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49" firstSheet="0" activeTab="1" autoFilterDateGrouping="1"/>
  </bookViews>
  <sheets>
    <sheet name="Planilha mãe" sheetId="1" state="visible" r:id="rId1"/>
    <sheet name="Main_variables" sheetId="2" state="visible" r:id="rId2"/>
    <sheet name="Supp_Fourth_central_moment_5var" sheetId="3" state="visible" r:id="rId3"/>
    <sheet name="Fac_Fourth_central_moment_5var" sheetId="4" state="visible" r:id="rId4"/>
    <sheet name="Dist_Fourth_central_moment_5var" sheetId="5" state="visible" r:id="rId5"/>
    <sheet name="Ret_Fourth_central_moment_5var" sheetId="6" state="visible" r:id="rId6"/>
    <sheet name="Results" sheetId="7" state="visible" r:id="rId7"/>
    <sheet name="Demand" sheetId="8" state="visible" r:id="rId8"/>
    <sheet name="Planned_Beginning_stock " sheetId="9" state="visible" r:id="rId9"/>
    <sheet name="Beginning_stock" sheetId="10" state="visible" r:id="rId10"/>
    <sheet name="Suppliers_stock_balance" sheetId="11" state="visible" r:id="rId11"/>
    <sheet name="Factories_stock_balance" sheetId="12" state="visible" r:id="rId12"/>
    <sheet name="Distributors_stock_balance" sheetId="13" state="visible" r:id="rId13"/>
    <sheet name="Retailers_stock_balance" sheetId="14" state="visible" r:id="rId14"/>
    <sheet name="Suppliers" sheetId="15" state="visible" r:id="rId15"/>
    <sheet name="Factories" sheetId="16" state="visible" r:id="rId16"/>
    <sheet name="Distributors" sheetId="17" state="visible" r:id="rId17"/>
    <sheet name="Retailers" sheetId="18" state="visible" r:id="rId18"/>
    <sheet name="Suppliers_Cap" sheetId="19" state="visible" r:id="rId19"/>
    <sheet name="Factories_Cap" sheetId="20" state="visible" r:id="rId20"/>
    <sheet name="Distributors_Cap" sheetId="21" state="visible" r:id="rId21"/>
    <sheet name="Retailers_Cap" sheetId="22" state="visible" r:id="rId22"/>
    <sheet name="Data" sheetId="23" state="visible" r:id="rId23"/>
  </sheets>
  <definedNames>
    <definedName name="Dist_Qtd_LB">Main_variables!$D$397:$F$398</definedName>
    <definedName name="Distributors_Actual_Min_Stock">Distributors_stock_balance!$D$277:$F$278</definedName>
    <definedName name="Distributors_Actual_RunOutTime">Distributors_stock_balance!$D$283:$F$284</definedName>
    <definedName name="Distributors_Backlog">Distributors_stock_balance!$D$253:$F$254</definedName>
    <definedName name="Distributors_Cap_StdDev">Distributors_Cap!$F$9:$H$10</definedName>
    <definedName name="Distributors_Capacity_Coefficient">Distributors_stock_balance!$D$265:$F$266</definedName>
    <definedName name="Distributors_Coverage_Time">Distributors_stock_balance!$D$28:$F$29</definedName>
    <definedName name="Distributors_Delta">Distributors_stock_balance!$D$34:$F$35</definedName>
    <definedName name="Distributors_Gamma">Distributors_stock_balance!$D$45:$F$46</definedName>
    <definedName name="Distributors_Gross_Base_Stock">Distributors_stock_balance!$D$211:$F$212</definedName>
    <definedName name="Distributors_Max_NumberofCycles">Distributors_stock_balance!$D$289:$F$290</definedName>
    <definedName name="Distributors_Net_Demand">Distributors_stock_balance!$D$199:$F$200</definedName>
    <definedName name="Distributors_Omega">Distributors_stock_balance!$D$57:$F$58</definedName>
    <definedName name="Distributors_Omega1">Distributors_stock_balance!$D$110:$F$111</definedName>
    <definedName name="Distributors_Omega2">Distributors_stock_balance!$D$116:$F$117</definedName>
    <definedName name="Distributors_Omega3">Distributors_stock_balance!$D$122:$F$123</definedName>
    <definedName name="Distributors_Omega4">Distributors_stock_balance!$D$140:$F$141</definedName>
    <definedName name="Distributors_Omega5">Distributors_stock_balance!$D$146:$F$147</definedName>
    <definedName name="Distributors_Omega6">Distributors_stock_balance!$D$152:$F$153</definedName>
    <definedName name="Distributors_Replenishment_Time">Distributors_stock_balance!$D$22:$F$23</definedName>
    <definedName name="Distributors_Rho">Distributors_stock_balance!$D$51:$F$52</definedName>
    <definedName name="Distributors_Runout_Time">Distributors_stock_balance!$D$63:$F$64</definedName>
    <definedName name="Distributors_Safety_Stock">Distributors_stock_balance!$D$229:$F$230</definedName>
    <definedName name="Distributors_Squared_root">Distributors_stock_balance!$D$181:$F$182</definedName>
    <definedName name="Distributors_Stock_Consumption">Distributors_stock_balance!$D$247:$F$248</definedName>
    <definedName name="Distributors_Stock_Recovery">Distributors_stock_balance!$D$259:$F$260</definedName>
    <definedName name="Distributors_Variance_NetDemand_Rate">Distributors_stock_balance!$D$217:$F$218</definedName>
    <definedName name="Distributors_Zeta">Distributors_stock_balance!$D$39:$F$40</definedName>
    <definedName name="DistributorsBegStock">Beginning_stock!$AU$25:$AW$26</definedName>
    <definedName name="DistributorsCap">Distributors_Cap!$F$14:$H$15</definedName>
    <definedName name="DistributorsCost">Distributors!$I$6:$K$7</definedName>
    <definedName name="DistributorsDem">Demand!$AU$19:$AW$20</definedName>
    <definedName name="DistributorsLeadTime">Distributors!$I$22:$K$23</definedName>
    <definedName name="DistributorsLeadTimeStdDev">Distributors!$I$27:$K$28</definedName>
    <definedName name="DistributorsNumberBinaryVarY">Distributors_Cap!$F$61:$H$62</definedName>
    <definedName name="DistributorsPlanStock">'Planned_Beginning_stock '!$AU$25:$AW$26</definedName>
    <definedName name="DistributorsStdDev">Distributors!$I$17:$K$18</definedName>
    <definedName name="DistributorsStdDevVarVar">Dist_Fourth_central_moment_5var!$D$41:$F$42</definedName>
    <definedName name="DistributorsUpperBound">Distributors_Cap!$F$50:$H$51</definedName>
    <definedName name="Fac_Qtd_LB">Main_variables!$D$248:$F$250</definedName>
    <definedName name="Factories_Actual_Min_Stock">Factories_stock_balance!$D$277:$F$279</definedName>
    <definedName name="Factories_Actual_RunOutTime">Factories_stock_balance!$D$283:$F$285</definedName>
    <definedName name="Factories_Backlog">Factories_stock_balance!$D$253:$F$255</definedName>
    <definedName name="Factories_Cap_StdDev">Factories_Cap!$F$9:$H$11</definedName>
    <definedName name="Factories_Capacity_Coefficient">Factories_stock_balance!$D$265:$F$267</definedName>
    <definedName name="Factories_Coverage_Time">Factories_stock_balance!$D$28:$F$30</definedName>
    <definedName name="Factories_Delta">Factories_stock_balance!$D$34:$F$36</definedName>
    <definedName name="Factories_Gamma">Factories_stock_balance!$D$45:$F$47</definedName>
    <definedName name="Factories_Gross_Base_Stock">Factories_stock_balance!$D$211:$F$213</definedName>
    <definedName name="Factories_Max_NumberofCycles">Factories_stock_balance!$D$289:$F$291</definedName>
    <definedName name="Factories_Net_Demand">Factories_stock_balance!$D$199:$F$201</definedName>
    <definedName name="Factories_Omega">Factories_stock_balance!$D$57:$F$59</definedName>
    <definedName name="Factories_Omega1">Factories_stock_balance!$D$110:$F$112</definedName>
    <definedName name="Factories_Omega2">Factories_stock_balance!$D$116:$F$118</definedName>
    <definedName name="Factories_Omega3">Factories_stock_balance!$D$122:$F$124</definedName>
    <definedName name="Factories_Omega4">Factories_stock_balance!$D$140:$F$142</definedName>
    <definedName name="Factories_Omega5">Factories_stock_balance!$D$146:$F$148</definedName>
    <definedName name="Factories_Omega6">Factories_stock_balance!$D$152:$F$154</definedName>
    <definedName name="Factories_Replenishment_Time">Factories_stock_balance!$D$22:$F$24</definedName>
    <definedName name="Factories_Rho">Factories_stock_balance!$D$51:$F$53</definedName>
    <definedName name="Factories_Runout_Time">Factories_stock_balance!$D$63:$F$65</definedName>
    <definedName name="Factories_Safety_Stock">Factories_stock_balance!$D$229:$F$231</definedName>
    <definedName name="Factories_Squared_root">Factories_stock_balance!$D$181:$F$183</definedName>
    <definedName name="Factories_Stock_Consumption">Factories_stock_balance!$D$247:$F$249</definedName>
    <definedName name="Factories_Stock_Recovery">Factories_stock_balance!$D$259:$F$261</definedName>
    <definedName name="Factories_Variance_NetDemand_Rate">Factories_stock_balance!$D$217:$F$219</definedName>
    <definedName name="Factories_Zeta">Factories_stock_balance!$D$39:$F$41</definedName>
    <definedName name="FactoriesBegStock">Beginning_stock!$AU$15:$AW$17</definedName>
    <definedName name="FactoriesCap">Factories_Cap!$F$14:$H$16</definedName>
    <definedName name="FactoriesCost">Factories!$I$6:$K$8</definedName>
    <definedName name="FactoriesDem">Demand!$AU$11:$AW$13</definedName>
    <definedName name="FactoriesLeadTime">Factories!$I$22:$K$24</definedName>
    <definedName name="FactoriesLeadTimeStdDev">Factories!$I$27:$K$29</definedName>
    <definedName name="FactoriesNumberBinaryVarY">Factories_Cap!$F$61:$H$63</definedName>
    <definedName name="FactoriesPlanStock">'Planned_Beginning_stock '!$AU$15:$AW$17</definedName>
    <definedName name="FactoriesStdDev">Factories!$I$17:$K$19</definedName>
    <definedName name="FactoriesStdDevVarVar">Fac_Fourth_central_moment_5var!$D$41:$F$43</definedName>
    <definedName name="InboundServiceTimed">Distributors_Cap!$F$39:$H$40</definedName>
    <definedName name="InboundServiceTimef">Factories_Cap!$F$39:$H$41</definedName>
    <definedName name="InboundServiceTimer">Retailers_Cap!$F$1161:$H$1350</definedName>
    <definedName name="InboundServiceTimew">Suppliers_Cap!$F$39:$T$41</definedName>
    <definedName name="NDRLTStdDevd">Main_variables!$D$401:$F$402</definedName>
    <definedName name="NDRLTStdDevf">Main_variables!$D$253:$F$255</definedName>
    <definedName name="NDRLTStdDevr">Main_variables!$D$3730:$F$3919</definedName>
    <definedName name="NDRLTStdDevw">Main_variables!$D$88:$R$90</definedName>
    <definedName name="Optimal_solutiond">Results!$H$17</definedName>
    <definedName name="Optimal_solutionf">Results!$H$10</definedName>
    <definedName name="Optimal_solutionr">Results!$H$21</definedName>
    <definedName name="Optimal_solutionw">Results!$T$5</definedName>
    <definedName name="Radicandd">Distributors_stock_balance!$D$175:$F$176</definedName>
    <definedName name="Radicandf">Factories_stock_balance!$D$175:$F$177</definedName>
    <definedName name="Radicandr">Retailers_stock_balance!$D$5572:$F$5761</definedName>
    <definedName name="Radicandw">Suppliers_stock_balance!$D$176:$R$178</definedName>
    <definedName name="Ret_Qtd_LB">Main_variables!$D$3538:$F$3727</definedName>
    <definedName name="Retailers_Actual_Min_Stock">Retailers_stock_balance!$D$8836:$F$9025</definedName>
    <definedName name="Retailers_Actual_RunOutTime">Retailers_stock_balance!$D$9028:$F$9217</definedName>
    <definedName name="Retailers_Backlog">Retailers_stock_balance!$D$8068:$F$8257</definedName>
    <definedName name="Retailers_Cap_StdDev">Retailers_Cap!$F$196:$H$385</definedName>
    <definedName name="Retailers_Capacity_Coefficient">Retailers_stock_balance!$D$8452:$F$8641</definedName>
    <definedName name="Retailers_Coverage_Time">Retailers_stock_balance!$D$772:$F$961</definedName>
    <definedName name="Retailers_Delta">Retailers_stock_balance!$D$964:$F$1153</definedName>
    <definedName name="Retailers_Gamma">Retailers_stock_balance!$D$1348:$F$1537</definedName>
    <definedName name="Retailers_Gross_Base_Stock">Retailers_stock_balance!$D$6724:$F$6913</definedName>
    <definedName name="Retailers_Max_NumberofCycles">Retailers_stock_balance!$D$9220:$F$9409</definedName>
    <definedName name="Retailers_Net_Demand">Retailers_stock_balance!$D$6340:$F$6529</definedName>
    <definedName name="Retailers_Omega">Retailers_stock_balance!$D$1732:$F$1921</definedName>
    <definedName name="Retailers_Omega1">Retailers_stock_balance!$D$3460:$F$3649</definedName>
    <definedName name="Retailers_Omega2">Retailers_stock_balance!$D$3652:$F$3841</definedName>
    <definedName name="Retailers_Omega3">Retailers_stock_balance!$D$3844:$F$4033</definedName>
    <definedName name="Retailers_Omega4">Retailers_stock_balance!$D$4420:$F$4609</definedName>
    <definedName name="Retailers_Omega5">Retailers_stock_balance!$D$4612:$F$4801</definedName>
    <definedName name="Retailers_Omega6">Retailers_stock_balance!$D$4804:$F$4993</definedName>
    <definedName name="Retailers_Replenishment_Time">Retailers_stock_balance!$D$580:$F$769</definedName>
    <definedName name="Retailers_Rho">Retailers_stock_balance!$D$1540:$F$1729</definedName>
    <definedName name="Retailers_Runout_Time">Retailers_stock_balance!$D$1924:$F$2113</definedName>
    <definedName name="Retailers_Safety_Stock">Retailers_stock_balance!$D$7300:$F$7489</definedName>
    <definedName name="Retailers_Squared_root">Retailers_stock_balance!$D$5764:$F$5953</definedName>
    <definedName name="Retailers_Stock_Consumption">Retailers_stock_balance!$D$7876:$F$8065</definedName>
    <definedName name="Retailers_Stock_Recovery">Retailers_stock_balance!$D$8260:$F$8449</definedName>
    <definedName name="Retailers_Variance_NetDemand_Rate">Retailers_stock_balance!$D$6916:$F$7105</definedName>
    <definedName name="Retailers_Zeta">Retailers_stock_balance!$D$1156:$F$1345</definedName>
    <definedName name="RetailersBegStock">Beginning_stock!$AU$35:$AW$224</definedName>
    <definedName name="RetailersCap">Retailers_Cap!$F$388:$H$577</definedName>
    <definedName name="RetailersCost">Retailers!$I$6:$K$195</definedName>
    <definedName name="RetailersDem">Demand!$AU$24:$AW$213</definedName>
    <definedName name="RetailersLeadTime">Retailers!$I$583:$K$772</definedName>
    <definedName name="RetailersLeadTimeStdDev">Retailers!$I$775:$K$964</definedName>
    <definedName name="RetailersNumberBinaryVarY">Retailers_Cap!$F$1935:$H$2124</definedName>
    <definedName name="RetailersPlanStock">'Planned_Beginning_stock '!$AU$35:$AW$224</definedName>
    <definedName name="RetailersStdDev">Retailers!$I$391:$K$580</definedName>
    <definedName name="RetailersStdDevVarVar">Ret_Fourth_central_moment_5var!$D$1164:$F$1353</definedName>
    <definedName name="RetailersUpperBound">Retailers_Cap!$F$1548:$H$1737</definedName>
    <definedName name="RLTdFactor">Distributors_stock_balance!$D$92:$F$93</definedName>
    <definedName name="RLTfFactor">Factories_stock_balance!$D$92:$F$94</definedName>
    <definedName name="RLTrFactor">Retailers_stock_balance!$D$2884:$F$3073</definedName>
    <definedName name="RLTwFactor">Suppliers_stock_balance!$D$92:$R$94</definedName>
    <definedName name="ServiceTimed">Results!$D$17:$F$18</definedName>
    <definedName name="ServiceTimef">Results!$D$10:$F$12</definedName>
    <definedName name="ServiceTimer">Results!$D$21:$F$210</definedName>
    <definedName name="ServiceTimew">Results!$D$5:$R$7</definedName>
    <definedName name="Supp_Qtd_LB">Main_variables!$D$83:$R$85</definedName>
    <definedName name="Suppliers_Actual_Min_Stock">Suppliers_stock_balance!$D$278:$R$280</definedName>
    <definedName name="Suppliers_Actual_RunOutTime">Suppliers_stock_balance!$D$284:$R$286</definedName>
    <definedName name="Suppliers_Backlog">Suppliers_stock_balance!$D$254:$R$256</definedName>
    <definedName name="Suppliers_Cap_StdDev">Suppliers_Cap!$F$9:$T$11</definedName>
    <definedName name="Suppliers_Capacity_Coefficient">Suppliers_stock_balance!$D$266:$R$268</definedName>
    <definedName name="Suppliers_Coverage_Time">Suppliers_stock_balance!$D$28:$R$30</definedName>
    <definedName name="Suppliers_Delta">Suppliers_stock_balance!$D$34:$R$36</definedName>
    <definedName name="Suppliers_Gamma">Suppliers_stock_balance!$D$45:$R$47</definedName>
    <definedName name="Suppliers_Gross_Base_Stock">Suppliers_stock_balance!$D$212:$R$214</definedName>
    <definedName name="Suppliers_Max_NumberofCycles">Suppliers_stock_balance!$D$290:$R$292</definedName>
    <definedName name="Suppliers_Min_Planned_Stock">Suppliers_stock_balance!$D$278:$R$280</definedName>
    <definedName name="Suppliers_Net_Demand">Suppliers_stock_balance!$D$200:$R$202</definedName>
    <definedName name="Suppliers_Omega">Suppliers_stock_balance!$D$57:$R$59</definedName>
    <definedName name="Suppliers_Omega1">Suppliers_stock_balance!$D$110:$R$112</definedName>
    <definedName name="Suppliers_Omega2">Suppliers_stock_balance!$D$116:$R$118</definedName>
    <definedName name="Suppliers_Omega3">Suppliers_stock_balance!$D$122:$R$124</definedName>
    <definedName name="Suppliers_Omega4">Suppliers_stock_balance!$D$140:$R$142</definedName>
    <definedName name="Suppliers_Omega5">Suppliers_stock_balance!$D$146:$R$148</definedName>
    <definedName name="Suppliers_Omega6">Suppliers_stock_balance!$D$152:$R$154</definedName>
    <definedName name="Suppliers_Replenishment_Time">Suppliers_stock_balance!$D$22:$R$24</definedName>
    <definedName name="Suppliers_Rho">Suppliers_stock_balance!$D$51:$R$53</definedName>
    <definedName name="Suppliers_Runout_Time">Suppliers_stock_balance!$D$63:$R$65</definedName>
    <definedName name="Suppliers_Safety_Stock">Suppliers_stock_balance!$D$230:$R$232</definedName>
    <definedName name="Suppliers_Squared_root">Suppliers_stock_balance!$D$182:$R$184</definedName>
    <definedName name="Suppliers_Stock_Consumption">Suppliers_stock_balance!$D$248:$R$250</definedName>
    <definedName name="Suppliers_Stock_Recovery">Suppliers_stock_balance!$D$260:$R$262</definedName>
    <definedName name="Suppliers_Variance_NetDemand_Rate">Suppliers_stock_balance!$D$218:$R$220</definedName>
    <definedName name="Suppliers_Zeta">Suppliers_stock_balance!$D$39:$R$41</definedName>
    <definedName name="SuppliersBegStock">Beginning_stock!$AU$5:$BI$7</definedName>
    <definedName name="SuppliersCap">Suppliers_Cap!$F$14:$T$16</definedName>
    <definedName name="SuppliersCost">Suppliers!$I$6:$W$8</definedName>
    <definedName name="SuppliersDem">Demand!$AU$5:$BI$7</definedName>
    <definedName name="SuppliersLeadTime">Suppliers!$I$22:$W$24</definedName>
    <definedName name="SuppliersLeadTimeStdDev">Suppliers!$I$27:$W$29</definedName>
    <definedName name="SuppliersPlanStock">'Planned_Beginning_stock '!$AU$5:$BI$7</definedName>
    <definedName name="SuppliersStdDev">Suppliers!$I$17:$W$19</definedName>
    <definedName name="SuppliersStdDevVarVar">Supp_Fourth_central_moment_5var!$D$41:$R$43</definedName>
  </definedNames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000"/>
    <numFmt numFmtId="165" formatCode="0.000"/>
    <numFmt numFmtId="166" formatCode="&quot;R$&quot;\ #,##0.00"/>
    <numFmt numFmtId="167" formatCode="0.0000"/>
    <numFmt numFmtId="168" formatCode="0.0"/>
    <numFmt numFmtId="169" formatCode="0.0000000"/>
    <numFmt numFmtId="170" formatCode="#,##0.0000000"/>
    <numFmt numFmtId="171" formatCode="0.00000"/>
    <numFmt numFmtId="172" formatCode="#,##0.00000"/>
    <numFmt numFmtId="173" formatCode="#,##0.000"/>
    <numFmt numFmtId="174" formatCode="#,##0.0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8"/>
      <scheme val="minor"/>
    </font>
    <font>
      <name val="Calibri"/>
      <family val="2"/>
      <b val="1"/>
      <sz val="28"/>
      <scheme val="minor"/>
    </font>
    <font>
      <name val="Calibri"/>
      <family val="2"/>
      <b val="1"/>
      <sz val="11"/>
      <scheme val="minor"/>
    </font>
    <font>
      <name val="Calibri"/>
      <family val="2"/>
      <sz val="11"/>
      <vertAlign val="superscript"/>
      <scheme val="minor"/>
    </font>
    <font>
      <name val="Calibri"/>
      <family val="2"/>
      <sz val="11"/>
      <vertAlign val="subscript"/>
      <scheme val="minor"/>
    </font>
    <font>
      <name val="Calibri"/>
      <family val="2"/>
      <sz val="11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2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2" fontId="1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169" fontId="1" fillId="0" borderId="0" applyAlignment="1" pivotButton="0" quotePrefix="0" xfId="0">
      <alignment horizontal="center" vertical="center"/>
    </xf>
    <xf numFmtId="170" fontId="1" fillId="0" borderId="0" applyAlignment="1" pivotButton="0" quotePrefix="0" xfId="0">
      <alignment horizontal="center" vertical="center"/>
    </xf>
    <xf numFmtId="171" fontId="1" fillId="0" borderId="0" applyAlignment="1" pivotButton="0" quotePrefix="0" xfId="0">
      <alignment horizontal="center" vertical="center"/>
    </xf>
    <xf numFmtId="167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72" fontId="1" fillId="0" borderId="0" applyAlignment="1" pivotButton="0" quotePrefix="0" xfId="0">
      <alignment horizontal="center" vertical="center"/>
    </xf>
    <xf numFmtId="171" fontId="1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2" fontId="1" fillId="0" borderId="0" applyAlignment="1" pivotButton="0" quotePrefix="0" xfId="0">
      <alignment horizontal="center"/>
    </xf>
    <xf numFmtId="4" fontId="1" fillId="0" borderId="0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3" fontId="1" fillId="0" borderId="0" applyAlignment="1" pivotButton="0" quotePrefix="0" xfId="0">
      <alignment horizontal="center"/>
    </xf>
    <xf numFmtId="3" fontId="1" fillId="3" borderId="0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left"/>
    </xf>
    <xf numFmtId="171" fontId="1" fillId="0" borderId="0" applyAlignment="1" pivotButton="0" quotePrefix="0" xfId="0">
      <alignment horizontal="center"/>
    </xf>
    <xf numFmtId="173" fontId="1" fillId="0" borderId="0" applyAlignment="1" pivotButton="0" quotePrefix="0" xfId="0">
      <alignment horizontal="center" vertical="center"/>
    </xf>
    <xf numFmtId="4" fontId="4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174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1" fontId="0" fillId="3" borderId="0" applyAlignment="1" pivotButton="0" quotePrefix="0" xfId="0">
      <alignment horizontal="center"/>
    </xf>
    <xf numFmtId="165" fontId="1" fillId="0" borderId="0" applyAlignment="1" pivotButton="0" quotePrefix="0" xfId="0">
      <alignment horizontal="center"/>
    </xf>
    <xf numFmtId="173" fontId="1" fillId="0" borderId="0" pivotButton="0" quotePrefix="0" xfId="0"/>
    <xf numFmtId="173" fontId="4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4" fontId="1" fillId="4" borderId="0" applyAlignment="1" pivotButton="0" quotePrefix="0" xfId="0">
      <alignment horizontal="center"/>
    </xf>
    <xf numFmtId="2" fontId="1" fillId="4" borderId="0" applyAlignment="1" pivotButton="0" quotePrefix="0" xfId="0">
      <alignment horizontal="center"/>
    </xf>
    <xf numFmtId="3" fontId="1" fillId="4" borderId="0" applyAlignment="1" pivotButton="0" quotePrefix="0" xfId="0">
      <alignment horizontal="center"/>
    </xf>
    <xf numFmtId="173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/>
    </xf>
    <xf numFmtId="167" fontId="1" fillId="6" borderId="0" applyAlignment="1" pivotButton="0" quotePrefix="0" xfId="0">
      <alignment horizontal="center"/>
    </xf>
    <xf numFmtId="166" fontId="1" fillId="6" borderId="0" applyAlignment="1" pivotButton="0" quotePrefix="0" xfId="0">
      <alignment horizontal="center"/>
    </xf>
    <xf numFmtId="173" fontId="1" fillId="6" borderId="0" applyAlignment="1" pivotButton="0" quotePrefix="0" xfId="0">
      <alignment horizontal="center" vertical="center"/>
    </xf>
    <xf numFmtId="4" fontId="1" fillId="6" borderId="0" applyAlignment="1" pivotButton="0" quotePrefix="0" xfId="0">
      <alignment horizontal="center" vertical="center"/>
    </xf>
    <xf numFmtId="3" fontId="1" fillId="6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4" fontId="1" fillId="5" borderId="0" applyAlignment="1" pivotButton="0" quotePrefix="0" xfId="0">
      <alignment horizontal="center" vertical="center"/>
    </xf>
    <xf numFmtId="174" fontId="1" fillId="6" borderId="0" applyAlignment="1" pivotButton="0" quotePrefix="0" xfId="0">
      <alignment horizontal="center" vertical="center"/>
    </xf>
    <xf numFmtId="164" fontId="1" fillId="6" borderId="0" applyAlignment="1" pivotButton="0" quotePrefix="0" xfId="0">
      <alignment horizontal="center" vertical="center"/>
    </xf>
    <xf numFmtId="165" fontId="1" fillId="6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2" fontId="1" fillId="4" borderId="0" applyAlignment="1" pivotButton="0" quotePrefix="0" xfId="0">
      <alignment horizontal="center" vertical="center"/>
    </xf>
    <xf numFmtId="167" fontId="1" fillId="4" borderId="0" applyAlignment="1" pivotButton="0" quotePrefix="0" xfId="0">
      <alignment horizontal="center" vertical="center"/>
    </xf>
    <xf numFmtId="172" fontId="1" fillId="4" borderId="0" applyAlignment="1" pivotButton="0" quotePrefix="0" xfId="0">
      <alignment horizontal="center" vertical="center"/>
    </xf>
    <xf numFmtId="165" fontId="1" fillId="3" borderId="0" applyAlignment="1" pivotButton="0" quotePrefix="0" xfId="0">
      <alignment horizontal="center" vertical="center"/>
    </xf>
    <xf numFmtId="165" fontId="0" fillId="3" borderId="0" applyAlignment="1" pivotButton="0" quotePrefix="0" xfId="0">
      <alignment horizontal="center"/>
    </xf>
    <xf numFmtId="173" fontId="1" fillId="4" borderId="0" applyAlignment="1" pivotButton="0" quotePrefix="0" xfId="0">
      <alignment horizontal="center" vertical="center"/>
    </xf>
    <xf numFmtId="1" fontId="1" fillId="4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/>
    </xf>
    <xf numFmtId="168" fontId="1" fillId="4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165" fontId="1" fillId="4" borderId="0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167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169" fontId="1" fillId="0" borderId="0" applyAlignment="1" pivotButton="0" quotePrefix="0" xfId="0">
      <alignment horizontal="center" vertical="center"/>
    </xf>
    <xf numFmtId="173" fontId="1" fillId="0" borderId="0" applyAlignment="1" pivotButton="0" quotePrefix="0" xfId="0">
      <alignment horizontal="center" vertical="center"/>
    </xf>
    <xf numFmtId="171" fontId="1" fillId="0" borderId="0" applyAlignment="1" pivotButton="0" quotePrefix="0" xfId="0">
      <alignment horizontal="center" vertical="center"/>
    </xf>
    <xf numFmtId="170" fontId="1" fillId="0" borderId="0" applyAlignment="1" pivotButton="0" quotePrefix="0" xfId="0">
      <alignment horizontal="center" vertical="center"/>
    </xf>
    <xf numFmtId="167" fontId="1" fillId="3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 vertical="center"/>
    </xf>
    <xf numFmtId="171" fontId="1" fillId="0" borderId="0" applyAlignment="1" pivotButton="0" quotePrefix="0" xfId="0">
      <alignment horizontal="center"/>
    </xf>
    <xf numFmtId="167" fontId="1" fillId="6" borderId="0" applyAlignment="1" pivotButton="0" quotePrefix="0" xfId="0">
      <alignment horizontal="center"/>
    </xf>
    <xf numFmtId="173" fontId="1" fillId="5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72" fontId="1" fillId="0" borderId="0" applyAlignment="1" pivotButton="0" quotePrefix="0" xfId="0">
      <alignment horizontal="center" vertical="center"/>
    </xf>
    <xf numFmtId="173" fontId="1" fillId="6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74" fontId="1" fillId="6" borderId="0" applyAlignment="1" pivotButton="0" quotePrefix="0" xfId="0">
      <alignment horizontal="center" vertical="center"/>
    </xf>
    <xf numFmtId="174" fontId="1" fillId="0" borderId="0" applyAlignment="1" pivotButton="0" quotePrefix="0" xfId="0">
      <alignment horizontal="center" vertical="center"/>
    </xf>
    <xf numFmtId="164" fontId="1" fillId="6" borderId="0" applyAlignment="1" pivotButton="0" quotePrefix="0" xfId="0">
      <alignment horizontal="center" vertical="center"/>
    </xf>
    <xf numFmtId="173" fontId="1" fillId="0" borderId="0" pivotButton="0" quotePrefix="0" xfId="0"/>
    <xf numFmtId="173" fontId="4" fillId="0" borderId="0" applyAlignment="1" pivotButton="0" quotePrefix="0" xfId="0">
      <alignment horizontal="center" vertical="center"/>
    </xf>
    <xf numFmtId="167" fontId="1" fillId="4" borderId="0" applyAlignment="1" pivotButton="0" quotePrefix="0" xfId="0">
      <alignment horizontal="center" vertical="center"/>
    </xf>
    <xf numFmtId="172" fontId="1" fillId="4" borderId="0" applyAlignment="1" pivotButton="0" quotePrefix="0" xfId="0">
      <alignment horizontal="center" vertical="center"/>
    </xf>
    <xf numFmtId="171" fontId="1" fillId="3" borderId="0" applyAlignment="1" pivotButton="0" quotePrefix="0" xfId="0">
      <alignment horizontal="center" vertical="center"/>
    </xf>
    <xf numFmtId="173" fontId="1" fillId="4" borderId="0" applyAlignment="1" pivotButton="0" quotePrefix="0" xfId="0">
      <alignment horizontal="center" vertical="center"/>
    </xf>
    <xf numFmtId="168" fontId="1" fillId="4" borderId="0" applyAlignment="1" pivotButton="0" quotePrefix="0" xfId="0">
      <alignment horizontal="center"/>
    </xf>
  </cellXfs>
  <cellStyles count="1">
    <cellStyle name="Normal" xfId="0" builtinId="0"/>
  </cellStyles>
  <dxfs count="20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951"/>
  <sheetViews>
    <sheetView zoomScale="90" zoomScaleNormal="90" workbookViewId="0">
      <selection activeCell="A1" sqref="A1"/>
    </sheetView>
  </sheetViews>
  <sheetFormatPr baseColWidth="8" defaultRowHeight="14.4"/>
  <cols>
    <col width="19.5546875" bestFit="1" customWidth="1" style="26" min="1" max="1"/>
    <col width="22.21875" bestFit="1" customWidth="1" style="13" min="2" max="2"/>
    <col width="21.33203125" bestFit="1" customWidth="1" style="13" min="3" max="3"/>
    <col width="17.109375" bestFit="1" customWidth="1" style="13" min="4" max="4"/>
    <col width="18.21875" bestFit="1" customWidth="1" style="13" min="5" max="6"/>
    <col width="13.21875" bestFit="1" customWidth="1" style="13" min="7" max="17"/>
    <col width="13.21875" customWidth="1" style="13" min="18" max="18"/>
    <col width="19" customWidth="1" style="13" min="19" max="19"/>
    <col width="19" customWidth="1" style="14" min="20" max="21"/>
    <col width="19" customWidth="1" style="13" min="22" max="22"/>
    <col width="8.88671875" customWidth="1" style="25" min="23" max="44"/>
    <col width="10.77734375" customWidth="1" style="25" min="45" max="47"/>
    <col width="8.88671875" customWidth="1" style="25" min="48" max="16384"/>
  </cols>
  <sheetData>
    <row r="1" ht="73.2" customHeight="1">
      <c r="A1" s="27" t="inlineStr">
        <is>
          <t>Planilha mãe</t>
        </is>
      </c>
      <c r="B1" s="88" t="inlineStr">
        <is>
          <t>SUPPLIERS</t>
        </is>
      </c>
      <c r="C1" s="25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V1" s="15">
        <f>SUM(V13:V160)</f>
        <v/>
      </c>
    </row>
    <row r="2">
      <c r="B2" s="13" t="inlineStr">
        <is>
          <t>Objective</t>
        </is>
      </c>
      <c r="C2" s="13" t="inlineStr">
        <is>
          <t>P(Reorder)</t>
        </is>
      </c>
      <c r="D2" s="13" t="n">
        <v>1</v>
      </c>
      <c r="E2" s="13" t="n">
        <v>2</v>
      </c>
      <c r="F2" s="13" t="n">
        <v>3</v>
      </c>
      <c r="G2" s="13" t="n">
        <v>4</v>
      </c>
      <c r="H2" s="13" t="n">
        <v>5</v>
      </c>
      <c r="I2" s="13" t="n">
        <v>6</v>
      </c>
      <c r="J2" s="13" t="n">
        <v>7</v>
      </c>
      <c r="K2" s="13" t="n">
        <v>8</v>
      </c>
      <c r="L2" s="13" t="n">
        <v>9</v>
      </c>
      <c r="M2" s="13" t="n">
        <v>10</v>
      </c>
      <c r="N2" s="13" t="n">
        <v>11</v>
      </c>
      <c r="O2" s="13" t="n">
        <v>12</v>
      </c>
      <c r="P2" s="13" t="n">
        <v>13</v>
      </c>
      <c r="Q2" s="13" t="n">
        <v>14</v>
      </c>
      <c r="R2" s="13" t="n">
        <v>15</v>
      </c>
      <c r="S2" s="13" t="inlineStr">
        <is>
          <t>Objective</t>
        </is>
      </c>
    </row>
    <row r="3">
      <c r="B3" s="16">
        <f>Optimal_solutionw</f>
        <v/>
      </c>
      <c r="C3" s="13" t="n">
        <v>1</v>
      </c>
      <c r="S3" s="16" t="n">
        <v>5778156.305992452</v>
      </c>
    </row>
    <row r="4">
      <c r="C4" s="13" t="n">
        <v>2</v>
      </c>
      <c r="S4" s="14" t="inlineStr">
        <is>
          <t>DIFERENÇA</t>
        </is>
      </c>
    </row>
    <row r="5">
      <c r="C5" s="13" t="n">
        <v>3</v>
      </c>
      <c r="S5" s="16">
        <f>B3-S3</f>
        <v/>
      </c>
    </row>
    <row r="7">
      <c r="C7" s="13" t="inlineStr">
        <is>
          <t>P(Estado da arte)</t>
        </is>
      </c>
      <c r="D7" s="13" t="n">
        <v>1</v>
      </c>
      <c r="E7" s="13" t="n">
        <v>2</v>
      </c>
      <c r="F7" s="13" t="n">
        <v>3</v>
      </c>
      <c r="G7" s="13" t="n">
        <v>4</v>
      </c>
      <c r="H7" s="13" t="n">
        <v>5</v>
      </c>
      <c r="I7" s="13" t="n">
        <v>6</v>
      </c>
      <c r="J7" s="13" t="n">
        <v>7</v>
      </c>
      <c r="K7" s="13" t="n">
        <v>8</v>
      </c>
      <c r="L7" s="13" t="n">
        <v>9</v>
      </c>
      <c r="M7" s="13" t="n">
        <v>10</v>
      </c>
      <c r="N7" s="13" t="n">
        <v>11</v>
      </c>
      <c r="O7" s="13" t="n">
        <v>12</v>
      </c>
      <c r="P7" s="13" t="n">
        <v>13</v>
      </c>
      <c r="Q7" s="13" t="n">
        <v>14</v>
      </c>
      <c r="R7" s="13" t="n">
        <v>15</v>
      </c>
    </row>
    <row r="8">
      <c r="C8" s="13" t="n">
        <v>1</v>
      </c>
    </row>
    <row r="9">
      <c r="C9" s="13" t="n">
        <v>2</v>
      </c>
    </row>
    <row r="10">
      <c r="C10" s="13" t="n">
        <v>3</v>
      </c>
    </row>
    <row r="12">
      <c r="C12" s="13" t="inlineStr">
        <is>
          <t>Reorder</t>
        </is>
      </c>
      <c r="D12" s="13" t="n">
        <v>1</v>
      </c>
      <c r="E12" s="13" t="n">
        <v>2</v>
      </c>
      <c r="F12" s="13" t="n">
        <v>3</v>
      </c>
      <c r="G12" s="13" t="n">
        <v>4</v>
      </c>
      <c r="H12" s="13" t="n">
        <v>5</v>
      </c>
      <c r="I12" s="13" t="n">
        <v>6</v>
      </c>
      <c r="J12" s="13" t="n">
        <v>7</v>
      </c>
      <c r="K12" s="13" t="n">
        <v>8</v>
      </c>
      <c r="L12" s="13" t="n">
        <v>9</v>
      </c>
      <c r="M12" s="13" t="n">
        <v>10</v>
      </c>
      <c r="N12" s="13" t="n">
        <v>11</v>
      </c>
      <c r="O12" s="13" t="n">
        <v>12</v>
      </c>
      <c r="P12" s="13" t="n">
        <v>13</v>
      </c>
      <c r="Q12" s="13" t="n">
        <v>14</v>
      </c>
      <c r="R12" s="13" t="n">
        <v>15</v>
      </c>
    </row>
    <row r="13">
      <c r="C13" s="13" t="n">
        <v>1</v>
      </c>
      <c r="D13" s="95">
        <f>Suppliers_stock_balance!D212</f>
        <v/>
      </c>
      <c r="E13" s="95">
        <f>Suppliers_stock_balance!E212</f>
        <v/>
      </c>
      <c r="F13" s="95">
        <f>Suppliers_stock_balance!F212</f>
        <v/>
      </c>
      <c r="G13" s="95">
        <f>Suppliers_stock_balance!G212</f>
        <v/>
      </c>
      <c r="H13" s="95">
        <f>Suppliers_stock_balance!H212</f>
        <v/>
      </c>
      <c r="I13" s="95">
        <f>Suppliers_stock_balance!I212</f>
        <v/>
      </c>
      <c r="J13" s="95">
        <f>Suppliers_stock_balance!J212</f>
        <v/>
      </c>
      <c r="K13" s="95">
        <f>Suppliers_stock_balance!K212</f>
        <v/>
      </c>
      <c r="L13" s="95">
        <f>Suppliers_stock_balance!L212</f>
        <v/>
      </c>
      <c r="M13" s="95">
        <f>Suppliers_stock_balance!M212</f>
        <v/>
      </c>
      <c r="N13" s="95">
        <f>Suppliers_stock_balance!N212</f>
        <v/>
      </c>
      <c r="O13" s="95">
        <f>Suppliers_stock_balance!O212</f>
        <v/>
      </c>
      <c r="P13" s="95">
        <f>Suppliers_stock_balance!P212</f>
        <v/>
      </c>
      <c r="Q13" s="95">
        <f>Suppliers_stock_balance!Q212</f>
        <v/>
      </c>
      <c r="R13" s="95">
        <f>Suppliers_stock_balance!R212</f>
        <v/>
      </c>
      <c r="T13" s="14">
        <f>IF(R12=15,SUM(D13:R15),"")</f>
        <v/>
      </c>
      <c r="U13" s="14" t="n">
        <v>39562.0423</v>
      </c>
      <c r="V13" s="14">
        <f>IF(T13="","",T13-U13)</f>
        <v/>
      </c>
    </row>
    <row r="14">
      <c r="C14" s="13" t="n">
        <v>2</v>
      </c>
      <c r="D14" s="95">
        <f>Suppliers_stock_balance!D213</f>
        <v/>
      </c>
      <c r="E14" s="95">
        <f>Suppliers_stock_balance!E213</f>
        <v/>
      </c>
      <c r="F14" s="95">
        <f>Suppliers_stock_balance!F213</f>
        <v/>
      </c>
      <c r="G14" s="95">
        <f>Suppliers_stock_balance!G213</f>
        <v/>
      </c>
      <c r="H14" s="95">
        <f>Suppliers_stock_balance!H213</f>
        <v/>
      </c>
      <c r="I14" s="95">
        <f>Suppliers_stock_balance!I213</f>
        <v/>
      </c>
      <c r="J14" s="95">
        <f>Suppliers_stock_balance!J213</f>
        <v/>
      </c>
      <c r="K14" s="95">
        <f>Suppliers_stock_balance!K213</f>
        <v/>
      </c>
      <c r="L14" s="95">
        <f>Suppliers_stock_balance!L213</f>
        <v/>
      </c>
      <c r="M14" s="95">
        <f>Suppliers_stock_balance!M213</f>
        <v/>
      </c>
      <c r="N14" s="95">
        <f>Suppliers_stock_balance!N213</f>
        <v/>
      </c>
      <c r="O14" s="95">
        <f>Suppliers_stock_balance!O213</f>
        <v/>
      </c>
      <c r="P14" s="95">
        <f>Suppliers_stock_balance!P213</f>
        <v/>
      </c>
      <c r="Q14" s="95">
        <f>Suppliers_stock_balance!Q213</f>
        <v/>
      </c>
      <c r="R14" s="95">
        <f>Suppliers_stock_balance!R213</f>
        <v/>
      </c>
      <c r="T14" s="14">
        <f>IF(R13=15,SUM(D14:R16),"")</f>
        <v/>
      </c>
      <c r="U14" s="14" t="inlineStr"/>
      <c r="V14" s="14">
        <f>IF(T14="","",T14-U14)</f>
        <v/>
      </c>
    </row>
    <row r="15">
      <c r="C15" s="13" t="n">
        <v>3</v>
      </c>
      <c r="D15" s="95">
        <f>Suppliers_stock_balance!D214</f>
        <v/>
      </c>
      <c r="E15" s="95">
        <f>Suppliers_stock_balance!E214</f>
        <v/>
      </c>
      <c r="F15" s="95">
        <f>Suppliers_stock_balance!F214</f>
        <v/>
      </c>
      <c r="G15" s="95">
        <f>Suppliers_stock_balance!G214</f>
        <v/>
      </c>
      <c r="H15" s="95">
        <f>Suppliers_stock_balance!H214</f>
        <v/>
      </c>
      <c r="I15" s="95">
        <f>Suppliers_stock_balance!I214</f>
        <v/>
      </c>
      <c r="J15" s="95">
        <f>Suppliers_stock_balance!J214</f>
        <v/>
      </c>
      <c r="K15" s="95">
        <f>Suppliers_stock_balance!K214</f>
        <v/>
      </c>
      <c r="L15" s="95">
        <f>Suppliers_stock_balance!L214</f>
        <v/>
      </c>
      <c r="M15" s="95">
        <f>Suppliers_stock_balance!M214</f>
        <v/>
      </c>
      <c r="N15" s="95">
        <f>Suppliers_stock_balance!N214</f>
        <v/>
      </c>
      <c r="O15" s="95">
        <f>Suppliers_stock_balance!O214</f>
        <v/>
      </c>
      <c r="P15" s="95">
        <f>Suppliers_stock_balance!P214</f>
        <v/>
      </c>
      <c r="Q15" s="95">
        <f>Suppliers_stock_balance!Q214</f>
        <v/>
      </c>
      <c r="R15" s="95">
        <f>Suppliers_stock_balance!R214</f>
        <v/>
      </c>
      <c r="T15" s="14">
        <f>IF(R14=15,SUM(D15:R17),"")</f>
        <v/>
      </c>
      <c r="U15" s="14" t="inlineStr"/>
      <c r="V15" s="14">
        <f>IF(T15="","",T15-U15)</f>
        <v/>
      </c>
    </row>
    <row r="16">
      <c r="T16" s="14">
        <f>IF(R15=15,SUM(D16:R18),"")</f>
        <v/>
      </c>
      <c r="U16" s="14" t="inlineStr"/>
      <c r="V16" s="14">
        <f>IF(T16="","",T16-U16)</f>
        <v/>
      </c>
    </row>
    <row r="17">
      <c r="C17" s="13" t="inlineStr">
        <is>
          <t>Var(Var(d))</t>
        </is>
      </c>
      <c r="D17" s="13" t="n">
        <v>1</v>
      </c>
      <c r="E17" s="13" t="n">
        <v>2</v>
      </c>
      <c r="F17" s="13" t="n">
        <v>3</v>
      </c>
      <c r="G17" s="13" t="n">
        <v>4</v>
      </c>
      <c r="H17" s="13" t="n">
        <v>5</v>
      </c>
      <c r="I17" s="13" t="n">
        <v>6</v>
      </c>
      <c r="J17" s="13" t="n">
        <v>7</v>
      </c>
      <c r="K17" s="13" t="n">
        <v>8</v>
      </c>
      <c r="L17" s="13" t="n">
        <v>9</v>
      </c>
      <c r="M17" s="13" t="n">
        <v>10</v>
      </c>
      <c r="N17" s="13" t="n">
        <v>11</v>
      </c>
      <c r="O17" s="13" t="n">
        <v>12</v>
      </c>
      <c r="P17" s="13" t="n">
        <v>13</v>
      </c>
      <c r="Q17" s="13" t="n">
        <v>14</v>
      </c>
      <c r="R17" s="13" t="n">
        <v>15</v>
      </c>
      <c r="T17" s="14">
        <f>IF(R16=15,SUM(D17:R19),"")</f>
        <v/>
      </c>
      <c r="U17" s="14" t="inlineStr"/>
      <c r="V17" s="14">
        <f>IF(T17="","",T17-U17)</f>
        <v/>
      </c>
    </row>
    <row r="18">
      <c r="C18" s="13" t="n">
        <v>1</v>
      </c>
      <c r="D18" s="18">
        <f>Supp_Fourth_central_moment_5var!D18</f>
        <v/>
      </c>
      <c r="E18" s="18">
        <f>Supp_Fourth_central_moment_5var!E18</f>
        <v/>
      </c>
      <c r="F18" s="18">
        <f>Supp_Fourth_central_moment_5var!F18</f>
        <v/>
      </c>
      <c r="G18" s="18">
        <f>Supp_Fourth_central_moment_5var!G18</f>
        <v/>
      </c>
      <c r="H18" s="18">
        <f>Supp_Fourth_central_moment_5var!H18</f>
        <v/>
      </c>
      <c r="I18" s="18">
        <f>Supp_Fourth_central_moment_5var!I18</f>
        <v/>
      </c>
      <c r="J18" s="18">
        <f>Supp_Fourth_central_moment_5var!J18</f>
        <v/>
      </c>
      <c r="K18" s="18">
        <f>Supp_Fourth_central_moment_5var!K18</f>
        <v/>
      </c>
      <c r="L18" s="18">
        <f>Supp_Fourth_central_moment_5var!L18</f>
        <v/>
      </c>
      <c r="M18" s="18">
        <f>Supp_Fourth_central_moment_5var!M18</f>
        <v/>
      </c>
      <c r="N18" s="18">
        <f>Supp_Fourth_central_moment_5var!N18</f>
        <v/>
      </c>
      <c r="O18" s="18">
        <f>Supp_Fourth_central_moment_5var!O18</f>
        <v/>
      </c>
      <c r="P18" s="18">
        <f>Supp_Fourth_central_moment_5var!P18</f>
        <v/>
      </c>
      <c r="Q18" s="18">
        <f>Supp_Fourth_central_moment_5var!Q18</f>
        <v/>
      </c>
      <c r="R18" s="18">
        <f>Supp_Fourth_central_moment_5var!R18</f>
        <v/>
      </c>
      <c r="T18" s="14">
        <f>IF(R17=15,SUM(D18:R20),"")</f>
        <v/>
      </c>
      <c r="U18" s="14" t="n">
        <v>898105641.8518001</v>
      </c>
      <c r="V18" s="14">
        <f>IF(T18="","",T18-U18)</f>
        <v/>
      </c>
    </row>
    <row r="19">
      <c r="C19" s="13" t="n">
        <v>2</v>
      </c>
      <c r="D19" s="18">
        <f>Supp_Fourth_central_moment_5var!D19</f>
        <v/>
      </c>
      <c r="E19" s="18">
        <f>Supp_Fourth_central_moment_5var!E19</f>
        <v/>
      </c>
      <c r="F19" s="18">
        <f>Supp_Fourth_central_moment_5var!F19</f>
        <v/>
      </c>
      <c r="G19" s="18">
        <f>Supp_Fourth_central_moment_5var!G19</f>
        <v/>
      </c>
      <c r="H19" s="18">
        <f>Supp_Fourth_central_moment_5var!H19</f>
        <v/>
      </c>
      <c r="I19" s="18">
        <f>Supp_Fourth_central_moment_5var!I19</f>
        <v/>
      </c>
      <c r="J19" s="18">
        <f>Supp_Fourth_central_moment_5var!J19</f>
        <v/>
      </c>
      <c r="K19" s="18">
        <f>Supp_Fourth_central_moment_5var!K19</f>
        <v/>
      </c>
      <c r="L19" s="18">
        <f>Supp_Fourth_central_moment_5var!L19</f>
        <v/>
      </c>
      <c r="M19" s="18">
        <f>Supp_Fourth_central_moment_5var!M19</f>
        <v/>
      </c>
      <c r="N19" s="18">
        <f>Supp_Fourth_central_moment_5var!N19</f>
        <v/>
      </c>
      <c r="O19" s="18">
        <f>Supp_Fourth_central_moment_5var!O19</f>
        <v/>
      </c>
      <c r="P19" s="18">
        <f>Supp_Fourth_central_moment_5var!P19</f>
        <v/>
      </c>
      <c r="Q19" s="18">
        <f>Supp_Fourth_central_moment_5var!Q19</f>
        <v/>
      </c>
      <c r="R19" s="18">
        <f>Supp_Fourth_central_moment_5var!R19</f>
        <v/>
      </c>
      <c r="T19" s="14">
        <f>IF(R18=15,SUM(D19:R21),"")</f>
        <v/>
      </c>
      <c r="U19" s="14" t="inlineStr"/>
      <c r="V19" s="14">
        <f>IF(T19="","",T19-U19)</f>
        <v/>
      </c>
    </row>
    <row r="20">
      <c r="C20" s="13" t="n">
        <v>3</v>
      </c>
      <c r="D20" s="18">
        <f>Supp_Fourth_central_moment_5var!D20</f>
        <v/>
      </c>
      <c r="E20" s="18">
        <f>Supp_Fourth_central_moment_5var!E20</f>
        <v/>
      </c>
      <c r="F20" s="18">
        <f>Supp_Fourth_central_moment_5var!F20</f>
        <v/>
      </c>
      <c r="G20" s="18">
        <f>Supp_Fourth_central_moment_5var!G20</f>
        <v/>
      </c>
      <c r="H20" s="18">
        <f>Supp_Fourth_central_moment_5var!H20</f>
        <v/>
      </c>
      <c r="I20" s="18">
        <f>Supp_Fourth_central_moment_5var!I20</f>
        <v/>
      </c>
      <c r="J20" s="18">
        <f>Supp_Fourth_central_moment_5var!J20</f>
        <v/>
      </c>
      <c r="K20" s="18">
        <f>Supp_Fourth_central_moment_5var!K20</f>
        <v/>
      </c>
      <c r="L20" s="18">
        <f>Supp_Fourth_central_moment_5var!L20</f>
        <v/>
      </c>
      <c r="M20" s="18">
        <f>Supp_Fourth_central_moment_5var!M20</f>
        <v/>
      </c>
      <c r="N20" s="18">
        <f>Supp_Fourth_central_moment_5var!N20</f>
        <v/>
      </c>
      <c r="O20" s="18">
        <f>Supp_Fourth_central_moment_5var!O20</f>
        <v/>
      </c>
      <c r="P20" s="18">
        <f>Supp_Fourth_central_moment_5var!P20</f>
        <v/>
      </c>
      <c r="Q20" s="18">
        <f>Supp_Fourth_central_moment_5var!Q20</f>
        <v/>
      </c>
      <c r="R20" s="18">
        <f>Supp_Fourth_central_moment_5var!R20</f>
        <v/>
      </c>
      <c r="T20" s="14">
        <f>IF(R19=15,SUM(D20:R22),"")</f>
        <v/>
      </c>
      <c r="U20" s="14" t="inlineStr"/>
      <c r="V20" s="14">
        <f>IF(T20="","",T20-U20)</f>
        <v/>
      </c>
    </row>
    <row r="21">
      <c r="T21" s="14">
        <f>IF(R20=15,SUM(D21:R23),"")</f>
        <v/>
      </c>
      <c r="U21" s="14" t="inlineStr"/>
      <c r="V21" s="14">
        <f>IF(T21="","",T21-U21)</f>
        <v/>
      </c>
    </row>
    <row r="22">
      <c r="C22" s="13" t="inlineStr">
        <is>
          <t>Var(Var(Cap))</t>
        </is>
      </c>
      <c r="D22" s="13" t="n">
        <v>1</v>
      </c>
      <c r="E22" s="13" t="n">
        <v>2</v>
      </c>
      <c r="F22" s="13" t="n">
        <v>3</v>
      </c>
      <c r="G22" s="13" t="n">
        <v>4</v>
      </c>
      <c r="H22" s="13" t="n">
        <v>5</v>
      </c>
      <c r="I22" s="13" t="n">
        <v>6</v>
      </c>
      <c r="J22" s="13" t="n">
        <v>7</v>
      </c>
      <c r="K22" s="13" t="n">
        <v>8</v>
      </c>
      <c r="L22" s="13" t="n">
        <v>9</v>
      </c>
      <c r="M22" s="13" t="n">
        <v>10</v>
      </c>
      <c r="N22" s="13" t="n">
        <v>11</v>
      </c>
      <c r="O22" s="13" t="n">
        <v>12</v>
      </c>
      <c r="P22" s="13" t="n">
        <v>13</v>
      </c>
      <c r="Q22" s="13" t="n">
        <v>14</v>
      </c>
      <c r="R22" s="13" t="n">
        <v>15</v>
      </c>
      <c r="T22" s="14">
        <f>IF(R21=15,SUM(D22:R24),"")</f>
        <v/>
      </c>
      <c r="U22" s="14" t="inlineStr"/>
      <c r="V22" s="14">
        <f>IF(T22="","",T22-U22)</f>
        <v/>
      </c>
    </row>
    <row r="23">
      <c r="C23" s="13" t="n">
        <v>1</v>
      </c>
      <c r="D23" s="13">
        <f>Supp_Fourth_central_moment_5var!D24</f>
        <v/>
      </c>
      <c r="E23" s="13">
        <f>Supp_Fourth_central_moment_5var!E24</f>
        <v/>
      </c>
      <c r="F23" s="13">
        <f>Supp_Fourth_central_moment_5var!F24</f>
        <v/>
      </c>
      <c r="G23" s="13">
        <f>Supp_Fourth_central_moment_5var!G24</f>
        <v/>
      </c>
      <c r="H23" s="13">
        <f>Supp_Fourth_central_moment_5var!H24</f>
        <v/>
      </c>
      <c r="I23" s="13">
        <f>Supp_Fourth_central_moment_5var!I24</f>
        <v/>
      </c>
      <c r="J23" s="13">
        <f>Supp_Fourth_central_moment_5var!J24</f>
        <v/>
      </c>
      <c r="K23" s="13">
        <f>Supp_Fourth_central_moment_5var!K24</f>
        <v/>
      </c>
      <c r="L23" s="13">
        <f>Supp_Fourth_central_moment_5var!L24</f>
        <v/>
      </c>
      <c r="M23" s="13">
        <f>Supp_Fourth_central_moment_5var!M24</f>
        <v/>
      </c>
      <c r="N23" s="13">
        <f>Supp_Fourth_central_moment_5var!N24</f>
        <v/>
      </c>
      <c r="O23" s="13">
        <f>Supp_Fourth_central_moment_5var!O24</f>
        <v/>
      </c>
      <c r="P23" s="13">
        <f>Supp_Fourth_central_moment_5var!P24</f>
        <v/>
      </c>
      <c r="Q23" s="13">
        <f>Supp_Fourth_central_moment_5var!Q24</f>
        <v/>
      </c>
      <c r="R23" s="13">
        <f>Supp_Fourth_central_moment_5var!R24</f>
        <v/>
      </c>
      <c r="T23" s="14">
        <f>IF(R22=15,SUM(D23:R25),"")</f>
        <v/>
      </c>
      <c r="U23" s="14" t="n">
        <v>741529419.4325998</v>
      </c>
      <c r="V23" s="14">
        <f>IF(T23="","",T23-U23)</f>
        <v/>
      </c>
    </row>
    <row r="24">
      <c r="C24" s="13" t="n">
        <v>2</v>
      </c>
      <c r="D24" s="13">
        <f>Supp_Fourth_central_moment_5var!D25</f>
        <v/>
      </c>
      <c r="E24" s="13">
        <f>Supp_Fourth_central_moment_5var!E25</f>
        <v/>
      </c>
      <c r="F24" s="13">
        <f>Supp_Fourth_central_moment_5var!F25</f>
        <v/>
      </c>
      <c r="G24" s="13">
        <f>Supp_Fourth_central_moment_5var!G25</f>
        <v/>
      </c>
      <c r="H24" s="13">
        <f>Supp_Fourth_central_moment_5var!H25</f>
        <v/>
      </c>
      <c r="I24" s="13">
        <f>Supp_Fourth_central_moment_5var!I25</f>
        <v/>
      </c>
      <c r="J24" s="13">
        <f>Supp_Fourth_central_moment_5var!J25</f>
        <v/>
      </c>
      <c r="K24" s="13">
        <f>Supp_Fourth_central_moment_5var!K25</f>
        <v/>
      </c>
      <c r="L24" s="13">
        <f>Supp_Fourth_central_moment_5var!L25</f>
        <v/>
      </c>
      <c r="M24" s="13">
        <f>Supp_Fourth_central_moment_5var!M25</f>
        <v/>
      </c>
      <c r="N24" s="13">
        <f>Supp_Fourth_central_moment_5var!N25</f>
        <v/>
      </c>
      <c r="O24" s="13">
        <f>Supp_Fourth_central_moment_5var!O25</f>
        <v/>
      </c>
      <c r="P24" s="13">
        <f>Supp_Fourth_central_moment_5var!P25</f>
        <v/>
      </c>
      <c r="Q24" s="13">
        <f>Supp_Fourth_central_moment_5var!Q25</f>
        <v/>
      </c>
      <c r="R24" s="13">
        <f>Supp_Fourth_central_moment_5var!R25</f>
        <v/>
      </c>
      <c r="T24" s="14">
        <f>IF(R23=15,SUM(D24:R26),"")</f>
        <v/>
      </c>
      <c r="U24" s="14" t="inlineStr"/>
      <c r="V24" s="14">
        <f>IF(T24="","",T24-U24)</f>
        <v/>
      </c>
    </row>
    <row r="25">
      <c r="C25" s="13" t="n">
        <v>3</v>
      </c>
      <c r="D25" s="13">
        <f>Supp_Fourth_central_moment_5var!D26</f>
        <v/>
      </c>
      <c r="E25" s="13">
        <f>Supp_Fourth_central_moment_5var!E26</f>
        <v/>
      </c>
      <c r="F25" s="13">
        <f>Supp_Fourth_central_moment_5var!F26</f>
        <v/>
      </c>
      <c r="G25" s="13">
        <f>Supp_Fourth_central_moment_5var!G26</f>
        <v/>
      </c>
      <c r="H25" s="13">
        <f>Supp_Fourth_central_moment_5var!H26</f>
        <v/>
      </c>
      <c r="I25" s="13">
        <f>Supp_Fourth_central_moment_5var!I26</f>
        <v/>
      </c>
      <c r="J25" s="13">
        <f>Supp_Fourth_central_moment_5var!J26</f>
        <v/>
      </c>
      <c r="K25" s="13">
        <f>Supp_Fourth_central_moment_5var!K26</f>
        <v/>
      </c>
      <c r="L25" s="13">
        <f>Supp_Fourth_central_moment_5var!L26</f>
        <v/>
      </c>
      <c r="M25" s="13">
        <f>Supp_Fourth_central_moment_5var!M26</f>
        <v/>
      </c>
      <c r="N25" s="13">
        <f>Supp_Fourth_central_moment_5var!N26</f>
        <v/>
      </c>
      <c r="O25" s="13">
        <f>Supp_Fourth_central_moment_5var!O26</f>
        <v/>
      </c>
      <c r="P25" s="13">
        <f>Supp_Fourth_central_moment_5var!P26</f>
        <v/>
      </c>
      <c r="Q25" s="13">
        <f>Supp_Fourth_central_moment_5var!Q26</f>
        <v/>
      </c>
      <c r="R25" s="13">
        <f>Supp_Fourth_central_moment_5var!R26</f>
        <v/>
      </c>
      <c r="T25" s="14">
        <f>IF(R24=15,SUM(D25:R27),"")</f>
        <v/>
      </c>
      <c r="U25" s="14" t="inlineStr"/>
      <c r="V25" s="14">
        <f>IF(T25="","",T25-U25)</f>
        <v/>
      </c>
    </row>
    <row r="26">
      <c r="T26" s="14">
        <f>IF(R25=15,SUM(D26:R28),"")</f>
        <v/>
      </c>
      <c r="U26" s="14" t="inlineStr"/>
      <c r="V26" s="14">
        <f>IF(T26="","",T26-U26)</f>
        <v/>
      </c>
    </row>
    <row r="27">
      <c r="B27" s="96">
        <f>Data!D27</f>
        <v/>
      </c>
      <c r="C27" s="13" t="inlineStr">
        <is>
          <t>CV</t>
        </is>
      </c>
      <c r="D27" s="13" t="n">
        <v>1</v>
      </c>
      <c r="E27" s="13" t="n">
        <v>2</v>
      </c>
      <c r="F27" s="13" t="n">
        <v>3</v>
      </c>
      <c r="G27" s="13" t="n">
        <v>4</v>
      </c>
      <c r="H27" s="13" t="n">
        <v>5</v>
      </c>
      <c r="I27" s="13" t="n">
        <v>6</v>
      </c>
      <c r="J27" s="13" t="n">
        <v>7</v>
      </c>
      <c r="K27" s="13" t="n">
        <v>8</v>
      </c>
      <c r="L27" s="13" t="n">
        <v>9</v>
      </c>
      <c r="M27" s="13" t="n">
        <v>10</v>
      </c>
      <c r="N27" s="13" t="n">
        <v>11</v>
      </c>
      <c r="O27" s="13" t="n">
        <v>12</v>
      </c>
      <c r="P27" s="13" t="n">
        <v>13</v>
      </c>
      <c r="Q27" s="13" t="n">
        <v>14</v>
      </c>
      <c r="R27" s="13" t="n">
        <v>15</v>
      </c>
      <c r="T27" s="14">
        <f>IF(R26=15,SUM(D27:R29),"")</f>
        <v/>
      </c>
      <c r="U27" s="14" t="inlineStr"/>
      <c r="V27" s="14">
        <f>IF(T27="","",T27-U27)</f>
        <v/>
      </c>
    </row>
    <row r="28">
      <c r="B28" s="96" t="n"/>
      <c r="C28" s="13" t="n">
        <v>1</v>
      </c>
      <c r="D28" s="96">
        <f>$B$27</f>
        <v/>
      </c>
      <c r="E28" s="96">
        <f>$B$27</f>
        <v/>
      </c>
      <c r="F28" s="96">
        <f>$B$27</f>
        <v/>
      </c>
      <c r="G28" s="96">
        <f>$B$27</f>
        <v/>
      </c>
      <c r="H28" s="96">
        <f>$B$27</f>
        <v/>
      </c>
      <c r="I28" s="96">
        <f>$B$27</f>
        <v/>
      </c>
      <c r="J28" s="96">
        <f>$B$27</f>
        <v/>
      </c>
      <c r="K28" s="96">
        <f>$B$27</f>
        <v/>
      </c>
      <c r="L28" s="96">
        <f>$B$27</f>
        <v/>
      </c>
      <c r="M28" s="96">
        <f>$B$27</f>
        <v/>
      </c>
      <c r="N28" s="96">
        <f>$B$27</f>
        <v/>
      </c>
      <c r="O28" s="96">
        <f>$B$27</f>
        <v/>
      </c>
      <c r="P28" s="96">
        <f>$B$27</f>
        <v/>
      </c>
      <c r="Q28" s="96">
        <f>$B$27</f>
        <v/>
      </c>
      <c r="R28" s="96">
        <f>$B$27</f>
        <v/>
      </c>
      <c r="T28" s="14">
        <f>IF(R27=15,SUM(D28:R30),"")</f>
        <v/>
      </c>
      <c r="U28" s="14" t="n">
        <v>9</v>
      </c>
      <c r="V28" s="14">
        <f>IF(T28="","",T28-U28)</f>
        <v/>
      </c>
    </row>
    <row r="29">
      <c r="B29" s="96" t="n"/>
      <c r="C29" s="13" t="n">
        <v>2</v>
      </c>
      <c r="D29" s="96">
        <f>$B$27</f>
        <v/>
      </c>
      <c r="E29" s="96">
        <f>$B$27</f>
        <v/>
      </c>
      <c r="F29" s="96">
        <f>$B$27</f>
        <v/>
      </c>
      <c r="G29" s="96">
        <f>$B$27</f>
        <v/>
      </c>
      <c r="H29" s="96">
        <f>$B$27</f>
        <v/>
      </c>
      <c r="I29" s="96">
        <f>$B$27</f>
        <v/>
      </c>
      <c r="J29" s="96">
        <f>$B$27</f>
        <v/>
      </c>
      <c r="K29" s="96">
        <f>$B$27</f>
        <v/>
      </c>
      <c r="L29" s="96">
        <f>$B$27</f>
        <v/>
      </c>
      <c r="M29" s="96">
        <f>$B$27</f>
        <v/>
      </c>
      <c r="N29" s="96">
        <f>$B$27</f>
        <v/>
      </c>
      <c r="O29" s="96">
        <f>$B$27</f>
        <v/>
      </c>
      <c r="P29" s="96">
        <f>$B$27</f>
        <v/>
      </c>
      <c r="Q29" s="96">
        <f>$B$27</f>
        <v/>
      </c>
      <c r="R29" s="96">
        <f>$B$27</f>
        <v/>
      </c>
      <c r="T29" s="14">
        <f>IF(R28=15,SUM(D29:R31),"")</f>
        <v/>
      </c>
      <c r="U29" s="14" t="inlineStr"/>
      <c r="V29" s="14">
        <f>IF(T29="","",T29-U29)</f>
        <v/>
      </c>
    </row>
    <row r="30">
      <c r="B30" s="96" t="n"/>
      <c r="C30" s="13" t="n">
        <v>3</v>
      </c>
      <c r="D30" s="96">
        <f>$B$27</f>
        <v/>
      </c>
      <c r="E30" s="96">
        <f>$B$27</f>
        <v/>
      </c>
      <c r="F30" s="96">
        <f>$B$27</f>
        <v/>
      </c>
      <c r="G30" s="96">
        <f>$B$27</f>
        <v/>
      </c>
      <c r="H30" s="96">
        <f>$B$27</f>
        <v/>
      </c>
      <c r="I30" s="96">
        <f>$B$27</f>
        <v/>
      </c>
      <c r="J30" s="96">
        <f>$B$27</f>
        <v/>
      </c>
      <c r="K30" s="96">
        <f>$B$27</f>
        <v/>
      </c>
      <c r="L30" s="96">
        <f>$B$27</f>
        <v/>
      </c>
      <c r="M30" s="96">
        <f>$B$27</f>
        <v/>
      </c>
      <c r="N30" s="96">
        <f>$B$27</f>
        <v/>
      </c>
      <c r="O30" s="96">
        <f>$B$27</f>
        <v/>
      </c>
      <c r="P30" s="96">
        <f>$B$27</f>
        <v/>
      </c>
      <c r="Q30" s="96">
        <f>$B$27</f>
        <v/>
      </c>
      <c r="R30" s="96">
        <f>$B$27</f>
        <v/>
      </c>
      <c r="T30" s="14">
        <f>IF(R29=15,SUM(D30:R32),"")</f>
        <v/>
      </c>
      <c r="U30" s="14" t="inlineStr"/>
      <c r="V30" s="14">
        <f>IF(T30="","",T30-U30)</f>
        <v/>
      </c>
    </row>
    <row r="31">
      <c r="T31" s="14">
        <f>IF(R30=15,SUM(D31:R33),"")</f>
        <v/>
      </c>
      <c r="U31" s="14" t="inlineStr"/>
      <c r="V31" s="14">
        <f>IF(T31="","",T31-U31)</f>
        <v/>
      </c>
    </row>
    <row r="32">
      <c r="B32" s="96">
        <f>Data!D31</f>
        <v/>
      </c>
      <c r="C32" s="13" t="inlineStr">
        <is>
          <t>Planned Stock</t>
        </is>
      </c>
      <c r="D32" s="13" t="n">
        <v>1</v>
      </c>
      <c r="E32" s="13" t="n">
        <v>2</v>
      </c>
      <c r="F32" s="13" t="n">
        <v>3</v>
      </c>
      <c r="G32" s="13" t="n">
        <v>4</v>
      </c>
      <c r="H32" s="13" t="n">
        <v>5</v>
      </c>
      <c r="I32" s="13" t="n">
        <v>6</v>
      </c>
      <c r="J32" s="13" t="n">
        <v>7</v>
      </c>
      <c r="K32" s="13" t="n">
        <v>8</v>
      </c>
      <c r="L32" s="13" t="n">
        <v>9</v>
      </c>
      <c r="M32" s="13" t="n">
        <v>10</v>
      </c>
      <c r="N32" s="13" t="n">
        <v>11</v>
      </c>
      <c r="O32" s="13" t="n">
        <v>12</v>
      </c>
      <c r="P32" s="13" t="n">
        <v>13</v>
      </c>
      <c r="Q32" s="13" t="n">
        <v>14</v>
      </c>
      <c r="R32" s="13" t="n">
        <v>15</v>
      </c>
      <c r="T32" s="14">
        <f>IF(R31=15,SUM(D32:R34),"")</f>
        <v/>
      </c>
      <c r="U32" s="14" t="inlineStr"/>
      <c r="V32" s="14">
        <f>IF(T32="","",T32-U32)</f>
        <v/>
      </c>
    </row>
    <row r="33">
      <c r="B33" s="96" t="n"/>
      <c r="C33" s="13" t="n">
        <v>1</v>
      </c>
      <c r="D33" s="96">
        <f>$B$32</f>
        <v/>
      </c>
      <c r="E33" s="96">
        <f>$B$32</f>
        <v/>
      </c>
      <c r="F33" s="96">
        <f>$B$32</f>
        <v/>
      </c>
      <c r="G33" s="96">
        <f>$B$32</f>
        <v/>
      </c>
      <c r="H33" s="96">
        <f>$B$32</f>
        <v/>
      </c>
      <c r="I33" s="96">
        <f>$B$32</f>
        <v/>
      </c>
      <c r="J33" s="96">
        <f>$B$32</f>
        <v/>
      </c>
      <c r="K33" s="96">
        <f>$B$32</f>
        <v/>
      </c>
      <c r="L33" s="96">
        <f>$B$32</f>
        <v/>
      </c>
      <c r="M33" s="96">
        <f>$B$32</f>
        <v/>
      </c>
      <c r="N33" s="96">
        <f>$B$32</f>
        <v/>
      </c>
      <c r="O33" s="96">
        <f>$B$32</f>
        <v/>
      </c>
      <c r="P33" s="96">
        <f>$B$32</f>
        <v/>
      </c>
      <c r="Q33" s="96">
        <f>$B$32</f>
        <v/>
      </c>
      <c r="R33" s="96">
        <f>$B$32</f>
        <v/>
      </c>
      <c r="T33" s="14">
        <f>IF(R32=15,SUM(D33:R35),"")</f>
        <v/>
      </c>
      <c r="U33" s="14" t="n">
        <v>45</v>
      </c>
      <c r="V33" s="14">
        <f>IF(T33="","",T33-U33)</f>
        <v/>
      </c>
    </row>
    <row r="34">
      <c r="B34" s="96" t="n"/>
      <c r="C34" s="13" t="n">
        <v>2</v>
      </c>
      <c r="D34" s="96">
        <f>$B$32</f>
        <v/>
      </c>
      <c r="E34" s="96">
        <f>$B$32</f>
        <v/>
      </c>
      <c r="F34" s="96">
        <f>$B$32</f>
        <v/>
      </c>
      <c r="G34" s="96">
        <f>$B$32</f>
        <v/>
      </c>
      <c r="H34" s="96">
        <f>$B$32</f>
        <v/>
      </c>
      <c r="I34" s="96">
        <f>$B$32</f>
        <v/>
      </c>
      <c r="J34" s="96">
        <f>$B$32</f>
        <v/>
      </c>
      <c r="K34" s="96">
        <f>$B$32</f>
        <v/>
      </c>
      <c r="L34" s="96">
        <f>$B$32</f>
        <v/>
      </c>
      <c r="M34" s="96">
        <f>$B$32</f>
        <v/>
      </c>
      <c r="N34" s="96">
        <f>$B$32</f>
        <v/>
      </c>
      <c r="O34" s="96">
        <f>$B$32</f>
        <v/>
      </c>
      <c r="P34" s="96">
        <f>$B$32</f>
        <v/>
      </c>
      <c r="Q34" s="96">
        <f>$B$32</f>
        <v/>
      </c>
      <c r="R34" s="96">
        <f>$B$32</f>
        <v/>
      </c>
      <c r="T34" s="14">
        <f>IF(R33=15,SUM(D34:R36),"")</f>
        <v/>
      </c>
      <c r="U34" s="14" t="inlineStr"/>
      <c r="V34" s="14">
        <f>IF(T34="","",T34-U34)</f>
        <v/>
      </c>
    </row>
    <row r="35">
      <c r="B35" s="96" t="n"/>
      <c r="C35" s="13" t="n">
        <v>3</v>
      </c>
      <c r="D35" s="96">
        <f>$B$32</f>
        <v/>
      </c>
      <c r="E35" s="96">
        <f>$B$32</f>
        <v/>
      </c>
      <c r="F35" s="96">
        <f>$B$32</f>
        <v/>
      </c>
      <c r="G35" s="96">
        <f>$B$32</f>
        <v/>
      </c>
      <c r="H35" s="96">
        <f>$B$32</f>
        <v/>
      </c>
      <c r="I35" s="96">
        <f>$B$32</f>
        <v/>
      </c>
      <c r="J35" s="96">
        <f>$B$32</f>
        <v/>
      </c>
      <c r="K35" s="96">
        <f>$B$32</f>
        <v/>
      </c>
      <c r="L35" s="96">
        <f>$B$32</f>
        <v/>
      </c>
      <c r="M35" s="96">
        <f>$B$32</f>
        <v/>
      </c>
      <c r="N35" s="96">
        <f>$B$32</f>
        <v/>
      </c>
      <c r="O35" s="96">
        <f>$B$32</f>
        <v/>
      </c>
      <c r="P35" s="96">
        <f>$B$32</f>
        <v/>
      </c>
      <c r="Q35" s="96">
        <f>$B$32</f>
        <v/>
      </c>
      <c r="R35" s="96">
        <f>$B$32</f>
        <v/>
      </c>
      <c r="T35" s="14">
        <f>IF(R34=15,SUM(D35:R37),"")</f>
        <v/>
      </c>
      <c r="U35" s="14" t="inlineStr"/>
      <c r="V35" s="14">
        <f>IF(T35="","",T35-U35)</f>
        <v/>
      </c>
    </row>
    <row r="36">
      <c r="T36" s="14">
        <f>IF(R35=15,SUM(D36:R38),"")</f>
        <v/>
      </c>
      <c r="U36" s="14" t="inlineStr"/>
      <c r="V36" s="14">
        <f>IF(T36="","",T36-U36)</f>
        <v/>
      </c>
    </row>
    <row r="37" ht="16.2" customHeight="1">
      <c r="B37" s="9">
        <f>Data!D34</f>
        <v/>
      </c>
      <c r="C37" s="13" t="inlineStr">
        <is>
          <t>Variance coeff - z(S2nd)</t>
        </is>
      </c>
      <c r="D37" s="13" t="n">
        <v>1</v>
      </c>
      <c r="E37" s="13" t="n">
        <v>2</v>
      </c>
      <c r="F37" s="13" t="n">
        <v>3</v>
      </c>
      <c r="G37" s="13" t="n">
        <v>4</v>
      </c>
      <c r="H37" s="13" t="n">
        <v>5</v>
      </c>
      <c r="I37" s="13" t="n">
        <v>6</v>
      </c>
      <c r="J37" s="13" t="n">
        <v>7</v>
      </c>
      <c r="K37" s="13" t="n">
        <v>8</v>
      </c>
      <c r="L37" s="13" t="n">
        <v>9</v>
      </c>
      <c r="M37" s="13" t="n">
        <v>10</v>
      </c>
      <c r="N37" s="13" t="n">
        <v>11</v>
      </c>
      <c r="O37" s="13" t="n">
        <v>12</v>
      </c>
      <c r="P37" s="13" t="n">
        <v>13</v>
      </c>
      <c r="Q37" s="13" t="n">
        <v>14</v>
      </c>
      <c r="R37" s="13" t="n">
        <v>15</v>
      </c>
      <c r="T37" s="14">
        <f>IF(R36=15,SUM(D37:R39),"")</f>
        <v/>
      </c>
      <c r="U37" s="14" t="inlineStr"/>
      <c r="V37" s="14">
        <f>IF(T37="","",T37-U37)</f>
        <v/>
      </c>
    </row>
    <row r="38">
      <c r="B38" s="97" t="n"/>
      <c r="C38" s="13" t="n">
        <v>1</v>
      </c>
      <c r="D38" s="9">
        <f>$B$37</f>
        <v/>
      </c>
      <c r="E38" s="9">
        <f>$B$37</f>
        <v/>
      </c>
      <c r="F38" s="9">
        <f>$B$37</f>
        <v/>
      </c>
      <c r="G38" s="9">
        <f>$B$37</f>
        <v/>
      </c>
      <c r="H38" s="9">
        <f>$B$37</f>
        <v/>
      </c>
      <c r="I38" s="9">
        <f>$B$37</f>
        <v/>
      </c>
      <c r="J38" s="9">
        <f>$B$37</f>
        <v/>
      </c>
      <c r="K38" s="9">
        <f>$B$37</f>
        <v/>
      </c>
      <c r="L38" s="9">
        <f>$B$37</f>
        <v/>
      </c>
      <c r="M38" s="9">
        <f>$B$37</f>
        <v/>
      </c>
      <c r="N38" s="9">
        <f>$B$37</f>
        <v/>
      </c>
      <c r="O38" s="9">
        <f>$B$37</f>
        <v/>
      </c>
      <c r="P38" s="9">
        <f>$B$37</f>
        <v/>
      </c>
      <c r="Q38" s="9">
        <f>$B$37</f>
        <v/>
      </c>
      <c r="R38" s="9">
        <f>$B$37</f>
        <v/>
      </c>
      <c r="T38" s="14">
        <f>IF(R37=15,SUM(D38:R40),"")</f>
        <v/>
      </c>
      <c r="U38" s="14" t="n">
        <v>76.7581965</v>
      </c>
      <c r="V38" s="14">
        <f>IF(T38="","",T38-U38)</f>
        <v/>
      </c>
    </row>
    <row r="39">
      <c r="B39" s="97" t="n"/>
      <c r="C39" s="13" t="n">
        <v>2</v>
      </c>
      <c r="D39" s="9">
        <f>$B$37</f>
        <v/>
      </c>
      <c r="E39" s="9">
        <f>$B$37</f>
        <v/>
      </c>
      <c r="F39" s="9">
        <f>$B$37</f>
        <v/>
      </c>
      <c r="G39" s="9">
        <f>$B$37</f>
        <v/>
      </c>
      <c r="H39" s="9">
        <f>$B$37</f>
        <v/>
      </c>
      <c r="I39" s="9">
        <f>$B$37</f>
        <v/>
      </c>
      <c r="J39" s="9">
        <f>$B$37</f>
        <v/>
      </c>
      <c r="K39" s="9">
        <f>$B$37</f>
        <v/>
      </c>
      <c r="L39" s="9">
        <f>$B$37</f>
        <v/>
      </c>
      <c r="M39" s="9">
        <f>$B$37</f>
        <v/>
      </c>
      <c r="N39" s="9">
        <f>$B$37</f>
        <v/>
      </c>
      <c r="O39" s="9">
        <f>$B$37</f>
        <v/>
      </c>
      <c r="P39" s="9">
        <f>$B$37</f>
        <v/>
      </c>
      <c r="Q39" s="9">
        <f>$B$37</f>
        <v/>
      </c>
      <c r="R39" s="9">
        <f>$B$37</f>
        <v/>
      </c>
      <c r="T39" s="14">
        <f>IF(R38=15,SUM(D39:R41),"")</f>
        <v/>
      </c>
      <c r="U39" s="14" t="inlineStr"/>
      <c r="V39" s="14">
        <f>IF(T39="","",T39-U39)</f>
        <v/>
      </c>
    </row>
    <row r="40">
      <c r="B40" s="97" t="n"/>
      <c r="C40" s="13" t="n">
        <v>3</v>
      </c>
      <c r="D40" s="9">
        <f>$B$37</f>
        <v/>
      </c>
      <c r="E40" s="9">
        <f>$B$37</f>
        <v/>
      </c>
      <c r="F40" s="9">
        <f>$B$37</f>
        <v/>
      </c>
      <c r="G40" s="9">
        <f>$B$37</f>
        <v/>
      </c>
      <c r="H40" s="9">
        <f>$B$37</f>
        <v/>
      </c>
      <c r="I40" s="9">
        <f>$B$37</f>
        <v/>
      </c>
      <c r="J40" s="9">
        <f>$B$37</f>
        <v/>
      </c>
      <c r="K40" s="9">
        <f>$B$37</f>
        <v/>
      </c>
      <c r="L40" s="9">
        <f>$B$37</f>
        <v/>
      </c>
      <c r="M40" s="9">
        <f>$B$37</f>
        <v/>
      </c>
      <c r="N40" s="9">
        <f>$B$37</f>
        <v/>
      </c>
      <c r="O40" s="9">
        <f>$B$37</f>
        <v/>
      </c>
      <c r="P40" s="9">
        <f>$B$37</f>
        <v/>
      </c>
      <c r="Q40" s="9">
        <f>$B$37</f>
        <v/>
      </c>
      <c r="R40" s="9">
        <f>$B$37</f>
        <v/>
      </c>
      <c r="T40" s="14">
        <f>IF(R39=15,SUM(D40:R42),"")</f>
        <v/>
      </c>
      <c r="U40" s="14" t="inlineStr"/>
      <c r="V40" s="14">
        <f>IF(T40="","",T40-U40)</f>
        <v/>
      </c>
    </row>
    <row r="41">
      <c r="T41" s="14">
        <f>IF(R40=15,SUM(D41:R43),"")</f>
        <v/>
      </c>
      <c r="U41" s="14" t="inlineStr"/>
      <c r="V41" s="14">
        <f>IF(T41="","",T41-U41)</f>
        <v/>
      </c>
    </row>
    <row r="42">
      <c r="B42" s="13" t="inlineStr">
        <is>
          <t>Parâmetros p/ μx</t>
        </is>
      </c>
      <c r="C42" s="13" t="inlineStr">
        <is>
          <t>demand</t>
        </is>
      </c>
      <c r="D42" s="13" t="n">
        <v>1</v>
      </c>
      <c r="E42" s="13" t="n">
        <v>2</v>
      </c>
      <c r="F42" s="13" t="n">
        <v>3</v>
      </c>
      <c r="G42" s="13" t="n">
        <v>4</v>
      </c>
      <c r="H42" s="13" t="n">
        <v>5</v>
      </c>
      <c r="I42" s="13" t="n">
        <v>6</v>
      </c>
      <c r="J42" s="13" t="n">
        <v>7</v>
      </c>
      <c r="K42" s="13" t="n">
        <v>8</v>
      </c>
      <c r="L42" s="13" t="n">
        <v>9</v>
      </c>
      <c r="M42" s="13" t="n">
        <v>10</v>
      </c>
      <c r="N42" s="13" t="n">
        <v>11</v>
      </c>
      <c r="O42" s="13" t="n">
        <v>12</v>
      </c>
      <c r="P42" s="13" t="n">
        <v>13</v>
      </c>
      <c r="Q42" s="13" t="n">
        <v>14</v>
      </c>
      <c r="R42" s="13" t="n">
        <v>15</v>
      </c>
      <c r="T42" s="14">
        <f>IF(R41=15,SUM(D42:R44),"")</f>
        <v/>
      </c>
      <c r="U42" s="14" t="inlineStr"/>
      <c r="V42" s="14">
        <f>IF(T42="","",T42-U42)</f>
        <v/>
      </c>
    </row>
    <row r="43">
      <c r="B43" s="13" t="inlineStr">
        <is>
          <t>D*E(RLT)</t>
        </is>
      </c>
      <c r="C43" s="13" t="n">
        <v>1</v>
      </c>
      <c r="D43" s="14">
        <f>Demand!AU5</f>
        <v/>
      </c>
      <c r="E43" s="14">
        <f>Demand!AV5</f>
        <v/>
      </c>
      <c r="F43" s="14">
        <f>Demand!AW5</f>
        <v/>
      </c>
      <c r="G43" s="14">
        <f>Demand!AX5</f>
        <v/>
      </c>
      <c r="H43" s="14">
        <f>Demand!AY5</f>
        <v/>
      </c>
      <c r="I43" s="14">
        <f>Demand!AZ5</f>
        <v/>
      </c>
      <c r="J43" s="14">
        <f>Demand!BA5</f>
        <v/>
      </c>
      <c r="K43" s="14">
        <f>Demand!BB5</f>
        <v/>
      </c>
      <c r="L43" s="14">
        <f>Demand!BC5</f>
        <v/>
      </c>
      <c r="M43" s="14">
        <f>Demand!BD5</f>
        <v/>
      </c>
      <c r="N43" s="14">
        <f>Demand!BE5</f>
        <v/>
      </c>
      <c r="O43" s="14">
        <f>Demand!BF5</f>
        <v/>
      </c>
      <c r="P43" s="14">
        <f>Demand!BG5</f>
        <v/>
      </c>
      <c r="Q43" s="14">
        <f>Demand!BH5</f>
        <v/>
      </c>
      <c r="R43" s="14">
        <f>Demand!BI5</f>
        <v/>
      </c>
      <c r="T43" s="14">
        <f>IF(R42=15,SUM(D43:R45),"")</f>
        <v/>
      </c>
      <c r="U43" s="14" t="n">
        <v>15515.76</v>
      </c>
      <c r="V43" s="14">
        <f>IF(T43="","",T43-U43)</f>
        <v/>
      </c>
    </row>
    <row r="44">
      <c r="C44" s="13" t="n">
        <v>2</v>
      </c>
      <c r="D44" s="14">
        <f>Demand!AU6</f>
        <v/>
      </c>
      <c r="E44" s="14">
        <f>Demand!AV6</f>
        <v/>
      </c>
      <c r="F44" s="14">
        <f>Demand!AW6</f>
        <v/>
      </c>
      <c r="G44" s="14">
        <f>Demand!AX6</f>
        <v/>
      </c>
      <c r="H44" s="14">
        <f>Demand!AY6</f>
        <v/>
      </c>
      <c r="I44" s="14">
        <f>Demand!AZ6</f>
        <v/>
      </c>
      <c r="J44" s="14">
        <f>Demand!BA6</f>
        <v/>
      </c>
      <c r="K44" s="14">
        <f>Demand!BB6</f>
        <v/>
      </c>
      <c r="L44" s="14">
        <f>Demand!BC6</f>
        <v/>
      </c>
      <c r="M44" s="14">
        <f>Demand!BD6</f>
        <v/>
      </c>
      <c r="N44" s="14">
        <f>Demand!BE6</f>
        <v/>
      </c>
      <c r="O44" s="14">
        <f>Demand!BF6</f>
        <v/>
      </c>
      <c r="P44" s="14">
        <f>Demand!BG6</f>
        <v/>
      </c>
      <c r="Q44" s="14">
        <f>Demand!BH6</f>
        <v/>
      </c>
      <c r="R44" s="14">
        <f>Demand!BI6</f>
        <v/>
      </c>
      <c r="T44" s="14">
        <f>IF(R43=15,SUM(D44:R46),"")</f>
        <v/>
      </c>
      <c r="U44" s="14" t="inlineStr"/>
      <c r="V44" s="14">
        <f>IF(T44="","",T44-U44)</f>
        <v/>
      </c>
    </row>
    <row r="45">
      <c r="C45" s="13" t="n">
        <v>3</v>
      </c>
      <c r="D45" s="14">
        <f>Demand!AU7</f>
        <v/>
      </c>
      <c r="E45" s="14">
        <f>Demand!AV7</f>
        <v/>
      </c>
      <c r="F45" s="14">
        <f>Demand!AW7</f>
        <v/>
      </c>
      <c r="G45" s="14">
        <f>Demand!AX7</f>
        <v/>
      </c>
      <c r="H45" s="14">
        <f>Demand!AY7</f>
        <v/>
      </c>
      <c r="I45" s="14">
        <f>Demand!AZ7</f>
        <v/>
      </c>
      <c r="J45" s="14">
        <f>Demand!BA7</f>
        <v/>
      </c>
      <c r="K45" s="14">
        <f>Demand!BB7</f>
        <v/>
      </c>
      <c r="L45" s="14">
        <f>Demand!BC7</f>
        <v/>
      </c>
      <c r="M45" s="14">
        <f>Demand!BD7</f>
        <v/>
      </c>
      <c r="N45" s="14">
        <f>Demand!BE7</f>
        <v/>
      </c>
      <c r="O45" s="14">
        <f>Demand!BF7</f>
        <v/>
      </c>
      <c r="P45" s="14">
        <f>Demand!BG7</f>
        <v/>
      </c>
      <c r="Q45" s="14">
        <f>Demand!BH7</f>
        <v/>
      </c>
      <c r="R45" s="14">
        <f>Demand!BI7</f>
        <v/>
      </c>
      <c r="T45" s="14">
        <f>IF(R44=15,SUM(D45:R47),"")</f>
        <v/>
      </c>
      <c r="U45" s="14" t="inlineStr"/>
      <c r="V45" s="14">
        <f>IF(T45="","",T45-U45)</f>
        <v/>
      </c>
    </row>
    <row r="46">
      <c r="T46" s="14">
        <f>IF(R45=15,SUM(D46:R48),"")</f>
        <v/>
      </c>
      <c r="U46" s="14" t="inlineStr"/>
      <c r="V46" s="14">
        <f>IF(T46="","",T46-U46)</f>
        <v/>
      </c>
    </row>
    <row r="47">
      <c r="B47" s="13" t="inlineStr">
        <is>
          <t>Parâmetros p/ μy</t>
        </is>
      </c>
      <c r="C47" s="13" t="inlineStr">
        <is>
          <t>Média(E(RLT))</t>
        </is>
      </c>
      <c r="D47" s="13" t="n">
        <v>1</v>
      </c>
      <c r="E47" s="13" t="n">
        <v>2</v>
      </c>
      <c r="F47" s="13" t="n">
        <v>3</v>
      </c>
      <c r="G47" s="13" t="n">
        <v>4</v>
      </c>
      <c r="H47" s="13" t="n">
        <v>5</v>
      </c>
      <c r="I47" s="13" t="n">
        <v>6</v>
      </c>
      <c r="J47" s="13" t="n">
        <v>7</v>
      </c>
      <c r="K47" s="13" t="n">
        <v>8</v>
      </c>
      <c r="L47" s="13" t="n">
        <v>9</v>
      </c>
      <c r="M47" s="13" t="n">
        <v>10</v>
      </c>
      <c r="N47" s="13" t="n">
        <v>11</v>
      </c>
      <c r="O47" s="13" t="n">
        <v>12</v>
      </c>
      <c r="P47" s="13" t="n">
        <v>13</v>
      </c>
      <c r="Q47" s="13" t="n">
        <v>14</v>
      </c>
      <c r="R47" s="13" t="n">
        <v>15</v>
      </c>
      <c r="T47" s="14">
        <f>IF(R46=15,SUM(D47:R49),"")</f>
        <v/>
      </c>
      <c r="U47" s="14" t="inlineStr"/>
      <c r="V47" s="14">
        <f>IF(T47="","",T47-U47)</f>
        <v/>
      </c>
    </row>
    <row r="48">
      <c r="B48" s="13" t="inlineStr">
        <is>
          <t>ND*RLT ; LB ; D*E(RLT)</t>
        </is>
      </c>
      <c r="C48" s="13" t="n">
        <v>1</v>
      </c>
      <c r="D48" s="14">
        <f>Suppliers!I22</f>
        <v/>
      </c>
      <c r="E48" s="14">
        <f>Suppliers!J22</f>
        <v/>
      </c>
      <c r="F48" s="14">
        <f>Suppliers!K22</f>
        <v/>
      </c>
      <c r="G48" s="14">
        <f>Suppliers!L22</f>
        <v/>
      </c>
      <c r="H48" s="14">
        <f>Suppliers!M22</f>
        <v/>
      </c>
      <c r="I48" s="14">
        <f>Suppliers!N22</f>
        <v/>
      </c>
      <c r="J48" s="14">
        <f>Suppliers!O22</f>
        <v/>
      </c>
      <c r="K48" s="14">
        <f>Suppliers!P22</f>
        <v/>
      </c>
      <c r="L48" s="14">
        <f>Suppliers!Q22</f>
        <v/>
      </c>
      <c r="M48" s="14">
        <f>Suppliers!R22</f>
        <v/>
      </c>
      <c r="N48" s="14">
        <f>Suppliers!S22</f>
        <v/>
      </c>
      <c r="O48" s="14">
        <f>Suppliers!T22</f>
        <v/>
      </c>
      <c r="P48" s="14">
        <f>Suppliers!U22</f>
        <v/>
      </c>
      <c r="Q48" s="14">
        <f>Suppliers!V22</f>
        <v/>
      </c>
      <c r="R48" s="14">
        <f>Suppliers!W22</f>
        <v/>
      </c>
      <c r="T48" s="14">
        <f>IF(R47=15,SUM(D48:R50),"")</f>
        <v/>
      </c>
      <c r="U48" s="14" t="n">
        <v>652.2099999999999</v>
      </c>
      <c r="V48" s="14">
        <f>IF(T48="","",T48-U48)</f>
        <v/>
      </c>
    </row>
    <row r="49">
      <c r="C49" s="13" t="n">
        <v>2</v>
      </c>
      <c r="D49" s="14">
        <f>Suppliers!I23</f>
        <v/>
      </c>
      <c r="E49" s="14">
        <f>Suppliers!J23</f>
        <v/>
      </c>
      <c r="F49" s="14">
        <f>Suppliers!K23</f>
        <v/>
      </c>
      <c r="G49" s="14">
        <f>Suppliers!L23</f>
        <v/>
      </c>
      <c r="H49" s="14">
        <f>Suppliers!M23</f>
        <v/>
      </c>
      <c r="I49" s="14">
        <f>Suppliers!N23</f>
        <v/>
      </c>
      <c r="J49" s="14">
        <f>Suppliers!O23</f>
        <v/>
      </c>
      <c r="K49" s="14">
        <f>Suppliers!P23</f>
        <v/>
      </c>
      <c r="L49" s="14">
        <f>Suppliers!Q23</f>
        <v/>
      </c>
      <c r="M49" s="14">
        <f>Suppliers!R23</f>
        <v/>
      </c>
      <c r="N49" s="14">
        <f>Suppliers!S23</f>
        <v/>
      </c>
      <c r="O49" s="14">
        <f>Suppliers!T23</f>
        <v/>
      </c>
      <c r="P49" s="14">
        <f>Suppliers!U23</f>
        <v/>
      </c>
      <c r="Q49" s="14">
        <f>Suppliers!V23</f>
        <v/>
      </c>
      <c r="R49" s="14">
        <f>Suppliers!W23</f>
        <v/>
      </c>
      <c r="T49" s="14">
        <f>IF(R48=15,SUM(D49:R51),"")</f>
        <v/>
      </c>
      <c r="U49" s="14" t="inlineStr"/>
      <c r="V49" s="14">
        <f>IF(T49="","",T49-U49)</f>
        <v/>
      </c>
    </row>
    <row r="50">
      <c r="C50" s="13" t="n">
        <v>3</v>
      </c>
      <c r="D50" s="14">
        <f>Suppliers!I24</f>
        <v/>
      </c>
      <c r="E50" s="14">
        <f>Suppliers!J24</f>
        <v/>
      </c>
      <c r="F50" s="14">
        <f>Suppliers!K24</f>
        <v/>
      </c>
      <c r="G50" s="14">
        <f>Suppliers!L24</f>
        <v/>
      </c>
      <c r="H50" s="14">
        <f>Suppliers!M24</f>
        <v/>
      </c>
      <c r="I50" s="14">
        <f>Suppliers!N24</f>
        <v/>
      </c>
      <c r="J50" s="14">
        <f>Suppliers!O24</f>
        <v/>
      </c>
      <c r="K50" s="14">
        <f>Suppliers!P24</f>
        <v/>
      </c>
      <c r="L50" s="14">
        <f>Suppliers!Q24</f>
        <v/>
      </c>
      <c r="M50" s="14">
        <f>Suppliers!R24</f>
        <v/>
      </c>
      <c r="N50" s="14">
        <f>Suppliers!S24</f>
        <v/>
      </c>
      <c r="O50" s="14">
        <f>Suppliers!T24</f>
        <v/>
      </c>
      <c r="P50" s="14">
        <f>Suppliers!U24</f>
        <v/>
      </c>
      <c r="Q50" s="14">
        <f>Suppliers!V24</f>
        <v/>
      </c>
      <c r="R50" s="14">
        <f>Suppliers!W24</f>
        <v/>
      </c>
      <c r="T50" s="14">
        <f>IF(R49=15,SUM(D50:R52),"")</f>
        <v/>
      </c>
      <c r="U50" s="14" t="inlineStr"/>
      <c r="V50" s="14">
        <f>IF(T50="","",T50-U50)</f>
        <v/>
      </c>
    </row>
    <row r="51">
      <c r="T51" s="14">
        <f>IF(R50=15,SUM(D51:R53),"")</f>
        <v/>
      </c>
      <c r="U51" s="14" t="inlineStr"/>
      <c r="V51" s="14">
        <f>IF(T51="","",T51-U51)</f>
        <v/>
      </c>
    </row>
    <row r="52">
      <c r="C52" s="13" t="inlineStr">
        <is>
          <t>Cap</t>
        </is>
      </c>
      <c r="D52" s="13" t="n">
        <v>1</v>
      </c>
      <c r="E52" s="13" t="n">
        <v>2</v>
      </c>
      <c r="F52" s="13" t="n">
        <v>3</v>
      </c>
      <c r="G52" s="13" t="n">
        <v>4</v>
      </c>
      <c r="H52" s="13" t="n">
        <v>5</v>
      </c>
      <c r="I52" s="13" t="n">
        <v>6</v>
      </c>
      <c r="J52" s="13" t="n">
        <v>7</v>
      </c>
      <c r="K52" s="13" t="n">
        <v>8</v>
      </c>
      <c r="L52" s="13" t="n">
        <v>9</v>
      </c>
      <c r="M52" s="13" t="n">
        <v>10</v>
      </c>
      <c r="N52" s="13" t="n">
        <v>11</v>
      </c>
      <c r="O52" s="13" t="n">
        <v>12</v>
      </c>
      <c r="P52" s="13" t="n">
        <v>13</v>
      </c>
      <c r="Q52" s="13" t="n">
        <v>14</v>
      </c>
      <c r="R52" s="13" t="n">
        <v>15</v>
      </c>
      <c r="T52" s="14">
        <f>IF(R51=15,SUM(D52:R54),"")</f>
        <v/>
      </c>
      <c r="U52" s="14" t="inlineStr"/>
      <c r="V52" s="14">
        <f>IF(T52="","",T52-U52)</f>
        <v/>
      </c>
    </row>
    <row r="53">
      <c r="C53" s="13" t="n">
        <v>1</v>
      </c>
      <c r="D53" s="14">
        <f>Suppliers_Cap!F14</f>
        <v/>
      </c>
      <c r="E53" s="14">
        <f>Suppliers_Cap!G14</f>
        <v/>
      </c>
      <c r="F53" s="14">
        <f>Suppliers_Cap!H14</f>
        <v/>
      </c>
      <c r="G53" s="14">
        <f>Suppliers_Cap!I14</f>
        <v/>
      </c>
      <c r="H53" s="14">
        <f>Suppliers_Cap!J14</f>
        <v/>
      </c>
      <c r="I53" s="14">
        <f>Suppliers_Cap!K14</f>
        <v/>
      </c>
      <c r="J53" s="14">
        <f>Suppliers_Cap!L14</f>
        <v/>
      </c>
      <c r="K53" s="14">
        <f>Suppliers_Cap!M14</f>
        <v/>
      </c>
      <c r="L53" s="14">
        <f>Suppliers_Cap!N14</f>
        <v/>
      </c>
      <c r="M53" s="14">
        <f>Suppliers_Cap!O14</f>
        <v/>
      </c>
      <c r="N53" s="14">
        <f>Suppliers_Cap!P14</f>
        <v/>
      </c>
      <c r="O53" s="14">
        <f>Suppliers_Cap!Q14</f>
        <v/>
      </c>
      <c r="P53" s="14">
        <f>Suppliers_Cap!R14</f>
        <v/>
      </c>
      <c r="Q53" s="14">
        <f>Suppliers_Cap!S14</f>
        <v/>
      </c>
      <c r="R53" s="14">
        <f>Suppliers_Cap!T14</f>
        <v/>
      </c>
      <c r="T53" s="14">
        <f>IF(R52=15,SUM(D53:R55),"")</f>
        <v/>
      </c>
      <c r="U53" s="14" t="n">
        <v>15211.79</v>
      </c>
      <c r="V53" s="14">
        <f>IF(T53="","",T53-U53)</f>
        <v/>
      </c>
    </row>
    <row r="54">
      <c r="C54" s="13" t="n">
        <v>2</v>
      </c>
      <c r="D54" s="14">
        <f>Suppliers_Cap!F15</f>
        <v/>
      </c>
      <c r="E54" s="14">
        <f>Suppliers_Cap!G15</f>
        <v/>
      </c>
      <c r="F54" s="14">
        <f>Suppliers_Cap!H15</f>
        <v/>
      </c>
      <c r="G54" s="14">
        <f>Suppliers_Cap!I15</f>
        <v/>
      </c>
      <c r="H54" s="14">
        <f>Suppliers_Cap!J15</f>
        <v/>
      </c>
      <c r="I54" s="14">
        <f>Suppliers_Cap!K15</f>
        <v/>
      </c>
      <c r="J54" s="14">
        <f>Suppliers_Cap!L15</f>
        <v/>
      </c>
      <c r="K54" s="14">
        <f>Suppliers_Cap!M15</f>
        <v/>
      </c>
      <c r="L54" s="14">
        <f>Suppliers_Cap!N15</f>
        <v/>
      </c>
      <c r="M54" s="14">
        <f>Suppliers_Cap!O15</f>
        <v/>
      </c>
      <c r="N54" s="14">
        <f>Suppliers_Cap!P15</f>
        <v/>
      </c>
      <c r="O54" s="14">
        <f>Suppliers_Cap!Q15</f>
        <v/>
      </c>
      <c r="P54" s="14">
        <f>Suppliers_Cap!R15</f>
        <v/>
      </c>
      <c r="Q54" s="14">
        <f>Suppliers_Cap!S15</f>
        <v/>
      </c>
      <c r="R54" s="14">
        <f>Suppliers_Cap!T15</f>
        <v/>
      </c>
      <c r="T54" s="14">
        <f>IF(R53=15,SUM(D54:R56),"")</f>
        <v/>
      </c>
      <c r="U54" s="14" t="inlineStr"/>
      <c r="V54" s="14">
        <f>IF(T54="","",T54-U54)</f>
        <v/>
      </c>
    </row>
    <row r="55">
      <c r="C55" s="13" t="n">
        <v>3</v>
      </c>
      <c r="D55" s="14">
        <f>Suppliers_Cap!F16</f>
        <v/>
      </c>
      <c r="E55" s="14">
        <f>Suppliers_Cap!G16</f>
        <v/>
      </c>
      <c r="F55" s="14">
        <f>Suppliers_Cap!H16</f>
        <v/>
      </c>
      <c r="G55" s="14">
        <f>Suppliers_Cap!I16</f>
        <v/>
      </c>
      <c r="H55" s="14">
        <f>Suppliers_Cap!J16</f>
        <v/>
      </c>
      <c r="I55" s="14">
        <f>Suppliers_Cap!K16</f>
        <v/>
      </c>
      <c r="J55" s="14">
        <f>Suppliers_Cap!L16</f>
        <v/>
      </c>
      <c r="K55" s="14">
        <f>Suppliers_Cap!M16</f>
        <v/>
      </c>
      <c r="L55" s="14">
        <f>Suppliers_Cap!N16</f>
        <v/>
      </c>
      <c r="M55" s="14">
        <f>Suppliers_Cap!O16</f>
        <v/>
      </c>
      <c r="N55" s="14">
        <f>Suppliers_Cap!P16</f>
        <v/>
      </c>
      <c r="O55" s="14">
        <f>Suppliers_Cap!Q16</f>
        <v/>
      </c>
      <c r="P55" s="14">
        <f>Suppliers_Cap!R16</f>
        <v/>
      </c>
      <c r="Q55" s="14">
        <f>Suppliers_Cap!S16</f>
        <v/>
      </c>
      <c r="R55" s="14">
        <f>Suppliers_Cap!T16</f>
        <v/>
      </c>
      <c r="T55" s="14">
        <f>IF(R54=15,SUM(D55:R57),"")</f>
        <v/>
      </c>
      <c r="U55" s="14" t="inlineStr"/>
      <c r="V55" s="14">
        <f>IF(T55="","",T55-U55)</f>
        <v/>
      </c>
    </row>
    <row r="56">
      <c r="T56" s="14">
        <f>IF(R55=15,SUM(D56:R58),"")</f>
        <v/>
      </c>
      <c r="U56" s="14" t="inlineStr"/>
      <c r="V56" s="14">
        <f>IF(T56="","",T56-U56)</f>
        <v/>
      </c>
    </row>
    <row r="57">
      <c r="B57" s="13" t="inlineStr">
        <is>
          <t>Parâmetros p/ μx</t>
        </is>
      </c>
      <c r="C57" s="13" t="inlineStr">
        <is>
          <t>Var(d-cap)</t>
        </is>
      </c>
      <c r="D57" s="13" t="n">
        <v>1</v>
      </c>
      <c r="E57" s="13" t="n">
        <v>2</v>
      </c>
      <c r="F57" s="13" t="n">
        <v>3</v>
      </c>
      <c r="G57" s="13" t="n">
        <v>4</v>
      </c>
      <c r="H57" s="13" t="n">
        <v>5</v>
      </c>
      <c r="I57" s="13" t="n">
        <v>6</v>
      </c>
      <c r="J57" s="13" t="n">
        <v>7</v>
      </c>
      <c r="K57" s="13" t="n">
        <v>8</v>
      </c>
      <c r="L57" s="13" t="n">
        <v>9</v>
      </c>
      <c r="M57" s="13" t="n">
        <v>10</v>
      </c>
      <c r="N57" s="13" t="n">
        <v>11</v>
      </c>
      <c r="O57" s="13" t="n">
        <v>12</v>
      </c>
      <c r="P57" s="13" t="n">
        <v>13</v>
      </c>
      <c r="Q57" s="13" t="n">
        <v>14</v>
      </c>
      <c r="R57" s="13" t="n">
        <v>15</v>
      </c>
      <c r="T57" s="14">
        <f>IF(R56=15,SUM(D57:R59),"")</f>
        <v/>
      </c>
      <c r="U57" s="14" t="inlineStr"/>
      <c r="V57" s="14">
        <f>IF(T57="","",T57-U57)</f>
        <v/>
      </c>
    </row>
    <row r="58">
      <c r="B58" s="13" t="inlineStr">
        <is>
          <t>LB</t>
        </is>
      </c>
      <c r="C58" s="13" t="n">
        <v>1</v>
      </c>
      <c r="D58" s="95">
        <f>Suppliers!I17^2</f>
        <v/>
      </c>
      <c r="E58" s="95">
        <f>Suppliers!J17^2</f>
        <v/>
      </c>
      <c r="F58" s="95">
        <f>Suppliers!K17^2</f>
        <v/>
      </c>
      <c r="G58" s="95">
        <f>Suppliers!L17^2</f>
        <v/>
      </c>
      <c r="H58" s="95">
        <f>Suppliers!M17^2</f>
        <v/>
      </c>
      <c r="I58" s="95">
        <f>Suppliers!N17^2</f>
        <v/>
      </c>
      <c r="J58" s="95">
        <f>Suppliers!O17^2</f>
        <v/>
      </c>
      <c r="K58" s="95">
        <f>Suppliers!P17^2</f>
        <v/>
      </c>
      <c r="L58" s="95">
        <f>Suppliers!Q17^2</f>
        <v/>
      </c>
      <c r="M58" s="95">
        <f>Suppliers!R17^2</f>
        <v/>
      </c>
      <c r="N58" s="95">
        <f>Suppliers!S17^2</f>
        <v/>
      </c>
      <c r="O58" s="95">
        <f>Suppliers!T17^2</f>
        <v/>
      </c>
      <c r="P58" s="95">
        <f>Suppliers!U17^2</f>
        <v/>
      </c>
      <c r="Q58" s="95">
        <f>Suppliers!V17^2</f>
        <v/>
      </c>
      <c r="R58" s="95">
        <f>Suppliers!W17^2</f>
        <v/>
      </c>
      <c r="T58" s="14">
        <f>IF(R57=15,SUM(D58:R60),"")</f>
        <v/>
      </c>
      <c r="U58" s="14" t="n">
        <v>14737.52505769</v>
      </c>
      <c r="V58" s="14">
        <f>IF(T58="","",T58-U58)</f>
        <v/>
      </c>
    </row>
    <row r="59">
      <c r="C59" s="13" t="n">
        <v>2</v>
      </c>
      <c r="D59" s="95">
        <f>Suppliers!I18^2</f>
        <v/>
      </c>
      <c r="E59" s="95">
        <f>Suppliers!J18^2</f>
        <v/>
      </c>
      <c r="F59" s="95">
        <f>Suppliers!K18^2</f>
        <v/>
      </c>
      <c r="G59" s="95">
        <f>Suppliers!L18^2</f>
        <v/>
      </c>
      <c r="H59" s="95">
        <f>Suppliers!M18^2</f>
        <v/>
      </c>
      <c r="I59" s="95">
        <f>Suppliers!N18^2</f>
        <v/>
      </c>
      <c r="J59" s="95">
        <f>Suppliers!O18^2</f>
        <v/>
      </c>
      <c r="K59" s="95">
        <f>Suppliers!P18^2</f>
        <v/>
      </c>
      <c r="L59" s="95">
        <f>Suppliers!Q18^2</f>
        <v/>
      </c>
      <c r="M59" s="95">
        <f>Suppliers!R18^2</f>
        <v/>
      </c>
      <c r="N59" s="95">
        <f>Suppliers!S18^2</f>
        <v/>
      </c>
      <c r="O59" s="95">
        <f>Suppliers!T18^2</f>
        <v/>
      </c>
      <c r="P59" s="95">
        <f>Suppliers!U18^2</f>
        <v/>
      </c>
      <c r="Q59" s="95">
        <f>Suppliers!V18^2</f>
        <v/>
      </c>
      <c r="R59" s="95">
        <f>Suppliers!W18^2</f>
        <v/>
      </c>
      <c r="T59" s="14">
        <f>IF(R58=15,SUM(D59:R61),"")</f>
        <v/>
      </c>
      <c r="U59" s="14" t="inlineStr"/>
      <c r="V59" s="14">
        <f>IF(T59="","",T59-U59)</f>
        <v/>
      </c>
    </row>
    <row r="60">
      <c r="C60" s="13" t="n">
        <v>3</v>
      </c>
      <c r="D60" s="95">
        <f>Suppliers!I19^2</f>
        <v/>
      </c>
      <c r="E60" s="95">
        <f>Suppliers!J19^2</f>
        <v/>
      </c>
      <c r="F60" s="95">
        <f>Suppliers!K19^2</f>
        <v/>
      </c>
      <c r="G60" s="95">
        <f>Suppliers!L19^2</f>
        <v/>
      </c>
      <c r="H60" s="95">
        <f>Suppliers!M19^2</f>
        <v/>
      </c>
      <c r="I60" s="95">
        <f>Suppliers!N19^2</f>
        <v/>
      </c>
      <c r="J60" s="95">
        <f>Suppliers!O19^2</f>
        <v/>
      </c>
      <c r="K60" s="95">
        <f>Suppliers!P19^2</f>
        <v/>
      </c>
      <c r="L60" s="95">
        <f>Suppliers!Q19^2</f>
        <v/>
      </c>
      <c r="M60" s="95">
        <f>Suppliers!R19^2</f>
        <v/>
      </c>
      <c r="N60" s="95">
        <f>Suppliers!S19^2</f>
        <v/>
      </c>
      <c r="O60" s="95">
        <f>Suppliers!T19^2</f>
        <v/>
      </c>
      <c r="P60" s="95">
        <f>Suppliers!U19^2</f>
        <v/>
      </c>
      <c r="Q60" s="95">
        <f>Suppliers!V19^2</f>
        <v/>
      </c>
      <c r="R60" s="95">
        <f>Suppliers!W19^2</f>
        <v/>
      </c>
      <c r="T60" s="14">
        <f>IF(R59=15,SUM(D60:R62),"")</f>
        <v/>
      </c>
      <c r="U60" s="14" t="inlineStr"/>
      <c r="V60" s="14">
        <f>IF(T60="","",T60-U60)</f>
        <v/>
      </c>
    </row>
    <row r="61">
      <c r="T61" s="14">
        <f>IF(R60=15,SUM(D61:R63),"")</f>
        <v/>
      </c>
      <c r="U61" s="14" t="inlineStr"/>
      <c r="V61" s="14">
        <f>IF(T61="","",T61-U61)</f>
        <v/>
      </c>
    </row>
    <row r="62" ht="16.2" customHeight="1">
      <c r="B62" s="13" t="inlineStr">
        <is>
          <t>Parâmetros p/ σx</t>
        </is>
      </c>
      <c r="C62" s="13" t="inlineStr">
        <is>
          <t>Desvpad(Var(S2nd))</t>
        </is>
      </c>
      <c r="D62" s="13" t="n">
        <v>1</v>
      </c>
      <c r="E62" s="13" t="n">
        <v>2</v>
      </c>
      <c r="F62" s="13" t="n">
        <v>3</v>
      </c>
      <c r="G62" s="13" t="n">
        <v>4</v>
      </c>
      <c r="H62" s="13" t="n">
        <v>5</v>
      </c>
      <c r="I62" s="13" t="n">
        <v>6</v>
      </c>
      <c r="J62" s="13" t="n">
        <v>7</v>
      </c>
      <c r="K62" s="13" t="n">
        <v>8</v>
      </c>
      <c r="L62" s="13" t="n">
        <v>9</v>
      </c>
      <c r="M62" s="13" t="n">
        <v>10</v>
      </c>
      <c r="N62" s="13" t="n">
        <v>11</v>
      </c>
      <c r="O62" s="13" t="n">
        <v>12</v>
      </c>
      <c r="P62" s="13" t="n">
        <v>13</v>
      </c>
      <c r="Q62" s="13" t="n">
        <v>14</v>
      </c>
      <c r="R62" s="13" t="n">
        <v>15</v>
      </c>
      <c r="T62" s="14">
        <f>IF(R61=15,SUM(D62:R64),"")</f>
        <v/>
      </c>
      <c r="U62" s="14" t="inlineStr"/>
      <c r="V62" s="14">
        <f>IF(T62="","",T62-U62)</f>
        <v/>
      </c>
    </row>
    <row r="63">
      <c r="B63" s="13" t="inlineStr">
        <is>
          <t>LB</t>
        </is>
      </c>
      <c r="C63" s="13" t="n">
        <v>1</v>
      </c>
      <c r="D63" s="95">
        <f>Supp_Fourth_central_moment_5var!D35</f>
        <v/>
      </c>
      <c r="E63" s="95">
        <f>Supp_Fourth_central_moment_5var!E35</f>
        <v/>
      </c>
      <c r="F63" s="95">
        <f>Supp_Fourth_central_moment_5var!F35</f>
        <v/>
      </c>
      <c r="G63" s="95">
        <f>Supp_Fourth_central_moment_5var!G35</f>
        <v/>
      </c>
      <c r="H63" s="95">
        <f>Supp_Fourth_central_moment_5var!H35</f>
        <v/>
      </c>
      <c r="I63" s="95">
        <f>Supp_Fourth_central_moment_5var!I35</f>
        <v/>
      </c>
      <c r="J63" s="95">
        <f>Supp_Fourth_central_moment_5var!J35</f>
        <v/>
      </c>
      <c r="K63" s="95">
        <f>Supp_Fourth_central_moment_5var!K35</f>
        <v/>
      </c>
      <c r="L63" s="95">
        <f>Supp_Fourth_central_moment_5var!L35</f>
        <v/>
      </c>
      <c r="M63" s="95">
        <f>Supp_Fourth_central_moment_5var!M35</f>
        <v/>
      </c>
      <c r="N63" s="95">
        <f>Supp_Fourth_central_moment_5var!N35</f>
        <v/>
      </c>
      <c r="O63" s="95">
        <f>Supp_Fourth_central_moment_5var!O35</f>
        <v/>
      </c>
      <c r="P63" s="95">
        <f>Supp_Fourth_central_moment_5var!P35</f>
        <v/>
      </c>
      <c r="Q63" s="95">
        <f>Supp_Fourth_central_moment_5var!Q35</f>
        <v/>
      </c>
      <c r="R63" s="95">
        <f>Supp_Fourth_central_moment_5var!R35</f>
        <v/>
      </c>
      <c r="T63" s="14">
        <f>IF(R62=15,SUM(D63:R65),"")</f>
        <v/>
      </c>
      <c r="U63" s="14" t="n">
        <v>8523.549400000002</v>
      </c>
      <c r="V63" s="14">
        <f>IF(T63="","",T63-U63)</f>
        <v/>
      </c>
    </row>
    <row r="64">
      <c r="C64" s="13" t="n">
        <v>2</v>
      </c>
      <c r="D64" s="95">
        <f>Supp_Fourth_central_moment_5var!D36</f>
        <v/>
      </c>
      <c r="E64" s="95">
        <f>Supp_Fourth_central_moment_5var!E36</f>
        <v/>
      </c>
      <c r="F64" s="95">
        <f>Supp_Fourth_central_moment_5var!F36</f>
        <v/>
      </c>
      <c r="G64" s="95">
        <f>Supp_Fourth_central_moment_5var!G36</f>
        <v/>
      </c>
      <c r="H64" s="95">
        <f>Supp_Fourth_central_moment_5var!H36</f>
        <v/>
      </c>
      <c r="I64" s="95">
        <f>Supp_Fourth_central_moment_5var!I36</f>
        <v/>
      </c>
      <c r="J64" s="95">
        <f>Supp_Fourth_central_moment_5var!J36</f>
        <v/>
      </c>
      <c r="K64" s="95">
        <f>Supp_Fourth_central_moment_5var!K36</f>
        <v/>
      </c>
      <c r="L64" s="95">
        <f>Supp_Fourth_central_moment_5var!L36</f>
        <v/>
      </c>
      <c r="M64" s="95">
        <f>Supp_Fourth_central_moment_5var!M36</f>
        <v/>
      </c>
      <c r="N64" s="95">
        <f>Supp_Fourth_central_moment_5var!N36</f>
        <v/>
      </c>
      <c r="O64" s="95">
        <f>Supp_Fourth_central_moment_5var!O36</f>
        <v/>
      </c>
      <c r="P64" s="95">
        <f>Supp_Fourth_central_moment_5var!P36</f>
        <v/>
      </c>
      <c r="Q64" s="95">
        <f>Supp_Fourth_central_moment_5var!Q36</f>
        <v/>
      </c>
      <c r="R64" s="95">
        <f>Supp_Fourth_central_moment_5var!R36</f>
        <v/>
      </c>
      <c r="T64" s="14">
        <f>IF(R63=15,SUM(D64:R66),"")</f>
        <v/>
      </c>
      <c r="U64" s="14" t="inlineStr"/>
      <c r="V64" s="14">
        <f>IF(T64="","",T64-U64)</f>
        <v/>
      </c>
    </row>
    <row r="65">
      <c r="C65" s="13" t="n">
        <v>3</v>
      </c>
      <c r="D65" s="95">
        <f>Supp_Fourth_central_moment_5var!D37</f>
        <v/>
      </c>
      <c r="E65" s="95">
        <f>Supp_Fourth_central_moment_5var!E37</f>
        <v/>
      </c>
      <c r="F65" s="95">
        <f>Supp_Fourth_central_moment_5var!F37</f>
        <v/>
      </c>
      <c r="G65" s="95">
        <f>Supp_Fourth_central_moment_5var!G37</f>
        <v/>
      </c>
      <c r="H65" s="95">
        <f>Supp_Fourth_central_moment_5var!H37</f>
        <v/>
      </c>
      <c r="I65" s="95">
        <f>Supp_Fourth_central_moment_5var!I37</f>
        <v/>
      </c>
      <c r="J65" s="95">
        <f>Supp_Fourth_central_moment_5var!J37</f>
        <v/>
      </c>
      <c r="K65" s="95">
        <f>Supp_Fourth_central_moment_5var!K37</f>
        <v/>
      </c>
      <c r="L65" s="95">
        <f>Supp_Fourth_central_moment_5var!L37</f>
        <v/>
      </c>
      <c r="M65" s="95">
        <f>Supp_Fourth_central_moment_5var!M37</f>
        <v/>
      </c>
      <c r="N65" s="95">
        <f>Supp_Fourth_central_moment_5var!N37</f>
        <v/>
      </c>
      <c r="O65" s="95">
        <f>Supp_Fourth_central_moment_5var!O37</f>
        <v/>
      </c>
      <c r="P65" s="95">
        <f>Supp_Fourth_central_moment_5var!P37</f>
        <v/>
      </c>
      <c r="Q65" s="95">
        <f>Supp_Fourth_central_moment_5var!Q37</f>
        <v/>
      </c>
      <c r="R65" s="95">
        <f>Supp_Fourth_central_moment_5var!R37</f>
        <v/>
      </c>
      <c r="T65" s="14">
        <f>IF(R64=15,SUM(D65:R67),"")</f>
        <v/>
      </c>
      <c r="U65" s="14" t="inlineStr"/>
      <c r="V65" s="14">
        <f>IF(T65="","",T65-U65)</f>
        <v/>
      </c>
    </row>
    <row r="66">
      <c r="T66" s="14">
        <f>IF(R65=15,SUM(D66:R68),"")</f>
        <v/>
      </c>
      <c r="U66" s="14" t="inlineStr"/>
      <c r="V66" s="14">
        <f>IF(T66="","",T66-U66)</f>
        <v/>
      </c>
    </row>
    <row r="67">
      <c r="B67" s="13" t="inlineStr">
        <is>
          <t>Parâmetros p/ σy</t>
        </is>
      </c>
      <c r="C67" s="13" t="inlineStr">
        <is>
          <t>DesvPad(Var(E(RLT)))</t>
        </is>
      </c>
      <c r="D67" s="13" t="n">
        <v>1</v>
      </c>
      <c r="E67" s="13" t="n">
        <v>2</v>
      </c>
      <c r="F67" s="13" t="n">
        <v>3</v>
      </c>
      <c r="G67" s="13" t="n">
        <v>4</v>
      </c>
      <c r="H67" s="13" t="n">
        <v>5</v>
      </c>
      <c r="I67" s="13" t="n">
        <v>6</v>
      </c>
      <c r="J67" s="13" t="n">
        <v>7</v>
      </c>
      <c r="K67" s="13" t="n">
        <v>8</v>
      </c>
      <c r="L67" s="13" t="n">
        <v>9</v>
      </c>
      <c r="M67" s="13" t="n">
        <v>10</v>
      </c>
      <c r="N67" s="13" t="n">
        <v>11</v>
      </c>
      <c r="O67" s="13" t="n">
        <v>12</v>
      </c>
      <c r="P67" s="13" t="n">
        <v>13</v>
      </c>
      <c r="Q67" s="13" t="n">
        <v>14</v>
      </c>
      <c r="R67" s="13" t="n">
        <v>15</v>
      </c>
      <c r="T67" s="14">
        <f>IF(R66=15,SUM(D67:R69),"")</f>
        <v/>
      </c>
      <c r="U67" s="14" t="inlineStr"/>
      <c r="V67" s="14">
        <f>IF(T67="","",T67-U67)</f>
        <v/>
      </c>
    </row>
    <row r="68">
      <c r="B68" s="13" t="inlineStr">
        <is>
          <t>ND*RLT ; LB</t>
        </is>
      </c>
      <c r="C68" s="13" t="n">
        <v>1</v>
      </c>
      <c r="D68" s="95">
        <f>Suppliers!I27</f>
        <v/>
      </c>
      <c r="E68" s="95">
        <f>Suppliers!J27</f>
        <v/>
      </c>
      <c r="F68" s="95">
        <f>Suppliers!K27</f>
        <v/>
      </c>
      <c r="G68" s="95">
        <f>Suppliers!L27</f>
        <v/>
      </c>
      <c r="H68" s="95">
        <f>Suppliers!M27</f>
        <v/>
      </c>
      <c r="I68" s="95">
        <f>Suppliers!N27</f>
        <v/>
      </c>
      <c r="J68" s="95">
        <f>Suppliers!O27</f>
        <v/>
      </c>
      <c r="K68" s="95">
        <f>Suppliers!P27</f>
        <v/>
      </c>
      <c r="L68" s="95">
        <f>Suppliers!Q27</f>
        <v/>
      </c>
      <c r="M68" s="95">
        <f>Suppliers!R27</f>
        <v/>
      </c>
      <c r="N68" s="95">
        <f>Suppliers!S27</f>
        <v/>
      </c>
      <c r="O68" s="95">
        <f>Suppliers!T27</f>
        <v/>
      </c>
      <c r="P68" s="95">
        <f>Suppliers!U27</f>
        <v/>
      </c>
      <c r="Q68" s="95">
        <f>Suppliers!V27</f>
        <v/>
      </c>
      <c r="R68" s="95">
        <f>Suppliers!W27</f>
        <v/>
      </c>
      <c r="T68" s="14">
        <f>IF(R67=15,SUM(D68:R70),"")</f>
        <v/>
      </c>
      <c r="U68" s="14" t="n">
        <v>23.81090000000001</v>
      </c>
      <c r="V68" s="14">
        <f>IF(T68="","",T68-U68)</f>
        <v/>
      </c>
    </row>
    <row r="69">
      <c r="C69" s="13" t="n">
        <v>2</v>
      </c>
      <c r="D69" s="95">
        <f>Suppliers!I28</f>
        <v/>
      </c>
      <c r="E69" s="95">
        <f>Suppliers!J28</f>
        <v/>
      </c>
      <c r="F69" s="95">
        <f>Suppliers!K28</f>
        <v/>
      </c>
      <c r="G69" s="95">
        <f>Suppliers!L28</f>
        <v/>
      </c>
      <c r="H69" s="95">
        <f>Suppliers!M28</f>
        <v/>
      </c>
      <c r="I69" s="95">
        <f>Suppliers!N28</f>
        <v/>
      </c>
      <c r="J69" s="95">
        <f>Suppliers!O28</f>
        <v/>
      </c>
      <c r="K69" s="95">
        <f>Suppliers!P28</f>
        <v/>
      </c>
      <c r="L69" s="95">
        <f>Suppliers!Q28</f>
        <v/>
      </c>
      <c r="M69" s="95">
        <f>Suppliers!R28</f>
        <v/>
      </c>
      <c r="N69" s="95">
        <f>Suppliers!S28</f>
        <v/>
      </c>
      <c r="O69" s="95">
        <f>Suppliers!T28</f>
        <v/>
      </c>
      <c r="P69" s="95">
        <f>Suppliers!U28</f>
        <v/>
      </c>
      <c r="Q69" s="95">
        <f>Suppliers!V28</f>
        <v/>
      </c>
      <c r="R69" s="95">
        <f>Suppliers!W28</f>
        <v/>
      </c>
      <c r="T69" s="14">
        <f>IF(R68=15,SUM(D69:R71),"")</f>
        <v/>
      </c>
      <c r="U69" s="14" t="inlineStr"/>
      <c r="V69" s="14">
        <f>IF(T69="","",T69-U69)</f>
        <v/>
      </c>
    </row>
    <row r="70">
      <c r="C70" s="13" t="n">
        <v>3</v>
      </c>
      <c r="D70" s="95">
        <f>Suppliers!I29</f>
        <v/>
      </c>
      <c r="E70" s="95">
        <f>Suppliers!J29</f>
        <v/>
      </c>
      <c r="F70" s="95">
        <f>Suppliers!K29</f>
        <v/>
      </c>
      <c r="G70" s="95">
        <f>Suppliers!L29</f>
        <v/>
      </c>
      <c r="H70" s="95">
        <f>Suppliers!M29</f>
        <v/>
      </c>
      <c r="I70" s="95">
        <f>Suppliers!N29</f>
        <v/>
      </c>
      <c r="J70" s="95">
        <f>Suppliers!O29</f>
        <v/>
      </c>
      <c r="K70" s="95">
        <f>Suppliers!P29</f>
        <v/>
      </c>
      <c r="L70" s="95">
        <f>Suppliers!Q29</f>
        <v/>
      </c>
      <c r="M70" s="95">
        <f>Suppliers!R29</f>
        <v/>
      </c>
      <c r="N70" s="95">
        <f>Suppliers!S29</f>
        <v/>
      </c>
      <c r="O70" s="95">
        <f>Suppliers!T29</f>
        <v/>
      </c>
      <c r="P70" s="95">
        <f>Suppliers!U29</f>
        <v/>
      </c>
      <c r="Q70" s="95">
        <f>Suppliers!V29</f>
        <v/>
      </c>
      <c r="R70" s="95">
        <f>Suppliers!W29</f>
        <v/>
      </c>
      <c r="T70" s="14">
        <f>IF(R69=15,SUM(D70:R72),"")</f>
        <v/>
      </c>
      <c r="U70" s="14" t="inlineStr"/>
      <c r="V70" s="14">
        <f>IF(T70="","",T70-U70)</f>
        <v/>
      </c>
    </row>
    <row r="71">
      <c r="T71" s="14">
        <f>IF(R70=15,SUM(D71:R73),"")</f>
        <v/>
      </c>
      <c r="U71" s="14" t="inlineStr"/>
      <c r="V71" s="14">
        <f>IF(T71="","",T71-U71)</f>
        <v/>
      </c>
    </row>
    <row r="72">
      <c r="B72" s="13" t="inlineStr">
        <is>
          <t>Parâmetros p/ μx</t>
        </is>
      </c>
      <c r="C72" s="13" t="inlineStr">
        <is>
          <t>Média(d-Cap)</t>
        </is>
      </c>
      <c r="D72" s="13" t="n">
        <v>1</v>
      </c>
      <c r="E72" s="13" t="n">
        <v>2</v>
      </c>
      <c r="F72" s="13" t="n">
        <v>3</v>
      </c>
      <c r="G72" s="13" t="n">
        <v>4</v>
      </c>
      <c r="H72" s="13" t="n">
        <v>5</v>
      </c>
      <c r="I72" s="13" t="n">
        <v>6</v>
      </c>
      <c r="J72" s="13" t="n">
        <v>7</v>
      </c>
      <c r="K72" s="13" t="n">
        <v>8</v>
      </c>
      <c r="L72" s="13" t="n">
        <v>9</v>
      </c>
      <c r="M72" s="13" t="n">
        <v>10</v>
      </c>
      <c r="N72" s="13" t="n">
        <v>11</v>
      </c>
      <c r="O72" s="13" t="n">
        <v>12</v>
      </c>
      <c r="P72" s="13" t="n">
        <v>13</v>
      </c>
      <c r="Q72" s="13" t="n">
        <v>14</v>
      </c>
      <c r="R72" s="13" t="n">
        <v>15</v>
      </c>
      <c r="T72" s="14">
        <f>IF(R71=15,SUM(D72:R74),"")</f>
        <v/>
      </c>
      <c r="U72" s="14" t="inlineStr"/>
      <c r="V72" s="14">
        <f>IF(T72="","",T72-U72)</f>
        <v/>
      </c>
    </row>
    <row r="73">
      <c r="B73" s="13" t="inlineStr">
        <is>
          <t>ND*RLT</t>
        </is>
      </c>
      <c r="C73" s="13" t="n">
        <v>1</v>
      </c>
      <c r="D73" s="95">
        <f>D43-D53</f>
        <v/>
      </c>
      <c r="E73" s="95">
        <f>E43-E53</f>
        <v/>
      </c>
      <c r="F73" s="95">
        <f>F43-F53</f>
        <v/>
      </c>
      <c r="G73" s="95">
        <f>G43-G53</f>
        <v/>
      </c>
      <c r="H73" s="95">
        <f>H43-H53</f>
        <v/>
      </c>
      <c r="I73" s="95">
        <f>I43-I53</f>
        <v/>
      </c>
      <c r="J73" s="95">
        <f>J43-J53</f>
        <v/>
      </c>
      <c r="K73" s="95">
        <f>K43-K53</f>
        <v/>
      </c>
      <c r="L73" s="95">
        <f>L43-L53</f>
        <v/>
      </c>
      <c r="M73" s="95">
        <f>M43-M53</f>
        <v/>
      </c>
      <c r="N73" s="95">
        <f>N43-N53</f>
        <v/>
      </c>
      <c r="O73" s="95">
        <f>O43-O53</f>
        <v/>
      </c>
      <c r="P73" s="95">
        <f>P43-P53</f>
        <v/>
      </c>
      <c r="Q73" s="95">
        <f>Q43-Q53</f>
        <v/>
      </c>
      <c r="R73" s="95">
        <f>R43-R53</f>
        <v/>
      </c>
      <c r="T73" s="14">
        <f>IF(R72=15,SUM(D73:R75),"")</f>
        <v/>
      </c>
      <c r="U73" s="14" t="n">
        <v>303.97</v>
      </c>
      <c r="V73" s="14">
        <f>IF(T73="","",T73-U73)</f>
        <v/>
      </c>
    </row>
    <row r="74">
      <c r="C74" s="13" t="n">
        <v>2</v>
      </c>
      <c r="D74" s="95">
        <f>D44-D54</f>
        <v/>
      </c>
      <c r="E74" s="95">
        <f>E44-E54</f>
        <v/>
      </c>
      <c r="F74" s="95">
        <f>F44-F54</f>
        <v/>
      </c>
      <c r="G74" s="95">
        <f>G44-G54</f>
        <v/>
      </c>
      <c r="H74" s="95">
        <f>H44-H54</f>
        <v/>
      </c>
      <c r="I74" s="95">
        <f>I44-I54</f>
        <v/>
      </c>
      <c r="J74" s="95">
        <f>J44-J54</f>
        <v/>
      </c>
      <c r="K74" s="95">
        <f>K44-K54</f>
        <v/>
      </c>
      <c r="L74" s="95">
        <f>L44-L54</f>
        <v/>
      </c>
      <c r="M74" s="95">
        <f>M44-M54</f>
        <v/>
      </c>
      <c r="N74" s="95">
        <f>N44-N54</f>
        <v/>
      </c>
      <c r="O74" s="95">
        <f>O44-O54</f>
        <v/>
      </c>
      <c r="P74" s="95">
        <f>P44-P54</f>
        <v/>
      </c>
      <c r="Q74" s="95">
        <f>Q44-Q54</f>
        <v/>
      </c>
      <c r="R74" s="95">
        <f>R44-R54</f>
        <v/>
      </c>
      <c r="T74" s="14">
        <f>IF(R73=15,SUM(D74:R76),"")</f>
        <v/>
      </c>
      <c r="U74" s="14" t="inlineStr"/>
      <c r="V74" s="14">
        <f>IF(T74="","",T74-U74)</f>
        <v/>
      </c>
    </row>
    <row r="75">
      <c r="C75" s="13" t="n">
        <v>3</v>
      </c>
      <c r="D75" s="95">
        <f>D45-D55</f>
        <v/>
      </c>
      <c r="E75" s="95">
        <f>E45-E55</f>
        <v/>
      </c>
      <c r="F75" s="95">
        <f>F45-F55</f>
        <v/>
      </c>
      <c r="G75" s="95">
        <f>G45-G55</f>
        <v/>
      </c>
      <c r="H75" s="95">
        <f>H45-H55</f>
        <v/>
      </c>
      <c r="I75" s="95">
        <f>I45-I55</f>
        <v/>
      </c>
      <c r="J75" s="95">
        <f>J45-J55</f>
        <v/>
      </c>
      <c r="K75" s="95">
        <f>K45-K55</f>
        <v/>
      </c>
      <c r="L75" s="95">
        <f>L45-L55</f>
        <v/>
      </c>
      <c r="M75" s="95">
        <f>M45-M55</f>
        <v/>
      </c>
      <c r="N75" s="95">
        <f>N45-N55</f>
        <v/>
      </c>
      <c r="O75" s="95">
        <f>O45-O55</f>
        <v/>
      </c>
      <c r="P75" s="95">
        <f>P45-P55</f>
        <v/>
      </c>
      <c r="Q75" s="95">
        <f>Q45-Q55</f>
        <v/>
      </c>
      <c r="R75" s="95">
        <f>R45-R55</f>
        <v/>
      </c>
      <c r="T75" s="14">
        <f>IF(R74=15,SUM(D75:R77),"")</f>
        <v/>
      </c>
      <c r="U75" s="14" t="inlineStr"/>
      <c r="V75" s="14">
        <f>IF(T75="","",T75-U75)</f>
        <v/>
      </c>
    </row>
    <row r="76">
      <c r="T76" s="14">
        <f>IF(R75=15,SUM(D76:R78),"")</f>
        <v/>
      </c>
      <c r="U76" s="14" t="inlineStr"/>
      <c r="V76" s="14">
        <f>IF(T76="","",T76-U76)</f>
        <v/>
      </c>
    </row>
    <row r="77">
      <c r="B77" s="13" t="inlineStr">
        <is>
          <t>Parâmetros p/ σx</t>
        </is>
      </c>
      <c r="C77" s="13" t="inlineStr">
        <is>
          <t>DesvPad(Var(d-cap))</t>
        </is>
      </c>
      <c r="D77" s="13" t="n">
        <v>1</v>
      </c>
      <c r="E77" s="13" t="n">
        <v>2</v>
      </c>
      <c r="F77" s="13" t="n">
        <v>3</v>
      </c>
      <c r="G77" s="13" t="n">
        <v>4</v>
      </c>
      <c r="H77" s="13" t="n">
        <v>5</v>
      </c>
      <c r="I77" s="13" t="n">
        <v>6</v>
      </c>
      <c r="J77" s="13" t="n">
        <v>7</v>
      </c>
      <c r="K77" s="13" t="n">
        <v>8</v>
      </c>
      <c r="L77" s="13" t="n">
        <v>9</v>
      </c>
      <c r="M77" s="13" t="n">
        <v>10</v>
      </c>
      <c r="N77" s="13" t="n">
        <v>11</v>
      </c>
      <c r="O77" s="13" t="n">
        <v>12</v>
      </c>
      <c r="P77" s="13" t="n">
        <v>13</v>
      </c>
      <c r="Q77" s="13" t="n">
        <v>14</v>
      </c>
      <c r="R77" s="13" t="n">
        <v>15</v>
      </c>
      <c r="T77" s="14">
        <f>IF(R76=15,SUM(D77:R79),"")</f>
        <v/>
      </c>
      <c r="U77" s="14" t="inlineStr"/>
      <c r="V77" s="14">
        <f>IF(T77="","",T77-U77)</f>
        <v/>
      </c>
    </row>
    <row r="78">
      <c r="B78" s="13" t="inlineStr">
        <is>
          <t>ND*RLT</t>
        </is>
      </c>
      <c r="C78" s="13" t="n">
        <v>1</v>
      </c>
      <c r="D78" s="95">
        <f>Suppliers!I17</f>
        <v/>
      </c>
      <c r="E78" s="95">
        <f>Suppliers!J17</f>
        <v/>
      </c>
      <c r="F78" s="95">
        <f>Suppliers!K17</f>
        <v/>
      </c>
      <c r="G78" s="95">
        <f>Suppliers!L17</f>
        <v/>
      </c>
      <c r="H78" s="95">
        <f>Suppliers!M17</f>
        <v/>
      </c>
      <c r="I78" s="95">
        <f>Suppliers!N17</f>
        <v/>
      </c>
      <c r="J78" s="95">
        <f>Suppliers!O17</f>
        <v/>
      </c>
      <c r="K78" s="95">
        <f>Suppliers!P17</f>
        <v/>
      </c>
      <c r="L78" s="95">
        <f>Suppliers!Q17</f>
        <v/>
      </c>
      <c r="M78" s="95">
        <f>Suppliers!R17</f>
        <v/>
      </c>
      <c r="N78" s="95">
        <f>Suppliers!S17</f>
        <v/>
      </c>
      <c r="O78" s="95">
        <f>Suppliers!T17</f>
        <v/>
      </c>
      <c r="P78" s="95">
        <f>Suppliers!U17</f>
        <v/>
      </c>
      <c r="Q78" s="95">
        <f>Suppliers!V17</f>
        <v/>
      </c>
      <c r="R78" s="95">
        <f>Suppliers!W17</f>
        <v/>
      </c>
      <c r="T78" s="14">
        <f>IF(R77=15,SUM(D78:R80),"")</f>
        <v/>
      </c>
      <c r="U78" s="14" t="n">
        <v>802.0373</v>
      </c>
      <c r="V78" s="14">
        <f>IF(T78="","",T78-U78)</f>
        <v/>
      </c>
    </row>
    <row r="79">
      <c r="C79" s="13" t="n">
        <v>2</v>
      </c>
      <c r="D79" s="95">
        <f>Suppliers!I18</f>
        <v/>
      </c>
      <c r="E79" s="95">
        <f>Suppliers!J18</f>
        <v/>
      </c>
      <c r="F79" s="95">
        <f>Suppliers!K18</f>
        <v/>
      </c>
      <c r="G79" s="95">
        <f>Suppliers!L18</f>
        <v/>
      </c>
      <c r="H79" s="95">
        <f>Suppliers!M18</f>
        <v/>
      </c>
      <c r="I79" s="95">
        <f>Suppliers!N18</f>
        <v/>
      </c>
      <c r="J79" s="95">
        <f>Suppliers!O18</f>
        <v/>
      </c>
      <c r="K79" s="95">
        <f>Suppliers!P18</f>
        <v/>
      </c>
      <c r="L79" s="95">
        <f>Suppliers!Q18</f>
        <v/>
      </c>
      <c r="M79" s="95">
        <f>Suppliers!R18</f>
        <v/>
      </c>
      <c r="N79" s="95">
        <f>Suppliers!S18</f>
        <v/>
      </c>
      <c r="O79" s="95">
        <f>Suppliers!T18</f>
        <v/>
      </c>
      <c r="P79" s="95">
        <f>Suppliers!U18</f>
        <v/>
      </c>
      <c r="Q79" s="95">
        <f>Suppliers!V18</f>
        <v/>
      </c>
      <c r="R79" s="95">
        <f>Suppliers!W18</f>
        <v/>
      </c>
      <c r="T79" s="14">
        <f>IF(R78=15,SUM(D79:R81),"")</f>
        <v/>
      </c>
      <c r="U79" s="14" t="inlineStr"/>
      <c r="V79" s="14">
        <f>IF(T79="","",T79-U79)</f>
        <v/>
      </c>
    </row>
    <row r="80">
      <c r="C80" s="13" t="n">
        <v>3</v>
      </c>
      <c r="D80" s="95">
        <f>Suppliers!I19</f>
        <v/>
      </c>
      <c r="E80" s="95">
        <f>Suppliers!J19</f>
        <v/>
      </c>
      <c r="F80" s="95">
        <f>Suppliers!K19</f>
        <v/>
      </c>
      <c r="G80" s="95">
        <f>Suppliers!L19</f>
        <v/>
      </c>
      <c r="H80" s="95">
        <f>Suppliers!M19</f>
        <v/>
      </c>
      <c r="I80" s="95">
        <f>Suppliers!N19</f>
        <v/>
      </c>
      <c r="J80" s="95">
        <f>Suppliers!O19</f>
        <v/>
      </c>
      <c r="K80" s="95">
        <f>Suppliers!P19</f>
        <v/>
      </c>
      <c r="L80" s="95">
        <f>Suppliers!Q19</f>
        <v/>
      </c>
      <c r="M80" s="95">
        <f>Suppliers!R19</f>
        <v/>
      </c>
      <c r="N80" s="95">
        <f>Suppliers!S19</f>
        <v/>
      </c>
      <c r="O80" s="95">
        <f>Suppliers!T19</f>
        <v/>
      </c>
      <c r="P80" s="95">
        <f>Suppliers!U19</f>
        <v/>
      </c>
      <c r="Q80" s="95">
        <f>Suppliers!V19</f>
        <v/>
      </c>
      <c r="R80" s="95">
        <f>Suppliers!W19</f>
        <v/>
      </c>
      <c r="T80" s="14">
        <f>IF(R79=15,SUM(D80:R82),"")</f>
        <v/>
      </c>
      <c r="U80" s="14" t="inlineStr"/>
      <c r="V80" s="14">
        <f>IF(T80="","",T80-U80)</f>
        <v/>
      </c>
    </row>
    <row r="81">
      <c r="T81" s="14">
        <f>IF(R80=15,SUM(D81:R83),"")</f>
        <v/>
      </c>
      <c r="U81" s="14" t="inlineStr"/>
      <c r="V81" s="14">
        <f>IF(T81="","",T81-U81)</f>
        <v/>
      </c>
    </row>
    <row r="82">
      <c r="C82" s="13" t="inlineStr">
        <is>
          <t>LB</t>
        </is>
      </c>
      <c r="D82" s="13" t="n">
        <v>1</v>
      </c>
      <c r="E82" s="13" t="n">
        <v>2</v>
      </c>
      <c r="F82" s="13" t="n">
        <v>3</v>
      </c>
      <c r="G82" s="13" t="n">
        <v>4</v>
      </c>
      <c r="H82" s="13" t="n">
        <v>5</v>
      </c>
      <c r="I82" s="13" t="n">
        <v>6</v>
      </c>
      <c r="J82" s="13" t="n">
        <v>7</v>
      </c>
      <c r="K82" s="13" t="n">
        <v>8</v>
      </c>
      <c r="L82" s="13" t="n">
        <v>9</v>
      </c>
      <c r="M82" s="13" t="n">
        <v>10</v>
      </c>
      <c r="N82" s="13" t="n">
        <v>11</v>
      </c>
      <c r="O82" s="13" t="n">
        <v>12</v>
      </c>
      <c r="P82" s="13" t="n">
        <v>13</v>
      </c>
      <c r="Q82" s="13" t="n">
        <v>14</v>
      </c>
      <c r="R82" s="13" t="n">
        <v>15</v>
      </c>
      <c r="T82" s="14">
        <f>IF(R81=15,SUM(D82:R84),"")</f>
        <v/>
      </c>
      <c r="U82" s="14" t="inlineStr"/>
      <c r="V82" s="14">
        <f>IF(T82="","",T82-U82)</f>
        <v/>
      </c>
    </row>
    <row r="83">
      <c r="C83" s="13" t="n">
        <v>1</v>
      </c>
      <c r="D83" s="95" t="n"/>
      <c r="E83" s="95" t="n"/>
      <c r="F83" s="95" t="n"/>
      <c r="G83" s="95" t="n"/>
      <c r="H83" s="95" t="n"/>
      <c r="I83" s="95" t="n"/>
      <c r="J83" s="95" t="n"/>
      <c r="K83" s="95" t="n"/>
      <c r="L83" s="95" t="n"/>
      <c r="M83" s="95" t="n"/>
      <c r="N83" s="95" t="n"/>
      <c r="O83" s="95" t="n"/>
      <c r="P83" s="95" t="n"/>
      <c r="Q83" s="95" t="n"/>
      <c r="R83" s="95" t="n"/>
      <c r="T83" s="14">
        <f>IF(R82=15,SUM(D83:R85),"")</f>
        <v/>
      </c>
      <c r="U83" s="14" t="n">
        <v>0</v>
      </c>
      <c r="V83" s="14">
        <f>IF(T83="","",T83-U83)</f>
        <v/>
      </c>
    </row>
    <row r="84">
      <c r="C84" s="13" t="n">
        <v>2</v>
      </c>
      <c r="D84" s="95" t="n"/>
      <c r="E84" s="95" t="n"/>
      <c r="F84" s="95" t="n"/>
      <c r="G84" s="95" t="n"/>
      <c r="H84" s="95" t="n"/>
      <c r="I84" s="95" t="n"/>
      <c r="J84" s="95" t="n"/>
      <c r="K84" s="95" t="n"/>
      <c r="L84" s="95" t="n"/>
      <c r="M84" s="95" t="n"/>
      <c r="N84" s="95" t="n"/>
      <c r="O84" s="95" t="n"/>
      <c r="P84" s="95" t="n"/>
      <c r="Q84" s="95" t="n"/>
      <c r="R84" s="95" t="n"/>
      <c r="T84" s="14">
        <f>IF(R83=15,SUM(D84:R86),"")</f>
        <v/>
      </c>
      <c r="U84" s="14" t="inlineStr"/>
      <c r="V84" s="14">
        <f>IF(T84="","",T84-U84)</f>
        <v/>
      </c>
    </row>
    <row r="85">
      <c r="C85" s="13" t="n">
        <v>3</v>
      </c>
      <c r="D85" s="95" t="n"/>
      <c r="E85" s="95" t="n"/>
      <c r="F85" s="95" t="n"/>
      <c r="G85" s="95" t="n"/>
      <c r="H85" s="95" t="n"/>
      <c r="I85" s="95" t="n"/>
      <c r="J85" s="95" t="n"/>
      <c r="K85" s="95" t="n"/>
      <c r="L85" s="95" t="n"/>
      <c r="M85" s="95" t="n"/>
      <c r="N85" s="95" t="n"/>
      <c r="O85" s="95" t="n"/>
      <c r="P85" s="95" t="n"/>
      <c r="Q85" s="95" t="n"/>
      <c r="R85" s="95" t="n"/>
      <c r="T85" s="14">
        <f>IF(R84=15,SUM(D85:R87),"")</f>
        <v/>
      </c>
      <c r="U85" s="14" t="inlineStr"/>
      <c r="V85" s="14">
        <f>IF(T85="","",T85-U85)</f>
        <v/>
      </c>
    </row>
    <row r="86">
      <c r="T86" s="14">
        <f>IF(R85=15,SUM(D86:R88),"")</f>
        <v/>
      </c>
      <c r="U86" s="14" t="inlineStr"/>
      <c r="V86" s="14">
        <f>IF(T86="","",T86-U86)</f>
        <v/>
      </c>
    </row>
    <row r="87">
      <c r="C87" s="13" t="inlineStr">
        <is>
          <t>DesvPad(ND*ELT)</t>
        </is>
      </c>
      <c r="D87" s="13" t="n">
        <v>1</v>
      </c>
      <c r="E87" s="13" t="n">
        <v>2</v>
      </c>
      <c r="F87" s="13" t="n">
        <v>3</v>
      </c>
      <c r="G87" s="13" t="n">
        <v>4</v>
      </c>
      <c r="H87" s="13" t="n">
        <v>5</v>
      </c>
      <c r="I87" s="13" t="n">
        <v>6</v>
      </c>
      <c r="J87" s="13" t="n">
        <v>7</v>
      </c>
      <c r="K87" s="13" t="n">
        <v>8</v>
      </c>
      <c r="L87" s="13" t="n">
        <v>9</v>
      </c>
      <c r="M87" s="13" t="n">
        <v>10</v>
      </c>
      <c r="N87" s="13" t="n">
        <v>11</v>
      </c>
      <c r="O87" s="13" t="n">
        <v>12</v>
      </c>
      <c r="P87" s="13" t="n">
        <v>13</v>
      </c>
      <c r="Q87" s="13" t="n">
        <v>14</v>
      </c>
      <c r="R87" s="13" t="n">
        <v>15</v>
      </c>
      <c r="T87" s="14">
        <f>IF(R86=15,SUM(D87:R89),"")</f>
        <v/>
      </c>
      <c r="U87" s="14" t="inlineStr"/>
      <c r="V87" s="14">
        <f>IF(T87="","",T87-U87)</f>
        <v/>
      </c>
    </row>
    <row r="88">
      <c r="C88" s="13" t="n">
        <v>1</v>
      </c>
      <c r="D88" s="95" t="n"/>
      <c r="E88" s="95" t="n"/>
      <c r="F88" s="95" t="n"/>
      <c r="G88" s="95" t="n"/>
      <c r="H88" s="95" t="n"/>
      <c r="I88" s="95" t="n"/>
      <c r="J88" s="95" t="n"/>
      <c r="K88" s="95" t="n"/>
      <c r="L88" s="95" t="n"/>
      <c r="M88" s="95" t="n"/>
      <c r="N88" s="95" t="n"/>
      <c r="O88" s="95" t="n"/>
      <c r="P88" s="95" t="n"/>
      <c r="Q88" s="95" t="n"/>
      <c r="R88" s="95" t="n"/>
      <c r="T88" s="14">
        <f>IF(R87=15,SUM(D88:R90),"")</f>
        <v/>
      </c>
      <c r="U88" s="14" t="n">
        <v>0</v>
      </c>
      <c r="V88" s="14">
        <f>IF(T88="","",T88-U88)</f>
        <v/>
      </c>
    </row>
    <row r="89">
      <c r="C89" s="13" t="n">
        <v>2</v>
      </c>
      <c r="D89" s="95" t="n"/>
      <c r="E89" s="95" t="n"/>
      <c r="F89" s="95" t="n"/>
      <c r="G89" s="95" t="n"/>
      <c r="H89" s="95" t="n"/>
      <c r="I89" s="95" t="n"/>
      <c r="J89" s="95" t="n"/>
      <c r="K89" s="95" t="n"/>
      <c r="L89" s="95" t="n"/>
      <c r="M89" s="95" t="n"/>
      <c r="N89" s="95" t="n"/>
      <c r="O89" s="95" t="n"/>
      <c r="P89" s="95" t="n"/>
      <c r="Q89" s="95" t="n"/>
      <c r="R89" s="95" t="n"/>
      <c r="T89" s="14">
        <f>IF(R88=15,SUM(D89:R91),"")</f>
        <v/>
      </c>
      <c r="U89" s="14" t="inlineStr"/>
      <c r="V89" s="14">
        <f>IF(T89="","",T89-U89)</f>
        <v/>
      </c>
    </row>
    <row r="90">
      <c r="C90" s="13" t="n">
        <v>3</v>
      </c>
      <c r="D90" s="95" t="n"/>
      <c r="E90" s="95" t="n"/>
      <c r="F90" s="95" t="n"/>
      <c r="G90" s="95" t="n"/>
      <c r="H90" s="95" t="n"/>
      <c r="I90" s="95" t="n"/>
      <c r="J90" s="95" t="n"/>
      <c r="K90" s="95" t="n"/>
      <c r="L90" s="95" t="n"/>
      <c r="M90" s="95" t="n"/>
      <c r="N90" s="95" t="n"/>
      <c r="O90" s="95" t="n"/>
      <c r="P90" s="95" t="n"/>
      <c r="Q90" s="95" t="n"/>
      <c r="R90" s="95" t="n"/>
      <c r="T90" s="14">
        <f>IF(R89=15,SUM(D90:R92),"")</f>
        <v/>
      </c>
      <c r="U90" s="14" t="inlineStr"/>
      <c r="V90" s="14">
        <f>IF(T90="","",T90-U90)</f>
        <v/>
      </c>
    </row>
    <row r="91">
      <c r="T91" s="14">
        <f>IF(R90=15,SUM(D91:R93),"")</f>
        <v/>
      </c>
      <c r="U91" s="14" t="inlineStr"/>
      <c r="V91" s="14">
        <f>IF(T91="","",T91-U91)</f>
        <v/>
      </c>
    </row>
    <row r="92">
      <c r="C92" s="13" t="inlineStr">
        <is>
          <t>DesvPad(Cap)</t>
        </is>
      </c>
      <c r="D92" s="13" t="n">
        <v>1</v>
      </c>
      <c r="E92" s="13" t="n">
        <v>2</v>
      </c>
      <c r="F92" s="13" t="n">
        <v>3</v>
      </c>
      <c r="G92" s="13" t="n">
        <v>4</v>
      </c>
      <c r="H92" s="13" t="n">
        <v>5</v>
      </c>
      <c r="I92" s="13" t="n">
        <v>6</v>
      </c>
      <c r="J92" s="13" t="n">
        <v>7</v>
      </c>
      <c r="K92" s="13" t="n">
        <v>8</v>
      </c>
      <c r="L92" s="13" t="n">
        <v>9</v>
      </c>
      <c r="M92" s="13" t="n">
        <v>10</v>
      </c>
      <c r="N92" s="13" t="n">
        <v>11</v>
      </c>
      <c r="O92" s="13" t="n">
        <v>12</v>
      </c>
      <c r="P92" s="13" t="n">
        <v>13</v>
      </c>
      <c r="Q92" s="13" t="n">
        <v>14</v>
      </c>
      <c r="R92" s="13" t="n">
        <v>15</v>
      </c>
      <c r="T92" s="14">
        <f>IF(R91=15,SUM(D92:R94),"")</f>
        <v/>
      </c>
      <c r="U92" s="14" t="inlineStr"/>
      <c r="V92" s="14">
        <f>IF(T92="","",T92-U92)</f>
        <v/>
      </c>
    </row>
    <row r="93">
      <c r="C93" s="13" t="n">
        <v>1</v>
      </c>
      <c r="D93" s="13">
        <f>(Supp_Fourth_central_moment_5var!D10)^0.5</f>
        <v/>
      </c>
      <c r="E93" s="13">
        <f>(Supp_Fourth_central_moment_5var!E10)^0.5</f>
        <v/>
      </c>
      <c r="F93" s="13">
        <f>(Supp_Fourth_central_moment_5var!F10)^0.5</f>
        <v/>
      </c>
      <c r="G93" s="13">
        <f>(Supp_Fourth_central_moment_5var!G10)^0.5</f>
        <v/>
      </c>
      <c r="H93" s="13">
        <f>(Supp_Fourth_central_moment_5var!H10)^0.5</f>
        <v/>
      </c>
      <c r="I93" s="13">
        <f>(Supp_Fourth_central_moment_5var!I10)^0.5</f>
        <v/>
      </c>
      <c r="J93" s="13">
        <f>(Supp_Fourth_central_moment_5var!J10)^0.5</f>
        <v/>
      </c>
      <c r="K93" s="13">
        <f>(Supp_Fourth_central_moment_5var!K10)^0.5</f>
        <v/>
      </c>
      <c r="L93" s="13">
        <f>(Supp_Fourth_central_moment_5var!L10)^0.5</f>
        <v/>
      </c>
      <c r="M93" s="13">
        <f>(Supp_Fourth_central_moment_5var!M10)^0.5</f>
        <v/>
      </c>
      <c r="N93" s="13">
        <f>(Supp_Fourth_central_moment_5var!N10)^0.5</f>
        <v/>
      </c>
      <c r="O93" s="13">
        <f>(Supp_Fourth_central_moment_5var!O10)^0.5</f>
        <v/>
      </c>
      <c r="P93" s="13">
        <f>(Supp_Fourth_central_moment_5var!P10)^0.5</f>
        <v/>
      </c>
      <c r="Q93" s="13">
        <f>(Supp_Fourth_central_moment_5var!Q10)^0.5</f>
        <v/>
      </c>
      <c r="R93" s="13">
        <f>(Supp_Fourth_central_moment_5var!R10)^0.5</f>
        <v/>
      </c>
      <c r="T93" s="14">
        <f>IF(R92=15,SUM(D93:R95),"")</f>
        <v/>
      </c>
      <c r="U93" s="14" t="n">
        <v>3042.357986199337</v>
      </c>
      <c r="V93" s="14">
        <f>IF(T93="","",T93-U93)</f>
        <v/>
      </c>
    </row>
    <row r="94">
      <c r="C94" s="13" t="n">
        <v>2</v>
      </c>
      <c r="D94" s="13">
        <f>(Supp_Fourth_central_moment_5var!D11)^0.5</f>
        <v/>
      </c>
      <c r="E94" s="13">
        <f>(Supp_Fourth_central_moment_5var!E11)^0.5</f>
        <v/>
      </c>
      <c r="F94" s="13">
        <f>(Supp_Fourth_central_moment_5var!F11)^0.5</f>
        <v/>
      </c>
      <c r="G94" s="13">
        <f>(Supp_Fourth_central_moment_5var!G11)^0.5</f>
        <v/>
      </c>
      <c r="H94" s="13">
        <f>(Supp_Fourth_central_moment_5var!H11)^0.5</f>
        <v/>
      </c>
      <c r="I94" s="13">
        <f>(Supp_Fourth_central_moment_5var!I11)^0.5</f>
        <v/>
      </c>
      <c r="J94" s="13">
        <f>(Supp_Fourth_central_moment_5var!J11)^0.5</f>
        <v/>
      </c>
      <c r="K94" s="13">
        <f>(Supp_Fourth_central_moment_5var!K11)^0.5</f>
        <v/>
      </c>
      <c r="L94" s="13">
        <f>(Supp_Fourth_central_moment_5var!L11)^0.5</f>
        <v/>
      </c>
      <c r="M94" s="13">
        <f>(Supp_Fourth_central_moment_5var!M11)^0.5</f>
        <v/>
      </c>
      <c r="N94" s="13">
        <f>(Supp_Fourth_central_moment_5var!N11)^0.5</f>
        <v/>
      </c>
      <c r="O94" s="13">
        <f>(Supp_Fourth_central_moment_5var!O11)^0.5</f>
        <v/>
      </c>
      <c r="P94" s="13">
        <f>(Supp_Fourth_central_moment_5var!P11)^0.5</f>
        <v/>
      </c>
      <c r="Q94" s="13">
        <f>(Supp_Fourth_central_moment_5var!Q11)^0.5</f>
        <v/>
      </c>
      <c r="R94" s="13">
        <f>(Supp_Fourth_central_moment_5var!R11)^0.5</f>
        <v/>
      </c>
      <c r="T94" s="14">
        <f>IF(R93=15,SUM(D94:R96),"")</f>
        <v/>
      </c>
      <c r="U94" s="14" t="inlineStr"/>
      <c r="V94" s="14">
        <f>IF(T94="","",T94-U94)</f>
        <v/>
      </c>
    </row>
    <row r="95">
      <c r="C95" s="13" t="n">
        <v>3</v>
      </c>
      <c r="D95" s="13">
        <f>(Supp_Fourth_central_moment_5var!D12)^0.5</f>
        <v/>
      </c>
      <c r="E95" s="13">
        <f>(Supp_Fourth_central_moment_5var!E12)^0.5</f>
        <v/>
      </c>
      <c r="F95" s="13">
        <f>(Supp_Fourth_central_moment_5var!F12)^0.5</f>
        <v/>
      </c>
      <c r="G95" s="13">
        <f>(Supp_Fourth_central_moment_5var!G12)^0.5</f>
        <v/>
      </c>
      <c r="H95" s="13">
        <f>(Supp_Fourth_central_moment_5var!H12)^0.5</f>
        <v/>
      </c>
      <c r="I95" s="13">
        <f>(Supp_Fourth_central_moment_5var!I12)^0.5</f>
        <v/>
      </c>
      <c r="J95" s="13">
        <f>(Supp_Fourth_central_moment_5var!J12)^0.5</f>
        <v/>
      </c>
      <c r="K95" s="13">
        <f>(Supp_Fourth_central_moment_5var!K12)^0.5</f>
        <v/>
      </c>
      <c r="L95" s="13">
        <f>(Supp_Fourth_central_moment_5var!L12)^0.5</f>
        <v/>
      </c>
      <c r="M95" s="13">
        <f>(Supp_Fourth_central_moment_5var!M12)^0.5</f>
        <v/>
      </c>
      <c r="N95" s="13">
        <f>(Supp_Fourth_central_moment_5var!N12)^0.5</f>
        <v/>
      </c>
      <c r="O95" s="13">
        <f>(Supp_Fourth_central_moment_5var!O12)^0.5</f>
        <v/>
      </c>
      <c r="P95" s="13">
        <f>(Supp_Fourth_central_moment_5var!P12)^0.5</f>
        <v/>
      </c>
      <c r="Q95" s="13">
        <f>(Supp_Fourth_central_moment_5var!Q12)^0.5</f>
        <v/>
      </c>
      <c r="R95" s="13">
        <f>(Supp_Fourth_central_moment_5var!R12)^0.5</f>
        <v/>
      </c>
      <c r="T95" s="14">
        <f>IF(R94=15,SUM(D95:R97),"")</f>
        <v/>
      </c>
      <c r="U95" s="14" t="inlineStr"/>
      <c r="V95" s="14">
        <f>IF(T95="","",T95-U95)</f>
        <v/>
      </c>
    </row>
    <row r="96">
      <c r="T96" s="14">
        <f>IF(R95=15,SUM(D96:R98),"")</f>
        <v/>
      </c>
      <c r="U96" s="14" t="inlineStr"/>
      <c r="V96" s="14">
        <f>IF(T96="","",T96-U96)</f>
        <v/>
      </c>
    </row>
    <row r="97">
      <c r="C97" s="13" t="inlineStr">
        <is>
          <t>z(RLT)</t>
        </is>
      </c>
      <c r="D97" s="13" t="n">
        <v>1</v>
      </c>
      <c r="E97" s="13" t="n">
        <v>2</v>
      </c>
      <c r="F97" s="13" t="n">
        <v>3</v>
      </c>
      <c r="G97" s="13" t="n">
        <v>4</v>
      </c>
      <c r="H97" s="13" t="n">
        <v>5</v>
      </c>
      <c r="I97" s="13" t="n">
        <v>6</v>
      </c>
      <c r="J97" s="13" t="n">
        <v>7</v>
      </c>
      <c r="K97" s="13" t="n">
        <v>8</v>
      </c>
      <c r="L97" s="13" t="n">
        <v>9</v>
      </c>
      <c r="M97" s="13" t="n">
        <v>10</v>
      </c>
      <c r="N97" s="13" t="n">
        <v>11</v>
      </c>
      <c r="O97" s="13" t="n">
        <v>12</v>
      </c>
      <c r="P97" s="13" t="n">
        <v>13</v>
      </c>
      <c r="Q97" s="13" t="n">
        <v>14</v>
      </c>
      <c r="R97" s="13" t="n">
        <v>15</v>
      </c>
      <c r="T97" s="14">
        <f>IF(R96=15,SUM(D97:R99),"")</f>
        <v/>
      </c>
      <c r="U97" s="14" t="inlineStr"/>
      <c r="V97" s="14">
        <f>IF(T97="","",T97-U97)</f>
        <v/>
      </c>
    </row>
    <row r="98">
      <c r="C98" s="13" t="n">
        <v>1</v>
      </c>
      <c r="D98" s="13">
        <f>Suppliers_stock_balance!D194</f>
        <v/>
      </c>
      <c r="E98" s="13">
        <f>Suppliers_stock_balance!E194</f>
        <v/>
      </c>
      <c r="F98" s="13">
        <f>Suppliers_stock_balance!F194</f>
        <v/>
      </c>
      <c r="G98" s="13">
        <f>Suppliers_stock_balance!G194</f>
        <v/>
      </c>
      <c r="H98" s="13">
        <f>Suppliers_stock_balance!H194</f>
        <v/>
      </c>
      <c r="I98" s="13">
        <f>Suppliers_stock_balance!I194</f>
        <v/>
      </c>
      <c r="J98" s="13">
        <f>Suppliers_stock_balance!J194</f>
        <v/>
      </c>
      <c r="K98" s="13">
        <f>Suppliers_stock_balance!K194</f>
        <v/>
      </c>
      <c r="L98" s="13">
        <f>Suppliers_stock_balance!L194</f>
        <v/>
      </c>
      <c r="M98" s="13">
        <f>Suppliers_stock_balance!M194</f>
        <v/>
      </c>
      <c r="N98" s="13">
        <f>Suppliers_stock_balance!N194</f>
        <v/>
      </c>
      <c r="O98" s="13">
        <f>Suppliers_stock_balance!O194</f>
        <v/>
      </c>
      <c r="P98" s="13">
        <f>Suppliers_stock_balance!P194</f>
        <v/>
      </c>
      <c r="Q98" s="13">
        <f>Suppliers_stock_balance!Q194</f>
        <v/>
      </c>
      <c r="R98" s="13">
        <f>Suppliers_stock_balance!R194</f>
        <v/>
      </c>
      <c r="T98" s="14">
        <f>IF(R97=15,SUM(D98:R100),"")</f>
        <v/>
      </c>
      <c r="U98" s="14" t="n">
        <v>120.77448730345</v>
      </c>
      <c r="V98" s="14">
        <f>IF(T98="","",T98-U98)</f>
        <v/>
      </c>
    </row>
    <row r="99">
      <c r="C99" s="13" t="n">
        <v>2</v>
      </c>
      <c r="D99" s="13">
        <f>Suppliers_stock_balance!D195</f>
        <v/>
      </c>
      <c r="E99" s="13">
        <f>Suppliers_stock_balance!E195</f>
        <v/>
      </c>
      <c r="F99" s="13">
        <f>Suppliers_stock_balance!F195</f>
        <v/>
      </c>
      <c r="G99" s="13">
        <f>Suppliers_stock_balance!G195</f>
        <v/>
      </c>
      <c r="H99" s="13">
        <f>Suppliers_stock_balance!H195</f>
        <v/>
      </c>
      <c r="I99" s="13">
        <f>Suppliers_stock_balance!I195</f>
        <v/>
      </c>
      <c r="J99" s="13">
        <f>Suppliers_stock_balance!J195</f>
        <v/>
      </c>
      <c r="K99" s="13">
        <f>Suppliers_stock_balance!K195</f>
        <v/>
      </c>
      <c r="L99" s="13">
        <f>Suppliers_stock_balance!L195</f>
        <v/>
      </c>
      <c r="M99" s="13">
        <f>Suppliers_stock_balance!M195</f>
        <v/>
      </c>
      <c r="N99" s="13">
        <f>Suppliers_stock_balance!N195</f>
        <v/>
      </c>
      <c r="O99" s="13">
        <f>Suppliers_stock_balance!O195</f>
        <v/>
      </c>
      <c r="P99" s="13">
        <f>Suppliers_stock_balance!P195</f>
        <v/>
      </c>
      <c r="Q99" s="13">
        <f>Suppliers_stock_balance!Q195</f>
        <v/>
      </c>
      <c r="R99" s="13">
        <f>Suppliers_stock_balance!R195</f>
        <v/>
      </c>
      <c r="T99" s="14">
        <f>IF(R98=15,SUM(D99:R101),"")</f>
        <v/>
      </c>
      <c r="U99" s="14" t="inlineStr"/>
      <c r="V99" s="14">
        <f>IF(T99="","",T99-U99)</f>
        <v/>
      </c>
    </row>
    <row r="100">
      <c r="C100" s="13" t="n">
        <v>3</v>
      </c>
      <c r="D100" s="13">
        <f>Suppliers_stock_balance!D196</f>
        <v/>
      </c>
      <c r="E100" s="13">
        <f>Suppliers_stock_balance!E196</f>
        <v/>
      </c>
      <c r="F100" s="13">
        <f>Suppliers_stock_balance!F196</f>
        <v/>
      </c>
      <c r="G100" s="13">
        <f>Suppliers_stock_balance!G196</f>
        <v/>
      </c>
      <c r="H100" s="13">
        <f>Suppliers_stock_balance!H196</f>
        <v/>
      </c>
      <c r="I100" s="13">
        <f>Suppliers_stock_balance!I196</f>
        <v/>
      </c>
      <c r="J100" s="13">
        <f>Suppliers_stock_balance!J196</f>
        <v/>
      </c>
      <c r="K100" s="13">
        <f>Suppliers_stock_balance!K196</f>
        <v/>
      </c>
      <c r="L100" s="13">
        <f>Suppliers_stock_balance!L196</f>
        <v/>
      </c>
      <c r="M100" s="13">
        <f>Suppliers_stock_balance!M196</f>
        <v/>
      </c>
      <c r="N100" s="13">
        <f>Suppliers_stock_balance!N196</f>
        <v/>
      </c>
      <c r="O100" s="13">
        <f>Suppliers_stock_balance!O196</f>
        <v/>
      </c>
      <c r="P100" s="13">
        <f>Suppliers_stock_balance!P196</f>
        <v/>
      </c>
      <c r="Q100" s="13">
        <f>Suppliers_stock_balance!Q196</f>
        <v/>
      </c>
      <c r="R100" s="13">
        <f>Suppliers_stock_balance!R196</f>
        <v/>
      </c>
      <c r="T100" s="14">
        <f>IF(R99=15,SUM(D100:R102),"")</f>
        <v/>
      </c>
      <c r="U100" s="14" t="inlineStr"/>
      <c r="V100" s="14">
        <f>IF(T100="","",T100-U100)</f>
        <v/>
      </c>
    </row>
    <row r="101">
      <c r="T101" s="14">
        <f>IF(R100=15,SUM(D101:R103),"")</f>
        <v/>
      </c>
      <c r="U101" s="14" t="inlineStr"/>
      <c r="V101" s="14">
        <f>IF(T101="","",T101-U101)</f>
        <v/>
      </c>
    </row>
    <row r="102" ht="16.2" customHeight="1">
      <c r="C102" s="13" t="inlineStr">
        <is>
          <t>Aleatória S2nd</t>
        </is>
      </c>
      <c r="D102" s="13" t="n">
        <v>1</v>
      </c>
      <c r="E102" s="13" t="n">
        <v>2</v>
      </c>
      <c r="F102" s="13" t="n">
        <v>3</v>
      </c>
      <c r="G102" s="13" t="n">
        <v>4</v>
      </c>
      <c r="H102" s="13" t="n">
        <v>5</v>
      </c>
      <c r="I102" s="13" t="n">
        <v>6</v>
      </c>
      <c r="J102" s="13" t="n">
        <v>7</v>
      </c>
      <c r="K102" s="13" t="n">
        <v>8</v>
      </c>
      <c r="L102" s="13" t="n">
        <v>9</v>
      </c>
      <c r="M102" s="13" t="n">
        <v>10</v>
      </c>
      <c r="N102" s="13" t="n">
        <v>11</v>
      </c>
      <c r="O102" s="13" t="n">
        <v>12</v>
      </c>
      <c r="P102" s="13" t="n">
        <v>13</v>
      </c>
      <c r="Q102" s="13" t="n">
        <v>14</v>
      </c>
      <c r="R102" s="13" t="n">
        <v>15</v>
      </c>
      <c r="T102" s="14">
        <f>IF(R101=15,SUM(D102:R104),"")</f>
        <v/>
      </c>
      <c r="U102" s="14" t="inlineStr"/>
      <c r="V102" s="14">
        <f>IF(T102="","",T102-U102)</f>
        <v/>
      </c>
    </row>
    <row r="103">
      <c r="C103" s="13" t="n">
        <v>1</v>
      </c>
      <c r="D103" s="13">
        <f>D58+D38*D63</f>
        <v/>
      </c>
      <c r="E103" s="13">
        <f>E58+E38*E63</f>
        <v/>
      </c>
      <c r="F103" s="13">
        <f>F58+F38*F63</f>
        <v/>
      </c>
      <c r="G103" s="13">
        <f>G58+G38*G63</f>
        <v/>
      </c>
      <c r="H103" s="13">
        <f>H58+H38*H63</f>
        <v/>
      </c>
      <c r="I103" s="13">
        <f>I58+I38*I63</f>
        <v/>
      </c>
      <c r="J103" s="13">
        <f>J58+J38*J63</f>
        <v/>
      </c>
      <c r="K103" s="13">
        <f>K58+K38*K63</f>
        <v/>
      </c>
      <c r="L103" s="13">
        <f>L58+L38*L63</f>
        <v/>
      </c>
      <c r="M103" s="13">
        <f>M58+M38*M63</f>
        <v/>
      </c>
      <c r="N103" s="13">
        <f>N58+N38*N63</f>
        <v/>
      </c>
      <c r="O103" s="13">
        <f>O58+O38*O63</f>
        <v/>
      </c>
      <c r="P103" s="13">
        <f>P58+P38*P63</f>
        <v/>
      </c>
      <c r="Q103" s="13">
        <f>Q58+Q38*Q63</f>
        <v/>
      </c>
      <c r="R103" s="13">
        <f>R58+R38*R63</f>
        <v/>
      </c>
      <c r="T103" s="14">
        <f>IF(R102=15,SUM(D103:R105),"")</f>
        <v/>
      </c>
      <c r="U103" s="14" t="n">
        <v>29276.46460708238</v>
      </c>
      <c r="V103" s="14">
        <f>IF(T103="","",T103-U103)</f>
        <v/>
      </c>
    </row>
    <row r="104">
      <c r="C104" s="13" t="n">
        <v>2</v>
      </c>
      <c r="D104" s="13">
        <f>D59+D39*D64</f>
        <v/>
      </c>
      <c r="E104" s="13">
        <f>E59+E39*E64</f>
        <v/>
      </c>
      <c r="F104" s="13">
        <f>F59+F39*F64</f>
        <v/>
      </c>
      <c r="G104" s="13">
        <f>G59+G39*G64</f>
        <v/>
      </c>
      <c r="H104" s="13">
        <f>H59+H39*H64</f>
        <v/>
      </c>
      <c r="I104" s="13">
        <f>I59+I39*I64</f>
        <v/>
      </c>
      <c r="J104" s="13">
        <f>J59+J39*J64</f>
        <v/>
      </c>
      <c r="K104" s="13">
        <f>K59+K39*K64</f>
        <v/>
      </c>
      <c r="L104" s="13">
        <f>L59+L39*L64</f>
        <v/>
      </c>
      <c r="M104" s="13">
        <f>M59+M39*M64</f>
        <v/>
      </c>
      <c r="N104" s="13">
        <f>N59+N39*N64</f>
        <v/>
      </c>
      <c r="O104" s="13">
        <f>O59+O39*O64</f>
        <v/>
      </c>
      <c r="P104" s="13">
        <f>P59+P39*P64</f>
        <v/>
      </c>
      <c r="Q104" s="13">
        <f>Q59+Q39*Q64</f>
        <v/>
      </c>
      <c r="R104" s="13">
        <f>R59+R39*R64</f>
        <v/>
      </c>
      <c r="T104" s="14">
        <f>IF(R103=15,SUM(D104:R106),"")</f>
        <v/>
      </c>
      <c r="U104" s="14" t="inlineStr"/>
      <c r="V104" s="14">
        <f>IF(T104="","",T104-U104)</f>
        <v/>
      </c>
    </row>
    <row r="105">
      <c r="C105" s="13" t="n">
        <v>3</v>
      </c>
      <c r="D105" s="13">
        <f>D60+D40*D65</f>
        <v/>
      </c>
      <c r="E105" s="13">
        <f>E60+E40*E65</f>
        <v/>
      </c>
      <c r="F105" s="13">
        <f>F60+F40*F65</f>
        <v/>
      </c>
      <c r="G105" s="13">
        <f>G60+G40*G65</f>
        <v/>
      </c>
      <c r="H105" s="13">
        <f>H60+H40*H65</f>
        <v/>
      </c>
      <c r="I105" s="13">
        <f>I60+I40*I65</f>
        <v/>
      </c>
      <c r="J105" s="13">
        <f>J60+J40*J65</f>
        <v/>
      </c>
      <c r="K105" s="13">
        <f>K60+K40*K65</f>
        <v/>
      </c>
      <c r="L105" s="13">
        <f>L60+L40*L65</f>
        <v/>
      </c>
      <c r="M105" s="13">
        <f>M60+M40*M65</f>
        <v/>
      </c>
      <c r="N105" s="13">
        <f>N60+N40*N65</f>
        <v/>
      </c>
      <c r="O105" s="13">
        <f>O60+O40*O65</f>
        <v/>
      </c>
      <c r="P105" s="13">
        <f>P60+P40*P65</f>
        <v/>
      </c>
      <c r="Q105" s="13">
        <f>Q60+Q40*Q65</f>
        <v/>
      </c>
      <c r="R105" s="13">
        <f>R60+R40*R65</f>
        <v/>
      </c>
      <c r="T105" s="14">
        <f>IF(R104=15,SUM(D105:R107),"")</f>
        <v/>
      </c>
      <c r="U105" s="14" t="inlineStr"/>
      <c r="V105" s="14">
        <f>IF(T105="","",T105-U105)</f>
        <v/>
      </c>
    </row>
    <row r="106">
      <c r="T106" s="14">
        <f>IF(R105=15,SUM(D106:R108),"")</f>
        <v/>
      </c>
      <c r="U106" s="14" t="inlineStr"/>
      <c r="V106" s="14">
        <f>IF(T106="","",T106-U106)</f>
        <v/>
      </c>
    </row>
    <row r="107">
      <c r="C107" s="13" t="inlineStr">
        <is>
          <t>Radicand</t>
        </is>
      </c>
      <c r="D107" s="13" t="n">
        <v>1</v>
      </c>
      <c r="E107" s="13" t="n">
        <v>2</v>
      </c>
      <c r="F107" s="13" t="n">
        <v>3</v>
      </c>
      <c r="G107" s="13" t="n">
        <v>4</v>
      </c>
      <c r="H107" s="13" t="n">
        <v>5</v>
      </c>
      <c r="I107" s="13" t="n">
        <v>6</v>
      </c>
      <c r="J107" s="13" t="n">
        <v>7</v>
      </c>
      <c r="K107" s="13" t="n">
        <v>8</v>
      </c>
      <c r="L107" s="13" t="n">
        <v>9</v>
      </c>
      <c r="M107" s="13" t="n">
        <v>10</v>
      </c>
      <c r="N107" s="13" t="n">
        <v>11</v>
      </c>
      <c r="O107" s="13" t="n">
        <v>12</v>
      </c>
      <c r="P107" s="13" t="n">
        <v>13</v>
      </c>
      <c r="Q107" s="13" t="n">
        <v>14</v>
      </c>
      <c r="R107" s="13" t="n">
        <v>15</v>
      </c>
      <c r="T107" s="14">
        <f>IF(R106=15,SUM(D107:R109),"")</f>
        <v/>
      </c>
      <c r="U107" s="14" t="inlineStr"/>
      <c r="V107" s="14">
        <f>IF(T107="","",T107-U107)</f>
        <v/>
      </c>
    </row>
    <row r="108">
      <c r="C108" s="13" t="n">
        <v>1</v>
      </c>
      <c r="D108" s="13">
        <f>Suppliers_stock_balance!D176</f>
        <v/>
      </c>
      <c r="E108" s="13">
        <f>Suppliers_stock_balance!E176</f>
        <v/>
      </c>
      <c r="F108" s="13">
        <f>Suppliers_stock_balance!F176</f>
        <v/>
      </c>
      <c r="G108" s="13">
        <f>Suppliers_stock_balance!G176</f>
        <v/>
      </c>
      <c r="H108" s="13">
        <f>Suppliers_stock_balance!H176</f>
        <v/>
      </c>
      <c r="I108" s="13">
        <f>Suppliers_stock_balance!I176</f>
        <v/>
      </c>
      <c r="J108" s="13">
        <f>Suppliers_stock_balance!J176</f>
        <v/>
      </c>
      <c r="K108" s="13">
        <f>Suppliers_stock_balance!K176</f>
        <v/>
      </c>
      <c r="L108" s="13">
        <f>Suppliers_stock_balance!L176</f>
        <v/>
      </c>
      <c r="M108" s="13">
        <f>Suppliers_stock_balance!M176</f>
        <v/>
      </c>
      <c r="N108" s="13">
        <f>Suppliers_stock_balance!N176</f>
        <v/>
      </c>
      <c r="O108" s="13">
        <f>Suppliers_stock_balance!O176</f>
        <v/>
      </c>
      <c r="P108" s="13">
        <f>Suppliers_stock_balance!P176</f>
        <v/>
      </c>
      <c r="Q108" s="13">
        <f>Suppliers_stock_balance!Q176</f>
        <v/>
      </c>
      <c r="R108" s="13">
        <f>Suppliers_stock_balance!R176</f>
        <v/>
      </c>
      <c r="T108" s="14">
        <f>IF(R107=15,SUM(D108:R110),"")</f>
        <v/>
      </c>
      <c r="U108" s="14" t="n">
        <v>3595827.402732341</v>
      </c>
      <c r="V108" s="14">
        <f>IF(T108="","",T108-U108)</f>
        <v/>
      </c>
    </row>
    <row r="109">
      <c r="C109" s="13" t="n">
        <v>2</v>
      </c>
      <c r="D109" s="13">
        <f>Suppliers_stock_balance!D177</f>
        <v/>
      </c>
      <c r="E109" s="13">
        <f>Suppliers_stock_balance!E177</f>
        <v/>
      </c>
      <c r="F109" s="13">
        <f>Suppliers_stock_balance!F177</f>
        <v/>
      </c>
      <c r="G109" s="13">
        <f>Suppliers_stock_balance!G177</f>
        <v/>
      </c>
      <c r="H109" s="13">
        <f>Suppliers_stock_balance!H177</f>
        <v/>
      </c>
      <c r="I109" s="13">
        <f>Suppliers_stock_balance!I177</f>
        <v/>
      </c>
      <c r="J109" s="13">
        <f>Suppliers_stock_balance!J177</f>
        <v/>
      </c>
      <c r="K109" s="13">
        <f>Suppliers_stock_balance!K177</f>
        <v/>
      </c>
      <c r="L109" s="13">
        <f>Suppliers_stock_balance!L177</f>
        <v/>
      </c>
      <c r="M109" s="13">
        <f>Suppliers_stock_balance!M177</f>
        <v/>
      </c>
      <c r="N109" s="13">
        <f>Suppliers_stock_balance!N177</f>
        <v/>
      </c>
      <c r="O109" s="13">
        <f>Suppliers_stock_balance!O177</f>
        <v/>
      </c>
      <c r="P109" s="13">
        <f>Suppliers_stock_balance!P177</f>
        <v/>
      </c>
      <c r="Q109" s="13">
        <f>Suppliers_stock_balance!Q177</f>
        <v/>
      </c>
      <c r="R109" s="13">
        <f>Suppliers_stock_balance!R177</f>
        <v/>
      </c>
      <c r="T109" s="14">
        <f>IF(R108=15,SUM(D109:R111),"")</f>
        <v/>
      </c>
      <c r="U109" s="14" t="inlineStr"/>
      <c r="V109" s="14">
        <f>IF(T109="","",T109-U109)</f>
        <v/>
      </c>
    </row>
    <row r="110">
      <c r="C110" s="13" t="n">
        <v>3</v>
      </c>
      <c r="D110" s="13">
        <f>Suppliers_stock_balance!D178</f>
        <v/>
      </c>
      <c r="E110" s="13">
        <f>Suppliers_stock_balance!E178</f>
        <v/>
      </c>
      <c r="F110" s="13">
        <f>Suppliers_stock_balance!F178</f>
        <v/>
      </c>
      <c r="G110" s="13">
        <f>Suppliers_stock_balance!G178</f>
        <v/>
      </c>
      <c r="H110" s="13">
        <f>Suppliers_stock_balance!H178</f>
        <v/>
      </c>
      <c r="I110" s="13">
        <f>Suppliers_stock_balance!I178</f>
        <v/>
      </c>
      <c r="J110" s="13">
        <f>Suppliers_stock_balance!J178</f>
        <v/>
      </c>
      <c r="K110" s="13">
        <f>Suppliers_stock_balance!K178</f>
        <v/>
      </c>
      <c r="L110" s="13">
        <f>Suppliers_stock_balance!L178</f>
        <v/>
      </c>
      <c r="M110" s="13">
        <f>Suppliers_stock_balance!M178</f>
        <v/>
      </c>
      <c r="N110" s="13">
        <f>Suppliers_stock_balance!N178</f>
        <v/>
      </c>
      <c r="O110" s="13">
        <f>Suppliers_stock_balance!O178</f>
        <v/>
      </c>
      <c r="P110" s="13">
        <f>Suppliers_stock_balance!P178</f>
        <v/>
      </c>
      <c r="Q110" s="13">
        <f>Suppliers_stock_balance!Q178</f>
        <v/>
      </c>
      <c r="R110" s="13">
        <f>Suppliers_stock_balance!R178</f>
        <v/>
      </c>
      <c r="T110" s="14">
        <f>IF(R109=15,SUM(D110:R112),"")</f>
        <v/>
      </c>
      <c r="U110" s="14" t="inlineStr"/>
      <c r="V110" s="14">
        <f>IF(T110="","",T110-U110)</f>
        <v/>
      </c>
    </row>
    <row r="111">
      <c r="T111" s="14">
        <f>IF(R110=15,SUM(D111:R113),"")</f>
        <v/>
      </c>
      <c r="U111" s="14" t="inlineStr"/>
      <c r="V111" s="14">
        <f>IF(T111="","",T111-U111)</f>
        <v/>
      </c>
    </row>
    <row r="112">
      <c r="C112" s="13" t="inlineStr">
        <is>
          <t>SQRT</t>
        </is>
      </c>
      <c r="D112" s="13" t="n">
        <v>1</v>
      </c>
      <c r="E112" s="13" t="n">
        <v>2</v>
      </c>
      <c r="F112" s="13" t="n">
        <v>3</v>
      </c>
      <c r="G112" s="13" t="n">
        <v>4</v>
      </c>
      <c r="H112" s="13" t="n">
        <v>5</v>
      </c>
      <c r="I112" s="13" t="n">
        <v>6</v>
      </c>
      <c r="J112" s="13" t="n">
        <v>7</v>
      </c>
      <c r="K112" s="13" t="n">
        <v>8</v>
      </c>
      <c r="L112" s="13" t="n">
        <v>9</v>
      </c>
      <c r="M112" s="13" t="n">
        <v>10</v>
      </c>
      <c r="N112" s="13" t="n">
        <v>11</v>
      </c>
      <c r="O112" s="13" t="n">
        <v>12</v>
      </c>
      <c r="P112" s="13" t="n">
        <v>13</v>
      </c>
      <c r="Q112" s="13" t="n">
        <v>14</v>
      </c>
      <c r="R112" s="13" t="n">
        <v>15</v>
      </c>
      <c r="T112" s="14">
        <f>IF(R111=15,SUM(D112:R114),"")</f>
        <v/>
      </c>
      <c r="U112" s="14" t="inlineStr"/>
      <c r="V112" s="14">
        <f>IF(T112="","",T112-U112)</f>
        <v/>
      </c>
    </row>
    <row r="113">
      <c r="C113" s="13" t="n">
        <v>1</v>
      </c>
      <c r="D113" s="13">
        <f>Suppliers_stock_balance!D182</f>
        <v/>
      </c>
      <c r="E113" s="13">
        <f>Suppliers_stock_balance!E182</f>
        <v/>
      </c>
      <c r="F113" s="13">
        <f>Suppliers_stock_balance!F182</f>
        <v/>
      </c>
      <c r="G113" s="13">
        <f>Suppliers_stock_balance!G182</f>
        <v/>
      </c>
      <c r="H113" s="13">
        <f>Suppliers_stock_balance!H182</f>
        <v/>
      </c>
      <c r="I113" s="13">
        <f>Suppliers_stock_balance!I182</f>
        <v/>
      </c>
      <c r="J113" s="13">
        <f>Suppliers_stock_balance!J182</f>
        <v/>
      </c>
      <c r="K113" s="13">
        <f>Suppliers_stock_balance!K182</f>
        <v/>
      </c>
      <c r="L113" s="13">
        <f>Suppliers_stock_balance!L182</f>
        <v/>
      </c>
      <c r="M113" s="13">
        <f>Suppliers_stock_balance!M182</f>
        <v/>
      </c>
      <c r="N113" s="13">
        <f>Suppliers_stock_balance!N182</f>
        <v/>
      </c>
      <c r="O113" s="13">
        <f>Suppliers_stock_balance!O182</f>
        <v/>
      </c>
      <c r="P113" s="13">
        <f>Suppliers_stock_balance!P182</f>
        <v/>
      </c>
      <c r="Q113" s="13">
        <f>Suppliers_stock_balance!Q182</f>
        <v/>
      </c>
      <c r="R113" s="13">
        <f>Suppliers_stock_balance!R182</f>
        <v/>
      </c>
      <c r="T113" s="14">
        <f>IF(R112=15,SUM(D113:R115),"")</f>
        <v/>
      </c>
      <c r="U113" s="14" t="n">
        <v>8530</v>
      </c>
      <c r="V113" s="14">
        <f>IF(T113="","",T113-U113)</f>
        <v/>
      </c>
    </row>
    <row r="114">
      <c r="C114" s="13" t="n">
        <v>2</v>
      </c>
      <c r="D114" s="13">
        <f>Suppliers_stock_balance!D183</f>
        <v/>
      </c>
      <c r="E114" s="13">
        <f>Suppliers_stock_balance!E183</f>
        <v/>
      </c>
      <c r="F114" s="13">
        <f>Suppliers_stock_balance!F183</f>
        <v/>
      </c>
      <c r="G114" s="13">
        <f>Suppliers_stock_balance!G183</f>
        <v/>
      </c>
      <c r="H114" s="13">
        <f>Suppliers_stock_balance!H183</f>
        <v/>
      </c>
      <c r="I114" s="13">
        <f>Suppliers_stock_balance!I183</f>
        <v/>
      </c>
      <c r="J114" s="13">
        <f>Suppliers_stock_balance!J183</f>
        <v/>
      </c>
      <c r="K114" s="13">
        <f>Suppliers_stock_balance!K183</f>
        <v/>
      </c>
      <c r="L114" s="13">
        <f>Suppliers_stock_balance!L183</f>
        <v/>
      </c>
      <c r="M114" s="13">
        <f>Suppliers_stock_balance!M183</f>
        <v/>
      </c>
      <c r="N114" s="13">
        <f>Suppliers_stock_balance!N183</f>
        <v/>
      </c>
      <c r="O114" s="13">
        <f>Suppliers_stock_balance!O183</f>
        <v/>
      </c>
      <c r="P114" s="13">
        <f>Suppliers_stock_balance!P183</f>
        <v/>
      </c>
      <c r="Q114" s="13">
        <f>Suppliers_stock_balance!Q183</f>
        <v/>
      </c>
      <c r="R114" s="13">
        <f>Suppliers_stock_balance!R183</f>
        <v/>
      </c>
      <c r="T114" s="14">
        <f>IF(R113=15,SUM(D114:R116),"")</f>
        <v/>
      </c>
      <c r="U114" s="14" t="inlineStr"/>
      <c r="V114" s="14">
        <f>IF(T114="","",T114-U114)</f>
        <v/>
      </c>
    </row>
    <row r="115">
      <c r="C115" s="13" t="n">
        <v>3</v>
      </c>
      <c r="D115" s="13">
        <f>Suppliers_stock_balance!D184</f>
        <v/>
      </c>
      <c r="E115" s="13">
        <f>Suppliers_stock_balance!E184</f>
        <v/>
      </c>
      <c r="F115" s="13">
        <f>Suppliers_stock_balance!F184</f>
        <v/>
      </c>
      <c r="G115" s="13">
        <f>Suppliers_stock_balance!G184</f>
        <v/>
      </c>
      <c r="H115" s="13">
        <f>Suppliers_stock_balance!H184</f>
        <v/>
      </c>
      <c r="I115" s="13">
        <f>Suppliers_stock_balance!I184</f>
        <v/>
      </c>
      <c r="J115" s="13">
        <f>Suppliers_stock_balance!J184</f>
        <v/>
      </c>
      <c r="K115" s="13">
        <f>Suppliers_stock_balance!K184</f>
        <v/>
      </c>
      <c r="L115" s="13">
        <f>Suppliers_stock_balance!L184</f>
        <v/>
      </c>
      <c r="M115" s="13">
        <f>Suppliers_stock_balance!M184</f>
        <v/>
      </c>
      <c r="N115" s="13">
        <f>Suppliers_stock_balance!N184</f>
        <v/>
      </c>
      <c r="O115" s="13">
        <f>Suppliers_stock_balance!O184</f>
        <v/>
      </c>
      <c r="P115" s="13">
        <f>Suppliers_stock_balance!P184</f>
        <v/>
      </c>
      <c r="Q115" s="13">
        <f>Suppliers_stock_balance!Q184</f>
        <v/>
      </c>
      <c r="R115" s="13">
        <f>Suppliers_stock_balance!R184</f>
        <v/>
      </c>
      <c r="T115" s="14">
        <f>IF(R114=15,SUM(D115:R117),"")</f>
        <v/>
      </c>
      <c r="U115" s="14" t="inlineStr"/>
      <c r="V115" s="14">
        <f>IF(T115="","",T115-U115)</f>
        <v/>
      </c>
    </row>
    <row r="116">
      <c r="T116" s="14">
        <f>IF(R115=15,SUM(D116:R118),"")</f>
        <v/>
      </c>
      <c r="U116" s="14" t="inlineStr"/>
      <c r="V116" s="14">
        <f>IF(T116="","",T116-U116)</f>
        <v/>
      </c>
    </row>
    <row r="117">
      <c r="C117" s="13" t="inlineStr">
        <is>
          <t>ND*ELT</t>
        </is>
      </c>
      <c r="D117" s="13" t="n">
        <v>1</v>
      </c>
      <c r="E117" s="13" t="n">
        <v>2</v>
      </c>
      <c r="F117" s="13" t="n">
        <v>3</v>
      </c>
      <c r="G117" s="13" t="n">
        <v>4</v>
      </c>
      <c r="H117" s="13" t="n">
        <v>5</v>
      </c>
      <c r="I117" s="13" t="n">
        <v>6</v>
      </c>
      <c r="J117" s="13" t="n">
        <v>7</v>
      </c>
      <c r="K117" s="13" t="n">
        <v>8</v>
      </c>
      <c r="L117" s="13" t="n">
        <v>9</v>
      </c>
      <c r="M117" s="13" t="n">
        <v>10</v>
      </c>
      <c r="N117" s="13" t="n">
        <v>11</v>
      </c>
      <c r="O117" s="13" t="n">
        <v>12</v>
      </c>
      <c r="P117" s="13" t="n">
        <v>13</v>
      </c>
      <c r="Q117" s="13" t="n">
        <v>14</v>
      </c>
      <c r="R117" s="13" t="n">
        <v>15</v>
      </c>
      <c r="T117" s="14">
        <f>IF(R116=15,SUM(D117:R119),"")</f>
        <v/>
      </c>
      <c r="U117" s="14" t="inlineStr"/>
      <c r="V117" s="14">
        <f>IF(T117="","",T117-U117)</f>
        <v/>
      </c>
    </row>
    <row r="118">
      <c r="C118" s="13" t="n">
        <v>1</v>
      </c>
      <c r="D118" s="13">
        <f>Suppliers_stock_balance!D236</f>
        <v/>
      </c>
      <c r="E118" s="13">
        <f>Suppliers_stock_balance!E236</f>
        <v/>
      </c>
      <c r="F118" s="13">
        <f>Suppliers_stock_balance!F236</f>
        <v/>
      </c>
      <c r="G118" s="13">
        <f>Suppliers_stock_balance!G236</f>
        <v/>
      </c>
      <c r="H118" s="13">
        <f>Suppliers_stock_balance!H236</f>
        <v/>
      </c>
      <c r="I118" s="13">
        <f>Suppliers_stock_balance!I236</f>
        <v/>
      </c>
      <c r="J118" s="13">
        <f>Suppliers_stock_balance!J236</f>
        <v/>
      </c>
      <c r="K118" s="13">
        <f>Suppliers_stock_balance!K236</f>
        <v/>
      </c>
      <c r="L118" s="13">
        <f>Suppliers_stock_balance!L236</f>
        <v/>
      </c>
      <c r="M118" s="13">
        <f>Suppliers_stock_balance!M236</f>
        <v/>
      </c>
      <c r="N118" s="13">
        <f>Suppliers_stock_balance!N236</f>
        <v/>
      </c>
      <c r="O118" s="13">
        <f>Suppliers_stock_balance!O236</f>
        <v/>
      </c>
      <c r="P118" s="13">
        <f>Suppliers_stock_balance!P236</f>
        <v/>
      </c>
      <c r="Q118" s="13">
        <f>Suppliers_stock_balance!Q236</f>
        <v/>
      </c>
      <c r="R118" s="13">
        <f>Suppliers_stock_balance!R236</f>
        <v/>
      </c>
      <c r="T118" s="14">
        <f>IF(R117=15,SUM(D118:R120),"")</f>
        <v/>
      </c>
      <c r="U118" s="14" t="n">
        <v>31928.90820000001</v>
      </c>
      <c r="V118" s="14">
        <f>IF(T118="","",T118-U118)</f>
        <v/>
      </c>
    </row>
    <row r="119">
      <c r="C119" s="13" t="n">
        <v>2</v>
      </c>
      <c r="D119" s="13">
        <f>Suppliers_stock_balance!D237</f>
        <v/>
      </c>
      <c r="E119" s="13">
        <f>Suppliers_stock_balance!E237</f>
        <v/>
      </c>
      <c r="F119" s="13">
        <f>Suppliers_stock_balance!F237</f>
        <v/>
      </c>
      <c r="G119" s="13">
        <f>Suppliers_stock_balance!G237</f>
        <v/>
      </c>
      <c r="H119" s="13">
        <f>Suppliers_stock_balance!H237</f>
        <v/>
      </c>
      <c r="I119" s="13">
        <f>Suppliers_stock_balance!I237</f>
        <v/>
      </c>
      <c r="J119" s="13">
        <f>Suppliers_stock_balance!J237</f>
        <v/>
      </c>
      <c r="K119" s="13">
        <f>Suppliers_stock_balance!K237</f>
        <v/>
      </c>
      <c r="L119" s="13">
        <f>Suppliers_stock_balance!L237</f>
        <v/>
      </c>
      <c r="M119" s="13">
        <f>Suppliers_stock_balance!M237</f>
        <v/>
      </c>
      <c r="N119" s="13">
        <f>Suppliers_stock_balance!N237</f>
        <v/>
      </c>
      <c r="O119" s="13">
        <f>Suppliers_stock_balance!O237</f>
        <v/>
      </c>
      <c r="P119" s="13">
        <f>Suppliers_stock_balance!P237</f>
        <v/>
      </c>
      <c r="Q119" s="13">
        <f>Suppliers_stock_balance!Q237</f>
        <v/>
      </c>
      <c r="R119" s="13">
        <f>Suppliers_stock_balance!R237</f>
        <v/>
      </c>
      <c r="T119" s="14">
        <f>IF(R118=15,SUM(D119:R121),"")</f>
        <v/>
      </c>
      <c r="U119" s="14" t="inlineStr"/>
      <c r="V119" s="14">
        <f>IF(T119="","",T119-U119)</f>
        <v/>
      </c>
    </row>
    <row r="120">
      <c r="C120" s="13" t="n">
        <v>3</v>
      </c>
      <c r="D120" s="13">
        <f>Suppliers_stock_balance!D238</f>
        <v/>
      </c>
      <c r="E120" s="13">
        <f>Suppliers_stock_balance!E238</f>
        <v/>
      </c>
      <c r="F120" s="13">
        <f>Suppliers_stock_balance!F238</f>
        <v/>
      </c>
      <c r="G120" s="13">
        <f>Suppliers_stock_balance!G238</f>
        <v/>
      </c>
      <c r="H120" s="13">
        <f>Suppliers_stock_balance!H238</f>
        <v/>
      </c>
      <c r="I120" s="13">
        <f>Suppliers_stock_balance!I238</f>
        <v/>
      </c>
      <c r="J120" s="13">
        <f>Suppliers_stock_balance!J238</f>
        <v/>
      </c>
      <c r="K120" s="13">
        <f>Suppliers_stock_balance!K238</f>
        <v/>
      </c>
      <c r="L120" s="13">
        <f>Suppliers_stock_balance!L238</f>
        <v/>
      </c>
      <c r="M120" s="13">
        <f>Suppliers_stock_balance!M238</f>
        <v/>
      </c>
      <c r="N120" s="13">
        <f>Suppliers_stock_balance!N238</f>
        <v/>
      </c>
      <c r="O120" s="13">
        <f>Suppliers_stock_balance!O238</f>
        <v/>
      </c>
      <c r="P120" s="13">
        <f>Suppliers_stock_balance!P238</f>
        <v/>
      </c>
      <c r="Q120" s="13">
        <f>Suppliers_stock_balance!Q238</f>
        <v/>
      </c>
      <c r="R120" s="13">
        <f>Suppliers_stock_balance!R238</f>
        <v/>
      </c>
      <c r="T120" s="14">
        <f>IF(R119=15,SUM(D120:R122),"")</f>
        <v/>
      </c>
      <c r="U120" s="14" t="inlineStr"/>
      <c r="V120" s="14">
        <f>IF(T120="","",T120-U120)</f>
        <v/>
      </c>
    </row>
    <row r="121">
      <c r="T121" s="14">
        <f>IF(R120=15,SUM(D121:R123),"")</f>
        <v/>
      </c>
      <c r="U121" s="14" t="inlineStr"/>
      <c r="V121" s="14">
        <f>IF(T121="","",T121-U121)</f>
        <v/>
      </c>
    </row>
    <row r="122">
      <c r="C122" s="13" t="inlineStr">
        <is>
          <t>Aleatória RLT</t>
        </is>
      </c>
      <c r="D122" s="13" t="n">
        <v>1</v>
      </c>
      <c r="E122" s="13" t="n">
        <v>2</v>
      </c>
      <c r="F122" s="13" t="n">
        <v>3</v>
      </c>
      <c r="G122" s="13" t="n">
        <v>4</v>
      </c>
      <c r="H122" s="13" t="n">
        <v>5</v>
      </c>
      <c r="I122" s="13" t="n">
        <v>6</v>
      </c>
      <c r="J122" s="13" t="n">
        <v>7</v>
      </c>
      <c r="K122" s="13" t="n">
        <v>8</v>
      </c>
      <c r="L122" s="13" t="n">
        <v>9</v>
      </c>
      <c r="M122" s="13" t="n">
        <v>10</v>
      </c>
      <c r="N122" s="13" t="n">
        <v>11</v>
      </c>
      <c r="O122" s="13" t="n">
        <v>12</v>
      </c>
      <c r="P122" s="13" t="n">
        <v>13</v>
      </c>
      <c r="Q122" s="13" t="n">
        <v>14</v>
      </c>
      <c r="R122" s="13" t="n">
        <v>15</v>
      </c>
      <c r="T122" s="14">
        <f>IF(R121=15,SUM(D122:R124),"")</f>
        <v/>
      </c>
      <c r="U122" s="14" t="inlineStr"/>
      <c r="V122" s="14">
        <f>IF(T122="","",T122-U122)</f>
        <v/>
      </c>
    </row>
    <row r="123">
      <c r="C123" s="13" t="n">
        <v>1</v>
      </c>
      <c r="D123" s="13">
        <f>D48+D98*D68</f>
        <v/>
      </c>
      <c r="E123" s="13">
        <f>E48+E98*E68</f>
        <v/>
      </c>
      <c r="F123" s="13">
        <f>F48+F98*F68</f>
        <v/>
      </c>
      <c r="G123" s="13">
        <f>G48+G98*G68</f>
        <v/>
      </c>
      <c r="H123" s="13">
        <f>H48+H98*H68</f>
        <v/>
      </c>
      <c r="I123" s="13">
        <f>I48+I98*I68</f>
        <v/>
      </c>
      <c r="J123" s="13">
        <f>J48+J98*J68</f>
        <v/>
      </c>
      <c r="K123" s="13">
        <f>K48+K98*K68</f>
        <v/>
      </c>
      <c r="L123" s="13">
        <f>L48+L98*L68</f>
        <v/>
      </c>
      <c r="M123" s="13">
        <f>M48+M98*M68</f>
        <v/>
      </c>
      <c r="N123" s="13">
        <f>N48+N98*N68</f>
        <v/>
      </c>
      <c r="O123" s="13">
        <f>O48+O98*O68</f>
        <v/>
      </c>
      <c r="P123" s="13">
        <f>P48+P98*P68</f>
        <v/>
      </c>
      <c r="Q123" s="13">
        <f>Q48+Q98*Q68</f>
        <v/>
      </c>
      <c r="R123" s="13">
        <f>R48+R98*R68</f>
        <v/>
      </c>
      <c r="T123" s="14">
        <f>IF(R122=15,SUM(D123:R125),"")</f>
        <v/>
      </c>
      <c r="U123" s="14" t="n">
        <v>716.8125349244857</v>
      </c>
      <c r="V123" s="14">
        <f>IF(T123="","",T123-U123)</f>
        <v/>
      </c>
    </row>
    <row r="124">
      <c r="C124" s="13" t="n">
        <v>2</v>
      </c>
      <c r="D124" s="13">
        <f>D49+D99*D69</f>
        <v/>
      </c>
      <c r="E124" s="13">
        <f>E49+E99*E69</f>
        <v/>
      </c>
      <c r="F124" s="13">
        <f>F49+F99*F69</f>
        <v/>
      </c>
      <c r="G124" s="13">
        <f>G49+G99*G69</f>
        <v/>
      </c>
      <c r="H124" s="13">
        <f>H49+H99*H69</f>
        <v/>
      </c>
      <c r="I124" s="13">
        <f>I49+I99*I69</f>
        <v/>
      </c>
      <c r="J124" s="13">
        <f>J49+J99*J69</f>
        <v/>
      </c>
      <c r="K124" s="13">
        <f>K49+K99*K69</f>
        <v/>
      </c>
      <c r="L124" s="13">
        <f>L49+L99*L69</f>
        <v/>
      </c>
      <c r="M124" s="13">
        <f>M49+M99*M69</f>
        <v/>
      </c>
      <c r="N124" s="13">
        <f>N49+N99*N69</f>
        <v/>
      </c>
      <c r="O124" s="13">
        <f>O49+O99*O69</f>
        <v/>
      </c>
      <c r="P124" s="13">
        <f>P49+P99*P69</f>
        <v/>
      </c>
      <c r="Q124" s="13">
        <f>Q49+Q99*Q69</f>
        <v/>
      </c>
      <c r="R124" s="13">
        <f>R49+R99*R69</f>
        <v/>
      </c>
      <c r="T124" s="14">
        <f>IF(R123=15,SUM(D124:R126),"")</f>
        <v/>
      </c>
      <c r="U124" s="14" t="inlineStr"/>
      <c r="V124" s="14">
        <f>IF(T124="","",T124-U124)</f>
        <v/>
      </c>
    </row>
    <row r="125">
      <c r="C125" s="13" t="n">
        <v>3</v>
      </c>
      <c r="D125" s="13">
        <f>D50+D100*D70</f>
        <v/>
      </c>
      <c r="E125" s="13">
        <f>E50+E100*E70</f>
        <v/>
      </c>
      <c r="F125" s="13">
        <f>F50+F100*F70</f>
        <v/>
      </c>
      <c r="G125" s="13">
        <f>G50+G100*G70</f>
        <v/>
      </c>
      <c r="H125" s="13">
        <f>H50+H100*H70</f>
        <v/>
      </c>
      <c r="I125" s="13">
        <f>I50+I100*I70</f>
        <v/>
      </c>
      <c r="J125" s="13">
        <f>J50+J100*J70</f>
        <v/>
      </c>
      <c r="K125" s="13">
        <f>K50+K100*K70</f>
        <v/>
      </c>
      <c r="L125" s="13">
        <f>L50+L100*L70</f>
        <v/>
      </c>
      <c r="M125" s="13">
        <f>M50+M100*M70</f>
        <v/>
      </c>
      <c r="N125" s="13">
        <f>N50+N100*N70</f>
        <v/>
      </c>
      <c r="O125" s="13">
        <f>O50+O100*O70</f>
        <v/>
      </c>
      <c r="P125" s="13">
        <f>P50+P100*P70</f>
        <v/>
      </c>
      <c r="Q125" s="13">
        <f>Q50+Q100*Q70</f>
        <v/>
      </c>
      <c r="R125" s="13">
        <f>R50+R100*R70</f>
        <v/>
      </c>
      <c r="T125" s="14">
        <f>IF(R124=15,SUM(D125:R127),"")</f>
        <v/>
      </c>
      <c r="U125" s="14" t="inlineStr"/>
      <c r="V125" s="14">
        <f>IF(T125="","",T125-U125)</f>
        <v/>
      </c>
    </row>
    <row r="126">
      <c r="T126" s="14">
        <f>IF(R125=15,SUM(D126:R128),"")</f>
        <v/>
      </c>
      <c r="U126" s="14" t="inlineStr"/>
      <c r="V126" s="14">
        <f>IF(T126="","",T126-U126)</f>
        <v/>
      </c>
    </row>
    <row r="127">
      <c r="C127" s="13" t="inlineStr">
        <is>
          <t>ActualRotw</t>
        </is>
      </c>
      <c r="D127" s="13" t="n">
        <v>1</v>
      </c>
      <c r="E127" s="13" t="n">
        <v>2</v>
      </c>
      <c r="F127" s="13" t="n">
        <v>3</v>
      </c>
      <c r="G127" s="13" t="n">
        <v>4</v>
      </c>
      <c r="H127" s="13" t="n">
        <v>5</v>
      </c>
      <c r="I127" s="13" t="n">
        <v>6</v>
      </c>
      <c r="J127" s="13" t="n">
        <v>7</v>
      </c>
      <c r="K127" s="13" t="n">
        <v>8</v>
      </c>
      <c r="L127" s="13" t="n">
        <v>9</v>
      </c>
      <c r="M127" s="13" t="n">
        <v>10</v>
      </c>
      <c r="N127" s="13" t="n">
        <v>11</v>
      </c>
      <c r="O127" s="13" t="n">
        <v>12</v>
      </c>
      <c r="P127" s="13" t="n">
        <v>13</v>
      </c>
      <c r="Q127" s="13" t="n">
        <v>14</v>
      </c>
      <c r="R127" s="13" t="n">
        <v>15</v>
      </c>
      <c r="T127" s="14">
        <f>IF(R126=15,SUM(D127:R129),"")</f>
        <v/>
      </c>
      <c r="U127" s="14" t="inlineStr"/>
      <c r="V127" s="14">
        <f>IF(T127="","",T127-U127)</f>
        <v/>
      </c>
    </row>
    <row r="128">
      <c r="C128" s="13" t="n">
        <v>1</v>
      </c>
      <c r="D128" s="18">
        <f>Suppliers_stock_balance!D284</f>
        <v/>
      </c>
      <c r="E128" s="18">
        <f>Suppliers_stock_balance!E284</f>
        <v/>
      </c>
      <c r="F128" s="18">
        <f>Suppliers_stock_balance!F284</f>
        <v/>
      </c>
      <c r="G128" s="18">
        <f>Suppliers_stock_balance!G284</f>
        <v/>
      </c>
      <c r="H128" s="18">
        <f>Suppliers_stock_balance!H284</f>
        <v/>
      </c>
      <c r="I128" s="18">
        <f>Suppliers_stock_balance!I284</f>
        <v/>
      </c>
      <c r="J128" s="18">
        <f>Suppliers_stock_balance!J284</f>
        <v/>
      </c>
      <c r="K128" s="18">
        <f>Suppliers_stock_balance!K284</f>
        <v/>
      </c>
      <c r="L128" s="18">
        <f>Suppliers_stock_balance!L284</f>
        <v/>
      </c>
      <c r="M128" s="18">
        <f>Suppliers_stock_balance!M284</f>
        <v/>
      </c>
      <c r="N128" s="18">
        <f>Suppliers_stock_balance!N284</f>
        <v/>
      </c>
      <c r="O128" s="18">
        <f>Suppliers_stock_balance!O284</f>
        <v/>
      </c>
      <c r="P128" s="18">
        <f>Suppliers_stock_balance!P284</f>
        <v/>
      </c>
      <c r="Q128" s="18">
        <f>Suppliers_stock_balance!Q284</f>
        <v/>
      </c>
      <c r="R128" s="18">
        <f>Suppliers_stock_balance!R284</f>
        <v/>
      </c>
      <c r="T128" s="14">
        <f>IF(R127=15,SUM(D128:R130),"")</f>
        <v/>
      </c>
      <c r="U128" s="14" t="n">
        <v>2949.455015344547</v>
      </c>
      <c r="V128" s="14">
        <f>IF(T128="","",T128-U128)</f>
        <v/>
      </c>
    </row>
    <row r="129">
      <c r="C129" s="13" t="n">
        <v>2</v>
      </c>
      <c r="D129" s="18">
        <f>Suppliers_stock_balance!D285</f>
        <v/>
      </c>
      <c r="E129" s="18">
        <f>Suppliers_stock_balance!E285</f>
        <v/>
      </c>
      <c r="F129" s="18">
        <f>Suppliers_stock_balance!F285</f>
        <v/>
      </c>
      <c r="G129" s="18">
        <f>Suppliers_stock_balance!G285</f>
        <v/>
      </c>
      <c r="H129" s="18">
        <f>Suppliers_stock_balance!H285</f>
        <v/>
      </c>
      <c r="I129" s="18">
        <f>Suppliers_stock_balance!I285</f>
        <v/>
      </c>
      <c r="J129" s="18">
        <f>Suppliers_stock_balance!J285</f>
        <v/>
      </c>
      <c r="K129" s="18">
        <f>Suppliers_stock_balance!K285</f>
        <v/>
      </c>
      <c r="L129" s="18">
        <f>Suppliers_stock_balance!L285</f>
        <v/>
      </c>
      <c r="M129" s="18">
        <f>Suppliers_stock_balance!M285</f>
        <v/>
      </c>
      <c r="N129" s="18">
        <f>Suppliers_stock_balance!N285</f>
        <v/>
      </c>
      <c r="O129" s="18">
        <f>Suppliers_stock_balance!O285</f>
        <v/>
      </c>
      <c r="P129" s="18">
        <f>Suppliers_stock_balance!P285</f>
        <v/>
      </c>
      <c r="Q129" s="18">
        <f>Suppliers_stock_balance!Q285</f>
        <v/>
      </c>
      <c r="R129" s="18">
        <f>Suppliers_stock_balance!R285</f>
        <v/>
      </c>
      <c r="T129" s="14">
        <f>IF(R128=15,SUM(D129:R131),"")</f>
        <v/>
      </c>
      <c r="U129" s="14" t="inlineStr"/>
      <c r="V129" s="14">
        <f>IF(T129="","",T129-U129)</f>
        <v/>
      </c>
    </row>
    <row r="130">
      <c r="C130" s="13" t="n">
        <v>3</v>
      </c>
      <c r="D130" s="18">
        <f>Suppliers_stock_balance!D286</f>
        <v/>
      </c>
      <c r="E130" s="18">
        <f>Suppliers_stock_balance!E286</f>
        <v/>
      </c>
      <c r="F130" s="18">
        <f>Suppliers_stock_balance!F286</f>
        <v/>
      </c>
      <c r="G130" s="18">
        <f>Suppliers_stock_balance!G286</f>
        <v/>
      </c>
      <c r="H130" s="18">
        <f>Suppliers_stock_balance!H286</f>
        <v/>
      </c>
      <c r="I130" s="18">
        <f>Suppliers_stock_balance!I286</f>
        <v/>
      </c>
      <c r="J130" s="18">
        <f>Suppliers_stock_balance!J286</f>
        <v/>
      </c>
      <c r="K130" s="18">
        <f>Suppliers_stock_balance!K286</f>
        <v/>
      </c>
      <c r="L130" s="18">
        <f>Suppliers_stock_balance!L286</f>
        <v/>
      </c>
      <c r="M130" s="18">
        <f>Suppliers_stock_balance!M286</f>
        <v/>
      </c>
      <c r="N130" s="18">
        <f>Suppliers_stock_balance!N286</f>
        <v/>
      </c>
      <c r="O130" s="18">
        <f>Suppliers_stock_balance!O286</f>
        <v/>
      </c>
      <c r="P130" s="18">
        <f>Suppliers_stock_balance!P286</f>
        <v/>
      </c>
      <c r="Q130" s="18">
        <f>Suppliers_stock_balance!Q286</f>
        <v/>
      </c>
      <c r="R130" s="18">
        <f>Suppliers_stock_balance!R286</f>
        <v/>
      </c>
      <c r="T130" s="14">
        <f>IF(R129=15,SUM(D130:R132),"")</f>
        <v/>
      </c>
      <c r="U130" s="14" t="inlineStr"/>
      <c r="V130" s="14">
        <f>IF(T130="","",T130-U130)</f>
        <v/>
      </c>
    </row>
    <row r="131">
      <c r="T131" s="14">
        <f>IF(R130=15,SUM(D131:R133),"")</f>
        <v/>
      </c>
      <c r="U131" s="14" t="inlineStr"/>
      <c r="V131" s="14">
        <f>IF(T131="","",T131-U131)</f>
        <v/>
      </c>
    </row>
    <row r="132">
      <c r="C132" s="13" t="inlineStr">
        <is>
          <t>vMaxNumOfCyclesw</t>
        </is>
      </c>
      <c r="D132" s="13" t="n">
        <v>1</v>
      </c>
      <c r="E132" s="13" t="n">
        <v>2</v>
      </c>
      <c r="F132" s="13" t="n">
        <v>3</v>
      </c>
      <c r="G132" s="13" t="n">
        <v>4</v>
      </c>
      <c r="H132" s="13" t="n">
        <v>5</v>
      </c>
      <c r="I132" s="13" t="n">
        <v>6</v>
      </c>
      <c r="J132" s="13" t="n">
        <v>7</v>
      </c>
      <c r="K132" s="13" t="n">
        <v>8</v>
      </c>
      <c r="L132" s="13" t="n">
        <v>9</v>
      </c>
      <c r="M132" s="13" t="n">
        <v>10</v>
      </c>
      <c r="N132" s="13" t="n">
        <v>11</v>
      </c>
      <c r="O132" s="13" t="n">
        <v>12</v>
      </c>
      <c r="P132" s="13" t="n">
        <v>13</v>
      </c>
      <c r="Q132" s="13" t="n">
        <v>14</v>
      </c>
      <c r="R132" s="13" t="n">
        <v>15</v>
      </c>
      <c r="T132" s="14">
        <f>IF(R131=15,SUM(D132:R134),"")</f>
        <v/>
      </c>
      <c r="U132" s="14" t="inlineStr"/>
      <c r="V132" s="14">
        <f>IF(T132="","",T132-U132)</f>
        <v/>
      </c>
    </row>
    <row r="133">
      <c r="C133" s="13" t="n">
        <v>1</v>
      </c>
      <c r="D133" s="13">
        <f>Suppliers_stock_balance!D290</f>
        <v/>
      </c>
      <c r="E133" s="13">
        <f>Suppliers_stock_balance!E290</f>
        <v/>
      </c>
      <c r="F133" s="13">
        <f>Suppliers_stock_balance!F290</f>
        <v/>
      </c>
      <c r="G133" s="13">
        <f>Suppliers_stock_balance!G290</f>
        <v/>
      </c>
      <c r="H133" s="13">
        <f>Suppliers_stock_balance!H290</f>
        <v/>
      </c>
      <c r="I133" s="13">
        <f>Suppliers_stock_balance!I290</f>
        <v/>
      </c>
      <c r="J133" s="13">
        <f>Suppliers_stock_balance!J290</f>
        <v/>
      </c>
      <c r="K133" s="13">
        <f>Suppliers_stock_balance!K290</f>
        <v/>
      </c>
      <c r="L133" s="13">
        <f>Suppliers_stock_balance!L290</f>
        <v/>
      </c>
      <c r="M133" s="13">
        <f>Suppliers_stock_balance!M290</f>
        <v/>
      </c>
      <c r="N133" s="13">
        <f>Suppliers_stock_balance!N290</f>
        <v/>
      </c>
      <c r="O133" s="13">
        <f>Suppliers_stock_balance!O290</f>
        <v/>
      </c>
      <c r="P133" s="13">
        <f>Suppliers_stock_balance!P290</f>
        <v/>
      </c>
      <c r="Q133" s="13">
        <f>Suppliers_stock_balance!Q290</f>
        <v/>
      </c>
      <c r="R133" s="13">
        <f>Suppliers_stock_balance!R290</f>
        <v/>
      </c>
      <c r="T133" s="14">
        <f>IF(R132=15,SUM(D133:R135),"")</f>
        <v/>
      </c>
      <c r="U133" s="14" t="n">
        <v>212.8600395074471</v>
      </c>
      <c r="V133" s="14">
        <f>IF(T133="","",T133-U133)</f>
        <v/>
      </c>
    </row>
    <row r="134">
      <c r="C134" s="13" t="n">
        <v>2</v>
      </c>
      <c r="D134" s="13">
        <f>Suppliers_stock_balance!D291</f>
        <v/>
      </c>
      <c r="E134" s="13">
        <f>Suppliers_stock_balance!E291</f>
        <v/>
      </c>
      <c r="F134" s="13">
        <f>Suppliers_stock_balance!F291</f>
        <v/>
      </c>
      <c r="G134" s="13">
        <f>Suppliers_stock_balance!G291</f>
        <v/>
      </c>
      <c r="H134" s="13">
        <f>Suppliers_stock_balance!H291</f>
        <v/>
      </c>
      <c r="I134" s="13">
        <f>Suppliers_stock_balance!I291</f>
        <v/>
      </c>
      <c r="J134" s="13">
        <f>Suppliers_stock_balance!J291</f>
        <v/>
      </c>
      <c r="K134" s="13">
        <f>Suppliers_stock_balance!K291</f>
        <v/>
      </c>
      <c r="L134" s="13">
        <f>Suppliers_stock_balance!L291</f>
        <v/>
      </c>
      <c r="M134" s="13">
        <f>Suppliers_stock_balance!M291</f>
        <v/>
      </c>
      <c r="N134" s="13">
        <f>Suppliers_stock_balance!N291</f>
        <v/>
      </c>
      <c r="O134" s="13">
        <f>Suppliers_stock_balance!O291</f>
        <v/>
      </c>
      <c r="P134" s="13">
        <f>Suppliers_stock_balance!P291</f>
        <v/>
      </c>
      <c r="Q134" s="13">
        <f>Suppliers_stock_balance!Q291</f>
        <v/>
      </c>
      <c r="R134" s="13">
        <f>Suppliers_stock_balance!R291</f>
        <v/>
      </c>
      <c r="T134" s="14">
        <f>IF(R133=15,SUM(D134:R136),"")</f>
        <v/>
      </c>
      <c r="U134" s="14" t="inlineStr"/>
      <c r="V134" s="14">
        <f>IF(T134="","",T134-U134)</f>
        <v/>
      </c>
    </row>
    <row r="135">
      <c r="C135" s="13" t="n">
        <v>3</v>
      </c>
      <c r="D135" s="13">
        <f>Suppliers_stock_balance!D292</f>
        <v/>
      </c>
      <c r="E135" s="13">
        <f>Suppliers_stock_balance!E292</f>
        <v/>
      </c>
      <c r="F135" s="13">
        <f>Suppliers_stock_balance!F292</f>
        <v/>
      </c>
      <c r="G135" s="13">
        <f>Suppliers_stock_balance!G292</f>
        <v/>
      </c>
      <c r="H135" s="13">
        <f>Suppliers_stock_balance!H292</f>
        <v/>
      </c>
      <c r="I135" s="13">
        <f>Suppliers_stock_balance!I292</f>
        <v/>
      </c>
      <c r="J135" s="13">
        <f>Suppliers_stock_balance!J292</f>
        <v/>
      </c>
      <c r="K135" s="13">
        <f>Suppliers_stock_balance!K292</f>
        <v/>
      </c>
      <c r="L135" s="13">
        <f>Suppliers_stock_balance!L292</f>
        <v/>
      </c>
      <c r="M135" s="13">
        <f>Suppliers_stock_balance!M292</f>
        <v/>
      </c>
      <c r="N135" s="13">
        <f>Suppliers_stock_balance!N292</f>
        <v/>
      </c>
      <c r="O135" s="13">
        <f>Suppliers_stock_balance!O292</f>
        <v/>
      </c>
      <c r="P135" s="13">
        <f>Suppliers_stock_balance!P292</f>
        <v/>
      </c>
      <c r="Q135" s="13">
        <f>Suppliers_stock_balance!Q292</f>
        <v/>
      </c>
      <c r="R135" s="13">
        <f>Suppliers_stock_balance!R292</f>
        <v/>
      </c>
      <c r="T135" s="14">
        <f>IF(R134=15,SUM(D135:R137),"")</f>
        <v/>
      </c>
      <c r="U135" s="14" t="inlineStr"/>
      <c r="V135" s="14">
        <f>IF(T135="","",T135-U135)</f>
        <v/>
      </c>
    </row>
    <row r="136">
      <c r="T136" s="14">
        <f>IF(R135=15,SUM(D136:R138),"")</f>
        <v/>
      </c>
      <c r="U136" s="14" t="inlineStr"/>
      <c r="V136" s="14">
        <f>IF(T136="","",T136-U136)</f>
        <v/>
      </c>
    </row>
    <row r="137">
      <c r="B137" s="13" t="inlineStr">
        <is>
          <t>Parâmetros p/ σx</t>
        </is>
      </c>
      <c r="C137" s="13" t="inlineStr">
        <is>
          <t>DesvPad(demand)</t>
        </is>
      </c>
      <c r="D137" s="13" t="n">
        <v>1</v>
      </c>
      <c r="E137" s="13" t="n">
        <v>2</v>
      </c>
      <c r="F137" s="13" t="n">
        <v>3</v>
      </c>
      <c r="G137" s="13" t="n">
        <v>4</v>
      </c>
      <c r="H137" s="13" t="n">
        <v>5</v>
      </c>
      <c r="I137" s="13" t="n">
        <v>6</v>
      </c>
      <c r="J137" s="13" t="n">
        <v>7</v>
      </c>
      <c r="K137" s="13" t="n">
        <v>8</v>
      </c>
      <c r="L137" s="13" t="n">
        <v>9</v>
      </c>
      <c r="M137" s="13" t="n">
        <v>10</v>
      </c>
      <c r="N137" s="13" t="n">
        <v>11</v>
      </c>
      <c r="O137" s="13" t="n">
        <v>12</v>
      </c>
      <c r="P137" s="13" t="n">
        <v>13</v>
      </c>
      <c r="Q137" s="13" t="n">
        <v>14</v>
      </c>
      <c r="R137" s="13" t="n">
        <v>15</v>
      </c>
      <c r="T137" s="14">
        <f>IF(R136=15,SUM(D137:R139),"")</f>
        <v/>
      </c>
      <c r="U137" s="14" t="inlineStr"/>
      <c r="V137" s="14">
        <f>IF(T137="","",T137-U137)</f>
        <v/>
      </c>
    </row>
    <row r="138">
      <c r="B138" s="13" t="inlineStr">
        <is>
          <t>D*E(RLT)</t>
        </is>
      </c>
      <c r="C138" s="13" t="n">
        <v>1</v>
      </c>
      <c r="D138" s="13">
        <f>D43*D28</f>
        <v/>
      </c>
      <c r="E138" s="13">
        <f>E43*E28</f>
        <v/>
      </c>
      <c r="F138" s="13">
        <f>F43*F28</f>
        <v/>
      </c>
      <c r="G138" s="13">
        <f>G43*G28</f>
        <v/>
      </c>
      <c r="H138" s="13">
        <f>H43*H28</f>
        <v/>
      </c>
      <c r="I138" s="13">
        <f>I43*I28</f>
        <v/>
      </c>
      <c r="J138" s="13">
        <f>J43*J28</f>
        <v/>
      </c>
      <c r="K138" s="13">
        <f>K43*K28</f>
        <v/>
      </c>
      <c r="L138" s="13">
        <f>L43*L28</f>
        <v/>
      </c>
      <c r="M138" s="13">
        <f>M43*M28</f>
        <v/>
      </c>
      <c r="N138" s="13">
        <f>N43*N28</f>
        <v/>
      </c>
      <c r="O138" s="13">
        <f>O43*O28</f>
        <v/>
      </c>
      <c r="P138" s="13">
        <f>P43*P28</f>
        <v/>
      </c>
      <c r="Q138" s="13">
        <f>Q43*Q28</f>
        <v/>
      </c>
      <c r="R138" s="13">
        <f>R43*R28</f>
        <v/>
      </c>
      <c r="T138" s="14">
        <f>IF(R137=15,SUM(D138:R140),"")</f>
        <v/>
      </c>
      <c r="U138" s="14" t="n">
        <v>3103.151999999999</v>
      </c>
      <c r="V138" s="14">
        <f>IF(T138="","",T138-U138)</f>
        <v/>
      </c>
    </row>
    <row r="139">
      <c r="C139" s="13" t="n">
        <v>2</v>
      </c>
      <c r="D139" s="13">
        <f>D44*D29</f>
        <v/>
      </c>
      <c r="E139" s="13">
        <f>E44*E29</f>
        <v/>
      </c>
      <c r="F139" s="13">
        <f>F44*F29</f>
        <v/>
      </c>
      <c r="G139" s="13">
        <f>G44*G29</f>
        <v/>
      </c>
      <c r="H139" s="13">
        <f>H44*H29</f>
        <v/>
      </c>
      <c r="I139" s="13">
        <f>I44*I29</f>
        <v/>
      </c>
      <c r="J139" s="13">
        <f>J44*J29</f>
        <v/>
      </c>
      <c r="K139" s="13">
        <f>K44*K29</f>
        <v/>
      </c>
      <c r="L139" s="13">
        <f>L44*L29</f>
        <v/>
      </c>
      <c r="M139" s="13">
        <f>M44*M29</f>
        <v/>
      </c>
      <c r="N139" s="13">
        <f>N44*N29</f>
        <v/>
      </c>
      <c r="O139" s="13">
        <f>O44*O29</f>
        <v/>
      </c>
      <c r="P139" s="13">
        <f>P44*P29</f>
        <v/>
      </c>
      <c r="Q139" s="13">
        <f>Q44*Q29</f>
        <v/>
      </c>
      <c r="R139" s="13">
        <f>R44*R29</f>
        <v/>
      </c>
      <c r="T139" s="14">
        <f>IF(R138=15,SUM(D139:R141),"")</f>
        <v/>
      </c>
      <c r="U139" s="14" t="inlineStr"/>
      <c r="V139" s="14">
        <f>IF(T139="","",T139-U139)</f>
        <v/>
      </c>
    </row>
    <row r="140">
      <c r="C140" s="13" t="n">
        <v>3</v>
      </c>
      <c r="D140" s="13">
        <f>D45*D30</f>
        <v/>
      </c>
      <c r="E140" s="13">
        <f>E45*E30</f>
        <v/>
      </c>
      <c r="F140" s="13">
        <f>F45*F30</f>
        <v/>
      </c>
      <c r="G140" s="13">
        <f>G45*G30</f>
        <v/>
      </c>
      <c r="H140" s="13">
        <f>H45*H30</f>
        <v/>
      </c>
      <c r="I140" s="13">
        <f>I45*I30</f>
        <v/>
      </c>
      <c r="J140" s="13">
        <f>J45*J30</f>
        <v/>
      </c>
      <c r="K140" s="13">
        <f>K45*K30</f>
        <v/>
      </c>
      <c r="L140" s="13">
        <f>L45*L30</f>
        <v/>
      </c>
      <c r="M140" s="13">
        <f>M45*M30</f>
        <v/>
      </c>
      <c r="N140" s="13">
        <f>N45*N30</f>
        <v/>
      </c>
      <c r="O140" s="13">
        <f>O45*O30</f>
        <v/>
      </c>
      <c r="P140" s="13">
        <f>P45*P30</f>
        <v/>
      </c>
      <c r="Q140" s="13">
        <f>Q45*Q30</f>
        <v/>
      </c>
      <c r="R140" s="13">
        <f>R45*R30</f>
        <v/>
      </c>
      <c r="T140" s="14">
        <f>IF(R139=15,SUM(D140:R142),"")</f>
        <v/>
      </c>
      <c r="U140" s="14" t="inlineStr"/>
      <c r="V140" s="14">
        <f>IF(T140="","",T140-U140)</f>
        <v/>
      </c>
    </row>
    <row r="141">
      <c r="T141" s="14">
        <f>IF(R140=15,SUM(D141:R143),"")</f>
        <v/>
      </c>
      <c r="U141" s="14" t="inlineStr"/>
      <c r="V141" s="14">
        <f>IF(T141="","",T141-U141)</f>
        <v/>
      </c>
    </row>
    <row r="142">
      <c r="B142" s="13" t="inlineStr">
        <is>
          <t>Parâmetros p/ σy</t>
        </is>
      </c>
      <c r="C142" s="13" t="inlineStr">
        <is>
          <t>DesvPad(E(RLT))</t>
        </is>
      </c>
      <c r="D142" s="13" t="n">
        <v>1</v>
      </c>
      <c r="E142" s="13" t="n">
        <v>2</v>
      </c>
      <c r="F142" s="13" t="n">
        <v>3</v>
      </c>
      <c r="G142" s="13" t="n">
        <v>4</v>
      </c>
      <c r="H142" s="13" t="n">
        <v>5</v>
      </c>
      <c r="I142" s="13" t="n">
        <v>6</v>
      </c>
      <c r="J142" s="13" t="n">
        <v>7</v>
      </c>
      <c r="K142" s="13" t="n">
        <v>8</v>
      </c>
      <c r="L142" s="13" t="n">
        <v>9</v>
      </c>
      <c r="M142" s="13" t="n">
        <v>10</v>
      </c>
      <c r="N142" s="13" t="n">
        <v>11</v>
      </c>
      <c r="O142" s="13" t="n">
        <v>12</v>
      </c>
      <c r="P142" s="13" t="n">
        <v>13</v>
      </c>
      <c r="Q142" s="13" t="n">
        <v>14</v>
      </c>
      <c r="R142" s="13" t="n">
        <v>15</v>
      </c>
      <c r="T142" s="14">
        <f>IF(R141=15,SUM(D142:R144),"")</f>
        <v/>
      </c>
      <c r="U142" s="14" t="inlineStr"/>
      <c r="V142" s="14">
        <f>IF(T142="","",T142-U142)</f>
        <v/>
      </c>
    </row>
    <row r="143">
      <c r="B143" s="13" t="inlineStr">
        <is>
          <t>D*E(RLT)</t>
        </is>
      </c>
      <c r="C143" s="13" t="n">
        <v>1</v>
      </c>
      <c r="D143" s="13">
        <f>D48*D28</f>
        <v/>
      </c>
      <c r="E143" s="13">
        <f>E48*E28</f>
        <v/>
      </c>
      <c r="F143" s="13">
        <f>F48*F28</f>
        <v/>
      </c>
      <c r="G143" s="13">
        <f>G48*G28</f>
        <v/>
      </c>
      <c r="H143" s="13">
        <f>H48*H28</f>
        <v/>
      </c>
      <c r="I143" s="13">
        <f>I48*I28</f>
        <v/>
      </c>
      <c r="J143" s="13">
        <f>J48*J28</f>
        <v/>
      </c>
      <c r="K143" s="13">
        <f>K48*K28</f>
        <v/>
      </c>
      <c r="L143" s="13">
        <f>L48*L28</f>
        <v/>
      </c>
      <c r="M143" s="13">
        <f>M48*M28</f>
        <v/>
      </c>
      <c r="N143" s="13">
        <f>N48*N28</f>
        <v/>
      </c>
      <c r="O143" s="13">
        <f>O48*O28</f>
        <v/>
      </c>
      <c r="P143" s="13">
        <f>P48*P28</f>
        <v/>
      </c>
      <c r="Q143" s="13">
        <f>Q48*Q28</f>
        <v/>
      </c>
      <c r="R143" s="13">
        <f>R48*R28</f>
        <v/>
      </c>
      <c r="T143" s="14">
        <f>IF(R142=15,SUM(D143:R145),"")</f>
        <v/>
      </c>
      <c r="U143" s="14" t="n">
        <v>130.442</v>
      </c>
      <c r="V143" s="14">
        <f>IF(T143="","",T143-U143)</f>
        <v/>
      </c>
    </row>
    <row r="144">
      <c r="C144" s="13" t="n">
        <v>2</v>
      </c>
      <c r="D144" s="13">
        <f>D49*D29</f>
        <v/>
      </c>
      <c r="E144" s="13">
        <f>E49*E29</f>
        <v/>
      </c>
      <c r="F144" s="13">
        <f>F49*F29</f>
        <v/>
      </c>
      <c r="G144" s="13">
        <f>G49*G29</f>
        <v/>
      </c>
      <c r="H144" s="13">
        <f>H49*H29</f>
        <v/>
      </c>
      <c r="I144" s="13">
        <f>I49*I29</f>
        <v/>
      </c>
      <c r="J144" s="13">
        <f>J49*J29</f>
        <v/>
      </c>
      <c r="K144" s="13">
        <f>K49*K29</f>
        <v/>
      </c>
      <c r="L144" s="13">
        <f>L49*L29</f>
        <v/>
      </c>
      <c r="M144" s="13">
        <f>M49*M29</f>
        <v/>
      </c>
      <c r="N144" s="13">
        <f>N49*N29</f>
        <v/>
      </c>
      <c r="O144" s="13">
        <f>O49*O29</f>
        <v/>
      </c>
      <c r="P144" s="13">
        <f>P49*P29</f>
        <v/>
      </c>
      <c r="Q144" s="13">
        <f>Q49*Q29</f>
        <v/>
      </c>
      <c r="R144" s="13">
        <f>R49*R29</f>
        <v/>
      </c>
      <c r="T144" s="14">
        <f>IF(R143=15,SUM(D144:R146),"")</f>
        <v/>
      </c>
      <c r="U144" s="14" t="inlineStr"/>
      <c r="V144" s="14">
        <f>IF(T144="","",T144-U144)</f>
        <v/>
      </c>
    </row>
    <row r="145">
      <c r="C145" s="13" t="n">
        <v>3</v>
      </c>
      <c r="D145" s="13">
        <f>D50*D30</f>
        <v/>
      </c>
      <c r="E145" s="13">
        <f>E50*E30</f>
        <v/>
      </c>
      <c r="F145" s="13">
        <f>F50*F30</f>
        <v/>
      </c>
      <c r="G145" s="13">
        <f>G50*G30</f>
        <v/>
      </c>
      <c r="H145" s="13">
        <f>H50*H30</f>
        <v/>
      </c>
      <c r="I145" s="13">
        <f>I50*I30</f>
        <v/>
      </c>
      <c r="J145" s="13">
        <f>J50*J30</f>
        <v/>
      </c>
      <c r="K145" s="13">
        <f>K50*K30</f>
        <v/>
      </c>
      <c r="L145" s="13">
        <f>L50*L30</f>
        <v/>
      </c>
      <c r="M145" s="13">
        <f>M50*M30</f>
        <v/>
      </c>
      <c r="N145" s="13">
        <f>N50*N30</f>
        <v/>
      </c>
      <c r="O145" s="13">
        <f>O50*O30</f>
        <v/>
      </c>
      <c r="P145" s="13">
        <f>P50*P30</f>
        <v/>
      </c>
      <c r="Q145" s="13">
        <f>Q50*Q30</f>
        <v/>
      </c>
      <c r="R145" s="13">
        <f>R50*R30</f>
        <v/>
      </c>
      <c r="T145" s="14">
        <f>IF(R144=15,SUM(D145:R147),"")</f>
        <v/>
      </c>
      <c r="U145" s="14" t="inlineStr"/>
      <c r="V145" s="14">
        <f>IF(T145="","",T145-U145)</f>
        <v/>
      </c>
    </row>
    <row r="146">
      <c r="T146" s="14">
        <f>IF(R145=15,SUM(D146:R148),"")</f>
        <v/>
      </c>
      <c r="U146" s="14" t="inlineStr"/>
      <c r="V146" s="14">
        <f>IF(T146="","",T146-U146)</f>
        <v/>
      </c>
    </row>
    <row r="147">
      <c r="B147" s="13" t="inlineStr">
        <is>
          <t>z</t>
        </is>
      </c>
      <c r="C147" s="13" t="inlineStr">
        <is>
          <t>DesvPad(D*E(RLT))</t>
        </is>
      </c>
      <c r="D147" s="13" t="n">
        <v>1</v>
      </c>
      <c r="E147" s="13" t="n">
        <v>2</v>
      </c>
      <c r="F147" s="13" t="n">
        <v>3</v>
      </c>
      <c r="G147" s="13" t="n">
        <v>4</v>
      </c>
      <c r="H147" s="13" t="n">
        <v>5</v>
      </c>
      <c r="I147" s="13" t="n">
        <v>6</v>
      </c>
      <c r="J147" s="13" t="n">
        <v>7</v>
      </c>
      <c r="K147" s="13" t="n">
        <v>8</v>
      </c>
      <c r="L147" s="13" t="n">
        <v>9</v>
      </c>
      <c r="M147" s="13" t="n">
        <v>10</v>
      </c>
      <c r="N147" s="13" t="n">
        <v>11</v>
      </c>
      <c r="O147" s="13" t="n">
        <v>12</v>
      </c>
      <c r="P147" s="13" t="n">
        <v>13</v>
      </c>
      <c r="Q147" s="13" t="n">
        <v>14</v>
      </c>
      <c r="R147" s="13" t="n">
        <v>15</v>
      </c>
      <c r="T147" s="14">
        <f>IF(R146=15,SUM(D147:R149),"")</f>
        <v/>
      </c>
      <c r="U147" s="14" t="inlineStr"/>
      <c r="V147" s="14">
        <f>IF(T147="","",T147-U147)</f>
        <v/>
      </c>
    </row>
    <row r="148">
      <c r="B148" s="13" t="n">
        <v>2.06</v>
      </c>
      <c r="C148" s="13" t="n">
        <v>1</v>
      </c>
      <c r="D148" s="13">
        <f>(D48*(D138^2)+(D43^2)*(D143^2))^0.5</f>
        <v/>
      </c>
      <c r="E148" s="13">
        <f>(E48*(E138^2)+(E43^2)*(E143^2))^0.5</f>
        <v/>
      </c>
      <c r="F148" s="13">
        <f>(F48*(F138^2)+(F43^2)*(F143^2))^0.5</f>
        <v/>
      </c>
      <c r="G148" s="13">
        <f>(G48*(G138^2)+(G43^2)*(G143^2))^0.5</f>
        <v/>
      </c>
      <c r="H148" s="13">
        <f>(H48*(H138^2)+(H43^2)*(H143^2))^0.5</f>
        <v/>
      </c>
      <c r="I148" s="13">
        <f>(I48*(I138^2)+(I43^2)*(I143^2))^0.5</f>
        <v/>
      </c>
      <c r="J148" s="13">
        <f>(J48*(J138^2)+(J43^2)*(J143^2))^0.5</f>
        <v/>
      </c>
      <c r="K148" s="13">
        <f>(K48*(K138^2)+(K43^2)*(K143^2))^0.5</f>
        <v/>
      </c>
      <c r="L148" s="13">
        <f>(L48*(L138^2)+(L43^2)*(L143^2))^0.5</f>
        <v/>
      </c>
      <c r="M148" s="13">
        <f>(M48*(M138^2)+(M43^2)*(M143^2))^0.5</f>
        <v/>
      </c>
      <c r="N148" s="13">
        <f>(N48*(N138^2)+(N43^2)*(N143^2))^0.5</f>
        <v/>
      </c>
      <c r="O148" s="13">
        <f>(O48*(O138^2)+(O43^2)*(O143^2))^0.5</f>
        <v/>
      </c>
      <c r="P148" s="13">
        <f>(P48*(P138^2)+(P43^2)*(P143^2))^0.5</f>
        <v/>
      </c>
      <c r="Q148" s="13">
        <f>(Q48*(Q138^2)+(Q43^2)*(Q143^2))^0.5</f>
        <v/>
      </c>
      <c r="R148" s="13">
        <f>(R48*(R138^2)+(R43^2)*(R143^2))^0.5</f>
        <v/>
      </c>
      <c r="T148" s="14">
        <f>IF(R147=15,SUM(D148:R150),"")</f>
        <v/>
      </c>
      <c r="U148" s="14" t="n">
        <v>46692.35483105142</v>
      </c>
      <c r="V148" s="14">
        <f>IF(T148="","",T148-U148)</f>
        <v/>
      </c>
    </row>
    <row r="149">
      <c r="C149" s="13" t="n">
        <v>2</v>
      </c>
      <c r="D149" s="13">
        <f>(D49*(D139^2)+(D44^2)*(D144^2))^0.5</f>
        <v/>
      </c>
      <c r="E149" s="13">
        <f>(E49*(E139^2)+(E44^2)*(E144^2))^0.5</f>
        <v/>
      </c>
      <c r="F149" s="13">
        <f>(F49*(F139^2)+(F44^2)*(F144^2))^0.5</f>
        <v/>
      </c>
      <c r="G149" s="13">
        <f>(G49*(G139^2)+(G44^2)*(G144^2))^0.5</f>
        <v/>
      </c>
      <c r="H149" s="13">
        <f>(H49*(H139^2)+(H44^2)*(H144^2))^0.5</f>
        <v/>
      </c>
      <c r="I149" s="13">
        <f>(I49*(I139^2)+(I44^2)*(I144^2))^0.5</f>
        <v/>
      </c>
      <c r="J149" s="13">
        <f>(J49*(J139^2)+(J44^2)*(J144^2))^0.5</f>
        <v/>
      </c>
      <c r="K149" s="13">
        <f>(K49*(K139^2)+(K44^2)*(K144^2))^0.5</f>
        <v/>
      </c>
      <c r="L149" s="13">
        <f>(L49*(L139^2)+(L44^2)*(L144^2))^0.5</f>
        <v/>
      </c>
      <c r="M149" s="13">
        <f>(M49*(M139^2)+(M44^2)*(M144^2))^0.5</f>
        <v/>
      </c>
      <c r="N149" s="13">
        <f>(N49*(N139^2)+(N44^2)*(N144^2))^0.5</f>
        <v/>
      </c>
      <c r="O149" s="13">
        <f>(O49*(O139^2)+(O44^2)*(O144^2))^0.5</f>
        <v/>
      </c>
      <c r="P149" s="13">
        <f>(P49*(P139^2)+(P44^2)*(P144^2))^0.5</f>
        <v/>
      </c>
      <c r="Q149" s="13">
        <f>(Q49*(Q139^2)+(Q44^2)*(Q144^2))^0.5</f>
        <v/>
      </c>
      <c r="R149" s="13">
        <f>(R49*(R139^2)+(R44^2)*(R144^2))^0.5</f>
        <v/>
      </c>
      <c r="T149" s="14">
        <f>IF(R148=15,SUM(D149:R151),"")</f>
        <v/>
      </c>
      <c r="U149" s="14" t="inlineStr"/>
      <c r="V149" s="14">
        <f>IF(T149="","",T149-U149)</f>
        <v/>
      </c>
    </row>
    <row r="150">
      <c r="C150" s="13" t="n">
        <v>3</v>
      </c>
      <c r="D150" s="13">
        <f>(D50*(D140^2)+(D45^2)*(D145^2))^0.5</f>
        <v/>
      </c>
      <c r="E150" s="13">
        <f>(E50*(E140^2)+(E45^2)*(E145^2))^0.5</f>
        <v/>
      </c>
      <c r="F150" s="13">
        <f>(F50*(F140^2)+(F45^2)*(F145^2))^0.5</f>
        <v/>
      </c>
      <c r="G150" s="13">
        <f>(G50*(G140^2)+(G45^2)*(G145^2))^0.5</f>
        <v/>
      </c>
      <c r="H150" s="13">
        <f>(H50*(H140^2)+(H45^2)*(H145^2))^0.5</f>
        <v/>
      </c>
      <c r="I150" s="13">
        <f>(I50*(I140^2)+(I45^2)*(I145^2))^0.5</f>
        <v/>
      </c>
      <c r="J150" s="13">
        <f>(J50*(J140^2)+(J45^2)*(J145^2))^0.5</f>
        <v/>
      </c>
      <c r="K150" s="13">
        <f>(K50*(K140^2)+(K45^2)*(K145^2))^0.5</f>
        <v/>
      </c>
      <c r="L150" s="13">
        <f>(L50*(L140^2)+(L45^2)*(L145^2))^0.5</f>
        <v/>
      </c>
      <c r="M150" s="13">
        <f>(M50*(M140^2)+(M45^2)*(M145^2))^0.5</f>
        <v/>
      </c>
      <c r="N150" s="13">
        <f>(N50*(N140^2)+(N45^2)*(N145^2))^0.5</f>
        <v/>
      </c>
      <c r="O150" s="13">
        <f>(O50*(O140^2)+(O45^2)*(O145^2))^0.5</f>
        <v/>
      </c>
      <c r="P150" s="13">
        <f>(P50*(P140^2)+(P45^2)*(P145^2))^0.5</f>
        <v/>
      </c>
      <c r="Q150" s="13">
        <f>(Q50*(Q140^2)+(Q45^2)*(Q145^2))^0.5</f>
        <v/>
      </c>
      <c r="R150" s="13">
        <f>(R50*(R140^2)+(R45^2)*(R145^2))^0.5</f>
        <v/>
      </c>
      <c r="T150" s="14">
        <f>IF(R149=15,SUM(D150:R152),"")</f>
        <v/>
      </c>
      <c r="U150" s="14" t="inlineStr"/>
      <c r="V150" s="14">
        <f>IF(T150="","",T150-U150)</f>
        <v/>
      </c>
    </row>
    <row r="151">
      <c r="T151" s="14">
        <f>IF(R150=15,SUM(D151:R153),"")</f>
        <v/>
      </c>
      <c r="U151" s="14" t="inlineStr"/>
      <c r="V151" s="14">
        <f>IF(T151="","",T151-U151)</f>
        <v/>
      </c>
    </row>
    <row r="152">
      <c r="C152" s="13" t="inlineStr">
        <is>
          <t>Média(D*E(RLT))</t>
        </is>
      </c>
      <c r="D152" s="13" t="n">
        <v>1</v>
      </c>
      <c r="E152" s="13" t="n">
        <v>2</v>
      </c>
      <c r="F152" s="13" t="n">
        <v>3</v>
      </c>
      <c r="G152" s="13" t="n">
        <v>4</v>
      </c>
      <c r="H152" s="13" t="n">
        <v>5</v>
      </c>
      <c r="I152" s="13" t="n">
        <v>6</v>
      </c>
      <c r="J152" s="13" t="n">
        <v>7</v>
      </c>
      <c r="K152" s="13" t="n">
        <v>8</v>
      </c>
      <c r="L152" s="13" t="n">
        <v>9</v>
      </c>
      <c r="M152" s="13" t="n">
        <v>10</v>
      </c>
      <c r="N152" s="13" t="n">
        <v>11</v>
      </c>
      <c r="O152" s="13" t="n">
        <v>12</v>
      </c>
      <c r="P152" s="13" t="n">
        <v>13</v>
      </c>
      <c r="Q152" s="13" t="n">
        <v>14</v>
      </c>
      <c r="R152" s="13" t="n">
        <v>15</v>
      </c>
      <c r="T152" s="14">
        <f>IF(R151=15,SUM(D152:R154),"")</f>
        <v/>
      </c>
      <c r="U152" s="14" t="inlineStr"/>
      <c r="V152" s="14">
        <f>IF(T152="","",T152-U152)</f>
        <v/>
      </c>
    </row>
    <row r="153">
      <c r="C153" s="13" t="n">
        <v>1</v>
      </c>
      <c r="D153" s="13">
        <f>D43*D48</f>
        <v/>
      </c>
      <c r="E153" s="13">
        <f>E43*E48</f>
        <v/>
      </c>
      <c r="F153" s="13">
        <f>F43*F48</f>
        <v/>
      </c>
      <c r="G153" s="13">
        <f>G43*G48</f>
        <v/>
      </c>
      <c r="H153" s="13">
        <f>H43*H48</f>
        <v/>
      </c>
      <c r="I153" s="13">
        <f>I43*I48</f>
        <v/>
      </c>
      <c r="J153" s="13">
        <f>J43*J48</f>
        <v/>
      </c>
      <c r="K153" s="13">
        <f>K43*K48</f>
        <v/>
      </c>
      <c r="L153" s="13">
        <f>L43*L48</f>
        <v/>
      </c>
      <c r="M153" s="13">
        <f>M43*M48</f>
        <v/>
      </c>
      <c r="N153" s="13">
        <f>N43*N48</f>
        <v/>
      </c>
      <c r="O153" s="13">
        <f>O43*O48</f>
        <v/>
      </c>
      <c r="P153" s="13">
        <f>P43*P48</f>
        <v/>
      </c>
      <c r="Q153" s="13">
        <f>Q43*Q48</f>
        <v/>
      </c>
      <c r="R153" s="13">
        <f>R43*R48</f>
        <v/>
      </c>
      <c r="T153" s="14">
        <f>IF(R152=15,SUM(D153:R155),"")</f>
        <v/>
      </c>
      <c r="U153" s="14" t="n">
        <v>225836.5117000001</v>
      </c>
      <c r="V153" s="14">
        <f>IF(T153="","",T153-U153)</f>
        <v/>
      </c>
    </row>
    <row r="154">
      <c r="C154" s="13" t="n">
        <v>2</v>
      </c>
      <c r="D154" s="13">
        <f>D44*D49</f>
        <v/>
      </c>
      <c r="E154" s="13">
        <f>E44*E49</f>
        <v/>
      </c>
      <c r="F154" s="13">
        <f>F44*F49</f>
        <v/>
      </c>
      <c r="G154" s="13">
        <f>G44*G49</f>
        <v/>
      </c>
      <c r="H154" s="13">
        <f>H44*H49</f>
        <v/>
      </c>
      <c r="I154" s="13">
        <f>I44*I49</f>
        <v/>
      </c>
      <c r="J154" s="13">
        <f>J44*J49</f>
        <v/>
      </c>
      <c r="K154" s="13">
        <f>K44*K49</f>
        <v/>
      </c>
      <c r="L154" s="13">
        <f>L44*L49</f>
        <v/>
      </c>
      <c r="M154" s="13">
        <f>M44*M49</f>
        <v/>
      </c>
      <c r="N154" s="13">
        <f>N44*N49</f>
        <v/>
      </c>
      <c r="O154" s="13">
        <f>O44*O49</f>
        <v/>
      </c>
      <c r="P154" s="13">
        <f>P44*P49</f>
        <v/>
      </c>
      <c r="Q154" s="13">
        <f>Q44*Q49</f>
        <v/>
      </c>
      <c r="R154" s="13">
        <f>R44*R49</f>
        <v/>
      </c>
      <c r="T154" s="14">
        <f>IF(R153=15,SUM(D154:R156),"")</f>
        <v/>
      </c>
      <c r="U154" s="14" t="inlineStr"/>
      <c r="V154" s="14">
        <f>IF(T154="","",T154-U154)</f>
        <v/>
      </c>
    </row>
    <row r="155">
      <c r="C155" s="13" t="n">
        <v>3</v>
      </c>
      <c r="D155" s="13">
        <f>D45*D50</f>
        <v/>
      </c>
      <c r="E155" s="13">
        <f>E45*E50</f>
        <v/>
      </c>
      <c r="F155" s="13">
        <f>F45*F50</f>
        <v/>
      </c>
      <c r="G155" s="13">
        <f>G45*G50</f>
        <v/>
      </c>
      <c r="H155" s="13">
        <f>H45*H50</f>
        <v/>
      </c>
      <c r="I155" s="13">
        <f>I45*I50</f>
        <v/>
      </c>
      <c r="J155" s="13">
        <f>J45*J50</f>
        <v/>
      </c>
      <c r="K155" s="13">
        <f>K45*K50</f>
        <v/>
      </c>
      <c r="L155" s="13">
        <f>L45*L50</f>
        <v/>
      </c>
      <c r="M155" s="13">
        <f>M45*M50</f>
        <v/>
      </c>
      <c r="N155" s="13">
        <f>N45*N50</f>
        <v/>
      </c>
      <c r="O155" s="13">
        <f>O45*O50</f>
        <v/>
      </c>
      <c r="P155" s="13">
        <f>P45*P50</f>
        <v/>
      </c>
      <c r="Q155" s="13">
        <f>Q45*Q50</f>
        <v/>
      </c>
      <c r="R155" s="13">
        <f>R45*R50</f>
        <v/>
      </c>
      <c r="T155" s="14">
        <f>IF(R154=15,SUM(D155:R157),"")</f>
        <v/>
      </c>
      <c r="U155" s="14" t="inlineStr"/>
      <c r="V155" s="14">
        <f>IF(T155="","",T155-U155)</f>
        <v/>
      </c>
    </row>
    <row r="156">
      <c r="T156" s="14">
        <f>IF(R155=15,SUM(D156:R158),"")</f>
        <v/>
      </c>
      <c r="U156" s="14" t="inlineStr"/>
      <c r="V156" s="14">
        <f>IF(T156="","",T156-U156)</f>
        <v/>
      </c>
    </row>
    <row r="157">
      <c r="C157" s="13" t="inlineStr">
        <is>
          <t>Reorder(Estado da arte)</t>
        </is>
      </c>
      <c r="D157" s="13" t="n">
        <v>1</v>
      </c>
      <c r="E157" s="13" t="n">
        <v>2</v>
      </c>
      <c r="F157" s="13" t="n">
        <v>3</v>
      </c>
      <c r="G157" s="13" t="n">
        <v>4</v>
      </c>
      <c r="H157" s="13" t="n">
        <v>5</v>
      </c>
      <c r="I157" s="13" t="n">
        <v>6</v>
      </c>
      <c r="J157" s="13" t="n">
        <v>7</v>
      </c>
      <c r="K157" s="13" t="n">
        <v>8</v>
      </c>
      <c r="L157" s="13" t="n">
        <v>9</v>
      </c>
      <c r="M157" s="13" t="n">
        <v>10</v>
      </c>
      <c r="N157" s="13" t="n">
        <v>11</v>
      </c>
      <c r="O157" s="13" t="n">
        <v>12</v>
      </c>
      <c r="P157" s="13" t="n">
        <v>13</v>
      </c>
      <c r="Q157" s="13" t="n">
        <v>14</v>
      </c>
      <c r="R157" s="13" t="n">
        <v>15</v>
      </c>
      <c r="T157" s="14">
        <f>IF(R156=15,SUM(D157:R159),"")</f>
        <v/>
      </c>
      <c r="U157" s="14" t="inlineStr"/>
      <c r="V157" s="14">
        <f>IF(T157="","",T157-U157)</f>
        <v/>
      </c>
    </row>
    <row r="158">
      <c r="C158" s="13" t="n">
        <v>1</v>
      </c>
      <c r="D158" s="95">
        <f>D153+$B$148*D148</f>
        <v/>
      </c>
      <c r="E158" s="95">
        <f>E153+$B$148*E148</f>
        <v/>
      </c>
      <c r="F158" s="95">
        <f>F153+$B$148*F148</f>
        <v/>
      </c>
      <c r="G158" s="95">
        <f>G153+$B$148*G148</f>
        <v/>
      </c>
      <c r="H158" s="95">
        <f>H153+$B$148*H148</f>
        <v/>
      </c>
      <c r="I158" s="95">
        <f>I153+$B$148*I148</f>
        <v/>
      </c>
      <c r="J158" s="95">
        <f>J153+$B$148*J148</f>
        <v/>
      </c>
      <c r="K158" s="95">
        <f>K153+$B$148*K148</f>
        <v/>
      </c>
      <c r="L158" s="95">
        <f>L153+$B$148*L148</f>
        <v/>
      </c>
      <c r="M158" s="95">
        <f>M153+$B$148*M148</f>
        <v/>
      </c>
      <c r="N158" s="95">
        <f>N153+$B$148*N148</f>
        <v/>
      </c>
      <c r="O158" s="95">
        <f>O153+$B$148*O148</f>
        <v/>
      </c>
      <c r="P158" s="95">
        <f>P153+$B$148*P148</f>
        <v/>
      </c>
      <c r="Q158" s="95">
        <f>Q153+$B$148*Q148</f>
        <v/>
      </c>
      <c r="R158" s="95">
        <f>R153+$B$148*R148</f>
        <v/>
      </c>
      <c r="T158" s="14">
        <f>IF(R157=15,SUM(D158:R160),"")</f>
        <v/>
      </c>
      <c r="U158" s="14" t="n">
        <v>322022.7626519659</v>
      </c>
      <c r="V158" s="14">
        <f>IF(T158="","",T158-U158)</f>
        <v/>
      </c>
    </row>
    <row r="159">
      <c r="C159" s="13" t="n">
        <v>2</v>
      </c>
      <c r="D159" s="95">
        <f>D154+$B$148*D149</f>
        <v/>
      </c>
      <c r="E159" s="95">
        <f>E154+$B$148*E149</f>
        <v/>
      </c>
      <c r="F159" s="95">
        <f>F154+$B$148*F149</f>
        <v/>
      </c>
      <c r="G159" s="95">
        <f>G154+$B$148*G149</f>
        <v/>
      </c>
      <c r="H159" s="95">
        <f>H154+$B$148*H149</f>
        <v/>
      </c>
      <c r="I159" s="95">
        <f>I154+$B$148*I149</f>
        <v/>
      </c>
      <c r="J159" s="95">
        <f>J154+$B$148*J149</f>
        <v/>
      </c>
      <c r="K159" s="95">
        <f>K154+$B$148*K149</f>
        <v/>
      </c>
      <c r="L159" s="95">
        <f>L154+$B$148*L149</f>
        <v/>
      </c>
      <c r="M159" s="95">
        <f>M154+$B$148*M149</f>
        <v/>
      </c>
      <c r="N159" s="95">
        <f>N154+$B$148*N149</f>
        <v/>
      </c>
      <c r="O159" s="95">
        <f>O154+$B$148*O149</f>
        <v/>
      </c>
      <c r="P159" s="95">
        <f>P154+$B$148*P149</f>
        <v/>
      </c>
      <c r="Q159" s="95">
        <f>Q154+$B$148*Q149</f>
        <v/>
      </c>
      <c r="R159" s="95">
        <f>R154+$B$148*R149</f>
        <v/>
      </c>
      <c r="T159" s="14">
        <f>IF(R158=15,SUM(D159:R161),"")</f>
        <v/>
      </c>
      <c r="U159" s="14" t="inlineStr"/>
      <c r="V159" s="14">
        <f>IF(T159="","",T159-U159)</f>
        <v/>
      </c>
    </row>
    <row r="160">
      <c r="C160" s="13" t="n">
        <v>3</v>
      </c>
      <c r="D160" s="95">
        <f>D155+$B$148*D150</f>
        <v/>
      </c>
      <c r="E160" s="95">
        <f>E155+$B$148*E150</f>
        <v/>
      </c>
      <c r="F160" s="95">
        <f>F155+$B$148*F150</f>
        <v/>
      </c>
      <c r="G160" s="95">
        <f>G155+$B$148*G150</f>
        <v/>
      </c>
      <c r="H160" s="95">
        <f>H155+$B$148*H150</f>
        <v/>
      </c>
      <c r="I160" s="95">
        <f>I155+$B$148*I150</f>
        <v/>
      </c>
      <c r="J160" s="95">
        <f>J155+$B$148*J150</f>
        <v/>
      </c>
      <c r="K160" s="95">
        <f>K155+$B$148*K150</f>
        <v/>
      </c>
      <c r="L160" s="95">
        <f>L155+$B$148*L150</f>
        <v/>
      </c>
      <c r="M160" s="95">
        <f>M155+$B$148*M150</f>
        <v/>
      </c>
      <c r="N160" s="95">
        <f>N155+$B$148*N150</f>
        <v/>
      </c>
      <c r="O160" s="95">
        <f>O155+$B$148*O150</f>
        <v/>
      </c>
      <c r="P160" s="95">
        <f>P155+$B$148*P150</f>
        <v/>
      </c>
      <c r="Q160" s="95">
        <f>Q155+$B$148*Q150</f>
        <v/>
      </c>
      <c r="R160" s="95">
        <f>R155+$B$148*R150</f>
        <v/>
      </c>
      <c r="T160" s="14">
        <f>IF(R159=15,SUM(D160:R162),"")</f>
        <v/>
      </c>
      <c r="U160" s="14" t="inlineStr"/>
      <c r="V160" s="14">
        <f>IF(T160="","",T160-U160)</f>
        <v/>
      </c>
    </row>
    <row r="161">
      <c r="T161" s="14">
        <f>IF(R160=15,SUM(D161:R163),"")</f>
        <v/>
      </c>
      <c r="U161" s="14" t="inlineStr"/>
      <c r="V161" s="14">
        <f>IF(T161="","",T161-U161)</f>
        <v/>
      </c>
    </row>
    <row r="162">
      <c r="C162" s="13" t="inlineStr">
        <is>
          <t>Erro &gt; 0,01%</t>
        </is>
      </c>
      <c r="D162" s="13" t="n">
        <v>1</v>
      </c>
      <c r="E162" s="13" t="n">
        <v>2</v>
      </c>
      <c r="F162" s="13" t="n">
        <v>3</v>
      </c>
      <c r="G162" s="13" t="n">
        <v>4</v>
      </c>
      <c r="H162" s="13" t="n">
        <v>5</v>
      </c>
      <c r="I162" s="13" t="n">
        <v>6</v>
      </c>
      <c r="J162" s="13" t="n">
        <v>7</v>
      </c>
      <c r="K162" s="13" t="n">
        <v>8</v>
      </c>
      <c r="L162" s="13" t="n">
        <v>9</v>
      </c>
      <c r="M162" s="13" t="n">
        <v>10</v>
      </c>
      <c r="N162" s="13" t="n">
        <v>11</v>
      </c>
      <c r="O162" s="13" t="n">
        <v>12</v>
      </c>
      <c r="P162" s="13" t="n">
        <v>13</v>
      </c>
      <c r="Q162" s="13" t="n">
        <v>14</v>
      </c>
      <c r="R162" s="13" t="n">
        <v>15</v>
      </c>
      <c r="T162" s="14">
        <f>IF(R161=15,SUM(D162:R164),"")</f>
        <v/>
      </c>
      <c r="U162" s="14" t="inlineStr"/>
      <c r="V162" s="14">
        <f>IF(T162="","",T162-U162)</f>
        <v/>
      </c>
    </row>
    <row r="163">
      <c r="C163" s="13" t="n">
        <v>1</v>
      </c>
      <c r="T163" s="14">
        <f>IF(R162=15,SUM(D163:R165),"")</f>
        <v/>
      </c>
      <c r="U163" s="14" t="n">
        <v>0</v>
      </c>
      <c r="V163" s="14">
        <f>IF(T163="","",T163-U163)</f>
        <v/>
      </c>
    </row>
    <row r="164">
      <c r="C164" s="13" t="n">
        <v>2</v>
      </c>
      <c r="T164" s="14">
        <f>IF(R163=15,SUM(D164:R166),"")</f>
        <v/>
      </c>
      <c r="U164" s="14" t="inlineStr"/>
    </row>
    <row r="165">
      <c r="C165" s="13" t="n">
        <v>3</v>
      </c>
      <c r="T165" s="14">
        <f>IF(R164=15,SUM(D165:R167),"")</f>
        <v/>
      </c>
      <c r="U165" s="14" t="inlineStr"/>
    </row>
    <row r="166" ht="23.4" customHeight="1">
      <c r="B166" s="88" t="inlineStr">
        <is>
          <t>FACTORIES</t>
        </is>
      </c>
      <c r="V166" s="15">
        <f>SUM(V168:V298)</f>
        <v/>
      </c>
    </row>
    <row r="167">
      <c r="B167" s="13" t="inlineStr">
        <is>
          <t>Objective</t>
        </is>
      </c>
      <c r="C167" s="13" t="inlineStr">
        <is>
          <t>P(Reorder)</t>
        </is>
      </c>
      <c r="D167" s="13" t="n">
        <v>16</v>
      </c>
      <c r="E167" s="13" t="n">
        <v>17</v>
      </c>
      <c r="F167" s="13" t="n">
        <v>18</v>
      </c>
      <c r="S167" s="13" t="inlineStr">
        <is>
          <t>Objective</t>
        </is>
      </c>
    </row>
    <row r="168">
      <c r="B168" s="16">
        <f>Optimal_solutionf</f>
        <v/>
      </c>
      <c r="C168" s="13" t="n">
        <v>4</v>
      </c>
      <c r="S168" s="16" t="n">
        <v>5106408.669759868</v>
      </c>
      <c r="T168" s="14">
        <f>IF(F167=18,SUM(D168:F170),"")</f>
        <v/>
      </c>
      <c r="U168" s="14" t="n">
        <v>0</v>
      </c>
      <c r="V168" s="14">
        <f>IF(T168="","",T168-U168)</f>
        <v/>
      </c>
    </row>
    <row r="169">
      <c r="C169" s="13" t="n">
        <v>5</v>
      </c>
      <c r="S169" s="13" t="inlineStr">
        <is>
          <t>Diferença</t>
        </is>
      </c>
      <c r="T169" s="14">
        <f>IF(F168=18,SUM(D169:F171),"")</f>
        <v/>
      </c>
      <c r="U169" s="14" t="inlineStr"/>
      <c r="V169" s="14">
        <f>IF(T169="","",T169-U169)</f>
        <v/>
      </c>
    </row>
    <row r="170">
      <c r="C170" s="13" t="n">
        <v>6</v>
      </c>
      <c r="S170" s="16">
        <f>B168-S168</f>
        <v/>
      </c>
      <c r="T170" s="14">
        <f>IF(F169=18,SUM(D170:F172),"")</f>
        <v/>
      </c>
      <c r="U170" s="14" t="inlineStr"/>
      <c r="V170" s="14">
        <f>IF(T170="","",T170-U170)</f>
        <v/>
      </c>
    </row>
    <row r="171">
      <c r="T171" s="14">
        <f>IF(F170=18,SUM(D171:F173),"")</f>
        <v/>
      </c>
      <c r="U171" s="14" t="inlineStr"/>
      <c r="V171" s="14">
        <f>IF(T171="","",T171-U171)</f>
        <v/>
      </c>
    </row>
    <row r="172">
      <c r="C172" s="13" t="inlineStr">
        <is>
          <t>P(Estado da arte)</t>
        </is>
      </c>
      <c r="D172" s="13" t="n">
        <v>16</v>
      </c>
      <c r="E172" s="13" t="n">
        <v>17</v>
      </c>
      <c r="F172" s="13" t="n">
        <v>18</v>
      </c>
      <c r="T172" s="14">
        <f>IF(F171=18,SUM(D172:F174),"")</f>
        <v/>
      </c>
      <c r="U172" s="14" t="inlineStr"/>
      <c r="V172" s="14">
        <f>IF(T172="","",T172-U172)</f>
        <v/>
      </c>
    </row>
    <row r="173">
      <c r="C173" s="13" t="n">
        <v>4</v>
      </c>
      <c r="T173" s="14">
        <f>IF(F172=18,SUM(D173:F175),"")</f>
        <v/>
      </c>
      <c r="U173" s="14" t="n">
        <v>0</v>
      </c>
      <c r="V173" s="14">
        <f>IF(T173="","",T173-U173)</f>
        <v/>
      </c>
    </row>
    <row r="174">
      <c r="C174" s="13" t="n">
        <v>5</v>
      </c>
      <c r="T174" s="14">
        <f>IF(F173=18,SUM(D174:F176),"")</f>
        <v/>
      </c>
      <c r="U174" s="14" t="inlineStr"/>
      <c r="V174" s="14">
        <f>IF(T174="","",T174-U174)</f>
        <v/>
      </c>
    </row>
    <row r="175">
      <c r="C175" s="13" t="n">
        <v>6</v>
      </c>
      <c r="T175" s="14">
        <f>IF(F174=18,SUM(D175:F177),"")</f>
        <v/>
      </c>
      <c r="U175" s="14" t="inlineStr"/>
      <c r="V175" s="14">
        <f>IF(T175="","",T175-U175)</f>
        <v/>
      </c>
    </row>
    <row r="176">
      <c r="T176" s="14">
        <f>IF(F175=18,SUM(D176:F178),"")</f>
        <v/>
      </c>
      <c r="U176" s="14" t="inlineStr"/>
      <c r="V176" s="14">
        <f>IF(T176="","",T176-U176)</f>
        <v/>
      </c>
    </row>
    <row r="177">
      <c r="C177" s="13" t="inlineStr">
        <is>
          <t>Reorder</t>
        </is>
      </c>
      <c r="D177" s="13" t="n">
        <v>16</v>
      </c>
      <c r="E177" s="13" t="n">
        <v>17</v>
      </c>
      <c r="F177" s="13" t="n">
        <v>18</v>
      </c>
      <c r="T177" s="14">
        <f>IF(F176=18,SUM(D177:F179),"")</f>
        <v/>
      </c>
      <c r="U177" s="14" t="inlineStr"/>
      <c r="V177" s="14">
        <f>IF(T177="","",T177-U177)</f>
        <v/>
      </c>
    </row>
    <row r="178">
      <c r="C178" s="13" t="n">
        <v>4</v>
      </c>
      <c r="D178" s="13">
        <f>Factories_stock_balance!D211</f>
        <v/>
      </c>
      <c r="E178" s="13">
        <f>Factories_stock_balance!E211</f>
        <v/>
      </c>
      <c r="F178" s="13">
        <f>Factories_stock_balance!F211</f>
        <v/>
      </c>
      <c r="T178" s="14">
        <f>IF(F177=18,SUM(D178:F180),"")</f>
        <v/>
      </c>
      <c r="U178" s="14" t="n">
        <v>12539.75764</v>
      </c>
      <c r="V178" s="14">
        <f>IF(T178="","",T178-U178)</f>
        <v/>
      </c>
    </row>
    <row r="179">
      <c r="C179" s="13" t="n">
        <v>5</v>
      </c>
      <c r="D179" s="13">
        <f>Factories_stock_balance!D212</f>
        <v/>
      </c>
      <c r="E179" s="13">
        <f>Factories_stock_balance!E212</f>
        <v/>
      </c>
      <c r="F179" s="13">
        <f>Factories_stock_balance!F212</f>
        <v/>
      </c>
      <c r="T179" s="14">
        <f>IF(F178=18,SUM(D179:F181),"")</f>
        <v/>
      </c>
      <c r="U179" s="14" t="inlineStr"/>
      <c r="V179" s="14">
        <f>IF(T179="","",T179-U179)</f>
        <v/>
      </c>
    </row>
    <row r="180">
      <c r="C180" s="13" t="n">
        <v>6</v>
      </c>
      <c r="D180" s="13">
        <f>Factories_stock_balance!D213</f>
        <v/>
      </c>
      <c r="E180" s="13">
        <f>Factories_stock_balance!E213</f>
        <v/>
      </c>
      <c r="F180" s="13">
        <f>Factories_stock_balance!F213</f>
        <v/>
      </c>
      <c r="T180" s="14">
        <f>IF(F179=18,SUM(D180:F182),"")</f>
        <v/>
      </c>
      <c r="U180" s="14" t="inlineStr"/>
      <c r="V180" s="14">
        <f>IF(T180="","",T180-U180)</f>
        <v/>
      </c>
    </row>
    <row r="181">
      <c r="T181" s="14">
        <f>IF(F180=18,SUM(D181:F183),"")</f>
        <v/>
      </c>
      <c r="U181" s="14" t="inlineStr"/>
      <c r="V181" s="14">
        <f>IF(T181="","",T181-U181)</f>
        <v/>
      </c>
    </row>
    <row r="182">
      <c r="C182" s="13" t="inlineStr">
        <is>
          <t>Var(Var(d))</t>
        </is>
      </c>
      <c r="D182" s="13" t="n">
        <v>16</v>
      </c>
      <c r="E182" s="13" t="n">
        <v>17</v>
      </c>
      <c r="F182" s="13" t="n">
        <v>18</v>
      </c>
      <c r="T182" s="14">
        <f>IF(F181=18,SUM(D182:F184),"")</f>
        <v/>
      </c>
      <c r="U182" s="14" t="inlineStr"/>
      <c r="V182" s="14">
        <f>IF(T182="","",T182-U182)</f>
        <v/>
      </c>
    </row>
    <row r="183">
      <c r="C183" s="13" t="n">
        <v>4</v>
      </c>
      <c r="D183" s="18">
        <f>Fac_Fourth_central_moment_5var!D18</f>
        <v/>
      </c>
      <c r="E183" s="18">
        <f>Fac_Fourth_central_moment_5var!E18</f>
        <v/>
      </c>
      <c r="F183" s="18">
        <f>Fac_Fourth_central_moment_5var!F18</f>
        <v/>
      </c>
      <c r="T183" s="14">
        <f>IF(F182=18,SUM(D183:F185),"")</f>
        <v/>
      </c>
      <c r="U183" s="14" t="n">
        <v>59881059109.73</v>
      </c>
      <c r="V183" s="14">
        <f>IF(T183="","",T183-U183)</f>
        <v/>
      </c>
    </row>
    <row r="184">
      <c r="C184" s="13" t="n">
        <v>5</v>
      </c>
      <c r="D184" s="18">
        <f>Fac_Fourth_central_moment_5var!D19</f>
        <v/>
      </c>
      <c r="E184" s="18">
        <f>Fac_Fourth_central_moment_5var!E19</f>
        <v/>
      </c>
      <c r="F184" s="18">
        <f>Fac_Fourth_central_moment_5var!F19</f>
        <v/>
      </c>
      <c r="T184" s="14">
        <f>IF(F183=18,SUM(D184:F186),"")</f>
        <v/>
      </c>
      <c r="U184" s="14" t="inlineStr"/>
      <c r="V184" s="14">
        <f>IF(T184="","",T184-U184)</f>
        <v/>
      </c>
    </row>
    <row r="185">
      <c r="C185" s="13" t="n">
        <v>6</v>
      </c>
      <c r="D185" s="18">
        <f>Fac_Fourth_central_moment_5var!D20</f>
        <v/>
      </c>
      <c r="E185" s="18">
        <f>Fac_Fourth_central_moment_5var!E20</f>
        <v/>
      </c>
      <c r="F185" s="18">
        <f>Fac_Fourth_central_moment_5var!F20</f>
        <v/>
      </c>
      <c r="T185" s="14">
        <f>IF(F184=18,SUM(D185:F187),"")</f>
        <v/>
      </c>
      <c r="U185" s="14" t="inlineStr"/>
      <c r="V185" s="14">
        <f>IF(T185="","",T185-U185)</f>
        <v/>
      </c>
    </row>
    <row r="186">
      <c r="T186" s="14">
        <f>IF(F185=18,SUM(D186:F188),"")</f>
        <v/>
      </c>
      <c r="U186" s="14" t="inlineStr"/>
      <c r="V186" s="14">
        <f>IF(T186="","",T186-U186)</f>
        <v/>
      </c>
    </row>
    <row r="187">
      <c r="C187" s="13" t="inlineStr">
        <is>
          <t>Var(Var(Cap))</t>
        </is>
      </c>
      <c r="D187" s="13" t="n">
        <v>16</v>
      </c>
      <c r="E187" s="13" t="n">
        <v>17</v>
      </c>
      <c r="F187" s="13" t="n">
        <v>18</v>
      </c>
      <c r="T187" s="14">
        <f>IF(F186=18,SUM(D187:F189),"")</f>
        <v/>
      </c>
      <c r="U187" s="14" t="inlineStr"/>
      <c r="V187" s="14">
        <f>IF(T187="","",T187-U187)</f>
        <v/>
      </c>
    </row>
    <row r="188">
      <c r="C188" s="13" t="n">
        <v>4</v>
      </c>
      <c r="D188" s="18">
        <f>Fac_Fourth_central_moment_5var!D24</f>
        <v/>
      </c>
      <c r="E188" s="18">
        <f>Fac_Fourth_central_moment_5var!E24</f>
        <v/>
      </c>
      <c r="F188" s="18">
        <f>Fac_Fourth_central_moment_5var!F24</f>
        <v/>
      </c>
      <c r="T188" s="14">
        <f>IF(F187=18,SUM(D188:F190),"")</f>
        <v/>
      </c>
      <c r="U188" s="14" t="n">
        <v>83381265257.81</v>
      </c>
      <c r="V188" s="14">
        <f>IF(T188="","",T188-U188)</f>
        <v/>
      </c>
    </row>
    <row r="189">
      <c r="C189" s="13" t="n">
        <v>5</v>
      </c>
      <c r="D189" s="18">
        <f>Fac_Fourth_central_moment_5var!D25</f>
        <v/>
      </c>
      <c r="E189" s="18">
        <f>Fac_Fourth_central_moment_5var!E25</f>
        <v/>
      </c>
      <c r="F189" s="18">
        <f>Fac_Fourth_central_moment_5var!F25</f>
        <v/>
      </c>
      <c r="T189" s="14">
        <f>IF(F188=18,SUM(D189:F191),"")</f>
        <v/>
      </c>
      <c r="U189" s="14" t="inlineStr"/>
      <c r="V189" s="14">
        <f>IF(T189="","",T189-U189)</f>
        <v/>
      </c>
    </row>
    <row r="190">
      <c r="C190" s="13" t="n">
        <v>6</v>
      </c>
      <c r="D190" s="18">
        <f>Fac_Fourth_central_moment_5var!D26</f>
        <v/>
      </c>
      <c r="E190" s="18">
        <f>Fac_Fourth_central_moment_5var!E26</f>
        <v/>
      </c>
      <c r="F190" s="18">
        <f>Fac_Fourth_central_moment_5var!F26</f>
        <v/>
      </c>
      <c r="T190" s="14">
        <f>IF(F189=18,SUM(D190:F192),"")</f>
        <v/>
      </c>
      <c r="U190" s="14" t="inlineStr"/>
      <c r="V190" s="14">
        <f>IF(T190="","",T190-U190)</f>
        <v/>
      </c>
    </row>
    <row r="191">
      <c r="T191" s="14">
        <f>IF(F190=18,SUM(D191:F193),"")</f>
        <v/>
      </c>
      <c r="U191" s="14" t="inlineStr"/>
      <c r="V191" s="14">
        <f>IF(T191="","",T191-U191)</f>
        <v/>
      </c>
    </row>
    <row r="192">
      <c r="B192" s="96">
        <f>Data!D27</f>
        <v/>
      </c>
      <c r="C192" s="13" t="inlineStr">
        <is>
          <t>CV</t>
        </is>
      </c>
      <c r="D192" s="13" t="n">
        <v>16</v>
      </c>
      <c r="E192" s="13" t="n">
        <v>17</v>
      </c>
      <c r="F192" s="13" t="n">
        <v>18</v>
      </c>
      <c r="T192" s="14">
        <f>IF(F191=18,SUM(D192:F194),"")</f>
        <v/>
      </c>
      <c r="U192" s="14" t="inlineStr"/>
      <c r="V192" s="14">
        <f>IF(T192="","",T192-U192)</f>
        <v/>
      </c>
    </row>
    <row r="193">
      <c r="B193" s="96" t="n"/>
      <c r="C193" s="13" t="n">
        <v>4</v>
      </c>
      <c r="D193" s="96">
        <f>$B$192</f>
        <v/>
      </c>
      <c r="E193" s="96">
        <f>$B$192</f>
        <v/>
      </c>
      <c r="F193" s="96">
        <f>$B$192</f>
        <v/>
      </c>
      <c r="T193" s="14">
        <f>IF(F192=18,SUM(D193:F195),"")</f>
        <v/>
      </c>
      <c r="U193" s="14" t="n">
        <v>1.8</v>
      </c>
      <c r="V193" s="14">
        <f>IF(T193="","",T193-U193)</f>
        <v/>
      </c>
    </row>
    <row r="194">
      <c r="B194" s="96" t="n"/>
      <c r="C194" s="13" t="n">
        <v>5</v>
      </c>
      <c r="D194" s="96">
        <f>$B$192</f>
        <v/>
      </c>
      <c r="E194" s="96">
        <f>$B$192</f>
        <v/>
      </c>
      <c r="F194" s="96">
        <f>$B$192</f>
        <v/>
      </c>
      <c r="T194" s="14">
        <f>IF(F193=18,SUM(D194:F196),"")</f>
        <v/>
      </c>
      <c r="U194" s="14" t="inlineStr"/>
      <c r="V194" s="14">
        <f>IF(T194="","",T194-U194)</f>
        <v/>
      </c>
    </row>
    <row r="195">
      <c r="B195" s="96" t="n"/>
      <c r="C195" s="13" t="n">
        <v>6</v>
      </c>
      <c r="D195" s="96">
        <f>$B$192</f>
        <v/>
      </c>
      <c r="E195" s="96">
        <f>$B$192</f>
        <v/>
      </c>
      <c r="F195" s="96">
        <f>$B$192</f>
        <v/>
      </c>
      <c r="T195" s="14">
        <f>IF(F194=18,SUM(D195:F197),"")</f>
        <v/>
      </c>
      <c r="U195" s="14" t="inlineStr"/>
      <c r="V195" s="14">
        <f>IF(T195="","",T195-U195)</f>
        <v/>
      </c>
    </row>
    <row r="196">
      <c r="T196" s="14">
        <f>IF(F195=18,SUM(D196:F198),"")</f>
        <v/>
      </c>
      <c r="U196" s="14" t="inlineStr"/>
      <c r="V196" s="14">
        <f>IF(T196="","",T196-U196)</f>
        <v/>
      </c>
    </row>
    <row r="197">
      <c r="B197" s="96">
        <f>Data!D31</f>
        <v/>
      </c>
      <c r="C197" s="13" t="inlineStr">
        <is>
          <t>Planned Stock</t>
        </is>
      </c>
      <c r="D197" s="13" t="n">
        <v>16</v>
      </c>
      <c r="E197" s="13" t="n">
        <v>17</v>
      </c>
      <c r="F197" s="13" t="n">
        <v>18</v>
      </c>
      <c r="T197" s="14">
        <f>IF(F196=18,SUM(D197:F199),"")</f>
        <v/>
      </c>
      <c r="U197" s="14" t="inlineStr"/>
      <c r="V197" s="14">
        <f>IF(T197="","",T197-U197)</f>
        <v/>
      </c>
    </row>
    <row r="198">
      <c r="B198" s="96" t="n"/>
      <c r="C198" s="13" t="n">
        <v>4</v>
      </c>
      <c r="D198" s="96">
        <f>$B$197</f>
        <v/>
      </c>
      <c r="E198" s="96">
        <f>$B$197</f>
        <v/>
      </c>
      <c r="F198" s="96">
        <f>$B$197</f>
        <v/>
      </c>
      <c r="T198" s="14">
        <f>IF(F197=18,SUM(D198:F200),"")</f>
        <v/>
      </c>
      <c r="U198" s="14" t="n">
        <v>9</v>
      </c>
      <c r="V198" s="14">
        <f>IF(T198="","",T198-U198)</f>
        <v/>
      </c>
    </row>
    <row r="199">
      <c r="B199" s="96" t="n"/>
      <c r="C199" s="13" t="n">
        <v>5</v>
      </c>
      <c r="D199" s="96">
        <f>$B$197</f>
        <v/>
      </c>
      <c r="E199" s="96">
        <f>$B$197</f>
        <v/>
      </c>
      <c r="F199" s="96">
        <f>$B$197</f>
        <v/>
      </c>
      <c r="T199" s="14">
        <f>IF(F198=18,SUM(D199:F201),"")</f>
        <v/>
      </c>
      <c r="U199" s="14" t="inlineStr"/>
      <c r="V199" s="14">
        <f>IF(T199="","",T199-U199)</f>
        <v/>
      </c>
    </row>
    <row r="200">
      <c r="B200" s="96" t="n"/>
      <c r="C200" s="13" t="n">
        <v>6</v>
      </c>
      <c r="D200" s="96">
        <f>$B$197</f>
        <v/>
      </c>
      <c r="E200" s="96">
        <f>$B$197</f>
        <v/>
      </c>
      <c r="F200" s="96">
        <f>$B$197</f>
        <v/>
      </c>
      <c r="T200" s="14">
        <f>IF(F199=18,SUM(D200:F202),"")</f>
        <v/>
      </c>
      <c r="U200" s="14" t="inlineStr"/>
      <c r="V200" s="14">
        <f>IF(T200="","",T200-U200)</f>
        <v/>
      </c>
    </row>
    <row r="201">
      <c r="T201" s="14">
        <f>IF(F200=18,SUM(D201:F203),"")</f>
        <v/>
      </c>
      <c r="U201" s="14" t="inlineStr"/>
      <c r="V201" s="14">
        <f>IF(T201="","",T201-U201)</f>
        <v/>
      </c>
    </row>
    <row r="202" ht="16.2" customHeight="1">
      <c r="B202" s="9">
        <f>Data!D34</f>
        <v/>
      </c>
      <c r="C202" s="13" t="inlineStr">
        <is>
          <t>Variance coeff - z(S2nd)</t>
        </is>
      </c>
      <c r="D202" s="13" t="n">
        <v>16</v>
      </c>
      <c r="E202" s="13" t="n">
        <v>17</v>
      </c>
      <c r="F202" s="13" t="n">
        <v>18</v>
      </c>
      <c r="T202" s="14">
        <f>IF(F201=18,SUM(D202:F204),"")</f>
        <v/>
      </c>
      <c r="U202" s="14" t="inlineStr"/>
      <c r="V202" s="14">
        <f>IF(T202="","",T202-U202)</f>
        <v/>
      </c>
    </row>
    <row r="203">
      <c r="B203" s="97" t="n"/>
      <c r="C203" s="13" t="n">
        <v>4</v>
      </c>
      <c r="D203" s="98">
        <f>$B$202</f>
        <v/>
      </c>
      <c r="E203" s="98">
        <f>$B$202</f>
        <v/>
      </c>
      <c r="F203" s="98">
        <f>$B$202</f>
        <v/>
      </c>
      <c r="T203" s="14">
        <f>IF(F202=18,SUM(D203:F205),"")</f>
        <v/>
      </c>
      <c r="U203" s="14" t="n">
        <v>15.3516393</v>
      </c>
      <c r="V203" s="14">
        <f>IF(T203="","",T203-U203)</f>
        <v/>
      </c>
    </row>
    <row r="204">
      <c r="B204" s="97" t="n"/>
      <c r="C204" s="13" t="n">
        <v>5</v>
      </c>
      <c r="D204" s="98">
        <f>$B$202</f>
        <v/>
      </c>
      <c r="E204" s="98">
        <f>$B$202</f>
        <v/>
      </c>
      <c r="F204" s="98">
        <f>$B$202</f>
        <v/>
      </c>
      <c r="T204" s="14">
        <f>IF(F203=18,SUM(D204:F206),"")</f>
        <v/>
      </c>
      <c r="U204" s="14" t="inlineStr"/>
      <c r="V204" s="14">
        <f>IF(T204="","",T204-U204)</f>
        <v/>
      </c>
    </row>
    <row r="205">
      <c r="B205" s="97" t="n"/>
      <c r="C205" s="13" t="n">
        <v>6</v>
      </c>
      <c r="D205" s="98">
        <f>$B$202</f>
        <v/>
      </c>
      <c r="E205" s="98">
        <f>$B$202</f>
        <v/>
      </c>
      <c r="F205" s="98">
        <f>$B$202</f>
        <v/>
      </c>
      <c r="T205" s="14">
        <f>IF(F204=18,SUM(D205:F207),"")</f>
        <v/>
      </c>
      <c r="U205" s="14" t="inlineStr"/>
      <c r="V205" s="14">
        <f>IF(T205="","",T205-U205)</f>
        <v/>
      </c>
    </row>
    <row r="206">
      <c r="T206" s="14">
        <f>IF(F205=18,SUM(D206:F208),"")</f>
        <v/>
      </c>
      <c r="U206" s="14" t="inlineStr"/>
      <c r="V206" s="14">
        <f>IF(T206="","",T206-U206)</f>
        <v/>
      </c>
    </row>
    <row r="207">
      <c r="B207" s="13" t="inlineStr">
        <is>
          <t>Parâmetros p/ μx</t>
        </is>
      </c>
      <c r="C207" s="13" t="inlineStr">
        <is>
          <t>demand</t>
        </is>
      </c>
      <c r="D207" s="13" t="n">
        <v>16</v>
      </c>
      <c r="E207" s="13" t="n">
        <v>17</v>
      </c>
      <c r="F207" s="13" t="n">
        <v>18</v>
      </c>
      <c r="T207" s="14">
        <f>IF(F206=18,SUM(D207:F209),"")</f>
        <v/>
      </c>
      <c r="U207" s="14" t="inlineStr"/>
      <c r="V207" s="14">
        <f>IF(T207="","",T207-U207)</f>
        <v/>
      </c>
    </row>
    <row r="208">
      <c r="B208" s="13" t="inlineStr">
        <is>
          <t>D*E(RLT)</t>
        </is>
      </c>
      <c r="C208" s="13" t="n">
        <v>4</v>
      </c>
      <c r="D208" s="14">
        <f>Demand!AU11</f>
        <v/>
      </c>
      <c r="E208" s="14">
        <f>Demand!AV11</f>
        <v/>
      </c>
      <c r="F208" s="14">
        <f>Demand!AW11</f>
        <v/>
      </c>
      <c r="T208" s="14">
        <f>IF(F207=18,SUM(D208:F210),"")</f>
        <v/>
      </c>
      <c r="U208" s="14" t="n">
        <v>14103.38</v>
      </c>
      <c r="V208" s="14">
        <f>IF(T208="","",T208-U208)</f>
        <v/>
      </c>
    </row>
    <row r="209">
      <c r="C209" s="13" t="n">
        <v>5</v>
      </c>
      <c r="D209" s="14">
        <f>Demand!AU12</f>
        <v/>
      </c>
      <c r="E209" s="14">
        <f>Demand!AV12</f>
        <v/>
      </c>
      <c r="F209" s="14">
        <f>Demand!AW12</f>
        <v/>
      </c>
      <c r="T209" s="14">
        <f>IF(F208=18,SUM(D209:F211),"")</f>
        <v/>
      </c>
      <c r="U209" s="14" t="inlineStr"/>
      <c r="V209" s="14">
        <f>IF(T209="","",T209-U209)</f>
        <v/>
      </c>
    </row>
    <row r="210">
      <c r="C210" s="13" t="n">
        <v>6</v>
      </c>
      <c r="D210" s="14">
        <f>Demand!AU13</f>
        <v/>
      </c>
      <c r="E210" s="14">
        <f>Demand!AV13</f>
        <v/>
      </c>
      <c r="F210" s="14">
        <f>Demand!AW13</f>
        <v/>
      </c>
      <c r="T210" s="14">
        <f>IF(F209=18,SUM(D210:F212),"")</f>
        <v/>
      </c>
      <c r="U210" s="14" t="inlineStr"/>
      <c r="V210" s="14">
        <f>IF(T210="","",T210-U210)</f>
        <v/>
      </c>
    </row>
    <row r="211">
      <c r="T211" s="14">
        <f>IF(F210=18,SUM(D211:F213),"")</f>
        <v/>
      </c>
      <c r="U211" s="14" t="inlineStr"/>
      <c r="V211" s="14">
        <f>IF(T211="","",T211-U211)</f>
        <v/>
      </c>
    </row>
    <row r="212">
      <c r="B212" s="13" t="inlineStr">
        <is>
          <t>Parâmetros p/ μy</t>
        </is>
      </c>
      <c r="C212" s="13" t="inlineStr">
        <is>
          <t>Média(E(RLT))</t>
        </is>
      </c>
      <c r="D212" s="13" t="n">
        <v>16</v>
      </c>
      <c r="E212" s="13" t="n">
        <v>17</v>
      </c>
      <c r="F212" s="13" t="n">
        <v>18</v>
      </c>
      <c r="T212" s="14">
        <f>IF(F211=18,SUM(D212:F214),"")</f>
        <v/>
      </c>
      <c r="U212" s="14" t="inlineStr"/>
      <c r="V212" s="14">
        <f>IF(T212="","",T212-U212)</f>
        <v/>
      </c>
    </row>
    <row r="213">
      <c r="B213" s="13" t="inlineStr">
        <is>
          <t>ND*RLT ; LB ; D*E(RLT)</t>
        </is>
      </c>
      <c r="C213" s="13" t="n">
        <v>4</v>
      </c>
      <c r="D213" s="14">
        <f>Factories!I22</f>
        <v/>
      </c>
      <c r="E213" s="14">
        <f>Factories!J22</f>
        <v/>
      </c>
      <c r="F213" s="14">
        <f>Factories!K22</f>
        <v/>
      </c>
      <c r="T213" s="14">
        <f>IF(F212=18,SUM(D213:F215),"")</f>
        <v/>
      </c>
      <c r="U213" s="14" t="n">
        <v>44.83300000000001</v>
      </c>
      <c r="V213" s="14">
        <f>IF(T213="","",T213-U213)</f>
        <v/>
      </c>
    </row>
    <row r="214">
      <c r="C214" s="13" t="n">
        <v>5</v>
      </c>
      <c r="D214" s="14">
        <f>Factories!I23</f>
        <v/>
      </c>
      <c r="E214" s="14">
        <f>Factories!J23</f>
        <v/>
      </c>
      <c r="F214" s="14">
        <f>Factories!K23</f>
        <v/>
      </c>
      <c r="T214" s="14">
        <f>IF(F213=18,SUM(D214:F216),"")</f>
        <v/>
      </c>
      <c r="U214" s="14" t="inlineStr"/>
      <c r="V214" s="14">
        <f>IF(T214="","",T214-U214)</f>
        <v/>
      </c>
    </row>
    <row r="215">
      <c r="C215" s="13" t="n">
        <v>6</v>
      </c>
      <c r="D215" s="14">
        <f>Factories!I24</f>
        <v/>
      </c>
      <c r="E215" s="14">
        <f>Factories!J24</f>
        <v/>
      </c>
      <c r="F215" s="14">
        <f>Factories!K24</f>
        <v/>
      </c>
      <c r="T215" s="14">
        <f>IF(F214=18,SUM(D215:F217),"")</f>
        <v/>
      </c>
      <c r="U215" s="14" t="inlineStr"/>
      <c r="V215" s="14">
        <f>IF(T215="","",T215-U215)</f>
        <v/>
      </c>
    </row>
    <row r="216">
      <c r="T216" s="14">
        <f>IF(F215=18,SUM(D216:F218),"")</f>
        <v/>
      </c>
      <c r="U216" s="14" t="inlineStr"/>
      <c r="V216" s="14">
        <f>IF(T216="","",T216-U216)</f>
        <v/>
      </c>
    </row>
    <row r="217">
      <c r="C217" s="13" t="inlineStr">
        <is>
          <t>Cap</t>
        </is>
      </c>
      <c r="D217" s="13" t="n">
        <v>16</v>
      </c>
      <c r="E217" s="13" t="n">
        <v>17</v>
      </c>
      <c r="F217" s="13" t="n">
        <v>18</v>
      </c>
      <c r="T217" s="14">
        <f>IF(F216=18,SUM(D217:F219),"")</f>
        <v/>
      </c>
      <c r="U217" s="14" t="inlineStr"/>
      <c r="V217" s="14">
        <f>IF(T217="","",T217-U217)</f>
        <v/>
      </c>
    </row>
    <row r="218">
      <c r="C218" s="13" t="n">
        <v>4</v>
      </c>
      <c r="D218" s="14">
        <f>Factories_Cap!F14</f>
        <v/>
      </c>
      <c r="E218" s="14">
        <f>Factories_Cap!G14</f>
        <v/>
      </c>
      <c r="F218" s="14">
        <f>Factories_Cap!H14</f>
        <v/>
      </c>
      <c r="T218" s="14">
        <f>IF(F217=18,SUM(D218:F220),"")</f>
        <v/>
      </c>
      <c r="U218" s="14" t="n">
        <v>14656.73</v>
      </c>
      <c r="V218" s="14">
        <f>IF(T218="","",T218-U218)</f>
        <v/>
      </c>
    </row>
    <row r="219">
      <c r="C219" s="13" t="n">
        <v>5</v>
      </c>
      <c r="D219" s="14">
        <f>Factories_Cap!F15</f>
        <v/>
      </c>
      <c r="E219" s="14">
        <f>Factories_Cap!G15</f>
        <v/>
      </c>
      <c r="F219" s="14">
        <f>Factories_Cap!H15</f>
        <v/>
      </c>
      <c r="T219" s="14">
        <f>IF(F218=18,SUM(D219:F221),"")</f>
        <v/>
      </c>
      <c r="U219" s="14" t="inlineStr"/>
      <c r="V219" s="14">
        <f>IF(T219="","",T219-U219)</f>
        <v/>
      </c>
    </row>
    <row r="220">
      <c r="C220" s="13" t="n">
        <v>6</v>
      </c>
      <c r="D220" s="14">
        <f>Factories_Cap!F16</f>
        <v/>
      </c>
      <c r="E220" s="14">
        <f>Factories_Cap!G16</f>
        <v/>
      </c>
      <c r="F220" s="14">
        <f>Factories_Cap!H16</f>
        <v/>
      </c>
      <c r="T220" s="14">
        <f>IF(F219=18,SUM(D220:F222),"")</f>
        <v/>
      </c>
      <c r="U220" s="14" t="inlineStr"/>
      <c r="V220" s="14">
        <f>IF(T220="","",T220-U220)</f>
        <v/>
      </c>
    </row>
    <row r="221">
      <c r="T221" s="14">
        <f>IF(F220=18,SUM(D221:F223),"")</f>
        <v/>
      </c>
      <c r="U221" s="14" t="inlineStr"/>
      <c r="V221" s="14">
        <f>IF(T221="","",T221-U221)</f>
        <v/>
      </c>
    </row>
    <row r="222">
      <c r="B222" s="13" t="inlineStr">
        <is>
          <t>Parâmetros p/ μx</t>
        </is>
      </c>
      <c r="C222" s="13" t="inlineStr">
        <is>
          <t>Var(d-cap)</t>
        </is>
      </c>
      <c r="D222" s="13" t="n">
        <v>16</v>
      </c>
      <c r="E222" s="13" t="n">
        <v>17</v>
      </c>
      <c r="F222" s="13" t="n">
        <v>18</v>
      </c>
      <c r="T222" s="14">
        <f>IF(F221=18,SUM(D222:F224),"")</f>
        <v/>
      </c>
      <c r="U222" s="14" t="inlineStr"/>
      <c r="V222" s="14">
        <f>IF(T222="","",T222-U222)</f>
        <v/>
      </c>
    </row>
    <row r="223">
      <c r="B223" s="13" t="inlineStr">
        <is>
          <t>LB</t>
        </is>
      </c>
      <c r="C223" s="13" t="n">
        <v>4</v>
      </c>
      <c r="D223" s="95">
        <f>Factories!I17^2</f>
        <v/>
      </c>
      <c r="E223" s="95">
        <f>Factories!J17^2</f>
        <v/>
      </c>
      <c r="F223" s="95">
        <f>Factories!K17^2</f>
        <v/>
      </c>
      <c r="T223" s="14">
        <f>IF(F222=18,SUM(D223:F225),"")</f>
        <v/>
      </c>
      <c r="U223" s="14" t="n">
        <v>63402.26161081999</v>
      </c>
      <c r="V223" s="14">
        <f>IF(T223="","",T223-U223)</f>
        <v/>
      </c>
    </row>
    <row r="224">
      <c r="C224" s="13" t="n">
        <v>5</v>
      </c>
      <c r="D224" s="95">
        <f>Factories!I18^2</f>
        <v/>
      </c>
      <c r="E224" s="95">
        <f>Factories!J18^2</f>
        <v/>
      </c>
      <c r="F224" s="95">
        <f>Factories!K18^2</f>
        <v/>
      </c>
      <c r="T224" s="14">
        <f>IF(F223=18,SUM(D224:F226),"")</f>
        <v/>
      </c>
      <c r="U224" s="14" t="inlineStr"/>
      <c r="V224" s="14">
        <f>IF(T224="","",T224-U224)</f>
        <v/>
      </c>
    </row>
    <row r="225">
      <c r="C225" s="13" t="n">
        <v>6</v>
      </c>
      <c r="D225" s="95">
        <f>Factories!I19^2</f>
        <v/>
      </c>
      <c r="E225" s="95">
        <f>Factories!J19^2</f>
        <v/>
      </c>
      <c r="F225" s="95">
        <f>Factories!K19^2</f>
        <v/>
      </c>
      <c r="T225" s="14">
        <f>IF(F224=18,SUM(D225:F227),"")</f>
        <v/>
      </c>
      <c r="U225" s="14" t="inlineStr"/>
      <c r="V225" s="14">
        <f>IF(T225="","",T225-U225)</f>
        <v/>
      </c>
    </row>
    <row r="226">
      <c r="T226" s="14">
        <f>IF(F225=18,SUM(D226:F228),"")</f>
        <v/>
      </c>
      <c r="U226" s="14" t="inlineStr"/>
      <c r="V226" s="14">
        <f>IF(T226="","",T226-U226)</f>
        <v/>
      </c>
    </row>
    <row r="227" ht="16.2" customHeight="1">
      <c r="B227" s="13" t="inlineStr">
        <is>
          <t>Parâmetros p/ σx</t>
        </is>
      </c>
      <c r="C227" s="13" t="inlineStr">
        <is>
          <t>Desvpad(Var(S2nd))</t>
        </is>
      </c>
      <c r="D227" s="13" t="n">
        <v>16</v>
      </c>
      <c r="E227" s="13" t="n">
        <v>17</v>
      </c>
      <c r="F227" s="13" t="n">
        <v>18</v>
      </c>
      <c r="T227" s="14">
        <f>IF(F226=18,SUM(D227:F229),"")</f>
        <v/>
      </c>
      <c r="U227" s="14" t="inlineStr"/>
      <c r="V227" s="14">
        <f>IF(T227="","",T227-U227)</f>
        <v/>
      </c>
    </row>
    <row r="228">
      <c r="B228" s="13" t="inlineStr">
        <is>
          <t>LB</t>
        </is>
      </c>
      <c r="C228" s="13" t="n">
        <v>4</v>
      </c>
      <c r="D228" s="95">
        <f>Fac_Fourth_central_moment_5var!D35</f>
        <v/>
      </c>
      <c r="E228" s="95">
        <f>Fac_Fourth_central_moment_5var!E35</f>
        <v/>
      </c>
      <c r="F228" s="95">
        <f>Fac_Fourth_central_moment_5var!F35</f>
        <v/>
      </c>
      <c r="T228" s="14">
        <f>IF(F227=18,SUM(D228:F230),"")</f>
        <v/>
      </c>
      <c r="U228" s="14" t="n">
        <v>36449.54</v>
      </c>
      <c r="V228" s="14">
        <f>IF(T228="","",T228-U228)</f>
        <v/>
      </c>
    </row>
    <row r="229">
      <c r="C229" s="13" t="n">
        <v>5</v>
      </c>
      <c r="D229" s="95">
        <f>Fac_Fourth_central_moment_5var!D36</f>
        <v/>
      </c>
      <c r="E229" s="95">
        <f>Fac_Fourth_central_moment_5var!E36</f>
        <v/>
      </c>
      <c r="F229" s="95">
        <f>Fac_Fourth_central_moment_5var!F36</f>
        <v/>
      </c>
      <c r="T229" s="14">
        <f>IF(F228=18,SUM(D229:F231),"")</f>
        <v/>
      </c>
      <c r="U229" s="14" t="inlineStr"/>
      <c r="V229" s="14">
        <f>IF(T229="","",T229-U229)</f>
        <v/>
      </c>
    </row>
    <row r="230">
      <c r="C230" s="13" t="n">
        <v>6</v>
      </c>
      <c r="D230" s="95">
        <f>Fac_Fourth_central_moment_5var!D37</f>
        <v/>
      </c>
      <c r="E230" s="95">
        <f>Fac_Fourth_central_moment_5var!E37</f>
        <v/>
      </c>
      <c r="F230" s="95">
        <f>Fac_Fourth_central_moment_5var!F37</f>
        <v/>
      </c>
      <c r="T230" s="14">
        <f>IF(F229=18,SUM(D230:F232),"")</f>
        <v/>
      </c>
      <c r="U230" s="14" t="inlineStr"/>
      <c r="V230" s="14">
        <f>IF(T230="","",T230-U230)</f>
        <v/>
      </c>
    </row>
    <row r="231">
      <c r="T231" s="14">
        <f>IF(F230=18,SUM(D231:F233),"")</f>
        <v/>
      </c>
      <c r="U231" s="14" t="inlineStr"/>
      <c r="V231" s="14">
        <f>IF(T231="","",T231-U231)</f>
        <v/>
      </c>
    </row>
    <row r="232">
      <c r="B232" s="13" t="inlineStr">
        <is>
          <t>Parâmetros p/ σy</t>
        </is>
      </c>
      <c r="C232" s="13" t="inlineStr">
        <is>
          <t>DesvPad(Var(E(RLT)))</t>
        </is>
      </c>
      <c r="D232" s="13" t="n">
        <v>16</v>
      </c>
      <c r="E232" s="13" t="n">
        <v>17</v>
      </c>
      <c r="F232" s="13" t="n">
        <v>18</v>
      </c>
      <c r="T232" s="14">
        <f>IF(F231=18,SUM(D232:F234),"")</f>
        <v/>
      </c>
      <c r="U232" s="14" t="inlineStr"/>
      <c r="V232" s="14">
        <f>IF(T232="","",T232-U232)</f>
        <v/>
      </c>
    </row>
    <row r="233">
      <c r="B233" s="13" t="inlineStr">
        <is>
          <t>ND*RLT ; LB</t>
        </is>
      </c>
      <c r="C233" s="13" t="n">
        <v>4</v>
      </c>
      <c r="D233" s="95">
        <f>Factories!I27</f>
        <v/>
      </c>
      <c r="E233" s="95">
        <f>Factories!J27</f>
        <v/>
      </c>
      <c r="F233" s="95">
        <f>Factories!K27</f>
        <v/>
      </c>
      <c r="T233" s="14">
        <f>IF(F232=18,SUM(D233:F235),"")</f>
        <v/>
      </c>
      <c r="U233" s="14" t="n">
        <v>1.6351</v>
      </c>
      <c r="V233" s="14">
        <f>IF(T233="","",T233-U233)</f>
        <v/>
      </c>
    </row>
    <row r="234">
      <c r="C234" s="13" t="n">
        <v>5</v>
      </c>
      <c r="D234" s="95">
        <f>Factories!I28</f>
        <v/>
      </c>
      <c r="E234" s="95">
        <f>Factories!J28</f>
        <v/>
      </c>
      <c r="F234" s="95">
        <f>Factories!K28</f>
        <v/>
      </c>
      <c r="T234" s="14">
        <f>IF(F233=18,SUM(D234:F236),"")</f>
        <v/>
      </c>
      <c r="U234" s="14" t="inlineStr"/>
      <c r="V234" s="14">
        <f>IF(T234="","",T234-U234)</f>
        <v/>
      </c>
    </row>
    <row r="235">
      <c r="C235" s="13" t="n">
        <v>6</v>
      </c>
      <c r="D235" s="95">
        <f>Factories!I29</f>
        <v/>
      </c>
      <c r="E235" s="95">
        <f>Factories!J29</f>
        <v/>
      </c>
      <c r="F235" s="95">
        <f>Factories!K29</f>
        <v/>
      </c>
      <c r="T235" s="14">
        <f>IF(F234=18,SUM(D235:F237),"")</f>
        <v/>
      </c>
      <c r="U235" s="14" t="inlineStr"/>
      <c r="V235" s="14">
        <f>IF(T235="","",T235-U235)</f>
        <v/>
      </c>
    </row>
    <row r="236">
      <c r="T236" s="14">
        <f>IF(F235=18,SUM(D236:F238),"")</f>
        <v/>
      </c>
      <c r="U236" s="14" t="inlineStr"/>
      <c r="V236" s="14">
        <f>IF(T236="","",T236-U236)</f>
        <v/>
      </c>
    </row>
    <row r="237">
      <c r="B237" s="13" t="inlineStr">
        <is>
          <t>Parâmetros p/ μx</t>
        </is>
      </c>
      <c r="C237" s="13" t="inlineStr">
        <is>
          <t>Média(d-Cap)</t>
        </is>
      </c>
      <c r="D237" s="13" t="n">
        <v>16</v>
      </c>
      <c r="E237" s="13" t="n">
        <v>17</v>
      </c>
      <c r="F237" s="13" t="n">
        <v>18</v>
      </c>
      <c r="T237" s="14">
        <f>IF(F236=18,SUM(D237:F239),"")</f>
        <v/>
      </c>
      <c r="U237" s="14" t="inlineStr"/>
      <c r="V237" s="14">
        <f>IF(T237="","",T237-U237)</f>
        <v/>
      </c>
    </row>
    <row r="238">
      <c r="B238" s="13" t="inlineStr">
        <is>
          <t>ND*RLT</t>
        </is>
      </c>
      <c r="C238" s="13" t="n">
        <v>4</v>
      </c>
      <c r="D238" s="95">
        <f>D208-D218</f>
        <v/>
      </c>
      <c r="E238" s="95">
        <f>E208-E218</f>
        <v/>
      </c>
      <c r="F238" s="95">
        <f>F208-F218</f>
        <v/>
      </c>
      <c r="T238" s="14">
        <f>IF(F237=18,SUM(D238:F240),"")</f>
        <v/>
      </c>
      <c r="U238" s="14" t="n">
        <v>-553.3499999999999</v>
      </c>
      <c r="V238" s="14">
        <f>IF(T238="","",T238-U238)</f>
        <v/>
      </c>
    </row>
    <row r="239">
      <c r="C239" s="13" t="n">
        <v>5</v>
      </c>
      <c r="D239" s="95">
        <f>D209-D219</f>
        <v/>
      </c>
      <c r="E239" s="95">
        <f>E209-E219</f>
        <v/>
      </c>
      <c r="F239" s="95">
        <f>F209-F219</f>
        <v/>
      </c>
      <c r="T239" s="14">
        <f>IF(F238=18,SUM(D239:F241),"")</f>
        <v/>
      </c>
      <c r="U239" s="14" t="inlineStr"/>
      <c r="V239" s="14">
        <f>IF(T239="","",T239-U239)</f>
        <v/>
      </c>
    </row>
    <row r="240">
      <c r="C240" s="13" t="n">
        <v>6</v>
      </c>
      <c r="D240" s="95">
        <f>D210-D220</f>
        <v/>
      </c>
      <c r="E240" s="95">
        <f>E210-E220</f>
        <v/>
      </c>
      <c r="F240" s="95">
        <f>F210-F220</f>
        <v/>
      </c>
      <c r="T240" s="14">
        <f>IF(F239=18,SUM(D240:F242),"")</f>
        <v/>
      </c>
      <c r="U240" s="14" t="inlineStr"/>
      <c r="V240" s="14">
        <f>IF(T240="","",T240-U240)</f>
        <v/>
      </c>
    </row>
    <row r="241">
      <c r="T241" s="14">
        <f>IF(F240=18,SUM(D241:F243),"")</f>
        <v/>
      </c>
      <c r="U241" s="14" t="inlineStr"/>
      <c r="V241" s="14">
        <f>IF(T241="","",T241-U241)</f>
        <v/>
      </c>
    </row>
    <row r="242">
      <c r="B242" s="13" t="inlineStr">
        <is>
          <t>Parâmetros p/ σx</t>
        </is>
      </c>
      <c r="C242" s="13" t="inlineStr">
        <is>
          <t>DesvPad(Var(d-cap))</t>
        </is>
      </c>
      <c r="D242" s="13" t="n">
        <v>16</v>
      </c>
      <c r="E242" s="13" t="n">
        <v>17</v>
      </c>
      <c r="F242" s="13" t="n">
        <v>18</v>
      </c>
      <c r="T242" s="14">
        <f>IF(F241=18,SUM(D242:F244),"")</f>
        <v/>
      </c>
      <c r="U242" s="14" t="inlineStr"/>
      <c r="V242" s="14">
        <f>IF(T242="","",T242-U242)</f>
        <v/>
      </c>
    </row>
    <row r="243">
      <c r="B243" s="13" t="inlineStr">
        <is>
          <t>ND*RLT</t>
        </is>
      </c>
      <c r="C243" s="13" t="n">
        <v>4</v>
      </c>
      <c r="D243" s="95">
        <f>Factories!I17</f>
        <v/>
      </c>
      <c r="E243" s="95">
        <f>Factories!J17</f>
        <v/>
      </c>
      <c r="F243" s="95">
        <f>Factories!K17</f>
        <v/>
      </c>
      <c r="T243" s="14">
        <f>IF(F242=18,SUM(D243:F245),"")</f>
        <v/>
      </c>
      <c r="U243" s="14" t="n">
        <v>749.0549999999999</v>
      </c>
      <c r="V243" s="14">
        <f>IF(T243="","",T243-U243)</f>
        <v/>
      </c>
    </row>
    <row r="244">
      <c r="C244" s="13" t="n">
        <v>5</v>
      </c>
      <c r="D244" s="95">
        <f>Factories!I18</f>
        <v/>
      </c>
      <c r="E244" s="95">
        <f>Factories!J18</f>
        <v/>
      </c>
      <c r="F244" s="95">
        <f>Factories!K18</f>
        <v/>
      </c>
      <c r="T244" s="14">
        <f>IF(F243=18,SUM(D244:F246),"")</f>
        <v/>
      </c>
      <c r="U244" s="14" t="inlineStr"/>
      <c r="V244" s="14">
        <f>IF(T244="","",T244-U244)</f>
        <v/>
      </c>
    </row>
    <row r="245">
      <c r="C245" s="13" t="n">
        <v>6</v>
      </c>
      <c r="D245" s="95">
        <f>Factories!I19</f>
        <v/>
      </c>
      <c r="E245" s="95">
        <f>Factories!J19</f>
        <v/>
      </c>
      <c r="F245" s="95">
        <f>Factories!K19</f>
        <v/>
      </c>
      <c r="T245" s="14">
        <f>IF(F244=18,SUM(D245:F247),"")</f>
        <v/>
      </c>
      <c r="U245" s="14" t="inlineStr"/>
      <c r="V245" s="14">
        <f>IF(T245="","",T245-U245)</f>
        <v/>
      </c>
    </row>
    <row r="246">
      <c r="T246" s="14">
        <f>IF(F245=18,SUM(D246:F248),"")</f>
        <v/>
      </c>
      <c r="U246" s="14" t="inlineStr"/>
      <c r="V246" s="14">
        <f>IF(T246="","",T246-U246)</f>
        <v/>
      </c>
    </row>
    <row r="247">
      <c r="C247" s="13" t="inlineStr">
        <is>
          <t>LB</t>
        </is>
      </c>
      <c r="D247" s="13" t="n">
        <v>16</v>
      </c>
      <c r="E247" s="13" t="n">
        <v>17</v>
      </c>
      <c r="F247" s="13" t="n">
        <v>18</v>
      </c>
      <c r="T247" s="14">
        <f>IF(F246=18,SUM(D247:F249),"")</f>
        <v/>
      </c>
      <c r="U247" s="14" t="inlineStr"/>
      <c r="V247" s="14">
        <f>IF(T247="","",T247-U247)</f>
        <v/>
      </c>
    </row>
    <row r="248">
      <c r="C248" s="13" t="n">
        <v>4</v>
      </c>
      <c r="T248" s="14">
        <f>IF(F247=18,SUM(D248:F250),"")</f>
        <v/>
      </c>
      <c r="U248" s="14" t="n">
        <v>0</v>
      </c>
      <c r="V248" s="14">
        <f>IF(T248="","",T248-U248)</f>
        <v/>
      </c>
    </row>
    <row r="249">
      <c r="C249" s="13" t="n">
        <v>5</v>
      </c>
      <c r="T249" s="14">
        <f>IF(F248=18,SUM(D249:F251),"")</f>
        <v/>
      </c>
      <c r="U249" s="14" t="inlineStr"/>
      <c r="V249" s="14">
        <f>IF(T249="","",T249-U249)</f>
        <v/>
      </c>
    </row>
    <row r="250">
      <c r="C250" s="13" t="n">
        <v>6</v>
      </c>
      <c r="T250" s="14">
        <f>IF(F249=18,SUM(D250:F252),"")</f>
        <v/>
      </c>
      <c r="U250" s="14" t="inlineStr"/>
      <c r="V250" s="14">
        <f>IF(T250="","",T250-U250)</f>
        <v/>
      </c>
    </row>
    <row r="251">
      <c r="T251" s="14">
        <f>IF(F250=18,SUM(D251:F253),"")</f>
        <v/>
      </c>
      <c r="U251" s="14" t="inlineStr"/>
      <c r="V251" s="14">
        <f>IF(T251="","",T251-U251)</f>
        <v/>
      </c>
    </row>
    <row r="252">
      <c r="C252" s="13" t="inlineStr">
        <is>
          <t>DesvPad(ND*ELT)</t>
        </is>
      </c>
      <c r="D252" s="13" t="n">
        <v>16</v>
      </c>
      <c r="E252" s="13" t="n">
        <v>17</v>
      </c>
      <c r="F252" s="13" t="n">
        <v>18</v>
      </c>
      <c r="T252" s="14">
        <f>IF(F251=18,SUM(D252:F254),"")</f>
        <v/>
      </c>
      <c r="U252" s="14" t="inlineStr"/>
      <c r="V252" s="14">
        <f>IF(T252="","",T252-U252)</f>
        <v/>
      </c>
    </row>
    <row r="253">
      <c r="C253" s="13" t="n">
        <v>4</v>
      </c>
      <c r="T253" s="14">
        <f>IF(F252=18,SUM(D253:F255),"")</f>
        <v/>
      </c>
      <c r="U253" s="14" t="n">
        <v>0</v>
      </c>
      <c r="V253" s="14">
        <f>IF(T253="","",T253-U253)</f>
        <v/>
      </c>
    </row>
    <row r="254">
      <c r="C254" s="13" t="n">
        <v>5</v>
      </c>
      <c r="T254" s="14">
        <f>IF(F253=18,SUM(D254:F256),"")</f>
        <v/>
      </c>
      <c r="U254" s="14" t="inlineStr"/>
      <c r="V254" s="14">
        <f>IF(T254="","",T254-U254)</f>
        <v/>
      </c>
    </row>
    <row r="255">
      <c r="C255" s="13" t="n">
        <v>6</v>
      </c>
      <c r="T255" s="14">
        <f>IF(F254=18,SUM(D255:F257),"")</f>
        <v/>
      </c>
      <c r="U255" s="14" t="inlineStr"/>
      <c r="V255" s="14">
        <f>IF(T255="","",T255-U255)</f>
        <v/>
      </c>
    </row>
    <row r="256">
      <c r="T256" s="14">
        <f>IF(F255=18,SUM(D256:F258),"")</f>
        <v/>
      </c>
      <c r="U256" s="14" t="inlineStr"/>
      <c r="V256" s="14">
        <f>IF(T256="","",T256-U256)</f>
        <v/>
      </c>
    </row>
    <row r="257">
      <c r="C257" s="13" t="inlineStr">
        <is>
          <t>DesvPad(Cap)</t>
        </is>
      </c>
      <c r="D257" s="13" t="n">
        <v>16</v>
      </c>
      <c r="E257" s="13" t="n">
        <v>17</v>
      </c>
      <c r="F257" s="13" t="n">
        <v>18</v>
      </c>
      <c r="T257" s="14">
        <f>IF(F256=18,SUM(D257:F259),"")</f>
        <v/>
      </c>
      <c r="U257" s="14" t="inlineStr"/>
      <c r="V257" s="14">
        <f>IF(T257="","",T257-U257)</f>
        <v/>
      </c>
    </row>
    <row r="258">
      <c r="C258" s="13" t="n">
        <v>4</v>
      </c>
      <c r="D258" s="13">
        <f>(Fac_Fourth_central_moment_5var!D10)^0.5</f>
        <v/>
      </c>
      <c r="E258" s="13">
        <f>(Fac_Fourth_central_moment_5var!E10)^0.5</f>
        <v/>
      </c>
      <c r="F258" s="13">
        <f>(Fac_Fourth_central_moment_5var!F10)^0.5</f>
        <v/>
      </c>
      <c r="T258" s="14">
        <f>IF(F257=18,SUM(D258:F260),"")</f>
        <v/>
      </c>
      <c r="U258" s="14" t="n">
        <v>2931.345942840465</v>
      </c>
      <c r="V258" s="14">
        <f>IF(T258="","",T258-U258)</f>
        <v/>
      </c>
    </row>
    <row r="259">
      <c r="C259" s="13" t="n">
        <v>5</v>
      </c>
      <c r="D259" s="13">
        <f>(Fac_Fourth_central_moment_5var!D11)^0.5</f>
        <v/>
      </c>
      <c r="E259" s="13">
        <f>(Fac_Fourth_central_moment_5var!E11)^0.5</f>
        <v/>
      </c>
      <c r="F259" s="13">
        <f>(Fac_Fourth_central_moment_5var!F11)^0.5</f>
        <v/>
      </c>
      <c r="T259" s="14">
        <f>IF(F258=18,SUM(D259:F261),"")</f>
        <v/>
      </c>
      <c r="U259" s="14" t="inlineStr"/>
      <c r="V259" s="14">
        <f>IF(T259="","",T259-U259)</f>
        <v/>
      </c>
    </row>
    <row r="260">
      <c r="C260" s="13" t="n">
        <v>6</v>
      </c>
      <c r="D260" s="13">
        <f>(Fac_Fourth_central_moment_5var!D12)^0.5</f>
        <v/>
      </c>
      <c r="E260" s="13">
        <f>(Fac_Fourth_central_moment_5var!E12)^0.5</f>
        <v/>
      </c>
      <c r="F260" s="13">
        <f>(Fac_Fourth_central_moment_5var!F12)^0.5</f>
        <v/>
      </c>
      <c r="T260" s="14">
        <f>IF(F259=18,SUM(D260:F262),"")</f>
        <v/>
      </c>
      <c r="U260" s="14" t="inlineStr"/>
      <c r="V260" s="14">
        <f>IF(T260="","",T260-U260)</f>
        <v/>
      </c>
    </row>
    <row r="261">
      <c r="T261" s="14">
        <f>IF(F260=18,SUM(D261:F263),"")</f>
        <v/>
      </c>
      <c r="U261" s="14" t="inlineStr"/>
      <c r="V261" s="14">
        <f>IF(T261="","",T261-U261)</f>
        <v/>
      </c>
    </row>
    <row r="262">
      <c r="C262" s="13" t="inlineStr">
        <is>
          <t>z(RLT)</t>
        </is>
      </c>
      <c r="D262" s="13" t="n">
        <v>16</v>
      </c>
      <c r="E262" s="13" t="n">
        <v>17</v>
      </c>
      <c r="F262" s="13" t="n">
        <v>18</v>
      </c>
      <c r="T262" s="14">
        <f>IF(F261=18,SUM(D262:F264),"")</f>
        <v/>
      </c>
      <c r="U262" s="14" t="inlineStr"/>
      <c r="V262" s="14">
        <f>IF(T262="","",T262-U262)</f>
        <v/>
      </c>
    </row>
    <row r="263">
      <c r="C263" s="13" t="n">
        <v>4</v>
      </c>
      <c r="D263" s="13">
        <f>Factories_stock_balance!D193</f>
        <v/>
      </c>
      <c r="E263" s="13">
        <f>Factories_stock_balance!E193</f>
        <v/>
      </c>
      <c r="F263" s="13">
        <f>Factories_stock_balance!F193</f>
        <v/>
      </c>
      <c r="T263" s="14">
        <f>IF(F262=18,SUM(D263:F265),"")</f>
        <v/>
      </c>
      <c r="U263" s="14" t="n">
        <v>26.32820276425917</v>
      </c>
      <c r="V263" s="14">
        <f>IF(T263="","",T263-U263)</f>
        <v/>
      </c>
    </row>
    <row r="264">
      <c r="C264" s="13" t="n">
        <v>5</v>
      </c>
      <c r="D264" s="13">
        <f>Factories_stock_balance!D194</f>
        <v/>
      </c>
      <c r="E264" s="13">
        <f>Factories_stock_balance!E194</f>
        <v/>
      </c>
      <c r="F264" s="13">
        <f>Factories_stock_balance!F194</f>
        <v/>
      </c>
      <c r="T264" s="14">
        <f>IF(F263=18,SUM(D264:F266),"")</f>
        <v/>
      </c>
      <c r="U264" s="14" t="inlineStr"/>
      <c r="V264" s="14">
        <f>IF(T264="","",T264-U264)</f>
        <v/>
      </c>
    </row>
    <row r="265">
      <c r="C265" s="13" t="n">
        <v>6</v>
      </c>
      <c r="D265" s="13">
        <f>Factories_stock_balance!D195</f>
        <v/>
      </c>
      <c r="E265" s="13">
        <f>Factories_stock_balance!E195</f>
        <v/>
      </c>
      <c r="F265" s="13">
        <f>Factories_stock_balance!F195</f>
        <v/>
      </c>
      <c r="T265" s="14">
        <f>IF(F264=18,SUM(D265:F267),"")</f>
        <v/>
      </c>
      <c r="U265" s="14" t="inlineStr"/>
      <c r="V265" s="14">
        <f>IF(T265="","",T265-U265)</f>
        <v/>
      </c>
    </row>
    <row r="266">
      <c r="T266" s="14">
        <f>IF(F265=18,SUM(D266:F268),"")</f>
        <v/>
      </c>
      <c r="U266" s="14" t="inlineStr"/>
      <c r="V266" s="14">
        <f>IF(T266="","",T266-U266)</f>
        <v/>
      </c>
    </row>
    <row r="267" ht="16.2" customHeight="1">
      <c r="C267" s="13" t="inlineStr">
        <is>
          <t>Aleatória S2nd</t>
        </is>
      </c>
      <c r="D267" s="13" t="n">
        <v>16</v>
      </c>
      <c r="E267" s="13" t="n">
        <v>17</v>
      </c>
      <c r="F267" s="13" t="n">
        <v>18</v>
      </c>
      <c r="T267" s="14">
        <f>IF(F266=18,SUM(D267:F269),"")</f>
        <v/>
      </c>
      <c r="U267" s="14" t="inlineStr"/>
      <c r="V267" s="14">
        <f>IF(T267="","",T267-U267)</f>
        <v/>
      </c>
    </row>
    <row r="268">
      <c r="C268" s="13" t="n">
        <v>4</v>
      </c>
      <c r="D268" s="99">
        <f>D223+D203*D228</f>
        <v/>
      </c>
      <c r="E268" s="99">
        <f>E223+E203*E228</f>
        <v/>
      </c>
      <c r="F268" s="99">
        <f>F223+F203*F228</f>
        <v/>
      </c>
      <c r="T268" s="14">
        <f>IF(F267=18,SUM(D268:F270),"")</f>
        <v/>
      </c>
      <c r="U268" s="14" t="n">
        <v>125575.616136478</v>
      </c>
      <c r="V268" s="14">
        <f>IF(T268="","",T268-U268)</f>
        <v/>
      </c>
    </row>
    <row r="269">
      <c r="C269" s="13" t="n">
        <v>5</v>
      </c>
      <c r="D269" s="99">
        <f>D224+D204*D229</f>
        <v/>
      </c>
      <c r="E269" s="99">
        <f>E224+E204*E229</f>
        <v/>
      </c>
      <c r="F269" s="99">
        <f>F224+F204*F229</f>
        <v/>
      </c>
      <c r="T269" s="14">
        <f>IF(F268=18,SUM(D269:F271),"")</f>
        <v/>
      </c>
      <c r="U269" s="14" t="inlineStr"/>
      <c r="V269" s="14">
        <f>IF(T269="","",T269-U269)</f>
        <v/>
      </c>
    </row>
    <row r="270">
      <c r="C270" s="13" t="n">
        <v>6</v>
      </c>
      <c r="D270" s="99">
        <f>D225+D205*D230</f>
        <v/>
      </c>
      <c r="E270" s="99">
        <f>E225+E205*E230</f>
        <v/>
      </c>
      <c r="F270" s="99">
        <f>F225+F205*F230</f>
        <v/>
      </c>
      <c r="T270" s="14">
        <f>IF(F269=18,SUM(D270:F272),"")</f>
        <v/>
      </c>
      <c r="U270" s="14" t="inlineStr"/>
      <c r="V270" s="14">
        <f>IF(T270="","",T270-U270)</f>
        <v/>
      </c>
    </row>
    <row r="271">
      <c r="T271" s="14">
        <f>IF(F270=18,SUM(D271:F273),"")</f>
        <v/>
      </c>
      <c r="U271" s="14" t="inlineStr"/>
      <c r="V271" s="14">
        <f>IF(T271="","",T271-U271)</f>
        <v/>
      </c>
    </row>
    <row r="272">
      <c r="C272" s="13" t="inlineStr">
        <is>
          <t>Radicand</t>
        </is>
      </c>
      <c r="D272" s="13" t="n">
        <v>16</v>
      </c>
      <c r="E272" s="13" t="n">
        <v>17</v>
      </c>
      <c r="F272" s="13" t="n">
        <v>18</v>
      </c>
      <c r="T272" s="14">
        <f>IF(F271=18,SUM(D272:F274),"")</f>
        <v/>
      </c>
      <c r="U272" s="14" t="inlineStr"/>
      <c r="V272" s="14">
        <f>IF(T272="","",T272-U272)</f>
        <v/>
      </c>
    </row>
    <row r="273">
      <c r="C273" s="13" t="n">
        <v>4</v>
      </c>
      <c r="D273" s="13">
        <f>Factories_stock_balance!D175</f>
        <v/>
      </c>
      <c r="E273" s="13">
        <f>Factories_stock_balance!E175</f>
        <v/>
      </c>
      <c r="F273" s="13">
        <f>Factories_stock_balance!F175</f>
        <v/>
      </c>
      <c r="T273" s="14">
        <f>IF(F272=18,SUM(D273:F275),"")</f>
        <v/>
      </c>
      <c r="U273" s="14" t="n">
        <v>5380588.314979182</v>
      </c>
      <c r="V273" s="14">
        <f>IF(T273="","",T273-U273)</f>
        <v/>
      </c>
    </row>
    <row r="274">
      <c r="C274" s="13" t="n">
        <v>5</v>
      </c>
      <c r="D274" s="13">
        <f>Factories_stock_balance!D176</f>
        <v/>
      </c>
      <c r="E274" s="13">
        <f>Factories_stock_balance!E176</f>
        <v/>
      </c>
      <c r="F274" s="13">
        <f>Factories_stock_balance!F176</f>
        <v/>
      </c>
      <c r="T274" s="14">
        <f>IF(F273=18,SUM(D274:F276),"")</f>
        <v/>
      </c>
      <c r="U274" s="14" t="inlineStr"/>
      <c r="V274" s="14">
        <f>IF(T274="","",T274-U274)</f>
        <v/>
      </c>
    </row>
    <row r="275">
      <c r="C275" s="13" t="n">
        <v>6</v>
      </c>
      <c r="D275" s="13">
        <f>Factories_stock_balance!D177</f>
        <v/>
      </c>
      <c r="E275" s="13">
        <f>Factories_stock_balance!E177</f>
        <v/>
      </c>
      <c r="F275" s="13">
        <f>Factories_stock_balance!F177</f>
        <v/>
      </c>
      <c r="T275" s="14">
        <f>IF(F274=18,SUM(D275:F277),"")</f>
        <v/>
      </c>
      <c r="U275" s="14" t="inlineStr"/>
      <c r="V275" s="14">
        <f>IF(T275="","",T275-U275)</f>
        <v/>
      </c>
    </row>
    <row r="276">
      <c r="T276" s="14">
        <f>IF(F275=18,SUM(D276:F278),"")</f>
        <v/>
      </c>
      <c r="U276" s="14" t="inlineStr"/>
      <c r="V276" s="14">
        <f>IF(T276="","",T276-U276)</f>
        <v/>
      </c>
    </row>
    <row r="277">
      <c r="C277" s="13" t="inlineStr">
        <is>
          <t>SQRT</t>
        </is>
      </c>
      <c r="D277" s="13" t="n">
        <v>16</v>
      </c>
      <c r="E277" s="13" t="n">
        <v>17</v>
      </c>
      <c r="F277" s="13" t="n">
        <v>18</v>
      </c>
      <c r="T277" s="14">
        <f>IF(F276=18,SUM(D277:F279),"")</f>
        <v/>
      </c>
      <c r="U277" s="14" t="inlineStr"/>
      <c r="V277" s="14">
        <f>IF(T277="","",T277-U277)</f>
        <v/>
      </c>
    </row>
    <row r="278">
      <c r="C278" s="13" t="n">
        <v>4</v>
      </c>
      <c r="D278" s="13">
        <f>Factories_stock_balance!D181</f>
        <v/>
      </c>
      <c r="E278" s="13">
        <f>Factories_stock_balance!E181</f>
        <v/>
      </c>
      <c r="F278" s="13">
        <f>Factories_stock_balance!F181</f>
        <v/>
      </c>
      <c r="T278" s="14">
        <f>IF(F277=18,SUM(D278:F280),"")</f>
        <v/>
      </c>
      <c r="U278" s="14" t="n">
        <v>5184</v>
      </c>
      <c r="V278" s="14">
        <f>IF(T278="","",T278-U278)</f>
        <v/>
      </c>
    </row>
    <row r="279">
      <c r="C279" s="13" t="n">
        <v>5</v>
      </c>
      <c r="D279" s="13">
        <f>Factories_stock_balance!D182</f>
        <v/>
      </c>
      <c r="E279" s="13">
        <f>Factories_stock_balance!E182</f>
        <v/>
      </c>
      <c r="F279" s="13">
        <f>Factories_stock_balance!F182</f>
        <v/>
      </c>
      <c r="T279" s="14">
        <f>IF(F278=18,SUM(D279:F281),"")</f>
        <v/>
      </c>
      <c r="U279" s="14" t="inlineStr"/>
      <c r="V279" s="14">
        <f>IF(T279="","",T279-U279)</f>
        <v/>
      </c>
    </row>
    <row r="280">
      <c r="C280" s="13" t="n">
        <v>6</v>
      </c>
      <c r="D280" s="13">
        <f>Factories_stock_balance!D183</f>
        <v/>
      </c>
      <c r="E280" s="13">
        <f>Factories_stock_balance!E183</f>
        <v/>
      </c>
      <c r="F280" s="13">
        <f>Factories_stock_balance!F183</f>
        <v/>
      </c>
      <c r="T280" s="14">
        <f>IF(F279=18,SUM(D280:F282),"")</f>
        <v/>
      </c>
      <c r="U280" s="14" t="inlineStr"/>
      <c r="V280" s="14">
        <f>IF(T280="","",T280-U280)</f>
        <v/>
      </c>
    </row>
    <row r="281">
      <c r="I281" s="96" t="n"/>
      <c r="T281" s="14">
        <f>IF(F280=18,SUM(D281:F283),"")</f>
        <v/>
      </c>
      <c r="U281" s="14" t="inlineStr"/>
      <c r="V281" s="14">
        <f>IF(T281="","",T281-U281)</f>
        <v/>
      </c>
    </row>
    <row r="282">
      <c r="C282" s="13" t="inlineStr">
        <is>
          <t>ND*ELT</t>
        </is>
      </c>
      <c r="D282" s="13" t="n">
        <v>16</v>
      </c>
      <c r="E282" s="13" t="n">
        <v>17</v>
      </c>
      <c r="F282" s="13" t="n">
        <v>18</v>
      </c>
      <c r="T282" s="14">
        <f>IF(F281=18,SUM(D282:F284),"")</f>
        <v/>
      </c>
      <c r="U282" s="14" t="inlineStr"/>
      <c r="V282" s="14">
        <f>IF(T282="","",T282-U282)</f>
        <v/>
      </c>
    </row>
    <row r="283">
      <c r="C283" s="13" t="n">
        <v>4</v>
      </c>
      <c r="D283" s="13">
        <f>Factories_stock_balance!D235</f>
        <v/>
      </c>
      <c r="E283" s="13">
        <f>Factories_stock_balance!E235</f>
        <v/>
      </c>
      <c r="F283" s="13">
        <f>Factories_stock_balance!F235</f>
        <v/>
      </c>
      <c r="I283" s="100" t="n"/>
      <c r="T283" s="14">
        <f>IF(F282=18,SUM(D283:F285),"")</f>
        <v/>
      </c>
      <c r="U283" s="14" t="n">
        <v>7359.75764</v>
      </c>
      <c r="V283" s="14">
        <f>IF(T283="","",T283-U283)</f>
        <v/>
      </c>
    </row>
    <row r="284">
      <c r="C284" s="13" t="n">
        <v>5</v>
      </c>
      <c r="D284" s="13">
        <f>Factories_stock_balance!D236</f>
        <v/>
      </c>
      <c r="E284" s="13">
        <f>Factories_stock_balance!E236</f>
        <v/>
      </c>
      <c r="F284" s="13">
        <f>Factories_stock_balance!F236</f>
        <v/>
      </c>
      <c r="I284" s="100" t="n"/>
      <c r="T284" s="14">
        <f>IF(F283=18,SUM(D284:F286),"")</f>
        <v/>
      </c>
      <c r="U284" s="14" t="inlineStr"/>
      <c r="V284" s="14">
        <f>IF(T284="","",T284-U284)</f>
        <v/>
      </c>
    </row>
    <row r="285">
      <c r="C285" s="13" t="n">
        <v>6</v>
      </c>
      <c r="D285" s="13">
        <f>Factories_stock_balance!D237</f>
        <v/>
      </c>
      <c r="E285" s="13">
        <f>Factories_stock_balance!E237</f>
        <v/>
      </c>
      <c r="F285" s="13">
        <f>Factories_stock_balance!F237</f>
        <v/>
      </c>
      <c r="T285" s="14">
        <f>IF(F284=18,SUM(D285:F287),"")</f>
        <v/>
      </c>
      <c r="U285" s="14" t="inlineStr"/>
      <c r="V285" s="14">
        <f>IF(T285="","",T285-U285)</f>
        <v/>
      </c>
    </row>
    <row r="286">
      <c r="I286" s="14" t="n"/>
      <c r="T286" s="14">
        <f>IF(F285=18,SUM(D286:F288),"")</f>
        <v/>
      </c>
      <c r="U286" s="14" t="inlineStr"/>
      <c r="V286" s="14">
        <f>IF(T286="","",T286-U286)</f>
        <v/>
      </c>
    </row>
    <row r="287">
      <c r="C287" s="13" t="inlineStr">
        <is>
          <t>Aleatória RLT</t>
        </is>
      </c>
      <c r="D287" s="13" t="n">
        <v>16</v>
      </c>
      <c r="E287" s="13" t="n">
        <v>17</v>
      </c>
      <c r="F287" s="13" t="n">
        <v>18</v>
      </c>
      <c r="I287" s="14" t="n"/>
      <c r="T287" s="14">
        <f>IF(F286=18,SUM(D287:F289),"")</f>
        <v/>
      </c>
      <c r="U287" s="14" t="inlineStr"/>
      <c r="V287" s="14">
        <f>IF(T287="","",T287-U287)</f>
        <v/>
      </c>
    </row>
    <row r="288">
      <c r="C288" s="13" t="n">
        <v>4</v>
      </c>
      <c r="D288" s="13">
        <f>D213+D263*D233</f>
        <v/>
      </c>
      <c r="E288" s="13">
        <f>E213+E263*E233</f>
        <v/>
      </c>
      <c r="F288" s="13">
        <f>F213+F263*F233</f>
        <v/>
      </c>
      <c r="T288" s="14">
        <f>IF(F287=18,SUM(D288:F290),"")</f>
        <v/>
      </c>
      <c r="U288" s="14" t="n">
        <v>49.60079776074269</v>
      </c>
      <c r="V288" s="14">
        <f>IF(T288="","",T288-U288)</f>
        <v/>
      </c>
    </row>
    <row r="289">
      <c r="C289" s="13" t="n">
        <v>5</v>
      </c>
      <c r="D289" s="13">
        <f>D214+D264*D234</f>
        <v/>
      </c>
      <c r="E289" s="13">
        <f>E214+E264*E234</f>
        <v/>
      </c>
      <c r="F289" s="13">
        <f>F214+F264*F234</f>
        <v/>
      </c>
      <c r="I289" s="14" t="n"/>
      <c r="T289" s="14">
        <f>IF(F288=18,SUM(D289:F291),"")</f>
        <v/>
      </c>
      <c r="U289" s="14" t="inlineStr"/>
      <c r="V289" s="14">
        <f>IF(T289="","",T289-U289)</f>
        <v/>
      </c>
    </row>
    <row r="290">
      <c r="C290" s="13" t="n">
        <v>6</v>
      </c>
      <c r="D290" s="13">
        <f>D215+D265*D235</f>
        <v/>
      </c>
      <c r="E290" s="13">
        <f>E215+E265*E235</f>
        <v/>
      </c>
      <c r="F290" s="13">
        <f>F215+F265*F235</f>
        <v/>
      </c>
      <c r="I290" s="14" t="n"/>
      <c r="T290" s="14">
        <f>IF(F289=18,SUM(D290:F292),"")</f>
        <v/>
      </c>
      <c r="U290" s="14" t="inlineStr"/>
      <c r="V290" s="14">
        <f>IF(T290="","",T290-U290)</f>
        <v/>
      </c>
    </row>
    <row r="291">
      <c r="T291" s="14">
        <f>IF(F290=18,SUM(D291:F293),"")</f>
        <v/>
      </c>
      <c r="U291" s="14" t="inlineStr"/>
      <c r="V291" s="14">
        <f>IF(T291="","",T291-U291)</f>
        <v/>
      </c>
    </row>
    <row r="292">
      <c r="C292" s="13" t="inlineStr">
        <is>
          <t>ActualRotf</t>
        </is>
      </c>
      <c r="D292" s="13" t="n">
        <v>16</v>
      </c>
      <c r="E292" s="13" t="n">
        <v>17</v>
      </c>
      <c r="F292" s="13" t="n">
        <v>18</v>
      </c>
      <c r="I292" s="14" t="n"/>
      <c r="T292" s="14">
        <f>IF(F291=18,SUM(D292:F294),"")</f>
        <v/>
      </c>
      <c r="U292" s="14" t="inlineStr"/>
      <c r="V292" s="14">
        <f>IF(T292="","",T292-U292)</f>
        <v/>
      </c>
    </row>
    <row r="293">
      <c r="C293" s="13" t="n">
        <v>4</v>
      </c>
      <c r="D293" s="18">
        <f>Factories_stock_balance!D283</f>
        <v/>
      </c>
      <c r="E293" s="18">
        <f>Factories_stock_balance!E283</f>
        <v/>
      </c>
      <c r="F293" s="18">
        <f>Factories_stock_balance!F283</f>
        <v/>
      </c>
      <c r="I293" s="14" t="n"/>
      <c r="T293" s="14">
        <f>IF(F292=18,SUM(D293:F295),"")</f>
        <v/>
      </c>
      <c r="U293" s="14" t="n">
        <v>195.4206439068581</v>
      </c>
      <c r="V293" s="14">
        <f>IF(T293="","",T293-U293)</f>
        <v/>
      </c>
    </row>
    <row r="294">
      <c r="C294" s="13" t="n">
        <v>5</v>
      </c>
      <c r="D294" s="18">
        <f>Factories_stock_balance!D284</f>
        <v/>
      </c>
      <c r="E294" s="18">
        <f>Factories_stock_balance!E284</f>
        <v/>
      </c>
      <c r="F294" s="18">
        <f>Factories_stock_balance!F284</f>
        <v/>
      </c>
      <c r="T294" s="14">
        <f>IF(F293=18,SUM(D294:F296),"")</f>
        <v/>
      </c>
      <c r="U294" s="14" t="inlineStr"/>
      <c r="V294" s="14">
        <f>IF(T294="","",T294-U294)</f>
        <v/>
      </c>
    </row>
    <row r="295">
      <c r="C295" s="13" t="n">
        <v>6</v>
      </c>
      <c r="D295" s="18">
        <f>Factories_stock_balance!D285</f>
        <v/>
      </c>
      <c r="E295" s="18">
        <f>Factories_stock_balance!E285</f>
        <v/>
      </c>
      <c r="F295" s="18">
        <f>Factories_stock_balance!F285</f>
        <v/>
      </c>
      <c r="I295" s="95" t="n"/>
      <c r="T295" s="14">
        <f>IF(F294=18,SUM(D295:F297),"")</f>
        <v/>
      </c>
      <c r="U295" s="14" t="inlineStr"/>
      <c r="V295" s="14">
        <f>IF(T295="","",T295-U295)</f>
        <v/>
      </c>
    </row>
    <row r="296">
      <c r="I296" s="95" t="n"/>
      <c r="T296" s="14">
        <f>IF(F295=18,SUM(D296:F298),"")</f>
        <v/>
      </c>
      <c r="U296" s="14" t="inlineStr"/>
      <c r="V296" s="14">
        <f>IF(T296="","",T296-U296)</f>
        <v/>
      </c>
    </row>
    <row r="297">
      <c r="C297" s="13" t="inlineStr">
        <is>
          <t>vMaxNumOfCyclesf</t>
        </is>
      </c>
      <c r="D297" s="13" t="n">
        <v>16</v>
      </c>
      <c r="E297" s="13" t="n">
        <v>17</v>
      </c>
      <c r="F297" s="13" t="n">
        <v>18</v>
      </c>
      <c r="T297" s="14">
        <f>IF(F296=18,SUM(D297:F299),"")</f>
        <v/>
      </c>
      <c r="U297" s="14" t="inlineStr"/>
      <c r="V297" s="14">
        <f>IF(T297="","",T297-U297)</f>
        <v/>
      </c>
    </row>
    <row r="298">
      <c r="C298" s="13" t="n">
        <v>4</v>
      </c>
      <c r="D298" s="13">
        <f>Factories_stock_balance!D289</f>
        <v/>
      </c>
      <c r="E298" s="13">
        <f>Factories_stock_balance!E289</f>
        <v/>
      </c>
      <c r="F298" s="13">
        <f>Factories_stock_balance!F289</f>
        <v/>
      </c>
      <c r="I298" s="95" t="n"/>
      <c r="T298" s="14">
        <f>IF(F297=18,SUM(D298:F300),"")</f>
        <v/>
      </c>
      <c r="U298" s="14" t="n">
        <v>35.75157990304658</v>
      </c>
      <c r="V298" s="14">
        <f>IF(T298="","",T298-U298)</f>
        <v/>
      </c>
    </row>
    <row r="299">
      <c r="C299" s="13" t="n">
        <v>5</v>
      </c>
      <c r="D299" s="13">
        <f>Factories_stock_balance!D290</f>
        <v/>
      </c>
      <c r="E299" s="13">
        <f>Factories_stock_balance!E290</f>
        <v/>
      </c>
      <c r="F299" s="13">
        <f>Factories_stock_balance!F290</f>
        <v/>
      </c>
      <c r="I299" s="95" t="n"/>
      <c r="T299" s="14">
        <f>IF(F298=18,SUM(D299:F301),"")</f>
        <v/>
      </c>
      <c r="U299" s="14" t="inlineStr"/>
      <c r="V299" s="14">
        <f>IF(T299="","",T299-U299)</f>
        <v/>
      </c>
    </row>
    <row r="300">
      <c r="C300" s="13" t="n">
        <v>6</v>
      </c>
      <c r="D300" s="13">
        <f>Factories_stock_balance!D291</f>
        <v/>
      </c>
      <c r="E300" s="13">
        <f>Factories_stock_balance!E291</f>
        <v/>
      </c>
      <c r="F300" s="13">
        <f>Factories_stock_balance!F291</f>
        <v/>
      </c>
      <c r="T300" s="14">
        <f>IF(F299=18,SUM(D300:F302),"")</f>
        <v/>
      </c>
      <c r="U300" s="14" t="inlineStr"/>
      <c r="V300" s="14">
        <f>IF(T300="","",T300-U300)</f>
        <v/>
      </c>
    </row>
    <row r="301">
      <c r="I301" s="95" t="n"/>
      <c r="T301" s="14">
        <f>IF(F300=18,SUM(D301:F303),"")</f>
        <v/>
      </c>
      <c r="U301" s="14" t="inlineStr"/>
      <c r="V301" s="14">
        <f>IF(T301="","",T301-U301)</f>
        <v/>
      </c>
    </row>
    <row r="302">
      <c r="B302" s="13" t="inlineStr">
        <is>
          <t>Parâmetros p/ σx</t>
        </is>
      </c>
      <c r="C302" s="13" t="inlineStr">
        <is>
          <t>DesvPad(demand)</t>
        </is>
      </c>
      <c r="D302" s="13" t="n">
        <v>16</v>
      </c>
      <c r="E302" s="13" t="n">
        <v>17</v>
      </c>
      <c r="F302" s="13" t="n">
        <v>18</v>
      </c>
      <c r="I302" s="95" t="n"/>
      <c r="T302" s="14">
        <f>IF(F301=18,SUM(D302:F304),"")</f>
        <v/>
      </c>
      <c r="U302" s="14" t="inlineStr"/>
      <c r="V302" s="14">
        <f>IF(T302="","",T302-U302)</f>
        <v/>
      </c>
    </row>
    <row r="303">
      <c r="B303" s="13" t="inlineStr">
        <is>
          <t>D*E(RLT)</t>
        </is>
      </c>
      <c r="C303" s="13" t="n">
        <v>4</v>
      </c>
      <c r="D303" s="13">
        <f>D208*D193</f>
        <v/>
      </c>
      <c r="E303" s="13">
        <f>E208*E193</f>
        <v/>
      </c>
      <c r="F303" s="13">
        <f>F208*F193</f>
        <v/>
      </c>
      <c r="T303" s="14">
        <f>IF(F302=18,SUM(D303:F305),"")</f>
        <v/>
      </c>
      <c r="U303" s="14" t="n">
        <v>2820.676</v>
      </c>
      <c r="V303" s="14">
        <f>IF(T303="","",T303-U303)</f>
        <v/>
      </c>
    </row>
    <row r="304">
      <c r="C304" s="13" t="n">
        <v>5</v>
      </c>
      <c r="D304" s="13">
        <f>D209*D194</f>
        <v/>
      </c>
      <c r="E304" s="13">
        <f>E209*E194</f>
        <v/>
      </c>
      <c r="F304" s="13">
        <f>F209*F194</f>
        <v/>
      </c>
      <c r="I304" s="95" t="n"/>
      <c r="T304" s="14">
        <f>IF(F303=18,SUM(D304:F306),"")</f>
        <v/>
      </c>
      <c r="U304" s="14" t="inlineStr"/>
      <c r="V304" s="14">
        <f>IF(T304="","",T304-U304)</f>
        <v/>
      </c>
    </row>
    <row r="305">
      <c r="C305" s="13" t="n">
        <v>6</v>
      </c>
      <c r="D305" s="13">
        <f>D210*D195</f>
        <v/>
      </c>
      <c r="E305" s="13">
        <f>E210*E195</f>
        <v/>
      </c>
      <c r="F305" s="13">
        <f>F210*F195</f>
        <v/>
      </c>
      <c r="I305" s="95" t="n"/>
      <c r="T305" s="14">
        <f>IF(F304=18,SUM(D305:F307),"")</f>
        <v/>
      </c>
      <c r="U305" s="14" t="inlineStr"/>
      <c r="V305" s="14">
        <f>IF(T305="","",T305-U305)</f>
        <v/>
      </c>
    </row>
    <row r="306">
      <c r="T306" s="14">
        <f>IF(F305=18,SUM(D306:F308),"")</f>
        <v/>
      </c>
      <c r="U306" s="14" t="inlineStr"/>
      <c r="V306" s="14">
        <f>IF(T306="","",T306-U306)</f>
        <v/>
      </c>
    </row>
    <row r="307">
      <c r="B307" s="13" t="inlineStr">
        <is>
          <t>Parâmetros p/ σy</t>
        </is>
      </c>
      <c r="C307" s="13" t="inlineStr">
        <is>
          <t>DesvPad(E(RLT))</t>
        </is>
      </c>
      <c r="D307" s="13" t="n">
        <v>16</v>
      </c>
      <c r="E307" s="13" t="n">
        <v>17</v>
      </c>
      <c r="F307" s="13" t="n">
        <v>18</v>
      </c>
      <c r="I307" s="95" t="n"/>
      <c r="T307" s="14">
        <f>IF(F306=18,SUM(D307:F309),"")</f>
        <v/>
      </c>
      <c r="U307" s="14" t="inlineStr"/>
      <c r="V307" s="14">
        <f>IF(T307="","",T307-U307)</f>
        <v/>
      </c>
    </row>
    <row r="308">
      <c r="B308" s="13" t="inlineStr">
        <is>
          <t>D*E(RLT)</t>
        </is>
      </c>
      <c r="C308" s="13" t="n">
        <v>4</v>
      </c>
      <c r="D308" s="13">
        <f>D213*D193</f>
        <v/>
      </c>
      <c r="E308" s="13">
        <f>E213*E193</f>
        <v/>
      </c>
      <c r="F308" s="13">
        <f>F213*F193</f>
        <v/>
      </c>
      <c r="I308" s="95" t="n"/>
      <c r="T308" s="14">
        <f>IF(F307=18,SUM(D308:F310),"")</f>
        <v/>
      </c>
      <c r="U308" s="14" t="n">
        <v>8.9666</v>
      </c>
      <c r="V308" s="14">
        <f>IF(T308="","",T308-U308)</f>
        <v/>
      </c>
    </row>
    <row r="309">
      <c r="C309" s="13" t="n">
        <v>5</v>
      </c>
      <c r="D309" s="13">
        <f>D214*D194</f>
        <v/>
      </c>
      <c r="E309" s="13">
        <f>E214*E194</f>
        <v/>
      </c>
      <c r="F309" s="13">
        <f>F214*F194</f>
        <v/>
      </c>
      <c r="T309" s="14">
        <f>IF(F308=18,SUM(D309:F311),"")</f>
        <v/>
      </c>
      <c r="U309" s="14" t="inlineStr"/>
      <c r="V309" s="14">
        <f>IF(T309="","",T309-U309)</f>
        <v/>
      </c>
    </row>
    <row r="310">
      <c r="C310" s="13" t="n">
        <v>6</v>
      </c>
      <c r="D310" s="13">
        <f>D215*D195</f>
        <v/>
      </c>
      <c r="E310" s="13">
        <f>E215*E195</f>
        <v/>
      </c>
      <c r="F310" s="13">
        <f>F215*F195</f>
        <v/>
      </c>
      <c r="T310" s="14">
        <f>IF(F309=18,SUM(D310:F312),"")</f>
        <v/>
      </c>
      <c r="U310" s="14" t="inlineStr"/>
      <c r="V310" s="14">
        <f>IF(T310="","",T310-U310)</f>
        <v/>
      </c>
    </row>
    <row r="311">
      <c r="T311" s="14">
        <f>IF(F310=18,SUM(D311:F313),"")</f>
        <v/>
      </c>
      <c r="U311" s="14" t="inlineStr"/>
      <c r="V311" s="14">
        <f>IF(T311="","",T311-U311)</f>
        <v/>
      </c>
    </row>
    <row r="312">
      <c r="B312" s="13" t="inlineStr">
        <is>
          <t>z</t>
        </is>
      </c>
      <c r="C312" s="13" t="inlineStr">
        <is>
          <t>DesvPad(D*E(RLT))</t>
        </is>
      </c>
      <c r="D312" s="13" t="n">
        <v>16</v>
      </c>
      <c r="E312" s="13" t="n">
        <v>17</v>
      </c>
      <c r="F312" s="13" t="n">
        <v>18</v>
      </c>
      <c r="T312" s="14">
        <f>IF(F311=18,SUM(D312:F314),"")</f>
        <v/>
      </c>
      <c r="U312" s="14" t="inlineStr"/>
      <c r="V312" s="14">
        <f>IF(T312="","",T312-U312)</f>
        <v/>
      </c>
    </row>
    <row r="313">
      <c r="B313" s="13" t="n">
        <v>2.06</v>
      </c>
      <c r="C313" s="13" t="n">
        <v>4</v>
      </c>
      <c r="D313" s="13">
        <f>(D213*(D303^2)+(D208^2)*(D308^2))^0.5</f>
        <v/>
      </c>
      <c r="E313" s="13">
        <f>(E213*(E303^2)+(E208^2)*(E308^2))^0.5</f>
        <v/>
      </c>
      <c r="F313" s="13">
        <f>(F213*(F303^2)+(F208^2)*(F308^2))^0.5</f>
        <v/>
      </c>
      <c r="T313" s="14">
        <f>IF(F312=18,SUM(D313:F315),"")</f>
        <v/>
      </c>
      <c r="U313" s="14" t="n">
        <v>15388.81431503399</v>
      </c>
      <c r="V313" s="14">
        <f>IF(T313="","",T313-U313)</f>
        <v/>
      </c>
    </row>
    <row r="314">
      <c r="C314" s="13" t="n">
        <v>5</v>
      </c>
      <c r="D314" s="13">
        <f>(D214*(D304^2)+(D209^2)*(D309^2))^0.5</f>
        <v/>
      </c>
      <c r="E314" s="13">
        <f>(E214*(E304^2)+(E209^2)*(E309^2))^0.5</f>
        <v/>
      </c>
      <c r="F314" s="13">
        <f>(F214*(F304^2)+(F209^2)*(F309^2))^0.5</f>
        <v/>
      </c>
      <c r="T314" s="14">
        <f>IF(F313=18,SUM(D314:F316),"")</f>
        <v/>
      </c>
      <c r="U314" s="14" t="inlineStr"/>
      <c r="V314" s="14">
        <f>IF(T314="","",T314-U314)</f>
        <v/>
      </c>
    </row>
    <row r="315">
      <c r="C315" s="13" t="n">
        <v>6</v>
      </c>
      <c r="D315" s="13">
        <f>(D215*(D305^2)+(D210^2)*(D310^2))^0.5</f>
        <v/>
      </c>
      <c r="E315" s="13">
        <f>(E215*(E305^2)+(E210^2)*(E310^2))^0.5</f>
        <v/>
      </c>
      <c r="F315" s="13">
        <f>(F215*(F305^2)+(F210^2)*(F310^2))^0.5</f>
        <v/>
      </c>
      <c r="T315" s="14">
        <f>IF(F314=18,SUM(D315:F317),"")</f>
        <v/>
      </c>
      <c r="U315" s="14" t="inlineStr"/>
      <c r="V315" s="14">
        <f>IF(T315="","",T315-U315)</f>
        <v/>
      </c>
    </row>
    <row r="316">
      <c r="T316" s="14">
        <f>IF(F315=18,SUM(D316:F318),"")</f>
        <v/>
      </c>
      <c r="U316" s="14" t="inlineStr"/>
      <c r="V316" s="14">
        <f>IF(T316="","",T316-U316)</f>
        <v/>
      </c>
    </row>
    <row r="317">
      <c r="C317" s="13" t="inlineStr">
        <is>
          <t>Média(D*E(RLT))</t>
        </is>
      </c>
      <c r="D317" s="13" t="n">
        <v>16</v>
      </c>
      <c r="E317" s="13" t="n">
        <v>17</v>
      </c>
      <c r="F317" s="13" t="n">
        <v>18</v>
      </c>
      <c r="T317" s="14">
        <f>IF(F316=18,SUM(D317:F319),"")</f>
        <v/>
      </c>
      <c r="U317" s="14" t="inlineStr"/>
      <c r="V317" s="14">
        <f>IF(T317="","",T317-U317)</f>
        <v/>
      </c>
    </row>
    <row r="318">
      <c r="C318" s="13" t="n">
        <v>4</v>
      </c>
      <c r="D318" s="13">
        <f>D208*D213</f>
        <v/>
      </c>
      <c r="E318" s="13">
        <f>E208*E213</f>
        <v/>
      </c>
      <c r="F318" s="13">
        <f>F208*F213</f>
        <v/>
      </c>
      <c r="T318" s="14">
        <f>IF(F317=18,SUM(D318:F320),"")</f>
        <v/>
      </c>
      <c r="U318" s="14" t="n">
        <v>70225.50934999999</v>
      </c>
      <c r="V318" s="14">
        <f>IF(T318="","",T318-U318)</f>
        <v/>
      </c>
    </row>
    <row r="319">
      <c r="C319" s="13" t="n">
        <v>5</v>
      </c>
      <c r="D319" s="13">
        <f>D209*D214</f>
        <v/>
      </c>
      <c r="E319" s="13">
        <f>E209*E214</f>
        <v/>
      </c>
      <c r="F319" s="13">
        <f>F209*F214</f>
        <v/>
      </c>
      <c r="T319" s="14">
        <f>IF(F318=18,SUM(D319:F321),"")</f>
        <v/>
      </c>
      <c r="U319" s="14" t="inlineStr"/>
      <c r="V319" s="14">
        <f>IF(T319="","",T319-U319)</f>
        <v/>
      </c>
    </row>
    <row r="320">
      <c r="C320" s="13" t="n">
        <v>6</v>
      </c>
      <c r="D320" s="13">
        <f>D210*D215</f>
        <v/>
      </c>
      <c r="E320" s="13">
        <f>E210*E215</f>
        <v/>
      </c>
      <c r="F320" s="13">
        <f>F210*F215</f>
        <v/>
      </c>
      <c r="T320" s="14">
        <f>IF(F319=18,SUM(D320:F322),"")</f>
        <v/>
      </c>
      <c r="U320" s="14" t="inlineStr"/>
      <c r="V320" s="14">
        <f>IF(T320="","",T320-U320)</f>
        <v/>
      </c>
    </row>
    <row r="321">
      <c r="T321" s="14">
        <f>IF(F320=18,SUM(D321:F323),"")</f>
        <v/>
      </c>
      <c r="U321" s="14" t="inlineStr"/>
      <c r="V321" s="14">
        <f>IF(T321="","",T321-U321)</f>
        <v/>
      </c>
    </row>
    <row r="322">
      <c r="C322" s="13" t="inlineStr">
        <is>
          <t>Reorder(Estado da arte)</t>
        </is>
      </c>
      <c r="D322" s="13" t="n">
        <v>16</v>
      </c>
      <c r="E322" s="13" t="n">
        <v>17</v>
      </c>
      <c r="F322" s="13" t="n">
        <v>18</v>
      </c>
      <c r="I322" s="99" t="n"/>
      <c r="T322" s="14">
        <f>IF(F321=18,SUM(D322:F324),"")</f>
        <v/>
      </c>
      <c r="U322" s="14" t="inlineStr"/>
      <c r="V322" s="14">
        <f>IF(T322="","",T322-U322)</f>
        <v/>
      </c>
    </row>
    <row r="323">
      <c r="C323" s="13" t="n">
        <v>4</v>
      </c>
      <c r="D323" s="95">
        <f>D318+$B$313*D313</f>
        <v/>
      </c>
      <c r="E323" s="95">
        <f>E318+$B$313*E313</f>
        <v/>
      </c>
      <c r="F323" s="95">
        <f>F318+$B$313*F313</f>
        <v/>
      </c>
      <c r="I323" s="99" t="n"/>
      <c r="T323" s="14">
        <f>IF(F322=18,SUM(D323:F325),"")</f>
        <v/>
      </c>
      <c r="U323" s="14" t="n">
        <v>101926.46683897</v>
      </c>
      <c r="V323" s="14">
        <f>IF(T323="","",T323-U323)</f>
        <v/>
      </c>
    </row>
    <row r="324">
      <c r="C324" s="13" t="n">
        <v>5</v>
      </c>
      <c r="D324" s="95">
        <f>D319+$B$313*D314</f>
        <v/>
      </c>
      <c r="E324" s="95">
        <f>E319+$B$313*E314</f>
        <v/>
      </c>
      <c r="F324" s="95">
        <f>F319+$B$313*F314</f>
        <v/>
      </c>
      <c r="T324" s="14">
        <f>IF(F323=18,SUM(D324:F326),"")</f>
        <v/>
      </c>
      <c r="U324" s="14" t="inlineStr"/>
      <c r="V324" s="14">
        <f>IF(T324="","",T324-U324)</f>
        <v/>
      </c>
    </row>
    <row r="325">
      <c r="C325" s="13" t="n">
        <v>6</v>
      </c>
      <c r="D325" s="95">
        <f>D320+$B$313*D315</f>
        <v/>
      </c>
      <c r="E325" s="95">
        <f>E320+$B$313*E315</f>
        <v/>
      </c>
      <c r="F325" s="95">
        <f>F320+$B$313*F315</f>
        <v/>
      </c>
      <c r="T325" s="14">
        <f>IF(F324=18,SUM(D325:F327),"")</f>
        <v/>
      </c>
      <c r="U325" s="14" t="inlineStr"/>
      <c r="V325" s="14">
        <f>IF(T325="","",T325-U325)</f>
        <v/>
      </c>
    </row>
    <row r="326">
      <c r="T326" s="14">
        <f>IF(F325=18,SUM(D326:F328),"")</f>
        <v/>
      </c>
      <c r="U326" s="14" t="inlineStr"/>
      <c r="V326" s="14">
        <f>IF(T326="","",T326-U326)</f>
        <v/>
      </c>
    </row>
    <row r="327">
      <c r="C327" s="13" t="inlineStr">
        <is>
          <t>Erro &gt; 0,01%</t>
        </is>
      </c>
      <c r="D327" s="13" t="n">
        <v>16</v>
      </c>
      <c r="E327" s="13" t="n">
        <v>17</v>
      </c>
      <c r="F327" s="13" t="n">
        <v>18</v>
      </c>
      <c r="T327" s="14">
        <f>IF(F326=18,SUM(D327:F329),"")</f>
        <v/>
      </c>
      <c r="U327" s="14" t="inlineStr"/>
      <c r="V327" s="14">
        <f>IF(T327="","",T327-U327)</f>
        <v/>
      </c>
    </row>
    <row r="328">
      <c r="C328" s="13" t="n">
        <v>4</v>
      </c>
      <c r="T328" s="14">
        <f>IF(F327=18,SUM(D328:F330),"")</f>
        <v/>
      </c>
      <c r="U328" s="14" t="n">
        <v>0</v>
      </c>
      <c r="V328" s="14">
        <f>IF(T328="","",T328-U328)</f>
        <v/>
      </c>
    </row>
    <row r="329">
      <c r="C329" s="13" t="n">
        <v>5</v>
      </c>
      <c r="T329" s="14">
        <f>IF(F328=18,SUM(D329:F331),"")</f>
        <v/>
      </c>
      <c r="U329" s="14" t="inlineStr"/>
    </row>
    <row r="330">
      <c r="C330" s="13" t="n">
        <v>6</v>
      </c>
      <c r="T330" s="14">
        <f>IF(F329=18,SUM(D330:F332),"")</f>
        <v/>
      </c>
      <c r="U330" s="14" t="inlineStr"/>
    </row>
    <row r="331" ht="23.4" customHeight="1">
      <c r="B331" s="88" t="inlineStr">
        <is>
          <t>DISTRIBUTORS</t>
        </is>
      </c>
      <c r="V331" s="15">
        <f>SUM(V333:V463)</f>
        <v/>
      </c>
    </row>
    <row r="332">
      <c r="B332" s="13" t="inlineStr">
        <is>
          <t>Objective</t>
        </is>
      </c>
      <c r="C332" s="13" t="inlineStr">
        <is>
          <t>P(Reorder)</t>
        </is>
      </c>
      <c r="D332" s="13" t="n">
        <v>19</v>
      </c>
      <c r="E332" s="13" t="n">
        <v>20</v>
      </c>
      <c r="F332" s="13" t="n">
        <v>21</v>
      </c>
      <c r="S332" s="13" t="inlineStr">
        <is>
          <t>Objective</t>
        </is>
      </c>
    </row>
    <row r="333">
      <c r="B333" s="16">
        <f>Optimal_solutiond</f>
        <v/>
      </c>
      <c r="C333" s="13" t="n">
        <v>7</v>
      </c>
      <c r="S333" s="16" t="n">
        <v>5106408.669759868</v>
      </c>
      <c r="T333" s="14">
        <f>IF(F332=21,SUM(D333:F334),"")</f>
        <v/>
      </c>
      <c r="U333" s="14" t="n">
        <v>0</v>
      </c>
      <c r="V333" s="14">
        <f>IF(T333="","",T333-U333)</f>
        <v/>
      </c>
    </row>
    <row r="334">
      <c r="C334" s="13" t="n">
        <v>8</v>
      </c>
      <c r="S334" s="13" t="inlineStr">
        <is>
          <t>Diferença</t>
        </is>
      </c>
      <c r="T334" s="14">
        <f>IF(F333=21,SUM(D334:F335),"")</f>
        <v/>
      </c>
      <c r="U334" s="14" t="inlineStr"/>
      <c r="V334" s="14">
        <f>IF(T334="","",T334-U334)</f>
        <v/>
      </c>
    </row>
    <row r="335">
      <c r="S335" s="16">
        <f>B333-S333</f>
        <v/>
      </c>
      <c r="T335" s="14">
        <f>IF(F334=21,SUM(D335:F336),"")</f>
        <v/>
      </c>
      <c r="U335" s="14" t="inlineStr"/>
      <c r="V335" s="14">
        <f>IF(T335="","",T335-U335)</f>
        <v/>
      </c>
    </row>
    <row r="336">
      <c r="C336" s="13" t="inlineStr">
        <is>
          <t>P(Estado da arte)</t>
        </is>
      </c>
      <c r="D336" s="13" t="n">
        <v>19</v>
      </c>
      <c r="E336" s="13" t="n">
        <v>20</v>
      </c>
      <c r="F336" s="13" t="n">
        <v>21</v>
      </c>
      <c r="T336" s="14">
        <f>IF(F335=21,SUM(D336:F337),"")</f>
        <v/>
      </c>
      <c r="U336" s="14" t="inlineStr"/>
      <c r="V336" s="14">
        <f>IF(T336="","",T336-U336)</f>
        <v/>
      </c>
    </row>
    <row r="337">
      <c r="C337" s="13" t="n">
        <v>7</v>
      </c>
      <c r="I337" s="18" t="n"/>
      <c r="T337" s="14">
        <f>IF(F336=21,SUM(D337:F338),"")</f>
        <v/>
      </c>
      <c r="U337" s="14" t="n">
        <v>0</v>
      </c>
      <c r="V337" s="14">
        <f>IF(T337="","",T337-U337)</f>
        <v/>
      </c>
    </row>
    <row r="338">
      <c r="C338" s="13" t="n">
        <v>8</v>
      </c>
      <c r="I338" s="18" t="n"/>
      <c r="T338" s="14">
        <f>IF(F337=21,SUM(D338:F339),"")</f>
        <v/>
      </c>
      <c r="U338" s="14" t="inlineStr"/>
      <c r="V338" s="14">
        <f>IF(T338="","",T338-U338)</f>
        <v/>
      </c>
    </row>
    <row r="339">
      <c r="T339" s="14">
        <f>IF(F338=21,SUM(D339:F340),"")</f>
        <v/>
      </c>
      <c r="U339" s="14" t="inlineStr"/>
      <c r="V339" s="14">
        <f>IF(T339="","",T339-U339)</f>
        <v/>
      </c>
    </row>
    <row r="340">
      <c r="C340" s="13" t="inlineStr">
        <is>
          <t>Reorder</t>
        </is>
      </c>
      <c r="D340" s="13" t="n">
        <v>19</v>
      </c>
      <c r="E340" s="13" t="n">
        <v>20</v>
      </c>
      <c r="F340" s="13" t="n">
        <v>21</v>
      </c>
      <c r="T340" s="14">
        <f>IF(F339=21,SUM(D340:F341),"")</f>
        <v/>
      </c>
      <c r="U340" s="14" t="inlineStr"/>
      <c r="V340" s="14">
        <f>IF(T340="","",T340-U340)</f>
        <v/>
      </c>
    </row>
    <row r="341">
      <c r="C341" s="13" t="n">
        <v>7</v>
      </c>
      <c r="D341" s="13">
        <f>Distributors_stock_balance!D211</f>
        <v/>
      </c>
      <c r="E341" s="13">
        <f>Distributors_stock_balance!E211</f>
        <v/>
      </c>
      <c r="F341" s="13">
        <f>Distributors_stock_balance!F211</f>
        <v/>
      </c>
      <c r="T341" s="14">
        <f>IF(F340=21,SUM(D341:F342),"")</f>
        <v/>
      </c>
      <c r="U341" s="14" t="n">
        <v>0</v>
      </c>
      <c r="V341" s="14">
        <f>IF(T341="","",T341-U341)</f>
        <v/>
      </c>
    </row>
    <row r="342">
      <c r="C342" s="13" t="n">
        <v>8</v>
      </c>
      <c r="D342" s="13">
        <f>Distributors_stock_balance!D212</f>
        <v/>
      </c>
      <c r="E342" s="13">
        <f>Distributors_stock_balance!E212</f>
        <v/>
      </c>
      <c r="F342" s="13">
        <f>Distributors_stock_balance!F212</f>
        <v/>
      </c>
      <c r="T342" s="14">
        <f>IF(F341=21,SUM(D342:F343),"")</f>
        <v/>
      </c>
      <c r="U342" s="14" t="inlineStr"/>
      <c r="V342" s="14">
        <f>IF(T342="","",T342-U342)</f>
        <v/>
      </c>
    </row>
    <row r="343">
      <c r="T343" s="14">
        <f>IF(F342=21,SUM(D343:F344),"")</f>
        <v/>
      </c>
      <c r="U343" s="14" t="inlineStr"/>
      <c r="V343" s="14">
        <f>IF(T343="","",T343-U343)</f>
        <v/>
      </c>
    </row>
    <row r="344">
      <c r="C344" s="13" t="inlineStr">
        <is>
          <t>Var(Var(d))</t>
        </is>
      </c>
      <c r="D344" s="13" t="n">
        <v>19</v>
      </c>
      <c r="E344" s="13" t="n">
        <v>20</v>
      </c>
      <c r="F344" s="13" t="n">
        <v>21</v>
      </c>
      <c r="T344" s="14">
        <f>IF(F343=21,SUM(D344:F345),"")</f>
        <v/>
      </c>
      <c r="U344" s="14" t="inlineStr"/>
      <c r="V344" s="14">
        <f>IF(T344="","",T344-U344)</f>
        <v/>
      </c>
    </row>
    <row r="345">
      <c r="C345" s="13" t="n">
        <v>7</v>
      </c>
      <c r="D345" s="18">
        <f>Dist_Fourth_central_moment_5var!D18</f>
        <v/>
      </c>
      <c r="E345" s="18">
        <f>Dist_Fourth_central_moment_5var!E18</f>
        <v/>
      </c>
      <c r="F345" s="18">
        <f>Dist_Fourth_central_moment_5var!F18</f>
        <v/>
      </c>
      <c r="T345" s="14">
        <f>IF(F344=21,SUM(D345:F346),"")</f>
        <v/>
      </c>
      <c r="U345" s="14" t="n">
        <v>0</v>
      </c>
      <c r="V345" s="14">
        <f>IF(T345="","",T345-U345)</f>
        <v/>
      </c>
    </row>
    <row r="346">
      <c r="C346" s="13" t="n">
        <v>8</v>
      </c>
      <c r="D346" s="18">
        <f>Dist_Fourth_central_moment_5var!D19</f>
        <v/>
      </c>
      <c r="E346" s="18">
        <f>Dist_Fourth_central_moment_5var!E19</f>
        <v/>
      </c>
      <c r="F346" s="18">
        <f>Dist_Fourth_central_moment_5var!F19</f>
        <v/>
      </c>
      <c r="T346" s="14">
        <f>IF(F345=21,SUM(D346:F347),"")</f>
        <v/>
      </c>
      <c r="U346" s="14" t="inlineStr"/>
      <c r="V346" s="14">
        <f>IF(T346="","",T346-U346)</f>
        <v/>
      </c>
    </row>
    <row r="347">
      <c r="T347" s="14">
        <f>IF(F346=21,SUM(D347:F348),"")</f>
        <v/>
      </c>
      <c r="U347" s="14" t="inlineStr"/>
      <c r="V347" s="14">
        <f>IF(T347="","",T347-U347)</f>
        <v/>
      </c>
    </row>
    <row r="348">
      <c r="C348" s="13" t="inlineStr">
        <is>
          <t>Var(Var(Cap))</t>
        </is>
      </c>
      <c r="D348" s="13" t="n">
        <v>19</v>
      </c>
      <c r="E348" s="13" t="n">
        <v>20</v>
      </c>
      <c r="F348" s="13" t="n">
        <v>21</v>
      </c>
      <c r="T348" s="14">
        <f>IF(F347=21,SUM(D348:F349),"")</f>
        <v/>
      </c>
      <c r="U348" s="14" t="inlineStr"/>
      <c r="V348" s="14">
        <f>IF(T348="","",T348-U348)</f>
        <v/>
      </c>
    </row>
    <row r="349">
      <c r="C349" s="13" t="n">
        <v>7</v>
      </c>
      <c r="D349" s="18">
        <f>Dist_Fourth_central_moment_5var!D24</f>
        <v/>
      </c>
      <c r="E349" s="18">
        <f>Dist_Fourth_central_moment_5var!E24</f>
        <v/>
      </c>
      <c r="F349" s="18">
        <f>Dist_Fourth_central_moment_5var!F24</f>
        <v/>
      </c>
      <c r="T349" s="14">
        <f>IF(F348=21,SUM(D349:F350),"")</f>
        <v/>
      </c>
      <c r="U349" s="14" t="n">
        <v>0</v>
      </c>
      <c r="V349" s="14">
        <f>IF(T349="","",T349-U349)</f>
        <v/>
      </c>
    </row>
    <row r="350">
      <c r="C350" s="13" t="n">
        <v>8</v>
      </c>
      <c r="D350" s="18">
        <f>Dist_Fourth_central_moment_5var!D25</f>
        <v/>
      </c>
      <c r="E350" s="18">
        <f>Dist_Fourth_central_moment_5var!E25</f>
        <v/>
      </c>
      <c r="F350" s="18">
        <f>Dist_Fourth_central_moment_5var!F25</f>
        <v/>
      </c>
      <c r="T350" s="14">
        <f>IF(F349=21,SUM(D350:F351),"")</f>
        <v/>
      </c>
      <c r="U350" s="14" t="inlineStr"/>
      <c r="V350" s="14">
        <f>IF(T350="","",T350-U350)</f>
        <v/>
      </c>
    </row>
    <row r="351">
      <c r="T351" s="14">
        <f>IF(F350=21,SUM(D351:F352),"")</f>
        <v/>
      </c>
      <c r="U351" s="14" t="inlineStr"/>
      <c r="V351" s="14">
        <f>IF(T351="","",T351-U351)</f>
        <v/>
      </c>
    </row>
    <row r="352">
      <c r="B352" s="96">
        <f>Data!D27</f>
        <v/>
      </c>
      <c r="C352" s="13" t="inlineStr">
        <is>
          <t>CV</t>
        </is>
      </c>
      <c r="D352" s="13" t="n">
        <v>19</v>
      </c>
      <c r="E352" s="13" t="n">
        <v>20</v>
      </c>
      <c r="F352" s="13" t="n">
        <v>21</v>
      </c>
      <c r="T352" s="14">
        <f>IF(F351=21,SUM(D352:F353),"")</f>
        <v/>
      </c>
      <c r="U352" s="14" t="inlineStr"/>
      <c r="V352" s="14">
        <f>IF(T352="","",T352-U352)</f>
        <v/>
      </c>
    </row>
    <row r="353">
      <c r="B353" s="96" t="n"/>
      <c r="C353" s="13" t="n">
        <v>7</v>
      </c>
      <c r="D353" s="96">
        <f>$B$352</f>
        <v/>
      </c>
      <c r="E353" s="96">
        <f>$B$352</f>
        <v/>
      </c>
      <c r="F353" s="96">
        <f>$B$352</f>
        <v/>
      </c>
      <c r="T353" s="14">
        <f>IF(F352=21,SUM(D353:F354),"")</f>
        <v/>
      </c>
      <c r="U353" s="14" t="n">
        <v>0</v>
      </c>
      <c r="V353" s="14">
        <f>IF(T353="","",T353-U353)</f>
        <v/>
      </c>
    </row>
    <row r="354">
      <c r="B354" s="96" t="n"/>
      <c r="C354" s="13" t="n">
        <v>8</v>
      </c>
      <c r="D354" s="96">
        <f>$B$352</f>
        <v/>
      </c>
      <c r="E354" s="96">
        <f>$B$352</f>
        <v/>
      </c>
      <c r="F354" s="96">
        <f>$B$352</f>
        <v/>
      </c>
      <c r="T354" s="14">
        <f>IF(F353=21,SUM(D354:F355),"")</f>
        <v/>
      </c>
      <c r="U354" s="14" t="inlineStr"/>
      <c r="V354" s="14">
        <f>IF(T354="","",T354-U354)</f>
        <v/>
      </c>
    </row>
    <row r="355">
      <c r="B355" s="96" t="n"/>
      <c r="T355" s="14">
        <f>IF(F354=21,SUM(D355:F356),"")</f>
        <v/>
      </c>
      <c r="U355" s="14" t="inlineStr"/>
      <c r="V355" s="14">
        <f>IF(T355="","",T355-U355)</f>
        <v/>
      </c>
    </row>
    <row r="356">
      <c r="B356" s="96">
        <f>Data!D31</f>
        <v/>
      </c>
      <c r="C356" s="13" t="inlineStr">
        <is>
          <t>Planned Stock</t>
        </is>
      </c>
      <c r="D356" s="13" t="n">
        <v>19</v>
      </c>
      <c r="E356" s="13" t="n">
        <v>20</v>
      </c>
      <c r="F356" s="13" t="n">
        <v>21</v>
      </c>
      <c r="T356" s="14">
        <f>IF(F355=21,SUM(D356:F357),"")</f>
        <v/>
      </c>
      <c r="U356" s="14" t="inlineStr"/>
      <c r="V356" s="14">
        <f>IF(T356="","",T356-U356)</f>
        <v/>
      </c>
    </row>
    <row r="357">
      <c r="B357" s="96" t="n"/>
      <c r="C357" s="13" t="n">
        <v>7</v>
      </c>
      <c r="D357" s="96">
        <f>$B$356</f>
        <v/>
      </c>
      <c r="E357" s="96">
        <f>$B$356</f>
        <v/>
      </c>
      <c r="F357" s="96">
        <f>$B$356</f>
        <v/>
      </c>
      <c r="T357" s="14">
        <f>IF(F356=21,SUM(D357:F358),"")</f>
        <v/>
      </c>
      <c r="U357" s="14" t="n">
        <v>0</v>
      </c>
      <c r="V357" s="14">
        <f>IF(T357="","",T357-U357)</f>
        <v/>
      </c>
    </row>
    <row r="358">
      <c r="B358" s="96" t="n"/>
      <c r="C358" s="13" t="n">
        <v>8</v>
      </c>
      <c r="D358" s="96">
        <f>$B$356</f>
        <v/>
      </c>
      <c r="E358" s="96">
        <f>$B$356</f>
        <v/>
      </c>
      <c r="F358" s="96">
        <f>$B$356</f>
        <v/>
      </c>
      <c r="T358" s="14">
        <f>IF(F357=21,SUM(D358:F359),"")</f>
        <v/>
      </c>
      <c r="U358" s="14" t="inlineStr"/>
      <c r="V358" s="14">
        <f>IF(T358="","",T358-U358)</f>
        <v/>
      </c>
    </row>
    <row r="359">
      <c r="B359" s="96" t="n"/>
      <c r="T359" s="14">
        <f>IF(F358=21,SUM(D359:F360),"")</f>
        <v/>
      </c>
      <c r="U359" s="14" t="inlineStr"/>
      <c r="V359" s="14">
        <f>IF(T359="","",T359-U359)</f>
        <v/>
      </c>
    </row>
    <row r="360" ht="16.2" customHeight="1">
      <c r="B360" s="9">
        <f>Data!D34</f>
        <v/>
      </c>
      <c r="C360" s="13" t="inlineStr">
        <is>
          <t>Variance coeff - z(S2nd)</t>
        </is>
      </c>
      <c r="D360" s="13" t="n">
        <v>19</v>
      </c>
      <c r="E360" s="13" t="n">
        <v>20</v>
      </c>
      <c r="F360" s="13" t="n">
        <v>21</v>
      </c>
      <c r="T360" s="14">
        <f>IF(F359=21,SUM(D360:F361),"")</f>
        <v/>
      </c>
      <c r="U360" s="14" t="inlineStr"/>
      <c r="V360" s="14">
        <f>IF(T360="","",T360-U360)</f>
        <v/>
      </c>
    </row>
    <row r="361">
      <c r="B361" s="97" t="n"/>
      <c r="C361" s="13" t="n">
        <v>7</v>
      </c>
      <c r="D361" s="9">
        <f>$B$360</f>
        <v/>
      </c>
      <c r="E361" s="9">
        <f>$B$360</f>
        <v/>
      </c>
      <c r="F361" s="9">
        <f>$B$360</f>
        <v/>
      </c>
      <c r="T361" s="14">
        <f>IF(F360=21,SUM(D361:F362),"")</f>
        <v/>
      </c>
      <c r="U361" s="14" t="n">
        <v>0</v>
      </c>
      <c r="V361" s="14">
        <f>IF(T361="","",T361-U361)</f>
        <v/>
      </c>
    </row>
    <row r="362">
      <c r="B362" s="97" t="n"/>
      <c r="C362" s="13" t="n">
        <v>8</v>
      </c>
      <c r="D362" s="9">
        <f>$B$360</f>
        <v/>
      </c>
      <c r="E362" s="9">
        <f>$B$360</f>
        <v/>
      </c>
      <c r="F362" s="9">
        <f>$B$360</f>
        <v/>
      </c>
      <c r="T362" s="14">
        <f>IF(F361=21,SUM(D362:F363),"")</f>
        <v/>
      </c>
      <c r="U362" s="14" t="inlineStr"/>
      <c r="V362" s="14">
        <f>IF(T362="","",T362-U362)</f>
        <v/>
      </c>
    </row>
    <row r="363">
      <c r="B363" s="97" t="n"/>
      <c r="T363" s="14">
        <f>IF(F362=21,SUM(D363:F364),"")</f>
        <v/>
      </c>
      <c r="U363" s="14" t="inlineStr"/>
      <c r="V363" s="14">
        <f>IF(T363="","",T363-U363)</f>
        <v/>
      </c>
    </row>
    <row r="364">
      <c r="B364" s="13" t="inlineStr">
        <is>
          <t>Parâmetros p/ μx</t>
        </is>
      </c>
      <c r="C364" s="13" t="inlineStr">
        <is>
          <t>demand</t>
        </is>
      </c>
      <c r="D364" s="13" t="n">
        <v>19</v>
      </c>
      <c r="E364" s="13" t="n">
        <v>20</v>
      </c>
      <c r="F364" s="13" t="n">
        <v>21</v>
      </c>
      <c r="T364" s="14">
        <f>IF(F363=21,SUM(D364:F365),"")</f>
        <v/>
      </c>
      <c r="U364" s="14" t="inlineStr"/>
      <c r="V364" s="14">
        <f>IF(T364="","",T364-U364)</f>
        <v/>
      </c>
    </row>
    <row r="365">
      <c r="B365" s="13" t="inlineStr">
        <is>
          <t>D*E(RLT)</t>
        </is>
      </c>
      <c r="C365" s="13" t="n">
        <v>7</v>
      </c>
      <c r="D365" s="14">
        <f>Demand!AU19</f>
        <v/>
      </c>
      <c r="E365" s="14">
        <f>Demand!AV19</f>
        <v/>
      </c>
      <c r="F365" s="14">
        <f>Demand!AW19</f>
        <v/>
      </c>
      <c r="T365" s="14">
        <f>IF(F364=21,SUM(D365:F366),"")</f>
        <v/>
      </c>
      <c r="U365" s="14" t="n">
        <v>0</v>
      </c>
      <c r="V365" s="14">
        <f>IF(T365="","",T365-U365)</f>
        <v/>
      </c>
    </row>
    <row r="366">
      <c r="C366" s="13" t="n">
        <v>8</v>
      </c>
      <c r="D366" s="14">
        <f>Demand!AU20</f>
        <v/>
      </c>
      <c r="E366" s="14">
        <f>Demand!AV20</f>
        <v/>
      </c>
      <c r="F366" s="14">
        <f>Demand!AW20</f>
        <v/>
      </c>
      <c r="T366" s="14">
        <f>IF(F365=21,SUM(D366:F367),"")</f>
        <v/>
      </c>
      <c r="U366" s="14" t="inlineStr"/>
      <c r="V366" s="14">
        <f>IF(T366="","",T366-U366)</f>
        <v/>
      </c>
    </row>
    <row r="367">
      <c r="T367" s="14">
        <f>IF(F366=21,SUM(D367:F368),"")</f>
        <v/>
      </c>
      <c r="U367" s="14" t="inlineStr"/>
      <c r="V367" s="14">
        <f>IF(T367="","",T367-U367)</f>
        <v/>
      </c>
    </row>
    <row r="368">
      <c r="B368" s="13" t="inlineStr">
        <is>
          <t>Parâmetros p/ μy</t>
        </is>
      </c>
      <c r="C368" s="13" t="inlineStr">
        <is>
          <t>Média(E(RLT))</t>
        </is>
      </c>
      <c r="D368" s="13" t="n">
        <v>19</v>
      </c>
      <c r="E368" s="13" t="n">
        <v>20</v>
      </c>
      <c r="F368" s="13" t="n">
        <v>21</v>
      </c>
      <c r="T368" s="14">
        <f>IF(F367=21,SUM(D368:F369),"")</f>
        <v/>
      </c>
      <c r="U368" s="14" t="inlineStr"/>
      <c r="V368" s="14">
        <f>IF(T368="","",T368-U368)</f>
        <v/>
      </c>
    </row>
    <row r="369">
      <c r="B369" s="13" t="inlineStr">
        <is>
          <t>ND*RLT ; LB ; D*E(RLT)</t>
        </is>
      </c>
      <c r="C369" s="13" t="n">
        <v>7</v>
      </c>
      <c r="D369" s="13">
        <f>Distributors!I22</f>
        <v/>
      </c>
      <c r="E369" s="13">
        <f>Distributors!J22</f>
        <v/>
      </c>
      <c r="F369" s="13">
        <f>Distributors!K22</f>
        <v/>
      </c>
      <c r="T369" s="14">
        <f>IF(F368=21,SUM(D369:F370),"")</f>
        <v/>
      </c>
      <c r="U369" s="14" t="n">
        <v>0</v>
      </c>
      <c r="V369" s="14">
        <f>IF(T369="","",T369-U369)</f>
        <v/>
      </c>
    </row>
    <row r="370">
      <c r="C370" s="13" t="n">
        <v>8</v>
      </c>
      <c r="D370" s="13">
        <f>Distributors!I23</f>
        <v/>
      </c>
      <c r="E370" s="13">
        <f>Distributors!J23</f>
        <v/>
      </c>
      <c r="F370" s="13">
        <f>Distributors!K23</f>
        <v/>
      </c>
      <c r="T370" s="14">
        <f>IF(F369=21,SUM(D370:F371),"")</f>
        <v/>
      </c>
      <c r="U370" s="14" t="inlineStr"/>
      <c r="V370" s="14">
        <f>IF(T370="","",T370-U370)</f>
        <v/>
      </c>
    </row>
    <row r="371">
      <c r="T371" s="14">
        <f>IF(F370=21,SUM(D371:F372),"")</f>
        <v/>
      </c>
      <c r="U371" s="14" t="inlineStr"/>
      <c r="V371" s="14">
        <f>IF(T371="","",T371-U371)</f>
        <v/>
      </c>
    </row>
    <row r="372">
      <c r="C372" s="13" t="inlineStr">
        <is>
          <t>Cap</t>
        </is>
      </c>
      <c r="D372" s="13" t="n">
        <v>19</v>
      </c>
      <c r="E372" s="13" t="n">
        <v>20</v>
      </c>
      <c r="F372" s="13" t="n">
        <v>21</v>
      </c>
      <c r="T372" s="14">
        <f>IF(F371=21,SUM(D372:F373),"")</f>
        <v/>
      </c>
      <c r="U372" s="14" t="inlineStr"/>
      <c r="V372" s="14">
        <f>IF(T372="","",T372-U372)</f>
        <v/>
      </c>
    </row>
    <row r="373">
      <c r="C373" s="13" t="n">
        <v>7</v>
      </c>
      <c r="D373" s="13">
        <f>Distributors_Cap!F14</f>
        <v/>
      </c>
      <c r="E373" s="13">
        <f>Distributors_Cap!G14</f>
        <v/>
      </c>
      <c r="F373" s="13">
        <f>Distributors_Cap!H14</f>
        <v/>
      </c>
      <c r="T373" s="14">
        <f>IF(F372=21,SUM(D373:F374),"")</f>
        <v/>
      </c>
      <c r="U373" s="14" t="n">
        <v>0</v>
      </c>
      <c r="V373" s="14">
        <f>IF(T373="","",T373-U373)</f>
        <v/>
      </c>
    </row>
    <row r="374">
      <c r="C374" s="13" t="n">
        <v>8</v>
      </c>
      <c r="D374" s="13">
        <f>Distributors_Cap!F15</f>
        <v/>
      </c>
      <c r="E374" s="13">
        <f>Distributors_Cap!G15</f>
        <v/>
      </c>
      <c r="F374" s="13">
        <f>Distributors_Cap!H15</f>
        <v/>
      </c>
      <c r="T374" s="14">
        <f>IF(F373=21,SUM(D374:F375),"")</f>
        <v/>
      </c>
      <c r="U374" s="14" t="inlineStr"/>
      <c r="V374" s="14">
        <f>IF(T374="","",T374-U374)</f>
        <v/>
      </c>
    </row>
    <row r="375">
      <c r="T375" s="14">
        <f>IF(F374=21,SUM(D375:F376),"")</f>
        <v/>
      </c>
      <c r="U375" s="14" t="inlineStr"/>
      <c r="V375" s="14">
        <f>IF(T375="","",T375-U375)</f>
        <v/>
      </c>
    </row>
    <row r="376">
      <c r="B376" s="13" t="inlineStr">
        <is>
          <t>Parâmetros p/ μx</t>
        </is>
      </c>
      <c r="C376" s="13" t="inlineStr">
        <is>
          <t>Var(d-cap)</t>
        </is>
      </c>
      <c r="D376" s="13" t="n">
        <v>19</v>
      </c>
      <c r="E376" s="13" t="n">
        <v>20</v>
      </c>
      <c r="F376" s="13" t="n">
        <v>21</v>
      </c>
      <c r="T376" s="14">
        <f>IF(F375=21,SUM(D376:F377),"")</f>
        <v/>
      </c>
      <c r="U376" s="14" t="inlineStr"/>
      <c r="V376" s="14">
        <f>IF(T376="","",T376-U376)</f>
        <v/>
      </c>
    </row>
    <row r="377">
      <c r="B377" s="13" t="inlineStr">
        <is>
          <t>LB</t>
        </is>
      </c>
      <c r="C377" s="13" t="n">
        <v>7</v>
      </c>
      <c r="D377" s="13">
        <f>Distributors!I17^2</f>
        <v/>
      </c>
      <c r="E377" s="13">
        <f>Distributors!J17^2</f>
        <v/>
      </c>
      <c r="F377" s="13">
        <f>Distributors!K17^2</f>
        <v/>
      </c>
      <c r="T377" s="14">
        <f>IF(F376=21,SUM(D377:F378),"")</f>
        <v/>
      </c>
      <c r="U377" s="14" t="n">
        <v>0</v>
      </c>
      <c r="V377" s="14">
        <f>IF(T377="","",T377-U377)</f>
        <v/>
      </c>
    </row>
    <row r="378">
      <c r="C378" s="13" t="n">
        <v>8</v>
      </c>
      <c r="D378" s="13">
        <f>Distributors!I18^2</f>
        <v/>
      </c>
      <c r="E378" s="13">
        <f>Distributors!J18^2</f>
        <v/>
      </c>
      <c r="F378" s="13">
        <f>Distributors!K18^2</f>
        <v/>
      </c>
      <c r="T378" s="14">
        <f>IF(F377=21,SUM(D378:F379),"")</f>
        <v/>
      </c>
      <c r="U378" s="14" t="inlineStr"/>
      <c r="V378" s="14">
        <f>IF(T378="","",T378-U378)</f>
        <v/>
      </c>
    </row>
    <row r="379">
      <c r="T379" s="14">
        <f>IF(F378=21,SUM(D379:F380),"")</f>
        <v/>
      </c>
      <c r="U379" s="14" t="inlineStr"/>
      <c r="V379" s="14">
        <f>IF(T379="","",T379-U379)</f>
        <v/>
      </c>
    </row>
    <row r="380" ht="16.2" customHeight="1">
      <c r="B380" s="13" t="inlineStr">
        <is>
          <t>Parâmetros p/ σx</t>
        </is>
      </c>
      <c r="C380" s="13" t="inlineStr">
        <is>
          <t>Desvpad(Var(S2nd))</t>
        </is>
      </c>
      <c r="D380" s="13" t="n">
        <v>19</v>
      </c>
      <c r="E380" s="13" t="n">
        <v>20</v>
      </c>
      <c r="F380" s="13" t="n">
        <v>21</v>
      </c>
      <c r="T380" s="14">
        <f>IF(F379=21,SUM(D380:F381),"")</f>
        <v/>
      </c>
      <c r="U380" s="14" t="inlineStr"/>
      <c r="V380" s="14">
        <f>IF(T380="","",T380-U380)</f>
        <v/>
      </c>
    </row>
    <row r="381">
      <c r="B381" s="13" t="inlineStr">
        <is>
          <t>LB</t>
        </is>
      </c>
      <c r="C381" s="13" t="n">
        <v>7</v>
      </c>
      <c r="D381" s="13">
        <f>Dist_Fourth_central_moment_5var!D35</f>
        <v/>
      </c>
      <c r="E381" s="13">
        <f>Dist_Fourth_central_moment_5var!E35</f>
        <v/>
      </c>
      <c r="F381" s="13">
        <f>Dist_Fourth_central_moment_5var!F35</f>
        <v/>
      </c>
      <c r="T381" s="14">
        <f>IF(F380=21,SUM(D381:F382),"")</f>
        <v/>
      </c>
      <c r="U381" s="14" t="n">
        <v>0</v>
      </c>
      <c r="V381" s="14">
        <f>IF(T381="","",T381-U381)</f>
        <v/>
      </c>
    </row>
    <row r="382">
      <c r="C382" s="13" t="n">
        <v>8</v>
      </c>
      <c r="D382" s="13">
        <f>Dist_Fourth_central_moment_5var!D36</f>
        <v/>
      </c>
      <c r="E382" s="13">
        <f>Dist_Fourth_central_moment_5var!E36</f>
        <v/>
      </c>
      <c r="F382" s="13">
        <f>Dist_Fourth_central_moment_5var!F36</f>
        <v/>
      </c>
      <c r="T382" s="14">
        <f>IF(F381=21,SUM(D382:F383),"")</f>
        <v/>
      </c>
      <c r="U382" s="14" t="inlineStr"/>
      <c r="V382" s="14">
        <f>IF(T382="","",T382-U382)</f>
        <v/>
      </c>
    </row>
    <row r="383">
      <c r="T383" s="14">
        <f>IF(F382=21,SUM(D383:F384),"")</f>
        <v/>
      </c>
      <c r="U383" s="14" t="inlineStr"/>
      <c r="V383" s="14">
        <f>IF(T383="","",T383-U383)</f>
        <v/>
      </c>
    </row>
    <row r="384">
      <c r="B384" s="13" t="inlineStr">
        <is>
          <t>Parâmetros p/ σy</t>
        </is>
      </c>
      <c r="C384" s="13" t="inlineStr">
        <is>
          <t>DesvPad(Var(E(RLT)))</t>
        </is>
      </c>
      <c r="D384" s="13" t="n">
        <v>19</v>
      </c>
      <c r="E384" s="13" t="n">
        <v>20</v>
      </c>
      <c r="F384" s="13" t="n">
        <v>21</v>
      </c>
      <c r="T384" s="14">
        <f>IF(F383=21,SUM(D384:F385),"")</f>
        <v/>
      </c>
      <c r="U384" s="14" t="inlineStr"/>
      <c r="V384" s="14">
        <f>IF(T384="","",T384-U384)</f>
        <v/>
      </c>
    </row>
    <row r="385">
      <c r="B385" s="13" t="inlineStr">
        <is>
          <t>ND*RLT ; LB</t>
        </is>
      </c>
      <c r="C385" s="13" t="n">
        <v>7</v>
      </c>
      <c r="D385" s="95">
        <f>Distributors!I27</f>
        <v/>
      </c>
      <c r="E385" s="95">
        <f>Distributors!J27</f>
        <v/>
      </c>
      <c r="F385" s="95">
        <f>Distributors!K27</f>
        <v/>
      </c>
      <c r="T385" s="14">
        <f>IF(F384=21,SUM(D385:F386),"")</f>
        <v/>
      </c>
      <c r="U385" s="14" t="n">
        <v>0</v>
      </c>
      <c r="V385" s="14">
        <f>IF(T385="","",T385-U385)</f>
        <v/>
      </c>
    </row>
    <row r="386">
      <c r="C386" s="13" t="n">
        <v>8</v>
      </c>
      <c r="D386" s="95">
        <f>Distributors!I28</f>
        <v/>
      </c>
      <c r="E386" s="95">
        <f>Distributors!J28</f>
        <v/>
      </c>
      <c r="F386" s="95">
        <f>Distributors!K28</f>
        <v/>
      </c>
      <c r="T386" s="14">
        <f>IF(F385=21,SUM(D386:F387),"")</f>
        <v/>
      </c>
      <c r="U386" s="14" t="inlineStr"/>
      <c r="V386" s="14">
        <f>IF(T386="","",T386-U386)</f>
        <v/>
      </c>
    </row>
    <row r="387">
      <c r="T387" s="14">
        <f>IF(F386=21,SUM(D387:F388),"")</f>
        <v/>
      </c>
      <c r="U387" s="14" t="inlineStr"/>
      <c r="V387" s="14">
        <f>IF(T387="","",T387-U387)</f>
        <v/>
      </c>
    </row>
    <row r="388">
      <c r="B388" s="13" t="inlineStr">
        <is>
          <t>Parâmetros p/ μx</t>
        </is>
      </c>
      <c r="C388" s="13" t="inlineStr">
        <is>
          <t>Média(d-Cap)</t>
        </is>
      </c>
      <c r="D388" s="13" t="n">
        <v>19</v>
      </c>
      <c r="E388" s="13" t="n">
        <v>20</v>
      </c>
      <c r="F388" s="13" t="n">
        <v>21</v>
      </c>
      <c r="T388" s="14">
        <f>IF(F387=21,SUM(D388:F389),"")</f>
        <v/>
      </c>
      <c r="U388" s="14" t="inlineStr"/>
      <c r="V388" s="14">
        <f>IF(T388="","",T388-U388)</f>
        <v/>
      </c>
    </row>
    <row r="389">
      <c r="B389" s="13" t="inlineStr">
        <is>
          <t>ND*RLT</t>
        </is>
      </c>
      <c r="C389" s="13" t="n">
        <v>7</v>
      </c>
      <c r="D389" s="14">
        <f>D365-D373</f>
        <v/>
      </c>
      <c r="E389" s="14">
        <f>E365-E373</f>
        <v/>
      </c>
      <c r="F389" s="14">
        <f>F365-F373</f>
        <v/>
      </c>
      <c r="T389" s="14">
        <f>IF(F388=21,SUM(D389:F390),"")</f>
        <v/>
      </c>
      <c r="U389" s="14" t="n">
        <v>0</v>
      </c>
      <c r="V389" s="14">
        <f>IF(T389="","",T389-U389)</f>
        <v/>
      </c>
    </row>
    <row r="390">
      <c r="C390" s="13" t="n">
        <v>8</v>
      </c>
      <c r="D390" s="14">
        <f>D366-D374</f>
        <v/>
      </c>
      <c r="E390" s="14">
        <f>E366-E374</f>
        <v/>
      </c>
      <c r="F390" s="14">
        <f>F366-F374</f>
        <v/>
      </c>
      <c r="T390" s="14">
        <f>IF(F389=21,SUM(D390:F391),"")</f>
        <v/>
      </c>
      <c r="U390" s="14" t="inlineStr"/>
      <c r="V390" s="14">
        <f>IF(T390="","",T390-U390)</f>
        <v/>
      </c>
    </row>
    <row r="391">
      <c r="T391" s="14">
        <f>IF(F390=21,SUM(D391:F392),"")</f>
        <v/>
      </c>
      <c r="U391" s="14" t="inlineStr"/>
      <c r="V391" s="14">
        <f>IF(T391="","",T391-U391)</f>
        <v/>
      </c>
    </row>
    <row r="392">
      <c r="B392" s="13" t="inlineStr">
        <is>
          <t>Parâmetros p/ σx</t>
        </is>
      </c>
      <c r="C392" s="13" t="inlineStr">
        <is>
          <t>DesvPad(Var(d-cap))</t>
        </is>
      </c>
      <c r="D392" s="13" t="n">
        <v>19</v>
      </c>
      <c r="E392" s="13" t="n">
        <v>20</v>
      </c>
      <c r="F392" s="13" t="n">
        <v>21</v>
      </c>
      <c r="T392" s="14">
        <f>IF(F391=21,SUM(D392:F393),"")</f>
        <v/>
      </c>
      <c r="U392" s="14" t="inlineStr"/>
      <c r="V392" s="14">
        <f>IF(T392="","",T392-U392)</f>
        <v/>
      </c>
    </row>
    <row r="393">
      <c r="B393" s="13" t="inlineStr">
        <is>
          <t>ND*RLT</t>
        </is>
      </c>
      <c r="C393" s="13" t="n">
        <v>7</v>
      </c>
      <c r="D393" s="13">
        <f>Distributors!I17</f>
        <v/>
      </c>
      <c r="E393" s="13">
        <f>Distributors!J17</f>
        <v/>
      </c>
      <c r="F393" s="13">
        <f>Distributors!K17</f>
        <v/>
      </c>
      <c r="T393" s="14">
        <f>IF(F392=21,SUM(D393:F394),"")</f>
        <v/>
      </c>
      <c r="U393" s="14" t="n">
        <v>0</v>
      </c>
      <c r="V393" s="14">
        <f>IF(T393="","",T393-U393)</f>
        <v/>
      </c>
    </row>
    <row r="394">
      <c r="C394" s="13" t="n">
        <v>8</v>
      </c>
      <c r="D394" s="13">
        <f>Distributors!I18</f>
        <v/>
      </c>
      <c r="E394" s="13">
        <f>Distributors!J18</f>
        <v/>
      </c>
      <c r="F394" s="13">
        <f>Distributors!K18</f>
        <v/>
      </c>
      <c r="T394" s="14">
        <f>IF(F393=21,SUM(D394:F395),"")</f>
        <v/>
      </c>
      <c r="U394" s="14" t="inlineStr"/>
      <c r="V394" s="14">
        <f>IF(T394="","",T394-U394)</f>
        <v/>
      </c>
    </row>
    <row r="395">
      <c r="T395" s="14">
        <f>IF(F394=21,SUM(D395:F396),"")</f>
        <v/>
      </c>
      <c r="U395" s="14" t="inlineStr"/>
      <c r="V395" s="14">
        <f>IF(T395="","",T395-U395)</f>
        <v/>
      </c>
    </row>
    <row r="396">
      <c r="C396" s="13" t="inlineStr">
        <is>
          <t>LB</t>
        </is>
      </c>
      <c r="D396" s="13" t="n">
        <v>19</v>
      </c>
      <c r="E396" s="13" t="n">
        <v>20</v>
      </c>
      <c r="F396" s="13" t="n">
        <v>21</v>
      </c>
      <c r="T396" s="14">
        <f>IF(F395=21,SUM(D396:F397),"")</f>
        <v/>
      </c>
      <c r="U396" s="14" t="inlineStr"/>
      <c r="V396" s="14">
        <f>IF(T396="","",T396-U396)</f>
        <v/>
      </c>
    </row>
    <row r="397">
      <c r="C397" s="13" t="n">
        <v>7</v>
      </c>
      <c r="T397" s="14">
        <f>IF(F396=21,SUM(D397:F398),"")</f>
        <v/>
      </c>
      <c r="U397" s="14" t="n">
        <v>0</v>
      </c>
      <c r="V397" s="14">
        <f>IF(T397="","",T397-U397)</f>
        <v/>
      </c>
    </row>
    <row r="398">
      <c r="C398" s="13" t="n">
        <v>8</v>
      </c>
      <c r="T398" s="14">
        <f>IF(F397=21,SUM(D398:F399),"")</f>
        <v/>
      </c>
      <c r="U398" s="14" t="inlineStr"/>
      <c r="V398" s="14">
        <f>IF(T398="","",T398-U398)</f>
        <v/>
      </c>
    </row>
    <row r="399">
      <c r="T399" s="14">
        <f>IF(F398=21,SUM(D399:F400),"")</f>
        <v/>
      </c>
      <c r="U399" s="14" t="inlineStr"/>
      <c r="V399" s="14">
        <f>IF(T399="","",T399-U399)</f>
        <v/>
      </c>
    </row>
    <row r="400">
      <c r="C400" s="13" t="inlineStr">
        <is>
          <t>DesvPad(ND*ELT)</t>
        </is>
      </c>
      <c r="D400" s="13" t="n">
        <v>19</v>
      </c>
      <c r="E400" s="13" t="n">
        <v>20</v>
      </c>
      <c r="F400" s="13" t="n">
        <v>21</v>
      </c>
      <c r="T400" s="14">
        <f>IF(F399=21,SUM(D400:F401),"")</f>
        <v/>
      </c>
      <c r="U400" s="14" t="inlineStr"/>
      <c r="V400" s="14">
        <f>IF(T400="","",T400-U400)</f>
        <v/>
      </c>
    </row>
    <row r="401">
      <c r="C401" s="13" t="n">
        <v>7</v>
      </c>
      <c r="T401" s="14">
        <f>IF(F400=21,SUM(D401:F402),"")</f>
        <v/>
      </c>
      <c r="U401" s="14" t="n">
        <v>0</v>
      </c>
      <c r="V401" s="14">
        <f>IF(T401="","",T401-U401)</f>
        <v/>
      </c>
    </row>
    <row r="402">
      <c r="C402" s="13" t="n">
        <v>8</v>
      </c>
      <c r="T402" s="14">
        <f>IF(F401=21,SUM(D402:F403),"")</f>
        <v/>
      </c>
      <c r="U402" s="14" t="inlineStr"/>
      <c r="V402" s="14">
        <f>IF(T402="","",T402-U402)</f>
        <v/>
      </c>
    </row>
    <row r="403">
      <c r="T403" s="14">
        <f>IF(F402=21,SUM(D403:F404),"")</f>
        <v/>
      </c>
      <c r="U403" s="14" t="inlineStr"/>
      <c r="V403" s="14">
        <f>IF(T403="","",T403-U403)</f>
        <v/>
      </c>
    </row>
    <row r="404">
      <c r="C404" s="13" t="inlineStr">
        <is>
          <t>DesvPad(Cap)</t>
        </is>
      </c>
      <c r="D404" s="13" t="n">
        <v>19</v>
      </c>
      <c r="E404" s="13" t="n">
        <v>20</v>
      </c>
      <c r="F404" s="13" t="n">
        <v>21</v>
      </c>
      <c r="T404" s="14">
        <f>IF(F403=21,SUM(D404:F405),"")</f>
        <v/>
      </c>
      <c r="U404" s="14" t="inlineStr"/>
      <c r="V404" s="14">
        <f>IF(T404="","",T404-U404)</f>
        <v/>
      </c>
    </row>
    <row r="405">
      <c r="C405" s="13" t="n">
        <v>7</v>
      </c>
      <c r="D405" s="13">
        <f>(Dist_Fourth_central_moment_5var!D10)^0.5</f>
        <v/>
      </c>
      <c r="E405" s="13">
        <f>(Dist_Fourth_central_moment_5var!E10)^0.5</f>
        <v/>
      </c>
      <c r="F405" s="13">
        <f>(Dist_Fourth_central_moment_5var!F10)^0.5</f>
        <v/>
      </c>
      <c r="T405" s="14">
        <f>IF(F404=21,SUM(D405:F406),"")</f>
        <v/>
      </c>
      <c r="U405" s="14" t="n">
        <v>0</v>
      </c>
      <c r="V405" s="14">
        <f>IF(T405="","",T405-U405)</f>
        <v/>
      </c>
    </row>
    <row r="406">
      <c r="C406" s="13" t="n">
        <v>8</v>
      </c>
      <c r="D406" s="13">
        <f>(Dist_Fourth_central_moment_5var!D11)^0.5</f>
        <v/>
      </c>
      <c r="E406" s="13">
        <f>(Dist_Fourth_central_moment_5var!E11)^0.5</f>
        <v/>
      </c>
      <c r="F406" s="13">
        <f>(Dist_Fourth_central_moment_5var!F11)^0.5</f>
        <v/>
      </c>
      <c r="T406" s="14">
        <f>IF(F405=21,SUM(D406:F407),"")</f>
        <v/>
      </c>
      <c r="U406" s="14" t="inlineStr"/>
      <c r="V406" s="14">
        <f>IF(T406="","",T406-U406)</f>
        <v/>
      </c>
    </row>
    <row r="407">
      <c r="T407" s="14">
        <f>IF(F406=21,SUM(D407:F408),"")</f>
        <v/>
      </c>
      <c r="U407" s="14" t="inlineStr"/>
      <c r="V407" s="14">
        <f>IF(T407="","",T407-U407)</f>
        <v/>
      </c>
    </row>
    <row r="408">
      <c r="C408" s="13" t="inlineStr">
        <is>
          <t>z(RLT)</t>
        </is>
      </c>
      <c r="D408" s="13" t="n">
        <v>19</v>
      </c>
      <c r="E408" s="13" t="n">
        <v>20</v>
      </c>
      <c r="F408" s="13" t="n">
        <v>21</v>
      </c>
      <c r="T408" s="14">
        <f>IF(F407=21,SUM(D408:F409),"")</f>
        <v/>
      </c>
      <c r="U408" s="14" t="inlineStr"/>
      <c r="V408" s="14">
        <f>IF(T408="","",T408-U408)</f>
        <v/>
      </c>
    </row>
    <row r="409">
      <c r="C409" s="13" t="n">
        <v>7</v>
      </c>
      <c r="D409" s="13">
        <f>Distributors_stock_balance!D193</f>
        <v/>
      </c>
      <c r="E409" s="13">
        <f>Distributors_stock_balance!E193</f>
        <v/>
      </c>
      <c r="F409" s="13">
        <f>Distributors_stock_balance!F193</f>
        <v/>
      </c>
      <c r="T409" s="14">
        <f>IF(F408=21,SUM(D409:F410),"")</f>
        <v/>
      </c>
      <c r="U409" s="14" t="n">
        <v>0</v>
      </c>
      <c r="V409" s="14">
        <f>IF(T409="","",T409-U409)</f>
        <v/>
      </c>
    </row>
    <row r="410">
      <c r="C410" s="13" t="n">
        <v>8</v>
      </c>
      <c r="D410" s="13">
        <f>Distributors_stock_balance!D194</f>
        <v/>
      </c>
      <c r="E410" s="13">
        <f>Distributors_stock_balance!E194</f>
        <v/>
      </c>
      <c r="F410" s="13">
        <f>Distributors_stock_balance!F194</f>
        <v/>
      </c>
      <c r="T410" s="14">
        <f>IF(F409=21,SUM(D410:F411),"")</f>
        <v/>
      </c>
      <c r="U410" s="14" t="inlineStr"/>
      <c r="V410" s="14">
        <f>IF(T410="","",T410-U410)</f>
        <v/>
      </c>
    </row>
    <row r="411">
      <c r="T411" s="14">
        <f>IF(F410=21,SUM(D411:F412),"")</f>
        <v/>
      </c>
      <c r="U411" s="14" t="inlineStr"/>
      <c r="V411" s="14">
        <f>IF(T411="","",T411-U411)</f>
        <v/>
      </c>
    </row>
    <row r="412" ht="16.2" customHeight="1">
      <c r="C412" s="13" t="inlineStr">
        <is>
          <t>Aleatória S2nd</t>
        </is>
      </c>
      <c r="D412" s="13" t="n">
        <v>19</v>
      </c>
      <c r="E412" s="13" t="n">
        <v>20</v>
      </c>
      <c r="F412" s="13" t="n">
        <v>21</v>
      </c>
      <c r="T412" s="14">
        <f>IF(F411=21,SUM(D412:F413),"")</f>
        <v/>
      </c>
      <c r="U412" s="14" t="inlineStr"/>
      <c r="V412" s="14">
        <f>IF(T412="","",T412-U412)</f>
        <v/>
      </c>
    </row>
    <row r="413">
      <c r="C413" s="13" t="n">
        <v>7</v>
      </c>
      <c r="D413" s="13">
        <f>D377+D361*D381</f>
        <v/>
      </c>
      <c r="E413" s="13">
        <f>E377+E361*E381</f>
        <v/>
      </c>
      <c r="F413" s="13">
        <f>F377+F361*F381</f>
        <v/>
      </c>
      <c r="T413" s="14">
        <f>IF(F412=21,SUM(D413:F414),"")</f>
        <v/>
      </c>
      <c r="U413" s="14" t="n">
        <v>0</v>
      </c>
      <c r="V413" s="14">
        <f>IF(T413="","",T413-U413)</f>
        <v/>
      </c>
    </row>
    <row r="414">
      <c r="C414" s="13" t="n">
        <v>8</v>
      </c>
      <c r="D414" s="13">
        <f>D378+D362*D382</f>
        <v/>
      </c>
      <c r="E414" s="13">
        <f>E378+E362*E382</f>
        <v/>
      </c>
      <c r="F414" s="13">
        <f>F378+F362*F382</f>
        <v/>
      </c>
      <c r="T414" s="14">
        <f>IF(F413=21,SUM(D414:F415),"")</f>
        <v/>
      </c>
      <c r="U414" s="14" t="inlineStr"/>
      <c r="V414" s="14">
        <f>IF(T414="","",T414-U414)</f>
        <v/>
      </c>
    </row>
    <row r="415">
      <c r="T415" s="14">
        <f>IF(F414=21,SUM(D415:F416),"")</f>
        <v/>
      </c>
      <c r="U415" s="14" t="inlineStr"/>
      <c r="V415" s="14">
        <f>IF(T415="","",T415-U415)</f>
        <v/>
      </c>
    </row>
    <row r="416">
      <c r="C416" s="13" t="inlineStr">
        <is>
          <t>Radicand</t>
        </is>
      </c>
      <c r="D416" s="13" t="n">
        <v>19</v>
      </c>
      <c r="E416" s="13" t="n">
        <v>20</v>
      </c>
      <c r="F416" s="13" t="n">
        <v>21</v>
      </c>
      <c r="T416" s="14">
        <f>IF(F415=21,SUM(D416:F417),"")</f>
        <v/>
      </c>
      <c r="U416" s="14" t="inlineStr"/>
      <c r="V416" s="14">
        <f>IF(T416="","",T416-U416)</f>
        <v/>
      </c>
    </row>
    <row r="417">
      <c r="C417" s="13" t="n">
        <v>7</v>
      </c>
      <c r="D417" s="13">
        <f>Distributors_stock_balance!D175</f>
        <v/>
      </c>
      <c r="E417" s="13">
        <f>Distributors_stock_balance!E175</f>
        <v/>
      </c>
      <c r="F417" s="13">
        <f>Distributors_stock_balance!F175</f>
        <v/>
      </c>
      <c r="T417" s="14">
        <f>IF(F416=21,SUM(D417:F418),"")</f>
        <v/>
      </c>
      <c r="U417" s="14" t="n">
        <v>0</v>
      </c>
      <c r="V417" s="14">
        <f>IF(T417="","",T417-U417)</f>
        <v/>
      </c>
    </row>
    <row r="418">
      <c r="C418" s="13" t="n">
        <v>8</v>
      </c>
      <c r="D418" s="13">
        <f>Distributors_stock_balance!D176</f>
        <v/>
      </c>
      <c r="E418" s="13">
        <f>Distributors_stock_balance!E176</f>
        <v/>
      </c>
      <c r="F418" s="13">
        <f>Distributors_stock_balance!F176</f>
        <v/>
      </c>
      <c r="T418" s="14">
        <f>IF(F417=21,SUM(D418:F419),"")</f>
        <v/>
      </c>
      <c r="U418" s="14" t="inlineStr"/>
      <c r="V418" s="14">
        <f>IF(T418="","",T418-U418)</f>
        <v/>
      </c>
    </row>
    <row r="419">
      <c r="T419" s="14">
        <f>IF(F418=21,SUM(D419:F420),"")</f>
        <v/>
      </c>
      <c r="U419" s="14" t="inlineStr"/>
      <c r="V419" s="14">
        <f>IF(T419="","",T419-U419)</f>
        <v/>
      </c>
    </row>
    <row r="420">
      <c r="C420" s="13" t="inlineStr">
        <is>
          <t>SQRT</t>
        </is>
      </c>
      <c r="D420" s="13" t="n">
        <v>19</v>
      </c>
      <c r="E420" s="13" t="n">
        <v>20</v>
      </c>
      <c r="F420" s="13" t="n">
        <v>21</v>
      </c>
      <c r="T420" s="14">
        <f>IF(F419=21,SUM(D420:F421),"")</f>
        <v/>
      </c>
      <c r="U420" s="14" t="inlineStr"/>
      <c r="V420" s="14">
        <f>IF(T420="","",T420-U420)</f>
        <v/>
      </c>
    </row>
    <row r="421">
      <c r="C421" s="13" t="n">
        <v>7</v>
      </c>
      <c r="D421" s="13">
        <f>Distributors_stock_balance!D181</f>
        <v/>
      </c>
      <c r="E421" s="13">
        <f>Distributors_stock_balance!E181</f>
        <v/>
      </c>
      <c r="F421" s="13">
        <f>Distributors_stock_balance!F181</f>
        <v/>
      </c>
      <c r="T421" s="14">
        <f>IF(F420=21,SUM(D421:F422),"")</f>
        <v/>
      </c>
      <c r="U421" s="14" t="n">
        <v>0</v>
      </c>
      <c r="V421" s="14">
        <f>IF(T421="","",T421-U421)</f>
        <v/>
      </c>
    </row>
    <row r="422">
      <c r="C422" s="13" t="n">
        <v>8</v>
      </c>
      <c r="D422" s="13">
        <f>Distributors_stock_balance!D182</f>
        <v/>
      </c>
      <c r="E422" s="13">
        <f>Distributors_stock_balance!E182</f>
        <v/>
      </c>
      <c r="F422" s="13">
        <f>Distributors_stock_balance!F182</f>
        <v/>
      </c>
      <c r="T422" s="14">
        <f>IF(F421=21,SUM(D422:F423),"")</f>
        <v/>
      </c>
      <c r="U422" s="14" t="inlineStr"/>
      <c r="V422" s="14">
        <f>IF(T422="","",T422-U422)</f>
        <v/>
      </c>
    </row>
    <row r="423">
      <c r="T423" s="14">
        <f>IF(F422=21,SUM(D423:F424),"")</f>
        <v/>
      </c>
      <c r="U423" s="14" t="inlineStr"/>
      <c r="V423" s="14">
        <f>IF(T423="","",T423-U423)</f>
        <v/>
      </c>
    </row>
    <row r="424">
      <c r="C424" s="13" t="inlineStr">
        <is>
          <t>ND*ELT</t>
        </is>
      </c>
      <c r="D424" s="13" t="n">
        <v>19</v>
      </c>
      <c r="E424" s="13" t="n">
        <v>20</v>
      </c>
      <c r="F424" s="13" t="n">
        <v>21</v>
      </c>
      <c r="T424" s="14">
        <f>IF(F423=21,SUM(D424:F425),"")</f>
        <v/>
      </c>
      <c r="U424" s="14" t="inlineStr"/>
      <c r="V424" s="14">
        <f>IF(T424="","",T424-U424)</f>
        <v/>
      </c>
    </row>
    <row r="425">
      <c r="C425" s="13" t="n">
        <v>7</v>
      </c>
      <c r="D425" s="13">
        <f>Distributors_stock_balance!D235</f>
        <v/>
      </c>
      <c r="E425" s="13">
        <f>Distributors_stock_balance!E235</f>
        <v/>
      </c>
      <c r="F425" s="13">
        <f>Distributors_stock_balance!F235</f>
        <v/>
      </c>
      <c r="T425" s="14">
        <f>IF(F424=21,SUM(D425:F426),"")</f>
        <v/>
      </c>
      <c r="U425" s="14" t="n">
        <v>0</v>
      </c>
      <c r="V425" s="14">
        <f>IF(T425="","",T425-U425)</f>
        <v/>
      </c>
    </row>
    <row r="426">
      <c r="C426" s="13" t="n">
        <v>8</v>
      </c>
      <c r="D426" s="13">
        <f>Distributors_stock_balance!D236</f>
        <v/>
      </c>
      <c r="E426" s="13">
        <f>Distributors_stock_balance!E236</f>
        <v/>
      </c>
      <c r="F426" s="13">
        <f>Distributors_stock_balance!F236</f>
        <v/>
      </c>
      <c r="T426" s="14">
        <f>IF(F425=21,SUM(D426:F427),"")</f>
        <v/>
      </c>
      <c r="U426" s="14" t="inlineStr"/>
      <c r="V426" s="14">
        <f>IF(T426="","",T426-U426)</f>
        <v/>
      </c>
    </row>
    <row r="427">
      <c r="T427" s="14">
        <f>IF(F426=21,SUM(D427:F428),"")</f>
        <v/>
      </c>
      <c r="U427" s="14" t="inlineStr"/>
      <c r="V427" s="14">
        <f>IF(T427="","",T427-U427)</f>
        <v/>
      </c>
    </row>
    <row r="428">
      <c r="C428" s="13" t="inlineStr">
        <is>
          <t>Aleatória RLT</t>
        </is>
      </c>
      <c r="D428" s="13" t="n">
        <v>19</v>
      </c>
      <c r="E428" s="13" t="n">
        <v>20</v>
      </c>
      <c r="F428" s="13" t="n">
        <v>21</v>
      </c>
      <c r="T428" s="14">
        <f>IF(F427=21,SUM(D428:F429),"")</f>
        <v/>
      </c>
      <c r="U428" s="14" t="inlineStr"/>
      <c r="V428" s="14">
        <f>IF(T428="","",T428-U428)</f>
        <v/>
      </c>
    </row>
    <row r="429">
      <c r="C429" s="13" t="n">
        <v>7</v>
      </c>
      <c r="D429" s="13">
        <f>D369+D409*D385</f>
        <v/>
      </c>
      <c r="E429" s="13">
        <f>E369+E409*E385</f>
        <v/>
      </c>
      <c r="F429" s="13">
        <f>F369+F409*F385</f>
        <v/>
      </c>
      <c r="T429" s="14">
        <f>IF(F428=21,SUM(D429:F430),"")</f>
        <v/>
      </c>
      <c r="U429" s="14" t="n">
        <v>0</v>
      </c>
      <c r="V429" s="14">
        <f>IF(T429="","",T429-U429)</f>
        <v/>
      </c>
    </row>
    <row r="430">
      <c r="C430" s="13" t="n">
        <v>8</v>
      </c>
      <c r="D430" s="13">
        <f>D370+D410*D386</f>
        <v/>
      </c>
      <c r="E430" s="13">
        <f>E370+E410*E386</f>
        <v/>
      </c>
      <c r="F430" s="13">
        <f>F370+F410*F386</f>
        <v/>
      </c>
      <c r="T430" s="14">
        <f>IF(F429=21,SUM(D430:F431),"")</f>
        <v/>
      </c>
      <c r="U430" s="14" t="inlineStr"/>
      <c r="V430" s="14">
        <f>IF(T430="","",T430-U430)</f>
        <v/>
      </c>
    </row>
    <row r="431">
      <c r="T431" s="14">
        <f>IF(F430=21,SUM(D431:F432),"")</f>
        <v/>
      </c>
      <c r="U431" s="14" t="inlineStr"/>
      <c r="V431" s="14">
        <f>IF(T431="","",T431-U431)</f>
        <v/>
      </c>
    </row>
    <row r="432">
      <c r="C432" s="13" t="inlineStr">
        <is>
          <t>ActualRotd</t>
        </is>
      </c>
      <c r="D432" s="13" t="n">
        <v>19</v>
      </c>
      <c r="E432" s="13" t="n">
        <v>20</v>
      </c>
      <c r="F432" s="13" t="n">
        <v>21</v>
      </c>
      <c r="T432" s="14">
        <f>IF(F431=21,SUM(D432:F433),"")</f>
        <v/>
      </c>
      <c r="U432" s="14" t="inlineStr"/>
      <c r="V432" s="14">
        <f>IF(T432="","",T432-U432)</f>
        <v/>
      </c>
    </row>
    <row r="433">
      <c r="C433" s="13" t="n">
        <v>7</v>
      </c>
      <c r="D433" s="18">
        <f>Distributors_stock_balance!D283</f>
        <v/>
      </c>
      <c r="E433" s="18">
        <f>Distributors_stock_balance!E283</f>
        <v/>
      </c>
      <c r="F433" s="18">
        <f>Distributors_stock_balance!F283</f>
        <v/>
      </c>
      <c r="T433" s="14">
        <f>IF(F432=21,SUM(D433:F434),"")</f>
        <v/>
      </c>
      <c r="U433" s="14" t="n">
        <v>0</v>
      </c>
      <c r="V433" s="14">
        <f>IF(T433="","",T433-U433)</f>
        <v/>
      </c>
    </row>
    <row r="434">
      <c r="C434" s="13" t="n">
        <v>8</v>
      </c>
      <c r="D434" s="18">
        <f>Distributors_stock_balance!D284</f>
        <v/>
      </c>
      <c r="E434" s="18">
        <f>Distributors_stock_balance!E284</f>
        <v/>
      </c>
      <c r="F434" s="18">
        <f>Distributors_stock_balance!F284</f>
        <v/>
      </c>
      <c r="T434" s="14">
        <f>IF(F433=21,SUM(D434:F435),"")</f>
        <v/>
      </c>
      <c r="U434" s="14" t="inlineStr"/>
      <c r="V434" s="14">
        <f>IF(T434="","",T434-U434)</f>
        <v/>
      </c>
    </row>
    <row r="435">
      <c r="D435" s="18" t="n"/>
      <c r="E435" s="18" t="n"/>
      <c r="F435" s="18" t="n"/>
      <c r="T435" s="14">
        <f>IF(F434=21,SUM(D435:F436),"")</f>
        <v/>
      </c>
      <c r="U435" s="14" t="inlineStr"/>
      <c r="V435" s="14">
        <f>IF(T435="","",T435-U435)</f>
        <v/>
      </c>
    </row>
    <row r="436">
      <c r="T436" s="14">
        <f>IF(F435=21,SUM(D436:F437),"")</f>
        <v/>
      </c>
      <c r="U436" s="14" t="inlineStr"/>
      <c r="V436" s="14">
        <f>IF(T436="","",T436-U436)</f>
        <v/>
      </c>
    </row>
    <row r="437">
      <c r="C437" s="13" t="inlineStr">
        <is>
          <t>vMaxNumOfCyclesd</t>
        </is>
      </c>
      <c r="D437" s="13" t="n">
        <v>19</v>
      </c>
      <c r="E437" s="13" t="n">
        <v>20</v>
      </c>
      <c r="F437" s="13" t="n">
        <v>21</v>
      </c>
      <c r="T437" s="14">
        <f>IF(F436=21,SUM(D437:F438),"")</f>
        <v/>
      </c>
      <c r="U437" s="14" t="inlineStr"/>
      <c r="V437" s="14">
        <f>IF(T437="","",T437-U437)</f>
        <v/>
      </c>
    </row>
    <row r="438">
      <c r="C438" s="13" t="n">
        <v>7</v>
      </c>
      <c r="D438" s="13">
        <f>Distributors_stock_balance!D289</f>
        <v/>
      </c>
      <c r="E438" s="13">
        <f>Distributors_stock_balance!E289</f>
        <v/>
      </c>
      <c r="F438" s="13">
        <f>Distributors_stock_balance!F289</f>
        <v/>
      </c>
      <c r="T438" s="14">
        <f>IF(F437=21,SUM(D438:F439),"")</f>
        <v/>
      </c>
      <c r="U438" s="14" t="n">
        <v>0</v>
      </c>
      <c r="V438" s="14">
        <f>IF(T438="","",T438-U438)</f>
        <v/>
      </c>
    </row>
    <row r="439">
      <c r="C439" s="13" t="n">
        <v>8</v>
      </c>
      <c r="D439" s="13">
        <f>Distributors_stock_balance!D290</f>
        <v/>
      </c>
      <c r="E439" s="13">
        <f>Distributors_stock_balance!E290</f>
        <v/>
      </c>
      <c r="F439" s="13">
        <f>Distributors_stock_balance!F290</f>
        <v/>
      </c>
      <c r="T439" s="14">
        <f>IF(F438=21,SUM(D439:F440),"")</f>
        <v/>
      </c>
      <c r="U439" s="14" t="inlineStr"/>
      <c r="V439" s="14">
        <f>IF(T439="","",T439-U439)</f>
        <v/>
      </c>
    </row>
    <row r="440">
      <c r="T440" s="14">
        <f>IF(F439=21,SUM(D440:F441),"")</f>
        <v/>
      </c>
      <c r="U440" s="14" t="inlineStr"/>
      <c r="V440" s="14">
        <f>IF(T440="","",T440-U440)</f>
        <v/>
      </c>
    </row>
    <row r="441">
      <c r="B441" s="13" t="inlineStr">
        <is>
          <t>Parâmetros p/ σx</t>
        </is>
      </c>
      <c r="C441" s="13" t="inlineStr">
        <is>
          <t>DesvPad(demand)</t>
        </is>
      </c>
      <c r="D441" s="13" t="n">
        <v>19</v>
      </c>
      <c r="E441" s="13" t="n">
        <v>20</v>
      </c>
      <c r="F441" s="13" t="n">
        <v>21</v>
      </c>
      <c r="T441" s="14">
        <f>IF(F440=21,SUM(D441:F442),"")</f>
        <v/>
      </c>
      <c r="U441" s="14" t="inlineStr"/>
      <c r="V441" s="14">
        <f>IF(T441="","",T441-U441)</f>
        <v/>
      </c>
    </row>
    <row r="442">
      <c r="B442" s="13" t="inlineStr">
        <is>
          <t>D*E(RLT)</t>
        </is>
      </c>
      <c r="C442" s="13" t="n">
        <v>7</v>
      </c>
      <c r="D442" s="13">
        <f>D365*D353</f>
        <v/>
      </c>
      <c r="E442" s="13">
        <f>E365*E353</f>
        <v/>
      </c>
      <c r="F442" s="13">
        <f>F365*F353</f>
        <v/>
      </c>
      <c r="T442" s="14">
        <f>IF(F441=21,SUM(D442:F443),"")</f>
        <v/>
      </c>
      <c r="U442" s="14" t="n">
        <v>0</v>
      </c>
      <c r="V442" s="14">
        <f>IF(T442="","",T442-U442)</f>
        <v/>
      </c>
    </row>
    <row r="443">
      <c r="C443" s="13" t="n">
        <v>8</v>
      </c>
      <c r="D443" s="13">
        <f>D366*D354</f>
        <v/>
      </c>
      <c r="E443" s="13">
        <f>E366*E354</f>
        <v/>
      </c>
      <c r="F443" s="13">
        <f>F366*F354</f>
        <v/>
      </c>
      <c r="T443" s="14">
        <f>IF(F442=21,SUM(D443:F444),"")</f>
        <v/>
      </c>
      <c r="U443" s="14" t="inlineStr"/>
      <c r="V443" s="14">
        <f>IF(T443="","",T443-U443)</f>
        <v/>
      </c>
    </row>
    <row r="444">
      <c r="T444" s="14">
        <f>IF(F443=21,SUM(D444:F445),"")</f>
        <v/>
      </c>
      <c r="U444" s="14" t="inlineStr"/>
      <c r="V444" s="14">
        <f>IF(T444="","",T444-U444)</f>
        <v/>
      </c>
    </row>
    <row r="445">
      <c r="B445" s="13" t="inlineStr">
        <is>
          <t>Parâmetros p/ σy</t>
        </is>
      </c>
      <c r="C445" s="13" t="inlineStr">
        <is>
          <t>DesvPad(E(RLT))</t>
        </is>
      </c>
      <c r="D445" s="13" t="n">
        <v>19</v>
      </c>
      <c r="E445" s="13" t="n">
        <v>20</v>
      </c>
      <c r="F445" s="13" t="n">
        <v>21</v>
      </c>
      <c r="T445" s="14">
        <f>IF(F444=21,SUM(D445:F446),"")</f>
        <v/>
      </c>
      <c r="U445" s="14" t="inlineStr"/>
      <c r="V445" s="14">
        <f>IF(T445="","",T445-U445)</f>
        <v/>
      </c>
    </row>
    <row r="446">
      <c r="B446" s="13" t="inlineStr">
        <is>
          <t>D*E(RLT)</t>
        </is>
      </c>
      <c r="C446" s="13" t="n">
        <v>7</v>
      </c>
      <c r="D446" s="13">
        <f>D369*D353</f>
        <v/>
      </c>
      <c r="E446" s="13">
        <f>E369*E353</f>
        <v/>
      </c>
      <c r="F446" s="13">
        <f>F369*F353</f>
        <v/>
      </c>
      <c r="T446" s="14">
        <f>IF(F445=21,SUM(D446:F447),"")</f>
        <v/>
      </c>
      <c r="U446" s="14" t="n">
        <v>0</v>
      </c>
      <c r="V446" s="14">
        <f>IF(T446="","",T446-U446)</f>
        <v/>
      </c>
    </row>
    <row r="447">
      <c r="C447" s="13" t="n">
        <v>8</v>
      </c>
      <c r="D447" s="13">
        <f>D370*D354</f>
        <v/>
      </c>
      <c r="E447" s="13">
        <f>E370*E354</f>
        <v/>
      </c>
      <c r="F447" s="13">
        <f>F370*F354</f>
        <v/>
      </c>
      <c r="T447" s="14">
        <f>IF(F446=21,SUM(D447:F448),"")</f>
        <v/>
      </c>
      <c r="U447" s="14" t="inlineStr"/>
      <c r="V447" s="14">
        <f>IF(T447="","",T447-U447)</f>
        <v/>
      </c>
    </row>
    <row r="448">
      <c r="T448" s="14">
        <f>IF(F447=21,SUM(D448:F449),"")</f>
        <v/>
      </c>
      <c r="U448" s="14" t="inlineStr"/>
      <c r="V448" s="14">
        <f>IF(T448="","",T448-U448)</f>
        <v/>
      </c>
    </row>
    <row r="449">
      <c r="B449" s="13" t="inlineStr">
        <is>
          <t>z</t>
        </is>
      </c>
      <c r="C449" s="13" t="inlineStr">
        <is>
          <t>DesvPad(D*E(RLT))</t>
        </is>
      </c>
      <c r="D449" s="13" t="n">
        <v>19</v>
      </c>
      <c r="E449" s="13" t="n">
        <v>20</v>
      </c>
      <c r="F449" s="13" t="n">
        <v>21</v>
      </c>
      <c r="T449" s="14">
        <f>IF(F448=21,SUM(D449:F450),"")</f>
        <v/>
      </c>
      <c r="U449" s="14" t="inlineStr"/>
      <c r="V449" s="14">
        <f>IF(T449="","",T449-U449)</f>
        <v/>
      </c>
    </row>
    <row r="450">
      <c r="B450" s="13" t="n">
        <v>2.06</v>
      </c>
      <c r="C450" s="13" t="n">
        <v>7</v>
      </c>
      <c r="D450" s="13">
        <f>(D369*(D442^2)+(D365^2)*(D446^2))^0.5</f>
        <v/>
      </c>
      <c r="E450" s="13">
        <f>(E369*(E442^2)+(E365^2)*(E446^2))^0.5</f>
        <v/>
      </c>
      <c r="F450" s="13">
        <f>(F369*(F442^2)+(F365^2)*(F446^2))^0.5</f>
        <v/>
      </c>
      <c r="T450" s="14">
        <f>IF(F449=21,SUM(D450:F451),"")</f>
        <v/>
      </c>
      <c r="U450" s="14" t="n">
        <v>0</v>
      </c>
      <c r="V450" s="14">
        <f>IF(T450="","",T450-U450)</f>
        <v/>
      </c>
    </row>
    <row r="451">
      <c r="C451" s="13" t="n">
        <v>8</v>
      </c>
      <c r="D451" s="13">
        <f>(D370*(D443^2)+(D366^2)*(D447^2))^0.5</f>
        <v/>
      </c>
      <c r="E451" s="13">
        <f>(E370*(E443^2)+(E366^2)*(E447^2))^0.5</f>
        <v/>
      </c>
      <c r="F451" s="13">
        <f>(F370*(F443^2)+(F366^2)*(F447^2))^0.5</f>
        <v/>
      </c>
      <c r="T451" s="14">
        <f>IF(F450=21,SUM(D451:F452),"")</f>
        <v/>
      </c>
      <c r="U451" s="14" t="inlineStr"/>
      <c r="V451" s="14">
        <f>IF(T451="","",T451-U451)</f>
        <v/>
      </c>
    </row>
    <row r="452">
      <c r="T452" s="14">
        <f>IF(F451=21,SUM(D452:F453),"")</f>
        <v/>
      </c>
      <c r="U452" s="14" t="inlineStr"/>
      <c r="V452" s="14">
        <f>IF(T452="","",T452-U452)</f>
        <v/>
      </c>
    </row>
    <row r="453">
      <c r="C453" s="13" t="inlineStr">
        <is>
          <t>Média(D*E(RLT))</t>
        </is>
      </c>
      <c r="D453" s="13" t="n">
        <v>19</v>
      </c>
      <c r="E453" s="13" t="n">
        <v>20</v>
      </c>
      <c r="F453" s="13" t="n">
        <v>21</v>
      </c>
      <c r="T453" s="14">
        <f>IF(F452=21,SUM(D453:F454),"")</f>
        <v/>
      </c>
      <c r="U453" s="14" t="inlineStr"/>
      <c r="V453" s="14">
        <f>IF(T453="","",T453-U453)</f>
        <v/>
      </c>
    </row>
    <row r="454">
      <c r="C454" s="13" t="n">
        <v>7</v>
      </c>
      <c r="D454" s="13">
        <f>D365*D369</f>
        <v/>
      </c>
      <c r="E454" s="13">
        <f>E365*E369</f>
        <v/>
      </c>
      <c r="F454" s="13">
        <f>F365*F369</f>
        <v/>
      </c>
      <c r="T454" s="14">
        <f>IF(F453=21,SUM(D454:F455),"")</f>
        <v/>
      </c>
      <c r="U454" s="14" t="n">
        <v>0</v>
      </c>
      <c r="V454" s="14">
        <f>IF(T454="","",T454-U454)</f>
        <v/>
      </c>
    </row>
    <row r="455">
      <c r="C455" s="13" t="n">
        <v>8</v>
      </c>
      <c r="D455" s="13">
        <f>D366*D370</f>
        <v/>
      </c>
      <c r="E455" s="13">
        <f>E366*E370</f>
        <v/>
      </c>
      <c r="F455" s="13">
        <f>F366*F370</f>
        <v/>
      </c>
      <c r="T455" s="14">
        <f>IF(F454=21,SUM(D455:F456),"")</f>
        <v/>
      </c>
      <c r="U455" s="14" t="inlineStr"/>
      <c r="V455" s="14">
        <f>IF(T455="","",T455-U455)</f>
        <v/>
      </c>
    </row>
    <row r="456">
      <c r="T456" s="14">
        <f>IF(F455=21,SUM(D456:F457),"")</f>
        <v/>
      </c>
      <c r="U456" s="14" t="inlineStr"/>
      <c r="V456" s="14">
        <f>IF(T456="","",T456-U456)</f>
        <v/>
      </c>
    </row>
    <row r="457">
      <c r="C457" s="13" t="inlineStr">
        <is>
          <t>Reorder(Estado da arte)</t>
        </is>
      </c>
      <c r="D457" s="13" t="n">
        <v>19</v>
      </c>
      <c r="E457" s="13" t="n">
        <v>20</v>
      </c>
      <c r="F457" s="13" t="n">
        <v>21</v>
      </c>
      <c r="T457" s="14">
        <f>IF(F456=21,SUM(D457:F458),"")</f>
        <v/>
      </c>
      <c r="U457" s="14" t="inlineStr"/>
      <c r="V457" s="14">
        <f>IF(T457="","",T457-U457)</f>
        <v/>
      </c>
    </row>
    <row r="458">
      <c r="C458" s="13" t="n">
        <v>7</v>
      </c>
      <c r="D458" s="95">
        <f>D454+$B$450*D450</f>
        <v/>
      </c>
      <c r="E458" s="95">
        <f>E454+$B$450*E450</f>
        <v/>
      </c>
      <c r="F458" s="95">
        <f>F454+$B$450*F450</f>
        <v/>
      </c>
      <c r="T458" s="14">
        <f>IF(F457=21,SUM(D458:F459),"")</f>
        <v/>
      </c>
      <c r="U458" s="14" t="n">
        <v>0</v>
      </c>
      <c r="V458" s="14">
        <f>IF(T458="","",T458-U458)</f>
        <v/>
      </c>
    </row>
    <row r="459">
      <c r="C459" s="13" t="n">
        <v>8</v>
      </c>
      <c r="D459" s="95">
        <f>D455+$B$450*D451</f>
        <v/>
      </c>
      <c r="E459" s="95">
        <f>E455+$B$450*E451</f>
        <v/>
      </c>
      <c r="F459" s="95">
        <f>F455+$B$450*F451</f>
        <v/>
      </c>
      <c r="T459" s="14">
        <f>IF(F458=21,SUM(D459:F460),"")</f>
        <v/>
      </c>
      <c r="U459" s="14" t="inlineStr"/>
      <c r="V459" s="14">
        <f>IF(T459="","",T459-U459)</f>
        <v/>
      </c>
    </row>
    <row r="460">
      <c r="D460" s="95" t="n"/>
      <c r="T460" s="14">
        <f>IF(F459=21,SUM(D460:F461),"")</f>
        <v/>
      </c>
      <c r="U460" s="14" t="inlineStr"/>
      <c r="V460" s="14">
        <f>IF(T460="","",T460-U460)</f>
        <v/>
      </c>
    </row>
    <row r="461">
      <c r="C461" s="13" t="inlineStr">
        <is>
          <t>Erro &gt; 0,01%</t>
        </is>
      </c>
      <c r="D461" s="13" t="n">
        <v>19</v>
      </c>
      <c r="E461" s="13" t="n">
        <v>20</v>
      </c>
      <c r="F461" s="13" t="n">
        <v>21</v>
      </c>
      <c r="T461" s="14">
        <f>IF(F460=21,SUM(D461:F462),"")</f>
        <v/>
      </c>
      <c r="U461" s="14" t="inlineStr"/>
      <c r="V461" s="14">
        <f>IF(T461="","",T461-U461)</f>
        <v/>
      </c>
    </row>
    <row r="462">
      <c r="C462" s="13" t="n">
        <v>7</v>
      </c>
      <c r="T462" s="14">
        <f>IF(F461=21,SUM(D462:F463),"")</f>
        <v/>
      </c>
      <c r="U462" s="14" t="n">
        <v>0</v>
      </c>
      <c r="V462" s="14">
        <f>IF(T462="","",T462-U462)</f>
        <v/>
      </c>
    </row>
    <row r="463">
      <c r="C463" s="13" t="n">
        <v>8</v>
      </c>
      <c r="T463" s="14">
        <f>IF(F462=21,SUM(D463:F463),"")</f>
        <v/>
      </c>
      <c r="U463" s="14" t="inlineStr"/>
      <c r="V463" s="14" t="n"/>
    </row>
    <row r="464" ht="23.4" customHeight="1">
      <c r="B464" s="88" t="inlineStr">
        <is>
          <t>RETAILERS</t>
        </is>
      </c>
      <c r="V464" s="15">
        <f>SUM(V466:V596)</f>
        <v/>
      </c>
    </row>
    <row r="465">
      <c r="B465" s="13" t="inlineStr">
        <is>
          <t>Objective</t>
        </is>
      </c>
      <c r="C465" s="13" t="inlineStr">
        <is>
          <t>P(Reorder)</t>
        </is>
      </c>
      <c r="D465" s="13" t="n">
        <v>22</v>
      </c>
      <c r="E465" s="13" t="n">
        <v>23</v>
      </c>
      <c r="F465" s="13" t="n">
        <v>24</v>
      </c>
      <c r="S465" s="13" t="inlineStr">
        <is>
          <t>Objective</t>
        </is>
      </c>
      <c r="V465" s="14" t="n"/>
    </row>
    <row r="466">
      <c r="B466" s="16">
        <f>Optimal_solutionr</f>
        <v/>
      </c>
      <c r="C466" s="13" t="n">
        <v>9</v>
      </c>
      <c r="S466" s="16" t="n">
        <v>5106408.669759868</v>
      </c>
      <c r="T466" s="14">
        <f>IF(F465=24,SUM(D466:F655),"")</f>
        <v/>
      </c>
      <c r="U466" s="14" t="n">
        <v>0</v>
      </c>
      <c r="V466" s="14">
        <f>IF(T466="","",T466-U466)</f>
        <v/>
      </c>
    </row>
    <row r="467">
      <c r="C467" s="13" t="n">
        <v>10</v>
      </c>
      <c r="S467" s="13" t="inlineStr">
        <is>
          <t>Diferença</t>
        </is>
      </c>
      <c r="T467" s="14">
        <f>IF(F466=24,SUM(D467:F656),"")</f>
        <v/>
      </c>
      <c r="U467" s="14" t="n">
        <v>0</v>
      </c>
      <c r="V467" s="14">
        <f>IF(T467="","",T467-U467)</f>
        <v/>
      </c>
    </row>
    <row r="468">
      <c r="C468" s="13" t="n">
        <v>11</v>
      </c>
      <c r="S468" s="16">
        <f>B466-S466</f>
        <v/>
      </c>
      <c r="T468" s="14">
        <f>IF(F467=24,SUM(D468:F657),"")</f>
        <v/>
      </c>
      <c r="U468" s="14" t="n">
        <v>0</v>
      </c>
      <c r="V468" s="14">
        <f>IF(T468="","",T468-U468)</f>
        <v/>
      </c>
    </row>
    <row r="469">
      <c r="C469" s="13" t="n">
        <v>12</v>
      </c>
      <c r="T469" s="14">
        <f>IF(F468=24,SUM(D469:F658),"")</f>
        <v/>
      </c>
      <c r="U469" s="14" t="n">
        <v>0</v>
      </c>
      <c r="V469" s="14">
        <f>IF(T469="","",T469-U469)</f>
        <v/>
      </c>
    </row>
    <row r="470">
      <c r="C470" s="13" t="n">
        <v>13</v>
      </c>
      <c r="T470" s="14">
        <f>IF(F469=24,SUM(D470:F659),"")</f>
        <v/>
      </c>
      <c r="U470" s="14" t="n">
        <v>0</v>
      </c>
      <c r="V470" s="14">
        <f>IF(T470="","",T470-U470)</f>
        <v/>
      </c>
    </row>
    <row r="471">
      <c r="C471" s="13" t="n">
        <v>14</v>
      </c>
      <c r="T471" s="14">
        <f>IF(F470=24,SUM(D471:F660),"")</f>
        <v/>
      </c>
      <c r="U471" s="14" t="n">
        <v>0</v>
      </c>
      <c r="V471" s="14">
        <f>IF(T471="","",T471-U471)</f>
        <v/>
      </c>
    </row>
    <row r="472">
      <c r="C472" s="13" t="n">
        <v>15</v>
      </c>
      <c r="T472" s="14">
        <f>IF(F471=24,SUM(D472:F661),"")</f>
        <v/>
      </c>
      <c r="U472" s="14" t="n">
        <v>0</v>
      </c>
      <c r="V472" s="14">
        <f>IF(T472="","",T472-U472)</f>
        <v/>
      </c>
    </row>
    <row r="473">
      <c r="C473" s="13" t="n">
        <v>16</v>
      </c>
      <c r="T473" s="14">
        <f>IF(F472=24,SUM(D473:F662),"")</f>
        <v/>
      </c>
      <c r="U473" s="14" t="n">
        <v>0</v>
      </c>
      <c r="V473" s="14">
        <f>IF(T473="","",T473-U473)</f>
        <v/>
      </c>
    </row>
    <row r="474">
      <c r="C474" s="13" t="n">
        <v>17</v>
      </c>
      <c r="T474" s="14">
        <f>IF(F473=24,SUM(D474:F663),"")</f>
        <v/>
      </c>
      <c r="U474" s="14" t="n">
        <v>0</v>
      </c>
      <c r="V474" s="14">
        <f>IF(T474="","",T474-U474)</f>
        <v/>
      </c>
    </row>
    <row r="475">
      <c r="C475" s="13" t="n">
        <v>18</v>
      </c>
      <c r="T475" s="14">
        <f>IF(F474=24,SUM(D475:F664),"")</f>
        <v/>
      </c>
      <c r="U475" s="14" t="n">
        <v>0</v>
      </c>
      <c r="V475" s="14">
        <f>IF(T475="","",T475-U475)</f>
        <v/>
      </c>
    </row>
    <row r="476">
      <c r="C476" s="13" t="n">
        <v>19</v>
      </c>
      <c r="T476" s="14">
        <f>IF(F475=24,SUM(D476:F665),"")</f>
        <v/>
      </c>
      <c r="U476" s="14" t="n">
        <v>0</v>
      </c>
      <c r="V476" s="14">
        <f>IF(T476="","",T476-U476)</f>
        <v/>
      </c>
    </row>
    <row r="477">
      <c r="C477" s="13" t="n">
        <v>20</v>
      </c>
      <c r="T477" s="14">
        <f>IF(F476=24,SUM(D477:F666),"")</f>
        <v/>
      </c>
      <c r="U477" s="14" t="n">
        <v>0</v>
      </c>
      <c r="V477" s="14">
        <f>IF(T477="","",T477-U477)</f>
        <v/>
      </c>
    </row>
    <row r="478">
      <c r="C478" s="13" t="n">
        <v>21</v>
      </c>
      <c r="T478" s="14">
        <f>IF(F477=24,SUM(D478:F667),"")</f>
        <v/>
      </c>
      <c r="U478" s="14" t="n">
        <v>0</v>
      </c>
      <c r="V478" s="14">
        <f>IF(T478="","",T478-U478)</f>
        <v/>
      </c>
    </row>
    <row r="479">
      <c r="C479" s="13" t="n">
        <v>22</v>
      </c>
      <c r="T479" s="14">
        <f>IF(F478=24,SUM(D479:F668),"")</f>
        <v/>
      </c>
      <c r="U479" s="14" t="n">
        <v>0</v>
      </c>
      <c r="V479" s="14">
        <f>IF(T479="","",T479-U479)</f>
        <v/>
      </c>
    </row>
    <row r="480">
      <c r="C480" s="13" t="n">
        <v>23</v>
      </c>
      <c r="T480" s="14">
        <f>IF(F479=24,SUM(D480:F669),"")</f>
        <v/>
      </c>
      <c r="U480" s="14" t="n">
        <v>0</v>
      </c>
      <c r="V480" s="14">
        <f>IF(T480="","",T480-U480)</f>
        <v/>
      </c>
    </row>
    <row r="481">
      <c r="C481" s="13" t="n">
        <v>24</v>
      </c>
      <c r="T481" s="14">
        <f>IF(F480=24,SUM(D481:F670),"")</f>
        <v/>
      </c>
      <c r="U481" s="14" t="n">
        <v>0</v>
      </c>
      <c r="V481" s="14">
        <f>IF(T481="","",T481-U481)</f>
        <v/>
      </c>
    </row>
    <row r="482">
      <c r="C482" s="13" t="n">
        <v>25</v>
      </c>
      <c r="T482" s="14">
        <f>IF(F481=24,SUM(D482:F671),"")</f>
        <v/>
      </c>
      <c r="U482" s="14" t="n">
        <v>0</v>
      </c>
      <c r="V482" s="14">
        <f>IF(T482="","",T482-U482)</f>
        <v/>
      </c>
    </row>
    <row r="483">
      <c r="C483" s="13" t="n">
        <v>26</v>
      </c>
      <c r="T483" s="14">
        <f>IF(F482=24,SUM(D483:F672),"")</f>
        <v/>
      </c>
      <c r="U483" s="14" t="n">
        <v>0</v>
      </c>
      <c r="V483" s="14">
        <f>IF(T483="","",T483-U483)</f>
        <v/>
      </c>
    </row>
    <row r="484">
      <c r="C484" s="13" t="n">
        <v>27</v>
      </c>
      <c r="T484" s="14">
        <f>IF(F483=24,SUM(D484:F673),"")</f>
        <v/>
      </c>
      <c r="U484" s="14" t="n">
        <v>0</v>
      </c>
      <c r="V484" s="14">
        <f>IF(T484="","",T484-U484)</f>
        <v/>
      </c>
    </row>
    <row r="485">
      <c r="C485" s="13" t="n">
        <v>28</v>
      </c>
      <c r="T485" s="14">
        <f>IF(F484=24,SUM(D485:F674),"")</f>
        <v/>
      </c>
      <c r="U485" s="14" t="n">
        <v>0</v>
      </c>
      <c r="V485" s="14">
        <f>IF(T485="","",T485-U485)</f>
        <v/>
      </c>
    </row>
    <row r="486">
      <c r="C486" s="13" t="n">
        <v>29</v>
      </c>
      <c r="T486" s="14">
        <f>IF(F485=24,SUM(D486:F675),"")</f>
        <v/>
      </c>
      <c r="U486" s="14" t="n">
        <v>0</v>
      </c>
      <c r="V486" s="14">
        <f>IF(T486="","",T486-U486)</f>
        <v/>
      </c>
    </row>
    <row r="487">
      <c r="C487" s="13" t="n">
        <v>30</v>
      </c>
      <c r="T487" s="14">
        <f>IF(F486=24,SUM(D487:F676),"")</f>
        <v/>
      </c>
      <c r="U487" s="14" t="n">
        <v>0</v>
      </c>
      <c r="V487" s="14">
        <f>IF(T487="","",T487-U487)</f>
        <v/>
      </c>
    </row>
    <row r="488">
      <c r="C488" s="13" t="n">
        <v>31</v>
      </c>
      <c r="T488" s="14">
        <f>IF(F487=24,SUM(D488:F677),"")</f>
        <v/>
      </c>
      <c r="U488" s="14" t="n">
        <v>0</v>
      </c>
      <c r="V488" s="14">
        <f>IF(T488="","",T488-U488)</f>
        <v/>
      </c>
    </row>
    <row r="489">
      <c r="C489" s="13" t="n">
        <v>32</v>
      </c>
      <c r="T489" s="14">
        <f>IF(F488=24,SUM(D489:F678),"")</f>
        <v/>
      </c>
      <c r="U489" s="14" t="n">
        <v>0</v>
      </c>
      <c r="V489" s="14">
        <f>IF(T489="","",T489-U489)</f>
        <v/>
      </c>
    </row>
    <row r="490">
      <c r="C490" s="13" t="n">
        <v>33</v>
      </c>
      <c r="T490" s="14">
        <f>IF(F489=24,SUM(D490:F679),"")</f>
        <v/>
      </c>
      <c r="U490" s="14" t="n">
        <v>0</v>
      </c>
      <c r="V490" s="14">
        <f>IF(T490="","",T490-U490)</f>
        <v/>
      </c>
    </row>
    <row r="491">
      <c r="C491" s="13" t="n">
        <v>34</v>
      </c>
      <c r="T491" s="14">
        <f>IF(F490=24,SUM(D491:F680),"")</f>
        <v/>
      </c>
      <c r="U491" s="14" t="n">
        <v>0</v>
      </c>
      <c r="V491" s="14">
        <f>IF(T491="","",T491-U491)</f>
        <v/>
      </c>
    </row>
    <row r="492">
      <c r="C492" s="13" t="n">
        <v>35</v>
      </c>
      <c r="T492" s="14">
        <f>IF(F491=24,SUM(D492:F681),"")</f>
        <v/>
      </c>
      <c r="U492" s="14" t="n">
        <v>0</v>
      </c>
      <c r="V492" s="14">
        <f>IF(T492="","",T492-U492)</f>
        <v/>
      </c>
    </row>
    <row r="493">
      <c r="C493" s="13" t="n">
        <v>36</v>
      </c>
      <c r="T493" s="14">
        <f>IF(F492=24,SUM(D493:F682),"")</f>
        <v/>
      </c>
      <c r="U493" s="14" t="n">
        <v>0</v>
      </c>
      <c r="V493" s="14">
        <f>IF(T493="","",T493-U493)</f>
        <v/>
      </c>
    </row>
    <row r="494">
      <c r="C494" s="13" t="n">
        <v>37</v>
      </c>
      <c r="T494" s="14">
        <f>IF(F493=24,SUM(D494:F683),"")</f>
        <v/>
      </c>
      <c r="U494" s="14" t="n">
        <v>0</v>
      </c>
      <c r="V494" s="14">
        <f>IF(T494="","",T494-U494)</f>
        <v/>
      </c>
    </row>
    <row r="495">
      <c r="C495" s="13" t="n">
        <v>38</v>
      </c>
      <c r="T495" s="14">
        <f>IF(F494=24,SUM(D495:F684),"")</f>
        <v/>
      </c>
      <c r="U495" s="14" t="n">
        <v>0</v>
      </c>
      <c r="V495" s="14">
        <f>IF(T495="","",T495-U495)</f>
        <v/>
      </c>
    </row>
    <row r="496">
      <c r="C496" s="13" t="n">
        <v>39</v>
      </c>
      <c r="T496" s="14">
        <f>IF(F495=24,SUM(D496:F685),"")</f>
        <v/>
      </c>
      <c r="U496" s="14" t="n">
        <v>0</v>
      </c>
      <c r="V496" s="14">
        <f>IF(T496="","",T496-U496)</f>
        <v/>
      </c>
    </row>
    <row r="497">
      <c r="C497" s="13" t="n">
        <v>40</v>
      </c>
      <c r="T497" s="14">
        <f>IF(F496=24,SUM(D497:F686),"")</f>
        <v/>
      </c>
      <c r="U497" s="14" t="n">
        <v>0</v>
      </c>
      <c r="V497" s="14">
        <f>IF(T497="","",T497-U497)</f>
        <v/>
      </c>
    </row>
    <row r="498">
      <c r="C498" s="13" t="n">
        <v>41</v>
      </c>
      <c r="T498" s="14">
        <f>IF(F497=24,SUM(D498:F687),"")</f>
        <v/>
      </c>
      <c r="U498" s="14" t="n">
        <v>0</v>
      </c>
      <c r="V498" s="14">
        <f>IF(T498="","",T498-U498)</f>
        <v/>
      </c>
    </row>
    <row r="499">
      <c r="C499" s="13" t="n">
        <v>42</v>
      </c>
      <c r="T499" s="14">
        <f>IF(F498=24,SUM(D499:F688),"")</f>
        <v/>
      </c>
      <c r="U499" s="14" t="n">
        <v>0</v>
      </c>
      <c r="V499" s="14">
        <f>IF(T499="","",T499-U499)</f>
        <v/>
      </c>
    </row>
    <row r="500">
      <c r="C500" s="13" t="n">
        <v>43</v>
      </c>
      <c r="T500" s="14">
        <f>IF(F499=24,SUM(D500:F689),"")</f>
        <v/>
      </c>
      <c r="U500" s="14" t="n">
        <v>0</v>
      </c>
      <c r="V500" s="14">
        <f>IF(T500="","",T500-U500)</f>
        <v/>
      </c>
    </row>
    <row r="501">
      <c r="C501" s="13" t="n">
        <v>44</v>
      </c>
      <c r="T501" s="14">
        <f>IF(F500=24,SUM(D501:F690),"")</f>
        <v/>
      </c>
      <c r="U501" s="14" t="n">
        <v>0</v>
      </c>
      <c r="V501" s="14">
        <f>IF(T501="","",T501-U501)</f>
        <v/>
      </c>
    </row>
    <row r="502">
      <c r="C502" s="13" t="n">
        <v>45</v>
      </c>
      <c r="T502" s="14">
        <f>IF(F501=24,SUM(D502:F691),"")</f>
        <v/>
      </c>
      <c r="U502" s="14" t="n">
        <v>0</v>
      </c>
      <c r="V502" s="14">
        <f>IF(T502="","",T502-U502)</f>
        <v/>
      </c>
    </row>
    <row r="503">
      <c r="C503" s="13" t="n">
        <v>46</v>
      </c>
      <c r="T503" s="14">
        <f>IF(F502=24,SUM(D503:F692),"")</f>
        <v/>
      </c>
      <c r="U503" s="14" t="n">
        <v>0</v>
      </c>
      <c r="V503" s="14">
        <f>IF(T503="","",T503-U503)</f>
        <v/>
      </c>
    </row>
    <row r="504">
      <c r="C504" s="13" t="n">
        <v>47</v>
      </c>
      <c r="T504" s="14">
        <f>IF(F503=24,SUM(D504:F693),"")</f>
        <v/>
      </c>
      <c r="U504" s="14" t="n">
        <v>0</v>
      </c>
      <c r="V504" s="14">
        <f>IF(T504="","",T504-U504)</f>
        <v/>
      </c>
    </row>
    <row r="505">
      <c r="C505" s="13" t="n">
        <v>48</v>
      </c>
      <c r="T505" s="14">
        <f>IF(F504=24,SUM(D505:F694),"")</f>
        <v/>
      </c>
      <c r="U505" s="14" t="n">
        <v>0</v>
      </c>
      <c r="V505" s="14">
        <f>IF(T505="","",T505-U505)</f>
        <v/>
      </c>
    </row>
    <row r="506">
      <c r="C506" s="13" t="n">
        <v>49</v>
      </c>
      <c r="T506" s="14">
        <f>IF(F505=24,SUM(D506:F695),"")</f>
        <v/>
      </c>
      <c r="U506" s="14" t="n">
        <v>0</v>
      </c>
      <c r="V506" s="14">
        <f>IF(T506="","",T506-U506)</f>
        <v/>
      </c>
    </row>
    <row r="507">
      <c r="C507" s="13" t="n">
        <v>50</v>
      </c>
      <c r="T507" s="14">
        <f>IF(F506=24,SUM(D507:F696),"")</f>
        <v/>
      </c>
      <c r="U507" s="14" t="n">
        <v>0</v>
      </c>
      <c r="V507" s="14">
        <f>IF(T507="","",T507-U507)</f>
        <v/>
      </c>
    </row>
    <row r="508">
      <c r="C508" s="13" t="n">
        <v>51</v>
      </c>
      <c r="T508" s="14">
        <f>IF(F507=24,SUM(D508:F697),"")</f>
        <v/>
      </c>
      <c r="U508" s="14" t="n">
        <v>0</v>
      </c>
      <c r="V508" s="14">
        <f>IF(T508="","",T508-U508)</f>
        <v/>
      </c>
    </row>
    <row r="509">
      <c r="C509" s="13" t="n">
        <v>52</v>
      </c>
      <c r="T509" s="14">
        <f>IF(F508=24,SUM(D509:F698),"")</f>
        <v/>
      </c>
      <c r="U509" s="14" t="n">
        <v>0</v>
      </c>
      <c r="V509" s="14">
        <f>IF(T509="","",T509-U509)</f>
        <v/>
      </c>
    </row>
    <row r="510">
      <c r="C510" s="13" t="n">
        <v>53</v>
      </c>
      <c r="T510" s="14">
        <f>IF(F509=24,SUM(D510:F699),"")</f>
        <v/>
      </c>
      <c r="U510" s="14" t="n">
        <v>0</v>
      </c>
      <c r="V510" s="14">
        <f>IF(T510="","",T510-U510)</f>
        <v/>
      </c>
    </row>
    <row r="511">
      <c r="C511" s="13" t="n">
        <v>54</v>
      </c>
      <c r="T511" s="14">
        <f>IF(F510=24,SUM(D511:F700),"")</f>
        <v/>
      </c>
      <c r="U511" s="14" t="n">
        <v>0</v>
      </c>
      <c r="V511" s="14">
        <f>IF(T511="","",T511-U511)</f>
        <v/>
      </c>
    </row>
    <row r="512">
      <c r="C512" s="13" t="n">
        <v>55</v>
      </c>
      <c r="T512" s="14">
        <f>IF(F511=24,SUM(D512:F701),"")</f>
        <v/>
      </c>
      <c r="U512" s="14" t="n">
        <v>0</v>
      </c>
      <c r="V512" s="14">
        <f>IF(T512="","",T512-U512)</f>
        <v/>
      </c>
    </row>
    <row r="513">
      <c r="C513" s="13" t="n">
        <v>56</v>
      </c>
      <c r="T513" s="14">
        <f>IF(F512=24,SUM(D513:F702),"")</f>
        <v/>
      </c>
      <c r="U513" s="14" t="n">
        <v>0</v>
      </c>
      <c r="V513" s="14">
        <f>IF(T513="","",T513-U513)</f>
        <v/>
      </c>
    </row>
    <row r="514">
      <c r="C514" s="13" t="n">
        <v>57</v>
      </c>
      <c r="T514" s="14">
        <f>IF(F513=24,SUM(D514:F703),"")</f>
        <v/>
      </c>
      <c r="U514" s="14" t="n">
        <v>0</v>
      </c>
      <c r="V514" s="14">
        <f>IF(T514="","",T514-U514)</f>
        <v/>
      </c>
    </row>
    <row r="515">
      <c r="C515" s="13" t="n">
        <v>58</v>
      </c>
      <c r="T515" s="14">
        <f>IF(F514=24,SUM(D515:F704),"")</f>
        <v/>
      </c>
      <c r="U515" s="14" t="n">
        <v>0</v>
      </c>
      <c r="V515" s="14">
        <f>IF(T515="","",T515-U515)</f>
        <v/>
      </c>
    </row>
    <row r="516">
      <c r="C516" s="13" t="n">
        <v>59</v>
      </c>
      <c r="T516" s="14">
        <f>IF(F515=24,SUM(D516:F705),"")</f>
        <v/>
      </c>
      <c r="U516" s="14" t="n">
        <v>0</v>
      </c>
      <c r="V516" s="14">
        <f>IF(T516="","",T516-U516)</f>
        <v/>
      </c>
    </row>
    <row r="517">
      <c r="C517" s="13" t="n">
        <v>60</v>
      </c>
      <c r="T517" s="14">
        <f>IF(F516=24,SUM(D517:F706),"")</f>
        <v/>
      </c>
      <c r="U517" s="14" t="n">
        <v>0</v>
      </c>
      <c r="V517" s="14">
        <f>IF(T517="","",T517-U517)</f>
        <v/>
      </c>
    </row>
    <row r="518">
      <c r="C518" s="13" t="n">
        <v>61</v>
      </c>
      <c r="T518" s="14">
        <f>IF(F517=24,SUM(D518:F707),"")</f>
        <v/>
      </c>
      <c r="U518" s="14" t="n">
        <v>0</v>
      </c>
      <c r="V518" s="14">
        <f>IF(T518="","",T518-U518)</f>
        <v/>
      </c>
    </row>
    <row r="519">
      <c r="C519" s="13" t="n">
        <v>62</v>
      </c>
      <c r="T519" s="14">
        <f>IF(F518=24,SUM(D519:F708),"")</f>
        <v/>
      </c>
      <c r="U519" s="14" t="n">
        <v>0</v>
      </c>
      <c r="V519" s="14">
        <f>IF(T519="","",T519-U519)</f>
        <v/>
      </c>
    </row>
    <row r="520">
      <c r="C520" s="13" t="n">
        <v>63</v>
      </c>
      <c r="T520" s="14">
        <f>IF(F519=24,SUM(D520:F709),"")</f>
        <v/>
      </c>
      <c r="U520" s="14" t="n">
        <v>0</v>
      </c>
      <c r="V520" s="14">
        <f>IF(T520="","",T520-U520)</f>
        <v/>
      </c>
    </row>
    <row r="521">
      <c r="C521" s="13" t="n">
        <v>64</v>
      </c>
      <c r="T521" s="14">
        <f>IF(F520=24,SUM(D521:F710),"")</f>
        <v/>
      </c>
      <c r="U521" s="14" t="n">
        <v>0</v>
      </c>
      <c r="V521" s="14">
        <f>IF(T521="","",T521-U521)</f>
        <v/>
      </c>
    </row>
    <row r="522">
      <c r="C522" s="13" t="n">
        <v>65</v>
      </c>
      <c r="T522" s="14">
        <f>IF(F521=24,SUM(D522:F711),"")</f>
        <v/>
      </c>
      <c r="U522" s="14" t="n">
        <v>0</v>
      </c>
      <c r="V522" s="14">
        <f>IF(T522="","",T522-U522)</f>
        <v/>
      </c>
    </row>
    <row r="523">
      <c r="C523" s="13" t="n">
        <v>66</v>
      </c>
      <c r="T523" s="14">
        <f>IF(F522=24,SUM(D523:F712),"")</f>
        <v/>
      </c>
      <c r="U523" s="14" t="n">
        <v>0</v>
      </c>
      <c r="V523" s="14">
        <f>IF(T523="","",T523-U523)</f>
        <v/>
      </c>
    </row>
    <row r="524">
      <c r="C524" s="13" t="n">
        <v>67</v>
      </c>
      <c r="T524" s="14">
        <f>IF(F523=24,SUM(D524:F713),"")</f>
        <v/>
      </c>
      <c r="U524" s="14" t="n">
        <v>0</v>
      </c>
      <c r="V524" s="14">
        <f>IF(T524="","",T524-U524)</f>
        <v/>
      </c>
    </row>
    <row r="525">
      <c r="C525" s="13" t="n">
        <v>68</v>
      </c>
      <c r="T525" s="14">
        <f>IF(F524=24,SUM(D525:F714),"")</f>
        <v/>
      </c>
      <c r="U525" s="14" t="n">
        <v>0</v>
      </c>
      <c r="V525" s="14">
        <f>IF(T525="","",T525-U525)</f>
        <v/>
      </c>
    </row>
    <row r="526">
      <c r="C526" s="13" t="n">
        <v>69</v>
      </c>
      <c r="T526" s="14">
        <f>IF(F525=24,SUM(D526:F715),"")</f>
        <v/>
      </c>
      <c r="U526" s="14" t="n">
        <v>0</v>
      </c>
      <c r="V526" s="14">
        <f>IF(T526="","",T526-U526)</f>
        <v/>
      </c>
    </row>
    <row r="527">
      <c r="C527" s="13" t="n">
        <v>70</v>
      </c>
      <c r="T527" s="14">
        <f>IF(F526=24,SUM(D527:F716),"")</f>
        <v/>
      </c>
      <c r="U527" s="14" t="n">
        <v>0</v>
      </c>
      <c r="V527" s="14">
        <f>IF(T527="","",T527-U527)</f>
        <v/>
      </c>
    </row>
    <row r="528">
      <c r="C528" s="13" t="n">
        <v>71</v>
      </c>
      <c r="T528" s="14">
        <f>IF(F527=24,SUM(D528:F717),"")</f>
        <v/>
      </c>
      <c r="U528" s="14" t="n">
        <v>0</v>
      </c>
      <c r="V528" s="14">
        <f>IF(T528="","",T528-U528)</f>
        <v/>
      </c>
    </row>
    <row r="529">
      <c r="C529" s="13" t="n">
        <v>72</v>
      </c>
      <c r="T529" s="14">
        <f>IF(F528=24,SUM(D529:F718),"")</f>
        <v/>
      </c>
      <c r="U529" s="14" t="n">
        <v>0</v>
      </c>
      <c r="V529" s="14">
        <f>IF(T529="","",T529-U529)</f>
        <v/>
      </c>
    </row>
    <row r="530">
      <c r="C530" s="13" t="n">
        <v>73</v>
      </c>
      <c r="T530" s="14">
        <f>IF(F529=24,SUM(D530:F719),"")</f>
        <v/>
      </c>
      <c r="U530" s="14" t="n">
        <v>0</v>
      </c>
      <c r="V530" s="14">
        <f>IF(T530="","",T530-U530)</f>
        <v/>
      </c>
    </row>
    <row r="531">
      <c r="C531" s="13" t="n">
        <v>74</v>
      </c>
      <c r="T531" s="14">
        <f>IF(F530=24,SUM(D531:F720),"")</f>
        <v/>
      </c>
      <c r="U531" s="14" t="n">
        <v>0</v>
      </c>
      <c r="V531" s="14">
        <f>IF(T531="","",T531-U531)</f>
        <v/>
      </c>
    </row>
    <row r="532">
      <c r="C532" s="13" t="n">
        <v>75</v>
      </c>
      <c r="T532" s="14">
        <f>IF(F531=24,SUM(D532:F721),"")</f>
        <v/>
      </c>
      <c r="U532" s="14" t="n">
        <v>0</v>
      </c>
      <c r="V532" s="14">
        <f>IF(T532="","",T532-U532)</f>
        <v/>
      </c>
    </row>
    <row r="533">
      <c r="C533" s="13" t="n">
        <v>76</v>
      </c>
      <c r="T533" s="14">
        <f>IF(F532=24,SUM(D533:F722),"")</f>
        <v/>
      </c>
      <c r="U533" s="14" t="n">
        <v>0</v>
      </c>
      <c r="V533" s="14">
        <f>IF(T533="","",T533-U533)</f>
        <v/>
      </c>
    </row>
    <row r="534">
      <c r="C534" s="13" t="n">
        <v>77</v>
      </c>
      <c r="T534" s="14">
        <f>IF(F533=24,SUM(D534:F723),"")</f>
        <v/>
      </c>
      <c r="U534" s="14" t="n">
        <v>0</v>
      </c>
      <c r="V534" s="14">
        <f>IF(T534="","",T534-U534)</f>
        <v/>
      </c>
    </row>
    <row r="535">
      <c r="C535" s="13" t="n">
        <v>78</v>
      </c>
      <c r="T535" s="14">
        <f>IF(F534=24,SUM(D535:F724),"")</f>
        <v/>
      </c>
      <c r="U535" s="14" t="n">
        <v>0</v>
      </c>
      <c r="V535" s="14">
        <f>IF(T535="","",T535-U535)</f>
        <v/>
      </c>
    </row>
    <row r="536">
      <c r="C536" s="13" t="n">
        <v>79</v>
      </c>
      <c r="T536" s="14">
        <f>IF(F535=24,SUM(D536:F725),"")</f>
        <v/>
      </c>
      <c r="U536" s="14" t="n">
        <v>0</v>
      </c>
      <c r="V536" s="14">
        <f>IF(T536="","",T536-U536)</f>
        <v/>
      </c>
    </row>
    <row r="537">
      <c r="C537" s="13" t="n">
        <v>80</v>
      </c>
      <c r="T537" s="14">
        <f>IF(F536=24,SUM(D537:F726),"")</f>
        <v/>
      </c>
      <c r="U537" s="14" t="n">
        <v>0</v>
      </c>
      <c r="V537" s="14">
        <f>IF(T537="","",T537-U537)</f>
        <v/>
      </c>
    </row>
    <row r="538">
      <c r="C538" s="13" t="n">
        <v>81</v>
      </c>
      <c r="T538" s="14">
        <f>IF(F537=24,SUM(D538:F727),"")</f>
        <v/>
      </c>
      <c r="U538" s="14" t="n">
        <v>0</v>
      </c>
      <c r="V538" s="14">
        <f>IF(T538="","",T538-U538)</f>
        <v/>
      </c>
    </row>
    <row r="539">
      <c r="C539" s="13" t="n">
        <v>82</v>
      </c>
      <c r="T539" s="14">
        <f>IF(F538=24,SUM(D539:F728),"")</f>
        <v/>
      </c>
      <c r="U539" s="14" t="n">
        <v>0</v>
      </c>
      <c r="V539" s="14">
        <f>IF(T539="","",T539-U539)</f>
        <v/>
      </c>
    </row>
    <row r="540">
      <c r="C540" s="13" t="n">
        <v>83</v>
      </c>
      <c r="T540" s="14">
        <f>IF(F539=24,SUM(D540:F729),"")</f>
        <v/>
      </c>
      <c r="U540" s="14" t="n">
        <v>0</v>
      </c>
      <c r="V540" s="14">
        <f>IF(T540="","",T540-U540)</f>
        <v/>
      </c>
    </row>
    <row r="541">
      <c r="C541" s="13" t="n">
        <v>84</v>
      </c>
      <c r="T541" s="14">
        <f>IF(F540=24,SUM(D541:F730),"")</f>
        <v/>
      </c>
      <c r="U541" s="14" t="n">
        <v>0</v>
      </c>
      <c r="V541" s="14">
        <f>IF(T541="","",T541-U541)</f>
        <v/>
      </c>
    </row>
    <row r="542">
      <c r="C542" s="13" t="n">
        <v>85</v>
      </c>
      <c r="T542" s="14">
        <f>IF(F541=24,SUM(D542:F731),"")</f>
        <v/>
      </c>
      <c r="U542" s="14" t="n">
        <v>0</v>
      </c>
      <c r="V542" s="14">
        <f>IF(T542="","",T542-U542)</f>
        <v/>
      </c>
    </row>
    <row r="543">
      <c r="C543" s="13" t="n">
        <v>86</v>
      </c>
      <c r="T543" s="14">
        <f>IF(F542=24,SUM(D543:F732),"")</f>
        <v/>
      </c>
      <c r="U543" s="14" t="n">
        <v>0</v>
      </c>
      <c r="V543" s="14">
        <f>IF(T543="","",T543-U543)</f>
        <v/>
      </c>
    </row>
    <row r="544">
      <c r="C544" s="13" t="n">
        <v>87</v>
      </c>
      <c r="T544" s="14">
        <f>IF(F543=24,SUM(D544:F733),"")</f>
        <v/>
      </c>
      <c r="U544" s="14" t="n">
        <v>0</v>
      </c>
      <c r="V544" s="14">
        <f>IF(T544="","",T544-U544)</f>
        <v/>
      </c>
    </row>
    <row r="545">
      <c r="C545" s="13" t="n">
        <v>88</v>
      </c>
      <c r="T545" s="14">
        <f>IF(F544=24,SUM(D545:F734),"")</f>
        <v/>
      </c>
      <c r="U545" s="14" t="n">
        <v>0</v>
      </c>
      <c r="V545" s="14">
        <f>IF(T545="","",T545-U545)</f>
        <v/>
      </c>
    </row>
    <row r="546">
      <c r="C546" s="13" t="n">
        <v>89</v>
      </c>
      <c r="T546" s="14">
        <f>IF(F545=24,SUM(D546:F735),"")</f>
        <v/>
      </c>
      <c r="U546" s="14" t="n">
        <v>0</v>
      </c>
      <c r="V546" s="14">
        <f>IF(T546="","",T546-U546)</f>
        <v/>
      </c>
    </row>
    <row r="547">
      <c r="C547" s="13" t="n">
        <v>90</v>
      </c>
      <c r="T547" s="14">
        <f>IF(F546=24,SUM(D547:F736),"")</f>
        <v/>
      </c>
      <c r="U547" s="14" t="n">
        <v>0</v>
      </c>
      <c r="V547" s="14">
        <f>IF(T547="","",T547-U547)</f>
        <v/>
      </c>
    </row>
    <row r="548">
      <c r="C548" s="13" t="n">
        <v>91</v>
      </c>
      <c r="T548" s="14">
        <f>IF(F547=24,SUM(D548:F737),"")</f>
        <v/>
      </c>
      <c r="U548" s="14" t="n">
        <v>0</v>
      </c>
      <c r="V548" s="14">
        <f>IF(T548="","",T548-U548)</f>
        <v/>
      </c>
    </row>
    <row r="549">
      <c r="C549" s="13" t="n">
        <v>92</v>
      </c>
      <c r="T549" s="14">
        <f>IF(F548=24,SUM(D549:F738),"")</f>
        <v/>
      </c>
      <c r="U549" s="14" t="n">
        <v>0</v>
      </c>
      <c r="V549" s="14">
        <f>IF(T549="","",T549-U549)</f>
        <v/>
      </c>
    </row>
    <row r="550">
      <c r="C550" s="13" t="n">
        <v>93</v>
      </c>
      <c r="T550" s="14">
        <f>IF(F549=24,SUM(D550:F739),"")</f>
        <v/>
      </c>
      <c r="U550" s="14" t="n">
        <v>0</v>
      </c>
      <c r="V550" s="14">
        <f>IF(T550="","",T550-U550)</f>
        <v/>
      </c>
    </row>
    <row r="551">
      <c r="C551" s="13" t="n">
        <v>94</v>
      </c>
      <c r="T551" s="14">
        <f>IF(F550=24,SUM(D551:F740),"")</f>
        <v/>
      </c>
      <c r="U551" s="14" t="n">
        <v>0</v>
      </c>
      <c r="V551" s="14">
        <f>IF(T551="","",T551-U551)</f>
        <v/>
      </c>
    </row>
    <row r="552">
      <c r="C552" s="13" t="n">
        <v>95</v>
      </c>
      <c r="T552" s="14">
        <f>IF(F551=24,SUM(D552:F741),"")</f>
        <v/>
      </c>
      <c r="U552" s="14" t="n">
        <v>0</v>
      </c>
      <c r="V552" s="14">
        <f>IF(T552="","",T552-U552)</f>
        <v/>
      </c>
    </row>
    <row r="553">
      <c r="C553" s="13" t="n">
        <v>96</v>
      </c>
      <c r="T553" s="14">
        <f>IF(F552=24,SUM(D553:F742),"")</f>
        <v/>
      </c>
      <c r="U553" s="14" t="n">
        <v>0</v>
      </c>
      <c r="V553" s="14">
        <f>IF(T553="","",T553-U553)</f>
        <v/>
      </c>
    </row>
    <row r="554">
      <c r="C554" s="13" t="n">
        <v>97</v>
      </c>
      <c r="T554" s="14">
        <f>IF(F553=24,SUM(D554:F743),"")</f>
        <v/>
      </c>
      <c r="U554" s="14" t="n">
        <v>0</v>
      </c>
      <c r="V554" s="14">
        <f>IF(T554="","",T554-U554)</f>
        <v/>
      </c>
    </row>
    <row r="555">
      <c r="C555" s="13" t="n">
        <v>98</v>
      </c>
      <c r="T555" s="14">
        <f>IF(F554=24,SUM(D555:F744),"")</f>
        <v/>
      </c>
      <c r="U555" s="14" t="n">
        <v>0</v>
      </c>
      <c r="V555" s="14">
        <f>IF(T555="","",T555-U555)</f>
        <v/>
      </c>
    </row>
    <row r="556">
      <c r="C556" s="13" t="n">
        <v>99</v>
      </c>
      <c r="T556" s="14">
        <f>IF(F555=24,SUM(D556:F745),"")</f>
        <v/>
      </c>
      <c r="U556" s="14" t="n">
        <v>0</v>
      </c>
      <c r="V556" s="14">
        <f>IF(T556="","",T556-U556)</f>
        <v/>
      </c>
    </row>
    <row r="557">
      <c r="C557" s="13" t="n">
        <v>100</v>
      </c>
      <c r="T557" s="14">
        <f>IF(F556=24,SUM(D557:F746),"")</f>
        <v/>
      </c>
      <c r="U557" s="14" t="n">
        <v>0</v>
      </c>
      <c r="V557" s="14">
        <f>IF(T557="","",T557-U557)</f>
        <v/>
      </c>
    </row>
    <row r="558">
      <c r="C558" s="13" t="n">
        <v>101</v>
      </c>
      <c r="T558" s="14">
        <f>IF(F557=24,SUM(D558:F747),"")</f>
        <v/>
      </c>
      <c r="U558" s="14" t="n">
        <v>0</v>
      </c>
      <c r="V558" s="14">
        <f>IF(T558="","",T558-U558)</f>
        <v/>
      </c>
    </row>
    <row r="559">
      <c r="C559" s="13" t="n">
        <v>102</v>
      </c>
      <c r="T559" s="14">
        <f>IF(F558=24,SUM(D559:F748),"")</f>
        <v/>
      </c>
      <c r="U559" s="14" t="n">
        <v>0</v>
      </c>
      <c r="V559" s="14">
        <f>IF(T559="","",T559-U559)</f>
        <v/>
      </c>
    </row>
    <row r="560">
      <c r="C560" s="13" t="n">
        <v>103</v>
      </c>
      <c r="T560" s="14">
        <f>IF(F559=24,SUM(D560:F749),"")</f>
        <v/>
      </c>
      <c r="U560" s="14" t="n">
        <v>0</v>
      </c>
      <c r="V560" s="14">
        <f>IF(T560="","",T560-U560)</f>
        <v/>
      </c>
    </row>
    <row r="561">
      <c r="C561" s="13" t="n">
        <v>104</v>
      </c>
      <c r="T561" s="14">
        <f>IF(F560=24,SUM(D561:F750),"")</f>
        <v/>
      </c>
      <c r="U561" s="14" t="n">
        <v>0</v>
      </c>
      <c r="V561" s="14">
        <f>IF(T561="","",T561-U561)</f>
        <v/>
      </c>
    </row>
    <row r="562">
      <c r="C562" s="13" t="n">
        <v>105</v>
      </c>
      <c r="T562" s="14">
        <f>IF(F561=24,SUM(D562:F751),"")</f>
        <v/>
      </c>
      <c r="U562" s="14" t="n">
        <v>0</v>
      </c>
      <c r="V562" s="14">
        <f>IF(T562="","",T562-U562)</f>
        <v/>
      </c>
    </row>
    <row r="563">
      <c r="C563" s="13" t="n">
        <v>106</v>
      </c>
      <c r="T563" s="14">
        <f>IF(F562=24,SUM(D563:F752),"")</f>
        <v/>
      </c>
      <c r="U563" s="14" t="n">
        <v>0</v>
      </c>
      <c r="V563" s="14">
        <f>IF(T563="","",T563-U563)</f>
        <v/>
      </c>
    </row>
    <row r="564">
      <c r="C564" s="13" t="n">
        <v>107</v>
      </c>
      <c r="T564" s="14">
        <f>IF(F563=24,SUM(D564:F753),"")</f>
        <v/>
      </c>
      <c r="U564" s="14" t="n">
        <v>0</v>
      </c>
      <c r="V564" s="14">
        <f>IF(T564="","",T564-U564)</f>
        <v/>
      </c>
    </row>
    <row r="565">
      <c r="C565" s="13" t="n">
        <v>108</v>
      </c>
      <c r="T565" s="14">
        <f>IF(F564=24,SUM(D565:F754),"")</f>
        <v/>
      </c>
      <c r="U565" s="14" t="n">
        <v>0</v>
      </c>
      <c r="V565" s="14">
        <f>IF(T565="","",T565-U565)</f>
        <v/>
      </c>
    </row>
    <row r="566">
      <c r="C566" s="13" t="n">
        <v>109</v>
      </c>
      <c r="T566" s="14">
        <f>IF(F565=24,SUM(D566:F755),"")</f>
        <v/>
      </c>
      <c r="U566" s="14" t="n">
        <v>0</v>
      </c>
      <c r="V566" s="14">
        <f>IF(T566="","",T566-U566)</f>
        <v/>
      </c>
    </row>
    <row r="567">
      <c r="C567" s="13" t="n">
        <v>110</v>
      </c>
      <c r="T567" s="14">
        <f>IF(F566=24,SUM(D567:F756),"")</f>
        <v/>
      </c>
      <c r="U567" s="14" t="n">
        <v>0</v>
      </c>
      <c r="V567" s="14">
        <f>IF(T567="","",T567-U567)</f>
        <v/>
      </c>
    </row>
    <row r="568">
      <c r="C568" s="13" t="n">
        <v>111</v>
      </c>
      <c r="T568" s="14">
        <f>IF(F567=24,SUM(D568:F757),"")</f>
        <v/>
      </c>
      <c r="U568" s="14" t="n">
        <v>0</v>
      </c>
      <c r="V568" s="14">
        <f>IF(T568="","",T568-U568)</f>
        <v/>
      </c>
    </row>
    <row r="569">
      <c r="C569" s="13" t="n">
        <v>112</v>
      </c>
      <c r="T569" s="14">
        <f>IF(F568=24,SUM(D569:F758),"")</f>
        <v/>
      </c>
      <c r="U569" s="14" t="n">
        <v>0</v>
      </c>
      <c r="V569" s="14">
        <f>IF(T569="","",T569-U569)</f>
        <v/>
      </c>
    </row>
    <row r="570">
      <c r="C570" s="13" t="n">
        <v>113</v>
      </c>
      <c r="T570" s="14">
        <f>IF(F569=24,SUM(D570:F759),"")</f>
        <v/>
      </c>
      <c r="U570" s="14" t="n">
        <v>0</v>
      </c>
      <c r="V570" s="14">
        <f>IF(T570="","",T570-U570)</f>
        <v/>
      </c>
    </row>
    <row r="571">
      <c r="C571" s="13" t="n">
        <v>114</v>
      </c>
      <c r="T571" s="14">
        <f>IF(F570=24,SUM(D571:F760),"")</f>
        <v/>
      </c>
      <c r="U571" s="14" t="n">
        <v>0</v>
      </c>
      <c r="V571" s="14">
        <f>IF(T571="","",T571-U571)</f>
        <v/>
      </c>
    </row>
    <row r="572">
      <c r="C572" s="13" t="n">
        <v>115</v>
      </c>
      <c r="T572" s="14">
        <f>IF(F571=24,SUM(D572:F761),"")</f>
        <v/>
      </c>
      <c r="U572" s="14" t="n">
        <v>0</v>
      </c>
      <c r="V572" s="14">
        <f>IF(T572="","",T572-U572)</f>
        <v/>
      </c>
    </row>
    <row r="573">
      <c r="C573" s="13" t="n">
        <v>116</v>
      </c>
      <c r="T573" s="14">
        <f>IF(F572=24,SUM(D573:F762),"")</f>
        <v/>
      </c>
      <c r="U573" s="14" t="n">
        <v>0</v>
      </c>
      <c r="V573" s="14">
        <f>IF(T573="","",T573-U573)</f>
        <v/>
      </c>
    </row>
    <row r="574">
      <c r="C574" s="13" t="n">
        <v>117</v>
      </c>
      <c r="T574" s="14">
        <f>IF(F573=24,SUM(D574:F763),"")</f>
        <v/>
      </c>
      <c r="U574" s="14" t="n">
        <v>0</v>
      </c>
      <c r="V574" s="14">
        <f>IF(T574="","",T574-U574)</f>
        <v/>
      </c>
    </row>
    <row r="575">
      <c r="C575" s="13" t="n">
        <v>118</v>
      </c>
      <c r="T575" s="14">
        <f>IF(F574=24,SUM(D575:F764),"")</f>
        <v/>
      </c>
      <c r="U575" s="14" t="n">
        <v>0</v>
      </c>
      <c r="V575" s="14">
        <f>IF(T575="","",T575-U575)</f>
        <v/>
      </c>
    </row>
    <row r="576">
      <c r="C576" s="13" t="n">
        <v>119</v>
      </c>
      <c r="T576" s="14">
        <f>IF(F575=24,SUM(D576:F765),"")</f>
        <v/>
      </c>
      <c r="U576" s="14" t="n">
        <v>0</v>
      </c>
      <c r="V576" s="14">
        <f>IF(T576="","",T576-U576)</f>
        <v/>
      </c>
    </row>
    <row r="577">
      <c r="C577" s="13" t="n">
        <v>120</v>
      </c>
      <c r="T577" s="14">
        <f>IF(F576=24,SUM(D577:F766),"")</f>
        <v/>
      </c>
      <c r="U577" s="14" t="n">
        <v>0</v>
      </c>
      <c r="V577" s="14">
        <f>IF(T577="","",T577-U577)</f>
        <v/>
      </c>
    </row>
    <row r="578">
      <c r="C578" s="13" t="n">
        <v>121</v>
      </c>
      <c r="T578" s="14">
        <f>IF(F577=24,SUM(D578:F767),"")</f>
        <v/>
      </c>
      <c r="U578" s="14" t="n">
        <v>0</v>
      </c>
      <c r="V578" s="14">
        <f>IF(T578="","",T578-U578)</f>
        <v/>
      </c>
    </row>
    <row r="579">
      <c r="C579" s="13" t="n">
        <v>122</v>
      </c>
      <c r="T579" s="14">
        <f>IF(F578=24,SUM(D579:F768),"")</f>
        <v/>
      </c>
      <c r="U579" s="14" t="n">
        <v>0</v>
      </c>
      <c r="V579" s="14">
        <f>IF(T579="","",T579-U579)</f>
        <v/>
      </c>
    </row>
    <row r="580">
      <c r="C580" s="13" t="n">
        <v>123</v>
      </c>
      <c r="T580" s="14">
        <f>IF(F579=24,SUM(D580:F769),"")</f>
        <v/>
      </c>
      <c r="U580" s="14" t="n">
        <v>0</v>
      </c>
      <c r="V580" s="14">
        <f>IF(T580="","",T580-U580)</f>
        <v/>
      </c>
    </row>
    <row r="581">
      <c r="C581" s="13" t="n">
        <v>124</v>
      </c>
      <c r="T581" s="14">
        <f>IF(F580=24,SUM(D581:F770),"")</f>
        <v/>
      </c>
      <c r="U581" s="14" t="n">
        <v>0</v>
      </c>
      <c r="V581" s="14">
        <f>IF(T581="","",T581-U581)</f>
        <v/>
      </c>
    </row>
    <row r="582">
      <c r="C582" s="13" t="n">
        <v>125</v>
      </c>
      <c r="T582" s="14">
        <f>IF(F581=24,SUM(D582:F771),"")</f>
        <v/>
      </c>
      <c r="U582" s="14" t="n">
        <v>0</v>
      </c>
      <c r="V582" s="14">
        <f>IF(T582="","",T582-U582)</f>
        <v/>
      </c>
    </row>
    <row r="583">
      <c r="C583" s="13" t="n">
        <v>126</v>
      </c>
      <c r="T583" s="14">
        <f>IF(F582=24,SUM(D583:F772),"")</f>
        <v/>
      </c>
      <c r="U583" s="14" t="n">
        <v>0</v>
      </c>
      <c r="V583" s="14">
        <f>IF(T583="","",T583-U583)</f>
        <v/>
      </c>
    </row>
    <row r="584">
      <c r="C584" s="13" t="n">
        <v>127</v>
      </c>
      <c r="T584" s="14">
        <f>IF(F583=24,SUM(D584:F773),"")</f>
        <v/>
      </c>
      <c r="U584" s="14" t="n">
        <v>0</v>
      </c>
      <c r="V584" s="14">
        <f>IF(T584="","",T584-U584)</f>
        <v/>
      </c>
    </row>
    <row r="585">
      <c r="C585" s="13" t="n">
        <v>128</v>
      </c>
      <c r="T585" s="14">
        <f>IF(F584=24,SUM(D585:F774),"")</f>
        <v/>
      </c>
      <c r="U585" s="14" t="n">
        <v>0</v>
      </c>
      <c r="V585" s="14">
        <f>IF(T585="","",T585-U585)</f>
        <v/>
      </c>
    </row>
    <row r="586">
      <c r="C586" s="13" t="n">
        <v>129</v>
      </c>
      <c r="T586" s="14">
        <f>IF(F585=24,SUM(D586:F775),"")</f>
        <v/>
      </c>
      <c r="U586" s="14" t="n">
        <v>0</v>
      </c>
      <c r="V586" s="14">
        <f>IF(T586="","",T586-U586)</f>
        <v/>
      </c>
    </row>
    <row r="587">
      <c r="C587" s="13" t="n">
        <v>130</v>
      </c>
      <c r="T587" s="14">
        <f>IF(F586=24,SUM(D587:F776),"")</f>
        <v/>
      </c>
      <c r="U587" s="14" t="n">
        <v>0</v>
      </c>
      <c r="V587" s="14">
        <f>IF(T587="","",T587-U587)</f>
        <v/>
      </c>
    </row>
    <row r="588">
      <c r="C588" s="13" t="n">
        <v>131</v>
      </c>
      <c r="T588" s="14">
        <f>IF(F587=24,SUM(D588:F777),"")</f>
        <v/>
      </c>
      <c r="U588" s="14" t="n">
        <v>0</v>
      </c>
      <c r="V588" s="14">
        <f>IF(T588="","",T588-U588)</f>
        <v/>
      </c>
    </row>
    <row r="589">
      <c r="C589" s="13" t="n">
        <v>132</v>
      </c>
      <c r="T589" s="14">
        <f>IF(F588=24,SUM(D589:F778),"")</f>
        <v/>
      </c>
      <c r="U589" s="14" t="n">
        <v>0</v>
      </c>
      <c r="V589" s="14">
        <f>IF(T589="","",T589-U589)</f>
        <v/>
      </c>
    </row>
    <row r="590">
      <c r="C590" s="13" t="n">
        <v>133</v>
      </c>
      <c r="T590" s="14">
        <f>IF(F589=24,SUM(D590:F779),"")</f>
        <v/>
      </c>
      <c r="U590" s="14" t="n">
        <v>0</v>
      </c>
      <c r="V590" s="14">
        <f>IF(T590="","",T590-U590)</f>
        <v/>
      </c>
    </row>
    <row r="591">
      <c r="C591" s="13" t="n">
        <v>134</v>
      </c>
      <c r="T591" s="14">
        <f>IF(F590=24,SUM(D591:F780),"")</f>
        <v/>
      </c>
      <c r="U591" s="14" t="n">
        <v>0</v>
      </c>
      <c r="V591" s="14">
        <f>IF(T591="","",T591-U591)</f>
        <v/>
      </c>
    </row>
    <row r="592">
      <c r="C592" s="13" t="n">
        <v>135</v>
      </c>
      <c r="T592" s="14">
        <f>IF(F591=24,SUM(D592:F781),"")</f>
        <v/>
      </c>
      <c r="U592" s="14" t="n">
        <v>0</v>
      </c>
      <c r="V592" s="14">
        <f>IF(T592="","",T592-U592)</f>
        <v/>
      </c>
    </row>
    <row r="593">
      <c r="C593" s="13" t="n">
        <v>136</v>
      </c>
      <c r="T593" s="14">
        <f>IF(F592=24,SUM(D593:F782),"")</f>
        <v/>
      </c>
      <c r="U593" s="14" t="n">
        <v>0</v>
      </c>
      <c r="V593" s="14">
        <f>IF(T593="","",T593-U593)</f>
        <v/>
      </c>
    </row>
    <row r="594">
      <c r="C594" s="13" t="n">
        <v>137</v>
      </c>
      <c r="T594" s="14">
        <f>IF(F593=24,SUM(D594:F783),"")</f>
        <v/>
      </c>
      <c r="U594" s="14" t="n">
        <v>0</v>
      </c>
      <c r="V594" s="14">
        <f>IF(T594="","",T594-U594)</f>
        <v/>
      </c>
    </row>
    <row r="595">
      <c r="C595" s="13" t="n">
        <v>138</v>
      </c>
      <c r="T595" s="14">
        <f>IF(F594=24,SUM(D595:F784),"")</f>
        <v/>
      </c>
      <c r="U595" s="14" t="n">
        <v>0</v>
      </c>
      <c r="V595" s="14">
        <f>IF(T595="","",T595-U595)</f>
        <v/>
      </c>
    </row>
    <row r="596">
      <c r="C596" s="13" t="n">
        <v>139</v>
      </c>
      <c r="T596" s="14">
        <f>IF(F595=24,SUM(D596:F785),"")</f>
        <v/>
      </c>
      <c r="U596" s="14" t="n">
        <v>0</v>
      </c>
      <c r="V596" s="14">
        <f>IF(T596="","",T596-U596)</f>
        <v/>
      </c>
    </row>
    <row r="597">
      <c r="C597" s="13" t="n">
        <v>140</v>
      </c>
      <c r="T597" s="14">
        <f>IF(F596=24,SUM(D597:F786),"")</f>
        <v/>
      </c>
      <c r="U597" s="14" t="n">
        <v>0</v>
      </c>
      <c r="V597" s="14">
        <f>IF(T597="","",T597-U597)</f>
        <v/>
      </c>
    </row>
    <row r="598">
      <c r="C598" s="13" t="n">
        <v>141</v>
      </c>
      <c r="T598" s="14">
        <f>IF(F597=24,SUM(D598:F787),"")</f>
        <v/>
      </c>
      <c r="U598" s="14" t="n">
        <v>0</v>
      </c>
      <c r="V598" s="14">
        <f>IF(T598="","",T598-U598)</f>
        <v/>
      </c>
    </row>
    <row r="599">
      <c r="C599" s="13" t="n">
        <v>142</v>
      </c>
      <c r="T599" s="14">
        <f>IF(F598=24,SUM(D599:F788),"")</f>
        <v/>
      </c>
      <c r="U599" s="14" t="n">
        <v>0</v>
      </c>
      <c r="V599" s="14">
        <f>IF(T599="","",T599-U599)</f>
        <v/>
      </c>
    </row>
    <row r="600">
      <c r="C600" s="13" t="n">
        <v>143</v>
      </c>
      <c r="T600" s="14">
        <f>IF(F599=24,SUM(D600:F789),"")</f>
        <v/>
      </c>
      <c r="U600" s="14" t="n">
        <v>0</v>
      </c>
      <c r="V600" s="14">
        <f>IF(T600="","",T600-U600)</f>
        <v/>
      </c>
    </row>
    <row r="601">
      <c r="C601" s="13" t="n">
        <v>144</v>
      </c>
      <c r="T601" s="14">
        <f>IF(F600=24,SUM(D601:F790),"")</f>
        <v/>
      </c>
      <c r="U601" s="14" t="n">
        <v>0</v>
      </c>
      <c r="V601" s="14">
        <f>IF(T601="","",T601-U601)</f>
        <v/>
      </c>
    </row>
    <row r="602">
      <c r="C602" s="13" t="n">
        <v>145</v>
      </c>
      <c r="T602" s="14">
        <f>IF(F601=24,SUM(D602:F791),"")</f>
        <v/>
      </c>
      <c r="U602" s="14" t="n">
        <v>0</v>
      </c>
      <c r="V602" s="14">
        <f>IF(T602="","",T602-U602)</f>
        <v/>
      </c>
    </row>
    <row r="603">
      <c r="C603" s="13" t="n">
        <v>146</v>
      </c>
      <c r="T603" s="14">
        <f>IF(F602=24,SUM(D603:F792),"")</f>
        <v/>
      </c>
      <c r="U603" s="14" t="n">
        <v>0</v>
      </c>
      <c r="V603" s="14">
        <f>IF(T603="","",T603-U603)</f>
        <v/>
      </c>
    </row>
    <row r="604">
      <c r="C604" s="13" t="n">
        <v>147</v>
      </c>
      <c r="T604" s="14">
        <f>IF(F603=24,SUM(D604:F793),"")</f>
        <v/>
      </c>
      <c r="U604" s="14" t="n">
        <v>0</v>
      </c>
      <c r="V604" s="14">
        <f>IF(T604="","",T604-U604)</f>
        <v/>
      </c>
    </row>
    <row r="605">
      <c r="C605" s="13" t="n">
        <v>148</v>
      </c>
      <c r="T605" s="14">
        <f>IF(F604=24,SUM(D605:F794),"")</f>
        <v/>
      </c>
      <c r="U605" s="14" t="n">
        <v>0</v>
      </c>
      <c r="V605" s="14">
        <f>IF(T605="","",T605-U605)</f>
        <v/>
      </c>
    </row>
    <row r="606">
      <c r="C606" s="13" t="n">
        <v>149</v>
      </c>
      <c r="T606" s="14">
        <f>IF(F605=24,SUM(D606:F795),"")</f>
        <v/>
      </c>
      <c r="U606" s="14" t="n">
        <v>0</v>
      </c>
      <c r="V606" s="14">
        <f>IF(T606="","",T606-U606)</f>
        <v/>
      </c>
    </row>
    <row r="607">
      <c r="C607" s="13" t="n">
        <v>150</v>
      </c>
      <c r="T607" s="14">
        <f>IF(F606=24,SUM(D607:F796),"")</f>
        <v/>
      </c>
      <c r="U607" s="14" t="n">
        <v>0</v>
      </c>
      <c r="V607" s="14">
        <f>IF(T607="","",T607-U607)</f>
        <v/>
      </c>
    </row>
    <row r="608">
      <c r="C608" s="13" t="n">
        <v>151</v>
      </c>
      <c r="T608" s="14">
        <f>IF(F607=24,SUM(D608:F797),"")</f>
        <v/>
      </c>
      <c r="U608" s="14" t="n">
        <v>0</v>
      </c>
      <c r="V608" s="14">
        <f>IF(T608="","",T608-U608)</f>
        <v/>
      </c>
    </row>
    <row r="609">
      <c r="C609" s="13" t="n">
        <v>152</v>
      </c>
      <c r="T609" s="14">
        <f>IF(F608=24,SUM(D609:F798),"")</f>
        <v/>
      </c>
      <c r="U609" s="14" t="n">
        <v>0</v>
      </c>
      <c r="V609" s="14">
        <f>IF(T609="","",T609-U609)</f>
        <v/>
      </c>
    </row>
    <row r="610">
      <c r="C610" s="13" t="n">
        <v>153</v>
      </c>
      <c r="T610" s="14">
        <f>IF(F609=24,SUM(D610:F799),"")</f>
        <v/>
      </c>
      <c r="U610" s="14" t="n">
        <v>0</v>
      </c>
      <c r="V610" s="14">
        <f>IF(T610="","",T610-U610)</f>
        <v/>
      </c>
    </row>
    <row r="611">
      <c r="C611" s="13" t="n">
        <v>154</v>
      </c>
      <c r="T611" s="14">
        <f>IF(F610=24,SUM(D611:F800),"")</f>
        <v/>
      </c>
      <c r="U611" s="14" t="n">
        <v>0</v>
      </c>
      <c r="V611" s="14">
        <f>IF(T611="","",T611-U611)</f>
        <v/>
      </c>
    </row>
    <row r="612">
      <c r="C612" s="13" t="n">
        <v>155</v>
      </c>
      <c r="T612" s="14">
        <f>IF(F611=24,SUM(D612:F801),"")</f>
        <v/>
      </c>
      <c r="U612" s="14" t="n">
        <v>0</v>
      </c>
      <c r="V612" s="14">
        <f>IF(T612="","",T612-U612)</f>
        <v/>
      </c>
    </row>
    <row r="613">
      <c r="C613" s="13" t="n">
        <v>156</v>
      </c>
      <c r="T613" s="14">
        <f>IF(F612=24,SUM(D613:F802),"")</f>
        <v/>
      </c>
      <c r="U613" s="14" t="n">
        <v>0</v>
      </c>
      <c r="V613" s="14">
        <f>IF(T613="","",T613-U613)</f>
        <v/>
      </c>
    </row>
    <row r="614">
      <c r="C614" s="13" t="n">
        <v>157</v>
      </c>
      <c r="T614" s="14">
        <f>IF(F613=24,SUM(D614:F803),"")</f>
        <v/>
      </c>
      <c r="U614" s="14" t="n">
        <v>0</v>
      </c>
      <c r="V614" s="14">
        <f>IF(T614="","",T614-U614)</f>
        <v/>
      </c>
    </row>
    <row r="615">
      <c r="C615" s="13" t="n">
        <v>158</v>
      </c>
      <c r="T615" s="14">
        <f>IF(F614=24,SUM(D615:F804),"")</f>
        <v/>
      </c>
      <c r="U615" s="14" t="n">
        <v>0</v>
      </c>
      <c r="V615" s="14">
        <f>IF(T615="","",T615-U615)</f>
        <v/>
      </c>
    </row>
    <row r="616">
      <c r="C616" s="13" t="n">
        <v>159</v>
      </c>
      <c r="T616" s="14">
        <f>IF(F615=24,SUM(D616:F805),"")</f>
        <v/>
      </c>
      <c r="U616" s="14" t="n">
        <v>0</v>
      </c>
      <c r="V616" s="14">
        <f>IF(T616="","",T616-U616)</f>
        <v/>
      </c>
    </row>
    <row r="617">
      <c r="C617" s="13" t="n">
        <v>160</v>
      </c>
      <c r="T617" s="14">
        <f>IF(F616=24,SUM(D617:F806),"")</f>
        <v/>
      </c>
      <c r="U617" s="14" t="n">
        <v>0</v>
      </c>
      <c r="V617" s="14">
        <f>IF(T617="","",T617-U617)</f>
        <v/>
      </c>
    </row>
    <row r="618">
      <c r="C618" s="13" t="n">
        <v>161</v>
      </c>
      <c r="T618" s="14">
        <f>IF(F617=24,SUM(D618:F807),"")</f>
        <v/>
      </c>
      <c r="U618" s="14" t="n">
        <v>0</v>
      </c>
      <c r="V618" s="14">
        <f>IF(T618="","",T618-U618)</f>
        <v/>
      </c>
    </row>
    <row r="619">
      <c r="C619" s="13" t="n">
        <v>162</v>
      </c>
      <c r="T619" s="14">
        <f>IF(F618=24,SUM(D619:F808),"")</f>
        <v/>
      </c>
      <c r="U619" s="14" t="n">
        <v>0</v>
      </c>
      <c r="V619" s="14">
        <f>IF(T619="","",T619-U619)</f>
        <v/>
      </c>
    </row>
    <row r="620">
      <c r="C620" s="13" t="n">
        <v>163</v>
      </c>
      <c r="T620" s="14">
        <f>IF(F619=24,SUM(D620:F809),"")</f>
        <v/>
      </c>
      <c r="U620" s="14" t="n">
        <v>0</v>
      </c>
      <c r="V620" s="14">
        <f>IF(T620="","",T620-U620)</f>
        <v/>
      </c>
    </row>
    <row r="621">
      <c r="C621" s="13" t="n">
        <v>164</v>
      </c>
      <c r="T621" s="14">
        <f>IF(F620=24,SUM(D621:F810),"")</f>
        <v/>
      </c>
      <c r="U621" s="14" t="n">
        <v>0</v>
      </c>
      <c r="V621" s="14">
        <f>IF(T621="","",T621-U621)</f>
        <v/>
      </c>
    </row>
    <row r="622">
      <c r="C622" s="13" t="n">
        <v>165</v>
      </c>
      <c r="T622" s="14">
        <f>IF(F621=24,SUM(D622:F811),"")</f>
        <v/>
      </c>
      <c r="U622" s="14" t="n">
        <v>0</v>
      </c>
      <c r="V622" s="14">
        <f>IF(T622="","",T622-U622)</f>
        <v/>
      </c>
    </row>
    <row r="623">
      <c r="C623" s="13" t="n">
        <v>166</v>
      </c>
      <c r="T623" s="14">
        <f>IF(F622=24,SUM(D623:F812),"")</f>
        <v/>
      </c>
      <c r="U623" s="14" t="n">
        <v>0</v>
      </c>
      <c r="V623" s="14">
        <f>IF(T623="","",T623-U623)</f>
        <v/>
      </c>
    </row>
    <row r="624">
      <c r="C624" s="13" t="n">
        <v>167</v>
      </c>
      <c r="T624" s="14">
        <f>IF(F623=24,SUM(D624:F813),"")</f>
        <v/>
      </c>
      <c r="U624" s="14" t="n">
        <v>0</v>
      </c>
      <c r="V624" s="14">
        <f>IF(T624="","",T624-U624)</f>
        <v/>
      </c>
    </row>
    <row r="625">
      <c r="C625" s="13" t="n">
        <v>168</v>
      </c>
      <c r="T625" s="14">
        <f>IF(F624=24,SUM(D625:F814),"")</f>
        <v/>
      </c>
      <c r="U625" s="14" t="n">
        <v>0</v>
      </c>
      <c r="V625" s="14">
        <f>IF(T625="","",T625-U625)</f>
        <v/>
      </c>
    </row>
    <row r="626">
      <c r="C626" s="13" t="n">
        <v>169</v>
      </c>
      <c r="T626" s="14">
        <f>IF(F625=24,SUM(D626:F815),"")</f>
        <v/>
      </c>
      <c r="U626" s="14" t="n">
        <v>0</v>
      </c>
      <c r="V626" s="14">
        <f>IF(T626="","",T626-U626)</f>
        <v/>
      </c>
    </row>
    <row r="627">
      <c r="C627" s="13" t="n">
        <v>170</v>
      </c>
      <c r="T627" s="14">
        <f>IF(F626=24,SUM(D627:F816),"")</f>
        <v/>
      </c>
      <c r="U627" s="14" t="n">
        <v>0</v>
      </c>
      <c r="V627" s="14">
        <f>IF(T627="","",T627-U627)</f>
        <v/>
      </c>
    </row>
    <row r="628">
      <c r="C628" s="13" t="n">
        <v>171</v>
      </c>
      <c r="T628" s="14">
        <f>IF(F627=24,SUM(D628:F817),"")</f>
        <v/>
      </c>
      <c r="U628" s="14" t="n">
        <v>0</v>
      </c>
      <c r="V628" s="14">
        <f>IF(T628="","",T628-U628)</f>
        <v/>
      </c>
    </row>
    <row r="629">
      <c r="C629" s="13" t="n">
        <v>172</v>
      </c>
      <c r="T629" s="14">
        <f>IF(F628=24,SUM(D629:F818),"")</f>
        <v/>
      </c>
      <c r="U629" s="14" t="n">
        <v>0</v>
      </c>
      <c r="V629" s="14">
        <f>IF(T629="","",T629-U629)</f>
        <v/>
      </c>
    </row>
    <row r="630">
      <c r="C630" s="13" t="n">
        <v>173</v>
      </c>
      <c r="T630" s="14">
        <f>IF(F629=24,SUM(D630:F819),"")</f>
        <v/>
      </c>
      <c r="U630" s="14" t="n">
        <v>0</v>
      </c>
      <c r="V630" s="14">
        <f>IF(T630="","",T630-U630)</f>
        <v/>
      </c>
    </row>
    <row r="631">
      <c r="C631" s="13" t="n">
        <v>174</v>
      </c>
      <c r="T631" s="14">
        <f>IF(F630=24,SUM(D631:F820),"")</f>
        <v/>
      </c>
      <c r="U631" s="14" t="n">
        <v>0</v>
      </c>
      <c r="V631" s="14">
        <f>IF(T631="","",T631-U631)</f>
        <v/>
      </c>
    </row>
    <row r="632">
      <c r="C632" s="13" t="n">
        <v>175</v>
      </c>
      <c r="T632" s="14">
        <f>IF(F631=24,SUM(D632:F821),"")</f>
        <v/>
      </c>
      <c r="U632" s="14" t="n">
        <v>0</v>
      </c>
      <c r="V632" s="14">
        <f>IF(T632="","",T632-U632)</f>
        <v/>
      </c>
    </row>
    <row r="633">
      <c r="C633" s="13" t="n">
        <v>176</v>
      </c>
      <c r="T633" s="14">
        <f>IF(F632=24,SUM(D633:F822),"")</f>
        <v/>
      </c>
      <c r="U633" s="14" t="n">
        <v>0</v>
      </c>
      <c r="V633" s="14">
        <f>IF(T633="","",T633-U633)</f>
        <v/>
      </c>
    </row>
    <row r="634">
      <c r="C634" s="13" t="n">
        <v>177</v>
      </c>
      <c r="T634" s="14">
        <f>IF(F633=24,SUM(D634:F823),"")</f>
        <v/>
      </c>
      <c r="U634" s="14" t="n">
        <v>0</v>
      </c>
      <c r="V634" s="14">
        <f>IF(T634="","",T634-U634)</f>
        <v/>
      </c>
    </row>
    <row r="635">
      <c r="C635" s="13" t="n">
        <v>178</v>
      </c>
      <c r="T635" s="14">
        <f>IF(F634=24,SUM(D635:F824),"")</f>
        <v/>
      </c>
      <c r="U635" s="14" t="n">
        <v>0</v>
      </c>
      <c r="V635" s="14">
        <f>IF(T635="","",T635-U635)</f>
        <v/>
      </c>
    </row>
    <row r="636">
      <c r="C636" s="13" t="n">
        <v>179</v>
      </c>
      <c r="T636" s="14">
        <f>IF(F635=24,SUM(D636:F825),"")</f>
        <v/>
      </c>
      <c r="U636" s="14" t="n">
        <v>0</v>
      </c>
      <c r="V636" s="14">
        <f>IF(T636="","",T636-U636)</f>
        <v/>
      </c>
    </row>
    <row r="637">
      <c r="C637" s="13" t="n">
        <v>180</v>
      </c>
      <c r="T637" s="14">
        <f>IF(F636=24,SUM(D637:F826),"")</f>
        <v/>
      </c>
      <c r="U637" s="14" t="n">
        <v>0</v>
      </c>
      <c r="V637" s="14">
        <f>IF(T637="","",T637-U637)</f>
        <v/>
      </c>
    </row>
    <row r="638">
      <c r="C638" s="13" t="n">
        <v>181</v>
      </c>
      <c r="T638" s="14">
        <f>IF(F637=24,SUM(D638:F827),"")</f>
        <v/>
      </c>
      <c r="U638" s="14" t="n">
        <v>0</v>
      </c>
      <c r="V638" s="14">
        <f>IF(T638="","",T638-U638)</f>
        <v/>
      </c>
    </row>
    <row r="639">
      <c r="C639" s="13" t="n">
        <v>182</v>
      </c>
      <c r="T639" s="14">
        <f>IF(F638=24,SUM(D639:F828),"")</f>
        <v/>
      </c>
      <c r="U639" s="14" t="n">
        <v>0</v>
      </c>
      <c r="V639" s="14">
        <f>IF(T639="","",T639-U639)</f>
        <v/>
      </c>
    </row>
    <row r="640">
      <c r="C640" s="13" t="n">
        <v>183</v>
      </c>
      <c r="T640" s="14">
        <f>IF(F639=24,SUM(D640:F829),"")</f>
        <v/>
      </c>
      <c r="U640" s="14" t="n">
        <v>0</v>
      </c>
      <c r="V640" s="14">
        <f>IF(T640="","",T640-U640)</f>
        <v/>
      </c>
    </row>
    <row r="641">
      <c r="C641" s="13" t="n">
        <v>184</v>
      </c>
      <c r="T641" s="14">
        <f>IF(F640=24,SUM(D641:F830),"")</f>
        <v/>
      </c>
      <c r="U641" s="14" t="n">
        <v>0</v>
      </c>
      <c r="V641" s="14">
        <f>IF(T641="","",T641-U641)</f>
        <v/>
      </c>
    </row>
    <row r="642">
      <c r="C642" s="13" t="n">
        <v>185</v>
      </c>
      <c r="T642" s="14">
        <f>IF(F641=24,SUM(D642:F831),"")</f>
        <v/>
      </c>
      <c r="U642" s="14" t="n">
        <v>0</v>
      </c>
      <c r="V642" s="14">
        <f>IF(T642="","",T642-U642)</f>
        <v/>
      </c>
    </row>
    <row r="643">
      <c r="C643" s="13" t="n">
        <v>186</v>
      </c>
      <c r="T643" s="14">
        <f>IF(F642=24,SUM(D643:F832),"")</f>
        <v/>
      </c>
      <c r="U643" s="14" t="n">
        <v>0</v>
      </c>
      <c r="V643" s="14">
        <f>IF(T643="","",T643-U643)</f>
        <v/>
      </c>
    </row>
    <row r="644">
      <c r="C644" s="13" t="n">
        <v>187</v>
      </c>
      <c r="T644" s="14">
        <f>IF(F643=24,SUM(D644:F833),"")</f>
        <v/>
      </c>
      <c r="U644" s="14" t="n">
        <v>0</v>
      </c>
      <c r="V644" s="14">
        <f>IF(T644="","",T644-U644)</f>
        <v/>
      </c>
    </row>
    <row r="645">
      <c r="C645" s="13" t="n">
        <v>188</v>
      </c>
      <c r="T645" s="14">
        <f>IF(F644=24,SUM(D645:F834),"")</f>
        <v/>
      </c>
      <c r="U645" s="14" t="n">
        <v>0</v>
      </c>
      <c r="V645" s="14">
        <f>IF(T645="","",T645-U645)</f>
        <v/>
      </c>
    </row>
    <row r="646">
      <c r="C646" s="13" t="n">
        <v>189</v>
      </c>
      <c r="T646" s="14">
        <f>IF(F645=24,SUM(D646:F835),"")</f>
        <v/>
      </c>
      <c r="U646" s="14" t="n">
        <v>0</v>
      </c>
      <c r="V646" s="14">
        <f>IF(T646="","",T646-U646)</f>
        <v/>
      </c>
    </row>
    <row r="647">
      <c r="C647" s="13" t="n">
        <v>190</v>
      </c>
      <c r="T647" s="14">
        <f>IF(F646=24,SUM(D647:F836),"")</f>
        <v/>
      </c>
      <c r="U647" s="14" t="n">
        <v>0</v>
      </c>
      <c r="V647" s="14">
        <f>IF(T647="","",T647-U647)</f>
        <v/>
      </c>
    </row>
    <row r="648">
      <c r="C648" s="13" t="n">
        <v>191</v>
      </c>
      <c r="T648" s="14">
        <f>IF(F647=24,SUM(D648:F837),"")</f>
        <v/>
      </c>
      <c r="U648" s="14" t="n">
        <v>0</v>
      </c>
      <c r="V648" s="14">
        <f>IF(T648="","",T648-U648)</f>
        <v/>
      </c>
    </row>
    <row r="649">
      <c r="C649" s="13" t="n">
        <v>192</v>
      </c>
      <c r="T649" s="14">
        <f>IF(F648=24,SUM(D649:F838),"")</f>
        <v/>
      </c>
      <c r="U649" s="14" t="n">
        <v>0</v>
      </c>
      <c r="V649" s="14">
        <f>IF(T649="","",T649-U649)</f>
        <v/>
      </c>
    </row>
    <row r="650">
      <c r="C650" s="13" t="n">
        <v>193</v>
      </c>
      <c r="T650" s="14">
        <f>IF(F649=24,SUM(D650:F839),"")</f>
        <v/>
      </c>
      <c r="U650" s="14" t="n">
        <v>0</v>
      </c>
      <c r="V650" s="14">
        <f>IF(T650="","",T650-U650)</f>
        <v/>
      </c>
    </row>
    <row r="651">
      <c r="C651" s="13" t="n">
        <v>194</v>
      </c>
      <c r="T651" s="14">
        <f>IF(F650=24,SUM(D651:F840),"")</f>
        <v/>
      </c>
      <c r="U651" s="14" t="n">
        <v>0</v>
      </c>
      <c r="V651" s="14">
        <f>IF(T651="","",T651-U651)</f>
        <v/>
      </c>
    </row>
    <row r="652">
      <c r="C652" s="13" t="n">
        <v>195</v>
      </c>
      <c r="T652" s="14">
        <f>IF(F651=24,SUM(D652:F841),"")</f>
        <v/>
      </c>
      <c r="U652" s="14" t="n">
        <v>0</v>
      </c>
      <c r="V652" s="14">
        <f>IF(T652="","",T652-U652)</f>
        <v/>
      </c>
    </row>
    <row r="653">
      <c r="C653" s="13" t="n">
        <v>196</v>
      </c>
      <c r="T653" s="14">
        <f>IF(F652=24,SUM(D653:F842),"")</f>
        <v/>
      </c>
      <c r="U653" s="14" t="n">
        <v>0</v>
      </c>
      <c r="V653" s="14">
        <f>IF(T653="","",T653-U653)</f>
        <v/>
      </c>
    </row>
    <row r="654">
      <c r="C654" s="13" t="n">
        <v>197</v>
      </c>
      <c r="T654" s="14">
        <f>IF(F653=24,SUM(D654:F843),"")</f>
        <v/>
      </c>
      <c r="U654" s="14" t="n">
        <v>0</v>
      </c>
      <c r="V654" s="14">
        <f>IF(T654="","",T654-U654)</f>
        <v/>
      </c>
    </row>
    <row r="655">
      <c r="C655" s="13" t="n">
        <v>198</v>
      </c>
      <c r="T655" s="14">
        <f>IF(F654=24,SUM(D655:F844),"")</f>
        <v/>
      </c>
      <c r="U655" s="14" t="n">
        <v>0</v>
      </c>
      <c r="V655" s="14">
        <f>IF(T655="","",T655-U655)</f>
        <v/>
      </c>
    </row>
    <row r="656">
      <c r="T656" s="14">
        <f>IF(F655=24,SUM(D656:F845),"")</f>
        <v/>
      </c>
      <c r="U656" s="14" t="n">
        <v>0</v>
      </c>
      <c r="V656" s="14">
        <f>IF(T656="","",T656-U656)</f>
        <v/>
      </c>
    </row>
    <row r="657">
      <c r="C657" s="13" t="inlineStr">
        <is>
          <t>P(Estado da arte)</t>
        </is>
      </c>
      <c r="D657" s="13" t="n">
        <v>22</v>
      </c>
      <c r="E657" s="13" t="n">
        <v>23</v>
      </c>
      <c r="F657" s="13" t="n">
        <v>24</v>
      </c>
      <c r="T657" s="14">
        <f>IF(F656=24,SUM(D657:F846),"")</f>
        <v/>
      </c>
      <c r="U657" s="14" t="n">
        <v>0</v>
      </c>
      <c r="V657" s="14">
        <f>IF(T657="","",T657-U657)</f>
        <v/>
      </c>
    </row>
    <row r="658">
      <c r="C658" s="13" t="n">
        <v>9</v>
      </c>
      <c r="T658" s="14">
        <f>IF(F657=24,SUM(D658:F847),"")</f>
        <v/>
      </c>
      <c r="U658" s="14" t="n">
        <v>0</v>
      </c>
      <c r="V658" s="14">
        <f>IF(T658="","",T658-U658)</f>
        <v/>
      </c>
    </row>
    <row r="659">
      <c r="C659" s="13" t="n">
        <v>10</v>
      </c>
      <c r="T659" s="14">
        <f>IF(F658=24,SUM(D659:F848),"")</f>
        <v/>
      </c>
      <c r="U659" s="14" t="n">
        <v>0</v>
      </c>
      <c r="V659" s="14">
        <f>IF(T659="","",T659-U659)</f>
        <v/>
      </c>
    </row>
    <row r="660">
      <c r="C660" s="13" t="n">
        <v>11</v>
      </c>
      <c r="T660" s="14">
        <f>IF(F659=24,SUM(D660:F849),"")</f>
        <v/>
      </c>
      <c r="U660" s="14" t="n">
        <v>0</v>
      </c>
      <c r="V660" s="14">
        <f>IF(T660="","",T660-U660)</f>
        <v/>
      </c>
    </row>
    <row r="661">
      <c r="C661" s="13" t="n">
        <v>12</v>
      </c>
      <c r="T661" s="14">
        <f>IF(F660=24,SUM(D661:F850),"")</f>
        <v/>
      </c>
      <c r="U661" s="14" t="n">
        <v>0</v>
      </c>
      <c r="V661" s="14">
        <f>IF(T661="","",T661-U661)</f>
        <v/>
      </c>
    </row>
    <row r="662">
      <c r="C662" s="13" t="n">
        <v>13</v>
      </c>
      <c r="T662" s="14">
        <f>IF(F661=24,SUM(D662:F851),"")</f>
        <v/>
      </c>
      <c r="U662" s="14" t="n">
        <v>0</v>
      </c>
      <c r="V662" s="14">
        <f>IF(T662="","",T662-U662)</f>
        <v/>
      </c>
    </row>
    <row r="663">
      <c r="C663" s="13" t="n">
        <v>14</v>
      </c>
      <c r="T663" s="14">
        <f>IF(F662=24,SUM(D663:F852),"")</f>
        <v/>
      </c>
      <c r="U663" s="14" t="n">
        <v>0</v>
      </c>
      <c r="V663" s="14">
        <f>IF(T663="","",T663-U663)</f>
        <v/>
      </c>
    </row>
    <row r="664">
      <c r="C664" s="13" t="n">
        <v>15</v>
      </c>
      <c r="T664" s="14">
        <f>IF(F663=24,SUM(D664:F853),"")</f>
        <v/>
      </c>
      <c r="U664" s="14" t="n">
        <v>0</v>
      </c>
      <c r="V664" s="14">
        <f>IF(T664="","",T664-U664)</f>
        <v/>
      </c>
    </row>
    <row r="665">
      <c r="C665" s="13" t="n">
        <v>16</v>
      </c>
      <c r="T665" s="14">
        <f>IF(F664=24,SUM(D665:F854),"")</f>
        <v/>
      </c>
      <c r="U665" s="14" t="n">
        <v>0</v>
      </c>
      <c r="V665" s="14">
        <f>IF(T665="","",T665-U665)</f>
        <v/>
      </c>
    </row>
    <row r="666">
      <c r="C666" s="13" t="n">
        <v>17</v>
      </c>
      <c r="T666" s="14">
        <f>IF(F665=24,SUM(D666:F855),"")</f>
        <v/>
      </c>
      <c r="U666" s="14" t="n">
        <v>0</v>
      </c>
      <c r="V666" s="14">
        <f>IF(T666="","",T666-U666)</f>
        <v/>
      </c>
    </row>
    <row r="667">
      <c r="C667" s="13" t="n">
        <v>18</v>
      </c>
      <c r="T667" s="14">
        <f>IF(F666=24,SUM(D667:F856),"")</f>
        <v/>
      </c>
      <c r="U667" s="14" t="n">
        <v>0</v>
      </c>
      <c r="V667" s="14">
        <f>IF(T667="","",T667-U667)</f>
        <v/>
      </c>
    </row>
    <row r="668">
      <c r="C668" s="13" t="n">
        <v>19</v>
      </c>
      <c r="T668" s="14">
        <f>IF(F667=24,SUM(D668:F857),"")</f>
        <v/>
      </c>
      <c r="U668" s="14" t="n">
        <v>0</v>
      </c>
      <c r="V668" s="14">
        <f>IF(T668="","",T668-U668)</f>
        <v/>
      </c>
    </row>
    <row r="669">
      <c r="C669" s="13" t="n">
        <v>20</v>
      </c>
      <c r="T669" s="14">
        <f>IF(F668=24,SUM(D669:F858),"")</f>
        <v/>
      </c>
      <c r="U669" s="14" t="n">
        <v>0</v>
      </c>
      <c r="V669" s="14">
        <f>IF(T669="","",T669-U669)</f>
        <v/>
      </c>
    </row>
    <row r="670">
      <c r="C670" s="13" t="n">
        <v>21</v>
      </c>
      <c r="T670" s="14">
        <f>IF(F669=24,SUM(D670:F859),"")</f>
        <v/>
      </c>
      <c r="U670" s="14" t="n">
        <v>0</v>
      </c>
      <c r="V670" s="14">
        <f>IF(T670="","",T670-U670)</f>
        <v/>
      </c>
    </row>
    <row r="671">
      <c r="C671" s="13" t="n">
        <v>22</v>
      </c>
      <c r="T671" s="14">
        <f>IF(F670=24,SUM(D671:F860),"")</f>
        <v/>
      </c>
      <c r="U671" s="14" t="n">
        <v>0</v>
      </c>
      <c r="V671" s="14">
        <f>IF(T671="","",T671-U671)</f>
        <v/>
      </c>
    </row>
    <row r="672">
      <c r="C672" s="13" t="n">
        <v>23</v>
      </c>
      <c r="T672" s="14">
        <f>IF(F671=24,SUM(D672:F861),"")</f>
        <v/>
      </c>
      <c r="U672" s="14" t="n">
        <v>0</v>
      </c>
      <c r="V672" s="14">
        <f>IF(T672="","",T672-U672)</f>
        <v/>
      </c>
    </row>
    <row r="673">
      <c r="C673" s="13" t="n">
        <v>24</v>
      </c>
      <c r="T673" s="14">
        <f>IF(F672=24,SUM(D673:F862),"")</f>
        <v/>
      </c>
      <c r="U673" s="14" t="n">
        <v>0</v>
      </c>
      <c r="V673" s="14">
        <f>IF(T673="","",T673-U673)</f>
        <v/>
      </c>
    </row>
    <row r="674">
      <c r="C674" s="13" t="n">
        <v>25</v>
      </c>
      <c r="T674" s="14">
        <f>IF(F673=24,SUM(D674:F863),"")</f>
        <v/>
      </c>
      <c r="U674" s="14" t="n">
        <v>0</v>
      </c>
      <c r="V674" s="14">
        <f>IF(T674="","",T674-U674)</f>
        <v/>
      </c>
    </row>
    <row r="675">
      <c r="C675" s="13" t="n">
        <v>26</v>
      </c>
      <c r="T675" s="14">
        <f>IF(F674=24,SUM(D675:F864),"")</f>
        <v/>
      </c>
      <c r="U675" s="14" t="n">
        <v>0</v>
      </c>
      <c r="V675" s="14">
        <f>IF(T675="","",T675-U675)</f>
        <v/>
      </c>
    </row>
    <row r="676">
      <c r="C676" s="13" t="n">
        <v>27</v>
      </c>
      <c r="T676" s="14">
        <f>IF(F675=24,SUM(D676:F865),"")</f>
        <v/>
      </c>
      <c r="U676" s="14" t="n">
        <v>0</v>
      </c>
      <c r="V676" s="14">
        <f>IF(T676="","",T676-U676)</f>
        <v/>
      </c>
    </row>
    <row r="677">
      <c r="C677" s="13" t="n">
        <v>28</v>
      </c>
      <c r="T677" s="14">
        <f>IF(F676=24,SUM(D677:F866),"")</f>
        <v/>
      </c>
      <c r="U677" s="14" t="n">
        <v>0</v>
      </c>
      <c r="V677" s="14">
        <f>IF(T677="","",T677-U677)</f>
        <v/>
      </c>
    </row>
    <row r="678">
      <c r="C678" s="13" t="n">
        <v>29</v>
      </c>
      <c r="T678" s="14">
        <f>IF(F677=24,SUM(D678:F867),"")</f>
        <v/>
      </c>
      <c r="U678" s="14" t="n">
        <v>0</v>
      </c>
      <c r="V678" s="14">
        <f>IF(T678="","",T678-U678)</f>
        <v/>
      </c>
    </row>
    <row r="679">
      <c r="C679" s="13" t="n">
        <v>30</v>
      </c>
      <c r="T679" s="14">
        <f>IF(F678=24,SUM(D679:F868),"")</f>
        <v/>
      </c>
      <c r="U679" s="14" t="n">
        <v>0</v>
      </c>
      <c r="V679" s="14">
        <f>IF(T679="","",T679-U679)</f>
        <v/>
      </c>
    </row>
    <row r="680">
      <c r="C680" s="13" t="n">
        <v>31</v>
      </c>
      <c r="T680" s="14">
        <f>IF(F679=24,SUM(D680:F869),"")</f>
        <v/>
      </c>
      <c r="U680" s="14" t="n">
        <v>0</v>
      </c>
      <c r="V680" s="14">
        <f>IF(T680="","",T680-U680)</f>
        <v/>
      </c>
    </row>
    <row r="681">
      <c r="C681" s="13" t="n">
        <v>32</v>
      </c>
      <c r="T681" s="14">
        <f>IF(F680=24,SUM(D681:F870),"")</f>
        <v/>
      </c>
      <c r="U681" s="14" t="n">
        <v>0</v>
      </c>
      <c r="V681" s="14">
        <f>IF(T681="","",T681-U681)</f>
        <v/>
      </c>
    </row>
    <row r="682">
      <c r="C682" s="13" t="n">
        <v>33</v>
      </c>
      <c r="T682" s="14">
        <f>IF(F681=24,SUM(D682:F871),"")</f>
        <v/>
      </c>
      <c r="U682" s="14" t="n">
        <v>0</v>
      </c>
      <c r="V682" s="14">
        <f>IF(T682="","",T682-U682)</f>
        <v/>
      </c>
    </row>
    <row r="683">
      <c r="C683" s="13" t="n">
        <v>34</v>
      </c>
      <c r="T683" s="14">
        <f>IF(F682=24,SUM(D683:F872),"")</f>
        <v/>
      </c>
      <c r="U683" s="14" t="n">
        <v>0</v>
      </c>
      <c r="V683" s="14">
        <f>IF(T683="","",T683-U683)</f>
        <v/>
      </c>
    </row>
    <row r="684">
      <c r="C684" s="13" t="n">
        <v>35</v>
      </c>
      <c r="T684" s="14">
        <f>IF(F683=24,SUM(D684:F873),"")</f>
        <v/>
      </c>
      <c r="U684" s="14" t="n">
        <v>0</v>
      </c>
      <c r="V684" s="14">
        <f>IF(T684="","",T684-U684)</f>
        <v/>
      </c>
    </row>
    <row r="685">
      <c r="C685" s="13" t="n">
        <v>36</v>
      </c>
      <c r="T685" s="14">
        <f>IF(F684=24,SUM(D685:F874),"")</f>
        <v/>
      </c>
      <c r="U685" s="14" t="n">
        <v>0</v>
      </c>
      <c r="V685" s="14">
        <f>IF(T685="","",T685-U685)</f>
        <v/>
      </c>
    </row>
    <row r="686">
      <c r="C686" s="13" t="n">
        <v>37</v>
      </c>
      <c r="T686" s="14">
        <f>IF(F685=24,SUM(D686:F875),"")</f>
        <v/>
      </c>
      <c r="U686" s="14" t="n">
        <v>0</v>
      </c>
      <c r="V686" s="14">
        <f>IF(T686="","",T686-U686)</f>
        <v/>
      </c>
    </row>
    <row r="687">
      <c r="C687" s="13" t="n">
        <v>38</v>
      </c>
      <c r="T687" s="14">
        <f>IF(F686=24,SUM(D687:F876),"")</f>
        <v/>
      </c>
      <c r="U687" s="14" t="n">
        <v>0</v>
      </c>
      <c r="V687" s="14">
        <f>IF(T687="","",T687-U687)</f>
        <v/>
      </c>
    </row>
    <row r="688">
      <c r="C688" s="13" t="n">
        <v>39</v>
      </c>
      <c r="T688" s="14">
        <f>IF(F687=24,SUM(D688:F877),"")</f>
        <v/>
      </c>
      <c r="U688" s="14" t="n">
        <v>0</v>
      </c>
      <c r="V688" s="14">
        <f>IF(T688="","",T688-U688)</f>
        <v/>
      </c>
    </row>
    <row r="689">
      <c r="C689" s="13" t="n">
        <v>40</v>
      </c>
      <c r="T689" s="14">
        <f>IF(F688=24,SUM(D689:F878),"")</f>
        <v/>
      </c>
      <c r="U689" s="14" t="n">
        <v>0</v>
      </c>
      <c r="V689" s="14">
        <f>IF(T689="","",T689-U689)</f>
        <v/>
      </c>
    </row>
    <row r="690">
      <c r="C690" s="13" t="n">
        <v>41</v>
      </c>
      <c r="T690" s="14">
        <f>IF(F689=24,SUM(D690:F879),"")</f>
        <v/>
      </c>
      <c r="U690" s="14" t="n">
        <v>0</v>
      </c>
      <c r="V690" s="14">
        <f>IF(T690="","",T690-U690)</f>
        <v/>
      </c>
    </row>
    <row r="691">
      <c r="C691" s="13" t="n">
        <v>42</v>
      </c>
      <c r="T691" s="14">
        <f>IF(F690=24,SUM(D691:F880),"")</f>
        <v/>
      </c>
      <c r="U691" s="14" t="n">
        <v>0</v>
      </c>
      <c r="V691" s="14">
        <f>IF(T691="","",T691-U691)</f>
        <v/>
      </c>
    </row>
    <row r="692">
      <c r="C692" s="13" t="n">
        <v>43</v>
      </c>
      <c r="T692" s="14">
        <f>IF(F691=24,SUM(D692:F881),"")</f>
        <v/>
      </c>
      <c r="U692" s="14" t="n">
        <v>0</v>
      </c>
      <c r="V692" s="14">
        <f>IF(T692="","",T692-U692)</f>
        <v/>
      </c>
    </row>
    <row r="693">
      <c r="C693" s="13" t="n">
        <v>44</v>
      </c>
      <c r="T693" s="14">
        <f>IF(F692=24,SUM(D693:F882),"")</f>
        <v/>
      </c>
      <c r="U693" s="14" t="n">
        <v>0</v>
      </c>
      <c r="V693" s="14">
        <f>IF(T693="","",T693-U693)</f>
        <v/>
      </c>
    </row>
    <row r="694">
      <c r="C694" s="13" t="n">
        <v>45</v>
      </c>
      <c r="T694" s="14">
        <f>IF(F693=24,SUM(D694:F883),"")</f>
        <v/>
      </c>
      <c r="U694" s="14" t="n">
        <v>0</v>
      </c>
      <c r="V694" s="14">
        <f>IF(T694="","",T694-U694)</f>
        <v/>
      </c>
    </row>
    <row r="695">
      <c r="C695" s="13" t="n">
        <v>46</v>
      </c>
      <c r="T695" s="14">
        <f>IF(F694=24,SUM(D695:F884),"")</f>
        <v/>
      </c>
      <c r="U695" s="14" t="n">
        <v>0</v>
      </c>
      <c r="V695" s="14">
        <f>IF(T695="","",T695-U695)</f>
        <v/>
      </c>
    </row>
    <row r="696">
      <c r="C696" s="13" t="n">
        <v>47</v>
      </c>
      <c r="T696" s="14">
        <f>IF(F695=24,SUM(D696:F885),"")</f>
        <v/>
      </c>
      <c r="U696" s="14" t="n">
        <v>0</v>
      </c>
      <c r="V696" s="14">
        <f>IF(T696="","",T696-U696)</f>
        <v/>
      </c>
    </row>
    <row r="697">
      <c r="C697" s="13" t="n">
        <v>48</v>
      </c>
      <c r="T697" s="14">
        <f>IF(F696=24,SUM(D697:F886),"")</f>
        <v/>
      </c>
      <c r="U697" s="14" t="n">
        <v>0</v>
      </c>
      <c r="V697" s="14">
        <f>IF(T697="","",T697-U697)</f>
        <v/>
      </c>
    </row>
    <row r="698">
      <c r="C698" s="13" t="n">
        <v>49</v>
      </c>
      <c r="T698" s="14">
        <f>IF(F697=24,SUM(D698:F887),"")</f>
        <v/>
      </c>
      <c r="U698" s="14" t="n">
        <v>0</v>
      </c>
      <c r="V698" s="14">
        <f>IF(T698="","",T698-U698)</f>
        <v/>
      </c>
    </row>
    <row r="699">
      <c r="C699" s="13" t="n">
        <v>50</v>
      </c>
      <c r="T699" s="14">
        <f>IF(F698=24,SUM(D699:F888),"")</f>
        <v/>
      </c>
      <c r="U699" s="14" t="n">
        <v>0</v>
      </c>
      <c r="V699" s="14">
        <f>IF(T699="","",T699-U699)</f>
        <v/>
      </c>
    </row>
    <row r="700">
      <c r="C700" s="13" t="n">
        <v>51</v>
      </c>
      <c r="T700" s="14">
        <f>IF(F699=24,SUM(D700:F889),"")</f>
        <v/>
      </c>
      <c r="U700" s="14" t="n">
        <v>0</v>
      </c>
      <c r="V700" s="14">
        <f>IF(T700="","",T700-U700)</f>
        <v/>
      </c>
    </row>
    <row r="701">
      <c r="C701" s="13" t="n">
        <v>52</v>
      </c>
      <c r="T701" s="14">
        <f>IF(F700=24,SUM(D701:F890),"")</f>
        <v/>
      </c>
      <c r="U701" s="14" t="n">
        <v>0</v>
      </c>
      <c r="V701" s="14">
        <f>IF(T701="","",T701-U701)</f>
        <v/>
      </c>
    </row>
    <row r="702">
      <c r="C702" s="13" t="n">
        <v>53</v>
      </c>
      <c r="T702" s="14">
        <f>IF(F701=24,SUM(D702:F891),"")</f>
        <v/>
      </c>
      <c r="U702" s="14" t="n">
        <v>0</v>
      </c>
      <c r="V702" s="14">
        <f>IF(T702="","",T702-U702)</f>
        <v/>
      </c>
    </row>
    <row r="703">
      <c r="C703" s="13" t="n">
        <v>54</v>
      </c>
      <c r="T703" s="14">
        <f>IF(F702=24,SUM(D703:F892),"")</f>
        <v/>
      </c>
      <c r="U703" s="14" t="n">
        <v>0</v>
      </c>
      <c r="V703" s="14">
        <f>IF(T703="","",T703-U703)</f>
        <v/>
      </c>
    </row>
    <row r="704">
      <c r="C704" s="13" t="n">
        <v>55</v>
      </c>
      <c r="T704" s="14">
        <f>IF(F703=24,SUM(D704:F893),"")</f>
        <v/>
      </c>
      <c r="U704" s="14" t="n">
        <v>0</v>
      </c>
      <c r="V704" s="14">
        <f>IF(T704="","",T704-U704)</f>
        <v/>
      </c>
    </row>
    <row r="705">
      <c r="C705" s="13" t="n">
        <v>56</v>
      </c>
      <c r="T705" s="14">
        <f>IF(F704=24,SUM(D705:F894),"")</f>
        <v/>
      </c>
      <c r="U705" s="14" t="n">
        <v>0</v>
      </c>
      <c r="V705" s="14">
        <f>IF(T705="","",T705-U705)</f>
        <v/>
      </c>
    </row>
    <row r="706">
      <c r="C706" s="13" t="n">
        <v>57</v>
      </c>
      <c r="T706" s="14">
        <f>IF(F705=24,SUM(D706:F895),"")</f>
        <v/>
      </c>
      <c r="U706" s="14" t="n">
        <v>0</v>
      </c>
      <c r="V706" s="14">
        <f>IF(T706="","",T706-U706)</f>
        <v/>
      </c>
    </row>
    <row r="707">
      <c r="C707" s="13" t="n">
        <v>58</v>
      </c>
      <c r="T707" s="14">
        <f>IF(F706=24,SUM(D707:F896),"")</f>
        <v/>
      </c>
      <c r="U707" s="14" t="n">
        <v>0</v>
      </c>
      <c r="V707" s="14">
        <f>IF(T707="","",T707-U707)</f>
        <v/>
      </c>
    </row>
    <row r="708">
      <c r="C708" s="13" t="n">
        <v>59</v>
      </c>
      <c r="T708" s="14">
        <f>IF(F707=24,SUM(D708:F897),"")</f>
        <v/>
      </c>
      <c r="U708" s="14" t="n">
        <v>0</v>
      </c>
      <c r="V708" s="14">
        <f>IF(T708="","",T708-U708)</f>
        <v/>
      </c>
    </row>
    <row r="709">
      <c r="C709" s="13" t="n">
        <v>60</v>
      </c>
      <c r="T709" s="14">
        <f>IF(F708=24,SUM(D709:F898),"")</f>
        <v/>
      </c>
      <c r="U709" s="14" t="n">
        <v>0</v>
      </c>
      <c r="V709" s="14">
        <f>IF(T709="","",T709-U709)</f>
        <v/>
      </c>
    </row>
    <row r="710">
      <c r="C710" s="13" t="n">
        <v>61</v>
      </c>
      <c r="T710" s="14">
        <f>IF(F709=24,SUM(D710:F899),"")</f>
        <v/>
      </c>
      <c r="U710" s="14" t="n">
        <v>0</v>
      </c>
      <c r="V710" s="14">
        <f>IF(T710="","",T710-U710)</f>
        <v/>
      </c>
    </row>
    <row r="711">
      <c r="C711" s="13" t="n">
        <v>62</v>
      </c>
      <c r="T711" s="14">
        <f>IF(F710=24,SUM(D711:F900),"")</f>
        <v/>
      </c>
      <c r="U711" s="14" t="n">
        <v>0</v>
      </c>
      <c r="V711" s="14">
        <f>IF(T711="","",T711-U711)</f>
        <v/>
      </c>
    </row>
    <row r="712">
      <c r="C712" s="13" t="n">
        <v>63</v>
      </c>
      <c r="T712" s="14">
        <f>IF(F711=24,SUM(D712:F901),"")</f>
        <v/>
      </c>
      <c r="U712" s="14" t="n">
        <v>0</v>
      </c>
      <c r="V712" s="14">
        <f>IF(T712="","",T712-U712)</f>
        <v/>
      </c>
    </row>
    <row r="713">
      <c r="C713" s="13" t="n">
        <v>64</v>
      </c>
      <c r="T713" s="14">
        <f>IF(F712=24,SUM(D713:F902),"")</f>
        <v/>
      </c>
      <c r="U713" s="14" t="n">
        <v>0</v>
      </c>
      <c r="V713" s="14">
        <f>IF(T713="","",T713-U713)</f>
        <v/>
      </c>
    </row>
    <row r="714">
      <c r="C714" s="13" t="n">
        <v>65</v>
      </c>
      <c r="T714" s="14">
        <f>IF(F713=24,SUM(D714:F903),"")</f>
        <v/>
      </c>
      <c r="U714" s="14" t="n">
        <v>0</v>
      </c>
      <c r="V714" s="14">
        <f>IF(T714="","",T714-U714)</f>
        <v/>
      </c>
    </row>
    <row r="715">
      <c r="C715" s="13" t="n">
        <v>66</v>
      </c>
      <c r="T715" s="14">
        <f>IF(F714=24,SUM(D715:F904),"")</f>
        <v/>
      </c>
      <c r="U715" s="14" t="n">
        <v>0</v>
      </c>
      <c r="V715" s="14">
        <f>IF(T715="","",T715-U715)</f>
        <v/>
      </c>
    </row>
    <row r="716">
      <c r="C716" s="13" t="n">
        <v>67</v>
      </c>
      <c r="T716" s="14">
        <f>IF(F715=24,SUM(D716:F905),"")</f>
        <v/>
      </c>
      <c r="U716" s="14" t="n">
        <v>0</v>
      </c>
      <c r="V716" s="14">
        <f>IF(T716="","",T716-U716)</f>
        <v/>
      </c>
    </row>
    <row r="717">
      <c r="C717" s="13" t="n">
        <v>68</v>
      </c>
      <c r="T717" s="14">
        <f>IF(F716=24,SUM(D717:F906),"")</f>
        <v/>
      </c>
      <c r="U717" s="14" t="n">
        <v>0</v>
      </c>
      <c r="V717" s="14">
        <f>IF(T717="","",T717-U717)</f>
        <v/>
      </c>
    </row>
    <row r="718">
      <c r="C718" s="13" t="n">
        <v>69</v>
      </c>
      <c r="T718" s="14">
        <f>IF(F717=24,SUM(D718:F907),"")</f>
        <v/>
      </c>
      <c r="U718" s="14" t="n">
        <v>0</v>
      </c>
      <c r="V718" s="14">
        <f>IF(T718="","",T718-U718)</f>
        <v/>
      </c>
    </row>
    <row r="719">
      <c r="C719" s="13" t="n">
        <v>70</v>
      </c>
      <c r="T719" s="14">
        <f>IF(F718=24,SUM(D719:F908),"")</f>
        <v/>
      </c>
      <c r="U719" s="14" t="n">
        <v>0</v>
      </c>
      <c r="V719" s="14">
        <f>IF(T719="","",T719-U719)</f>
        <v/>
      </c>
    </row>
    <row r="720">
      <c r="C720" s="13" t="n">
        <v>71</v>
      </c>
      <c r="T720" s="14">
        <f>IF(F719=24,SUM(D720:F909),"")</f>
        <v/>
      </c>
      <c r="U720" s="14" t="n">
        <v>0</v>
      </c>
      <c r="V720" s="14">
        <f>IF(T720="","",T720-U720)</f>
        <v/>
      </c>
    </row>
    <row r="721">
      <c r="C721" s="13" t="n">
        <v>72</v>
      </c>
      <c r="T721" s="14">
        <f>IF(F720=24,SUM(D721:F910),"")</f>
        <v/>
      </c>
      <c r="U721" s="14" t="n">
        <v>0</v>
      </c>
      <c r="V721" s="14">
        <f>IF(T721="","",T721-U721)</f>
        <v/>
      </c>
    </row>
    <row r="722">
      <c r="C722" s="13" t="n">
        <v>73</v>
      </c>
      <c r="T722" s="14">
        <f>IF(F721=24,SUM(D722:F911),"")</f>
        <v/>
      </c>
      <c r="U722" s="14" t="n">
        <v>0</v>
      </c>
      <c r="V722" s="14">
        <f>IF(T722="","",T722-U722)</f>
        <v/>
      </c>
    </row>
    <row r="723">
      <c r="C723" s="13" t="n">
        <v>74</v>
      </c>
      <c r="T723" s="14">
        <f>IF(F722=24,SUM(D723:F912),"")</f>
        <v/>
      </c>
      <c r="U723" s="14" t="n">
        <v>0</v>
      </c>
      <c r="V723" s="14">
        <f>IF(T723="","",T723-U723)</f>
        <v/>
      </c>
    </row>
    <row r="724">
      <c r="C724" s="13" t="n">
        <v>75</v>
      </c>
      <c r="T724" s="14">
        <f>IF(F723=24,SUM(D724:F913),"")</f>
        <v/>
      </c>
      <c r="U724" s="14" t="n">
        <v>0</v>
      </c>
      <c r="V724" s="14">
        <f>IF(T724="","",T724-U724)</f>
        <v/>
      </c>
    </row>
    <row r="725">
      <c r="C725" s="13" t="n">
        <v>76</v>
      </c>
      <c r="T725" s="14">
        <f>IF(F724=24,SUM(D725:F914),"")</f>
        <v/>
      </c>
      <c r="U725" s="14" t="n">
        <v>0</v>
      </c>
      <c r="V725" s="14">
        <f>IF(T725="","",T725-U725)</f>
        <v/>
      </c>
    </row>
    <row r="726">
      <c r="C726" s="13" t="n">
        <v>77</v>
      </c>
      <c r="T726" s="14">
        <f>IF(F725=24,SUM(D726:F915),"")</f>
        <v/>
      </c>
      <c r="U726" s="14" t="n">
        <v>0</v>
      </c>
      <c r="V726" s="14">
        <f>IF(T726="","",T726-U726)</f>
        <v/>
      </c>
    </row>
    <row r="727">
      <c r="C727" s="13" t="n">
        <v>78</v>
      </c>
      <c r="T727" s="14">
        <f>IF(F726=24,SUM(D727:F916),"")</f>
        <v/>
      </c>
      <c r="U727" s="14" t="n">
        <v>0</v>
      </c>
      <c r="V727" s="14">
        <f>IF(T727="","",T727-U727)</f>
        <v/>
      </c>
    </row>
    <row r="728">
      <c r="C728" s="13" t="n">
        <v>79</v>
      </c>
      <c r="T728" s="14">
        <f>IF(F727=24,SUM(D728:F917),"")</f>
        <v/>
      </c>
      <c r="U728" s="14" t="n">
        <v>0</v>
      </c>
      <c r="V728" s="14">
        <f>IF(T728="","",T728-U728)</f>
        <v/>
      </c>
    </row>
    <row r="729">
      <c r="C729" s="13" t="n">
        <v>80</v>
      </c>
      <c r="T729" s="14">
        <f>IF(F728=24,SUM(D729:F918),"")</f>
        <v/>
      </c>
      <c r="U729" s="14" t="n">
        <v>0</v>
      </c>
      <c r="V729" s="14">
        <f>IF(T729="","",T729-U729)</f>
        <v/>
      </c>
    </row>
    <row r="730">
      <c r="C730" s="13" t="n">
        <v>81</v>
      </c>
      <c r="T730" s="14">
        <f>IF(F729=24,SUM(D730:F919),"")</f>
        <v/>
      </c>
      <c r="U730" s="14" t="n">
        <v>0</v>
      </c>
      <c r="V730" s="14">
        <f>IF(T730="","",T730-U730)</f>
        <v/>
      </c>
    </row>
    <row r="731">
      <c r="C731" s="13" t="n">
        <v>82</v>
      </c>
      <c r="T731" s="14">
        <f>IF(F730=24,SUM(D731:F920),"")</f>
        <v/>
      </c>
      <c r="U731" s="14" t="n">
        <v>0</v>
      </c>
      <c r="V731" s="14">
        <f>IF(T731="","",T731-U731)</f>
        <v/>
      </c>
    </row>
    <row r="732">
      <c r="C732" s="13" t="n">
        <v>83</v>
      </c>
      <c r="T732" s="14">
        <f>IF(F731=24,SUM(D732:F921),"")</f>
        <v/>
      </c>
      <c r="U732" s="14" t="n">
        <v>0</v>
      </c>
      <c r="V732" s="14">
        <f>IF(T732="","",T732-U732)</f>
        <v/>
      </c>
    </row>
    <row r="733">
      <c r="C733" s="13" t="n">
        <v>84</v>
      </c>
      <c r="T733" s="14">
        <f>IF(F732=24,SUM(D733:F922),"")</f>
        <v/>
      </c>
      <c r="U733" s="14" t="n">
        <v>0</v>
      </c>
      <c r="V733" s="14">
        <f>IF(T733="","",T733-U733)</f>
        <v/>
      </c>
    </row>
    <row r="734">
      <c r="C734" s="13" t="n">
        <v>85</v>
      </c>
      <c r="T734" s="14">
        <f>IF(F733=24,SUM(D734:F923),"")</f>
        <v/>
      </c>
      <c r="U734" s="14" t="n">
        <v>0</v>
      </c>
      <c r="V734" s="14">
        <f>IF(T734="","",T734-U734)</f>
        <v/>
      </c>
    </row>
    <row r="735">
      <c r="C735" s="13" t="n">
        <v>86</v>
      </c>
      <c r="T735" s="14">
        <f>IF(F734=24,SUM(D735:F924),"")</f>
        <v/>
      </c>
      <c r="U735" s="14" t="n">
        <v>0</v>
      </c>
      <c r="V735" s="14">
        <f>IF(T735="","",T735-U735)</f>
        <v/>
      </c>
    </row>
    <row r="736">
      <c r="C736" s="13" t="n">
        <v>87</v>
      </c>
      <c r="T736" s="14">
        <f>IF(F735=24,SUM(D736:F925),"")</f>
        <v/>
      </c>
      <c r="U736" s="14" t="n">
        <v>0</v>
      </c>
      <c r="V736" s="14">
        <f>IF(T736="","",T736-U736)</f>
        <v/>
      </c>
    </row>
    <row r="737">
      <c r="C737" s="13" t="n">
        <v>88</v>
      </c>
      <c r="T737" s="14">
        <f>IF(F736=24,SUM(D737:F926),"")</f>
        <v/>
      </c>
      <c r="U737" s="14" t="n">
        <v>0</v>
      </c>
      <c r="V737" s="14">
        <f>IF(T737="","",T737-U737)</f>
        <v/>
      </c>
    </row>
    <row r="738">
      <c r="C738" s="13" t="n">
        <v>89</v>
      </c>
      <c r="T738" s="14">
        <f>IF(F737=24,SUM(D738:F927),"")</f>
        <v/>
      </c>
      <c r="U738" s="14" t="n">
        <v>0</v>
      </c>
      <c r="V738" s="14">
        <f>IF(T738="","",T738-U738)</f>
        <v/>
      </c>
    </row>
    <row r="739">
      <c r="C739" s="13" t="n">
        <v>90</v>
      </c>
      <c r="T739" s="14">
        <f>IF(F738=24,SUM(D739:F928),"")</f>
        <v/>
      </c>
      <c r="U739" s="14" t="n">
        <v>0</v>
      </c>
      <c r="V739" s="14">
        <f>IF(T739="","",T739-U739)</f>
        <v/>
      </c>
    </row>
    <row r="740">
      <c r="C740" s="13" t="n">
        <v>91</v>
      </c>
      <c r="T740" s="14">
        <f>IF(F739=24,SUM(D740:F929),"")</f>
        <v/>
      </c>
      <c r="U740" s="14" t="n">
        <v>0</v>
      </c>
      <c r="V740" s="14">
        <f>IF(T740="","",T740-U740)</f>
        <v/>
      </c>
    </row>
    <row r="741">
      <c r="C741" s="13" t="n">
        <v>92</v>
      </c>
      <c r="T741" s="14">
        <f>IF(F740=24,SUM(D741:F930),"")</f>
        <v/>
      </c>
      <c r="U741" s="14" t="n">
        <v>0</v>
      </c>
      <c r="V741" s="14">
        <f>IF(T741="","",T741-U741)</f>
        <v/>
      </c>
    </row>
    <row r="742">
      <c r="C742" s="13" t="n">
        <v>93</v>
      </c>
      <c r="T742" s="14">
        <f>IF(F741=24,SUM(D742:F931),"")</f>
        <v/>
      </c>
      <c r="U742" s="14" t="n">
        <v>0</v>
      </c>
      <c r="V742" s="14">
        <f>IF(T742="","",T742-U742)</f>
        <v/>
      </c>
    </row>
    <row r="743">
      <c r="C743" s="13" t="n">
        <v>94</v>
      </c>
      <c r="T743" s="14">
        <f>IF(F742=24,SUM(D743:F932),"")</f>
        <v/>
      </c>
      <c r="U743" s="14" t="n">
        <v>0</v>
      </c>
      <c r="V743" s="14">
        <f>IF(T743="","",T743-U743)</f>
        <v/>
      </c>
    </row>
    <row r="744">
      <c r="C744" s="13" t="n">
        <v>95</v>
      </c>
      <c r="T744" s="14">
        <f>IF(F743=24,SUM(D744:F933),"")</f>
        <v/>
      </c>
      <c r="U744" s="14" t="n">
        <v>0</v>
      </c>
      <c r="V744" s="14">
        <f>IF(T744="","",T744-U744)</f>
        <v/>
      </c>
    </row>
    <row r="745">
      <c r="C745" s="13" t="n">
        <v>96</v>
      </c>
      <c r="T745" s="14">
        <f>IF(F744=24,SUM(D745:F934),"")</f>
        <v/>
      </c>
      <c r="U745" s="14" t="n">
        <v>0</v>
      </c>
      <c r="V745" s="14">
        <f>IF(T745="","",T745-U745)</f>
        <v/>
      </c>
    </row>
    <row r="746">
      <c r="C746" s="13" t="n">
        <v>97</v>
      </c>
      <c r="T746" s="14">
        <f>IF(F745=24,SUM(D746:F935),"")</f>
        <v/>
      </c>
      <c r="U746" s="14" t="n">
        <v>0</v>
      </c>
      <c r="V746" s="14">
        <f>IF(T746="","",T746-U746)</f>
        <v/>
      </c>
    </row>
    <row r="747">
      <c r="C747" s="13" t="n">
        <v>98</v>
      </c>
      <c r="T747" s="14">
        <f>IF(F746=24,SUM(D747:F936),"")</f>
        <v/>
      </c>
      <c r="U747" s="14" t="n">
        <v>0</v>
      </c>
      <c r="V747" s="14">
        <f>IF(T747="","",T747-U747)</f>
        <v/>
      </c>
    </row>
    <row r="748">
      <c r="C748" s="13" t="n">
        <v>99</v>
      </c>
      <c r="T748" s="14">
        <f>IF(F747=24,SUM(D748:F937),"")</f>
        <v/>
      </c>
      <c r="U748" s="14" t="n">
        <v>0</v>
      </c>
      <c r="V748" s="14">
        <f>IF(T748="","",T748-U748)</f>
        <v/>
      </c>
    </row>
    <row r="749">
      <c r="C749" s="13" t="n">
        <v>100</v>
      </c>
      <c r="T749" s="14">
        <f>IF(F748=24,SUM(D749:F938),"")</f>
        <v/>
      </c>
      <c r="U749" s="14" t="n">
        <v>0</v>
      </c>
      <c r="V749" s="14">
        <f>IF(T749="","",T749-U749)</f>
        <v/>
      </c>
    </row>
    <row r="750">
      <c r="C750" s="13" t="n">
        <v>101</v>
      </c>
      <c r="T750" s="14">
        <f>IF(F749=24,SUM(D750:F939),"")</f>
        <v/>
      </c>
      <c r="U750" s="14" t="n">
        <v>0</v>
      </c>
      <c r="V750" s="14">
        <f>IF(T750="","",T750-U750)</f>
        <v/>
      </c>
    </row>
    <row r="751">
      <c r="C751" s="13" t="n">
        <v>102</v>
      </c>
      <c r="T751" s="14">
        <f>IF(F750=24,SUM(D751:F940),"")</f>
        <v/>
      </c>
      <c r="U751" s="14" t="n">
        <v>0</v>
      </c>
      <c r="V751" s="14">
        <f>IF(T751="","",T751-U751)</f>
        <v/>
      </c>
    </row>
    <row r="752">
      <c r="C752" s="13" t="n">
        <v>103</v>
      </c>
      <c r="T752" s="14">
        <f>IF(F751=24,SUM(D752:F941),"")</f>
        <v/>
      </c>
      <c r="U752" s="14" t="n">
        <v>0</v>
      </c>
      <c r="V752" s="14">
        <f>IF(T752="","",T752-U752)</f>
        <v/>
      </c>
    </row>
    <row r="753">
      <c r="C753" s="13" t="n">
        <v>104</v>
      </c>
      <c r="T753" s="14">
        <f>IF(F752=24,SUM(D753:F942),"")</f>
        <v/>
      </c>
      <c r="U753" s="14" t="n">
        <v>0</v>
      </c>
      <c r="V753" s="14">
        <f>IF(T753="","",T753-U753)</f>
        <v/>
      </c>
    </row>
    <row r="754">
      <c r="C754" s="13" t="n">
        <v>105</v>
      </c>
      <c r="T754" s="14">
        <f>IF(F753=24,SUM(D754:F943),"")</f>
        <v/>
      </c>
      <c r="U754" s="14" t="n">
        <v>0</v>
      </c>
      <c r="V754" s="14">
        <f>IF(T754="","",T754-U754)</f>
        <v/>
      </c>
    </row>
    <row r="755">
      <c r="C755" s="13" t="n">
        <v>106</v>
      </c>
      <c r="T755" s="14">
        <f>IF(F754=24,SUM(D755:F944),"")</f>
        <v/>
      </c>
      <c r="U755" s="14" t="n">
        <v>0</v>
      </c>
      <c r="V755" s="14">
        <f>IF(T755="","",T755-U755)</f>
        <v/>
      </c>
    </row>
    <row r="756">
      <c r="C756" s="13" t="n">
        <v>107</v>
      </c>
      <c r="T756" s="14">
        <f>IF(F755=24,SUM(D756:F945),"")</f>
        <v/>
      </c>
      <c r="U756" s="14" t="n">
        <v>0</v>
      </c>
      <c r="V756" s="14">
        <f>IF(T756="","",T756-U756)</f>
        <v/>
      </c>
    </row>
    <row r="757">
      <c r="C757" s="13" t="n">
        <v>108</v>
      </c>
      <c r="T757" s="14">
        <f>IF(F756=24,SUM(D757:F946),"")</f>
        <v/>
      </c>
      <c r="U757" s="14" t="n">
        <v>0</v>
      </c>
      <c r="V757" s="14">
        <f>IF(T757="","",T757-U757)</f>
        <v/>
      </c>
    </row>
    <row r="758">
      <c r="C758" s="13" t="n">
        <v>109</v>
      </c>
      <c r="T758" s="14">
        <f>IF(F757=24,SUM(D758:F947),"")</f>
        <v/>
      </c>
      <c r="U758" s="14" t="n">
        <v>0</v>
      </c>
      <c r="V758" s="14">
        <f>IF(T758="","",T758-U758)</f>
        <v/>
      </c>
    </row>
    <row r="759">
      <c r="C759" s="13" t="n">
        <v>110</v>
      </c>
      <c r="T759" s="14">
        <f>IF(F758=24,SUM(D759:F948),"")</f>
        <v/>
      </c>
      <c r="U759" s="14" t="n">
        <v>0</v>
      </c>
      <c r="V759" s="14">
        <f>IF(T759="","",T759-U759)</f>
        <v/>
      </c>
    </row>
    <row r="760">
      <c r="C760" s="13" t="n">
        <v>111</v>
      </c>
      <c r="T760" s="14">
        <f>IF(F759=24,SUM(D760:F949),"")</f>
        <v/>
      </c>
      <c r="U760" s="14" t="n">
        <v>0</v>
      </c>
      <c r="V760" s="14">
        <f>IF(T760="","",T760-U760)</f>
        <v/>
      </c>
    </row>
    <row r="761">
      <c r="C761" s="13" t="n">
        <v>112</v>
      </c>
      <c r="T761" s="14">
        <f>IF(F760=24,SUM(D761:F950),"")</f>
        <v/>
      </c>
      <c r="U761" s="14" t="n">
        <v>0</v>
      </c>
      <c r="V761" s="14">
        <f>IF(T761="","",T761-U761)</f>
        <v/>
      </c>
    </row>
    <row r="762">
      <c r="C762" s="13" t="n">
        <v>113</v>
      </c>
      <c r="T762" s="14">
        <f>IF(F761=24,SUM(D762:F951),"")</f>
        <v/>
      </c>
      <c r="U762" s="14" t="n">
        <v>0</v>
      </c>
      <c r="V762" s="14">
        <f>IF(T762="","",T762-U762)</f>
        <v/>
      </c>
    </row>
    <row r="763">
      <c r="C763" s="13" t="n">
        <v>114</v>
      </c>
      <c r="T763" s="14">
        <f>IF(F762=24,SUM(D763:F952),"")</f>
        <v/>
      </c>
      <c r="U763" s="14" t="n">
        <v>0</v>
      </c>
      <c r="V763" s="14">
        <f>IF(T763="","",T763-U763)</f>
        <v/>
      </c>
    </row>
    <row r="764">
      <c r="C764" s="13" t="n">
        <v>115</v>
      </c>
      <c r="T764" s="14">
        <f>IF(F763=24,SUM(D764:F953),"")</f>
        <v/>
      </c>
      <c r="U764" s="14" t="n">
        <v>0</v>
      </c>
      <c r="V764" s="14">
        <f>IF(T764="","",T764-U764)</f>
        <v/>
      </c>
    </row>
    <row r="765">
      <c r="C765" s="13" t="n">
        <v>116</v>
      </c>
      <c r="T765" s="14">
        <f>IF(F764=24,SUM(D765:F954),"")</f>
        <v/>
      </c>
      <c r="U765" s="14" t="n">
        <v>0</v>
      </c>
      <c r="V765" s="14">
        <f>IF(T765="","",T765-U765)</f>
        <v/>
      </c>
    </row>
    <row r="766">
      <c r="C766" s="13" t="n">
        <v>117</v>
      </c>
      <c r="T766" s="14">
        <f>IF(F765=24,SUM(D766:F955),"")</f>
        <v/>
      </c>
      <c r="U766" s="14" t="n">
        <v>0</v>
      </c>
      <c r="V766" s="14">
        <f>IF(T766="","",T766-U766)</f>
        <v/>
      </c>
    </row>
    <row r="767">
      <c r="C767" s="13" t="n">
        <v>118</v>
      </c>
      <c r="T767" s="14">
        <f>IF(F766=24,SUM(D767:F956),"")</f>
        <v/>
      </c>
      <c r="U767" s="14" t="n">
        <v>0</v>
      </c>
      <c r="V767" s="14">
        <f>IF(T767="","",T767-U767)</f>
        <v/>
      </c>
    </row>
    <row r="768">
      <c r="C768" s="13" t="n">
        <v>119</v>
      </c>
      <c r="T768" s="14">
        <f>IF(F767=24,SUM(D768:F957),"")</f>
        <v/>
      </c>
      <c r="U768" s="14" t="n">
        <v>0</v>
      </c>
      <c r="V768" s="14">
        <f>IF(T768="","",T768-U768)</f>
        <v/>
      </c>
    </row>
    <row r="769">
      <c r="C769" s="13" t="n">
        <v>120</v>
      </c>
      <c r="T769" s="14">
        <f>IF(F768=24,SUM(D769:F958),"")</f>
        <v/>
      </c>
      <c r="U769" s="14" t="n">
        <v>0</v>
      </c>
      <c r="V769" s="14">
        <f>IF(T769="","",T769-U769)</f>
        <v/>
      </c>
    </row>
    <row r="770">
      <c r="C770" s="13" t="n">
        <v>121</v>
      </c>
      <c r="T770" s="14">
        <f>IF(F769=24,SUM(D770:F959),"")</f>
        <v/>
      </c>
      <c r="U770" s="14" t="n">
        <v>0</v>
      </c>
      <c r="V770" s="14">
        <f>IF(T770="","",T770-U770)</f>
        <v/>
      </c>
    </row>
    <row r="771">
      <c r="C771" s="13" t="n">
        <v>122</v>
      </c>
      <c r="T771" s="14">
        <f>IF(F770=24,SUM(D771:F960),"")</f>
        <v/>
      </c>
      <c r="U771" s="14" t="n">
        <v>0</v>
      </c>
      <c r="V771" s="14">
        <f>IF(T771="","",T771-U771)</f>
        <v/>
      </c>
    </row>
    <row r="772">
      <c r="C772" s="13" t="n">
        <v>123</v>
      </c>
      <c r="T772" s="14">
        <f>IF(F771=24,SUM(D772:F961),"")</f>
        <v/>
      </c>
      <c r="U772" s="14" t="n">
        <v>0</v>
      </c>
      <c r="V772" s="14">
        <f>IF(T772="","",T772-U772)</f>
        <v/>
      </c>
    </row>
    <row r="773">
      <c r="C773" s="13" t="n">
        <v>124</v>
      </c>
      <c r="T773" s="14">
        <f>IF(F772=24,SUM(D773:F962),"")</f>
        <v/>
      </c>
      <c r="U773" s="14" t="n">
        <v>0</v>
      </c>
      <c r="V773" s="14">
        <f>IF(T773="","",T773-U773)</f>
        <v/>
      </c>
    </row>
    <row r="774">
      <c r="C774" s="13" t="n">
        <v>125</v>
      </c>
      <c r="T774" s="14">
        <f>IF(F773=24,SUM(D774:F963),"")</f>
        <v/>
      </c>
      <c r="U774" s="14" t="n">
        <v>0</v>
      </c>
      <c r="V774" s="14">
        <f>IF(T774="","",T774-U774)</f>
        <v/>
      </c>
    </row>
    <row r="775">
      <c r="C775" s="13" t="n">
        <v>126</v>
      </c>
      <c r="T775" s="14">
        <f>IF(F774=24,SUM(D775:F964),"")</f>
        <v/>
      </c>
      <c r="U775" s="14" t="n">
        <v>0</v>
      </c>
      <c r="V775" s="14">
        <f>IF(T775="","",T775-U775)</f>
        <v/>
      </c>
    </row>
    <row r="776">
      <c r="C776" s="13" t="n">
        <v>127</v>
      </c>
      <c r="T776" s="14">
        <f>IF(F775=24,SUM(D776:F965),"")</f>
        <v/>
      </c>
      <c r="U776" s="14" t="n">
        <v>0</v>
      </c>
      <c r="V776" s="14">
        <f>IF(T776="","",T776-U776)</f>
        <v/>
      </c>
    </row>
    <row r="777">
      <c r="C777" s="13" t="n">
        <v>128</v>
      </c>
      <c r="T777" s="14">
        <f>IF(F776=24,SUM(D777:F966),"")</f>
        <v/>
      </c>
      <c r="U777" s="14" t="n">
        <v>0</v>
      </c>
      <c r="V777" s="14">
        <f>IF(T777="","",T777-U777)</f>
        <v/>
      </c>
    </row>
    <row r="778">
      <c r="C778" s="13" t="n">
        <v>129</v>
      </c>
      <c r="T778" s="14">
        <f>IF(F777=24,SUM(D778:F967),"")</f>
        <v/>
      </c>
      <c r="U778" s="14" t="n">
        <v>0</v>
      </c>
      <c r="V778" s="14">
        <f>IF(T778="","",T778-U778)</f>
        <v/>
      </c>
    </row>
    <row r="779">
      <c r="C779" s="13" t="n">
        <v>130</v>
      </c>
      <c r="T779" s="14">
        <f>IF(F778=24,SUM(D779:F968),"")</f>
        <v/>
      </c>
      <c r="U779" s="14" t="n">
        <v>0</v>
      </c>
      <c r="V779" s="14">
        <f>IF(T779="","",T779-U779)</f>
        <v/>
      </c>
    </row>
    <row r="780">
      <c r="C780" s="13" t="n">
        <v>131</v>
      </c>
      <c r="T780" s="14">
        <f>IF(F779=24,SUM(D780:F969),"")</f>
        <v/>
      </c>
      <c r="U780" s="14" t="n">
        <v>0</v>
      </c>
      <c r="V780" s="14">
        <f>IF(T780="","",T780-U780)</f>
        <v/>
      </c>
    </row>
    <row r="781">
      <c r="C781" s="13" t="n">
        <v>132</v>
      </c>
      <c r="T781" s="14">
        <f>IF(F780=24,SUM(D781:F970),"")</f>
        <v/>
      </c>
      <c r="U781" s="14" t="n">
        <v>0</v>
      </c>
      <c r="V781" s="14">
        <f>IF(T781="","",T781-U781)</f>
        <v/>
      </c>
    </row>
    <row r="782">
      <c r="C782" s="13" t="n">
        <v>133</v>
      </c>
      <c r="T782" s="14">
        <f>IF(F781=24,SUM(D782:F971),"")</f>
        <v/>
      </c>
      <c r="U782" s="14" t="n">
        <v>0</v>
      </c>
      <c r="V782" s="14">
        <f>IF(T782="","",T782-U782)</f>
        <v/>
      </c>
    </row>
    <row r="783">
      <c r="C783" s="13" t="n">
        <v>134</v>
      </c>
      <c r="T783" s="14">
        <f>IF(F782=24,SUM(D783:F972),"")</f>
        <v/>
      </c>
      <c r="U783" s="14" t="n">
        <v>0</v>
      </c>
      <c r="V783" s="14">
        <f>IF(T783="","",T783-U783)</f>
        <v/>
      </c>
    </row>
    <row r="784">
      <c r="C784" s="13" t="n">
        <v>135</v>
      </c>
      <c r="T784" s="14">
        <f>IF(F783=24,SUM(D784:F973),"")</f>
        <v/>
      </c>
      <c r="U784" s="14" t="n">
        <v>0</v>
      </c>
      <c r="V784" s="14">
        <f>IF(T784="","",T784-U784)</f>
        <v/>
      </c>
    </row>
    <row r="785">
      <c r="C785" s="13" t="n">
        <v>136</v>
      </c>
      <c r="T785" s="14">
        <f>IF(F784=24,SUM(D785:F974),"")</f>
        <v/>
      </c>
      <c r="U785" s="14" t="n">
        <v>0</v>
      </c>
      <c r="V785" s="14">
        <f>IF(T785="","",T785-U785)</f>
        <v/>
      </c>
    </row>
    <row r="786">
      <c r="C786" s="13" t="n">
        <v>137</v>
      </c>
      <c r="T786" s="14">
        <f>IF(F785=24,SUM(D786:F975),"")</f>
        <v/>
      </c>
      <c r="U786" s="14" t="n">
        <v>0</v>
      </c>
      <c r="V786" s="14">
        <f>IF(T786="","",T786-U786)</f>
        <v/>
      </c>
    </row>
    <row r="787">
      <c r="C787" s="13" t="n">
        <v>138</v>
      </c>
      <c r="T787" s="14">
        <f>IF(F786=24,SUM(D787:F976),"")</f>
        <v/>
      </c>
      <c r="U787" s="14" t="n">
        <v>0</v>
      </c>
      <c r="V787" s="14">
        <f>IF(T787="","",T787-U787)</f>
        <v/>
      </c>
    </row>
    <row r="788">
      <c r="C788" s="13" t="n">
        <v>139</v>
      </c>
      <c r="T788" s="14">
        <f>IF(F787=24,SUM(D788:F977),"")</f>
        <v/>
      </c>
      <c r="U788" s="14" t="n">
        <v>0</v>
      </c>
      <c r="V788" s="14">
        <f>IF(T788="","",T788-U788)</f>
        <v/>
      </c>
    </row>
    <row r="789">
      <c r="C789" s="13" t="n">
        <v>140</v>
      </c>
      <c r="T789" s="14">
        <f>IF(F788=24,SUM(D789:F978),"")</f>
        <v/>
      </c>
      <c r="U789" s="14" t="n">
        <v>0</v>
      </c>
      <c r="V789" s="14">
        <f>IF(T789="","",T789-U789)</f>
        <v/>
      </c>
    </row>
    <row r="790">
      <c r="C790" s="13" t="n">
        <v>141</v>
      </c>
      <c r="T790" s="14">
        <f>IF(F789=24,SUM(D790:F979),"")</f>
        <v/>
      </c>
      <c r="U790" s="14" t="n">
        <v>0</v>
      </c>
      <c r="V790" s="14">
        <f>IF(T790="","",T790-U790)</f>
        <v/>
      </c>
    </row>
    <row r="791">
      <c r="C791" s="13" t="n">
        <v>142</v>
      </c>
      <c r="T791" s="14">
        <f>IF(F790=24,SUM(D791:F980),"")</f>
        <v/>
      </c>
      <c r="U791" s="14" t="n">
        <v>0</v>
      </c>
      <c r="V791" s="14">
        <f>IF(T791="","",T791-U791)</f>
        <v/>
      </c>
    </row>
    <row r="792">
      <c r="C792" s="13" t="n">
        <v>143</v>
      </c>
      <c r="T792" s="14">
        <f>IF(F791=24,SUM(D792:F981),"")</f>
        <v/>
      </c>
      <c r="U792" s="14" t="n">
        <v>0</v>
      </c>
      <c r="V792" s="14">
        <f>IF(T792="","",T792-U792)</f>
        <v/>
      </c>
    </row>
    <row r="793">
      <c r="C793" s="13" t="n">
        <v>144</v>
      </c>
      <c r="T793" s="14">
        <f>IF(F792=24,SUM(D793:F982),"")</f>
        <v/>
      </c>
      <c r="U793" s="14" t="n">
        <v>0</v>
      </c>
      <c r="V793" s="14">
        <f>IF(T793="","",T793-U793)</f>
        <v/>
      </c>
    </row>
    <row r="794">
      <c r="C794" s="13" t="n">
        <v>145</v>
      </c>
      <c r="T794" s="14">
        <f>IF(F793=24,SUM(D794:F983),"")</f>
        <v/>
      </c>
      <c r="U794" s="14" t="n">
        <v>0</v>
      </c>
      <c r="V794" s="14">
        <f>IF(T794="","",T794-U794)</f>
        <v/>
      </c>
    </row>
    <row r="795">
      <c r="C795" s="13" t="n">
        <v>146</v>
      </c>
      <c r="T795" s="14">
        <f>IF(F794=24,SUM(D795:F984),"")</f>
        <v/>
      </c>
      <c r="U795" s="14" t="n">
        <v>0</v>
      </c>
      <c r="V795" s="14">
        <f>IF(T795="","",T795-U795)</f>
        <v/>
      </c>
    </row>
    <row r="796">
      <c r="C796" s="13" t="n">
        <v>147</v>
      </c>
      <c r="T796" s="14">
        <f>IF(F795=24,SUM(D796:F985),"")</f>
        <v/>
      </c>
      <c r="U796" s="14" t="n">
        <v>0</v>
      </c>
      <c r="V796" s="14">
        <f>IF(T796="","",T796-U796)</f>
        <v/>
      </c>
    </row>
    <row r="797">
      <c r="C797" s="13" t="n">
        <v>148</v>
      </c>
      <c r="T797" s="14">
        <f>IF(F796=24,SUM(D797:F986),"")</f>
        <v/>
      </c>
      <c r="U797" s="14" t="n">
        <v>0</v>
      </c>
      <c r="V797" s="14">
        <f>IF(T797="","",T797-U797)</f>
        <v/>
      </c>
    </row>
    <row r="798">
      <c r="C798" s="13" t="n">
        <v>149</v>
      </c>
      <c r="T798" s="14">
        <f>IF(F797=24,SUM(D798:F987),"")</f>
        <v/>
      </c>
      <c r="U798" s="14" t="n">
        <v>0</v>
      </c>
      <c r="V798" s="14">
        <f>IF(T798="","",T798-U798)</f>
        <v/>
      </c>
    </row>
    <row r="799">
      <c r="C799" s="13" t="n">
        <v>150</v>
      </c>
      <c r="T799" s="14">
        <f>IF(F798=24,SUM(D799:F988),"")</f>
        <v/>
      </c>
      <c r="U799" s="14" t="n">
        <v>0</v>
      </c>
      <c r="V799" s="14">
        <f>IF(T799="","",T799-U799)</f>
        <v/>
      </c>
    </row>
    <row r="800">
      <c r="C800" s="13" t="n">
        <v>151</v>
      </c>
      <c r="T800" s="14">
        <f>IF(F799=24,SUM(D800:F989),"")</f>
        <v/>
      </c>
      <c r="U800" s="14" t="n">
        <v>0</v>
      </c>
      <c r="V800" s="14">
        <f>IF(T800="","",T800-U800)</f>
        <v/>
      </c>
    </row>
    <row r="801">
      <c r="C801" s="13" t="n">
        <v>152</v>
      </c>
      <c r="T801" s="14">
        <f>IF(F800=24,SUM(D801:F990),"")</f>
        <v/>
      </c>
      <c r="U801" s="14" t="n">
        <v>0</v>
      </c>
      <c r="V801" s="14">
        <f>IF(T801="","",T801-U801)</f>
        <v/>
      </c>
    </row>
    <row r="802">
      <c r="C802" s="13" t="n">
        <v>153</v>
      </c>
      <c r="T802" s="14">
        <f>IF(F801=24,SUM(D802:F991),"")</f>
        <v/>
      </c>
      <c r="U802" s="14" t="n">
        <v>0</v>
      </c>
      <c r="V802" s="14">
        <f>IF(T802="","",T802-U802)</f>
        <v/>
      </c>
    </row>
    <row r="803">
      <c r="C803" s="13" t="n">
        <v>154</v>
      </c>
      <c r="T803" s="14">
        <f>IF(F802=24,SUM(D803:F992),"")</f>
        <v/>
      </c>
      <c r="U803" s="14" t="n">
        <v>0</v>
      </c>
      <c r="V803" s="14">
        <f>IF(T803="","",T803-U803)</f>
        <v/>
      </c>
    </row>
    <row r="804">
      <c r="C804" s="13" t="n">
        <v>155</v>
      </c>
      <c r="T804" s="14">
        <f>IF(F803=24,SUM(D804:F993),"")</f>
        <v/>
      </c>
      <c r="U804" s="14" t="n">
        <v>0</v>
      </c>
      <c r="V804" s="14">
        <f>IF(T804="","",T804-U804)</f>
        <v/>
      </c>
    </row>
    <row r="805">
      <c r="C805" s="13" t="n">
        <v>156</v>
      </c>
      <c r="T805" s="14">
        <f>IF(F804=24,SUM(D805:F994),"")</f>
        <v/>
      </c>
      <c r="U805" s="14" t="n">
        <v>0</v>
      </c>
      <c r="V805" s="14">
        <f>IF(T805="","",T805-U805)</f>
        <v/>
      </c>
    </row>
    <row r="806">
      <c r="C806" s="13" t="n">
        <v>157</v>
      </c>
      <c r="T806" s="14">
        <f>IF(F805=24,SUM(D806:F995),"")</f>
        <v/>
      </c>
      <c r="U806" s="14" t="n">
        <v>0</v>
      </c>
      <c r="V806" s="14">
        <f>IF(T806="","",T806-U806)</f>
        <v/>
      </c>
    </row>
    <row r="807">
      <c r="C807" s="13" t="n">
        <v>158</v>
      </c>
      <c r="T807" s="14">
        <f>IF(F806=24,SUM(D807:F996),"")</f>
        <v/>
      </c>
      <c r="U807" s="14" t="n">
        <v>0</v>
      </c>
      <c r="V807" s="14">
        <f>IF(T807="","",T807-U807)</f>
        <v/>
      </c>
    </row>
    <row r="808">
      <c r="C808" s="13" t="n">
        <v>159</v>
      </c>
      <c r="T808" s="14">
        <f>IF(F807=24,SUM(D808:F997),"")</f>
        <v/>
      </c>
      <c r="U808" s="14" t="n">
        <v>0</v>
      </c>
      <c r="V808" s="14">
        <f>IF(T808="","",T808-U808)</f>
        <v/>
      </c>
    </row>
    <row r="809">
      <c r="C809" s="13" t="n">
        <v>160</v>
      </c>
      <c r="T809" s="14">
        <f>IF(F808=24,SUM(D809:F998),"")</f>
        <v/>
      </c>
      <c r="U809" s="14" t="n">
        <v>0</v>
      </c>
      <c r="V809" s="14">
        <f>IF(T809="","",T809-U809)</f>
        <v/>
      </c>
    </row>
    <row r="810">
      <c r="C810" s="13" t="n">
        <v>161</v>
      </c>
      <c r="T810" s="14">
        <f>IF(F809=24,SUM(D810:F999),"")</f>
        <v/>
      </c>
      <c r="U810" s="14" t="n">
        <v>0</v>
      </c>
      <c r="V810" s="14">
        <f>IF(T810="","",T810-U810)</f>
        <v/>
      </c>
    </row>
    <row r="811">
      <c r="C811" s="13" t="n">
        <v>162</v>
      </c>
      <c r="T811" s="14">
        <f>IF(F810=24,SUM(D811:F1000),"")</f>
        <v/>
      </c>
      <c r="U811" s="14" t="n">
        <v>0</v>
      </c>
      <c r="V811" s="14">
        <f>IF(T811="","",T811-U811)</f>
        <v/>
      </c>
    </row>
    <row r="812">
      <c r="C812" s="13" t="n">
        <v>163</v>
      </c>
      <c r="T812" s="14">
        <f>IF(F811=24,SUM(D812:F1001),"")</f>
        <v/>
      </c>
      <c r="U812" s="14" t="n">
        <v>0</v>
      </c>
      <c r="V812" s="14">
        <f>IF(T812="","",T812-U812)</f>
        <v/>
      </c>
    </row>
    <row r="813">
      <c r="C813" s="13" t="n">
        <v>164</v>
      </c>
      <c r="T813" s="14">
        <f>IF(F812=24,SUM(D813:F1002),"")</f>
        <v/>
      </c>
      <c r="U813" s="14" t="n">
        <v>0</v>
      </c>
      <c r="V813" s="14">
        <f>IF(T813="","",T813-U813)</f>
        <v/>
      </c>
    </row>
    <row r="814">
      <c r="C814" s="13" t="n">
        <v>165</v>
      </c>
      <c r="T814" s="14">
        <f>IF(F813=24,SUM(D814:F1003),"")</f>
        <v/>
      </c>
      <c r="U814" s="14" t="n">
        <v>0</v>
      </c>
      <c r="V814" s="14">
        <f>IF(T814="","",T814-U814)</f>
        <v/>
      </c>
    </row>
    <row r="815">
      <c r="C815" s="13" t="n">
        <v>166</v>
      </c>
      <c r="T815" s="14">
        <f>IF(F814=24,SUM(D815:F1004),"")</f>
        <v/>
      </c>
      <c r="U815" s="14" t="n">
        <v>0</v>
      </c>
      <c r="V815" s="14">
        <f>IF(T815="","",T815-U815)</f>
        <v/>
      </c>
    </row>
    <row r="816">
      <c r="C816" s="13" t="n">
        <v>167</v>
      </c>
      <c r="T816" s="14">
        <f>IF(F815=24,SUM(D816:F1005),"")</f>
        <v/>
      </c>
      <c r="U816" s="14" t="n">
        <v>0</v>
      </c>
      <c r="V816" s="14">
        <f>IF(T816="","",T816-U816)</f>
        <v/>
      </c>
    </row>
    <row r="817">
      <c r="C817" s="13" t="n">
        <v>168</v>
      </c>
      <c r="T817" s="14">
        <f>IF(F816=24,SUM(D817:F1006),"")</f>
        <v/>
      </c>
      <c r="U817" s="14" t="n">
        <v>0</v>
      </c>
      <c r="V817" s="14">
        <f>IF(T817="","",T817-U817)</f>
        <v/>
      </c>
    </row>
    <row r="818">
      <c r="C818" s="13" t="n">
        <v>169</v>
      </c>
      <c r="T818" s="14">
        <f>IF(F817=24,SUM(D818:F1007),"")</f>
        <v/>
      </c>
      <c r="U818" s="14" t="n">
        <v>0</v>
      </c>
      <c r="V818" s="14">
        <f>IF(T818="","",T818-U818)</f>
        <v/>
      </c>
    </row>
    <row r="819">
      <c r="C819" s="13" t="n">
        <v>170</v>
      </c>
      <c r="T819" s="14">
        <f>IF(F818=24,SUM(D819:F1008),"")</f>
        <v/>
      </c>
      <c r="U819" s="14" t="n">
        <v>0</v>
      </c>
      <c r="V819" s="14">
        <f>IF(T819="","",T819-U819)</f>
        <v/>
      </c>
    </row>
    <row r="820">
      <c r="C820" s="13" t="n">
        <v>171</v>
      </c>
      <c r="T820" s="14">
        <f>IF(F819=24,SUM(D820:F1009),"")</f>
        <v/>
      </c>
      <c r="U820" s="14" t="n">
        <v>0</v>
      </c>
      <c r="V820" s="14">
        <f>IF(T820="","",T820-U820)</f>
        <v/>
      </c>
    </row>
    <row r="821">
      <c r="C821" s="13" t="n">
        <v>172</v>
      </c>
      <c r="T821" s="14">
        <f>IF(F820=24,SUM(D821:F1010),"")</f>
        <v/>
      </c>
      <c r="U821" s="14" t="n">
        <v>0</v>
      </c>
      <c r="V821" s="14">
        <f>IF(T821="","",T821-U821)</f>
        <v/>
      </c>
    </row>
    <row r="822">
      <c r="C822" s="13" t="n">
        <v>173</v>
      </c>
      <c r="T822" s="14">
        <f>IF(F821=24,SUM(D822:F1011),"")</f>
        <v/>
      </c>
      <c r="U822" s="14" t="n">
        <v>0</v>
      </c>
      <c r="V822" s="14">
        <f>IF(T822="","",T822-U822)</f>
        <v/>
      </c>
    </row>
    <row r="823">
      <c r="C823" s="13" t="n">
        <v>174</v>
      </c>
      <c r="T823" s="14">
        <f>IF(F822=24,SUM(D823:F1012),"")</f>
        <v/>
      </c>
      <c r="U823" s="14" t="n">
        <v>0</v>
      </c>
      <c r="V823" s="14">
        <f>IF(T823="","",T823-U823)</f>
        <v/>
      </c>
    </row>
    <row r="824">
      <c r="C824" s="13" t="n">
        <v>175</v>
      </c>
      <c r="T824" s="14">
        <f>IF(F823=24,SUM(D824:F1013),"")</f>
        <v/>
      </c>
      <c r="U824" s="14" t="n">
        <v>0</v>
      </c>
      <c r="V824" s="14">
        <f>IF(T824="","",T824-U824)</f>
        <v/>
      </c>
    </row>
    <row r="825">
      <c r="C825" s="13" t="n">
        <v>176</v>
      </c>
      <c r="T825" s="14">
        <f>IF(F824=24,SUM(D825:F1014),"")</f>
        <v/>
      </c>
      <c r="U825" s="14" t="n">
        <v>0</v>
      </c>
      <c r="V825" s="14">
        <f>IF(T825="","",T825-U825)</f>
        <v/>
      </c>
    </row>
    <row r="826">
      <c r="C826" s="13" t="n">
        <v>177</v>
      </c>
      <c r="T826" s="14">
        <f>IF(F825=24,SUM(D826:F1015),"")</f>
        <v/>
      </c>
      <c r="U826" s="14" t="n">
        <v>0</v>
      </c>
      <c r="V826" s="14">
        <f>IF(T826="","",T826-U826)</f>
        <v/>
      </c>
    </row>
    <row r="827">
      <c r="C827" s="13" t="n">
        <v>178</v>
      </c>
      <c r="T827" s="14">
        <f>IF(F826=24,SUM(D827:F1016),"")</f>
        <v/>
      </c>
      <c r="U827" s="14" t="n">
        <v>0</v>
      </c>
      <c r="V827" s="14">
        <f>IF(T827="","",T827-U827)</f>
        <v/>
      </c>
    </row>
    <row r="828">
      <c r="C828" s="13" t="n">
        <v>179</v>
      </c>
      <c r="T828" s="14">
        <f>IF(F827=24,SUM(D828:F1017),"")</f>
        <v/>
      </c>
      <c r="U828" s="14" t="n">
        <v>0</v>
      </c>
      <c r="V828" s="14">
        <f>IF(T828="","",T828-U828)</f>
        <v/>
      </c>
    </row>
    <row r="829">
      <c r="C829" s="13" t="n">
        <v>180</v>
      </c>
      <c r="T829" s="14">
        <f>IF(F828=24,SUM(D829:F1018),"")</f>
        <v/>
      </c>
      <c r="U829" s="14" t="n">
        <v>0</v>
      </c>
      <c r="V829" s="14">
        <f>IF(T829="","",T829-U829)</f>
        <v/>
      </c>
    </row>
    <row r="830">
      <c r="C830" s="13" t="n">
        <v>181</v>
      </c>
      <c r="T830" s="14">
        <f>IF(F829=24,SUM(D830:F1019),"")</f>
        <v/>
      </c>
      <c r="U830" s="14" t="n">
        <v>0</v>
      </c>
      <c r="V830" s="14">
        <f>IF(T830="","",T830-U830)</f>
        <v/>
      </c>
    </row>
    <row r="831">
      <c r="C831" s="13" t="n">
        <v>182</v>
      </c>
      <c r="T831" s="14">
        <f>IF(F830=24,SUM(D831:F1020),"")</f>
        <v/>
      </c>
      <c r="U831" s="14" t="n">
        <v>0</v>
      </c>
      <c r="V831" s="14">
        <f>IF(T831="","",T831-U831)</f>
        <v/>
      </c>
    </row>
    <row r="832">
      <c r="C832" s="13" t="n">
        <v>183</v>
      </c>
      <c r="T832" s="14">
        <f>IF(F831=24,SUM(D832:F1021),"")</f>
        <v/>
      </c>
      <c r="U832" s="14" t="n">
        <v>0</v>
      </c>
      <c r="V832" s="14">
        <f>IF(T832="","",T832-U832)</f>
        <v/>
      </c>
      <c r="AS832" s="13" t="n">
        <v>1</v>
      </c>
      <c r="AT832" s="13" t="inlineStr">
        <is>
          <t>Reorder</t>
        </is>
      </c>
      <c r="AU832" s="13" t="n">
        <v>16</v>
      </c>
    </row>
    <row r="833">
      <c r="C833" s="13" t="n">
        <v>184</v>
      </c>
      <c r="T833" s="14">
        <f>IF(F832=24,SUM(D833:F1022),"")</f>
        <v/>
      </c>
      <c r="U833" s="14" t="n">
        <v>0</v>
      </c>
      <c r="V833" s="14">
        <f>IF(T833="","",T833-U833)</f>
        <v/>
      </c>
      <c r="AS833" s="13" t="n">
        <v>2</v>
      </c>
      <c r="AT833" s="13" t="n"/>
      <c r="AU833" s="13" t="inlineStr">
        <is>
          <t>NOVOFactories_stock_balance!D211</t>
        </is>
      </c>
    </row>
    <row r="834">
      <c r="C834" s="13" t="n">
        <v>185</v>
      </c>
      <c r="T834" s="14">
        <f>IF(F833=24,SUM(D834:F1023),"")</f>
        <v/>
      </c>
      <c r="U834" s="14" t="n">
        <v>0</v>
      </c>
      <c r="V834" s="14">
        <f>IF(T834="","",T834-U834)</f>
        <v/>
      </c>
      <c r="AS834" s="13" t="n"/>
      <c r="AT834" s="13" t="n"/>
      <c r="AU834" s="13" t="n"/>
    </row>
    <row r="835">
      <c r="C835" s="13" t="n">
        <v>186</v>
      </c>
      <c r="T835" s="14">
        <f>IF(F834=24,SUM(D835:F1024),"")</f>
        <v/>
      </c>
      <c r="U835" s="14" t="n">
        <v>0</v>
      </c>
      <c r="V835" s="14">
        <f>IF(T835="","",T835-U835)</f>
        <v/>
      </c>
      <c r="AS835" s="13" t="n"/>
      <c r="AT835" s="13" t="n"/>
      <c r="AU835" s="13" t="n"/>
    </row>
    <row r="836">
      <c r="C836" s="13" t="n">
        <v>187</v>
      </c>
      <c r="T836" s="14">
        <f>IF(F835=24,SUM(D836:F1025),"")</f>
        <v/>
      </c>
      <c r="U836" s="14" t="n">
        <v>0</v>
      </c>
      <c r="V836" s="14">
        <f>IF(T836="","",T836-U836)</f>
        <v/>
      </c>
      <c r="AS836" s="13" t="n"/>
      <c r="AT836" s="13" t="n"/>
      <c r="AU836" s="13" t="n"/>
    </row>
    <row r="837">
      <c r="C837" s="13" t="n">
        <v>188</v>
      </c>
      <c r="T837" s="14">
        <f>IF(F836=24,SUM(D837:F1026),"")</f>
        <v/>
      </c>
      <c r="U837" s="14" t="n">
        <v>0</v>
      </c>
      <c r="V837" s="14">
        <f>IF(T837="","",T837-U837)</f>
        <v/>
      </c>
      <c r="AS837" s="13" t="n"/>
      <c r="AT837" s="13" t="n"/>
      <c r="AU837" s="13" t="n"/>
    </row>
    <row r="838">
      <c r="C838" s="13" t="n">
        <v>189</v>
      </c>
      <c r="T838" s="14">
        <f>IF(F837=24,SUM(D838:F1027),"")</f>
        <v/>
      </c>
      <c r="U838" s="14" t="n">
        <v>0</v>
      </c>
      <c r="V838" s="14">
        <f>IF(T838="","",T838-U838)</f>
        <v/>
      </c>
      <c r="AS838" s="13" t="n"/>
      <c r="AT838" s="13" t="n"/>
      <c r="AU838" s="13" t="n"/>
    </row>
    <row r="839">
      <c r="C839" s="13" t="n">
        <v>190</v>
      </c>
      <c r="T839" s="14">
        <f>IF(F838=24,SUM(D839:F1028),"")</f>
        <v/>
      </c>
      <c r="U839" s="14" t="n">
        <v>0</v>
      </c>
      <c r="V839" s="14">
        <f>IF(T839="","",T839-U839)</f>
        <v/>
      </c>
      <c r="AS839" s="13" t="n"/>
      <c r="AT839" s="13" t="n"/>
      <c r="AU839" s="13" t="n"/>
    </row>
    <row r="840">
      <c r="C840" s="13" t="n">
        <v>191</v>
      </c>
      <c r="T840" s="14">
        <f>IF(F839=24,SUM(D840:F1029),"")</f>
        <v/>
      </c>
      <c r="U840" s="14" t="n">
        <v>0</v>
      </c>
      <c r="V840" s="14">
        <f>IF(T840="","",T840-U840)</f>
        <v/>
      </c>
      <c r="AS840" s="13" t="n"/>
      <c r="AT840" s="13" t="n"/>
      <c r="AU840" s="13" t="n"/>
    </row>
    <row r="841">
      <c r="C841" s="13" t="n">
        <v>192</v>
      </c>
      <c r="T841" s="14">
        <f>IF(F840=24,SUM(D841:F1030),"")</f>
        <v/>
      </c>
      <c r="U841" s="14" t="n">
        <v>0</v>
      </c>
      <c r="V841" s="14">
        <f>IF(T841="","",T841-U841)</f>
        <v/>
      </c>
      <c r="AS841" s="13" t="n"/>
      <c r="AT841" s="13" t="n"/>
      <c r="AU841" s="13" t="n"/>
    </row>
    <row r="842">
      <c r="C842" s="13" t="n">
        <v>193</v>
      </c>
      <c r="T842" s="14">
        <f>IF(F841=24,SUM(D842:F1031),"")</f>
        <v/>
      </c>
      <c r="U842" s="14" t="n">
        <v>0</v>
      </c>
      <c r="V842" s="14">
        <f>IF(T842="","",T842-U842)</f>
        <v/>
      </c>
      <c r="AS842" s="13" t="n"/>
      <c r="AT842" s="13" t="n"/>
      <c r="AU842" s="13" t="n"/>
    </row>
    <row r="843">
      <c r="C843" s="13" t="n">
        <v>194</v>
      </c>
      <c r="T843" s="14">
        <f>IF(F842=24,SUM(D843:F1032),"")</f>
        <v/>
      </c>
      <c r="U843" s="14" t="n">
        <v>0</v>
      </c>
      <c r="V843" s="14">
        <f>IF(T843="","",T843-U843)</f>
        <v/>
      </c>
      <c r="AS843" s="13" t="n"/>
      <c r="AT843" s="13" t="n"/>
      <c r="AU843" s="13" t="n"/>
    </row>
    <row r="844">
      <c r="C844" s="13" t="n">
        <v>195</v>
      </c>
      <c r="T844" s="14">
        <f>IF(F843=24,SUM(D844:F1033),"")</f>
        <v/>
      </c>
      <c r="U844" s="14" t="n">
        <v>0</v>
      </c>
      <c r="V844" s="14">
        <f>IF(T844="","",T844-U844)</f>
        <v/>
      </c>
      <c r="AS844" s="13" t="n"/>
      <c r="AT844" s="13" t="n"/>
      <c r="AU844" s="13" t="n"/>
    </row>
    <row r="845">
      <c r="C845" s="13" t="n">
        <v>196</v>
      </c>
      <c r="T845" s="14">
        <f>IF(F844=24,SUM(D845:F1034),"")</f>
        <v/>
      </c>
      <c r="U845" s="14" t="n">
        <v>0</v>
      </c>
      <c r="V845" s="14">
        <f>IF(T845="","",T845-U845)</f>
        <v/>
      </c>
      <c r="AS845" s="13" t="n"/>
      <c r="AT845" s="13" t="n"/>
      <c r="AU845" s="13" t="n"/>
    </row>
    <row r="846">
      <c r="C846" s="13" t="n">
        <v>197</v>
      </c>
      <c r="T846" s="14">
        <f>IF(F845=24,SUM(D846:F1035),"")</f>
        <v/>
      </c>
      <c r="U846" s="14" t="n">
        <v>0</v>
      </c>
      <c r="V846" s="14">
        <f>IF(T846="","",T846-U846)</f>
        <v/>
      </c>
      <c r="AS846" s="13" t="n"/>
      <c r="AT846" s="13" t="n"/>
      <c r="AU846" s="13" t="n"/>
    </row>
    <row r="847">
      <c r="C847" s="13" t="n">
        <v>198</v>
      </c>
      <c r="T847" s="14">
        <f>IF(F846=24,SUM(D847:F1036),"")</f>
        <v/>
      </c>
      <c r="U847" s="14" t="n">
        <v>0</v>
      </c>
      <c r="V847" s="14">
        <f>IF(T847="","",T847-U847)</f>
        <v/>
      </c>
      <c r="AS847" s="13" t="n"/>
      <c r="AT847" s="13" t="n"/>
      <c r="AU847" s="13" t="n"/>
    </row>
    <row r="848">
      <c r="T848" s="14">
        <f>IF(F847=24,SUM(D848:F1037),"")</f>
        <v/>
      </c>
      <c r="U848" s="14" t="n">
        <v>0</v>
      </c>
      <c r="V848" s="14">
        <f>IF(T848="","",T848-U848)</f>
        <v/>
      </c>
      <c r="AS848" s="13" t="n"/>
      <c r="AT848" s="13" t="n"/>
      <c r="AU848" s="13" t="n"/>
    </row>
    <row r="849">
      <c r="C849" s="13" t="inlineStr">
        <is>
          <t>Reorder</t>
        </is>
      </c>
      <c r="D849" s="13" t="n">
        <v>22</v>
      </c>
      <c r="E849" s="13" t="n">
        <v>23</v>
      </c>
      <c r="F849" s="13" t="n">
        <v>24</v>
      </c>
      <c r="T849" s="14">
        <f>IF(F848=24,SUM(D849:F1038),"")</f>
        <v/>
      </c>
      <c r="U849" s="14" t="n">
        <v>0</v>
      </c>
      <c r="V849" s="14">
        <f>IF(T849="","",T849-U849)</f>
        <v/>
      </c>
      <c r="AS849" s="13" t="n"/>
      <c r="AT849" s="13" t="n"/>
      <c r="AU849" s="13" t="n"/>
    </row>
    <row r="850">
      <c r="C850" s="13" t="n">
        <v>9</v>
      </c>
      <c r="D850" s="13">
        <f>Retailers_stock_balance!D6724</f>
        <v/>
      </c>
      <c r="E850" s="13">
        <f>Retailers_stock_balance!E6724</f>
        <v/>
      </c>
      <c r="F850" s="13">
        <f>Retailers_stock_balance!F6724</f>
        <v/>
      </c>
      <c r="T850" s="14">
        <f>IF(F849=24,SUM(D850:F1039),"")</f>
        <v/>
      </c>
      <c r="U850" s="14" t="n">
        <v>0</v>
      </c>
      <c r="V850" s="14">
        <f>IF(T850="","",T850-U850)</f>
        <v/>
      </c>
      <c r="AS850" s="13" t="n"/>
      <c r="AT850" s="13" t="n"/>
      <c r="AU850" s="13" t="n"/>
    </row>
    <row r="851">
      <c r="C851" s="13" t="n">
        <v>10</v>
      </c>
      <c r="D851" s="13">
        <f>Retailers_stock_balance!D6725</f>
        <v/>
      </c>
      <c r="E851" s="13">
        <f>Retailers_stock_balance!E6725</f>
        <v/>
      </c>
      <c r="F851" s="13">
        <f>Retailers_stock_balance!F6725</f>
        <v/>
      </c>
      <c r="T851" s="14">
        <f>IF(F850=24,SUM(D851:F1040),"")</f>
        <v/>
      </c>
      <c r="U851" s="14" t="n">
        <v>0</v>
      </c>
      <c r="V851" s="14">
        <f>IF(T851="","",T851-U851)</f>
        <v/>
      </c>
      <c r="AS851" s="13" t="n"/>
      <c r="AT851" s="13" t="n"/>
      <c r="AU851" s="13" t="n"/>
    </row>
    <row r="852">
      <c r="C852" s="13" t="n">
        <v>11</v>
      </c>
      <c r="D852" s="13">
        <f>Retailers_stock_balance!D6726</f>
        <v/>
      </c>
      <c r="E852" s="13">
        <f>Retailers_stock_balance!E6726</f>
        <v/>
      </c>
      <c r="F852" s="13">
        <f>Retailers_stock_balance!F6726</f>
        <v/>
      </c>
      <c r="T852" s="14">
        <f>IF(F851=24,SUM(D852:F1041),"")</f>
        <v/>
      </c>
      <c r="U852" s="14" t="n">
        <v>0</v>
      </c>
      <c r="V852" s="14">
        <f>IF(T852="","",T852-U852)</f>
        <v/>
      </c>
      <c r="AS852" s="13" t="n"/>
      <c r="AT852" s="13" t="n"/>
      <c r="AU852" s="13" t="n"/>
    </row>
    <row r="853">
      <c r="C853" s="13" t="n">
        <v>12</v>
      </c>
      <c r="D853" s="13">
        <f>Retailers_stock_balance!D6727</f>
        <v/>
      </c>
      <c r="E853" s="13">
        <f>Retailers_stock_balance!E6727</f>
        <v/>
      </c>
      <c r="F853" s="13">
        <f>Retailers_stock_balance!F6727</f>
        <v/>
      </c>
      <c r="T853" s="14">
        <f>IF(F852=24,SUM(D853:F1042),"")</f>
        <v/>
      </c>
      <c r="U853" s="14" t="n">
        <v>0</v>
      </c>
      <c r="V853" s="14">
        <f>IF(T853="","",T853-U853)</f>
        <v/>
      </c>
      <c r="AS853" s="13" t="n"/>
      <c r="AT853" s="13" t="n"/>
      <c r="AU853" s="13" t="n"/>
    </row>
    <row r="854">
      <c r="C854" s="13" t="n">
        <v>13</v>
      </c>
      <c r="D854" s="13">
        <f>Retailers_stock_balance!D6728</f>
        <v/>
      </c>
      <c r="E854" s="13">
        <f>Retailers_stock_balance!E6728</f>
        <v/>
      </c>
      <c r="F854" s="13">
        <f>Retailers_stock_balance!F6728</f>
        <v/>
      </c>
      <c r="T854" s="14">
        <f>IF(F853=24,SUM(D854:F1043),"")</f>
        <v/>
      </c>
      <c r="U854" s="14" t="n">
        <v>0</v>
      </c>
      <c r="V854" s="14">
        <f>IF(T854="","",T854-U854)</f>
        <v/>
      </c>
      <c r="AS854" s="13" t="n"/>
      <c r="AT854" s="13" t="n"/>
      <c r="AU854" s="13" t="n"/>
    </row>
    <row r="855">
      <c r="C855" s="13" t="n">
        <v>14</v>
      </c>
      <c r="D855" s="13">
        <f>Retailers_stock_balance!D6729</f>
        <v/>
      </c>
      <c r="E855" s="13">
        <f>Retailers_stock_balance!E6729</f>
        <v/>
      </c>
      <c r="F855" s="13">
        <f>Retailers_stock_balance!F6729</f>
        <v/>
      </c>
      <c r="T855" s="14">
        <f>IF(F854=24,SUM(D855:F1044),"")</f>
        <v/>
      </c>
      <c r="U855" s="14" t="n">
        <v>0</v>
      </c>
      <c r="V855" s="14">
        <f>IF(T855="","",T855-U855)</f>
        <v/>
      </c>
      <c r="AS855" s="13" t="n"/>
      <c r="AT855" s="13" t="n"/>
      <c r="AU855" s="13" t="n"/>
    </row>
    <row r="856">
      <c r="C856" s="13" t="n">
        <v>15</v>
      </c>
      <c r="D856" s="13">
        <f>Retailers_stock_balance!D6730</f>
        <v/>
      </c>
      <c r="E856" s="13">
        <f>Retailers_stock_balance!E6730</f>
        <v/>
      </c>
      <c r="F856" s="13">
        <f>Retailers_stock_balance!F6730</f>
        <v/>
      </c>
      <c r="T856" s="14">
        <f>IF(F855=24,SUM(D856:F1045),"")</f>
        <v/>
      </c>
      <c r="U856" s="14" t="n">
        <v>0</v>
      </c>
      <c r="V856" s="14">
        <f>IF(T856="","",T856-U856)</f>
        <v/>
      </c>
      <c r="AS856" s="13" t="n"/>
      <c r="AT856" s="13" t="n"/>
      <c r="AU856" s="13" t="n"/>
    </row>
    <row r="857">
      <c r="C857" s="13" t="n">
        <v>16</v>
      </c>
      <c r="D857" s="13">
        <f>Retailers_stock_balance!D6731</f>
        <v/>
      </c>
      <c r="E857" s="13">
        <f>Retailers_stock_balance!E6731</f>
        <v/>
      </c>
      <c r="F857" s="13">
        <f>Retailers_stock_balance!F6731</f>
        <v/>
      </c>
      <c r="T857" s="14">
        <f>IF(F856=24,SUM(D857:F1046),"")</f>
        <v/>
      </c>
      <c r="U857" s="14" t="n">
        <v>0</v>
      </c>
      <c r="V857" s="14">
        <f>IF(T857="","",T857-U857)</f>
        <v/>
      </c>
      <c r="AS857" s="13" t="n"/>
      <c r="AT857" s="13" t="n"/>
      <c r="AU857" s="13" t="n"/>
    </row>
    <row r="858">
      <c r="C858" s="13" t="n">
        <v>17</v>
      </c>
      <c r="D858" s="13">
        <f>Retailers_stock_balance!D6732</f>
        <v/>
      </c>
      <c r="E858" s="13">
        <f>Retailers_stock_balance!E6732</f>
        <v/>
      </c>
      <c r="F858" s="13">
        <f>Retailers_stock_balance!F6732</f>
        <v/>
      </c>
      <c r="T858" s="14">
        <f>IF(F857=24,SUM(D858:F1047),"")</f>
        <v/>
      </c>
      <c r="U858" s="14" t="n">
        <v>0</v>
      </c>
      <c r="V858" s="14">
        <f>IF(T858="","",T858-U858)</f>
        <v/>
      </c>
      <c r="AS858" s="13" t="n"/>
      <c r="AT858" s="13" t="n"/>
      <c r="AU858" s="13" t="n"/>
    </row>
    <row r="859">
      <c r="C859" s="13" t="n">
        <v>18</v>
      </c>
      <c r="D859" s="13">
        <f>Retailers_stock_balance!D6733</f>
        <v/>
      </c>
      <c r="E859" s="13">
        <f>Retailers_stock_balance!E6733</f>
        <v/>
      </c>
      <c r="F859" s="13">
        <f>Retailers_stock_balance!F6733</f>
        <v/>
      </c>
      <c r="T859" s="14">
        <f>IF(F858=24,SUM(D859:F1048),"")</f>
        <v/>
      </c>
      <c r="U859" s="14" t="n">
        <v>0</v>
      </c>
      <c r="V859" s="14">
        <f>IF(T859="","",T859-U859)</f>
        <v/>
      </c>
      <c r="AS859" s="13" t="n"/>
      <c r="AT859" s="13" t="n"/>
      <c r="AU859" s="13" t="n"/>
    </row>
    <row r="860">
      <c r="C860" s="13" t="n">
        <v>19</v>
      </c>
      <c r="D860" s="13">
        <f>Retailers_stock_balance!D6734</f>
        <v/>
      </c>
      <c r="E860" s="13">
        <f>Retailers_stock_balance!E6734</f>
        <v/>
      </c>
      <c r="F860" s="13">
        <f>Retailers_stock_balance!F6734</f>
        <v/>
      </c>
      <c r="T860" s="14">
        <f>IF(F859=24,SUM(D860:F1049),"")</f>
        <v/>
      </c>
      <c r="U860" s="14" t="n">
        <v>0</v>
      </c>
      <c r="V860" s="14">
        <f>IF(T860="","",T860-U860)</f>
        <v/>
      </c>
      <c r="AS860" s="13" t="n"/>
      <c r="AT860" s="13" t="n"/>
      <c r="AU860" s="13" t="n"/>
    </row>
    <row r="861">
      <c r="C861" s="13" t="n">
        <v>20</v>
      </c>
      <c r="D861" s="13">
        <f>Retailers_stock_balance!D6735</f>
        <v/>
      </c>
      <c r="E861" s="13">
        <f>Retailers_stock_balance!E6735</f>
        <v/>
      </c>
      <c r="F861" s="13">
        <f>Retailers_stock_balance!F6735</f>
        <v/>
      </c>
      <c r="T861" s="14">
        <f>IF(F860=24,SUM(D861:F1050),"")</f>
        <v/>
      </c>
      <c r="U861" s="14" t="n">
        <v>0</v>
      </c>
      <c r="V861" s="14">
        <f>IF(T861="","",T861-U861)</f>
        <v/>
      </c>
      <c r="AS861" s="13" t="n"/>
      <c r="AT861" s="13" t="n"/>
      <c r="AU861" s="13" t="n"/>
    </row>
    <row r="862">
      <c r="C862" s="13" t="n">
        <v>21</v>
      </c>
      <c r="D862" s="13">
        <f>Retailers_stock_balance!D6736</f>
        <v/>
      </c>
      <c r="E862" s="13">
        <f>Retailers_stock_balance!E6736</f>
        <v/>
      </c>
      <c r="F862" s="13">
        <f>Retailers_stock_balance!F6736</f>
        <v/>
      </c>
      <c r="T862" s="14">
        <f>IF(F861=24,SUM(D862:F1051),"")</f>
        <v/>
      </c>
      <c r="U862" s="14" t="n">
        <v>0</v>
      </c>
      <c r="V862" s="14">
        <f>IF(T862="","",T862-U862)</f>
        <v/>
      </c>
      <c r="AS862" s="13" t="n"/>
      <c r="AT862" s="13" t="n"/>
      <c r="AU862" s="13" t="n"/>
    </row>
    <row r="863">
      <c r="C863" s="13" t="n">
        <v>22</v>
      </c>
      <c r="D863" s="13">
        <f>Retailers_stock_balance!D6737</f>
        <v/>
      </c>
      <c r="E863" s="13">
        <f>Retailers_stock_balance!E6737</f>
        <v/>
      </c>
      <c r="F863" s="13">
        <f>Retailers_stock_balance!F6737</f>
        <v/>
      </c>
      <c r="T863" s="14">
        <f>IF(F862=24,SUM(D863:F1052),"")</f>
        <v/>
      </c>
      <c r="U863" s="14" t="n">
        <v>0</v>
      </c>
      <c r="V863" s="14">
        <f>IF(T863="","",T863-U863)</f>
        <v/>
      </c>
      <c r="AS863" s="13" t="n"/>
      <c r="AT863" s="13" t="n"/>
      <c r="AU863" s="13" t="n"/>
    </row>
    <row r="864">
      <c r="C864" s="13" t="n">
        <v>23</v>
      </c>
      <c r="D864" s="13">
        <f>Retailers_stock_balance!D6738</f>
        <v/>
      </c>
      <c r="E864" s="13">
        <f>Retailers_stock_balance!E6738</f>
        <v/>
      </c>
      <c r="F864" s="13">
        <f>Retailers_stock_balance!F6738</f>
        <v/>
      </c>
      <c r="T864" s="14">
        <f>IF(F863=24,SUM(D864:F1053),"")</f>
        <v/>
      </c>
      <c r="U864" s="14" t="n">
        <v>0</v>
      </c>
      <c r="V864" s="14">
        <f>IF(T864="","",T864-U864)</f>
        <v/>
      </c>
      <c r="AS864" s="13" t="n"/>
      <c r="AT864" s="13" t="n"/>
      <c r="AU864" s="13" t="n"/>
    </row>
    <row r="865">
      <c r="C865" s="13" t="n">
        <v>24</v>
      </c>
      <c r="D865" s="13">
        <f>Retailers_stock_balance!D6739</f>
        <v/>
      </c>
      <c r="E865" s="13">
        <f>Retailers_stock_balance!E6739</f>
        <v/>
      </c>
      <c r="F865" s="13">
        <f>Retailers_stock_balance!F6739</f>
        <v/>
      </c>
      <c r="T865" s="14">
        <f>IF(F864=24,SUM(D865:F1054),"")</f>
        <v/>
      </c>
      <c r="U865" s="14" t="n">
        <v>0</v>
      </c>
      <c r="V865" s="14">
        <f>IF(T865="","",T865-U865)</f>
        <v/>
      </c>
      <c r="AS865" s="13" t="n"/>
      <c r="AT865" s="13" t="n"/>
      <c r="AU865" s="13" t="n"/>
    </row>
    <row r="866">
      <c r="C866" s="13" t="n">
        <v>25</v>
      </c>
      <c r="D866" s="13">
        <f>Retailers_stock_balance!D6740</f>
        <v/>
      </c>
      <c r="E866" s="13">
        <f>Retailers_stock_balance!E6740</f>
        <v/>
      </c>
      <c r="F866" s="13">
        <f>Retailers_stock_balance!F6740</f>
        <v/>
      </c>
      <c r="T866" s="14">
        <f>IF(F865=24,SUM(D866:F1055),"")</f>
        <v/>
      </c>
      <c r="U866" s="14" t="n">
        <v>0</v>
      </c>
      <c r="V866" s="14">
        <f>IF(T866="","",T866-U866)</f>
        <v/>
      </c>
      <c r="AS866" s="13" t="n"/>
      <c r="AT866" s="13" t="n"/>
      <c r="AU866" s="13" t="n"/>
    </row>
    <row r="867">
      <c r="C867" s="13" t="n">
        <v>26</v>
      </c>
      <c r="D867" s="13">
        <f>Retailers_stock_balance!D6741</f>
        <v/>
      </c>
      <c r="E867" s="13">
        <f>Retailers_stock_balance!E6741</f>
        <v/>
      </c>
      <c r="F867" s="13">
        <f>Retailers_stock_balance!F6741</f>
        <v/>
      </c>
      <c r="T867" s="14">
        <f>IF(F866=24,SUM(D867:F1056),"")</f>
        <v/>
      </c>
      <c r="U867" s="14" t="n">
        <v>0</v>
      </c>
      <c r="V867" s="14">
        <f>IF(T867="","",T867-U867)</f>
        <v/>
      </c>
      <c r="AS867" s="13" t="n"/>
      <c r="AT867" s="13" t="n"/>
      <c r="AU867" s="13" t="n"/>
    </row>
    <row r="868">
      <c r="C868" s="13" t="n">
        <v>27</v>
      </c>
      <c r="D868" s="13">
        <f>Retailers_stock_balance!D6742</f>
        <v/>
      </c>
      <c r="E868" s="13">
        <f>Retailers_stock_balance!E6742</f>
        <v/>
      </c>
      <c r="F868" s="13">
        <f>Retailers_stock_balance!F6742</f>
        <v/>
      </c>
      <c r="T868" s="14">
        <f>IF(F867=24,SUM(D868:F1057),"")</f>
        <v/>
      </c>
      <c r="U868" s="14" t="n">
        <v>0</v>
      </c>
      <c r="V868" s="14">
        <f>IF(T868="","",T868-U868)</f>
        <v/>
      </c>
      <c r="AS868" s="13" t="n"/>
      <c r="AT868" s="13" t="n"/>
      <c r="AU868" s="13" t="n"/>
    </row>
    <row r="869">
      <c r="C869" s="13" t="n">
        <v>28</v>
      </c>
      <c r="D869" s="13">
        <f>Retailers_stock_balance!D6743</f>
        <v/>
      </c>
      <c r="E869" s="13">
        <f>Retailers_stock_balance!E6743</f>
        <v/>
      </c>
      <c r="F869" s="13">
        <f>Retailers_stock_balance!F6743</f>
        <v/>
      </c>
      <c r="T869" s="14">
        <f>IF(F868=24,SUM(D869:F1058),"")</f>
        <v/>
      </c>
      <c r="U869" s="14" t="n">
        <v>0</v>
      </c>
      <c r="V869" s="14">
        <f>IF(T869="","",T869-U869)</f>
        <v/>
      </c>
      <c r="AS869" s="13" t="n"/>
      <c r="AT869" s="13" t="n"/>
      <c r="AU869" s="13" t="n"/>
    </row>
    <row r="870">
      <c r="C870" s="13" t="n">
        <v>29</v>
      </c>
      <c r="D870" s="13">
        <f>Retailers_stock_balance!D6744</f>
        <v/>
      </c>
      <c r="E870" s="13">
        <f>Retailers_stock_balance!E6744</f>
        <v/>
      </c>
      <c r="F870" s="13">
        <f>Retailers_stock_balance!F6744</f>
        <v/>
      </c>
      <c r="T870" s="14">
        <f>IF(F869=24,SUM(D870:F1059),"")</f>
        <v/>
      </c>
      <c r="U870" s="14" t="n">
        <v>0</v>
      </c>
      <c r="V870" s="14">
        <f>IF(T870="","",T870-U870)</f>
        <v/>
      </c>
      <c r="AS870" s="13" t="n"/>
      <c r="AT870" s="13" t="n"/>
      <c r="AU870" s="13" t="n"/>
    </row>
    <row r="871">
      <c r="C871" s="13" t="n">
        <v>30</v>
      </c>
      <c r="D871" s="13">
        <f>Retailers_stock_balance!D6745</f>
        <v/>
      </c>
      <c r="E871" s="13">
        <f>Retailers_stock_balance!E6745</f>
        <v/>
      </c>
      <c r="F871" s="13">
        <f>Retailers_stock_balance!F6745</f>
        <v/>
      </c>
      <c r="T871" s="14">
        <f>IF(F870=24,SUM(D871:F1060),"")</f>
        <v/>
      </c>
      <c r="U871" s="14" t="n">
        <v>0</v>
      </c>
      <c r="V871" s="14">
        <f>IF(T871="","",T871-U871)</f>
        <v/>
      </c>
      <c r="AS871" s="13" t="n"/>
      <c r="AT871" s="13" t="n"/>
      <c r="AU871" s="13" t="n"/>
    </row>
    <row r="872">
      <c r="C872" s="13" t="n">
        <v>31</v>
      </c>
      <c r="D872" s="13">
        <f>Retailers_stock_balance!D6746</f>
        <v/>
      </c>
      <c r="E872" s="13">
        <f>Retailers_stock_balance!E6746</f>
        <v/>
      </c>
      <c r="F872" s="13">
        <f>Retailers_stock_balance!F6746</f>
        <v/>
      </c>
      <c r="T872" s="14">
        <f>IF(F871=24,SUM(D872:F1061),"")</f>
        <v/>
      </c>
      <c r="U872" s="14" t="n">
        <v>0</v>
      </c>
      <c r="V872" s="14">
        <f>IF(T872="","",T872-U872)</f>
        <v/>
      </c>
      <c r="AS872" s="13" t="n"/>
      <c r="AT872" s="13" t="n"/>
      <c r="AU872" s="13" t="n"/>
    </row>
    <row r="873">
      <c r="C873" s="13" t="n">
        <v>32</v>
      </c>
      <c r="D873" s="13">
        <f>Retailers_stock_balance!D6747</f>
        <v/>
      </c>
      <c r="E873" s="13">
        <f>Retailers_stock_balance!E6747</f>
        <v/>
      </c>
      <c r="F873" s="13">
        <f>Retailers_stock_balance!F6747</f>
        <v/>
      </c>
      <c r="T873" s="14">
        <f>IF(F872=24,SUM(D873:F1062),"")</f>
        <v/>
      </c>
      <c r="U873" s="14" t="n">
        <v>0</v>
      </c>
      <c r="V873" s="14">
        <f>IF(T873="","",T873-U873)</f>
        <v/>
      </c>
      <c r="AS873" s="13" t="n"/>
      <c r="AT873" s="13" t="n"/>
      <c r="AU873" s="13" t="n"/>
    </row>
    <row r="874">
      <c r="C874" s="13" t="n">
        <v>33</v>
      </c>
      <c r="D874" s="13">
        <f>Retailers_stock_balance!D6748</f>
        <v/>
      </c>
      <c r="E874" s="13">
        <f>Retailers_stock_balance!E6748</f>
        <v/>
      </c>
      <c r="F874" s="13">
        <f>Retailers_stock_balance!F6748</f>
        <v/>
      </c>
      <c r="T874" s="14">
        <f>IF(F873=24,SUM(D874:F1063),"")</f>
        <v/>
      </c>
      <c r="U874" s="14" t="n">
        <v>0</v>
      </c>
      <c r="V874" s="14">
        <f>IF(T874="","",T874-U874)</f>
        <v/>
      </c>
      <c r="AS874" s="13" t="n"/>
      <c r="AT874" s="13" t="n"/>
      <c r="AU874" s="13" t="n"/>
    </row>
    <row r="875">
      <c r="C875" s="13" t="n">
        <v>34</v>
      </c>
      <c r="D875" s="13">
        <f>Retailers_stock_balance!D6749</f>
        <v/>
      </c>
      <c r="E875" s="13">
        <f>Retailers_stock_balance!E6749</f>
        <v/>
      </c>
      <c r="F875" s="13">
        <f>Retailers_stock_balance!F6749</f>
        <v/>
      </c>
      <c r="T875" s="14">
        <f>IF(F874=24,SUM(D875:F1064),"")</f>
        <v/>
      </c>
      <c r="U875" s="14" t="n">
        <v>0</v>
      </c>
      <c r="V875" s="14">
        <f>IF(T875="","",T875-U875)</f>
        <v/>
      </c>
      <c r="AS875" s="13" t="n"/>
      <c r="AT875" s="13" t="n"/>
      <c r="AU875" s="13" t="n"/>
    </row>
    <row r="876">
      <c r="C876" s="13" t="n">
        <v>35</v>
      </c>
      <c r="D876" s="13">
        <f>Retailers_stock_balance!D6750</f>
        <v/>
      </c>
      <c r="E876" s="13">
        <f>Retailers_stock_balance!E6750</f>
        <v/>
      </c>
      <c r="F876" s="13">
        <f>Retailers_stock_balance!F6750</f>
        <v/>
      </c>
      <c r="T876" s="14">
        <f>IF(F875=24,SUM(D876:F1065),"")</f>
        <v/>
      </c>
      <c r="U876" s="14" t="n">
        <v>0</v>
      </c>
      <c r="V876" s="14">
        <f>IF(T876="","",T876-U876)</f>
        <v/>
      </c>
      <c r="AS876" s="13" t="n"/>
      <c r="AT876" s="13" t="n"/>
      <c r="AU876" s="13" t="n"/>
    </row>
    <row r="877">
      <c r="C877" s="13" t="n">
        <v>36</v>
      </c>
      <c r="D877" s="13">
        <f>Retailers_stock_balance!D6751</f>
        <v/>
      </c>
      <c r="E877" s="13">
        <f>Retailers_stock_balance!E6751</f>
        <v/>
      </c>
      <c r="F877" s="13">
        <f>Retailers_stock_balance!F6751</f>
        <v/>
      </c>
      <c r="T877" s="14">
        <f>IF(F876=24,SUM(D877:F1066),"")</f>
        <v/>
      </c>
      <c r="U877" s="14" t="n">
        <v>0</v>
      </c>
      <c r="V877" s="14">
        <f>IF(T877="","",T877-U877)</f>
        <v/>
      </c>
      <c r="AS877" s="13" t="n"/>
      <c r="AT877" s="13" t="n"/>
      <c r="AU877" s="13" t="n"/>
    </row>
    <row r="878">
      <c r="C878" s="13" t="n">
        <v>37</v>
      </c>
      <c r="D878" s="13">
        <f>Retailers_stock_balance!D6752</f>
        <v/>
      </c>
      <c r="E878" s="13">
        <f>Retailers_stock_balance!E6752</f>
        <v/>
      </c>
      <c r="F878" s="13">
        <f>Retailers_stock_balance!F6752</f>
        <v/>
      </c>
      <c r="T878" s="14">
        <f>IF(F877=24,SUM(D878:F1067),"")</f>
        <v/>
      </c>
      <c r="U878" s="14" t="n">
        <v>0</v>
      </c>
      <c r="V878" s="14">
        <f>IF(T878="","",T878-U878)</f>
        <v/>
      </c>
      <c r="AS878" s="13" t="n"/>
      <c r="AT878" s="13" t="n"/>
      <c r="AU878" s="13" t="n"/>
    </row>
    <row r="879">
      <c r="C879" s="13" t="n">
        <v>38</v>
      </c>
      <c r="D879" s="13">
        <f>Retailers_stock_balance!D6753</f>
        <v/>
      </c>
      <c r="E879" s="13">
        <f>Retailers_stock_balance!E6753</f>
        <v/>
      </c>
      <c r="F879" s="13">
        <f>Retailers_stock_balance!F6753</f>
        <v/>
      </c>
      <c r="T879" s="14">
        <f>IF(F878=24,SUM(D879:F1068),"")</f>
        <v/>
      </c>
      <c r="U879" s="14" t="n">
        <v>0</v>
      </c>
      <c r="V879" s="14">
        <f>IF(T879="","",T879-U879)</f>
        <v/>
      </c>
      <c r="AS879" s="13" t="n"/>
      <c r="AT879" s="13" t="n"/>
      <c r="AU879" s="13" t="n"/>
    </row>
    <row r="880">
      <c r="C880" s="13" t="n">
        <v>39</v>
      </c>
      <c r="D880" s="13">
        <f>Retailers_stock_balance!D6754</f>
        <v/>
      </c>
      <c r="E880" s="13">
        <f>Retailers_stock_balance!E6754</f>
        <v/>
      </c>
      <c r="F880" s="13">
        <f>Retailers_stock_balance!F6754</f>
        <v/>
      </c>
      <c r="T880" s="14">
        <f>IF(F879=24,SUM(D880:F1069),"")</f>
        <v/>
      </c>
      <c r="U880" s="14" t="n">
        <v>0</v>
      </c>
      <c r="V880" s="14">
        <f>IF(T880="","",T880-U880)</f>
        <v/>
      </c>
      <c r="AS880" s="13" t="n"/>
      <c r="AT880" s="13" t="n"/>
      <c r="AU880" s="13" t="n"/>
    </row>
    <row r="881">
      <c r="C881" s="13" t="n">
        <v>40</v>
      </c>
      <c r="D881" s="13">
        <f>Retailers_stock_balance!D6755</f>
        <v/>
      </c>
      <c r="E881" s="13">
        <f>Retailers_stock_balance!E6755</f>
        <v/>
      </c>
      <c r="F881" s="13">
        <f>Retailers_stock_balance!F6755</f>
        <v/>
      </c>
      <c r="T881" s="14">
        <f>IF(F880=24,SUM(D881:F1070),"")</f>
        <v/>
      </c>
      <c r="U881" s="14" t="n">
        <v>0</v>
      </c>
      <c r="V881" s="14">
        <f>IF(T881="","",T881-U881)</f>
        <v/>
      </c>
      <c r="AS881" s="13" t="n"/>
      <c r="AT881" s="13" t="n"/>
      <c r="AU881" s="13" t="n"/>
    </row>
    <row r="882">
      <c r="C882" s="13" t="n">
        <v>41</v>
      </c>
      <c r="D882" s="13">
        <f>Retailers_stock_balance!D6756</f>
        <v/>
      </c>
      <c r="E882" s="13">
        <f>Retailers_stock_balance!E6756</f>
        <v/>
      </c>
      <c r="F882" s="13">
        <f>Retailers_stock_balance!F6756</f>
        <v/>
      </c>
      <c r="T882" s="14">
        <f>IF(F881=24,SUM(D882:F1071),"")</f>
        <v/>
      </c>
      <c r="U882" s="14" t="n">
        <v>0</v>
      </c>
      <c r="V882" s="14">
        <f>IF(T882="","",T882-U882)</f>
        <v/>
      </c>
      <c r="AS882" s="13" t="n"/>
      <c r="AT882" s="13" t="n"/>
      <c r="AU882" s="13" t="n"/>
    </row>
    <row r="883">
      <c r="C883" s="13" t="n">
        <v>42</v>
      </c>
      <c r="D883" s="13">
        <f>Retailers_stock_balance!D6757</f>
        <v/>
      </c>
      <c r="E883" s="13">
        <f>Retailers_stock_balance!E6757</f>
        <v/>
      </c>
      <c r="F883" s="13">
        <f>Retailers_stock_balance!F6757</f>
        <v/>
      </c>
      <c r="T883" s="14">
        <f>IF(F882=24,SUM(D883:F1072),"")</f>
        <v/>
      </c>
      <c r="U883" s="14" t="n">
        <v>0</v>
      </c>
      <c r="V883" s="14">
        <f>IF(T883="","",T883-U883)</f>
        <v/>
      </c>
      <c r="AS883" s="13" t="n"/>
      <c r="AT883" s="13" t="n"/>
      <c r="AU883" s="13" t="n"/>
    </row>
    <row r="884">
      <c r="C884" s="13" t="n">
        <v>43</v>
      </c>
      <c r="D884" s="13">
        <f>Retailers_stock_balance!D6758</f>
        <v/>
      </c>
      <c r="E884" s="13">
        <f>Retailers_stock_balance!E6758</f>
        <v/>
      </c>
      <c r="F884" s="13">
        <f>Retailers_stock_balance!F6758</f>
        <v/>
      </c>
      <c r="T884" s="14">
        <f>IF(F883=24,SUM(D884:F1073),"")</f>
        <v/>
      </c>
      <c r="U884" s="14" t="n">
        <v>0</v>
      </c>
      <c r="V884" s="14">
        <f>IF(T884="","",T884-U884)</f>
        <v/>
      </c>
      <c r="AS884" s="13" t="n"/>
      <c r="AT884" s="13" t="n"/>
      <c r="AU884" s="13" t="n"/>
    </row>
    <row r="885">
      <c r="C885" s="13" t="n">
        <v>44</v>
      </c>
      <c r="D885" s="13">
        <f>Retailers_stock_balance!D6759</f>
        <v/>
      </c>
      <c r="E885" s="13">
        <f>Retailers_stock_balance!E6759</f>
        <v/>
      </c>
      <c r="F885" s="13">
        <f>Retailers_stock_balance!F6759</f>
        <v/>
      </c>
      <c r="T885" s="14">
        <f>IF(F884=24,SUM(D885:F1074),"")</f>
        <v/>
      </c>
      <c r="U885" s="14" t="n">
        <v>0</v>
      </c>
      <c r="V885" s="14">
        <f>IF(T885="","",T885-U885)</f>
        <v/>
      </c>
      <c r="AS885" s="13" t="n"/>
      <c r="AT885" s="13" t="n"/>
      <c r="AU885" s="13" t="n"/>
    </row>
    <row r="886">
      <c r="C886" s="13" t="n">
        <v>45</v>
      </c>
      <c r="D886" s="13">
        <f>Retailers_stock_balance!D6760</f>
        <v/>
      </c>
      <c r="E886" s="13">
        <f>Retailers_stock_balance!E6760</f>
        <v/>
      </c>
      <c r="F886" s="13">
        <f>Retailers_stock_balance!F6760</f>
        <v/>
      </c>
      <c r="T886" s="14">
        <f>IF(F885=24,SUM(D886:F1075),"")</f>
        <v/>
      </c>
      <c r="U886" s="14" t="n">
        <v>0</v>
      </c>
      <c r="V886" s="14">
        <f>IF(T886="","",T886-U886)</f>
        <v/>
      </c>
      <c r="AS886" s="13" t="n"/>
      <c r="AT886" s="13" t="n"/>
      <c r="AU886" s="13" t="n"/>
    </row>
    <row r="887">
      <c r="C887" s="13" t="n">
        <v>46</v>
      </c>
      <c r="D887" s="13">
        <f>Retailers_stock_balance!D6761</f>
        <v/>
      </c>
      <c r="E887" s="13">
        <f>Retailers_stock_balance!E6761</f>
        <v/>
      </c>
      <c r="F887" s="13">
        <f>Retailers_stock_balance!F6761</f>
        <v/>
      </c>
      <c r="T887" s="14">
        <f>IF(F886=24,SUM(D887:F1076),"")</f>
        <v/>
      </c>
      <c r="U887" s="14" t="n">
        <v>0</v>
      </c>
      <c r="V887" s="14">
        <f>IF(T887="","",T887-U887)</f>
        <v/>
      </c>
      <c r="AS887" s="13" t="n"/>
      <c r="AT887" s="13" t="n"/>
      <c r="AU887" s="13" t="n"/>
    </row>
    <row r="888">
      <c r="C888" s="13" t="n">
        <v>47</v>
      </c>
      <c r="D888" s="13">
        <f>Retailers_stock_balance!D6762</f>
        <v/>
      </c>
      <c r="E888" s="13">
        <f>Retailers_stock_balance!E6762</f>
        <v/>
      </c>
      <c r="F888" s="13">
        <f>Retailers_stock_balance!F6762</f>
        <v/>
      </c>
      <c r="T888" s="14">
        <f>IF(F887=24,SUM(D888:F1077),"")</f>
        <v/>
      </c>
      <c r="U888" s="14" t="n">
        <v>0</v>
      </c>
      <c r="V888" s="14">
        <f>IF(T888="","",T888-U888)</f>
        <v/>
      </c>
      <c r="AS888" s="13" t="n"/>
      <c r="AT888" s="13" t="n"/>
      <c r="AU888" s="13" t="n"/>
    </row>
    <row r="889">
      <c r="C889" s="13" t="n">
        <v>48</v>
      </c>
      <c r="D889" s="13">
        <f>Retailers_stock_balance!D6763</f>
        <v/>
      </c>
      <c r="E889" s="13">
        <f>Retailers_stock_balance!E6763</f>
        <v/>
      </c>
      <c r="F889" s="13">
        <f>Retailers_stock_balance!F6763</f>
        <v/>
      </c>
      <c r="T889" s="14">
        <f>IF(F888=24,SUM(D889:F1078),"")</f>
        <v/>
      </c>
      <c r="U889" s="14" t="n">
        <v>0</v>
      </c>
      <c r="V889" s="14">
        <f>IF(T889="","",T889-U889)</f>
        <v/>
      </c>
      <c r="AS889" s="13" t="n"/>
      <c r="AT889" s="13" t="n"/>
      <c r="AU889" s="13" t="n"/>
    </row>
    <row r="890">
      <c r="C890" s="13" t="n">
        <v>49</v>
      </c>
      <c r="D890" s="13">
        <f>Retailers_stock_balance!D6764</f>
        <v/>
      </c>
      <c r="E890" s="13">
        <f>Retailers_stock_balance!E6764</f>
        <v/>
      </c>
      <c r="F890" s="13">
        <f>Retailers_stock_balance!F6764</f>
        <v/>
      </c>
      <c r="T890" s="14">
        <f>IF(F889=24,SUM(D890:F1079),"")</f>
        <v/>
      </c>
      <c r="U890" s="14" t="n">
        <v>0</v>
      </c>
      <c r="V890" s="14">
        <f>IF(T890="","",T890-U890)</f>
        <v/>
      </c>
      <c r="AS890" s="13" t="n"/>
      <c r="AT890" s="13" t="n"/>
      <c r="AU890" s="13" t="n"/>
    </row>
    <row r="891">
      <c r="C891" s="13" t="n">
        <v>50</v>
      </c>
      <c r="D891" s="13">
        <f>Retailers_stock_balance!D6765</f>
        <v/>
      </c>
      <c r="E891" s="13">
        <f>Retailers_stock_balance!E6765</f>
        <v/>
      </c>
      <c r="F891" s="13">
        <f>Retailers_stock_balance!F6765</f>
        <v/>
      </c>
      <c r="T891" s="14">
        <f>IF(F890=24,SUM(D891:F1080),"")</f>
        <v/>
      </c>
      <c r="U891" s="14" t="n">
        <v>0</v>
      </c>
      <c r="V891" s="14">
        <f>IF(T891="","",T891-U891)</f>
        <v/>
      </c>
      <c r="AS891" s="13" t="n"/>
      <c r="AT891" s="13" t="n"/>
      <c r="AU891" s="13" t="n"/>
    </row>
    <row r="892">
      <c r="C892" s="13" t="n">
        <v>51</v>
      </c>
      <c r="D892" s="13">
        <f>Retailers_stock_balance!D6766</f>
        <v/>
      </c>
      <c r="E892" s="13">
        <f>Retailers_stock_balance!E6766</f>
        <v/>
      </c>
      <c r="F892" s="13">
        <f>Retailers_stock_balance!F6766</f>
        <v/>
      </c>
      <c r="T892" s="14">
        <f>IF(F891=24,SUM(D892:F1081),"")</f>
        <v/>
      </c>
      <c r="U892" s="14" t="n">
        <v>0</v>
      </c>
      <c r="V892" s="14">
        <f>IF(T892="","",T892-U892)</f>
        <v/>
      </c>
      <c r="AS892" s="13" t="n"/>
      <c r="AT892" s="13" t="n"/>
      <c r="AU892" s="13" t="n"/>
    </row>
    <row r="893">
      <c r="C893" s="13" t="n">
        <v>52</v>
      </c>
      <c r="D893" s="13">
        <f>Retailers_stock_balance!D6767</f>
        <v/>
      </c>
      <c r="E893" s="13">
        <f>Retailers_stock_balance!E6767</f>
        <v/>
      </c>
      <c r="F893" s="13">
        <f>Retailers_stock_balance!F6767</f>
        <v/>
      </c>
      <c r="T893" s="14">
        <f>IF(F892=24,SUM(D893:F1082),"")</f>
        <v/>
      </c>
      <c r="U893" s="14" t="n">
        <v>0</v>
      </c>
      <c r="V893" s="14">
        <f>IF(T893="","",T893-U893)</f>
        <v/>
      </c>
      <c r="AS893" s="13" t="n"/>
      <c r="AT893" s="13" t="n"/>
      <c r="AU893" s="13" t="n"/>
    </row>
    <row r="894">
      <c r="C894" s="13" t="n">
        <v>53</v>
      </c>
      <c r="D894" s="13">
        <f>Retailers_stock_balance!D6768</f>
        <v/>
      </c>
      <c r="E894" s="13">
        <f>Retailers_stock_balance!E6768</f>
        <v/>
      </c>
      <c r="F894" s="13">
        <f>Retailers_stock_balance!F6768</f>
        <v/>
      </c>
      <c r="T894" s="14">
        <f>IF(F893=24,SUM(D894:F1083),"")</f>
        <v/>
      </c>
      <c r="U894" s="14" t="n">
        <v>0</v>
      </c>
      <c r="V894" s="14">
        <f>IF(T894="","",T894-U894)</f>
        <v/>
      </c>
      <c r="AS894" s="13" t="n"/>
      <c r="AT894" s="13" t="n"/>
      <c r="AU894" s="13" t="n"/>
    </row>
    <row r="895">
      <c r="C895" s="13" t="n">
        <v>54</v>
      </c>
      <c r="D895" s="13">
        <f>Retailers_stock_balance!D6769</f>
        <v/>
      </c>
      <c r="E895" s="13">
        <f>Retailers_stock_balance!E6769</f>
        <v/>
      </c>
      <c r="F895" s="13">
        <f>Retailers_stock_balance!F6769</f>
        <v/>
      </c>
      <c r="T895" s="14">
        <f>IF(F894=24,SUM(D895:F1084),"")</f>
        <v/>
      </c>
      <c r="U895" s="14" t="n">
        <v>0</v>
      </c>
      <c r="V895" s="14">
        <f>IF(T895="","",T895-U895)</f>
        <v/>
      </c>
      <c r="AS895" s="13" t="n"/>
      <c r="AT895" s="13" t="n"/>
      <c r="AU895" s="13" t="n"/>
    </row>
    <row r="896">
      <c r="C896" s="13" t="n">
        <v>55</v>
      </c>
      <c r="D896" s="13">
        <f>Retailers_stock_balance!D6770</f>
        <v/>
      </c>
      <c r="E896" s="13">
        <f>Retailers_stock_balance!E6770</f>
        <v/>
      </c>
      <c r="F896" s="13">
        <f>Retailers_stock_balance!F6770</f>
        <v/>
      </c>
      <c r="T896" s="14">
        <f>IF(F895=24,SUM(D896:F1085),"")</f>
        <v/>
      </c>
      <c r="U896" s="14" t="n">
        <v>0</v>
      </c>
      <c r="V896" s="14">
        <f>IF(T896="","",T896-U896)</f>
        <v/>
      </c>
      <c r="AS896" s="13" t="n"/>
      <c r="AT896" s="13" t="n"/>
      <c r="AU896" s="13" t="n"/>
    </row>
    <row r="897">
      <c r="C897" s="13" t="n">
        <v>56</v>
      </c>
      <c r="D897" s="13">
        <f>Retailers_stock_balance!D6771</f>
        <v/>
      </c>
      <c r="E897" s="13">
        <f>Retailers_stock_balance!E6771</f>
        <v/>
      </c>
      <c r="F897" s="13">
        <f>Retailers_stock_balance!F6771</f>
        <v/>
      </c>
      <c r="T897" s="14">
        <f>IF(F896=24,SUM(D897:F1086),"")</f>
        <v/>
      </c>
      <c r="U897" s="14" t="n">
        <v>0</v>
      </c>
      <c r="V897" s="14">
        <f>IF(T897="","",T897-U897)</f>
        <v/>
      </c>
      <c r="AS897" s="13" t="n"/>
      <c r="AT897" s="13" t="n"/>
      <c r="AU897" s="13" t="n"/>
    </row>
    <row r="898">
      <c r="C898" s="13" t="n">
        <v>57</v>
      </c>
      <c r="D898" s="13">
        <f>Retailers_stock_balance!D6772</f>
        <v/>
      </c>
      <c r="E898" s="13">
        <f>Retailers_stock_balance!E6772</f>
        <v/>
      </c>
      <c r="F898" s="13">
        <f>Retailers_stock_balance!F6772</f>
        <v/>
      </c>
      <c r="T898" s="14">
        <f>IF(F897=24,SUM(D898:F1087),"")</f>
        <v/>
      </c>
      <c r="U898" s="14" t="n">
        <v>0</v>
      </c>
      <c r="V898" s="14">
        <f>IF(T898="","",T898-U898)</f>
        <v/>
      </c>
      <c r="AS898" s="13" t="n"/>
      <c r="AT898" s="13" t="n"/>
      <c r="AU898" s="13" t="n"/>
    </row>
    <row r="899">
      <c r="C899" s="13" t="n">
        <v>58</v>
      </c>
      <c r="D899" s="13">
        <f>Retailers_stock_balance!D6773</f>
        <v/>
      </c>
      <c r="E899" s="13">
        <f>Retailers_stock_balance!E6773</f>
        <v/>
      </c>
      <c r="F899" s="13">
        <f>Retailers_stock_balance!F6773</f>
        <v/>
      </c>
      <c r="T899" s="14">
        <f>IF(F898=24,SUM(D899:F1088),"")</f>
        <v/>
      </c>
      <c r="U899" s="14" t="n">
        <v>0</v>
      </c>
      <c r="V899" s="14">
        <f>IF(T899="","",T899-U899)</f>
        <v/>
      </c>
      <c r="AS899" s="13" t="n"/>
      <c r="AT899" s="13" t="n"/>
      <c r="AU899" s="13" t="n"/>
    </row>
    <row r="900">
      <c r="C900" s="13" t="n">
        <v>59</v>
      </c>
      <c r="D900" s="13">
        <f>Retailers_stock_balance!D6774</f>
        <v/>
      </c>
      <c r="E900" s="13">
        <f>Retailers_stock_balance!E6774</f>
        <v/>
      </c>
      <c r="F900" s="13">
        <f>Retailers_stock_balance!F6774</f>
        <v/>
      </c>
      <c r="T900" s="14">
        <f>IF(F899=24,SUM(D900:F1089),"")</f>
        <v/>
      </c>
      <c r="U900" s="14" t="n">
        <v>0</v>
      </c>
      <c r="V900" s="14">
        <f>IF(T900="","",T900-U900)</f>
        <v/>
      </c>
      <c r="AS900" s="13" t="n"/>
      <c r="AT900" s="13" t="n"/>
      <c r="AU900" s="13" t="n"/>
    </row>
    <row r="901">
      <c r="C901" s="13" t="n">
        <v>60</v>
      </c>
      <c r="D901" s="13">
        <f>Retailers_stock_balance!D6775</f>
        <v/>
      </c>
      <c r="E901" s="13">
        <f>Retailers_stock_balance!E6775</f>
        <v/>
      </c>
      <c r="F901" s="13">
        <f>Retailers_stock_balance!F6775</f>
        <v/>
      </c>
      <c r="T901" s="14">
        <f>IF(F900=24,SUM(D901:F1090),"")</f>
        <v/>
      </c>
      <c r="U901" s="14" t="n">
        <v>0</v>
      </c>
      <c r="V901" s="14">
        <f>IF(T901="","",T901-U901)</f>
        <v/>
      </c>
      <c r="AS901" s="13" t="n"/>
      <c r="AT901" s="13" t="n"/>
      <c r="AU901" s="13" t="n"/>
    </row>
    <row r="902">
      <c r="C902" s="13" t="n">
        <v>61</v>
      </c>
      <c r="D902" s="13">
        <f>Retailers_stock_balance!D6776</f>
        <v/>
      </c>
      <c r="E902" s="13">
        <f>Retailers_stock_balance!E6776</f>
        <v/>
      </c>
      <c r="F902" s="13">
        <f>Retailers_stock_balance!F6776</f>
        <v/>
      </c>
      <c r="T902" s="14">
        <f>IF(F901=24,SUM(D902:F1091),"")</f>
        <v/>
      </c>
      <c r="U902" s="14" t="n">
        <v>0</v>
      </c>
      <c r="V902" s="14">
        <f>IF(T902="","",T902-U902)</f>
        <v/>
      </c>
      <c r="AS902" s="13" t="n"/>
      <c r="AT902" s="13" t="n"/>
      <c r="AU902" s="13" t="n"/>
    </row>
    <row r="903">
      <c r="C903" s="13" t="n">
        <v>62</v>
      </c>
      <c r="D903" s="13">
        <f>Retailers_stock_balance!D6777</f>
        <v/>
      </c>
      <c r="E903" s="13">
        <f>Retailers_stock_balance!E6777</f>
        <v/>
      </c>
      <c r="F903" s="13">
        <f>Retailers_stock_balance!F6777</f>
        <v/>
      </c>
      <c r="T903" s="14">
        <f>IF(F902=24,SUM(D903:F1092),"")</f>
        <v/>
      </c>
      <c r="U903" s="14" t="n">
        <v>0</v>
      </c>
      <c r="V903" s="14">
        <f>IF(T903="","",T903-U903)</f>
        <v/>
      </c>
      <c r="AS903" s="13" t="n"/>
      <c r="AT903" s="13" t="n"/>
      <c r="AU903" s="13" t="n"/>
    </row>
    <row r="904">
      <c r="C904" s="13" t="n">
        <v>63</v>
      </c>
      <c r="D904" s="13">
        <f>Retailers_stock_balance!D6778</f>
        <v/>
      </c>
      <c r="E904" s="13">
        <f>Retailers_stock_balance!E6778</f>
        <v/>
      </c>
      <c r="F904" s="13">
        <f>Retailers_stock_balance!F6778</f>
        <v/>
      </c>
      <c r="T904" s="14">
        <f>IF(F903=24,SUM(D904:F1093),"")</f>
        <v/>
      </c>
      <c r="U904" s="14" t="n">
        <v>0</v>
      </c>
      <c r="V904" s="14">
        <f>IF(T904="","",T904-U904)</f>
        <v/>
      </c>
      <c r="AS904" s="13" t="n"/>
      <c r="AT904" s="13" t="n"/>
      <c r="AU904" s="13" t="n"/>
    </row>
    <row r="905">
      <c r="C905" s="13" t="n">
        <v>64</v>
      </c>
      <c r="D905" s="13">
        <f>Retailers_stock_balance!D6779</f>
        <v/>
      </c>
      <c r="E905" s="13">
        <f>Retailers_stock_balance!E6779</f>
        <v/>
      </c>
      <c r="F905" s="13">
        <f>Retailers_stock_balance!F6779</f>
        <v/>
      </c>
      <c r="T905" s="14">
        <f>IF(F904=24,SUM(D905:F1094),"")</f>
        <v/>
      </c>
      <c r="U905" s="14" t="n">
        <v>0</v>
      </c>
      <c r="V905" s="14">
        <f>IF(T905="","",T905-U905)</f>
        <v/>
      </c>
      <c r="AS905" s="13" t="n"/>
      <c r="AT905" s="13" t="n"/>
      <c r="AU905" s="13" t="n"/>
    </row>
    <row r="906">
      <c r="C906" s="13" t="n">
        <v>65</v>
      </c>
      <c r="D906" s="13">
        <f>Retailers_stock_balance!D6780</f>
        <v/>
      </c>
      <c r="E906" s="13">
        <f>Retailers_stock_balance!E6780</f>
        <v/>
      </c>
      <c r="F906" s="13">
        <f>Retailers_stock_balance!F6780</f>
        <v/>
      </c>
      <c r="T906" s="14">
        <f>IF(F905=24,SUM(D906:F1095),"")</f>
        <v/>
      </c>
      <c r="U906" s="14" t="n">
        <v>0</v>
      </c>
      <c r="V906" s="14">
        <f>IF(T906="","",T906-U906)</f>
        <v/>
      </c>
      <c r="AS906" s="13" t="n"/>
      <c r="AT906" s="13" t="n"/>
      <c r="AU906" s="13" t="n"/>
    </row>
    <row r="907">
      <c r="C907" s="13" t="n">
        <v>66</v>
      </c>
      <c r="D907" s="13">
        <f>Retailers_stock_balance!D6781</f>
        <v/>
      </c>
      <c r="E907" s="13">
        <f>Retailers_stock_balance!E6781</f>
        <v/>
      </c>
      <c r="F907" s="13">
        <f>Retailers_stock_balance!F6781</f>
        <v/>
      </c>
      <c r="T907" s="14">
        <f>IF(F906=24,SUM(D907:F1096),"")</f>
        <v/>
      </c>
      <c r="U907" s="14" t="n">
        <v>0</v>
      </c>
      <c r="V907" s="14">
        <f>IF(T907="","",T907-U907)</f>
        <v/>
      </c>
      <c r="AS907" s="13" t="n"/>
      <c r="AT907" s="13" t="n"/>
      <c r="AU907" s="13" t="n"/>
    </row>
    <row r="908">
      <c r="C908" s="13" t="n">
        <v>67</v>
      </c>
      <c r="D908" s="13">
        <f>Retailers_stock_balance!D6782</f>
        <v/>
      </c>
      <c r="E908" s="13">
        <f>Retailers_stock_balance!E6782</f>
        <v/>
      </c>
      <c r="F908" s="13">
        <f>Retailers_stock_balance!F6782</f>
        <v/>
      </c>
      <c r="T908" s="14">
        <f>IF(F907=24,SUM(D908:F1097),"")</f>
        <v/>
      </c>
      <c r="U908" s="14" t="n">
        <v>0</v>
      </c>
      <c r="V908" s="14">
        <f>IF(T908="","",T908-U908)</f>
        <v/>
      </c>
      <c r="AS908" s="13" t="n"/>
      <c r="AT908" s="13" t="n"/>
      <c r="AU908" s="13" t="n"/>
    </row>
    <row r="909">
      <c r="C909" s="13" t="n">
        <v>68</v>
      </c>
      <c r="D909" s="13">
        <f>Retailers_stock_balance!D6783</f>
        <v/>
      </c>
      <c r="E909" s="13">
        <f>Retailers_stock_balance!E6783</f>
        <v/>
      </c>
      <c r="F909" s="13">
        <f>Retailers_stock_balance!F6783</f>
        <v/>
      </c>
      <c r="T909" s="14">
        <f>IF(F908=24,SUM(D909:F1098),"")</f>
        <v/>
      </c>
      <c r="U909" s="14" t="n">
        <v>0</v>
      </c>
      <c r="V909" s="14">
        <f>IF(T909="","",T909-U909)</f>
        <v/>
      </c>
      <c r="AS909" s="13" t="n"/>
      <c r="AT909" s="13" t="n"/>
      <c r="AU909" s="13" t="n"/>
    </row>
    <row r="910">
      <c r="C910" s="13" t="n">
        <v>69</v>
      </c>
      <c r="D910" s="13">
        <f>Retailers_stock_balance!D6784</f>
        <v/>
      </c>
      <c r="E910" s="13">
        <f>Retailers_stock_balance!E6784</f>
        <v/>
      </c>
      <c r="F910" s="13">
        <f>Retailers_stock_balance!F6784</f>
        <v/>
      </c>
      <c r="T910" s="14">
        <f>IF(F909=24,SUM(D910:F1099),"")</f>
        <v/>
      </c>
      <c r="U910" s="14" t="n">
        <v>0</v>
      </c>
      <c r="V910" s="14">
        <f>IF(T910="","",T910-U910)</f>
        <v/>
      </c>
      <c r="AS910" s="13" t="n"/>
      <c r="AT910" s="13" t="n"/>
      <c r="AU910" s="13" t="n"/>
    </row>
    <row r="911">
      <c r="C911" s="13" t="n">
        <v>70</v>
      </c>
      <c r="D911" s="13">
        <f>Retailers_stock_balance!D6785</f>
        <v/>
      </c>
      <c r="E911" s="13">
        <f>Retailers_stock_balance!E6785</f>
        <v/>
      </c>
      <c r="F911" s="13">
        <f>Retailers_stock_balance!F6785</f>
        <v/>
      </c>
      <c r="T911" s="14">
        <f>IF(F910=24,SUM(D911:F1100),"")</f>
        <v/>
      </c>
      <c r="U911" s="14" t="n">
        <v>0</v>
      </c>
      <c r="V911" s="14">
        <f>IF(T911="","",T911-U911)</f>
        <v/>
      </c>
      <c r="AS911" s="13" t="n"/>
      <c r="AT911" s="13" t="n"/>
      <c r="AU911" s="13" t="n"/>
    </row>
    <row r="912">
      <c r="C912" s="13" t="n">
        <v>71</v>
      </c>
      <c r="D912" s="13">
        <f>Retailers_stock_balance!D6786</f>
        <v/>
      </c>
      <c r="E912" s="13">
        <f>Retailers_stock_balance!E6786</f>
        <v/>
      </c>
      <c r="F912" s="13">
        <f>Retailers_stock_balance!F6786</f>
        <v/>
      </c>
      <c r="T912" s="14">
        <f>IF(F911=24,SUM(D912:F1101),"")</f>
        <v/>
      </c>
      <c r="U912" s="14" t="n">
        <v>0</v>
      </c>
      <c r="V912" s="14">
        <f>IF(T912="","",T912-U912)</f>
        <v/>
      </c>
      <c r="AS912" s="13" t="n"/>
      <c r="AT912" s="13" t="n"/>
      <c r="AU912" s="13" t="n"/>
    </row>
    <row r="913">
      <c r="C913" s="13" t="n">
        <v>72</v>
      </c>
      <c r="D913" s="13">
        <f>Retailers_stock_balance!D6787</f>
        <v/>
      </c>
      <c r="E913" s="13">
        <f>Retailers_stock_balance!E6787</f>
        <v/>
      </c>
      <c r="F913" s="13">
        <f>Retailers_stock_balance!F6787</f>
        <v/>
      </c>
      <c r="T913" s="14">
        <f>IF(F912=24,SUM(D913:F1102),"")</f>
        <v/>
      </c>
      <c r="U913" s="14" t="n">
        <v>0</v>
      </c>
      <c r="V913" s="14">
        <f>IF(T913="","",T913-U913)</f>
        <v/>
      </c>
      <c r="AS913" s="13" t="n"/>
      <c r="AT913" s="13" t="n"/>
      <c r="AU913" s="13" t="n"/>
    </row>
    <row r="914">
      <c r="C914" s="13" t="n">
        <v>73</v>
      </c>
      <c r="D914" s="13">
        <f>Retailers_stock_balance!D6788</f>
        <v/>
      </c>
      <c r="E914" s="13">
        <f>Retailers_stock_balance!E6788</f>
        <v/>
      </c>
      <c r="F914" s="13">
        <f>Retailers_stock_balance!F6788</f>
        <v/>
      </c>
      <c r="T914" s="14">
        <f>IF(F913=24,SUM(D914:F1103),"")</f>
        <v/>
      </c>
      <c r="U914" s="14" t="n">
        <v>0</v>
      </c>
      <c r="V914" s="14">
        <f>IF(T914="","",T914-U914)</f>
        <v/>
      </c>
      <c r="AS914" s="13" t="n"/>
      <c r="AT914" s="13" t="n"/>
      <c r="AU914" s="13" t="n"/>
    </row>
    <row r="915">
      <c r="C915" s="13" t="n">
        <v>74</v>
      </c>
      <c r="D915" s="13">
        <f>Retailers_stock_balance!D6789</f>
        <v/>
      </c>
      <c r="E915" s="13">
        <f>Retailers_stock_balance!E6789</f>
        <v/>
      </c>
      <c r="F915" s="13">
        <f>Retailers_stock_balance!F6789</f>
        <v/>
      </c>
      <c r="T915" s="14">
        <f>IF(F914=24,SUM(D915:F1104),"")</f>
        <v/>
      </c>
      <c r="U915" s="14" t="n">
        <v>0</v>
      </c>
      <c r="V915" s="14">
        <f>IF(T915="","",T915-U915)</f>
        <v/>
      </c>
      <c r="AS915" s="13" t="n"/>
      <c r="AT915" s="13" t="n"/>
      <c r="AU915" s="13" t="n"/>
    </row>
    <row r="916">
      <c r="C916" s="13" t="n">
        <v>75</v>
      </c>
      <c r="D916" s="13">
        <f>Retailers_stock_balance!D6790</f>
        <v/>
      </c>
      <c r="E916" s="13">
        <f>Retailers_stock_balance!E6790</f>
        <v/>
      </c>
      <c r="F916" s="13">
        <f>Retailers_stock_balance!F6790</f>
        <v/>
      </c>
      <c r="T916" s="14">
        <f>IF(F915=24,SUM(D916:F1105),"")</f>
        <v/>
      </c>
      <c r="U916" s="14" t="n">
        <v>0</v>
      </c>
      <c r="V916" s="14">
        <f>IF(T916="","",T916-U916)</f>
        <v/>
      </c>
      <c r="AS916" s="13" t="n"/>
      <c r="AT916" s="13" t="n"/>
      <c r="AU916" s="13" t="n"/>
    </row>
    <row r="917">
      <c r="C917" s="13" t="n">
        <v>76</v>
      </c>
      <c r="D917" s="13">
        <f>Retailers_stock_balance!D6791</f>
        <v/>
      </c>
      <c r="E917" s="13">
        <f>Retailers_stock_balance!E6791</f>
        <v/>
      </c>
      <c r="F917" s="13">
        <f>Retailers_stock_balance!F6791</f>
        <v/>
      </c>
      <c r="T917" s="14">
        <f>IF(F916=24,SUM(D917:F1106),"")</f>
        <v/>
      </c>
      <c r="U917" s="14" t="n">
        <v>0</v>
      </c>
      <c r="V917" s="14">
        <f>IF(T917="","",T917-U917)</f>
        <v/>
      </c>
      <c r="AS917" s="13" t="n"/>
      <c r="AT917" s="13" t="n"/>
      <c r="AU917" s="13" t="n"/>
    </row>
    <row r="918">
      <c r="C918" s="13" t="n">
        <v>77</v>
      </c>
      <c r="D918" s="13">
        <f>Retailers_stock_balance!D6792</f>
        <v/>
      </c>
      <c r="E918" s="13">
        <f>Retailers_stock_balance!E6792</f>
        <v/>
      </c>
      <c r="F918" s="13">
        <f>Retailers_stock_balance!F6792</f>
        <v/>
      </c>
      <c r="T918" s="14">
        <f>IF(F917=24,SUM(D918:F1107),"")</f>
        <v/>
      </c>
      <c r="U918" s="14" t="n">
        <v>0</v>
      </c>
      <c r="V918" s="14">
        <f>IF(T918="","",T918-U918)</f>
        <v/>
      </c>
      <c r="AS918" s="13" t="n"/>
      <c r="AT918" s="13" t="n"/>
      <c r="AU918" s="13" t="n"/>
    </row>
    <row r="919">
      <c r="C919" s="13" t="n">
        <v>78</v>
      </c>
      <c r="D919" s="13">
        <f>Retailers_stock_balance!D6793</f>
        <v/>
      </c>
      <c r="E919" s="13">
        <f>Retailers_stock_balance!E6793</f>
        <v/>
      </c>
      <c r="F919" s="13">
        <f>Retailers_stock_balance!F6793</f>
        <v/>
      </c>
      <c r="T919" s="14">
        <f>IF(F918=24,SUM(D919:F1108),"")</f>
        <v/>
      </c>
      <c r="U919" s="14" t="n">
        <v>0</v>
      </c>
      <c r="V919" s="14">
        <f>IF(T919="","",T919-U919)</f>
        <v/>
      </c>
      <c r="AS919" s="13" t="n"/>
      <c r="AT919" s="13" t="n"/>
      <c r="AU919" s="13" t="n"/>
    </row>
    <row r="920">
      <c r="C920" s="13" t="n">
        <v>79</v>
      </c>
      <c r="D920" s="13">
        <f>Retailers_stock_balance!D6794</f>
        <v/>
      </c>
      <c r="E920" s="13">
        <f>Retailers_stock_balance!E6794</f>
        <v/>
      </c>
      <c r="F920" s="13">
        <f>Retailers_stock_balance!F6794</f>
        <v/>
      </c>
      <c r="T920" s="14">
        <f>IF(F919=24,SUM(D920:F1109),"")</f>
        <v/>
      </c>
      <c r="U920" s="14" t="n">
        <v>0</v>
      </c>
      <c r="V920" s="14">
        <f>IF(T920="","",T920-U920)</f>
        <v/>
      </c>
      <c r="AS920" s="13" t="n"/>
      <c r="AT920" s="13" t="n"/>
      <c r="AU920" s="13" t="n"/>
    </row>
    <row r="921">
      <c r="C921" s="13" t="n">
        <v>80</v>
      </c>
      <c r="D921" s="13">
        <f>Retailers_stock_balance!D6795</f>
        <v/>
      </c>
      <c r="E921" s="13">
        <f>Retailers_stock_balance!E6795</f>
        <v/>
      </c>
      <c r="F921" s="13">
        <f>Retailers_stock_balance!F6795</f>
        <v/>
      </c>
      <c r="T921" s="14">
        <f>IF(F920=24,SUM(D921:F1110),"")</f>
        <v/>
      </c>
      <c r="U921" s="14" t="n">
        <v>0</v>
      </c>
      <c r="V921" s="14">
        <f>IF(T921="","",T921-U921)</f>
        <v/>
      </c>
      <c r="AS921" s="13" t="n"/>
      <c r="AT921" s="13" t="n"/>
      <c r="AU921" s="13" t="n"/>
    </row>
    <row r="922">
      <c r="C922" s="13" t="n">
        <v>81</v>
      </c>
      <c r="D922" s="13">
        <f>Retailers_stock_balance!D6796</f>
        <v/>
      </c>
      <c r="E922" s="13">
        <f>Retailers_stock_balance!E6796</f>
        <v/>
      </c>
      <c r="F922" s="13">
        <f>Retailers_stock_balance!F6796</f>
        <v/>
      </c>
      <c r="T922" s="14">
        <f>IF(F921=24,SUM(D922:F1111),"")</f>
        <v/>
      </c>
      <c r="U922" s="14" t="n">
        <v>0</v>
      </c>
      <c r="V922" s="14">
        <f>IF(T922="","",T922-U922)</f>
        <v/>
      </c>
      <c r="AS922" s="13" t="n"/>
      <c r="AT922" s="13" t="n"/>
      <c r="AU922" s="13" t="n"/>
    </row>
    <row r="923">
      <c r="C923" s="13" t="n">
        <v>82</v>
      </c>
      <c r="D923" s="13">
        <f>Retailers_stock_balance!D6797</f>
        <v/>
      </c>
      <c r="E923" s="13">
        <f>Retailers_stock_balance!E6797</f>
        <v/>
      </c>
      <c r="F923" s="13">
        <f>Retailers_stock_balance!F6797</f>
        <v/>
      </c>
      <c r="T923" s="14">
        <f>IF(F922=24,SUM(D923:F1112),"")</f>
        <v/>
      </c>
      <c r="U923" s="14" t="n">
        <v>0</v>
      </c>
      <c r="V923" s="14">
        <f>IF(T923="","",T923-U923)</f>
        <v/>
      </c>
      <c r="AS923" s="13" t="n"/>
      <c r="AT923" s="13" t="n"/>
      <c r="AU923" s="13" t="n"/>
    </row>
    <row r="924">
      <c r="C924" s="13" t="n">
        <v>83</v>
      </c>
      <c r="D924" s="13">
        <f>Retailers_stock_balance!D6798</f>
        <v/>
      </c>
      <c r="E924" s="13">
        <f>Retailers_stock_balance!E6798</f>
        <v/>
      </c>
      <c r="F924" s="13">
        <f>Retailers_stock_balance!F6798</f>
        <v/>
      </c>
      <c r="T924" s="14">
        <f>IF(F923=24,SUM(D924:F1113),"")</f>
        <v/>
      </c>
      <c r="U924" s="14" t="n">
        <v>0</v>
      </c>
      <c r="V924" s="14">
        <f>IF(T924="","",T924-U924)</f>
        <v/>
      </c>
      <c r="AS924" s="13" t="n"/>
      <c r="AT924" s="13" t="n"/>
      <c r="AU924" s="13" t="n"/>
    </row>
    <row r="925">
      <c r="C925" s="13" t="n">
        <v>84</v>
      </c>
      <c r="D925" s="13">
        <f>Retailers_stock_balance!D6799</f>
        <v/>
      </c>
      <c r="E925" s="13">
        <f>Retailers_stock_balance!E6799</f>
        <v/>
      </c>
      <c r="F925" s="13">
        <f>Retailers_stock_balance!F6799</f>
        <v/>
      </c>
      <c r="T925" s="14">
        <f>IF(F924=24,SUM(D925:F1114),"")</f>
        <v/>
      </c>
      <c r="U925" s="14" t="n">
        <v>0</v>
      </c>
      <c r="V925" s="14">
        <f>IF(T925="","",T925-U925)</f>
        <v/>
      </c>
      <c r="AS925" s="13" t="n"/>
      <c r="AT925" s="13" t="n"/>
      <c r="AU925" s="13" t="n"/>
    </row>
    <row r="926">
      <c r="C926" s="13" t="n">
        <v>85</v>
      </c>
      <c r="D926" s="13">
        <f>Retailers_stock_balance!D6800</f>
        <v/>
      </c>
      <c r="E926" s="13">
        <f>Retailers_stock_balance!E6800</f>
        <v/>
      </c>
      <c r="F926" s="13">
        <f>Retailers_stock_balance!F6800</f>
        <v/>
      </c>
      <c r="T926" s="14">
        <f>IF(F925=24,SUM(D926:F1115),"")</f>
        <v/>
      </c>
      <c r="U926" s="14" t="n">
        <v>0</v>
      </c>
      <c r="V926" s="14">
        <f>IF(T926="","",T926-U926)</f>
        <v/>
      </c>
      <c r="AS926" s="13" t="n"/>
      <c r="AT926" s="13" t="n"/>
      <c r="AU926" s="13" t="n"/>
    </row>
    <row r="927">
      <c r="C927" s="13" t="n">
        <v>86</v>
      </c>
      <c r="D927" s="13">
        <f>Retailers_stock_balance!D6801</f>
        <v/>
      </c>
      <c r="E927" s="13">
        <f>Retailers_stock_balance!E6801</f>
        <v/>
      </c>
      <c r="F927" s="13">
        <f>Retailers_stock_balance!F6801</f>
        <v/>
      </c>
      <c r="T927" s="14">
        <f>IF(F926=24,SUM(D927:F1116),"")</f>
        <v/>
      </c>
      <c r="U927" s="14" t="n">
        <v>0</v>
      </c>
      <c r="V927" s="14">
        <f>IF(T927="","",T927-U927)</f>
        <v/>
      </c>
      <c r="AS927" s="13" t="n"/>
      <c r="AT927" s="13" t="n"/>
      <c r="AU927" s="13" t="n"/>
    </row>
    <row r="928">
      <c r="C928" s="13" t="n">
        <v>87</v>
      </c>
      <c r="D928" s="13">
        <f>Retailers_stock_balance!D6802</f>
        <v/>
      </c>
      <c r="E928" s="13">
        <f>Retailers_stock_balance!E6802</f>
        <v/>
      </c>
      <c r="F928" s="13">
        <f>Retailers_stock_balance!F6802</f>
        <v/>
      </c>
      <c r="T928" s="14">
        <f>IF(F927=24,SUM(D928:F1117),"")</f>
        <v/>
      </c>
      <c r="U928" s="14" t="n">
        <v>0</v>
      </c>
      <c r="V928" s="14">
        <f>IF(T928="","",T928-U928)</f>
        <v/>
      </c>
      <c r="AS928" s="13" t="n"/>
      <c r="AT928" s="13" t="n"/>
      <c r="AU928" s="13" t="n"/>
    </row>
    <row r="929">
      <c r="C929" s="13" t="n">
        <v>88</v>
      </c>
      <c r="D929" s="13">
        <f>Retailers_stock_balance!D6803</f>
        <v/>
      </c>
      <c r="E929" s="13">
        <f>Retailers_stock_balance!E6803</f>
        <v/>
      </c>
      <c r="F929" s="13">
        <f>Retailers_stock_balance!F6803</f>
        <v/>
      </c>
      <c r="T929" s="14">
        <f>IF(F928=24,SUM(D929:F1118),"")</f>
        <v/>
      </c>
      <c r="U929" s="14" t="n">
        <v>0</v>
      </c>
      <c r="V929" s="14">
        <f>IF(T929="","",T929-U929)</f>
        <v/>
      </c>
      <c r="AS929" s="13" t="n"/>
      <c r="AT929" s="13" t="n"/>
      <c r="AU929" s="13" t="n"/>
    </row>
    <row r="930">
      <c r="C930" s="13" t="n">
        <v>89</v>
      </c>
      <c r="D930" s="13">
        <f>Retailers_stock_balance!D6804</f>
        <v/>
      </c>
      <c r="E930" s="13">
        <f>Retailers_stock_balance!E6804</f>
        <v/>
      </c>
      <c r="F930" s="13">
        <f>Retailers_stock_balance!F6804</f>
        <v/>
      </c>
      <c r="T930" s="14">
        <f>IF(F929=24,SUM(D930:F1119),"")</f>
        <v/>
      </c>
      <c r="U930" s="14" t="n">
        <v>0</v>
      </c>
      <c r="V930" s="14">
        <f>IF(T930="","",T930-U930)</f>
        <v/>
      </c>
      <c r="AS930" s="13" t="n"/>
      <c r="AT930" s="13" t="n"/>
      <c r="AU930" s="13" t="n"/>
    </row>
    <row r="931">
      <c r="C931" s="13" t="n">
        <v>90</v>
      </c>
      <c r="D931" s="13">
        <f>Retailers_stock_balance!D6805</f>
        <v/>
      </c>
      <c r="E931" s="13">
        <f>Retailers_stock_balance!E6805</f>
        <v/>
      </c>
      <c r="F931" s="13">
        <f>Retailers_stock_balance!F6805</f>
        <v/>
      </c>
      <c r="T931" s="14">
        <f>IF(F930=24,SUM(D931:F1120),"")</f>
        <v/>
      </c>
      <c r="U931" s="14" t="n">
        <v>0</v>
      </c>
      <c r="V931" s="14">
        <f>IF(T931="","",T931-U931)</f>
        <v/>
      </c>
      <c r="AS931" s="13" t="n"/>
      <c r="AT931" s="13" t="n"/>
      <c r="AU931" s="13" t="n"/>
    </row>
    <row r="932">
      <c r="C932" s="13" t="n">
        <v>91</v>
      </c>
      <c r="D932" s="13">
        <f>Retailers_stock_balance!D6806</f>
        <v/>
      </c>
      <c r="E932" s="13">
        <f>Retailers_stock_balance!E6806</f>
        <v/>
      </c>
      <c r="F932" s="13">
        <f>Retailers_stock_balance!F6806</f>
        <v/>
      </c>
      <c r="T932" s="14">
        <f>IF(F931=24,SUM(D932:F1121),"")</f>
        <v/>
      </c>
      <c r="U932" s="14" t="n">
        <v>0</v>
      </c>
      <c r="V932" s="14">
        <f>IF(T932="","",T932-U932)</f>
        <v/>
      </c>
      <c r="AS932" s="13" t="n"/>
      <c r="AT932" s="13" t="n"/>
      <c r="AU932" s="13" t="n"/>
    </row>
    <row r="933">
      <c r="C933" s="13" t="n">
        <v>92</v>
      </c>
      <c r="D933" s="13">
        <f>Retailers_stock_balance!D6807</f>
        <v/>
      </c>
      <c r="E933" s="13">
        <f>Retailers_stock_balance!E6807</f>
        <v/>
      </c>
      <c r="F933" s="13">
        <f>Retailers_stock_balance!F6807</f>
        <v/>
      </c>
      <c r="T933" s="14">
        <f>IF(F932=24,SUM(D933:F1122),"")</f>
        <v/>
      </c>
      <c r="U933" s="14" t="n">
        <v>0</v>
      </c>
      <c r="V933" s="14">
        <f>IF(T933="","",T933-U933)</f>
        <v/>
      </c>
      <c r="AS933" s="13" t="n"/>
      <c r="AT933" s="13" t="n"/>
      <c r="AU933" s="13" t="n"/>
    </row>
    <row r="934">
      <c r="C934" s="13" t="n">
        <v>93</v>
      </c>
      <c r="D934" s="13">
        <f>Retailers_stock_balance!D6808</f>
        <v/>
      </c>
      <c r="E934" s="13">
        <f>Retailers_stock_balance!E6808</f>
        <v/>
      </c>
      <c r="F934" s="13">
        <f>Retailers_stock_balance!F6808</f>
        <v/>
      </c>
      <c r="T934" s="14">
        <f>IF(F933=24,SUM(D934:F1123),"")</f>
        <v/>
      </c>
      <c r="U934" s="14" t="n">
        <v>0</v>
      </c>
      <c r="V934" s="14">
        <f>IF(T934="","",T934-U934)</f>
        <v/>
      </c>
      <c r="AS934" s="13" t="n"/>
      <c r="AT934" s="13" t="n"/>
      <c r="AU934" s="13" t="n"/>
    </row>
    <row r="935">
      <c r="C935" s="13" t="n">
        <v>94</v>
      </c>
      <c r="D935" s="13">
        <f>Retailers_stock_balance!D6809</f>
        <v/>
      </c>
      <c r="E935" s="13">
        <f>Retailers_stock_balance!E6809</f>
        <v/>
      </c>
      <c r="F935" s="13">
        <f>Retailers_stock_balance!F6809</f>
        <v/>
      </c>
      <c r="T935" s="14">
        <f>IF(F934=24,SUM(D935:F1124),"")</f>
        <v/>
      </c>
      <c r="U935" s="14" t="n">
        <v>0</v>
      </c>
      <c r="V935" s="14">
        <f>IF(T935="","",T935-U935)</f>
        <v/>
      </c>
      <c r="AS935" s="13" t="n"/>
      <c r="AT935" s="13" t="n"/>
      <c r="AU935" s="13" t="n"/>
    </row>
    <row r="936">
      <c r="C936" s="13" t="n">
        <v>95</v>
      </c>
      <c r="D936" s="13">
        <f>Retailers_stock_balance!D6810</f>
        <v/>
      </c>
      <c r="E936" s="13">
        <f>Retailers_stock_balance!E6810</f>
        <v/>
      </c>
      <c r="F936" s="13">
        <f>Retailers_stock_balance!F6810</f>
        <v/>
      </c>
      <c r="T936" s="14">
        <f>IF(F935=24,SUM(D936:F1125),"")</f>
        <v/>
      </c>
      <c r="U936" s="14" t="n">
        <v>0</v>
      </c>
      <c r="V936" s="14">
        <f>IF(T936="","",T936-U936)</f>
        <v/>
      </c>
      <c r="AS936" s="13" t="n"/>
      <c r="AT936" s="13" t="n"/>
      <c r="AU936" s="13" t="n"/>
    </row>
    <row r="937">
      <c r="C937" s="13" t="n">
        <v>96</v>
      </c>
      <c r="D937" s="13">
        <f>Retailers_stock_balance!D6811</f>
        <v/>
      </c>
      <c r="E937" s="13">
        <f>Retailers_stock_balance!E6811</f>
        <v/>
      </c>
      <c r="F937" s="13">
        <f>Retailers_stock_balance!F6811</f>
        <v/>
      </c>
      <c r="T937" s="14">
        <f>IF(F936=24,SUM(D937:F1126),"")</f>
        <v/>
      </c>
      <c r="U937" s="14" t="n">
        <v>0</v>
      </c>
      <c r="V937" s="14">
        <f>IF(T937="","",T937-U937)</f>
        <v/>
      </c>
      <c r="AS937" s="13" t="n"/>
      <c r="AT937" s="13" t="n"/>
      <c r="AU937" s="13" t="n"/>
    </row>
    <row r="938">
      <c r="C938" s="13" t="n">
        <v>97</v>
      </c>
      <c r="D938" s="13">
        <f>Retailers_stock_balance!D6812</f>
        <v/>
      </c>
      <c r="E938" s="13">
        <f>Retailers_stock_balance!E6812</f>
        <v/>
      </c>
      <c r="F938" s="13">
        <f>Retailers_stock_balance!F6812</f>
        <v/>
      </c>
      <c r="T938" s="14">
        <f>IF(F937=24,SUM(D938:F1127),"")</f>
        <v/>
      </c>
      <c r="U938" s="14" t="n">
        <v>0</v>
      </c>
      <c r="V938" s="14">
        <f>IF(T938="","",T938-U938)</f>
        <v/>
      </c>
      <c r="AS938" s="13" t="n"/>
      <c r="AT938" s="13" t="n"/>
      <c r="AU938" s="13" t="n"/>
    </row>
    <row r="939">
      <c r="C939" s="13" t="n">
        <v>98</v>
      </c>
      <c r="D939" s="13">
        <f>Retailers_stock_balance!D6813</f>
        <v/>
      </c>
      <c r="E939" s="13">
        <f>Retailers_stock_balance!E6813</f>
        <v/>
      </c>
      <c r="F939" s="13">
        <f>Retailers_stock_balance!F6813</f>
        <v/>
      </c>
      <c r="T939" s="14">
        <f>IF(F938=24,SUM(D939:F1128),"")</f>
        <v/>
      </c>
      <c r="U939" s="14" t="n">
        <v>0</v>
      </c>
      <c r="V939" s="14">
        <f>IF(T939="","",T939-U939)</f>
        <v/>
      </c>
      <c r="AS939" s="13" t="n"/>
      <c r="AT939" s="13" t="n"/>
      <c r="AU939" s="13" t="n"/>
    </row>
    <row r="940">
      <c r="C940" s="13" t="n">
        <v>99</v>
      </c>
      <c r="D940" s="13">
        <f>Retailers_stock_balance!D6814</f>
        <v/>
      </c>
      <c r="E940" s="13">
        <f>Retailers_stock_balance!E6814</f>
        <v/>
      </c>
      <c r="F940" s="13">
        <f>Retailers_stock_balance!F6814</f>
        <v/>
      </c>
      <c r="T940" s="14">
        <f>IF(F939=24,SUM(D940:F1129),"")</f>
        <v/>
      </c>
      <c r="U940" s="14" t="n">
        <v>0</v>
      </c>
      <c r="V940" s="14">
        <f>IF(T940="","",T940-U940)</f>
        <v/>
      </c>
      <c r="AS940" s="13" t="n"/>
      <c r="AT940" s="13" t="n"/>
      <c r="AU940" s="13" t="n"/>
    </row>
    <row r="941">
      <c r="C941" s="13" t="n">
        <v>100</v>
      </c>
      <c r="D941" s="13">
        <f>Retailers_stock_balance!D6815</f>
        <v/>
      </c>
      <c r="E941" s="13">
        <f>Retailers_stock_balance!E6815</f>
        <v/>
      </c>
      <c r="F941" s="13">
        <f>Retailers_stock_balance!F6815</f>
        <v/>
      </c>
      <c r="T941" s="14">
        <f>IF(F940=24,SUM(D941:F1130),"")</f>
        <v/>
      </c>
      <c r="U941" s="14" t="n">
        <v>0</v>
      </c>
      <c r="V941" s="14">
        <f>IF(T941="","",T941-U941)</f>
        <v/>
      </c>
      <c r="AS941" s="13" t="n"/>
      <c r="AT941" s="13" t="n"/>
      <c r="AU941" s="13" t="n"/>
    </row>
    <row r="942">
      <c r="C942" s="13" t="n">
        <v>101</v>
      </c>
      <c r="D942" s="13">
        <f>Retailers_stock_balance!D6816</f>
        <v/>
      </c>
      <c r="E942" s="13">
        <f>Retailers_stock_balance!E6816</f>
        <v/>
      </c>
      <c r="F942" s="13">
        <f>Retailers_stock_balance!F6816</f>
        <v/>
      </c>
      <c r="T942" s="14">
        <f>IF(F941=24,SUM(D942:F1131),"")</f>
        <v/>
      </c>
      <c r="U942" s="14" t="n">
        <v>0</v>
      </c>
      <c r="V942" s="14">
        <f>IF(T942="","",T942-U942)</f>
        <v/>
      </c>
      <c r="AS942" s="13" t="n"/>
      <c r="AT942" s="13" t="n"/>
      <c r="AU942" s="13" t="n"/>
    </row>
    <row r="943">
      <c r="C943" s="13" t="n">
        <v>102</v>
      </c>
      <c r="D943" s="13">
        <f>Retailers_stock_balance!D6817</f>
        <v/>
      </c>
      <c r="E943" s="13">
        <f>Retailers_stock_balance!E6817</f>
        <v/>
      </c>
      <c r="F943" s="13">
        <f>Retailers_stock_balance!F6817</f>
        <v/>
      </c>
      <c r="T943" s="14">
        <f>IF(F942=24,SUM(D943:F1132),"")</f>
        <v/>
      </c>
      <c r="U943" s="14" t="n">
        <v>0</v>
      </c>
      <c r="V943" s="14">
        <f>IF(T943="","",T943-U943)</f>
        <v/>
      </c>
      <c r="AS943" s="13" t="n"/>
      <c r="AT943" s="13" t="n"/>
      <c r="AU943" s="13" t="n"/>
    </row>
    <row r="944">
      <c r="C944" s="13" t="n">
        <v>103</v>
      </c>
      <c r="D944" s="13">
        <f>Retailers_stock_balance!D6818</f>
        <v/>
      </c>
      <c r="E944" s="13">
        <f>Retailers_stock_balance!E6818</f>
        <v/>
      </c>
      <c r="F944" s="13">
        <f>Retailers_stock_balance!F6818</f>
        <v/>
      </c>
      <c r="T944" s="14">
        <f>IF(F943=24,SUM(D944:F1133),"")</f>
        <v/>
      </c>
      <c r="U944" s="14" t="n">
        <v>0</v>
      </c>
      <c r="V944" s="14">
        <f>IF(T944="","",T944-U944)</f>
        <v/>
      </c>
      <c r="AS944" s="13" t="n"/>
      <c r="AT944" s="13" t="n"/>
      <c r="AU944" s="13" t="n"/>
    </row>
    <row r="945">
      <c r="C945" s="13" t="n">
        <v>104</v>
      </c>
      <c r="D945" s="13">
        <f>Retailers_stock_balance!D6819</f>
        <v/>
      </c>
      <c r="E945" s="13">
        <f>Retailers_stock_balance!E6819</f>
        <v/>
      </c>
      <c r="F945" s="13">
        <f>Retailers_stock_balance!F6819</f>
        <v/>
      </c>
      <c r="T945" s="14">
        <f>IF(F944=24,SUM(D945:F1134),"")</f>
        <v/>
      </c>
      <c r="U945" s="14" t="n">
        <v>0</v>
      </c>
      <c r="V945" s="14">
        <f>IF(T945="","",T945-U945)</f>
        <v/>
      </c>
      <c r="AS945" s="13" t="n"/>
      <c r="AT945" s="13" t="n"/>
      <c r="AU945" s="13" t="n"/>
    </row>
    <row r="946">
      <c r="C946" s="13" t="n">
        <v>105</v>
      </c>
      <c r="D946" s="13">
        <f>Retailers_stock_balance!D6820</f>
        <v/>
      </c>
      <c r="E946" s="13">
        <f>Retailers_stock_balance!E6820</f>
        <v/>
      </c>
      <c r="F946" s="13">
        <f>Retailers_stock_balance!F6820</f>
        <v/>
      </c>
      <c r="T946" s="14">
        <f>IF(F945=24,SUM(D946:F1135),"")</f>
        <v/>
      </c>
      <c r="U946" s="14" t="n">
        <v>0</v>
      </c>
      <c r="V946" s="14">
        <f>IF(T946="","",T946-U946)</f>
        <v/>
      </c>
      <c r="AS946" s="13" t="n"/>
      <c r="AT946" s="13" t="n"/>
      <c r="AU946" s="13" t="n"/>
    </row>
    <row r="947">
      <c r="C947" s="13" t="n">
        <v>106</v>
      </c>
      <c r="D947" s="13">
        <f>Retailers_stock_balance!D6821</f>
        <v/>
      </c>
      <c r="E947" s="13">
        <f>Retailers_stock_balance!E6821</f>
        <v/>
      </c>
      <c r="F947" s="13">
        <f>Retailers_stock_balance!F6821</f>
        <v/>
      </c>
      <c r="T947" s="14">
        <f>IF(F946=24,SUM(D947:F1136),"")</f>
        <v/>
      </c>
      <c r="U947" s="14" t="n">
        <v>0</v>
      </c>
      <c r="V947" s="14">
        <f>IF(T947="","",T947-U947)</f>
        <v/>
      </c>
      <c r="AS947" s="13" t="n"/>
      <c r="AT947" s="13" t="n"/>
      <c r="AU947" s="13" t="n"/>
    </row>
    <row r="948">
      <c r="C948" s="13" t="n">
        <v>107</v>
      </c>
      <c r="D948" s="13">
        <f>Retailers_stock_balance!D6822</f>
        <v/>
      </c>
      <c r="E948" s="13">
        <f>Retailers_stock_balance!E6822</f>
        <v/>
      </c>
      <c r="F948" s="13">
        <f>Retailers_stock_balance!F6822</f>
        <v/>
      </c>
      <c r="T948" s="14">
        <f>IF(F947=24,SUM(D948:F1137),"")</f>
        <v/>
      </c>
      <c r="U948" s="14" t="n">
        <v>0</v>
      </c>
      <c r="V948" s="14">
        <f>IF(T948="","",T948-U948)</f>
        <v/>
      </c>
      <c r="AS948" s="13" t="n"/>
      <c r="AT948" s="13" t="n"/>
      <c r="AU948" s="13" t="n"/>
    </row>
    <row r="949">
      <c r="C949" s="13" t="n">
        <v>108</v>
      </c>
      <c r="D949" s="13">
        <f>Retailers_stock_balance!D6823</f>
        <v/>
      </c>
      <c r="E949" s="13">
        <f>Retailers_stock_balance!E6823</f>
        <v/>
      </c>
      <c r="F949" s="13">
        <f>Retailers_stock_balance!F6823</f>
        <v/>
      </c>
      <c r="T949" s="14">
        <f>IF(F948=24,SUM(D949:F1138),"")</f>
        <v/>
      </c>
      <c r="U949" s="14" t="n">
        <v>0</v>
      </c>
      <c r="V949" s="14">
        <f>IF(T949="","",T949-U949)</f>
        <v/>
      </c>
      <c r="AS949" s="13" t="n"/>
      <c r="AT949" s="13" t="n"/>
      <c r="AU949" s="13" t="n"/>
    </row>
    <row r="950">
      <c r="C950" s="13" t="n">
        <v>109</v>
      </c>
      <c r="D950" s="13">
        <f>Retailers_stock_balance!D6824</f>
        <v/>
      </c>
      <c r="E950" s="13">
        <f>Retailers_stock_balance!E6824</f>
        <v/>
      </c>
      <c r="F950" s="13">
        <f>Retailers_stock_balance!F6824</f>
        <v/>
      </c>
      <c r="T950" s="14">
        <f>IF(F949=24,SUM(D950:F1139),"")</f>
        <v/>
      </c>
      <c r="U950" s="14" t="n">
        <v>0</v>
      </c>
      <c r="V950" s="14">
        <f>IF(T950="","",T950-U950)</f>
        <v/>
      </c>
      <c r="AS950" s="13" t="n"/>
      <c r="AT950" s="13" t="n"/>
      <c r="AU950" s="13" t="n"/>
    </row>
    <row r="951">
      <c r="C951" s="13" t="n">
        <v>110</v>
      </c>
      <c r="D951" s="13">
        <f>Retailers_stock_balance!D6825</f>
        <v/>
      </c>
      <c r="E951" s="13">
        <f>Retailers_stock_balance!E6825</f>
        <v/>
      </c>
      <c r="F951" s="13">
        <f>Retailers_stock_balance!F6825</f>
        <v/>
      </c>
      <c r="T951" s="14">
        <f>IF(F950=24,SUM(D951:F1140),"")</f>
        <v/>
      </c>
      <c r="U951" s="14" t="n">
        <v>0</v>
      </c>
      <c r="V951" s="14">
        <f>IF(T951="","",T951-U951)</f>
        <v/>
      </c>
      <c r="AS951" s="13" t="n"/>
      <c r="AT951" s="13" t="n"/>
      <c r="AU951" s="13" t="n"/>
    </row>
    <row r="952">
      <c r="C952" s="13" t="n">
        <v>111</v>
      </c>
      <c r="D952" s="13">
        <f>Retailers_stock_balance!D6826</f>
        <v/>
      </c>
      <c r="E952" s="13">
        <f>Retailers_stock_balance!E6826</f>
        <v/>
      </c>
      <c r="F952" s="13">
        <f>Retailers_stock_balance!F6826</f>
        <v/>
      </c>
      <c r="T952" s="14">
        <f>IF(F951=24,SUM(D952:F1141),"")</f>
        <v/>
      </c>
      <c r="U952" s="14" t="n">
        <v>0</v>
      </c>
      <c r="V952" s="14">
        <f>IF(T952="","",T952-U952)</f>
        <v/>
      </c>
      <c r="AS952" s="13" t="n"/>
      <c r="AT952" s="13" t="n"/>
      <c r="AU952" s="13" t="n"/>
    </row>
    <row r="953">
      <c r="C953" s="13" t="n">
        <v>112</v>
      </c>
      <c r="D953" s="13">
        <f>Retailers_stock_balance!D6827</f>
        <v/>
      </c>
      <c r="E953" s="13">
        <f>Retailers_stock_balance!E6827</f>
        <v/>
      </c>
      <c r="F953" s="13">
        <f>Retailers_stock_balance!F6827</f>
        <v/>
      </c>
      <c r="T953" s="14">
        <f>IF(F952=24,SUM(D953:F1142),"")</f>
        <v/>
      </c>
      <c r="U953" s="14" t="n">
        <v>0</v>
      </c>
      <c r="V953" s="14">
        <f>IF(T953="","",T953-U953)</f>
        <v/>
      </c>
      <c r="AS953" s="13" t="n"/>
      <c r="AT953" s="13" t="n"/>
      <c r="AU953" s="13" t="n"/>
    </row>
    <row r="954">
      <c r="C954" s="13" t="n">
        <v>113</v>
      </c>
      <c r="D954" s="13">
        <f>Retailers_stock_balance!D6828</f>
        <v/>
      </c>
      <c r="E954" s="13">
        <f>Retailers_stock_balance!E6828</f>
        <v/>
      </c>
      <c r="F954" s="13">
        <f>Retailers_stock_balance!F6828</f>
        <v/>
      </c>
      <c r="T954" s="14">
        <f>IF(F953=24,SUM(D954:F1143),"")</f>
        <v/>
      </c>
      <c r="U954" s="14" t="n">
        <v>0</v>
      </c>
      <c r="V954" s="14">
        <f>IF(T954="","",T954-U954)</f>
        <v/>
      </c>
      <c r="AS954" s="13" t="n"/>
      <c r="AT954" s="13" t="n"/>
      <c r="AU954" s="13" t="n"/>
    </row>
    <row r="955">
      <c r="C955" s="13" t="n">
        <v>114</v>
      </c>
      <c r="D955" s="13">
        <f>Retailers_stock_balance!D6829</f>
        <v/>
      </c>
      <c r="E955" s="13">
        <f>Retailers_stock_balance!E6829</f>
        <v/>
      </c>
      <c r="F955" s="13">
        <f>Retailers_stock_balance!F6829</f>
        <v/>
      </c>
      <c r="T955" s="14">
        <f>IF(F954=24,SUM(D955:F1144),"")</f>
        <v/>
      </c>
      <c r="U955" s="14" t="n">
        <v>0</v>
      </c>
      <c r="V955" s="14">
        <f>IF(T955="","",T955-U955)</f>
        <v/>
      </c>
      <c r="AS955" s="13" t="n"/>
      <c r="AT955" s="13" t="n"/>
      <c r="AU955" s="13" t="n"/>
    </row>
    <row r="956">
      <c r="C956" s="13" t="n">
        <v>115</v>
      </c>
      <c r="D956" s="13">
        <f>Retailers_stock_balance!D6830</f>
        <v/>
      </c>
      <c r="E956" s="13">
        <f>Retailers_stock_balance!E6830</f>
        <v/>
      </c>
      <c r="F956" s="13">
        <f>Retailers_stock_balance!F6830</f>
        <v/>
      </c>
      <c r="T956" s="14">
        <f>IF(F955=24,SUM(D956:F1145),"")</f>
        <v/>
      </c>
      <c r="U956" s="14" t="n">
        <v>0</v>
      </c>
      <c r="V956" s="14">
        <f>IF(T956="","",T956-U956)</f>
        <v/>
      </c>
      <c r="AS956" s="13" t="n"/>
      <c r="AT956" s="13" t="n"/>
      <c r="AU956" s="13" t="n"/>
    </row>
    <row r="957">
      <c r="C957" s="13" t="n">
        <v>116</v>
      </c>
      <c r="D957" s="13">
        <f>Retailers_stock_balance!D6831</f>
        <v/>
      </c>
      <c r="E957" s="13">
        <f>Retailers_stock_balance!E6831</f>
        <v/>
      </c>
      <c r="F957" s="13">
        <f>Retailers_stock_balance!F6831</f>
        <v/>
      </c>
      <c r="T957" s="14">
        <f>IF(F956=24,SUM(D957:F1146),"")</f>
        <v/>
      </c>
      <c r="U957" s="14" t="n">
        <v>0</v>
      </c>
      <c r="V957" s="14">
        <f>IF(T957="","",T957-U957)</f>
        <v/>
      </c>
      <c r="AS957" s="13" t="n"/>
      <c r="AT957" s="13" t="n"/>
      <c r="AU957" s="13" t="n"/>
    </row>
    <row r="958">
      <c r="C958" s="13" t="n">
        <v>117</v>
      </c>
      <c r="D958" s="13">
        <f>Retailers_stock_balance!D6832</f>
        <v/>
      </c>
      <c r="E958" s="13">
        <f>Retailers_stock_balance!E6832</f>
        <v/>
      </c>
      <c r="F958" s="13">
        <f>Retailers_stock_balance!F6832</f>
        <v/>
      </c>
      <c r="T958" s="14">
        <f>IF(F957=24,SUM(D958:F1147),"")</f>
        <v/>
      </c>
      <c r="U958" s="14" t="n">
        <v>0</v>
      </c>
      <c r="V958" s="14">
        <f>IF(T958="","",T958-U958)</f>
        <v/>
      </c>
      <c r="AS958" s="13" t="n"/>
      <c r="AT958" s="13" t="n"/>
      <c r="AU958" s="13" t="n"/>
    </row>
    <row r="959">
      <c r="C959" s="13" t="n">
        <v>118</v>
      </c>
      <c r="D959" s="13">
        <f>Retailers_stock_balance!D6833</f>
        <v/>
      </c>
      <c r="E959" s="13">
        <f>Retailers_stock_balance!E6833</f>
        <v/>
      </c>
      <c r="F959" s="13">
        <f>Retailers_stock_balance!F6833</f>
        <v/>
      </c>
      <c r="T959" s="14">
        <f>IF(F958=24,SUM(D959:F1148),"")</f>
        <v/>
      </c>
      <c r="U959" s="14" t="n">
        <v>0</v>
      </c>
      <c r="V959" s="14">
        <f>IF(T959="","",T959-U959)</f>
        <v/>
      </c>
      <c r="AS959" s="13" t="n"/>
      <c r="AT959" s="13" t="n"/>
      <c r="AU959" s="13" t="n"/>
    </row>
    <row r="960">
      <c r="C960" s="13" t="n">
        <v>119</v>
      </c>
      <c r="D960" s="13">
        <f>Retailers_stock_balance!D6834</f>
        <v/>
      </c>
      <c r="E960" s="13">
        <f>Retailers_stock_balance!E6834</f>
        <v/>
      </c>
      <c r="F960" s="13">
        <f>Retailers_stock_balance!F6834</f>
        <v/>
      </c>
      <c r="T960" s="14">
        <f>IF(F959=24,SUM(D960:F1149),"")</f>
        <v/>
      </c>
      <c r="U960" s="14" t="n">
        <v>0</v>
      </c>
      <c r="V960" s="14">
        <f>IF(T960="","",T960-U960)</f>
        <v/>
      </c>
      <c r="AS960" s="13" t="n"/>
      <c r="AT960" s="13" t="n"/>
      <c r="AU960" s="13" t="n"/>
    </row>
    <row r="961">
      <c r="C961" s="13" t="n">
        <v>120</v>
      </c>
      <c r="D961" s="13">
        <f>Retailers_stock_balance!D6835</f>
        <v/>
      </c>
      <c r="E961" s="13">
        <f>Retailers_stock_balance!E6835</f>
        <v/>
      </c>
      <c r="F961" s="13">
        <f>Retailers_stock_balance!F6835</f>
        <v/>
      </c>
      <c r="T961" s="14">
        <f>IF(F960=24,SUM(D961:F1150),"")</f>
        <v/>
      </c>
      <c r="U961" s="14" t="n">
        <v>0</v>
      </c>
      <c r="V961" s="14">
        <f>IF(T961="","",T961-U961)</f>
        <v/>
      </c>
      <c r="AS961" s="13" t="n"/>
      <c r="AT961" s="13" t="n"/>
      <c r="AU961" s="13" t="n"/>
    </row>
    <row r="962">
      <c r="C962" s="13" t="n">
        <v>121</v>
      </c>
      <c r="D962" s="13">
        <f>Retailers_stock_balance!D6836</f>
        <v/>
      </c>
      <c r="E962" s="13">
        <f>Retailers_stock_balance!E6836</f>
        <v/>
      </c>
      <c r="F962" s="13">
        <f>Retailers_stock_balance!F6836</f>
        <v/>
      </c>
      <c r="T962" s="14">
        <f>IF(F961=24,SUM(D962:F1151),"")</f>
        <v/>
      </c>
      <c r="U962" s="14" t="n">
        <v>0</v>
      </c>
      <c r="V962" s="14">
        <f>IF(T962="","",T962-U962)</f>
        <v/>
      </c>
      <c r="AS962" s="13" t="n"/>
      <c r="AT962" s="13" t="n"/>
      <c r="AU962" s="13" t="n"/>
    </row>
    <row r="963">
      <c r="C963" s="13" t="n">
        <v>122</v>
      </c>
      <c r="D963" s="13">
        <f>Retailers_stock_balance!D6837</f>
        <v/>
      </c>
      <c r="E963" s="13">
        <f>Retailers_stock_balance!E6837</f>
        <v/>
      </c>
      <c r="F963" s="13">
        <f>Retailers_stock_balance!F6837</f>
        <v/>
      </c>
      <c r="T963" s="14">
        <f>IF(F962=24,SUM(D963:F1152),"")</f>
        <v/>
      </c>
      <c r="U963" s="14" t="n">
        <v>0</v>
      </c>
      <c r="V963" s="14">
        <f>IF(T963="","",T963-U963)</f>
        <v/>
      </c>
      <c r="AS963" s="13" t="n"/>
      <c r="AT963" s="13" t="n"/>
      <c r="AU963" s="13" t="n"/>
    </row>
    <row r="964">
      <c r="C964" s="13" t="n">
        <v>123</v>
      </c>
      <c r="D964" s="13">
        <f>Retailers_stock_balance!D6838</f>
        <v/>
      </c>
      <c r="E964" s="13">
        <f>Retailers_stock_balance!E6838</f>
        <v/>
      </c>
      <c r="F964" s="13">
        <f>Retailers_stock_balance!F6838</f>
        <v/>
      </c>
      <c r="T964" s="14">
        <f>IF(F963=24,SUM(D964:F1153),"")</f>
        <v/>
      </c>
      <c r="U964" s="14" t="n">
        <v>0</v>
      </c>
      <c r="V964" s="14">
        <f>IF(T964="","",T964-U964)</f>
        <v/>
      </c>
      <c r="AS964" s="13" t="n"/>
      <c r="AT964" s="13" t="n"/>
      <c r="AU964" s="13" t="n"/>
    </row>
    <row r="965">
      <c r="C965" s="13" t="n">
        <v>124</v>
      </c>
      <c r="D965" s="13">
        <f>Retailers_stock_balance!D6839</f>
        <v/>
      </c>
      <c r="E965" s="13">
        <f>Retailers_stock_balance!E6839</f>
        <v/>
      </c>
      <c r="F965" s="13">
        <f>Retailers_stock_balance!F6839</f>
        <v/>
      </c>
      <c r="T965" s="14">
        <f>IF(F964=24,SUM(D965:F1154),"")</f>
        <v/>
      </c>
      <c r="U965" s="14" t="n">
        <v>0</v>
      </c>
      <c r="V965" s="14">
        <f>IF(T965="","",T965-U965)</f>
        <v/>
      </c>
      <c r="AS965" s="13" t="n"/>
      <c r="AT965" s="13" t="n"/>
      <c r="AU965" s="13" t="n"/>
    </row>
    <row r="966">
      <c r="C966" s="13" t="n">
        <v>125</v>
      </c>
      <c r="D966" s="13">
        <f>Retailers_stock_balance!D6840</f>
        <v/>
      </c>
      <c r="E966" s="13">
        <f>Retailers_stock_balance!E6840</f>
        <v/>
      </c>
      <c r="F966" s="13">
        <f>Retailers_stock_balance!F6840</f>
        <v/>
      </c>
      <c r="T966" s="14">
        <f>IF(F965=24,SUM(D966:F1155),"")</f>
        <v/>
      </c>
      <c r="U966" s="14" t="n">
        <v>0</v>
      </c>
      <c r="V966" s="14">
        <f>IF(T966="","",T966-U966)</f>
        <v/>
      </c>
      <c r="AS966" s="13" t="n"/>
      <c r="AT966" s="13" t="n"/>
      <c r="AU966" s="13" t="n"/>
    </row>
    <row r="967">
      <c r="C967" s="13" t="n">
        <v>126</v>
      </c>
      <c r="D967" s="13">
        <f>Retailers_stock_balance!D6841</f>
        <v/>
      </c>
      <c r="E967" s="13">
        <f>Retailers_stock_balance!E6841</f>
        <v/>
      </c>
      <c r="F967" s="13">
        <f>Retailers_stock_balance!F6841</f>
        <v/>
      </c>
      <c r="T967" s="14">
        <f>IF(F966=24,SUM(D967:F1156),"")</f>
        <v/>
      </c>
      <c r="U967" s="14" t="n">
        <v>0</v>
      </c>
      <c r="V967" s="14">
        <f>IF(T967="","",T967-U967)</f>
        <v/>
      </c>
      <c r="AS967" s="13" t="n"/>
      <c r="AT967" s="13" t="n"/>
      <c r="AU967" s="13" t="n"/>
    </row>
    <row r="968">
      <c r="C968" s="13" t="n">
        <v>127</v>
      </c>
      <c r="D968" s="13">
        <f>Retailers_stock_balance!D6842</f>
        <v/>
      </c>
      <c r="E968" s="13">
        <f>Retailers_stock_balance!E6842</f>
        <v/>
      </c>
      <c r="F968" s="13">
        <f>Retailers_stock_balance!F6842</f>
        <v/>
      </c>
      <c r="T968" s="14">
        <f>IF(F967=24,SUM(D968:F1157),"")</f>
        <v/>
      </c>
      <c r="U968" s="14" t="n">
        <v>0</v>
      </c>
      <c r="V968" s="14">
        <f>IF(T968="","",T968-U968)</f>
        <v/>
      </c>
      <c r="AS968" s="13" t="n"/>
      <c r="AT968" s="13" t="n"/>
      <c r="AU968" s="13" t="n"/>
    </row>
    <row r="969">
      <c r="C969" s="13" t="n">
        <v>128</v>
      </c>
      <c r="D969" s="13">
        <f>Retailers_stock_balance!D6843</f>
        <v/>
      </c>
      <c r="E969" s="13">
        <f>Retailers_stock_balance!E6843</f>
        <v/>
      </c>
      <c r="F969" s="13">
        <f>Retailers_stock_balance!F6843</f>
        <v/>
      </c>
      <c r="T969" s="14">
        <f>IF(F968=24,SUM(D969:F1158),"")</f>
        <v/>
      </c>
      <c r="U969" s="14" t="n">
        <v>0</v>
      </c>
      <c r="V969" s="14">
        <f>IF(T969="","",T969-U969)</f>
        <v/>
      </c>
      <c r="AS969" s="13" t="n"/>
      <c r="AT969" s="13" t="n"/>
      <c r="AU969" s="13" t="n"/>
    </row>
    <row r="970">
      <c r="C970" s="13" t="n">
        <v>129</v>
      </c>
      <c r="D970" s="13">
        <f>Retailers_stock_balance!D6844</f>
        <v/>
      </c>
      <c r="E970" s="13">
        <f>Retailers_stock_balance!E6844</f>
        <v/>
      </c>
      <c r="F970" s="13">
        <f>Retailers_stock_balance!F6844</f>
        <v/>
      </c>
      <c r="T970" s="14">
        <f>IF(F969=24,SUM(D970:F1159),"")</f>
        <v/>
      </c>
      <c r="U970" s="14" t="n">
        <v>0</v>
      </c>
      <c r="V970" s="14">
        <f>IF(T970="","",T970-U970)</f>
        <v/>
      </c>
      <c r="AS970" s="13" t="n"/>
      <c r="AT970" s="13" t="n"/>
      <c r="AU970" s="13" t="n"/>
    </row>
    <row r="971">
      <c r="C971" s="13" t="n">
        <v>130</v>
      </c>
      <c r="D971" s="13">
        <f>Retailers_stock_balance!D6845</f>
        <v/>
      </c>
      <c r="E971" s="13">
        <f>Retailers_stock_balance!E6845</f>
        <v/>
      </c>
      <c r="F971" s="13">
        <f>Retailers_stock_balance!F6845</f>
        <v/>
      </c>
      <c r="T971" s="14">
        <f>IF(F970=24,SUM(D971:F1160),"")</f>
        <v/>
      </c>
      <c r="U971" s="14" t="n">
        <v>0</v>
      </c>
      <c r="V971" s="14">
        <f>IF(T971="","",T971-U971)</f>
        <v/>
      </c>
      <c r="AS971" s="13" t="n"/>
      <c r="AT971" s="13" t="n"/>
      <c r="AU971" s="13" t="n"/>
    </row>
    <row r="972">
      <c r="C972" s="13" t="n">
        <v>131</v>
      </c>
      <c r="D972" s="13">
        <f>Retailers_stock_balance!D6846</f>
        <v/>
      </c>
      <c r="E972" s="13">
        <f>Retailers_stock_balance!E6846</f>
        <v/>
      </c>
      <c r="F972" s="13">
        <f>Retailers_stock_balance!F6846</f>
        <v/>
      </c>
      <c r="T972" s="14">
        <f>IF(F971=24,SUM(D972:F1161),"")</f>
        <v/>
      </c>
      <c r="U972" s="14" t="n">
        <v>0</v>
      </c>
      <c r="V972" s="14">
        <f>IF(T972="","",T972-U972)</f>
        <v/>
      </c>
      <c r="AS972" s="13" t="n"/>
      <c r="AT972" s="13" t="n"/>
      <c r="AU972" s="13" t="n"/>
    </row>
    <row r="973">
      <c r="C973" s="13" t="n">
        <v>132</v>
      </c>
      <c r="D973" s="13">
        <f>Retailers_stock_balance!D6847</f>
        <v/>
      </c>
      <c r="E973" s="13">
        <f>Retailers_stock_balance!E6847</f>
        <v/>
      </c>
      <c r="F973" s="13">
        <f>Retailers_stock_balance!F6847</f>
        <v/>
      </c>
      <c r="T973" s="14">
        <f>IF(F972=24,SUM(D973:F1162),"")</f>
        <v/>
      </c>
      <c r="U973" s="14" t="n">
        <v>0</v>
      </c>
      <c r="V973" s="14">
        <f>IF(T973="","",T973-U973)</f>
        <v/>
      </c>
      <c r="AS973" s="13" t="n"/>
      <c r="AT973" s="13" t="n"/>
      <c r="AU973" s="13" t="n"/>
    </row>
    <row r="974">
      <c r="C974" s="13" t="n">
        <v>133</v>
      </c>
      <c r="D974" s="13">
        <f>Retailers_stock_balance!D6848</f>
        <v/>
      </c>
      <c r="E974" s="13">
        <f>Retailers_stock_balance!E6848</f>
        <v/>
      </c>
      <c r="F974" s="13">
        <f>Retailers_stock_balance!F6848</f>
        <v/>
      </c>
      <c r="T974" s="14">
        <f>IF(F973=24,SUM(D974:F1163),"")</f>
        <v/>
      </c>
      <c r="U974" s="14" t="n">
        <v>0</v>
      </c>
      <c r="V974" s="14">
        <f>IF(T974="","",T974-U974)</f>
        <v/>
      </c>
      <c r="AS974" s="13" t="n"/>
      <c r="AT974" s="13" t="n"/>
      <c r="AU974" s="13" t="n"/>
    </row>
    <row r="975">
      <c r="C975" s="13" t="n">
        <v>134</v>
      </c>
      <c r="D975" s="13">
        <f>Retailers_stock_balance!D6849</f>
        <v/>
      </c>
      <c r="E975" s="13">
        <f>Retailers_stock_balance!E6849</f>
        <v/>
      </c>
      <c r="F975" s="13">
        <f>Retailers_stock_balance!F6849</f>
        <v/>
      </c>
      <c r="T975" s="14">
        <f>IF(F974=24,SUM(D975:F1164),"")</f>
        <v/>
      </c>
      <c r="U975" s="14" t="n">
        <v>0</v>
      </c>
      <c r="V975" s="14">
        <f>IF(T975="","",T975-U975)</f>
        <v/>
      </c>
      <c r="AS975" s="13" t="n"/>
      <c r="AT975" s="13" t="n"/>
      <c r="AU975" s="13" t="n"/>
    </row>
    <row r="976">
      <c r="C976" s="13" t="n">
        <v>135</v>
      </c>
      <c r="D976" s="13">
        <f>Retailers_stock_balance!D6850</f>
        <v/>
      </c>
      <c r="E976" s="13">
        <f>Retailers_stock_balance!E6850</f>
        <v/>
      </c>
      <c r="F976" s="13">
        <f>Retailers_stock_balance!F6850</f>
        <v/>
      </c>
      <c r="T976" s="14">
        <f>IF(F975=24,SUM(D976:F1165),"")</f>
        <v/>
      </c>
      <c r="U976" s="14" t="n">
        <v>0</v>
      </c>
      <c r="V976" s="14">
        <f>IF(T976="","",T976-U976)</f>
        <v/>
      </c>
      <c r="AS976" s="13" t="n"/>
      <c r="AT976" s="13" t="n"/>
      <c r="AU976" s="13" t="n"/>
    </row>
    <row r="977">
      <c r="C977" s="13" t="n">
        <v>136</v>
      </c>
      <c r="D977" s="13">
        <f>Retailers_stock_balance!D6851</f>
        <v/>
      </c>
      <c r="E977" s="13">
        <f>Retailers_stock_balance!E6851</f>
        <v/>
      </c>
      <c r="F977" s="13">
        <f>Retailers_stock_balance!F6851</f>
        <v/>
      </c>
      <c r="T977" s="14">
        <f>IF(F976=24,SUM(D977:F1166),"")</f>
        <v/>
      </c>
      <c r="U977" s="14" t="n">
        <v>0</v>
      </c>
      <c r="V977" s="14">
        <f>IF(T977="","",T977-U977)</f>
        <v/>
      </c>
      <c r="AS977" s="13" t="n"/>
      <c r="AT977" s="13" t="n"/>
      <c r="AU977" s="13" t="n"/>
    </row>
    <row r="978">
      <c r="C978" s="13" t="n">
        <v>137</v>
      </c>
      <c r="D978" s="13">
        <f>Retailers_stock_balance!D6852</f>
        <v/>
      </c>
      <c r="E978" s="13">
        <f>Retailers_stock_balance!E6852</f>
        <v/>
      </c>
      <c r="F978" s="13">
        <f>Retailers_stock_balance!F6852</f>
        <v/>
      </c>
      <c r="T978" s="14">
        <f>IF(F977=24,SUM(D978:F1167),"")</f>
        <v/>
      </c>
      <c r="U978" s="14" t="n">
        <v>0</v>
      </c>
      <c r="V978" s="14">
        <f>IF(T978="","",T978-U978)</f>
        <v/>
      </c>
      <c r="AS978" s="13" t="n"/>
      <c r="AT978" s="13" t="n"/>
      <c r="AU978" s="13" t="n"/>
    </row>
    <row r="979">
      <c r="C979" s="13" t="n">
        <v>138</v>
      </c>
      <c r="D979" s="13">
        <f>Retailers_stock_balance!D6853</f>
        <v/>
      </c>
      <c r="E979" s="13">
        <f>Retailers_stock_balance!E6853</f>
        <v/>
      </c>
      <c r="F979" s="13">
        <f>Retailers_stock_balance!F6853</f>
        <v/>
      </c>
      <c r="T979" s="14">
        <f>IF(F978=24,SUM(D979:F1168),"")</f>
        <v/>
      </c>
      <c r="U979" s="14" t="n">
        <v>0</v>
      </c>
      <c r="V979" s="14">
        <f>IF(T979="","",T979-U979)</f>
        <v/>
      </c>
      <c r="AS979" s="13" t="n"/>
      <c r="AT979" s="13" t="n"/>
      <c r="AU979" s="13" t="n"/>
    </row>
    <row r="980">
      <c r="C980" s="13" t="n">
        <v>139</v>
      </c>
      <c r="D980" s="13">
        <f>Retailers_stock_balance!D6854</f>
        <v/>
      </c>
      <c r="E980" s="13">
        <f>Retailers_stock_balance!E6854</f>
        <v/>
      </c>
      <c r="F980" s="13">
        <f>Retailers_stock_balance!F6854</f>
        <v/>
      </c>
      <c r="T980" s="14">
        <f>IF(F979=24,SUM(D980:F1169),"")</f>
        <v/>
      </c>
      <c r="U980" s="14" t="n">
        <v>0</v>
      </c>
      <c r="V980" s="14">
        <f>IF(T980="","",T980-U980)</f>
        <v/>
      </c>
      <c r="AS980" s="13" t="n"/>
      <c r="AT980" s="13" t="n"/>
      <c r="AU980" s="13" t="n"/>
    </row>
    <row r="981">
      <c r="C981" s="13" t="n">
        <v>140</v>
      </c>
      <c r="D981" s="13">
        <f>Retailers_stock_balance!D6855</f>
        <v/>
      </c>
      <c r="E981" s="13">
        <f>Retailers_stock_balance!E6855</f>
        <v/>
      </c>
      <c r="F981" s="13">
        <f>Retailers_stock_balance!F6855</f>
        <v/>
      </c>
      <c r="T981" s="14">
        <f>IF(F980=24,SUM(D981:F1170),"")</f>
        <v/>
      </c>
      <c r="U981" s="14" t="n">
        <v>0</v>
      </c>
      <c r="V981" s="14">
        <f>IF(T981="","",T981-U981)</f>
        <v/>
      </c>
      <c r="AS981" s="13" t="n"/>
      <c r="AT981" s="13" t="n"/>
      <c r="AU981" s="13" t="n"/>
    </row>
    <row r="982">
      <c r="C982" s="13" t="n">
        <v>141</v>
      </c>
      <c r="D982" s="13">
        <f>Retailers_stock_balance!D6856</f>
        <v/>
      </c>
      <c r="E982" s="13">
        <f>Retailers_stock_balance!E6856</f>
        <v/>
      </c>
      <c r="F982" s="13">
        <f>Retailers_stock_balance!F6856</f>
        <v/>
      </c>
      <c r="T982" s="14">
        <f>IF(F981=24,SUM(D982:F1171),"")</f>
        <v/>
      </c>
      <c r="U982" s="14" t="n">
        <v>0</v>
      </c>
      <c r="V982" s="14">
        <f>IF(T982="","",T982-U982)</f>
        <v/>
      </c>
      <c r="AS982" s="13" t="n"/>
      <c r="AT982" s="13" t="n"/>
      <c r="AU982" s="13" t="n"/>
    </row>
    <row r="983">
      <c r="C983" s="13" t="n">
        <v>142</v>
      </c>
      <c r="D983" s="13">
        <f>Retailers_stock_balance!D6857</f>
        <v/>
      </c>
      <c r="E983" s="13">
        <f>Retailers_stock_balance!E6857</f>
        <v/>
      </c>
      <c r="F983" s="13">
        <f>Retailers_stock_balance!F6857</f>
        <v/>
      </c>
      <c r="T983" s="14">
        <f>IF(F982=24,SUM(D983:F1172),"")</f>
        <v/>
      </c>
      <c r="U983" s="14" t="n">
        <v>0</v>
      </c>
      <c r="V983" s="14">
        <f>IF(T983="","",T983-U983)</f>
        <v/>
      </c>
      <c r="AS983" s="13" t="n"/>
      <c r="AT983" s="13" t="n"/>
      <c r="AU983" s="13" t="n"/>
    </row>
    <row r="984">
      <c r="C984" s="13" t="n">
        <v>143</v>
      </c>
      <c r="D984" s="13">
        <f>Retailers_stock_balance!D6858</f>
        <v/>
      </c>
      <c r="E984" s="13">
        <f>Retailers_stock_balance!E6858</f>
        <v/>
      </c>
      <c r="F984" s="13">
        <f>Retailers_stock_balance!F6858</f>
        <v/>
      </c>
      <c r="T984" s="14">
        <f>IF(F983=24,SUM(D984:F1173),"")</f>
        <v/>
      </c>
      <c r="U984" s="14" t="n">
        <v>0</v>
      </c>
      <c r="V984" s="14">
        <f>IF(T984="","",T984-U984)</f>
        <v/>
      </c>
      <c r="AS984" s="13" t="n"/>
      <c r="AT984" s="13" t="n"/>
      <c r="AU984" s="13" t="n"/>
    </row>
    <row r="985">
      <c r="C985" s="13" t="n">
        <v>144</v>
      </c>
      <c r="D985" s="13">
        <f>Retailers_stock_balance!D6859</f>
        <v/>
      </c>
      <c r="E985" s="13">
        <f>Retailers_stock_balance!E6859</f>
        <v/>
      </c>
      <c r="F985" s="13">
        <f>Retailers_stock_balance!F6859</f>
        <v/>
      </c>
      <c r="T985" s="14">
        <f>IF(F984=24,SUM(D985:F1174),"")</f>
        <v/>
      </c>
      <c r="U985" s="14" t="n">
        <v>0</v>
      </c>
      <c r="V985" s="14">
        <f>IF(T985="","",T985-U985)</f>
        <v/>
      </c>
      <c r="AS985" s="13" t="n"/>
      <c r="AT985" s="13" t="n"/>
      <c r="AU985" s="13" t="n"/>
    </row>
    <row r="986">
      <c r="C986" s="13" t="n">
        <v>145</v>
      </c>
      <c r="D986" s="13">
        <f>Retailers_stock_balance!D6860</f>
        <v/>
      </c>
      <c r="E986" s="13">
        <f>Retailers_stock_balance!E6860</f>
        <v/>
      </c>
      <c r="F986" s="13">
        <f>Retailers_stock_balance!F6860</f>
        <v/>
      </c>
      <c r="T986" s="14">
        <f>IF(F985=24,SUM(D986:F1175),"")</f>
        <v/>
      </c>
      <c r="U986" s="14" t="n">
        <v>0</v>
      </c>
      <c r="V986" s="14">
        <f>IF(T986="","",T986-U986)</f>
        <v/>
      </c>
      <c r="AS986" s="13" t="n"/>
      <c r="AT986" s="13" t="n"/>
      <c r="AU986" s="13" t="n"/>
    </row>
    <row r="987">
      <c r="C987" s="13" t="n">
        <v>146</v>
      </c>
      <c r="D987" s="13">
        <f>Retailers_stock_balance!D6861</f>
        <v/>
      </c>
      <c r="E987" s="13">
        <f>Retailers_stock_balance!E6861</f>
        <v/>
      </c>
      <c r="F987" s="13">
        <f>Retailers_stock_balance!F6861</f>
        <v/>
      </c>
      <c r="T987" s="14">
        <f>IF(F986=24,SUM(D987:F1176),"")</f>
        <v/>
      </c>
      <c r="U987" s="14" t="n">
        <v>0</v>
      </c>
      <c r="V987" s="14">
        <f>IF(T987="","",T987-U987)</f>
        <v/>
      </c>
      <c r="AS987" s="13" t="n"/>
      <c r="AT987" s="13" t="n"/>
      <c r="AU987" s="13" t="n"/>
    </row>
    <row r="988">
      <c r="C988" s="13" t="n">
        <v>147</v>
      </c>
      <c r="D988" s="13">
        <f>Retailers_stock_balance!D6862</f>
        <v/>
      </c>
      <c r="E988" s="13">
        <f>Retailers_stock_balance!E6862</f>
        <v/>
      </c>
      <c r="F988" s="13">
        <f>Retailers_stock_balance!F6862</f>
        <v/>
      </c>
      <c r="T988" s="14">
        <f>IF(F987=24,SUM(D988:F1177),"")</f>
        <v/>
      </c>
      <c r="U988" s="14" t="n">
        <v>0</v>
      </c>
      <c r="V988" s="14">
        <f>IF(T988="","",T988-U988)</f>
        <v/>
      </c>
      <c r="AS988" s="13" t="n"/>
      <c r="AT988" s="13" t="n"/>
      <c r="AU988" s="13" t="n"/>
    </row>
    <row r="989">
      <c r="C989" s="13" t="n">
        <v>148</v>
      </c>
      <c r="D989" s="13">
        <f>Retailers_stock_balance!D6863</f>
        <v/>
      </c>
      <c r="E989" s="13">
        <f>Retailers_stock_balance!E6863</f>
        <v/>
      </c>
      <c r="F989" s="13">
        <f>Retailers_stock_balance!F6863</f>
        <v/>
      </c>
      <c r="T989" s="14">
        <f>IF(F988=24,SUM(D989:F1178),"")</f>
        <v/>
      </c>
      <c r="U989" s="14" t="n">
        <v>0</v>
      </c>
      <c r="V989" s="14">
        <f>IF(T989="","",T989-U989)</f>
        <v/>
      </c>
      <c r="AS989" s="13" t="n"/>
      <c r="AT989" s="13" t="n"/>
      <c r="AU989" s="13" t="n"/>
    </row>
    <row r="990">
      <c r="C990" s="13" t="n">
        <v>149</v>
      </c>
      <c r="D990" s="13">
        <f>Retailers_stock_balance!D6864</f>
        <v/>
      </c>
      <c r="E990" s="13">
        <f>Retailers_stock_balance!E6864</f>
        <v/>
      </c>
      <c r="F990" s="13">
        <f>Retailers_stock_balance!F6864</f>
        <v/>
      </c>
      <c r="T990" s="14">
        <f>IF(F989=24,SUM(D990:F1179),"")</f>
        <v/>
      </c>
      <c r="U990" s="14" t="n">
        <v>0</v>
      </c>
      <c r="V990" s="14">
        <f>IF(T990="","",T990-U990)</f>
        <v/>
      </c>
      <c r="AS990" s="13" t="n"/>
      <c r="AT990" s="13" t="n"/>
      <c r="AU990" s="13" t="n"/>
    </row>
    <row r="991">
      <c r="C991" s="13" t="n">
        <v>150</v>
      </c>
      <c r="D991" s="13">
        <f>Retailers_stock_balance!D6865</f>
        <v/>
      </c>
      <c r="E991" s="13">
        <f>Retailers_stock_balance!E6865</f>
        <v/>
      </c>
      <c r="F991" s="13">
        <f>Retailers_stock_balance!F6865</f>
        <v/>
      </c>
      <c r="T991" s="14">
        <f>IF(F990=24,SUM(D991:F1180),"")</f>
        <v/>
      </c>
      <c r="U991" s="14" t="n">
        <v>0</v>
      </c>
      <c r="V991" s="14">
        <f>IF(T991="","",T991-U991)</f>
        <v/>
      </c>
      <c r="AS991" s="13" t="n"/>
      <c r="AT991" s="13" t="n"/>
      <c r="AU991" s="13" t="n"/>
    </row>
    <row r="992">
      <c r="C992" s="13" t="n">
        <v>151</v>
      </c>
      <c r="D992" s="13">
        <f>Retailers_stock_balance!D6866</f>
        <v/>
      </c>
      <c r="E992" s="13">
        <f>Retailers_stock_balance!E6866</f>
        <v/>
      </c>
      <c r="F992" s="13">
        <f>Retailers_stock_balance!F6866</f>
        <v/>
      </c>
      <c r="T992" s="14">
        <f>IF(F991=24,SUM(D992:F1181),"")</f>
        <v/>
      </c>
      <c r="U992" s="14" t="n">
        <v>0</v>
      </c>
      <c r="V992" s="14">
        <f>IF(T992="","",T992-U992)</f>
        <v/>
      </c>
      <c r="AS992" s="13" t="n"/>
      <c r="AT992" s="13" t="n"/>
      <c r="AU992" s="13" t="n"/>
    </row>
    <row r="993">
      <c r="C993" s="13" t="n">
        <v>152</v>
      </c>
      <c r="D993" s="13">
        <f>Retailers_stock_balance!D6867</f>
        <v/>
      </c>
      <c r="E993" s="13">
        <f>Retailers_stock_balance!E6867</f>
        <v/>
      </c>
      <c r="F993" s="13">
        <f>Retailers_stock_balance!F6867</f>
        <v/>
      </c>
      <c r="T993" s="14">
        <f>IF(F992=24,SUM(D993:F1182),"")</f>
        <v/>
      </c>
      <c r="U993" s="14" t="n">
        <v>0</v>
      </c>
      <c r="V993" s="14">
        <f>IF(T993="","",T993-U993)</f>
        <v/>
      </c>
      <c r="AS993" s="13" t="n"/>
      <c r="AT993" s="13" t="n"/>
      <c r="AU993" s="13" t="n"/>
    </row>
    <row r="994">
      <c r="C994" s="13" t="n">
        <v>153</v>
      </c>
      <c r="D994" s="13">
        <f>Retailers_stock_balance!D6868</f>
        <v/>
      </c>
      <c r="E994" s="13">
        <f>Retailers_stock_balance!E6868</f>
        <v/>
      </c>
      <c r="F994" s="13">
        <f>Retailers_stock_balance!F6868</f>
        <v/>
      </c>
      <c r="T994" s="14">
        <f>IF(F993=24,SUM(D994:F1183),"")</f>
        <v/>
      </c>
      <c r="U994" s="14" t="n">
        <v>0</v>
      </c>
      <c r="V994" s="14">
        <f>IF(T994="","",T994-U994)</f>
        <v/>
      </c>
      <c r="AS994" s="13" t="n"/>
      <c r="AT994" s="13" t="n"/>
      <c r="AU994" s="13" t="n"/>
    </row>
    <row r="995">
      <c r="C995" s="13" t="n">
        <v>154</v>
      </c>
      <c r="D995" s="13">
        <f>Retailers_stock_balance!D6869</f>
        <v/>
      </c>
      <c r="E995" s="13">
        <f>Retailers_stock_balance!E6869</f>
        <v/>
      </c>
      <c r="F995" s="13">
        <f>Retailers_stock_balance!F6869</f>
        <v/>
      </c>
      <c r="T995" s="14">
        <f>IF(F994=24,SUM(D995:F1184),"")</f>
        <v/>
      </c>
      <c r="U995" s="14" t="n">
        <v>0</v>
      </c>
      <c r="V995" s="14">
        <f>IF(T995="","",T995-U995)</f>
        <v/>
      </c>
      <c r="AS995" s="13" t="n"/>
      <c r="AT995" s="13" t="n"/>
      <c r="AU995" s="13" t="n"/>
    </row>
    <row r="996">
      <c r="C996" s="13" t="n">
        <v>155</v>
      </c>
      <c r="D996" s="13">
        <f>Retailers_stock_balance!D6870</f>
        <v/>
      </c>
      <c r="E996" s="13">
        <f>Retailers_stock_balance!E6870</f>
        <v/>
      </c>
      <c r="F996" s="13">
        <f>Retailers_stock_balance!F6870</f>
        <v/>
      </c>
      <c r="T996" s="14">
        <f>IF(F995=24,SUM(D996:F1185),"")</f>
        <v/>
      </c>
      <c r="U996" s="14" t="n">
        <v>0</v>
      </c>
      <c r="V996" s="14">
        <f>IF(T996="","",T996-U996)</f>
        <v/>
      </c>
      <c r="AS996" s="13" t="n"/>
      <c r="AT996" s="13" t="n"/>
      <c r="AU996" s="13" t="n"/>
    </row>
    <row r="997">
      <c r="C997" s="13" t="n">
        <v>156</v>
      </c>
      <c r="D997" s="13">
        <f>Retailers_stock_balance!D6871</f>
        <v/>
      </c>
      <c r="E997" s="13">
        <f>Retailers_stock_balance!E6871</f>
        <v/>
      </c>
      <c r="F997" s="13">
        <f>Retailers_stock_balance!F6871</f>
        <v/>
      </c>
      <c r="T997" s="14">
        <f>IF(F996=24,SUM(D997:F1186),"")</f>
        <v/>
      </c>
      <c r="U997" s="14" t="n">
        <v>0</v>
      </c>
      <c r="V997" s="14">
        <f>IF(T997="","",T997-U997)</f>
        <v/>
      </c>
      <c r="AS997" s="13" t="n"/>
      <c r="AT997" s="13" t="n"/>
      <c r="AU997" s="13" t="n"/>
    </row>
    <row r="998">
      <c r="C998" s="13" t="n">
        <v>157</v>
      </c>
      <c r="D998" s="13">
        <f>Retailers_stock_balance!D6872</f>
        <v/>
      </c>
      <c r="E998" s="13">
        <f>Retailers_stock_balance!E6872</f>
        <v/>
      </c>
      <c r="F998" s="13">
        <f>Retailers_stock_balance!F6872</f>
        <v/>
      </c>
      <c r="T998" s="14">
        <f>IF(F997=24,SUM(D998:F1187),"")</f>
        <v/>
      </c>
      <c r="U998" s="14" t="n">
        <v>0</v>
      </c>
      <c r="V998" s="14">
        <f>IF(T998="","",T998-U998)</f>
        <v/>
      </c>
      <c r="AS998" s="13" t="n"/>
      <c r="AT998" s="13" t="n"/>
      <c r="AU998" s="13" t="n"/>
    </row>
    <row r="999">
      <c r="C999" s="13" t="n">
        <v>158</v>
      </c>
      <c r="D999" s="13">
        <f>Retailers_stock_balance!D6873</f>
        <v/>
      </c>
      <c r="E999" s="13">
        <f>Retailers_stock_balance!E6873</f>
        <v/>
      </c>
      <c r="F999" s="13">
        <f>Retailers_stock_balance!F6873</f>
        <v/>
      </c>
      <c r="T999" s="14">
        <f>IF(F998=24,SUM(D999:F1188),"")</f>
        <v/>
      </c>
      <c r="U999" s="14" t="n">
        <v>0</v>
      </c>
      <c r="V999" s="14">
        <f>IF(T999="","",T999-U999)</f>
        <v/>
      </c>
      <c r="AS999" s="13" t="n"/>
      <c r="AT999" s="13" t="n"/>
      <c r="AU999" s="13" t="n"/>
    </row>
    <row r="1000">
      <c r="C1000" s="13" t="n">
        <v>159</v>
      </c>
      <c r="D1000" s="13">
        <f>Retailers_stock_balance!D6874</f>
        <v/>
      </c>
      <c r="E1000" s="13">
        <f>Retailers_stock_balance!E6874</f>
        <v/>
      </c>
      <c r="F1000" s="13">
        <f>Retailers_stock_balance!F6874</f>
        <v/>
      </c>
      <c r="T1000" s="14">
        <f>IF(F999=24,SUM(D1000:F1189),"")</f>
        <v/>
      </c>
      <c r="U1000" s="14" t="n">
        <v>0</v>
      </c>
      <c r="V1000" s="14">
        <f>IF(T1000="","",T1000-U1000)</f>
        <v/>
      </c>
      <c r="AS1000" s="13" t="n"/>
      <c r="AT1000" s="13" t="n"/>
      <c r="AU1000" s="13" t="n"/>
    </row>
    <row r="1001">
      <c r="C1001" s="13" t="n">
        <v>160</v>
      </c>
      <c r="D1001" s="13">
        <f>Retailers_stock_balance!D6875</f>
        <v/>
      </c>
      <c r="E1001" s="13">
        <f>Retailers_stock_balance!E6875</f>
        <v/>
      </c>
      <c r="F1001" s="13">
        <f>Retailers_stock_balance!F6875</f>
        <v/>
      </c>
      <c r="T1001" s="14">
        <f>IF(F1000=24,SUM(D1001:F1190),"")</f>
        <v/>
      </c>
      <c r="U1001" s="14" t="n">
        <v>0</v>
      </c>
      <c r="V1001" s="14">
        <f>IF(T1001="","",T1001-U1001)</f>
        <v/>
      </c>
      <c r="AS1001" s="13" t="n"/>
      <c r="AT1001" s="13" t="n"/>
      <c r="AU1001" s="13" t="n"/>
    </row>
    <row r="1002">
      <c r="C1002" s="13" t="n">
        <v>161</v>
      </c>
      <c r="D1002" s="13">
        <f>Retailers_stock_balance!D6876</f>
        <v/>
      </c>
      <c r="E1002" s="13">
        <f>Retailers_stock_balance!E6876</f>
        <v/>
      </c>
      <c r="F1002" s="13">
        <f>Retailers_stock_balance!F6876</f>
        <v/>
      </c>
      <c r="T1002" s="14">
        <f>IF(F1001=24,SUM(D1002:F1191),"")</f>
        <v/>
      </c>
      <c r="U1002" s="14" t="n">
        <v>0</v>
      </c>
      <c r="V1002" s="14">
        <f>IF(T1002="","",T1002-U1002)</f>
        <v/>
      </c>
      <c r="AS1002" s="13" t="n"/>
      <c r="AT1002" s="13" t="n"/>
      <c r="AU1002" s="13" t="n"/>
    </row>
    <row r="1003">
      <c r="C1003" s="13" t="n">
        <v>162</v>
      </c>
      <c r="D1003" s="13">
        <f>Retailers_stock_balance!D6877</f>
        <v/>
      </c>
      <c r="E1003" s="13">
        <f>Retailers_stock_balance!E6877</f>
        <v/>
      </c>
      <c r="F1003" s="13">
        <f>Retailers_stock_balance!F6877</f>
        <v/>
      </c>
      <c r="T1003" s="14">
        <f>IF(F1002=24,SUM(D1003:F1192),"")</f>
        <v/>
      </c>
      <c r="U1003" s="14" t="n">
        <v>0</v>
      </c>
      <c r="V1003" s="14">
        <f>IF(T1003="","",T1003-U1003)</f>
        <v/>
      </c>
      <c r="AS1003" s="13" t="n"/>
      <c r="AT1003" s="13" t="n"/>
      <c r="AU1003" s="13" t="n"/>
    </row>
    <row r="1004">
      <c r="C1004" s="13" t="n">
        <v>163</v>
      </c>
      <c r="D1004" s="13">
        <f>Retailers_stock_balance!D6878</f>
        <v/>
      </c>
      <c r="E1004" s="13">
        <f>Retailers_stock_balance!E6878</f>
        <v/>
      </c>
      <c r="F1004" s="13">
        <f>Retailers_stock_balance!F6878</f>
        <v/>
      </c>
      <c r="T1004" s="14">
        <f>IF(F1003=24,SUM(D1004:F1193),"")</f>
        <v/>
      </c>
      <c r="U1004" s="14" t="n">
        <v>0</v>
      </c>
      <c r="V1004" s="14">
        <f>IF(T1004="","",T1004-U1004)</f>
        <v/>
      </c>
      <c r="AS1004" s="13" t="n"/>
      <c r="AT1004" s="13" t="n"/>
      <c r="AU1004" s="13" t="n"/>
    </row>
    <row r="1005">
      <c r="C1005" s="13" t="n">
        <v>164</v>
      </c>
      <c r="D1005" s="13">
        <f>Retailers_stock_balance!D6879</f>
        <v/>
      </c>
      <c r="E1005" s="13">
        <f>Retailers_stock_balance!E6879</f>
        <v/>
      </c>
      <c r="F1005" s="13">
        <f>Retailers_stock_balance!F6879</f>
        <v/>
      </c>
      <c r="T1005" s="14">
        <f>IF(F1004=24,SUM(D1005:F1194),"")</f>
        <v/>
      </c>
      <c r="U1005" s="14" t="n">
        <v>0</v>
      </c>
      <c r="V1005" s="14">
        <f>IF(T1005="","",T1005-U1005)</f>
        <v/>
      </c>
      <c r="AS1005" s="13" t="n"/>
      <c r="AT1005" s="13" t="n"/>
      <c r="AU1005" s="13" t="n"/>
    </row>
    <row r="1006">
      <c r="C1006" s="13" t="n">
        <v>165</v>
      </c>
      <c r="D1006" s="13">
        <f>Retailers_stock_balance!D6880</f>
        <v/>
      </c>
      <c r="E1006" s="13">
        <f>Retailers_stock_balance!E6880</f>
        <v/>
      </c>
      <c r="F1006" s="13">
        <f>Retailers_stock_balance!F6880</f>
        <v/>
      </c>
      <c r="T1006" s="14">
        <f>IF(F1005=24,SUM(D1006:F1195),"")</f>
        <v/>
      </c>
      <c r="U1006" s="14" t="n">
        <v>0</v>
      </c>
      <c r="V1006" s="14">
        <f>IF(T1006="","",T1006-U1006)</f>
        <v/>
      </c>
      <c r="AS1006" s="13" t="n"/>
      <c r="AT1006" s="13" t="n"/>
      <c r="AU1006" s="13" t="n"/>
    </row>
    <row r="1007">
      <c r="C1007" s="13" t="n">
        <v>166</v>
      </c>
      <c r="D1007" s="13">
        <f>Retailers_stock_balance!D6881</f>
        <v/>
      </c>
      <c r="E1007" s="13">
        <f>Retailers_stock_balance!E6881</f>
        <v/>
      </c>
      <c r="F1007" s="13">
        <f>Retailers_stock_balance!F6881</f>
        <v/>
      </c>
      <c r="T1007" s="14">
        <f>IF(F1006=24,SUM(D1007:F1196),"")</f>
        <v/>
      </c>
      <c r="U1007" s="14" t="n">
        <v>0</v>
      </c>
      <c r="V1007" s="14">
        <f>IF(T1007="","",T1007-U1007)</f>
        <v/>
      </c>
      <c r="AS1007" s="13" t="n"/>
      <c r="AT1007" s="13" t="n"/>
      <c r="AU1007" s="13" t="n"/>
    </row>
    <row r="1008">
      <c r="C1008" s="13" t="n">
        <v>167</v>
      </c>
      <c r="D1008" s="13">
        <f>Retailers_stock_balance!D6882</f>
        <v/>
      </c>
      <c r="E1008" s="13">
        <f>Retailers_stock_balance!E6882</f>
        <v/>
      </c>
      <c r="F1008" s="13">
        <f>Retailers_stock_balance!F6882</f>
        <v/>
      </c>
      <c r="T1008" s="14">
        <f>IF(F1007=24,SUM(D1008:F1197),"")</f>
        <v/>
      </c>
      <c r="U1008" s="14" t="n">
        <v>0</v>
      </c>
      <c r="V1008" s="14">
        <f>IF(T1008="","",T1008-U1008)</f>
        <v/>
      </c>
      <c r="AS1008" s="13" t="n"/>
      <c r="AT1008" s="13" t="n"/>
      <c r="AU1008" s="13" t="n"/>
    </row>
    <row r="1009">
      <c r="C1009" s="13" t="n">
        <v>168</v>
      </c>
      <c r="D1009" s="13">
        <f>Retailers_stock_balance!D6883</f>
        <v/>
      </c>
      <c r="E1009" s="13">
        <f>Retailers_stock_balance!E6883</f>
        <v/>
      </c>
      <c r="F1009" s="13">
        <f>Retailers_stock_balance!F6883</f>
        <v/>
      </c>
      <c r="T1009" s="14">
        <f>IF(F1008=24,SUM(D1009:F1198),"")</f>
        <v/>
      </c>
      <c r="U1009" s="14" t="n">
        <v>0</v>
      </c>
      <c r="V1009" s="14">
        <f>IF(T1009="","",T1009-U1009)</f>
        <v/>
      </c>
      <c r="AS1009" s="13" t="n"/>
      <c r="AT1009" s="13" t="n"/>
      <c r="AU1009" s="13" t="n"/>
    </row>
    <row r="1010">
      <c r="C1010" s="13" t="n">
        <v>169</v>
      </c>
      <c r="D1010" s="13">
        <f>Retailers_stock_balance!D6884</f>
        <v/>
      </c>
      <c r="E1010" s="13">
        <f>Retailers_stock_balance!E6884</f>
        <v/>
      </c>
      <c r="F1010" s="13">
        <f>Retailers_stock_balance!F6884</f>
        <v/>
      </c>
      <c r="T1010" s="14">
        <f>IF(F1009=24,SUM(D1010:F1199),"")</f>
        <v/>
      </c>
      <c r="U1010" s="14" t="n">
        <v>0</v>
      </c>
      <c r="V1010" s="14">
        <f>IF(T1010="","",T1010-U1010)</f>
        <v/>
      </c>
      <c r="AS1010" s="13" t="n"/>
      <c r="AT1010" s="13" t="n"/>
      <c r="AU1010" s="13" t="n"/>
    </row>
    <row r="1011">
      <c r="C1011" s="13" t="n">
        <v>170</v>
      </c>
      <c r="D1011" s="13">
        <f>Retailers_stock_balance!D6885</f>
        <v/>
      </c>
      <c r="E1011" s="13">
        <f>Retailers_stock_balance!E6885</f>
        <v/>
      </c>
      <c r="F1011" s="13">
        <f>Retailers_stock_balance!F6885</f>
        <v/>
      </c>
      <c r="T1011" s="14">
        <f>IF(F1010=24,SUM(D1011:F1200),"")</f>
        <v/>
      </c>
      <c r="U1011" s="14" t="n">
        <v>0</v>
      </c>
      <c r="V1011" s="14">
        <f>IF(T1011="","",T1011-U1011)</f>
        <v/>
      </c>
      <c r="AS1011" s="13" t="n"/>
      <c r="AT1011" s="13" t="n"/>
      <c r="AU1011" s="13" t="n"/>
    </row>
    <row r="1012">
      <c r="C1012" s="13" t="n">
        <v>171</v>
      </c>
      <c r="D1012" s="13">
        <f>Retailers_stock_balance!D6886</f>
        <v/>
      </c>
      <c r="E1012" s="13">
        <f>Retailers_stock_balance!E6886</f>
        <v/>
      </c>
      <c r="F1012" s="13">
        <f>Retailers_stock_balance!F6886</f>
        <v/>
      </c>
      <c r="T1012" s="14">
        <f>IF(F1011=24,SUM(D1012:F1201),"")</f>
        <v/>
      </c>
      <c r="U1012" s="14" t="n">
        <v>0</v>
      </c>
      <c r="V1012" s="14">
        <f>IF(T1012="","",T1012-U1012)</f>
        <v/>
      </c>
      <c r="AS1012" s="13" t="n"/>
      <c r="AT1012" s="13" t="n"/>
      <c r="AU1012" s="13" t="n"/>
    </row>
    <row r="1013">
      <c r="C1013" s="13" t="n">
        <v>172</v>
      </c>
      <c r="D1013" s="13">
        <f>Retailers_stock_balance!D6887</f>
        <v/>
      </c>
      <c r="E1013" s="13">
        <f>Retailers_stock_balance!E6887</f>
        <v/>
      </c>
      <c r="F1013" s="13">
        <f>Retailers_stock_balance!F6887</f>
        <v/>
      </c>
      <c r="T1013" s="14">
        <f>IF(F1012=24,SUM(D1013:F1202),"")</f>
        <v/>
      </c>
      <c r="U1013" s="14" t="n">
        <v>0</v>
      </c>
      <c r="V1013" s="14">
        <f>IF(T1013="","",T1013-U1013)</f>
        <v/>
      </c>
      <c r="AS1013" s="13" t="n"/>
      <c r="AT1013" s="13" t="n"/>
      <c r="AU1013" s="13" t="n"/>
    </row>
    <row r="1014">
      <c r="C1014" s="13" t="n">
        <v>173</v>
      </c>
      <c r="D1014" s="13">
        <f>Retailers_stock_balance!D6888</f>
        <v/>
      </c>
      <c r="E1014" s="13">
        <f>Retailers_stock_balance!E6888</f>
        <v/>
      </c>
      <c r="F1014" s="13">
        <f>Retailers_stock_balance!F6888</f>
        <v/>
      </c>
      <c r="T1014" s="14">
        <f>IF(F1013=24,SUM(D1014:F1203),"")</f>
        <v/>
      </c>
      <c r="U1014" s="14" t="n">
        <v>0</v>
      </c>
      <c r="V1014" s="14">
        <f>IF(T1014="","",T1014-U1014)</f>
        <v/>
      </c>
      <c r="AS1014" s="13" t="n"/>
      <c r="AT1014" s="13" t="n"/>
      <c r="AU1014" s="13" t="n"/>
    </row>
    <row r="1015">
      <c r="C1015" s="13" t="n">
        <v>174</v>
      </c>
      <c r="D1015" s="13">
        <f>Retailers_stock_balance!D6889</f>
        <v/>
      </c>
      <c r="E1015" s="13">
        <f>Retailers_stock_balance!E6889</f>
        <v/>
      </c>
      <c r="F1015" s="13">
        <f>Retailers_stock_balance!F6889</f>
        <v/>
      </c>
      <c r="T1015" s="14">
        <f>IF(F1014=24,SUM(D1015:F1204),"")</f>
        <v/>
      </c>
      <c r="U1015" s="14" t="n">
        <v>0</v>
      </c>
      <c r="V1015" s="14">
        <f>IF(T1015="","",T1015-U1015)</f>
        <v/>
      </c>
      <c r="AS1015" s="13" t="n"/>
      <c r="AT1015" s="13" t="n"/>
      <c r="AU1015" s="13" t="n"/>
    </row>
    <row r="1016">
      <c r="C1016" s="13" t="n">
        <v>175</v>
      </c>
      <c r="D1016" s="13">
        <f>Retailers_stock_balance!D6890</f>
        <v/>
      </c>
      <c r="E1016" s="13">
        <f>Retailers_stock_balance!E6890</f>
        <v/>
      </c>
      <c r="F1016" s="13">
        <f>Retailers_stock_balance!F6890</f>
        <v/>
      </c>
      <c r="T1016" s="14">
        <f>IF(F1015=24,SUM(D1016:F1205),"")</f>
        <v/>
      </c>
      <c r="U1016" s="14" t="n">
        <v>0</v>
      </c>
      <c r="V1016" s="14">
        <f>IF(T1016="","",T1016-U1016)</f>
        <v/>
      </c>
      <c r="AS1016" s="13" t="n"/>
      <c r="AT1016" s="13" t="n"/>
      <c r="AU1016" s="13" t="n"/>
    </row>
    <row r="1017">
      <c r="C1017" s="13" t="n">
        <v>176</v>
      </c>
      <c r="D1017" s="13">
        <f>Retailers_stock_balance!D6891</f>
        <v/>
      </c>
      <c r="E1017" s="13">
        <f>Retailers_stock_balance!E6891</f>
        <v/>
      </c>
      <c r="F1017" s="13">
        <f>Retailers_stock_balance!F6891</f>
        <v/>
      </c>
      <c r="T1017" s="14">
        <f>IF(F1016=24,SUM(D1017:F1206),"")</f>
        <v/>
      </c>
      <c r="U1017" s="14" t="n">
        <v>0</v>
      </c>
      <c r="V1017" s="14">
        <f>IF(T1017="","",T1017-U1017)</f>
        <v/>
      </c>
      <c r="AS1017" s="13" t="n"/>
      <c r="AT1017" s="13" t="n"/>
      <c r="AU1017" s="13" t="n"/>
    </row>
    <row r="1018">
      <c r="C1018" s="13" t="n">
        <v>177</v>
      </c>
      <c r="D1018" s="13">
        <f>Retailers_stock_balance!D6892</f>
        <v/>
      </c>
      <c r="E1018" s="13">
        <f>Retailers_stock_balance!E6892</f>
        <v/>
      </c>
      <c r="F1018" s="13">
        <f>Retailers_stock_balance!F6892</f>
        <v/>
      </c>
      <c r="T1018" s="14">
        <f>IF(F1017=24,SUM(D1018:F1207),"")</f>
        <v/>
      </c>
      <c r="U1018" s="14" t="n">
        <v>0</v>
      </c>
      <c r="V1018" s="14">
        <f>IF(T1018="","",T1018-U1018)</f>
        <v/>
      </c>
      <c r="AS1018" s="13" t="n"/>
      <c r="AT1018" s="13" t="n"/>
      <c r="AU1018" s="13" t="n"/>
    </row>
    <row r="1019">
      <c r="C1019" s="13" t="n">
        <v>178</v>
      </c>
      <c r="D1019" s="13">
        <f>Retailers_stock_balance!D6893</f>
        <v/>
      </c>
      <c r="E1019" s="13">
        <f>Retailers_stock_balance!E6893</f>
        <v/>
      </c>
      <c r="F1019" s="13">
        <f>Retailers_stock_balance!F6893</f>
        <v/>
      </c>
      <c r="T1019" s="14">
        <f>IF(F1018=24,SUM(D1019:F1208),"")</f>
        <v/>
      </c>
      <c r="U1019" s="14" t="n">
        <v>0</v>
      </c>
      <c r="V1019" s="14">
        <f>IF(T1019="","",T1019-U1019)</f>
        <v/>
      </c>
      <c r="AS1019" s="13" t="n"/>
      <c r="AT1019" s="13" t="n"/>
      <c r="AU1019" s="13" t="n"/>
    </row>
    <row r="1020">
      <c r="C1020" s="13" t="n">
        <v>179</v>
      </c>
      <c r="D1020" s="13">
        <f>Retailers_stock_balance!D6894</f>
        <v/>
      </c>
      <c r="E1020" s="13">
        <f>Retailers_stock_balance!E6894</f>
        <v/>
      </c>
      <c r="F1020" s="13">
        <f>Retailers_stock_balance!F6894</f>
        <v/>
      </c>
      <c r="T1020" s="14">
        <f>IF(F1019=24,SUM(D1020:F1209),"")</f>
        <v/>
      </c>
      <c r="U1020" s="14" t="n">
        <v>0</v>
      </c>
      <c r="V1020" s="14">
        <f>IF(T1020="","",T1020-U1020)</f>
        <v/>
      </c>
      <c r="AS1020" s="13" t="n"/>
      <c r="AT1020" s="13" t="n"/>
      <c r="AU1020" s="13" t="n"/>
    </row>
    <row r="1021">
      <c r="C1021" s="13" t="n">
        <v>180</v>
      </c>
      <c r="D1021" s="13">
        <f>Retailers_stock_balance!D6895</f>
        <v/>
      </c>
      <c r="E1021" s="13">
        <f>Retailers_stock_balance!E6895</f>
        <v/>
      </c>
      <c r="F1021" s="13">
        <f>Retailers_stock_balance!F6895</f>
        <v/>
      </c>
      <c r="T1021" s="14">
        <f>IF(F1020=24,SUM(D1021:F1210),"")</f>
        <v/>
      </c>
      <c r="U1021" s="14" t="n">
        <v>0</v>
      </c>
      <c r="V1021" s="14">
        <f>IF(T1021="","",T1021-U1021)</f>
        <v/>
      </c>
      <c r="AS1021" s="13" t="n"/>
      <c r="AT1021" s="13" t="n"/>
      <c r="AU1021" s="13" t="n"/>
    </row>
    <row r="1022">
      <c r="C1022" s="13" t="n">
        <v>181</v>
      </c>
      <c r="D1022" s="13">
        <f>Retailers_stock_balance!D6896</f>
        <v/>
      </c>
      <c r="E1022" s="13">
        <f>Retailers_stock_balance!E6896</f>
        <v/>
      </c>
      <c r="F1022" s="13">
        <f>Retailers_stock_balance!F6896</f>
        <v/>
      </c>
      <c r="T1022" s="14">
        <f>IF(F1021=24,SUM(D1022:F1211),"")</f>
        <v/>
      </c>
      <c r="U1022" s="14" t="n">
        <v>0</v>
      </c>
      <c r="V1022" s="14">
        <f>IF(T1022="","",T1022-U1022)</f>
        <v/>
      </c>
      <c r="AS1022" s="13" t="n"/>
      <c r="AT1022" s="13" t="n"/>
      <c r="AU1022" s="13" t="n"/>
    </row>
    <row r="1023">
      <c r="C1023" s="13" t="n">
        <v>182</v>
      </c>
      <c r="D1023" s="13">
        <f>Retailers_stock_balance!D6897</f>
        <v/>
      </c>
      <c r="E1023" s="13">
        <f>Retailers_stock_balance!E6897</f>
        <v/>
      </c>
      <c r="F1023" s="13">
        <f>Retailers_stock_balance!F6897</f>
        <v/>
      </c>
      <c r="T1023" s="14">
        <f>IF(F1022=24,SUM(D1023:F1212),"")</f>
        <v/>
      </c>
      <c r="U1023" s="14" t="n">
        <v>0</v>
      </c>
      <c r="V1023" s="14">
        <f>IF(T1023="","",T1023-U1023)</f>
        <v/>
      </c>
      <c r="AS1023" s="13" t="n"/>
      <c r="AT1023" s="13" t="n"/>
      <c r="AU1023" s="13" t="n"/>
    </row>
    <row r="1024">
      <c r="C1024" s="13" t="n">
        <v>183</v>
      </c>
      <c r="D1024" s="13">
        <f>Retailers_stock_balance!D6898</f>
        <v/>
      </c>
      <c r="E1024" s="13">
        <f>Retailers_stock_balance!E6898</f>
        <v/>
      </c>
      <c r="F1024" s="13">
        <f>Retailers_stock_balance!F6898</f>
        <v/>
      </c>
      <c r="T1024" s="14">
        <f>IF(F1023=24,SUM(D1024:F1213),"")</f>
        <v/>
      </c>
      <c r="U1024" s="14" t="n">
        <v>0</v>
      </c>
      <c r="V1024" s="14">
        <f>IF(T1024="","",T1024-U1024)</f>
        <v/>
      </c>
      <c r="AS1024" s="13" t="n"/>
      <c r="AT1024" s="13" t="n"/>
      <c r="AU1024" s="13" t="n"/>
    </row>
    <row r="1025">
      <c r="C1025" s="13" t="n">
        <v>184</v>
      </c>
      <c r="D1025" s="13">
        <f>Retailers_stock_balance!D6899</f>
        <v/>
      </c>
      <c r="E1025" s="13">
        <f>Retailers_stock_balance!E6899</f>
        <v/>
      </c>
      <c r="F1025" s="13">
        <f>Retailers_stock_balance!F6899</f>
        <v/>
      </c>
      <c r="T1025" s="14">
        <f>IF(F1024=24,SUM(D1025:F1214),"")</f>
        <v/>
      </c>
      <c r="U1025" s="14" t="n">
        <v>0</v>
      </c>
      <c r="V1025" s="14">
        <f>IF(T1025="","",T1025-U1025)</f>
        <v/>
      </c>
      <c r="AS1025" s="13" t="n"/>
      <c r="AT1025" s="13" t="n"/>
      <c r="AU1025" s="13" t="n"/>
    </row>
    <row r="1026">
      <c r="C1026" s="13" t="n">
        <v>185</v>
      </c>
      <c r="D1026" s="13">
        <f>Retailers_stock_balance!D6900</f>
        <v/>
      </c>
      <c r="E1026" s="13">
        <f>Retailers_stock_balance!E6900</f>
        <v/>
      </c>
      <c r="F1026" s="13">
        <f>Retailers_stock_balance!F6900</f>
        <v/>
      </c>
      <c r="T1026" s="14">
        <f>IF(F1025=24,SUM(D1026:F1215),"")</f>
        <v/>
      </c>
      <c r="U1026" s="14" t="n">
        <v>0</v>
      </c>
      <c r="V1026" s="14">
        <f>IF(T1026="","",T1026-U1026)</f>
        <v/>
      </c>
      <c r="AS1026" s="13" t="n"/>
      <c r="AT1026" s="13" t="n"/>
      <c r="AU1026" s="13" t="n"/>
    </row>
    <row r="1027">
      <c r="C1027" s="13" t="n">
        <v>186</v>
      </c>
      <c r="D1027" s="13">
        <f>Retailers_stock_balance!D6901</f>
        <v/>
      </c>
      <c r="E1027" s="13">
        <f>Retailers_stock_balance!E6901</f>
        <v/>
      </c>
      <c r="F1027" s="13">
        <f>Retailers_stock_balance!F6901</f>
        <v/>
      </c>
      <c r="T1027" s="14">
        <f>IF(F1026=24,SUM(D1027:F1216),"")</f>
        <v/>
      </c>
      <c r="U1027" s="14" t="n">
        <v>0</v>
      </c>
      <c r="V1027" s="14">
        <f>IF(T1027="","",T1027-U1027)</f>
        <v/>
      </c>
      <c r="AS1027" s="13" t="n"/>
      <c r="AT1027" s="13" t="n"/>
      <c r="AU1027" s="13" t="n"/>
    </row>
    <row r="1028">
      <c r="C1028" s="13" t="n">
        <v>187</v>
      </c>
      <c r="D1028" s="13">
        <f>Retailers_stock_balance!D6902</f>
        <v/>
      </c>
      <c r="E1028" s="13">
        <f>Retailers_stock_balance!E6902</f>
        <v/>
      </c>
      <c r="F1028" s="13">
        <f>Retailers_stock_balance!F6902</f>
        <v/>
      </c>
      <c r="T1028" s="14">
        <f>IF(F1027=24,SUM(D1028:F1217),"")</f>
        <v/>
      </c>
      <c r="U1028" s="14" t="n">
        <v>0</v>
      </c>
      <c r="V1028" s="14">
        <f>IF(T1028="","",T1028-U1028)</f>
        <v/>
      </c>
      <c r="AS1028" s="13" t="n"/>
      <c r="AT1028" s="13" t="n"/>
      <c r="AU1028" s="13" t="n"/>
    </row>
    <row r="1029">
      <c r="C1029" s="13" t="n">
        <v>188</v>
      </c>
      <c r="D1029" s="13">
        <f>Retailers_stock_balance!D6903</f>
        <v/>
      </c>
      <c r="E1029" s="13">
        <f>Retailers_stock_balance!E6903</f>
        <v/>
      </c>
      <c r="F1029" s="13">
        <f>Retailers_stock_balance!F6903</f>
        <v/>
      </c>
      <c r="T1029" s="14">
        <f>IF(F1028=24,SUM(D1029:F1218),"")</f>
        <v/>
      </c>
      <c r="U1029" s="14" t="n">
        <v>0</v>
      </c>
      <c r="V1029" s="14">
        <f>IF(T1029="","",T1029-U1029)</f>
        <v/>
      </c>
      <c r="AS1029" s="13" t="n"/>
      <c r="AT1029" s="13" t="n"/>
      <c r="AU1029" s="13" t="n"/>
    </row>
    <row r="1030">
      <c r="C1030" s="13" t="n">
        <v>189</v>
      </c>
      <c r="D1030" s="13">
        <f>Retailers_stock_balance!D6904</f>
        <v/>
      </c>
      <c r="E1030" s="13">
        <f>Retailers_stock_balance!E6904</f>
        <v/>
      </c>
      <c r="F1030" s="13">
        <f>Retailers_stock_balance!F6904</f>
        <v/>
      </c>
      <c r="T1030" s="14">
        <f>IF(F1029=24,SUM(D1030:F1219),"")</f>
        <v/>
      </c>
      <c r="U1030" s="14" t="n">
        <v>0</v>
      </c>
      <c r="V1030" s="14">
        <f>IF(T1030="","",T1030-U1030)</f>
        <v/>
      </c>
      <c r="AS1030" s="13" t="n"/>
      <c r="AT1030" s="13" t="n"/>
      <c r="AU1030" s="13" t="n"/>
    </row>
    <row r="1031">
      <c r="C1031" s="13" t="n">
        <v>190</v>
      </c>
      <c r="D1031" s="13">
        <f>Retailers_stock_balance!D6905</f>
        <v/>
      </c>
      <c r="E1031" s="13">
        <f>Retailers_stock_balance!E6905</f>
        <v/>
      </c>
      <c r="F1031" s="13">
        <f>Retailers_stock_balance!F6905</f>
        <v/>
      </c>
      <c r="T1031" s="14">
        <f>IF(F1030=24,SUM(D1031:F1220),"")</f>
        <v/>
      </c>
      <c r="U1031" s="14" t="n">
        <v>0</v>
      </c>
      <c r="V1031" s="14">
        <f>IF(T1031="","",T1031-U1031)</f>
        <v/>
      </c>
      <c r="AS1031" s="13" t="n"/>
      <c r="AT1031" s="13" t="n"/>
      <c r="AU1031" s="13" t="n"/>
    </row>
    <row r="1032">
      <c r="C1032" s="13" t="n">
        <v>191</v>
      </c>
      <c r="D1032" s="13">
        <f>Retailers_stock_balance!D6906</f>
        <v/>
      </c>
      <c r="E1032" s="13">
        <f>Retailers_stock_balance!E6906</f>
        <v/>
      </c>
      <c r="F1032" s="13">
        <f>Retailers_stock_balance!F6906</f>
        <v/>
      </c>
      <c r="T1032" s="14">
        <f>IF(F1031=24,SUM(D1032:F1221),"")</f>
        <v/>
      </c>
      <c r="U1032" s="14" t="n">
        <v>0</v>
      </c>
      <c r="V1032" s="14">
        <f>IF(T1032="","",T1032-U1032)</f>
        <v/>
      </c>
      <c r="AS1032" s="13" t="n"/>
      <c r="AT1032" s="13" t="n"/>
      <c r="AU1032" s="13" t="n"/>
    </row>
    <row r="1033">
      <c r="C1033" s="13" t="n">
        <v>192</v>
      </c>
      <c r="D1033" s="13">
        <f>Retailers_stock_balance!D6907</f>
        <v/>
      </c>
      <c r="E1033" s="13">
        <f>Retailers_stock_balance!E6907</f>
        <v/>
      </c>
      <c r="F1033" s="13">
        <f>Retailers_stock_balance!F6907</f>
        <v/>
      </c>
      <c r="T1033" s="14">
        <f>IF(F1032=24,SUM(D1033:F1222),"")</f>
        <v/>
      </c>
      <c r="U1033" s="14" t="n">
        <v>0</v>
      </c>
      <c r="V1033" s="14">
        <f>IF(T1033="","",T1033-U1033)</f>
        <v/>
      </c>
      <c r="AS1033" s="13" t="n"/>
      <c r="AT1033" s="13" t="n"/>
      <c r="AU1033" s="13" t="n"/>
    </row>
    <row r="1034">
      <c r="C1034" s="13" t="n">
        <v>193</v>
      </c>
      <c r="D1034" s="13">
        <f>Retailers_stock_balance!D6908</f>
        <v/>
      </c>
      <c r="E1034" s="13">
        <f>Retailers_stock_balance!E6908</f>
        <v/>
      </c>
      <c r="F1034" s="13">
        <f>Retailers_stock_balance!F6908</f>
        <v/>
      </c>
      <c r="T1034" s="14">
        <f>IF(F1033=24,SUM(D1034:F1223),"")</f>
        <v/>
      </c>
      <c r="U1034" s="14" t="n">
        <v>0</v>
      </c>
      <c r="V1034" s="14">
        <f>IF(T1034="","",T1034-U1034)</f>
        <v/>
      </c>
      <c r="AS1034" s="13" t="n"/>
      <c r="AT1034" s="13" t="n"/>
      <c r="AU1034" s="13" t="n"/>
    </row>
    <row r="1035">
      <c r="C1035" s="13" t="n">
        <v>194</v>
      </c>
      <c r="D1035" s="13">
        <f>Retailers_stock_balance!D6909</f>
        <v/>
      </c>
      <c r="E1035" s="13">
        <f>Retailers_stock_balance!E6909</f>
        <v/>
      </c>
      <c r="F1035" s="13">
        <f>Retailers_stock_balance!F6909</f>
        <v/>
      </c>
      <c r="T1035" s="14">
        <f>IF(F1034=24,SUM(D1035:F1224),"")</f>
        <v/>
      </c>
      <c r="U1035" s="14" t="n">
        <v>0</v>
      </c>
      <c r="V1035" s="14">
        <f>IF(T1035="","",T1035-U1035)</f>
        <v/>
      </c>
      <c r="AS1035" s="13" t="n"/>
      <c r="AT1035" s="13" t="n"/>
      <c r="AU1035" s="13" t="n"/>
    </row>
    <row r="1036">
      <c r="C1036" s="13" t="n">
        <v>195</v>
      </c>
      <c r="D1036" s="13">
        <f>Retailers_stock_balance!D6910</f>
        <v/>
      </c>
      <c r="E1036" s="13">
        <f>Retailers_stock_balance!E6910</f>
        <v/>
      </c>
      <c r="F1036" s="13">
        <f>Retailers_stock_balance!F6910</f>
        <v/>
      </c>
      <c r="T1036" s="14">
        <f>IF(F1035=24,SUM(D1036:F1225),"")</f>
        <v/>
      </c>
      <c r="U1036" s="14" t="n">
        <v>0</v>
      </c>
      <c r="V1036" s="14">
        <f>IF(T1036="","",T1036-U1036)</f>
        <v/>
      </c>
      <c r="AS1036" s="13" t="n">
        <v>6</v>
      </c>
      <c r="AT1036" s="13" t="inlineStr">
        <is>
          <t>Var(Var(d))</t>
        </is>
      </c>
      <c r="AU1036" s="13" t="n">
        <v>16</v>
      </c>
    </row>
    <row r="1037">
      <c r="C1037" s="13" t="n">
        <v>196</v>
      </c>
      <c r="D1037" s="13">
        <f>Retailers_stock_balance!D6911</f>
        <v/>
      </c>
      <c r="E1037" s="13">
        <f>Retailers_stock_balance!E6911</f>
        <v/>
      </c>
      <c r="F1037" s="13">
        <f>Retailers_stock_balance!F6911</f>
        <v/>
      </c>
      <c r="T1037" s="14">
        <f>IF(F1036=24,SUM(D1037:F1226),"")</f>
        <v/>
      </c>
      <c r="U1037" s="14" t="n">
        <v>0</v>
      </c>
      <c r="V1037" s="14">
        <f>IF(T1037="","",T1037-U1037)</f>
        <v/>
      </c>
      <c r="AS1037" s="13" t="n">
        <v>7</v>
      </c>
      <c r="AT1037" s="13" t="n"/>
      <c r="AU1037" s="18" t="inlineStr">
        <is>
          <t>NOVOFac_Fourth_central_moment_5var!D18</t>
        </is>
      </c>
    </row>
    <row r="1038">
      <c r="C1038" s="13" t="n">
        <v>197</v>
      </c>
      <c r="D1038" s="13">
        <f>Retailers_stock_balance!D6912</f>
        <v/>
      </c>
      <c r="E1038" s="13">
        <f>Retailers_stock_balance!E6912</f>
        <v/>
      </c>
      <c r="F1038" s="13">
        <f>Retailers_stock_balance!F6912</f>
        <v/>
      </c>
      <c r="T1038" s="14">
        <f>IF(F1037=24,SUM(D1038:F1227),"")</f>
        <v/>
      </c>
      <c r="U1038" s="14" t="n">
        <v>0</v>
      </c>
      <c r="V1038" s="14">
        <f>IF(T1038="","",T1038-U1038)</f>
        <v/>
      </c>
      <c r="AS1038" s="13" t="n"/>
      <c r="AT1038" s="13" t="n"/>
      <c r="AU1038" s="13" t="n"/>
    </row>
    <row r="1039">
      <c r="C1039" s="13" t="n">
        <v>198</v>
      </c>
      <c r="D1039" s="13">
        <f>Retailers_stock_balance!D6913</f>
        <v/>
      </c>
      <c r="E1039" s="13">
        <f>Retailers_stock_balance!E6913</f>
        <v/>
      </c>
      <c r="F1039" s="13">
        <f>Retailers_stock_balance!F6913</f>
        <v/>
      </c>
      <c r="T1039" s="14">
        <f>IF(F1038=24,SUM(D1039:F1228),"")</f>
        <v/>
      </c>
      <c r="U1039" s="14" t="n">
        <v>0</v>
      </c>
      <c r="V1039" s="14">
        <f>IF(T1039="","",T1039-U1039)</f>
        <v/>
      </c>
      <c r="AS1039" s="13" t="n"/>
      <c r="AT1039" s="13" t="n"/>
      <c r="AU1039" s="13" t="n"/>
    </row>
    <row r="1040">
      <c r="T1040" s="14">
        <f>IF(F1039=24,SUM(D1040:F1229),"")</f>
        <v/>
      </c>
      <c r="U1040" s="14" t="n">
        <v>0</v>
      </c>
      <c r="V1040" s="14">
        <f>IF(T1040="","",T1040-U1040)</f>
        <v/>
      </c>
      <c r="AS1040" s="13" t="n"/>
      <c r="AT1040" s="13" t="n"/>
      <c r="AU1040" s="13" t="n"/>
    </row>
    <row r="1041">
      <c r="C1041" s="13" t="inlineStr">
        <is>
          <t>Var(Var(d))</t>
        </is>
      </c>
      <c r="D1041" s="13" t="n">
        <v>22</v>
      </c>
      <c r="E1041" s="13" t="n">
        <v>23</v>
      </c>
      <c r="F1041" s="13" t="n">
        <v>24</v>
      </c>
      <c r="T1041" s="14">
        <f>IF(F1040=24,SUM(D1041:F1230),"")</f>
        <v/>
      </c>
      <c r="U1041" s="14" t="n">
        <v>0</v>
      </c>
      <c r="V1041" s="14">
        <f>IF(T1041="","",T1041-U1041)</f>
        <v/>
      </c>
      <c r="AS1041" s="13" t="n"/>
      <c r="AT1041" s="13" t="n"/>
      <c r="AU1041" s="13" t="n"/>
    </row>
    <row r="1042">
      <c r="C1042" s="13" t="n">
        <v>9</v>
      </c>
      <c r="D1042" s="18">
        <f>Ret_Fourth_central_moment_5var!D392</f>
        <v/>
      </c>
      <c r="E1042" s="18">
        <f>Ret_Fourth_central_moment_5var!E392</f>
        <v/>
      </c>
      <c r="F1042" s="18">
        <f>Ret_Fourth_central_moment_5var!F392</f>
        <v/>
      </c>
      <c r="T1042" s="14">
        <f>IF(F1041=24,SUM(D1042:F1231),"")</f>
        <v/>
      </c>
      <c r="U1042" s="14" t="n">
        <v>0</v>
      </c>
      <c r="V1042" s="14">
        <f>IF(T1042="","",T1042-U1042)</f>
        <v/>
      </c>
      <c r="AS1042" s="13" t="n"/>
      <c r="AT1042" s="13" t="n"/>
      <c r="AU1042" s="13" t="n"/>
    </row>
    <row r="1043">
      <c r="C1043" s="13" t="n">
        <v>10</v>
      </c>
      <c r="D1043" s="18">
        <f>Ret_Fourth_central_moment_5var!D393</f>
        <v/>
      </c>
      <c r="E1043" s="18">
        <f>Ret_Fourth_central_moment_5var!E393</f>
        <v/>
      </c>
      <c r="F1043" s="18">
        <f>Ret_Fourth_central_moment_5var!F393</f>
        <v/>
      </c>
      <c r="T1043" s="14">
        <f>IF(F1042=24,SUM(D1043:F1232),"")</f>
        <v/>
      </c>
      <c r="U1043" s="14" t="n">
        <v>0</v>
      </c>
      <c r="V1043" s="14">
        <f>IF(T1043="","",T1043-U1043)</f>
        <v/>
      </c>
      <c r="AS1043" s="13" t="n"/>
      <c r="AT1043" s="13" t="n"/>
      <c r="AU1043" s="13" t="n"/>
    </row>
    <row r="1044">
      <c r="C1044" s="13" t="n">
        <v>11</v>
      </c>
      <c r="D1044" s="18">
        <f>Ret_Fourth_central_moment_5var!D394</f>
        <v/>
      </c>
      <c r="E1044" s="18">
        <f>Ret_Fourth_central_moment_5var!E394</f>
        <v/>
      </c>
      <c r="F1044" s="18">
        <f>Ret_Fourth_central_moment_5var!F394</f>
        <v/>
      </c>
      <c r="T1044" s="14">
        <f>IF(F1043=24,SUM(D1044:F1233),"")</f>
        <v/>
      </c>
      <c r="U1044" s="14" t="n">
        <v>0</v>
      </c>
      <c r="V1044" s="14">
        <f>IF(T1044="","",T1044-U1044)</f>
        <v/>
      </c>
      <c r="AS1044" s="13" t="n"/>
      <c r="AT1044" s="13" t="n"/>
      <c r="AU1044" s="13" t="n"/>
    </row>
    <row r="1045">
      <c r="C1045" s="13" t="n">
        <v>12</v>
      </c>
      <c r="D1045" s="18">
        <f>Ret_Fourth_central_moment_5var!D395</f>
        <v/>
      </c>
      <c r="E1045" s="18">
        <f>Ret_Fourth_central_moment_5var!E395</f>
        <v/>
      </c>
      <c r="F1045" s="18">
        <f>Ret_Fourth_central_moment_5var!F395</f>
        <v/>
      </c>
      <c r="T1045" s="14">
        <f>IF(F1044=24,SUM(D1045:F1234),"")</f>
        <v/>
      </c>
      <c r="U1045" s="14" t="n">
        <v>0</v>
      </c>
      <c r="V1045" s="14">
        <f>IF(T1045="","",T1045-U1045)</f>
        <v/>
      </c>
      <c r="AS1045" s="13" t="n"/>
      <c r="AT1045" s="13" t="n"/>
      <c r="AU1045" s="13" t="n"/>
    </row>
    <row r="1046">
      <c r="C1046" s="13" t="n">
        <v>13</v>
      </c>
      <c r="D1046" s="18">
        <f>Ret_Fourth_central_moment_5var!D396</f>
        <v/>
      </c>
      <c r="E1046" s="18">
        <f>Ret_Fourth_central_moment_5var!E396</f>
        <v/>
      </c>
      <c r="F1046" s="18">
        <f>Ret_Fourth_central_moment_5var!F396</f>
        <v/>
      </c>
      <c r="T1046" s="14">
        <f>IF(F1045=24,SUM(D1046:F1235),"")</f>
        <v/>
      </c>
      <c r="U1046" s="14" t="n">
        <v>0</v>
      </c>
      <c r="V1046" s="14">
        <f>IF(T1046="","",T1046-U1046)</f>
        <v/>
      </c>
      <c r="AS1046" s="13" t="n"/>
      <c r="AT1046" s="13" t="n"/>
      <c r="AU1046" s="13" t="n"/>
    </row>
    <row r="1047">
      <c r="C1047" s="13" t="n">
        <v>14</v>
      </c>
      <c r="D1047" s="18">
        <f>Ret_Fourth_central_moment_5var!D397</f>
        <v/>
      </c>
      <c r="E1047" s="18">
        <f>Ret_Fourth_central_moment_5var!E397</f>
        <v/>
      </c>
      <c r="F1047" s="18">
        <f>Ret_Fourth_central_moment_5var!F397</f>
        <v/>
      </c>
      <c r="T1047" s="14">
        <f>IF(F1046=24,SUM(D1047:F1236),"")</f>
        <v/>
      </c>
      <c r="U1047" s="14" t="n">
        <v>0</v>
      </c>
      <c r="V1047" s="14">
        <f>IF(T1047="","",T1047-U1047)</f>
        <v/>
      </c>
      <c r="AS1047" s="13" t="n"/>
      <c r="AT1047" s="13" t="n"/>
      <c r="AU1047" s="13" t="n"/>
    </row>
    <row r="1048">
      <c r="C1048" s="13" t="n">
        <v>15</v>
      </c>
      <c r="D1048" s="18">
        <f>Ret_Fourth_central_moment_5var!D398</f>
        <v/>
      </c>
      <c r="E1048" s="18">
        <f>Ret_Fourth_central_moment_5var!E398</f>
        <v/>
      </c>
      <c r="F1048" s="18">
        <f>Ret_Fourth_central_moment_5var!F398</f>
        <v/>
      </c>
      <c r="T1048" s="14">
        <f>IF(F1047=24,SUM(D1048:F1237),"")</f>
        <v/>
      </c>
      <c r="U1048" s="14" t="n">
        <v>0</v>
      </c>
      <c r="V1048" s="14">
        <f>IF(T1048="","",T1048-U1048)</f>
        <v/>
      </c>
      <c r="AS1048" s="13" t="n"/>
      <c r="AT1048" s="13" t="n"/>
      <c r="AU1048" s="13" t="n"/>
    </row>
    <row r="1049">
      <c r="C1049" s="13" t="n">
        <v>16</v>
      </c>
      <c r="D1049" s="18">
        <f>Ret_Fourth_central_moment_5var!D399</f>
        <v/>
      </c>
      <c r="E1049" s="18">
        <f>Ret_Fourth_central_moment_5var!E399</f>
        <v/>
      </c>
      <c r="F1049" s="18">
        <f>Ret_Fourth_central_moment_5var!F399</f>
        <v/>
      </c>
      <c r="T1049" s="14">
        <f>IF(F1048=24,SUM(D1049:F1238),"")</f>
        <v/>
      </c>
      <c r="U1049" s="14" t="n">
        <v>0</v>
      </c>
      <c r="V1049" s="14">
        <f>IF(T1049="","",T1049-U1049)</f>
        <v/>
      </c>
      <c r="AS1049" s="13" t="n"/>
      <c r="AT1049" s="13" t="n"/>
      <c r="AU1049" s="13" t="n"/>
    </row>
    <row r="1050">
      <c r="C1050" s="13" t="n">
        <v>17</v>
      </c>
      <c r="D1050" s="18">
        <f>Ret_Fourth_central_moment_5var!D400</f>
        <v/>
      </c>
      <c r="E1050" s="18">
        <f>Ret_Fourth_central_moment_5var!E400</f>
        <v/>
      </c>
      <c r="F1050" s="18">
        <f>Ret_Fourth_central_moment_5var!F400</f>
        <v/>
      </c>
      <c r="T1050" s="14">
        <f>IF(F1049=24,SUM(D1050:F1239),"")</f>
        <v/>
      </c>
      <c r="U1050" s="14" t="n">
        <v>0</v>
      </c>
      <c r="V1050" s="14">
        <f>IF(T1050="","",T1050-U1050)</f>
        <v/>
      </c>
      <c r="AS1050" s="13" t="n"/>
      <c r="AT1050" s="13" t="n"/>
      <c r="AU1050" s="13" t="n"/>
    </row>
    <row r="1051">
      <c r="C1051" s="13" t="n">
        <v>18</v>
      </c>
      <c r="D1051" s="18">
        <f>Ret_Fourth_central_moment_5var!D401</f>
        <v/>
      </c>
      <c r="E1051" s="18">
        <f>Ret_Fourth_central_moment_5var!E401</f>
        <v/>
      </c>
      <c r="F1051" s="18">
        <f>Ret_Fourth_central_moment_5var!F401</f>
        <v/>
      </c>
      <c r="T1051" s="14">
        <f>IF(F1050=24,SUM(D1051:F1240),"")</f>
        <v/>
      </c>
      <c r="U1051" s="14" t="n">
        <v>0</v>
      </c>
      <c r="V1051" s="14">
        <f>IF(T1051="","",T1051-U1051)</f>
        <v/>
      </c>
      <c r="AS1051" s="13" t="n"/>
      <c r="AT1051" s="13" t="n"/>
      <c r="AU1051" s="13" t="n"/>
    </row>
    <row r="1052">
      <c r="C1052" s="13" t="n">
        <v>19</v>
      </c>
      <c r="D1052" s="18">
        <f>Ret_Fourth_central_moment_5var!D402</f>
        <v/>
      </c>
      <c r="E1052" s="18">
        <f>Ret_Fourth_central_moment_5var!E402</f>
        <v/>
      </c>
      <c r="F1052" s="18">
        <f>Ret_Fourth_central_moment_5var!F402</f>
        <v/>
      </c>
      <c r="T1052" s="14">
        <f>IF(F1051=24,SUM(D1052:F1241),"")</f>
        <v/>
      </c>
      <c r="U1052" s="14" t="n">
        <v>0</v>
      </c>
      <c r="V1052" s="14">
        <f>IF(T1052="","",T1052-U1052)</f>
        <v/>
      </c>
      <c r="AS1052" s="13" t="n"/>
      <c r="AT1052" s="13" t="n"/>
      <c r="AU1052" s="13" t="n"/>
    </row>
    <row r="1053">
      <c r="C1053" s="13" t="n">
        <v>20</v>
      </c>
      <c r="D1053" s="18">
        <f>Ret_Fourth_central_moment_5var!D403</f>
        <v/>
      </c>
      <c r="E1053" s="18">
        <f>Ret_Fourth_central_moment_5var!E403</f>
        <v/>
      </c>
      <c r="F1053" s="18">
        <f>Ret_Fourth_central_moment_5var!F403</f>
        <v/>
      </c>
      <c r="T1053" s="14">
        <f>IF(F1052=24,SUM(D1053:F1242),"")</f>
        <v/>
      </c>
      <c r="U1053" s="14" t="n">
        <v>0</v>
      </c>
      <c r="V1053" s="14">
        <f>IF(T1053="","",T1053-U1053)</f>
        <v/>
      </c>
      <c r="AS1053" s="13" t="n"/>
      <c r="AT1053" s="13" t="n"/>
      <c r="AU1053" s="13" t="n"/>
    </row>
    <row r="1054">
      <c r="C1054" s="13" t="n">
        <v>21</v>
      </c>
      <c r="D1054" s="18">
        <f>Ret_Fourth_central_moment_5var!D404</f>
        <v/>
      </c>
      <c r="E1054" s="18">
        <f>Ret_Fourth_central_moment_5var!E404</f>
        <v/>
      </c>
      <c r="F1054" s="18">
        <f>Ret_Fourth_central_moment_5var!F404</f>
        <v/>
      </c>
      <c r="T1054" s="14">
        <f>IF(F1053=24,SUM(D1054:F1243),"")</f>
        <v/>
      </c>
      <c r="U1054" s="14" t="n">
        <v>0</v>
      </c>
      <c r="V1054" s="14">
        <f>IF(T1054="","",T1054-U1054)</f>
        <v/>
      </c>
      <c r="AS1054" s="13" t="n"/>
      <c r="AT1054" s="13" t="n"/>
      <c r="AU1054" s="13" t="n"/>
    </row>
    <row r="1055">
      <c r="C1055" s="13" t="n">
        <v>22</v>
      </c>
      <c r="D1055" s="18">
        <f>Ret_Fourth_central_moment_5var!D405</f>
        <v/>
      </c>
      <c r="E1055" s="18">
        <f>Ret_Fourth_central_moment_5var!E405</f>
        <v/>
      </c>
      <c r="F1055" s="18">
        <f>Ret_Fourth_central_moment_5var!F405</f>
        <v/>
      </c>
      <c r="T1055" s="14">
        <f>IF(F1054=24,SUM(D1055:F1244),"")</f>
        <v/>
      </c>
      <c r="U1055" s="14" t="n">
        <v>0</v>
      </c>
      <c r="V1055" s="14">
        <f>IF(T1055="","",T1055-U1055)</f>
        <v/>
      </c>
      <c r="AS1055" s="13" t="n"/>
      <c r="AT1055" s="13" t="n"/>
      <c r="AU1055" s="13" t="n"/>
    </row>
    <row r="1056">
      <c r="C1056" s="13" t="n">
        <v>23</v>
      </c>
      <c r="D1056" s="18">
        <f>Ret_Fourth_central_moment_5var!D406</f>
        <v/>
      </c>
      <c r="E1056" s="18">
        <f>Ret_Fourth_central_moment_5var!E406</f>
        <v/>
      </c>
      <c r="F1056" s="18">
        <f>Ret_Fourth_central_moment_5var!F406</f>
        <v/>
      </c>
      <c r="T1056" s="14">
        <f>IF(F1055=24,SUM(D1056:F1245),"")</f>
        <v/>
      </c>
      <c r="U1056" s="14" t="n">
        <v>0</v>
      </c>
      <c r="V1056" s="14">
        <f>IF(T1056="","",T1056-U1056)</f>
        <v/>
      </c>
      <c r="AS1056" s="13" t="n"/>
      <c r="AT1056" s="13" t="n"/>
      <c r="AU1056" s="13" t="n"/>
    </row>
    <row r="1057">
      <c r="C1057" s="13" t="n">
        <v>24</v>
      </c>
      <c r="D1057" s="18">
        <f>Ret_Fourth_central_moment_5var!D407</f>
        <v/>
      </c>
      <c r="E1057" s="18">
        <f>Ret_Fourth_central_moment_5var!E407</f>
        <v/>
      </c>
      <c r="F1057" s="18">
        <f>Ret_Fourth_central_moment_5var!F407</f>
        <v/>
      </c>
      <c r="T1057" s="14">
        <f>IF(F1056=24,SUM(D1057:F1246),"")</f>
        <v/>
      </c>
      <c r="U1057" s="14" t="n">
        <v>0</v>
      </c>
      <c r="V1057" s="14">
        <f>IF(T1057="","",T1057-U1057)</f>
        <v/>
      </c>
      <c r="AS1057" s="13" t="n"/>
      <c r="AT1057" s="13" t="n"/>
      <c r="AU1057" s="13" t="n"/>
    </row>
    <row r="1058">
      <c r="C1058" s="13" t="n">
        <v>25</v>
      </c>
      <c r="D1058" s="18">
        <f>Ret_Fourth_central_moment_5var!D408</f>
        <v/>
      </c>
      <c r="E1058" s="18">
        <f>Ret_Fourth_central_moment_5var!E408</f>
        <v/>
      </c>
      <c r="F1058" s="18">
        <f>Ret_Fourth_central_moment_5var!F408</f>
        <v/>
      </c>
      <c r="T1058" s="14">
        <f>IF(F1057=24,SUM(D1058:F1247),"")</f>
        <v/>
      </c>
      <c r="U1058" s="14" t="n">
        <v>0</v>
      </c>
      <c r="V1058" s="14">
        <f>IF(T1058="","",T1058-U1058)</f>
        <v/>
      </c>
      <c r="AS1058" s="13" t="n"/>
      <c r="AT1058" s="13" t="n"/>
      <c r="AU1058" s="13" t="n"/>
    </row>
    <row r="1059">
      <c r="C1059" s="13" t="n">
        <v>26</v>
      </c>
      <c r="D1059" s="18">
        <f>Ret_Fourth_central_moment_5var!D409</f>
        <v/>
      </c>
      <c r="E1059" s="18">
        <f>Ret_Fourth_central_moment_5var!E409</f>
        <v/>
      </c>
      <c r="F1059" s="18">
        <f>Ret_Fourth_central_moment_5var!F409</f>
        <v/>
      </c>
      <c r="T1059" s="14">
        <f>IF(F1058=24,SUM(D1059:F1248),"")</f>
        <v/>
      </c>
      <c r="U1059" s="14" t="n">
        <v>0</v>
      </c>
      <c r="V1059" s="14">
        <f>IF(T1059="","",T1059-U1059)</f>
        <v/>
      </c>
      <c r="AS1059" s="13" t="n"/>
      <c r="AT1059" s="13" t="n"/>
      <c r="AU1059" s="13" t="n"/>
    </row>
    <row r="1060">
      <c r="C1060" s="13" t="n">
        <v>27</v>
      </c>
      <c r="D1060" s="18">
        <f>Ret_Fourth_central_moment_5var!D410</f>
        <v/>
      </c>
      <c r="E1060" s="18">
        <f>Ret_Fourth_central_moment_5var!E410</f>
        <v/>
      </c>
      <c r="F1060" s="18">
        <f>Ret_Fourth_central_moment_5var!F410</f>
        <v/>
      </c>
      <c r="T1060" s="14">
        <f>IF(F1059=24,SUM(D1060:F1249),"")</f>
        <v/>
      </c>
      <c r="U1060" s="14" t="n">
        <v>0</v>
      </c>
      <c r="V1060" s="14">
        <f>IF(T1060="","",T1060-U1060)</f>
        <v/>
      </c>
      <c r="AS1060" s="13" t="n"/>
      <c r="AT1060" s="13" t="n"/>
      <c r="AU1060" s="13" t="n"/>
    </row>
    <row r="1061">
      <c r="C1061" s="13" t="n">
        <v>28</v>
      </c>
      <c r="D1061" s="18">
        <f>Ret_Fourth_central_moment_5var!D411</f>
        <v/>
      </c>
      <c r="E1061" s="18">
        <f>Ret_Fourth_central_moment_5var!E411</f>
        <v/>
      </c>
      <c r="F1061" s="18">
        <f>Ret_Fourth_central_moment_5var!F411</f>
        <v/>
      </c>
      <c r="T1061" s="14">
        <f>IF(F1060=24,SUM(D1061:F1250),"")</f>
        <v/>
      </c>
      <c r="U1061" s="14" t="n">
        <v>0</v>
      </c>
      <c r="V1061" s="14">
        <f>IF(T1061="","",T1061-U1061)</f>
        <v/>
      </c>
      <c r="AS1061" s="13" t="n"/>
      <c r="AT1061" s="13" t="n"/>
      <c r="AU1061" s="13" t="n"/>
    </row>
    <row r="1062">
      <c r="C1062" s="13" t="n">
        <v>29</v>
      </c>
      <c r="D1062" s="18">
        <f>Ret_Fourth_central_moment_5var!D412</f>
        <v/>
      </c>
      <c r="E1062" s="18">
        <f>Ret_Fourth_central_moment_5var!E412</f>
        <v/>
      </c>
      <c r="F1062" s="18">
        <f>Ret_Fourth_central_moment_5var!F412</f>
        <v/>
      </c>
      <c r="T1062" s="14">
        <f>IF(F1061=24,SUM(D1062:F1251),"")</f>
        <v/>
      </c>
      <c r="U1062" s="14" t="n">
        <v>0</v>
      </c>
      <c r="V1062" s="14">
        <f>IF(T1062="","",T1062-U1062)</f>
        <v/>
      </c>
      <c r="AS1062" s="13" t="n"/>
      <c r="AT1062" s="13" t="n"/>
      <c r="AU1062" s="13" t="n"/>
    </row>
    <row r="1063">
      <c r="C1063" s="13" t="n">
        <v>30</v>
      </c>
      <c r="D1063" s="18">
        <f>Ret_Fourth_central_moment_5var!D413</f>
        <v/>
      </c>
      <c r="E1063" s="18">
        <f>Ret_Fourth_central_moment_5var!E413</f>
        <v/>
      </c>
      <c r="F1063" s="18">
        <f>Ret_Fourth_central_moment_5var!F413</f>
        <v/>
      </c>
      <c r="T1063" s="14">
        <f>IF(F1062=24,SUM(D1063:F1252),"")</f>
        <v/>
      </c>
      <c r="U1063" s="14" t="n">
        <v>0</v>
      </c>
      <c r="V1063" s="14">
        <f>IF(T1063="","",T1063-U1063)</f>
        <v/>
      </c>
      <c r="AS1063" s="13" t="n"/>
      <c r="AT1063" s="13" t="n"/>
      <c r="AU1063" s="13" t="n"/>
    </row>
    <row r="1064">
      <c r="C1064" s="13" t="n">
        <v>31</v>
      </c>
      <c r="D1064" s="18">
        <f>Ret_Fourth_central_moment_5var!D414</f>
        <v/>
      </c>
      <c r="E1064" s="18">
        <f>Ret_Fourth_central_moment_5var!E414</f>
        <v/>
      </c>
      <c r="F1064" s="18">
        <f>Ret_Fourth_central_moment_5var!F414</f>
        <v/>
      </c>
      <c r="T1064" s="14">
        <f>IF(F1063=24,SUM(D1064:F1253),"")</f>
        <v/>
      </c>
      <c r="U1064" s="14" t="n">
        <v>0</v>
      </c>
      <c r="V1064" s="14">
        <f>IF(T1064="","",T1064-U1064)</f>
        <v/>
      </c>
      <c r="AS1064" s="13" t="n"/>
      <c r="AT1064" s="13" t="n"/>
      <c r="AU1064" s="13" t="n"/>
    </row>
    <row r="1065">
      <c r="C1065" s="13" t="n">
        <v>32</v>
      </c>
      <c r="D1065" s="18">
        <f>Ret_Fourth_central_moment_5var!D415</f>
        <v/>
      </c>
      <c r="E1065" s="18">
        <f>Ret_Fourth_central_moment_5var!E415</f>
        <v/>
      </c>
      <c r="F1065" s="18">
        <f>Ret_Fourth_central_moment_5var!F415</f>
        <v/>
      </c>
      <c r="T1065" s="14">
        <f>IF(F1064=24,SUM(D1065:F1254),"")</f>
        <v/>
      </c>
      <c r="U1065" s="14" t="n">
        <v>0</v>
      </c>
      <c r="V1065" s="14">
        <f>IF(T1065="","",T1065-U1065)</f>
        <v/>
      </c>
      <c r="AS1065" s="13" t="n"/>
      <c r="AT1065" s="13" t="n"/>
      <c r="AU1065" s="13" t="n"/>
    </row>
    <row r="1066">
      <c r="C1066" s="13" t="n">
        <v>33</v>
      </c>
      <c r="D1066" s="18">
        <f>Ret_Fourth_central_moment_5var!D416</f>
        <v/>
      </c>
      <c r="E1066" s="18">
        <f>Ret_Fourth_central_moment_5var!E416</f>
        <v/>
      </c>
      <c r="F1066" s="18">
        <f>Ret_Fourth_central_moment_5var!F416</f>
        <v/>
      </c>
      <c r="T1066" s="14">
        <f>IF(F1065=24,SUM(D1066:F1255),"")</f>
        <v/>
      </c>
      <c r="U1066" s="14" t="n">
        <v>0</v>
      </c>
      <c r="V1066" s="14">
        <f>IF(T1066="","",T1066-U1066)</f>
        <v/>
      </c>
      <c r="AS1066" s="13" t="n"/>
      <c r="AT1066" s="13" t="n"/>
      <c r="AU1066" s="13" t="n"/>
    </row>
    <row r="1067">
      <c r="C1067" s="13" t="n">
        <v>34</v>
      </c>
      <c r="D1067" s="18">
        <f>Ret_Fourth_central_moment_5var!D417</f>
        <v/>
      </c>
      <c r="E1067" s="18">
        <f>Ret_Fourth_central_moment_5var!E417</f>
        <v/>
      </c>
      <c r="F1067" s="18">
        <f>Ret_Fourth_central_moment_5var!F417</f>
        <v/>
      </c>
      <c r="T1067" s="14">
        <f>IF(F1066=24,SUM(D1067:F1256),"")</f>
        <v/>
      </c>
      <c r="U1067" s="14" t="n">
        <v>0</v>
      </c>
      <c r="V1067" s="14">
        <f>IF(T1067="","",T1067-U1067)</f>
        <v/>
      </c>
      <c r="AS1067" s="13" t="n"/>
      <c r="AT1067" s="13" t="n"/>
      <c r="AU1067" s="13" t="n"/>
    </row>
    <row r="1068">
      <c r="C1068" s="13" t="n">
        <v>35</v>
      </c>
      <c r="D1068" s="18">
        <f>Ret_Fourth_central_moment_5var!D418</f>
        <v/>
      </c>
      <c r="E1068" s="18">
        <f>Ret_Fourth_central_moment_5var!E418</f>
        <v/>
      </c>
      <c r="F1068" s="18">
        <f>Ret_Fourth_central_moment_5var!F418</f>
        <v/>
      </c>
      <c r="T1068" s="14">
        <f>IF(F1067=24,SUM(D1068:F1257),"")</f>
        <v/>
      </c>
      <c r="U1068" s="14" t="n">
        <v>0</v>
      </c>
      <c r="V1068" s="14">
        <f>IF(T1068="","",T1068-U1068)</f>
        <v/>
      </c>
      <c r="AS1068" s="13" t="n"/>
      <c r="AT1068" s="13" t="n"/>
      <c r="AU1068" s="13" t="n"/>
    </row>
    <row r="1069">
      <c r="C1069" s="13" t="n">
        <v>36</v>
      </c>
      <c r="D1069" s="18">
        <f>Ret_Fourth_central_moment_5var!D419</f>
        <v/>
      </c>
      <c r="E1069" s="18">
        <f>Ret_Fourth_central_moment_5var!E419</f>
        <v/>
      </c>
      <c r="F1069" s="18">
        <f>Ret_Fourth_central_moment_5var!F419</f>
        <v/>
      </c>
      <c r="T1069" s="14">
        <f>IF(F1068=24,SUM(D1069:F1258),"")</f>
        <v/>
      </c>
      <c r="U1069" s="14" t="n">
        <v>0</v>
      </c>
      <c r="V1069" s="14">
        <f>IF(T1069="","",T1069-U1069)</f>
        <v/>
      </c>
      <c r="AS1069" s="13" t="n"/>
      <c r="AT1069" s="13" t="n"/>
      <c r="AU1069" s="13" t="n"/>
    </row>
    <row r="1070">
      <c r="C1070" s="13" t="n">
        <v>37</v>
      </c>
      <c r="D1070" s="18">
        <f>Ret_Fourth_central_moment_5var!D420</f>
        <v/>
      </c>
      <c r="E1070" s="18">
        <f>Ret_Fourth_central_moment_5var!E420</f>
        <v/>
      </c>
      <c r="F1070" s="18">
        <f>Ret_Fourth_central_moment_5var!F420</f>
        <v/>
      </c>
      <c r="T1070" s="14">
        <f>IF(F1069=24,SUM(D1070:F1259),"")</f>
        <v/>
      </c>
      <c r="U1070" s="14" t="n">
        <v>0</v>
      </c>
      <c r="V1070" s="14">
        <f>IF(T1070="","",T1070-U1070)</f>
        <v/>
      </c>
      <c r="AS1070" s="13" t="n"/>
      <c r="AT1070" s="13" t="n"/>
      <c r="AU1070" s="13" t="n"/>
    </row>
    <row r="1071">
      <c r="C1071" s="13" t="n">
        <v>38</v>
      </c>
      <c r="D1071" s="18">
        <f>Ret_Fourth_central_moment_5var!D421</f>
        <v/>
      </c>
      <c r="E1071" s="18">
        <f>Ret_Fourth_central_moment_5var!E421</f>
        <v/>
      </c>
      <c r="F1071" s="18">
        <f>Ret_Fourth_central_moment_5var!F421</f>
        <v/>
      </c>
      <c r="T1071" s="14">
        <f>IF(F1070=24,SUM(D1071:F1260),"")</f>
        <v/>
      </c>
      <c r="U1071" s="14" t="n">
        <v>0</v>
      </c>
      <c r="V1071" s="14">
        <f>IF(T1071="","",T1071-U1071)</f>
        <v/>
      </c>
      <c r="AS1071" s="13" t="n"/>
      <c r="AT1071" s="13" t="n"/>
      <c r="AU1071" s="13" t="n"/>
    </row>
    <row r="1072">
      <c r="C1072" s="13" t="n">
        <v>39</v>
      </c>
      <c r="D1072" s="18">
        <f>Ret_Fourth_central_moment_5var!D422</f>
        <v/>
      </c>
      <c r="E1072" s="18">
        <f>Ret_Fourth_central_moment_5var!E422</f>
        <v/>
      </c>
      <c r="F1072" s="18">
        <f>Ret_Fourth_central_moment_5var!F422</f>
        <v/>
      </c>
      <c r="T1072" s="14">
        <f>IF(F1071=24,SUM(D1072:F1261),"")</f>
        <v/>
      </c>
      <c r="U1072" s="14" t="n">
        <v>0</v>
      </c>
      <c r="V1072" s="14">
        <f>IF(T1072="","",T1072-U1072)</f>
        <v/>
      </c>
      <c r="AS1072" s="13" t="n"/>
      <c r="AT1072" s="13" t="n"/>
      <c r="AU1072" s="13" t="n"/>
    </row>
    <row r="1073">
      <c r="C1073" s="13" t="n">
        <v>40</v>
      </c>
      <c r="D1073" s="18">
        <f>Ret_Fourth_central_moment_5var!D423</f>
        <v/>
      </c>
      <c r="E1073" s="18">
        <f>Ret_Fourth_central_moment_5var!E423</f>
        <v/>
      </c>
      <c r="F1073" s="18">
        <f>Ret_Fourth_central_moment_5var!F423</f>
        <v/>
      </c>
      <c r="T1073" s="14">
        <f>IF(F1072=24,SUM(D1073:F1262),"")</f>
        <v/>
      </c>
      <c r="U1073" s="14" t="n">
        <v>0</v>
      </c>
      <c r="V1073" s="14">
        <f>IF(T1073="","",T1073-U1073)</f>
        <v/>
      </c>
      <c r="AS1073" s="13" t="n"/>
      <c r="AT1073" s="13" t="n"/>
      <c r="AU1073" s="13" t="n"/>
    </row>
    <row r="1074">
      <c r="C1074" s="13" t="n">
        <v>41</v>
      </c>
      <c r="D1074" s="18">
        <f>Ret_Fourth_central_moment_5var!D424</f>
        <v/>
      </c>
      <c r="E1074" s="18">
        <f>Ret_Fourth_central_moment_5var!E424</f>
        <v/>
      </c>
      <c r="F1074" s="18">
        <f>Ret_Fourth_central_moment_5var!F424</f>
        <v/>
      </c>
      <c r="T1074" s="14">
        <f>IF(F1073=24,SUM(D1074:F1263),"")</f>
        <v/>
      </c>
      <c r="U1074" s="14" t="n">
        <v>0</v>
      </c>
      <c r="V1074" s="14">
        <f>IF(T1074="","",T1074-U1074)</f>
        <v/>
      </c>
      <c r="AS1074" s="13" t="n"/>
      <c r="AT1074" s="13" t="n"/>
      <c r="AU1074" s="13" t="n"/>
    </row>
    <row r="1075">
      <c r="C1075" s="13" t="n">
        <v>42</v>
      </c>
      <c r="D1075" s="18">
        <f>Ret_Fourth_central_moment_5var!D425</f>
        <v/>
      </c>
      <c r="E1075" s="18">
        <f>Ret_Fourth_central_moment_5var!E425</f>
        <v/>
      </c>
      <c r="F1075" s="18">
        <f>Ret_Fourth_central_moment_5var!F425</f>
        <v/>
      </c>
      <c r="T1075" s="14">
        <f>IF(F1074=24,SUM(D1075:F1264),"")</f>
        <v/>
      </c>
      <c r="U1075" s="14" t="n">
        <v>0</v>
      </c>
      <c r="V1075" s="14">
        <f>IF(T1075="","",T1075-U1075)</f>
        <v/>
      </c>
      <c r="AS1075" s="13" t="n"/>
      <c r="AT1075" s="13" t="n"/>
      <c r="AU1075" s="13" t="n"/>
    </row>
    <row r="1076">
      <c r="C1076" s="13" t="n">
        <v>43</v>
      </c>
      <c r="D1076" s="18">
        <f>Ret_Fourth_central_moment_5var!D426</f>
        <v/>
      </c>
      <c r="E1076" s="18">
        <f>Ret_Fourth_central_moment_5var!E426</f>
        <v/>
      </c>
      <c r="F1076" s="18">
        <f>Ret_Fourth_central_moment_5var!F426</f>
        <v/>
      </c>
      <c r="T1076" s="14">
        <f>IF(F1075=24,SUM(D1076:F1265),"")</f>
        <v/>
      </c>
      <c r="U1076" s="14" t="n">
        <v>0</v>
      </c>
      <c r="V1076" s="14">
        <f>IF(T1076="","",T1076-U1076)</f>
        <v/>
      </c>
      <c r="AS1076" s="13" t="n"/>
      <c r="AT1076" s="13" t="n"/>
      <c r="AU1076" s="13" t="n"/>
    </row>
    <row r="1077">
      <c r="C1077" s="13" t="n">
        <v>44</v>
      </c>
      <c r="D1077" s="18">
        <f>Ret_Fourth_central_moment_5var!D427</f>
        <v/>
      </c>
      <c r="E1077" s="18">
        <f>Ret_Fourth_central_moment_5var!E427</f>
        <v/>
      </c>
      <c r="F1077" s="18">
        <f>Ret_Fourth_central_moment_5var!F427</f>
        <v/>
      </c>
      <c r="T1077" s="14">
        <f>IF(F1076=24,SUM(D1077:F1266),"")</f>
        <v/>
      </c>
      <c r="U1077" s="14" t="n">
        <v>0</v>
      </c>
      <c r="V1077" s="14">
        <f>IF(T1077="","",T1077-U1077)</f>
        <v/>
      </c>
      <c r="AS1077" s="13" t="n"/>
      <c r="AT1077" s="13" t="n"/>
      <c r="AU1077" s="13" t="n"/>
    </row>
    <row r="1078">
      <c r="C1078" s="13" t="n">
        <v>45</v>
      </c>
      <c r="D1078" s="18">
        <f>Ret_Fourth_central_moment_5var!D428</f>
        <v/>
      </c>
      <c r="E1078" s="18">
        <f>Ret_Fourth_central_moment_5var!E428</f>
        <v/>
      </c>
      <c r="F1078" s="18">
        <f>Ret_Fourth_central_moment_5var!F428</f>
        <v/>
      </c>
      <c r="T1078" s="14">
        <f>IF(F1077=24,SUM(D1078:F1267),"")</f>
        <v/>
      </c>
      <c r="U1078" s="14" t="n">
        <v>0</v>
      </c>
      <c r="V1078" s="14">
        <f>IF(T1078="","",T1078-U1078)</f>
        <v/>
      </c>
      <c r="AS1078" s="13" t="n"/>
      <c r="AT1078" s="13" t="n"/>
      <c r="AU1078" s="13" t="n"/>
    </row>
    <row r="1079">
      <c r="C1079" s="13" t="n">
        <v>46</v>
      </c>
      <c r="D1079" s="18">
        <f>Ret_Fourth_central_moment_5var!D429</f>
        <v/>
      </c>
      <c r="E1079" s="18">
        <f>Ret_Fourth_central_moment_5var!E429</f>
        <v/>
      </c>
      <c r="F1079" s="18">
        <f>Ret_Fourth_central_moment_5var!F429</f>
        <v/>
      </c>
      <c r="T1079" s="14">
        <f>IF(F1078=24,SUM(D1079:F1268),"")</f>
        <v/>
      </c>
      <c r="U1079" s="14" t="n">
        <v>0</v>
      </c>
      <c r="V1079" s="14">
        <f>IF(T1079="","",T1079-U1079)</f>
        <v/>
      </c>
      <c r="AS1079" s="13" t="n"/>
      <c r="AT1079" s="13" t="n"/>
      <c r="AU1079" s="13" t="n"/>
    </row>
    <row r="1080">
      <c r="C1080" s="13" t="n">
        <v>47</v>
      </c>
      <c r="D1080" s="18">
        <f>Ret_Fourth_central_moment_5var!D430</f>
        <v/>
      </c>
      <c r="E1080" s="18">
        <f>Ret_Fourth_central_moment_5var!E430</f>
        <v/>
      </c>
      <c r="F1080" s="18">
        <f>Ret_Fourth_central_moment_5var!F430</f>
        <v/>
      </c>
      <c r="T1080" s="14">
        <f>IF(F1079=24,SUM(D1080:F1269),"")</f>
        <v/>
      </c>
      <c r="U1080" s="14" t="n">
        <v>0</v>
      </c>
      <c r="V1080" s="14">
        <f>IF(T1080="","",T1080-U1080)</f>
        <v/>
      </c>
      <c r="AS1080" s="13" t="n"/>
      <c r="AT1080" s="13" t="n"/>
      <c r="AU1080" s="13" t="n"/>
    </row>
    <row r="1081">
      <c r="C1081" s="13" t="n">
        <v>48</v>
      </c>
      <c r="D1081" s="18">
        <f>Ret_Fourth_central_moment_5var!D431</f>
        <v/>
      </c>
      <c r="E1081" s="18">
        <f>Ret_Fourth_central_moment_5var!E431</f>
        <v/>
      </c>
      <c r="F1081" s="18">
        <f>Ret_Fourth_central_moment_5var!F431</f>
        <v/>
      </c>
      <c r="T1081" s="14">
        <f>IF(F1080=24,SUM(D1081:F1270),"")</f>
        <v/>
      </c>
      <c r="U1081" s="14" t="n">
        <v>0</v>
      </c>
      <c r="V1081" s="14">
        <f>IF(T1081="","",T1081-U1081)</f>
        <v/>
      </c>
      <c r="AS1081" s="13" t="n"/>
      <c r="AT1081" s="13" t="n"/>
      <c r="AU1081" s="13" t="n"/>
    </row>
    <row r="1082">
      <c r="C1082" s="13" t="n">
        <v>49</v>
      </c>
      <c r="D1082" s="18">
        <f>Ret_Fourth_central_moment_5var!D432</f>
        <v/>
      </c>
      <c r="E1082" s="18">
        <f>Ret_Fourth_central_moment_5var!E432</f>
        <v/>
      </c>
      <c r="F1082" s="18">
        <f>Ret_Fourth_central_moment_5var!F432</f>
        <v/>
      </c>
      <c r="T1082" s="14">
        <f>IF(F1081=24,SUM(D1082:F1271),"")</f>
        <v/>
      </c>
      <c r="U1082" s="14" t="n">
        <v>0</v>
      </c>
      <c r="V1082" s="14">
        <f>IF(T1082="","",T1082-U1082)</f>
        <v/>
      </c>
      <c r="AS1082" s="13" t="n"/>
      <c r="AT1082" s="13" t="n"/>
      <c r="AU1082" s="13" t="n"/>
    </row>
    <row r="1083">
      <c r="C1083" s="13" t="n">
        <v>50</v>
      </c>
      <c r="D1083" s="18">
        <f>Ret_Fourth_central_moment_5var!D433</f>
        <v/>
      </c>
      <c r="E1083" s="18">
        <f>Ret_Fourth_central_moment_5var!E433</f>
        <v/>
      </c>
      <c r="F1083" s="18">
        <f>Ret_Fourth_central_moment_5var!F433</f>
        <v/>
      </c>
      <c r="T1083" s="14">
        <f>IF(F1082=24,SUM(D1083:F1272),"")</f>
        <v/>
      </c>
      <c r="U1083" s="14" t="n">
        <v>0</v>
      </c>
      <c r="V1083" s="14">
        <f>IF(T1083="","",T1083-U1083)</f>
        <v/>
      </c>
      <c r="AS1083" s="13" t="n"/>
      <c r="AT1083" s="13" t="n"/>
      <c r="AU1083" s="13" t="n"/>
    </row>
    <row r="1084">
      <c r="C1084" s="13" t="n">
        <v>51</v>
      </c>
      <c r="D1084" s="18">
        <f>Ret_Fourth_central_moment_5var!D434</f>
        <v/>
      </c>
      <c r="E1084" s="18">
        <f>Ret_Fourth_central_moment_5var!E434</f>
        <v/>
      </c>
      <c r="F1084" s="18">
        <f>Ret_Fourth_central_moment_5var!F434</f>
        <v/>
      </c>
      <c r="T1084" s="14">
        <f>IF(F1083=24,SUM(D1084:F1273),"")</f>
        <v/>
      </c>
      <c r="U1084" s="14" t="n">
        <v>0</v>
      </c>
      <c r="V1084" s="14">
        <f>IF(T1084="","",T1084-U1084)</f>
        <v/>
      </c>
      <c r="AS1084" s="13" t="n"/>
      <c r="AT1084" s="13" t="n"/>
      <c r="AU1084" s="13" t="n"/>
    </row>
    <row r="1085">
      <c r="C1085" s="13" t="n">
        <v>52</v>
      </c>
      <c r="D1085" s="18">
        <f>Ret_Fourth_central_moment_5var!D435</f>
        <v/>
      </c>
      <c r="E1085" s="18">
        <f>Ret_Fourth_central_moment_5var!E435</f>
        <v/>
      </c>
      <c r="F1085" s="18">
        <f>Ret_Fourth_central_moment_5var!F435</f>
        <v/>
      </c>
      <c r="T1085" s="14">
        <f>IF(F1084=24,SUM(D1085:F1274),"")</f>
        <v/>
      </c>
      <c r="U1085" s="14" t="n">
        <v>0</v>
      </c>
      <c r="V1085" s="14">
        <f>IF(T1085="","",T1085-U1085)</f>
        <v/>
      </c>
      <c r="AS1085" s="13" t="n"/>
      <c r="AT1085" s="13" t="n"/>
      <c r="AU1085" s="13" t="n"/>
    </row>
    <row r="1086">
      <c r="C1086" s="13" t="n">
        <v>53</v>
      </c>
      <c r="D1086" s="18">
        <f>Ret_Fourth_central_moment_5var!D436</f>
        <v/>
      </c>
      <c r="E1086" s="18">
        <f>Ret_Fourth_central_moment_5var!E436</f>
        <v/>
      </c>
      <c r="F1086" s="18">
        <f>Ret_Fourth_central_moment_5var!F436</f>
        <v/>
      </c>
      <c r="T1086" s="14">
        <f>IF(F1085=24,SUM(D1086:F1275),"")</f>
        <v/>
      </c>
      <c r="U1086" s="14" t="n">
        <v>0</v>
      </c>
      <c r="V1086" s="14">
        <f>IF(T1086="","",T1086-U1086)</f>
        <v/>
      </c>
      <c r="AS1086" s="13" t="n"/>
      <c r="AT1086" s="13" t="n"/>
      <c r="AU1086" s="13" t="n"/>
    </row>
    <row r="1087">
      <c r="C1087" s="13" t="n">
        <v>54</v>
      </c>
      <c r="D1087" s="18">
        <f>Ret_Fourth_central_moment_5var!D437</f>
        <v/>
      </c>
      <c r="E1087" s="18">
        <f>Ret_Fourth_central_moment_5var!E437</f>
        <v/>
      </c>
      <c r="F1087" s="18">
        <f>Ret_Fourth_central_moment_5var!F437</f>
        <v/>
      </c>
      <c r="T1087" s="14">
        <f>IF(F1086=24,SUM(D1087:F1276),"")</f>
        <v/>
      </c>
      <c r="U1087" s="14" t="n">
        <v>0</v>
      </c>
      <c r="V1087" s="14">
        <f>IF(T1087="","",T1087-U1087)</f>
        <v/>
      </c>
      <c r="AS1087" s="13" t="n"/>
      <c r="AT1087" s="13" t="n"/>
      <c r="AU1087" s="13" t="n"/>
    </row>
    <row r="1088">
      <c r="C1088" s="13" t="n">
        <v>55</v>
      </c>
      <c r="D1088" s="18">
        <f>Ret_Fourth_central_moment_5var!D438</f>
        <v/>
      </c>
      <c r="E1088" s="18">
        <f>Ret_Fourth_central_moment_5var!E438</f>
        <v/>
      </c>
      <c r="F1088" s="18">
        <f>Ret_Fourth_central_moment_5var!F438</f>
        <v/>
      </c>
      <c r="T1088" s="14">
        <f>IF(F1087=24,SUM(D1088:F1277),"")</f>
        <v/>
      </c>
      <c r="U1088" s="14" t="n">
        <v>0</v>
      </c>
      <c r="V1088" s="14">
        <f>IF(T1088="","",T1088-U1088)</f>
        <v/>
      </c>
      <c r="AS1088" s="13" t="n"/>
      <c r="AT1088" s="13" t="n"/>
      <c r="AU1088" s="13" t="n"/>
    </row>
    <row r="1089">
      <c r="C1089" s="13" t="n">
        <v>56</v>
      </c>
      <c r="D1089" s="18">
        <f>Ret_Fourth_central_moment_5var!D439</f>
        <v/>
      </c>
      <c r="E1089" s="18">
        <f>Ret_Fourth_central_moment_5var!E439</f>
        <v/>
      </c>
      <c r="F1089" s="18">
        <f>Ret_Fourth_central_moment_5var!F439</f>
        <v/>
      </c>
      <c r="T1089" s="14">
        <f>IF(F1088=24,SUM(D1089:F1278),"")</f>
        <v/>
      </c>
      <c r="U1089" s="14" t="n">
        <v>0</v>
      </c>
      <c r="V1089" s="14">
        <f>IF(T1089="","",T1089-U1089)</f>
        <v/>
      </c>
      <c r="AS1089" s="13" t="n"/>
      <c r="AT1089" s="13" t="n"/>
      <c r="AU1089" s="13" t="n"/>
    </row>
    <row r="1090">
      <c r="C1090" s="13" t="n">
        <v>57</v>
      </c>
      <c r="D1090" s="18">
        <f>Ret_Fourth_central_moment_5var!D440</f>
        <v/>
      </c>
      <c r="E1090" s="18">
        <f>Ret_Fourth_central_moment_5var!E440</f>
        <v/>
      </c>
      <c r="F1090" s="18">
        <f>Ret_Fourth_central_moment_5var!F440</f>
        <v/>
      </c>
      <c r="T1090" s="14">
        <f>IF(F1089=24,SUM(D1090:F1279),"")</f>
        <v/>
      </c>
      <c r="U1090" s="14" t="n">
        <v>0</v>
      </c>
      <c r="V1090" s="14">
        <f>IF(T1090="","",T1090-U1090)</f>
        <v/>
      </c>
      <c r="AS1090" s="13" t="n"/>
      <c r="AT1090" s="13" t="n"/>
      <c r="AU1090" s="13" t="n"/>
    </row>
    <row r="1091">
      <c r="C1091" s="13" t="n">
        <v>58</v>
      </c>
      <c r="D1091" s="18">
        <f>Ret_Fourth_central_moment_5var!D441</f>
        <v/>
      </c>
      <c r="E1091" s="18">
        <f>Ret_Fourth_central_moment_5var!E441</f>
        <v/>
      </c>
      <c r="F1091" s="18">
        <f>Ret_Fourth_central_moment_5var!F441</f>
        <v/>
      </c>
      <c r="T1091" s="14">
        <f>IF(F1090=24,SUM(D1091:F1280),"")</f>
        <v/>
      </c>
      <c r="U1091" s="14" t="n">
        <v>0</v>
      </c>
      <c r="V1091" s="14">
        <f>IF(T1091="","",T1091-U1091)</f>
        <v/>
      </c>
      <c r="AS1091" s="13" t="n"/>
      <c r="AT1091" s="13" t="n"/>
      <c r="AU1091" s="13" t="n"/>
    </row>
    <row r="1092">
      <c r="C1092" s="13" t="n">
        <v>59</v>
      </c>
      <c r="D1092" s="18">
        <f>Ret_Fourth_central_moment_5var!D442</f>
        <v/>
      </c>
      <c r="E1092" s="18">
        <f>Ret_Fourth_central_moment_5var!E442</f>
        <v/>
      </c>
      <c r="F1092" s="18">
        <f>Ret_Fourth_central_moment_5var!F442</f>
        <v/>
      </c>
      <c r="T1092" s="14">
        <f>IF(F1091=24,SUM(D1092:F1281),"")</f>
        <v/>
      </c>
      <c r="U1092" s="14" t="n">
        <v>0</v>
      </c>
      <c r="V1092" s="14">
        <f>IF(T1092="","",T1092-U1092)</f>
        <v/>
      </c>
      <c r="AS1092" s="13" t="n"/>
      <c r="AT1092" s="13" t="n"/>
      <c r="AU1092" s="13" t="n"/>
    </row>
    <row r="1093">
      <c r="C1093" s="13" t="n">
        <v>60</v>
      </c>
      <c r="D1093" s="18">
        <f>Ret_Fourth_central_moment_5var!D443</f>
        <v/>
      </c>
      <c r="E1093" s="18">
        <f>Ret_Fourth_central_moment_5var!E443</f>
        <v/>
      </c>
      <c r="F1093" s="18">
        <f>Ret_Fourth_central_moment_5var!F443</f>
        <v/>
      </c>
      <c r="T1093" s="14">
        <f>IF(F1092=24,SUM(D1093:F1282),"")</f>
        <v/>
      </c>
      <c r="U1093" s="14" t="n">
        <v>0</v>
      </c>
      <c r="V1093" s="14">
        <f>IF(T1093="","",T1093-U1093)</f>
        <v/>
      </c>
      <c r="AS1093" s="13" t="n"/>
      <c r="AT1093" s="13" t="n"/>
      <c r="AU1093" s="13" t="n"/>
    </row>
    <row r="1094">
      <c r="C1094" s="13" t="n">
        <v>61</v>
      </c>
      <c r="D1094" s="18">
        <f>Ret_Fourth_central_moment_5var!D444</f>
        <v/>
      </c>
      <c r="E1094" s="18">
        <f>Ret_Fourth_central_moment_5var!E444</f>
        <v/>
      </c>
      <c r="F1094" s="18">
        <f>Ret_Fourth_central_moment_5var!F444</f>
        <v/>
      </c>
      <c r="T1094" s="14">
        <f>IF(F1093=24,SUM(D1094:F1283),"")</f>
        <v/>
      </c>
      <c r="U1094" s="14" t="n">
        <v>0</v>
      </c>
      <c r="V1094" s="14">
        <f>IF(T1094="","",T1094-U1094)</f>
        <v/>
      </c>
      <c r="AS1094" s="13" t="n"/>
      <c r="AT1094" s="13" t="n"/>
      <c r="AU1094" s="13" t="n"/>
    </row>
    <row r="1095">
      <c r="C1095" s="13" t="n">
        <v>62</v>
      </c>
      <c r="D1095" s="18">
        <f>Ret_Fourth_central_moment_5var!D445</f>
        <v/>
      </c>
      <c r="E1095" s="18">
        <f>Ret_Fourth_central_moment_5var!E445</f>
        <v/>
      </c>
      <c r="F1095" s="18">
        <f>Ret_Fourth_central_moment_5var!F445</f>
        <v/>
      </c>
      <c r="T1095" s="14">
        <f>IF(F1094=24,SUM(D1095:F1284),"")</f>
        <v/>
      </c>
      <c r="U1095" s="14" t="n">
        <v>0</v>
      </c>
      <c r="V1095" s="14">
        <f>IF(T1095="","",T1095-U1095)</f>
        <v/>
      </c>
      <c r="AS1095" s="13" t="n"/>
      <c r="AT1095" s="13" t="n"/>
      <c r="AU1095" s="13" t="n"/>
    </row>
    <row r="1096">
      <c r="C1096" s="13" t="n">
        <v>63</v>
      </c>
      <c r="D1096" s="18">
        <f>Ret_Fourth_central_moment_5var!D446</f>
        <v/>
      </c>
      <c r="E1096" s="18">
        <f>Ret_Fourth_central_moment_5var!E446</f>
        <v/>
      </c>
      <c r="F1096" s="18">
        <f>Ret_Fourth_central_moment_5var!F446</f>
        <v/>
      </c>
      <c r="T1096" s="14">
        <f>IF(F1095=24,SUM(D1096:F1285),"")</f>
        <v/>
      </c>
      <c r="U1096" s="14" t="n">
        <v>0</v>
      </c>
      <c r="V1096" s="14">
        <f>IF(T1096="","",T1096-U1096)</f>
        <v/>
      </c>
      <c r="AS1096" s="13" t="n"/>
      <c r="AT1096" s="13" t="n"/>
      <c r="AU1096" s="13" t="n"/>
    </row>
    <row r="1097">
      <c r="C1097" s="13" t="n">
        <v>64</v>
      </c>
      <c r="D1097" s="18">
        <f>Ret_Fourth_central_moment_5var!D447</f>
        <v/>
      </c>
      <c r="E1097" s="18">
        <f>Ret_Fourth_central_moment_5var!E447</f>
        <v/>
      </c>
      <c r="F1097" s="18">
        <f>Ret_Fourth_central_moment_5var!F447</f>
        <v/>
      </c>
      <c r="T1097" s="14">
        <f>IF(F1096=24,SUM(D1097:F1286),"")</f>
        <v/>
      </c>
      <c r="U1097" s="14" t="n">
        <v>0</v>
      </c>
      <c r="V1097" s="14">
        <f>IF(T1097="","",T1097-U1097)</f>
        <v/>
      </c>
      <c r="AS1097" s="13" t="n"/>
      <c r="AT1097" s="13" t="n"/>
      <c r="AU1097" s="13" t="n"/>
    </row>
    <row r="1098">
      <c r="C1098" s="13" t="n">
        <v>65</v>
      </c>
      <c r="D1098" s="18">
        <f>Ret_Fourth_central_moment_5var!D448</f>
        <v/>
      </c>
      <c r="E1098" s="18">
        <f>Ret_Fourth_central_moment_5var!E448</f>
        <v/>
      </c>
      <c r="F1098" s="18">
        <f>Ret_Fourth_central_moment_5var!F448</f>
        <v/>
      </c>
      <c r="T1098" s="14">
        <f>IF(F1097=24,SUM(D1098:F1287),"")</f>
        <v/>
      </c>
      <c r="U1098" s="14" t="n">
        <v>0</v>
      </c>
      <c r="V1098" s="14">
        <f>IF(T1098="","",T1098-U1098)</f>
        <v/>
      </c>
      <c r="AS1098" s="13" t="n"/>
      <c r="AT1098" s="13" t="n"/>
      <c r="AU1098" s="13" t="n"/>
    </row>
    <row r="1099">
      <c r="C1099" s="13" t="n">
        <v>66</v>
      </c>
      <c r="D1099" s="18">
        <f>Ret_Fourth_central_moment_5var!D449</f>
        <v/>
      </c>
      <c r="E1099" s="18">
        <f>Ret_Fourth_central_moment_5var!E449</f>
        <v/>
      </c>
      <c r="F1099" s="18">
        <f>Ret_Fourth_central_moment_5var!F449</f>
        <v/>
      </c>
      <c r="T1099" s="14">
        <f>IF(F1098=24,SUM(D1099:F1288),"")</f>
        <v/>
      </c>
      <c r="U1099" s="14" t="n">
        <v>0</v>
      </c>
      <c r="V1099" s="14">
        <f>IF(T1099="","",T1099-U1099)</f>
        <v/>
      </c>
      <c r="AS1099" s="13" t="n"/>
      <c r="AT1099" s="13" t="n"/>
      <c r="AU1099" s="13" t="n"/>
    </row>
    <row r="1100">
      <c r="C1100" s="13" t="n">
        <v>67</v>
      </c>
      <c r="D1100" s="18">
        <f>Ret_Fourth_central_moment_5var!D450</f>
        <v/>
      </c>
      <c r="E1100" s="18">
        <f>Ret_Fourth_central_moment_5var!E450</f>
        <v/>
      </c>
      <c r="F1100" s="18">
        <f>Ret_Fourth_central_moment_5var!F450</f>
        <v/>
      </c>
      <c r="T1100" s="14">
        <f>IF(F1099=24,SUM(D1100:F1289),"")</f>
        <v/>
      </c>
      <c r="U1100" s="14" t="n">
        <v>0</v>
      </c>
      <c r="V1100" s="14">
        <f>IF(T1100="","",T1100-U1100)</f>
        <v/>
      </c>
      <c r="AS1100" s="13" t="n"/>
      <c r="AT1100" s="13" t="n"/>
      <c r="AU1100" s="13" t="n"/>
    </row>
    <row r="1101">
      <c r="C1101" s="13" t="n">
        <v>68</v>
      </c>
      <c r="D1101" s="18">
        <f>Ret_Fourth_central_moment_5var!D451</f>
        <v/>
      </c>
      <c r="E1101" s="18">
        <f>Ret_Fourth_central_moment_5var!E451</f>
        <v/>
      </c>
      <c r="F1101" s="18">
        <f>Ret_Fourth_central_moment_5var!F451</f>
        <v/>
      </c>
      <c r="T1101" s="14">
        <f>IF(F1100=24,SUM(D1101:F1290),"")</f>
        <v/>
      </c>
      <c r="U1101" s="14" t="n">
        <v>0</v>
      </c>
      <c r="V1101" s="14">
        <f>IF(T1101="","",T1101-U1101)</f>
        <v/>
      </c>
      <c r="AS1101" s="13" t="n"/>
      <c r="AT1101" s="13" t="n"/>
      <c r="AU1101" s="13" t="n"/>
    </row>
    <row r="1102">
      <c r="C1102" s="13" t="n">
        <v>69</v>
      </c>
      <c r="D1102" s="18">
        <f>Ret_Fourth_central_moment_5var!D452</f>
        <v/>
      </c>
      <c r="E1102" s="18">
        <f>Ret_Fourth_central_moment_5var!E452</f>
        <v/>
      </c>
      <c r="F1102" s="18">
        <f>Ret_Fourth_central_moment_5var!F452</f>
        <v/>
      </c>
      <c r="T1102" s="14">
        <f>IF(F1101=24,SUM(D1102:F1291),"")</f>
        <v/>
      </c>
      <c r="U1102" s="14" t="n">
        <v>0</v>
      </c>
      <c r="V1102" s="14">
        <f>IF(T1102="","",T1102-U1102)</f>
        <v/>
      </c>
      <c r="AS1102" s="13" t="n"/>
      <c r="AT1102" s="13" t="n"/>
      <c r="AU1102" s="13" t="n"/>
    </row>
    <row r="1103">
      <c r="C1103" s="13" t="n">
        <v>70</v>
      </c>
      <c r="D1103" s="18">
        <f>Ret_Fourth_central_moment_5var!D453</f>
        <v/>
      </c>
      <c r="E1103" s="18">
        <f>Ret_Fourth_central_moment_5var!E453</f>
        <v/>
      </c>
      <c r="F1103" s="18">
        <f>Ret_Fourth_central_moment_5var!F453</f>
        <v/>
      </c>
      <c r="T1103" s="14">
        <f>IF(F1102=24,SUM(D1103:F1292),"")</f>
        <v/>
      </c>
      <c r="U1103" s="14" t="n">
        <v>0</v>
      </c>
      <c r="V1103" s="14">
        <f>IF(T1103="","",T1103-U1103)</f>
        <v/>
      </c>
      <c r="AS1103" s="13" t="n"/>
      <c r="AT1103" s="13" t="n"/>
      <c r="AU1103" s="13" t="n"/>
    </row>
    <row r="1104">
      <c r="C1104" s="13" t="n">
        <v>71</v>
      </c>
      <c r="D1104" s="18">
        <f>Ret_Fourth_central_moment_5var!D454</f>
        <v/>
      </c>
      <c r="E1104" s="18">
        <f>Ret_Fourth_central_moment_5var!E454</f>
        <v/>
      </c>
      <c r="F1104" s="18">
        <f>Ret_Fourth_central_moment_5var!F454</f>
        <v/>
      </c>
      <c r="T1104" s="14">
        <f>IF(F1103=24,SUM(D1104:F1293),"")</f>
        <v/>
      </c>
      <c r="U1104" s="14" t="n">
        <v>0</v>
      </c>
      <c r="V1104" s="14">
        <f>IF(T1104="","",T1104-U1104)</f>
        <v/>
      </c>
      <c r="AS1104" s="13" t="n"/>
      <c r="AT1104" s="13" t="n"/>
      <c r="AU1104" s="13" t="n"/>
    </row>
    <row r="1105">
      <c r="C1105" s="13" t="n">
        <v>72</v>
      </c>
      <c r="D1105" s="18">
        <f>Ret_Fourth_central_moment_5var!D455</f>
        <v/>
      </c>
      <c r="E1105" s="18">
        <f>Ret_Fourth_central_moment_5var!E455</f>
        <v/>
      </c>
      <c r="F1105" s="18">
        <f>Ret_Fourth_central_moment_5var!F455</f>
        <v/>
      </c>
      <c r="T1105" s="14">
        <f>IF(F1104=24,SUM(D1105:F1294),"")</f>
        <v/>
      </c>
      <c r="U1105" s="14" t="n">
        <v>0</v>
      </c>
      <c r="V1105" s="14">
        <f>IF(T1105="","",T1105-U1105)</f>
        <v/>
      </c>
      <c r="AS1105" s="13" t="n"/>
      <c r="AT1105" s="13" t="n"/>
      <c r="AU1105" s="13" t="n"/>
    </row>
    <row r="1106">
      <c r="C1106" s="13" t="n">
        <v>73</v>
      </c>
      <c r="D1106" s="18">
        <f>Ret_Fourth_central_moment_5var!D456</f>
        <v/>
      </c>
      <c r="E1106" s="18">
        <f>Ret_Fourth_central_moment_5var!E456</f>
        <v/>
      </c>
      <c r="F1106" s="18">
        <f>Ret_Fourth_central_moment_5var!F456</f>
        <v/>
      </c>
      <c r="T1106" s="14">
        <f>IF(F1105=24,SUM(D1106:F1295),"")</f>
        <v/>
      </c>
      <c r="U1106" s="14" t="n">
        <v>0</v>
      </c>
      <c r="V1106" s="14">
        <f>IF(T1106="","",T1106-U1106)</f>
        <v/>
      </c>
      <c r="AS1106" s="13" t="n"/>
      <c r="AT1106" s="13" t="n"/>
      <c r="AU1106" s="13" t="n"/>
    </row>
    <row r="1107">
      <c r="C1107" s="13" t="n">
        <v>74</v>
      </c>
      <c r="D1107" s="18">
        <f>Ret_Fourth_central_moment_5var!D457</f>
        <v/>
      </c>
      <c r="E1107" s="18">
        <f>Ret_Fourth_central_moment_5var!E457</f>
        <v/>
      </c>
      <c r="F1107" s="18">
        <f>Ret_Fourth_central_moment_5var!F457</f>
        <v/>
      </c>
      <c r="T1107" s="14">
        <f>IF(F1106=24,SUM(D1107:F1296),"")</f>
        <v/>
      </c>
      <c r="U1107" s="14" t="n">
        <v>0</v>
      </c>
      <c r="V1107" s="14">
        <f>IF(T1107="","",T1107-U1107)</f>
        <v/>
      </c>
      <c r="AS1107" s="13" t="n"/>
      <c r="AT1107" s="13" t="n"/>
      <c r="AU1107" s="13" t="n"/>
    </row>
    <row r="1108">
      <c r="C1108" s="13" t="n">
        <v>75</v>
      </c>
      <c r="D1108" s="18">
        <f>Ret_Fourth_central_moment_5var!D458</f>
        <v/>
      </c>
      <c r="E1108" s="18">
        <f>Ret_Fourth_central_moment_5var!E458</f>
        <v/>
      </c>
      <c r="F1108" s="18">
        <f>Ret_Fourth_central_moment_5var!F458</f>
        <v/>
      </c>
      <c r="T1108" s="14">
        <f>IF(F1107=24,SUM(D1108:F1297),"")</f>
        <v/>
      </c>
      <c r="U1108" s="14" t="n">
        <v>0</v>
      </c>
      <c r="V1108" s="14">
        <f>IF(T1108="","",T1108-U1108)</f>
        <v/>
      </c>
      <c r="AS1108" s="13" t="n"/>
      <c r="AT1108" s="13" t="n"/>
      <c r="AU1108" s="13" t="n"/>
    </row>
    <row r="1109">
      <c r="C1109" s="13" t="n">
        <v>76</v>
      </c>
      <c r="D1109" s="18">
        <f>Ret_Fourth_central_moment_5var!D459</f>
        <v/>
      </c>
      <c r="E1109" s="18">
        <f>Ret_Fourth_central_moment_5var!E459</f>
        <v/>
      </c>
      <c r="F1109" s="18">
        <f>Ret_Fourth_central_moment_5var!F459</f>
        <v/>
      </c>
      <c r="T1109" s="14">
        <f>IF(F1108=24,SUM(D1109:F1298),"")</f>
        <v/>
      </c>
      <c r="U1109" s="14" t="n">
        <v>0</v>
      </c>
      <c r="V1109" s="14">
        <f>IF(T1109="","",T1109-U1109)</f>
        <v/>
      </c>
      <c r="AS1109" s="13" t="n"/>
      <c r="AT1109" s="13" t="n"/>
      <c r="AU1109" s="13" t="n"/>
    </row>
    <row r="1110">
      <c r="C1110" s="13" t="n">
        <v>77</v>
      </c>
      <c r="D1110" s="18">
        <f>Ret_Fourth_central_moment_5var!D460</f>
        <v/>
      </c>
      <c r="E1110" s="18">
        <f>Ret_Fourth_central_moment_5var!E460</f>
        <v/>
      </c>
      <c r="F1110" s="18">
        <f>Ret_Fourth_central_moment_5var!F460</f>
        <v/>
      </c>
      <c r="T1110" s="14">
        <f>IF(F1109=24,SUM(D1110:F1299),"")</f>
        <v/>
      </c>
      <c r="U1110" s="14" t="n">
        <v>0</v>
      </c>
      <c r="V1110" s="14">
        <f>IF(T1110="","",T1110-U1110)</f>
        <v/>
      </c>
      <c r="AS1110" s="13" t="n"/>
      <c r="AT1110" s="13" t="n"/>
      <c r="AU1110" s="13" t="n"/>
    </row>
    <row r="1111">
      <c r="C1111" s="13" t="n">
        <v>78</v>
      </c>
      <c r="D1111" s="18">
        <f>Ret_Fourth_central_moment_5var!D461</f>
        <v/>
      </c>
      <c r="E1111" s="18">
        <f>Ret_Fourth_central_moment_5var!E461</f>
        <v/>
      </c>
      <c r="F1111" s="18">
        <f>Ret_Fourth_central_moment_5var!F461</f>
        <v/>
      </c>
      <c r="T1111" s="14">
        <f>IF(F1110=24,SUM(D1111:F1300),"")</f>
        <v/>
      </c>
      <c r="U1111" s="14" t="n">
        <v>0</v>
      </c>
      <c r="V1111" s="14">
        <f>IF(T1111="","",T1111-U1111)</f>
        <v/>
      </c>
      <c r="AS1111" s="13" t="n"/>
      <c r="AT1111" s="13" t="n"/>
      <c r="AU1111" s="13" t="n"/>
    </row>
    <row r="1112">
      <c r="C1112" s="13" t="n">
        <v>79</v>
      </c>
      <c r="D1112" s="18">
        <f>Ret_Fourth_central_moment_5var!D462</f>
        <v/>
      </c>
      <c r="E1112" s="18">
        <f>Ret_Fourth_central_moment_5var!E462</f>
        <v/>
      </c>
      <c r="F1112" s="18">
        <f>Ret_Fourth_central_moment_5var!F462</f>
        <v/>
      </c>
      <c r="T1112" s="14">
        <f>IF(F1111=24,SUM(D1112:F1301),"")</f>
        <v/>
      </c>
      <c r="U1112" s="14" t="n">
        <v>0</v>
      </c>
      <c r="V1112" s="14">
        <f>IF(T1112="","",T1112-U1112)</f>
        <v/>
      </c>
      <c r="AS1112" s="13" t="n"/>
      <c r="AT1112" s="13" t="n"/>
      <c r="AU1112" s="13" t="n"/>
    </row>
    <row r="1113">
      <c r="C1113" s="13" t="n">
        <v>80</v>
      </c>
      <c r="D1113" s="18">
        <f>Ret_Fourth_central_moment_5var!D463</f>
        <v/>
      </c>
      <c r="E1113" s="18">
        <f>Ret_Fourth_central_moment_5var!E463</f>
        <v/>
      </c>
      <c r="F1113" s="18">
        <f>Ret_Fourth_central_moment_5var!F463</f>
        <v/>
      </c>
      <c r="T1113" s="14">
        <f>IF(F1112=24,SUM(D1113:F1302),"")</f>
        <v/>
      </c>
      <c r="U1113" s="14" t="n">
        <v>0</v>
      </c>
      <c r="V1113" s="14">
        <f>IF(T1113="","",T1113-U1113)</f>
        <v/>
      </c>
      <c r="AS1113" s="13" t="n"/>
      <c r="AT1113" s="13" t="n"/>
      <c r="AU1113" s="13" t="n"/>
    </row>
    <row r="1114">
      <c r="C1114" s="13" t="n">
        <v>81</v>
      </c>
      <c r="D1114" s="18">
        <f>Ret_Fourth_central_moment_5var!D464</f>
        <v/>
      </c>
      <c r="E1114" s="18">
        <f>Ret_Fourth_central_moment_5var!E464</f>
        <v/>
      </c>
      <c r="F1114" s="18">
        <f>Ret_Fourth_central_moment_5var!F464</f>
        <v/>
      </c>
      <c r="T1114" s="14">
        <f>IF(F1113=24,SUM(D1114:F1303),"")</f>
        <v/>
      </c>
      <c r="U1114" s="14" t="n">
        <v>0</v>
      </c>
      <c r="V1114" s="14">
        <f>IF(T1114="","",T1114-U1114)</f>
        <v/>
      </c>
      <c r="AS1114" s="13" t="n"/>
      <c r="AT1114" s="13" t="n"/>
      <c r="AU1114" s="13" t="n"/>
    </row>
    <row r="1115">
      <c r="C1115" s="13" t="n">
        <v>82</v>
      </c>
      <c r="D1115" s="18">
        <f>Ret_Fourth_central_moment_5var!D465</f>
        <v/>
      </c>
      <c r="E1115" s="18">
        <f>Ret_Fourth_central_moment_5var!E465</f>
        <v/>
      </c>
      <c r="F1115" s="18">
        <f>Ret_Fourth_central_moment_5var!F465</f>
        <v/>
      </c>
      <c r="T1115" s="14">
        <f>IF(F1114=24,SUM(D1115:F1304),"")</f>
        <v/>
      </c>
      <c r="U1115" s="14" t="n">
        <v>0</v>
      </c>
      <c r="V1115" s="14">
        <f>IF(T1115="","",T1115-U1115)</f>
        <v/>
      </c>
      <c r="AS1115" s="13" t="n"/>
      <c r="AT1115" s="13" t="n"/>
      <c r="AU1115" s="13" t="n"/>
    </row>
    <row r="1116">
      <c r="C1116" s="13" t="n">
        <v>83</v>
      </c>
      <c r="D1116" s="18">
        <f>Ret_Fourth_central_moment_5var!D466</f>
        <v/>
      </c>
      <c r="E1116" s="18">
        <f>Ret_Fourth_central_moment_5var!E466</f>
        <v/>
      </c>
      <c r="F1116" s="18">
        <f>Ret_Fourth_central_moment_5var!F466</f>
        <v/>
      </c>
      <c r="T1116" s="14">
        <f>IF(F1115=24,SUM(D1116:F1305),"")</f>
        <v/>
      </c>
      <c r="U1116" s="14" t="n">
        <v>0</v>
      </c>
      <c r="V1116" s="14">
        <f>IF(T1116="","",T1116-U1116)</f>
        <v/>
      </c>
      <c r="AS1116" s="13" t="n"/>
      <c r="AT1116" s="13" t="n"/>
      <c r="AU1116" s="13" t="n"/>
    </row>
    <row r="1117">
      <c r="C1117" s="13" t="n">
        <v>84</v>
      </c>
      <c r="D1117" s="18">
        <f>Ret_Fourth_central_moment_5var!D467</f>
        <v/>
      </c>
      <c r="E1117" s="18">
        <f>Ret_Fourth_central_moment_5var!E467</f>
        <v/>
      </c>
      <c r="F1117" s="18">
        <f>Ret_Fourth_central_moment_5var!F467</f>
        <v/>
      </c>
      <c r="T1117" s="14">
        <f>IF(F1116=24,SUM(D1117:F1306),"")</f>
        <v/>
      </c>
      <c r="U1117" s="14" t="n">
        <v>0</v>
      </c>
      <c r="V1117" s="14">
        <f>IF(T1117="","",T1117-U1117)</f>
        <v/>
      </c>
      <c r="AS1117" s="13" t="n"/>
      <c r="AT1117" s="13" t="n"/>
      <c r="AU1117" s="13" t="n"/>
    </row>
    <row r="1118">
      <c r="C1118" s="13" t="n">
        <v>85</v>
      </c>
      <c r="D1118" s="18">
        <f>Ret_Fourth_central_moment_5var!D468</f>
        <v/>
      </c>
      <c r="E1118" s="18">
        <f>Ret_Fourth_central_moment_5var!E468</f>
        <v/>
      </c>
      <c r="F1118" s="18">
        <f>Ret_Fourth_central_moment_5var!F468</f>
        <v/>
      </c>
      <c r="T1118" s="14">
        <f>IF(F1117=24,SUM(D1118:F1307),"")</f>
        <v/>
      </c>
      <c r="U1118" s="14" t="n">
        <v>0</v>
      </c>
      <c r="V1118" s="14">
        <f>IF(T1118="","",T1118-U1118)</f>
        <v/>
      </c>
      <c r="AS1118" s="13" t="n"/>
      <c r="AT1118" s="13" t="n"/>
      <c r="AU1118" s="13" t="n"/>
    </row>
    <row r="1119">
      <c r="C1119" s="13" t="n">
        <v>86</v>
      </c>
      <c r="D1119" s="18">
        <f>Ret_Fourth_central_moment_5var!D469</f>
        <v/>
      </c>
      <c r="E1119" s="18">
        <f>Ret_Fourth_central_moment_5var!E469</f>
        <v/>
      </c>
      <c r="F1119" s="18">
        <f>Ret_Fourth_central_moment_5var!F469</f>
        <v/>
      </c>
      <c r="T1119" s="14">
        <f>IF(F1118=24,SUM(D1119:F1308),"")</f>
        <v/>
      </c>
      <c r="U1119" s="14" t="n">
        <v>0</v>
      </c>
      <c r="V1119" s="14">
        <f>IF(T1119="","",T1119-U1119)</f>
        <v/>
      </c>
      <c r="AS1119" s="13" t="n"/>
      <c r="AT1119" s="13" t="n"/>
      <c r="AU1119" s="13" t="n"/>
    </row>
    <row r="1120">
      <c r="C1120" s="13" t="n">
        <v>87</v>
      </c>
      <c r="D1120" s="18">
        <f>Ret_Fourth_central_moment_5var!D470</f>
        <v/>
      </c>
      <c r="E1120" s="18">
        <f>Ret_Fourth_central_moment_5var!E470</f>
        <v/>
      </c>
      <c r="F1120" s="18">
        <f>Ret_Fourth_central_moment_5var!F470</f>
        <v/>
      </c>
      <c r="T1120" s="14">
        <f>IF(F1119=24,SUM(D1120:F1309),"")</f>
        <v/>
      </c>
      <c r="U1120" s="14" t="n">
        <v>0</v>
      </c>
      <c r="V1120" s="14">
        <f>IF(T1120="","",T1120-U1120)</f>
        <v/>
      </c>
      <c r="AS1120" s="13" t="n"/>
      <c r="AT1120" s="13" t="n"/>
      <c r="AU1120" s="13" t="n"/>
    </row>
    <row r="1121">
      <c r="C1121" s="13" t="n">
        <v>88</v>
      </c>
      <c r="D1121" s="18">
        <f>Ret_Fourth_central_moment_5var!D471</f>
        <v/>
      </c>
      <c r="E1121" s="18">
        <f>Ret_Fourth_central_moment_5var!E471</f>
        <v/>
      </c>
      <c r="F1121" s="18">
        <f>Ret_Fourth_central_moment_5var!F471</f>
        <v/>
      </c>
      <c r="T1121" s="14">
        <f>IF(F1120=24,SUM(D1121:F1310),"")</f>
        <v/>
      </c>
      <c r="U1121" s="14" t="n">
        <v>0</v>
      </c>
      <c r="V1121" s="14">
        <f>IF(T1121="","",T1121-U1121)</f>
        <v/>
      </c>
      <c r="AS1121" s="13" t="n"/>
      <c r="AT1121" s="13" t="n"/>
      <c r="AU1121" s="13" t="n"/>
    </row>
    <row r="1122">
      <c r="C1122" s="13" t="n">
        <v>89</v>
      </c>
      <c r="D1122" s="18">
        <f>Ret_Fourth_central_moment_5var!D472</f>
        <v/>
      </c>
      <c r="E1122" s="18">
        <f>Ret_Fourth_central_moment_5var!E472</f>
        <v/>
      </c>
      <c r="F1122" s="18">
        <f>Ret_Fourth_central_moment_5var!F472</f>
        <v/>
      </c>
      <c r="T1122" s="14">
        <f>IF(F1121=24,SUM(D1122:F1311),"")</f>
        <v/>
      </c>
      <c r="U1122" s="14" t="n">
        <v>0</v>
      </c>
      <c r="V1122" s="14">
        <f>IF(T1122="","",T1122-U1122)</f>
        <v/>
      </c>
      <c r="AS1122" s="13" t="n"/>
      <c r="AT1122" s="13" t="n"/>
      <c r="AU1122" s="13" t="n"/>
    </row>
    <row r="1123">
      <c r="C1123" s="13" t="n">
        <v>90</v>
      </c>
      <c r="D1123" s="18">
        <f>Ret_Fourth_central_moment_5var!D473</f>
        <v/>
      </c>
      <c r="E1123" s="18">
        <f>Ret_Fourth_central_moment_5var!E473</f>
        <v/>
      </c>
      <c r="F1123" s="18">
        <f>Ret_Fourth_central_moment_5var!F473</f>
        <v/>
      </c>
      <c r="T1123" s="14">
        <f>IF(F1122=24,SUM(D1123:F1312),"")</f>
        <v/>
      </c>
      <c r="U1123" s="14" t="n">
        <v>0</v>
      </c>
      <c r="V1123" s="14">
        <f>IF(T1123="","",T1123-U1123)</f>
        <v/>
      </c>
      <c r="AS1123" s="13" t="n"/>
      <c r="AT1123" s="13" t="n"/>
      <c r="AU1123" s="13" t="n"/>
    </row>
    <row r="1124">
      <c r="C1124" s="13" t="n">
        <v>91</v>
      </c>
      <c r="D1124" s="18">
        <f>Ret_Fourth_central_moment_5var!D474</f>
        <v/>
      </c>
      <c r="E1124" s="18">
        <f>Ret_Fourth_central_moment_5var!E474</f>
        <v/>
      </c>
      <c r="F1124" s="18">
        <f>Ret_Fourth_central_moment_5var!F474</f>
        <v/>
      </c>
      <c r="T1124" s="14">
        <f>IF(F1123=24,SUM(D1124:F1313),"")</f>
        <v/>
      </c>
      <c r="U1124" s="14" t="n">
        <v>0</v>
      </c>
      <c r="V1124" s="14">
        <f>IF(T1124="","",T1124-U1124)</f>
        <v/>
      </c>
      <c r="AS1124" s="13" t="n"/>
      <c r="AT1124" s="13" t="n"/>
      <c r="AU1124" s="13" t="n"/>
    </row>
    <row r="1125">
      <c r="C1125" s="13" t="n">
        <v>92</v>
      </c>
      <c r="D1125" s="18">
        <f>Ret_Fourth_central_moment_5var!D475</f>
        <v/>
      </c>
      <c r="E1125" s="18">
        <f>Ret_Fourth_central_moment_5var!E475</f>
        <v/>
      </c>
      <c r="F1125" s="18">
        <f>Ret_Fourth_central_moment_5var!F475</f>
        <v/>
      </c>
      <c r="T1125" s="14">
        <f>IF(F1124=24,SUM(D1125:F1314),"")</f>
        <v/>
      </c>
      <c r="U1125" s="14" t="n">
        <v>0</v>
      </c>
      <c r="V1125" s="14">
        <f>IF(T1125="","",T1125-U1125)</f>
        <v/>
      </c>
      <c r="AS1125" s="13" t="n"/>
      <c r="AT1125" s="13" t="n"/>
      <c r="AU1125" s="13" t="n"/>
    </row>
    <row r="1126">
      <c r="C1126" s="13" t="n">
        <v>93</v>
      </c>
      <c r="D1126" s="18">
        <f>Ret_Fourth_central_moment_5var!D476</f>
        <v/>
      </c>
      <c r="E1126" s="18">
        <f>Ret_Fourth_central_moment_5var!E476</f>
        <v/>
      </c>
      <c r="F1126" s="18">
        <f>Ret_Fourth_central_moment_5var!F476</f>
        <v/>
      </c>
      <c r="T1126" s="14">
        <f>IF(F1125=24,SUM(D1126:F1315),"")</f>
        <v/>
      </c>
      <c r="U1126" s="14" t="n">
        <v>0</v>
      </c>
      <c r="V1126" s="14">
        <f>IF(T1126="","",T1126-U1126)</f>
        <v/>
      </c>
      <c r="AS1126" s="13" t="n"/>
      <c r="AT1126" s="13" t="n"/>
      <c r="AU1126" s="13" t="n"/>
    </row>
    <row r="1127">
      <c r="C1127" s="13" t="n">
        <v>94</v>
      </c>
      <c r="D1127" s="18">
        <f>Ret_Fourth_central_moment_5var!D477</f>
        <v/>
      </c>
      <c r="E1127" s="18">
        <f>Ret_Fourth_central_moment_5var!E477</f>
        <v/>
      </c>
      <c r="F1127" s="18">
        <f>Ret_Fourth_central_moment_5var!F477</f>
        <v/>
      </c>
      <c r="T1127" s="14">
        <f>IF(F1126=24,SUM(D1127:F1316),"")</f>
        <v/>
      </c>
      <c r="U1127" s="14" t="n">
        <v>0</v>
      </c>
      <c r="V1127" s="14">
        <f>IF(T1127="","",T1127-U1127)</f>
        <v/>
      </c>
      <c r="AS1127" s="13" t="n"/>
      <c r="AT1127" s="13" t="n"/>
      <c r="AU1127" s="13" t="n"/>
    </row>
    <row r="1128">
      <c r="C1128" s="13" t="n">
        <v>95</v>
      </c>
      <c r="D1128" s="18">
        <f>Ret_Fourth_central_moment_5var!D478</f>
        <v/>
      </c>
      <c r="E1128" s="18">
        <f>Ret_Fourth_central_moment_5var!E478</f>
        <v/>
      </c>
      <c r="F1128" s="18">
        <f>Ret_Fourth_central_moment_5var!F478</f>
        <v/>
      </c>
      <c r="T1128" s="14">
        <f>IF(F1127=24,SUM(D1128:F1317),"")</f>
        <v/>
      </c>
      <c r="U1128" s="14" t="n">
        <v>0</v>
      </c>
      <c r="V1128" s="14">
        <f>IF(T1128="","",T1128-U1128)</f>
        <v/>
      </c>
      <c r="AS1128" s="13" t="n"/>
      <c r="AT1128" s="13" t="n"/>
      <c r="AU1128" s="13" t="n"/>
    </row>
    <row r="1129">
      <c r="C1129" s="13" t="n">
        <v>96</v>
      </c>
      <c r="D1129" s="18">
        <f>Ret_Fourth_central_moment_5var!D479</f>
        <v/>
      </c>
      <c r="E1129" s="18">
        <f>Ret_Fourth_central_moment_5var!E479</f>
        <v/>
      </c>
      <c r="F1129" s="18">
        <f>Ret_Fourth_central_moment_5var!F479</f>
        <v/>
      </c>
      <c r="T1129" s="14">
        <f>IF(F1128=24,SUM(D1129:F1318),"")</f>
        <v/>
      </c>
      <c r="U1129" s="14" t="n">
        <v>0</v>
      </c>
      <c r="V1129" s="14">
        <f>IF(T1129="","",T1129-U1129)</f>
        <v/>
      </c>
      <c r="AS1129" s="13" t="n"/>
      <c r="AT1129" s="13" t="n"/>
      <c r="AU1129" s="13" t="n"/>
    </row>
    <row r="1130">
      <c r="C1130" s="13" t="n">
        <v>97</v>
      </c>
      <c r="D1130" s="18">
        <f>Ret_Fourth_central_moment_5var!D480</f>
        <v/>
      </c>
      <c r="E1130" s="18">
        <f>Ret_Fourth_central_moment_5var!E480</f>
        <v/>
      </c>
      <c r="F1130" s="18">
        <f>Ret_Fourth_central_moment_5var!F480</f>
        <v/>
      </c>
      <c r="T1130" s="14">
        <f>IF(F1129=24,SUM(D1130:F1319),"")</f>
        <v/>
      </c>
      <c r="U1130" s="14" t="n">
        <v>0</v>
      </c>
      <c r="V1130" s="14">
        <f>IF(T1130="","",T1130-U1130)</f>
        <v/>
      </c>
      <c r="AS1130" s="13" t="n"/>
      <c r="AT1130" s="13" t="n"/>
      <c r="AU1130" s="13" t="n"/>
    </row>
    <row r="1131">
      <c r="C1131" s="13" t="n">
        <v>98</v>
      </c>
      <c r="D1131" s="18">
        <f>Ret_Fourth_central_moment_5var!D481</f>
        <v/>
      </c>
      <c r="E1131" s="18">
        <f>Ret_Fourth_central_moment_5var!E481</f>
        <v/>
      </c>
      <c r="F1131" s="18">
        <f>Ret_Fourth_central_moment_5var!F481</f>
        <v/>
      </c>
      <c r="T1131" s="14">
        <f>IF(F1130=24,SUM(D1131:F1320),"")</f>
        <v/>
      </c>
      <c r="U1131" s="14" t="n">
        <v>0</v>
      </c>
      <c r="V1131" s="14">
        <f>IF(T1131="","",T1131-U1131)</f>
        <v/>
      </c>
      <c r="AS1131" s="13" t="n"/>
      <c r="AT1131" s="13" t="n"/>
      <c r="AU1131" s="13" t="n"/>
    </row>
    <row r="1132">
      <c r="C1132" s="13" t="n">
        <v>99</v>
      </c>
      <c r="D1132" s="18">
        <f>Ret_Fourth_central_moment_5var!D482</f>
        <v/>
      </c>
      <c r="E1132" s="18">
        <f>Ret_Fourth_central_moment_5var!E482</f>
        <v/>
      </c>
      <c r="F1132" s="18">
        <f>Ret_Fourth_central_moment_5var!F482</f>
        <v/>
      </c>
      <c r="T1132" s="14">
        <f>IF(F1131=24,SUM(D1132:F1321),"")</f>
        <v/>
      </c>
      <c r="U1132" s="14" t="n">
        <v>0</v>
      </c>
      <c r="V1132" s="14">
        <f>IF(T1132="","",T1132-U1132)</f>
        <v/>
      </c>
      <c r="AS1132" s="13" t="n"/>
      <c r="AT1132" s="13" t="n"/>
      <c r="AU1132" s="13" t="n"/>
    </row>
    <row r="1133">
      <c r="C1133" s="13" t="n">
        <v>100</v>
      </c>
      <c r="D1133" s="18">
        <f>Ret_Fourth_central_moment_5var!D483</f>
        <v/>
      </c>
      <c r="E1133" s="18">
        <f>Ret_Fourth_central_moment_5var!E483</f>
        <v/>
      </c>
      <c r="F1133" s="18">
        <f>Ret_Fourth_central_moment_5var!F483</f>
        <v/>
      </c>
      <c r="T1133" s="14">
        <f>IF(F1132=24,SUM(D1133:F1322),"")</f>
        <v/>
      </c>
      <c r="U1133" s="14" t="n">
        <v>0</v>
      </c>
      <c r="V1133" s="14">
        <f>IF(T1133="","",T1133-U1133)</f>
        <v/>
      </c>
      <c r="AS1133" s="13" t="n"/>
      <c r="AT1133" s="13" t="n"/>
      <c r="AU1133" s="13" t="n"/>
    </row>
    <row r="1134">
      <c r="C1134" s="13" t="n">
        <v>101</v>
      </c>
      <c r="D1134" s="18">
        <f>Ret_Fourth_central_moment_5var!D484</f>
        <v/>
      </c>
      <c r="E1134" s="18">
        <f>Ret_Fourth_central_moment_5var!E484</f>
        <v/>
      </c>
      <c r="F1134" s="18">
        <f>Ret_Fourth_central_moment_5var!F484</f>
        <v/>
      </c>
      <c r="T1134" s="14">
        <f>IF(F1133=24,SUM(D1134:F1323),"")</f>
        <v/>
      </c>
      <c r="U1134" s="14" t="n">
        <v>0</v>
      </c>
      <c r="V1134" s="14">
        <f>IF(T1134="","",T1134-U1134)</f>
        <v/>
      </c>
      <c r="AS1134" s="13" t="n"/>
      <c r="AT1134" s="13" t="n"/>
      <c r="AU1134" s="13" t="n"/>
    </row>
    <row r="1135">
      <c r="C1135" s="13" t="n">
        <v>102</v>
      </c>
      <c r="D1135" s="18">
        <f>Ret_Fourth_central_moment_5var!D485</f>
        <v/>
      </c>
      <c r="E1135" s="18">
        <f>Ret_Fourth_central_moment_5var!E485</f>
        <v/>
      </c>
      <c r="F1135" s="18">
        <f>Ret_Fourth_central_moment_5var!F485</f>
        <v/>
      </c>
      <c r="T1135" s="14">
        <f>IF(F1134=24,SUM(D1135:F1324),"")</f>
        <v/>
      </c>
      <c r="U1135" s="14" t="n">
        <v>0</v>
      </c>
      <c r="V1135" s="14">
        <f>IF(T1135="","",T1135-U1135)</f>
        <v/>
      </c>
      <c r="AS1135" s="13" t="n"/>
      <c r="AT1135" s="13" t="n"/>
      <c r="AU1135" s="13" t="n"/>
    </row>
    <row r="1136">
      <c r="C1136" s="13" t="n">
        <v>103</v>
      </c>
      <c r="D1136" s="18">
        <f>Ret_Fourth_central_moment_5var!D486</f>
        <v/>
      </c>
      <c r="E1136" s="18">
        <f>Ret_Fourth_central_moment_5var!E486</f>
        <v/>
      </c>
      <c r="F1136" s="18">
        <f>Ret_Fourth_central_moment_5var!F486</f>
        <v/>
      </c>
      <c r="T1136" s="14">
        <f>IF(F1135=24,SUM(D1136:F1325),"")</f>
        <v/>
      </c>
      <c r="U1136" s="14" t="n">
        <v>0</v>
      </c>
      <c r="V1136" s="14">
        <f>IF(T1136="","",T1136-U1136)</f>
        <v/>
      </c>
      <c r="AS1136" s="13" t="n"/>
      <c r="AT1136" s="13" t="n"/>
      <c r="AU1136" s="13" t="n"/>
    </row>
    <row r="1137">
      <c r="C1137" s="13" t="n">
        <v>104</v>
      </c>
      <c r="D1137" s="18">
        <f>Ret_Fourth_central_moment_5var!D487</f>
        <v/>
      </c>
      <c r="E1137" s="18">
        <f>Ret_Fourth_central_moment_5var!E487</f>
        <v/>
      </c>
      <c r="F1137" s="18">
        <f>Ret_Fourth_central_moment_5var!F487</f>
        <v/>
      </c>
      <c r="T1137" s="14">
        <f>IF(F1136=24,SUM(D1137:F1326),"")</f>
        <v/>
      </c>
      <c r="U1137" s="14" t="n">
        <v>0</v>
      </c>
      <c r="V1137" s="14">
        <f>IF(T1137="","",T1137-U1137)</f>
        <v/>
      </c>
      <c r="AS1137" s="13" t="n"/>
      <c r="AT1137" s="13" t="n"/>
      <c r="AU1137" s="13" t="n"/>
    </row>
    <row r="1138">
      <c r="C1138" s="13" t="n">
        <v>105</v>
      </c>
      <c r="D1138" s="18">
        <f>Ret_Fourth_central_moment_5var!D488</f>
        <v/>
      </c>
      <c r="E1138" s="18">
        <f>Ret_Fourth_central_moment_5var!E488</f>
        <v/>
      </c>
      <c r="F1138" s="18">
        <f>Ret_Fourth_central_moment_5var!F488</f>
        <v/>
      </c>
      <c r="T1138" s="14">
        <f>IF(F1137=24,SUM(D1138:F1327),"")</f>
        <v/>
      </c>
      <c r="U1138" s="14" t="n">
        <v>0</v>
      </c>
      <c r="V1138" s="14">
        <f>IF(T1138="","",T1138-U1138)</f>
        <v/>
      </c>
      <c r="AS1138" s="13" t="n"/>
      <c r="AT1138" s="13" t="n"/>
      <c r="AU1138" s="13" t="n"/>
    </row>
    <row r="1139">
      <c r="C1139" s="13" t="n">
        <v>106</v>
      </c>
      <c r="D1139" s="18">
        <f>Ret_Fourth_central_moment_5var!D489</f>
        <v/>
      </c>
      <c r="E1139" s="18">
        <f>Ret_Fourth_central_moment_5var!E489</f>
        <v/>
      </c>
      <c r="F1139" s="18">
        <f>Ret_Fourth_central_moment_5var!F489</f>
        <v/>
      </c>
      <c r="T1139" s="14">
        <f>IF(F1138=24,SUM(D1139:F1328),"")</f>
        <v/>
      </c>
      <c r="U1139" s="14" t="n">
        <v>0</v>
      </c>
      <c r="V1139" s="14">
        <f>IF(T1139="","",T1139-U1139)</f>
        <v/>
      </c>
      <c r="AS1139" s="13" t="n"/>
      <c r="AT1139" s="13" t="n"/>
      <c r="AU1139" s="13" t="n"/>
    </row>
    <row r="1140">
      <c r="C1140" s="13" t="n">
        <v>107</v>
      </c>
      <c r="D1140" s="18">
        <f>Ret_Fourth_central_moment_5var!D490</f>
        <v/>
      </c>
      <c r="E1140" s="18">
        <f>Ret_Fourth_central_moment_5var!E490</f>
        <v/>
      </c>
      <c r="F1140" s="18">
        <f>Ret_Fourth_central_moment_5var!F490</f>
        <v/>
      </c>
      <c r="T1140" s="14">
        <f>IF(F1139=24,SUM(D1140:F1329),"")</f>
        <v/>
      </c>
      <c r="U1140" s="14" t="n">
        <v>0</v>
      </c>
      <c r="V1140" s="14">
        <f>IF(T1140="","",T1140-U1140)</f>
        <v/>
      </c>
      <c r="AS1140" s="13" t="n"/>
      <c r="AT1140" s="13" t="n"/>
      <c r="AU1140" s="13" t="n"/>
    </row>
    <row r="1141">
      <c r="C1141" s="13" t="n">
        <v>108</v>
      </c>
      <c r="D1141" s="18">
        <f>Ret_Fourth_central_moment_5var!D491</f>
        <v/>
      </c>
      <c r="E1141" s="18">
        <f>Ret_Fourth_central_moment_5var!E491</f>
        <v/>
      </c>
      <c r="F1141" s="18">
        <f>Ret_Fourth_central_moment_5var!F491</f>
        <v/>
      </c>
      <c r="T1141" s="14">
        <f>IF(F1140=24,SUM(D1141:F1330),"")</f>
        <v/>
      </c>
      <c r="U1141" s="14" t="n">
        <v>0</v>
      </c>
      <c r="V1141" s="14">
        <f>IF(T1141="","",T1141-U1141)</f>
        <v/>
      </c>
      <c r="AS1141" s="13" t="n"/>
      <c r="AT1141" s="13" t="n"/>
      <c r="AU1141" s="13" t="n"/>
    </row>
    <row r="1142">
      <c r="C1142" s="13" t="n">
        <v>109</v>
      </c>
      <c r="D1142" s="18">
        <f>Ret_Fourth_central_moment_5var!D492</f>
        <v/>
      </c>
      <c r="E1142" s="18">
        <f>Ret_Fourth_central_moment_5var!E492</f>
        <v/>
      </c>
      <c r="F1142" s="18">
        <f>Ret_Fourth_central_moment_5var!F492</f>
        <v/>
      </c>
      <c r="T1142" s="14">
        <f>IF(F1141=24,SUM(D1142:F1331),"")</f>
        <v/>
      </c>
      <c r="U1142" s="14" t="n">
        <v>0</v>
      </c>
      <c r="V1142" s="14">
        <f>IF(T1142="","",T1142-U1142)</f>
        <v/>
      </c>
      <c r="AS1142" s="13" t="n"/>
      <c r="AT1142" s="13" t="n"/>
      <c r="AU1142" s="13" t="n"/>
    </row>
    <row r="1143">
      <c r="C1143" s="13" t="n">
        <v>110</v>
      </c>
      <c r="D1143" s="18">
        <f>Ret_Fourth_central_moment_5var!D493</f>
        <v/>
      </c>
      <c r="E1143" s="18">
        <f>Ret_Fourth_central_moment_5var!E493</f>
        <v/>
      </c>
      <c r="F1143" s="18">
        <f>Ret_Fourth_central_moment_5var!F493</f>
        <v/>
      </c>
      <c r="T1143" s="14">
        <f>IF(F1142=24,SUM(D1143:F1332),"")</f>
        <v/>
      </c>
      <c r="U1143" s="14" t="n">
        <v>0</v>
      </c>
      <c r="V1143" s="14">
        <f>IF(T1143="","",T1143-U1143)</f>
        <v/>
      </c>
      <c r="AS1143" s="13" t="n"/>
      <c r="AT1143" s="13" t="n"/>
      <c r="AU1143" s="13" t="n"/>
    </row>
    <row r="1144">
      <c r="C1144" s="13" t="n">
        <v>111</v>
      </c>
      <c r="D1144" s="18">
        <f>Ret_Fourth_central_moment_5var!D494</f>
        <v/>
      </c>
      <c r="E1144" s="18">
        <f>Ret_Fourth_central_moment_5var!E494</f>
        <v/>
      </c>
      <c r="F1144" s="18">
        <f>Ret_Fourth_central_moment_5var!F494</f>
        <v/>
      </c>
      <c r="T1144" s="14">
        <f>IF(F1143=24,SUM(D1144:F1333),"")</f>
        <v/>
      </c>
      <c r="U1144" s="14" t="n">
        <v>0</v>
      </c>
      <c r="V1144" s="14">
        <f>IF(T1144="","",T1144-U1144)</f>
        <v/>
      </c>
      <c r="AS1144" s="13" t="n"/>
      <c r="AT1144" s="13" t="n"/>
      <c r="AU1144" s="13" t="n"/>
    </row>
    <row r="1145">
      <c r="C1145" s="13" t="n">
        <v>112</v>
      </c>
      <c r="D1145" s="18">
        <f>Ret_Fourth_central_moment_5var!D495</f>
        <v/>
      </c>
      <c r="E1145" s="18">
        <f>Ret_Fourth_central_moment_5var!E495</f>
        <v/>
      </c>
      <c r="F1145" s="18">
        <f>Ret_Fourth_central_moment_5var!F495</f>
        <v/>
      </c>
      <c r="T1145" s="14">
        <f>IF(F1144=24,SUM(D1145:F1334),"")</f>
        <v/>
      </c>
      <c r="U1145" s="14" t="n">
        <v>0</v>
      </c>
      <c r="V1145" s="14">
        <f>IF(T1145="","",T1145-U1145)</f>
        <v/>
      </c>
      <c r="AS1145" s="13" t="n"/>
      <c r="AT1145" s="13" t="n"/>
      <c r="AU1145" s="13" t="n"/>
    </row>
    <row r="1146">
      <c r="C1146" s="13" t="n">
        <v>113</v>
      </c>
      <c r="D1146" s="18">
        <f>Ret_Fourth_central_moment_5var!D496</f>
        <v/>
      </c>
      <c r="E1146" s="18">
        <f>Ret_Fourth_central_moment_5var!E496</f>
        <v/>
      </c>
      <c r="F1146" s="18">
        <f>Ret_Fourth_central_moment_5var!F496</f>
        <v/>
      </c>
      <c r="T1146" s="14">
        <f>IF(F1145=24,SUM(D1146:F1335),"")</f>
        <v/>
      </c>
      <c r="U1146" s="14" t="n">
        <v>0</v>
      </c>
      <c r="V1146" s="14">
        <f>IF(T1146="","",T1146-U1146)</f>
        <v/>
      </c>
      <c r="AS1146" s="13" t="n"/>
      <c r="AT1146" s="13" t="n"/>
      <c r="AU1146" s="13" t="n"/>
    </row>
    <row r="1147">
      <c r="C1147" s="13" t="n">
        <v>114</v>
      </c>
      <c r="D1147" s="18">
        <f>Ret_Fourth_central_moment_5var!D497</f>
        <v/>
      </c>
      <c r="E1147" s="18">
        <f>Ret_Fourth_central_moment_5var!E497</f>
        <v/>
      </c>
      <c r="F1147" s="18">
        <f>Ret_Fourth_central_moment_5var!F497</f>
        <v/>
      </c>
      <c r="T1147" s="14">
        <f>IF(F1146=24,SUM(D1147:F1336),"")</f>
        <v/>
      </c>
      <c r="U1147" s="14" t="n">
        <v>0</v>
      </c>
      <c r="V1147" s="14">
        <f>IF(T1147="","",T1147-U1147)</f>
        <v/>
      </c>
      <c r="AS1147" s="13" t="n"/>
      <c r="AT1147" s="13" t="n"/>
      <c r="AU1147" s="13" t="n"/>
    </row>
    <row r="1148">
      <c r="C1148" s="13" t="n">
        <v>115</v>
      </c>
      <c r="D1148" s="18">
        <f>Ret_Fourth_central_moment_5var!D498</f>
        <v/>
      </c>
      <c r="E1148" s="18">
        <f>Ret_Fourth_central_moment_5var!E498</f>
        <v/>
      </c>
      <c r="F1148" s="18">
        <f>Ret_Fourth_central_moment_5var!F498</f>
        <v/>
      </c>
      <c r="T1148" s="14">
        <f>IF(F1147=24,SUM(D1148:F1337),"")</f>
        <v/>
      </c>
      <c r="U1148" s="14" t="n">
        <v>0</v>
      </c>
      <c r="V1148" s="14">
        <f>IF(T1148="","",T1148-U1148)</f>
        <v/>
      </c>
      <c r="AS1148" s="13" t="n"/>
      <c r="AT1148" s="13" t="n"/>
      <c r="AU1148" s="13" t="n"/>
    </row>
    <row r="1149">
      <c r="C1149" s="13" t="n">
        <v>116</v>
      </c>
      <c r="D1149" s="18">
        <f>Ret_Fourth_central_moment_5var!D499</f>
        <v/>
      </c>
      <c r="E1149" s="18">
        <f>Ret_Fourth_central_moment_5var!E499</f>
        <v/>
      </c>
      <c r="F1149" s="18">
        <f>Ret_Fourth_central_moment_5var!F499</f>
        <v/>
      </c>
      <c r="T1149" s="14">
        <f>IF(F1148=24,SUM(D1149:F1338),"")</f>
        <v/>
      </c>
      <c r="U1149" s="14" t="n">
        <v>0</v>
      </c>
      <c r="V1149" s="14">
        <f>IF(T1149="","",T1149-U1149)</f>
        <v/>
      </c>
      <c r="AS1149" s="13" t="n"/>
      <c r="AT1149" s="13" t="n"/>
      <c r="AU1149" s="13" t="n"/>
    </row>
    <row r="1150">
      <c r="C1150" s="13" t="n">
        <v>117</v>
      </c>
      <c r="D1150" s="18">
        <f>Ret_Fourth_central_moment_5var!D500</f>
        <v/>
      </c>
      <c r="E1150" s="18">
        <f>Ret_Fourth_central_moment_5var!E500</f>
        <v/>
      </c>
      <c r="F1150" s="18">
        <f>Ret_Fourth_central_moment_5var!F500</f>
        <v/>
      </c>
      <c r="T1150" s="14">
        <f>IF(F1149=24,SUM(D1150:F1339),"")</f>
        <v/>
      </c>
      <c r="U1150" s="14" t="n">
        <v>0</v>
      </c>
      <c r="V1150" s="14">
        <f>IF(T1150="","",T1150-U1150)</f>
        <v/>
      </c>
      <c r="AS1150" s="13" t="n"/>
      <c r="AT1150" s="13" t="n"/>
      <c r="AU1150" s="13" t="n"/>
    </row>
    <row r="1151">
      <c r="C1151" s="13" t="n">
        <v>118</v>
      </c>
      <c r="D1151" s="18">
        <f>Ret_Fourth_central_moment_5var!D501</f>
        <v/>
      </c>
      <c r="E1151" s="18">
        <f>Ret_Fourth_central_moment_5var!E501</f>
        <v/>
      </c>
      <c r="F1151" s="18">
        <f>Ret_Fourth_central_moment_5var!F501</f>
        <v/>
      </c>
      <c r="T1151" s="14">
        <f>IF(F1150=24,SUM(D1151:F1340),"")</f>
        <v/>
      </c>
      <c r="U1151" s="14" t="n">
        <v>0</v>
      </c>
      <c r="V1151" s="14">
        <f>IF(T1151="","",T1151-U1151)</f>
        <v/>
      </c>
      <c r="AS1151" s="13" t="n"/>
      <c r="AT1151" s="13" t="n"/>
      <c r="AU1151" s="13" t="n"/>
    </row>
    <row r="1152">
      <c r="C1152" s="13" t="n">
        <v>119</v>
      </c>
      <c r="D1152" s="18">
        <f>Ret_Fourth_central_moment_5var!D502</f>
        <v/>
      </c>
      <c r="E1152" s="18">
        <f>Ret_Fourth_central_moment_5var!E502</f>
        <v/>
      </c>
      <c r="F1152" s="18">
        <f>Ret_Fourth_central_moment_5var!F502</f>
        <v/>
      </c>
      <c r="T1152" s="14">
        <f>IF(F1151=24,SUM(D1152:F1341),"")</f>
        <v/>
      </c>
      <c r="U1152" s="14" t="n">
        <v>0</v>
      </c>
      <c r="V1152" s="14">
        <f>IF(T1152="","",T1152-U1152)</f>
        <v/>
      </c>
      <c r="AS1152" s="13" t="n"/>
      <c r="AT1152" s="13" t="n"/>
      <c r="AU1152" s="13" t="n"/>
    </row>
    <row r="1153">
      <c r="C1153" s="13" t="n">
        <v>120</v>
      </c>
      <c r="D1153" s="18">
        <f>Ret_Fourth_central_moment_5var!D503</f>
        <v/>
      </c>
      <c r="E1153" s="18">
        <f>Ret_Fourth_central_moment_5var!E503</f>
        <v/>
      </c>
      <c r="F1153" s="18">
        <f>Ret_Fourth_central_moment_5var!F503</f>
        <v/>
      </c>
      <c r="T1153" s="14">
        <f>IF(F1152=24,SUM(D1153:F1342),"")</f>
        <v/>
      </c>
      <c r="U1153" s="14" t="n">
        <v>0</v>
      </c>
      <c r="V1153" s="14">
        <f>IF(T1153="","",T1153-U1153)</f>
        <v/>
      </c>
      <c r="AS1153" s="13" t="n"/>
      <c r="AT1153" s="13" t="n"/>
      <c r="AU1153" s="13" t="n"/>
    </row>
    <row r="1154">
      <c r="C1154" s="13" t="n">
        <v>121</v>
      </c>
      <c r="D1154" s="18">
        <f>Ret_Fourth_central_moment_5var!D504</f>
        <v/>
      </c>
      <c r="E1154" s="18">
        <f>Ret_Fourth_central_moment_5var!E504</f>
        <v/>
      </c>
      <c r="F1154" s="18">
        <f>Ret_Fourth_central_moment_5var!F504</f>
        <v/>
      </c>
      <c r="T1154" s="14">
        <f>IF(F1153=24,SUM(D1154:F1343),"")</f>
        <v/>
      </c>
      <c r="U1154" s="14" t="n">
        <v>0</v>
      </c>
      <c r="V1154" s="14">
        <f>IF(T1154="","",T1154-U1154)</f>
        <v/>
      </c>
      <c r="AS1154" s="13" t="n"/>
      <c r="AT1154" s="13" t="n"/>
      <c r="AU1154" s="13" t="n"/>
    </row>
    <row r="1155">
      <c r="C1155" s="13" t="n">
        <v>122</v>
      </c>
      <c r="D1155" s="18">
        <f>Ret_Fourth_central_moment_5var!D505</f>
        <v/>
      </c>
      <c r="E1155" s="18">
        <f>Ret_Fourth_central_moment_5var!E505</f>
        <v/>
      </c>
      <c r="F1155" s="18">
        <f>Ret_Fourth_central_moment_5var!F505</f>
        <v/>
      </c>
      <c r="T1155" s="14">
        <f>IF(F1154=24,SUM(D1155:F1344),"")</f>
        <v/>
      </c>
      <c r="U1155" s="14" t="n">
        <v>0</v>
      </c>
      <c r="V1155" s="14">
        <f>IF(T1155="","",T1155-U1155)</f>
        <v/>
      </c>
      <c r="AS1155" s="13" t="n"/>
      <c r="AT1155" s="13" t="n"/>
      <c r="AU1155" s="13" t="n"/>
    </row>
    <row r="1156">
      <c r="C1156" s="13" t="n">
        <v>123</v>
      </c>
      <c r="D1156" s="18">
        <f>Ret_Fourth_central_moment_5var!D506</f>
        <v/>
      </c>
      <c r="E1156" s="18">
        <f>Ret_Fourth_central_moment_5var!E506</f>
        <v/>
      </c>
      <c r="F1156" s="18">
        <f>Ret_Fourth_central_moment_5var!F506</f>
        <v/>
      </c>
      <c r="T1156" s="14">
        <f>IF(F1155=24,SUM(D1156:F1345),"")</f>
        <v/>
      </c>
      <c r="U1156" s="14" t="n">
        <v>0</v>
      </c>
      <c r="V1156" s="14">
        <f>IF(T1156="","",T1156-U1156)</f>
        <v/>
      </c>
      <c r="AS1156" s="13" t="n"/>
      <c r="AT1156" s="13" t="n"/>
      <c r="AU1156" s="13" t="n"/>
    </row>
    <row r="1157">
      <c r="C1157" s="13" t="n">
        <v>124</v>
      </c>
      <c r="D1157" s="18">
        <f>Ret_Fourth_central_moment_5var!D507</f>
        <v/>
      </c>
      <c r="E1157" s="18">
        <f>Ret_Fourth_central_moment_5var!E507</f>
        <v/>
      </c>
      <c r="F1157" s="18">
        <f>Ret_Fourth_central_moment_5var!F507</f>
        <v/>
      </c>
      <c r="T1157" s="14">
        <f>IF(F1156=24,SUM(D1157:F1346),"")</f>
        <v/>
      </c>
      <c r="U1157" s="14" t="n">
        <v>0</v>
      </c>
      <c r="V1157" s="14">
        <f>IF(T1157="","",T1157-U1157)</f>
        <v/>
      </c>
      <c r="AS1157" s="13" t="n"/>
      <c r="AT1157" s="13" t="n"/>
      <c r="AU1157" s="13" t="n"/>
    </row>
    <row r="1158">
      <c r="C1158" s="13" t="n">
        <v>125</v>
      </c>
      <c r="D1158" s="18">
        <f>Ret_Fourth_central_moment_5var!D508</f>
        <v/>
      </c>
      <c r="E1158" s="18">
        <f>Ret_Fourth_central_moment_5var!E508</f>
        <v/>
      </c>
      <c r="F1158" s="18">
        <f>Ret_Fourth_central_moment_5var!F508</f>
        <v/>
      </c>
      <c r="T1158" s="14">
        <f>IF(F1157=24,SUM(D1158:F1347),"")</f>
        <v/>
      </c>
      <c r="U1158" s="14" t="n">
        <v>0</v>
      </c>
      <c r="V1158" s="14">
        <f>IF(T1158="","",T1158-U1158)</f>
        <v/>
      </c>
      <c r="AS1158" s="13" t="n"/>
      <c r="AT1158" s="13" t="n"/>
      <c r="AU1158" s="13" t="n"/>
    </row>
    <row r="1159">
      <c r="C1159" s="13" t="n">
        <v>126</v>
      </c>
      <c r="D1159" s="18">
        <f>Ret_Fourth_central_moment_5var!D509</f>
        <v/>
      </c>
      <c r="E1159" s="18">
        <f>Ret_Fourth_central_moment_5var!E509</f>
        <v/>
      </c>
      <c r="F1159" s="18">
        <f>Ret_Fourth_central_moment_5var!F509</f>
        <v/>
      </c>
      <c r="T1159" s="14">
        <f>IF(F1158=24,SUM(D1159:F1348),"")</f>
        <v/>
      </c>
      <c r="U1159" s="14" t="n">
        <v>0</v>
      </c>
      <c r="V1159" s="14">
        <f>IF(T1159="","",T1159-U1159)</f>
        <v/>
      </c>
      <c r="AS1159" s="13" t="n"/>
      <c r="AT1159" s="13" t="n"/>
      <c r="AU1159" s="13" t="n"/>
    </row>
    <row r="1160">
      <c r="C1160" s="13" t="n">
        <v>127</v>
      </c>
      <c r="D1160" s="18">
        <f>Ret_Fourth_central_moment_5var!D510</f>
        <v/>
      </c>
      <c r="E1160" s="18">
        <f>Ret_Fourth_central_moment_5var!E510</f>
        <v/>
      </c>
      <c r="F1160" s="18">
        <f>Ret_Fourth_central_moment_5var!F510</f>
        <v/>
      </c>
      <c r="T1160" s="14">
        <f>IF(F1159=24,SUM(D1160:F1349),"")</f>
        <v/>
      </c>
      <c r="U1160" s="14" t="n">
        <v>0</v>
      </c>
      <c r="V1160" s="14">
        <f>IF(T1160="","",T1160-U1160)</f>
        <v/>
      </c>
      <c r="AS1160" s="13" t="n"/>
      <c r="AT1160" s="13" t="n"/>
      <c r="AU1160" s="13" t="n"/>
    </row>
    <row r="1161">
      <c r="C1161" s="13" t="n">
        <v>128</v>
      </c>
      <c r="D1161" s="18">
        <f>Ret_Fourth_central_moment_5var!D511</f>
        <v/>
      </c>
      <c r="E1161" s="18">
        <f>Ret_Fourth_central_moment_5var!E511</f>
        <v/>
      </c>
      <c r="F1161" s="18">
        <f>Ret_Fourth_central_moment_5var!F511</f>
        <v/>
      </c>
      <c r="T1161" s="14">
        <f>IF(F1160=24,SUM(D1161:F1350),"")</f>
        <v/>
      </c>
      <c r="U1161" s="14" t="n">
        <v>0</v>
      </c>
      <c r="V1161" s="14">
        <f>IF(T1161="","",T1161-U1161)</f>
        <v/>
      </c>
      <c r="AS1161" s="13" t="n"/>
      <c r="AT1161" s="13" t="n"/>
      <c r="AU1161" s="13" t="n"/>
    </row>
    <row r="1162">
      <c r="C1162" s="13" t="n">
        <v>129</v>
      </c>
      <c r="D1162" s="18">
        <f>Ret_Fourth_central_moment_5var!D512</f>
        <v/>
      </c>
      <c r="E1162" s="18">
        <f>Ret_Fourth_central_moment_5var!E512</f>
        <v/>
      </c>
      <c r="F1162" s="18">
        <f>Ret_Fourth_central_moment_5var!F512</f>
        <v/>
      </c>
      <c r="T1162" s="14">
        <f>IF(F1161=24,SUM(D1162:F1351),"")</f>
        <v/>
      </c>
      <c r="U1162" s="14" t="n">
        <v>0</v>
      </c>
      <c r="V1162" s="14">
        <f>IF(T1162="","",T1162-U1162)</f>
        <v/>
      </c>
      <c r="AS1162" s="13" t="n"/>
      <c r="AT1162" s="13" t="n"/>
      <c r="AU1162" s="13" t="n"/>
    </row>
    <row r="1163">
      <c r="C1163" s="13" t="n">
        <v>130</v>
      </c>
      <c r="D1163" s="18">
        <f>Ret_Fourth_central_moment_5var!D513</f>
        <v/>
      </c>
      <c r="E1163" s="18">
        <f>Ret_Fourth_central_moment_5var!E513</f>
        <v/>
      </c>
      <c r="F1163" s="18">
        <f>Ret_Fourth_central_moment_5var!F513</f>
        <v/>
      </c>
      <c r="T1163" s="14">
        <f>IF(F1162=24,SUM(D1163:F1352),"")</f>
        <v/>
      </c>
      <c r="U1163" s="14" t="n">
        <v>0</v>
      </c>
      <c r="V1163" s="14">
        <f>IF(T1163="","",T1163-U1163)</f>
        <v/>
      </c>
      <c r="AS1163" s="13" t="n"/>
      <c r="AT1163" s="13" t="n"/>
      <c r="AU1163" s="13" t="n"/>
    </row>
    <row r="1164">
      <c r="C1164" s="13" t="n">
        <v>131</v>
      </c>
      <c r="D1164" s="18">
        <f>Ret_Fourth_central_moment_5var!D514</f>
        <v/>
      </c>
      <c r="E1164" s="18">
        <f>Ret_Fourth_central_moment_5var!E514</f>
        <v/>
      </c>
      <c r="F1164" s="18">
        <f>Ret_Fourth_central_moment_5var!F514</f>
        <v/>
      </c>
      <c r="T1164" s="14">
        <f>IF(F1163=24,SUM(D1164:F1353),"")</f>
        <v/>
      </c>
      <c r="U1164" s="14" t="n">
        <v>0</v>
      </c>
      <c r="V1164" s="14">
        <f>IF(T1164="","",T1164-U1164)</f>
        <v/>
      </c>
      <c r="AS1164" s="13" t="n"/>
      <c r="AT1164" s="13" t="n"/>
      <c r="AU1164" s="13" t="n"/>
    </row>
    <row r="1165">
      <c r="C1165" s="13" t="n">
        <v>132</v>
      </c>
      <c r="D1165" s="18">
        <f>Ret_Fourth_central_moment_5var!D515</f>
        <v/>
      </c>
      <c r="E1165" s="18">
        <f>Ret_Fourth_central_moment_5var!E515</f>
        <v/>
      </c>
      <c r="F1165" s="18">
        <f>Ret_Fourth_central_moment_5var!F515</f>
        <v/>
      </c>
      <c r="T1165" s="14">
        <f>IF(F1164=24,SUM(D1165:F1354),"")</f>
        <v/>
      </c>
      <c r="U1165" s="14" t="n">
        <v>0</v>
      </c>
      <c r="V1165" s="14">
        <f>IF(T1165="","",T1165-U1165)</f>
        <v/>
      </c>
      <c r="AS1165" s="13" t="n"/>
      <c r="AT1165" s="13" t="n"/>
      <c r="AU1165" s="13" t="n"/>
    </row>
    <row r="1166">
      <c r="C1166" s="13" t="n">
        <v>133</v>
      </c>
      <c r="D1166" s="18">
        <f>Ret_Fourth_central_moment_5var!D516</f>
        <v/>
      </c>
      <c r="E1166" s="18">
        <f>Ret_Fourth_central_moment_5var!E516</f>
        <v/>
      </c>
      <c r="F1166" s="18">
        <f>Ret_Fourth_central_moment_5var!F516</f>
        <v/>
      </c>
      <c r="T1166" s="14">
        <f>IF(F1165=24,SUM(D1166:F1355),"")</f>
        <v/>
      </c>
      <c r="U1166" s="14" t="n">
        <v>0</v>
      </c>
      <c r="V1166" s="14">
        <f>IF(T1166="","",T1166-U1166)</f>
        <v/>
      </c>
      <c r="AS1166" s="13" t="n"/>
      <c r="AT1166" s="13" t="n"/>
      <c r="AU1166" s="13" t="n"/>
    </row>
    <row r="1167">
      <c r="C1167" s="13" t="n">
        <v>134</v>
      </c>
      <c r="D1167" s="18">
        <f>Ret_Fourth_central_moment_5var!D517</f>
        <v/>
      </c>
      <c r="E1167" s="18">
        <f>Ret_Fourth_central_moment_5var!E517</f>
        <v/>
      </c>
      <c r="F1167" s="18">
        <f>Ret_Fourth_central_moment_5var!F517</f>
        <v/>
      </c>
      <c r="T1167" s="14">
        <f>IF(F1166=24,SUM(D1167:F1356),"")</f>
        <v/>
      </c>
      <c r="U1167" s="14" t="n">
        <v>0</v>
      </c>
      <c r="V1167" s="14">
        <f>IF(T1167="","",T1167-U1167)</f>
        <v/>
      </c>
      <c r="AS1167" s="13" t="n"/>
      <c r="AT1167" s="13" t="n"/>
      <c r="AU1167" s="13" t="n"/>
    </row>
    <row r="1168">
      <c r="C1168" s="13" t="n">
        <v>135</v>
      </c>
      <c r="D1168" s="18">
        <f>Ret_Fourth_central_moment_5var!D518</f>
        <v/>
      </c>
      <c r="E1168" s="18">
        <f>Ret_Fourth_central_moment_5var!E518</f>
        <v/>
      </c>
      <c r="F1168" s="18">
        <f>Ret_Fourth_central_moment_5var!F518</f>
        <v/>
      </c>
      <c r="T1168" s="14">
        <f>IF(F1167=24,SUM(D1168:F1357),"")</f>
        <v/>
      </c>
      <c r="U1168" s="14" t="n">
        <v>0</v>
      </c>
      <c r="V1168" s="14">
        <f>IF(T1168="","",T1168-U1168)</f>
        <v/>
      </c>
      <c r="AS1168" s="13" t="n"/>
      <c r="AT1168" s="13" t="n"/>
      <c r="AU1168" s="13" t="n"/>
    </row>
    <row r="1169">
      <c r="C1169" s="13" t="n">
        <v>136</v>
      </c>
      <c r="D1169" s="18">
        <f>Ret_Fourth_central_moment_5var!D519</f>
        <v/>
      </c>
      <c r="E1169" s="18">
        <f>Ret_Fourth_central_moment_5var!E519</f>
        <v/>
      </c>
      <c r="F1169" s="18">
        <f>Ret_Fourth_central_moment_5var!F519</f>
        <v/>
      </c>
      <c r="T1169" s="14">
        <f>IF(F1168=24,SUM(D1169:F1358),"")</f>
        <v/>
      </c>
      <c r="U1169" s="14" t="n">
        <v>0</v>
      </c>
      <c r="V1169" s="14">
        <f>IF(T1169="","",T1169-U1169)</f>
        <v/>
      </c>
      <c r="AS1169" s="13" t="n"/>
      <c r="AT1169" s="13" t="n"/>
      <c r="AU1169" s="13" t="n"/>
    </row>
    <row r="1170">
      <c r="C1170" s="13" t="n">
        <v>137</v>
      </c>
      <c r="D1170" s="18">
        <f>Ret_Fourth_central_moment_5var!D520</f>
        <v/>
      </c>
      <c r="E1170" s="18">
        <f>Ret_Fourth_central_moment_5var!E520</f>
        <v/>
      </c>
      <c r="F1170" s="18">
        <f>Ret_Fourth_central_moment_5var!F520</f>
        <v/>
      </c>
      <c r="T1170" s="14">
        <f>IF(F1169=24,SUM(D1170:F1359),"")</f>
        <v/>
      </c>
      <c r="U1170" s="14" t="n">
        <v>0</v>
      </c>
      <c r="V1170" s="14">
        <f>IF(T1170="","",T1170-U1170)</f>
        <v/>
      </c>
      <c r="AS1170" s="13" t="n"/>
      <c r="AT1170" s="13" t="n"/>
      <c r="AU1170" s="13" t="n"/>
    </row>
    <row r="1171">
      <c r="C1171" s="13" t="n">
        <v>138</v>
      </c>
      <c r="D1171" s="18">
        <f>Ret_Fourth_central_moment_5var!D521</f>
        <v/>
      </c>
      <c r="E1171" s="18">
        <f>Ret_Fourth_central_moment_5var!E521</f>
        <v/>
      </c>
      <c r="F1171" s="18">
        <f>Ret_Fourth_central_moment_5var!F521</f>
        <v/>
      </c>
      <c r="T1171" s="14">
        <f>IF(F1170=24,SUM(D1171:F1360),"")</f>
        <v/>
      </c>
      <c r="U1171" s="14" t="n">
        <v>0</v>
      </c>
      <c r="V1171" s="14">
        <f>IF(T1171="","",T1171-U1171)</f>
        <v/>
      </c>
      <c r="AS1171" s="13" t="n"/>
      <c r="AT1171" s="13" t="n"/>
      <c r="AU1171" s="13" t="n"/>
    </row>
    <row r="1172">
      <c r="C1172" s="13" t="n">
        <v>139</v>
      </c>
      <c r="D1172" s="18">
        <f>Ret_Fourth_central_moment_5var!D522</f>
        <v/>
      </c>
      <c r="E1172" s="18">
        <f>Ret_Fourth_central_moment_5var!E522</f>
        <v/>
      </c>
      <c r="F1172" s="18">
        <f>Ret_Fourth_central_moment_5var!F522</f>
        <v/>
      </c>
      <c r="T1172" s="14">
        <f>IF(F1171=24,SUM(D1172:F1361),"")</f>
        <v/>
      </c>
      <c r="U1172" s="14" t="n">
        <v>0</v>
      </c>
      <c r="V1172" s="14">
        <f>IF(T1172="","",T1172-U1172)</f>
        <v/>
      </c>
      <c r="AS1172" s="13" t="n"/>
      <c r="AT1172" s="13" t="n"/>
      <c r="AU1172" s="13" t="n"/>
    </row>
    <row r="1173">
      <c r="C1173" s="13" t="n">
        <v>140</v>
      </c>
      <c r="D1173" s="18">
        <f>Ret_Fourth_central_moment_5var!D523</f>
        <v/>
      </c>
      <c r="E1173" s="18">
        <f>Ret_Fourth_central_moment_5var!E523</f>
        <v/>
      </c>
      <c r="F1173" s="18">
        <f>Ret_Fourth_central_moment_5var!F523</f>
        <v/>
      </c>
      <c r="T1173" s="14">
        <f>IF(F1172=24,SUM(D1173:F1362),"")</f>
        <v/>
      </c>
      <c r="U1173" s="14" t="n">
        <v>0</v>
      </c>
      <c r="V1173" s="14">
        <f>IF(T1173="","",T1173-U1173)</f>
        <v/>
      </c>
      <c r="AS1173" s="13" t="n"/>
      <c r="AT1173" s="13" t="n"/>
      <c r="AU1173" s="13" t="n"/>
    </row>
    <row r="1174">
      <c r="C1174" s="13" t="n">
        <v>141</v>
      </c>
      <c r="D1174" s="18">
        <f>Ret_Fourth_central_moment_5var!D524</f>
        <v/>
      </c>
      <c r="E1174" s="18">
        <f>Ret_Fourth_central_moment_5var!E524</f>
        <v/>
      </c>
      <c r="F1174" s="18">
        <f>Ret_Fourth_central_moment_5var!F524</f>
        <v/>
      </c>
      <c r="T1174" s="14">
        <f>IF(F1173=24,SUM(D1174:F1363),"")</f>
        <v/>
      </c>
      <c r="U1174" s="14" t="n">
        <v>0</v>
      </c>
      <c r="V1174" s="14">
        <f>IF(T1174="","",T1174-U1174)</f>
        <v/>
      </c>
      <c r="AS1174" s="13" t="n"/>
      <c r="AT1174" s="13" t="n"/>
      <c r="AU1174" s="13" t="n"/>
    </row>
    <row r="1175">
      <c r="C1175" s="13" t="n">
        <v>142</v>
      </c>
      <c r="D1175" s="18">
        <f>Ret_Fourth_central_moment_5var!D525</f>
        <v/>
      </c>
      <c r="E1175" s="18">
        <f>Ret_Fourth_central_moment_5var!E525</f>
        <v/>
      </c>
      <c r="F1175" s="18">
        <f>Ret_Fourth_central_moment_5var!F525</f>
        <v/>
      </c>
      <c r="T1175" s="14">
        <f>IF(F1174=24,SUM(D1175:F1364),"")</f>
        <v/>
      </c>
      <c r="U1175" s="14" t="n">
        <v>0</v>
      </c>
      <c r="V1175" s="14">
        <f>IF(T1175="","",T1175-U1175)</f>
        <v/>
      </c>
      <c r="AS1175" s="13" t="n"/>
      <c r="AT1175" s="13" t="n"/>
      <c r="AU1175" s="13" t="n"/>
    </row>
    <row r="1176">
      <c r="C1176" s="13" t="n">
        <v>143</v>
      </c>
      <c r="D1176" s="18">
        <f>Ret_Fourth_central_moment_5var!D526</f>
        <v/>
      </c>
      <c r="E1176" s="18">
        <f>Ret_Fourth_central_moment_5var!E526</f>
        <v/>
      </c>
      <c r="F1176" s="18">
        <f>Ret_Fourth_central_moment_5var!F526</f>
        <v/>
      </c>
      <c r="T1176" s="14">
        <f>IF(F1175=24,SUM(D1176:F1365),"")</f>
        <v/>
      </c>
      <c r="U1176" s="14" t="n">
        <v>0</v>
      </c>
      <c r="V1176" s="14">
        <f>IF(T1176="","",T1176-U1176)</f>
        <v/>
      </c>
      <c r="AS1176" s="13" t="n"/>
      <c r="AT1176" s="13" t="n"/>
      <c r="AU1176" s="13" t="n"/>
    </row>
    <row r="1177">
      <c r="C1177" s="13" t="n">
        <v>144</v>
      </c>
      <c r="D1177" s="18">
        <f>Ret_Fourth_central_moment_5var!D527</f>
        <v/>
      </c>
      <c r="E1177" s="18">
        <f>Ret_Fourth_central_moment_5var!E527</f>
        <v/>
      </c>
      <c r="F1177" s="18">
        <f>Ret_Fourth_central_moment_5var!F527</f>
        <v/>
      </c>
      <c r="T1177" s="14">
        <f>IF(F1176=24,SUM(D1177:F1366),"")</f>
        <v/>
      </c>
      <c r="U1177" s="14" t="n">
        <v>0</v>
      </c>
      <c r="V1177" s="14">
        <f>IF(T1177="","",T1177-U1177)</f>
        <v/>
      </c>
      <c r="AS1177" s="13" t="n"/>
      <c r="AT1177" s="13" t="n"/>
      <c r="AU1177" s="13" t="n"/>
    </row>
    <row r="1178">
      <c r="C1178" s="13" t="n">
        <v>145</v>
      </c>
      <c r="D1178" s="18">
        <f>Ret_Fourth_central_moment_5var!D528</f>
        <v/>
      </c>
      <c r="E1178" s="18">
        <f>Ret_Fourth_central_moment_5var!E528</f>
        <v/>
      </c>
      <c r="F1178" s="18">
        <f>Ret_Fourth_central_moment_5var!F528</f>
        <v/>
      </c>
      <c r="T1178" s="14">
        <f>IF(F1177=24,SUM(D1178:F1367),"")</f>
        <v/>
      </c>
      <c r="U1178" s="14" t="n">
        <v>0</v>
      </c>
      <c r="V1178" s="14">
        <f>IF(T1178="","",T1178-U1178)</f>
        <v/>
      </c>
      <c r="AS1178" s="13" t="n"/>
      <c r="AT1178" s="13" t="n"/>
      <c r="AU1178" s="13" t="n"/>
    </row>
    <row r="1179">
      <c r="C1179" s="13" t="n">
        <v>146</v>
      </c>
      <c r="D1179" s="18">
        <f>Ret_Fourth_central_moment_5var!D529</f>
        <v/>
      </c>
      <c r="E1179" s="18">
        <f>Ret_Fourth_central_moment_5var!E529</f>
        <v/>
      </c>
      <c r="F1179" s="18">
        <f>Ret_Fourth_central_moment_5var!F529</f>
        <v/>
      </c>
      <c r="T1179" s="14">
        <f>IF(F1178=24,SUM(D1179:F1368),"")</f>
        <v/>
      </c>
      <c r="U1179" s="14" t="n">
        <v>0</v>
      </c>
      <c r="V1179" s="14">
        <f>IF(T1179="","",T1179-U1179)</f>
        <v/>
      </c>
      <c r="AS1179" s="13" t="n"/>
      <c r="AT1179" s="13" t="n"/>
      <c r="AU1179" s="13" t="n"/>
    </row>
    <row r="1180">
      <c r="C1180" s="13" t="n">
        <v>147</v>
      </c>
      <c r="D1180" s="18">
        <f>Ret_Fourth_central_moment_5var!D530</f>
        <v/>
      </c>
      <c r="E1180" s="18">
        <f>Ret_Fourth_central_moment_5var!E530</f>
        <v/>
      </c>
      <c r="F1180" s="18">
        <f>Ret_Fourth_central_moment_5var!F530</f>
        <v/>
      </c>
      <c r="T1180" s="14">
        <f>IF(F1179=24,SUM(D1180:F1369),"")</f>
        <v/>
      </c>
      <c r="U1180" s="14" t="n">
        <v>0</v>
      </c>
      <c r="V1180" s="14">
        <f>IF(T1180="","",T1180-U1180)</f>
        <v/>
      </c>
      <c r="AS1180" s="13" t="n"/>
      <c r="AT1180" s="13" t="n"/>
      <c r="AU1180" s="13" t="n"/>
    </row>
    <row r="1181">
      <c r="C1181" s="13" t="n">
        <v>148</v>
      </c>
      <c r="D1181" s="18">
        <f>Ret_Fourth_central_moment_5var!D531</f>
        <v/>
      </c>
      <c r="E1181" s="18">
        <f>Ret_Fourth_central_moment_5var!E531</f>
        <v/>
      </c>
      <c r="F1181" s="18">
        <f>Ret_Fourth_central_moment_5var!F531</f>
        <v/>
      </c>
      <c r="T1181" s="14">
        <f>IF(F1180=24,SUM(D1181:F1370),"")</f>
        <v/>
      </c>
      <c r="U1181" s="14" t="n">
        <v>0</v>
      </c>
      <c r="V1181" s="14">
        <f>IF(T1181="","",T1181-U1181)</f>
        <v/>
      </c>
      <c r="AS1181" s="13" t="n"/>
      <c r="AT1181" s="13" t="n"/>
      <c r="AU1181" s="13" t="n"/>
    </row>
    <row r="1182">
      <c r="C1182" s="13" t="n">
        <v>149</v>
      </c>
      <c r="D1182" s="18">
        <f>Ret_Fourth_central_moment_5var!D532</f>
        <v/>
      </c>
      <c r="E1182" s="18">
        <f>Ret_Fourth_central_moment_5var!E532</f>
        <v/>
      </c>
      <c r="F1182" s="18">
        <f>Ret_Fourth_central_moment_5var!F532</f>
        <v/>
      </c>
      <c r="T1182" s="14">
        <f>IF(F1181=24,SUM(D1182:F1371),"")</f>
        <v/>
      </c>
      <c r="U1182" s="14" t="n">
        <v>0</v>
      </c>
      <c r="V1182" s="14">
        <f>IF(T1182="","",T1182-U1182)</f>
        <v/>
      </c>
      <c r="AS1182" s="13" t="n"/>
      <c r="AT1182" s="13" t="n"/>
      <c r="AU1182" s="13" t="n"/>
    </row>
    <row r="1183">
      <c r="C1183" s="13" t="n">
        <v>150</v>
      </c>
      <c r="D1183" s="18">
        <f>Ret_Fourth_central_moment_5var!D533</f>
        <v/>
      </c>
      <c r="E1183" s="18">
        <f>Ret_Fourth_central_moment_5var!E533</f>
        <v/>
      </c>
      <c r="F1183" s="18">
        <f>Ret_Fourth_central_moment_5var!F533</f>
        <v/>
      </c>
      <c r="T1183" s="14">
        <f>IF(F1182=24,SUM(D1183:F1372),"")</f>
        <v/>
      </c>
      <c r="U1183" s="14" t="n">
        <v>0</v>
      </c>
      <c r="V1183" s="14">
        <f>IF(T1183="","",T1183-U1183)</f>
        <v/>
      </c>
      <c r="AS1183" s="13" t="n"/>
      <c r="AT1183" s="13" t="n"/>
      <c r="AU1183" s="13" t="n"/>
    </row>
    <row r="1184">
      <c r="C1184" s="13" t="n">
        <v>151</v>
      </c>
      <c r="D1184" s="18">
        <f>Ret_Fourth_central_moment_5var!D534</f>
        <v/>
      </c>
      <c r="E1184" s="18">
        <f>Ret_Fourth_central_moment_5var!E534</f>
        <v/>
      </c>
      <c r="F1184" s="18">
        <f>Ret_Fourth_central_moment_5var!F534</f>
        <v/>
      </c>
      <c r="T1184" s="14">
        <f>IF(F1183=24,SUM(D1184:F1373),"")</f>
        <v/>
      </c>
      <c r="U1184" s="14" t="n">
        <v>0</v>
      </c>
      <c r="V1184" s="14">
        <f>IF(T1184="","",T1184-U1184)</f>
        <v/>
      </c>
      <c r="AS1184" s="13" t="n"/>
      <c r="AT1184" s="13" t="n"/>
      <c r="AU1184" s="13" t="n"/>
    </row>
    <row r="1185">
      <c r="C1185" s="13" t="n">
        <v>152</v>
      </c>
      <c r="D1185" s="18">
        <f>Ret_Fourth_central_moment_5var!D535</f>
        <v/>
      </c>
      <c r="E1185" s="18">
        <f>Ret_Fourth_central_moment_5var!E535</f>
        <v/>
      </c>
      <c r="F1185" s="18">
        <f>Ret_Fourth_central_moment_5var!F535</f>
        <v/>
      </c>
      <c r="T1185" s="14">
        <f>IF(F1184=24,SUM(D1185:F1374),"")</f>
        <v/>
      </c>
      <c r="U1185" s="14" t="n">
        <v>0</v>
      </c>
      <c r="V1185" s="14">
        <f>IF(T1185="","",T1185-U1185)</f>
        <v/>
      </c>
      <c r="AS1185" s="13" t="n"/>
      <c r="AT1185" s="13" t="n"/>
      <c r="AU1185" s="13" t="n"/>
    </row>
    <row r="1186">
      <c r="C1186" s="13" t="n">
        <v>153</v>
      </c>
      <c r="D1186" s="18">
        <f>Ret_Fourth_central_moment_5var!D536</f>
        <v/>
      </c>
      <c r="E1186" s="18">
        <f>Ret_Fourth_central_moment_5var!E536</f>
        <v/>
      </c>
      <c r="F1186" s="18">
        <f>Ret_Fourth_central_moment_5var!F536</f>
        <v/>
      </c>
      <c r="T1186" s="14">
        <f>IF(F1185=24,SUM(D1186:F1375),"")</f>
        <v/>
      </c>
      <c r="U1186" s="14" t="n">
        <v>0</v>
      </c>
      <c r="V1186" s="14">
        <f>IF(T1186="","",T1186-U1186)</f>
        <v/>
      </c>
      <c r="AS1186" s="13" t="n"/>
      <c r="AT1186" s="13" t="n"/>
      <c r="AU1186" s="13" t="n"/>
    </row>
    <row r="1187">
      <c r="C1187" s="13" t="n">
        <v>154</v>
      </c>
      <c r="D1187" s="18">
        <f>Ret_Fourth_central_moment_5var!D537</f>
        <v/>
      </c>
      <c r="E1187" s="18">
        <f>Ret_Fourth_central_moment_5var!E537</f>
        <v/>
      </c>
      <c r="F1187" s="18">
        <f>Ret_Fourth_central_moment_5var!F537</f>
        <v/>
      </c>
      <c r="T1187" s="14">
        <f>IF(F1186=24,SUM(D1187:F1376),"")</f>
        <v/>
      </c>
      <c r="U1187" s="14" t="n">
        <v>0</v>
      </c>
      <c r="V1187" s="14">
        <f>IF(T1187="","",T1187-U1187)</f>
        <v/>
      </c>
      <c r="AS1187" s="13" t="n"/>
      <c r="AT1187" s="13" t="n"/>
      <c r="AU1187" s="13" t="n"/>
    </row>
    <row r="1188">
      <c r="C1188" s="13" t="n">
        <v>155</v>
      </c>
      <c r="D1188" s="18">
        <f>Ret_Fourth_central_moment_5var!D538</f>
        <v/>
      </c>
      <c r="E1188" s="18">
        <f>Ret_Fourth_central_moment_5var!E538</f>
        <v/>
      </c>
      <c r="F1188" s="18">
        <f>Ret_Fourth_central_moment_5var!F538</f>
        <v/>
      </c>
      <c r="T1188" s="14">
        <f>IF(F1187=24,SUM(D1188:F1377),"")</f>
        <v/>
      </c>
      <c r="U1188" s="14" t="n">
        <v>0</v>
      </c>
      <c r="V1188" s="14">
        <f>IF(T1188="","",T1188-U1188)</f>
        <v/>
      </c>
      <c r="AS1188" s="13" t="n"/>
      <c r="AT1188" s="13" t="n"/>
      <c r="AU1188" s="13" t="n"/>
    </row>
    <row r="1189">
      <c r="C1189" s="13" t="n">
        <v>156</v>
      </c>
      <c r="D1189" s="18">
        <f>Ret_Fourth_central_moment_5var!D539</f>
        <v/>
      </c>
      <c r="E1189" s="18">
        <f>Ret_Fourth_central_moment_5var!E539</f>
        <v/>
      </c>
      <c r="F1189" s="18">
        <f>Ret_Fourth_central_moment_5var!F539</f>
        <v/>
      </c>
      <c r="T1189" s="14">
        <f>IF(F1188=24,SUM(D1189:F1378),"")</f>
        <v/>
      </c>
      <c r="U1189" s="14" t="n">
        <v>0</v>
      </c>
      <c r="V1189" s="14">
        <f>IF(T1189="","",T1189-U1189)</f>
        <v/>
      </c>
      <c r="AS1189" s="13" t="n"/>
      <c r="AT1189" s="13" t="n"/>
      <c r="AU1189" s="13" t="n"/>
    </row>
    <row r="1190">
      <c r="C1190" s="13" t="n">
        <v>157</v>
      </c>
      <c r="D1190" s="18">
        <f>Ret_Fourth_central_moment_5var!D540</f>
        <v/>
      </c>
      <c r="E1190" s="18">
        <f>Ret_Fourth_central_moment_5var!E540</f>
        <v/>
      </c>
      <c r="F1190" s="18">
        <f>Ret_Fourth_central_moment_5var!F540</f>
        <v/>
      </c>
      <c r="T1190" s="14">
        <f>IF(F1189=24,SUM(D1190:F1379),"")</f>
        <v/>
      </c>
      <c r="U1190" s="14" t="n">
        <v>0</v>
      </c>
      <c r="V1190" s="14">
        <f>IF(T1190="","",T1190-U1190)</f>
        <v/>
      </c>
      <c r="AS1190" s="13" t="n"/>
      <c r="AT1190" s="13" t="n"/>
      <c r="AU1190" s="13" t="n"/>
    </row>
    <row r="1191">
      <c r="C1191" s="13" t="n">
        <v>158</v>
      </c>
      <c r="D1191" s="18">
        <f>Ret_Fourth_central_moment_5var!D541</f>
        <v/>
      </c>
      <c r="E1191" s="18">
        <f>Ret_Fourth_central_moment_5var!E541</f>
        <v/>
      </c>
      <c r="F1191" s="18">
        <f>Ret_Fourth_central_moment_5var!F541</f>
        <v/>
      </c>
      <c r="T1191" s="14">
        <f>IF(F1190=24,SUM(D1191:F1380),"")</f>
        <v/>
      </c>
      <c r="U1191" s="14" t="n">
        <v>0</v>
      </c>
      <c r="V1191" s="14">
        <f>IF(T1191="","",T1191-U1191)</f>
        <v/>
      </c>
      <c r="AS1191" s="13" t="n"/>
      <c r="AT1191" s="13" t="n"/>
      <c r="AU1191" s="13" t="n"/>
    </row>
    <row r="1192">
      <c r="C1192" s="13" t="n">
        <v>159</v>
      </c>
      <c r="D1192" s="18">
        <f>Ret_Fourth_central_moment_5var!D542</f>
        <v/>
      </c>
      <c r="E1192" s="18">
        <f>Ret_Fourth_central_moment_5var!E542</f>
        <v/>
      </c>
      <c r="F1192" s="18">
        <f>Ret_Fourth_central_moment_5var!F542</f>
        <v/>
      </c>
      <c r="T1192" s="14">
        <f>IF(F1191=24,SUM(D1192:F1381),"")</f>
        <v/>
      </c>
      <c r="U1192" s="14" t="n">
        <v>0</v>
      </c>
      <c r="V1192" s="14">
        <f>IF(T1192="","",T1192-U1192)</f>
        <v/>
      </c>
      <c r="AS1192" s="13" t="n"/>
      <c r="AT1192" s="13" t="n"/>
      <c r="AU1192" s="13" t="n"/>
    </row>
    <row r="1193">
      <c r="C1193" s="13" t="n">
        <v>160</v>
      </c>
      <c r="D1193" s="18">
        <f>Ret_Fourth_central_moment_5var!D543</f>
        <v/>
      </c>
      <c r="E1193" s="18">
        <f>Ret_Fourth_central_moment_5var!E543</f>
        <v/>
      </c>
      <c r="F1193" s="18">
        <f>Ret_Fourth_central_moment_5var!F543</f>
        <v/>
      </c>
      <c r="T1193" s="14">
        <f>IF(F1192=24,SUM(D1193:F1382),"")</f>
        <v/>
      </c>
      <c r="U1193" s="14" t="n">
        <v>0</v>
      </c>
      <c r="V1193" s="14">
        <f>IF(T1193="","",T1193-U1193)</f>
        <v/>
      </c>
      <c r="AS1193" s="13" t="n"/>
      <c r="AT1193" s="13" t="n"/>
      <c r="AU1193" s="13" t="n"/>
    </row>
    <row r="1194">
      <c r="C1194" s="13" t="n">
        <v>161</v>
      </c>
      <c r="D1194" s="18">
        <f>Ret_Fourth_central_moment_5var!D544</f>
        <v/>
      </c>
      <c r="E1194" s="18">
        <f>Ret_Fourth_central_moment_5var!E544</f>
        <v/>
      </c>
      <c r="F1194" s="18">
        <f>Ret_Fourth_central_moment_5var!F544</f>
        <v/>
      </c>
      <c r="T1194" s="14">
        <f>IF(F1193=24,SUM(D1194:F1383),"")</f>
        <v/>
      </c>
      <c r="U1194" s="14" t="n">
        <v>0</v>
      </c>
      <c r="V1194" s="14">
        <f>IF(T1194="","",T1194-U1194)</f>
        <v/>
      </c>
      <c r="AS1194" s="13" t="n"/>
      <c r="AT1194" s="13" t="n"/>
      <c r="AU1194" s="13" t="n"/>
    </row>
    <row r="1195">
      <c r="C1195" s="13" t="n">
        <v>162</v>
      </c>
      <c r="D1195" s="18">
        <f>Ret_Fourth_central_moment_5var!D545</f>
        <v/>
      </c>
      <c r="E1195" s="18">
        <f>Ret_Fourth_central_moment_5var!E545</f>
        <v/>
      </c>
      <c r="F1195" s="18">
        <f>Ret_Fourth_central_moment_5var!F545</f>
        <v/>
      </c>
      <c r="T1195" s="14">
        <f>IF(F1194=24,SUM(D1195:F1384),"")</f>
        <v/>
      </c>
      <c r="U1195" s="14" t="n">
        <v>0</v>
      </c>
      <c r="V1195" s="14">
        <f>IF(T1195="","",T1195-U1195)</f>
        <v/>
      </c>
      <c r="AS1195" s="13" t="n"/>
      <c r="AT1195" s="13" t="n"/>
      <c r="AU1195" s="13" t="n"/>
    </row>
    <row r="1196">
      <c r="C1196" s="13" t="n">
        <v>163</v>
      </c>
      <c r="D1196" s="18">
        <f>Ret_Fourth_central_moment_5var!D546</f>
        <v/>
      </c>
      <c r="E1196" s="18">
        <f>Ret_Fourth_central_moment_5var!E546</f>
        <v/>
      </c>
      <c r="F1196" s="18">
        <f>Ret_Fourth_central_moment_5var!F546</f>
        <v/>
      </c>
      <c r="T1196" s="14">
        <f>IF(F1195=24,SUM(D1196:F1385),"")</f>
        <v/>
      </c>
      <c r="U1196" s="14" t="n">
        <v>0</v>
      </c>
      <c r="V1196" s="14">
        <f>IF(T1196="","",T1196-U1196)</f>
        <v/>
      </c>
      <c r="AS1196" s="13" t="n"/>
      <c r="AT1196" s="13" t="n"/>
      <c r="AU1196" s="13" t="n"/>
    </row>
    <row r="1197">
      <c r="C1197" s="13" t="n">
        <v>164</v>
      </c>
      <c r="D1197" s="18">
        <f>Ret_Fourth_central_moment_5var!D547</f>
        <v/>
      </c>
      <c r="E1197" s="18">
        <f>Ret_Fourth_central_moment_5var!E547</f>
        <v/>
      </c>
      <c r="F1197" s="18">
        <f>Ret_Fourth_central_moment_5var!F547</f>
        <v/>
      </c>
      <c r="T1197" s="14">
        <f>IF(F1196=24,SUM(D1197:F1386),"")</f>
        <v/>
      </c>
      <c r="U1197" s="14" t="n">
        <v>0</v>
      </c>
      <c r="V1197" s="14">
        <f>IF(T1197="","",T1197-U1197)</f>
        <v/>
      </c>
      <c r="AS1197" s="13" t="n"/>
      <c r="AT1197" s="13" t="n"/>
      <c r="AU1197" s="13" t="n"/>
    </row>
    <row r="1198">
      <c r="C1198" s="13" t="n">
        <v>165</v>
      </c>
      <c r="D1198" s="18">
        <f>Ret_Fourth_central_moment_5var!D548</f>
        <v/>
      </c>
      <c r="E1198" s="18">
        <f>Ret_Fourth_central_moment_5var!E548</f>
        <v/>
      </c>
      <c r="F1198" s="18">
        <f>Ret_Fourth_central_moment_5var!F548</f>
        <v/>
      </c>
      <c r="T1198" s="14">
        <f>IF(F1197=24,SUM(D1198:F1387),"")</f>
        <v/>
      </c>
      <c r="U1198" s="14" t="n">
        <v>0</v>
      </c>
      <c r="V1198" s="14">
        <f>IF(T1198="","",T1198-U1198)</f>
        <v/>
      </c>
      <c r="AS1198" s="13" t="n"/>
      <c r="AT1198" s="13" t="n"/>
      <c r="AU1198" s="13" t="n"/>
    </row>
    <row r="1199">
      <c r="C1199" s="13" t="n">
        <v>166</v>
      </c>
      <c r="D1199" s="18">
        <f>Ret_Fourth_central_moment_5var!D549</f>
        <v/>
      </c>
      <c r="E1199" s="18">
        <f>Ret_Fourth_central_moment_5var!E549</f>
        <v/>
      </c>
      <c r="F1199" s="18">
        <f>Ret_Fourth_central_moment_5var!F549</f>
        <v/>
      </c>
      <c r="T1199" s="14">
        <f>IF(F1198=24,SUM(D1199:F1388),"")</f>
        <v/>
      </c>
      <c r="U1199" s="14" t="n">
        <v>0</v>
      </c>
      <c r="V1199" s="14">
        <f>IF(T1199="","",T1199-U1199)</f>
        <v/>
      </c>
      <c r="AS1199" s="13" t="n"/>
      <c r="AT1199" s="13" t="n"/>
      <c r="AU1199" s="13" t="n"/>
    </row>
    <row r="1200">
      <c r="C1200" s="13" t="n">
        <v>167</v>
      </c>
      <c r="D1200" s="18">
        <f>Ret_Fourth_central_moment_5var!D550</f>
        <v/>
      </c>
      <c r="E1200" s="18">
        <f>Ret_Fourth_central_moment_5var!E550</f>
        <v/>
      </c>
      <c r="F1200" s="18">
        <f>Ret_Fourth_central_moment_5var!F550</f>
        <v/>
      </c>
      <c r="T1200" s="14">
        <f>IF(F1199=24,SUM(D1200:F1389),"")</f>
        <v/>
      </c>
      <c r="U1200" s="14" t="n">
        <v>0</v>
      </c>
      <c r="V1200" s="14">
        <f>IF(T1200="","",T1200-U1200)</f>
        <v/>
      </c>
      <c r="AS1200" s="13" t="n"/>
      <c r="AT1200" s="13" t="n"/>
      <c r="AU1200" s="13" t="n"/>
    </row>
    <row r="1201">
      <c r="C1201" s="13" t="n">
        <v>168</v>
      </c>
      <c r="D1201" s="18">
        <f>Ret_Fourth_central_moment_5var!D551</f>
        <v/>
      </c>
      <c r="E1201" s="18">
        <f>Ret_Fourth_central_moment_5var!E551</f>
        <v/>
      </c>
      <c r="F1201" s="18">
        <f>Ret_Fourth_central_moment_5var!F551</f>
        <v/>
      </c>
      <c r="T1201" s="14">
        <f>IF(F1200=24,SUM(D1201:F1390),"")</f>
        <v/>
      </c>
      <c r="U1201" s="14" t="n">
        <v>0</v>
      </c>
      <c r="V1201" s="14">
        <f>IF(T1201="","",T1201-U1201)</f>
        <v/>
      </c>
      <c r="AS1201" s="13" t="n"/>
      <c r="AT1201" s="13" t="n"/>
      <c r="AU1201" s="13" t="n"/>
    </row>
    <row r="1202">
      <c r="C1202" s="13" t="n">
        <v>169</v>
      </c>
      <c r="D1202" s="18">
        <f>Ret_Fourth_central_moment_5var!D552</f>
        <v/>
      </c>
      <c r="E1202" s="18">
        <f>Ret_Fourth_central_moment_5var!E552</f>
        <v/>
      </c>
      <c r="F1202" s="18">
        <f>Ret_Fourth_central_moment_5var!F552</f>
        <v/>
      </c>
      <c r="T1202" s="14">
        <f>IF(F1201=24,SUM(D1202:F1391),"")</f>
        <v/>
      </c>
      <c r="U1202" s="14" t="n">
        <v>0</v>
      </c>
      <c r="V1202" s="14">
        <f>IF(T1202="","",T1202-U1202)</f>
        <v/>
      </c>
      <c r="AS1202" s="13" t="n"/>
      <c r="AT1202" s="13" t="n"/>
      <c r="AU1202" s="13" t="n"/>
    </row>
    <row r="1203">
      <c r="C1203" s="13" t="n">
        <v>170</v>
      </c>
      <c r="D1203" s="18">
        <f>Ret_Fourth_central_moment_5var!D553</f>
        <v/>
      </c>
      <c r="E1203" s="18">
        <f>Ret_Fourth_central_moment_5var!E553</f>
        <v/>
      </c>
      <c r="F1203" s="18">
        <f>Ret_Fourth_central_moment_5var!F553</f>
        <v/>
      </c>
      <c r="T1203" s="14">
        <f>IF(F1202=24,SUM(D1203:F1392),"")</f>
        <v/>
      </c>
      <c r="U1203" s="14" t="n">
        <v>0</v>
      </c>
      <c r="V1203" s="14">
        <f>IF(T1203="","",T1203-U1203)</f>
        <v/>
      </c>
      <c r="AS1203" s="13" t="n"/>
      <c r="AT1203" s="13" t="n"/>
      <c r="AU1203" s="13" t="n"/>
    </row>
    <row r="1204">
      <c r="C1204" s="13" t="n">
        <v>171</v>
      </c>
      <c r="D1204" s="18">
        <f>Ret_Fourth_central_moment_5var!D554</f>
        <v/>
      </c>
      <c r="E1204" s="18">
        <f>Ret_Fourth_central_moment_5var!E554</f>
        <v/>
      </c>
      <c r="F1204" s="18">
        <f>Ret_Fourth_central_moment_5var!F554</f>
        <v/>
      </c>
      <c r="T1204" s="14">
        <f>IF(F1203=24,SUM(D1204:F1393),"")</f>
        <v/>
      </c>
      <c r="U1204" s="14" t="n">
        <v>0</v>
      </c>
      <c r="V1204" s="14">
        <f>IF(T1204="","",T1204-U1204)</f>
        <v/>
      </c>
      <c r="AS1204" s="13" t="n"/>
      <c r="AT1204" s="13" t="n"/>
      <c r="AU1204" s="13" t="n"/>
    </row>
    <row r="1205">
      <c r="C1205" s="13" t="n">
        <v>172</v>
      </c>
      <c r="D1205" s="18">
        <f>Ret_Fourth_central_moment_5var!D555</f>
        <v/>
      </c>
      <c r="E1205" s="18">
        <f>Ret_Fourth_central_moment_5var!E555</f>
        <v/>
      </c>
      <c r="F1205" s="18">
        <f>Ret_Fourth_central_moment_5var!F555</f>
        <v/>
      </c>
      <c r="T1205" s="14">
        <f>IF(F1204=24,SUM(D1205:F1394),"")</f>
        <v/>
      </c>
      <c r="U1205" s="14" t="n">
        <v>0</v>
      </c>
      <c r="V1205" s="14">
        <f>IF(T1205="","",T1205-U1205)</f>
        <v/>
      </c>
      <c r="AS1205" s="13" t="n"/>
      <c r="AT1205" s="13" t="n"/>
      <c r="AU1205" s="13" t="n"/>
    </row>
    <row r="1206">
      <c r="C1206" s="13" t="n">
        <v>173</v>
      </c>
      <c r="D1206" s="18">
        <f>Ret_Fourth_central_moment_5var!D556</f>
        <v/>
      </c>
      <c r="E1206" s="18">
        <f>Ret_Fourth_central_moment_5var!E556</f>
        <v/>
      </c>
      <c r="F1206" s="18">
        <f>Ret_Fourth_central_moment_5var!F556</f>
        <v/>
      </c>
      <c r="T1206" s="14">
        <f>IF(F1205=24,SUM(D1206:F1395),"")</f>
        <v/>
      </c>
      <c r="U1206" s="14" t="n">
        <v>0</v>
      </c>
      <c r="V1206" s="14">
        <f>IF(T1206="","",T1206-U1206)</f>
        <v/>
      </c>
      <c r="AS1206" s="13" t="n"/>
      <c r="AT1206" s="13" t="n"/>
      <c r="AU1206" s="13" t="n"/>
    </row>
    <row r="1207">
      <c r="C1207" s="13" t="n">
        <v>174</v>
      </c>
      <c r="D1207" s="18">
        <f>Ret_Fourth_central_moment_5var!D557</f>
        <v/>
      </c>
      <c r="E1207" s="18">
        <f>Ret_Fourth_central_moment_5var!E557</f>
        <v/>
      </c>
      <c r="F1207" s="18">
        <f>Ret_Fourth_central_moment_5var!F557</f>
        <v/>
      </c>
      <c r="T1207" s="14">
        <f>IF(F1206=24,SUM(D1207:F1396),"")</f>
        <v/>
      </c>
      <c r="U1207" s="14" t="n">
        <v>0</v>
      </c>
      <c r="V1207" s="14">
        <f>IF(T1207="","",T1207-U1207)</f>
        <v/>
      </c>
      <c r="AS1207" s="13" t="n"/>
      <c r="AT1207" s="13" t="n"/>
      <c r="AU1207" s="13" t="n"/>
    </row>
    <row r="1208">
      <c r="C1208" s="13" t="n">
        <v>175</v>
      </c>
      <c r="D1208" s="18">
        <f>Ret_Fourth_central_moment_5var!D558</f>
        <v/>
      </c>
      <c r="E1208" s="18">
        <f>Ret_Fourth_central_moment_5var!E558</f>
        <v/>
      </c>
      <c r="F1208" s="18">
        <f>Ret_Fourth_central_moment_5var!F558</f>
        <v/>
      </c>
      <c r="T1208" s="14">
        <f>IF(F1207=24,SUM(D1208:F1397),"")</f>
        <v/>
      </c>
      <c r="U1208" s="14" t="n">
        <v>0</v>
      </c>
      <c r="V1208" s="14">
        <f>IF(T1208="","",T1208-U1208)</f>
        <v/>
      </c>
      <c r="AS1208" s="13" t="n"/>
      <c r="AT1208" s="13" t="n"/>
      <c r="AU1208" s="13" t="n"/>
    </row>
    <row r="1209">
      <c r="C1209" s="13" t="n">
        <v>176</v>
      </c>
      <c r="D1209" s="18">
        <f>Ret_Fourth_central_moment_5var!D559</f>
        <v/>
      </c>
      <c r="E1209" s="18">
        <f>Ret_Fourth_central_moment_5var!E559</f>
        <v/>
      </c>
      <c r="F1209" s="18">
        <f>Ret_Fourth_central_moment_5var!F559</f>
        <v/>
      </c>
      <c r="T1209" s="14">
        <f>IF(F1208=24,SUM(D1209:F1398),"")</f>
        <v/>
      </c>
      <c r="U1209" s="14" t="n">
        <v>0</v>
      </c>
      <c r="V1209" s="14">
        <f>IF(T1209="","",T1209-U1209)</f>
        <v/>
      </c>
      <c r="AS1209" s="13" t="n"/>
      <c r="AT1209" s="13" t="n"/>
      <c r="AU1209" s="13" t="n"/>
    </row>
    <row r="1210">
      <c r="C1210" s="13" t="n">
        <v>177</v>
      </c>
      <c r="D1210" s="18">
        <f>Ret_Fourth_central_moment_5var!D560</f>
        <v/>
      </c>
      <c r="E1210" s="18">
        <f>Ret_Fourth_central_moment_5var!E560</f>
        <v/>
      </c>
      <c r="F1210" s="18">
        <f>Ret_Fourth_central_moment_5var!F560</f>
        <v/>
      </c>
      <c r="T1210" s="14">
        <f>IF(F1209=24,SUM(D1210:F1399),"")</f>
        <v/>
      </c>
      <c r="U1210" s="14" t="n">
        <v>0</v>
      </c>
      <c r="V1210" s="14">
        <f>IF(T1210="","",T1210-U1210)</f>
        <v/>
      </c>
      <c r="AS1210" s="13" t="n"/>
      <c r="AT1210" s="13" t="n"/>
      <c r="AU1210" s="13" t="n"/>
    </row>
    <row r="1211">
      <c r="C1211" s="13" t="n">
        <v>178</v>
      </c>
      <c r="D1211" s="18">
        <f>Ret_Fourth_central_moment_5var!D561</f>
        <v/>
      </c>
      <c r="E1211" s="18">
        <f>Ret_Fourth_central_moment_5var!E561</f>
        <v/>
      </c>
      <c r="F1211" s="18">
        <f>Ret_Fourth_central_moment_5var!F561</f>
        <v/>
      </c>
      <c r="T1211" s="14">
        <f>IF(F1210=24,SUM(D1211:F1400),"")</f>
        <v/>
      </c>
      <c r="U1211" s="14" t="n">
        <v>0</v>
      </c>
      <c r="V1211" s="14">
        <f>IF(T1211="","",T1211-U1211)</f>
        <v/>
      </c>
      <c r="AS1211" s="13" t="n"/>
      <c r="AT1211" s="13" t="n"/>
      <c r="AU1211" s="13" t="n"/>
    </row>
    <row r="1212">
      <c r="C1212" s="13" t="n">
        <v>179</v>
      </c>
      <c r="D1212" s="18">
        <f>Ret_Fourth_central_moment_5var!D562</f>
        <v/>
      </c>
      <c r="E1212" s="18">
        <f>Ret_Fourth_central_moment_5var!E562</f>
        <v/>
      </c>
      <c r="F1212" s="18">
        <f>Ret_Fourth_central_moment_5var!F562</f>
        <v/>
      </c>
      <c r="T1212" s="14">
        <f>IF(F1211=24,SUM(D1212:F1401),"")</f>
        <v/>
      </c>
      <c r="U1212" s="14" t="n">
        <v>0</v>
      </c>
      <c r="V1212" s="14">
        <f>IF(T1212="","",T1212-U1212)</f>
        <v/>
      </c>
      <c r="AS1212" s="13" t="n"/>
      <c r="AT1212" s="13" t="n"/>
      <c r="AU1212" s="13" t="n"/>
    </row>
    <row r="1213">
      <c r="C1213" s="13" t="n">
        <v>180</v>
      </c>
      <c r="D1213" s="18">
        <f>Ret_Fourth_central_moment_5var!D563</f>
        <v/>
      </c>
      <c r="E1213" s="18">
        <f>Ret_Fourth_central_moment_5var!E563</f>
        <v/>
      </c>
      <c r="F1213" s="18">
        <f>Ret_Fourth_central_moment_5var!F563</f>
        <v/>
      </c>
      <c r="T1213" s="14">
        <f>IF(F1212=24,SUM(D1213:F1402),"")</f>
        <v/>
      </c>
      <c r="U1213" s="14" t="n">
        <v>0</v>
      </c>
      <c r="V1213" s="14">
        <f>IF(T1213="","",T1213-U1213)</f>
        <v/>
      </c>
      <c r="AS1213" s="13" t="n"/>
      <c r="AT1213" s="13" t="n"/>
      <c r="AU1213" s="13" t="n"/>
    </row>
    <row r="1214">
      <c r="C1214" s="13" t="n">
        <v>181</v>
      </c>
      <c r="D1214" s="18">
        <f>Ret_Fourth_central_moment_5var!D564</f>
        <v/>
      </c>
      <c r="E1214" s="18">
        <f>Ret_Fourth_central_moment_5var!E564</f>
        <v/>
      </c>
      <c r="F1214" s="18">
        <f>Ret_Fourth_central_moment_5var!F564</f>
        <v/>
      </c>
      <c r="T1214" s="14">
        <f>IF(F1213=24,SUM(D1214:F1403),"")</f>
        <v/>
      </c>
      <c r="U1214" s="14" t="n">
        <v>0</v>
      </c>
      <c r="V1214" s="14">
        <f>IF(T1214="","",T1214-U1214)</f>
        <v/>
      </c>
      <c r="AS1214" s="13" t="n"/>
      <c r="AT1214" s="13" t="n"/>
      <c r="AU1214" s="13" t="n"/>
    </row>
    <row r="1215">
      <c r="C1215" s="13" t="n">
        <v>182</v>
      </c>
      <c r="D1215" s="18">
        <f>Ret_Fourth_central_moment_5var!D565</f>
        <v/>
      </c>
      <c r="E1215" s="18">
        <f>Ret_Fourth_central_moment_5var!E565</f>
        <v/>
      </c>
      <c r="F1215" s="18">
        <f>Ret_Fourth_central_moment_5var!F565</f>
        <v/>
      </c>
      <c r="T1215" s="14">
        <f>IF(F1214=24,SUM(D1215:F1404),"")</f>
        <v/>
      </c>
      <c r="U1215" s="14" t="n">
        <v>0</v>
      </c>
      <c r="V1215" s="14">
        <f>IF(T1215="","",T1215-U1215)</f>
        <v/>
      </c>
      <c r="AS1215" s="13" t="n"/>
      <c r="AT1215" s="13" t="n"/>
      <c r="AU1215" s="13" t="n"/>
    </row>
    <row r="1216">
      <c r="C1216" s="13" t="n">
        <v>183</v>
      </c>
      <c r="D1216" s="18">
        <f>Ret_Fourth_central_moment_5var!D566</f>
        <v/>
      </c>
      <c r="E1216" s="18">
        <f>Ret_Fourth_central_moment_5var!E566</f>
        <v/>
      </c>
      <c r="F1216" s="18">
        <f>Ret_Fourth_central_moment_5var!F566</f>
        <v/>
      </c>
      <c r="T1216" s="14">
        <f>IF(F1215=24,SUM(D1216:F1405),"")</f>
        <v/>
      </c>
      <c r="U1216" s="14" t="n">
        <v>0</v>
      </c>
      <c r="V1216" s="14">
        <f>IF(T1216="","",T1216-U1216)</f>
        <v/>
      </c>
      <c r="AS1216" s="13" t="n"/>
      <c r="AT1216" s="13" t="n"/>
      <c r="AU1216" s="13" t="n"/>
    </row>
    <row r="1217">
      <c r="C1217" s="13" t="n">
        <v>184</v>
      </c>
      <c r="D1217" s="18">
        <f>Ret_Fourth_central_moment_5var!D567</f>
        <v/>
      </c>
      <c r="E1217" s="18">
        <f>Ret_Fourth_central_moment_5var!E567</f>
        <v/>
      </c>
      <c r="F1217" s="18">
        <f>Ret_Fourth_central_moment_5var!F567</f>
        <v/>
      </c>
      <c r="T1217" s="14">
        <f>IF(F1216=24,SUM(D1217:F1406),"")</f>
        <v/>
      </c>
      <c r="U1217" s="14" t="n">
        <v>0</v>
      </c>
      <c r="V1217" s="14">
        <f>IF(T1217="","",T1217-U1217)</f>
        <v/>
      </c>
      <c r="AS1217" s="13" t="n"/>
      <c r="AT1217" s="13" t="n"/>
      <c r="AU1217" s="13" t="n"/>
    </row>
    <row r="1218">
      <c r="C1218" s="13" t="n">
        <v>185</v>
      </c>
      <c r="D1218" s="18">
        <f>Ret_Fourth_central_moment_5var!D568</f>
        <v/>
      </c>
      <c r="E1218" s="18">
        <f>Ret_Fourth_central_moment_5var!E568</f>
        <v/>
      </c>
      <c r="F1218" s="18">
        <f>Ret_Fourth_central_moment_5var!F568</f>
        <v/>
      </c>
      <c r="T1218" s="14">
        <f>IF(F1217=24,SUM(D1218:F1407),"")</f>
        <v/>
      </c>
      <c r="U1218" s="14" t="n">
        <v>0</v>
      </c>
      <c r="V1218" s="14">
        <f>IF(T1218="","",T1218-U1218)</f>
        <v/>
      </c>
      <c r="AS1218" s="13" t="n"/>
      <c r="AT1218" s="13" t="n"/>
      <c r="AU1218" s="13" t="n"/>
    </row>
    <row r="1219">
      <c r="C1219" s="13" t="n">
        <v>186</v>
      </c>
      <c r="D1219" s="18">
        <f>Ret_Fourth_central_moment_5var!D569</f>
        <v/>
      </c>
      <c r="E1219" s="18">
        <f>Ret_Fourth_central_moment_5var!E569</f>
        <v/>
      </c>
      <c r="F1219" s="18">
        <f>Ret_Fourth_central_moment_5var!F569</f>
        <v/>
      </c>
      <c r="T1219" s="14">
        <f>IF(F1218=24,SUM(D1219:F1408),"")</f>
        <v/>
      </c>
      <c r="U1219" s="14" t="n">
        <v>0</v>
      </c>
      <c r="V1219" s="14">
        <f>IF(T1219="","",T1219-U1219)</f>
        <v/>
      </c>
      <c r="AS1219" s="13" t="n"/>
      <c r="AT1219" s="13" t="n"/>
      <c r="AU1219" s="13" t="n"/>
    </row>
    <row r="1220">
      <c r="C1220" s="13" t="n">
        <v>187</v>
      </c>
      <c r="D1220" s="18">
        <f>Ret_Fourth_central_moment_5var!D570</f>
        <v/>
      </c>
      <c r="E1220" s="18">
        <f>Ret_Fourth_central_moment_5var!E570</f>
        <v/>
      </c>
      <c r="F1220" s="18">
        <f>Ret_Fourth_central_moment_5var!F570</f>
        <v/>
      </c>
      <c r="T1220" s="14">
        <f>IF(F1219=24,SUM(D1220:F1409),"")</f>
        <v/>
      </c>
      <c r="U1220" s="14" t="n">
        <v>0</v>
      </c>
      <c r="V1220" s="14">
        <f>IF(T1220="","",T1220-U1220)</f>
        <v/>
      </c>
      <c r="AS1220" s="13" t="n">
        <v>11</v>
      </c>
      <c r="AT1220" s="13" t="inlineStr">
        <is>
          <t>Var(Var(Cap))</t>
        </is>
      </c>
      <c r="AU1220" s="13" t="n">
        <v>16</v>
      </c>
    </row>
    <row r="1221">
      <c r="C1221" s="13" t="n">
        <v>188</v>
      </c>
      <c r="D1221" s="18">
        <f>Ret_Fourth_central_moment_5var!D571</f>
        <v/>
      </c>
      <c r="E1221" s="18">
        <f>Ret_Fourth_central_moment_5var!E571</f>
        <v/>
      </c>
      <c r="F1221" s="18">
        <f>Ret_Fourth_central_moment_5var!F571</f>
        <v/>
      </c>
      <c r="T1221" s="14">
        <f>IF(F1220=24,SUM(D1221:F1410),"")</f>
        <v/>
      </c>
      <c r="U1221" s="14" t="n">
        <v>0</v>
      </c>
      <c r="V1221" s="14">
        <f>IF(T1221="","",T1221-U1221)</f>
        <v/>
      </c>
      <c r="AS1221" s="13" t="n">
        <v>12</v>
      </c>
      <c r="AT1221" s="13" t="n"/>
      <c r="AU1221" s="18" t="inlineStr">
        <is>
          <t>NOVOFac_Fourth_central_moment_5var!D24</t>
        </is>
      </c>
    </row>
    <row r="1222">
      <c r="C1222" s="13" t="n">
        <v>189</v>
      </c>
      <c r="D1222" s="18">
        <f>Ret_Fourth_central_moment_5var!D572</f>
        <v/>
      </c>
      <c r="E1222" s="18">
        <f>Ret_Fourth_central_moment_5var!E572</f>
        <v/>
      </c>
      <c r="F1222" s="18">
        <f>Ret_Fourth_central_moment_5var!F572</f>
        <v/>
      </c>
      <c r="T1222" s="14">
        <f>IF(F1221=24,SUM(D1222:F1411),"")</f>
        <v/>
      </c>
      <c r="U1222" s="14" t="n">
        <v>0</v>
      </c>
      <c r="V1222" s="14">
        <f>IF(T1222="","",T1222-U1222)</f>
        <v/>
      </c>
      <c r="AS1222" s="13" t="n"/>
      <c r="AT1222" s="13" t="n"/>
      <c r="AU1222" s="13" t="n"/>
    </row>
    <row r="1223">
      <c r="C1223" s="13" t="n">
        <v>190</v>
      </c>
      <c r="D1223" s="18">
        <f>Ret_Fourth_central_moment_5var!D573</f>
        <v/>
      </c>
      <c r="E1223" s="18">
        <f>Ret_Fourth_central_moment_5var!E573</f>
        <v/>
      </c>
      <c r="F1223" s="18">
        <f>Ret_Fourth_central_moment_5var!F573</f>
        <v/>
      </c>
      <c r="T1223" s="14">
        <f>IF(F1222=24,SUM(D1223:F1412),"")</f>
        <v/>
      </c>
      <c r="U1223" s="14" t="n">
        <v>0</v>
      </c>
      <c r="V1223" s="14">
        <f>IF(T1223="","",T1223-U1223)</f>
        <v/>
      </c>
      <c r="AS1223" s="13" t="n"/>
      <c r="AT1223" s="13" t="n"/>
      <c r="AU1223" s="13" t="n"/>
    </row>
    <row r="1224">
      <c r="C1224" s="13" t="n">
        <v>191</v>
      </c>
      <c r="D1224" s="18">
        <f>Ret_Fourth_central_moment_5var!D574</f>
        <v/>
      </c>
      <c r="E1224" s="18">
        <f>Ret_Fourth_central_moment_5var!E574</f>
        <v/>
      </c>
      <c r="F1224" s="18">
        <f>Ret_Fourth_central_moment_5var!F574</f>
        <v/>
      </c>
      <c r="T1224" s="14">
        <f>IF(F1223=24,SUM(D1224:F1413),"")</f>
        <v/>
      </c>
      <c r="U1224" s="14" t="n">
        <v>0</v>
      </c>
      <c r="V1224" s="14">
        <f>IF(T1224="","",T1224-U1224)</f>
        <v/>
      </c>
      <c r="AS1224" s="13" t="n"/>
      <c r="AT1224" s="13" t="n"/>
      <c r="AU1224" s="13" t="n"/>
    </row>
    <row r="1225">
      <c r="C1225" s="13" t="n">
        <v>192</v>
      </c>
      <c r="D1225" s="18">
        <f>Ret_Fourth_central_moment_5var!D575</f>
        <v/>
      </c>
      <c r="E1225" s="18">
        <f>Ret_Fourth_central_moment_5var!E575</f>
        <v/>
      </c>
      <c r="F1225" s="18">
        <f>Ret_Fourth_central_moment_5var!F575</f>
        <v/>
      </c>
      <c r="T1225" s="14">
        <f>IF(F1224=24,SUM(D1225:F1414),"")</f>
        <v/>
      </c>
      <c r="U1225" s="14" t="n">
        <v>0</v>
      </c>
      <c r="V1225" s="14">
        <f>IF(T1225="","",T1225-U1225)</f>
        <v/>
      </c>
      <c r="AS1225" s="13" t="n"/>
      <c r="AT1225" s="13" t="n"/>
      <c r="AU1225" s="13" t="n"/>
    </row>
    <row r="1226">
      <c r="C1226" s="13" t="n">
        <v>193</v>
      </c>
      <c r="D1226" s="18">
        <f>Ret_Fourth_central_moment_5var!D576</f>
        <v/>
      </c>
      <c r="E1226" s="18">
        <f>Ret_Fourth_central_moment_5var!E576</f>
        <v/>
      </c>
      <c r="F1226" s="18">
        <f>Ret_Fourth_central_moment_5var!F576</f>
        <v/>
      </c>
      <c r="T1226" s="14">
        <f>IF(F1225=24,SUM(D1226:F1415),"")</f>
        <v/>
      </c>
      <c r="U1226" s="14" t="n">
        <v>0</v>
      </c>
      <c r="V1226" s="14">
        <f>IF(T1226="","",T1226-U1226)</f>
        <v/>
      </c>
      <c r="AS1226" s="13" t="n"/>
      <c r="AT1226" s="13" t="n"/>
      <c r="AU1226" s="13" t="n"/>
    </row>
    <row r="1227">
      <c r="C1227" s="13" t="n">
        <v>194</v>
      </c>
      <c r="D1227" s="18">
        <f>Ret_Fourth_central_moment_5var!D577</f>
        <v/>
      </c>
      <c r="E1227" s="18">
        <f>Ret_Fourth_central_moment_5var!E577</f>
        <v/>
      </c>
      <c r="F1227" s="18">
        <f>Ret_Fourth_central_moment_5var!F577</f>
        <v/>
      </c>
      <c r="T1227" s="14">
        <f>IF(F1226=24,SUM(D1227:F1416),"")</f>
        <v/>
      </c>
      <c r="U1227" s="14" t="n">
        <v>0</v>
      </c>
      <c r="V1227" s="14">
        <f>IF(T1227="","",T1227-U1227)</f>
        <v/>
      </c>
      <c r="AS1227" s="13" t="n"/>
      <c r="AT1227" s="13" t="n"/>
      <c r="AU1227" s="13" t="n"/>
    </row>
    <row r="1228">
      <c r="C1228" s="13" t="n">
        <v>195</v>
      </c>
      <c r="D1228" s="18">
        <f>Ret_Fourth_central_moment_5var!D578</f>
        <v/>
      </c>
      <c r="E1228" s="18">
        <f>Ret_Fourth_central_moment_5var!E578</f>
        <v/>
      </c>
      <c r="F1228" s="18">
        <f>Ret_Fourth_central_moment_5var!F578</f>
        <v/>
      </c>
      <c r="T1228" s="14">
        <f>IF(F1227=24,SUM(D1228:F1417),"")</f>
        <v/>
      </c>
      <c r="U1228" s="14" t="n">
        <v>0</v>
      </c>
      <c r="V1228" s="14">
        <f>IF(T1228="","",T1228-U1228)</f>
        <v/>
      </c>
      <c r="AS1228" s="13" t="n"/>
      <c r="AT1228" s="13" t="n"/>
      <c r="AU1228" s="13" t="n"/>
    </row>
    <row r="1229">
      <c r="C1229" s="13" t="n">
        <v>196</v>
      </c>
      <c r="D1229" s="18">
        <f>Ret_Fourth_central_moment_5var!D579</f>
        <v/>
      </c>
      <c r="E1229" s="18">
        <f>Ret_Fourth_central_moment_5var!E579</f>
        <v/>
      </c>
      <c r="F1229" s="18">
        <f>Ret_Fourth_central_moment_5var!F579</f>
        <v/>
      </c>
      <c r="T1229" s="14">
        <f>IF(F1228=24,SUM(D1229:F1418),"")</f>
        <v/>
      </c>
      <c r="U1229" s="14" t="n">
        <v>0</v>
      </c>
      <c r="V1229" s="14">
        <f>IF(T1229="","",T1229-U1229)</f>
        <v/>
      </c>
      <c r="AS1229" s="13" t="n"/>
      <c r="AT1229" s="13" t="n"/>
      <c r="AU1229" s="13" t="n"/>
    </row>
    <row r="1230">
      <c r="C1230" s="13" t="n">
        <v>197</v>
      </c>
      <c r="D1230" s="18">
        <f>Ret_Fourth_central_moment_5var!D580</f>
        <v/>
      </c>
      <c r="E1230" s="18">
        <f>Ret_Fourth_central_moment_5var!E580</f>
        <v/>
      </c>
      <c r="F1230" s="18">
        <f>Ret_Fourth_central_moment_5var!F580</f>
        <v/>
      </c>
      <c r="T1230" s="14">
        <f>IF(F1229=24,SUM(D1230:F1419),"")</f>
        <v/>
      </c>
      <c r="U1230" s="14" t="n">
        <v>0</v>
      </c>
      <c r="V1230" s="14">
        <f>IF(T1230="","",T1230-U1230)</f>
        <v/>
      </c>
      <c r="AS1230" s="13" t="n"/>
      <c r="AT1230" s="13" t="n"/>
      <c r="AU1230" s="13" t="n"/>
    </row>
    <row r="1231">
      <c r="C1231" s="13" t="n">
        <v>198</v>
      </c>
      <c r="D1231" s="18">
        <f>Ret_Fourth_central_moment_5var!D581</f>
        <v/>
      </c>
      <c r="E1231" s="18">
        <f>Ret_Fourth_central_moment_5var!E581</f>
        <v/>
      </c>
      <c r="F1231" s="18">
        <f>Ret_Fourth_central_moment_5var!F581</f>
        <v/>
      </c>
      <c r="T1231" s="14">
        <f>IF(F1230=24,SUM(D1231:F1420),"")</f>
        <v/>
      </c>
      <c r="U1231" s="14" t="n">
        <v>0</v>
      </c>
      <c r="V1231" s="14">
        <f>IF(T1231="","",T1231-U1231)</f>
        <v/>
      </c>
      <c r="AS1231" s="13" t="n"/>
      <c r="AT1231" s="13" t="n"/>
      <c r="AU1231" s="13" t="n"/>
    </row>
    <row r="1232">
      <c r="T1232" s="14">
        <f>IF(F1231=24,SUM(D1232:F1421),"")</f>
        <v/>
      </c>
      <c r="U1232" s="14" t="n">
        <v>0</v>
      </c>
      <c r="V1232" s="14">
        <f>IF(T1232="","",T1232-U1232)</f>
        <v/>
      </c>
      <c r="AS1232" s="13" t="n"/>
      <c r="AT1232" s="13" t="n"/>
      <c r="AU1232" s="13" t="n"/>
    </row>
    <row r="1233">
      <c r="C1233" s="13" t="inlineStr">
        <is>
          <t>Var(Var(Cap))</t>
        </is>
      </c>
      <c r="D1233" s="13" t="n">
        <v>22</v>
      </c>
      <c r="E1233" s="13" t="n">
        <v>23</v>
      </c>
      <c r="F1233" s="13" t="n">
        <v>24</v>
      </c>
      <c r="T1233" s="14">
        <f>IF(F1232=24,SUM(D1233:F1422),"")</f>
        <v/>
      </c>
      <c r="U1233" s="14" t="n">
        <v>0</v>
      </c>
      <c r="V1233" s="14">
        <f>IF(T1233="","",T1233-U1233)</f>
        <v/>
      </c>
      <c r="AS1233" s="13" t="n"/>
      <c r="AT1233" s="13" t="n"/>
      <c r="AU1233" s="13" t="n"/>
    </row>
    <row r="1234">
      <c r="C1234" s="13" t="n">
        <v>9</v>
      </c>
      <c r="D1234" s="13">
        <f>Ret_Fourth_central_moment_5var!D585</f>
        <v/>
      </c>
      <c r="E1234" s="13">
        <f>Ret_Fourth_central_moment_5var!E585</f>
        <v/>
      </c>
      <c r="F1234" s="13">
        <f>Ret_Fourth_central_moment_5var!F585</f>
        <v/>
      </c>
      <c r="T1234" s="14">
        <f>IF(F1233=24,SUM(D1234:F1423),"")</f>
        <v/>
      </c>
      <c r="U1234" s="14" t="n">
        <v>0</v>
      </c>
      <c r="V1234" s="14">
        <f>IF(T1234="","",T1234-U1234)</f>
        <v/>
      </c>
      <c r="AS1234" s="13" t="n"/>
      <c r="AT1234" s="13" t="n"/>
      <c r="AU1234" s="13" t="n"/>
    </row>
    <row r="1235">
      <c r="C1235" s="13" t="n">
        <v>10</v>
      </c>
      <c r="D1235" s="13">
        <f>Ret_Fourth_central_moment_5var!D586</f>
        <v/>
      </c>
      <c r="E1235" s="13">
        <f>Ret_Fourth_central_moment_5var!E586</f>
        <v/>
      </c>
      <c r="F1235" s="13">
        <f>Ret_Fourth_central_moment_5var!F586</f>
        <v/>
      </c>
      <c r="T1235" s="14">
        <f>IF(F1234=24,SUM(D1235:F1424),"")</f>
        <v/>
      </c>
      <c r="U1235" s="14" t="n">
        <v>0</v>
      </c>
      <c r="V1235" s="14">
        <f>IF(T1235="","",T1235-U1235)</f>
        <v/>
      </c>
      <c r="AS1235" s="13" t="n"/>
      <c r="AT1235" s="13" t="n"/>
      <c r="AU1235" s="13" t="n"/>
    </row>
    <row r="1236">
      <c r="C1236" s="13" t="n">
        <v>11</v>
      </c>
      <c r="D1236" s="13">
        <f>Ret_Fourth_central_moment_5var!D587</f>
        <v/>
      </c>
      <c r="E1236" s="13">
        <f>Ret_Fourth_central_moment_5var!E587</f>
        <v/>
      </c>
      <c r="F1236" s="13">
        <f>Ret_Fourth_central_moment_5var!F587</f>
        <v/>
      </c>
      <c r="T1236" s="14">
        <f>IF(F1235=24,SUM(D1236:F1425),"")</f>
        <v/>
      </c>
      <c r="U1236" s="14" t="n">
        <v>0</v>
      </c>
      <c r="V1236" s="14">
        <f>IF(T1236="","",T1236-U1236)</f>
        <v/>
      </c>
      <c r="AS1236" s="13" t="n"/>
      <c r="AT1236" s="13" t="n"/>
      <c r="AU1236" s="13" t="n"/>
    </row>
    <row r="1237">
      <c r="C1237" s="13" t="n">
        <v>12</v>
      </c>
      <c r="D1237" s="13">
        <f>Ret_Fourth_central_moment_5var!D588</f>
        <v/>
      </c>
      <c r="E1237" s="13">
        <f>Ret_Fourth_central_moment_5var!E588</f>
        <v/>
      </c>
      <c r="F1237" s="13">
        <f>Ret_Fourth_central_moment_5var!F588</f>
        <v/>
      </c>
      <c r="T1237" s="14">
        <f>IF(F1236=24,SUM(D1237:F1426),"")</f>
        <v/>
      </c>
      <c r="U1237" s="14" t="n">
        <v>0</v>
      </c>
      <c r="V1237" s="14">
        <f>IF(T1237="","",T1237-U1237)</f>
        <v/>
      </c>
      <c r="AS1237" s="13" t="n"/>
      <c r="AT1237" s="13" t="n"/>
      <c r="AU1237" s="13" t="n"/>
    </row>
    <row r="1238">
      <c r="C1238" s="13" t="n">
        <v>13</v>
      </c>
      <c r="D1238" s="13">
        <f>Ret_Fourth_central_moment_5var!D589</f>
        <v/>
      </c>
      <c r="E1238" s="13">
        <f>Ret_Fourth_central_moment_5var!E589</f>
        <v/>
      </c>
      <c r="F1238" s="13">
        <f>Ret_Fourth_central_moment_5var!F589</f>
        <v/>
      </c>
      <c r="T1238" s="14">
        <f>IF(F1237=24,SUM(D1238:F1427),"")</f>
        <v/>
      </c>
      <c r="U1238" s="14" t="n">
        <v>0</v>
      </c>
      <c r="V1238" s="14">
        <f>IF(T1238="","",T1238-U1238)</f>
        <v/>
      </c>
      <c r="AS1238" s="13" t="n"/>
      <c r="AT1238" s="13" t="n"/>
      <c r="AU1238" s="13" t="n"/>
    </row>
    <row r="1239">
      <c r="C1239" s="13" t="n">
        <v>14</v>
      </c>
      <c r="D1239" s="13">
        <f>Ret_Fourth_central_moment_5var!D590</f>
        <v/>
      </c>
      <c r="E1239" s="13">
        <f>Ret_Fourth_central_moment_5var!E590</f>
        <v/>
      </c>
      <c r="F1239" s="13">
        <f>Ret_Fourth_central_moment_5var!F590</f>
        <v/>
      </c>
      <c r="T1239" s="14">
        <f>IF(F1238=24,SUM(D1239:F1428),"")</f>
        <v/>
      </c>
      <c r="U1239" s="14" t="n">
        <v>0</v>
      </c>
      <c r="V1239" s="14">
        <f>IF(T1239="","",T1239-U1239)</f>
        <v/>
      </c>
      <c r="AS1239" s="13" t="n"/>
      <c r="AT1239" s="13" t="n"/>
      <c r="AU1239" s="13" t="n"/>
    </row>
    <row r="1240">
      <c r="C1240" s="13" t="n">
        <v>15</v>
      </c>
      <c r="D1240" s="13">
        <f>Ret_Fourth_central_moment_5var!D591</f>
        <v/>
      </c>
      <c r="E1240" s="13">
        <f>Ret_Fourth_central_moment_5var!E591</f>
        <v/>
      </c>
      <c r="F1240" s="13">
        <f>Ret_Fourth_central_moment_5var!F591</f>
        <v/>
      </c>
      <c r="T1240" s="14">
        <f>IF(F1239=24,SUM(D1240:F1429),"")</f>
        <v/>
      </c>
      <c r="U1240" s="14" t="n">
        <v>0</v>
      </c>
      <c r="V1240" s="14">
        <f>IF(T1240="","",T1240-U1240)</f>
        <v/>
      </c>
      <c r="AS1240" s="13" t="n"/>
      <c r="AT1240" s="13" t="n"/>
      <c r="AU1240" s="13" t="n"/>
    </row>
    <row r="1241">
      <c r="C1241" s="13" t="n">
        <v>16</v>
      </c>
      <c r="D1241" s="13">
        <f>Ret_Fourth_central_moment_5var!D592</f>
        <v/>
      </c>
      <c r="E1241" s="13">
        <f>Ret_Fourth_central_moment_5var!E592</f>
        <v/>
      </c>
      <c r="F1241" s="13">
        <f>Ret_Fourth_central_moment_5var!F592</f>
        <v/>
      </c>
      <c r="T1241" s="14">
        <f>IF(F1240=24,SUM(D1241:F1430),"")</f>
        <v/>
      </c>
      <c r="U1241" s="14" t="n">
        <v>0</v>
      </c>
      <c r="V1241" s="14">
        <f>IF(T1241="","",T1241-U1241)</f>
        <v/>
      </c>
      <c r="AS1241" s="13" t="n"/>
      <c r="AT1241" s="13" t="n"/>
      <c r="AU1241" s="13" t="n"/>
    </row>
    <row r="1242">
      <c r="C1242" s="13" t="n">
        <v>17</v>
      </c>
      <c r="D1242" s="13">
        <f>Ret_Fourth_central_moment_5var!D593</f>
        <v/>
      </c>
      <c r="E1242" s="13">
        <f>Ret_Fourth_central_moment_5var!E593</f>
        <v/>
      </c>
      <c r="F1242" s="13">
        <f>Ret_Fourth_central_moment_5var!F593</f>
        <v/>
      </c>
      <c r="T1242" s="14">
        <f>IF(F1241=24,SUM(D1242:F1431),"")</f>
        <v/>
      </c>
      <c r="U1242" s="14" t="n">
        <v>0</v>
      </c>
      <c r="V1242" s="14">
        <f>IF(T1242="","",T1242-U1242)</f>
        <v/>
      </c>
      <c r="AS1242" s="13" t="n"/>
      <c r="AT1242" s="13" t="n"/>
      <c r="AU1242" s="13" t="n"/>
    </row>
    <row r="1243">
      <c r="C1243" s="13" t="n">
        <v>18</v>
      </c>
      <c r="D1243" s="13">
        <f>Ret_Fourth_central_moment_5var!D594</f>
        <v/>
      </c>
      <c r="E1243" s="13">
        <f>Ret_Fourth_central_moment_5var!E594</f>
        <v/>
      </c>
      <c r="F1243" s="13">
        <f>Ret_Fourth_central_moment_5var!F594</f>
        <v/>
      </c>
      <c r="T1243" s="14">
        <f>IF(F1242=24,SUM(D1243:F1432),"")</f>
        <v/>
      </c>
      <c r="U1243" s="14" t="n">
        <v>0</v>
      </c>
      <c r="V1243" s="14">
        <f>IF(T1243="","",T1243-U1243)</f>
        <v/>
      </c>
      <c r="AS1243" s="13" t="n"/>
      <c r="AT1243" s="13" t="n"/>
      <c r="AU1243" s="13" t="n"/>
    </row>
    <row r="1244">
      <c r="C1244" s="13" t="n">
        <v>19</v>
      </c>
      <c r="D1244" s="13">
        <f>Ret_Fourth_central_moment_5var!D595</f>
        <v/>
      </c>
      <c r="E1244" s="13">
        <f>Ret_Fourth_central_moment_5var!E595</f>
        <v/>
      </c>
      <c r="F1244" s="13">
        <f>Ret_Fourth_central_moment_5var!F595</f>
        <v/>
      </c>
      <c r="T1244" s="14">
        <f>IF(F1243=24,SUM(D1244:F1433),"")</f>
        <v/>
      </c>
      <c r="U1244" s="14" t="n">
        <v>0</v>
      </c>
      <c r="V1244" s="14">
        <f>IF(T1244="","",T1244-U1244)</f>
        <v/>
      </c>
      <c r="AS1244" s="13" t="n"/>
      <c r="AT1244" s="13" t="n"/>
      <c r="AU1244" s="13" t="n"/>
    </row>
    <row r="1245">
      <c r="C1245" s="13" t="n">
        <v>20</v>
      </c>
      <c r="D1245" s="13">
        <f>Ret_Fourth_central_moment_5var!D596</f>
        <v/>
      </c>
      <c r="E1245" s="13">
        <f>Ret_Fourth_central_moment_5var!E596</f>
        <v/>
      </c>
      <c r="F1245" s="13">
        <f>Ret_Fourth_central_moment_5var!F596</f>
        <v/>
      </c>
      <c r="T1245" s="14">
        <f>IF(F1244=24,SUM(D1245:F1434),"")</f>
        <v/>
      </c>
      <c r="U1245" s="14" t="n">
        <v>0</v>
      </c>
      <c r="V1245" s="14">
        <f>IF(T1245="","",T1245-U1245)</f>
        <v/>
      </c>
      <c r="AS1245" s="13" t="n"/>
      <c r="AT1245" s="13" t="n"/>
      <c r="AU1245" s="13" t="n"/>
    </row>
    <row r="1246">
      <c r="C1246" s="13" t="n">
        <v>21</v>
      </c>
      <c r="D1246" s="13">
        <f>Ret_Fourth_central_moment_5var!D597</f>
        <v/>
      </c>
      <c r="E1246" s="13">
        <f>Ret_Fourth_central_moment_5var!E597</f>
        <v/>
      </c>
      <c r="F1246" s="13">
        <f>Ret_Fourth_central_moment_5var!F597</f>
        <v/>
      </c>
      <c r="T1246" s="14">
        <f>IF(F1245=24,SUM(D1246:F1435),"")</f>
        <v/>
      </c>
      <c r="U1246" s="14" t="n">
        <v>0</v>
      </c>
      <c r="V1246" s="14">
        <f>IF(T1246="","",T1246-U1246)</f>
        <v/>
      </c>
      <c r="AS1246" s="13" t="n"/>
      <c r="AT1246" s="13" t="n"/>
      <c r="AU1246" s="13" t="n"/>
    </row>
    <row r="1247">
      <c r="C1247" s="13" t="n">
        <v>22</v>
      </c>
      <c r="D1247" s="13">
        <f>Ret_Fourth_central_moment_5var!D598</f>
        <v/>
      </c>
      <c r="E1247" s="13">
        <f>Ret_Fourth_central_moment_5var!E598</f>
        <v/>
      </c>
      <c r="F1247" s="13">
        <f>Ret_Fourth_central_moment_5var!F598</f>
        <v/>
      </c>
      <c r="T1247" s="14">
        <f>IF(F1246=24,SUM(D1247:F1436),"")</f>
        <v/>
      </c>
      <c r="U1247" s="14" t="n">
        <v>0</v>
      </c>
      <c r="V1247" s="14">
        <f>IF(T1247="","",T1247-U1247)</f>
        <v/>
      </c>
      <c r="AS1247" s="13" t="n"/>
      <c r="AT1247" s="13" t="n"/>
      <c r="AU1247" s="13" t="n"/>
    </row>
    <row r="1248">
      <c r="C1248" s="13" t="n">
        <v>23</v>
      </c>
      <c r="D1248" s="13">
        <f>Ret_Fourth_central_moment_5var!D599</f>
        <v/>
      </c>
      <c r="E1248" s="13">
        <f>Ret_Fourth_central_moment_5var!E599</f>
        <v/>
      </c>
      <c r="F1248" s="13">
        <f>Ret_Fourth_central_moment_5var!F599</f>
        <v/>
      </c>
      <c r="T1248" s="14">
        <f>IF(F1247=24,SUM(D1248:F1437),"")</f>
        <v/>
      </c>
      <c r="U1248" s="14" t="n">
        <v>0</v>
      </c>
      <c r="V1248" s="14">
        <f>IF(T1248="","",T1248-U1248)</f>
        <v/>
      </c>
      <c r="AS1248" s="13" t="n"/>
      <c r="AT1248" s="13" t="n"/>
      <c r="AU1248" s="13" t="n"/>
    </row>
    <row r="1249">
      <c r="C1249" s="13" t="n">
        <v>24</v>
      </c>
      <c r="D1249" s="13">
        <f>Ret_Fourth_central_moment_5var!D600</f>
        <v/>
      </c>
      <c r="E1249" s="13">
        <f>Ret_Fourth_central_moment_5var!E600</f>
        <v/>
      </c>
      <c r="F1249" s="13">
        <f>Ret_Fourth_central_moment_5var!F600</f>
        <v/>
      </c>
      <c r="T1249" s="14">
        <f>IF(F1248=24,SUM(D1249:F1438),"")</f>
        <v/>
      </c>
      <c r="U1249" s="14" t="n">
        <v>0</v>
      </c>
      <c r="V1249" s="14">
        <f>IF(T1249="","",T1249-U1249)</f>
        <v/>
      </c>
      <c r="AS1249" s="13" t="n"/>
      <c r="AT1249" s="13" t="n"/>
      <c r="AU1249" s="13" t="n"/>
    </row>
    <row r="1250">
      <c r="C1250" s="13" t="n">
        <v>25</v>
      </c>
      <c r="D1250" s="13">
        <f>Ret_Fourth_central_moment_5var!D601</f>
        <v/>
      </c>
      <c r="E1250" s="13">
        <f>Ret_Fourth_central_moment_5var!E601</f>
        <v/>
      </c>
      <c r="F1250" s="13">
        <f>Ret_Fourth_central_moment_5var!F601</f>
        <v/>
      </c>
      <c r="T1250" s="14">
        <f>IF(F1249=24,SUM(D1250:F1439),"")</f>
        <v/>
      </c>
      <c r="U1250" s="14" t="n">
        <v>0</v>
      </c>
      <c r="V1250" s="14">
        <f>IF(T1250="","",T1250-U1250)</f>
        <v/>
      </c>
      <c r="AS1250" s="13" t="n"/>
      <c r="AT1250" s="13" t="n"/>
      <c r="AU1250" s="13" t="n"/>
    </row>
    <row r="1251">
      <c r="C1251" s="13" t="n">
        <v>26</v>
      </c>
      <c r="D1251" s="13">
        <f>Ret_Fourth_central_moment_5var!D602</f>
        <v/>
      </c>
      <c r="E1251" s="13">
        <f>Ret_Fourth_central_moment_5var!E602</f>
        <v/>
      </c>
      <c r="F1251" s="13">
        <f>Ret_Fourth_central_moment_5var!F602</f>
        <v/>
      </c>
      <c r="T1251" s="14">
        <f>IF(F1250=24,SUM(D1251:F1440),"")</f>
        <v/>
      </c>
      <c r="U1251" s="14" t="n">
        <v>0</v>
      </c>
      <c r="V1251" s="14">
        <f>IF(T1251="","",T1251-U1251)</f>
        <v/>
      </c>
      <c r="AS1251" s="13" t="n"/>
      <c r="AT1251" s="13" t="n"/>
      <c r="AU1251" s="13" t="n"/>
    </row>
    <row r="1252">
      <c r="C1252" s="13" t="n">
        <v>27</v>
      </c>
      <c r="D1252" s="13">
        <f>Ret_Fourth_central_moment_5var!D603</f>
        <v/>
      </c>
      <c r="E1252" s="13">
        <f>Ret_Fourth_central_moment_5var!E603</f>
        <v/>
      </c>
      <c r="F1252" s="13">
        <f>Ret_Fourth_central_moment_5var!F603</f>
        <v/>
      </c>
      <c r="T1252" s="14">
        <f>IF(F1251=24,SUM(D1252:F1441),"")</f>
        <v/>
      </c>
      <c r="U1252" s="14" t="n">
        <v>0</v>
      </c>
      <c r="V1252" s="14">
        <f>IF(T1252="","",T1252-U1252)</f>
        <v/>
      </c>
      <c r="AS1252" s="13" t="n"/>
      <c r="AT1252" s="13" t="n"/>
      <c r="AU1252" s="13" t="n"/>
    </row>
    <row r="1253">
      <c r="C1253" s="13" t="n">
        <v>28</v>
      </c>
      <c r="D1253" s="13">
        <f>Ret_Fourth_central_moment_5var!D604</f>
        <v/>
      </c>
      <c r="E1253" s="13">
        <f>Ret_Fourth_central_moment_5var!E604</f>
        <v/>
      </c>
      <c r="F1253" s="13">
        <f>Ret_Fourth_central_moment_5var!F604</f>
        <v/>
      </c>
      <c r="T1253" s="14">
        <f>IF(F1252=24,SUM(D1253:F1442),"")</f>
        <v/>
      </c>
      <c r="U1253" s="14" t="n">
        <v>0</v>
      </c>
      <c r="V1253" s="14">
        <f>IF(T1253="","",T1253-U1253)</f>
        <v/>
      </c>
      <c r="AS1253" s="13" t="n"/>
      <c r="AT1253" s="13" t="n"/>
      <c r="AU1253" s="13" t="n"/>
    </row>
    <row r="1254">
      <c r="C1254" s="13" t="n">
        <v>29</v>
      </c>
      <c r="D1254" s="13">
        <f>Ret_Fourth_central_moment_5var!D605</f>
        <v/>
      </c>
      <c r="E1254" s="13">
        <f>Ret_Fourth_central_moment_5var!E605</f>
        <v/>
      </c>
      <c r="F1254" s="13">
        <f>Ret_Fourth_central_moment_5var!F605</f>
        <v/>
      </c>
      <c r="T1254" s="14">
        <f>IF(F1253=24,SUM(D1254:F1443),"")</f>
        <v/>
      </c>
      <c r="U1254" s="14" t="n">
        <v>0</v>
      </c>
      <c r="V1254" s="14">
        <f>IF(T1254="","",T1254-U1254)</f>
        <v/>
      </c>
      <c r="AS1254" s="13" t="n"/>
      <c r="AT1254" s="13" t="n"/>
      <c r="AU1254" s="13" t="n"/>
    </row>
    <row r="1255">
      <c r="C1255" s="13" t="n">
        <v>30</v>
      </c>
      <c r="D1255" s="13">
        <f>Ret_Fourth_central_moment_5var!D606</f>
        <v/>
      </c>
      <c r="E1255" s="13">
        <f>Ret_Fourth_central_moment_5var!E606</f>
        <v/>
      </c>
      <c r="F1255" s="13">
        <f>Ret_Fourth_central_moment_5var!F606</f>
        <v/>
      </c>
      <c r="T1255" s="14">
        <f>IF(F1254=24,SUM(D1255:F1444),"")</f>
        <v/>
      </c>
      <c r="U1255" s="14" t="n">
        <v>0</v>
      </c>
      <c r="V1255" s="14">
        <f>IF(T1255="","",T1255-U1255)</f>
        <v/>
      </c>
      <c r="AS1255" s="13" t="n"/>
      <c r="AT1255" s="13" t="n"/>
      <c r="AU1255" s="13" t="n"/>
    </row>
    <row r="1256">
      <c r="C1256" s="13" t="n">
        <v>31</v>
      </c>
      <c r="D1256" s="13">
        <f>Ret_Fourth_central_moment_5var!D607</f>
        <v/>
      </c>
      <c r="E1256" s="13">
        <f>Ret_Fourth_central_moment_5var!E607</f>
        <v/>
      </c>
      <c r="F1256" s="13">
        <f>Ret_Fourth_central_moment_5var!F607</f>
        <v/>
      </c>
      <c r="T1256" s="14">
        <f>IF(F1255=24,SUM(D1256:F1445),"")</f>
        <v/>
      </c>
      <c r="U1256" s="14" t="n">
        <v>0</v>
      </c>
      <c r="V1256" s="14">
        <f>IF(T1256="","",T1256-U1256)</f>
        <v/>
      </c>
      <c r="AS1256" s="13" t="n"/>
      <c r="AT1256" s="13" t="n"/>
      <c r="AU1256" s="13" t="n"/>
    </row>
    <row r="1257">
      <c r="C1257" s="13" t="n">
        <v>32</v>
      </c>
      <c r="D1257" s="13">
        <f>Ret_Fourth_central_moment_5var!D608</f>
        <v/>
      </c>
      <c r="E1257" s="13">
        <f>Ret_Fourth_central_moment_5var!E608</f>
        <v/>
      </c>
      <c r="F1257" s="13">
        <f>Ret_Fourth_central_moment_5var!F608</f>
        <v/>
      </c>
      <c r="T1257" s="14">
        <f>IF(F1256=24,SUM(D1257:F1446),"")</f>
        <v/>
      </c>
      <c r="U1257" s="14" t="n">
        <v>0</v>
      </c>
      <c r="V1257" s="14">
        <f>IF(T1257="","",T1257-U1257)</f>
        <v/>
      </c>
      <c r="AS1257" s="13" t="n"/>
      <c r="AT1257" s="13" t="n"/>
      <c r="AU1257" s="13" t="n"/>
    </row>
    <row r="1258">
      <c r="C1258" s="13" t="n">
        <v>33</v>
      </c>
      <c r="D1258" s="13">
        <f>Ret_Fourth_central_moment_5var!D609</f>
        <v/>
      </c>
      <c r="E1258" s="13">
        <f>Ret_Fourth_central_moment_5var!E609</f>
        <v/>
      </c>
      <c r="F1258" s="13">
        <f>Ret_Fourth_central_moment_5var!F609</f>
        <v/>
      </c>
      <c r="T1258" s="14">
        <f>IF(F1257=24,SUM(D1258:F1447),"")</f>
        <v/>
      </c>
      <c r="U1258" s="14" t="n">
        <v>0</v>
      </c>
      <c r="V1258" s="14">
        <f>IF(T1258="","",T1258-U1258)</f>
        <v/>
      </c>
      <c r="AS1258" s="13" t="n"/>
      <c r="AT1258" s="13" t="n"/>
      <c r="AU1258" s="13" t="n"/>
    </row>
    <row r="1259">
      <c r="C1259" s="13" t="n">
        <v>34</v>
      </c>
      <c r="D1259" s="13">
        <f>Ret_Fourth_central_moment_5var!D610</f>
        <v/>
      </c>
      <c r="E1259" s="13">
        <f>Ret_Fourth_central_moment_5var!E610</f>
        <v/>
      </c>
      <c r="F1259" s="13">
        <f>Ret_Fourth_central_moment_5var!F610</f>
        <v/>
      </c>
      <c r="T1259" s="14">
        <f>IF(F1258=24,SUM(D1259:F1448),"")</f>
        <v/>
      </c>
      <c r="U1259" s="14" t="n">
        <v>0</v>
      </c>
      <c r="V1259" s="14">
        <f>IF(T1259="","",T1259-U1259)</f>
        <v/>
      </c>
      <c r="AS1259" s="13" t="n"/>
      <c r="AT1259" s="13" t="n"/>
      <c r="AU1259" s="13" t="n"/>
    </row>
    <row r="1260">
      <c r="C1260" s="13" t="n">
        <v>35</v>
      </c>
      <c r="D1260" s="13">
        <f>Ret_Fourth_central_moment_5var!D611</f>
        <v/>
      </c>
      <c r="E1260" s="13">
        <f>Ret_Fourth_central_moment_5var!E611</f>
        <v/>
      </c>
      <c r="F1260" s="13">
        <f>Ret_Fourth_central_moment_5var!F611</f>
        <v/>
      </c>
      <c r="T1260" s="14">
        <f>IF(F1259=24,SUM(D1260:F1449),"")</f>
        <v/>
      </c>
      <c r="U1260" s="14" t="n">
        <v>0</v>
      </c>
      <c r="V1260" s="14">
        <f>IF(T1260="","",T1260-U1260)</f>
        <v/>
      </c>
      <c r="AS1260" s="13" t="n"/>
      <c r="AT1260" s="13" t="n"/>
      <c r="AU1260" s="13" t="n"/>
    </row>
    <row r="1261">
      <c r="C1261" s="13" t="n">
        <v>36</v>
      </c>
      <c r="D1261" s="13">
        <f>Ret_Fourth_central_moment_5var!D612</f>
        <v/>
      </c>
      <c r="E1261" s="13">
        <f>Ret_Fourth_central_moment_5var!E612</f>
        <v/>
      </c>
      <c r="F1261" s="13">
        <f>Ret_Fourth_central_moment_5var!F612</f>
        <v/>
      </c>
      <c r="T1261" s="14">
        <f>IF(F1260=24,SUM(D1261:F1450),"")</f>
        <v/>
      </c>
      <c r="U1261" s="14" t="n">
        <v>0</v>
      </c>
      <c r="V1261" s="14">
        <f>IF(T1261="","",T1261-U1261)</f>
        <v/>
      </c>
      <c r="AS1261" s="13" t="n"/>
      <c r="AT1261" s="13" t="n"/>
      <c r="AU1261" s="13" t="n"/>
    </row>
    <row r="1262">
      <c r="C1262" s="13" t="n">
        <v>37</v>
      </c>
      <c r="D1262" s="13">
        <f>Ret_Fourth_central_moment_5var!D613</f>
        <v/>
      </c>
      <c r="E1262" s="13">
        <f>Ret_Fourth_central_moment_5var!E613</f>
        <v/>
      </c>
      <c r="F1262" s="13">
        <f>Ret_Fourth_central_moment_5var!F613</f>
        <v/>
      </c>
      <c r="T1262" s="14">
        <f>IF(F1261=24,SUM(D1262:F1451),"")</f>
        <v/>
      </c>
      <c r="U1262" s="14" t="n">
        <v>0</v>
      </c>
      <c r="V1262" s="14">
        <f>IF(T1262="","",T1262-U1262)</f>
        <v/>
      </c>
      <c r="AS1262" s="13" t="n"/>
      <c r="AT1262" s="13" t="n"/>
      <c r="AU1262" s="13" t="n"/>
    </row>
    <row r="1263">
      <c r="C1263" s="13" t="n">
        <v>38</v>
      </c>
      <c r="D1263" s="13">
        <f>Ret_Fourth_central_moment_5var!D614</f>
        <v/>
      </c>
      <c r="E1263" s="13">
        <f>Ret_Fourth_central_moment_5var!E614</f>
        <v/>
      </c>
      <c r="F1263" s="13">
        <f>Ret_Fourth_central_moment_5var!F614</f>
        <v/>
      </c>
      <c r="T1263" s="14">
        <f>IF(F1262=24,SUM(D1263:F1452),"")</f>
        <v/>
      </c>
      <c r="U1263" s="14" t="n">
        <v>0</v>
      </c>
      <c r="V1263" s="14">
        <f>IF(T1263="","",T1263-U1263)</f>
        <v/>
      </c>
      <c r="AS1263" s="13" t="n"/>
      <c r="AT1263" s="13" t="n"/>
      <c r="AU1263" s="13" t="n"/>
    </row>
    <row r="1264">
      <c r="C1264" s="13" t="n">
        <v>39</v>
      </c>
      <c r="D1264" s="13">
        <f>Ret_Fourth_central_moment_5var!D615</f>
        <v/>
      </c>
      <c r="E1264" s="13">
        <f>Ret_Fourth_central_moment_5var!E615</f>
        <v/>
      </c>
      <c r="F1264" s="13">
        <f>Ret_Fourth_central_moment_5var!F615</f>
        <v/>
      </c>
      <c r="T1264" s="14">
        <f>IF(F1263=24,SUM(D1264:F1453),"")</f>
        <v/>
      </c>
      <c r="U1264" s="14" t="n">
        <v>0</v>
      </c>
      <c r="V1264" s="14">
        <f>IF(T1264="","",T1264-U1264)</f>
        <v/>
      </c>
      <c r="AS1264" s="13" t="n"/>
      <c r="AT1264" s="13" t="n"/>
      <c r="AU1264" s="13" t="n"/>
    </row>
    <row r="1265">
      <c r="C1265" s="13" t="n">
        <v>40</v>
      </c>
      <c r="D1265" s="13">
        <f>Ret_Fourth_central_moment_5var!D616</f>
        <v/>
      </c>
      <c r="E1265" s="13">
        <f>Ret_Fourth_central_moment_5var!E616</f>
        <v/>
      </c>
      <c r="F1265" s="13">
        <f>Ret_Fourth_central_moment_5var!F616</f>
        <v/>
      </c>
      <c r="T1265" s="14">
        <f>IF(F1264=24,SUM(D1265:F1454),"")</f>
        <v/>
      </c>
      <c r="U1265" s="14" t="n">
        <v>0</v>
      </c>
      <c r="V1265" s="14">
        <f>IF(T1265="","",T1265-U1265)</f>
        <v/>
      </c>
      <c r="AS1265" s="13" t="n"/>
      <c r="AT1265" s="13" t="n"/>
      <c r="AU1265" s="13" t="n"/>
    </row>
    <row r="1266">
      <c r="C1266" s="13" t="n">
        <v>41</v>
      </c>
      <c r="D1266" s="13">
        <f>Ret_Fourth_central_moment_5var!D617</f>
        <v/>
      </c>
      <c r="E1266" s="13">
        <f>Ret_Fourth_central_moment_5var!E617</f>
        <v/>
      </c>
      <c r="F1266" s="13">
        <f>Ret_Fourth_central_moment_5var!F617</f>
        <v/>
      </c>
      <c r="T1266" s="14">
        <f>IF(F1265=24,SUM(D1266:F1455),"")</f>
        <v/>
      </c>
      <c r="U1266" s="14" t="n">
        <v>0</v>
      </c>
      <c r="V1266" s="14">
        <f>IF(T1266="","",T1266-U1266)</f>
        <v/>
      </c>
      <c r="AS1266" s="13" t="n"/>
      <c r="AT1266" s="13" t="n"/>
      <c r="AU1266" s="13" t="n"/>
    </row>
    <row r="1267">
      <c r="C1267" s="13" t="n">
        <v>42</v>
      </c>
      <c r="D1267" s="13">
        <f>Ret_Fourth_central_moment_5var!D618</f>
        <v/>
      </c>
      <c r="E1267" s="13">
        <f>Ret_Fourth_central_moment_5var!E618</f>
        <v/>
      </c>
      <c r="F1267" s="13">
        <f>Ret_Fourth_central_moment_5var!F618</f>
        <v/>
      </c>
      <c r="T1267" s="14">
        <f>IF(F1266=24,SUM(D1267:F1456),"")</f>
        <v/>
      </c>
      <c r="U1267" s="14" t="n">
        <v>0</v>
      </c>
      <c r="V1267" s="14">
        <f>IF(T1267="","",T1267-U1267)</f>
        <v/>
      </c>
      <c r="AS1267" s="13" t="n"/>
      <c r="AT1267" s="13" t="n"/>
      <c r="AU1267" s="13" t="n"/>
    </row>
    <row r="1268">
      <c r="C1268" s="13" t="n">
        <v>43</v>
      </c>
      <c r="D1268" s="13">
        <f>Ret_Fourth_central_moment_5var!D619</f>
        <v/>
      </c>
      <c r="E1268" s="13">
        <f>Ret_Fourth_central_moment_5var!E619</f>
        <v/>
      </c>
      <c r="F1268" s="13">
        <f>Ret_Fourth_central_moment_5var!F619</f>
        <v/>
      </c>
      <c r="T1268" s="14">
        <f>IF(F1267=24,SUM(D1268:F1457),"")</f>
        <v/>
      </c>
      <c r="U1268" s="14" t="n">
        <v>0</v>
      </c>
      <c r="V1268" s="14">
        <f>IF(T1268="","",T1268-U1268)</f>
        <v/>
      </c>
      <c r="AS1268" s="13" t="n"/>
      <c r="AT1268" s="13" t="n"/>
      <c r="AU1268" s="13" t="n"/>
    </row>
    <row r="1269">
      <c r="C1269" s="13" t="n">
        <v>44</v>
      </c>
      <c r="D1269" s="13">
        <f>Ret_Fourth_central_moment_5var!D620</f>
        <v/>
      </c>
      <c r="E1269" s="13">
        <f>Ret_Fourth_central_moment_5var!E620</f>
        <v/>
      </c>
      <c r="F1269" s="13">
        <f>Ret_Fourth_central_moment_5var!F620</f>
        <v/>
      </c>
      <c r="T1269" s="14">
        <f>IF(F1268=24,SUM(D1269:F1458),"")</f>
        <v/>
      </c>
      <c r="U1269" s="14" t="n">
        <v>0</v>
      </c>
      <c r="V1269" s="14">
        <f>IF(T1269="","",T1269-U1269)</f>
        <v/>
      </c>
      <c r="AS1269" s="13" t="n"/>
      <c r="AT1269" s="13" t="n"/>
      <c r="AU1269" s="13" t="n"/>
    </row>
    <row r="1270">
      <c r="C1270" s="13" t="n">
        <v>45</v>
      </c>
      <c r="D1270" s="13">
        <f>Ret_Fourth_central_moment_5var!D621</f>
        <v/>
      </c>
      <c r="E1270" s="13">
        <f>Ret_Fourth_central_moment_5var!E621</f>
        <v/>
      </c>
      <c r="F1270" s="13">
        <f>Ret_Fourth_central_moment_5var!F621</f>
        <v/>
      </c>
      <c r="T1270" s="14">
        <f>IF(F1269=24,SUM(D1270:F1459),"")</f>
        <v/>
      </c>
      <c r="U1270" s="14" t="n">
        <v>0</v>
      </c>
      <c r="V1270" s="14">
        <f>IF(T1270="","",T1270-U1270)</f>
        <v/>
      </c>
      <c r="AS1270" s="13" t="n"/>
      <c r="AT1270" s="13" t="n"/>
      <c r="AU1270" s="13" t="n"/>
    </row>
    <row r="1271">
      <c r="C1271" s="13" t="n">
        <v>46</v>
      </c>
      <c r="D1271" s="13">
        <f>Ret_Fourth_central_moment_5var!D622</f>
        <v/>
      </c>
      <c r="E1271" s="13">
        <f>Ret_Fourth_central_moment_5var!E622</f>
        <v/>
      </c>
      <c r="F1271" s="13">
        <f>Ret_Fourth_central_moment_5var!F622</f>
        <v/>
      </c>
      <c r="T1271" s="14">
        <f>IF(F1270=24,SUM(D1271:F1460),"")</f>
        <v/>
      </c>
      <c r="U1271" s="14" t="n">
        <v>0</v>
      </c>
      <c r="V1271" s="14">
        <f>IF(T1271="","",T1271-U1271)</f>
        <v/>
      </c>
      <c r="AS1271" s="13" t="n"/>
      <c r="AT1271" s="13" t="n"/>
      <c r="AU1271" s="13" t="n"/>
    </row>
    <row r="1272">
      <c r="C1272" s="13" t="n">
        <v>47</v>
      </c>
      <c r="D1272" s="13">
        <f>Ret_Fourth_central_moment_5var!D623</f>
        <v/>
      </c>
      <c r="E1272" s="13">
        <f>Ret_Fourth_central_moment_5var!E623</f>
        <v/>
      </c>
      <c r="F1272" s="13">
        <f>Ret_Fourth_central_moment_5var!F623</f>
        <v/>
      </c>
      <c r="T1272" s="14">
        <f>IF(F1271=24,SUM(D1272:F1461),"")</f>
        <v/>
      </c>
      <c r="U1272" s="14" t="n">
        <v>0</v>
      </c>
      <c r="V1272" s="14">
        <f>IF(T1272="","",T1272-U1272)</f>
        <v/>
      </c>
      <c r="AS1272" s="13" t="n"/>
      <c r="AT1272" s="13" t="n"/>
      <c r="AU1272" s="13" t="n"/>
    </row>
    <row r="1273">
      <c r="C1273" s="13" t="n">
        <v>48</v>
      </c>
      <c r="D1273" s="13">
        <f>Ret_Fourth_central_moment_5var!D624</f>
        <v/>
      </c>
      <c r="E1273" s="13">
        <f>Ret_Fourth_central_moment_5var!E624</f>
        <v/>
      </c>
      <c r="F1273" s="13">
        <f>Ret_Fourth_central_moment_5var!F624</f>
        <v/>
      </c>
      <c r="T1273" s="14">
        <f>IF(F1272=24,SUM(D1273:F1462),"")</f>
        <v/>
      </c>
      <c r="U1273" s="14" t="n">
        <v>0</v>
      </c>
      <c r="V1273" s="14">
        <f>IF(T1273="","",T1273-U1273)</f>
        <v/>
      </c>
      <c r="AS1273" s="13" t="n"/>
      <c r="AT1273" s="13" t="n"/>
      <c r="AU1273" s="13" t="n"/>
    </row>
    <row r="1274">
      <c r="C1274" s="13" t="n">
        <v>49</v>
      </c>
      <c r="D1274" s="13">
        <f>Ret_Fourth_central_moment_5var!D625</f>
        <v/>
      </c>
      <c r="E1274" s="13">
        <f>Ret_Fourth_central_moment_5var!E625</f>
        <v/>
      </c>
      <c r="F1274" s="13">
        <f>Ret_Fourth_central_moment_5var!F625</f>
        <v/>
      </c>
      <c r="T1274" s="14">
        <f>IF(F1273=24,SUM(D1274:F1463),"")</f>
        <v/>
      </c>
      <c r="U1274" s="14" t="n">
        <v>0</v>
      </c>
      <c r="V1274" s="14">
        <f>IF(T1274="","",T1274-U1274)</f>
        <v/>
      </c>
      <c r="AS1274" s="13" t="n"/>
      <c r="AT1274" s="13" t="n"/>
      <c r="AU1274" s="13" t="n"/>
    </row>
    <row r="1275">
      <c r="C1275" s="13" t="n">
        <v>50</v>
      </c>
      <c r="D1275" s="13">
        <f>Ret_Fourth_central_moment_5var!D626</f>
        <v/>
      </c>
      <c r="E1275" s="13">
        <f>Ret_Fourth_central_moment_5var!E626</f>
        <v/>
      </c>
      <c r="F1275" s="13">
        <f>Ret_Fourth_central_moment_5var!F626</f>
        <v/>
      </c>
      <c r="T1275" s="14">
        <f>IF(F1274=24,SUM(D1275:F1464),"")</f>
        <v/>
      </c>
      <c r="U1275" s="14" t="n">
        <v>0</v>
      </c>
      <c r="V1275" s="14">
        <f>IF(T1275="","",T1275-U1275)</f>
        <v/>
      </c>
      <c r="AS1275" s="13" t="n"/>
      <c r="AT1275" s="13" t="n"/>
      <c r="AU1275" s="13" t="n"/>
    </row>
    <row r="1276">
      <c r="C1276" s="13" t="n">
        <v>51</v>
      </c>
      <c r="D1276" s="13">
        <f>Ret_Fourth_central_moment_5var!D627</f>
        <v/>
      </c>
      <c r="E1276" s="13">
        <f>Ret_Fourth_central_moment_5var!E627</f>
        <v/>
      </c>
      <c r="F1276" s="13">
        <f>Ret_Fourth_central_moment_5var!F627</f>
        <v/>
      </c>
      <c r="T1276" s="14">
        <f>IF(F1275=24,SUM(D1276:F1465),"")</f>
        <v/>
      </c>
      <c r="U1276" s="14" t="n">
        <v>0</v>
      </c>
      <c r="V1276" s="14">
        <f>IF(T1276="","",T1276-U1276)</f>
        <v/>
      </c>
      <c r="AS1276" s="13" t="n"/>
      <c r="AT1276" s="13" t="n"/>
      <c r="AU1276" s="13" t="n"/>
    </row>
    <row r="1277">
      <c r="C1277" s="13" t="n">
        <v>52</v>
      </c>
      <c r="D1277" s="13">
        <f>Ret_Fourth_central_moment_5var!D628</f>
        <v/>
      </c>
      <c r="E1277" s="13">
        <f>Ret_Fourth_central_moment_5var!E628</f>
        <v/>
      </c>
      <c r="F1277" s="13">
        <f>Ret_Fourth_central_moment_5var!F628</f>
        <v/>
      </c>
      <c r="T1277" s="14">
        <f>IF(F1276=24,SUM(D1277:F1466),"")</f>
        <v/>
      </c>
      <c r="U1277" s="14" t="n">
        <v>0</v>
      </c>
      <c r="V1277" s="14">
        <f>IF(T1277="","",T1277-U1277)</f>
        <v/>
      </c>
      <c r="AS1277" s="13" t="n"/>
      <c r="AT1277" s="13" t="n"/>
      <c r="AU1277" s="13" t="n"/>
    </row>
    <row r="1278">
      <c r="C1278" s="13" t="n">
        <v>53</v>
      </c>
      <c r="D1278" s="13">
        <f>Ret_Fourth_central_moment_5var!D629</f>
        <v/>
      </c>
      <c r="E1278" s="13">
        <f>Ret_Fourth_central_moment_5var!E629</f>
        <v/>
      </c>
      <c r="F1278" s="13">
        <f>Ret_Fourth_central_moment_5var!F629</f>
        <v/>
      </c>
      <c r="T1278" s="14">
        <f>IF(F1277=24,SUM(D1278:F1467),"")</f>
        <v/>
      </c>
      <c r="U1278" s="14" t="n">
        <v>0</v>
      </c>
      <c r="V1278" s="14">
        <f>IF(T1278="","",T1278-U1278)</f>
        <v/>
      </c>
      <c r="AS1278" s="13" t="n"/>
      <c r="AT1278" s="13" t="n"/>
      <c r="AU1278" s="13" t="n"/>
    </row>
    <row r="1279">
      <c r="C1279" s="13" t="n">
        <v>54</v>
      </c>
      <c r="D1279" s="13">
        <f>Ret_Fourth_central_moment_5var!D630</f>
        <v/>
      </c>
      <c r="E1279" s="13">
        <f>Ret_Fourth_central_moment_5var!E630</f>
        <v/>
      </c>
      <c r="F1279" s="13">
        <f>Ret_Fourth_central_moment_5var!F630</f>
        <v/>
      </c>
      <c r="T1279" s="14">
        <f>IF(F1278=24,SUM(D1279:F1468),"")</f>
        <v/>
      </c>
      <c r="U1279" s="14" t="n">
        <v>0</v>
      </c>
      <c r="V1279" s="14">
        <f>IF(T1279="","",T1279-U1279)</f>
        <v/>
      </c>
      <c r="AS1279" s="13" t="n"/>
      <c r="AT1279" s="13" t="n"/>
      <c r="AU1279" s="13" t="n"/>
    </row>
    <row r="1280">
      <c r="C1280" s="13" t="n">
        <v>55</v>
      </c>
      <c r="D1280" s="13">
        <f>Ret_Fourth_central_moment_5var!D631</f>
        <v/>
      </c>
      <c r="E1280" s="13">
        <f>Ret_Fourth_central_moment_5var!E631</f>
        <v/>
      </c>
      <c r="F1280" s="13">
        <f>Ret_Fourth_central_moment_5var!F631</f>
        <v/>
      </c>
      <c r="T1280" s="14">
        <f>IF(F1279=24,SUM(D1280:F1469),"")</f>
        <v/>
      </c>
      <c r="U1280" s="14" t="n">
        <v>0</v>
      </c>
      <c r="V1280" s="14">
        <f>IF(T1280="","",T1280-U1280)</f>
        <v/>
      </c>
      <c r="AS1280" s="13" t="n"/>
      <c r="AT1280" s="13" t="n"/>
      <c r="AU1280" s="13" t="n"/>
    </row>
    <row r="1281">
      <c r="C1281" s="13" t="n">
        <v>56</v>
      </c>
      <c r="D1281" s="13">
        <f>Ret_Fourth_central_moment_5var!D632</f>
        <v/>
      </c>
      <c r="E1281" s="13">
        <f>Ret_Fourth_central_moment_5var!E632</f>
        <v/>
      </c>
      <c r="F1281" s="13">
        <f>Ret_Fourth_central_moment_5var!F632</f>
        <v/>
      </c>
      <c r="T1281" s="14">
        <f>IF(F1280=24,SUM(D1281:F1470),"")</f>
        <v/>
      </c>
      <c r="U1281" s="14" t="n">
        <v>0</v>
      </c>
      <c r="V1281" s="14">
        <f>IF(T1281="","",T1281-U1281)</f>
        <v/>
      </c>
      <c r="AS1281" s="13" t="n"/>
      <c r="AT1281" s="13" t="n"/>
      <c r="AU1281" s="13" t="n"/>
    </row>
    <row r="1282">
      <c r="C1282" s="13" t="n">
        <v>57</v>
      </c>
      <c r="D1282" s="13">
        <f>Ret_Fourth_central_moment_5var!D633</f>
        <v/>
      </c>
      <c r="E1282" s="13">
        <f>Ret_Fourth_central_moment_5var!E633</f>
        <v/>
      </c>
      <c r="F1282" s="13">
        <f>Ret_Fourth_central_moment_5var!F633</f>
        <v/>
      </c>
      <c r="T1282" s="14">
        <f>IF(F1281=24,SUM(D1282:F1471),"")</f>
        <v/>
      </c>
      <c r="U1282" s="14" t="n">
        <v>0</v>
      </c>
      <c r="V1282" s="14">
        <f>IF(T1282="","",T1282-U1282)</f>
        <v/>
      </c>
      <c r="AS1282" s="13" t="n"/>
      <c r="AT1282" s="13" t="n"/>
      <c r="AU1282" s="13" t="n"/>
    </row>
    <row r="1283">
      <c r="C1283" s="13" t="n">
        <v>58</v>
      </c>
      <c r="D1283" s="13">
        <f>Ret_Fourth_central_moment_5var!D634</f>
        <v/>
      </c>
      <c r="E1283" s="13">
        <f>Ret_Fourth_central_moment_5var!E634</f>
        <v/>
      </c>
      <c r="F1283" s="13">
        <f>Ret_Fourth_central_moment_5var!F634</f>
        <v/>
      </c>
      <c r="T1283" s="14">
        <f>IF(F1282=24,SUM(D1283:F1472),"")</f>
        <v/>
      </c>
      <c r="U1283" s="14" t="n">
        <v>0</v>
      </c>
      <c r="V1283" s="14">
        <f>IF(T1283="","",T1283-U1283)</f>
        <v/>
      </c>
      <c r="AS1283" s="13" t="n"/>
      <c r="AT1283" s="13" t="n"/>
      <c r="AU1283" s="13" t="n"/>
    </row>
    <row r="1284">
      <c r="C1284" s="13" t="n">
        <v>59</v>
      </c>
      <c r="D1284" s="13">
        <f>Ret_Fourth_central_moment_5var!D635</f>
        <v/>
      </c>
      <c r="E1284" s="13">
        <f>Ret_Fourth_central_moment_5var!E635</f>
        <v/>
      </c>
      <c r="F1284" s="13">
        <f>Ret_Fourth_central_moment_5var!F635</f>
        <v/>
      </c>
      <c r="T1284" s="14">
        <f>IF(F1283=24,SUM(D1284:F1473),"")</f>
        <v/>
      </c>
      <c r="U1284" s="14" t="n">
        <v>0</v>
      </c>
      <c r="V1284" s="14">
        <f>IF(T1284="","",T1284-U1284)</f>
        <v/>
      </c>
      <c r="AS1284" s="13" t="n"/>
      <c r="AT1284" s="13" t="n"/>
      <c r="AU1284" s="13" t="n"/>
    </row>
    <row r="1285">
      <c r="C1285" s="13" t="n">
        <v>60</v>
      </c>
      <c r="D1285" s="13">
        <f>Ret_Fourth_central_moment_5var!D636</f>
        <v/>
      </c>
      <c r="E1285" s="13">
        <f>Ret_Fourth_central_moment_5var!E636</f>
        <v/>
      </c>
      <c r="F1285" s="13">
        <f>Ret_Fourth_central_moment_5var!F636</f>
        <v/>
      </c>
      <c r="T1285" s="14">
        <f>IF(F1284=24,SUM(D1285:F1474),"")</f>
        <v/>
      </c>
      <c r="U1285" s="14" t="n">
        <v>0</v>
      </c>
      <c r="V1285" s="14">
        <f>IF(T1285="","",T1285-U1285)</f>
        <v/>
      </c>
      <c r="AS1285" s="13" t="n"/>
      <c r="AT1285" s="13" t="n"/>
      <c r="AU1285" s="13" t="n"/>
    </row>
    <row r="1286">
      <c r="C1286" s="13" t="n">
        <v>61</v>
      </c>
      <c r="D1286" s="13">
        <f>Ret_Fourth_central_moment_5var!D637</f>
        <v/>
      </c>
      <c r="E1286" s="13">
        <f>Ret_Fourth_central_moment_5var!E637</f>
        <v/>
      </c>
      <c r="F1286" s="13">
        <f>Ret_Fourth_central_moment_5var!F637</f>
        <v/>
      </c>
      <c r="T1286" s="14">
        <f>IF(F1285=24,SUM(D1286:F1475),"")</f>
        <v/>
      </c>
      <c r="U1286" s="14" t="n">
        <v>0</v>
      </c>
      <c r="V1286" s="14">
        <f>IF(T1286="","",T1286-U1286)</f>
        <v/>
      </c>
      <c r="AS1286" s="13" t="n"/>
      <c r="AT1286" s="13" t="n"/>
      <c r="AU1286" s="13" t="n"/>
    </row>
    <row r="1287">
      <c r="C1287" s="13" t="n">
        <v>62</v>
      </c>
      <c r="D1287" s="13">
        <f>Ret_Fourth_central_moment_5var!D638</f>
        <v/>
      </c>
      <c r="E1287" s="13">
        <f>Ret_Fourth_central_moment_5var!E638</f>
        <v/>
      </c>
      <c r="F1287" s="13">
        <f>Ret_Fourth_central_moment_5var!F638</f>
        <v/>
      </c>
      <c r="T1287" s="14">
        <f>IF(F1286=24,SUM(D1287:F1476),"")</f>
        <v/>
      </c>
      <c r="U1287" s="14" t="n">
        <v>0</v>
      </c>
      <c r="V1287" s="14">
        <f>IF(T1287="","",T1287-U1287)</f>
        <v/>
      </c>
      <c r="AS1287" s="13" t="n"/>
      <c r="AT1287" s="13" t="n"/>
      <c r="AU1287" s="13" t="n"/>
    </row>
    <row r="1288">
      <c r="C1288" s="13" t="n">
        <v>63</v>
      </c>
      <c r="D1288" s="13">
        <f>Ret_Fourth_central_moment_5var!D639</f>
        <v/>
      </c>
      <c r="E1288" s="13">
        <f>Ret_Fourth_central_moment_5var!E639</f>
        <v/>
      </c>
      <c r="F1288" s="13">
        <f>Ret_Fourth_central_moment_5var!F639</f>
        <v/>
      </c>
      <c r="T1288" s="14">
        <f>IF(F1287=24,SUM(D1288:F1477),"")</f>
        <v/>
      </c>
      <c r="U1288" s="14" t="n">
        <v>0</v>
      </c>
      <c r="V1288" s="14">
        <f>IF(T1288="","",T1288-U1288)</f>
        <v/>
      </c>
      <c r="AS1288" s="13" t="n"/>
      <c r="AT1288" s="13" t="n"/>
      <c r="AU1288" s="13" t="n"/>
    </row>
    <row r="1289">
      <c r="C1289" s="13" t="n">
        <v>64</v>
      </c>
      <c r="D1289" s="13">
        <f>Ret_Fourth_central_moment_5var!D640</f>
        <v/>
      </c>
      <c r="E1289" s="13">
        <f>Ret_Fourth_central_moment_5var!E640</f>
        <v/>
      </c>
      <c r="F1289" s="13">
        <f>Ret_Fourth_central_moment_5var!F640</f>
        <v/>
      </c>
      <c r="T1289" s="14">
        <f>IF(F1288=24,SUM(D1289:F1478),"")</f>
        <v/>
      </c>
      <c r="U1289" s="14" t="n">
        <v>0</v>
      </c>
      <c r="V1289" s="14">
        <f>IF(T1289="","",T1289-U1289)</f>
        <v/>
      </c>
      <c r="AS1289" s="13" t="n"/>
      <c r="AT1289" s="13" t="n"/>
      <c r="AU1289" s="13" t="n"/>
    </row>
    <row r="1290">
      <c r="C1290" s="13" t="n">
        <v>65</v>
      </c>
      <c r="D1290" s="13">
        <f>Ret_Fourth_central_moment_5var!D641</f>
        <v/>
      </c>
      <c r="E1290" s="13">
        <f>Ret_Fourth_central_moment_5var!E641</f>
        <v/>
      </c>
      <c r="F1290" s="13">
        <f>Ret_Fourth_central_moment_5var!F641</f>
        <v/>
      </c>
      <c r="T1290" s="14">
        <f>IF(F1289=24,SUM(D1290:F1479),"")</f>
        <v/>
      </c>
      <c r="U1290" s="14" t="n">
        <v>0</v>
      </c>
      <c r="V1290" s="14">
        <f>IF(T1290="","",T1290-U1290)</f>
        <v/>
      </c>
      <c r="AS1290" s="13" t="n"/>
      <c r="AT1290" s="13" t="n"/>
      <c r="AU1290" s="13" t="n"/>
    </row>
    <row r="1291">
      <c r="C1291" s="13" t="n">
        <v>66</v>
      </c>
      <c r="D1291" s="13">
        <f>Ret_Fourth_central_moment_5var!D642</f>
        <v/>
      </c>
      <c r="E1291" s="13">
        <f>Ret_Fourth_central_moment_5var!E642</f>
        <v/>
      </c>
      <c r="F1291" s="13">
        <f>Ret_Fourth_central_moment_5var!F642</f>
        <v/>
      </c>
      <c r="T1291" s="14">
        <f>IF(F1290=24,SUM(D1291:F1480),"")</f>
        <v/>
      </c>
      <c r="U1291" s="14" t="n">
        <v>0</v>
      </c>
      <c r="V1291" s="14">
        <f>IF(T1291="","",T1291-U1291)</f>
        <v/>
      </c>
      <c r="AS1291" s="13" t="n"/>
      <c r="AT1291" s="13" t="n"/>
      <c r="AU1291" s="13" t="n"/>
    </row>
    <row r="1292">
      <c r="C1292" s="13" t="n">
        <v>67</v>
      </c>
      <c r="D1292" s="13">
        <f>Ret_Fourth_central_moment_5var!D643</f>
        <v/>
      </c>
      <c r="E1292" s="13">
        <f>Ret_Fourth_central_moment_5var!E643</f>
        <v/>
      </c>
      <c r="F1292" s="13">
        <f>Ret_Fourth_central_moment_5var!F643</f>
        <v/>
      </c>
      <c r="T1292" s="14">
        <f>IF(F1291=24,SUM(D1292:F1481),"")</f>
        <v/>
      </c>
      <c r="U1292" s="14" t="n">
        <v>0</v>
      </c>
      <c r="V1292" s="14">
        <f>IF(T1292="","",T1292-U1292)</f>
        <v/>
      </c>
      <c r="AS1292" s="13" t="n"/>
      <c r="AT1292" s="13" t="n"/>
      <c r="AU1292" s="13" t="n"/>
    </row>
    <row r="1293">
      <c r="C1293" s="13" t="n">
        <v>68</v>
      </c>
      <c r="D1293" s="13">
        <f>Ret_Fourth_central_moment_5var!D644</f>
        <v/>
      </c>
      <c r="E1293" s="13">
        <f>Ret_Fourth_central_moment_5var!E644</f>
        <v/>
      </c>
      <c r="F1293" s="13">
        <f>Ret_Fourth_central_moment_5var!F644</f>
        <v/>
      </c>
      <c r="T1293" s="14">
        <f>IF(F1292=24,SUM(D1293:F1482),"")</f>
        <v/>
      </c>
      <c r="U1293" s="14" t="n">
        <v>0</v>
      </c>
      <c r="V1293" s="14">
        <f>IF(T1293="","",T1293-U1293)</f>
        <v/>
      </c>
      <c r="AS1293" s="13" t="n"/>
      <c r="AT1293" s="13" t="n"/>
      <c r="AU1293" s="13" t="n"/>
    </row>
    <row r="1294">
      <c r="C1294" s="13" t="n">
        <v>69</v>
      </c>
      <c r="D1294" s="13">
        <f>Ret_Fourth_central_moment_5var!D645</f>
        <v/>
      </c>
      <c r="E1294" s="13">
        <f>Ret_Fourth_central_moment_5var!E645</f>
        <v/>
      </c>
      <c r="F1294" s="13">
        <f>Ret_Fourth_central_moment_5var!F645</f>
        <v/>
      </c>
      <c r="T1294" s="14">
        <f>IF(F1293=24,SUM(D1294:F1483),"")</f>
        <v/>
      </c>
      <c r="U1294" s="14" t="n">
        <v>0</v>
      </c>
      <c r="V1294" s="14">
        <f>IF(T1294="","",T1294-U1294)</f>
        <v/>
      </c>
      <c r="AS1294" s="13" t="n"/>
      <c r="AT1294" s="13" t="n"/>
      <c r="AU1294" s="13" t="n"/>
    </row>
    <row r="1295">
      <c r="C1295" s="13" t="n">
        <v>70</v>
      </c>
      <c r="D1295" s="13">
        <f>Ret_Fourth_central_moment_5var!D646</f>
        <v/>
      </c>
      <c r="E1295" s="13">
        <f>Ret_Fourth_central_moment_5var!E646</f>
        <v/>
      </c>
      <c r="F1295" s="13">
        <f>Ret_Fourth_central_moment_5var!F646</f>
        <v/>
      </c>
      <c r="T1295" s="14">
        <f>IF(F1294=24,SUM(D1295:F1484),"")</f>
        <v/>
      </c>
      <c r="U1295" s="14" t="n">
        <v>0</v>
      </c>
      <c r="V1295" s="14">
        <f>IF(T1295="","",T1295-U1295)</f>
        <v/>
      </c>
      <c r="AS1295" s="13" t="n"/>
      <c r="AT1295" s="13" t="n"/>
      <c r="AU1295" s="13" t="n"/>
    </row>
    <row r="1296">
      <c r="C1296" s="13" t="n">
        <v>71</v>
      </c>
      <c r="D1296" s="13">
        <f>Ret_Fourth_central_moment_5var!D647</f>
        <v/>
      </c>
      <c r="E1296" s="13">
        <f>Ret_Fourth_central_moment_5var!E647</f>
        <v/>
      </c>
      <c r="F1296" s="13">
        <f>Ret_Fourth_central_moment_5var!F647</f>
        <v/>
      </c>
      <c r="T1296" s="14">
        <f>IF(F1295=24,SUM(D1296:F1485),"")</f>
        <v/>
      </c>
      <c r="U1296" s="14" t="n">
        <v>0</v>
      </c>
      <c r="V1296" s="14">
        <f>IF(T1296="","",T1296-U1296)</f>
        <v/>
      </c>
      <c r="AS1296" s="13" t="n"/>
      <c r="AT1296" s="13" t="n"/>
      <c r="AU1296" s="13" t="n"/>
    </row>
    <row r="1297">
      <c r="C1297" s="13" t="n">
        <v>72</v>
      </c>
      <c r="D1297" s="13">
        <f>Ret_Fourth_central_moment_5var!D648</f>
        <v/>
      </c>
      <c r="E1297" s="13">
        <f>Ret_Fourth_central_moment_5var!E648</f>
        <v/>
      </c>
      <c r="F1297" s="13">
        <f>Ret_Fourth_central_moment_5var!F648</f>
        <v/>
      </c>
      <c r="T1297" s="14">
        <f>IF(F1296=24,SUM(D1297:F1486),"")</f>
        <v/>
      </c>
      <c r="U1297" s="14" t="n">
        <v>0</v>
      </c>
      <c r="V1297" s="14">
        <f>IF(T1297="","",T1297-U1297)</f>
        <v/>
      </c>
      <c r="AS1297" s="13" t="n"/>
      <c r="AT1297" s="13" t="n"/>
      <c r="AU1297" s="13" t="n"/>
    </row>
    <row r="1298">
      <c r="C1298" s="13" t="n">
        <v>73</v>
      </c>
      <c r="D1298" s="13">
        <f>Ret_Fourth_central_moment_5var!D649</f>
        <v/>
      </c>
      <c r="E1298" s="13">
        <f>Ret_Fourth_central_moment_5var!E649</f>
        <v/>
      </c>
      <c r="F1298" s="13">
        <f>Ret_Fourth_central_moment_5var!F649</f>
        <v/>
      </c>
      <c r="T1298" s="14">
        <f>IF(F1297=24,SUM(D1298:F1487),"")</f>
        <v/>
      </c>
      <c r="U1298" s="14" t="n">
        <v>0</v>
      </c>
      <c r="V1298" s="14">
        <f>IF(T1298="","",T1298-U1298)</f>
        <v/>
      </c>
      <c r="AS1298" s="13" t="n"/>
      <c r="AT1298" s="13" t="n"/>
      <c r="AU1298" s="13" t="n"/>
    </row>
    <row r="1299">
      <c r="C1299" s="13" t="n">
        <v>74</v>
      </c>
      <c r="D1299" s="13">
        <f>Ret_Fourth_central_moment_5var!D650</f>
        <v/>
      </c>
      <c r="E1299" s="13">
        <f>Ret_Fourth_central_moment_5var!E650</f>
        <v/>
      </c>
      <c r="F1299" s="13">
        <f>Ret_Fourth_central_moment_5var!F650</f>
        <v/>
      </c>
      <c r="T1299" s="14">
        <f>IF(F1298=24,SUM(D1299:F1488),"")</f>
        <v/>
      </c>
      <c r="U1299" s="14" t="n">
        <v>0</v>
      </c>
      <c r="V1299" s="14">
        <f>IF(T1299="","",T1299-U1299)</f>
        <v/>
      </c>
      <c r="AS1299" s="13" t="n"/>
      <c r="AT1299" s="13" t="n"/>
      <c r="AU1299" s="13" t="n"/>
    </row>
    <row r="1300">
      <c r="C1300" s="13" t="n">
        <v>75</v>
      </c>
      <c r="D1300" s="13">
        <f>Ret_Fourth_central_moment_5var!D651</f>
        <v/>
      </c>
      <c r="E1300" s="13">
        <f>Ret_Fourth_central_moment_5var!E651</f>
        <v/>
      </c>
      <c r="F1300" s="13">
        <f>Ret_Fourth_central_moment_5var!F651</f>
        <v/>
      </c>
      <c r="T1300" s="14">
        <f>IF(F1299=24,SUM(D1300:F1489),"")</f>
        <v/>
      </c>
      <c r="U1300" s="14" t="n">
        <v>0</v>
      </c>
      <c r="V1300" s="14">
        <f>IF(T1300="","",T1300-U1300)</f>
        <v/>
      </c>
      <c r="AS1300" s="13" t="n"/>
      <c r="AT1300" s="13" t="n"/>
      <c r="AU1300" s="13" t="n"/>
    </row>
    <row r="1301">
      <c r="C1301" s="13" t="n">
        <v>76</v>
      </c>
      <c r="D1301" s="13">
        <f>Ret_Fourth_central_moment_5var!D652</f>
        <v/>
      </c>
      <c r="E1301" s="13">
        <f>Ret_Fourth_central_moment_5var!E652</f>
        <v/>
      </c>
      <c r="F1301" s="13">
        <f>Ret_Fourth_central_moment_5var!F652</f>
        <v/>
      </c>
      <c r="T1301" s="14">
        <f>IF(F1300=24,SUM(D1301:F1490),"")</f>
        <v/>
      </c>
      <c r="U1301" s="14" t="n">
        <v>0</v>
      </c>
      <c r="V1301" s="14">
        <f>IF(T1301="","",T1301-U1301)</f>
        <v/>
      </c>
      <c r="AS1301" s="13" t="n"/>
      <c r="AT1301" s="13" t="n"/>
      <c r="AU1301" s="13" t="n"/>
    </row>
    <row r="1302">
      <c r="C1302" s="13" t="n">
        <v>77</v>
      </c>
      <c r="D1302" s="13">
        <f>Ret_Fourth_central_moment_5var!D653</f>
        <v/>
      </c>
      <c r="E1302" s="13">
        <f>Ret_Fourth_central_moment_5var!E653</f>
        <v/>
      </c>
      <c r="F1302" s="13">
        <f>Ret_Fourth_central_moment_5var!F653</f>
        <v/>
      </c>
      <c r="T1302" s="14">
        <f>IF(F1301=24,SUM(D1302:F1491),"")</f>
        <v/>
      </c>
      <c r="U1302" s="14" t="n">
        <v>0</v>
      </c>
      <c r="V1302" s="14">
        <f>IF(T1302="","",T1302-U1302)</f>
        <v/>
      </c>
      <c r="AS1302" s="13" t="n"/>
      <c r="AT1302" s="13" t="n"/>
      <c r="AU1302" s="13" t="n"/>
    </row>
    <row r="1303">
      <c r="C1303" s="13" t="n">
        <v>78</v>
      </c>
      <c r="D1303" s="13">
        <f>Ret_Fourth_central_moment_5var!D654</f>
        <v/>
      </c>
      <c r="E1303" s="13">
        <f>Ret_Fourth_central_moment_5var!E654</f>
        <v/>
      </c>
      <c r="F1303" s="13">
        <f>Ret_Fourth_central_moment_5var!F654</f>
        <v/>
      </c>
      <c r="T1303" s="14">
        <f>IF(F1302=24,SUM(D1303:F1492),"")</f>
        <v/>
      </c>
      <c r="U1303" s="14" t="n">
        <v>0</v>
      </c>
      <c r="V1303" s="14">
        <f>IF(T1303="","",T1303-U1303)</f>
        <v/>
      </c>
      <c r="AS1303" s="13" t="n"/>
      <c r="AT1303" s="13" t="n"/>
      <c r="AU1303" s="13" t="n"/>
    </row>
    <row r="1304">
      <c r="C1304" s="13" t="n">
        <v>79</v>
      </c>
      <c r="D1304" s="13">
        <f>Ret_Fourth_central_moment_5var!D655</f>
        <v/>
      </c>
      <c r="E1304" s="13">
        <f>Ret_Fourth_central_moment_5var!E655</f>
        <v/>
      </c>
      <c r="F1304" s="13">
        <f>Ret_Fourth_central_moment_5var!F655</f>
        <v/>
      </c>
      <c r="T1304" s="14">
        <f>IF(F1303=24,SUM(D1304:F1493),"")</f>
        <v/>
      </c>
      <c r="U1304" s="14" t="n">
        <v>0</v>
      </c>
      <c r="V1304" s="14">
        <f>IF(T1304="","",T1304-U1304)</f>
        <v/>
      </c>
      <c r="AS1304" s="13" t="n"/>
      <c r="AT1304" s="13" t="n"/>
      <c r="AU1304" s="13" t="n"/>
    </row>
    <row r="1305">
      <c r="C1305" s="13" t="n">
        <v>80</v>
      </c>
      <c r="D1305" s="13">
        <f>Ret_Fourth_central_moment_5var!D656</f>
        <v/>
      </c>
      <c r="E1305" s="13">
        <f>Ret_Fourth_central_moment_5var!E656</f>
        <v/>
      </c>
      <c r="F1305" s="13">
        <f>Ret_Fourth_central_moment_5var!F656</f>
        <v/>
      </c>
      <c r="T1305" s="14">
        <f>IF(F1304=24,SUM(D1305:F1494),"")</f>
        <v/>
      </c>
      <c r="U1305" s="14" t="n">
        <v>0</v>
      </c>
      <c r="V1305" s="14">
        <f>IF(T1305="","",T1305-U1305)</f>
        <v/>
      </c>
      <c r="AS1305" s="13" t="n"/>
      <c r="AT1305" s="13" t="n"/>
      <c r="AU1305" s="13" t="n"/>
    </row>
    <row r="1306">
      <c r="C1306" s="13" t="n">
        <v>81</v>
      </c>
      <c r="D1306" s="13">
        <f>Ret_Fourth_central_moment_5var!D657</f>
        <v/>
      </c>
      <c r="E1306" s="13">
        <f>Ret_Fourth_central_moment_5var!E657</f>
        <v/>
      </c>
      <c r="F1306" s="13">
        <f>Ret_Fourth_central_moment_5var!F657</f>
        <v/>
      </c>
      <c r="T1306" s="14">
        <f>IF(F1305=24,SUM(D1306:F1495),"")</f>
        <v/>
      </c>
      <c r="U1306" s="14" t="n">
        <v>0</v>
      </c>
      <c r="V1306" s="14">
        <f>IF(T1306="","",T1306-U1306)</f>
        <v/>
      </c>
      <c r="AS1306" s="13" t="n"/>
      <c r="AT1306" s="13" t="n"/>
      <c r="AU1306" s="13" t="n"/>
    </row>
    <row r="1307">
      <c r="C1307" s="13" t="n">
        <v>82</v>
      </c>
      <c r="D1307" s="13">
        <f>Ret_Fourth_central_moment_5var!D658</f>
        <v/>
      </c>
      <c r="E1307" s="13">
        <f>Ret_Fourth_central_moment_5var!E658</f>
        <v/>
      </c>
      <c r="F1307" s="13">
        <f>Ret_Fourth_central_moment_5var!F658</f>
        <v/>
      </c>
      <c r="T1307" s="14">
        <f>IF(F1306=24,SUM(D1307:F1496),"")</f>
        <v/>
      </c>
      <c r="U1307" s="14" t="n">
        <v>0</v>
      </c>
      <c r="V1307" s="14">
        <f>IF(T1307="","",T1307-U1307)</f>
        <v/>
      </c>
      <c r="AS1307" s="13" t="n"/>
      <c r="AT1307" s="13" t="n"/>
      <c r="AU1307" s="13" t="n"/>
    </row>
    <row r="1308">
      <c r="C1308" s="13" t="n">
        <v>83</v>
      </c>
      <c r="D1308" s="13">
        <f>Ret_Fourth_central_moment_5var!D659</f>
        <v/>
      </c>
      <c r="E1308" s="13">
        <f>Ret_Fourth_central_moment_5var!E659</f>
        <v/>
      </c>
      <c r="F1308" s="13">
        <f>Ret_Fourth_central_moment_5var!F659</f>
        <v/>
      </c>
      <c r="T1308" s="14">
        <f>IF(F1307=24,SUM(D1308:F1497),"")</f>
        <v/>
      </c>
      <c r="U1308" s="14" t="n">
        <v>0</v>
      </c>
      <c r="V1308" s="14">
        <f>IF(T1308="","",T1308-U1308)</f>
        <v/>
      </c>
      <c r="AS1308" s="13" t="n"/>
      <c r="AT1308" s="13" t="n"/>
      <c r="AU1308" s="13" t="n"/>
    </row>
    <row r="1309">
      <c r="C1309" s="13" t="n">
        <v>84</v>
      </c>
      <c r="D1309" s="13">
        <f>Ret_Fourth_central_moment_5var!D660</f>
        <v/>
      </c>
      <c r="E1309" s="13">
        <f>Ret_Fourth_central_moment_5var!E660</f>
        <v/>
      </c>
      <c r="F1309" s="13">
        <f>Ret_Fourth_central_moment_5var!F660</f>
        <v/>
      </c>
      <c r="T1309" s="14">
        <f>IF(F1308=24,SUM(D1309:F1498),"")</f>
        <v/>
      </c>
      <c r="U1309" s="14" t="n">
        <v>0</v>
      </c>
      <c r="V1309" s="14">
        <f>IF(T1309="","",T1309-U1309)</f>
        <v/>
      </c>
      <c r="AS1309" s="13" t="n"/>
      <c r="AT1309" s="13" t="n"/>
      <c r="AU1309" s="13" t="n"/>
    </row>
    <row r="1310">
      <c r="C1310" s="13" t="n">
        <v>85</v>
      </c>
      <c r="D1310" s="13">
        <f>Ret_Fourth_central_moment_5var!D661</f>
        <v/>
      </c>
      <c r="E1310" s="13">
        <f>Ret_Fourth_central_moment_5var!E661</f>
        <v/>
      </c>
      <c r="F1310" s="13">
        <f>Ret_Fourth_central_moment_5var!F661</f>
        <v/>
      </c>
      <c r="T1310" s="14">
        <f>IF(F1309=24,SUM(D1310:F1499),"")</f>
        <v/>
      </c>
      <c r="U1310" s="14" t="n">
        <v>0</v>
      </c>
      <c r="V1310" s="14">
        <f>IF(T1310="","",T1310-U1310)</f>
        <v/>
      </c>
      <c r="AS1310" s="13" t="n"/>
      <c r="AT1310" s="13" t="n"/>
      <c r="AU1310" s="13" t="n"/>
    </row>
    <row r="1311">
      <c r="C1311" s="13" t="n">
        <v>86</v>
      </c>
      <c r="D1311" s="13">
        <f>Ret_Fourth_central_moment_5var!D662</f>
        <v/>
      </c>
      <c r="E1311" s="13">
        <f>Ret_Fourth_central_moment_5var!E662</f>
        <v/>
      </c>
      <c r="F1311" s="13">
        <f>Ret_Fourth_central_moment_5var!F662</f>
        <v/>
      </c>
      <c r="T1311" s="14">
        <f>IF(F1310=24,SUM(D1311:F1500),"")</f>
        <v/>
      </c>
      <c r="U1311" s="14" t="n">
        <v>0</v>
      </c>
      <c r="V1311" s="14">
        <f>IF(T1311="","",T1311-U1311)</f>
        <v/>
      </c>
      <c r="AS1311" s="13" t="n"/>
      <c r="AT1311" s="13" t="n"/>
      <c r="AU1311" s="13" t="n"/>
    </row>
    <row r="1312">
      <c r="C1312" s="13" t="n">
        <v>87</v>
      </c>
      <c r="D1312" s="13">
        <f>Ret_Fourth_central_moment_5var!D663</f>
        <v/>
      </c>
      <c r="E1312" s="13">
        <f>Ret_Fourth_central_moment_5var!E663</f>
        <v/>
      </c>
      <c r="F1312" s="13">
        <f>Ret_Fourth_central_moment_5var!F663</f>
        <v/>
      </c>
      <c r="T1312" s="14">
        <f>IF(F1311=24,SUM(D1312:F1501),"")</f>
        <v/>
      </c>
      <c r="U1312" s="14" t="n">
        <v>0</v>
      </c>
      <c r="V1312" s="14">
        <f>IF(T1312="","",T1312-U1312)</f>
        <v/>
      </c>
      <c r="AS1312" s="13" t="n"/>
      <c r="AT1312" s="13" t="n"/>
      <c r="AU1312" s="13" t="n"/>
    </row>
    <row r="1313">
      <c r="C1313" s="13" t="n">
        <v>88</v>
      </c>
      <c r="D1313" s="13">
        <f>Ret_Fourth_central_moment_5var!D664</f>
        <v/>
      </c>
      <c r="E1313" s="13">
        <f>Ret_Fourth_central_moment_5var!E664</f>
        <v/>
      </c>
      <c r="F1313" s="13">
        <f>Ret_Fourth_central_moment_5var!F664</f>
        <v/>
      </c>
      <c r="T1313" s="14">
        <f>IF(F1312=24,SUM(D1313:F1502),"")</f>
        <v/>
      </c>
      <c r="U1313" s="14" t="n">
        <v>0</v>
      </c>
      <c r="V1313" s="14">
        <f>IF(T1313="","",T1313-U1313)</f>
        <v/>
      </c>
      <c r="AS1313" s="13" t="n"/>
      <c r="AT1313" s="13" t="n"/>
      <c r="AU1313" s="13" t="n"/>
    </row>
    <row r="1314">
      <c r="C1314" s="13" t="n">
        <v>89</v>
      </c>
      <c r="D1314" s="13">
        <f>Ret_Fourth_central_moment_5var!D665</f>
        <v/>
      </c>
      <c r="E1314" s="13">
        <f>Ret_Fourth_central_moment_5var!E665</f>
        <v/>
      </c>
      <c r="F1314" s="13">
        <f>Ret_Fourth_central_moment_5var!F665</f>
        <v/>
      </c>
      <c r="T1314" s="14">
        <f>IF(F1313=24,SUM(D1314:F1503),"")</f>
        <v/>
      </c>
      <c r="U1314" s="14" t="n">
        <v>0</v>
      </c>
      <c r="V1314" s="14">
        <f>IF(T1314="","",T1314-U1314)</f>
        <v/>
      </c>
      <c r="AS1314" s="13" t="n"/>
      <c r="AT1314" s="13" t="n"/>
      <c r="AU1314" s="13" t="n"/>
    </row>
    <row r="1315">
      <c r="C1315" s="13" t="n">
        <v>90</v>
      </c>
      <c r="D1315" s="13">
        <f>Ret_Fourth_central_moment_5var!D666</f>
        <v/>
      </c>
      <c r="E1315" s="13">
        <f>Ret_Fourth_central_moment_5var!E666</f>
        <v/>
      </c>
      <c r="F1315" s="13">
        <f>Ret_Fourth_central_moment_5var!F666</f>
        <v/>
      </c>
      <c r="T1315" s="14">
        <f>IF(F1314=24,SUM(D1315:F1504),"")</f>
        <v/>
      </c>
      <c r="U1315" s="14" t="n">
        <v>0</v>
      </c>
      <c r="V1315" s="14">
        <f>IF(T1315="","",T1315-U1315)</f>
        <v/>
      </c>
      <c r="AS1315" s="13" t="n"/>
      <c r="AT1315" s="13" t="n"/>
      <c r="AU1315" s="13" t="n"/>
    </row>
    <row r="1316">
      <c r="C1316" s="13" t="n">
        <v>91</v>
      </c>
      <c r="D1316" s="13">
        <f>Ret_Fourth_central_moment_5var!D667</f>
        <v/>
      </c>
      <c r="E1316" s="13">
        <f>Ret_Fourth_central_moment_5var!E667</f>
        <v/>
      </c>
      <c r="F1316" s="13">
        <f>Ret_Fourth_central_moment_5var!F667</f>
        <v/>
      </c>
      <c r="T1316" s="14">
        <f>IF(F1315=24,SUM(D1316:F1505),"")</f>
        <v/>
      </c>
      <c r="U1316" s="14" t="n">
        <v>0</v>
      </c>
      <c r="V1316" s="14">
        <f>IF(T1316="","",T1316-U1316)</f>
        <v/>
      </c>
      <c r="AS1316" s="13" t="n"/>
      <c r="AT1316" s="13" t="n"/>
      <c r="AU1316" s="13" t="n"/>
    </row>
    <row r="1317">
      <c r="C1317" s="13" t="n">
        <v>92</v>
      </c>
      <c r="D1317" s="13">
        <f>Ret_Fourth_central_moment_5var!D668</f>
        <v/>
      </c>
      <c r="E1317" s="13">
        <f>Ret_Fourth_central_moment_5var!E668</f>
        <v/>
      </c>
      <c r="F1317" s="13">
        <f>Ret_Fourth_central_moment_5var!F668</f>
        <v/>
      </c>
      <c r="T1317" s="14">
        <f>IF(F1316=24,SUM(D1317:F1506),"")</f>
        <v/>
      </c>
      <c r="U1317" s="14" t="n">
        <v>0</v>
      </c>
      <c r="V1317" s="14">
        <f>IF(T1317="","",T1317-U1317)</f>
        <v/>
      </c>
      <c r="AS1317" s="13" t="n"/>
      <c r="AT1317" s="13" t="n"/>
      <c r="AU1317" s="13" t="n"/>
    </row>
    <row r="1318">
      <c r="C1318" s="13" t="n">
        <v>93</v>
      </c>
      <c r="D1318" s="13">
        <f>Ret_Fourth_central_moment_5var!D669</f>
        <v/>
      </c>
      <c r="E1318" s="13">
        <f>Ret_Fourth_central_moment_5var!E669</f>
        <v/>
      </c>
      <c r="F1318" s="13">
        <f>Ret_Fourth_central_moment_5var!F669</f>
        <v/>
      </c>
      <c r="T1318" s="14">
        <f>IF(F1317=24,SUM(D1318:F1507),"")</f>
        <v/>
      </c>
      <c r="U1318" s="14" t="n">
        <v>0</v>
      </c>
      <c r="V1318" s="14">
        <f>IF(T1318="","",T1318-U1318)</f>
        <v/>
      </c>
      <c r="AS1318" s="13" t="n"/>
      <c r="AT1318" s="13" t="n"/>
      <c r="AU1318" s="13" t="n"/>
    </row>
    <row r="1319">
      <c r="C1319" s="13" t="n">
        <v>94</v>
      </c>
      <c r="D1319" s="13">
        <f>Ret_Fourth_central_moment_5var!D670</f>
        <v/>
      </c>
      <c r="E1319" s="13">
        <f>Ret_Fourth_central_moment_5var!E670</f>
        <v/>
      </c>
      <c r="F1319" s="13">
        <f>Ret_Fourth_central_moment_5var!F670</f>
        <v/>
      </c>
      <c r="T1319" s="14">
        <f>IF(F1318=24,SUM(D1319:F1508),"")</f>
        <v/>
      </c>
      <c r="U1319" s="14" t="n">
        <v>0</v>
      </c>
      <c r="V1319" s="14">
        <f>IF(T1319="","",T1319-U1319)</f>
        <v/>
      </c>
      <c r="AS1319" s="13" t="n"/>
      <c r="AT1319" s="13" t="n"/>
      <c r="AU1319" s="13" t="n"/>
    </row>
    <row r="1320">
      <c r="C1320" s="13" t="n">
        <v>95</v>
      </c>
      <c r="D1320" s="13">
        <f>Ret_Fourth_central_moment_5var!D671</f>
        <v/>
      </c>
      <c r="E1320" s="13">
        <f>Ret_Fourth_central_moment_5var!E671</f>
        <v/>
      </c>
      <c r="F1320" s="13">
        <f>Ret_Fourth_central_moment_5var!F671</f>
        <v/>
      </c>
      <c r="T1320" s="14">
        <f>IF(F1319=24,SUM(D1320:F1509),"")</f>
        <v/>
      </c>
      <c r="U1320" s="14" t="n">
        <v>0</v>
      </c>
      <c r="V1320" s="14">
        <f>IF(T1320="","",T1320-U1320)</f>
        <v/>
      </c>
      <c r="AS1320" s="13" t="n"/>
      <c r="AT1320" s="13" t="n"/>
      <c r="AU1320" s="13" t="n"/>
    </row>
    <row r="1321">
      <c r="C1321" s="13" t="n">
        <v>96</v>
      </c>
      <c r="D1321" s="13">
        <f>Ret_Fourth_central_moment_5var!D672</f>
        <v/>
      </c>
      <c r="E1321" s="13">
        <f>Ret_Fourth_central_moment_5var!E672</f>
        <v/>
      </c>
      <c r="F1321" s="13">
        <f>Ret_Fourth_central_moment_5var!F672</f>
        <v/>
      </c>
      <c r="T1321" s="14">
        <f>IF(F1320=24,SUM(D1321:F1510),"")</f>
        <v/>
      </c>
      <c r="U1321" s="14" t="n">
        <v>0</v>
      </c>
      <c r="V1321" s="14">
        <f>IF(T1321="","",T1321-U1321)</f>
        <v/>
      </c>
      <c r="AS1321" s="13" t="n"/>
      <c r="AT1321" s="13" t="n"/>
      <c r="AU1321" s="13" t="n"/>
    </row>
    <row r="1322">
      <c r="C1322" s="13" t="n">
        <v>97</v>
      </c>
      <c r="D1322" s="13">
        <f>Ret_Fourth_central_moment_5var!D673</f>
        <v/>
      </c>
      <c r="E1322" s="13">
        <f>Ret_Fourth_central_moment_5var!E673</f>
        <v/>
      </c>
      <c r="F1322" s="13">
        <f>Ret_Fourth_central_moment_5var!F673</f>
        <v/>
      </c>
      <c r="T1322" s="14">
        <f>IF(F1321=24,SUM(D1322:F1511),"")</f>
        <v/>
      </c>
      <c r="U1322" s="14" t="n">
        <v>0</v>
      </c>
      <c r="V1322" s="14">
        <f>IF(T1322="","",T1322-U1322)</f>
        <v/>
      </c>
      <c r="AS1322" s="13" t="n"/>
      <c r="AT1322" s="13" t="n"/>
      <c r="AU1322" s="13" t="n"/>
    </row>
    <row r="1323">
      <c r="C1323" s="13" t="n">
        <v>98</v>
      </c>
      <c r="D1323" s="13">
        <f>Ret_Fourth_central_moment_5var!D674</f>
        <v/>
      </c>
      <c r="E1323" s="13">
        <f>Ret_Fourth_central_moment_5var!E674</f>
        <v/>
      </c>
      <c r="F1323" s="13">
        <f>Ret_Fourth_central_moment_5var!F674</f>
        <v/>
      </c>
      <c r="T1323" s="14">
        <f>IF(F1322=24,SUM(D1323:F1512),"")</f>
        <v/>
      </c>
      <c r="U1323" s="14" t="n">
        <v>0</v>
      </c>
      <c r="V1323" s="14">
        <f>IF(T1323="","",T1323-U1323)</f>
        <v/>
      </c>
      <c r="AS1323" s="13" t="n"/>
      <c r="AT1323" s="13" t="n"/>
      <c r="AU1323" s="13" t="n"/>
    </row>
    <row r="1324">
      <c r="C1324" s="13" t="n">
        <v>99</v>
      </c>
      <c r="D1324" s="13">
        <f>Ret_Fourth_central_moment_5var!D675</f>
        <v/>
      </c>
      <c r="E1324" s="13">
        <f>Ret_Fourth_central_moment_5var!E675</f>
        <v/>
      </c>
      <c r="F1324" s="13">
        <f>Ret_Fourth_central_moment_5var!F675</f>
        <v/>
      </c>
      <c r="T1324" s="14">
        <f>IF(F1323=24,SUM(D1324:F1513),"")</f>
        <v/>
      </c>
      <c r="U1324" s="14" t="n">
        <v>0</v>
      </c>
      <c r="V1324" s="14">
        <f>IF(T1324="","",T1324-U1324)</f>
        <v/>
      </c>
      <c r="AS1324" s="13" t="n"/>
      <c r="AT1324" s="13" t="n"/>
      <c r="AU1324" s="13" t="n"/>
    </row>
    <row r="1325">
      <c r="C1325" s="13" t="n">
        <v>100</v>
      </c>
      <c r="D1325" s="13">
        <f>Ret_Fourth_central_moment_5var!D676</f>
        <v/>
      </c>
      <c r="E1325" s="13">
        <f>Ret_Fourth_central_moment_5var!E676</f>
        <v/>
      </c>
      <c r="F1325" s="13">
        <f>Ret_Fourth_central_moment_5var!F676</f>
        <v/>
      </c>
      <c r="T1325" s="14">
        <f>IF(F1324=24,SUM(D1325:F1514),"")</f>
        <v/>
      </c>
      <c r="U1325" s="14" t="n">
        <v>0</v>
      </c>
      <c r="V1325" s="14">
        <f>IF(T1325="","",T1325-U1325)</f>
        <v/>
      </c>
      <c r="AS1325" s="13" t="n"/>
      <c r="AT1325" s="13" t="n"/>
      <c r="AU1325" s="13" t="n"/>
    </row>
    <row r="1326">
      <c r="C1326" s="13" t="n">
        <v>101</v>
      </c>
      <c r="D1326" s="13">
        <f>Ret_Fourth_central_moment_5var!D677</f>
        <v/>
      </c>
      <c r="E1326" s="13">
        <f>Ret_Fourth_central_moment_5var!E677</f>
        <v/>
      </c>
      <c r="F1326" s="13">
        <f>Ret_Fourth_central_moment_5var!F677</f>
        <v/>
      </c>
      <c r="T1326" s="14">
        <f>IF(F1325=24,SUM(D1326:F1515),"")</f>
        <v/>
      </c>
      <c r="U1326" s="14" t="n">
        <v>0</v>
      </c>
      <c r="V1326" s="14">
        <f>IF(T1326="","",T1326-U1326)</f>
        <v/>
      </c>
      <c r="AS1326" s="13" t="n"/>
      <c r="AT1326" s="13" t="n"/>
      <c r="AU1326" s="13" t="n"/>
    </row>
    <row r="1327">
      <c r="C1327" s="13" t="n">
        <v>102</v>
      </c>
      <c r="D1327" s="13">
        <f>Ret_Fourth_central_moment_5var!D678</f>
        <v/>
      </c>
      <c r="E1327" s="13">
        <f>Ret_Fourth_central_moment_5var!E678</f>
        <v/>
      </c>
      <c r="F1327" s="13">
        <f>Ret_Fourth_central_moment_5var!F678</f>
        <v/>
      </c>
      <c r="T1327" s="14">
        <f>IF(F1326=24,SUM(D1327:F1516),"")</f>
        <v/>
      </c>
      <c r="U1327" s="14" t="n">
        <v>0</v>
      </c>
      <c r="V1327" s="14">
        <f>IF(T1327="","",T1327-U1327)</f>
        <v/>
      </c>
      <c r="AS1327" s="13" t="n"/>
      <c r="AT1327" s="13" t="n"/>
      <c r="AU1327" s="13" t="n"/>
    </row>
    <row r="1328">
      <c r="C1328" s="13" t="n">
        <v>103</v>
      </c>
      <c r="D1328" s="13">
        <f>Ret_Fourth_central_moment_5var!D679</f>
        <v/>
      </c>
      <c r="E1328" s="13">
        <f>Ret_Fourth_central_moment_5var!E679</f>
        <v/>
      </c>
      <c r="F1328" s="13">
        <f>Ret_Fourth_central_moment_5var!F679</f>
        <v/>
      </c>
      <c r="T1328" s="14">
        <f>IF(F1327=24,SUM(D1328:F1517),"")</f>
        <v/>
      </c>
      <c r="U1328" s="14" t="n">
        <v>0</v>
      </c>
      <c r="V1328" s="14">
        <f>IF(T1328="","",T1328-U1328)</f>
        <v/>
      </c>
      <c r="AS1328" s="13" t="n"/>
      <c r="AT1328" s="13" t="n"/>
      <c r="AU1328" s="13" t="n"/>
    </row>
    <row r="1329">
      <c r="C1329" s="13" t="n">
        <v>104</v>
      </c>
      <c r="D1329" s="13">
        <f>Ret_Fourth_central_moment_5var!D680</f>
        <v/>
      </c>
      <c r="E1329" s="13">
        <f>Ret_Fourth_central_moment_5var!E680</f>
        <v/>
      </c>
      <c r="F1329" s="13">
        <f>Ret_Fourth_central_moment_5var!F680</f>
        <v/>
      </c>
      <c r="T1329" s="14">
        <f>IF(F1328=24,SUM(D1329:F1518),"")</f>
        <v/>
      </c>
      <c r="U1329" s="14" t="n">
        <v>0</v>
      </c>
      <c r="V1329" s="14">
        <f>IF(T1329="","",T1329-U1329)</f>
        <v/>
      </c>
      <c r="AS1329" s="13" t="n"/>
      <c r="AT1329" s="13" t="n"/>
      <c r="AU1329" s="13" t="n"/>
    </row>
    <row r="1330">
      <c r="C1330" s="13" t="n">
        <v>105</v>
      </c>
      <c r="D1330" s="13">
        <f>Ret_Fourth_central_moment_5var!D681</f>
        <v/>
      </c>
      <c r="E1330" s="13">
        <f>Ret_Fourth_central_moment_5var!E681</f>
        <v/>
      </c>
      <c r="F1330" s="13">
        <f>Ret_Fourth_central_moment_5var!F681</f>
        <v/>
      </c>
      <c r="T1330" s="14">
        <f>IF(F1329=24,SUM(D1330:F1519),"")</f>
        <v/>
      </c>
      <c r="U1330" s="14" t="n">
        <v>0</v>
      </c>
      <c r="V1330" s="14">
        <f>IF(T1330="","",T1330-U1330)</f>
        <v/>
      </c>
      <c r="AS1330" s="13" t="n"/>
      <c r="AT1330" s="13" t="n"/>
      <c r="AU1330" s="13" t="n"/>
    </row>
    <row r="1331">
      <c r="C1331" s="13" t="n">
        <v>106</v>
      </c>
      <c r="D1331" s="13">
        <f>Ret_Fourth_central_moment_5var!D682</f>
        <v/>
      </c>
      <c r="E1331" s="13">
        <f>Ret_Fourth_central_moment_5var!E682</f>
        <v/>
      </c>
      <c r="F1331" s="13">
        <f>Ret_Fourth_central_moment_5var!F682</f>
        <v/>
      </c>
      <c r="T1331" s="14">
        <f>IF(F1330=24,SUM(D1331:F1520),"")</f>
        <v/>
      </c>
      <c r="U1331" s="14" t="n">
        <v>0</v>
      </c>
      <c r="V1331" s="14">
        <f>IF(T1331="","",T1331-U1331)</f>
        <v/>
      </c>
      <c r="AS1331" s="13" t="n"/>
      <c r="AT1331" s="13" t="n"/>
      <c r="AU1331" s="13" t="n"/>
    </row>
    <row r="1332">
      <c r="C1332" s="13" t="n">
        <v>107</v>
      </c>
      <c r="D1332" s="13">
        <f>Ret_Fourth_central_moment_5var!D683</f>
        <v/>
      </c>
      <c r="E1332" s="13">
        <f>Ret_Fourth_central_moment_5var!E683</f>
        <v/>
      </c>
      <c r="F1332" s="13">
        <f>Ret_Fourth_central_moment_5var!F683</f>
        <v/>
      </c>
      <c r="T1332" s="14">
        <f>IF(F1331=24,SUM(D1332:F1521),"")</f>
        <v/>
      </c>
      <c r="U1332" s="14" t="n">
        <v>0</v>
      </c>
      <c r="V1332" s="14">
        <f>IF(T1332="","",T1332-U1332)</f>
        <v/>
      </c>
      <c r="AS1332" s="13" t="n"/>
      <c r="AT1332" s="13" t="n"/>
      <c r="AU1332" s="13" t="n"/>
    </row>
    <row r="1333">
      <c r="C1333" s="13" t="n">
        <v>108</v>
      </c>
      <c r="D1333" s="13">
        <f>Ret_Fourth_central_moment_5var!D684</f>
        <v/>
      </c>
      <c r="E1333" s="13">
        <f>Ret_Fourth_central_moment_5var!E684</f>
        <v/>
      </c>
      <c r="F1333" s="13">
        <f>Ret_Fourth_central_moment_5var!F684</f>
        <v/>
      </c>
      <c r="T1333" s="14">
        <f>IF(F1332=24,SUM(D1333:F1522),"")</f>
        <v/>
      </c>
      <c r="U1333" s="14" t="n">
        <v>0</v>
      </c>
      <c r="V1333" s="14">
        <f>IF(T1333="","",T1333-U1333)</f>
        <v/>
      </c>
      <c r="AS1333" s="13" t="n"/>
      <c r="AT1333" s="13" t="n"/>
      <c r="AU1333" s="13" t="n"/>
    </row>
    <row r="1334">
      <c r="C1334" s="13" t="n">
        <v>109</v>
      </c>
      <c r="D1334" s="13">
        <f>Ret_Fourth_central_moment_5var!D685</f>
        <v/>
      </c>
      <c r="E1334" s="13">
        <f>Ret_Fourth_central_moment_5var!E685</f>
        <v/>
      </c>
      <c r="F1334" s="13">
        <f>Ret_Fourth_central_moment_5var!F685</f>
        <v/>
      </c>
      <c r="T1334" s="14">
        <f>IF(F1333=24,SUM(D1334:F1523),"")</f>
        <v/>
      </c>
      <c r="U1334" s="14" t="n">
        <v>0</v>
      </c>
      <c r="V1334" s="14">
        <f>IF(T1334="","",T1334-U1334)</f>
        <v/>
      </c>
      <c r="AS1334" s="13" t="n"/>
      <c r="AT1334" s="13" t="n"/>
      <c r="AU1334" s="13" t="n"/>
    </row>
    <row r="1335">
      <c r="C1335" s="13" t="n">
        <v>110</v>
      </c>
      <c r="D1335" s="13">
        <f>Ret_Fourth_central_moment_5var!D686</f>
        <v/>
      </c>
      <c r="E1335" s="13">
        <f>Ret_Fourth_central_moment_5var!E686</f>
        <v/>
      </c>
      <c r="F1335" s="13">
        <f>Ret_Fourth_central_moment_5var!F686</f>
        <v/>
      </c>
      <c r="T1335" s="14">
        <f>IF(F1334=24,SUM(D1335:F1524),"")</f>
        <v/>
      </c>
      <c r="U1335" s="14" t="n">
        <v>0</v>
      </c>
      <c r="V1335" s="14">
        <f>IF(T1335="","",T1335-U1335)</f>
        <v/>
      </c>
      <c r="AS1335" s="13" t="n"/>
      <c r="AT1335" s="13" t="n"/>
      <c r="AU1335" s="13" t="n"/>
    </row>
    <row r="1336">
      <c r="C1336" s="13" t="n">
        <v>111</v>
      </c>
      <c r="D1336" s="13">
        <f>Ret_Fourth_central_moment_5var!D687</f>
        <v/>
      </c>
      <c r="E1336" s="13">
        <f>Ret_Fourth_central_moment_5var!E687</f>
        <v/>
      </c>
      <c r="F1336" s="13">
        <f>Ret_Fourth_central_moment_5var!F687</f>
        <v/>
      </c>
      <c r="T1336" s="14">
        <f>IF(F1335=24,SUM(D1336:F1525),"")</f>
        <v/>
      </c>
      <c r="U1336" s="14" t="n">
        <v>0</v>
      </c>
      <c r="V1336" s="14">
        <f>IF(T1336="","",T1336-U1336)</f>
        <v/>
      </c>
      <c r="AS1336" s="13" t="n"/>
      <c r="AT1336" s="13" t="n"/>
      <c r="AU1336" s="13" t="n"/>
    </row>
    <row r="1337">
      <c r="C1337" s="13" t="n">
        <v>112</v>
      </c>
      <c r="D1337" s="13">
        <f>Ret_Fourth_central_moment_5var!D688</f>
        <v/>
      </c>
      <c r="E1337" s="13">
        <f>Ret_Fourth_central_moment_5var!E688</f>
        <v/>
      </c>
      <c r="F1337" s="13">
        <f>Ret_Fourth_central_moment_5var!F688</f>
        <v/>
      </c>
      <c r="T1337" s="14">
        <f>IF(F1336=24,SUM(D1337:F1526),"")</f>
        <v/>
      </c>
      <c r="U1337" s="14" t="n">
        <v>0</v>
      </c>
      <c r="V1337" s="14">
        <f>IF(T1337="","",T1337-U1337)</f>
        <v/>
      </c>
      <c r="AS1337" s="13" t="n"/>
      <c r="AT1337" s="13" t="n"/>
      <c r="AU1337" s="13" t="n"/>
    </row>
    <row r="1338">
      <c r="C1338" s="13" t="n">
        <v>113</v>
      </c>
      <c r="D1338" s="13">
        <f>Ret_Fourth_central_moment_5var!D689</f>
        <v/>
      </c>
      <c r="E1338" s="13">
        <f>Ret_Fourth_central_moment_5var!E689</f>
        <v/>
      </c>
      <c r="F1338" s="13">
        <f>Ret_Fourth_central_moment_5var!F689</f>
        <v/>
      </c>
      <c r="T1338" s="14">
        <f>IF(F1337=24,SUM(D1338:F1527),"")</f>
        <v/>
      </c>
      <c r="U1338" s="14" t="n">
        <v>0</v>
      </c>
      <c r="V1338" s="14">
        <f>IF(T1338="","",T1338-U1338)</f>
        <v/>
      </c>
      <c r="AS1338" s="13" t="n"/>
      <c r="AT1338" s="13" t="n"/>
      <c r="AU1338" s="13" t="n"/>
    </row>
    <row r="1339">
      <c r="C1339" s="13" t="n">
        <v>114</v>
      </c>
      <c r="D1339" s="13">
        <f>Ret_Fourth_central_moment_5var!D690</f>
        <v/>
      </c>
      <c r="E1339" s="13">
        <f>Ret_Fourth_central_moment_5var!E690</f>
        <v/>
      </c>
      <c r="F1339" s="13">
        <f>Ret_Fourth_central_moment_5var!F690</f>
        <v/>
      </c>
      <c r="T1339" s="14">
        <f>IF(F1338=24,SUM(D1339:F1528),"")</f>
        <v/>
      </c>
      <c r="U1339" s="14" t="n">
        <v>0</v>
      </c>
      <c r="V1339" s="14">
        <f>IF(T1339="","",T1339-U1339)</f>
        <v/>
      </c>
      <c r="AS1339" s="13" t="n"/>
      <c r="AT1339" s="13" t="n"/>
      <c r="AU1339" s="13" t="n"/>
    </row>
    <row r="1340">
      <c r="C1340" s="13" t="n">
        <v>115</v>
      </c>
      <c r="D1340" s="13">
        <f>Ret_Fourth_central_moment_5var!D691</f>
        <v/>
      </c>
      <c r="E1340" s="13">
        <f>Ret_Fourth_central_moment_5var!E691</f>
        <v/>
      </c>
      <c r="F1340" s="13">
        <f>Ret_Fourth_central_moment_5var!F691</f>
        <v/>
      </c>
      <c r="T1340" s="14">
        <f>IF(F1339=24,SUM(D1340:F1529),"")</f>
        <v/>
      </c>
      <c r="U1340" s="14" t="n">
        <v>0</v>
      </c>
      <c r="V1340" s="14">
        <f>IF(T1340="","",T1340-U1340)</f>
        <v/>
      </c>
      <c r="AS1340" s="13" t="n"/>
      <c r="AT1340" s="13" t="n"/>
      <c r="AU1340" s="13" t="n"/>
    </row>
    <row r="1341">
      <c r="C1341" s="13" t="n">
        <v>116</v>
      </c>
      <c r="D1341" s="13">
        <f>Ret_Fourth_central_moment_5var!D692</f>
        <v/>
      </c>
      <c r="E1341" s="13">
        <f>Ret_Fourth_central_moment_5var!E692</f>
        <v/>
      </c>
      <c r="F1341" s="13">
        <f>Ret_Fourth_central_moment_5var!F692</f>
        <v/>
      </c>
      <c r="T1341" s="14">
        <f>IF(F1340=24,SUM(D1341:F1530),"")</f>
        <v/>
      </c>
      <c r="U1341" s="14" t="n">
        <v>0</v>
      </c>
      <c r="V1341" s="14">
        <f>IF(T1341="","",T1341-U1341)</f>
        <v/>
      </c>
      <c r="AS1341" s="13" t="n"/>
      <c r="AT1341" s="13" t="n"/>
      <c r="AU1341" s="13" t="n"/>
    </row>
    <row r="1342">
      <c r="C1342" s="13" t="n">
        <v>117</v>
      </c>
      <c r="D1342" s="13">
        <f>Ret_Fourth_central_moment_5var!D693</f>
        <v/>
      </c>
      <c r="E1342" s="13">
        <f>Ret_Fourth_central_moment_5var!E693</f>
        <v/>
      </c>
      <c r="F1342" s="13">
        <f>Ret_Fourth_central_moment_5var!F693</f>
        <v/>
      </c>
      <c r="T1342" s="14">
        <f>IF(F1341=24,SUM(D1342:F1531),"")</f>
        <v/>
      </c>
      <c r="U1342" s="14" t="n">
        <v>0</v>
      </c>
      <c r="V1342" s="14">
        <f>IF(T1342="","",T1342-U1342)</f>
        <v/>
      </c>
      <c r="AS1342" s="13" t="n"/>
      <c r="AT1342" s="13" t="n"/>
      <c r="AU1342" s="13" t="n"/>
    </row>
    <row r="1343">
      <c r="C1343" s="13" t="n">
        <v>118</v>
      </c>
      <c r="D1343" s="13">
        <f>Ret_Fourth_central_moment_5var!D694</f>
        <v/>
      </c>
      <c r="E1343" s="13">
        <f>Ret_Fourth_central_moment_5var!E694</f>
        <v/>
      </c>
      <c r="F1343" s="13">
        <f>Ret_Fourth_central_moment_5var!F694</f>
        <v/>
      </c>
      <c r="T1343" s="14">
        <f>IF(F1342=24,SUM(D1343:F1532),"")</f>
        <v/>
      </c>
      <c r="U1343" s="14" t="n">
        <v>0</v>
      </c>
      <c r="V1343" s="14">
        <f>IF(T1343="","",T1343-U1343)</f>
        <v/>
      </c>
      <c r="AS1343" s="13" t="n"/>
      <c r="AT1343" s="13" t="n"/>
      <c r="AU1343" s="13" t="n"/>
    </row>
    <row r="1344">
      <c r="C1344" s="13" t="n">
        <v>119</v>
      </c>
      <c r="D1344" s="13">
        <f>Ret_Fourth_central_moment_5var!D695</f>
        <v/>
      </c>
      <c r="E1344" s="13">
        <f>Ret_Fourth_central_moment_5var!E695</f>
        <v/>
      </c>
      <c r="F1344" s="13">
        <f>Ret_Fourth_central_moment_5var!F695</f>
        <v/>
      </c>
      <c r="T1344" s="14">
        <f>IF(F1343=24,SUM(D1344:F1533),"")</f>
        <v/>
      </c>
      <c r="U1344" s="14" t="n">
        <v>0</v>
      </c>
      <c r="V1344" s="14">
        <f>IF(T1344="","",T1344-U1344)</f>
        <v/>
      </c>
      <c r="AS1344" s="13" t="n"/>
      <c r="AT1344" s="13" t="n"/>
      <c r="AU1344" s="13" t="n"/>
    </row>
    <row r="1345">
      <c r="C1345" s="13" t="n">
        <v>120</v>
      </c>
      <c r="D1345" s="13">
        <f>Ret_Fourth_central_moment_5var!D696</f>
        <v/>
      </c>
      <c r="E1345" s="13">
        <f>Ret_Fourth_central_moment_5var!E696</f>
        <v/>
      </c>
      <c r="F1345" s="13">
        <f>Ret_Fourth_central_moment_5var!F696</f>
        <v/>
      </c>
      <c r="T1345" s="14">
        <f>IF(F1344=24,SUM(D1345:F1534),"")</f>
        <v/>
      </c>
      <c r="U1345" s="14" t="n">
        <v>0</v>
      </c>
      <c r="V1345" s="14">
        <f>IF(T1345="","",T1345-U1345)</f>
        <v/>
      </c>
      <c r="AS1345" s="13" t="n"/>
      <c r="AT1345" s="13" t="n"/>
      <c r="AU1345" s="13" t="n"/>
    </row>
    <row r="1346">
      <c r="C1346" s="13" t="n">
        <v>121</v>
      </c>
      <c r="D1346" s="13">
        <f>Ret_Fourth_central_moment_5var!D697</f>
        <v/>
      </c>
      <c r="E1346" s="13">
        <f>Ret_Fourth_central_moment_5var!E697</f>
        <v/>
      </c>
      <c r="F1346" s="13">
        <f>Ret_Fourth_central_moment_5var!F697</f>
        <v/>
      </c>
      <c r="T1346" s="14">
        <f>IF(F1345=24,SUM(D1346:F1535),"")</f>
        <v/>
      </c>
      <c r="U1346" s="14" t="n">
        <v>0</v>
      </c>
      <c r="V1346" s="14">
        <f>IF(T1346="","",T1346-U1346)</f>
        <v/>
      </c>
      <c r="AS1346" s="13" t="n"/>
      <c r="AT1346" s="13" t="n"/>
      <c r="AU1346" s="13" t="n"/>
    </row>
    <row r="1347">
      <c r="C1347" s="13" t="n">
        <v>122</v>
      </c>
      <c r="D1347" s="13">
        <f>Ret_Fourth_central_moment_5var!D698</f>
        <v/>
      </c>
      <c r="E1347" s="13">
        <f>Ret_Fourth_central_moment_5var!E698</f>
        <v/>
      </c>
      <c r="F1347" s="13">
        <f>Ret_Fourth_central_moment_5var!F698</f>
        <v/>
      </c>
      <c r="T1347" s="14">
        <f>IF(F1346=24,SUM(D1347:F1536),"")</f>
        <v/>
      </c>
      <c r="U1347" s="14" t="n">
        <v>0</v>
      </c>
      <c r="V1347" s="14">
        <f>IF(T1347="","",T1347-U1347)</f>
        <v/>
      </c>
      <c r="AS1347" s="13" t="n"/>
      <c r="AT1347" s="13" t="n"/>
      <c r="AU1347" s="13" t="n"/>
    </row>
    <row r="1348">
      <c r="C1348" s="13" t="n">
        <v>123</v>
      </c>
      <c r="D1348" s="13">
        <f>Ret_Fourth_central_moment_5var!D699</f>
        <v/>
      </c>
      <c r="E1348" s="13">
        <f>Ret_Fourth_central_moment_5var!E699</f>
        <v/>
      </c>
      <c r="F1348" s="13">
        <f>Ret_Fourth_central_moment_5var!F699</f>
        <v/>
      </c>
      <c r="T1348" s="14">
        <f>IF(F1347=24,SUM(D1348:F1537),"")</f>
        <v/>
      </c>
      <c r="U1348" s="14" t="n">
        <v>0</v>
      </c>
      <c r="V1348" s="14">
        <f>IF(T1348="","",T1348-U1348)</f>
        <v/>
      </c>
      <c r="AS1348" s="13" t="n"/>
      <c r="AT1348" s="13" t="n"/>
      <c r="AU1348" s="13" t="n"/>
    </row>
    <row r="1349">
      <c r="C1349" s="13" t="n">
        <v>124</v>
      </c>
      <c r="D1349" s="13">
        <f>Ret_Fourth_central_moment_5var!D700</f>
        <v/>
      </c>
      <c r="E1349" s="13">
        <f>Ret_Fourth_central_moment_5var!E700</f>
        <v/>
      </c>
      <c r="F1349" s="13">
        <f>Ret_Fourth_central_moment_5var!F700</f>
        <v/>
      </c>
      <c r="T1349" s="14">
        <f>IF(F1348=24,SUM(D1349:F1538),"")</f>
        <v/>
      </c>
      <c r="U1349" s="14" t="n">
        <v>0</v>
      </c>
      <c r="V1349" s="14">
        <f>IF(T1349="","",T1349-U1349)</f>
        <v/>
      </c>
      <c r="AS1349" s="13" t="n"/>
      <c r="AT1349" s="13" t="n"/>
      <c r="AU1349" s="13" t="n"/>
    </row>
    <row r="1350">
      <c r="C1350" s="13" t="n">
        <v>125</v>
      </c>
      <c r="D1350" s="13">
        <f>Ret_Fourth_central_moment_5var!D701</f>
        <v/>
      </c>
      <c r="E1350" s="13">
        <f>Ret_Fourth_central_moment_5var!E701</f>
        <v/>
      </c>
      <c r="F1350" s="13">
        <f>Ret_Fourth_central_moment_5var!F701</f>
        <v/>
      </c>
      <c r="T1350" s="14">
        <f>IF(F1349=24,SUM(D1350:F1539),"")</f>
        <v/>
      </c>
      <c r="U1350" s="14" t="n">
        <v>0</v>
      </c>
      <c r="V1350" s="14">
        <f>IF(T1350="","",T1350-U1350)</f>
        <v/>
      </c>
      <c r="AS1350" s="13" t="n"/>
      <c r="AT1350" s="13" t="n"/>
      <c r="AU1350" s="13" t="n"/>
    </row>
    <row r="1351">
      <c r="C1351" s="13" t="n">
        <v>126</v>
      </c>
      <c r="D1351" s="13">
        <f>Ret_Fourth_central_moment_5var!D702</f>
        <v/>
      </c>
      <c r="E1351" s="13">
        <f>Ret_Fourth_central_moment_5var!E702</f>
        <v/>
      </c>
      <c r="F1351" s="13">
        <f>Ret_Fourth_central_moment_5var!F702</f>
        <v/>
      </c>
      <c r="T1351" s="14">
        <f>IF(F1350=24,SUM(D1351:F1540),"")</f>
        <v/>
      </c>
      <c r="U1351" s="14" t="n">
        <v>0</v>
      </c>
      <c r="V1351" s="14">
        <f>IF(T1351="","",T1351-U1351)</f>
        <v/>
      </c>
      <c r="AS1351" s="13" t="n"/>
      <c r="AT1351" s="13" t="n"/>
      <c r="AU1351" s="13" t="n"/>
    </row>
    <row r="1352">
      <c r="C1352" s="13" t="n">
        <v>127</v>
      </c>
      <c r="D1352" s="13">
        <f>Ret_Fourth_central_moment_5var!D703</f>
        <v/>
      </c>
      <c r="E1352" s="13">
        <f>Ret_Fourth_central_moment_5var!E703</f>
        <v/>
      </c>
      <c r="F1352" s="13">
        <f>Ret_Fourth_central_moment_5var!F703</f>
        <v/>
      </c>
      <c r="T1352" s="14">
        <f>IF(F1351=24,SUM(D1352:F1541),"")</f>
        <v/>
      </c>
      <c r="U1352" s="14" t="n">
        <v>0</v>
      </c>
      <c r="V1352" s="14">
        <f>IF(T1352="","",T1352-U1352)</f>
        <v/>
      </c>
      <c r="AS1352" s="13" t="n"/>
      <c r="AT1352" s="13" t="n"/>
      <c r="AU1352" s="13" t="n"/>
    </row>
    <row r="1353">
      <c r="C1353" s="13" t="n">
        <v>128</v>
      </c>
      <c r="D1353" s="13">
        <f>Ret_Fourth_central_moment_5var!D704</f>
        <v/>
      </c>
      <c r="E1353" s="13">
        <f>Ret_Fourth_central_moment_5var!E704</f>
        <v/>
      </c>
      <c r="F1353" s="13">
        <f>Ret_Fourth_central_moment_5var!F704</f>
        <v/>
      </c>
      <c r="T1353" s="14">
        <f>IF(F1352=24,SUM(D1353:F1542),"")</f>
        <v/>
      </c>
      <c r="U1353" s="14" t="n">
        <v>0</v>
      </c>
      <c r="V1353" s="14">
        <f>IF(T1353="","",T1353-U1353)</f>
        <v/>
      </c>
      <c r="AS1353" s="13" t="n"/>
      <c r="AT1353" s="13" t="n"/>
      <c r="AU1353" s="13" t="n"/>
    </row>
    <row r="1354">
      <c r="C1354" s="13" t="n">
        <v>129</v>
      </c>
      <c r="D1354" s="13">
        <f>Ret_Fourth_central_moment_5var!D705</f>
        <v/>
      </c>
      <c r="E1354" s="13">
        <f>Ret_Fourth_central_moment_5var!E705</f>
        <v/>
      </c>
      <c r="F1354" s="13">
        <f>Ret_Fourth_central_moment_5var!F705</f>
        <v/>
      </c>
      <c r="T1354" s="14">
        <f>IF(F1353=24,SUM(D1354:F1543),"")</f>
        <v/>
      </c>
      <c r="U1354" s="14" t="n">
        <v>0</v>
      </c>
      <c r="V1354" s="14">
        <f>IF(T1354="","",T1354-U1354)</f>
        <v/>
      </c>
      <c r="AS1354" s="13" t="n"/>
      <c r="AT1354" s="13" t="n"/>
      <c r="AU1354" s="13" t="n"/>
    </row>
    <row r="1355">
      <c r="C1355" s="13" t="n">
        <v>130</v>
      </c>
      <c r="D1355" s="13">
        <f>Ret_Fourth_central_moment_5var!D706</f>
        <v/>
      </c>
      <c r="E1355" s="13">
        <f>Ret_Fourth_central_moment_5var!E706</f>
        <v/>
      </c>
      <c r="F1355" s="13">
        <f>Ret_Fourth_central_moment_5var!F706</f>
        <v/>
      </c>
      <c r="T1355" s="14">
        <f>IF(F1354=24,SUM(D1355:F1544),"")</f>
        <v/>
      </c>
      <c r="U1355" s="14" t="n">
        <v>0</v>
      </c>
      <c r="V1355" s="14">
        <f>IF(T1355="","",T1355-U1355)</f>
        <v/>
      </c>
      <c r="AS1355" s="13" t="n"/>
      <c r="AT1355" s="13" t="n"/>
      <c r="AU1355" s="13" t="n"/>
    </row>
    <row r="1356">
      <c r="C1356" s="13" t="n">
        <v>131</v>
      </c>
      <c r="D1356" s="13">
        <f>Ret_Fourth_central_moment_5var!D707</f>
        <v/>
      </c>
      <c r="E1356" s="13">
        <f>Ret_Fourth_central_moment_5var!E707</f>
        <v/>
      </c>
      <c r="F1356" s="13">
        <f>Ret_Fourth_central_moment_5var!F707</f>
        <v/>
      </c>
      <c r="T1356" s="14">
        <f>IF(F1355=24,SUM(D1356:F1545),"")</f>
        <v/>
      </c>
      <c r="U1356" s="14" t="n">
        <v>0</v>
      </c>
      <c r="V1356" s="14">
        <f>IF(T1356="","",T1356-U1356)</f>
        <v/>
      </c>
      <c r="AS1356" s="13" t="n"/>
      <c r="AT1356" s="13" t="n"/>
      <c r="AU1356" s="13" t="n"/>
    </row>
    <row r="1357">
      <c r="C1357" s="13" t="n">
        <v>132</v>
      </c>
      <c r="D1357" s="13">
        <f>Ret_Fourth_central_moment_5var!D708</f>
        <v/>
      </c>
      <c r="E1357" s="13">
        <f>Ret_Fourth_central_moment_5var!E708</f>
        <v/>
      </c>
      <c r="F1357" s="13">
        <f>Ret_Fourth_central_moment_5var!F708</f>
        <v/>
      </c>
      <c r="T1357" s="14">
        <f>IF(F1356=24,SUM(D1357:F1546),"")</f>
        <v/>
      </c>
      <c r="U1357" s="14" t="n">
        <v>0</v>
      </c>
      <c r="V1357" s="14">
        <f>IF(T1357="","",T1357-U1357)</f>
        <v/>
      </c>
      <c r="AS1357" s="13" t="n"/>
      <c r="AT1357" s="13" t="n"/>
      <c r="AU1357" s="13" t="n"/>
    </row>
    <row r="1358">
      <c r="C1358" s="13" t="n">
        <v>133</v>
      </c>
      <c r="D1358" s="13">
        <f>Ret_Fourth_central_moment_5var!D709</f>
        <v/>
      </c>
      <c r="E1358" s="13">
        <f>Ret_Fourth_central_moment_5var!E709</f>
        <v/>
      </c>
      <c r="F1358" s="13">
        <f>Ret_Fourth_central_moment_5var!F709</f>
        <v/>
      </c>
      <c r="T1358" s="14">
        <f>IF(F1357=24,SUM(D1358:F1547),"")</f>
        <v/>
      </c>
      <c r="U1358" s="14" t="n">
        <v>0</v>
      </c>
      <c r="V1358" s="14">
        <f>IF(T1358="","",T1358-U1358)</f>
        <v/>
      </c>
      <c r="AS1358" s="13" t="n"/>
      <c r="AT1358" s="13" t="n"/>
      <c r="AU1358" s="13" t="n"/>
    </row>
    <row r="1359">
      <c r="C1359" s="13" t="n">
        <v>134</v>
      </c>
      <c r="D1359" s="13">
        <f>Ret_Fourth_central_moment_5var!D710</f>
        <v/>
      </c>
      <c r="E1359" s="13">
        <f>Ret_Fourth_central_moment_5var!E710</f>
        <v/>
      </c>
      <c r="F1359" s="13">
        <f>Ret_Fourth_central_moment_5var!F710</f>
        <v/>
      </c>
      <c r="T1359" s="14">
        <f>IF(F1358=24,SUM(D1359:F1548),"")</f>
        <v/>
      </c>
      <c r="U1359" s="14" t="n">
        <v>0</v>
      </c>
      <c r="V1359" s="14">
        <f>IF(T1359="","",T1359-U1359)</f>
        <v/>
      </c>
      <c r="AS1359" s="13" t="n"/>
      <c r="AT1359" s="13" t="n"/>
      <c r="AU1359" s="13" t="n"/>
    </row>
    <row r="1360">
      <c r="C1360" s="13" t="n">
        <v>135</v>
      </c>
      <c r="D1360" s="13">
        <f>Ret_Fourth_central_moment_5var!D711</f>
        <v/>
      </c>
      <c r="E1360" s="13">
        <f>Ret_Fourth_central_moment_5var!E711</f>
        <v/>
      </c>
      <c r="F1360" s="13">
        <f>Ret_Fourth_central_moment_5var!F711</f>
        <v/>
      </c>
      <c r="T1360" s="14">
        <f>IF(F1359=24,SUM(D1360:F1549),"")</f>
        <v/>
      </c>
      <c r="U1360" s="14" t="n">
        <v>0</v>
      </c>
      <c r="V1360" s="14">
        <f>IF(T1360="","",T1360-U1360)</f>
        <v/>
      </c>
      <c r="AS1360" s="13" t="n"/>
      <c r="AT1360" s="13" t="n"/>
      <c r="AU1360" s="13" t="n"/>
    </row>
    <row r="1361">
      <c r="C1361" s="13" t="n">
        <v>136</v>
      </c>
      <c r="D1361" s="13">
        <f>Ret_Fourth_central_moment_5var!D712</f>
        <v/>
      </c>
      <c r="E1361" s="13">
        <f>Ret_Fourth_central_moment_5var!E712</f>
        <v/>
      </c>
      <c r="F1361" s="13">
        <f>Ret_Fourth_central_moment_5var!F712</f>
        <v/>
      </c>
      <c r="T1361" s="14">
        <f>IF(F1360=24,SUM(D1361:F1550),"")</f>
        <v/>
      </c>
      <c r="U1361" s="14" t="n">
        <v>0</v>
      </c>
      <c r="V1361" s="14">
        <f>IF(T1361="","",T1361-U1361)</f>
        <v/>
      </c>
      <c r="AS1361" s="13" t="n"/>
      <c r="AT1361" s="13" t="n"/>
      <c r="AU1361" s="13" t="n"/>
    </row>
    <row r="1362">
      <c r="C1362" s="13" t="n">
        <v>137</v>
      </c>
      <c r="D1362" s="13">
        <f>Ret_Fourth_central_moment_5var!D713</f>
        <v/>
      </c>
      <c r="E1362" s="13">
        <f>Ret_Fourth_central_moment_5var!E713</f>
        <v/>
      </c>
      <c r="F1362" s="13">
        <f>Ret_Fourth_central_moment_5var!F713</f>
        <v/>
      </c>
      <c r="T1362" s="14">
        <f>IF(F1361=24,SUM(D1362:F1551),"")</f>
        <v/>
      </c>
      <c r="U1362" s="14" t="n">
        <v>0</v>
      </c>
      <c r="V1362" s="14">
        <f>IF(T1362="","",T1362-U1362)</f>
        <v/>
      </c>
      <c r="AS1362" s="13" t="n"/>
      <c r="AT1362" s="13" t="n"/>
      <c r="AU1362" s="13" t="n"/>
    </row>
    <row r="1363">
      <c r="C1363" s="13" t="n">
        <v>138</v>
      </c>
      <c r="D1363" s="13">
        <f>Ret_Fourth_central_moment_5var!D714</f>
        <v/>
      </c>
      <c r="E1363" s="13">
        <f>Ret_Fourth_central_moment_5var!E714</f>
        <v/>
      </c>
      <c r="F1363" s="13">
        <f>Ret_Fourth_central_moment_5var!F714</f>
        <v/>
      </c>
      <c r="T1363" s="14">
        <f>IF(F1362=24,SUM(D1363:F1552),"")</f>
        <v/>
      </c>
      <c r="U1363" s="14" t="n">
        <v>0</v>
      </c>
      <c r="V1363" s="14">
        <f>IF(T1363="","",T1363-U1363)</f>
        <v/>
      </c>
      <c r="AS1363" s="13" t="n"/>
      <c r="AT1363" s="13" t="n"/>
      <c r="AU1363" s="13" t="n"/>
    </row>
    <row r="1364">
      <c r="C1364" s="13" t="n">
        <v>139</v>
      </c>
      <c r="D1364" s="13">
        <f>Ret_Fourth_central_moment_5var!D715</f>
        <v/>
      </c>
      <c r="E1364" s="13">
        <f>Ret_Fourth_central_moment_5var!E715</f>
        <v/>
      </c>
      <c r="F1364" s="13">
        <f>Ret_Fourth_central_moment_5var!F715</f>
        <v/>
      </c>
      <c r="T1364" s="14">
        <f>IF(F1363=24,SUM(D1364:F1553),"")</f>
        <v/>
      </c>
      <c r="U1364" s="14" t="n">
        <v>0</v>
      </c>
      <c r="V1364" s="14">
        <f>IF(T1364="","",T1364-U1364)</f>
        <v/>
      </c>
      <c r="AS1364" s="13" t="n"/>
      <c r="AT1364" s="13" t="n"/>
      <c r="AU1364" s="13" t="n"/>
    </row>
    <row r="1365">
      <c r="C1365" s="13" t="n">
        <v>140</v>
      </c>
      <c r="D1365" s="13">
        <f>Ret_Fourth_central_moment_5var!D716</f>
        <v/>
      </c>
      <c r="E1365" s="13">
        <f>Ret_Fourth_central_moment_5var!E716</f>
        <v/>
      </c>
      <c r="F1365" s="13">
        <f>Ret_Fourth_central_moment_5var!F716</f>
        <v/>
      </c>
      <c r="T1365" s="14">
        <f>IF(F1364=24,SUM(D1365:F1554),"")</f>
        <v/>
      </c>
      <c r="U1365" s="14" t="n">
        <v>0</v>
      </c>
      <c r="V1365" s="14">
        <f>IF(T1365="","",T1365-U1365)</f>
        <v/>
      </c>
      <c r="AS1365" s="13" t="n"/>
      <c r="AT1365" s="13" t="n"/>
      <c r="AU1365" s="13" t="n"/>
    </row>
    <row r="1366">
      <c r="C1366" s="13" t="n">
        <v>141</v>
      </c>
      <c r="D1366" s="13">
        <f>Ret_Fourth_central_moment_5var!D717</f>
        <v/>
      </c>
      <c r="E1366" s="13">
        <f>Ret_Fourth_central_moment_5var!E717</f>
        <v/>
      </c>
      <c r="F1366" s="13">
        <f>Ret_Fourth_central_moment_5var!F717</f>
        <v/>
      </c>
      <c r="T1366" s="14">
        <f>IF(F1365=24,SUM(D1366:F1555),"")</f>
        <v/>
      </c>
      <c r="U1366" s="14" t="n">
        <v>0</v>
      </c>
      <c r="V1366" s="14">
        <f>IF(T1366="","",T1366-U1366)</f>
        <v/>
      </c>
      <c r="AS1366" s="13" t="n"/>
      <c r="AT1366" s="13" t="n"/>
      <c r="AU1366" s="13" t="n"/>
    </row>
    <row r="1367">
      <c r="C1367" s="13" t="n">
        <v>142</v>
      </c>
      <c r="D1367" s="13">
        <f>Ret_Fourth_central_moment_5var!D718</f>
        <v/>
      </c>
      <c r="E1367" s="13">
        <f>Ret_Fourth_central_moment_5var!E718</f>
        <v/>
      </c>
      <c r="F1367" s="13">
        <f>Ret_Fourth_central_moment_5var!F718</f>
        <v/>
      </c>
      <c r="T1367" s="14">
        <f>IF(F1366=24,SUM(D1367:F1556),"")</f>
        <v/>
      </c>
      <c r="U1367" s="14" t="n">
        <v>0</v>
      </c>
      <c r="V1367" s="14">
        <f>IF(T1367="","",T1367-U1367)</f>
        <v/>
      </c>
      <c r="AS1367" s="13" t="n"/>
      <c r="AT1367" s="13" t="n"/>
      <c r="AU1367" s="13" t="n"/>
    </row>
    <row r="1368">
      <c r="C1368" s="13" t="n">
        <v>143</v>
      </c>
      <c r="D1368" s="13">
        <f>Ret_Fourth_central_moment_5var!D719</f>
        <v/>
      </c>
      <c r="E1368" s="13">
        <f>Ret_Fourth_central_moment_5var!E719</f>
        <v/>
      </c>
      <c r="F1368" s="13">
        <f>Ret_Fourth_central_moment_5var!F719</f>
        <v/>
      </c>
      <c r="T1368" s="14">
        <f>IF(F1367=24,SUM(D1368:F1557),"")</f>
        <v/>
      </c>
      <c r="U1368" s="14" t="n">
        <v>0</v>
      </c>
      <c r="V1368" s="14">
        <f>IF(T1368="","",T1368-U1368)</f>
        <v/>
      </c>
      <c r="AS1368" s="13" t="n"/>
      <c r="AT1368" s="13" t="n"/>
      <c r="AU1368" s="13" t="n"/>
    </row>
    <row r="1369">
      <c r="C1369" s="13" t="n">
        <v>144</v>
      </c>
      <c r="D1369" s="13">
        <f>Ret_Fourth_central_moment_5var!D720</f>
        <v/>
      </c>
      <c r="E1369" s="13">
        <f>Ret_Fourth_central_moment_5var!E720</f>
        <v/>
      </c>
      <c r="F1369" s="13">
        <f>Ret_Fourth_central_moment_5var!F720</f>
        <v/>
      </c>
      <c r="T1369" s="14">
        <f>IF(F1368=24,SUM(D1369:F1558),"")</f>
        <v/>
      </c>
      <c r="U1369" s="14" t="n">
        <v>0</v>
      </c>
      <c r="V1369" s="14">
        <f>IF(T1369="","",T1369-U1369)</f>
        <v/>
      </c>
      <c r="AS1369" s="13" t="n"/>
      <c r="AT1369" s="13" t="n"/>
      <c r="AU1369" s="13" t="n"/>
    </row>
    <row r="1370">
      <c r="C1370" s="13" t="n">
        <v>145</v>
      </c>
      <c r="D1370" s="13">
        <f>Ret_Fourth_central_moment_5var!D721</f>
        <v/>
      </c>
      <c r="E1370" s="13">
        <f>Ret_Fourth_central_moment_5var!E721</f>
        <v/>
      </c>
      <c r="F1370" s="13">
        <f>Ret_Fourth_central_moment_5var!F721</f>
        <v/>
      </c>
      <c r="T1370" s="14">
        <f>IF(F1369=24,SUM(D1370:F1559),"")</f>
        <v/>
      </c>
      <c r="U1370" s="14" t="n">
        <v>0</v>
      </c>
      <c r="V1370" s="14">
        <f>IF(T1370="","",T1370-U1370)</f>
        <v/>
      </c>
      <c r="AS1370" s="13" t="n"/>
      <c r="AT1370" s="13" t="n"/>
      <c r="AU1370" s="13" t="n"/>
    </row>
    <row r="1371">
      <c r="C1371" s="13" t="n">
        <v>146</v>
      </c>
      <c r="D1371" s="13">
        <f>Ret_Fourth_central_moment_5var!D722</f>
        <v/>
      </c>
      <c r="E1371" s="13">
        <f>Ret_Fourth_central_moment_5var!E722</f>
        <v/>
      </c>
      <c r="F1371" s="13">
        <f>Ret_Fourth_central_moment_5var!F722</f>
        <v/>
      </c>
      <c r="T1371" s="14">
        <f>IF(F1370=24,SUM(D1371:F1560),"")</f>
        <v/>
      </c>
      <c r="U1371" s="14" t="n">
        <v>0</v>
      </c>
      <c r="V1371" s="14">
        <f>IF(T1371="","",T1371-U1371)</f>
        <v/>
      </c>
      <c r="AS1371" s="13" t="n"/>
      <c r="AT1371" s="13" t="n"/>
      <c r="AU1371" s="13" t="n"/>
    </row>
    <row r="1372">
      <c r="C1372" s="13" t="n">
        <v>147</v>
      </c>
      <c r="D1372" s="13">
        <f>Ret_Fourth_central_moment_5var!D723</f>
        <v/>
      </c>
      <c r="E1372" s="13">
        <f>Ret_Fourth_central_moment_5var!E723</f>
        <v/>
      </c>
      <c r="F1372" s="13">
        <f>Ret_Fourth_central_moment_5var!F723</f>
        <v/>
      </c>
      <c r="T1372" s="14">
        <f>IF(F1371=24,SUM(D1372:F1561),"")</f>
        <v/>
      </c>
      <c r="U1372" s="14" t="n">
        <v>0</v>
      </c>
      <c r="V1372" s="14">
        <f>IF(T1372="","",T1372-U1372)</f>
        <v/>
      </c>
      <c r="AS1372" s="13" t="n"/>
      <c r="AT1372" s="13" t="n"/>
      <c r="AU1372" s="13" t="n"/>
    </row>
    <row r="1373">
      <c r="C1373" s="13" t="n">
        <v>148</v>
      </c>
      <c r="D1373" s="13">
        <f>Ret_Fourth_central_moment_5var!D724</f>
        <v/>
      </c>
      <c r="E1373" s="13">
        <f>Ret_Fourth_central_moment_5var!E724</f>
        <v/>
      </c>
      <c r="F1373" s="13">
        <f>Ret_Fourth_central_moment_5var!F724</f>
        <v/>
      </c>
      <c r="T1373" s="14">
        <f>IF(F1372=24,SUM(D1373:F1562),"")</f>
        <v/>
      </c>
      <c r="U1373" s="14" t="n">
        <v>0</v>
      </c>
      <c r="V1373" s="14">
        <f>IF(T1373="","",T1373-U1373)</f>
        <v/>
      </c>
      <c r="AS1373" s="13" t="n"/>
      <c r="AT1373" s="13" t="n"/>
      <c r="AU1373" s="13" t="n"/>
    </row>
    <row r="1374">
      <c r="C1374" s="13" t="n">
        <v>149</v>
      </c>
      <c r="D1374" s="13">
        <f>Ret_Fourth_central_moment_5var!D725</f>
        <v/>
      </c>
      <c r="E1374" s="13">
        <f>Ret_Fourth_central_moment_5var!E725</f>
        <v/>
      </c>
      <c r="F1374" s="13">
        <f>Ret_Fourth_central_moment_5var!F725</f>
        <v/>
      </c>
      <c r="T1374" s="14">
        <f>IF(F1373=24,SUM(D1374:F1563),"")</f>
        <v/>
      </c>
      <c r="U1374" s="14" t="n">
        <v>0</v>
      </c>
      <c r="V1374" s="14">
        <f>IF(T1374="","",T1374-U1374)</f>
        <v/>
      </c>
      <c r="AS1374" s="13" t="n"/>
      <c r="AT1374" s="13" t="n"/>
      <c r="AU1374" s="13" t="n"/>
    </row>
    <row r="1375">
      <c r="C1375" s="13" t="n">
        <v>150</v>
      </c>
      <c r="D1375" s="13">
        <f>Ret_Fourth_central_moment_5var!D726</f>
        <v/>
      </c>
      <c r="E1375" s="13">
        <f>Ret_Fourth_central_moment_5var!E726</f>
        <v/>
      </c>
      <c r="F1375" s="13">
        <f>Ret_Fourth_central_moment_5var!F726</f>
        <v/>
      </c>
      <c r="T1375" s="14">
        <f>IF(F1374=24,SUM(D1375:F1564),"")</f>
        <v/>
      </c>
      <c r="U1375" s="14" t="n">
        <v>0</v>
      </c>
      <c r="V1375" s="14">
        <f>IF(T1375="","",T1375-U1375)</f>
        <v/>
      </c>
      <c r="AS1375" s="13" t="n"/>
      <c r="AT1375" s="13" t="n"/>
      <c r="AU1375" s="13" t="n"/>
    </row>
    <row r="1376">
      <c r="C1376" s="13" t="n">
        <v>151</v>
      </c>
      <c r="D1376" s="13">
        <f>Ret_Fourth_central_moment_5var!D727</f>
        <v/>
      </c>
      <c r="E1376" s="13">
        <f>Ret_Fourth_central_moment_5var!E727</f>
        <v/>
      </c>
      <c r="F1376" s="13">
        <f>Ret_Fourth_central_moment_5var!F727</f>
        <v/>
      </c>
      <c r="T1376" s="14">
        <f>IF(F1375=24,SUM(D1376:F1565),"")</f>
        <v/>
      </c>
      <c r="U1376" s="14" t="n">
        <v>0</v>
      </c>
      <c r="V1376" s="14">
        <f>IF(T1376="","",T1376-U1376)</f>
        <v/>
      </c>
      <c r="AS1376" s="13" t="n"/>
      <c r="AT1376" s="13" t="n"/>
      <c r="AU1376" s="13" t="n"/>
    </row>
    <row r="1377">
      <c r="C1377" s="13" t="n">
        <v>152</v>
      </c>
      <c r="D1377" s="13">
        <f>Ret_Fourth_central_moment_5var!D728</f>
        <v/>
      </c>
      <c r="E1377" s="13">
        <f>Ret_Fourth_central_moment_5var!E728</f>
        <v/>
      </c>
      <c r="F1377" s="13">
        <f>Ret_Fourth_central_moment_5var!F728</f>
        <v/>
      </c>
      <c r="T1377" s="14">
        <f>IF(F1376=24,SUM(D1377:F1566),"")</f>
        <v/>
      </c>
      <c r="U1377" s="14" t="n">
        <v>0</v>
      </c>
      <c r="V1377" s="14">
        <f>IF(T1377="","",T1377-U1377)</f>
        <v/>
      </c>
      <c r="AS1377" s="13" t="n"/>
      <c r="AT1377" s="13" t="n"/>
      <c r="AU1377" s="13" t="n"/>
    </row>
    <row r="1378">
      <c r="C1378" s="13" t="n">
        <v>153</v>
      </c>
      <c r="D1378" s="13">
        <f>Ret_Fourth_central_moment_5var!D729</f>
        <v/>
      </c>
      <c r="E1378" s="13">
        <f>Ret_Fourth_central_moment_5var!E729</f>
        <v/>
      </c>
      <c r="F1378" s="13">
        <f>Ret_Fourth_central_moment_5var!F729</f>
        <v/>
      </c>
      <c r="T1378" s="14">
        <f>IF(F1377=24,SUM(D1378:F1567),"")</f>
        <v/>
      </c>
      <c r="U1378" s="14" t="n">
        <v>0</v>
      </c>
      <c r="V1378" s="14">
        <f>IF(T1378="","",T1378-U1378)</f>
        <v/>
      </c>
      <c r="AS1378" s="13" t="n"/>
      <c r="AT1378" s="13" t="n"/>
      <c r="AU1378" s="13" t="n"/>
    </row>
    <row r="1379">
      <c r="C1379" s="13" t="n">
        <v>154</v>
      </c>
      <c r="D1379" s="13">
        <f>Ret_Fourth_central_moment_5var!D730</f>
        <v/>
      </c>
      <c r="E1379" s="13">
        <f>Ret_Fourth_central_moment_5var!E730</f>
        <v/>
      </c>
      <c r="F1379" s="13">
        <f>Ret_Fourth_central_moment_5var!F730</f>
        <v/>
      </c>
      <c r="T1379" s="14">
        <f>IF(F1378=24,SUM(D1379:F1568),"")</f>
        <v/>
      </c>
      <c r="U1379" s="14" t="n">
        <v>0</v>
      </c>
      <c r="V1379" s="14">
        <f>IF(T1379="","",T1379-U1379)</f>
        <v/>
      </c>
      <c r="AS1379" s="13" t="n"/>
      <c r="AT1379" s="13" t="n"/>
      <c r="AU1379" s="13" t="n"/>
    </row>
    <row r="1380">
      <c r="C1380" s="13" t="n">
        <v>155</v>
      </c>
      <c r="D1380" s="13">
        <f>Ret_Fourth_central_moment_5var!D731</f>
        <v/>
      </c>
      <c r="E1380" s="13">
        <f>Ret_Fourth_central_moment_5var!E731</f>
        <v/>
      </c>
      <c r="F1380" s="13">
        <f>Ret_Fourth_central_moment_5var!F731</f>
        <v/>
      </c>
      <c r="T1380" s="14">
        <f>IF(F1379=24,SUM(D1380:F1569),"")</f>
        <v/>
      </c>
      <c r="U1380" s="14" t="n">
        <v>0</v>
      </c>
      <c r="V1380" s="14">
        <f>IF(T1380="","",T1380-U1380)</f>
        <v/>
      </c>
      <c r="AS1380" s="13" t="n"/>
      <c r="AT1380" s="13" t="n"/>
      <c r="AU1380" s="13" t="n"/>
    </row>
    <row r="1381">
      <c r="C1381" s="13" t="n">
        <v>156</v>
      </c>
      <c r="D1381" s="13">
        <f>Ret_Fourth_central_moment_5var!D732</f>
        <v/>
      </c>
      <c r="E1381" s="13">
        <f>Ret_Fourth_central_moment_5var!E732</f>
        <v/>
      </c>
      <c r="F1381" s="13">
        <f>Ret_Fourth_central_moment_5var!F732</f>
        <v/>
      </c>
      <c r="T1381" s="14">
        <f>IF(F1380=24,SUM(D1381:F1570),"")</f>
        <v/>
      </c>
      <c r="U1381" s="14" t="n">
        <v>0</v>
      </c>
      <c r="V1381" s="14">
        <f>IF(T1381="","",T1381-U1381)</f>
        <v/>
      </c>
      <c r="AS1381" s="13" t="n"/>
      <c r="AT1381" s="13" t="n"/>
      <c r="AU1381" s="13" t="n"/>
    </row>
    <row r="1382">
      <c r="C1382" s="13" t="n">
        <v>157</v>
      </c>
      <c r="D1382" s="13">
        <f>Ret_Fourth_central_moment_5var!D733</f>
        <v/>
      </c>
      <c r="E1382" s="13">
        <f>Ret_Fourth_central_moment_5var!E733</f>
        <v/>
      </c>
      <c r="F1382" s="13">
        <f>Ret_Fourth_central_moment_5var!F733</f>
        <v/>
      </c>
      <c r="T1382" s="14">
        <f>IF(F1381=24,SUM(D1382:F1571),"")</f>
        <v/>
      </c>
      <c r="U1382" s="14" t="n">
        <v>0</v>
      </c>
      <c r="V1382" s="14">
        <f>IF(T1382="","",T1382-U1382)</f>
        <v/>
      </c>
      <c r="AS1382" s="13" t="n"/>
      <c r="AT1382" s="13" t="n"/>
      <c r="AU1382" s="13" t="n"/>
    </row>
    <row r="1383">
      <c r="C1383" s="13" t="n">
        <v>158</v>
      </c>
      <c r="D1383" s="13">
        <f>Ret_Fourth_central_moment_5var!D734</f>
        <v/>
      </c>
      <c r="E1383" s="13">
        <f>Ret_Fourth_central_moment_5var!E734</f>
        <v/>
      </c>
      <c r="F1383" s="13">
        <f>Ret_Fourth_central_moment_5var!F734</f>
        <v/>
      </c>
      <c r="T1383" s="14">
        <f>IF(F1382=24,SUM(D1383:F1572),"")</f>
        <v/>
      </c>
      <c r="U1383" s="14" t="n">
        <v>0</v>
      </c>
      <c r="V1383" s="14">
        <f>IF(T1383="","",T1383-U1383)</f>
        <v/>
      </c>
      <c r="AS1383" s="13" t="n"/>
      <c r="AT1383" s="13" t="n"/>
      <c r="AU1383" s="13" t="n"/>
    </row>
    <row r="1384">
      <c r="C1384" s="13" t="n">
        <v>159</v>
      </c>
      <c r="D1384" s="13">
        <f>Ret_Fourth_central_moment_5var!D735</f>
        <v/>
      </c>
      <c r="E1384" s="13">
        <f>Ret_Fourth_central_moment_5var!E735</f>
        <v/>
      </c>
      <c r="F1384" s="13">
        <f>Ret_Fourth_central_moment_5var!F735</f>
        <v/>
      </c>
      <c r="T1384" s="14">
        <f>IF(F1383=24,SUM(D1384:F1573),"")</f>
        <v/>
      </c>
      <c r="U1384" s="14" t="n">
        <v>0</v>
      </c>
      <c r="V1384" s="14">
        <f>IF(T1384="","",T1384-U1384)</f>
        <v/>
      </c>
      <c r="AS1384" s="13" t="n"/>
      <c r="AT1384" s="13" t="n"/>
      <c r="AU1384" s="13" t="n"/>
    </row>
    <row r="1385">
      <c r="C1385" s="13" t="n">
        <v>160</v>
      </c>
      <c r="D1385" s="13">
        <f>Ret_Fourth_central_moment_5var!D736</f>
        <v/>
      </c>
      <c r="E1385" s="13">
        <f>Ret_Fourth_central_moment_5var!E736</f>
        <v/>
      </c>
      <c r="F1385" s="13">
        <f>Ret_Fourth_central_moment_5var!F736</f>
        <v/>
      </c>
      <c r="T1385" s="14">
        <f>IF(F1384=24,SUM(D1385:F1574),"")</f>
        <v/>
      </c>
      <c r="U1385" s="14" t="n">
        <v>0</v>
      </c>
      <c r="V1385" s="14">
        <f>IF(T1385="","",T1385-U1385)</f>
        <v/>
      </c>
      <c r="AS1385" s="13" t="n"/>
      <c r="AT1385" s="13" t="n"/>
      <c r="AU1385" s="13" t="n"/>
    </row>
    <row r="1386">
      <c r="C1386" s="13" t="n">
        <v>161</v>
      </c>
      <c r="D1386" s="13">
        <f>Ret_Fourth_central_moment_5var!D737</f>
        <v/>
      </c>
      <c r="E1386" s="13">
        <f>Ret_Fourth_central_moment_5var!E737</f>
        <v/>
      </c>
      <c r="F1386" s="13">
        <f>Ret_Fourth_central_moment_5var!F737</f>
        <v/>
      </c>
      <c r="T1386" s="14">
        <f>IF(F1385=24,SUM(D1386:F1575),"")</f>
        <v/>
      </c>
      <c r="U1386" s="14" t="n">
        <v>0</v>
      </c>
      <c r="V1386" s="14">
        <f>IF(T1386="","",T1386-U1386)</f>
        <v/>
      </c>
      <c r="AS1386" s="13" t="n"/>
      <c r="AT1386" s="13" t="n"/>
      <c r="AU1386" s="13" t="n"/>
    </row>
    <row r="1387">
      <c r="C1387" s="13" t="n">
        <v>162</v>
      </c>
      <c r="D1387" s="13">
        <f>Ret_Fourth_central_moment_5var!D738</f>
        <v/>
      </c>
      <c r="E1387" s="13">
        <f>Ret_Fourth_central_moment_5var!E738</f>
        <v/>
      </c>
      <c r="F1387" s="13">
        <f>Ret_Fourth_central_moment_5var!F738</f>
        <v/>
      </c>
      <c r="T1387" s="14">
        <f>IF(F1386=24,SUM(D1387:F1576),"")</f>
        <v/>
      </c>
      <c r="U1387" s="14" t="n">
        <v>0</v>
      </c>
      <c r="V1387" s="14">
        <f>IF(T1387="","",T1387-U1387)</f>
        <v/>
      </c>
      <c r="AS1387" s="13" t="n"/>
      <c r="AT1387" s="13" t="n"/>
      <c r="AU1387" s="13" t="n"/>
    </row>
    <row r="1388">
      <c r="C1388" s="13" t="n">
        <v>163</v>
      </c>
      <c r="D1388" s="13">
        <f>Ret_Fourth_central_moment_5var!D739</f>
        <v/>
      </c>
      <c r="E1388" s="13">
        <f>Ret_Fourth_central_moment_5var!E739</f>
        <v/>
      </c>
      <c r="F1388" s="13">
        <f>Ret_Fourth_central_moment_5var!F739</f>
        <v/>
      </c>
      <c r="T1388" s="14">
        <f>IF(F1387=24,SUM(D1388:F1577),"")</f>
        <v/>
      </c>
      <c r="U1388" s="14" t="n">
        <v>0</v>
      </c>
      <c r="V1388" s="14">
        <f>IF(T1388="","",T1388-U1388)</f>
        <v/>
      </c>
      <c r="AS1388" s="13" t="n"/>
      <c r="AT1388" s="13" t="n"/>
      <c r="AU1388" s="13" t="n"/>
    </row>
    <row r="1389">
      <c r="C1389" s="13" t="n">
        <v>164</v>
      </c>
      <c r="D1389" s="13">
        <f>Ret_Fourth_central_moment_5var!D740</f>
        <v/>
      </c>
      <c r="E1389" s="13">
        <f>Ret_Fourth_central_moment_5var!E740</f>
        <v/>
      </c>
      <c r="F1389" s="13">
        <f>Ret_Fourth_central_moment_5var!F740</f>
        <v/>
      </c>
      <c r="T1389" s="14">
        <f>IF(F1388=24,SUM(D1389:F1578),"")</f>
        <v/>
      </c>
      <c r="U1389" s="14" t="n">
        <v>0</v>
      </c>
      <c r="V1389" s="14">
        <f>IF(T1389="","",T1389-U1389)</f>
        <v/>
      </c>
      <c r="AS1389" s="13" t="n"/>
      <c r="AT1389" s="13" t="n"/>
      <c r="AU1389" s="13" t="n"/>
    </row>
    <row r="1390">
      <c r="C1390" s="13" t="n">
        <v>165</v>
      </c>
      <c r="D1390" s="13">
        <f>Ret_Fourth_central_moment_5var!D741</f>
        <v/>
      </c>
      <c r="E1390" s="13">
        <f>Ret_Fourth_central_moment_5var!E741</f>
        <v/>
      </c>
      <c r="F1390" s="13">
        <f>Ret_Fourth_central_moment_5var!F741</f>
        <v/>
      </c>
      <c r="T1390" s="14">
        <f>IF(F1389=24,SUM(D1390:F1579),"")</f>
        <v/>
      </c>
      <c r="U1390" s="14" t="n">
        <v>0</v>
      </c>
      <c r="V1390" s="14">
        <f>IF(T1390="","",T1390-U1390)</f>
        <v/>
      </c>
      <c r="AS1390" s="13" t="n"/>
      <c r="AT1390" s="13" t="n"/>
      <c r="AU1390" s="13" t="n"/>
    </row>
    <row r="1391">
      <c r="C1391" s="13" t="n">
        <v>166</v>
      </c>
      <c r="D1391" s="13">
        <f>Ret_Fourth_central_moment_5var!D742</f>
        <v/>
      </c>
      <c r="E1391" s="13">
        <f>Ret_Fourth_central_moment_5var!E742</f>
        <v/>
      </c>
      <c r="F1391" s="13">
        <f>Ret_Fourth_central_moment_5var!F742</f>
        <v/>
      </c>
      <c r="T1391" s="14">
        <f>IF(F1390=24,SUM(D1391:F1580),"")</f>
        <v/>
      </c>
      <c r="U1391" s="14" t="n">
        <v>0</v>
      </c>
      <c r="V1391" s="14">
        <f>IF(T1391="","",T1391-U1391)</f>
        <v/>
      </c>
      <c r="AS1391" s="13" t="n"/>
      <c r="AT1391" s="13" t="n"/>
      <c r="AU1391" s="13" t="n"/>
    </row>
    <row r="1392">
      <c r="C1392" s="13" t="n">
        <v>167</v>
      </c>
      <c r="D1392" s="13">
        <f>Ret_Fourth_central_moment_5var!D743</f>
        <v/>
      </c>
      <c r="E1392" s="13">
        <f>Ret_Fourth_central_moment_5var!E743</f>
        <v/>
      </c>
      <c r="F1392" s="13">
        <f>Ret_Fourth_central_moment_5var!F743</f>
        <v/>
      </c>
      <c r="T1392" s="14">
        <f>IF(F1391=24,SUM(D1392:F1581),"")</f>
        <v/>
      </c>
      <c r="U1392" s="14" t="n">
        <v>0</v>
      </c>
      <c r="V1392" s="14">
        <f>IF(T1392="","",T1392-U1392)</f>
        <v/>
      </c>
      <c r="AS1392" s="13" t="n"/>
      <c r="AT1392" s="13" t="n"/>
      <c r="AU1392" s="13" t="n"/>
    </row>
    <row r="1393">
      <c r="C1393" s="13" t="n">
        <v>168</v>
      </c>
      <c r="D1393" s="13">
        <f>Ret_Fourth_central_moment_5var!D744</f>
        <v/>
      </c>
      <c r="E1393" s="13">
        <f>Ret_Fourth_central_moment_5var!E744</f>
        <v/>
      </c>
      <c r="F1393" s="13">
        <f>Ret_Fourth_central_moment_5var!F744</f>
        <v/>
      </c>
      <c r="T1393" s="14">
        <f>IF(F1392=24,SUM(D1393:F1582),"")</f>
        <v/>
      </c>
      <c r="U1393" s="14" t="n">
        <v>0</v>
      </c>
      <c r="V1393" s="14">
        <f>IF(T1393="","",T1393-U1393)</f>
        <v/>
      </c>
      <c r="AS1393" s="13" t="n"/>
      <c r="AT1393" s="13" t="n"/>
      <c r="AU1393" s="13" t="n"/>
    </row>
    <row r="1394">
      <c r="C1394" s="13" t="n">
        <v>169</v>
      </c>
      <c r="D1394" s="13">
        <f>Ret_Fourth_central_moment_5var!D745</f>
        <v/>
      </c>
      <c r="E1394" s="13">
        <f>Ret_Fourth_central_moment_5var!E745</f>
        <v/>
      </c>
      <c r="F1394" s="13">
        <f>Ret_Fourth_central_moment_5var!F745</f>
        <v/>
      </c>
      <c r="T1394" s="14">
        <f>IF(F1393=24,SUM(D1394:F1583),"")</f>
        <v/>
      </c>
      <c r="U1394" s="14" t="n">
        <v>0</v>
      </c>
      <c r="V1394" s="14">
        <f>IF(T1394="","",T1394-U1394)</f>
        <v/>
      </c>
      <c r="AS1394" s="13" t="n"/>
      <c r="AT1394" s="13" t="n"/>
      <c r="AU1394" s="13" t="n"/>
    </row>
    <row r="1395">
      <c r="C1395" s="13" t="n">
        <v>170</v>
      </c>
      <c r="D1395" s="13">
        <f>Ret_Fourth_central_moment_5var!D746</f>
        <v/>
      </c>
      <c r="E1395" s="13">
        <f>Ret_Fourth_central_moment_5var!E746</f>
        <v/>
      </c>
      <c r="F1395" s="13">
        <f>Ret_Fourth_central_moment_5var!F746</f>
        <v/>
      </c>
      <c r="T1395" s="14">
        <f>IF(F1394=24,SUM(D1395:F1584),"")</f>
        <v/>
      </c>
      <c r="U1395" s="14" t="n">
        <v>0</v>
      </c>
      <c r="V1395" s="14">
        <f>IF(T1395="","",T1395-U1395)</f>
        <v/>
      </c>
      <c r="AS1395" s="13" t="n"/>
      <c r="AT1395" s="13" t="n"/>
      <c r="AU1395" s="13" t="n"/>
    </row>
    <row r="1396">
      <c r="C1396" s="13" t="n">
        <v>171</v>
      </c>
      <c r="D1396" s="13">
        <f>Ret_Fourth_central_moment_5var!D747</f>
        <v/>
      </c>
      <c r="E1396" s="13">
        <f>Ret_Fourth_central_moment_5var!E747</f>
        <v/>
      </c>
      <c r="F1396" s="13">
        <f>Ret_Fourth_central_moment_5var!F747</f>
        <v/>
      </c>
      <c r="T1396" s="14">
        <f>IF(F1395=24,SUM(D1396:F1585),"")</f>
        <v/>
      </c>
      <c r="U1396" s="14" t="n">
        <v>0</v>
      </c>
      <c r="V1396" s="14">
        <f>IF(T1396="","",T1396-U1396)</f>
        <v/>
      </c>
      <c r="AS1396" s="13" t="n"/>
      <c r="AT1396" s="13" t="n"/>
      <c r="AU1396" s="13" t="n"/>
    </row>
    <row r="1397">
      <c r="C1397" s="13" t="n">
        <v>172</v>
      </c>
      <c r="D1397" s="13">
        <f>Ret_Fourth_central_moment_5var!D748</f>
        <v/>
      </c>
      <c r="E1397" s="13">
        <f>Ret_Fourth_central_moment_5var!E748</f>
        <v/>
      </c>
      <c r="F1397" s="13">
        <f>Ret_Fourth_central_moment_5var!F748</f>
        <v/>
      </c>
      <c r="T1397" s="14">
        <f>IF(F1396=24,SUM(D1397:F1586),"")</f>
        <v/>
      </c>
      <c r="U1397" s="14" t="n">
        <v>0</v>
      </c>
      <c r="V1397" s="14">
        <f>IF(T1397="","",T1397-U1397)</f>
        <v/>
      </c>
      <c r="AS1397" s="13" t="n"/>
      <c r="AT1397" s="13" t="n"/>
      <c r="AU1397" s="13" t="n"/>
    </row>
    <row r="1398">
      <c r="C1398" s="13" t="n">
        <v>173</v>
      </c>
      <c r="D1398" s="13">
        <f>Ret_Fourth_central_moment_5var!D749</f>
        <v/>
      </c>
      <c r="E1398" s="13">
        <f>Ret_Fourth_central_moment_5var!E749</f>
        <v/>
      </c>
      <c r="F1398" s="13">
        <f>Ret_Fourth_central_moment_5var!F749</f>
        <v/>
      </c>
      <c r="T1398" s="14">
        <f>IF(F1397=24,SUM(D1398:F1587),"")</f>
        <v/>
      </c>
      <c r="U1398" s="14" t="n">
        <v>0</v>
      </c>
      <c r="V1398" s="14">
        <f>IF(T1398="","",T1398-U1398)</f>
        <v/>
      </c>
      <c r="AS1398" s="13" t="n"/>
      <c r="AT1398" s="13" t="n"/>
      <c r="AU1398" s="13" t="n"/>
    </row>
    <row r="1399">
      <c r="C1399" s="13" t="n">
        <v>174</v>
      </c>
      <c r="D1399" s="13">
        <f>Ret_Fourth_central_moment_5var!D750</f>
        <v/>
      </c>
      <c r="E1399" s="13">
        <f>Ret_Fourth_central_moment_5var!E750</f>
        <v/>
      </c>
      <c r="F1399" s="13">
        <f>Ret_Fourth_central_moment_5var!F750</f>
        <v/>
      </c>
      <c r="T1399" s="14">
        <f>IF(F1398=24,SUM(D1399:F1588),"")</f>
        <v/>
      </c>
      <c r="U1399" s="14" t="n">
        <v>0</v>
      </c>
      <c r="V1399" s="14">
        <f>IF(T1399="","",T1399-U1399)</f>
        <v/>
      </c>
      <c r="AS1399" s="13" t="n"/>
      <c r="AT1399" s="13" t="n"/>
      <c r="AU1399" s="13" t="n"/>
    </row>
    <row r="1400">
      <c r="C1400" s="13" t="n">
        <v>175</v>
      </c>
      <c r="D1400" s="13">
        <f>Ret_Fourth_central_moment_5var!D751</f>
        <v/>
      </c>
      <c r="E1400" s="13">
        <f>Ret_Fourth_central_moment_5var!E751</f>
        <v/>
      </c>
      <c r="F1400" s="13">
        <f>Ret_Fourth_central_moment_5var!F751</f>
        <v/>
      </c>
      <c r="T1400" s="14">
        <f>IF(F1399=24,SUM(D1400:F1589),"")</f>
        <v/>
      </c>
      <c r="U1400" s="14" t="n">
        <v>0</v>
      </c>
      <c r="V1400" s="14">
        <f>IF(T1400="","",T1400-U1400)</f>
        <v/>
      </c>
      <c r="AS1400" s="13" t="n"/>
      <c r="AT1400" s="13" t="n"/>
      <c r="AU1400" s="13" t="n"/>
    </row>
    <row r="1401">
      <c r="C1401" s="13" t="n">
        <v>176</v>
      </c>
      <c r="D1401" s="13">
        <f>Ret_Fourth_central_moment_5var!D752</f>
        <v/>
      </c>
      <c r="E1401" s="13">
        <f>Ret_Fourth_central_moment_5var!E752</f>
        <v/>
      </c>
      <c r="F1401" s="13">
        <f>Ret_Fourth_central_moment_5var!F752</f>
        <v/>
      </c>
      <c r="T1401" s="14">
        <f>IF(F1400=24,SUM(D1401:F1590),"")</f>
        <v/>
      </c>
      <c r="U1401" s="14" t="n">
        <v>0</v>
      </c>
      <c r="V1401" s="14">
        <f>IF(T1401="","",T1401-U1401)</f>
        <v/>
      </c>
      <c r="AS1401" s="13" t="n"/>
      <c r="AT1401" s="13" t="n"/>
      <c r="AU1401" s="13" t="n"/>
    </row>
    <row r="1402">
      <c r="C1402" s="13" t="n">
        <v>177</v>
      </c>
      <c r="D1402" s="13">
        <f>Ret_Fourth_central_moment_5var!D753</f>
        <v/>
      </c>
      <c r="E1402" s="13">
        <f>Ret_Fourth_central_moment_5var!E753</f>
        <v/>
      </c>
      <c r="F1402" s="13">
        <f>Ret_Fourth_central_moment_5var!F753</f>
        <v/>
      </c>
      <c r="T1402" s="14">
        <f>IF(F1401=24,SUM(D1402:F1591),"")</f>
        <v/>
      </c>
      <c r="U1402" s="14" t="n">
        <v>0</v>
      </c>
      <c r="V1402" s="14">
        <f>IF(T1402="","",T1402-U1402)</f>
        <v/>
      </c>
      <c r="AS1402" s="13" t="n"/>
      <c r="AT1402" s="13" t="n"/>
      <c r="AU1402" s="13" t="n"/>
    </row>
    <row r="1403">
      <c r="C1403" s="13" t="n">
        <v>178</v>
      </c>
      <c r="D1403" s="13">
        <f>Ret_Fourth_central_moment_5var!D754</f>
        <v/>
      </c>
      <c r="E1403" s="13">
        <f>Ret_Fourth_central_moment_5var!E754</f>
        <v/>
      </c>
      <c r="F1403" s="13">
        <f>Ret_Fourth_central_moment_5var!F754</f>
        <v/>
      </c>
      <c r="T1403" s="14">
        <f>IF(F1402=24,SUM(D1403:F1592),"")</f>
        <v/>
      </c>
      <c r="U1403" s="14" t="n">
        <v>0</v>
      </c>
      <c r="V1403" s="14">
        <f>IF(T1403="","",T1403-U1403)</f>
        <v/>
      </c>
      <c r="AS1403" s="13" t="n"/>
      <c r="AT1403" s="13" t="n"/>
      <c r="AU1403" s="13" t="n"/>
    </row>
    <row r="1404">
      <c r="C1404" s="13" t="n">
        <v>179</v>
      </c>
      <c r="D1404" s="13">
        <f>Ret_Fourth_central_moment_5var!D755</f>
        <v/>
      </c>
      <c r="E1404" s="13">
        <f>Ret_Fourth_central_moment_5var!E755</f>
        <v/>
      </c>
      <c r="F1404" s="13">
        <f>Ret_Fourth_central_moment_5var!F755</f>
        <v/>
      </c>
      <c r="T1404" s="14">
        <f>IF(F1403=24,SUM(D1404:F1593),"")</f>
        <v/>
      </c>
      <c r="U1404" s="14" t="n">
        <v>0</v>
      </c>
      <c r="V1404" s="14">
        <f>IF(T1404="","",T1404-U1404)</f>
        <v/>
      </c>
      <c r="AS1404" s="13" t="n"/>
      <c r="AT1404" s="13" t="n"/>
      <c r="AU1404" s="13" t="n"/>
    </row>
    <row r="1405">
      <c r="C1405" s="13" t="n">
        <v>180</v>
      </c>
      <c r="D1405" s="13">
        <f>Ret_Fourth_central_moment_5var!D756</f>
        <v/>
      </c>
      <c r="E1405" s="13">
        <f>Ret_Fourth_central_moment_5var!E756</f>
        <v/>
      </c>
      <c r="F1405" s="13">
        <f>Ret_Fourth_central_moment_5var!F756</f>
        <v/>
      </c>
      <c r="T1405" s="14">
        <f>IF(F1404=24,SUM(D1405:F1594),"")</f>
        <v/>
      </c>
      <c r="U1405" s="14" t="n">
        <v>0</v>
      </c>
      <c r="V1405" s="14">
        <f>IF(T1405="","",T1405-U1405)</f>
        <v/>
      </c>
      <c r="AS1405" s="13" t="n"/>
      <c r="AT1405" s="13" t="n"/>
      <c r="AU1405" s="13" t="n"/>
    </row>
    <row r="1406">
      <c r="C1406" s="13" t="n">
        <v>181</v>
      </c>
      <c r="D1406" s="13">
        <f>Ret_Fourth_central_moment_5var!D757</f>
        <v/>
      </c>
      <c r="E1406" s="13">
        <f>Ret_Fourth_central_moment_5var!E757</f>
        <v/>
      </c>
      <c r="F1406" s="13">
        <f>Ret_Fourth_central_moment_5var!F757</f>
        <v/>
      </c>
      <c r="T1406" s="14">
        <f>IF(F1405=24,SUM(D1406:F1595),"")</f>
        <v/>
      </c>
      <c r="U1406" s="14" t="n">
        <v>0</v>
      </c>
      <c r="V1406" s="14">
        <f>IF(T1406="","",T1406-U1406)</f>
        <v/>
      </c>
      <c r="AS1406" s="13" t="n"/>
      <c r="AT1406" s="13" t="n"/>
      <c r="AU1406" s="13" t="n"/>
    </row>
    <row r="1407">
      <c r="C1407" s="13" t="n">
        <v>182</v>
      </c>
      <c r="D1407" s="13">
        <f>Ret_Fourth_central_moment_5var!D758</f>
        <v/>
      </c>
      <c r="E1407" s="13">
        <f>Ret_Fourth_central_moment_5var!E758</f>
        <v/>
      </c>
      <c r="F1407" s="13">
        <f>Ret_Fourth_central_moment_5var!F758</f>
        <v/>
      </c>
      <c r="T1407" s="14">
        <f>IF(F1406=24,SUM(D1407:F1596),"")</f>
        <v/>
      </c>
      <c r="U1407" s="14" t="n">
        <v>0</v>
      </c>
      <c r="V1407" s="14">
        <f>IF(T1407="","",T1407-U1407)</f>
        <v/>
      </c>
      <c r="AS1407" s="13" t="n"/>
      <c r="AT1407" s="13" t="n"/>
      <c r="AU1407" s="13" t="n"/>
    </row>
    <row r="1408">
      <c r="C1408" s="13" t="n">
        <v>183</v>
      </c>
      <c r="D1408" s="13">
        <f>Ret_Fourth_central_moment_5var!D759</f>
        <v/>
      </c>
      <c r="E1408" s="13">
        <f>Ret_Fourth_central_moment_5var!E759</f>
        <v/>
      </c>
      <c r="F1408" s="13">
        <f>Ret_Fourth_central_moment_5var!F759</f>
        <v/>
      </c>
      <c r="T1408" s="14">
        <f>IF(F1407=24,SUM(D1408:F1597),"")</f>
        <v/>
      </c>
      <c r="U1408" s="14" t="n">
        <v>0</v>
      </c>
      <c r="V1408" s="14">
        <f>IF(T1408="","",T1408-U1408)</f>
        <v/>
      </c>
      <c r="AS1408" s="13" t="n"/>
      <c r="AT1408" s="13" t="n"/>
      <c r="AU1408" s="13" t="n"/>
    </row>
    <row r="1409">
      <c r="C1409" s="13" t="n">
        <v>184</v>
      </c>
      <c r="D1409" s="13">
        <f>Ret_Fourth_central_moment_5var!D760</f>
        <v/>
      </c>
      <c r="E1409" s="13">
        <f>Ret_Fourth_central_moment_5var!E760</f>
        <v/>
      </c>
      <c r="F1409" s="13">
        <f>Ret_Fourth_central_moment_5var!F760</f>
        <v/>
      </c>
      <c r="T1409" s="14">
        <f>IF(F1408=24,SUM(D1409:F1598),"")</f>
        <v/>
      </c>
      <c r="U1409" s="14" t="n">
        <v>0</v>
      </c>
      <c r="V1409" s="14">
        <f>IF(T1409="","",T1409-U1409)</f>
        <v/>
      </c>
      <c r="AS1409" s="13" t="n"/>
      <c r="AT1409" s="13" t="n"/>
      <c r="AU1409" s="13" t="n"/>
    </row>
    <row r="1410">
      <c r="C1410" s="13" t="n">
        <v>185</v>
      </c>
      <c r="D1410" s="13">
        <f>Ret_Fourth_central_moment_5var!D761</f>
        <v/>
      </c>
      <c r="E1410" s="13">
        <f>Ret_Fourth_central_moment_5var!E761</f>
        <v/>
      </c>
      <c r="F1410" s="13">
        <f>Ret_Fourth_central_moment_5var!F761</f>
        <v/>
      </c>
      <c r="T1410" s="14">
        <f>IF(F1409=24,SUM(D1410:F1599),"")</f>
        <v/>
      </c>
      <c r="U1410" s="14" t="n">
        <v>0</v>
      </c>
      <c r="V1410" s="14">
        <f>IF(T1410="","",T1410-U1410)</f>
        <v/>
      </c>
      <c r="AS1410" s="13" t="n"/>
      <c r="AT1410" s="13" t="n"/>
      <c r="AU1410" s="13" t="n"/>
    </row>
    <row r="1411">
      <c r="C1411" s="13" t="n">
        <v>186</v>
      </c>
      <c r="D1411" s="13">
        <f>Ret_Fourth_central_moment_5var!D762</f>
        <v/>
      </c>
      <c r="E1411" s="13">
        <f>Ret_Fourth_central_moment_5var!E762</f>
        <v/>
      </c>
      <c r="F1411" s="13">
        <f>Ret_Fourth_central_moment_5var!F762</f>
        <v/>
      </c>
      <c r="T1411" s="14">
        <f>IF(F1410=24,SUM(D1411:F1600),"")</f>
        <v/>
      </c>
      <c r="U1411" s="14" t="n">
        <v>0</v>
      </c>
      <c r="V1411" s="14">
        <f>IF(T1411="","",T1411-U1411)</f>
        <v/>
      </c>
      <c r="AS1411" s="13" t="n"/>
      <c r="AT1411" s="13" t="n"/>
      <c r="AU1411" s="13" t="n"/>
    </row>
    <row r="1412">
      <c r="C1412" s="13" t="n">
        <v>187</v>
      </c>
      <c r="D1412" s="13">
        <f>Ret_Fourth_central_moment_5var!D763</f>
        <v/>
      </c>
      <c r="E1412" s="13">
        <f>Ret_Fourth_central_moment_5var!E763</f>
        <v/>
      </c>
      <c r="F1412" s="13">
        <f>Ret_Fourth_central_moment_5var!F763</f>
        <v/>
      </c>
      <c r="T1412" s="14">
        <f>IF(F1411=24,SUM(D1412:F1601),"")</f>
        <v/>
      </c>
      <c r="U1412" s="14" t="n">
        <v>0</v>
      </c>
      <c r="V1412" s="14">
        <f>IF(T1412="","",T1412-U1412)</f>
        <v/>
      </c>
      <c r="AS1412" s="13" t="n">
        <v>16</v>
      </c>
      <c r="AT1412" s="13" t="inlineStr">
        <is>
          <t>CV</t>
        </is>
      </c>
      <c r="AU1412" s="13" t="n">
        <v>16</v>
      </c>
    </row>
    <row r="1413">
      <c r="C1413" s="13" t="n">
        <v>188</v>
      </c>
      <c r="D1413" s="13">
        <f>Ret_Fourth_central_moment_5var!D764</f>
        <v/>
      </c>
      <c r="E1413" s="13">
        <f>Ret_Fourth_central_moment_5var!E764</f>
        <v/>
      </c>
      <c r="F1413" s="13">
        <f>Ret_Fourth_central_moment_5var!F764</f>
        <v/>
      </c>
      <c r="T1413" s="14">
        <f>IF(F1412=24,SUM(D1413:F1602),"")</f>
        <v/>
      </c>
      <c r="U1413" s="14" t="n">
        <v>0</v>
      </c>
      <c r="V1413" s="14">
        <f>IF(T1413="","",T1413-U1413)</f>
        <v/>
      </c>
      <c r="AS1413" s="13" t="n">
        <v>17</v>
      </c>
      <c r="AT1413" s="13" t="n"/>
      <c r="AU1413" s="96" t="inlineStr">
        <is>
          <t>NOVO$B$192</t>
        </is>
      </c>
    </row>
    <row r="1414">
      <c r="C1414" s="13" t="n">
        <v>189</v>
      </c>
      <c r="D1414" s="13">
        <f>Ret_Fourth_central_moment_5var!D765</f>
        <v/>
      </c>
      <c r="E1414" s="13">
        <f>Ret_Fourth_central_moment_5var!E765</f>
        <v/>
      </c>
      <c r="F1414" s="13">
        <f>Ret_Fourth_central_moment_5var!F765</f>
        <v/>
      </c>
      <c r="T1414" s="14">
        <f>IF(F1413=24,SUM(D1414:F1603),"")</f>
        <v/>
      </c>
      <c r="U1414" s="14" t="n">
        <v>0</v>
      </c>
      <c r="V1414" s="14">
        <f>IF(T1414="","",T1414-U1414)</f>
        <v/>
      </c>
      <c r="AS1414" s="13" t="n"/>
      <c r="AT1414" s="13" t="n"/>
      <c r="AU1414" s="13" t="n"/>
    </row>
    <row r="1415">
      <c r="C1415" s="13" t="n">
        <v>190</v>
      </c>
      <c r="D1415" s="13">
        <f>Ret_Fourth_central_moment_5var!D766</f>
        <v/>
      </c>
      <c r="E1415" s="13">
        <f>Ret_Fourth_central_moment_5var!E766</f>
        <v/>
      </c>
      <c r="F1415" s="13">
        <f>Ret_Fourth_central_moment_5var!F766</f>
        <v/>
      </c>
      <c r="T1415" s="14">
        <f>IF(F1414=24,SUM(D1415:F1604),"")</f>
        <v/>
      </c>
      <c r="U1415" s="14" t="n">
        <v>0</v>
      </c>
      <c r="V1415" s="14">
        <f>IF(T1415="","",T1415-U1415)</f>
        <v/>
      </c>
      <c r="AS1415" s="13" t="n"/>
      <c r="AT1415" s="13" t="n"/>
      <c r="AU1415" s="13" t="n"/>
    </row>
    <row r="1416">
      <c r="C1416" s="13" t="n">
        <v>191</v>
      </c>
      <c r="D1416" s="13">
        <f>Ret_Fourth_central_moment_5var!D767</f>
        <v/>
      </c>
      <c r="E1416" s="13">
        <f>Ret_Fourth_central_moment_5var!E767</f>
        <v/>
      </c>
      <c r="F1416" s="13">
        <f>Ret_Fourth_central_moment_5var!F767</f>
        <v/>
      </c>
      <c r="T1416" s="14">
        <f>IF(F1415=24,SUM(D1416:F1605),"")</f>
        <v/>
      </c>
      <c r="U1416" s="14" t="n">
        <v>0</v>
      </c>
      <c r="V1416" s="14">
        <f>IF(T1416="","",T1416-U1416)</f>
        <v/>
      </c>
      <c r="AS1416" s="13" t="n"/>
      <c r="AT1416" s="13" t="n"/>
      <c r="AU1416" s="13" t="n"/>
    </row>
    <row r="1417">
      <c r="C1417" s="13" t="n">
        <v>192</v>
      </c>
      <c r="D1417" s="13">
        <f>Ret_Fourth_central_moment_5var!D768</f>
        <v/>
      </c>
      <c r="E1417" s="13">
        <f>Ret_Fourth_central_moment_5var!E768</f>
        <v/>
      </c>
      <c r="F1417" s="13">
        <f>Ret_Fourth_central_moment_5var!F768</f>
        <v/>
      </c>
      <c r="T1417" s="14">
        <f>IF(F1416=24,SUM(D1417:F1606),"")</f>
        <v/>
      </c>
      <c r="U1417" s="14" t="n">
        <v>0</v>
      </c>
      <c r="V1417" s="14">
        <f>IF(T1417="","",T1417-U1417)</f>
        <v/>
      </c>
      <c r="AS1417" s="13" t="n"/>
      <c r="AT1417" s="13" t="n"/>
      <c r="AU1417" s="13" t="n"/>
    </row>
    <row r="1418">
      <c r="C1418" s="13" t="n">
        <v>193</v>
      </c>
      <c r="D1418" s="13">
        <f>Ret_Fourth_central_moment_5var!D769</f>
        <v/>
      </c>
      <c r="E1418" s="13">
        <f>Ret_Fourth_central_moment_5var!E769</f>
        <v/>
      </c>
      <c r="F1418" s="13">
        <f>Ret_Fourth_central_moment_5var!F769</f>
        <v/>
      </c>
      <c r="T1418" s="14">
        <f>IF(F1417=24,SUM(D1418:F1607),"")</f>
        <v/>
      </c>
      <c r="U1418" s="14" t="n">
        <v>0</v>
      </c>
      <c r="V1418" s="14">
        <f>IF(T1418="","",T1418-U1418)</f>
        <v/>
      </c>
      <c r="AS1418" s="13" t="n"/>
      <c r="AT1418" s="13" t="n"/>
      <c r="AU1418" s="13" t="n"/>
    </row>
    <row r="1419">
      <c r="C1419" s="13" t="n">
        <v>194</v>
      </c>
      <c r="D1419" s="13">
        <f>Ret_Fourth_central_moment_5var!D770</f>
        <v/>
      </c>
      <c r="E1419" s="13">
        <f>Ret_Fourth_central_moment_5var!E770</f>
        <v/>
      </c>
      <c r="F1419" s="13">
        <f>Ret_Fourth_central_moment_5var!F770</f>
        <v/>
      </c>
      <c r="T1419" s="14">
        <f>IF(F1418=24,SUM(D1419:F1608),"")</f>
        <v/>
      </c>
      <c r="U1419" s="14" t="n">
        <v>0</v>
      </c>
      <c r="V1419" s="14">
        <f>IF(T1419="","",T1419-U1419)</f>
        <v/>
      </c>
      <c r="AS1419" s="13" t="n"/>
      <c r="AT1419" s="13" t="n"/>
      <c r="AU1419" s="13" t="n"/>
    </row>
    <row r="1420">
      <c r="C1420" s="13" t="n">
        <v>195</v>
      </c>
      <c r="D1420" s="13">
        <f>Ret_Fourth_central_moment_5var!D771</f>
        <v/>
      </c>
      <c r="E1420" s="13">
        <f>Ret_Fourth_central_moment_5var!E771</f>
        <v/>
      </c>
      <c r="F1420" s="13">
        <f>Ret_Fourth_central_moment_5var!F771</f>
        <v/>
      </c>
      <c r="T1420" s="14">
        <f>IF(F1419=24,SUM(D1420:F1609),"")</f>
        <v/>
      </c>
      <c r="U1420" s="14" t="n">
        <v>0</v>
      </c>
      <c r="V1420" s="14">
        <f>IF(T1420="","",T1420-U1420)</f>
        <v/>
      </c>
      <c r="AS1420" s="13" t="n"/>
      <c r="AT1420" s="13" t="n"/>
      <c r="AU1420" s="13" t="n"/>
    </row>
    <row r="1421">
      <c r="C1421" s="13" t="n">
        <v>196</v>
      </c>
      <c r="D1421" s="13">
        <f>Ret_Fourth_central_moment_5var!D772</f>
        <v/>
      </c>
      <c r="E1421" s="13">
        <f>Ret_Fourth_central_moment_5var!E772</f>
        <v/>
      </c>
      <c r="F1421" s="13">
        <f>Ret_Fourth_central_moment_5var!F772</f>
        <v/>
      </c>
      <c r="T1421" s="14">
        <f>IF(F1420=24,SUM(D1421:F1610),"")</f>
        <v/>
      </c>
      <c r="U1421" s="14" t="n">
        <v>0</v>
      </c>
      <c r="V1421" s="14">
        <f>IF(T1421="","",T1421-U1421)</f>
        <v/>
      </c>
      <c r="AS1421" s="13" t="n"/>
      <c r="AT1421" s="13" t="n"/>
      <c r="AU1421" s="13" t="n"/>
    </row>
    <row r="1422">
      <c r="C1422" s="13" t="n">
        <v>197</v>
      </c>
      <c r="D1422" s="13">
        <f>Ret_Fourth_central_moment_5var!D773</f>
        <v/>
      </c>
      <c r="E1422" s="13">
        <f>Ret_Fourth_central_moment_5var!E773</f>
        <v/>
      </c>
      <c r="F1422" s="13">
        <f>Ret_Fourth_central_moment_5var!F773</f>
        <v/>
      </c>
      <c r="T1422" s="14">
        <f>IF(F1421=24,SUM(D1422:F1611),"")</f>
        <v/>
      </c>
      <c r="U1422" s="14" t="n">
        <v>0</v>
      </c>
      <c r="V1422" s="14">
        <f>IF(T1422="","",T1422-U1422)</f>
        <v/>
      </c>
      <c r="AS1422" s="13" t="n"/>
      <c r="AT1422" s="13" t="n"/>
      <c r="AU1422" s="13" t="n"/>
    </row>
    <row r="1423">
      <c r="C1423" s="13" t="n">
        <v>198</v>
      </c>
      <c r="D1423" s="13">
        <f>Ret_Fourth_central_moment_5var!D774</f>
        <v/>
      </c>
      <c r="E1423" s="13">
        <f>Ret_Fourth_central_moment_5var!E774</f>
        <v/>
      </c>
      <c r="F1423" s="13">
        <f>Ret_Fourth_central_moment_5var!F774</f>
        <v/>
      </c>
      <c r="T1423" s="14">
        <f>IF(F1422=24,SUM(D1423:F1612),"")</f>
        <v/>
      </c>
      <c r="U1423" s="14" t="n">
        <v>0</v>
      </c>
      <c r="V1423" s="14">
        <f>IF(T1423="","",T1423-U1423)</f>
        <v/>
      </c>
      <c r="AS1423" s="13" t="n"/>
      <c r="AT1423" s="13" t="n"/>
      <c r="AU1423" s="13" t="n"/>
    </row>
    <row r="1424">
      <c r="T1424" s="14">
        <f>IF(F1423=24,SUM(D1424:F1613),"")</f>
        <v/>
      </c>
      <c r="U1424" s="14" t="n">
        <v>0</v>
      </c>
      <c r="V1424" s="14">
        <f>IF(T1424="","",T1424-U1424)</f>
        <v/>
      </c>
      <c r="AS1424" s="13" t="n"/>
      <c r="AT1424" s="13" t="n"/>
      <c r="AU1424" s="13" t="n"/>
    </row>
    <row r="1425">
      <c r="B1425" s="96">
        <f>Data!D27</f>
        <v/>
      </c>
      <c r="C1425" s="13" t="inlineStr">
        <is>
          <t>CV</t>
        </is>
      </c>
      <c r="D1425" s="13" t="n">
        <v>22</v>
      </c>
      <c r="E1425" s="13" t="n">
        <v>23</v>
      </c>
      <c r="F1425" s="13" t="n">
        <v>24</v>
      </c>
      <c r="T1425" s="14">
        <f>IF(F1424=24,SUM(D1425:F1614),"")</f>
        <v/>
      </c>
      <c r="U1425" s="14" t="n">
        <v>0</v>
      </c>
      <c r="V1425" s="14">
        <f>IF(T1425="","",T1425-U1425)</f>
        <v/>
      </c>
      <c r="AS1425" s="13" t="n"/>
      <c r="AT1425" s="13" t="n"/>
      <c r="AU1425" s="13" t="n"/>
    </row>
    <row r="1426">
      <c r="B1426" s="96" t="n"/>
      <c r="C1426" s="13" t="n">
        <v>9</v>
      </c>
      <c r="D1426" s="96">
        <f>$B$1425</f>
        <v/>
      </c>
      <c r="E1426" s="96">
        <f>$B$1425</f>
        <v/>
      </c>
      <c r="F1426" s="96">
        <f>$B$1425</f>
        <v/>
      </c>
      <c r="T1426" s="14">
        <f>IF(F1425=24,SUM(D1426:F1615),"")</f>
        <v/>
      </c>
      <c r="U1426" s="14" t="n">
        <v>0</v>
      </c>
      <c r="V1426" s="14">
        <f>IF(T1426="","",T1426-U1426)</f>
        <v/>
      </c>
      <c r="AS1426" s="13" t="n"/>
      <c r="AT1426" s="13" t="n"/>
      <c r="AU1426" s="13" t="n"/>
    </row>
    <row r="1427">
      <c r="B1427" s="96" t="n"/>
      <c r="C1427" s="13" t="n">
        <v>10</v>
      </c>
      <c r="D1427" s="96">
        <f>$B$1425</f>
        <v/>
      </c>
      <c r="E1427" s="96">
        <f>$B$1425</f>
        <v/>
      </c>
      <c r="F1427" s="96">
        <f>$B$1425</f>
        <v/>
      </c>
      <c r="T1427" s="14">
        <f>IF(F1426=24,SUM(D1427:F1616),"")</f>
        <v/>
      </c>
      <c r="U1427" s="14" t="n">
        <v>0</v>
      </c>
      <c r="V1427" s="14">
        <f>IF(T1427="","",T1427-U1427)</f>
        <v/>
      </c>
      <c r="AS1427" s="13" t="n"/>
      <c r="AT1427" s="13" t="n"/>
      <c r="AU1427" s="13" t="n"/>
    </row>
    <row r="1428">
      <c r="B1428" s="96" t="n"/>
      <c r="C1428" s="13" t="n">
        <v>11</v>
      </c>
      <c r="D1428" s="96">
        <f>$B$1425</f>
        <v/>
      </c>
      <c r="E1428" s="96">
        <f>$B$1425</f>
        <v/>
      </c>
      <c r="F1428" s="96">
        <f>$B$1425</f>
        <v/>
      </c>
      <c r="T1428" s="14">
        <f>IF(F1427=24,SUM(D1428:F1617),"")</f>
        <v/>
      </c>
      <c r="U1428" s="14" t="n">
        <v>0</v>
      </c>
      <c r="V1428" s="14">
        <f>IF(T1428="","",T1428-U1428)</f>
        <v/>
      </c>
      <c r="AS1428" s="13" t="n"/>
      <c r="AT1428" s="13" t="n"/>
      <c r="AU1428" s="13" t="n"/>
    </row>
    <row r="1429">
      <c r="C1429" s="13" t="n">
        <v>12</v>
      </c>
      <c r="D1429" s="96">
        <f>$B$1425</f>
        <v/>
      </c>
      <c r="E1429" s="96">
        <f>$B$1425</f>
        <v/>
      </c>
      <c r="F1429" s="96">
        <f>$B$1425</f>
        <v/>
      </c>
      <c r="T1429" s="14">
        <f>IF(F1428=24,SUM(D1429:F1618),"")</f>
        <v/>
      </c>
      <c r="U1429" s="14" t="n">
        <v>0</v>
      </c>
      <c r="V1429" s="14">
        <f>IF(T1429="","",T1429-U1429)</f>
        <v/>
      </c>
      <c r="AS1429" s="13" t="n"/>
      <c r="AT1429" s="13" t="n"/>
      <c r="AU1429" s="13" t="n"/>
    </row>
    <row r="1430">
      <c r="C1430" s="13" t="n">
        <v>13</v>
      </c>
      <c r="D1430" s="96">
        <f>$B$1425</f>
        <v/>
      </c>
      <c r="E1430" s="96">
        <f>$B$1425</f>
        <v/>
      </c>
      <c r="F1430" s="96">
        <f>$B$1425</f>
        <v/>
      </c>
      <c r="T1430" s="14">
        <f>IF(F1429=24,SUM(D1430:F1619),"")</f>
        <v/>
      </c>
      <c r="U1430" s="14" t="n">
        <v>0</v>
      </c>
      <c r="V1430" s="14">
        <f>IF(T1430="","",T1430-U1430)</f>
        <v/>
      </c>
      <c r="AS1430" s="13" t="n"/>
      <c r="AT1430" s="13" t="n"/>
      <c r="AU1430" s="13" t="n"/>
    </row>
    <row r="1431">
      <c r="C1431" s="13" t="n">
        <v>14</v>
      </c>
      <c r="D1431" s="96">
        <f>$B$1425</f>
        <v/>
      </c>
      <c r="E1431" s="96">
        <f>$B$1425</f>
        <v/>
      </c>
      <c r="F1431" s="96">
        <f>$B$1425</f>
        <v/>
      </c>
      <c r="T1431" s="14">
        <f>IF(F1430=24,SUM(D1431:F1620),"")</f>
        <v/>
      </c>
      <c r="U1431" s="14" t="n">
        <v>0</v>
      </c>
      <c r="V1431" s="14">
        <f>IF(T1431="","",T1431-U1431)</f>
        <v/>
      </c>
      <c r="AS1431" s="13" t="n"/>
      <c r="AT1431" s="13" t="n"/>
      <c r="AU1431" s="13" t="n"/>
    </row>
    <row r="1432">
      <c r="C1432" s="13" t="n">
        <v>15</v>
      </c>
      <c r="D1432" s="96">
        <f>$B$1425</f>
        <v/>
      </c>
      <c r="E1432" s="96">
        <f>$B$1425</f>
        <v/>
      </c>
      <c r="F1432" s="96">
        <f>$B$1425</f>
        <v/>
      </c>
      <c r="T1432" s="14">
        <f>IF(F1431=24,SUM(D1432:F1621),"")</f>
        <v/>
      </c>
      <c r="U1432" s="14" t="n">
        <v>0</v>
      </c>
      <c r="V1432" s="14">
        <f>IF(T1432="","",T1432-U1432)</f>
        <v/>
      </c>
      <c r="AS1432" s="13" t="n"/>
      <c r="AT1432" s="13" t="n"/>
      <c r="AU1432" s="13" t="n"/>
    </row>
    <row r="1433">
      <c r="C1433" s="13" t="n">
        <v>16</v>
      </c>
      <c r="D1433" s="96">
        <f>$B$1425</f>
        <v/>
      </c>
      <c r="E1433" s="96">
        <f>$B$1425</f>
        <v/>
      </c>
      <c r="F1433" s="96">
        <f>$B$1425</f>
        <v/>
      </c>
      <c r="T1433" s="14">
        <f>IF(F1432=24,SUM(D1433:F1622),"")</f>
        <v/>
      </c>
      <c r="U1433" s="14" t="n">
        <v>0</v>
      </c>
      <c r="V1433" s="14">
        <f>IF(T1433="","",T1433-U1433)</f>
        <v/>
      </c>
      <c r="AS1433" s="13" t="n"/>
      <c r="AT1433" s="13" t="n"/>
      <c r="AU1433" s="13" t="n"/>
    </row>
    <row r="1434">
      <c r="C1434" s="13" t="n">
        <v>17</v>
      </c>
      <c r="D1434" s="96">
        <f>$B$1425</f>
        <v/>
      </c>
      <c r="E1434" s="96">
        <f>$B$1425</f>
        <v/>
      </c>
      <c r="F1434" s="96">
        <f>$B$1425</f>
        <v/>
      </c>
      <c r="T1434" s="14">
        <f>IF(F1433=24,SUM(D1434:F1623),"")</f>
        <v/>
      </c>
      <c r="U1434" s="14" t="n">
        <v>0</v>
      </c>
      <c r="V1434" s="14">
        <f>IF(T1434="","",T1434-U1434)</f>
        <v/>
      </c>
      <c r="AS1434" s="13" t="n"/>
      <c r="AT1434" s="13" t="n"/>
      <c r="AU1434" s="13" t="n"/>
    </row>
    <row r="1435">
      <c r="C1435" s="13" t="n">
        <v>18</v>
      </c>
      <c r="D1435" s="96">
        <f>$B$1425</f>
        <v/>
      </c>
      <c r="E1435" s="96">
        <f>$B$1425</f>
        <v/>
      </c>
      <c r="F1435" s="96">
        <f>$B$1425</f>
        <v/>
      </c>
      <c r="T1435" s="14">
        <f>IF(F1434=24,SUM(D1435:F1624),"")</f>
        <v/>
      </c>
      <c r="U1435" s="14" t="n">
        <v>0</v>
      </c>
      <c r="V1435" s="14">
        <f>IF(T1435="","",T1435-U1435)</f>
        <v/>
      </c>
      <c r="AS1435" s="13" t="n"/>
      <c r="AT1435" s="13" t="n"/>
      <c r="AU1435" s="13" t="n"/>
    </row>
    <row r="1436">
      <c r="C1436" s="13" t="n">
        <v>19</v>
      </c>
      <c r="D1436" s="96">
        <f>$B$1425</f>
        <v/>
      </c>
      <c r="E1436" s="96">
        <f>$B$1425</f>
        <v/>
      </c>
      <c r="F1436" s="96">
        <f>$B$1425</f>
        <v/>
      </c>
      <c r="T1436" s="14">
        <f>IF(F1435=24,SUM(D1436:F1625),"")</f>
        <v/>
      </c>
      <c r="U1436" s="14" t="n">
        <v>0</v>
      </c>
      <c r="V1436" s="14">
        <f>IF(T1436="","",T1436-U1436)</f>
        <v/>
      </c>
      <c r="AS1436" s="13" t="n"/>
      <c r="AT1436" s="13" t="n"/>
      <c r="AU1436" s="13" t="n"/>
    </row>
    <row r="1437">
      <c r="C1437" s="13" t="n">
        <v>20</v>
      </c>
      <c r="D1437" s="96">
        <f>$B$1425</f>
        <v/>
      </c>
      <c r="E1437" s="96">
        <f>$B$1425</f>
        <v/>
      </c>
      <c r="F1437" s="96">
        <f>$B$1425</f>
        <v/>
      </c>
      <c r="T1437" s="14">
        <f>IF(F1436=24,SUM(D1437:F1626),"")</f>
        <v/>
      </c>
      <c r="U1437" s="14" t="n">
        <v>0</v>
      </c>
      <c r="V1437" s="14">
        <f>IF(T1437="","",T1437-U1437)</f>
        <v/>
      </c>
      <c r="AS1437" s="13" t="n"/>
      <c r="AT1437" s="13" t="n"/>
      <c r="AU1437" s="13" t="n"/>
    </row>
    <row r="1438">
      <c r="C1438" s="13" t="n">
        <v>21</v>
      </c>
      <c r="D1438" s="96">
        <f>$B$1425</f>
        <v/>
      </c>
      <c r="E1438" s="96">
        <f>$B$1425</f>
        <v/>
      </c>
      <c r="F1438" s="96">
        <f>$B$1425</f>
        <v/>
      </c>
      <c r="T1438" s="14">
        <f>IF(F1437=24,SUM(D1438:F1627),"")</f>
        <v/>
      </c>
      <c r="U1438" s="14" t="n">
        <v>0</v>
      </c>
      <c r="V1438" s="14">
        <f>IF(T1438="","",T1438-U1438)</f>
        <v/>
      </c>
      <c r="AS1438" s="13" t="n"/>
      <c r="AT1438" s="13" t="n"/>
      <c r="AU1438" s="13" t="n"/>
    </row>
    <row r="1439">
      <c r="C1439" s="13" t="n">
        <v>22</v>
      </c>
      <c r="D1439" s="96">
        <f>$B$1425</f>
        <v/>
      </c>
      <c r="E1439" s="96">
        <f>$B$1425</f>
        <v/>
      </c>
      <c r="F1439" s="96">
        <f>$B$1425</f>
        <v/>
      </c>
      <c r="T1439" s="14">
        <f>IF(F1438=24,SUM(D1439:F1628),"")</f>
        <v/>
      </c>
      <c r="U1439" s="14" t="n">
        <v>0</v>
      </c>
      <c r="V1439" s="14">
        <f>IF(T1439="","",T1439-U1439)</f>
        <v/>
      </c>
      <c r="AS1439" s="13" t="n"/>
      <c r="AT1439" s="13" t="n"/>
      <c r="AU1439" s="13" t="n"/>
    </row>
    <row r="1440">
      <c r="C1440" s="13" t="n">
        <v>23</v>
      </c>
      <c r="D1440" s="96">
        <f>$B$1425</f>
        <v/>
      </c>
      <c r="E1440" s="96">
        <f>$B$1425</f>
        <v/>
      </c>
      <c r="F1440" s="96">
        <f>$B$1425</f>
        <v/>
      </c>
      <c r="T1440" s="14">
        <f>IF(F1439=24,SUM(D1440:F1629),"")</f>
        <v/>
      </c>
      <c r="U1440" s="14" t="n">
        <v>0</v>
      </c>
      <c r="V1440" s="14">
        <f>IF(T1440="","",T1440-U1440)</f>
        <v/>
      </c>
      <c r="AS1440" s="13" t="n"/>
      <c r="AT1440" s="13" t="n"/>
      <c r="AU1440" s="13" t="n"/>
    </row>
    <row r="1441">
      <c r="C1441" s="13" t="n">
        <v>24</v>
      </c>
      <c r="D1441" s="96">
        <f>$B$1425</f>
        <v/>
      </c>
      <c r="E1441" s="96">
        <f>$B$1425</f>
        <v/>
      </c>
      <c r="F1441" s="96">
        <f>$B$1425</f>
        <v/>
      </c>
      <c r="T1441" s="14">
        <f>IF(F1440=24,SUM(D1441:F1630),"")</f>
        <v/>
      </c>
      <c r="U1441" s="14" t="n">
        <v>0</v>
      </c>
      <c r="V1441" s="14">
        <f>IF(T1441="","",T1441-U1441)</f>
        <v/>
      </c>
      <c r="AS1441" s="13" t="n"/>
      <c r="AT1441" s="13" t="n"/>
      <c r="AU1441" s="13" t="n"/>
    </row>
    <row r="1442">
      <c r="C1442" s="13" t="n">
        <v>25</v>
      </c>
      <c r="D1442" s="96">
        <f>$B$1425</f>
        <v/>
      </c>
      <c r="E1442" s="96">
        <f>$B$1425</f>
        <v/>
      </c>
      <c r="F1442" s="96">
        <f>$B$1425</f>
        <v/>
      </c>
      <c r="T1442" s="14">
        <f>IF(F1441=24,SUM(D1442:F1631),"")</f>
        <v/>
      </c>
      <c r="U1442" s="14" t="n">
        <v>0</v>
      </c>
      <c r="V1442" s="14">
        <f>IF(T1442="","",T1442-U1442)</f>
        <v/>
      </c>
      <c r="AS1442" s="13" t="n"/>
      <c r="AT1442" s="13" t="n"/>
      <c r="AU1442" s="13" t="n"/>
    </row>
    <row r="1443">
      <c r="C1443" s="13" t="n">
        <v>26</v>
      </c>
      <c r="D1443" s="96">
        <f>$B$1425</f>
        <v/>
      </c>
      <c r="E1443" s="96">
        <f>$B$1425</f>
        <v/>
      </c>
      <c r="F1443" s="96">
        <f>$B$1425</f>
        <v/>
      </c>
      <c r="T1443" s="14">
        <f>IF(F1442=24,SUM(D1443:F1632),"")</f>
        <v/>
      </c>
      <c r="U1443" s="14" t="n">
        <v>0</v>
      </c>
      <c r="V1443" s="14">
        <f>IF(T1443="","",T1443-U1443)</f>
        <v/>
      </c>
      <c r="AS1443" s="13" t="n"/>
      <c r="AT1443" s="13" t="n"/>
      <c r="AU1443" s="13" t="n"/>
    </row>
    <row r="1444">
      <c r="C1444" s="13" t="n">
        <v>27</v>
      </c>
      <c r="D1444" s="96">
        <f>$B$1425</f>
        <v/>
      </c>
      <c r="E1444" s="96">
        <f>$B$1425</f>
        <v/>
      </c>
      <c r="F1444" s="96">
        <f>$B$1425</f>
        <v/>
      </c>
      <c r="T1444" s="14">
        <f>IF(F1443=24,SUM(D1444:F1633),"")</f>
        <v/>
      </c>
      <c r="U1444" s="14" t="n">
        <v>0</v>
      </c>
      <c r="V1444" s="14">
        <f>IF(T1444="","",T1444-U1444)</f>
        <v/>
      </c>
      <c r="AS1444" s="13" t="n"/>
      <c r="AT1444" s="13" t="n"/>
      <c r="AU1444" s="13" t="n"/>
    </row>
    <row r="1445">
      <c r="C1445" s="13" t="n">
        <v>28</v>
      </c>
      <c r="D1445" s="96">
        <f>$B$1425</f>
        <v/>
      </c>
      <c r="E1445" s="96">
        <f>$B$1425</f>
        <v/>
      </c>
      <c r="F1445" s="96">
        <f>$B$1425</f>
        <v/>
      </c>
      <c r="T1445" s="14">
        <f>IF(F1444=24,SUM(D1445:F1634),"")</f>
        <v/>
      </c>
      <c r="U1445" s="14" t="n">
        <v>0</v>
      </c>
      <c r="V1445" s="14">
        <f>IF(T1445="","",T1445-U1445)</f>
        <v/>
      </c>
      <c r="AS1445" s="13" t="n"/>
      <c r="AT1445" s="13" t="n"/>
      <c r="AU1445" s="13" t="n"/>
    </row>
    <row r="1446">
      <c r="C1446" s="13" t="n">
        <v>29</v>
      </c>
      <c r="D1446" s="96">
        <f>$B$1425</f>
        <v/>
      </c>
      <c r="E1446" s="96">
        <f>$B$1425</f>
        <v/>
      </c>
      <c r="F1446" s="96">
        <f>$B$1425</f>
        <v/>
      </c>
      <c r="T1446" s="14">
        <f>IF(F1445=24,SUM(D1446:F1635),"")</f>
        <v/>
      </c>
      <c r="U1446" s="14" t="n">
        <v>0</v>
      </c>
      <c r="V1446" s="14">
        <f>IF(T1446="","",T1446-U1446)</f>
        <v/>
      </c>
      <c r="AS1446" s="13" t="n"/>
      <c r="AT1446" s="13" t="n"/>
      <c r="AU1446" s="13" t="n"/>
    </row>
    <row r="1447">
      <c r="C1447" s="13" t="n">
        <v>30</v>
      </c>
      <c r="D1447" s="96">
        <f>$B$1425</f>
        <v/>
      </c>
      <c r="E1447" s="96">
        <f>$B$1425</f>
        <v/>
      </c>
      <c r="F1447" s="96">
        <f>$B$1425</f>
        <v/>
      </c>
      <c r="T1447" s="14">
        <f>IF(F1446=24,SUM(D1447:F1636),"")</f>
        <v/>
      </c>
      <c r="U1447" s="14" t="n">
        <v>0</v>
      </c>
      <c r="V1447" s="14">
        <f>IF(T1447="","",T1447-U1447)</f>
        <v/>
      </c>
      <c r="AS1447" s="13" t="n"/>
      <c r="AT1447" s="13" t="n"/>
      <c r="AU1447" s="13" t="n"/>
    </row>
    <row r="1448">
      <c r="C1448" s="13" t="n">
        <v>31</v>
      </c>
      <c r="D1448" s="96">
        <f>$B$1425</f>
        <v/>
      </c>
      <c r="E1448" s="96">
        <f>$B$1425</f>
        <v/>
      </c>
      <c r="F1448" s="96">
        <f>$B$1425</f>
        <v/>
      </c>
      <c r="T1448" s="14">
        <f>IF(F1447=24,SUM(D1448:F1637),"")</f>
        <v/>
      </c>
      <c r="U1448" s="14" t="n">
        <v>0</v>
      </c>
      <c r="V1448" s="14">
        <f>IF(T1448="","",T1448-U1448)</f>
        <v/>
      </c>
      <c r="AS1448" s="13" t="n"/>
      <c r="AT1448" s="13" t="n"/>
      <c r="AU1448" s="13" t="n"/>
    </row>
    <row r="1449">
      <c r="C1449" s="13" t="n">
        <v>32</v>
      </c>
      <c r="D1449" s="96">
        <f>$B$1425</f>
        <v/>
      </c>
      <c r="E1449" s="96">
        <f>$B$1425</f>
        <v/>
      </c>
      <c r="F1449" s="96">
        <f>$B$1425</f>
        <v/>
      </c>
      <c r="T1449" s="14">
        <f>IF(F1448=24,SUM(D1449:F1638),"")</f>
        <v/>
      </c>
      <c r="U1449" s="14" t="n">
        <v>0</v>
      </c>
      <c r="V1449" s="14">
        <f>IF(T1449="","",T1449-U1449)</f>
        <v/>
      </c>
      <c r="AS1449" s="13" t="n"/>
      <c r="AT1449" s="13" t="n"/>
      <c r="AU1449" s="13" t="n"/>
    </row>
    <row r="1450">
      <c r="C1450" s="13" t="n">
        <v>33</v>
      </c>
      <c r="D1450" s="96">
        <f>$B$1425</f>
        <v/>
      </c>
      <c r="E1450" s="96">
        <f>$B$1425</f>
        <v/>
      </c>
      <c r="F1450" s="96">
        <f>$B$1425</f>
        <v/>
      </c>
      <c r="T1450" s="14">
        <f>IF(F1449=24,SUM(D1450:F1639),"")</f>
        <v/>
      </c>
      <c r="U1450" s="14" t="n">
        <v>0</v>
      </c>
      <c r="V1450" s="14">
        <f>IF(T1450="","",T1450-U1450)</f>
        <v/>
      </c>
      <c r="AS1450" s="13" t="n"/>
      <c r="AT1450" s="13" t="n"/>
      <c r="AU1450" s="13" t="n"/>
    </row>
    <row r="1451">
      <c r="C1451" s="13" t="n">
        <v>34</v>
      </c>
      <c r="D1451" s="96">
        <f>$B$1425</f>
        <v/>
      </c>
      <c r="E1451" s="96">
        <f>$B$1425</f>
        <v/>
      </c>
      <c r="F1451" s="96">
        <f>$B$1425</f>
        <v/>
      </c>
      <c r="T1451" s="14">
        <f>IF(F1450=24,SUM(D1451:F1640),"")</f>
        <v/>
      </c>
      <c r="U1451" s="14" t="n">
        <v>0</v>
      </c>
      <c r="V1451" s="14">
        <f>IF(T1451="","",T1451-U1451)</f>
        <v/>
      </c>
      <c r="AS1451" s="13" t="n"/>
      <c r="AT1451" s="13" t="n"/>
      <c r="AU1451" s="13" t="n"/>
    </row>
    <row r="1452">
      <c r="C1452" s="13" t="n">
        <v>35</v>
      </c>
      <c r="D1452" s="96">
        <f>$B$1425</f>
        <v/>
      </c>
      <c r="E1452" s="96">
        <f>$B$1425</f>
        <v/>
      </c>
      <c r="F1452" s="96">
        <f>$B$1425</f>
        <v/>
      </c>
      <c r="T1452" s="14">
        <f>IF(F1451=24,SUM(D1452:F1641),"")</f>
        <v/>
      </c>
      <c r="U1452" s="14" t="n">
        <v>0</v>
      </c>
      <c r="V1452" s="14">
        <f>IF(T1452="","",T1452-U1452)</f>
        <v/>
      </c>
      <c r="AS1452" s="13" t="n"/>
      <c r="AT1452" s="13" t="n"/>
      <c r="AU1452" s="13" t="n"/>
    </row>
    <row r="1453">
      <c r="C1453" s="13" t="n">
        <v>36</v>
      </c>
      <c r="D1453" s="96">
        <f>$B$1425</f>
        <v/>
      </c>
      <c r="E1453" s="96">
        <f>$B$1425</f>
        <v/>
      </c>
      <c r="F1453" s="96">
        <f>$B$1425</f>
        <v/>
      </c>
      <c r="T1453" s="14">
        <f>IF(F1452=24,SUM(D1453:F1642),"")</f>
        <v/>
      </c>
      <c r="U1453" s="14" t="n">
        <v>0</v>
      </c>
      <c r="V1453" s="14">
        <f>IF(T1453="","",T1453-U1453)</f>
        <v/>
      </c>
      <c r="AS1453" s="13" t="n"/>
      <c r="AT1453" s="13" t="n"/>
      <c r="AU1453" s="13" t="n"/>
    </row>
    <row r="1454">
      <c r="C1454" s="13" t="n">
        <v>37</v>
      </c>
      <c r="D1454" s="96">
        <f>$B$1425</f>
        <v/>
      </c>
      <c r="E1454" s="96">
        <f>$B$1425</f>
        <v/>
      </c>
      <c r="F1454" s="96">
        <f>$B$1425</f>
        <v/>
      </c>
      <c r="T1454" s="14">
        <f>IF(F1453=24,SUM(D1454:F1643),"")</f>
        <v/>
      </c>
      <c r="U1454" s="14" t="n">
        <v>0</v>
      </c>
      <c r="V1454" s="14">
        <f>IF(T1454="","",T1454-U1454)</f>
        <v/>
      </c>
      <c r="AS1454" s="13" t="n"/>
      <c r="AT1454" s="13" t="n"/>
      <c r="AU1454" s="13" t="n"/>
    </row>
    <row r="1455">
      <c r="C1455" s="13" t="n">
        <v>38</v>
      </c>
      <c r="D1455" s="96">
        <f>$B$1425</f>
        <v/>
      </c>
      <c r="E1455" s="96">
        <f>$B$1425</f>
        <v/>
      </c>
      <c r="F1455" s="96">
        <f>$B$1425</f>
        <v/>
      </c>
      <c r="T1455" s="14">
        <f>IF(F1454=24,SUM(D1455:F1644),"")</f>
        <v/>
      </c>
      <c r="U1455" s="14" t="n">
        <v>0</v>
      </c>
      <c r="V1455" s="14">
        <f>IF(T1455="","",T1455-U1455)</f>
        <v/>
      </c>
      <c r="AS1455" s="13" t="n"/>
      <c r="AT1455" s="13" t="n"/>
      <c r="AU1455" s="13" t="n"/>
    </row>
    <row r="1456">
      <c r="C1456" s="13" t="n">
        <v>39</v>
      </c>
      <c r="D1456" s="96">
        <f>$B$1425</f>
        <v/>
      </c>
      <c r="E1456" s="96">
        <f>$B$1425</f>
        <v/>
      </c>
      <c r="F1456" s="96">
        <f>$B$1425</f>
        <v/>
      </c>
      <c r="T1456" s="14">
        <f>IF(F1455=24,SUM(D1456:F1645),"")</f>
        <v/>
      </c>
      <c r="U1456" s="14" t="n">
        <v>0</v>
      </c>
      <c r="V1456" s="14">
        <f>IF(T1456="","",T1456-U1456)</f>
        <v/>
      </c>
      <c r="AS1456" s="13" t="n"/>
      <c r="AT1456" s="13" t="n"/>
      <c r="AU1456" s="13" t="n"/>
    </row>
    <row r="1457">
      <c r="C1457" s="13" t="n">
        <v>40</v>
      </c>
      <c r="D1457" s="96">
        <f>$B$1425</f>
        <v/>
      </c>
      <c r="E1457" s="96">
        <f>$B$1425</f>
        <v/>
      </c>
      <c r="F1457" s="96">
        <f>$B$1425</f>
        <v/>
      </c>
      <c r="T1457" s="14">
        <f>IF(F1456=24,SUM(D1457:F1646),"")</f>
        <v/>
      </c>
      <c r="U1457" s="14" t="n">
        <v>0</v>
      </c>
      <c r="V1457" s="14">
        <f>IF(T1457="","",T1457-U1457)</f>
        <v/>
      </c>
      <c r="AS1457" s="13" t="n"/>
      <c r="AT1457" s="13" t="n"/>
      <c r="AU1457" s="13" t="n"/>
    </row>
    <row r="1458">
      <c r="C1458" s="13" t="n">
        <v>41</v>
      </c>
      <c r="D1458" s="96">
        <f>$B$1425</f>
        <v/>
      </c>
      <c r="E1458" s="96">
        <f>$B$1425</f>
        <v/>
      </c>
      <c r="F1458" s="96">
        <f>$B$1425</f>
        <v/>
      </c>
      <c r="T1458" s="14">
        <f>IF(F1457=24,SUM(D1458:F1647),"")</f>
        <v/>
      </c>
      <c r="U1458" s="14" t="n">
        <v>0</v>
      </c>
      <c r="V1458" s="14">
        <f>IF(T1458="","",T1458-U1458)</f>
        <v/>
      </c>
      <c r="AS1458" s="13" t="n"/>
      <c r="AT1458" s="13" t="n"/>
      <c r="AU1458" s="13" t="n"/>
    </row>
    <row r="1459">
      <c r="C1459" s="13" t="n">
        <v>42</v>
      </c>
      <c r="D1459" s="96">
        <f>$B$1425</f>
        <v/>
      </c>
      <c r="E1459" s="96">
        <f>$B$1425</f>
        <v/>
      </c>
      <c r="F1459" s="96">
        <f>$B$1425</f>
        <v/>
      </c>
      <c r="T1459" s="14">
        <f>IF(F1458=24,SUM(D1459:F1648),"")</f>
        <v/>
      </c>
      <c r="U1459" s="14" t="n">
        <v>0</v>
      </c>
      <c r="V1459" s="14">
        <f>IF(T1459="","",T1459-U1459)</f>
        <v/>
      </c>
      <c r="AS1459" s="13" t="n"/>
      <c r="AT1459" s="13" t="n"/>
      <c r="AU1459" s="13" t="n"/>
    </row>
    <row r="1460">
      <c r="C1460" s="13" t="n">
        <v>43</v>
      </c>
      <c r="D1460" s="96">
        <f>$B$1425</f>
        <v/>
      </c>
      <c r="E1460" s="96">
        <f>$B$1425</f>
        <v/>
      </c>
      <c r="F1460" s="96">
        <f>$B$1425</f>
        <v/>
      </c>
      <c r="T1460" s="14">
        <f>IF(F1459=24,SUM(D1460:F1649),"")</f>
        <v/>
      </c>
      <c r="U1460" s="14" t="n">
        <v>0</v>
      </c>
      <c r="V1460" s="14">
        <f>IF(T1460="","",T1460-U1460)</f>
        <v/>
      </c>
      <c r="AS1460" s="13" t="n"/>
      <c r="AT1460" s="13" t="n"/>
      <c r="AU1460" s="13" t="n"/>
    </row>
    <row r="1461">
      <c r="C1461" s="13" t="n">
        <v>44</v>
      </c>
      <c r="D1461" s="96">
        <f>$B$1425</f>
        <v/>
      </c>
      <c r="E1461" s="96">
        <f>$B$1425</f>
        <v/>
      </c>
      <c r="F1461" s="96">
        <f>$B$1425</f>
        <v/>
      </c>
      <c r="T1461" s="14">
        <f>IF(F1460=24,SUM(D1461:F1650),"")</f>
        <v/>
      </c>
      <c r="U1461" s="14" t="n">
        <v>0</v>
      </c>
      <c r="V1461" s="14">
        <f>IF(T1461="","",T1461-U1461)</f>
        <v/>
      </c>
      <c r="AS1461" s="13" t="n"/>
      <c r="AT1461" s="13" t="n"/>
      <c r="AU1461" s="13" t="n"/>
    </row>
    <row r="1462">
      <c r="C1462" s="13" t="n">
        <v>45</v>
      </c>
      <c r="D1462" s="96">
        <f>$B$1425</f>
        <v/>
      </c>
      <c r="E1462" s="96">
        <f>$B$1425</f>
        <v/>
      </c>
      <c r="F1462" s="96">
        <f>$B$1425</f>
        <v/>
      </c>
      <c r="T1462" s="14">
        <f>IF(F1461=24,SUM(D1462:F1651),"")</f>
        <v/>
      </c>
      <c r="U1462" s="14" t="n">
        <v>0</v>
      </c>
      <c r="V1462" s="14">
        <f>IF(T1462="","",T1462-U1462)</f>
        <v/>
      </c>
      <c r="AS1462" s="13" t="n"/>
      <c r="AT1462" s="13" t="n"/>
      <c r="AU1462" s="13" t="n"/>
    </row>
    <row r="1463">
      <c r="C1463" s="13" t="n">
        <v>46</v>
      </c>
      <c r="D1463" s="96">
        <f>$B$1425</f>
        <v/>
      </c>
      <c r="E1463" s="96">
        <f>$B$1425</f>
        <v/>
      </c>
      <c r="F1463" s="96">
        <f>$B$1425</f>
        <v/>
      </c>
      <c r="T1463" s="14">
        <f>IF(F1462=24,SUM(D1463:F1652),"")</f>
        <v/>
      </c>
      <c r="U1463" s="14" t="n">
        <v>0</v>
      </c>
      <c r="V1463" s="14">
        <f>IF(T1463="","",T1463-U1463)</f>
        <v/>
      </c>
      <c r="AS1463" s="13" t="n"/>
      <c r="AT1463" s="13" t="n"/>
      <c r="AU1463" s="13" t="n"/>
    </row>
    <row r="1464">
      <c r="C1464" s="13" t="n">
        <v>47</v>
      </c>
      <c r="D1464" s="96">
        <f>$B$1425</f>
        <v/>
      </c>
      <c r="E1464" s="96">
        <f>$B$1425</f>
        <v/>
      </c>
      <c r="F1464" s="96">
        <f>$B$1425</f>
        <v/>
      </c>
      <c r="T1464" s="14">
        <f>IF(F1463=24,SUM(D1464:F1653),"")</f>
        <v/>
      </c>
      <c r="U1464" s="14" t="n">
        <v>0</v>
      </c>
      <c r="V1464" s="14">
        <f>IF(T1464="","",T1464-U1464)</f>
        <v/>
      </c>
      <c r="AS1464" s="13" t="n"/>
      <c r="AT1464" s="13" t="n"/>
      <c r="AU1464" s="13" t="n"/>
    </row>
    <row r="1465">
      <c r="C1465" s="13" t="n">
        <v>48</v>
      </c>
      <c r="D1465" s="96">
        <f>$B$1425</f>
        <v/>
      </c>
      <c r="E1465" s="96">
        <f>$B$1425</f>
        <v/>
      </c>
      <c r="F1465" s="96">
        <f>$B$1425</f>
        <v/>
      </c>
      <c r="T1465" s="14">
        <f>IF(F1464=24,SUM(D1465:F1654),"")</f>
        <v/>
      </c>
      <c r="U1465" s="14" t="n">
        <v>0</v>
      </c>
      <c r="V1465" s="14">
        <f>IF(T1465="","",T1465-U1465)</f>
        <v/>
      </c>
      <c r="AS1465" s="13" t="n"/>
      <c r="AT1465" s="13" t="n"/>
      <c r="AU1465" s="13" t="n"/>
    </row>
    <row r="1466">
      <c r="C1466" s="13" t="n">
        <v>49</v>
      </c>
      <c r="D1466" s="96">
        <f>$B$1425</f>
        <v/>
      </c>
      <c r="E1466" s="96">
        <f>$B$1425</f>
        <v/>
      </c>
      <c r="F1466" s="96">
        <f>$B$1425</f>
        <v/>
      </c>
      <c r="T1466" s="14">
        <f>IF(F1465=24,SUM(D1466:F1655),"")</f>
        <v/>
      </c>
      <c r="U1466" s="14" t="n">
        <v>0</v>
      </c>
      <c r="V1466" s="14">
        <f>IF(T1466="","",T1466-U1466)</f>
        <v/>
      </c>
      <c r="AS1466" s="13" t="n"/>
      <c r="AT1466" s="13" t="n"/>
      <c r="AU1466" s="13" t="n"/>
    </row>
    <row r="1467">
      <c r="C1467" s="13" t="n">
        <v>50</v>
      </c>
      <c r="D1467" s="96">
        <f>$B$1425</f>
        <v/>
      </c>
      <c r="E1467" s="96">
        <f>$B$1425</f>
        <v/>
      </c>
      <c r="F1467" s="96">
        <f>$B$1425</f>
        <v/>
      </c>
      <c r="T1467" s="14">
        <f>IF(F1466=24,SUM(D1467:F1656),"")</f>
        <v/>
      </c>
      <c r="U1467" s="14" t="n">
        <v>0</v>
      </c>
      <c r="V1467" s="14">
        <f>IF(T1467="","",T1467-U1467)</f>
        <v/>
      </c>
      <c r="AS1467" s="13" t="n"/>
      <c r="AT1467" s="13" t="n"/>
      <c r="AU1467" s="13" t="n"/>
    </row>
    <row r="1468">
      <c r="C1468" s="13" t="n">
        <v>51</v>
      </c>
      <c r="D1468" s="96">
        <f>$B$1425</f>
        <v/>
      </c>
      <c r="E1468" s="96">
        <f>$B$1425</f>
        <v/>
      </c>
      <c r="F1468" s="96">
        <f>$B$1425</f>
        <v/>
      </c>
      <c r="T1468" s="14">
        <f>IF(F1467=24,SUM(D1468:F1657),"")</f>
        <v/>
      </c>
      <c r="U1468" s="14" t="n">
        <v>0</v>
      </c>
      <c r="V1468" s="14">
        <f>IF(T1468="","",T1468-U1468)</f>
        <v/>
      </c>
      <c r="AS1468" s="13" t="n"/>
      <c r="AT1468" s="13" t="n"/>
      <c r="AU1468" s="13" t="n"/>
    </row>
    <row r="1469">
      <c r="C1469" s="13" t="n">
        <v>52</v>
      </c>
      <c r="D1469" s="96">
        <f>$B$1425</f>
        <v/>
      </c>
      <c r="E1469" s="96">
        <f>$B$1425</f>
        <v/>
      </c>
      <c r="F1469" s="96">
        <f>$B$1425</f>
        <v/>
      </c>
      <c r="T1469" s="14">
        <f>IF(F1468=24,SUM(D1469:F1658),"")</f>
        <v/>
      </c>
      <c r="U1469" s="14" t="n">
        <v>0</v>
      </c>
      <c r="V1469" s="14">
        <f>IF(T1469="","",T1469-U1469)</f>
        <v/>
      </c>
      <c r="AS1469" s="13" t="n"/>
      <c r="AT1469" s="13" t="n"/>
      <c r="AU1469" s="13" t="n"/>
    </row>
    <row r="1470">
      <c r="C1470" s="13" t="n">
        <v>53</v>
      </c>
      <c r="D1470" s="96">
        <f>$B$1425</f>
        <v/>
      </c>
      <c r="E1470" s="96">
        <f>$B$1425</f>
        <v/>
      </c>
      <c r="F1470" s="96">
        <f>$B$1425</f>
        <v/>
      </c>
      <c r="T1470" s="14">
        <f>IF(F1469=24,SUM(D1470:F1659),"")</f>
        <v/>
      </c>
      <c r="U1470" s="14" t="n">
        <v>0</v>
      </c>
      <c r="V1470" s="14">
        <f>IF(T1470="","",T1470-U1470)</f>
        <v/>
      </c>
      <c r="AS1470" s="13" t="n"/>
      <c r="AT1470" s="13" t="n"/>
      <c r="AU1470" s="13" t="n"/>
    </row>
    <row r="1471">
      <c r="C1471" s="13" t="n">
        <v>54</v>
      </c>
      <c r="D1471" s="96">
        <f>$B$1425</f>
        <v/>
      </c>
      <c r="E1471" s="96">
        <f>$B$1425</f>
        <v/>
      </c>
      <c r="F1471" s="96">
        <f>$B$1425</f>
        <v/>
      </c>
      <c r="T1471" s="14">
        <f>IF(F1470=24,SUM(D1471:F1660),"")</f>
        <v/>
      </c>
      <c r="U1471" s="14" t="n">
        <v>0</v>
      </c>
      <c r="V1471" s="14">
        <f>IF(T1471="","",T1471-U1471)</f>
        <v/>
      </c>
      <c r="AS1471" s="13" t="n"/>
      <c r="AT1471" s="13" t="n"/>
      <c r="AU1471" s="13" t="n"/>
    </row>
    <row r="1472">
      <c r="C1472" s="13" t="n">
        <v>55</v>
      </c>
      <c r="D1472" s="96">
        <f>$B$1425</f>
        <v/>
      </c>
      <c r="E1472" s="96">
        <f>$B$1425</f>
        <v/>
      </c>
      <c r="F1472" s="96">
        <f>$B$1425</f>
        <v/>
      </c>
      <c r="T1472" s="14">
        <f>IF(F1471=24,SUM(D1472:F1661),"")</f>
        <v/>
      </c>
      <c r="U1472" s="14" t="n">
        <v>0</v>
      </c>
      <c r="V1472" s="14">
        <f>IF(T1472="","",T1472-U1472)</f>
        <v/>
      </c>
      <c r="AS1472" s="13" t="n"/>
      <c r="AT1472" s="13" t="n"/>
      <c r="AU1472" s="13" t="n"/>
    </row>
    <row r="1473">
      <c r="C1473" s="13" t="n">
        <v>56</v>
      </c>
      <c r="D1473" s="96">
        <f>$B$1425</f>
        <v/>
      </c>
      <c r="E1473" s="96">
        <f>$B$1425</f>
        <v/>
      </c>
      <c r="F1473" s="96">
        <f>$B$1425</f>
        <v/>
      </c>
      <c r="T1473" s="14">
        <f>IF(F1472=24,SUM(D1473:F1662),"")</f>
        <v/>
      </c>
      <c r="U1473" s="14" t="n">
        <v>0</v>
      </c>
      <c r="V1473" s="14">
        <f>IF(T1473="","",T1473-U1473)</f>
        <v/>
      </c>
      <c r="AS1473" s="13" t="n"/>
      <c r="AT1473" s="13" t="n"/>
      <c r="AU1473" s="13" t="n"/>
    </row>
    <row r="1474">
      <c r="C1474" s="13" t="n">
        <v>57</v>
      </c>
      <c r="D1474" s="96">
        <f>$B$1425</f>
        <v/>
      </c>
      <c r="E1474" s="96">
        <f>$B$1425</f>
        <v/>
      </c>
      <c r="F1474" s="96">
        <f>$B$1425</f>
        <v/>
      </c>
      <c r="T1474" s="14">
        <f>IF(F1473=24,SUM(D1474:F1663),"")</f>
        <v/>
      </c>
      <c r="U1474" s="14" t="n">
        <v>0</v>
      </c>
      <c r="V1474" s="14">
        <f>IF(T1474="","",T1474-U1474)</f>
        <v/>
      </c>
      <c r="AS1474" s="13" t="n"/>
      <c r="AT1474" s="13" t="n"/>
      <c r="AU1474" s="13" t="n"/>
    </row>
    <row r="1475">
      <c r="C1475" s="13" t="n">
        <v>58</v>
      </c>
      <c r="D1475" s="96">
        <f>$B$1425</f>
        <v/>
      </c>
      <c r="E1475" s="96">
        <f>$B$1425</f>
        <v/>
      </c>
      <c r="F1475" s="96">
        <f>$B$1425</f>
        <v/>
      </c>
      <c r="T1475" s="14">
        <f>IF(F1474=24,SUM(D1475:F1664),"")</f>
        <v/>
      </c>
      <c r="U1475" s="14" t="n">
        <v>0</v>
      </c>
      <c r="V1475" s="14">
        <f>IF(T1475="","",T1475-U1475)</f>
        <v/>
      </c>
      <c r="AS1475" s="13" t="n"/>
      <c r="AT1475" s="13" t="n"/>
      <c r="AU1475" s="13" t="n"/>
    </row>
    <row r="1476">
      <c r="C1476" s="13" t="n">
        <v>59</v>
      </c>
      <c r="D1476" s="96">
        <f>$B$1425</f>
        <v/>
      </c>
      <c r="E1476" s="96">
        <f>$B$1425</f>
        <v/>
      </c>
      <c r="F1476" s="96">
        <f>$B$1425</f>
        <v/>
      </c>
      <c r="T1476" s="14">
        <f>IF(F1475=24,SUM(D1476:F1665),"")</f>
        <v/>
      </c>
      <c r="U1476" s="14" t="n">
        <v>0</v>
      </c>
      <c r="V1476" s="14">
        <f>IF(T1476="","",T1476-U1476)</f>
        <v/>
      </c>
      <c r="AS1476" s="13" t="n"/>
      <c r="AT1476" s="13" t="n"/>
      <c r="AU1476" s="13" t="n"/>
    </row>
    <row r="1477">
      <c r="C1477" s="13" t="n">
        <v>60</v>
      </c>
      <c r="D1477" s="96">
        <f>$B$1425</f>
        <v/>
      </c>
      <c r="E1477" s="96">
        <f>$B$1425</f>
        <v/>
      </c>
      <c r="F1477" s="96">
        <f>$B$1425</f>
        <v/>
      </c>
      <c r="T1477" s="14">
        <f>IF(F1476=24,SUM(D1477:F1666),"")</f>
        <v/>
      </c>
      <c r="U1477" s="14" t="n">
        <v>0</v>
      </c>
      <c r="V1477" s="14">
        <f>IF(T1477="","",T1477-U1477)</f>
        <v/>
      </c>
      <c r="AS1477" s="13" t="n"/>
      <c r="AT1477" s="13" t="n"/>
      <c r="AU1477" s="13" t="n"/>
    </row>
    <row r="1478">
      <c r="C1478" s="13" t="n">
        <v>61</v>
      </c>
      <c r="D1478" s="96">
        <f>$B$1425</f>
        <v/>
      </c>
      <c r="E1478" s="96">
        <f>$B$1425</f>
        <v/>
      </c>
      <c r="F1478" s="96">
        <f>$B$1425</f>
        <v/>
      </c>
      <c r="T1478" s="14">
        <f>IF(F1477=24,SUM(D1478:F1667),"")</f>
        <v/>
      </c>
      <c r="U1478" s="14" t="n">
        <v>0</v>
      </c>
      <c r="V1478" s="14">
        <f>IF(T1478="","",T1478-U1478)</f>
        <v/>
      </c>
      <c r="AS1478" s="13" t="n"/>
      <c r="AT1478" s="13" t="n"/>
      <c r="AU1478" s="13" t="n"/>
    </row>
    <row r="1479">
      <c r="C1479" s="13" t="n">
        <v>62</v>
      </c>
      <c r="D1479" s="96">
        <f>$B$1425</f>
        <v/>
      </c>
      <c r="E1479" s="96">
        <f>$B$1425</f>
        <v/>
      </c>
      <c r="F1479" s="96">
        <f>$B$1425</f>
        <v/>
      </c>
      <c r="T1479" s="14">
        <f>IF(F1478=24,SUM(D1479:F1668),"")</f>
        <v/>
      </c>
      <c r="U1479" s="14" t="n">
        <v>0</v>
      </c>
      <c r="V1479" s="14">
        <f>IF(T1479="","",T1479-U1479)</f>
        <v/>
      </c>
      <c r="AS1479" s="13" t="n"/>
      <c r="AT1479" s="13" t="n"/>
      <c r="AU1479" s="13" t="n"/>
    </row>
    <row r="1480">
      <c r="C1480" s="13" t="n">
        <v>63</v>
      </c>
      <c r="D1480" s="96">
        <f>$B$1425</f>
        <v/>
      </c>
      <c r="E1480" s="96">
        <f>$B$1425</f>
        <v/>
      </c>
      <c r="F1480" s="96">
        <f>$B$1425</f>
        <v/>
      </c>
      <c r="T1480" s="14">
        <f>IF(F1479=24,SUM(D1480:F1669),"")</f>
        <v/>
      </c>
      <c r="U1480" s="14" t="n">
        <v>0</v>
      </c>
      <c r="V1480" s="14">
        <f>IF(T1480="","",T1480-U1480)</f>
        <v/>
      </c>
      <c r="AS1480" s="13" t="n"/>
      <c r="AT1480" s="13" t="n"/>
      <c r="AU1480" s="13" t="n"/>
    </row>
    <row r="1481">
      <c r="C1481" s="13" t="n">
        <v>64</v>
      </c>
      <c r="D1481" s="96">
        <f>$B$1425</f>
        <v/>
      </c>
      <c r="E1481" s="96">
        <f>$B$1425</f>
        <v/>
      </c>
      <c r="F1481" s="96">
        <f>$B$1425</f>
        <v/>
      </c>
      <c r="T1481" s="14">
        <f>IF(F1480=24,SUM(D1481:F1670),"")</f>
        <v/>
      </c>
      <c r="U1481" s="14" t="n">
        <v>0</v>
      </c>
      <c r="V1481" s="14">
        <f>IF(T1481="","",T1481-U1481)</f>
        <v/>
      </c>
      <c r="AS1481" s="13" t="n"/>
      <c r="AT1481" s="13" t="n"/>
      <c r="AU1481" s="13" t="n"/>
    </row>
    <row r="1482">
      <c r="C1482" s="13" t="n">
        <v>65</v>
      </c>
      <c r="D1482" s="96">
        <f>$B$1425</f>
        <v/>
      </c>
      <c r="E1482" s="96">
        <f>$B$1425</f>
        <v/>
      </c>
      <c r="F1482" s="96">
        <f>$B$1425</f>
        <v/>
      </c>
      <c r="T1482" s="14">
        <f>IF(F1481=24,SUM(D1482:F1671),"")</f>
        <v/>
      </c>
      <c r="U1482" s="14" t="n">
        <v>0</v>
      </c>
      <c r="V1482" s="14">
        <f>IF(T1482="","",T1482-U1482)</f>
        <v/>
      </c>
      <c r="AS1482" s="13" t="n"/>
      <c r="AT1482" s="13" t="n"/>
      <c r="AU1482" s="13" t="n"/>
    </row>
    <row r="1483">
      <c r="C1483" s="13" t="n">
        <v>66</v>
      </c>
      <c r="D1483" s="96">
        <f>$B$1425</f>
        <v/>
      </c>
      <c r="E1483" s="96">
        <f>$B$1425</f>
        <v/>
      </c>
      <c r="F1483" s="96">
        <f>$B$1425</f>
        <v/>
      </c>
      <c r="T1483" s="14">
        <f>IF(F1482=24,SUM(D1483:F1672),"")</f>
        <v/>
      </c>
      <c r="U1483" s="14" t="n">
        <v>0</v>
      </c>
      <c r="V1483" s="14">
        <f>IF(T1483="","",T1483-U1483)</f>
        <v/>
      </c>
      <c r="AS1483" s="13" t="n"/>
      <c r="AT1483" s="13" t="n"/>
      <c r="AU1483" s="13" t="n"/>
    </row>
    <row r="1484">
      <c r="C1484" s="13" t="n">
        <v>67</v>
      </c>
      <c r="D1484" s="96">
        <f>$B$1425</f>
        <v/>
      </c>
      <c r="E1484" s="96">
        <f>$B$1425</f>
        <v/>
      </c>
      <c r="F1484" s="96">
        <f>$B$1425</f>
        <v/>
      </c>
      <c r="T1484" s="14">
        <f>IF(F1483=24,SUM(D1484:F1673),"")</f>
        <v/>
      </c>
      <c r="U1484" s="14" t="n">
        <v>0</v>
      </c>
      <c r="V1484" s="14">
        <f>IF(T1484="","",T1484-U1484)</f>
        <v/>
      </c>
      <c r="AS1484" s="13" t="n"/>
      <c r="AT1484" s="13" t="n"/>
      <c r="AU1484" s="13" t="n"/>
    </row>
    <row r="1485">
      <c r="C1485" s="13" t="n">
        <v>68</v>
      </c>
      <c r="D1485" s="96">
        <f>$B$1425</f>
        <v/>
      </c>
      <c r="E1485" s="96">
        <f>$B$1425</f>
        <v/>
      </c>
      <c r="F1485" s="96">
        <f>$B$1425</f>
        <v/>
      </c>
      <c r="T1485" s="14">
        <f>IF(F1484=24,SUM(D1485:F1674),"")</f>
        <v/>
      </c>
      <c r="U1485" s="14" t="n">
        <v>0</v>
      </c>
      <c r="V1485" s="14">
        <f>IF(T1485="","",T1485-U1485)</f>
        <v/>
      </c>
      <c r="AS1485" s="13" t="n"/>
      <c r="AT1485" s="13" t="n"/>
      <c r="AU1485" s="13" t="n"/>
    </row>
    <row r="1486">
      <c r="C1486" s="13" t="n">
        <v>69</v>
      </c>
      <c r="D1486" s="96">
        <f>$B$1425</f>
        <v/>
      </c>
      <c r="E1486" s="96">
        <f>$B$1425</f>
        <v/>
      </c>
      <c r="F1486" s="96">
        <f>$B$1425</f>
        <v/>
      </c>
      <c r="T1486" s="14">
        <f>IF(F1485=24,SUM(D1486:F1675),"")</f>
        <v/>
      </c>
      <c r="U1486" s="14" t="n">
        <v>0</v>
      </c>
      <c r="V1486" s="14">
        <f>IF(T1486="","",T1486-U1486)</f>
        <v/>
      </c>
      <c r="AS1486" s="13" t="n"/>
      <c r="AT1486" s="13" t="n"/>
      <c r="AU1486" s="13" t="n"/>
    </row>
    <row r="1487">
      <c r="C1487" s="13" t="n">
        <v>70</v>
      </c>
      <c r="D1487" s="96">
        <f>$B$1425</f>
        <v/>
      </c>
      <c r="E1487" s="96">
        <f>$B$1425</f>
        <v/>
      </c>
      <c r="F1487" s="96">
        <f>$B$1425</f>
        <v/>
      </c>
      <c r="T1487" s="14">
        <f>IF(F1486=24,SUM(D1487:F1676),"")</f>
        <v/>
      </c>
      <c r="U1487" s="14" t="n">
        <v>0</v>
      </c>
      <c r="V1487" s="14">
        <f>IF(T1487="","",T1487-U1487)</f>
        <v/>
      </c>
      <c r="AS1487" s="13" t="n"/>
      <c r="AT1487" s="13" t="n"/>
      <c r="AU1487" s="13" t="n"/>
    </row>
    <row r="1488">
      <c r="C1488" s="13" t="n">
        <v>71</v>
      </c>
      <c r="D1488" s="96">
        <f>$B$1425</f>
        <v/>
      </c>
      <c r="E1488" s="96">
        <f>$B$1425</f>
        <v/>
      </c>
      <c r="F1488" s="96">
        <f>$B$1425</f>
        <v/>
      </c>
      <c r="T1488" s="14">
        <f>IF(F1487=24,SUM(D1488:F1677),"")</f>
        <v/>
      </c>
      <c r="U1488" s="14" t="n">
        <v>0</v>
      </c>
      <c r="V1488" s="14">
        <f>IF(T1488="","",T1488-U1488)</f>
        <v/>
      </c>
      <c r="AS1488" s="13" t="n"/>
      <c r="AT1488" s="13" t="n"/>
      <c r="AU1488" s="13" t="n"/>
    </row>
    <row r="1489">
      <c r="C1489" s="13" t="n">
        <v>72</v>
      </c>
      <c r="D1489" s="96">
        <f>$B$1425</f>
        <v/>
      </c>
      <c r="E1489" s="96">
        <f>$B$1425</f>
        <v/>
      </c>
      <c r="F1489" s="96">
        <f>$B$1425</f>
        <v/>
      </c>
      <c r="T1489" s="14">
        <f>IF(F1488=24,SUM(D1489:F1678),"")</f>
        <v/>
      </c>
      <c r="U1489" s="14" t="n">
        <v>0</v>
      </c>
      <c r="V1489" s="14">
        <f>IF(T1489="","",T1489-U1489)</f>
        <v/>
      </c>
      <c r="AS1489" s="13" t="n"/>
      <c r="AT1489" s="13" t="n"/>
      <c r="AU1489" s="13" t="n"/>
    </row>
    <row r="1490">
      <c r="C1490" s="13" t="n">
        <v>73</v>
      </c>
      <c r="D1490" s="96">
        <f>$B$1425</f>
        <v/>
      </c>
      <c r="E1490" s="96">
        <f>$B$1425</f>
        <v/>
      </c>
      <c r="F1490" s="96">
        <f>$B$1425</f>
        <v/>
      </c>
      <c r="T1490" s="14">
        <f>IF(F1489=24,SUM(D1490:F1679),"")</f>
        <v/>
      </c>
      <c r="U1490" s="14" t="n">
        <v>0</v>
      </c>
      <c r="V1490" s="14">
        <f>IF(T1490="","",T1490-U1490)</f>
        <v/>
      </c>
      <c r="AS1490" s="13" t="n"/>
      <c r="AT1490" s="13" t="n"/>
      <c r="AU1490" s="13" t="n"/>
    </row>
    <row r="1491">
      <c r="C1491" s="13" t="n">
        <v>74</v>
      </c>
      <c r="D1491" s="96">
        <f>$B$1425</f>
        <v/>
      </c>
      <c r="E1491" s="96">
        <f>$B$1425</f>
        <v/>
      </c>
      <c r="F1491" s="96">
        <f>$B$1425</f>
        <v/>
      </c>
      <c r="T1491" s="14">
        <f>IF(F1490=24,SUM(D1491:F1680),"")</f>
        <v/>
      </c>
      <c r="U1491" s="14" t="n">
        <v>0</v>
      </c>
      <c r="V1491" s="14">
        <f>IF(T1491="","",T1491-U1491)</f>
        <v/>
      </c>
      <c r="AS1491" s="13" t="n"/>
      <c r="AT1491" s="13" t="n"/>
      <c r="AU1491" s="13" t="n"/>
    </row>
    <row r="1492">
      <c r="C1492" s="13" t="n">
        <v>75</v>
      </c>
      <c r="D1492" s="96">
        <f>$B$1425</f>
        <v/>
      </c>
      <c r="E1492" s="96">
        <f>$B$1425</f>
        <v/>
      </c>
      <c r="F1492" s="96">
        <f>$B$1425</f>
        <v/>
      </c>
      <c r="T1492" s="14">
        <f>IF(F1491=24,SUM(D1492:F1681),"")</f>
        <v/>
      </c>
      <c r="U1492" s="14" t="n">
        <v>0</v>
      </c>
      <c r="V1492" s="14">
        <f>IF(T1492="","",T1492-U1492)</f>
        <v/>
      </c>
      <c r="AS1492" s="13" t="n"/>
      <c r="AT1492" s="13" t="n"/>
      <c r="AU1492" s="13" t="n"/>
    </row>
    <row r="1493">
      <c r="C1493" s="13" t="n">
        <v>76</v>
      </c>
      <c r="D1493" s="96">
        <f>$B$1425</f>
        <v/>
      </c>
      <c r="E1493" s="96">
        <f>$B$1425</f>
        <v/>
      </c>
      <c r="F1493" s="96">
        <f>$B$1425</f>
        <v/>
      </c>
      <c r="T1493" s="14">
        <f>IF(F1492=24,SUM(D1493:F1682),"")</f>
        <v/>
      </c>
      <c r="U1493" s="14" t="n">
        <v>0</v>
      </c>
      <c r="V1493" s="14">
        <f>IF(T1493="","",T1493-U1493)</f>
        <v/>
      </c>
      <c r="AS1493" s="13" t="n"/>
      <c r="AT1493" s="13" t="n"/>
      <c r="AU1493" s="13" t="n"/>
    </row>
    <row r="1494">
      <c r="C1494" s="13" t="n">
        <v>77</v>
      </c>
      <c r="D1494" s="96">
        <f>$B$1425</f>
        <v/>
      </c>
      <c r="E1494" s="96">
        <f>$B$1425</f>
        <v/>
      </c>
      <c r="F1494" s="96">
        <f>$B$1425</f>
        <v/>
      </c>
      <c r="T1494" s="14">
        <f>IF(F1493=24,SUM(D1494:F1683),"")</f>
        <v/>
      </c>
      <c r="U1494" s="14" t="n">
        <v>0</v>
      </c>
      <c r="V1494" s="14">
        <f>IF(T1494="","",T1494-U1494)</f>
        <v/>
      </c>
      <c r="AS1494" s="13" t="n"/>
      <c r="AT1494" s="13" t="n"/>
      <c r="AU1494" s="13" t="n"/>
    </row>
    <row r="1495">
      <c r="C1495" s="13" t="n">
        <v>78</v>
      </c>
      <c r="D1495" s="96">
        <f>$B$1425</f>
        <v/>
      </c>
      <c r="E1495" s="96">
        <f>$B$1425</f>
        <v/>
      </c>
      <c r="F1495" s="96">
        <f>$B$1425</f>
        <v/>
      </c>
      <c r="T1495" s="14">
        <f>IF(F1494=24,SUM(D1495:F1684),"")</f>
        <v/>
      </c>
      <c r="U1495" s="14" t="n">
        <v>0</v>
      </c>
      <c r="V1495" s="14">
        <f>IF(T1495="","",T1495-U1495)</f>
        <v/>
      </c>
      <c r="AS1495" s="13" t="n"/>
      <c r="AT1495" s="13" t="n"/>
      <c r="AU1495" s="13" t="n"/>
    </row>
    <row r="1496">
      <c r="C1496" s="13" t="n">
        <v>79</v>
      </c>
      <c r="D1496" s="96">
        <f>$B$1425</f>
        <v/>
      </c>
      <c r="E1496" s="96">
        <f>$B$1425</f>
        <v/>
      </c>
      <c r="F1496" s="96">
        <f>$B$1425</f>
        <v/>
      </c>
      <c r="T1496" s="14">
        <f>IF(F1495=24,SUM(D1496:F1685),"")</f>
        <v/>
      </c>
      <c r="U1496" s="14" t="n">
        <v>0</v>
      </c>
      <c r="V1496" s="14">
        <f>IF(T1496="","",T1496-U1496)</f>
        <v/>
      </c>
      <c r="AS1496" s="13" t="n"/>
      <c r="AT1496" s="13" t="n"/>
      <c r="AU1496" s="13" t="n"/>
    </row>
    <row r="1497">
      <c r="C1497" s="13" t="n">
        <v>80</v>
      </c>
      <c r="D1497" s="96">
        <f>$B$1425</f>
        <v/>
      </c>
      <c r="E1497" s="96">
        <f>$B$1425</f>
        <v/>
      </c>
      <c r="F1497" s="96">
        <f>$B$1425</f>
        <v/>
      </c>
      <c r="T1497" s="14">
        <f>IF(F1496=24,SUM(D1497:F1686),"")</f>
        <v/>
      </c>
      <c r="U1497" s="14" t="n">
        <v>0</v>
      </c>
      <c r="V1497" s="14">
        <f>IF(T1497="","",T1497-U1497)</f>
        <v/>
      </c>
      <c r="AS1497" s="13" t="n"/>
      <c r="AT1497" s="13" t="n"/>
      <c r="AU1497" s="13" t="n"/>
    </row>
    <row r="1498">
      <c r="C1498" s="13" t="n">
        <v>81</v>
      </c>
      <c r="D1498" s="96">
        <f>$B$1425</f>
        <v/>
      </c>
      <c r="E1498" s="96">
        <f>$B$1425</f>
        <v/>
      </c>
      <c r="F1498" s="96">
        <f>$B$1425</f>
        <v/>
      </c>
      <c r="T1498" s="14">
        <f>IF(F1497=24,SUM(D1498:F1687),"")</f>
        <v/>
      </c>
      <c r="U1498" s="14" t="n">
        <v>0</v>
      </c>
      <c r="V1498" s="14">
        <f>IF(T1498="","",T1498-U1498)</f>
        <v/>
      </c>
      <c r="AS1498" s="13" t="n"/>
      <c r="AT1498" s="13" t="n"/>
      <c r="AU1498" s="13" t="n"/>
    </row>
    <row r="1499">
      <c r="C1499" s="13" t="n">
        <v>82</v>
      </c>
      <c r="D1499" s="96">
        <f>$B$1425</f>
        <v/>
      </c>
      <c r="E1499" s="96">
        <f>$B$1425</f>
        <v/>
      </c>
      <c r="F1499" s="96">
        <f>$B$1425</f>
        <v/>
      </c>
      <c r="T1499" s="14">
        <f>IF(F1498=24,SUM(D1499:F1688),"")</f>
        <v/>
      </c>
      <c r="U1499" s="14" t="n">
        <v>0</v>
      </c>
      <c r="V1499" s="14">
        <f>IF(T1499="","",T1499-U1499)</f>
        <v/>
      </c>
      <c r="AS1499" s="13" t="n"/>
      <c r="AT1499" s="13" t="n"/>
      <c r="AU1499" s="13" t="n"/>
    </row>
    <row r="1500">
      <c r="C1500" s="13" t="n">
        <v>83</v>
      </c>
      <c r="D1500" s="96">
        <f>$B$1425</f>
        <v/>
      </c>
      <c r="E1500" s="96">
        <f>$B$1425</f>
        <v/>
      </c>
      <c r="F1500" s="96">
        <f>$B$1425</f>
        <v/>
      </c>
      <c r="T1500" s="14">
        <f>IF(F1499=24,SUM(D1500:F1689),"")</f>
        <v/>
      </c>
      <c r="U1500" s="14" t="n">
        <v>0</v>
      </c>
      <c r="V1500" s="14">
        <f>IF(T1500="","",T1500-U1500)</f>
        <v/>
      </c>
      <c r="AS1500" s="13" t="n"/>
      <c r="AT1500" s="13" t="n"/>
      <c r="AU1500" s="13" t="n"/>
    </row>
    <row r="1501">
      <c r="C1501" s="13" t="n">
        <v>84</v>
      </c>
      <c r="D1501" s="96">
        <f>$B$1425</f>
        <v/>
      </c>
      <c r="E1501" s="96">
        <f>$B$1425</f>
        <v/>
      </c>
      <c r="F1501" s="96">
        <f>$B$1425</f>
        <v/>
      </c>
      <c r="T1501" s="14">
        <f>IF(F1500=24,SUM(D1501:F1690),"")</f>
        <v/>
      </c>
      <c r="U1501" s="14" t="n">
        <v>0</v>
      </c>
      <c r="V1501" s="14">
        <f>IF(T1501="","",T1501-U1501)</f>
        <v/>
      </c>
      <c r="AS1501" s="13" t="n"/>
      <c r="AT1501" s="13" t="n"/>
      <c r="AU1501" s="13" t="n"/>
    </row>
    <row r="1502">
      <c r="C1502" s="13" t="n">
        <v>85</v>
      </c>
      <c r="D1502" s="96">
        <f>$B$1425</f>
        <v/>
      </c>
      <c r="E1502" s="96">
        <f>$B$1425</f>
        <v/>
      </c>
      <c r="F1502" s="96">
        <f>$B$1425</f>
        <v/>
      </c>
      <c r="T1502" s="14">
        <f>IF(F1501=24,SUM(D1502:F1691),"")</f>
        <v/>
      </c>
      <c r="U1502" s="14" t="n">
        <v>0</v>
      </c>
      <c r="V1502" s="14">
        <f>IF(T1502="","",T1502-U1502)</f>
        <v/>
      </c>
      <c r="AS1502" s="13" t="n"/>
      <c r="AT1502" s="13" t="n"/>
      <c r="AU1502" s="13" t="n"/>
    </row>
    <row r="1503">
      <c r="C1503" s="13" t="n">
        <v>86</v>
      </c>
      <c r="D1503" s="96">
        <f>$B$1425</f>
        <v/>
      </c>
      <c r="E1503" s="96">
        <f>$B$1425</f>
        <v/>
      </c>
      <c r="F1503" s="96">
        <f>$B$1425</f>
        <v/>
      </c>
      <c r="T1503" s="14">
        <f>IF(F1502=24,SUM(D1503:F1692),"")</f>
        <v/>
      </c>
      <c r="U1503" s="14" t="n">
        <v>0</v>
      </c>
      <c r="V1503" s="14">
        <f>IF(T1503="","",T1503-U1503)</f>
        <v/>
      </c>
      <c r="AS1503" s="13" t="n"/>
      <c r="AT1503" s="13" t="n"/>
      <c r="AU1503" s="13" t="n"/>
    </row>
    <row r="1504">
      <c r="C1504" s="13" t="n">
        <v>87</v>
      </c>
      <c r="D1504" s="96">
        <f>$B$1425</f>
        <v/>
      </c>
      <c r="E1504" s="96">
        <f>$B$1425</f>
        <v/>
      </c>
      <c r="F1504" s="96">
        <f>$B$1425</f>
        <v/>
      </c>
      <c r="T1504" s="14">
        <f>IF(F1503=24,SUM(D1504:F1693),"")</f>
        <v/>
      </c>
      <c r="U1504" s="14" t="n">
        <v>0</v>
      </c>
      <c r="V1504" s="14">
        <f>IF(T1504="","",T1504-U1504)</f>
        <v/>
      </c>
      <c r="AS1504" s="13" t="n"/>
      <c r="AT1504" s="13" t="n"/>
      <c r="AU1504" s="13" t="n"/>
    </row>
    <row r="1505">
      <c r="C1505" s="13" t="n">
        <v>88</v>
      </c>
      <c r="D1505" s="96">
        <f>$B$1425</f>
        <v/>
      </c>
      <c r="E1505" s="96">
        <f>$B$1425</f>
        <v/>
      </c>
      <c r="F1505" s="96">
        <f>$B$1425</f>
        <v/>
      </c>
      <c r="T1505" s="14">
        <f>IF(F1504=24,SUM(D1505:F1694),"")</f>
        <v/>
      </c>
      <c r="U1505" s="14" t="n">
        <v>0</v>
      </c>
      <c r="V1505" s="14">
        <f>IF(T1505="","",T1505-U1505)</f>
        <v/>
      </c>
      <c r="AS1505" s="13" t="n"/>
      <c r="AT1505" s="13" t="n"/>
      <c r="AU1505" s="13" t="n"/>
    </row>
    <row r="1506">
      <c r="C1506" s="13" t="n">
        <v>89</v>
      </c>
      <c r="D1506" s="96">
        <f>$B$1425</f>
        <v/>
      </c>
      <c r="E1506" s="96">
        <f>$B$1425</f>
        <v/>
      </c>
      <c r="F1506" s="96">
        <f>$B$1425</f>
        <v/>
      </c>
      <c r="T1506" s="14">
        <f>IF(F1505=24,SUM(D1506:F1695),"")</f>
        <v/>
      </c>
      <c r="U1506" s="14" t="n">
        <v>0</v>
      </c>
      <c r="V1506" s="14">
        <f>IF(T1506="","",T1506-U1506)</f>
        <v/>
      </c>
      <c r="AS1506" s="13" t="n"/>
      <c r="AT1506" s="13" t="n"/>
      <c r="AU1506" s="13" t="n"/>
    </row>
    <row r="1507">
      <c r="C1507" s="13" t="n">
        <v>90</v>
      </c>
      <c r="D1507" s="96">
        <f>$B$1425</f>
        <v/>
      </c>
      <c r="E1507" s="96">
        <f>$B$1425</f>
        <v/>
      </c>
      <c r="F1507" s="96">
        <f>$B$1425</f>
        <v/>
      </c>
      <c r="T1507" s="14">
        <f>IF(F1506=24,SUM(D1507:F1696),"")</f>
        <v/>
      </c>
      <c r="U1507" s="14" t="n">
        <v>0</v>
      </c>
      <c r="V1507" s="14">
        <f>IF(T1507="","",T1507-U1507)</f>
        <v/>
      </c>
      <c r="AS1507" s="13" t="n"/>
      <c r="AT1507" s="13" t="n"/>
      <c r="AU1507" s="13" t="n"/>
    </row>
    <row r="1508">
      <c r="C1508" s="13" t="n">
        <v>91</v>
      </c>
      <c r="D1508" s="96">
        <f>$B$1425</f>
        <v/>
      </c>
      <c r="E1508" s="96">
        <f>$B$1425</f>
        <v/>
      </c>
      <c r="F1508" s="96">
        <f>$B$1425</f>
        <v/>
      </c>
      <c r="T1508" s="14">
        <f>IF(F1507=24,SUM(D1508:F1697),"")</f>
        <v/>
      </c>
      <c r="U1508" s="14" t="n">
        <v>0</v>
      </c>
      <c r="V1508" s="14">
        <f>IF(T1508="","",T1508-U1508)</f>
        <v/>
      </c>
      <c r="AS1508" s="13" t="n"/>
      <c r="AT1508" s="13" t="n"/>
      <c r="AU1508" s="13" t="n"/>
    </row>
    <row r="1509">
      <c r="C1509" s="13" t="n">
        <v>92</v>
      </c>
      <c r="D1509" s="96">
        <f>$B$1425</f>
        <v/>
      </c>
      <c r="E1509" s="96">
        <f>$B$1425</f>
        <v/>
      </c>
      <c r="F1509" s="96">
        <f>$B$1425</f>
        <v/>
      </c>
      <c r="T1509" s="14">
        <f>IF(F1508=24,SUM(D1509:F1698),"")</f>
        <v/>
      </c>
      <c r="U1509" s="14" t="n">
        <v>0</v>
      </c>
      <c r="V1509" s="14">
        <f>IF(T1509="","",T1509-U1509)</f>
        <v/>
      </c>
      <c r="AS1509" s="13" t="n"/>
      <c r="AT1509" s="13" t="n"/>
      <c r="AU1509" s="13" t="n"/>
    </row>
    <row r="1510">
      <c r="C1510" s="13" t="n">
        <v>93</v>
      </c>
      <c r="D1510" s="96">
        <f>$B$1425</f>
        <v/>
      </c>
      <c r="E1510" s="96">
        <f>$B$1425</f>
        <v/>
      </c>
      <c r="F1510" s="96">
        <f>$B$1425</f>
        <v/>
      </c>
      <c r="T1510" s="14">
        <f>IF(F1509=24,SUM(D1510:F1699),"")</f>
        <v/>
      </c>
      <c r="U1510" s="14" t="n">
        <v>0</v>
      </c>
      <c r="V1510" s="14">
        <f>IF(T1510="","",T1510-U1510)</f>
        <v/>
      </c>
      <c r="AS1510" s="13" t="n"/>
      <c r="AT1510" s="13" t="n"/>
      <c r="AU1510" s="13" t="n"/>
    </row>
    <row r="1511">
      <c r="C1511" s="13" t="n">
        <v>94</v>
      </c>
      <c r="D1511" s="96">
        <f>$B$1425</f>
        <v/>
      </c>
      <c r="E1511" s="96">
        <f>$B$1425</f>
        <v/>
      </c>
      <c r="F1511" s="96">
        <f>$B$1425</f>
        <v/>
      </c>
      <c r="T1511" s="14">
        <f>IF(F1510=24,SUM(D1511:F1700),"")</f>
        <v/>
      </c>
      <c r="U1511" s="14" t="n">
        <v>0</v>
      </c>
      <c r="V1511" s="14">
        <f>IF(T1511="","",T1511-U1511)</f>
        <v/>
      </c>
      <c r="AS1511" s="13" t="n"/>
      <c r="AT1511" s="13" t="n"/>
      <c r="AU1511" s="13" t="n"/>
    </row>
    <row r="1512">
      <c r="C1512" s="13" t="n">
        <v>95</v>
      </c>
      <c r="D1512" s="96">
        <f>$B$1425</f>
        <v/>
      </c>
      <c r="E1512" s="96">
        <f>$B$1425</f>
        <v/>
      </c>
      <c r="F1512" s="96">
        <f>$B$1425</f>
        <v/>
      </c>
      <c r="T1512" s="14">
        <f>IF(F1511=24,SUM(D1512:F1701),"")</f>
        <v/>
      </c>
      <c r="U1512" s="14" t="n">
        <v>0</v>
      </c>
      <c r="V1512" s="14">
        <f>IF(T1512="","",T1512-U1512)</f>
        <v/>
      </c>
      <c r="AS1512" s="13" t="n"/>
      <c r="AT1512" s="13" t="n"/>
      <c r="AU1512" s="13" t="n"/>
    </row>
    <row r="1513">
      <c r="C1513" s="13" t="n">
        <v>96</v>
      </c>
      <c r="D1513" s="96">
        <f>$B$1425</f>
        <v/>
      </c>
      <c r="E1513" s="96">
        <f>$B$1425</f>
        <v/>
      </c>
      <c r="F1513" s="96">
        <f>$B$1425</f>
        <v/>
      </c>
      <c r="T1513" s="14">
        <f>IF(F1512=24,SUM(D1513:F1702),"")</f>
        <v/>
      </c>
      <c r="U1513" s="14" t="n">
        <v>0</v>
      </c>
      <c r="V1513" s="14">
        <f>IF(T1513="","",T1513-U1513)</f>
        <v/>
      </c>
      <c r="AS1513" s="13" t="n"/>
      <c r="AT1513" s="13" t="n"/>
      <c r="AU1513" s="13" t="n"/>
    </row>
    <row r="1514">
      <c r="C1514" s="13" t="n">
        <v>97</v>
      </c>
      <c r="D1514" s="96">
        <f>$B$1425</f>
        <v/>
      </c>
      <c r="E1514" s="96">
        <f>$B$1425</f>
        <v/>
      </c>
      <c r="F1514" s="96">
        <f>$B$1425</f>
        <v/>
      </c>
      <c r="T1514" s="14">
        <f>IF(F1513=24,SUM(D1514:F1703),"")</f>
        <v/>
      </c>
      <c r="U1514" s="14" t="n">
        <v>0</v>
      </c>
      <c r="V1514" s="14">
        <f>IF(T1514="","",T1514-U1514)</f>
        <v/>
      </c>
      <c r="AS1514" s="13" t="n"/>
      <c r="AT1514" s="13" t="n"/>
      <c r="AU1514" s="13" t="n"/>
    </row>
    <row r="1515">
      <c r="C1515" s="13" t="n">
        <v>98</v>
      </c>
      <c r="D1515" s="96">
        <f>$B$1425</f>
        <v/>
      </c>
      <c r="E1515" s="96">
        <f>$B$1425</f>
        <v/>
      </c>
      <c r="F1515" s="96">
        <f>$B$1425</f>
        <v/>
      </c>
      <c r="T1515" s="14">
        <f>IF(F1514=24,SUM(D1515:F1704),"")</f>
        <v/>
      </c>
      <c r="U1515" s="14" t="n">
        <v>0</v>
      </c>
      <c r="V1515" s="14">
        <f>IF(T1515="","",T1515-U1515)</f>
        <v/>
      </c>
      <c r="AS1515" s="13" t="n"/>
      <c r="AT1515" s="13" t="n"/>
      <c r="AU1515" s="13" t="n"/>
    </row>
    <row r="1516">
      <c r="C1516" s="13" t="n">
        <v>99</v>
      </c>
      <c r="D1516" s="96">
        <f>$B$1425</f>
        <v/>
      </c>
      <c r="E1516" s="96">
        <f>$B$1425</f>
        <v/>
      </c>
      <c r="F1516" s="96">
        <f>$B$1425</f>
        <v/>
      </c>
      <c r="T1516" s="14">
        <f>IF(F1515=24,SUM(D1516:F1705),"")</f>
        <v/>
      </c>
      <c r="U1516" s="14" t="n">
        <v>0</v>
      </c>
      <c r="V1516" s="14">
        <f>IF(T1516="","",T1516-U1516)</f>
        <v/>
      </c>
      <c r="AS1516" s="13" t="n"/>
      <c r="AT1516" s="13" t="n"/>
      <c r="AU1516" s="13" t="n"/>
    </row>
    <row r="1517">
      <c r="C1517" s="13" t="n">
        <v>100</v>
      </c>
      <c r="D1517" s="96">
        <f>$B$1425</f>
        <v/>
      </c>
      <c r="E1517" s="96">
        <f>$B$1425</f>
        <v/>
      </c>
      <c r="F1517" s="96">
        <f>$B$1425</f>
        <v/>
      </c>
      <c r="T1517" s="14">
        <f>IF(F1516=24,SUM(D1517:F1706),"")</f>
        <v/>
      </c>
      <c r="U1517" s="14" t="n">
        <v>0</v>
      </c>
      <c r="V1517" s="14">
        <f>IF(T1517="","",T1517-U1517)</f>
        <v/>
      </c>
      <c r="AS1517" s="13" t="n"/>
      <c r="AT1517" s="13" t="n"/>
      <c r="AU1517" s="13" t="n"/>
    </row>
    <row r="1518">
      <c r="C1518" s="13" t="n">
        <v>101</v>
      </c>
      <c r="D1518" s="96">
        <f>$B$1425</f>
        <v/>
      </c>
      <c r="E1518" s="96">
        <f>$B$1425</f>
        <v/>
      </c>
      <c r="F1518" s="96">
        <f>$B$1425</f>
        <v/>
      </c>
      <c r="T1518" s="14">
        <f>IF(F1517=24,SUM(D1518:F1707),"")</f>
        <v/>
      </c>
      <c r="U1518" s="14" t="n">
        <v>0</v>
      </c>
      <c r="V1518" s="14">
        <f>IF(T1518="","",T1518-U1518)</f>
        <v/>
      </c>
      <c r="AS1518" s="13" t="n"/>
      <c r="AT1518" s="13" t="n"/>
      <c r="AU1518" s="13" t="n"/>
    </row>
    <row r="1519">
      <c r="C1519" s="13" t="n">
        <v>102</v>
      </c>
      <c r="D1519" s="96">
        <f>$B$1425</f>
        <v/>
      </c>
      <c r="E1519" s="96">
        <f>$B$1425</f>
        <v/>
      </c>
      <c r="F1519" s="96">
        <f>$B$1425</f>
        <v/>
      </c>
      <c r="T1519" s="14">
        <f>IF(F1518=24,SUM(D1519:F1708),"")</f>
        <v/>
      </c>
      <c r="U1519" s="14" t="n">
        <v>0</v>
      </c>
      <c r="V1519" s="14">
        <f>IF(T1519="","",T1519-U1519)</f>
        <v/>
      </c>
      <c r="AS1519" s="13" t="n"/>
      <c r="AT1519" s="13" t="n"/>
      <c r="AU1519" s="13" t="n"/>
    </row>
    <row r="1520">
      <c r="C1520" s="13" t="n">
        <v>103</v>
      </c>
      <c r="D1520" s="96">
        <f>$B$1425</f>
        <v/>
      </c>
      <c r="E1520" s="96">
        <f>$B$1425</f>
        <v/>
      </c>
      <c r="F1520" s="96">
        <f>$B$1425</f>
        <v/>
      </c>
      <c r="T1520" s="14">
        <f>IF(F1519=24,SUM(D1520:F1709),"")</f>
        <v/>
      </c>
      <c r="U1520" s="14" t="n">
        <v>0</v>
      </c>
      <c r="V1520" s="14">
        <f>IF(T1520="","",T1520-U1520)</f>
        <v/>
      </c>
      <c r="AS1520" s="13" t="n"/>
      <c r="AT1520" s="13" t="n"/>
      <c r="AU1520" s="13" t="n"/>
    </row>
    <row r="1521">
      <c r="C1521" s="13" t="n">
        <v>104</v>
      </c>
      <c r="D1521" s="96">
        <f>$B$1425</f>
        <v/>
      </c>
      <c r="E1521" s="96">
        <f>$B$1425</f>
        <v/>
      </c>
      <c r="F1521" s="96">
        <f>$B$1425</f>
        <v/>
      </c>
      <c r="T1521" s="14">
        <f>IF(F1520=24,SUM(D1521:F1710),"")</f>
        <v/>
      </c>
      <c r="U1521" s="14" t="n">
        <v>0</v>
      </c>
      <c r="V1521" s="14">
        <f>IF(T1521="","",T1521-U1521)</f>
        <v/>
      </c>
      <c r="AS1521" s="13" t="n"/>
      <c r="AT1521" s="13" t="n"/>
      <c r="AU1521" s="13" t="n"/>
    </row>
    <row r="1522">
      <c r="C1522" s="13" t="n">
        <v>105</v>
      </c>
      <c r="D1522" s="96">
        <f>$B$1425</f>
        <v/>
      </c>
      <c r="E1522" s="96">
        <f>$B$1425</f>
        <v/>
      </c>
      <c r="F1522" s="96">
        <f>$B$1425</f>
        <v/>
      </c>
      <c r="T1522" s="14">
        <f>IF(F1521=24,SUM(D1522:F1711),"")</f>
        <v/>
      </c>
      <c r="U1522" s="14" t="n">
        <v>0</v>
      </c>
      <c r="V1522" s="14">
        <f>IF(T1522="","",T1522-U1522)</f>
        <v/>
      </c>
      <c r="AS1522" s="13" t="n"/>
      <c r="AT1522" s="13" t="n"/>
      <c r="AU1522" s="13" t="n"/>
    </row>
    <row r="1523">
      <c r="C1523" s="13" t="n">
        <v>106</v>
      </c>
      <c r="D1523" s="96">
        <f>$B$1425</f>
        <v/>
      </c>
      <c r="E1523" s="96">
        <f>$B$1425</f>
        <v/>
      </c>
      <c r="F1523" s="96">
        <f>$B$1425</f>
        <v/>
      </c>
      <c r="T1523" s="14">
        <f>IF(F1522=24,SUM(D1523:F1712),"")</f>
        <v/>
      </c>
      <c r="U1523" s="14" t="n">
        <v>0</v>
      </c>
      <c r="V1523" s="14">
        <f>IF(T1523="","",T1523-U1523)</f>
        <v/>
      </c>
      <c r="AS1523" s="13" t="n"/>
      <c r="AT1523" s="13" t="n"/>
      <c r="AU1523" s="13" t="n"/>
    </row>
    <row r="1524">
      <c r="C1524" s="13" t="n">
        <v>107</v>
      </c>
      <c r="D1524" s="96">
        <f>$B$1425</f>
        <v/>
      </c>
      <c r="E1524" s="96">
        <f>$B$1425</f>
        <v/>
      </c>
      <c r="F1524" s="96">
        <f>$B$1425</f>
        <v/>
      </c>
      <c r="T1524" s="14">
        <f>IF(F1523=24,SUM(D1524:F1713),"")</f>
        <v/>
      </c>
      <c r="U1524" s="14" t="n">
        <v>0</v>
      </c>
      <c r="V1524" s="14">
        <f>IF(T1524="","",T1524-U1524)</f>
        <v/>
      </c>
      <c r="AS1524" s="13" t="n"/>
      <c r="AT1524" s="13" t="n"/>
      <c r="AU1524" s="13" t="n"/>
    </row>
    <row r="1525">
      <c r="C1525" s="13" t="n">
        <v>108</v>
      </c>
      <c r="D1525" s="96">
        <f>$B$1425</f>
        <v/>
      </c>
      <c r="E1525" s="96">
        <f>$B$1425</f>
        <v/>
      </c>
      <c r="F1525" s="96">
        <f>$B$1425</f>
        <v/>
      </c>
      <c r="T1525" s="14">
        <f>IF(F1524=24,SUM(D1525:F1714),"")</f>
        <v/>
      </c>
      <c r="U1525" s="14" t="n">
        <v>0</v>
      </c>
      <c r="V1525" s="14">
        <f>IF(T1525="","",T1525-U1525)</f>
        <v/>
      </c>
      <c r="AS1525" s="13" t="n"/>
      <c r="AT1525" s="13" t="n"/>
      <c r="AU1525" s="13" t="n"/>
    </row>
    <row r="1526">
      <c r="C1526" s="13" t="n">
        <v>109</v>
      </c>
      <c r="D1526" s="96">
        <f>$B$1425</f>
        <v/>
      </c>
      <c r="E1526" s="96">
        <f>$B$1425</f>
        <v/>
      </c>
      <c r="F1526" s="96">
        <f>$B$1425</f>
        <v/>
      </c>
      <c r="T1526" s="14">
        <f>IF(F1525=24,SUM(D1526:F1715),"")</f>
        <v/>
      </c>
      <c r="U1526" s="14" t="n">
        <v>0</v>
      </c>
      <c r="V1526" s="14">
        <f>IF(T1526="","",T1526-U1526)</f>
        <v/>
      </c>
      <c r="AS1526" s="13" t="n"/>
      <c r="AT1526" s="13" t="n"/>
      <c r="AU1526" s="13" t="n"/>
    </row>
    <row r="1527">
      <c r="C1527" s="13" t="n">
        <v>110</v>
      </c>
      <c r="D1527" s="96">
        <f>$B$1425</f>
        <v/>
      </c>
      <c r="E1527" s="96">
        <f>$B$1425</f>
        <v/>
      </c>
      <c r="F1527" s="96">
        <f>$B$1425</f>
        <v/>
      </c>
      <c r="T1527" s="14">
        <f>IF(F1526=24,SUM(D1527:F1716),"")</f>
        <v/>
      </c>
      <c r="U1527" s="14" t="n">
        <v>0</v>
      </c>
      <c r="V1527" s="14">
        <f>IF(T1527="","",T1527-U1527)</f>
        <v/>
      </c>
      <c r="AS1527" s="13" t="n"/>
      <c r="AT1527" s="13" t="n"/>
      <c r="AU1527" s="13" t="n"/>
    </row>
    <row r="1528">
      <c r="C1528" s="13" t="n">
        <v>111</v>
      </c>
      <c r="D1528" s="96">
        <f>$B$1425</f>
        <v/>
      </c>
      <c r="E1528" s="96">
        <f>$B$1425</f>
        <v/>
      </c>
      <c r="F1528" s="96">
        <f>$B$1425</f>
        <v/>
      </c>
      <c r="T1528" s="14">
        <f>IF(F1527=24,SUM(D1528:F1717),"")</f>
        <v/>
      </c>
      <c r="U1528" s="14" t="n">
        <v>0</v>
      </c>
      <c r="V1528" s="14">
        <f>IF(T1528="","",T1528-U1528)</f>
        <v/>
      </c>
      <c r="AS1528" s="13" t="n"/>
      <c r="AT1528" s="13" t="n"/>
      <c r="AU1528" s="13" t="n"/>
    </row>
    <row r="1529">
      <c r="C1529" s="13" t="n">
        <v>112</v>
      </c>
      <c r="D1529" s="96">
        <f>$B$1425</f>
        <v/>
      </c>
      <c r="E1529" s="96">
        <f>$B$1425</f>
        <v/>
      </c>
      <c r="F1529" s="96">
        <f>$B$1425</f>
        <v/>
      </c>
      <c r="T1529" s="14">
        <f>IF(F1528=24,SUM(D1529:F1718),"")</f>
        <v/>
      </c>
      <c r="U1529" s="14" t="n">
        <v>0</v>
      </c>
      <c r="V1529" s="14">
        <f>IF(T1529="","",T1529-U1529)</f>
        <v/>
      </c>
      <c r="AS1529" s="13" t="n"/>
      <c r="AT1529" s="13" t="n"/>
      <c r="AU1529" s="13" t="n"/>
    </row>
    <row r="1530">
      <c r="C1530" s="13" t="n">
        <v>113</v>
      </c>
      <c r="D1530" s="96">
        <f>$B$1425</f>
        <v/>
      </c>
      <c r="E1530" s="96">
        <f>$B$1425</f>
        <v/>
      </c>
      <c r="F1530" s="96">
        <f>$B$1425</f>
        <v/>
      </c>
      <c r="T1530" s="14">
        <f>IF(F1529=24,SUM(D1530:F1719),"")</f>
        <v/>
      </c>
      <c r="U1530" s="14" t="n">
        <v>0</v>
      </c>
      <c r="V1530" s="14">
        <f>IF(T1530="","",T1530-U1530)</f>
        <v/>
      </c>
      <c r="AS1530" s="13" t="n"/>
      <c r="AT1530" s="13" t="n"/>
      <c r="AU1530" s="13" t="n"/>
    </row>
    <row r="1531">
      <c r="C1531" s="13" t="n">
        <v>114</v>
      </c>
      <c r="D1531" s="96">
        <f>$B$1425</f>
        <v/>
      </c>
      <c r="E1531" s="96">
        <f>$B$1425</f>
        <v/>
      </c>
      <c r="F1531" s="96">
        <f>$B$1425</f>
        <v/>
      </c>
      <c r="T1531" s="14">
        <f>IF(F1530=24,SUM(D1531:F1720),"")</f>
        <v/>
      </c>
      <c r="U1531" s="14" t="n">
        <v>0</v>
      </c>
      <c r="V1531" s="14">
        <f>IF(T1531="","",T1531-U1531)</f>
        <v/>
      </c>
      <c r="AS1531" s="13" t="n"/>
      <c r="AT1531" s="13" t="n"/>
      <c r="AU1531" s="13" t="n"/>
    </row>
    <row r="1532">
      <c r="C1532" s="13" t="n">
        <v>115</v>
      </c>
      <c r="D1532" s="96">
        <f>$B$1425</f>
        <v/>
      </c>
      <c r="E1532" s="96">
        <f>$B$1425</f>
        <v/>
      </c>
      <c r="F1532" s="96">
        <f>$B$1425</f>
        <v/>
      </c>
      <c r="T1532" s="14">
        <f>IF(F1531=24,SUM(D1532:F1721),"")</f>
        <v/>
      </c>
      <c r="U1532" s="14" t="n">
        <v>0</v>
      </c>
      <c r="V1532" s="14">
        <f>IF(T1532="","",T1532-U1532)</f>
        <v/>
      </c>
      <c r="AS1532" s="13" t="n"/>
      <c r="AT1532" s="13" t="n"/>
      <c r="AU1532" s="13" t="n"/>
    </row>
    <row r="1533">
      <c r="C1533" s="13" t="n">
        <v>116</v>
      </c>
      <c r="D1533" s="96">
        <f>$B$1425</f>
        <v/>
      </c>
      <c r="E1533" s="96">
        <f>$B$1425</f>
        <v/>
      </c>
      <c r="F1533" s="96">
        <f>$B$1425</f>
        <v/>
      </c>
      <c r="T1533" s="14">
        <f>IF(F1532=24,SUM(D1533:F1722),"")</f>
        <v/>
      </c>
      <c r="U1533" s="14" t="n">
        <v>0</v>
      </c>
      <c r="V1533" s="14">
        <f>IF(T1533="","",T1533-U1533)</f>
        <v/>
      </c>
      <c r="AS1533" s="13" t="n"/>
      <c r="AT1533" s="13" t="n"/>
      <c r="AU1533" s="13" t="n"/>
    </row>
    <row r="1534">
      <c r="C1534" s="13" t="n">
        <v>117</v>
      </c>
      <c r="D1534" s="96">
        <f>$B$1425</f>
        <v/>
      </c>
      <c r="E1534" s="96">
        <f>$B$1425</f>
        <v/>
      </c>
      <c r="F1534" s="96">
        <f>$B$1425</f>
        <v/>
      </c>
      <c r="T1534" s="14">
        <f>IF(F1533=24,SUM(D1534:F1723),"")</f>
        <v/>
      </c>
      <c r="U1534" s="14" t="n">
        <v>0</v>
      </c>
      <c r="V1534" s="14">
        <f>IF(T1534="","",T1534-U1534)</f>
        <v/>
      </c>
      <c r="AS1534" s="13" t="n"/>
      <c r="AT1534" s="13" t="n"/>
      <c r="AU1534" s="13" t="n"/>
    </row>
    <row r="1535">
      <c r="C1535" s="13" t="n">
        <v>118</v>
      </c>
      <c r="D1535" s="96">
        <f>$B$1425</f>
        <v/>
      </c>
      <c r="E1535" s="96">
        <f>$B$1425</f>
        <v/>
      </c>
      <c r="F1535" s="96">
        <f>$B$1425</f>
        <v/>
      </c>
      <c r="T1535" s="14">
        <f>IF(F1534=24,SUM(D1535:F1724),"")</f>
        <v/>
      </c>
      <c r="U1535" s="14" t="n">
        <v>0</v>
      </c>
      <c r="V1535" s="14">
        <f>IF(T1535="","",T1535-U1535)</f>
        <v/>
      </c>
      <c r="AS1535" s="13" t="n"/>
      <c r="AT1535" s="13" t="n"/>
      <c r="AU1535" s="13" t="n"/>
    </row>
    <row r="1536">
      <c r="C1536" s="13" t="n">
        <v>119</v>
      </c>
      <c r="D1536" s="96">
        <f>$B$1425</f>
        <v/>
      </c>
      <c r="E1536" s="96">
        <f>$B$1425</f>
        <v/>
      </c>
      <c r="F1536" s="96">
        <f>$B$1425</f>
        <v/>
      </c>
      <c r="T1536" s="14">
        <f>IF(F1535=24,SUM(D1536:F1725),"")</f>
        <v/>
      </c>
      <c r="U1536" s="14" t="n">
        <v>0</v>
      </c>
      <c r="V1536" s="14">
        <f>IF(T1536="","",T1536-U1536)</f>
        <v/>
      </c>
      <c r="AS1536" s="13" t="n"/>
      <c r="AT1536" s="13" t="n"/>
      <c r="AU1536" s="13" t="n"/>
    </row>
    <row r="1537">
      <c r="C1537" s="13" t="n">
        <v>120</v>
      </c>
      <c r="D1537" s="96">
        <f>$B$1425</f>
        <v/>
      </c>
      <c r="E1537" s="96">
        <f>$B$1425</f>
        <v/>
      </c>
      <c r="F1537" s="96">
        <f>$B$1425</f>
        <v/>
      </c>
      <c r="T1537" s="14">
        <f>IF(F1536=24,SUM(D1537:F1726),"")</f>
        <v/>
      </c>
      <c r="U1537" s="14" t="n">
        <v>0</v>
      </c>
      <c r="V1537" s="14">
        <f>IF(T1537="","",T1537-U1537)</f>
        <v/>
      </c>
      <c r="AS1537" s="13" t="n"/>
      <c r="AT1537" s="13" t="n"/>
      <c r="AU1537" s="13" t="n"/>
    </row>
    <row r="1538">
      <c r="C1538" s="13" t="n">
        <v>121</v>
      </c>
      <c r="D1538" s="96">
        <f>$B$1425</f>
        <v/>
      </c>
      <c r="E1538" s="96">
        <f>$B$1425</f>
        <v/>
      </c>
      <c r="F1538" s="96">
        <f>$B$1425</f>
        <v/>
      </c>
      <c r="T1538" s="14">
        <f>IF(F1537=24,SUM(D1538:F1727),"")</f>
        <v/>
      </c>
      <c r="U1538" s="14" t="n">
        <v>0</v>
      </c>
      <c r="V1538" s="14">
        <f>IF(T1538="","",T1538-U1538)</f>
        <v/>
      </c>
      <c r="AS1538" s="13" t="n"/>
      <c r="AT1538" s="13" t="n"/>
      <c r="AU1538" s="13" t="n"/>
    </row>
    <row r="1539">
      <c r="C1539" s="13" t="n">
        <v>122</v>
      </c>
      <c r="D1539" s="96">
        <f>$B$1425</f>
        <v/>
      </c>
      <c r="E1539" s="96">
        <f>$B$1425</f>
        <v/>
      </c>
      <c r="F1539" s="96">
        <f>$B$1425</f>
        <v/>
      </c>
      <c r="T1539" s="14">
        <f>IF(F1538=24,SUM(D1539:F1728),"")</f>
        <v/>
      </c>
      <c r="U1539" s="14" t="n">
        <v>0</v>
      </c>
      <c r="V1539" s="14">
        <f>IF(T1539="","",T1539-U1539)</f>
        <v/>
      </c>
      <c r="AS1539" s="13" t="n"/>
      <c r="AT1539" s="13" t="n"/>
      <c r="AU1539" s="13" t="n"/>
    </row>
    <row r="1540">
      <c r="C1540" s="13" t="n">
        <v>123</v>
      </c>
      <c r="D1540" s="96">
        <f>$B$1425</f>
        <v/>
      </c>
      <c r="E1540" s="96">
        <f>$B$1425</f>
        <v/>
      </c>
      <c r="F1540" s="96">
        <f>$B$1425</f>
        <v/>
      </c>
      <c r="T1540" s="14">
        <f>IF(F1539=24,SUM(D1540:F1729),"")</f>
        <v/>
      </c>
      <c r="U1540" s="14" t="n">
        <v>0</v>
      </c>
      <c r="V1540" s="14">
        <f>IF(T1540="","",T1540-U1540)</f>
        <v/>
      </c>
      <c r="AS1540" s="13" t="n"/>
      <c r="AT1540" s="13" t="n"/>
      <c r="AU1540" s="13" t="n"/>
    </row>
    <row r="1541">
      <c r="C1541" s="13" t="n">
        <v>124</v>
      </c>
      <c r="D1541" s="96">
        <f>$B$1425</f>
        <v/>
      </c>
      <c r="E1541" s="96">
        <f>$B$1425</f>
        <v/>
      </c>
      <c r="F1541" s="96">
        <f>$B$1425</f>
        <v/>
      </c>
      <c r="T1541" s="14">
        <f>IF(F1540=24,SUM(D1541:F1730),"")</f>
        <v/>
      </c>
      <c r="U1541" s="14" t="n">
        <v>0</v>
      </c>
      <c r="V1541" s="14">
        <f>IF(T1541="","",T1541-U1541)</f>
        <v/>
      </c>
      <c r="AS1541" s="13" t="n"/>
      <c r="AT1541" s="13" t="n"/>
      <c r="AU1541" s="13" t="n"/>
    </row>
    <row r="1542">
      <c r="C1542" s="13" t="n">
        <v>125</v>
      </c>
      <c r="D1542" s="96">
        <f>$B$1425</f>
        <v/>
      </c>
      <c r="E1542" s="96">
        <f>$B$1425</f>
        <v/>
      </c>
      <c r="F1542" s="96">
        <f>$B$1425</f>
        <v/>
      </c>
      <c r="T1542" s="14">
        <f>IF(F1541=24,SUM(D1542:F1731),"")</f>
        <v/>
      </c>
      <c r="U1542" s="14" t="n">
        <v>0</v>
      </c>
      <c r="V1542" s="14">
        <f>IF(T1542="","",T1542-U1542)</f>
        <v/>
      </c>
      <c r="AS1542" s="13" t="n"/>
      <c r="AT1542" s="13" t="n"/>
      <c r="AU1542" s="13" t="n"/>
    </row>
    <row r="1543">
      <c r="C1543" s="13" t="n">
        <v>126</v>
      </c>
      <c r="D1543" s="96">
        <f>$B$1425</f>
        <v/>
      </c>
      <c r="E1543" s="96">
        <f>$B$1425</f>
        <v/>
      </c>
      <c r="F1543" s="96">
        <f>$B$1425</f>
        <v/>
      </c>
      <c r="T1543" s="14">
        <f>IF(F1542=24,SUM(D1543:F1732),"")</f>
        <v/>
      </c>
      <c r="U1543" s="14" t="n">
        <v>0</v>
      </c>
      <c r="V1543" s="14">
        <f>IF(T1543="","",T1543-U1543)</f>
        <v/>
      </c>
      <c r="AS1543" s="13" t="n"/>
      <c r="AT1543" s="13" t="n"/>
      <c r="AU1543" s="13" t="n"/>
    </row>
    <row r="1544">
      <c r="C1544" s="13" t="n">
        <v>127</v>
      </c>
      <c r="D1544" s="96">
        <f>$B$1425</f>
        <v/>
      </c>
      <c r="E1544" s="96">
        <f>$B$1425</f>
        <v/>
      </c>
      <c r="F1544" s="96">
        <f>$B$1425</f>
        <v/>
      </c>
      <c r="T1544" s="14">
        <f>IF(F1543=24,SUM(D1544:F1733),"")</f>
        <v/>
      </c>
      <c r="U1544" s="14" t="n">
        <v>0</v>
      </c>
      <c r="V1544" s="14">
        <f>IF(T1544="","",T1544-U1544)</f>
        <v/>
      </c>
      <c r="AS1544" s="13" t="n"/>
      <c r="AT1544" s="13" t="n"/>
      <c r="AU1544" s="13" t="n"/>
    </row>
    <row r="1545">
      <c r="C1545" s="13" t="n">
        <v>128</v>
      </c>
      <c r="D1545" s="96">
        <f>$B$1425</f>
        <v/>
      </c>
      <c r="E1545" s="96">
        <f>$B$1425</f>
        <v/>
      </c>
      <c r="F1545" s="96">
        <f>$B$1425</f>
        <v/>
      </c>
      <c r="T1545" s="14">
        <f>IF(F1544=24,SUM(D1545:F1734),"")</f>
        <v/>
      </c>
      <c r="U1545" s="14" t="n">
        <v>0</v>
      </c>
      <c r="V1545" s="14">
        <f>IF(T1545="","",T1545-U1545)</f>
        <v/>
      </c>
      <c r="AS1545" s="13" t="n"/>
      <c r="AT1545" s="13" t="n"/>
      <c r="AU1545" s="13" t="n"/>
    </row>
    <row r="1546">
      <c r="C1546" s="13" t="n">
        <v>129</v>
      </c>
      <c r="D1546" s="96">
        <f>$B$1425</f>
        <v/>
      </c>
      <c r="E1546" s="96">
        <f>$B$1425</f>
        <v/>
      </c>
      <c r="F1546" s="96">
        <f>$B$1425</f>
        <v/>
      </c>
      <c r="T1546" s="14">
        <f>IF(F1545=24,SUM(D1546:F1735),"")</f>
        <v/>
      </c>
      <c r="U1546" s="14" t="n">
        <v>0</v>
      </c>
      <c r="V1546" s="14">
        <f>IF(T1546="","",T1546-U1546)</f>
        <v/>
      </c>
      <c r="AS1546" s="13" t="n"/>
      <c r="AT1546" s="13" t="n"/>
      <c r="AU1546" s="13" t="n"/>
    </row>
    <row r="1547">
      <c r="C1547" s="13" t="n">
        <v>130</v>
      </c>
      <c r="D1547" s="96">
        <f>$B$1425</f>
        <v/>
      </c>
      <c r="E1547" s="96">
        <f>$B$1425</f>
        <v/>
      </c>
      <c r="F1547" s="96">
        <f>$B$1425</f>
        <v/>
      </c>
      <c r="T1547" s="14">
        <f>IF(F1546=24,SUM(D1547:F1736),"")</f>
        <v/>
      </c>
      <c r="U1547" s="14" t="n">
        <v>0</v>
      </c>
      <c r="V1547" s="14">
        <f>IF(T1547="","",T1547-U1547)</f>
        <v/>
      </c>
      <c r="AS1547" s="13" t="n"/>
      <c r="AT1547" s="13" t="n"/>
      <c r="AU1547" s="13" t="n"/>
    </row>
    <row r="1548">
      <c r="C1548" s="13" t="n">
        <v>131</v>
      </c>
      <c r="D1548" s="96">
        <f>$B$1425</f>
        <v/>
      </c>
      <c r="E1548" s="96">
        <f>$B$1425</f>
        <v/>
      </c>
      <c r="F1548" s="96">
        <f>$B$1425</f>
        <v/>
      </c>
      <c r="T1548" s="14">
        <f>IF(F1547=24,SUM(D1548:F1737),"")</f>
        <v/>
      </c>
      <c r="U1548" s="14" t="n">
        <v>0</v>
      </c>
      <c r="V1548" s="14">
        <f>IF(T1548="","",T1548-U1548)</f>
        <v/>
      </c>
      <c r="AS1548" s="13" t="n"/>
      <c r="AT1548" s="13" t="n"/>
      <c r="AU1548" s="13" t="n"/>
    </row>
    <row r="1549">
      <c r="C1549" s="13" t="n">
        <v>132</v>
      </c>
      <c r="D1549" s="96">
        <f>$B$1425</f>
        <v/>
      </c>
      <c r="E1549" s="96">
        <f>$B$1425</f>
        <v/>
      </c>
      <c r="F1549" s="96">
        <f>$B$1425</f>
        <v/>
      </c>
      <c r="T1549" s="14">
        <f>IF(F1548=24,SUM(D1549:F1738),"")</f>
        <v/>
      </c>
      <c r="U1549" s="14" t="n">
        <v>0</v>
      </c>
      <c r="V1549" s="14">
        <f>IF(T1549="","",T1549-U1549)</f>
        <v/>
      </c>
      <c r="AS1549" s="13" t="n"/>
      <c r="AT1549" s="13" t="n"/>
      <c r="AU1549" s="13" t="n"/>
    </row>
    <row r="1550">
      <c r="C1550" s="13" t="n">
        <v>133</v>
      </c>
      <c r="D1550" s="96">
        <f>$B$1425</f>
        <v/>
      </c>
      <c r="E1550" s="96">
        <f>$B$1425</f>
        <v/>
      </c>
      <c r="F1550" s="96">
        <f>$B$1425</f>
        <v/>
      </c>
      <c r="T1550" s="14">
        <f>IF(F1549=24,SUM(D1550:F1739),"")</f>
        <v/>
      </c>
      <c r="U1550" s="14" t="n">
        <v>0</v>
      </c>
      <c r="V1550" s="14">
        <f>IF(T1550="","",T1550-U1550)</f>
        <v/>
      </c>
      <c r="AS1550" s="13" t="n"/>
      <c r="AT1550" s="13" t="n"/>
      <c r="AU1550" s="13" t="n"/>
    </row>
    <row r="1551">
      <c r="C1551" s="13" t="n">
        <v>134</v>
      </c>
      <c r="D1551" s="96">
        <f>$B$1425</f>
        <v/>
      </c>
      <c r="E1551" s="96">
        <f>$B$1425</f>
        <v/>
      </c>
      <c r="F1551" s="96">
        <f>$B$1425</f>
        <v/>
      </c>
      <c r="T1551" s="14">
        <f>IF(F1550=24,SUM(D1551:F1740),"")</f>
        <v/>
      </c>
      <c r="U1551" s="14" t="n">
        <v>0</v>
      </c>
      <c r="V1551" s="14">
        <f>IF(T1551="","",T1551-U1551)</f>
        <v/>
      </c>
      <c r="AS1551" s="13" t="n"/>
      <c r="AT1551" s="13" t="n"/>
      <c r="AU1551" s="13" t="n"/>
    </row>
    <row r="1552">
      <c r="C1552" s="13" t="n">
        <v>135</v>
      </c>
      <c r="D1552" s="96">
        <f>$B$1425</f>
        <v/>
      </c>
      <c r="E1552" s="96">
        <f>$B$1425</f>
        <v/>
      </c>
      <c r="F1552" s="96">
        <f>$B$1425</f>
        <v/>
      </c>
      <c r="T1552" s="14">
        <f>IF(F1551=24,SUM(D1552:F1741),"")</f>
        <v/>
      </c>
      <c r="U1552" s="14" t="n">
        <v>0</v>
      </c>
      <c r="V1552" s="14">
        <f>IF(T1552="","",T1552-U1552)</f>
        <v/>
      </c>
      <c r="AS1552" s="13" t="n"/>
      <c r="AT1552" s="13" t="n"/>
      <c r="AU1552" s="13" t="n"/>
    </row>
    <row r="1553">
      <c r="C1553" s="13" t="n">
        <v>136</v>
      </c>
      <c r="D1553" s="96">
        <f>$B$1425</f>
        <v/>
      </c>
      <c r="E1553" s="96">
        <f>$B$1425</f>
        <v/>
      </c>
      <c r="F1553" s="96">
        <f>$B$1425</f>
        <v/>
      </c>
      <c r="T1553" s="14">
        <f>IF(F1552=24,SUM(D1553:F1742),"")</f>
        <v/>
      </c>
      <c r="U1553" s="14" t="n">
        <v>0</v>
      </c>
      <c r="V1553" s="14">
        <f>IF(T1553="","",T1553-U1553)</f>
        <v/>
      </c>
      <c r="AS1553" s="13" t="n"/>
      <c r="AT1553" s="13" t="n"/>
      <c r="AU1553" s="13" t="n"/>
    </row>
    <row r="1554">
      <c r="C1554" s="13" t="n">
        <v>137</v>
      </c>
      <c r="D1554" s="96">
        <f>$B$1425</f>
        <v/>
      </c>
      <c r="E1554" s="96">
        <f>$B$1425</f>
        <v/>
      </c>
      <c r="F1554" s="96">
        <f>$B$1425</f>
        <v/>
      </c>
      <c r="T1554" s="14">
        <f>IF(F1553=24,SUM(D1554:F1743),"")</f>
        <v/>
      </c>
      <c r="U1554" s="14" t="n">
        <v>0</v>
      </c>
      <c r="V1554" s="14">
        <f>IF(T1554="","",T1554-U1554)</f>
        <v/>
      </c>
      <c r="AS1554" s="13" t="n"/>
      <c r="AT1554" s="13" t="n"/>
      <c r="AU1554" s="13" t="n"/>
    </row>
    <row r="1555">
      <c r="C1555" s="13" t="n">
        <v>138</v>
      </c>
      <c r="D1555" s="96">
        <f>$B$1425</f>
        <v/>
      </c>
      <c r="E1555" s="96">
        <f>$B$1425</f>
        <v/>
      </c>
      <c r="F1555" s="96">
        <f>$B$1425</f>
        <v/>
      </c>
      <c r="T1555" s="14">
        <f>IF(F1554=24,SUM(D1555:F1744),"")</f>
        <v/>
      </c>
      <c r="U1555" s="14" t="n">
        <v>0</v>
      </c>
      <c r="V1555" s="14">
        <f>IF(T1555="","",T1555-U1555)</f>
        <v/>
      </c>
      <c r="AS1555" s="13" t="n"/>
      <c r="AT1555" s="13" t="n"/>
      <c r="AU1555" s="13" t="n"/>
    </row>
    <row r="1556">
      <c r="C1556" s="13" t="n">
        <v>139</v>
      </c>
      <c r="D1556" s="96">
        <f>$B$1425</f>
        <v/>
      </c>
      <c r="E1556" s="96">
        <f>$B$1425</f>
        <v/>
      </c>
      <c r="F1556" s="96">
        <f>$B$1425</f>
        <v/>
      </c>
      <c r="T1556" s="14">
        <f>IF(F1555=24,SUM(D1556:F1745),"")</f>
        <v/>
      </c>
      <c r="U1556" s="14" t="n">
        <v>0</v>
      </c>
      <c r="V1556" s="14">
        <f>IF(T1556="","",T1556-U1556)</f>
        <v/>
      </c>
      <c r="AS1556" s="13" t="n"/>
      <c r="AT1556" s="13" t="n"/>
      <c r="AU1556" s="13" t="n"/>
    </row>
    <row r="1557">
      <c r="C1557" s="13" t="n">
        <v>140</v>
      </c>
      <c r="D1557" s="96">
        <f>$B$1425</f>
        <v/>
      </c>
      <c r="E1557" s="96">
        <f>$B$1425</f>
        <v/>
      </c>
      <c r="F1557" s="96">
        <f>$B$1425</f>
        <v/>
      </c>
      <c r="T1557" s="14">
        <f>IF(F1556=24,SUM(D1557:F1746),"")</f>
        <v/>
      </c>
      <c r="U1557" s="14" t="n">
        <v>0</v>
      </c>
      <c r="V1557" s="14">
        <f>IF(T1557="","",T1557-U1557)</f>
        <v/>
      </c>
      <c r="AS1557" s="13" t="n"/>
      <c r="AT1557" s="13" t="n"/>
      <c r="AU1557" s="13" t="n"/>
    </row>
    <row r="1558">
      <c r="C1558" s="13" t="n">
        <v>141</v>
      </c>
      <c r="D1558" s="96">
        <f>$B$1425</f>
        <v/>
      </c>
      <c r="E1558" s="96">
        <f>$B$1425</f>
        <v/>
      </c>
      <c r="F1558" s="96">
        <f>$B$1425</f>
        <v/>
      </c>
      <c r="T1558" s="14">
        <f>IF(F1557=24,SUM(D1558:F1747),"")</f>
        <v/>
      </c>
      <c r="U1558" s="14" t="n">
        <v>0</v>
      </c>
      <c r="V1558" s="14">
        <f>IF(T1558="","",T1558-U1558)</f>
        <v/>
      </c>
      <c r="AS1558" s="13" t="n"/>
      <c r="AT1558" s="13" t="n"/>
      <c r="AU1558" s="13" t="n"/>
    </row>
    <row r="1559">
      <c r="C1559" s="13" t="n">
        <v>142</v>
      </c>
      <c r="D1559" s="96">
        <f>$B$1425</f>
        <v/>
      </c>
      <c r="E1559" s="96">
        <f>$B$1425</f>
        <v/>
      </c>
      <c r="F1559" s="96">
        <f>$B$1425</f>
        <v/>
      </c>
      <c r="T1559" s="14">
        <f>IF(F1558=24,SUM(D1559:F1748),"")</f>
        <v/>
      </c>
      <c r="U1559" s="14" t="n">
        <v>0</v>
      </c>
      <c r="V1559" s="14">
        <f>IF(T1559="","",T1559-U1559)</f>
        <v/>
      </c>
      <c r="AS1559" s="13" t="n"/>
      <c r="AT1559" s="13" t="n"/>
      <c r="AU1559" s="13" t="n"/>
    </row>
    <row r="1560">
      <c r="C1560" s="13" t="n">
        <v>143</v>
      </c>
      <c r="D1560" s="96">
        <f>$B$1425</f>
        <v/>
      </c>
      <c r="E1560" s="96">
        <f>$B$1425</f>
        <v/>
      </c>
      <c r="F1560" s="96">
        <f>$B$1425</f>
        <v/>
      </c>
      <c r="T1560" s="14">
        <f>IF(F1559=24,SUM(D1560:F1749),"")</f>
        <v/>
      </c>
      <c r="U1560" s="14" t="n">
        <v>0</v>
      </c>
      <c r="V1560" s="14">
        <f>IF(T1560="","",T1560-U1560)</f>
        <v/>
      </c>
      <c r="AS1560" s="13" t="n"/>
      <c r="AT1560" s="13" t="n"/>
      <c r="AU1560" s="13" t="n"/>
    </row>
    <row r="1561">
      <c r="C1561" s="13" t="n">
        <v>144</v>
      </c>
      <c r="D1561" s="96">
        <f>$B$1425</f>
        <v/>
      </c>
      <c r="E1561" s="96">
        <f>$B$1425</f>
        <v/>
      </c>
      <c r="F1561" s="96">
        <f>$B$1425</f>
        <v/>
      </c>
      <c r="T1561" s="14">
        <f>IF(F1560=24,SUM(D1561:F1750),"")</f>
        <v/>
      </c>
      <c r="U1561" s="14" t="n">
        <v>0</v>
      </c>
      <c r="V1561" s="14">
        <f>IF(T1561="","",T1561-U1561)</f>
        <v/>
      </c>
      <c r="AS1561" s="13" t="n"/>
      <c r="AT1561" s="13" t="n"/>
      <c r="AU1561" s="13" t="n"/>
    </row>
    <row r="1562">
      <c r="C1562" s="13" t="n">
        <v>145</v>
      </c>
      <c r="D1562" s="96">
        <f>$B$1425</f>
        <v/>
      </c>
      <c r="E1562" s="96">
        <f>$B$1425</f>
        <v/>
      </c>
      <c r="F1562" s="96">
        <f>$B$1425</f>
        <v/>
      </c>
      <c r="T1562" s="14">
        <f>IF(F1561=24,SUM(D1562:F1751),"")</f>
        <v/>
      </c>
      <c r="U1562" s="14" t="n">
        <v>0</v>
      </c>
      <c r="V1562" s="14">
        <f>IF(T1562="","",T1562-U1562)</f>
        <v/>
      </c>
      <c r="AS1562" s="13" t="n"/>
      <c r="AT1562" s="13" t="n"/>
      <c r="AU1562" s="13" t="n"/>
    </row>
    <row r="1563">
      <c r="C1563" s="13" t="n">
        <v>146</v>
      </c>
      <c r="D1563" s="96">
        <f>$B$1425</f>
        <v/>
      </c>
      <c r="E1563" s="96">
        <f>$B$1425</f>
        <v/>
      </c>
      <c r="F1563" s="96">
        <f>$B$1425</f>
        <v/>
      </c>
      <c r="T1563" s="14">
        <f>IF(F1562=24,SUM(D1563:F1752),"")</f>
        <v/>
      </c>
      <c r="U1563" s="14" t="n">
        <v>0</v>
      </c>
      <c r="V1563" s="14">
        <f>IF(T1563="","",T1563-U1563)</f>
        <v/>
      </c>
      <c r="AS1563" s="13" t="n"/>
      <c r="AT1563" s="13" t="n"/>
      <c r="AU1563" s="13" t="n"/>
    </row>
    <row r="1564">
      <c r="C1564" s="13" t="n">
        <v>147</v>
      </c>
      <c r="D1564" s="96">
        <f>$B$1425</f>
        <v/>
      </c>
      <c r="E1564" s="96">
        <f>$B$1425</f>
        <v/>
      </c>
      <c r="F1564" s="96">
        <f>$B$1425</f>
        <v/>
      </c>
      <c r="T1564" s="14">
        <f>IF(F1563=24,SUM(D1564:F1753),"")</f>
        <v/>
      </c>
      <c r="U1564" s="14" t="n">
        <v>0</v>
      </c>
      <c r="V1564" s="14">
        <f>IF(T1564="","",T1564-U1564)</f>
        <v/>
      </c>
      <c r="AS1564" s="13" t="n"/>
      <c r="AT1564" s="13" t="n"/>
      <c r="AU1564" s="13" t="n"/>
    </row>
    <row r="1565">
      <c r="C1565" s="13" t="n">
        <v>148</v>
      </c>
      <c r="D1565" s="96">
        <f>$B$1425</f>
        <v/>
      </c>
      <c r="E1565" s="96">
        <f>$B$1425</f>
        <v/>
      </c>
      <c r="F1565" s="96">
        <f>$B$1425</f>
        <v/>
      </c>
      <c r="T1565" s="14">
        <f>IF(F1564=24,SUM(D1565:F1754),"")</f>
        <v/>
      </c>
      <c r="U1565" s="14" t="n">
        <v>0</v>
      </c>
      <c r="V1565" s="14">
        <f>IF(T1565="","",T1565-U1565)</f>
        <v/>
      </c>
      <c r="AS1565" s="13" t="n"/>
      <c r="AT1565" s="13" t="n"/>
      <c r="AU1565" s="13" t="n"/>
    </row>
    <row r="1566">
      <c r="C1566" s="13" t="n">
        <v>149</v>
      </c>
      <c r="D1566" s="96">
        <f>$B$1425</f>
        <v/>
      </c>
      <c r="E1566" s="96">
        <f>$B$1425</f>
        <v/>
      </c>
      <c r="F1566" s="96">
        <f>$B$1425</f>
        <v/>
      </c>
      <c r="T1566" s="14">
        <f>IF(F1565=24,SUM(D1566:F1755),"")</f>
        <v/>
      </c>
      <c r="U1566" s="14" t="n">
        <v>0</v>
      </c>
      <c r="V1566" s="14">
        <f>IF(T1566="","",T1566-U1566)</f>
        <v/>
      </c>
      <c r="AS1566" s="13" t="n"/>
      <c r="AT1566" s="13" t="n"/>
      <c r="AU1566" s="13" t="n"/>
    </row>
    <row r="1567">
      <c r="C1567" s="13" t="n">
        <v>150</v>
      </c>
      <c r="D1567" s="96">
        <f>$B$1425</f>
        <v/>
      </c>
      <c r="E1567" s="96">
        <f>$B$1425</f>
        <v/>
      </c>
      <c r="F1567" s="96">
        <f>$B$1425</f>
        <v/>
      </c>
      <c r="T1567" s="14">
        <f>IF(F1566=24,SUM(D1567:F1756),"")</f>
        <v/>
      </c>
      <c r="U1567" s="14" t="n">
        <v>0</v>
      </c>
      <c r="V1567" s="14">
        <f>IF(T1567="","",T1567-U1567)</f>
        <v/>
      </c>
      <c r="AS1567" s="13" t="n"/>
      <c r="AT1567" s="13" t="n"/>
      <c r="AU1567" s="13" t="n"/>
    </row>
    <row r="1568">
      <c r="C1568" s="13" t="n">
        <v>151</v>
      </c>
      <c r="D1568" s="96">
        <f>$B$1425</f>
        <v/>
      </c>
      <c r="E1568" s="96">
        <f>$B$1425</f>
        <v/>
      </c>
      <c r="F1568" s="96">
        <f>$B$1425</f>
        <v/>
      </c>
      <c r="T1568" s="14">
        <f>IF(F1567=24,SUM(D1568:F1757),"")</f>
        <v/>
      </c>
      <c r="U1568" s="14" t="n">
        <v>0</v>
      </c>
      <c r="V1568" s="14">
        <f>IF(T1568="","",T1568-U1568)</f>
        <v/>
      </c>
      <c r="AS1568" s="13" t="n"/>
      <c r="AT1568" s="13" t="n"/>
      <c r="AU1568" s="13" t="n"/>
    </row>
    <row r="1569">
      <c r="C1569" s="13" t="n">
        <v>152</v>
      </c>
      <c r="D1569" s="96">
        <f>$B$1425</f>
        <v/>
      </c>
      <c r="E1569" s="96">
        <f>$B$1425</f>
        <v/>
      </c>
      <c r="F1569" s="96">
        <f>$B$1425</f>
        <v/>
      </c>
      <c r="T1569" s="14">
        <f>IF(F1568=24,SUM(D1569:F1758),"")</f>
        <v/>
      </c>
      <c r="U1569" s="14" t="n">
        <v>0</v>
      </c>
      <c r="V1569" s="14">
        <f>IF(T1569="","",T1569-U1569)</f>
        <v/>
      </c>
      <c r="AS1569" s="13" t="n"/>
      <c r="AT1569" s="13" t="n"/>
      <c r="AU1569" s="13" t="n"/>
    </row>
    <row r="1570">
      <c r="C1570" s="13" t="n">
        <v>153</v>
      </c>
      <c r="D1570" s="96">
        <f>$B$1425</f>
        <v/>
      </c>
      <c r="E1570" s="96">
        <f>$B$1425</f>
        <v/>
      </c>
      <c r="F1570" s="96">
        <f>$B$1425</f>
        <v/>
      </c>
      <c r="T1570" s="14">
        <f>IF(F1569=24,SUM(D1570:F1759),"")</f>
        <v/>
      </c>
      <c r="U1570" s="14" t="n">
        <v>0</v>
      </c>
      <c r="V1570" s="14">
        <f>IF(T1570="","",T1570-U1570)</f>
        <v/>
      </c>
      <c r="AS1570" s="13" t="n"/>
      <c r="AT1570" s="13" t="n"/>
      <c r="AU1570" s="13" t="n"/>
    </row>
    <row r="1571">
      <c r="C1571" s="13" t="n">
        <v>154</v>
      </c>
      <c r="D1571" s="96">
        <f>$B$1425</f>
        <v/>
      </c>
      <c r="E1571" s="96">
        <f>$B$1425</f>
        <v/>
      </c>
      <c r="F1571" s="96">
        <f>$B$1425</f>
        <v/>
      </c>
      <c r="T1571" s="14">
        <f>IF(F1570=24,SUM(D1571:F1760),"")</f>
        <v/>
      </c>
      <c r="U1571" s="14" t="n">
        <v>0</v>
      </c>
      <c r="V1571" s="14">
        <f>IF(T1571="","",T1571-U1571)</f>
        <v/>
      </c>
      <c r="AS1571" s="13" t="n"/>
      <c r="AT1571" s="13" t="n"/>
      <c r="AU1571" s="13" t="n"/>
    </row>
    <row r="1572">
      <c r="C1572" s="13" t="n">
        <v>155</v>
      </c>
      <c r="D1572" s="96">
        <f>$B$1425</f>
        <v/>
      </c>
      <c r="E1572" s="96">
        <f>$B$1425</f>
        <v/>
      </c>
      <c r="F1572" s="96">
        <f>$B$1425</f>
        <v/>
      </c>
      <c r="T1572" s="14">
        <f>IF(F1571=24,SUM(D1572:F1761),"")</f>
        <v/>
      </c>
      <c r="U1572" s="14" t="n">
        <v>0</v>
      </c>
      <c r="V1572" s="14">
        <f>IF(T1572="","",T1572-U1572)</f>
        <v/>
      </c>
      <c r="AS1572" s="13" t="n"/>
      <c r="AT1572" s="13" t="n"/>
      <c r="AU1572" s="13" t="n"/>
    </row>
    <row r="1573">
      <c r="C1573" s="13" t="n">
        <v>156</v>
      </c>
      <c r="D1573" s="96">
        <f>$B$1425</f>
        <v/>
      </c>
      <c r="E1573" s="96">
        <f>$B$1425</f>
        <v/>
      </c>
      <c r="F1573" s="96">
        <f>$B$1425</f>
        <v/>
      </c>
      <c r="T1573" s="14">
        <f>IF(F1572=24,SUM(D1573:F1762),"")</f>
        <v/>
      </c>
      <c r="U1573" s="14" t="n">
        <v>0</v>
      </c>
      <c r="V1573" s="14">
        <f>IF(T1573="","",T1573-U1573)</f>
        <v/>
      </c>
      <c r="AS1573" s="13" t="n"/>
      <c r="AT1573" s="13" t="n"/>
      <c r="AU1573" s="13" t="n"/>
    </row>
    <row r="1574">
      <c r="C1574" s="13" t="n">
        <v>157</v>
      </c>
      <c r="D1574" s="96">
        <f>$B$1425</f>
        <v/>
      </c>
      <c r="E1574" s="96">
        <f>$B$1425</f>
        <v/>
      </c>
      <c r="F1574" s="96">
        <f>$B$1425</f>
        <v/>
      </c>
      <c r="T1574" s="14">
        <f>IF(F1573=24,SUM(D1574:F1763),"")</f>
        <v/>
      </c>
      <c r="U1574" s="14" t="n">
        <v>0</v>
      </c>
      <c r="V1574" s="14">
        <f>IF(T1574="","",T1574-U1574)</f>
        <v/>
      </c>
      <c r="AS1574" s="13" t="n"/>
      <c r="AT1574" s="13" t="n"/>
      <c r="AU1574" s="13" t="n"/>
    </row>
    <row r="1575">
      <c r="C1575" s="13" t="n">
        <v>158</v>
      </c>
      <c r="D1575" s="96">
        <f>$B$1425</f>
        <v/>
      </c>
      <c r="E1575" s="96">
        <f>$B$1425</f>
        <v/>
      </c>
      <c r="F1575" s="96">
        <f>$B$1425</f>
        <v/>
      </c>
      <c r="T1575" s="14">
        <f>IF(F1574=24,SUM(D1575:F1764),"")</f>
        <v/>
      </c>
      <c r="U1575" s="14" t="n">
        <v>0</v>
      </c>
      <c r="V1575" s="14">
        <f>IF(T1575="","",T1575-U1575)</f>
        <v/>
      </c>
      <c r="AS1575" s="13" t="n"/>
      <c r="AT1575" s="13" t="n"/>
      <c r="AU1575" s="13" t="n"/>
    </row>
    <row r="1576">
      <c r="C1576" s="13" t="n">
        <v>159</v>
      </c>
      <c r="D1576" s="96">
        <f>$B$1425</f>
        <v/>
      </c>
      <c r="E1576" s="96">
        <f>$B$1425</f>
        <v/>
      </c>
      <c r="F1576" s="96">
        <f>$B$1425</f>
        <v/>
      </c>
      <c r="T1576" s="14">
        <f>IF(F1575=24,SUM(D1576:F1765),"")</f>
        <v/>
      </c>
      <c r="U1576" s="14" t="n">
        <v>0</v>
      </c>
      <c r="V1576" s="14">
        <f>IF(T1576="","",T1576-U1576)</f>
        <v/>
      </c>
      <c r="AS1576" s="13" t="n"/>
      <c r="AT1576" s="13" t="n"/>
      <c r="AU1576" s="13" t="n"/>
    </row>
    <row r="1577">
      <c r="C1577" s="13" t="n">
        <v>160</v>
      </c>
      <c r="D1577" s="96">
        <f>$B$1425</f>
        <v/>
      </c>
      <c r="E1577" s="96">
        <f>$B$1425</f>
        <v/>
      </c>
      <c r="F1577" s="96">
        <f>$B$1425</f>
        <v/>
      </c>
      <c r="T1577" s="14">
        <f>IF(F1576=24,SUM(D1577:F1766),"")</f>
        <v/>
      </c>
      <c r="U1577" s="14" t="n">
        <v>0</v>
      </c>
      <c r="V1577" s="14">
        <f>IF(T1577="","",T1577-U1577)</f>
        <v/>
      </c>
      <c r="AS1577" s="13" t="n"/>
      <c r="AT1577" s="13" t="n"/>
      <c r="AU1577" s="13" t="n"/>
    </row>
    <row r="1578">
      <c r="C1578" s="13" t="n">
        <v>161</v>
      </c>
      <c r="D1578" s="96">
        <f>$B$1425</f>
        <v/>
      </c>
      <c r="E1578" s="96">
        <f>$B$1425</f>
        <v/>
      </c>
      <c r="F1578" s="96">
        <f>$B$1425</f>
        <v/>
      </c>
      <c r="T1578" s="14">
        <f>IF(F1577=24,SUM(D1578:F1767),"")</f>
        <v/>
      </c>
      <c r="U1578" s="14" t="n">
        <v>0</v>
      </c>
      <c r="V1578" s="14">
        <f>IF(T1578="","",T1578-U1578)</f>
        <v/>
      </c>
      <c r="AS1578" s="13" t="n"/>
      <c r="AT1578" s="13" t="n"/>
      <c r="AU1578" s="13" t="n"/>
    </row>
    <row r="1579">
      <c r="C1579" s="13" t="n">
        <v>162</v>
      </c>
      <c r="D1579" s="96">
        <f>$B$1425</f>
        <v/>
      </c>
      <c r="E1579" s="96">
        <f>$B$1425</f>
        <v/>
      </c>
      <c r="F1579" s="96">
        <f>$B$1425</f>
        <v/>
      </c>
      <c r="T1579" s="14">
        <f>IF(F1578=24,SUM(D1579:F1768),"")</f>
        <v/>
      </c>
      <c r="U1579" s="14" t="n">
        <v>0</v>
      </c>
      <c r="V1579" s="14">
        <f>IF(T1579="","",T1579-U1579)</f>
        <v/>
      </c>
      <c r="AS1579" s="13" t="n"/>
      <c r="AT1579" s="13" t="n"/>
      <c r="AU1579" s="13" t="n"/>
    </row>
    <row r="1580">
      <c r="C1580" s="13" t="n">
        <v>163</v>
      </c>
      <c r="D1580" s="96">
        <f>$B$1425</f>
        <v/>
      </c>
      <c r="E1580" s="96">
        <f>$B$1425</f>
        <v/>
      </c>
      <c r="F1580" s="96">
        <f>$B$1425</f>
        <v/>
      </c>
      <c r="T1580" s="14">
        <f>IF(F1579=24,SUM(D1580:F1769),"")</f>
        <v/>
      </c>
      <c r="U1580" s="14" t="n">
        <v>0</v>
      </c>
      <c r="V1580" s="14">
        <f>IF(T1580="","",T1580-U1580)</f>
        <v/>
      </c>
      <c r="AS1580" s="13" t="n"/>
      <c r="AT1580" s="13" t="n"/>
      <c r="AU1580" s="13" t="n"/>
    </row>
    <row r="1581">
      <c r="C1581" s="13" t="n">
        <v>164</v>
      </c>
      <c r="D1581" s="96">
        <f>$B$1425</f>
        <v/>
      </c>
      <c r="E1581" s="96">
        <f>$B$1425</f>
        <v/>
      </c>
      <c r="F1581" s="96">
        <f>$B$1425</f>
        <v/>
      </c>
      <c r="T1581" s="14">
        <f>IF(F1580=24,SUM(D1581:F1770),"")</f>
        <v/>
      </c>
      <c r="U1581" s="14" t="n">
        <v>0</v>
      </c>
      <c r="V1581" s="14">
        <f>IF(T1581="","",T1581-U1581)</f>
        <v/>
      </c>
      <c r="AS1581" s="13" t="n"/>
      <c r="AT1581" s="13" t="n"/>
      <c r="AU1581" s="13" t="n"/>
    </row>
    <row r="1582">
      <c r="C1582" s="13" t="n">
        <v>165</v>
      </c>
      <c r="D1582" s="96">
        <f>$B$1425</f>
        <v/>
      </c>
      <c r="E1582" s="96">
        <f>$B$1425</f>
        <v/>
      </c>
      <c r="F1582" s="96">
        <f>$B$1425</f>
        <v/>
      </c>
      <c r="T1582" s="14">
        <f>IF(F1581=24,SUM(D1582:F1771),"")</f>
        <v/>
      </c>
      <c r="U1582" s="14" t="n">
        <v>0</v>
      </c>
      <c r="V1582" s="14">
        <f>IF(T1582="","",T1582-U1582)</f>
        <v/>
      </c>
      <c r="AS1582" s="13" t="n"/>
      <c r="AT1582" s="13" t="n"/>
      <c r="AU1582" s="13" t="n"/>
    </row>
    <row r="1583">
      <c r="C1583" s="13" t="n">
        <v>166</v>
      </c>
      <c r="D1583" s="96">
        <f>$B$1425</f>
        <v/>
      </c>
      <c r="E1583" s="96">
        <f>$B$1425</f>
        <v/>
      </c>
      <c r="F1583" s="96">
        <f>$B$1425</f>
        <v/>
      </c>
      <c r="T1583" s="14">
        <f>IF(F1582=24,SUM(D1583:F1772),"")</f>
        <v/>
      </c>
      <c r="U1583" s="14" t="n">
        <v>0</v>
      </c>
      <c r="V1583" s="14">
        <f>IF(T1583="","",T1583-U1583)</f>
        <v/>
      </c>
      <c r="AS1583" s="13" t="n"/>
      <c r="AT1583" s="13" t="n"/>
      <c r="AU1583" s="13" t="n"/>
    </row>
    <row r="1584">
      <c r="C1584" s="13" t="n">
        <v>167</v>
      </c>
      <c r="D1584" s="96">
        <f>$B$1425</f>
        <v/>
      </c>
      <c r="E1584" s="96">
        <f>$B$1425</f>
        <v/>
      </c>
      <c r="F1584" s="96">
        <f>$B$1425</f>
        <v/>
      </c>
      <c r="T1584" s="14">
        <f>IF(F1583=24,SUM(D1584:F1773),"")</f>
        <v/>
      </c>
      <c r="U1584" s="14" t="n">
        <v>0</v>
      </c>
      <c r="V1584" s="14">
        <f>IF(T1584="","",T1584-U1584)</f>
        <v/>
      </c>
      <c r="AS1584" s="13" t="n"/>
      <c r="AT1584" s="13" t="n"/>
      <c r="AU1584" s="13" t="n"/>
    </row>
    <row r="1585">
      <c r="C1585" s="13" t="n">
        <v>168</v>
      </c>
      <c r="D1585" s="96">
        <f>$B$1425</f>
        <v/>
      </c>
      <c r="E1585" s="96">
        <f>$B$1425</f>
        <v/>
      </c>
      <c r="F1585" s="96">
        <f>$B$1425</f>
        <v/>
      </c>
      <c r="T1585" s="14">
        <f>IF(F1584=24,SUM(D1585:F1774),"")</f>
        <v/>
      </c>
      <c r="U1585" s="14" t="n">
        <v>0</v>
      </c>
      <c r="V1585" s="14">
        <f>IF(T1585="","",T1585-U1585)</f>
        <v/>
      </c>
      <c r="AS1585" s="13" t="n"/>
      <c r="AT1585" s="13" t="n"/>
      <c r="AU1585" s="13" t="n"/>
    </row>
    <row r="1586">
      <c r="C1586" s="13" t="n">
        <v>169</v>
      </c>
      <c r="D1586" s="96">
        <f>$B$1425</f>
        <v/>
      </c>
      <c r="E1586" s="96">
        <f>$B$1425</f>
        <v/>
      </c>
      <c r="F1586" s="96">
        <f>$B$1425</f>
        <v/>
      </c>
      <c r="T1586" s="14">
        <f>IF(F1585=24,SUM(D1586:F1775),"")</f>
        <v/>
      </c>
      <c r="U1586" s="14" t="n">
        <v>0</v>
      </c>
      <c r="V1586" s="14">
        <f>IF(T1586="","",T1586-U1586)</f>
        <v/>
      </c>
      <c r="AS1586" s="13" t="n"/>
      <c r="AT1586" s="13" t="n"/>
      <c r="AU1586" s="13" t="n"/>
    </row>
    <row r="1587">
      <c r="C1587" s="13" t="n">
        <v>170</v>
      </c>
      <c r="D1587" s="96">
        <f>$B$1425</f>
        <v/>
      </c>
      <c r="E1587" s="96">
        <f>$B$1425</f>
        <v/>
      </c>
      <c r="F1587" s="96">
        <f>$B$1425</f>
        <v/>
      </c>
      <c r="T1587" s="14">
        <f>IF(F1586=24,SUM(D1587:F1776),"")</f>
        <v/>
      </c>
      <c r="U1587" s="14" t="n">
        <v>0</v>
      </c>
      <c r="V1587" s="14">
        <f>IF(T1587="","",T1587-U1587)</f>
        <v/>
      </c>
      <c r="AS1587" s="13" t="n"/>
      <c r="AT1587" s="13" t="n"/>
      <c r="AU1587" s="13" t="n"/>
    </row>
    <row r="1588">
      <c r="C1588" s="13" t="n">
        <v>171</v>
      </c>
      <c r="D1588" s="96">
        <f>$B$1425</f>
        <v/>
      </c>
      <c r="E1588" s="96">
        <f>$B$1425</f>
        <v/>
      </c>
      <c r="F1588" s="96">
        <f>$B$1425</f>
        <v/>
      </c>
      <c r="T1588" s="14">
        <f>IF(F1587=24,SUM(D1588:F1777),"")</f>
        <v/>
      </c>
      <c r="U1588" s="14" t="n">
        <v>0</v>
      </c>
      <c r="V1588" s="14">
        <f>IF(T1588="","",T1588-U1588)</f>
        <v/>
      </c>
      <c r="AS1588" s="13" t="n"/>
      <c r="AT1588" s="13" t="n"/>
      <c r="AU1588" s="13" t="n"/>
    </row>
    <row r="1589">
      <c r="C1589" s="13" t="n">
        <v>172</v>
      </c>
      <c r="D1589" s="96">
        <f>$B$1425</f>
        <v/>
      </c>
      <c r="E1589" s="96">
        <f>$B$1425</f>
        <v/>
      </c>
      <c r="F1589" s="96">
        <f>$B$1425</f>
        <v/>
      </c>
      <c r="T1589" s="14">
        <f>IF(F1588=24,SUM(D1589:F1778),"")</f>
        <v/>
      </c>
      <c r="U1589" s="14" t="n">
        <v>0</v>
      </c>
      <c r="V1589" s="14">
        <f>IF(T1589="","",T1589-U1589)</f>
        <v/>
      </c>
      <c r="AS1589" s="13" t="n"/>
      <c r="AT1589" s="13" t="n"/>
      <c r="AU1589" s="13" t="n"/>
    </row>
    <row r="1590">
      <c r="C1590" s="13" t="n">
        <v>173</v>
      </c>
      <c r="D1590" s="96">
        <f>$B$1425</f>
        <v/>
      </c>
      <c r="E1590" s="96">
        <f>$B$1425</f>
        <v/>
      </c>
      <c r="F1590" s="96">
        <f>$B$1425</f>
        <v/>
      </c>
      <c r="T1590" s="14">
        <f>IF(F1589=24,SUM(D1590:F1779),"")</f>
        <v/>
      </c>
      <c r="U1590" s="14" t="n">
        <v>0</v>
      </c>
      <c r="V1590" s="14">
        <f>IF(T1590="","",T1590-U1590)</f>
        <v/>
      </c>
      <c r="AS1590" s="13" t="n"/>
      <c r="AT1590" s="13" t="n"/>
      <c r="AU1590" s="13" t="n"/>
    </row>
    <row r="1591">
      <c r="C1591" s="13" t="n">
        <v>174</v>
      </c>
      <c r="D1591" s="96">
        <f>$B$1425</f>
        <v/>
      </c>
      <c r="E1591" s="96">
        <f>$B$1425</f>
        <v/>
      </c>
      <c r="F1591" s="96">
        <f>$B$1425</f>
        <v/>
      </c>
      <c r="T1591" s="14">
        <f>IF(F1590=24,SUM(D1591:F1780),"")</f>
        <v/>
      </c>
      <c r="U1591" s="14" t="n">
        <v>0</v>
      </c>
      <c r="V1591" s="14">
        <f>IF(T1591="","",T1591-U1591)</f>
        <v/>
      </c>
      <c r="AS1591" s="13" t="n"/>
      <c r="AT1591" s="13" t="n"/>
      <c r="AU1591" s="13" t="n"/>
    </row>
    <row r="1592">
      <c r="C1592" s="13" t="n">
        <v>175</v>
      </c>
      <c r="D1592" s="96">
        <f>$B$1425</f>
        <v/>
      </c>
      <c r="E1592" s="96">
        <f>$B$1425</f>
        <v/>
      </c>
      <c r="F1592" s="96">
        <f>$B$1425</f>
        <v/>
      </c>
      <c r="T1592" s="14">
        <f>IF(F1591=24,SUM(D1592:F1781),"")</f>
        <v/>
      </c>
      <c r="U1592" s="14" t="n">
        <v>0</v>
      </c>
      <c r="V1592" s="14">
        <f>IF(T1592="","",T1592-U1592)</f>
        <v/>
      </c>
      <c r="AS1592" s="13" t="n"/>
      <c r="AT1592" s="13" t="n"/>
      <c r="AU1592" s="13" t="n"/>
    </row>
    <row r="1593">
      <c r="C1593" s="13" t="n">
        <v>176</v>
      </c>
      <c r="D1593" s="96">
        <f>$B$1425</f>
        <v/>
      </c>
      <c r="E1593" s="96">
        <f>$B$1425</f>
        <v/>
      </c>
      <c r="F1593" s="96">
        <f>$B$1425</f>
        <v/>
      </c>
      <c r="T1593" s="14">
        <f>IF(F1592=24,SUM(D1593:F1782),"")</f>
        <v/>
      </c>
      <c r="U1593" s="14" t="n">
        <v>0</v>
      </c>
      <c r="V1593" s="14">
        <f>IF(T1593="","",T1593-U1593)</f>
        <v/>
      </c>
      <c r="AS1593" s="13" t="n"/>
      <c r="AT1593" s="13" t="n"/>
      <c r="AU1593" s="13" t="n"/>
    </row>
    <row r="1594">
      <c r="C1594" s="13" t="n">
        <v>177</v>
      </c>
      <c r="D1594" s="96">
        <f>$B$1425</f>
        <v/>
      </c>
      <c r="E1594" s="96">
        <f>$B$1425</f>
        <v/>
      </c>
      <c r="F1594" s="96">
        <f>$B$1425</f>
        <v/>
      </c>
      <c r="T1594" s="14">
        <f>IF(F1593=24,SUM(D1594:F1783),"")</f>
        <v/>
      </c>
      <c r="U1594" s="14" t="n">
        <v>0</v>
      </c>
      <c r="V1594" s="14">
        <f>IF(T1594="","",T1594-U1594)</f>
        <v/>
      </c>
      <c r="AS1594" s="13" t="n"/>
      <c r="AT1594" s="13" t="n"/>
      <c r="AU1594" s="13" t="n"/>
    </row>
    <row r="1595">
      <c r="C1595" s="13" t="n">
        <v>178</v>
      </c>
      <c r="D1595" s="96">
        <f>$B$1425</f>
        <v/>
      </c>
      <c r="E1595" s="96">
        <f>$B$1425</f>
        <v/>
      </c>
      <c r="F1595" s="96">
        <f>$B$1425</f>
        <v/>
      </c>
      <c r="T1595" s="14">
        <f>IF(F1594=24,SUM(D1595:F1784),"")</f>
        <v/>
      </c>
      <c r="U1595" s="14" t="n">
        <v>0</v>
      </c>
      <c r="V1595" s="14">
        <f>IF(T1595="","",T1595-U1595)</f>
        <v/>
      </c>
      <c r="AS1595" s="13" t="n"/>
      <c r="AT1595" s="13" t="n"/>
      <c r="AU1595" s="13" t="n"/>
    </row>
    <row r="1596">
      <c r="C1596" s="13" t="n">
        <v>179</v>
      </c>
      <c r="D1596" s="96">
        <f>$B$1425</f>
        <v/>
      </c>
      <c r="E1596" s="96">
        <f>$B$1425</f>
        <v/>
      </c>
      <c r="F1596" s="96">
        <f>$B$1425</f>
        <v/>
      </c>
      <c r="T1596" s="14">
        <f>IF(F1595=24,SUM(D1596:F1785),"")</f>
        <v/>
      </c>
      <c r="U1596" s="14" t="n">
        <v>0</v>
      </c>
      <c r="V1596" s="14">
        <f>IF(T1596="","",T1596-U1596)</f>
        <v/>
      </c>
      <c r="AS1596" s="13" t="n"/>
      <c r="AT1596" s="13" t="n"/>
      <c r="AU1596" s="13" t="n"/>
    </row>
    <row r="1597">
      <c r="C1597" s="13" t="n">
        <v>180</v>
      </c>
      <c r="D1597" s="96">
        <f>$B$1425</f>
        <v/>
      </c>
      <c r="E1597" s="96">
        <f>$B$1425</f>
        <v/>
      </c>
      <c r="F1597" s="96">
        <f>$B$1425</f>
        <v/>
      </c>
      <c r="T1597" s="14">
        <f>IF(F1596=24,SUM(D1597:F1786),"")</f>
        <v/>
      </c>
      <c r="U1597" s="14" t="n">
        <v>0</v>
      </c>
      <c r="V1597" s="14">
        <f>IF(T1597="","",T1597-U1597)</f>
        <v/>
      </c>
      <c r="AS1597" s="13" t="n"/>
      <c r="AT1597" s="13" t="n"/>
      <c r="AU1597" s="13" t="n"/>
    </row>
    <row r="1598">
      <c r="C1598" s="13" t="n">
        <v>181</v>
      </c>
      <c r="D1598" s="96">
        <f>$B$1425</f>
        <v/>
      </c>
      <c r="E1598" s="96">
        <f>$B$1425</f>
        <v/>
      </c>
      <c r="F1598" s="96">
        <f>$B$1425</f>
        <v/>
      </c>
      <c r="T1598" s="14">
        <f>IF(F1597=24,SUM(D1598:F1787),"")</f>
        <v/>
      </c>
      <c r="U1598" s="14" t="n">
        <v>0</v>
      </c>
      <c r="V1598" s="14">
        <f>IF(T1598="","",T1598-U1598)</f>
        <v/>
      </c>
      <c r="AS1598" s="13" t="n"/>
      <c r="AT1598" s="13" t="n"/>
      <c r="AU1598" s="13" t="n"/>
    </row>
    <row r="1599">
      <c r="C1599" s="13" t="n">
        <v>182</v>
      </c>
      <c r="D1599" s="96">
        <f>$B$1425</f>
        <v/>
      </c>
      <c r="E1599" s="96">
        <f>$B$1425</f>
        <v/>
      </c>
      <c r="F1599" s="96">
        <f>$B$1425</f>
        <v/>
      </c>
      <c r="T1599" s="14">
        <f>IF(F1598=24,SUM(D1599:F1788),"")</f>
        <v/>
      </c>
      <c r="U1599" s="14" t="n">
        <v>0</v>
      </c>
      <c r="V1599" s="14">
        <f>IF(T1599="","",T1599-U1599)</f>
        <v/>
      </c>
      <c r="AS1599" s="13" t="n"/>
      <c r="AT1599" s="13" t="n"/>
      <c r="AU1599" s="13" t="n"/>
    </row>
    <row r="1600">
      <c r="C1600" s="13" t="n">
        <v>183</v>
      </c>
      <c r="D1600" s="96">
        <f>$B$1425</f>
        <v/>
      </c>
      <c r="E1600" s="96">
        <f>$B$1425</f>
        <v/>
      </c>
      <c r="F1600" s="96">
        <f>$B$1425</f>
        <v/>
      </c>
      <c r="T1600" s="14">
        <f>IF(F1599=24,SUM(D1600:F1789),"")</f>
        <v/>
      </c>
      <c r="U1600" s="14" t="n">
        <v>0</v>
      </c>
      <c r="V1600" s="14">
        <f>IF(T1600="","",T1600-U1600)</f>
        <v/>
      </c>
      <c r="AS1600" s="13" t="n"/>
      <c r="AT1600" s="13" t="n"/>
      <c r="AU1600" s="13" t="n"/>
    </row>
    <row r="1601">
      <c r="C1601" s="13" t="n">
        <v>184</v>
      </c>
      <c r="D1601" s="96">
        <f>$B$1425</f>
        <v/>
      </c>
      <c r="E1601" s="96">
        <f>$B$1425</f>
        <v/>
      </c>
      <c r="F1601" s="96">
        <f>$B$1425</f>
        <v/>
      </c>
      <c r="T1601" s="14">
        <f>IF(F1600=24,SUM(D1601:F1790),"")</f>
        <v/>
      </c>
      <c r="U1601" s="14" t="n">
        <v>0</v>
      </c>
      <c r="V1601" s="14">
        <f>IF(T1601="","",T1601-U1601)</f>
        <v/>
      </c>
      <c r="AS1601" s="13" t="n"/>
      <c r="AT1601" s="13" t="n"/>
      <c r="AU1601" s="13" t="n"/>
    </row>
    <row r="1602">
      <c r="C1602" s="13" t="n">
        <v>185</v>
      </c>
      <c r="D1602" s="96">
        <f>$B$1425</f>
        <v/>
      </c>
      <c r="E1602" s="96">
        <f>$B$1425</f>
        <v/>
      </c>
      <c r="F1602" s="96">
        <f>$B$1425</f>
        <v/>
      </c>
      <c r="T1602" s="14">
        <f>IF(F1601=24,SUM(D1602:F1791),"")</f>
        <v/>
      </c>
      <c r="U1602" s="14" t="n">
        <v>0</v>
      </c>
      <c r="V1602" s="14">
        <f>IF(T1602="","",T1602-U1602)</f>
        <v/>
      </c>
      <c r="AS1602" s="13" t="n"/>
      <c r="AT1602" s="13" t="n"/>
      <c r="AU1602" s="13" t="n"/>
    </row>
    <row r="1603">
      <c r="C1603" s="13" t="n">
        <v>186</v>
      </c>
      <c r="D1603" s="96">
        <f>$B$1425</f>
        <v/>
      </c>
      <c r="E1603" s="96">
        <f>$B$1425</f>
        <v/>
      </c>
      <c r="F1603" s="96">
        <f>$B$1425</f>
        <v/>
      </c>
      <c r="T1603" s="14">
        <f>IF(F1602=24,SUM(D1603:F1792),"")</f>
        <v/>
      </c>
      <c r="U1603" s="14" t="n">
        <v>0</v>
      </c>
      <c r="V1603" s="14">
        <f>IF(T1603="","",T1603-U1603)</f>
        <v/>
      </c>
      <c r="AS1603" s="13" t="n"/>
      <c r="AT1603" s="13" t="n"/>
      <c r="AU1603" s="13" t="n"/>
    </row>
    <row r="1604">
      <c r="C1604" s="13" t="n">
        <v>187</v>
      </c>
      <c r="D1604" s="96">
        <f>$B$1425</f>
        <v/>
      </c>
      <c r="E1604" s="96">
        <f>$B$1425</f>
        <v/>
      </c>
      <c r="F1604" s="96">
        <f>$B$1425</f>
        <v/>
      </c>
      <c r="T1604" s="14">
        <f>IF(F1603=24,SUM(D1604:F1793),"")</f>
        <v/>
      </c>
      <c r="U1604" s="14" t="n">
        <v>0</v>
      </c>
      <c r="V1604" s="14">
        <f>IF(T1604="","",T1604-U1604)</f>
        <v/>
      </c>
      <c r="AS1604" s="13" t="n"/>
      <c r="AT1604" s="13" t="n"/>
      <c r="AU1604" s="13" t="n"/>
    </row>
    <row r="1605">
      <c r="C1605" s="13" t="n">
        <v>188</v>
      </c>
      <c r="D1605" s="96">
        <f>$B$1425</f>
        <v/>
      </c>
      <c r="E1605" s="96">
        <f>$B$1425</f>
        <v/>
      </c>
      <c r="F1605" s="96">
        <f>$B$1425</f>
        <v/>
      </c>
      <c r="T1605" s="14">
        <f>IF(F1604=24,SUM(D1605:F1794),"")</f>
        <v/>
      </c>
      <c r="U1605" s="14" t="n">
        <v>0</v>
      </c>
      <c r="V1605" s="14">
        <f>IF(T1605="","",T1605-U1605)</f>
        <v/>
      </c>
      <c r="AS1605" s="13" t="n"/>
      <c r="AT1605" s="13" t="n"/>
      <c r="AU1605" s="13" t="n"/>
    </row>
    <row r="1606">
      <c r="C1606" s="13" t="n">
        <v>189</v>
      </c>
      <c r="D1606" s="96">
        <f>$B$1425</f>
        <v/>
      </c>
      <c r="E1606" s="96">
        <f>$B$1425</f>
        <v/>
      </c>
      <c r="F1606" s="96">
        <f>$B$1425</f>
        <v/>
      </c>
      <c r="T1606" s="14">
        <f>IF(F1605=24,SUM(D1606:F1795),"")</f>
        <v/>
      </c>
      <c r="U1606" s="14" t="n">
        <v>0</v>
      </c>
      <c r="V1606" s="14">
        <f>IF(T1606="","",T1606-U1606)</f>
        <v/>
      </c>
      <c r="AS1606" s="13" t="n"/>
      <c r="AT1606" s="13" t="n"/>
      <c r="AU1606" s="13" t="n"/>
    </row>
    <row r="1607">
      <c r="C1607" s="13" t="n">
        <v>190</v>
      </c>
      <c r="D1607" s="96">
        <f>$B$1425</f>
        <v/>
      </c>
      <c r="E1607" s="96">
        <f>$B$1425</f>
        <v/>
      </c>
      <c r="F1607" s="96">
        <f>$B$1425</f>
        <v/>
      </c>
      <c r="T1607" s="14">
        <f>IF(F1606=24,SUM(D1607:F1796),"")</f>
        <v/>
      </c>
      <c r="U1607" s="14" t="n">
        <v>0</v>
      </c>
      <c r="V1607" s="14">
        <f>IF(T1607="","",T1607-U1607)</f>
        <v/>
      </c>
      <c r="AS1607" s="13" t="n"/>
      <c r="AT1607" s="13" t="n"/>
      <c r="AU1607" s="13" t="n"/>
    </row>
    <row r="1608">
      <c r="C1608" s="13" t="n">
        <v>191</v>
      </c>
      <c r="D1608" s="96">
        <f>$B$1425</f>
        <v/>
      </c>
      <c r="E1608" s="96">
        <f>$B$1425</f>
        <v/>
      </c>
      <c r="F1608" s="96">
        <f>$B$1425</f>
        <v/>
      </c>
      <c r="T1608" s="14">
        <f>IF(F1607=24,SUM(D1608:F1797),"")</f>
        <v/>
      </c>
      <c r="U1608" s="14" t="n">
        <v>0</v>
      </c>
      <c r="V1608" s="14">
        <f>IF(T1608="","",T1608-U1608)</f>
        <v/>
      </c>
      <c r="AS1608" s="13" t="n"/>
      <c r="AT1608" s="13" t="n"/>
      <c r="AU1608" s="13" t="n"/>
    </row>
    <row r="1609">
      <c r="C1609" s="13" t="n">
        <v>192</v>
      </c>
      <c r="D1609" s="96">
        <f>$B$1425</f>
        <v/>
      </c>
      <c r="E1609" s="96">
        <f>$B$1425</f>
        <v/>
      </c>
      <c r="F1609" s="96">
        <f>$B$1425</f>
        <v/>
      </c>
      <c r="T1609" s="14">
        <f>IF(F1608=24,SUM(D1609:F1798),"")</f>
        <v/>
      </c>
      <c r="U1609" s="14" t="n">
        <v>0</v>
      </c>
      <c r="V1609" s="14">
        <f>IF(T1609="","",T1609-U1609)</f>
        <v/>
      </c>
      <c r="AS1609" s="13" t="n">
        <v>21</v>
      </c>
      <c r="AT1609" s="13" t="inlineStr">
        <is>
          <t>Planned Stock</t>
        </is>
      </c>
      <c r="AU1609" s="13" t="n">
        <v>16</v>
      </c>
    </row>
    <row r="1610">
      <c r="C1610" s="13" t="n">
        <v>193</v>
      </c>
      <c r="D1610" s="96">
        <f>$B$1425</f>
        <v/>
      </c>
      <c r="E1610" s="96">
        <f>$B$1425</f>
        <v/>
      </c>
      <c r="F1610" s="96">
        <f>$B$1425</f>
        <v/>
      </c>
      <c r="T1610" s="14">
        <f>IF(F1609=24,SUM(D1610:F1799),"")</f>
        <v/>
      </c>
      <c r="U1610" s="14" t="n">
        <v>0</v>
      </c>
      <c r="V1610" s="14">
        <f>IF(T1610="","",T1610-U1610)</f>
        <v/>
      </c>
      <c r="AS1610" s="13" t="n">
        <v>22</v>
      </c>
      <c r="AT1610" s="13" t="n"/>
      <c r="AU1610" s="96" t="inlineStr">
        <is>
          <t>NOVO$B$197</t>
        </is>
      </c>
    </row>
    <row r="1611">
      <c r="C1611" s="13" t="n">
        <v>194</v>
      </c>
      <c r="D1611" s="96">
        <f>$B$1425</f>
        <v/>
      </c>
      <c r="E1611" s="96">
        <f>$B$1425</f>
        <v/>
      </c>
      <c r="F1611" s="96">
        <f>$B$1425</f>
        <v/>
      </c>
      <c r="T1611" s="14">
        <f>IF(F1610=24,SUM(D1611:F1800),"")</f>
        <v/>
      </c>
      <c r="U1611" s="14" t="n">
        <v>0</v>
      </c>
      <c r="V1611" s="14">
        <f>IF(T1611="","",T1611-U1611)</f>
        <v/>
      </c>
      <c r="AS1611" s="13" t="n"/>
      <c r="AT1611" s="13" t="n"/>
      <c r="AU1611" s="13" t="n"/>
    </row>
    <row r="1612">
      <c r="C1612" s="13" t="n">
        <v>195</v>
      </c>
      <c r="D1612" s="96">
        <f>$B$1425</f>
        <v/>
      </c>
      <c r="E1612" s="96">
        <f>$B$1425</f>
        <v/>
      </c>
      <c r="F1612" s="96">
        <f>$B$1425</f>
        <v/>
      </c>
      <c r="T1612" s="14">
        <f>IF(F1611=24,SUM(D1612:F1801),"")</f>
        <v/>
      </c>
      <c r="U1612" s="14" t="n">
        <v>0</v>
      </c>
      <c r="V1612" s="14">
        <f>IF(T1612="","",T1612-U1612)</f>
        <v/>
      </c>
      <c r="AS1612" s="13" t="n"/>
      <c r="AT1612" s="13" t="n"/>
      <c r="AU1612" s="13" t="n"/>
    </row>
    <row r="1613">
      <c r="C1613" s="13" t="n">
        <v>196</v>
      </c>
      <c r="D1613" s="96">
        <f>$B$1425</f>
        <v/>
      </c>
      <c r="E1613" s="96">
        <f>$B$1425</f>
        <v/>
      </c>
      <c r="F1613" s="96">
        <f>$B$1425</f>
        <v/>
      </c>
      <c r="T1613" s="14">
        <f>IF(F1612=24,SUM(D1613:F1802),"")</f>
        <v/>
      </c>
      <c r="U1613" s="14" t="n">
        <v>0</v>
      </c>
      <c r="V1613" s="14">
        <f>IF(T1613="","",T1613-U1613)</f>
        <v/>
      </c>
      <c r="AS1613" s="13" t="n"/>
      <c r="AT1613" s="13" t="n"/>
      <c r="AU1613" s="13" t="n"/>
    </row>
    <row r="1614">
      <c r="C1614" s="13" t="n">
        <v>197</v>
      </c>
      <c r="D1614" s="96">
        <f>$B$1425</f>
        <v/>
      </c>
      <c r="E1614" s="96">
        <f>$B$1425</f>
        <v/>
      </c>
      <c r="F1614" s="96">
        <f>$B$1425</f>
        <v/>
      </c>
      <c r="T1614" s="14">
        <f>IF(F1613=24,SUM(D1614:F1803),"")</f>
        <v/>
      </c>
      <c r="U1614" s="14" t="n">
        <v>0</v>
      </c>
      <c r="V1614" s="14">
        <f>IF(T1614="","",T1614-U1614)</f>
        <v/>
      </c>
      <c r="AS1614" s="13" t="n"/>
      <c r="AT1614" s="13" t="n"/>
      <c r="AU1614" s="13" t="n"/>
    </row>
    <row r="1615">
      <c r="C1615" s="13" t="n">
        <v>198</v>
      </c>
      <c r="D1615" s="96">
        <f>$B$1425</f>
        <v/>
      </c>
      <c r="E1615" s="96">
        <f>$B$1425</f>
        <v/>
      </c>
      <c r="F1615" s="96">
        <f>$B$1425</f>
        <v/>
      </c>
      <c r="T1615" s="14">
        <f>IF(F1614=24,SUM(D1615:F1804),"")</f>
        <v/>
      </c>
      <c r="U1615" s="14" t="n">
        <v>0</v>
      </c>
      <c r="V1615" s="14">
        <f>IF(T1615="","",T1615-U1615)</f>
        <v/>
      </c>
      <c r="AS1615" s="13" t="n"/>
      <c r="AT1615" s="13" t="n"/>
      <c r="AU1615" s="13" t="n"/>
    </row>
    <row r="1616">
      <c r="T1616" s="14">
        <f>IF(F1615=24,SUM(D1616:F1805),"")</f>
        <v/>
      </c>
      <c r="U1616" s="14" t="n">
        <v>0</v>
      </c>
      <c r="V1616" s="14">
        <f>IF(T1616="","",T1616-U1616)</f>
        <v/>
      </c>
      <c r="AS1616" s="13" t="n"/>
      <c r="AT1616" s="13" t="n"/>
      <c r="AU1616" s="13" t="n"/>
    </row>
    <row r="1617">
      <c r="B1617" s="96">
        <f>Data!D31</f>
        <v/>
      </c>
      <c r="C1617" s="13" t="inlineStr">
        <is>
          <t>Planned Stock</t>
        </is>
      </c>
      <c r="D1617" s="13" t="n">
        <v>22</v>
      </c>
      <c r="E1617" s="13" t="n">
        <v>23</v>
      </c>
      <c r="F1617" s="13" t="n">
        <v>24</v>
      </c>
      <c r="T1617" s="14">
        <f>IF(F1616=24,SUM(D1617:F1806),"")</f>
        <v/>
      </c>
      <c r="U1617" s="14" t="n">
        <v>0</v>
      </c>
      <c r="V1617" s="14">
        <f>IF(T1617="","",T1617-U1617)</f>
        <v/>
      </c>
      <c r="AS1617" s="13" t="n"/>
      <c r="AT1617" s="13" t="n"/>
      <c r="AU1617" s="13" t="n"/>
    </row>
    <row r="1618">
      <c r="B1618" s="96" t="n"/>
      <c r="C1618" s="13" t="n">
        <v>9</v>
      </c>
      <c r="D1618" s="96">
        <f>$B$1617</f>
        <v/>
      </c>
      <c r="E1618" s="96">
        <f>$B$1617</f>
        <v/>
      </c>
      <c r="F1618" s="96">
        <f>$B$1617</f>
        <v/>
      </c>
      <c r="T1618" s="14">
        <f>IF(F1617=24,SUM(D1618:F1807),"")</f>
        <v/>
      </c>
      <c r="U1618" s="14" t="n">
        <v>0</v>
      </c>
      <c r="V1618" s="14">
        <f>IF(T1618="","",T1618-U1618)</f>
        <v/>
      </c>
      <c r="AS1618" s="13" t="n"/>
      <c r="AT1618" s="13" t="n"/>
      <c r="AU1618" s="13" t="n"/>
    </row>
    <row r="1619">
      <c r="B1619" s="96" t="n"/>
      <c r="C1619" s="13" t="n">
        <v>10</v>
      </c>
      <c r="D1619" s="96">
        <f>$B$1617</f>
        <v/>
      </c>
      <c r="E1619" s="96">
        <f>$B$1617</f>
        <v/>
      </c>
      <c r="F1619" s="96">
        <f>$B$1617</f>
        <v/>
      </c>
      <c r="T1619" s="14">
        <f>IF(F1618=24,SUM(D1619:F1808),"")</f>
        <v/>
      </c>
      <c r="U1619" s="14" t="n">
        <v>0</v>
      </c>
      <c r="V1619" s="14">
        <f>IF(T1619="","",T1619-U1619)</f>
        <v/>
      </c>
      <c r="AS1619" s="13" t="n"/>
      <c r="AT1619" s="13" t="n"/>
      <c r="AU1619" s="13" t="n"/>
    </row>
    <row r="1620">
      <c r="B1620" s="96" t="n"/>
      <c r="C1620" s="13" t="n">
        <v>11</v>
      </c>
      <c r="D1620" s="96">
        <f>$B$1617</f>
        <v/>
      </c>
      <c r="E1620" s="96">
        <f>$B$1617</f>
        <v/>
      </c>
      <c r="F1620" s="96">
        <f>$B$1617</f>
        <v/>
      </c>
      <c r="T1620" s="14">
        <f>IF(F1619=24,SUM(D1620:F1809),"")</f>
        <v/>
      </c>
      <c r="U1620" s="14" t="n">
        <v>0</v>
      </c>
      <c r="V1620" s="14">
        <f>IF(T1620="","",T1620-U1620)</f>
        <v/>
      </c>
      <c r="AS1620" s="13" t="n"/>
      <c r="AT1620" s="13" t="n"/>
      <c r="AU1620" s="13" t="n"/>
    </row>
    <row r="1621">
      <c r="C1621" s="13" t="n">
        <v>12</v>
      </c>
      <c r="D1621" s="96">
        <f>$B$1617</f>
        <v/>
      </c>
      <c r="E1621" s="96">
        <f>$B$1617</f>
        <v/>
      </c>
      <c r="F1621" s="96">
        <f>$B$1617</f>
        <v/>
      </c>
      <c r="T1621" s="14">
        <f>IF(F1620=24,SUM(D1621:F1810),"")</f>
        <v/>
      </c>
      <c r="U1621" s="14" t="n">
        <v>0</v>
      </c>
      <c r="V1621" s="14">
        <f>IF(T1621="","",T1621-U1621)</f>
        <v/>
      </c>
      <c r="AS1621" s="13" t="n"/>
      <c r="AT1621" s="13" t="n"/>
      <c r="AU1621" s="13" t="n"/>
    </row>
    <row r="1622">
      <c r="C1622" s="13" t="n">
        <v>13</v>
      </c>
      <c r="D1622" s="96">
        <f>$B$1617</f>
        <v/>
      </c>
      <c r="E1622" s="96">
        <f>$B$1617</f>
        <v/>
      </c>
      <c r="F1622" s="96">
        <f>$B$1617</f>
        <v/>
      </c>
      <c r="T1622" s="14">
        <f>IF(F1621=24,SUM(D1622:F1811),"")</f>
        <v/>
      </c>
      <c r="U1622" s="14" t="n">
        <v>0</v>
      </c>
      <c r="V1622" s="14">
        <f>IF(T1622="","",T1622-U1622)</f>
        <v/>
      </c>
      <c r="AS1622" s="13" t="n"/>
      <c r="AT1622" s="13" t="n"/>
      <c r="AU1622" s="13" t="n"/>
    </row>
    <row r="1623">
      <c r="C1623" s="13" t="n">
        <v>14</v>
      </c>
      <c r="D1623" s="96">
        <f>$B$1617</f>
        <v/>
      </c>
      <c r="E1623" s="96">
        <f>$B$1617</f>
        <v/>
      </c>
      <c r="F1623" s="96">
        <f>$B$1617</f>
        <v/>
      </c>
      <c r="T1623" s="14">
        <f>IF(F1622=24,SUM(D1623:F1812),"")</f>
        <v/>
      </c>
      <c r="U1623" s="14" t="n">
        <v>0</v>
      </c>
      <c r="V1623" s="14">
        <f>IF(T1623="","",T1623-U1623)</f>
        <v/>
      </c>
      <c r="AS1623" s="13" t="n"/>
      <c r="AT1623" s="13" t="n"/>
      <c r="AU1623" s="13" t="n"/>
    </row>
    <row r="1624">
      <c r="C1624" s="13" t="n">
        <v>15</v>
      </c>
      <c r="D1624" s="96">
        <f>$B$1617</f>
        <v/>
      </c>
      <c r="E1624" s="96">
        <f>$B$1617</f>
        <v/>
      </c>
      <c r="F1624" s="96">
        <f>$B$1617</f>
        <v/>
      </c>
      <c r="T1624" s="14">
        <f>IF(F1623=24,SUM(D1624:F1813),"")</f>
        <v/>
      </c>
      <c r="U1624" s="14" t="n">
        <v>0</v>
      </c>
      <c r="V1624" s="14">
        <f>IF(T1624="","",T1624-U1624)</f>
        <v/>
      </c>
      <c r="AS1624" s="13" t="n"/>
      <c r="AT1624" s="13" t="n"/>
      <c r="AU1624" s="13" t="n"/>
    </row>
    <row r="1625">
      <c r="C1625" s="13" t="n">
        <v>16</v>
      </c>
      <c r="D1625" s="96">
        <f>$B$1617</f>
        <v/>
      </c>
      <c r="E1625" s="96">
        <f>$B$1617</f>
        <v/>
      </c>
      <c r="F1625" s="96">
        <f>$B$1617</f>
        <v/>
      </c>
      <c r="T1625" s="14">
        <f>IF(F1624=24,SUM(D1625:F1814),"")</f>
        <v/>
      </c>
      <c r="U1625" s="14" t="n">
        <v>0</v>
      </c>
      <c r="V1625" s="14">
        <f>IF(T1625="","",T1625-U1625)</f>
        <v/>
      </c>
      <c r="AS1625" s="13" t="n"/>
      <c r="AT1625" s="13" t="n"/>
      <c r="AU1625" s="13" t="n"/>
    </row>
    <row r="1626">
      <c r="C1626" s="13" t="n">
        <v>17</v>
      </c>
      <c r="D1626" s="96">
        <f>$B$1617</f>
        <v/>
      </c>
      <c r="E1626" s="96">
        <f>$B$1617</f>
        <v/>
      </c>
      <c r="F1626" s="96">
        <f>$B$1617</f>
        <v/>
      </c>
      <c r="T1626" s="14">
        <f>IF(F1625=24,SUM(D1626:F1815),"")</f>
        <v/>
      </c>
      <c r="U1626" s="14" t="n">
        <v>0</v>
      </c>
      <c r="V1626" s="14">
        <f>IF(T1626="","",T1626-U1626)</f>
        <v/>
      </c>
      <c r="AS1626" s="13" t="n"/>
      <c r="AT1626" s="13" t="n"/>
      <c r="AU1626" s="13" t="n"/>
    </row>
    <row r="1627">
      <c r="C1627" s="13" t="n">
        <v>18</v>
      </c>
      <c r="D1627" s="96">
        <f>$B$1617</f>
        <v/>
      </c>
      <c r="E1627" s="96">
        <f>$B$1617</f>
        <v/>
      </c>
      <c r="F1627" s="96">
        <f>$B$1617</f>
        <v/>
      </c>
      <c r="T1627" s="14">
        <f>IF(F1626=24,SUM(D1627:F1816),"")</f>
        <v/>
      </c>
      <c r="U1627" s="14" t="n">
        <v>0</v>
      </c>
      <c r="V1627" s="14">
        <f>IF(T1627="","",T1627-U1627)</f>
        <v/>
      </c>
      <c r="AS1627" s="13" t="n"/>
      <c r="AT1627" s="13" t="n"/>
      <c r="AU1627" s="13" t="n"/>
    </row>
    <row r="1628">
      <c r="C1628" s="13" t="n">
        <v>19</v>
      </c>
      <c r="D1628" s="96">
        <f>$B$1617</f>
        <v/>
      </c>
      <c r="E1628" s="96">
        <f>$B$1617</f>
        <v/>
      </c>
      <c r="F1628" s="96">
        <f>$B$1617</f>
        <v/>
      </c>
      <c r="T1628" s="14">
        <f>IF(F1627=24,SUM(D1628:F1817),"")</f>
        <v/>
      </c>
      <c r="U1628" s="14" t="n">
        <v>0</v>
      </c>
      <c r="V1628" s="14">
        <f>IF(T1628="","",T1628-U1628)</f>
        <v/>
      </c>
      <c r="AS1628" s="13" t="n"/>
      <c r="AT1628" s="13" t="n"/>
      <c r="AU1628" s="13" t="n"/>
    </row>
    <row r="1629">
      <c r="C1629" s="13" t="n">
        <v>20</v>
      </c>
      <c r="D1629" s="96">
        <f>$B$1617</f>
        <v/>
      </c>
      <c r="E1629" s="96">
        <f>$B$1617</f>
        <v/>
      </c>
      <c r="F1629" s="96">
        <f>$B$1617</f>
        <v/>
      </c>
      <c r="T1629" s="14">
        <f>IF(F1628=24,SUM(D1629:F1818),"")</f>
        <v/>
      </c>
      <c r="U1629" s="14" t="n">
        <v>0</v>
      </c>
      <c r="V1629" s="14">
        <f>IF(T1629="","",T1629-U1629)</f>
        <v/>
      </c>
      <c r="AS1629" s="13" t="n"/>
      <c r="AT1629" s="13" t="n"/>
      <c r="AU1629" s="13" t="n"/>
    </row>
    <row r="1630">
      <c r="C1630" s="13" t="n">
        <v>21</v>
      </c>
      <c r="D1630" s="96">
        <f>$B$1617</f>
        <v/>
      </c>
      <c r="E1630" s="96">
        <f>$B$1617</f>
        <v/>
      </c>
      <c r="F1630" s="96">
        <f>$B$1617</f>
        <v/>
      </c>
      <c r="T1630" s="14">
        <f>IF(F1629=24,SUM(D1630:F1819),"")</f>
        <v/>
      </c>
      <c r="U1630" s="14" t="n">
        <v>0</v>
      </c>
      <c r="V1630" s="14">
        <f>IF(T1630="","",T1630-U1630)</f>
        <v/>
      </c>
      <c r="AS1630" s="13" t="n"/>
      <c r="AT1630" s="13" t="n"/>
      <c r="AU1630" s="13" t="n"/>
    </row>
    <row r="1631">
      <c r="C1631" s="13" t="n">
        <v>22</v>
      </c>
      <c r="D1631" s="96">
        <f>$B$1617</f>
        <v/>
      </c>
      <c r="E1631" s="96">
        <f>$B$1617</f>
        <v/>
      </c>
      <c r="F1631" s="96">
        <f>$B$1617</f>
        <v/>
      </c>
      <c r="T1631" s="14">
        <f>IF(F1630=24,SUM(D1631:F1820),"")</f>
        <v/>
      </c>
      <c r="U1631" s="14" t="n">
        <v>0</v>
      </c>
      <c r="V1631" s="14">
        <f>IF(T1631="","",T1631-U1631)</f>
        <v/>
      </c>
      <c r="AS1631" s="13" t="n"/>
      <c r="AT1631" s="13" t="n"/>
      <c r="AU1631" s="13" t="n"/>
    </row>
    <row r="1632">
      <c r="C1632" s="13" t="n">
        <v>23</v>
      </c>
      <c r="D1632" s="96">
        <f>$B$1617</f>
        <v/>
      </c>
      <c r="E1632" s="96">
        <f>$B$1617</f>
        <v/>
      </c>
      <c r="F1632" s="96">
        <f>$B$1617</f>
        <v/>
      </c>
      <c r="T1632" s="14">
        <f>IF(F1631=24,SUM(D1632:F1821),"")</f>
        <v/>
      </c>
      <c r="U1632" s="14" t="n">
        <v>0</v>
      </c>
      <c r="V1632" s="14">
        <f>IF(T1632="","",T1632-U1632)</f>
        <v/>
      </c>
      <c r="AS1632" s="13" t="n"/>
      <c r="AT1632" s="13" t="n"/>
      <c r="AU1632" s="13" t="n"/>
    </row>
    <row r="1633">
      <c r="C1633" s="13" t="n">
        <v>24</v>
      </c>
      <c r="D1633" s="96">
        <f>$B$1617</f>
        <v/>
      </c>
      <c r="E1633" s="96">
        <f>$B$1617</f>
        <v/>
      </c>
      <c r="F1633" s="96">
        <f>$B$1617</f>
        <v/>
      </c>
      <c r="T1633" s="14">
        <f>IF(F1632=24,SUM(D1633:F1822),"")</f>
        <v/>
      </c>
      <c r="U1633" s="14" t="n">
        <v>0</v>
      </c>
      <c r="V1633" s="14">
        <f>IF(T1633="","",T1633-U1633)</f>
        <v/>
      </c>
      <c r="AS1633" s="13" t="n"/>
      <c r="AT1633" s="13" t="n"/>
      <c r="AU1633" s="13" t="n"/>
    </row>
    <row r="1634">
      <c r="C1634" s="13" t="n">
        <v>25</v>
      </c>
      <c r="D1634" s="96">
        <f>$B$1617</f>
        <v/>
      </c>
      <c r="E1634" s="96">
        <f>$B$1617</f>
        <v/>
      </c>
      <c r="F1634" s="96">
        <f>$B$1617</f>
        <v/>
      </c>
      <c r="T1634" s="14">
        <f>IF(F1633=24,SUM(D1634:F1823),"")</f>
        <v/>
      </c>
      <c r="U1634" s="14" t="n">
        <v>0</v>
      </c>
      <c r="V1634" s="14">
        <f>IF(T1634="","",T1634-U1634)</f>
        <v/>
      </c>
      <c r="AS1634" s="13" t="n"/>
      <c r="AT1634" s="13" t="n"/>
      <c r="AU1634" s="13" t="n"/>
    </row>
    <row r="1635">
      <c r="C1635" s="13" t="n">
        <v>26</v>
      </c>
      <c r="D1635" s="96">
        <f>$B$1617</f>
        <v/>
      </c>
      <c r="E1635" s="96">
        <f>$B$1617</f>
        <v/>
      </c>
      <c r="F1635" s="96">
        <f>$B$1617</f>
        <v/>
      </c>
      <c r="T1635" s="14">
        <f>IF(F1634=24,SUM(D1635:F1824),"")</f>
        <v/>
      </c>
      <c r="U1635" s="14" t="n">
        <v>0</v>
      </c>
      <c r="V1635" s="14">
        <f>IF(T1635="","",T1635-U1635)</f>
        <v/>
      </c>
      <c r="AS1635" s="13" t="n"/>
      <c r="AT1635" s="13" t="n"/>
      <c r="AU1635" s="13" t="n"/>
    </row>
    <row r="1636">
      <c r="C1636" s="13" t="n">
        <v>27</v>
      </c>
      <c r="D1636" s="96">
        <f>$B$1617</f>
        <v/>
      </c>
      <c r="E1636" s="96">
        <f>$B$1617</f>
        <v/>
      </c>
      <c r="F1636" s="96">
        <f>$B$1617</f>
        <v/>
      </c>
      <c r="T1636" s="14">
        <f>IF(F1635=24,SUM(D1636:F1825),"")</f>
        <v/>
      </c>
      <c r="U1636" s="14" t="n">
        <v>0</v>
      </c>
      <c r="V1636" s="14">
        <f>IF(T1636="","",T1636-U1636)</f>
        <v/>
      </c>
      <c r="AS1636" s="13" t="n"/>
      <c r="AT1636" s="13" t="n"/>
      <c r="AU1636" s="13" t="n"/>
    </row>
    <row r="1637">
      <c r="C1637" s="13" t="n">
        <v>28</v>
      </c>
      <c r="D1637" s="96">
        <f>$B$1617</f>
        <v/>
      </c>
      <c r="E1637" s="96">
        <f>$B$1617</f>
        <v/>
      </c>
      <c r="F1637" s="96">
        <f>$B$1617</f>
        <v/>
      </c>
      <c r="T1637" s="14">
        <f>IF(F1636=24,SUM(D1637:F1826),"")</f>
        <v/>
      </c>
      <c r="U1637" s="14" t="n">
        <v>0</v>
      </c>
      <c r="V1637" s="14">
        <f>IF(T1637="","",T1637-U1637)</f>
        <v/>
      </c>
      <c r="AS1637" s="13" t="n"/>
      <c r="AT1637" s="13" t="n"/>
      <c r="AU1637" s="13" t="n"/>
    </row>
    <row r="1638">
      <c r="C1638" s="13" t="n">
        <v>29</v>
      </c>
      <c r="D1638" s="96">
        <f>$B$1617</f>
        <v/>
      </c>
      <c r="E1638" s="96">
        <f>$B$1617</f>
        <v/>
      </c>
      <c r="F1638" s="96">
        <f>$B$1617</f>
        <v/>
      </c>
      <c r="T1638" s="14">
        <f>IF(F1637=24,SUM(D1638:F1827),"")</f>
        <v/>
      </c>
      <c r="U1638" s="14" t="n">
        <v>0</v>
      </c>
      <c r="V1638" s="14">
        <f>IF(T1638="","",T1638-U1638)</f>
        <v/>
      </c>
      <c r="AS1638" s="13" t="n"/>
      <c r="AT1638" s="13" t="n"/>
      <c r="AU1638" s="13" t="n"/>
    </row>
    <row r="1639">
      <c r="C1639" s="13" t="n">
        <v>30</v>
      </c>
      <c r="D1639" s="96">
        <f>$B$1617</f>
        <v/>
      </c>
      <c r="E1639" s="96">
        <f>$B$1617</f>
        <v/>
      </c>
      <c r="F1639" s="96">
        <f>$B$1617</f>
        <v/>
      </c>
      <c r="T1639" s="14">
        <f>IF(F1638=24,SUM(D1639:F1828),"")</f>
        <v/>
      </c>
      <c r="U1639" s="14" t="n">
        <v>0</v>
      </c>
      <c r="V1639" s="14">
        <f>IF(T1639="","",T1639-U1639)</f>
        <v/>
      </c>
      <c r="AS1639" s="13" t="n"/>
      <c r="AT1639" s="13" t="n"/>
      <c r="AU1639" s="13" t="n"/>
    </row>
    <row r="1640">
      <c r="C1640" s="13" t="n">
        <v>31</v>
      </c>
      <c r="D1640" s="96">
        <f>$B$1617</f>
        <v/>
      </c>
      <c r="E1640" s="96">
        <f>$B$1617</f>
        <v/>
      </c>
      <c r="F1640" s="96">
        <f>$B$1617</f>
        <v/>
      </c>
      <c r="T1640" s="14">
        <f>IF(F1639=24,SUM(D1640:F1829),"")</f>
        <v/>
      </c>
      <c r="U1640" s="14" t="n">
        <v>0</v>
      </c>
      <c r="V1640" s="14">
        <f>IF(T1640="","",T1640-U1640)</f>
        <v/>
      </c>
      <c r="AS1640" s="13" t="n"/>
      <c r="AT1640" s="13" t="n"/>
      <c r="AU1640" s="13" t="n"/>
    </row>
    <row r="1641">
      <c r="C1641" s="13" t="n">
        <v>32</v>
      </c>
      <c r="D1641" s="96">
        <f>$B$1617</f>
        <v/>
      </c>
      <c r="E1641" s="96">
        <f>$B$1617</f>
        <v/>
      </c>
      <c r="F1641" s="96">
        <f>$B$1617</f>
        <v/>
      </c>
      <c r="T1641" s="14">
        <f>IF(F1640=24,SUM(D1641:F1830),"")</f>
        <v/>
      </c>
      <c r="U1641" s="14" t="n">
        <v>0</v>
      </c>
      <c r="V1641" s="14">
        <f>IF(T1641="","",T1641-U1641)</f>
        <v/>
      </c>
      <c r="AS1641" s="13" t="n"/>
      <c r="AT1641" s="13" t="n"/>
      <c r="AU1641" s="13" t="n"/>
    </row>
    <row r="1642">
      <c r="C1642" s="13" t="n">
        <v>33</v>
      </c>
      <c r="D1642" s="96">
        <f>$B$1617</f>
        <v/>
      </c>
      <c r="E1642" s="96">
        <f>$B$1617</f>
        <v/>
      </c>
      <c r="F1642" s="96">
        <f>$B$1617</f>
        <v/>
      </c>
      <c r="T1642" s="14">
        <f>IF(F1641=24,SUM(D1642:F1831),"")</f>
        <v/>
      </c>
      <c r="U1642" s="14" t="n">
        <v>0</v>
      </c>
      <c r="V1642" s="14">
        <f>IF(T1642="","",T1642-U1642)</f>
        <v/>
      </c>
      <c r="AS1642" s="13" t="n"/>
      <c r="AT1642" s="13" t="n"/>
      <c r="AU1642" s="13" t="n"/>
    </row>
    <row r="1643">
      <c r="C1643" s="13" t="n">
        <v>34</v>
      </c>
      <c r="D1643" s="96">
        <f>$B$1617</f>
        <v/>
      </c>
      <c r="E1643" s="96">
        <f>$B$1617</f>
        <v/>
      </c>
      <c r="F1643" s="96">
        <f>$B$1617</f>
        <v/>
      </c>
      <c r="T1643" s="14">
        <f>IF(F1642=24,SUM(D1643:F1832),"")</f>
        <v/>
      </c>
      <c r="U1643" s="14" t="n">
        <v>0</v>
      </c>
      <c r="V1643" s="14">
        <f>IF(T1643="","",T1643-U1643)</f>
        <v/>
      </c>
      <c r="AS1643" s="13" t="n"/>
      <c r="AT1643" s="13" t="n"/>
      <c r="AU1643" s="13" t="n"/>
    </row>
    <row r="1644">
      <c r="C1644" s="13" t="n">
        <v>35</v>
      </c>
      <c r="D1644" s="96">
        <f>$B$1617</f>
        <v/>
      </c>
      <c r="E1644" s="96">
        <f>$B$1617</f>
        <v/>
      </c>
      <c r="F1644" s="96">
        <f>$B$1617</f>
        <v/>
      </c>
      <c r="T1644" s="14">
        <f>IF(F1643=24,SUM(D1644:F1833),"")</f>
        <v/>
      </c>
      <c r="U1644" s="14" t="n">
        <v>0</v>
      </c>
      <c r="V1644" s="14">
        <f>IF(T1644="","",T1644-U1644)</f>
        <v/>
      </c>
      <c r="AS1644" s="13" t="n"/>
      <c r="AT1644" s="13" t="n"/>
      <c r="AU1644" s="13" t="n"/>
    </row>
    <row r="1645">
      <c r="C1645" s="13" t="n">
        <v>36</v>
      </c>
      <c r="D1645" s="96">
        <f>$B$1617</f>
        <v/>
      </c>
      <c r="E1645" s="96">
        <f>$B$1617</f>
        <v/>
      </c>
      <c r="F1645" s="96">
        <f>$B$1617</f>
        <v/>
      </c>
      <c r="T1645" s="14">
        <f>IF(F1644=24,SUM(D1645:F1834),"")</f>
        <v/>
      </c>
      <c r="U1645" s="14" t="n">
        <v>0</v>
      </c>
      <c r="V1645" s="14">
        <f>IF(T1645="","",T1645-U1645)</f>
        <v/>
      </c>
      <c r="AS1645" s="13" t="n"/>
      <c r="AT1645" s="13" t="n"/>
      <c r="AU1645" s="13" t="n"/>
    </row>
    <row r="1646">
      <c r="C1646" s="13" t="n">
        <v>37</v>
      </c>
      <c r="D1646" s="96">
        <f>$B$1617</f>
        <v/>
      </c>
      <c r="E1646" s="96">
        <f>$B$1617</f>
        <v/>
      </c>
      <c r="F1646" s="96">
        <f>$B$1617</f>
        <v/>
      </c>
      <c r="T1646" s="14">
        <f>IF(F1645=24,SUM(D1646:F1835),"")</f>
        <v/>
      </c>
      <c r="U1646" s="14" t="n">
        <v>0</v>
      </c>
      <c r="V1646" s="14">
        <f>IF(T1646="","",T1646-U1646)</f>
        <v/>
      </c>
      <c r="AS1646" s="13" t="n"/>
      <c r="AT1646" s="13" t="n"/>
      <c r="AU1646" s="13" t="n"/>
    </row>
    <row r="1647">
      <c r="C1647" s="13" t="n">
        <v>38</v>
      </c>
      <c r="D1647" s="96">
        <f>$B$1617</f>
        <v/>
      </c>
      <c r="E1647" s="96">
        <f>$B$1617</f>
        <v/>
      </c>
      <c r="F1647" s="96">
        <f>$B$1617</f>
        <v/>
      </c>
      <c r="T1647" s="14">
        <f>IF(F1646=24,SUM(D1647:F1836),"")</f>
        <v/>
      </c>
      <c r="U1647" s="14" t="n">
        <v>0</v>
      </c>
      <c r="V1647" s="14">
        <f>IF(T1647="","",T1647-U1647)</f>
        <v/>
      </c>
      <c r="AS1647" s="13" t="n"/>
      <c r="AT1647" s="13" t="n"/>
      <c r="AU1647" s="13" t="n"/>
    </row>
    <row r="1648">
      <c r="C1648" s="13" t="n">
        <v>39</v>
      </c>
      <c r="D1648" s="96">
        <f>$B$1617</f>
        <v/>
      </c>
      <c r="E1648" s="96">
        <f>$B$1617</f>
        <v/>
      </c>
      <c r="F1648" s="96">
        <f>$B$1617</f>
        <v/>
      </c>
      <c r="T1648" s="14">
        <f>IF(F1647=24,SUM(D1648:F1837),"")</f>
        <v/>
      </c>
      <c r="U1648" s="14" t="n">
        <v>0</v>
      </c>
      <c r="V1648" s="14">
        <f>IF(T1648="","",T1648-U1648)</f>
        <v/>
      </c>
      <c r="AS1648" s="13" t="n"/>
      <c r="AT1648" s="13" t="n"/>
      <c r="AU1648" s="13" t="n"/>
    </row>
    <row r="1649">
      <c r="C1649" s="13" t="n">
        <v>40</v>
      </c>
      <c r="D1649" s="96">
        <f>$B$1617</f>
        <v/>
      </c>
      <c r="E1649" s="96">
        <f>$B$1617</f>
        <v/>
      </c>
      <c r="F1649" s="96">
        <f>$B$1617</f>
        <v/>
      </c>
      <c r="T1649" s="14">
        <f>IF(F1648=24,SUM(D1649:F1838),"")</f>
        <v/>
      </c>
      <c r="U1649" s="14" t="n">
        <v>0</v>
      </c>
      <c r="V1649" s="14">
        <f>IF(T1649="","",T1649-U1649)</f>
        <v/>
      </c>
      <c r="AS1649" s="13" t="n"/>
      <c r="AT1649" s="13" t="n"/>
      <c r="AU1649" s="13" t="n"/>
    </row>
    <row r="1650">
      <c r="C1650" s="13" t="n">
        <v>41</v>
      </c>
      <c r="D1650" s="96">
        <f>$B$1617</f>
        <v/>
      </c>
      <c r="E1650" s="96">
        <f>$B$1617</f>
        <v/>
      </c>
      <c r="F1650" s="96">
        <f>$B$1617</f>
        <v/>
      </c>
      <c r="T1650" s="14">
        <f>IF(F1649=24,SUM(D1650:F1839),"")</f>
        <v/>
      </c>
      <c r="U1650" s="14" t="n">
        <v>0</v>
      </c>
      <c r="V1650" s="14">
        <f>IF(T1650="","",T1650-U1650)</f>
        <v/>
      </c>
      <c r="AS1650" s="13" t="n"/>
      <c r="AT1650" s="13" t="n"/>
      <c r="AU1650" s="13" t="n"/>
    </row>
    <row r="1651">
      <c r="C1651" s="13" t="n">
        <v>42</v>
      </c>
      <c r="D1651" s="96">
        <f>$B$1617</f>
        <v/>
      </c>
      <c r="E1651" s="96">
        <f>$B$1617</f>
        <v/>
      </c>
      <c r="F1651" s="96">
        <f>$B$1617</f>
        <v/>
      </c>
      <c r="T1651" s="14">
        <f>IF(F1650=24,SUM(D1651:F1840),"")</f>
        <v/>
      </c>
      <c r="U1651" s="14" t="n">
        <v>0</v>
      </c>
      <c r="V1651" s="14">
        <f>IF(T1651="","",T1651-U1651)</f>
        <v/>
      </c>
      <c r="AS1651" s="13" t="n"/>
      <c r="AT1651" s="13" t="n"/>
      <c r="AU1651" s="13" t="n"/>
    </row>
    <row r="1652">
      <c r="C1652" s="13" t="n">
        <v>43</v>
      </c>
      <c r="D1652" s="96">
        <f>$B$1617</f>
        <v/>
      </c>
      <c r="E1652" s="96">
        <f>$B$1617</f>
        <v/>
      </c>
      <c r="F1652" s="96">
        <f>$B$1617</f>
        <v/>
      </c>
      <c r="T1652" s="14">
        <f>IF(F1651=24,SUM(D1652:F1841),"")</f>
        <v/>
      </c>
      <c r="U1652" s="14" t="n">
        <v>0</v>
      </c>
      <c r="V1652" s="14">
        <f>IF(T1652="","",T1652-U1652)</f>
        <v/>
      </c>
      <c r="AS1652" s="13" t="n"/>
      <c r="AT1652" s="13" t="n"/>
      <c r="AU1652" s="13" t="n"/>
    </row>
    <row r="1653">
      <c r="C1653" s="13" t="n">
        <v>44</v>
      </c>
      <c r="D1653" s="96">
        <f>$B$1617</f>
        <v/>
      </c>
      <c r="E1653" s="96">
        <f>$B$1617</f>
        <v/>
      </c>
      <c r="F1653" s="96">
        <f>$B$1617</f>
        <v/>
      </c>
      <c r="T1653" s="14">
        <f>IF(F1652=24,SUM(D1653:F1842),"")</f>
        <v/>
      </c>
      <c r="U1653" s="14" t="n">
        <v>0</v>
      </c>
      <c r="V1653" s="14">
        <f>IF(T1653="","",T1653-U1653)</f>
        <v/>
      </c>
      <c r="AS1653" s="13" t="n"/>
      <c r="AT1653" s="13" t="n"/>
      <c r="AU1653" s="13" t="n"/>
    </row>
    <row r="1654">
      <c r="C1654" s="13" t="n">
        <v>45</v>
      </c>
      <c r="D1654" s="96">
        <f>$B$1617</f>
        <v/>
      </c>
      <c r="E1654" s="96">
        <f>$B$1617</f>
        <v/>
      </c>
      <c r="F1654" s="96">
        <f>$B$1617</f>
        <v/>
      </c>
      <c r="T1654" s="14">
        <f>IF(F1653=24,SUM(D1654:F1843),"")</f>
        <v/>
      </c>
      <c r="U1654" s="14" t="n">
        <v>0</v>
      </c>
      <c r="V1654" s="14">
        <f>IF(T1654="","",T1654-U1654)</f>
        <v/>
      </c>
      <c r="AS1654" s="13" t="n"/>
      <c r="AT1654" s="13" t="n"/>
      <c r="AU1654" s="13" t="n"/>
    </row>
    <row r="1655">
      <c r="C1655" s="13" t="n">
        <v>46</v>
      </c>
      <c r="D1655" s="96">
        <f>$B$1617</f>
        <v/>
      </c>
      <c r="E1655" s="96">
        <f>$B$1617</f>
        <v/>
      </c>
      <c r="F1655" s="96">
        <f>$B$1617</f>
        <v/>
      </c>
      <c r="T1655" s="14">
        <f>IF(F1654=24,SUM(D1655:F1844),"")</f>
        <v/>
      </c>
      <c r="U1655" s="14" t="n">
        <v>0</v>
      </c>
      <c r="V1655" s="14">
        <f>IF(T1655="","",T1655-U1655)</f>
        <v/>
      </c>
      <c r="AS1655" s="13" t="n"/>
      <c r="AT1655" s="13" t="n"/>
      <c r="AU1655" s="13" t="n"/>
    </row>
    <row r="1656">
      <c r="C1656" s="13" t="n">
        <v>47</v>
      </c>
      <c r="D1656" s="96">
        <f>$B$1617</f>
        <v/>
      </c>
      <c r="E1656" s="96">
        <f>$B$1617</f>
        <v/>
      </c>
      <c r="F1656" s="96">
        <f>$B$1617</f>
        <v/>
      </c>
      <c r="T1656" s="14">
        <f>IF(F1655=24,SUM(D1656:F1845),"")</f>
        <v/>
      </c>
      <c r="U1656" s="14" t="n">
        <v>0</v>
      </c>
      <c r="V1656" s="14">
        <f>IF(T1656="","",T1656-U1656)</f>
        <v/>
      </c>
      <c r="AS1656" s="13" t="n"/>
      <c r="AT1656" s="13" t="n"/>
      <c r="AU1656" s="13" t="n"/>
    </row>
    <row r="1657">
      <c r="C1657" s="13" t="n">
        <v>48</v>
      </c>
      <c r="D1657" s="96">
        <f>$B$1617</f>
        <v/>
      </c>
      <c r="E1657" s="96">
        <f>$B$1617</f>
        <v/>
      </c>
      <c r="F1657" s="96">
        <f>$B$1617</f>
        <v/>
      </c>
      <c r="T1657" s="14">
        <f>IF(F1656=24,SUM(D1657:F1846),"")</f>
        <v/>
      </c>
      <c r="U1657" s="14" t="n">
        <v>0</v>
      </c>
      <c r="V1657" s="14">
        <f>IF(T1657="","",T1657-U1657)</f>
        <v/>
      </c>
      <c r="AS1657" s="13" t="n"/>
      <c r="AT1657" s="13" t="n"/>
      <c r="AU1657" s="13" t="n"/>
    </row>
    <row r="1658">
      <c r="C1658" s="13" t="n">
        <v>49</v>
      </c>
      <c r="D1658" s="96">
        <f>$B$1617</f>
        <v/>
      </c>
      <c r="E1658" s="96">
        <f>$B$1617</f>
        <v/>
      </c>
      <c r="F1658" s="96">
        <f>$B$1617</f>
        <v/>
      </c>
      <c r="T1658" s="14">
        <f>IF(F1657=24,SUM(D1658:F1847),"")</f>
        <v/>
      </c>
      <c r="U1658" s="14" t="n">
        <v>0</v>
      </c>
      <c r="V1658" s="14">
        <f>IF(T1658="","",T1658-U1658)</f>
        <v/>
      </c>
      <c r="AS1658" s="13" t="n"/>
      <c r="AT1658" s="13" t="n"/>
      <c r="AU1658" s="13" t="n"/>
    </row>
    <row r="1659">
      <c r="C1659" s="13" t="n">
        <v>50</v>
      </c>
      <c r="D1659" s="96">
        <f>$B$1617</f>
        <v/>
      </c>
      <c r="E1659" s="96">
        <f>$B$1617</f>
        <v/>
      </c>
      <c r="F1659" s="96">
        <f>$B$1617</f>
        <v/>
      </c>
      <c r="T1659" s="14">
        <f>IF(F1658=24,SUM(D1659:F1848),"")</f>
        <v/>
      </c>
      <c r="U1659" s="14" t="n">
        <v>0</v>
      </c>
      <c r="V1659" s="14">
        <f>IF(T1659="","",T1659-U1659)</f>
        <v/>
      </c>
      <c r="AS1659" s="13" t="n"/>
      <c r="AT1659" s="13" t="n"/>
      <c r="AU1659" s="13" t="n"/>
    </row>
    <row r="1660">
      <c r="C1660" s="13" t="n">
        <v>51</v>
      </c>
      <c r="D1660" s="96">
        <f>$B$1617</f>
        <v/>
      </c>
      <c r="E1660" s="96">
        <f>$B$1617</f>
        <v/>
      </c>
      <c r="F1660" s="96">
        <f>$B$1617</f>
        <v/>
      </c>
      <c r="T1660" s="14">
        <f>IF(F1659=24,SUM(D1660:F1849),"")</f>
        <v/>
      </c>
      <c r="U1660" s="14" t="n">
        <v>0</v>
      </c>
      <c r="V1660" s="14">
        <f>IF(T1660="","",T1660-U1660)</f>
        <v/>
      </c>
      <c r="AS1660" s="13" t="n"/>
      <c r="AT1660" s="13" t="n"/>
      <c r="AU1660" s="13" t="n"/>
    </row>
    <row r="1661">
      <c r="C1661" s="13" t="n">
        <v>52</v>
      </c>
      <c r="D1661" s="96">
        <f>$B$1617</f>
        <v/>
      </c>
      <c r="E1661" s="96">
        <f>$B$1617</f>
        <v/>
      </c>
      <c r="F1661" s="96">
        <f>$B$1617</f>
        <v/>
      </c>
      <c r="T1661" s="14">
        <f>IF(F1660=24,SUM(D1661:F1850),"")</f>
        <v/>
      </c>
      <c r="U1661" s="14" t="n">
        <v>0</v>
      </c>
      <c r="V1661" s="14">
        <f>IF(T1661="","",T1661-U1661)</f>
        <v/>
      </c>
      <c r="AS1661" s="13" t="n"/>
      <c r="AT1661" s="13" t="n"/>
      <c r="AU1661" s="13" t="n"/>
    </row>
    <row r="1662">
      <c r="C1662" s="13" t="n">
        <v>53</v>
      </c>
      <c r="D1662" s="96">
        <f>$B$1617</f>
        <v/>
      </c>
      <c r="E1662" s="96">
        <f>$B$1617</f>
        <v/>
      </c>
      <c r="F1662" s="96">
        <f>$B$1617</f>
        <v/>
      </c>
      <c r="T1662" s="14">
        <f>IF(F1661=24,SUM(D1662:F1851),"")</f>
        <v/>
      </c>
      <c r="U1662" s="14" t="n">
        <v>0</v>
      </c>
      <c r="V1662" s="14">
        <f>IF(T1662="","",T1662-U1662)</f>
        <v/>
      </c>
      <c r="AS1662" s="13" t="n"/>
      <c r="AT1662" s="13" t="n"/>
      <c r="AU1662" s="13" t="n"/>
    </row>
    <row r="1663">
      <c r="C1663" s="13" t="n">
        <v>54</v>
      </c>
      <c r="D1663" s="96">
        <f>$B$1617</f>
        <v/>
      </c>
      <c r="E1663" s="96">
        <f>$B$1617</f>
        <v/>
      </c>
      <c r="F1663" s="96">
        <f>$B$1617</f>
        <v/>
      </c>
      <c r="T1663" s="14">
        <f>IF(F1662=24,SUM(D1663:F1852),"")</f>
        <v/>
      </c>
      <c r="U1663" s="14" t="n">
        <v>0</v>
      </c>
      <c r="V1663" s="14">
        <f>IF(T1663="","",T1663-U1663)</f>
        <v/>
      </c>
      <c r="AS1663" s="13" t="n"/>
      <c r="AT1663" s="13" t="n"/>
      <c r="AU1663" s="13" t="n"/>
    </row>
    <row r="1664">
      <c r="C1664" s="13" t="n">
        <v>55</v>
      </c>
      <c r="D1664" s="96">
        <f>$B$1617</f>
        <v/>
      </c>
      <c r="E1664" s="96">
        <f>$B$1617</f>
        <v/>
      </c>
      <c r="F1664" s="96">
        <f>$B$1617</f>
        <v/>
      </c>
      <c r="T1664" s="14">
        <f>IF(F1663=24,SUM(D1664:F1853),"")</f>
        <v/>
      </c>
      <c r="U1664" s="14" t="n">
        <v>0</v>
      </c>
      <c r="V1664" s="14">
        <f>IF(T1664="","",T1664-U1664)</f>
        <v/>
      </c>
      <c r="AS1664" s="13" t="n"/>
      <c r="AT1664" s="13" t="n"/>
      <c r="AU1664" s="13" t="n"/>
    </row>
    <row r="1665">
      <c r="C1665" s="13" t="n">
        <v>56</v>
      </c>
      <c r="D1665" s="96">
        <f>$B$1617</f>
        <v/>
      </c>
      <c r="E1665" s="96">
        <f>$B$1617</f>
        <v/>
      </c>
      <c r="F1665" s="96">
        <f>$B$1617</f>
        <v/>
      </c>
      <c r="T1665" s="14">
        <f>IF(F1664=24,SUM(D1665:F1854),"")</f>
        <v/>
      </c>
      <c r="U1665" s="14" t="n">
        <v>0</v>
      </c>
      <c r="V1665" s="14">
        <f>IF(T1665="","",T1665-U1665)</f>
        <v/>
      </c>
      <c r="AS1665" s="13" t="n"/>
      <c r="AT1665" s="13" t="n"/>
      <c r="AU1665" s="13" t="n"/>
    </row>
    <row r="1666">
      <c r="C1666" s="13" t="n">
        <v>57</v>
      </c>
      <c r="D1666" s="96">
        <f>$B$1617</f>
        <v/>
      </c>
      <c r="E1666" s="96">
        <f>$B$1617</f>
        <v/>
      </c>
      <c r="F1666" s="96">
        <f>$B$1617</f>
        <v/>
      </c>
      <c r="T1666" s="14">
        <f>IF(F1665=24,SUM(D1666:F1855),"")</f>
        <v/>
      </c>
      <c r="U1666" s="14" t="n">
        <v>0</v>
      </c>
      <c r="V1666" s="14">
        <f>IF(T1666="","",T1666-U1666)</f>
        <v/>
      </c>
      <c r="AS1666" s="13" t="n"/>
      <c r="AT1666" s="13" t="n"/>
      <c r="AU1666" s="13" t="n"/>
    </row>
    <row r="1667">
      <c r="C1667" s="13" t="n">
        <v>58</v>
      </c>
      <c r="D1667" s="96">
        <f>$B$1617</f>
        <v/>
      </c>
      <c r="E1667" s="96">
        <f>$B$1617</f>
        <v/>
      </c>
      <c r="F1667" s="96">
        <f>$B$1617</f>
        <v/>
      </c>
      <c r="T1667" s="14">
        <f>IF(F1666=24,SUM(D1667:F1856),"")</f>
        <v/>
      </c>
      <c r="U1667" s="14" t="n">
        <v>0</v>
      </c>
      <c r="V1667" s="14">
        <f>IF(T1667="","",T1667-U1667)</f>
        <v/>
      </c>
      <c r="AS1667" s="13" t="n"/>
      <c r="AT1667" s="13" t="n"/>
      <c r="AU1667" s="13" t="n"/>
    </row>
    <row r="1668">
      <c r="C1668" s="13" t="n">
        <v>59</v>
      </c>
      <c r="D1668" s="96">
        <f>$B$1617</f>
        <v/>
      </c>
      <c r="E1668" s="96">
        <f>$B$1617</f>
        <v/>
      </c>
      <c r="F1668" s="96">
        <f>$B$1617</f>
        <v/>
      </c>
      <c r="T1668" s="14">
        <f>IF(F1667=24,SUM(D1668:F1857),"")</f>
        <v/>
      </c>
      <c r="U1668" s="14" t="n">
        <v>0</v>
      </c>
      <c r="V1668" s="14">
        <f>IF(T1668="","",T1668-U1668)</f>
        <v/>
      </c>
      <c r="AS1668" s="13" t="n"/>
      <c r="AT1668" s="13" t="n"/>
      <c r="AU1668" s="13" t="n"/>
    </row>
    <row r="1669">
      <c r="C1669" s="13" t="n">
        <v>60</v>
      </c>
      <c r="D1669" s="96">
        <f>$B$1617</f>
        <v/>
      </c>
      <c r="E1669" s="96">
        <f>$B$1617</f>
        <v/>
      </c>
      <c r="F1669" s="96">
        <f>$B$1617</f>
        <v/>
      </c>
      <c r="T1669" s="14">
        <f>IF(F1668=24,SUM(D1669:F1858),"")</f>
        <v/>
      </c>
      <c r="U1669" s="14" t="n">
        <v>0</v>
      </c>
      <c r="V1669" s="14">
        <f>IF(T1669="","",T1669-U1669)</f>
        <v/>
      </c>
      <c r="AS1669" s="13" t="n"/>
      <c r="AT1669" s="13" t="n"/>
      <c r="AU1669" s="13" t="n"/>
    </row>
    <row r="1670">
      <c r="C1670" s="13" t="n">
        <v>61</v>
      </c>
      <c r="D1670" s="96">
        <f>$B$1617</f>
        <v/>
      </c>
      <c r="E1670" s="96">
        <f>$B$1617</f>
        <v/>
      </c>
      <c r="F1670" s="96">
        <f>$B$1617</f>
        <v/>
      </c>
      <c r="T1670" s="14">
        <f>IF(F1669=24,SUM(D1670:F1859),"")</f>
        <v/>
      </c>
      <c r="U1670" s="14" t="n">
        <v>0</v>
      </c>
      <c r="V1670" s="14">
        <f>IF(T1670="","",T1670-U1670)</f>
        <v/>
      </c>
      <c r="AS1670" s="13" t="n"/>
      <c r="AT1670" s="13" t="n"/>
      <c r="AU1670" s="13" t="n"/>
    </row>
    <row r="1671">
      <c r="C1671" s="13" t="n">
        <v>62</v>
      </c>
      <c r="D1671" s="96">
        <f>$B$1617</f>
        <v/>
      </c>
      <c r="E1671" s="96">
        <f>$B$1617</f>
        <v/>
      </c>
      <c r="F1671" s="96">
        <f>$B$1617</f>
        <v/>
      </c>
      <c r="T1671" s="14">
        <f>IF(F1670=24,SUM(D1671:F1860),"")</f>
        <v/>
      </c>
      <c r="U1671" s="14" t="n">
        <v>0</v>
      </c>
      <c r="V1671" s="14">
        <f>IF(T1671="","",T1671-U1671)</f>
        <v/>
      </c>
      <c r="AS1671" s="13" t="n"/>
      <c r="AT1671" s="13" t="n"/>
      <c r="AU1671" s="13" t="n"/>
    </row>
    <row r="1672">
      <c r="C1672" s="13" t="n">
        <v>63</v>
      </c>
      <c r="D1672" s="96">
        <f>$B$1617</f>
        <v/>
      </c>
      <c r="E1672" s="96">
        <f>$B$1617</f>
        <v/>
      </c>
      <c r="F1672" s="96">
        <f>$B$1617</f>
        <v/>
      </c>
      <c r="T1672" s="14">
        <f>IF(F1671=24,SUM(D1672:F1861),"")</f>
        <v/>
      </c>
      <c r="U1672" s="14" t="n">
        <v>0</v>
      </c>
      <c r="V1672" s="14">
        <f>IF(T1672="","",T1672-U1672)</f>
        <v/>
      </c>
      <c r="AS1672" s="13" t="n"/>
      <c r="AT1672" s="13" t="n"/>
      <c r="AU1672" s="13" t="n"/>
    </row>
    <row r="1673">
      <c r="C1673" s="13" t="n">
        <v>64</v>
      </c>
      <c r="D1673" s="96">
        <f>$B$1617</f>
        <v/>
      </c>
      <c r="E1673" s="96">
        <f>$B$1617</f>
        <v/>
      </c>
      <c r="F1673" s="96">
        <f>$B$1617</f>
        <v/>
      </c>
      <c r="T1673" s="14">
        <f>IF(F1672=24,SUM(D1673:F1862),"")</f>
        <v/>
      </c>
      <c r="U1673" s="14" t="n">
        <v>0</v>
      </c>
      <c r="V1673" s="14">
        <f>IF(T1673="","",T1673-U1673)</f>
        <v/>
      </c>
      <c r="AS1673" s="13" t="n"/>
      <c r="AT1673" s="13" t="n"/>
      <c r="AU1673" s="13" t="n"/>
    </row>
    <row r="1674">
      <c r="C1674" s="13" t="n">
        <v>65</v>
      </c>
      <c r="D1674" s="96">
        <f>$B$1617</f>
        <v/>
      </c>
      <c r="E1674" s="96">
        <f>$B$1617</f>
        <v/>
      </c>
      <c r="F1674" s="96">
        <f>$B$1617</f>
        <v/>
      </c>
      <c r="T1674" s="14">
        <f>IF(F1673=24,SUM(D1674:F1863),"")</f>
        <v/>
      </c>
      <c r="U1674" s="14" t="n">
        <v>0</v>
      </c>
      <c r="V1674" s="14">
        <f>IF(T1674="","",T1674-U1674)</f>
        <v/>
      </c>
      <c r="AS1674" s="13" t="n"/>
      <c r="AT1674" s="13" t="n"/>
      <c r="AU1674" s="13" t="n"/>
    </row>
    <row r="1675">
      <c r="C1675" s="13" t="n">
        <v>66</v>
      </c>
      <c r="D1675" s="96">
        <f>$B$1617</f>
        <v/>
      </c>
      <c r="E1675" s="96">
        <f>$B$1617</f>
        <v/>
      </c>
      <c r="F1675" s="96">
        <f>$B$1617</f>
        <v/>
      </c>
      <c r="T1675" s="14">
        <f>IF(F1674=24,SUM(D1675:F1864),"")</f>
        <v/>
      </c>
      <c r="U1675" s="14" t="n">
        <v>0</v>
      </c>
      <c r="V1675" s="14">
        <f>IF(T1675="","",T1675-U1675)</f>
        <v/>
      </c>
      <c r="AS1675" s="13" t="n"/>
      <c r="AT1675" s="13" t="n"/>
      <c r="AU1675" s="13" t="n"/>
    </row>
    <row r="1676">
      <c r="C1676" s="13" t="n">
        <v>67</v>
      </c>
      <c r="D1676" s="96">
        <f>$B$1617</f>
        <v/>
      </c>
      <c r="E1676" s="96">
        <f>$B$1617</f>
        <v/>
      </c>
      <c r="F1676" s="96">
        <f>$B$1617</f>
        <v/>
      </c>
      <c r="T1676" s="14">
        <f>IF(F1675=24,SUM(D1676:F1865),"")</f>
        <v/>
      </c>
      <c r="U1676" s="14" t="n">
        <v>0</v>
      </c>
      <c r="V1676" s="14">
        <f>IF(T1676="","",T1676-U1676)</f>
        <v/>
      </c>
      <c r="AS1676" s="13" t="n"/>
      <c r="AT1676" s="13" t="n"/>
      <c r="AU1676" s="13" t="n"/>
    </row>
    <row r="1677">
      <c r="C1677" s="13" t="n">
        <v>68</v>
      </c>
      <c r="D1677" s="96">
        <f>$B$1617</f>
        <v/>
      </c>
      <c r="E1677" s="96">
        <f>$B$1617</f>
        <v/>
      </c>
      <c r="F1677" s="96">
        <f>$B$1617</f>
        <v/>
      </c>
      <c r="T1677" s="14">
        <f>IF(F1676=24,SUM(D1677:F1866),"")</f>
        <v/>
      </c>
      <c r="U1677" s="14" t="n">
        <v>0</v>
      </c>
      <c r="V1677" s="14">
        <f>IF(T1677="","",T1677-U1677)</f>
        <v/>
      </c>
      <c r="AS1677" s="13" t="n"/>
      <c r="AT1677" s="13" t="n"/>
      <c r="AU1677" s="13" t="n"/>
    </row>
    <row r="1678">
      <c r="C1678" s="13" t="n">
        <v>69</v>
      </c>
      <c r="D1678" s="96">
        <f>$B$1617</f>
        <v/>
      </c>
      <c r="E1678" s="96">
        <f>$B$1617</f>
        <v/>
      </c>
      <c r="F1678" s="96">
        <f>$B$1617</f>
        <v/>
      </c>
      <c r="T1678" s="14">
        <f>IF(F1677=24,SUM(D1678:F1867),"")</f>
        <v/>
      </c>
      <c r="U1678" s="14" t="n">
        <v>0</v>
      </c>
      <c r="V1678" s="14">
        <f>IF(T1678="","",T1678-U1678)</f>
        <v/>
      </c>
      <c r="AS1678" s="13" t="n"/>
      <c r="AT1678" s="13" t="n"/>
      <c r="AU1678" s="13" t="n"/>
    </row>
    <row r="1679">
      <c r="C1679" s="13" t="n">
        <v>70</v>
      </c>
      <c r="D1679" s="96">
        <f>$B$1617</f>
        <v/>
      </c>
      <c r="E1679" s="96">
        <f>$B$1617</f>
        <v/>
      </c>
      <c r="F1679" s="96">
        <f>$B$1617</f>
        <v/>
      </c>
      <c r="T1679" s="14">
        <f>IF(F1678=24,SUM(D1679:F1868),"")</f>
        <v/>
      </c>
      <c r="U1679" s="14" t="n">
        <v>0</v>
      </c>
      <c r="V1679" s="14">
        <f>IF(T1679="","",T1679-U1679)</f>
        <v/>
      </c>
      <c r="AS1679" s="13" t="n"/>
      <c r="AT1679" s="13" t="n"/>
      <c r="AU1679" s="13" t="n"/>
    </row>
    <row r="1680">
      <c r="C1680" s="13" t="n">
        <v>71</v>
      </c>
      <c r="D1680" s="96">
        <f>$B$1617</f>
        <v/>
      </c>
      <c r="E1680" s="96">
        <f>$B$1617</f>
        <v/>
      </c>
      <c r="F1680" s="96">
        <f>$B$1617</f>
        <v/>
      </c>
      <c r="T1680" s="14">
        <f>IF(F1679=24,SUM(D1680:F1869),"")</f>
        <v/>
      </c>
      <c r="U1680" s="14" t="n">
        <v>0</v>
      </c>
      <c r="V1680" s="14">
        <f>IF(T1680="","",T1680-U1680)</f>
        <v/>
      </c>
      <c r="AS1680" s="13" t="n"/>
      <c r="AT1680" s="13" t="n"/>
      <c r="AU1680" s="13" t="n"/>
    </row>
    <row r="1681">
      <c r="C1681" s="13" t="n">
        <v>72</v>
      </c>
      <c r="D1681" s="96">
        <f>$B$1617</f>
        <v/>
      </c>
      <c r="E1681" s="96">
        <f>$B$1617</f>
        <v/>
      </c>
      <c r="F1681" s="96">
        <f>$B$1617</f>
        <v/>
      </c>
      <c r="T1681" s="14">
        <f>IF(F1680=24,SUM(D1681:F1870),"")</f>
        <v/>
      </c>
      <c r="U1681" s="14" t="n">
        <v>0</v>
      </c>
      <c r="V1681" s="14">
        <f>IF(T1681="","",T1681-U1681)</f>
        <v/>
      </c>
      <c r="AS1681" s="13" t="n"/>
      <c r="AT1681" s="13" t="n"/>
      <c r="AU1681" s="13" t="n"/>
    </row>
    <row r="1682">
      <c r="C1682" s="13" t="n">
        <v>73</v>
      </c>
      <c r="D1682" s="96">
        <f>$B$1617</f>
        <v/>
      </c>
      <c r="E1682" s="96">
        <f>$B$1617</f>
        <v/>
      </c>
      <c r="F1682" s="96">
        <f>$B$1617</f>
        <v/>
      </c>
      <c r="T1682" s="14">
        <f>IF(F1681=24,SUM(D1682:F1871),"")</f>
        <v/>
      </c>
      <c r="U1682" s="14" t="n">
        <v>0</v>
      </c>
      <c r="V1682" s="14">
        <f>IF(T1682="","",T1682-U1682)</f>
        <v/>
      </c>
      <c r="AS1682" s="13" t="n"/>
      <c r="AT1682" s="13" t="n"/>
      <c r="AU1682" s="13" t="n"/>
    </row>
    <row r="1683">
      <c r="C1683" s="13" t="n">
        <v>74</v>
      </c>
      <c r="D1683" s="96">
        <f>$B$1617</f>
        <v/>
      </c>
      <c r="E1683" s="96">
        <f>$B$1617</f>
        <v/>
      </c>
      <c r="F1683" s="96">
        <f>$B$1617</f>
        <v/>
      </c>
      <c r="T1683" s="14">
        <f>IF(F1682=24,SUM(D1683:F1872),"")</f>
        <v/>
      </c>
      <c r="U1683" s="14" t="n">
        <v>0</v>
      </c>
      <c r="V1683" s="14">
        <f>IF(T1683="","",T1683-U1683)</f>
        <v/>
      </c>
      <c r="AS1683" s="13" t="n"/>
      <c r="AT1683" s="13" t="n"/>
      <c r="AU1683" s="13" t="n"/>
    </row>
    <row r="1684">
      <c r="C1684" s="13" t="n">
        <v>75</v>
      </c>
      <c r="D1684" s="96">
        <f>$B$1617</f>
        <v/>
      </c>
      <c r="E1684" s="96">
        <f>$B$1617</f>
        <v/>
      </c>
      <c r="F1684" s="96">
        <f>$B$1617</f>
        <v/>
      </c>
      <c r="T1684" s="14">
        <f>IF(F1683=24,SUM(D1684:F1873),"")</f>
        <v/>
      </c>
      <c r="U1684" s="14" t="n">
        <v>0</v>
      </c>
      <c r="V1684" s="14">
        <f>IF(T1684="","",T1684-U1684)</f>
        <v/>
      </c>
      <c r="AS1684" s="13" t="n"/>
      <c r="AT1684" s="13" t="n"/>
      <c r="AU1684" s="13" t="n"/>
    </row>
    <row r="1685">
      <c r="C1685" s="13" t="n">
        <v>76</v>
      </c>
      <c r="D1685" s="96">
        <f>$B$1617</f>
        <v/>
      </c>
      <c r="E1685" s="96">
        <f>$B$1617</f>
        <v/>
      </c>
      <c r="F1685" s="96">
        <f>$B$1617</f>
        <v/>
      </c>
      <c r="T1685" s="14">
        <f>IF(F1684=24,SUM(D1685:F1874),"")</f>
        <v/>
      </c>
      <c r="U1685" s="14" t="n">
        <v>0</v>
      </c>
      <c r="V1685" s="14">
        <f>IF(T1685="","",T1685-U1685)</f>
        <v/>
      </c>
      <c r="AS1685" s="13" t="n"/>
      <c r="AT1685" s="13" t="n"/>
      <c r="AU1685" s="13" t="n"/>
    </row>
    <row r="1686">
      <c r="C1686" s="13" t="n">
        <v>77</v>
      </c>
      <c r="D1686" s="96">
        <f>$B$1617</f>
        <v/>
      </c>
      <c r="E1686" s="96">
        <f>$B$1617</f>
        <v/>
      </c>
      <c r="F1686" s="96">
        <f>$B$1617</f>
        <v/>
      </c>
      <c r="T1686" s="14">
        <f>IF(F1685=24,SUM(D1686:F1875),"")</f>
        <v/>
      </c>
      <c r="U1686" s="14" t="n">
        <v>0</v>
      </c>
      <c r="V1686" s="14">
        <f>IF(T1686="","",T1686-U1686)</f>
        <v/>
      </c>
      <c r="AS1686" s="13" t="n"/>
      <c r="AT1686" s="13" t="n"/>
      <c r="AU1686" s="13" t="n"/>
    </row>
    <row r="1687">
      <c r="C1687" s="13" t="n">
        <v>78</v>
      </c>
      <c r="D1687" s="96">
        <f>$B$1617</f>
        <v/>
      </c>
      <c r="E1687" s="96">
        <f>$B$1617</f>
        <v/>
      </c>
      <c r="F1687" s="96">
        <f>$B$1617</f>
        <v/>
      </c>
      <c r="T1687" s="14">
        <f>IF(F1686=24,SUM(D1687:F1876),"")</f>
        <v/>
      </c>
      <c r="U1687" s="14" t="n">
        <v>0</v>
      </c>
      <c r="V1687" s="14">
        <f>IF(T1687="","",T1687-U1687)</f>
        <v/>
      </c>
      <c r="AS1687" s="13" t="n"/>
      <c r="AT1687" s="13" t="n"/>
      <c r="AU1687" s="13" t="n"/>
    </row>
    <row r="1688">
      <c r="C1688" s="13" t="n">
        <v>79</v>
      </c>
      <c r="D1688" s="96">
        <f>$B$1617</f>
        <v/>
      </c>
      <c r="E1688" s="96">
        <f>$B$1617</f>
        <v/>
      </c>
      <c r="F1688" s="96">
        <f>$B$1617</f>
        <v/>
      </c>
      <c r="T1688" s="14">
        <f>IF(F1687=24,SUM(D1688:F1877),"")</f>
        <v/>
      </c>
      <c r="U1688" s="14" t="n">
        <v>0</v>
      </c>
      <c r="V1688" s="14">
        <f>IF(T1688="","",T1688-U1688)</f>
        <v/>
      </c>
      <c r="AS1688" s="13" t="n"/>
      <c r="AT1688" s="13" t="n"/>
      <c r="AU1688" s="13" t="n"/>
    </row>
    <row r="1689">
      <c r="C1689" s="13" t="n">
        <v>80</v>
      </c>
      <c r="D1689" s="96">
        <f>$B$1617</f>
        <v/>
      </c>
      <c r="E1689" s="96">
        <f>$B$1617</f>
        <v/>
      </c>
      <c r="F1689" s="96">
        <f>$B$1617</f>
        <v/>
      </c>
      <c r="T1689" s="14">
        <f>IF(F1688=24,SUM(D1689:F1878),"")</f>
        <v/>
      </c>
      <c r="U1689" s="14" t="n">
        <v>0</v>
      </c>
      <c r="V1689" s="14">
        <f>IF(T1689="","",T1689-U1689)</f>
        <v/>
      </c>
      <c r="AS1689" s="13" t="n"/>
      <c r="AT1689" s="13" t="n"/>
      <c r="AU1689" s="13" t="n"/>
    </row>
    <row r="1690">
      <c r="C1690" s="13" t="n">
        <v>81</v>
      </c>
      <c r="D1690" s="96">
        <f>$B$1617</f>
        <v/>
      </c>
      <c r="E1690" s="96">
        <f>$B$1617</f>
        <v/>
      </c>
      <c r="F1690" s="96">
        <f>$B$1617</f>
        <v/>
      </c>
      <c r="T1690" s="14">
        <f>IF(F1689=24,SUM(D1690:F1879),"")</f>
        <v/>
      </c>
      <c r="U1690" s="14" t="n">
        <v>0</v>
      </c>
      <c r="V1690" s="14">
        <f>IF(T1690="","",T1690-U1690)</f>
        <v/>
      </c>
      <c r="AS1690" s="13" t="n"/>
      <c r="AT1690" s="13" t="n"/>
      <c r="AU1690" s="13" t="n"/>
    </row>
    <row r="1691">
      <c r="C1691" s="13" t="n">
        <v>82</v>
      </c>
      <c r="D1691" s="96">
        <f>$B$1617</f>
        <v/>
      </c>
      <c r="E1691" s="96">
        <f>$B$1617</f>
        <v/>
      </c>
      <c r="F1691" s="96">
        <f>$B$1617</f>
        <v/>
      </c>
      <c r="T1691" s="14">
        <f>IF(F1690=24,SUM(D1691:F1880),"")</f>
        <v/>
      </c>
      <c r="U1691" s="14" t="n">
        <v>0</v>
      </c>
      <c r="V1691" s="14">
        <f>IF(T1691="","",T1691-U1691)</f>
        <v/>
      </c>
      <c r="AS1691" s="13" t="n"/>
      <c r="AT1691" s="13" t="n"/>
      <c r="AU1691" s="13" t="n"/>
    </row>
    <row r="1692">
      <c r="C1692" s="13" t="n">
        <v>83</v>
      </c>
      <c r="D1692" s="96">
        <f>$B$1617</f>
        <v/>
      </c>
      <c r="E1692" s="96">
        <f>$B$1617</f>
        <v/>
      </c>
      <c r="F1692" s="96">
        <f>$B$1617</f>
        <v/>
      </c>
      <c r="T1692" s="14">
        <f>IF(F1691=24,SUM(D1692:F1881),"")</f>
        <v/>
      </c>
      <c r="U1692" s="14" t="n">
        <v>0</v>
      </c>
      <c r="V1692" s="14">
        <f>IF(T1692="","",T1692-U1692)</f>
        <v/>
      </c>
      <c r="AS1692" s="13" t="n"/>
      <c r="AT1692" s="13" t="n"/>
      <c r="AU1692" s="13" t="n"/>
    </row>
    <row r="1693">
      <c r="C1693" s="13" t="n">
        <v>84</v>
      </c>
      <c r="D1693" s="96">
        <f>$B$1617</f>
        <v/>
      </c>
      <c r="E1693" s="96">
        <f>$B$1617</f>
        <v/>
      </c>
      <c r="F1693" s="96">
        <f>$B$1617</f>
        <v/>
      </c>
      <c r="T1693" s="14">
        <f>IF(F1692=24,SUM(D1693:F1882),"")</f>
        <v/>
      </c>
      <c r="U1693" s="14" t="n">
        <v>0</v>
      </c>
      <c r="V1693" s="14">
        <f>IF(T1693="","",T1693-U1693)</f>
        <v/>
      </c>
      <c r="AS1693" s="13" t="n"/>
      <c r="AT1693" s="13" t="n"/>
      <c r="AU1693" s="13" t="n"/>
    </row>
    <row r="1694">
      <c r="C1694" s="13" t="n">
        <v>85</v>
      </c>
      <c r="D1694" s="96">
        <f>$B$1617</f>
        <v/>
      </c>
      <c r="E1694" s="96">
        <f>$B$1617</f>
        <v/>
      </c>
      <c r="F1694" s="96">
        <f>$B$1617</f>
        <v/>
      </c>
      <c r="T1694" s="14">
        <f>IF(F1693=24,SUM(D1694:F1883),"")</f>
        <v/>
      </c>
      <c r="U1694" s="14" t="n">
        <v>0</v>
      </c>
      <c r="V1694" s="14">
        <f>IF(T1694="","",T1694-U1694)</f>
        <v/>
      </c>
      <c r="AS1694" s="13" t="n"/>
      <c r="AT1694" s="13" t="n"/>
      <c r="AU1694" s="13" t="n"/>
    </row>
    <row r="1695">
      <c r="C1695" s="13" t="n">
        <v>86</v>
      </c>
      <c r="D1695" s="96">
        <f>$B$1617</f>
        <v/>
      </c>
      <c r="E1695" s="96">
        <f>$B$1617</f>
        <v/>
      </c>
      <c r="F1695" s="96">
        <f>$B$1617</f>
        <v/>
      </c>
      <c r="T1695" s="14">
        <f>IF(F1694=24,SUM(D1695:F1884),"")</f>
        <v/>
      </c>
      <c r="U1695" s="14" t="n">
        <v>0</v>
      </c>
      <c r="V1695" s="14">
        <f>IF(T1695="","",T1695-U1695)</f>
        <v/>
      </c>
      <c r="AS1695" s="13" t="n"/>
      <c r="AT1695" s="13" t="n"/>
      <c r="AU1695" s="13" t="n"/>
    </row>
    <row r="1696">
      <c r="C1696" s="13" t="n">
        <v>87</v>
      </c>
      <c r="D1696" s="96">
        <f>$B$1617</f>
        <v/>
      </c>
      <c r="E1696" s="96">
        <f>$B$1617</f>
        <v/>
      </c>
      <c r="F1696" s="96">
        <f>$B$1617</f>
        <v/>
      </c>
      <c r="T1696" s="14">
        <f>IF(F1695=24,SUM(D1696:F1885),"")</f>
        <v/>
      </c>
      <c r="U1696" s="14" t="n">
        <v>0</v>
      </c>
      <c r="V1696" s="14">
        <f>IF(T1696="","",T1696-U1696)</f>
        <v/>
      </c>
      <c r="AS1696" s="13" t="n"/>
      <c r="AT1696" s="13" t="n"/>
      <c r="AU1696" s="13" t="n"/>
    </row>
    <row r="1697">
      <c r="C1697" s="13" t="n">
        <v>88</v>
      </c>
      <c r="D1697" s="96">
        <f>$B$1617</f>
        <v/>
      </c>
      <c r="E1697" s="96">
        <f>$B$1617</f>
        <v/>
      </c>
      <c r="F1697" s="96">
        <f>$B$1617</f>
        <v/>
      </c>
      <c r="T1697" s="14">
        <f>IF(F1696=24,SUM(D1697:F1886),"")</f>
        <v/>
      </c>
      <c r="U1697" s="14" t="n">
        <v>0</v>
      </c>
      <c r="V1697" s="14">
        <f>IF(T1697="","",T1697-U1697)</f>
        <v/>
      </c>
      <c r="AS1697" s="13" t="n"/>
      <c r="AT1697" s="13" t="n"/>
      <c r="AU1697" s="13" t="n"/>
    </row>
    <row r="1698">
      <c r="C1698" s="13" t="n">
        <v>89</v>
      </c>
      <c r="D1698" s="96">
        <f>$B$1617</f>
        <v/>
      </c>
      <c r="E1698" s="96">
        <f>$B$1617</f>
        <v/>
      </c>
      <c r="F1698" s="96">
        <f>$B$1617</f>
        <v/>
      </c>
      <c r="T1698" s="14">
        <f>IF(F1697=24,SUM(D1698:F1887),"")</f>
        <v/>
      </c>
      <c r="U1698" s="14" t="n">
        <v>0</v>
      </c>
      <c r="V1698" s="14">
        <f>IF(T1698="","",T1698-U1698)</f>
        <v/>
      </c>
      <c r="AS1698" s="13" t="n"/>
      <c r="AT1698" s="13" t="n"/>
      <c r="AU1698" s="13" t="n"/>
    </row>
    <row r="1699">
      <c r="C1699" s="13" t="n">
        <v>90</v>
      </c>
      <c r="D1699" s="96">
        <f>$B$1617</f>
        <v/>
      </c>
      <c r="E1699" s="96">
        <f>$B$1617</f>
        <v/>
      </c>
      <c r="F1699" s="96">
        <f>$B$1617</f>
        <v/>
      </c>
      <c r="T1699" s="14">
        <f>IF(F1698=24,SUM(D1699:F1888),"")</f>
        <v/>
      </c>
      <c r="U1699" s="14" t="n">
        <v>0</v>
      </c>
      <c r="V1699" s="14">
        <f>IF(T1699="","",T1699-U1699)</f>
        <v/>
      </c>
      <c r="AS1699" s="13" t="n"/>
      <c r="AT1699" s="13" t="n"/>
      <c r="AU1699" s="13" t="n"/>
    </row>
    <row r="1700">
      <c r="C1700" s="13" t="n">
        <v>91</v>
      </c>
      <c r="D1700" s="96">
        <f>$B$1617</f>
        <v/>
      </c>
      <c r="E1700" s="96">
        <f>$B$1617</f>
        <v/>
      </c>
      <c r="F1700" s="96">
        <f>$B$1617</f>
        <v/>
      </c>
      <c r="T1700" s="14">
        <f>IF(F1699=24,SUM(D1700:F1889),"")</f>
        <v/>
      </c>
      <c r="U1700" s="14" t="n">
        <v>0</v>
      </c>
      <c r="V1700" s="14">
        <f>IF(T1700="","",T1700-U1700)</f>
        <v/>
      </c>
      <c r="AS1700" s="13" t="n"/>
      <c r="AT1700" s="13" t="n"/>
      <c r="AU1700" s="13" t="n"/>
    </row>
    <row r="1701">
      <c r="C1701" s="13" t="n">
        <v>92</v>
      </c>
      <c r="D1701" s="96">
        <f>$B$1617</f>
        <v/>
      </c>
      <c r="E1701" s="96">
        <f>$B$1617</f>
        <v/>
      </c>
      <c r="F1701" s="96">
        <f>$B$1617</f>
        <v/>
      </c>
      <c r="T1701" s="14">
        <f>IF(F1700=24,SUM(D1701:F1890),"")</f>
        <v/>
      </c>
      <c r="U1701" s="14" t="n">
        <v>0</v>
      </c>
      <c r="V1701" s="14">
        <f>IF(T1701="","",T1701-U1701)</f>
        <v/>
      </c>
      <c r="AS1701" s="13" t="n"/>
      <c r="AT1701" s="13" t="n"/>
      <c r="AU1701" s="13" t="n"/>
    </row>
    <row r="1702">
      <c r="C1702" s="13" t="n">
        <v>93</v>
      </c>
      <c r="D1702" s="96">
        <f>$B$1617</f>
        <v/>
      </c>
      <c r="E1702" s="96">
        <f>$B$1617</f>
        <v/>
      </c>
      <c r="F1702" s="96">
        <f>$B$1617</f>
        <v/>
      </c>
      <c r="T1702" s="14">
        <f>IF(F1701=24,SUM(D1702:F1891),"")</f>
        <v/>
      </c>
      <c r="U1702" s="14" t="n">
        <v>0</v>
      </c>
      <c r="V1702" s="14">
        <f>IF(T1702="","",T1702-U1702)</f>
        <v/>
      </c>
      <c r="AS1702" s="13" t="n"/>
      <c r="AT1702" s="13" t="n"/>
      <c r="AU1702" s="13" t="n"/>
    </row>
    <row r="1703">
      <c r="C1703" s="13" t="n">
        <v>94</v>
      </c>
      <c r="D1703" s="96">
        <f>$B$1617</f>
        <v/>
      </c>
      <c r="E1703" s="96">
        <f>$B$1617</f>
        <v/>
      </c>
      <c r="F1703" s="96">
        <f>$B$1617</f>
        <v/>
      </c>
      <c r="T1703" s="14">
        <f>IF(F1702=24,SUM(D1703:F1892),"")</f>
        <v/>
      </c>
      <c r="U1703" s="14" t="n">
        <v>0</v>
      </c>
      <c r="V1703" s="14">
        <f>IF(T1703="","",T1703-U1703)</f>
        <v/>
      </c>
      <c r="AS1703" s="13" t="n"/>
      <c r="AT1703" s="13" t="n"/>
      <c r="AU1703" s="13" t="n"/>
    </row>
    <row r="1704">
      <c r="C1704" s="13" t="n">
        <v>95</v>
      </c>
      <c r="D1704" s="96">
        <f>$B$1617</f>
        <v/>
      </c>
      <c r="E1704" s="96">
        <f>$B$1617</f>
        <v/>
      </c>
      <c r="F1704" s="96">
        <f>$B$1617</f>
        <v/>
      </c>
      <c r="T1704" s="14">
        <f>IF(F1703=24,SUM(D1704:F1893),"")</f>
        <v/>
      </c>
      <c r="U1704" s="14" t="n">
        <v>0</v>
      </c>
      <c r="V1704" s="14">
        <f>IF(T1704="","",T1704-U1704)</f>
        <v/>
      </c>
      <c r="AS1704" s="13" t="n"/>
      <c r="AT1704" s="13" t="n"/>
      <c r="AU1704" s="13" t="n"/>
    </row>
    <row r="1705">
      <c r="C1705" s="13" t="n">
        <v>96</v>
      </c>
      <c r="D1705" s="96">
        <f>$B$1617</f>
        <v/>
      </c>
      <c r="E1705" s="96">
        <f>$B$1617</f>
        <v/>
      </c>
      <c r="F1705" s="96">
        <f>$B$1617</f>
        <v/>
      </c>
      <c r="T1705" s="14">
        <f>IF(F1704=24,SUM(D1705:F1894),"")</f>
        <v/>
      </c>
      <c r="U1705" s="14" t="n">
        <v>0</v>
      </c>
      <c r="V1705" s="14">
        <f>IF(T1705="","",T1705-U1705)</f>
        <v/>
      </c>
      <c r="AS1705" s="13" t="n"/>
      <c r="AT1705" s="13" t="n"/>
      <c r="AU1705" s="13" t="n"/>
    </row>
    <row r="1706">
      <c r="C1706" s="13" t="n">
        <v>97</v>
      </c>
      <c r="D1706" s="96">
        <f>$B$1617</f>
        <v/>
      </c>
      <c r="E1706" s="96">
        <f>$B$1617</f>
        <v/>
      </c>
      <c r="F1706" s="96">
        <f>$B$1617</f>
        <v/>
      </c>
      <c r="T1706" s="14">
        <f>IF(F1705=24,SUM(D1706:F1895),"")</f>
        <v/>
      </c>
      <c r="U1706" s="14" t="n">
        <v>0</v>
      </c>
      <c r="V1706" s="14">
        <f>IF(T1706="","",T1706-U1706)</f>
        <v/>
      </c>
      <c r="AS1706" s="13" t="n"/>
      <c r="AT1706" s="13" t="n"/>
      <c r="AU1706" s="13" t="n"/>
    </row>
    <row r="1707">
      <c r="C1707" s="13" t="n">
        <v>98</v>
      </c>
      <c r="D1707" s="96">
        <f>$B$1617</f>
        <v/>
      </c>
      <c r="E1707" s="96">
        <f>$B$1617</f>
        <v/>
      </c>
      <c r="F1707" s="96">
        <f>$B$1617</f>
        <v/>
      </c>
      <c r="T1707" s="14">
        <f>IF(F1706=24,SUM(D1707:F1896),"")</f>
        <v/>
      </c>
      <c r="U1707" s="14" t="n">
        <v>0</v>
      </c>
      <c r="V1707" s="14">
        <f>IF(T1707="","",T1707-U1707)</f>
        <v/>
      </c>
      <c r="AS1707" s="13" t="n"/>
      <c r="AT1707" s="13" t="n"/>
      <c r="AU1707" s="13" t="n"/>
    </row>
    <row r="1708">
      <c r="C1708" s="13" t="n">
        <v>99</v>
      </c>
      <c r="D1708" s="96">
        <f>$B$1617</f>
        <v/>
      </c>
      <c r="E1708" s="96">
        <f>$B$1617</f>
        <v/>
      </c>
      <c r="F1708" s="96">
        <f>$B$1617</f>
        <v/>
      </c>
      <c r="T1708" s="14">
        <f>IF(F1707=24,SUM(D1708:F1897),"")</f>
        <v/>
      </c>
      <c r="U1708" s="14" t="n">
        <v>0</v>
      </c>
      <c r="V1708" s="14">
        <f>IF(T1708="","",T1708-U1708)</f>
        <v/>
      </c>
      <c r="AS1708" s="13" t="n"/>
      <c r="AT1708" s="13" t="n"/>
      <c r="AU1708" s="13" t="n"/>
    </row>
    <row r="1709">
      <c r="C1709" s="13" t="n">
        <v>100</v>
      </c>
      <c r="D1709" s="96">
        <f>$B$1617</f>
        <v/>
      </c>
      <c r="E1709" s="96">
        <f>$B$1617</f>
        <v/>
      </c>
      <c r="F1709" s="96">
        <f>$B$1617</f>
        <v/>
      </c>
      <c r="T1709" s="14">
        <f>IF(F1708=24,SUM(D1709:F1898),"")</f>
        <v/>
      </c>
      <c r="U1709" s="14" t="n">
        <v>0</v>
      </c>
      <c r="V1709" s="14">
        <f>IF(T1709="","",T1709-U1709)</f>
        <v/>
      </c>
      <c r="AS1709" s="13" t="n"/>
      <c r="AT1709" s="13" t="n"/>
      <c r="AU1709" s="13" t="n"/>
    </row>
    <row r="1710">
      <c r="C1710" s="13" t="n">
        <v>101</v>
      </c>
      <c r="D1710" s="96">
        <f>$B$1617</f>
        <v/>
      </c>
      <c r="E1710" s="96">
        <f>$B$1617</f>
        <v/>
      </c>
      <c r="F1710" s="96">
        <f>$B$1617</f>
        <v/>
      </c>
      <c r="T1710" s="14">
        <f>IF(F1709=24,SUM(D1710:F1899),"")</f>
        <v/>
      </c>
      <c r="U1710" s="14" t="n">
        <v>0</v>
      </c>
      <c r="V1710" s="14">
        <f>IF(T1710="","",T1710-U1710)</f>
        <v/>
      </c>
      <c r="AS1710" s="13" t="n"/>
      <c r="AT1710" s="13" t="n"/>
      <c r="AU1710" s="13" t="n"/>
    </row>
    <row r="1711">
      <c r="C1711" s="13" t="n">
        <v>102</v>
      </c>
      <c r="D1711" s="96">
        <f>$B$1617</f>
        <v/>
      </c>
      <c r="E1711" s="96">
        <f>$B$1617</f>
        <v/>
      </c>
      <c r="F1711" s="96">
        <f>$B$1617</f>
        <v/>
      </c>
      <c r="T1711" s="14">
        <f>IF(F1710=24,SUM(D1711:F1900),"")</f>
        <v/>
      </c>
      <c r="U1711" s="14" t="n">
        <v>0</v>
      </c>
      <c r="V1711" s="14">
        <f>IF(T1711="","",T1711-U1711)</f>
        <v/>
      </c>
      <c r="AS1711" s="13" t="n"/>
      <c r="AT1711" s="13" t="n"/>
      <c r="AU1711" s="13" t="n"/>
    </row>
    <row r="1712">
      <c r="C1712" s="13" t="n">
        <v>103</v>
      </c>
      <c r="D1712" s="96">
        <f>$B$1617</f>
        <v/>
      </c>
      <c r="E1712" s="96">
        <f>$B$1617</f>
        <v/>
      </c>
      <c r="F1712" s="96">
        <f>$B$1617</f>
        <v/>
      </c>
      <c r="T1712" s="14">
        <f>IF(F1711=24,SUM(D1712:F1901),"")</f>
        <v/>
      </c>
      <c r="U1712" s="14" t="n">
        <v>0</v>
      </c>
      <c r="V1712" s="14">
        <f>IF(T1712="","",T1712-U1712)</f>
        <v/>
      </c>
      <c r="AS1712" s="13" t="n"/>
      <c r="AT1712" s="13" t="n"/>
      <c r="AU1712" s="13" t="n"/>
    </row>
    <row r="1713">
      <c r="C1713" s="13" t="n">
        <v>104</v>
      </c>
      <c r="D1713" s="96">
        <f>$B$1617</f>
        <v/>
      </c>
      <c r="E1713" s="96">
        <f>$B$1617</f>
        <v/>
      </c>
      <c r="F1713" s="96">
        <f>$B$1617</f>
        <v/>
      </c>
      <c r="T1713" s="14">
        <f>IF(F1712=24,SUM(D1713:F1902),"")</f>
        <v/>
      </c>
      <c r="U1713" s="14" t="n">
        <v>0</v>
      </c>
      <c r="V1713" s="14">
        <f>IF(T1713="","",T1713-U1713)</f>
        <v/>
      </c>
      <c r="AS1713" s="13" t="n"/>
      <c r="AT1713" s="13" t="n"/>
      <c r="AU1713" s="13" t="n"/>
    </row>
    <row r="1714">
      <c r="C1714" s="13" t="n">
        <v>105</v>
      </c>
      <c r="D1714" s="96">
        <f>$B$1617</f>
        <v/>
      </c>
      <c r="E1714" s="96">
        <f>$B$1617</f>
        <v/>
      </c>
      <c r="F1714" s="96">
        <f>$B$1617</f>
        <v/>
      </c>
      <c r="T1714" s="14">
        <f>IF(F1713=24,SUM(D1714:F1903),"")</f>
        <v/>
      </c>
      <c r="U1714" s="14" t="n">
        <v>0</v>
      </c>
      <c r="V1714" s="14">
        <f>IF(T1714="","",T1714-U1714)</f>
        <v/>
      </c>
      <c r="AS1714" s="13" t="n"/>
      <c r="AT1714" s="13" t="n"/>
      <c r="AU1714" s="13" t="n"/>
    </row>
    <row r="1715">
      <c r="C1715" s="13" t="n">
        <v>106</v>
      </c>
      <c r="D1715" s="96">
        <f>$B$1617</f>
        <v/>
      </c>
      <c r="E1715" s="96">
        <f>$B$1617</f>
        <v/>
      </c>
      <c r="F1715" s="96">
        <f>$B$1617</f>
        <v/>
      </c>
      <c r="T1715" s="14">
        <f>IF(F1714=24,SUM(D1715:F1904),"")</f>
        <v/>
      </c>
      <c r="U1715" s="14" t="n">
        <v>0</v>
      </c>
      <c r="V1715" s="14">
        <f>IF(T1715="","",T1715-U1715)</f>
        <v/>
      </c>
      <c r="AS1715" s="13" t="n"/>
      <c r="AT1715" s="13" t="n"/>
      <c r="AU1715" s="13" t="n"/>
    </row>
    <row r="1716">
      <c r="C1716" s="13" t="n">
        <v>107</v>
      </c>
      <c r="D1716" s="96">
        <f>$B$1617</f>
        <v/>
      </c>
      <c r="E1716" s="96">
        <f>$B$1617</f>
        <v/>
      </c>
      <c r="F1716" s="96">
        <f>$B$1617</f>
        <v/>
      </c>
      <c r="T1716" s="14">
        <f>IF(F1715=24,SUM(D1716:F1905),"")</f>
        <v/>
      </c>
      <c r="U1716" s="14" t="n">
        <v>0</v>
      </c>
      <c r="V1716" s="14">
        <f>IF(T1716="","",T1716-U1716)</f>
        <v/>
      </c>
      <c r="AS1716" s="13" t="n"/>
      <c r="AT1716" s="13" t="n"/>
      <c r="AU1716" s="13" t="n"/>
    </row>
    <row r="1717">
      <c r="C1717" s="13" t="n">
        <v>108</v>
      </c>
      <c r="D1717" s="96">
        <f>$B$1617</f>
        <v/>
      </c>
      <c r="E1717" s="96">
        <f>$B$1617</f>
        <v/>
      </c>
      <c r="F1717" s="96">
        <f>$B$1617</f>
        <v/>
      </c>
      <c r="T1717" s="14">
        <f>IF(F1716=24,SUM(D1717:F1906),"")</f>
        <v/>
      </c>
      <c r="U1717" s="14" t="n">
        <v>0</v>
      </c>
      <c r="V1717" s="14">
        <f>IF(T1717="","",T1717-U1717)</f>
        <v/>
      </c>
      <c r="AS1717" s="13" t="n"/>
      <c r="AT1717" s="13" t="n"/>
      <c r="AU1717" s="13" t="n"/>
    </row>
    <row r="1718">
      <c r="C1718" s="13" t="n">
        <v>109</v>
      </c>
      <c r="D1718" s="96">
        <f>$B$1617</f>
        <v/>
      </c>
      <c r="E1718" s="96">
        <f>$B$1617</f>
        <v/>
      </c>
      <c r="F1718" s="96">
        <f>$B$1617</f>
        <v/>
      </c>
      <c r="T1718" s="14">
        <f>IF(F1717=24,SUM(D1718:F1907),"")</f>
        <v/>
      </c>
      <c r="U1718" s="14" t="n">
        <v>0</v>
      </c>
      <c r="V1718" s="14">
        <f>IF(T1718="","",T1718-U1718)</f>
        <v/>
      </c>
      <c r="AS1718" s="13" t="n"/>
      <c r="AT1718" s="13" t="n"/>
      <c r="AU1718" s="13" t="n"/>
    </row>
    <row r="1719">
      <c r="C1719" s="13" t="n">
        <v>110</v>
      </c>
      <c r="D1719" s="96">
        <f>$B$1617</f>
        <v/>
      </c>
      <c r="E1719" s="96">
        <f>$B$1617</f>
        <v/>
      </c>
      <c r="F1719" s="96">
        <f>$B$1617</f>
        <v/>
      </c>
      <c r="T1719" s="14">
        <f>IF(F1718=24,SUM(D1719:F1908),"")</f>
        <v/>
      </c>
      <c r="U1719" s="14" t="n">
        <v>0</v>
      </c>
      <c r="V1719" s="14">
        <f>IF(T1719="","",T1719-U1719)</f>
        <v/>
      </c>
      <c r="AS1719" s="13" t="n"/>
      <c r="AT1719" s="13" t="n"/>
      <c r="AU1719" s="13" t="n"/>
    </row>
    <row r="1720">
      <c r="C1720" s="13" t="n">
        <v>111</v>
      </c>
      <c r="D1720" s="96">
        <f>$B$1617</f>
        <v/>
      </c>
      <c r="E1720" s="96">
        <f>$B$1617</f>
        <v/>
      </c>
      <c r="F1720" s="96">
        <f>$B$1617</f>
        <v/>
      </c>
      <c r="T1720" s="14">
        <f>IF(F1719=24,SUM(D1720:F1909),"")</f>
        <v/>
      </c>
      <c r="U1720" s="14" t="n">
        <v>0</v>
      </c>
      <c r="V1720" s="14">
        <f>IF(T1720="","",T1720-U1720)</f>
        <v/>
      </c>
      <c r="AS1720" s="13" t="n"/>
      <c r="AT1720" s="13" t="n"/>
      <c r="AU1720" s="13" t="n"/>
    </row>
    <row r="1721">
      <c r="C1721" s="13" t="n">
        <v>112</v>
      </c>
      <c r="D1721" s="96">
        <f>$B$1617</f>
        <v/>
      </c>
      <c r="E1721" s="96">
        <f>$B$1617</f>
        <v/>
      </c>
      <c r="F1721" s="96">
        <f>$B$1617</f>
        <v/>
      </c>
      <c r="T1721" s="14">
        <f>IF(F1720=24,SUM(D1721:F1910),"")</f>
        <v/>
      </c>
      <c r="U1721" s="14" t="n">
        <v>0</v>
      </c>
      <c r="V1721" s="14">
        <f>IF(T1721="","",T1721-U1721)</f>
        <v/>
      </c>
      <c r="AS1721" s="13" t="n"/>
      <c r="AT1721" s="13" t="n"/>
      <c r="AU1721" s="13" t="n"/>
    </row>
    <row r="1722">
      <c r="C1722" s="13" t="n">
        <v>113</v>
      </c>
      <c r="D1722" s="96">
        <f>$B$1617</f>
        <v/>
      </c>
      <c r="E1722" s="96">
        <f>$B$1617</f>
        <v/>
      </c>
      <c r="F1722" s="96">
        <f>$B$1617</f>
        <v/>
      </c>
      <c r="T1722" s="14">
        <f>IF(F1721=24,SUM(D1722:F1911),"")</f>
        <v/>
      </c>
      <c r="U1722" s="14" t="n">
        <v>0</v>
      </c>
      <c r="V1722" s="14">
        <f>IF(T1722="","",T1722-U1722)</f>
        <v/>
      </c>
      <c r="AS1722" s="13" t="n"/>
      <c r="AT1722" s="13" t="n"/>
      <c r="AU1722" s="13" t="n"/>
    </row>
    <row r="1723">
      <c r="C1723" s="13" t="n">
        <v>114</v>
      </c>
      <c r="D1723" s="96">
        <f>$B$1617</f>
        <v/>
      </c>
      <c r="E1723" s="96">
        <f>$B$1617</f>
        <v/>
      </c>
      <c r="F1723" s="96">
        <f>$B$1617</f>
        <v/>
      </c>
      <c r="T1723" s="14">
        <f>IF(F1722=24,SUM(D1723:F1912),"")</f>
        <v/>
      </c>
      <c r="U1723" s="14" t="n">
        <v>0</v>
      </c>
      <c r="V1723" s="14">
        <f>IF(T1723="","",T1723-U1723)</f>
        <v/>
      </c>
      <c r="AS1723" s="13" t="n"/>
      <c r="AT1723" s="13" t="n"/>
      <c r="AU1723" s="13" t="n"/>
    </row>
    <row r="1724">
      <c r="C1724" s="13" t="n">
        <v>115</v>
      </c>
      <c r="D1724" s="96">
        <f>$B$1617</f>
        <v/>
      </c>
      <c r="E1724" s="96">
        <f>$B$1617</f>
        <v/>
      </c>
      <c r="F1724" s="96">
        <f>$B$1617</f>
        <v/>
      </c>
      <c r="T1724" s="14">
        <f>IF(F1723=24,SUM(D1724:F1913),"")</f>
        <v/>
      </c>
      <c r="U1724" s="14" t="n">
        <v>0</v>
      </c>
      <c r="V1724" s="14">
        <f>IF(T1724="","",T1724-U1724)</f>
        <v/>
      </c>
      <c r="AS1724" s="13" t="n"/>
      <c r="AT1724" s="13" t="n"/>
      <c r="AU1724" s="13" t="n"/>
    </row>
    <row r="1725">
      <c r="C1725" s="13" t="n">
        <v>116</v>
      </c>
      <c r="D1725" s="96">
        <f>$B$1617</f>
        <v/>
      </c>
      <c r="E1725" s="96">
        <f>$B$1617</f>
        <v/>
      </c>
      <c r="F1725" s="96">
        <f>$B$1617</f>
        <v/>
      </c>
      <c r="T1725" s="14">
        <f>IF(F1724=24,SUM(D1725:F1914),"")</f>
        <v/>
      </c>
      <c r="U1725" s="14" t="n">
        <v>0</v>
      </c>
      <c r="V1725" s="14">
        <f>IF(T1725="","",T1725-U1725)</f>
        <v/>
      </c>
      <c r="AS1725" s="13" t="n"/>
      <c r="AT1725" s="13" t="n"/>
      <c r="AU1725" s="13" t="n"/>
    </row>
    <row r="1726">
      <c r="C1726" s="13" t="n">
        <v>117</v>
      </c>
      <c r="D1726" s="96">
        <f>$B$1617</f>
        <v/>
      </c>
      <c r="E1726" s="96">
        <f>$B$1617</f>
        <v/>
      </c>
      <c r="F1726" s="96">
        <f>$B$1617</f>
        <v/>
      </c>
      <c r="T1726" s="14">
        <f>IF(F1725=24,SUM(D1726:F1915),"")</f>
        <v/>
      </c>
      <c r="U1726" s="14" t="n">
        <v>0</v>
      </c>
      <c r="V1726" s="14">
        <f>IF(T1726="","",T1726-U1726)</f>
        <v/>
      </c>
      <c r="AS1726" s="13" t="n"/>
      <c r="AT1726" s="13" t="n"/>
      <c r="AU1726" s="13" t="n"/>
    </row>
    <row r="1727">
      <c r="C1727" s="13" t="n">
        <v>118</v>
      </c>
      <c r="D1727" s="96">
        <f>$B$1617</f>
        <v/>
      </c>
      <c r="E1727" s="96">
        <f>$B$1617</f>
        <v/>
      </c>
      <c r="F1727" s="96">
        <f>$B$1617</f>
        <v/>
      </c>
      <c r="T1727" s="14">
        <f>IF(F1726=24,SUM(D1727:F1916),"")</f>
        <v/>
      </c>
      <c r="U1727" s="14" t="n">
        <v>0</v>
      </c>
      <c r="V1727" s="14">
        <f>IF(T1727="","",T1727-U1727)</f>
        <v/>
      </c>
      <c r="AS1727" s="13" t="n"/>
      <c r="AT1727" s="13" t="n"/>
      <c r="AU1727" s="13" t="n"/>
    </row>
    <row r="1728">
      <c r="C1728" s="13" t="n">
        <v>119</v>
      </c>
      <c r="D1728" s="96">
        <f>$B$1617</f>
        <v/>
      </c>
      <c r="E1728" s="96">
        <f>$B$1617</f>
        <v/>
      </c>
      <c r="F1728" s="96">
        <f>$B$1617</f>
        <v/>
      </c>
      <c r="T1728" s="14">
        <f>IF(F1727=24,SUM(D1728:F1917),"")</f>
        <v/>
      </c>
      <c r="U1728" s="14" t="n">
        <v>0</v>
      </c>
      <c r="V1728" s="14">
        <f>IF(T1728="","",T1728-U1728)</f>
        <v/>
      </c>
      <c r="AS1728" s="13" t="n"/>
      <c r="AT1728" s="13" t="n"/>
      <c r="AU1728" s="13" t="n"/>
    </row>
    <row r="1729">
      <c r="C1729" s="13" t="n">
        <v>120</v>
      </c>
      <c r="D1729" s="96">
        <f>$B$1617</f>
        <v/>
      </c>
      <c r="E1729" s="96">
        <f>$B$1617</f>
        <v/>
      </c>
      <c r="F1729" s="96">
        <f>$B$1617</f>
        <v/>
      </c>
      <c r="T1729" s="14">
        <f>IF(F1728=24,SUM(D1729:F1918),"")</f>
        <v/>
      </c>
      <c r="U1729" s="14" t="n">
        <v>0</v>
      </c>
      <c r="V1729" s="14">
        <f>IF(T1729="","",T1729-U1729)</f>
        <v/>
      </c>
      <c r="AS1729" s="13" t="n"/>
      <c r="AT1729" s="13" t="n"/>
      <c r="AU1729" s="13" t="n"/>
    </row>
    <row r="1730">
      <c r="C1730" s="13" t="n">
        <v>121</v>
      </c>
      <c r="D1730" s="96">
        <f>$B$1617</f>
        <v/>
      </c>
      <c r="E1730" s="96">
        <f>$B$1617</f>
        <v/>
      </c>
      <c r="F1730" s="96">
        <f>$B$1617</f>
        <v/>
      </c>
      <c r="T1730" s="14">
        <f>IF(F1729=24,SUM(D1730:F1919),"")</f>
        <v/>
      </c>
      <c r="U1730" s="14" t="n">
        <v>0</v>
      </c>
      <c r="V1730" s="14">
        <f>IF(T1730="","",T1730-U1730)</f>
        <v/>
      </c>
      <c r="AS1730" s="13" t="n"/>
      <c r="AT1730" s="13" t="n"/>
      <c r="AU1730" s="13" t="n"/>
    </row>
    <row r="1731">
      <c r="C1731" s="13" t="n">
        <v>122</v>
      </c>
      <c r="D1731" s="96">
        <f>$B$1617</f>
        <v/>
      </c>
      <c r="E1731" s="96">
        <f>$B$1617</f>
        <v/>
      </c>
      <c r="F1731" s="96">
        <f>$B$1617</f>
        <v/>
      </c>
      <c r="T1731" s="14">
        <f>IF(F1730=24,SUM(D1731:F1920),"")</f>
        <v/>
      </c>
      <c r="U1731" s="14" t="n">
        <v>0</v>
      </c>
      <c r="V1731" s="14">
        <f>IF(T1731="","",T1731-U1731)</f>
        <v/>
      </c>
      <c r="AS1731" s="13" t="n"/>
      <c r="AT1731" s="13" t="n"/>
      <c r="AU1731" s="13" t="n"/>
    </row>
    <row r="1732">
      <c r="C1732" s="13" t="n">
        <v>123</v>
      </c>
      <c r="D1732" s="96">
        <f>$B$1617</f>
        <v/>
      </c>
      <c r="E1732" s="96">
        <f>$B$1617</f>
        <v/>
      </c>
      <c r="F1732" s="96">
        <f>$B$1617</f>
        <v/>
      </c>
      <c r="T1732" s="14">
        <f>IF(F1731=24,SUM(D1732:F1921),"")</f>
        <v/>
      </c>
      <c r="U1732" s="14" t="n">
        <v>0</v>
      </c>
      <c r="V1732" s="14">
        <f>IF(T1732="","",T1732-U1732)</f>
        <v/>
      </c>
      <c r="AS1732" s="13" t="n"/>
      <c r="AT1732" s="13" t="n"/>
      <c r="AU1732" s="13" t="n"/>
    </row>
    <row r="1733">
      <c r="C1733" s="13" t="n">
        <v>124</v>
      </c>
      <c r="D1733" s="96">
        <f>$B$1617</f>
        <v/>
      </c>
      <c r="E1733" s="96">
        <f>$B$1617</f>
        <v/>
      </c>
      <c r="F1733" s="96">
        <f>$B$1617</f>
        <v/>
      </c>
      <c r="T1733" s="14">
        <f>IF(F1732=24,SUM(D1733:F1922),"")</f>
        <v/>
      </c>
      <c r="U1733" s="14" t="n">
        <v>0</v>
      </c>
      <c r="V1733" s="14">
        <f>IF(T1733="","",T1733-U1733)</f>
        <v/>
      </c>
      <c r="AS1733" s="13" t="n"/>
      <c r="AT1733" s="13" t="n"/>
      <c r="AU1733" s="13" t="n"/>
    </row>
    <row r="1734">
      <c r="C1734" s="13" t="n">
        <v>125</v>
      </c>
      <c r="D1734" s="96">
        <f>$B$1617</f>
        <v/>
      </c>
      <c r="E1734" s="96">
        <f>$B$1617</f>
        <v/>
      </c>
      <c r="F1734" s="96">
        <f>$B$1617</f>
        <v/>
      </c>
      <c r="T1734" s="14">
        <f>IF(F1733=24,SUM(D1734:F1923),"")</f>
        <v/>
      </c>
      <c r="U1734" s="14" t="n">
        <v>0</v>
      </c>
      <c r="V1734" s="14">
        <f>IF(T1734="","",T1734-U1734)</f>
        <v/>
      </c>
      <c r="AS1734" s="13" t="n"/>
      <c r="AT1734" s="13" t="n"/>
      <c r="AU1734" s="13" t="n"/>
    </row>
    <row r="1735">
      <c r="C1735" s="13" t="n">
        <v>126</v>
      </c>
      <c r="D1735" s="96">
        <f>$B$1617</f>
        <v/>
      </c>
      <c r="E1735" s="96">
        <f>$B$1617</f>
        <v/>
      </c>
      <c r="F1735" s="96">
        <f>$B$1617</f>
        <v/>
      </c>
      <c r="T1735" s="14">
        <f>IF(F1734=24,SUM(D1735:F1924),"")</f>
        <v/>
      </c>
      <c r="U1735" s="14" t="n">
        <v>0</v>
      </c>
      <c r="V1735" s="14">
        <f>IF(T1735="","",T1735-U1735)</f>
        <v/>
      </c>
      <c r="AS1735" s="13" t="n"/>
      <c r="AT1735" s="13" t="n"/>
      <c r="AU1735" s="13" t="n"/>
    </row>
    <row r="1736">
      <c r="C1736" s="13" t="n">
        <v>127</v>
      </c>
      <c r="D1736" s="96">
        <f>$B$1617</f>
        <v/>
      </c>
      <c r="E1736" s="96">
        <f>$B$1617</f>
        <v/>
      </c>
      <c r="F1736" s="96">
        <f>$B$1617</f>
        <v/>
      </c>
      <c r="T1736" s="14">
        <f>IF(F1735=24,SUM(D1736:F1925),"")</f>
        <v/>
      </c>
      <c r="U1736" s="14" t="n">
        <v>0</v>
      </c>
      <c r="V1736" s="14">
        <f>IF(T1736="","",T1736-U1736)</f>
        <v/>
      </c>
      <c r="AS1736" s="13" t="n"/>
      <c r="AT1736" s="13" t="n"/>
      <c r="AU1736" s="13" t="n"/>
    </row>
    <row r="1737">
      <c r="C1737" s="13" t="n">
        <v>128</v>
      </c>
      <c r="D1737" s="96">
        <f>$B$1617</f>
        <v/>
      </c>
      <c r="E1737" s="96">
        <f>$B$1617</f>
        <v/>
      </c>
      <c r="F1737" s="96">
        <f>$B$1617</f>
        <v/>
      </c>
      <c r="T1737" s="14">
        <f>IF(F1736=24,SUM(D1737:F1926),"")</f>
        <v/>
      </c>
      <c r="U1737" s="14" t="n">
        <v>0</v>
      </c>
      <c r="V1737" s="14">
        <f>IF(T1737="","",T1737-U1737)</f>
        <v/>
      </c>
      <c r="AS1737" s="13" t="n"/>
      <c r="AT1737" s="13" t="n"/>
      <c r="AU1737" s="13" t="n"/>
    </row>
    <row r="1738">
      <c r="C1738" s="13" t="n">
        <v>129</v>
      </c>
      <c r="D1738" s="96">
        <f>$B$1617</f>
        <v/>
      </c>
      <c r="E1738" s="96">
        <f>$B$1617</f>
        <v/>
      </c>
      <c r="F1738" s="96">
        <f>$B$1617</f>
        <v/>
      </c>
      <c r="T1738" s="14">
        <f>IF(F1737=24,SUM(D1738:F1927),"")</f>
        <v/>
      </c>
      <c r="U1738" s="14" t="n">
        <v>0</v>
      </c>
      <c r="V1738" s="14">
        <f>IF(T1738="","",T1738-U1738)</f>
        <v/>
      </c>
      <c r="AS1738" s="13" t="n"/>
      <c r="AT1738" s="13" t="n"/>
      <c r="AU1738" s="13" t="n"/>
    </row>
    <row r="1739">
      <c r="C1739" s="13" t="n">
        <v>130</v>
      </c>
      <c r="D1739" s="96">
        <f>$B$1617</f>
        <v/>
      </c>
      <c r="E1739" s="96">
        <f>$B$1617</f>
        <v/>
      </c>
      <c r="F1739" s="96">
        <f>$B$1617</f>
        <v/>
      </c>
      <c r="T1739" s="14">
        <f>IF(F1738=24,SUM(D1739:F1928),"")</f>
        <v/>
      </c>
      <c r="U1739" s="14" t="n">
        <v>0</v>
      </c>
      <c r="V1739" s="14">
        <f>IF(T1739="","",T1739-U1739)</f>
        <v/>
      </c>
      <c r="AS1739" s="13" t="n"/>
      <c r="AT1739" s="13" t="n"/>
      <c r="AU1739" s="13" t="n"/>
    </row>
    <row r="1740">
      <c r="C1740" s="13" t="n">
        <v>131</v>
      </c>
      <c r="D1740" s="96">
        <f>$B$1617</f>
        <v/>
      </c>
      <c r="E1740" s="96">
        <f>$B$1617</f>
        <v/>
      </c>
      <c r="F1740" s="96">
        <f>$B$1617</f>
        <v/>
      </c>
      <c r="T1740" s="14">
        <f>IF(F1739=24,SUM(D1740:F1929),"")</f>
        <v/>
      </c>
      <c r="U1740" s="14" t="n">
        <v>0</v>
      </c>
      <c r="V1740" s="14">
        <f>IF(T1740="","",T1740-U1740)</f>
        <v/>
      </c>
      <c r="AS1740" s="13" t="n"/>
      <c r="AT1740" s="13" t="n"/>
      <c r="AU1740" s="13" t="n"/>
    </row>
    <row r="1741">
      <c r="C1741" s="13" t="n">
        <v>132</v>
      </c>
      <c r="D1741" s="96">
        <f>$B$1617</f>
        <v/>
      </c>
      <c r="E1741" s="96">
        <f>$B$1617</f>
        <v/>
      </c>
      <c r="F1741" s="96">
        <f>$B$1617</f>
        <v/>
      </c>
      <c r="T1741" s="14">
        <f>IF(F1740=24,SUM(D1741:F1930),"")</f>
        <v/>
      </c>
      <c r="U1741" s="14" t="n">
        <v>0</v>
      </c>
      <c r="V1741" s="14">
        <f>IF(T1741="","",T1741-U1741)</f>
        <v/>
      </c>
      <c r="AS1741" s="13" t="n"/>
      <c r="AT1741" s="13" t="n"/>
      <c r="AU1741" s="13" t="n"/>
    </row>
    <row r="1742">
      <c r="C1742" s="13" t="n">
        <v>133</v>
      </c>
      <c r="D1742" s="96">
        <f>$B$1617</f>
        <v/>
      </c>
      <c r="E1742" s="96">
        <f>$B$1617</f>
        <v/>
      </c>
      <c r="F1742" s="96">
        <f>$B$1617</f>
        <v/>
      </c>
      <c r="T1742" s="14">
        <f>IF(F1741=24,SUM(D1742:F1931),"")</f>
        <v/>
      </c>
      <c r="U1742" s="14" t="n">
        <v>0</v>
      </c>
      <c r="V1742" s="14">
        <f>IF(T1742="","",T1742-U1742)</f>
        <v/>
      </c>
      <c r="AS1742" s="13" t="n"/>
      <c r="AT1742" s="13" t="n"/>
      <c r="AU1742" s="13" t="n"/>
    </row>
    <row r="1743">
      <c r="C1743" s="13" t="n">
        <v>134</v>
      </c>
      <c r="D1743" s="96">
        <f>$B$1617</f>
        <v/>
      </c>
      <c r="E1743" s="96">
        <f>$B$1617</f>
        <v/>
      </c>
      <c r="F1743" s="96">
        <f>$B$1617</f>
        <v/>
      </c>
      <c r="T1743" s="14">
        <f>IF(F1742=24,SUM(D1743:F1932),"")</f>
        <v/>
      </c>
      <c r="U1743" s="14" t="n">
        <v>0</v>
      </c>
      <c r="V1743" s="14">
        <f>IF(T1743="","",T1743-U1743)</f>
        <v/>
      </c>
      <c r="AS1743" s="13" t="n"/>
      <c r="AT1743" s="13" t="n"/>
      <c r="AU1743" s="13" t="n"/>
    </row>
    <row r="1744">
      <c r="C1744" s="13" t="n">
        <v>135</v>
      </c>
      <c r="D1744" s="96">
        <f>$B$1617</f>
        <v/>
      </c>
      <c r="E1744" s="96">
        <f>$B$1617</f>
        <v/>
      </c>
      <c r="F1744" s="96">
        <f>$B$1617</f>
        <v/>
      </c>
      <c r="T1744" s="14">
        <f>IF(F1743=24,SUM(D1744:F1933),"")</f>
        <v/>
      </c>
      <c r="U1744" s="14" t="n">
        <v>0</v>
      </c>
      <c r="V1744" s="14">
        <f>IF(T1744="","",T1744-U1744)</f>
        <v/>
      </c>
      <c r="AS1744" s="13" t="n"/>
      <c r="AT1744" s="13" t="n"/>
      <c r="AU1744" s="13" t="n"/>
    </row>
    <row r="1745">
      <c r="C1745" s="13" t="n">
        <v>136</v>
      </c>
      <c r="D1745" s="96">
        <f>$B$1617</f>
        <v/>
      </c>
      <c r="E1745" s="96">
        <f>$B$1617</f>
        <v/>
      </c>
      <c r="F1745" s="96">
        <f>$B$1617</f>
        <v/>
      </c>
      <c r="T1745" s="14">
        <f>IF(F1744=24,SUM(D1745:F1934),"")</f>
        <v/>
      </c>
      <c r="U1745" s="14" t="n">
        <v>0</v>
      </c>
      <c r="V1745" s="14">
        <f>IF(T1745="","",T1745-U1745)</f>
        <v/>
      </c>
      <c r="AS1745" s="13" t="n"/>
      <c r="AT1745" s="13" t="n"/>
      <c r="AU1745" s="13" t="n"/>
    </row>
    <row r="1746">
      <c r="C1746" s="13" t="n">
        <v>137</v>
      </c>
      <c r="D1746" s="96">
        <f>$B$1617</f>
        <v/>
      </c>
      <c r="E1746" s="96">
        <f>$B$1617</f>
        <v/>
      </c>
      <c r="F1746" s="96">
        <f>$B$1617</f>
        <v/>
      </c>
      <c r="T1746" s="14">
        <f>IF(F1745=24,SUM(D1746:F1935),"")</f>
        <v/>
      </c>
      <c r="U1746" s="14" t="n">
        <v>0</v>
      </c>
      <c r="V1746" s="14">
        <f>IF(T1746="","",T1746-U1746)</f>
        <v/>
      </c>
      <c r="AS1746" s="13" t="n"/>
      <c r="AT1746" s="13" t="n"/>
      <c r="AU1746" s="13" t="n"/>
    </row>
    <row r="1747">
      <c r="C1747" s="13" t="n">
        <v>138</v>
      </c>
      <c r="D1747" s="96">
        <f>$B$1617</f>
        <v/>
      </c>
      <c r="E1747" s="96">
        <f>$B$1617</f>
        <v/>
      </c>
      <c r="F1747" s="96">
        <f>$B$1617</f>
        <v/>
      </c>
      <c r="T1747" s="14">
        <f>IF(F1746=24,SUM(D1747:F1936),"")</f>
        <v/>
      </c>
      <c r="U1747" s="14" t="n">
        <v>0</v>
      </c>
      <c r="V1747" s="14">
        <f>IF(T1747="","",T1747-U1747)</f>
        <v/>
      </c>
      <c r="AS1747" s="13" t="n"/>
      <c r="AT1747" s="13" t="n"/>
      <c r="AU1747" s="13" t="n"/>
    </row>
    <row r="1748">
      <c r="C1748" s="13" t="n">
        <v>139</v>
      </c>
      <c r="D1748" s="96">
        <f>$B$1617</f>
        <v/>
      </c>
      <c r="E1748" s="96">
        <f>$B$1617</f>
        <v/>
      </c>
      <c r="F1748" s="96">
        <f>$B$1617</f>
        <v/>
      </c>
      <c r="T1748" s="14">
        <f>IF(F1747=24,SUM(D1748:F1937),"")</f>
        <v/>
      </c>
      <c r="U1748" s="14" t="n">
        <v>0</v>
      </c>
      <c r="V1748" s="14">
        <f>IF(T1748="","",T1748-U1748)</f>
        <v/>
      </c>
      <c r="AS1748" s="13" t="n"/>
      <c r="AT1748" s="13" t="n"/>
      <c r="AU1748" s="13" t="n"/>
    </row>
    <row r="1749">
      <c r="C1749" s="13" t="n">
        <v>140</v>
      </c>
      <c r="D1749" s="96">
        <f>$B$1617</f>
        <v/>
      </c>
      <c r="E1749" s="96">
        <f>$B$1617</f>
        <v/>
      </c>
      <c r="F1749" s="96">
        <f>$B$1617</f>
        <v/>
      </c>
      <c r="T1749" s="14">
        <f>IF(F1748=24,SUM(D1749:F1938),"")</f>
        <v/>
      </c>
      <c r="U1749" s="14" t="n">
        <v>0</v>
      </c>
      <c r="V1749" s="14">
        <f>IF(T1749="","",T1749-U1749)</f>
        <v/>
      </c>
      <c r="AS1749" s="13" t="n"/>
      <c r="AT1749" s="13" t="n"/>
      <c r="AU1749" s="13" t="n"/>
    </row>
    <row r="1750">
      <c r="C1750" s="13" t="n">
        <v>141</v>
      </c>
      <c r="D1750" s="96">
        <f>$B$1617</f>
        <v/>
      </c>
      <c r="E1750" s="96">
        <f>$B$1617</f>
        <v/>
      </c>
      <c r="F1750" s="96">
        <f>$B$1617</f>
        <v/>
      </c>
      <c r="T1750" s="14">
        <f>IF(F1749=24,SUM(D1750:F1939),"")</f>
        <v/>
      </c>
      <c r="U1750" s="14" t="n">
        <v>0</v>
      </c>
      <c r="V1750" s="14">
        <f>IF(T1750="","",T1750-U1750)</f>
        <v/>
      </c>
      <c r="AS1750" s="13" t="n"/>
      <c r="AT1750" s="13" t="n"/>
      <c r="AU1750" s="13" t="n"/>
    </row>
    <row r="1751">
      <c r="C1751" s="13" t="n">
        <v>142</v>
      </c>
      <c r="D1751" s="96">
        <f>$B$1617</f>
        <v/>
      </c>
      <c r="E1751" s="96">
        <f>$B$1617</f>
        <v/>
      </c>
      <c r="F1751" s="96">
        <f>$B$1617</f>
        <v/>
      </c>
      <c r="T1751" s="14">
        <f>IF(F1750=24,SUM(D1751:F1940),"")</f>
        <v/>
      </c>
      <c r="U1751" s="14" t="n">
        <v>0</v>
      </c>
      <c r="V1751" s="14">
        <f>IF(T1751="","",T1751-U1751)</f>
        <v/>
      </c>
      <c r="AS1751" s="13" t="n"/>
      <c r="AT1751" s="13" t="n"/>
      <c r="AU1751" s="13" t="n"/>
    </row>
    <row r="1752">
      <c r="C1752" s="13" t="n">
        <v>143</v>
      </c>
      <c r="D1752" s="96">
        <f>$B$1617</f>
        <v/>
      </c>
      <c r="E1752" s="96">
        <f>$B$1617</f>
        <v/>
      </c>
      <c r="F1752" s="96">
        <f>$B$1617</f>
        <v/>
      </c>
      <c r="T1752" s="14">
        <f>IF(F1751=24,SUM(D1752:F1941),"")</f>
        <v/>
      </c>
      <c r="U1752" s="14" t="n">
        <v>0</v>
      </c>
      <c r="V1752" s="14">
        <f>IF(T1752="","",T1752-U1752)</f>
        <v/>
      </c>
      <c r="AS1752" s="13" t="n"/>
      <c r="AT1752" s="13" t="n"/>
      <c r="AU1752" s="13" t="n"/>
    </row>
    <row r="1753">
      <c r="C1753" s="13" t="n">
        <v>144</v>
      </c>
      <c r="D1753" s="96">
        <f>$B$1617</f>
        <v/>
      </c>
      <c r="E1753" s="96">
        <f>$B$1617</f>
        <v/>
      </c>
      <c r="F1753" s="96">
        <f>$B$1617</f>
        <v/>
      </c>
      <c r="T1753" s="14">
        <f>IF(F1752=24,SUM(D1753:F1942),"")</f>
        <v/>
      </c>
      <c r="U1753" s="14" t="n">
        <v>0</v>
      </c>
      <c r="V1753" s="14">
        <f>IF(T1753="","",T1753-U1753)</f>
        <v/>
      </c>
      <c r="AS1753" s="13" t="n"/>
      <c r="AT1753" s="13" t="n"/>
      <c r="AU1753" s="13" t="n"/>
    </row>
    <row r="1754">
      <c r="C1754" s="13" t="n">
        <v>145</v>
      </c>
      <c r="D1754" s="96">
        <f>$B$1617</f>
        <v/>
      </c>
      <c r="E1754" s="96">
        <f>$B$1617</f>
        <v/>
      </c>
      <c r="F1754" s="96">
        <f>$B$1617</f>
        <v/>
      </c>
      <c r="T1754" s="14">
        <f>IF(F1753=24,SUM(D1754:F1943),"")</f>
        <v/>
      </c>
      <c r="U1754" s="14" t="n">
        <v>0</v>
      </c>
      <c r="V1754" s="14">
        <f>IF(T1754="","",T1754-U1754)</f>
        <v/>
      </c>
      <c r="AS1754" s="13" t="n"/>
      <c r="AT1754" s="13" t="n"/>
      <c r="AU1754" s="13" t="n"/>
    </row>
    <row r="1755">
      <c r="C1755" s="13" t="n">
        <v>146</v>
      </c>
      <c r="D1755" s="96">
        <f>$B$1617</f>
        <v/>
      </c>
      <c r="E1755" s="96">
        <f>$B$1617</f>
        <v/>
      </c>
      <c r="F1755" s="96">
        <f>$B$1617</f>
        <v/>
      </c>
      <c r="T1755" s="14">
        <f>IF(F1754=24,SUM(D1755:F1944),"")</f>
        <v/>
      </c>
      <c r="U1755" s="14" t="n">
        <v>0</v>
      </c>
      <c r="V1755" s="14">
        <f>IF(T1755="","",T1755-U1755)</f>
        <v/>
      </c>
      <c r="AS1755" s="13" t="n"/>
      <c r="AT1755" s="13" t="n"/>
      <c r="AU1755" s="13" t="n"/>
    </row>
    <row r="1756">
      <c r="C1756" s="13" t="n">
        <v>147</v>
      </c>
      <c r="D1756" s="96">
        <f>$B$1617</f>
        <v/>
      </c>
      <c r="E1756" s="96">
        <f>$B$1617</f>
        <v/>
      </c>
      <c r="F1756" s="96">
        <f>$B$1617</f>
        <v/>
      </c>
      <c r="T1756" s="14">
        <f>IF(F1755=24,SUM(D1756:F1945),"")</f>
        <v/>
      </c>
      <c r="U1756" s="14" t="n">
        <v>0</v>
      </c>
      <c r="V1756" s="14">
        <f>IF(T1756="","",T1756-U1756)</f>
        <v/>
      </c>
      <c r="AS1756" s="13" t="n"/>
      <c r="AT1756" s="13" t="n"/>
      <c r="AU1756" s="13" t="n"/>
    </row>
    <row r="1757">
      <c r="C1757" s="13" t="n">
        <v>148</v>
      </c>
      <c r="D1757" s="96">
        <f>$B$1617</f>
        <v/>
      </c>
      <c r="E1757" s="96">
        <f>$B$1617</f>
        <v/>
      </c>
      <c r="F1757" s="96">
        <f>$B$1617</f>
        <v/>
      </c>
      <c r="T1757" s="14">
        <f>IF(F1756=24,SUM(D1757:F1946),"")</f>
        <v/>
      </c>
      <c r="U1757" s="14" t="n">
        <v>0</v>
      </c>
      <c r="V1757" s="14">
        <f>IF(T1757="","",T1757-U1757)</f>
        <v/>
      </c>
      <c r="AS1757" s="13" t="n"/>
      <c r="AT1757" s="13" t="n"/>
      <c r="AU1757" s="13" t="n"/>
    </row>
    <row r="1758">
      <c r="C1758" s="13" t="n">
        <v>149</v>
      </c>
      <c r="D1758" s="96">
        <f>$B$1617</f>
        <v/>
      </c>
      <c r="E1758" s="96">
        <f>$B$1617</f>
        <v/>
      </c>
      <c r="F1758" s="96">
        <f>$B$1617</f>
        <v/>
      </c>
      <c r="T1758" s="14">
        <f>IF(F1757=24,SUM(D1758:F1947),"")</f>
        <v/>
      </c>
      <c r="U1758" s="14" t="n">
        <v>0</v>
      </c>
      <c r="V1758" s="14">
        <f>IF(T1758="","",T1758-U1758)</f>
        <v/>
      </c>
      <c r="AS1758" s="13" t="n"/>
      <c r="AT1758" s="13" t="n"/>
      <c r="AU1758" s="13" t="n"/>
    </row>
    <row r="1759">
      <c r="C1759" s="13" t="n">
        <v>150</v>
      </c>
      <c r="D1759" s="96">
        <f>$B$1617</f>
        <v/>
      </c>
      <c r="E1759" s="96">
        <f>$B$1617</f>
        <v/>
      </c>
      <c r="F1759" s="96">
        <f>$B$1617</f>
        <v/>
      </c>
      <c r="T1759" s="14">
        <f>IF(F1758=24,SUM(D1759:F1948),"")</f>
        <v/>
      </c>
      <c r="U1759" s="14" t="n">
        <v>0</v>
      </c>
      <c r="V1759" s="14">
        <f>IF(T1759="","",T1759-U1759)</f>
        <v/>
      </c>
      <c r="AS1759" s="13" t="n"/>
      <c r="AT1759" s="13" t="n"/>
      <c r="AU1759" s="13" t="n"/>
    </row>
    <row r="1760">
      <c r="C1760" s="13" t="n">
        <v>151</v>
      </c>
      <c r="D1760" s="96">
        <f>$B$1617</f>
        <v/>
      </c>
      <c r="E1760" s="96">
        <f>$B$1617</f>
        <v/>
      </c>
      <c r="F1760" s="96">
        <f>$B$1617</f>
        <v/>
      </c>
      <c r="T1760" s="14">
        <f>IF(F1759=24,SUM(D1760:F1949),"")</f>
        <v/>
      </c>
      <c r="U1760" s="14" t="n">
        <v>0</v>
      </c>
      <c r="V1760" s="14">
        <f>IF(T1760="","",T1760-U1760)</f>
        <v/>
      </c>
      <c r="AS1760" s="13" t="n"/>
      <c r="AT1760" s="13" t="n"/>
      <c r="AU1760" s="13" t="n"/>
    </row>
    <row r="1761">
      <c r="C1761" s="13" t="n">
        <v>152</v>
      </c>
      <c r="D1761" s="96">
        <f>$B$1617</f>
        <v/>
      </c>
      <c r="E1761" s="96">
        <f>$B$1617</f>
        <v/>
      </c>
      <c r="F1761" s="96">
        <f>$B$1617</f>
        <v/>
      </c>
      <c r="T1761" s="14">
        <f>IF(F1760=24,SUM(D1761:F1950),"")</f>
        <v/>
      </c>
      <c r="U1761" s="14" t="n">
        <v>0</v>
      </c>
      <c r="V1761" s="14">
        <f>IF(T1761="","",T1761-U1761)</f>
        <v/>
      </c>
      <c r="AS1761" s="13" t="n"/>
      <c r="AT1761" s="13" t="n"/>
      <c r="AU1761" s="13" t="n"/>
    </row>
    <row r="1762">
      <c r="C1762" s="13" t="n">
        <v>153</v>
      </c>
      <c r="D1762" s="96">
        <f>$B$1617</f>
        <v/>
      </c>
      <c r="E1762" s="96">
        <f>$B$1617</f>
        <v/>
      </c>
      <c r="F1762" s="96">
        <f>$B$1617</f>
        <v/>
      </c>
      <c r="T1762" s="14">
        <f>IF(F1761=24,SUM(D1762:F1951),"")</f>
        <v/>
      </c>
      <c r="U1762" s="14" t="n">
        <v>0</v>
      </c>
      <c r="V1762" s="14">
        <f>IF(T1762="","",T1762-U1762)</f>
        <v/>
      </c>
      <c r="AS1762" s="13" t="n"/>
      <c r="AT1762" s="13" t="n"/>
      <c r="AU1762" s="13" t="n"/>
    </row>
    <row r="1763">
      <c r="C1763" s="13" t="n">
        <v>154</v>
      </c>
      <c r="D1763" s="96">
        <f>$B$1617</f>
        <v/>
      </c>
      <c r="E1763" s="96">
        <f>$B$1617</f>
        <v/>
      </c>
      <c r="F1763" s="96">
        <f>$B$1617</f>
        <v/>
      </c>
      <c r="T1763" s="14">
        <f>IF(F1762=24,SUM(D1763:F1952),"")</f>
        <v/>
      </c>
      <c r="U1763" s="14" t="n">
        <v>0</v>
      </c>
      <c r="V1763" s="14">
        <f>IF(T1763="","",T1763-U1763)</f>
        <v/>
      </c>
      <c r="AS1763" s="13" t="n"/>
      <c r="AT1763" s="13" t="n"/>
      <c r="AU1763" s="13" t="n"/>
    </row>
    <row r="1764">
      <c r="C1764" s="13" t="n">
        <v>155</v>
      </c>
      <c r="D1764" s="96">
        <f>$B$1617</f>
        <v/>
      </c>
      <c r="E1764" s="96">
        <f>$B$1617</f>
        <v/>
      </c>
      <c r="F1764" s="96">
        <f>$B$1617</f>
        <v/>
      </c>
      <c r="T1764" s="14">
        <f>IF(F1763=24,SUM(D1764:F1953),"")</f>
        <v/>
      </c>
      <c r="U1764" s="14" t="n">
        <v>0</v>
      </c>
      <c r="V1764" s="14">
        <f>IF(T1764="","",T1764-U1764)</f>
        <v/>
      </c>
      <c r="AS1764" s="13" t="n"/>
      <c r="AT1764" s="13" t="n"/>
      <c r="AU1764" s="13" t="n"/>
    </row>
    <row r="1765">
      <c r="C1765" s="13" t="n">
        <v>156</v>
      </c>
      <c r="D1765" s="96">
        <f>$B$1617</f>
        <v/>
      </c>
      <c r="E1765" s="96">
        <f>$B$1617</f>
        <v/>
      </c>
      <c r="F1765" s="96">
        <f>$B$1617</f>
        <v/>
      </c>
      <c r="T1765" s="14">
        <f>IF(F1764=24,SUM(D1765:F1954),"")</f>
        <v/>
      </c>
      <c r="U1765" s="14" t="n">
        <v>0</v>
      </c>
      <c r="V1765" s="14">
        <f>IF(T1765="","",T1765-U1765)</f>
        <v/>
      </c>
      <c r="AS1765" s="13" t="n"/>
      <c r="AT1765" s="13" t="n"/>
      <c r="AU1765" s="13" t="n"/>
    </row>
    <row r="1766">
      <c r="C1766" s="13" t="n">
        <v>157</v>
      </c>
      <c r="D1766" s="96">
        <f>$B$1617</f>
        <v/>
      </c>
      <c r="E1766" s="96">
        <f>$B$1617</f>
        <v/>
      </c>
      <c r="F1766" s="96">
        <f>$B$1617</f>
        <v/>
      </c>
      <c r="T1766" s="14">
        <f>IF(F1765=24,SUM(D1766:F1955),"")</f>
        <v/>
      </c>
      <c r="U1766" s="14" t="n">
        <v>0</v>
      </c>
      <c r="V1766" s="14">
        <f>IF(T1766="","",T1766-U1766)</f>
        <v/>
      </c>
      <c r="AS1766" s="13" t="n"/>
      <c r="AT1766" s="13" t="n"/>
      <c r="AU1766" s="13" t="n"/>
    </row>
    <row r="1767">
      <c r="C1767" s="13" t="n">
        <v>158</v>
      </c>
      <c r="D1767" s="96">
        <f>$B$1617</f>
        <v/>
      </c>
      <c r="E1767" s="96">
        <f>$B$1617</f>
        <v/>
      </c>
      <c r="F1767" s="96">
        <f>$B$1617</f>
        <v/>
      </c>
      <c r="T1767" s="14">
        <f>IF(F1766=24,SUM(D1767:F1956),"")</f>
        <v/>
      </c>
      <c r="U1767" s="14" t="n">
        <v>0</v>
      </c>
      <c r="V1767" s="14">
        <f>IF(T1767="","",T1767-U1767)</f>
        <v/>
      </c>
      <c r="AS1767" s="13" t="n"/>
      <c r="AT1767" s="13" t="n"/>
      <c r="AU1767" s="13" t="n"/>
    </row>
    <row r="1768">
      <c r="C1768" s="13" t="n">
        <v>159</v>
      </c>
      <c r="D1768" s="96">
        <f>$B$1617</f>
        <v/>
      </c>
      <c r="E1768" s="96">
        <f>$B$1617</f>
        <v/>
      </c>
      <c r="F1768" s="96">
        <f>$B$1617</f>
        <v/>
      </c>
      <c r="T1768" s="14">
        <f>IF(F1767=24,SUM(D1768:F1957),"")</f>
        <v/>
      </c>
      <c r="U1768" s="14" t="n">
        <v>0</v>
      </c>
      <c r="V1768" s="14">
        <f>IF(T1768="","",T1768-U1768)</f>
        <v/>
      </c>
      <c r="AS1768" s="13" t="n"/>
      <c r="AT1768" s="13" t="n"/>
      <c r="AU1768" s="13" t="n"/>
    </row>
    <row r="1769">
      <c r="C1769" s="13" t="n">
        <v>160</v>
      </c>
      <c r="D1769" s="96">
        <f>$B$1617</f>
        <v/>
      </c>
      <c r="E1769" s="96">
        <f>$B$1617</f>
        <v/>
      </c>
      <c r="F1769" s="96">
        <f>$B$1617</f>
        <v/>
      </c>
      <c r="T1769" s="14">
        <f>IF(F1768=24,SUM(D1769:F1958),"")</f>
        <v/>
      </c>
      <c r="U1769" s="14" t="n">
        <v>0</v>
      </c>
      <c r="V1769" s="14">
        <f>IF(T1769="","",T1769-U1769)</f>
        <v/>
      </c>
      <c r="AS1769" s="13" t="n"/>
      <c r="AT1769" s="13" t="n"/>
      <c r="AU1769" s="13" t="n"/>
    </row>
    <row r="1770">
      <c r="C1770" s="13" t="n">
        <v>161</v>
      </c>
      <c r="D1770" s="96">
        <f>$B$1617</f>
        <v/>
      </c>
      <c r="E1770" s="96">
        <f>$B$1617</f>
        <v/>
      </c>
      <c r="F1770" s="96">
        <f>$B$1617</f>
        <v/>
      </c>
      <c r="T1770" s="14">
        <f>IF(F1769=24,SUM(D1770:F1959),"")</f>
        <v/>
      </c>
      <c r="U1770" s="14" t="n">
        <v>0</v>
      </c>
      <c r="V1770" s="14">
        <f>IF(T1770="","",T1770-U1770)</f>
        <v/>
      </c>
      <c r="AS1770" s="13" t="n"/>
      <c r="AT1770" s="13" t="n"/>
      <c r="AU1770" s="13" t="n"/>
    </row>
    <row r="1771">
      <c r="C1771" s="13" t="n">
        <v>162</v>
      </c>
      <c r="D1771" s="96">
        <f>$B$1617</f>
        <v/>
      </c>
      <c r="E1771" s="96">
        <f>$B$1617</f>
        <v/>
      </c>
      <c r="F1771" s="96">
        <f>$B$1617</f>
        <v/>
      </c>
      <c r="T1771" s="14">
        <f>IF(F1770=24,SUM(D1771:F1960),"")</f>
        <v/>
      </c>
      <c r="U1771" s="14" t="n">
        <v>0</v>
      </c>
      <c r="V1771" s="14">
        <f>IF(T1771="","",T1771-U1771)</f>
        <v/>
      </c>
      <c r="AS1771" s="13" t="n"/>
      <c r="AT1771" s="13" t="n"/>
      <c r="AU1771" s="13" t="n"/>
    </row>
    <row r="1772">
      <c r="C1772" s="13" t="n">
        <v>163</v>
      </c>
      <c r="D1772" s="96">
        <f>$B$1617</f>
        <v/>
      </c>
      <c r="E1772" s="96">
        <f>$B$1617</f>
        <v/>
      </c>
      <c r="F1772" s="96">
        <f>$B$1617</f>
        <v/>
      </c>
      <c r="T1772" s="14">
        <f>IF(F1771=24,SUM(D1772:F1961),"")</f>
        <v/>
      </c>
      <c r="U1772" s="14" t="n">
        <v>0</v>
      </c>
      <c r="V1772" s="14">
        <f>IF(T1772="","",T1772-U1772)</f>
        <v/>
      </c>
      <c r="AS1772" s="13" t="n"/>
      <c r="AT1772" s="13" t="n"/>
      <c r="AU1772" s="13" t="n"/>
    </row>
    <row r="1773">
      <c r="C1773" s="13" t="n">
        <v>164</v>
      </c>
      <c r="D1773" s="96">
        <f>$B$1617</f>
        <v/>
      </c>
      <c r="E1773" s="96">
        <f>$B$1617</f>
        <v/>
      </c>
      <c r="F1773" s="96">
        <f>$B$1617</f>
        <v/>
      </c>
      <c r="T1773" s="14">
        <f>IF(F1772=24,SUM(D1773:F1962),"")</f>
        <v/>
      </c>
      <c r="U1773" s="14" t="n">
        <v>0</v>
      </c>
      <c r="V1773" s="14">
        <f>IF(T1773="","",T1773-U1773)</f>
        <v/>
      </c>
      <c r="AS1773" s="13" t="n"/>
      <c r="AT1773" s="13" t="n"/>
      <c r="AU1773" s="13" t="n"/>
    </row>
    <row r="1774">
      <c r="C1774" s="13" t="n">
        <v>165</v>
      </c>
      <c r="D1774" s="96">
        <f>$B$1617</f>
        <v/>
      </c>
      <c r="E1774" s="96">
        <f>$B$1617</f>
        <v/>
      </c>
      <c r="F1774" s="96">
        <f>$B$1617</f>
        <v/>
      </c>
      <c r="T1774" s="14">
        <f>IF(F1773=24,SUM(D1774:F1963),"")</f>
        <v/>
      </c>
      <c r="U1774" s="14" t="n">
        <v>0</v>
      </c>
      <c r="V1774" s="14">
        <f>IF(T1774="","",T1774-U1774)</f>
        <v/>
      </c>
      <c r="AS1774" s="13" t="n"/>
      <c r="AT1774" s="13" t="n"/>
      <c r="AU1774" s="13" t="n"/>
    </row>
    <row r="1775">
      <c r="C1775" s="13" t="n">
        <v>166</v>
      </c>
      <c r="D1775" s="96">
        <f>$B$1617</f>
        <v/>
      </c>
      <c r="E1775" s="96">
        <f>$B$1617</f>
        <v/>
      </c>
      <c r="F1775" s="96">
        <f>$B$1617</f>
        <v/>
      </c>
      <c r="T1775" s="14">
        <f>IF(F1774=24,SUM(D1775:F1964),"")</f>
        <v/>
      </c>
      <c r="U1775" s="14" t="n">
        <v>0</v>
      </c>
      <c r="V1775" s="14">
        <f>IF(T1775="","",T1775-U1775)</f>
        <v/>
      </c>
      <c r="AS1775" s="13" t="n"/>
      <c r="AT1775" s="13" t="n"/>
      <c r="AU1775" s="13" t="n"/>
    </row>
    <row r="1776">
      <c r="C1776" s="13" t="n">
        <v>167</v>
      </c>
      <c r="D1776" s="96">
        <f>$B$1617</f>
        <v/>
      </c>
      <c r="E1776" s="96">
        <f>$B$1617</f>
        <v/>
      </c>
      <c r="F1776" s="96">
        <f>$B$1617</f>
        <v/>
      </c>
      <c r="T1776" s="14">
        <f>IF(F1775=24,SUM(D1776:F1965),"")</f>
        <v/>
      </c>
      <c r="U1776" s="14" t="n">
        <v>0</v>
      </c>
      <c r="V1776" s="14">
        <f>IF(T1776="","",T1776-U1776)</f>
        <v/>
      </c>
      <c r="AS1776" s="13" t="n"/>
      <c r="AT1776" s="13" t="n"/>
      <c r="AU1776" s="13" t="n"/>
    </row>
    <row r="1777">
      <c r="C1777" s="13" t="n">
        <v>168</v>
      </c>
      <c r="D1777" s="96">
        <f>$B$1617</f>
        <v/>
      </c>
      <c r="E1777" s="96">
        <f>$B$1617</f>
        <v/>
      </c>
      <c r="F1777" s="96">
        <f>$B$1617</f>
        <v/>
      </c>
      <c r="T1777" s="14">
        <f>IF(F1776=24,SUM(D1777:F1966),"")</f>
        <v/>
      </c>
      <c r="U1777" s="14" t="n">
        <v>0</v>
      </c>
      <c r="V1777" s="14">
        <f>IF(T1777="","",T1777-U1777)</f>
        <v/>
      </c>
      <c r="AS1777" s="13" t="n"/>
      <c r="AT1777" s="13" t="n"/>
      <c r="AU1777" s="13" t="n"/>
    </row>
    <row r="1778">
      <c r="C1778" s="13" t="n">
        <v>169</v>
      </c>
      <c r="D1778" s="96">
        <f>$B$1617</f>
        <v/>
      </c>
      <c r="E1778" s="96">
        <f>$B$1617</f>
        <v/>
      </c>
      <c r="F1778" s="96">
        <f>$B$1617</f>
        <v/>
      </c>
      <c r="T1778" s="14">
        <f>IF(F1777=24,SUM(D1778:F1967),"")</f>
        <v/>
      </c>
      <c r="U1778" s="14" t="n">
        <v>0</v>
      </c>
      <c r="V1778" s="14">
        <f>IF(T1778="","",T1778-U1778)</f>
        <v/>
      </c>
      <c r="AS1778" s="13" t="n"/>
      <c r="AT1778" s="13" t="n"/>
      <c r="AU1778" s="13" t="n"/>
    </row>
    <row r="1779">
      <c r="C1779" s="13" t="n">
        <v>170</v>
      </c>
      <c r="D1779" s="96">
        <f>$B$1617</f>
        <v/>
      </c>
      <c r="E1779" s="96">
        <f>$B$1617</f>
        <v/>
      </c>
      <c r="F1779" s="96">
        <f>$B$1617</f>
        <v/>
      </c>
      <c r="T1779" s="14">
        <f>IF(F1778=24,SUM(D1779:F1968),"")</f>
        <v/>
      </c>
      <c r="U1779" s="14" t="n">
        <v>0</v>
      </c>
      <c r="V1779" s="14">
        <f>IF(T1779="","",T1779-U1779)</f>
        <v/>
      </c>
      <c r="AS1779" s="13" t="n"/>
      <c r="AT1779" s="13" t="n"/>
      <c r="AU1779" s="13" t="n"/>
    </row>
    <row r="1780">
      <c r="C1780" s="13" t="n">
        <v>171</v>
      </c>
      <c r="D1780" s="96">
        <f>$B$1617</f>
        <v/>
      </c>
      <c r="E1780" s="96">
        <f>$B$1617</f>
        <v/>
      </c>
      <c r="F1780" s="96">
        <f>$B$1617</f>
        <v/>
      </c>
      <c r="T1780" s="14">
        <f>IF(F1779=24,SUM(D1780:F1969),"")</f>
        <v/>
      </c>
      <c r="U1780" s="14" t="n">
        <v>0</v>
      </c>
      <c r="V1780" s="14">
        <f>IF(T1780="","",T1780-U1780)</f>
        <v/>
      </c>
      <c r="AS1780" s="13" t="n"/>
      <c r="AT1780" s="13" t="n"/>
      <c r="AU1780" s="13" t="n"/>
    </row>
    <row r="1781">
      <c r="C1781" s="13" t="n">
        <v>172</v>
      </c>
      <c r="D1781" s="96">
        <f>$B$1617</f>
        <v/>
      </c>
      <c r="E1781" s="96">
        <f>$B$1617</f>
        <v/>
      </c>
      <c r="F1781" s="96">
        <f>$B$1617</f>
        <v/>
      </c>
      <c r="T1781" s="14">
        <f>IF(F1780=24,SUM(D1781:F1970),"")</f>
        <v/>
      </c>
      <c r="U1781" s="14" t="n">
        <v>0</v>
      </c>
      <c r="V1781" s="14">
        <f>IF(T1781="","",T1781-U1781)</f>
        <v/>
      </c>
      <c r="AS1781" s="13" t="n"/>
      <c r="AT1781" s="13" t="n"/>
      <c r="AU1781" s="13" t="n"/>
    </row>
    <row r="1782">
      <c r="C1782" s="13" t="n">
        <v>173</v>
      </c>
      <c r="D1782" s="96">
        <f>$B$1617</f>
        <v/>
      </c>
      <c r="E1782" s="96">
        <f>$B$1617</f>
        <v/>
      </c>
      <c r="F1782" s="96">
        <f>$B$1617</f>
        <v/>
      </c>
      <c r="T1782" s="14">
        <f>IF(F1781=24,SUM(D1782:F1971),"")</f>
        <v/>
      </c>
      <c r="U1782" s="14" t="n">
        <v>0</v>
      </c>
      <c r="V1782" s="14">
        <f>IF(T1782="","",T1782-U1782)</f>
        <v/>
      </c>
      <c r="AS1782" s="13" t="n"/>
      <c r="AT1782" s="13" t="n"/>
      <c r="AU1782" s="13" t="n"/>
    </row>
    <row r="1783">
      <c r="C1783" s="13" t="n">
        <v>174</v>
      </c>
      <c r="D1783" s="96">
        <f>$B$1617</f>
        <v/>
      </c>
      <c r="E1783" s="96">
        <f>$B$1617</f>
        <v/>
      </c>
      <c r="F1783" s="96">
        <f>$B$1617</f>
        <v/>
      </c>
      <c r="T1783" s="14">
        <f>IF(F1782=24,SUM(D1783:F1972),"")</f>
        <v/>
      </c>
      <c r="U1783" s="14" t="n">
        <v>0</v>
      </c>
      <c r="V1783" s="14">
        <f>IF(T1783="","",T1783-U1783)</f>
        <v/>
      </c>
      <c r="AS1783" s="13" t="n"/>
      <c r="AT1783" s="13" t="n"/>
      <c r="AU1783" s="13" t="n"/>
    </row>
    <row r="1784">
      <c r="C1784" s="13" t="n">
        <v>175</v>
      </c>
      <c r="D1784" s="96">
        <f>$B$1617</f>
        <v/>
      </c>
      <c r="E1784" s="96">
        <f>$B$1617</f>
        <v/>
      </c>
      <c r="F1784" s="96">
        <f>$B$1617</f>
        <v/>
      </c>
      <c r="T1784" s="14">
        <f>IF(F1783=24,SUM(D1784:F1973),"")</f>
        <v/>
      </c>
      <c r="U1784" s="14" t="n">
        <v>0</v>
      </c>
      <c r="V1784" s="14">
        <f>IF(T1784="","",T1784-U1784)</f>
        <v/>
      </c>
      <c r="AS1784" s="13" t="n"/>
      <c r="AT1784" s="13" t="n"/>
      <c r="AU1784" s="13" t="n"/>
    </row>
    <row r="1785">
      <c r="C1785" s="13" t="n">
        <v>176</v>
      </c>
      <c r="D1785" s="96">
        <f>$B$1617</f>
        <v/>
      </c>
      <c r="E1785" s="96">
        <f>$B$1617</f>
        <v/>
      </c>
      <c r="F1785" s="96">
        <f>$B$1617</f>
        <v/>
      </c>
      <c r="T1785" s="14">
        <f>IF(F1784=24,SUM(D1785:F1974),"")</f>
        <v/>
      </c>
      <c r="U1785" s="14" t="n">
        <v>0</v>
      </c>
      <c r="V1785" s="14">
        <f>IF(T1785="","",T1785-U1785)</f>
        <v/>
      </c>
      <c r="AS1785" s="13" t="n"/>
      <c r="AT1785" s="13" t="n"/>
      <c r="AU1785" s="13" t="n"/>
    </row>
    <row r="1786">
      <c r="C1786" s="13" t="n">
        <v>177</v>
      </c>
      <c r="D1786" s="96">
        <f>$B$1617</f>
        <v/>
      </c>
      <c r="E1786" s="96">
        <f>$B$1617</f>
        <v/>
      </c>
      <c r="F1786" s="96">
        <f>$B$1617</f>
        <v/>
      </c>
      <c r="T1786" s="14">
        <f>IF(F1785=24,SUM(D1786:F1975),"")</f>
        <v/>
      </c>
      <c r="U1786" s="14" t="n">
        <v>0</v>
      </c>
      <c r="V1786" s="14">
        <f>IF(T1786="","",T1786-U1786)</f>
        <v/>
      </c>
      <c r="AS1786" s="13" t="n"/>
      <c r="AT1786" s="13" t="n"/>
      <c r="AU1786" s="13" t="n"/>
    </row>
    <row r="1787">
      <c r="C1787" s="13" t="n">
        <v>178</v>
      </c>
      <c r="D1787" s="96">
        <f>$B$1617</f>
        <v/>
      </c>
      <c r="E1787" s="96">
        <f>$B$1617</f>
        <v/>
      </c>
      <c r="F1787" s="96">
        <f>$B$1617</f>
        <v/>
      </c>
      <c r="T1787" s="14">
        <f>IF(F1786=24,SUM(D1787:F1976),"")</f>
        <v/>
      </c>
      <c r="U1787" s="14" t="n">
        <v>0</v>
      </c>
      <c r="V1787" s="14">
        <f>IF(T1787="","",T1787-U1787)</f>
        <v/>
      </c>
      <c r="AS1787" s="13" t="n"/>
      <c r="AT1787" s="13" t="n"/>
      <c r="AU1787" s="13" t="n"/>
    </row>
    <row r="1788">
      <c r="C1788" s="13" t="n">
        <v>179</v>
      </c>
      <c r="D1788" s="96">
        <f>$B$1617</f>
        <v/>
      </c>
      <c r="E1788" s="96">
        <f>$B$1617</f>
        <v/>
      </c>
      <c r="F1788" s="96">
        <f>$B$1617</f>
        <v/>
      </c>
      <c r="T1788" s="14">
        <f>IF(F1787=24,SUM(D1788:F1977),"")</f>
        <v/>
      </c>
      <c r="U1788" s="14" t="n">
        <v>0</v>
      </c>
      <c r="V1788" s="14">
        <f>IF(T1788="","",T1788-U1788)</f>
        <v/>
      </c>
      <c r="AS1788" s="13" t="n"/>
      <c r="AT1788" s="13" t="n"/>
      <c r="AU1788" s="13" t="n"/>
    </row>
    <row r="1789">
      <c r="C1789" s="13" t="n">
        <v>180</v>
      </c>
      <c r="D1789" s="96">
        <f>$B$1617</f>
        <v/>
      </c>
      <c r="E1789" s="96">
        <f>$B$1617</f>
        <v/>
      </c>
      <c r="F1789" s="96">
        <f>$B$1617</f>
        <v/>
      </c>
      <c r="T1789" s="14">
        <f>IF(F1788=24,SUM(D1789:F1978),"")</f>
        <v/>
      </c>
      <c r="U1789" s="14" t="n">
        <v>0</v>
      </c>
      <c r="V1789" s="14">
        <f>IF(T1789="","",T1789-U1789)</f>
        <v/>
      </c>
      <c r="AS1789" s="13" t="n"/>
      <c r="AT1789" s="13" t="n"/>
      <c r="AU1789" s="13" t="n"/>
    </row>
    <row r="1790">
      <c r="C1790" s="13" t="n">
        <v>181</v>
      </c>
      <c r="D1790" s="96">
        <f>$B$1617</f>
        <v/>
      </c>
      <c r="E1790" s="96">
        <f>$B$1617</f>
        <v/>
      </c>
      <c r="F1790" s="96">
        <f>$B$1617</f>
        <v/>
      </c>
      <c r="T1790" s="14">
        <f>IF(F1789=24,SUM(D1790:F1979),"")</f>
        <v/>
      </c>
      <c r="U1790" s="14" t="n">
        <v>0</v>
      </c>
      <c r="V1790" s="14">
        <f>IF(T1790="","",T1790-U1790)</f>
        <v/>
      </c>
      <c r="AS1790" s="13" t="n"/>
      <c r="AT1790" s="13" t="n"/>
      <c r="AU1790" s="13" t="n"/>
    </row>
    <row r="1791">
      <c r="C1791" s="13" t="n">
        <v>182</v>
      </c>
      <c r="D1791" s="96">
        <f>$B$1617</f>
        <v/>
      </c>
      <c r="E1791" s="96">
        <f>$B$1617</f>
        <v/>
      </c>
      <c r="F1791" s="96">
        <f>$B$1617</f>
        <v/>
      </c>
      <c r="T1791" s="14">
        <f>IF(F1790=24,SUM(D1791:F1980),"")</f>
        <v/>
      </c>
      <c r="U1791" s="14" t="n">
        <v>0</v>
      </c>
      <c r="V1791" s="14">
        <f>IF(T1791="","",T1791-U1791)</f>
        <v/>
      </c>
      <c r="AS1791" s="13" t="n"/>
      <c r="AT1791" s="13" t="n"/>
      <c r="AU1791" s="13" t="n"/>
    </row>
    <row r="1792">
      <c r="C1792" s="13" t="n">
        <v>183</v>
      </c>
      <c r="D1792" s="96">
        <f>$B$1617</f>
        <v/>
      </c>
      <c r="E1792" s="96">
        <f>$B$1617</f>
        <v/>
      </c>
      <c r="F1792" s="96">
        <f>$B$1617</f>
        <v/>
      </c>
      <c r="T1792" s="14">
        <f>IF(F1791=24,SUM(D1792:F1981),"")</f>
        <v/>
      </c>
      <c r="U1792" s="14" t="n">
        <v>0</v>
      </c>
      <c r="V1792" s="14">
        <f>IF(T1792="","",T1792-U1792)</f>
        <v/>
      </c>
      <c r="AS1792" s="13" t="n"/>
      <c r="AT1792" s="13" t="n"/>
      <c r="AU1792" s="13" t="n"/>
    </row>
    <row r="1793">
      <c r="C1793" s="13" t="n">
        <v>184</v>
      </c>
      <c r="D1793" s="96">
        <f>$B$1617</f>
        <v/>
      </c>
      <c r="E1793" s="96">
        <f>$B$1617</f>
        <v/>
      </c>
      <c r="F1793" s="96">
        <f>$B$1617</f>
        <v/>
      </c>
      <c r="T1793" s="14">
        <f>IF(F1792=24,SUM(D1793:F1982),"")</f>
        <v/>
      </c>
      <c r="U1793" s="14" t="n">
        <v>0</v>
      </c>
      <c r="V1793" s="14">
        <f>IF(T1793="","",T1793-U1793)</f>
        <v/>
      </c>
      <c r="AS1793" s="13" t="n"/>
      <c r="AT1793" s="13" t="n"/>
      <c r="AU1793" s="13" t="n"/>
    </row>
    <row r="1794">
      <c r="C1794" s="13" t="n">
        <v>185</v>
      </c>
      <c r="D1794" s="96">
        <f>$B$1617</f>
        <v/>
      </c>
      <c r="E1794" s="96">
        <f>$B$1617</f>
        <v/>
      </c>
      <c r="F1794" s="96">
        <f>$B$1617</f>
        <v/>
      </c>
      <c r="T1794" s="14">
        <f>IF(F1793=24,SUM(D1794:F1983),"")</f>
        <v/>
      </c>
      <c r="U1794" s="14" t="n">
        <v>0</v>
      </c>
      <c r="V1794" s="14">
        <f>IF(T1794="","",T1794-U1794)</f>
        <v/>
      </c>
      <c r="AS1794" s="13" t="n"/>
      <c r="AT1794" s="13" t="n"/>
      <c r="AU1794" s="13" t="n"/>
    </row>
    <row r="1795">
      <c r="C1795" s="13" t="n">
        <v>186</v>
      </c>
      <c r="D1795" s="96">
        <f>$B$1617</f>
        <v/>
      </c>
      <c r="E1795" s="96">
        <f>$B$1617</f>
        <v/>
      </c>
      <c r="F1795" s="96">
        <f>$B$1617</f>
        <v/>
      </c>
      <c r="T1795" s="14">
        <f>IF(F1794=24,SUM(D1795:F1984),"")</f>
        <v/>
      </c>
      <c r="U1795" s="14" t="n">
        <v>0</v>
      </c>
      <c r="V1795" s="14">
        <f>IF(T1795="","",T1795-U1795)</f>
        <v/>
      </c>
      <c r="AS1795" s="13" t="n"/>
      <c r="AT1795" s="13" t="n"/>
      <c r="AU1795" s="13" t="n"/>
    </row>
    <row r="1796">
      <c r="C1796" s="13" t="n">
        <v>187</v>
      </c>
      <c r="D1796" s="96">
        <f>$B$1617</f>
        <v/>
      </c>
      <c r="E1796" s="96">
        <f>$B$1617</f>
        <v/>
      </c>
      <c r="F1796" s="96">
        <f>$B$1617</f>
        <v/>
      </c>
      <c r="T1796" s="14">
        <f>IF(F1795=24,SUM(D1796:F1985),"")</f>
        <v/>
      </c>
      <c r="U1796" s="14" t="n">
        <v>0</v>
      </c>
      <c r="V1796" s="14">
        <f>IF(T1796="","",T1796-U1796)</f>
        <v/>
      </c>
      <c r="AS1796" s="13" t="n"/>
      <c r="AT1796" s="13" t="n"/>
      <c r="AU1796" s="13" t="n"/>
    </row>
    <row r="1797">
      <c r="C1797" s="13" t="n">
        <v>188</v>
      </c>
      <c r="D1797" s="96">
        <f>$B$1617</f>
        <v/>
      </c>
      <c r="E1797" s="96">
        <f>$B$1617</f>
        <v/>
      </c>
      <c r="F1797" s="96">
        <f>$B$1617</f>
        <v/>
      </c>
      <c r="T1797" s="14">
        <f>IF(F1796=24,SUM(D1797:F1986),"")</f>
        <v/>
      </c>
      <c r="U1797" s="14" t="n">
        <v>0</v>
      </c>
      <c r="V1797" s="14">
        <f>IF(T1797="","",T1797-U1797)</f>
        <v/>
      </c>
      <c r="AS1797" s="13" t="n"/>
      <c r="AT1797" s="13" t="n"/>
      <c r="AU1797" s="13" t="n"/>
    </row>
    <row r="1798">
      <c r="C1798" s="13" t="n">
        <v>189</v>
      </c>
      <c r="D1798" s="96">
        <f>$B$1617</f>
        <v/>
      </c>
      <c r="E1798" s="96">
        <f>$B$1617</f>
        <v/>
      </c>
      <c r="F1798" s="96">
        <f>$B$1617</f>
        <v/>
      </c>
      <c r="T1798" s="14">
        <f>IF(F1797=24,SUM(D1798:F1987),"")</f>
        <v/>
      </c>
      <c r="U1798" s="14" t="n">
        <v>0</v>
      </c>
      <c r="V1798" s="14">
        <f>IF(T1798="","",T1798-U1798)</f>
        <v/>
      </c>
      <c r="AS1798" s="13" t="n"/>
      <c r="AT1798" s="13" t="n"/>
      <c r="AU1798" s="13" t="n"/>
    </row>
    <row r="1799">
      <c r="C1799" s="13" t="n">
        <v>190</v>
      </c>
      <c r="D1799" s="96">
        <f>$B$1617</f>
        <v/>
      </c>
      <c r="E1799" s="96">
        <f>$B$1617</f>
        <v/>
      </c>
      <c r="F1799" s="96">
        <f>$B$1617</f>
        <v/>
      </c>
      <c r="T1799" s="14">
        <f>IF(F1798=24,SUM(D1799:F1988),"")</f>
        <v/>
      </c>
      <c r="U1799" s="14" t="n">
        <v>0</v>
      </c>
      <c r="V1799" s="14">
        <f>IF(T1799="","",T1799-U1799)</f>
        <v/>
      </c>
      <c r="AS1799" s="13" t="n"/>
      <c r="AT1799" s="13" t="n"/>
      <c r="AU1799" s="13" t="n"/>
    </row>
    <row r="1800">
      <c r="C1800" s="13" t="n">
        <v>191</v>
      </c>
      <c r="D1800" s="96">
        <f>$B$1617</f>
        <v/>
      </c>
      <c r="E1800" s="96">
        <f>$B$1617</f>
        <v/>
      </c>
      <c r="F1800" s="96">
        <f>$B$1617</f>
        <v/>
      </c>
      <c r="T1800" s="14">
        <f>IF(F1799=24,SUM(D1800:F1989),"")</f>
        <v/>
      </c>
      <c r="U1800" s="14" t="n">
        <v>0</v>
      </c>
      <c r="V1800" s="14">
        <f>IF(T1800="","",T1800-U1800)</f>
        <v/>
      </c>
      <c r="AS1800" s="13" t="n"/>
      <c r="AT1800" s="13" t="n"/>
      <c r="AU1800" s="13" t="n"/>
    </row>
    <row r="1801">
      <c r="C1801" s="13" t="n">
        <v>192</v>
      </c>
      <c r="D1801" s="96">
        <f>$B$1617</f>
        <v/>
      </c>
      <c r="E1801" s="96">
        <f>$B$1617</f>
        <v/>
      </c>
      <c r="F1801" s="96">
        <f>$B$1617</f>
        <v/>
      </c>
      <c r="T1801" s="14">
        <f>IF(F1800=24,SUM(D1801:F1990),"")</f>
        <v/>
      </c>
      <c r="U1801" s="14" t="n">
        <v>0</v>
      </c>
      <c r="V1801" s="14">
        <f>IF(T1801="","",T1801-U1801)</f>
        <v/>
      </c>
      <c r="AS1801" s="13" t="n"/>
      <c r="AT1801" s="13" t="n"/>
      <c r="AU1801" s="13" t="n"/>
    </row>
    <row r="1802">
      <c r="C1802" s="13" t="n">
        <v>193</v>
      </c>
      <c r="D1802" s="96">
        <f>$B$1617</f>
        <v/>
      </c>
      <c r="E1802" s="96">
        <f>$B$1617</f>
        <v/>
      </c>
      <c r="F1802" s="96">
        <f>$B$1617</f>
        <v/>
      </c>
      <c r="T1802" s="14">
        <f>IF(F1801=24,SUM(D1802:F1991),"")</f>
        <v/>
      </c>
      <c r="U1802" s="14" t="n">
        <v>0</v>
      </c>
      <c r="V1802" s="14">
        <f>IF(T1802="","",T1802-U1802)</f>
        <v/>
      </c>
      <c r="AS1802" s="13" t="n"/>
      <c r="AT1802" s="13" t="n"/>
      <c r="AU1802" s="13" t="n"/>
    </row>
    <row r="1803">
      <c r="C1803" s="13" t="n">
        <v>194</v>
      </c>
      <c r="D1803" s="96">
        <f>$B$1617</f>
        <v/>
      </c>
      <c r="E1803" s="96">
        <f>$B$1617</f>
        <v/>
      </c>
      <c r="F1803" s="96">
        <f>$B$1617</f>
        <v/>
      </c>
      <c r="T1803" s="14">
        <f>IF(F1802=24,SUM(D1803:F1992),"")</f>
        <v/>
      </c>
      <c r="U1803" s="14" t="n">
        <v>0</v>
      </c>
      <c r="V1803" s="14">
        <f>IF(T1803="","",T1803-U1803)</f>
        <v/>
      </c>
      <c r="AS1803" s="13" t="n"/>
      <c r="AT1803" s="13" t="n"/>
      <c r="AU1803" s="13" t="n"/>
    </row>
    <row r="1804">
      <c r="C1804" s="13" t="n">
        <v>195</v>
      </c>
      <c r="D1804" s="96">
        <f>$B$1617</f>
        <v/>
      </c>
      <c r="E1804" s="96">
        <f>$B$1617</f>
        <v/>
      </c>
      <c r="F1804" s="96">
        <f>$B$1617</f>
        <v/>
      </c>
      <c r="T1804" s="14">
        <f>IF(F1803=24,SUM(D1804:F1993),"")</f>
        <v/>
      </c>
      <c r="U1804" s="14" t="n">
        <v>0</v>
      </c>
      <c r="V1804" s="14">
        <f>IF(T1804="","",T1804-U1804)</f>
        <v/>
      </c>
      <c r="AS1804" s="13" t="n"/>
      <c r="AT1804" s="13" t="n"/>
      <c r="AU1804" s="13" t="n"/>
    </row>
    <row r="1805">
      <c r="C1805" s="13" t="n">
        <v>196</v>
      </c>
      <c r="D1805" s="96">
        <f>$B$1617</f>
        <v/>
      </c>
      <c r="E1805" s="96">
        <f>$B$1617</f>
        <v/>
      </c>
      <c r="F1805" s="96">
        <f>$B$1617</f>
        <v/>
      </c>
      <c r="T1805" s="14">
        <f>IF(F1804=24,SUM(D1805:F1994),"")</f>
        <v/>
      </c>
      <c r="U1805" s="14" t="n">
        <v>0</v>
      </c>
      <c r="V1805" s="14">
        <f>IF(T1805="","",T1805-U1805)</f>
        <v/>
      </c>
      <c r="AS1805" s="13" t="n"/>
      <c r="AT1805" s="13" t="n"/>
      <c r="AU1805" s="13" t="n"/>
    </row>
    <row r="1806">
      <c r="C1806" s="13" t="n">
        <v>197</v>
      </c>
      <c r="D1806" s="96">
        <f>$B$1617</f>
        <v/>
      </c>
      <c r="E1806" s="96">
        <f>$B$1617</f>
        <v/>
      </c>
      <c r="F1806" s="96">
        <f>$B$1617</f>
        <v/>
      </c>
      <c r="T1806" s="14">
        <f>IF(F1805=24,SUM(D1806:F1995),"")</f>
        <v/>
      </c>
      <c r="U1806" s="14" t="n">
        <v>0</v>
      </c>
      <c r="V1806" s="14">
        <f>IF(T1806="","",T1806-U1806)</f>
        <v/>
      </c>
      <c r="AS1806" s="13" t="n"/>
      <c r="AT1806" s="13" t="n"/>
      <c r="AU1806" s="13" t="n"/>
    </row>
    <row r="1807">
      <c r="C1807" s="13" t="n">
        <v>198</v>
      </c>
      <c r="D1807" s="96">
        <f>$B$1617</f>
        <v/>
      </c>
      <c r="E1807" s="96">
        <f>$B$1617</f>
        <v/>
      </c>
      <c r="F1807" s="96">
        <f>$B$1617</f>
        <v/>
      </c>
      <c r="T1807" s="14">
        <f>IF(F1806=24,SUM(D1807:F1996),"")</f>
        <v/>
      </c>
      <c r="U1807" s="14" t="n">
        <v>0</v>
      </c>
      <c r="V1807" s="14">
        <f>IF(T1807="","",T1807-U1807)</f>
        <v/>
      </c>
      <c r="AS1807" s="13" t="n"/>
      <c r="AT1807" s="13" t="n"/>
      <c r="AU1807" s="13" t="n"/>
    </row>
    <row r="1808" ht="16.2" customHeight="1">
      <c r="T1808" s="14">
        <f>IF(F1807=24,SUM(D1808:F1997),"")</f>
        <v/>
      </c>
      <c r="U1808" s="14" t="n">
        <v>0</v>
      </c>
      <c r="V1808" s="14">
        <f>IF(T1808="","",T1808-U1808)</f>
        <v/>
      </c>
      <c r="AS1808" s="13" t="n">
        <v>26</v>
      </c>
      <c r="AT1808" s="13" t="inlineStr">
        <is>
          <t>Variance coeff - z(S2nd)</t>
        </is>
      </c>
      <c r="AU1808" s="13" t="n">
        <v>16</v>
      </c>
    </row>
    <row r="1809" ht="16.2" customHeight="1">
      <c r="B1809" s="9">
        <f>Data!D34</f>
        <v/>
      </c>
      <c r="C1809" s="13" t="inlineStr">
        <is>
          <t>Variance coeff - z(S2nd)</t>
        </is>
      </c>
      <c r="D1809" s="13" t="n">
        <v>22</v>
      </c>
      <c r="E1809" s="13" t="n">
        <v>23</v>
      </c>
      <c r="F1809" s="13" t="n">
        <v>24</v>
      </c>
      <c r="T1809" s="14">
        <f>IF(F1808=24,SUM(D1809:F1998),"")</f>
        <v/>
      </c>
      <c r="U1809" s="14" t="n">
        <v>0</v>
      </c>
      <c r="V1809" s="14">
        <f>IF(T1809="","",T1809-U1809)</f>
        <v/>
      </c>
      <c r="AS1809" s="13" t="n">
        <v>27</v>
      </c>
      <c r="AT1809" s="13" t="n"/>
      <c r="AU1809" s="100" t="inlineStr">
        <is>
          <t>NOVO$B$202</t>
        </is>
      </c>
    </row>
    <row r="1810">
      <c r="B1810" s="97" t="n"/>
      <c r="C1810" s="13" t="n">
        <v>9</v>
      </c>
      <c r="D1810" s="9">
        <f>$B$1809</f>
        <v/>
      </c>
      <c r="E1810" s="9">
        <f>$B$1809</f>
        <v/>
      </c>
      <c r="F1810" s="9">
        <f>$B$1809</f>
        <v/>
      </c>
      <c r="T1810" s="14">
        <f>IF(F1809=24,SUM(D1810:F1999),"")</f>
        <v/>
      </c>
      <c r="U1810" s="14" t="n">
        <v>0</v>
      </c>
      <c r="V1810" s="14">
        <f>IF(T1810="","",T1810-U1810)</f>
        <v/>
      </c>
      <c r="AS1810" s="13" t="n"/>
      <c r="AT1810" s="13" t="n"/>
      <c r="AU1810" s="13" t="n"/>
    </row>
    <row r="1811">
      <c r="B1811" s="97" t="n"/>
      <c r="C1811" s="13" t="n">
        <v>10</v>
      </c>
      <c r="D1811" s="9">
        <f>$B$1809</f>
        <v/>
      </c>
      <c r="E1811" s="9">
        <f>$B$1809</f>
        <v/>
      </c>
      <c r="F1811" s="9">
        <f>$B$1809</f>
        <v/>
      </c>
      <c r="T1811" s="14">
        <f>IF(F1810=24,SUM(D1811:F2000),"")</f>
        <v/>
      </c>
      <c r="U1811" s="14" t="n">
        <v>0</v>
      </c>
      <c r="V1811" s="14">
        <f>IF(T1811="","",T1811-U1811)</f>
        <v/>
      </c>
      <c r="AS1811" s="13" t="n"/>
      <c r="AT1811" s="13" t="n"/>
      <c r="AU1811" s="13" t="n"/>
    </row>
    <row r="1812">
      <c r="B1812" s="97" t="n"/>
      <c r="C1812" s="13" t="n">
        <v>11</v>
      </c>
      <c r="D1812" s="9">
        <f>$B$1809</f>
        <v/>
      </c>
      <c r="E1812" s="9">
        <f>$B$1809</f>
        <v/>
      </c>
      <c r="F1812" s="9">
        <f>$B$1809</f>
        <v/>
      </c>
      <c r="T1812" s="14">
        <f>IF(F1811=24,SUM(D1812:F2001),"")</f>
        <v/>
      </c>
      <c r="U1812" s="14" t="n">
        <v>0</v>
      </c>
      <c r="V1812" s="14">
        <f>IF(T1812="","",T1812-U1812)</f>
        <v/>
      </c>
      <c r="AS1812" s="13" t="n"/>
      <c r="AT1812" s="13" t="n"/>
      <c r="AU1812" s="13" t="n"/>
    </row>
    <row r="1813">
      <c r="C1813" s="13" t="n">
        <v>12</v>
      </c>
      <c r="D1813" s="9">
        <f>$B$1809</f>
        <v/>
      </c>
      <c r="E1813" s="9">
        <f>$B$1809</f>
        <v/>
      </c>
      <c r="F1813" s="9">
        <f>$B$1809</f>
        <v/>
      </c>
      <c r="T1813" s="14">
        <f>IF(F1812=24,SUM(D1813:F2002),"")</f>
        <v/>
      </c>
      <c r="U1813" s="14" t="n">
        <v>0</v>
      </c>
      <c r="V1813" s="14">
        <f>IF(T1813="","",T1813-U1813)</f>
        <v/>
      </c>
      <c r="AS1813" s="13" t="n"/>
      <c r="AT1813" s="13" t="n"/>
      <c r="AU1813" s="13" t="n"/>
    </row>
    <row r="1814">
      <c r="C1814" s="13" t="n">
        <v>13</v>
      </c>
      <c r="D1814" s="9">
        <f>$B$1809</f>
        <v/>
      </c>
      <c r="E1814" s="9">
        <f>$B$1809</f>
        <v/>
      </c>
      <c r="F1814" s="9">
        <f>$B$1809</f>
        <v/>
      </c>
      <c r="T1814" s="14">
        <f>IF(F1813=24,SUM(D1814:F2003),"")</f>
        <v/>
      </c>
      <c r="U1814" s="14" t="n">
        <v>0</v>
      </c>
      <c r="V1814" s="14">
        <f>IF(T1814="","",T1814-U1814)</f>
        <v/>
      </c>
      <c r="AS1814" s="13" t="n"/>
      <c r="AT1814" s="13" t="n"/>
      <c r="AU1814" s="13" t="n"/>
    </row>
    <row r="1815">
      <c r="C1815" s="13" t="n">
        <v>14</v>
      </c>
      <c r="D1815" s="9">
        <f>$B$1809</f>
        <v/>
      </c>
      <c r="E1815" s="9">
        <f>$B$1809</f>
        <v/>
      </c>
      <c r="F1815" s="9">
        <f>$B$1809</f>
        <v/>
      </c>
      <c r="T1815" s="14">
        <f>IF(F1814=24,SUM(D1815:F2004),"")</f>
        <v/>
      </c>
      <c r="U1815" s="14" t="n">
        <v>0</v>
      </c>
      <c r="V1815" s="14">
        <f>IF(T1815="","",T1815-U1815)</f>
        <v/>
      </c>
      <c r="AS1815" s="13" t="n"/>
      <c r="AT1815" s="13" t="n"/>
      <c r="AU1815" s="13" t="n"/>
    </row>
    <row r="1816">
      <c r="C1816" s="13" t="n">
        <v>15</v>
      </c>
      <c r="D1816" s="9">
        <f>$B$1809</f>
        <v/>
      </c>
      <c r="E1816" s="9">
        <f>$B$1809</f>
        <v/>
      </c>
      <c r="F1816" s="9">
        <f>$B$1809</f>
        <v/>
      </c>
      <c r="T1816" s="14">
        <f>IF(F1815=24,SUM(D1816:F2005),"")</f>
        <v/>
      </c>
      <c r="U1816" s="14" t="n">
        <v>0</v>
      </c>
      <c r="V1816" s="14">
        <f>IF(T1816="","",T1816-U1816)</f>
        <v/>
      </c>
      <c r="AS1816" s="13" t="n"/>
      <c r="AT1816" s="13" t="n"/>
      <c r="AU1816" s="13" t="n"/>
    </row>
    <row r="1817">
      <c r="C1817" s="13" t="n">
        <v>16</v>
      </c>
      <c r="D1817" s="9">
        <f>$B$1809</f>
        <v/>
      </c>
      <c r="E1817" s="9">
        <f>$B$1809</f>
        <v/>
      </c>
      <c r="F1817" s="9">
        <f>$B$1809</f>
        <v/>
      </c>
      <c r="T1817" s="14">
        <f>IF(F1816=24,SUM(D1817:F2006),"")</f>
        <v/>
      </c>
      <c r="U1817" s="14" t="n">
        <v>0</v>
      </c>
      <c r="V1817" s="14">
        <f>IF(T1817="","",T1817-U1817)</f>
        <v/>
      </c>
      <c r="AS1817" s="13" t="n"/>
      <c r="AT1817" s="13" t="n"/>
      <c r="AU1817" s="13" t="n"/>
    </row>
    <row r="1818">
      <c r="C1818" s="13" t="n">
        <v>17</v>
      </c>
      <c r="D1818" s="9">
        <f>$B$1809</f>
        <v/>
      </c>
      <c r="E1818" s="9">
        <f>$B$1809</f>
        <v/>
      </c>
      <c r="F1818" s="9">
        <f>$B$1809</f>
        <v/>
      </c>
      <c r="T1818" s="14">
        <f>IF(F1817=24,SUM(D1818:F2007),"")</f>
        <v/>
      </c>
      <c r="U1818" s="14" t="n">
        <v>0</v>
      </c>
      <c r="V1818" s="14">
        <f>IF(T1818="","",T1818-U1818)</f>
        <v/>
      </c>
      <c r="AS1818" s="13" t="n"/>
      <c r="AT1818" s="13" t="n"/>
      <c r="AU1818" s="13" t="n"/>
    </row>
    <row r="1819">
      <c r="C1819" s="13" t="n">
        <v>18</v>
      </c>
      <c r="D1819" s="9">
        <f>$B$1809</f>
        <v/>
      </c>
      <c r="E1819" s="9">
        <f>$B$1809</f>
        <v/>
      </c>
      <c r="F1819" s="9">
        <f>$B$1809</f>
        <v/>
      </c>
      <c r="T1819" s="14">
        <f>IF(F1818=24,SUM(D1819:F2008),"")</f>
        <v/>
      </c>
      <c r="U1819" s="14" t="n">
        <v>0</v>
      </c>
      <c r="V1819" s="14">
        <f>IF(T1819="","",T1819-U1819)</f>
        <v/>
      </c>
      <c r="AS1819" s="13" t="n"/>
      <c r="AT1819" s="13" t="n"/>
      <c r="AU1819" s="13" t="n"/>
    </row>
    <row r="1820">
      <c r="C1820" s="13" t="n">
        <v>19</v>
      </c>
      <c r="D1820" s="9">
        <f>$B$1809</f>
        <v/>
      </c>
      <c r="E1820" s="9">
        <f>$B$1809</f>
        <v/>
      </c>
      <c r="F1820" s="9">
        <f>$B$1809</f>
        <v/>
      </c>
      <c r="T1820" s="14">
        <f>IF(F1819=24,SUM(D1820:F2009),"")</f>
        <v/>
      </c>
      <c r="U1820" s="14" t="n">
        <v>0</v>
      </c>
      <c r="V1820" s="14">
        <f>IF(T1820="","",T1820-U1820)</f>
        <v/>
      </c>
      <c r="AS1820" s="13" t="n"/>
      <c r="AT1820" s="13" t="n"/>
      <c r="AU1820" s="13" t="n"/>
    </row>
    <row r="1821">
      <c r="C1821" s="13" t="n">
        <v>20</v>
      </c>
      <c r="D1821" s="9">
        <f>$B$1809</f>
        <v/>
      </c>
      <c r="E1821" s="9">
        <f>$B$1809</f>
        <v/>
      </c>
      <c r="F1821" s="9">
        <f>$B$1809</f>
        <v/>
      </c>
      <c r="T1821" s="14">
        <f>IF(F1820=24,SUM(D1821:F2010),"")</f>
        <v/>
      </c>
      <c r="U1821" s="14" t="n">
        <v>0</v>
      </c>
      <c r="V1821" s="14">
        <f>IF(T1821="","",T1821-U1821)</f>
        <v/>
      </c>
      <c r="AS1821" s="13" t="n"/>
      <c r="AT1821" s="13" t="n"/>
      <c r="AU1821" s="13" t="n"/>
    </row>
    <row r="1822">
      <c r="C1822" s="13" t="n">
        <v>21</v>
      </c>
      <c r="D1822" s="9">
        <f>$B$1809</f>
        <v/>
      </c>
      <c r="E1822" s="9">
        <f>$B$1809</f>
        <v/>
      </c>
      <c r="F1822" s="9">
        <f>$B$1809</f>
        <v/>
      </c>
      <c r="T1822" s="14">
        <f>IF(F1821=24,SUM(D1822:F2011),"")</f>
        <v/>
      </c>
      <c r="U1822" s="14" t="n">
        <v>0</v>
      </c>
      <c r="V1822" s="14">
        <f>IF(T1822="","",T1822-U1822)</f>
        <v/>
      </c>
      <c r="AS1822" s="13" t="n"/>
      <c r="AT1822" s="13" t="n"/>
      <c r="AU1822" s="13" t="n"/>
    </row>
    <row r="1823">
      <c r="C1823" s="13" t="n">
        <v>22</v>
      </c>
      <c r="D1823" s="9">
        <f>$B$1809</f>
        <v/>
      </c>
      <c r="E1823" s="9">
        <f>$B$1809</f>
        <v/>
      </c>
      <c r="F1823" s="9">
        <f>$B$1809</f>
        <v/>
      </c>
      <c r="T1823" s="14">
        <f>IF(F1822=24,SUM(D1823:F2012),"")</f>
        <v/>
      </c>
      <c r="U1823" s="14" t="n">
        <v>0</v>
      </c>
      <c r="V1823" s="14">
        <f>IF(T1823="","",T1823-U1823)</f>
        <v/>
      </c>
      <c r="AS1823" s="13" t="n"/>
      <c r="AT1823" s="13" t="n"/>
      <c r="AU1823" s="13" t="n"/>
    </row>
    <row r="1824">
      <c r="C1824" s="13" t="n">
        <v>23</v>
      </c>
      <c r="D1824" s="9">
        <f>$B$1809</f>
        <v/>
      </c>
      <c r="E1824" s="9">
        <f>$B$1809</f>
        <v/>
      </c>
      <c r="F1824" s="9">
        <f>$B$1809</f>
        <v/>
      </c>
      <c r="T1824" s="14">
        <f>IF(F1823=24,SUM(D1824:F2013),"")</f>
        <v/>
      </c>
      <c r="U1824" s="14" t="n">
        <v>0</v>
      </c>
      <c r="V1824" s="14">
        <f>IF(T1824="","",T1824-U1824)</f>
        <v/>
      </c>
      <c r="AS1824" s="13" t="n"/>
      <c r="AT1824" s="13" t="n"/>
      <c r="AU1824" s="13" t="n"/>
    </row>
    <row r="1825">
      <c r="C1825" s="13" t="n">
        <v>24</v>
      </c>
      <c r="D1825" s="9">
        <f>$B$1809</f>
        <v/>
      </c>
      <c r="E1825" s="9">
        <f>$B$1809</f>
        <v/>
      </c>
      <c r="F1825" s="9">
        <f>$B$1809</f>
        <v/>
      </c>
      <c r="T1825" s="14">
        <f>IF(F1824=24,SUM(D1825:F2014),"")</f>
        <v/>
      </c>
      <c r="U1825" s="14" t="n">
        <v>0</v>
      </c>
      <c r="V1825" s="14">
        <f>IF(T1825="","",T1825-U1825)</f>
        <v/>
      </c>
      <c r="AS1825" s="13" t="n"/>
      <c r="AT1825" s="13" t="n"/>
      <c r="AU1825" s="13" t="n"/>
    </row>
    <row r="1826">
      <c r="C1826" s="13" t="n">
        <v>25</v>
      </c>
      <c r="D1826" s="9">
        <f>$B$1809</f>
        <v/>
      </c>
      <c r="E1826" s="9">
        <f>$B$1809</f>
        <v/>
      </c>
      <c r="F1826" s="9">
        <f>$B$1809</f>
        <v/>
      </c>
      <c r="T1826" s="14">
        <f>IF(F1825=24,SUM(D1826:F2015),"")</f>
        <v/>
      </c>
      <c r="U1826" s="14" t="n">
        <v>0</v>
      </c>
      <c r="V1826" s="14">
        <f>IF(T1826="","",T1826-U1826)</f>
        <v/>
      </c>
      <c r="AS1826" s="13" t="n"/>
      <c r="AT1826" s="13" t="n"/>
      <c r="AU1826" s="13" t="n"/>
    </row>
    <row r="1827">
      <c r="C1827" s="13" t="n">
        <v>26</v>
      </c>
      <c r="D1827" s="9">
        <f>$B$1809</f>
        <v/>
      </c>
      <c r="E1827" s="9">
        <f>$B$1809</f>
        <v/>
      </c>
      <c r="F1827" s="9">
        <f>$B$1809</f>
        <v/>
      </c>
      <c r="T1827" s="14">
        <f>IF(F1826=24,SUM(D1827:F2016),"")</f>
        <v/>
      </c>
      <c r="U1827" s="14" t="n">
        <v>0</v>
      </c>
      <c r="V1827" s="14">
        <f>IF(T1827="","",T1827-U1827)</f>
        <v/>
      </c>
      <c r="AS1827" s="13" t="n"/>
      <c r="AT1827" s="13" t="n"/>
      <c r="AU1827" s="13" t="n"/>
    </row>
    <row r="1828">
      <c r="C1828" s="13" t="n">
        <v>27</v>
      </c>
      <c r="D1828" s="9">
        <f>$B$1809</f>
        <v/>
      </c>
      <c r="E1828" s="9">
        <f>$B$1809</f>
        <v/>
      </c>
      <c r="F1828" s="9">
        <f>$B$1809</f>
        <v/>
      </c>
      <c r="T1828" s="14">
        <f>IF(F1827=24,SUM(D1828:F2017),"")</f>
        <v/>
      </c>
      <c r="U1828" s="14" t="n">
        <v>0</v>
      </c>
      <c r="V1828" s="14">
        <f>IF(T1828="","",T1828-U1828)</f>
        <v/>
      </c>
      <c r="AS1828" s="13" t="n"/>
      <c r="AT1828" s="13" t="n"/>
      <c r="AU1828" s="13" t="n"/>
    </row>
    <row r="1829">
      <c r="C1829" s="13" t="n">
        <v>28</v>
      </c>
      <c r="D1829" s="9">
        <f>$B$1809</f>
        <v/>
      </c>
      <c r="E1829" s="9">
        <f>$B$1809</f>
        <v/>
      </c>
      <c r="F1829" s="9">
        <f>$B$1809</f>
        <v/>
      </c>
      <c r="T1829" s="14">
        <f>IF(F1828=24,SUM(D1829:F2018),"")</f>
        <v/>
      </c>
      <c r="U1829" s="14" t="n">
        <v>0</v>
      </c>
      <c r="V1829" s="14">
        <f>IF(T1829="","",T1829-U1829)</f>
        <v/>
      </c>
      <c r="AS1829" s="13" t="n"/>
      <c r="AT1829" s="13" t="n"/>
      <c r="AU1829" s="13" t="n"/>
    </row>
    <row r="1830">
      <c r="C1830" s="13" t="n">
        <v>29</v>
      </c>
      <c r="D1830" s="9">
        <f>$B$1809</f>
        <v/>
      </c>
      <c r="E1830" s="9">
        <f>$B$1809</f>
        <v/>
      </c>
      <c r="F1830" s="9">
        <f>$B$1809</f>
        <v/>
      </c>
      <c r="T1830" s="14">
        <f>IF(F1829=24,SUM(D1830:F2019),"")</f>
        <v/>
      </c>
      <c r="U1830" s="14" t="n">
        <v>0</v>
      </c>
      <c r="V1830" s="14">
        <f>IF(T1830="","",T1830-U1830)</f>
        <v/>
      </c>
      <c r="AS1830" s="13" t="n"/>
      <c r="AT1830" s="13" t="n"/>
      <c r="AU1830" s="13" t="n"/>
    </row>
    <row r="1831">
      <c r="C1831" s="13" t="n">
        <v>30</v>
      </c>
      <c r="D1831" s="9">
        <f>$B$1809</f>
        <v/>
      </c>
      <c r="E1831" s="9">
        <f>$B$1809</f>
        <v/>
      </c>
      <c r="F1831" s="9">
        <f>$B$1809</f>
        <v/>
      </c>
      <c r="T1831" s="14">
        <f>IF(F1830=24,SUM(D1831:F2020),"")</f>
        <v/>
      </c>
      <c r="U1831" s="14" t="n">
        <v>0</v>
      </c>
      <c r="V1831" s="14">
        <f>IF(T1831="","",T1831-U1831)</f>
        <v/>
      </c>
      <c r="AS1831" s="13" t="n"/>
      <c r="AT1831" s="13" t="n"/>
      <c r="AU1831" s="13" t="n"/>
    </row>
    <row r="1832">
      <c r="C1832" s="13" t="n">
        <v>31</v>
      </c>
      <c r="D1832" s="9">
        <f>$B$1809</f>
        <v/>
      </c>
      <c r="E1832" s="9">
        <f>$B$1809</f>
        <v/>
      </c>
      <c r="F1832" s="9">
        <f>$B$1809</f>
        <v/>
      </c>
      <c r="T1832" s="14">
        <f>IF(F1831=24,SUM(D1832:F2021),"")</f>
        <v/>
      </c>
      <c r="U1832" s="14" t="n">
        <v>0</v>
      </c>
      <c r="V1832" s="14">
        <f>IF(T1832="","",T1832-U1832)</f>
        <v/>
      </c>
      <c r="AS1832" s="13" t="n"/>
      <c r="AT1832" s="13" t="n"/>
      <c r="AU1832" s="13" t="n"/>
    </row>
    <row r="1833">
      <c r="C1833" s="13" t="n">
        <v>32</v>
      </c>
      <c r="D1833" s="9">
        <f>$B$1809</f>
        <v/>
      </c>
      <c r="E1833" s="9">
        <f>$B$1809</f>
        <v/>
      </c>
      <c r="F1833" s="9">
        <f>$B$1809</f>
        <v/>
      </c>
      <c r="T1833" s="14">
        <f>IF(F1832=24,SUM(D1833:F2022),"")</f>
        <v/>
      </c>
      <c r="U1833" s="14" t="n">
        <v>0</v>
      </c>
      <c r="V1833" s="14">
        <f>IF(T1833="","",T1833-U1833)</f>
        <v/>
      </c>
      <c r="AS1833" s="13" t="n"/>
      <c r="AT1833" s="13" t="n"/>
      <c r="AU1833" s="13" t="n"/>
    </row>
    <row r="1834">
      <c r="C1834" s="13" t="n">
        <v>33</v>
      </c>
      <c r="D1834" s="9">
        <f>$B$1809</f>
        <v/>
      </c>
      <c r="E1834" s="9">
        <f>$B$1809</f>
        <v/>
      </c>
      <c r="F1834" s="9">
        <f>$B$1809</f>
        <v/>
      </c>
      <c r="T1834" s="14">
        <f>IF(F1833=24,SUM(D1834:F2023),"")</f>
        <v/>
      </c>
      <c r="U1834" s="14" t="n">
        <v>0</v>
      </c>
      <c r="V1834" s="14">
        <f>IF(T1834="","",T1834-U1834)</f>
        <v/>
      </c>
      <c r="AS1834" s="13" t="n"/>
      <c r="AT1834" s="13" t="n"/>
      <c r="AU1834" s="13" t="n"/>
    </row>
    <row r="1835">
      <c r="C1835" s="13" t="n">
        <v>34</v>
      </c>
      <c r="D1835" s="9">
        <f>$B$1809</f>
        <v/>
      </c>
      <c r="E1835" s="9">
        <f>$B$1809</f>
        <v/>
      </c>
      <c r="F1835" s="9">
        <f>$B$1809</f>
        <v/>
      </c>
      <c r="T1835" s="14">
        <f>IF(F1834=24,SUM(D1835:F2024),"")</f>
        <v/>
      </c>
      <c r="U1835" s="14" t="n">
        <v>0</v>
      </c>
      <c r="V1835" s="14">
        <f>IF(T1835="","",T1835-U1835)</f>
        <v/>
      </c>
      <c r="AS1835" s="13" t="n"/>
      <c r="AT1835" s="13" t="n"/>
      <c r="AU1835" s="13" t="n"/>
    </row>
    <row r="1836">
      <c r="C1836" s="13" t="n">
        <v>35</v>
      </c>
      <c r="D1836" s="9">
        <f>$B$1809</f>
        <v/>
      </c>
      <c r="E1836" s="9">
        <f>$B$1809</f>
        <v/>
      </c>
      <c r="F1836" s="9">
        <f>$B$1809</f>
        <v/>
      </c>
      <c r="T1836" s="14">
        <f>IF(F1835=24,SUM(D1836:F2025),"")</f>
        <v/>
      </c>
      <c r="U1836" s="14" t="n">
        <v>0</v>
      </c>
      <c r="V1836" s="14">
        <f>IF(T1836="","",T1836-U1836)</f>
        <v/>
      </c>
      <c r="AS1836" s="13" t="n"/>
      <c r="AT1836" s="13" t="n"/>
      <c r="AU1836" s="13" t="n"/>
    </row>
    <row r="1837">
      <c r="C1837" s="13" t="n">
        <v>36</v>
      </c>
      <c r="D1837" s="9">
        <f>$B$1809</f>
        <v/>
      </c>
      <c r="E1837" s="9">
        <f>$B$1809</f>
        <v/>
      </c>
      <c r="F1837" s="9">
        <f>$B$1809</f>
        <v/>
      </c>
      <c r="T1837" s="14">
        <f>IF(F1836=24,SUM(D1837:F2026),"")</f>
        <v/>
      </c>
      <c r="U1837" s="14" t="n">
        <v>0</v>
      </c>
      <c r="V1837" s="14">
        <f>IF(T1837="","",T1837-U1837)</f>
        <v/>
      </c>
      <c r="AS1837" s="13" t="n"/>
      <c r="AT1837" s="13" t="n"/>
      <c r="AU1837" s="13" t="n"/>
    </row>
    <row r="1838">
      <c r="C1838" s="13" t="n">
        <v>37</v>
      </c>
      <c r="D1838" s="9">
        <f>$B$1809</f>
        <v/>
      </c>
      <c r="E1838" s="9">
        <f>$B$1809</f>
        <v/>
      </c>
      <c r="F1838" s="9">
        <f>$B$1809</f>
        <v/>
      </c>
      <c r="T1838" s="14">
        <f>IF(F1837=24,SUM(D1838:F2027),"")</f>
        <v/>
      </c>
      <c r="U1838" s="14" t="n">
        <v>0</v>
      </c>
      <c r="V1838" s="14">
        <f>IF(T1838="","",T1838-U1838)</f>
        <v/>
      </c>
      <c r="AS1838" s="13" t="n"/>
      <c r="AT1838" s="13" t="n"/>
      <c r="AU1838" s="13" t="n"/>
    </row>
    <row r="1839">
      <c r="C1839" s="13" t="n">
        <v>38</v>
      </c>
      <c r="D1839" s="9">
        <f>$B$1809</f>
        <v/>
      </c>
      <c r="E1839" s="9">
        <f>$B$1809</f>
        <v/>
      </c>
      <c r="F1839" s="9">
        <f>$B$1809</f>
        <v/>
      </c>
      <c r="T1839" s="14">
        <f>IF(F1838=24,SUM(D1839:F2028),"")</f>
        <v/>
      </c>
      <c r="U1839" s="14" t="n">
        <v>0</v>
      </c>
      <c r="V1839" s="14">
        <f>IF(T1839="","",T1839-U1839)</f>
        <v/>
      </c>
      <c r="AS1839" s="13" t="n"/>
      <c r="AT1839" s="13" t="n"/>
      <c r="AU1839" s="13" t="n"/>
    </row>
    <row r="1840">
      <c r="C1840" s="13" t="n">
        <v>39</v>
      </c>
      <c r="D1840" s="9">
        <f>$B$1809</f>
        <v/>
      </c>
      <c r="E1840" s="9">
        <f>$B$1809</f>
        <v/>
      </c>
      <c r="F1840" s="9">
        <f>$B$1809</f>
        <v/>
      </c>
      <c r="T1840" s="14">
        <f>IF(F1839=24,SUM(D1840:F2029),"")</f>
        <v/>
      </c>
      <c r="U1840" s="14" t="n">
        <v>0</v>
      </c>
      <c r="V1840" s="14">
        <f>IF(T1840="","",T1840-U1840)</f>
        <v/>
      </c>
      <c r="AS1840" s="13" t="n"/>
      <c r="AT1840" s="13" t="n"/>
      <c r="AU1840" s="13" t="n"/>
    </row>
    <row r="1841">
      <c r="C1841" s="13" t="n">
        <v>40</v>
      </c>
      <c r="D1841" s="9">
        <f>$B$1809</f>
        <v/>
      </c>
      <c r="E1841" s="9">
        <f>$B$1809</f>
        <v/>
      </c>
      <c r="F1841" s="9">
        <f>$B$1809</f>
        <v/>
      </c>
      <c r="T1841" s="14">
        <f>IF(F1840=24,SUM(D1841:F2030),"")</f>
        <v/>
      </c>
      <c r="U1841" s="14" t="n">
        <v>0</v>
      </c>
      <c r="V1841" s="14">
        <f>IF(T1841="","",T1841-U1841)</f>
        <v/>
      </c>
      <c r="AS1841" s="13" t="n"/>
      <c r="AT1841" s="13" t="n"/>
      <c r="AU1841" s="13" t="n"/>
    </row>
    <row r="1842">
      <c r="C1842" s="13" t="n">
        <v>41</v>
      </c>
      <c r="D1842" s="9">
        <f>$B$1809</f>
        <v/>
      </c>
      <c r="E1842" s="9">
        <f>$B$1809</f>
        <v/>
      </c>
      <c r="F1842" s="9">
        <f>$B$1809</f>
        <v/>
      </c>
      <c r="T1842" s="14">
        <f>IF(F1841=24,SUM(D1842:F2031),"")</f>
        <v/>
      </c>
      <c r="U1842" s="14" t="n">
        <v>0</v>
      </c>
      <c r="V1842" s="14">
        <f>IF(T1842="","",T1842-U1842)</f>
        <v/>
      </c>
      <c r="AS1842" s="13" t="n"/>
      <c r="AT1842" s="13" t="n"/>
      <c r="AU1842" s="13" t="n"/>
    </row>
    <row r="1843">
      <c r="C1843" s="13" t="n">
        <v>42</v>
      </c>
      <c r="D1843" s="9">
        <f>$B$1809</f>
        <v/>
      </c>
      <c r="E1843" s="9">
        <f>$B$1809</f>
        <v/>
      </c>
      <c r="F1843" s="9">
        <f>$B$1809</f>
        <v/>
      </c>
      <c r="T1843" s="14">
        <f>IF(F1842=24,SUM(D1843:F2032),"")</f>
        <v/>
      </c>
      <c r="U1843" s="14" t="n">
        <v>0</v>
      </c>
      <c r="V1843" s="14">
        <f>IF(T1843="","",T1843-U1843)</f>
        <v/>
      </c>
      <c r="AS1843" s="13" t="n"/>
      <c r="AT1843" s="13" t="n"/>
      <c r="AU1843" s="13" t="n"/>
    </row>
    <row r="1844">
      <c r="C1844" s="13" t="n">
        <v>43</v>
      </c>
      <c r="D1844" s="9">
        <f>$B$1809</f>
        <v/>
      </c>
      <c r="E1844" s="9">
        <f>$B$1809</f>
        <v/>
      </c>
      <c r="F1844" s="9">
        <f>$B$1809</f>
        <v/>
      </c>
      <c r="T1844" s="14">
        <f>IF(F1843=24,SUM(D1844:F2033),"")</f>
        <v/>
      </c>
      <c r="U1844" s="14" t="n">
        <v>0</v>
      </c>
      <c r="V1844" s="14">
        <f>IF(T1844="","",T1844-U1844)</f>
        <v/>
      </c>
      <c r="AS1844" s="13" t="n"/>
      <c r="AT1844" s="13" t="n"/>
      <c r="AU1844" s="13" t="n"/>
    </row>
    <row r="1845">
      <c r="C1845" s="13" t="n">
        <v>44</v>
      </c>
      <c r="D1845" s="9">
        <f>$B$1809</f>
        <v/>
      </c>
      <c r="E1845" s="9">
        <f>$B$1809</f>
        <v/>
      </c>
      <c r="F1845" s="9">
        <f>$B$1809</f>
        <v/>
      </c>
      <c r="T1845" s="14">
        <f>IF(F1844=24,SUM(D1845:F2034),"")</f>
        <v/>
      </c>
      <c r="U1845" s="14" t="n">
        <v>0</v>
      </c>
      <c r="V1845" s="14">
        <f>IF(T1845="","",T1845-U1845)</f>
        <v/>
      </c>
      <c r="AS1845" s="13" t="n"/>
      <c r="AT1845" s="13" t="n"/>
      <c r="AU1845" s="13" t="n"/>
    </row>
    <row r="1846">
      <c r="C1846" s="13" t="n">
        <v>45</v>
      </c>
      <c r="D1846" s="9">
        <f>$B$1809</f>
        <v/>
      </c>
      <c r="E1846" s="9">
        <f>$B$1809</f>
        <v/>
      </c>
      <c r="F1846" s="9">
        <f>$B$1809</f>
        <v/>
      </c>
      <c r="T1846" s="14">
        <f>IF(F1845=24,SUM(D1846:F2035),"")</f>
        <v/>
      </c>
      <c r="U1846" s="14" t="n">
        <v>0</v>
      </c>
      <c r="V1846" s="14">
        <f>IF(T1846="","",T1846-U1846)</f>
        <v/>
      </c>
      <c r="AS1846" s="13" t="n"/>
      <c r="AT1846" s="13" t="n"/>
      <c r="AU1846" s="13" t="n"/>
    </row>
    <row r="1847">
      <c r="C1847" s="13" t="n">
        <v>46</v>
      </c>
      <c r="D1847" s="9">
        <f>$B$1809</f>
        <v/>
      </c>
      <c r="E1847" s="9">
        <f>$B$1809</f>
        <v/>
      </c>
      <c r="F1847" s="9">
        <f>$B$1809</f>
        <v/>
      </c>
      <c r="T1847" s="14">
        <f>IF(F1846=24,SUM(D1847:F2036),"")</f>
        <v/>
      </c>
      <c r="U1847" s="14" t="n">
        <v>0</v>
      </c>
      <c r="V1847" s="14">
        <f>IF(T1847="","",T1847-U1847)</f>
        <v/>
      </c>
      <c r="AS1847" s="13" t="n"/>
      <c r="AT1847" s="13" t="n"/>
      <c r="AU1847" s="13" t="n"/>
    </row>
    <row r="1848">
      <c r="C1848" s="13" t="n">
        <v>47</v>
      </c>
      <c r="D1848" s="9">
        <f>$B$1809</f>
        <v/>
      </c>
      <c r="E1848" s="9">
        <f>$B$1809</f>
        <v/>
      </c>
      <c r="F1848" s="9">
        <f>$B$1809</f>
        <v/>
      </c>
      <c r="T1848" s="14">
        <f>IF(F1847=24,SUM(D1848:F2037),"")</f>
        <v/>
      </c>
      <c r="U1848" s="14" t="n">
        <v>0</v>
      </c>
      <c r="V1848" s="14">
        <f>IF(T1848="","",T1848-U1848)</f>
        <v/>
      </c>
      <c r="AS1848" s="13" t="n"/>
      <c r="AT1848" s="13" t="n"/>
      <c r="AU1848" s="13" t="n"/>
    </row>
    <row r="1849">
      <c r="C1849" s="13" t="n">
        <v>48</v>
      </c>
      <c r="D1849" s="9">
        <f>$B$1809</f>
        <v/>
      </c>
      <c r="E1849" s="9">
        <f>$B$1809</f>
        <v/>
      </c>
      <c r="F1849" s="9">
        <f>$B$1809</f>
        <v/>
      </c>
      <c r="T1849" s="14">
        <f>IF(F1848=24,SUM(D1849:F2038),"")</f>
        <v/>
      </c>
      <c r="U1849" s="14" t="n">
        <v>0</v>
      </c>
      <c r="V1849" s="14">
        <f>IF(T1849="","",T1849-U1849)</f>
        <v/>
      </c>
      <c r="AS1849" s="13" t="n"/>
      <c r="AT1849" s="13" t="n"/>
      <c r="AU1849" s="13" t="n"/>
    </row>
    <row r="1850">
      <c r="C1850" s="13" t="n">
        <v>49</v>
      </c>
      <c r="D1850" s="9">
        <f>$B$1809</f>
        <v/>
      </c>
      <c r="E1850" s="9">
        <f>$B$1809</f>
        <v/>
      </c>
      <c r="F1850" s="9">
        <f>$B$1809</f>
        <v/>
      </c>
      <c r="T1850" s="14">
        <f>IF(F1849=24,SUM(D1850:F2039),"")</f>
        <v/>
      </c>
      <c r="U1850" s="14" t="n">
        <v>0</v>
      </c>
      <c r="V1850" s="14">
        <f>IF(T1850="","",T1850-U1850)</f>
        <v/>
      </c>
      <c r="AS1850" s="13" t="n"/>
      <c r="AT1850" s="13" t="n"/>
      <c r="AU1850" s="13" t="n"/>
    </row>
    <row r="1851">
      <c r="C1851" s="13" t="n">
        <v>50</v>
      </c>
      <c r="D1851" s="9">
        <f>$B$1809</f>
        <v/>
      </c>
      <c r="E1851" s="9">
        <f>$B$1809</f>
        <v/>
      </c>
      <c r="F1851" s="9">
        <f>$B$1809</f>
        <v/>
      </c>
      <c r="T1851" s="14">
        <f>IF(F1850=24,SUM(D1851:F2040),"")</f>
        <v/>
      </c>
      <c r="U1851" s="14" t="n">
        <v>0</v>
      </c>
      <c r="V1851" s="14">
        <f>IF(T1851="","",T1851-U1851)</f>
        <v/>
      </c>
      <c r="AS1851" s="13" t="n"/>
      <c r="AT1851" s="13" t="n"/>
      <c r="AU1851" s="13" t="n"/>
    </row>
    <row r="1852">
      <c r="C1852" s="13" t="n">
        <v>51</v>
      </c>
      <c r="D1852" s="9">
        <f>$B$1809</f>
        <v/>
      </c>
      <c r="E1852" s="9">
        <f>$B$1809</f>
        <v/>
      </c>
      <c r="F1852" s="9">
        <f>$B$1809</f>
        <v/>
      </c>
      <c r="T1852" s="14">
        <f>IF(F1851=24,SUM(D1852:F2041),"")</f>
        <v/>
      </c>
      <c r="U1852" s="14" t="n">
        <v>0</v>
      </c>
      <c r="V1852" s="14">
        <f>IF(T1852="","",T1852-U1852)</f>
        <v/>
      </c>
      <c r="AS1852" s="13" t="n"/>
      <c r="AT1852" s="13" t="n"/>
      <c r="AU1852" s="13" t="n"/>
    </row>
    <row r="1853">
      <c r="C1853" s="13" t="n">
        <v>52</v>
      </c>
      <c r="D1853" s="9">
        <f>$B$1809</f>
        <v/>
      </c>
      <c r="E1853" s="9">
        <f>$B$1809</f>
        <v/>
      </c>
      <c r="F1853" s="9">
        <f>$B$1809</f>
        <v/>
      </c>
      <c r="T1853" s="14">
        <f>IF(F1852=24,SUM(D1853:F2042),"")</f>
        <v/>
      </c>
      <c r="U1853" s="14" t="n">
        <v>0</v>
      </c>
      <c r="V1853" s="14">
        <f>IF(T1853="","",T1853-U1853)</f>
        <v/>
      </c>
      <c r="AS1853" s="13" t="n"/>
      <c r="AT1853" s="13" t="n"/>
      <c r="AU1853" s="13" t="n"/>
    </row>
    <row r="1854">
      <c r="C1854" s="13" t="n">
        <v>53</v>
      </c>
      <c r="D1854" s="9">
        <f>$B$1809</f>
        <v/>
      </c>
      <c r="E1854" s="9">
        <f>$B$1809</f>
        <v/>
      </c>
      <c r="F1854" s="9">
        <f>$B$1809</f>
        <v/>
      </c>
      <c r="T1854" s="14">
        <f>IF(F1853=24,SUM(D1854:F2043),"")</f>
        <v/>
      </c>
      <c r="U1854" s="14" t="n">
        <v>0</v>
      </c>
      <c r="V1854" s="14">
        <f>IF(T1854="","",T1854-U1854)</f>
        <v/>
      </c>
      <c r="AS1854" s="13" t="n"/>
      <c r="AT1854" s="13" t="n"/>
      <c r="AU1854" s="13" t="n"/>
    </row>
    <row r="1855">
      <c r="C1855" s="13" t="n">
        <v>54</v>
      </c>
      <c r="D1855" s="9">
        <f>$B$1809</f>
        <v/>
      </c>
      <c r="E1855" s="9">
        <f>$B$1809</f>
        <v/>
      </c>
      <c r="F1855" s="9">
        <f>$B$1809</f>
        <v/>
      </c>
      <c r="T1855" s="14">
        <f>IF(F1854=24,SUM(D1855:F2044),"")</f>
        <v/>
      </c>
      <c r="U1855" s="14" t="n">
        <v>0</v>
      </c>
      <c r="V1855" s="14">
        <f>IF(T1855="","",T1855-U1855)</f>
        <v/>
      </c>
      <c r="AS1855" s="13" t="n"/>
      <c r="AT1855" s="13" t="n"/>
      <c r="AU1855" s="13" t="n"/>
    </row>
    <row r="1856">
      <c r="C1856" s="13" t="n">
        <v>55</v>
      </c>
      <c r="D1856" s="9">
        <f>$B$1809</f>
        <v/>
      </c>
      <c r="E1856" s="9">
        <f>$B$1809</f>
        <v/>
      </c>
      <c r="F1856" s="9">
        <f>$B$1809</f>
        <v/>
      </c>
      <c r="T1856" s="14">
        <f>IF(F1855=24,SUM(D1856:F2045),"")</f>
        <v/>
      </c>
      <c r="U1856" s="14" t="n">
        <v>0</v>
      </c>
      <c r="V1856" s="14">
        <f>IF(T1856="","",T1856-U1856)</f>
        <v/>
      </c>
      <c r="AS1856" s="13" t="n"/>
      <c r="AT1856" s="13" t="n"/>
      <c r="AU1856" s="13" t="n"/>
    </row>
    <row r="1857">
      <c r="C1857" s="13" t="n">
        <v>56</v>
      </c>
      <c r="D1857" s="9">
        <f>$B$1809</f>
        <v/>
      </c>
      <c r="E1857" s="9">
        <f>$B$1809</f>
        <v/>
      </c>
      <c r="F1857" s="9">
        <f>$B$1809</f>
        <v/>
      </c>
      <c r="T1857" s="14">
        <f>IF(F1856=24,SUM(D1857:F2046),"")</f>
        <v/>
      </c>
      <c r="U1857" s="14" t="n">
        <v>0</v>
      </c>
      <c r="V1857" s="14">
        <f>IF(T1857="","",T1857-U1857)</f>
        <v/>
      </c>
      <c r="AS1857" s="13" t="n"/>
      <c r="AT1857" s="13" t="n"/>
      <c r="AU1857" s="13" t="n"/>
    </row>
    <row r="1858">
      <c r="C1858" s="13" t="n">
        <v>57</v>
      </c>
      <c r="D1858" s="9">
        <f>$B$1809</f>
        <v/>
      </c>
      <c r="E1858" s="9">
        <f>$B$1809</f>
        <v/>
      </c>
      <c r="F1858" s="9">
        <f>$B$1809</f>
        <v/>
      </c>
      <c r="T1858" s="14">
        <f>IF(F1857=24,SUM(D1858:F2047),"")</f>
        <v/>
      </c>
      <c r="U1858" s="14" t="n">
        <v>0</v>
      </c>
      <c r="V1858" s="14">
        <f>IF(T1858="","",T1858-U1858)</f>
        <v/>
      </c>
      <c r="AS1858" s="13" t="n"/>
      <c r="AT1858" s="13" t="n"/>
      <c r="AU1858" s="13" t="n"/>
    </row>
    <row r="1859">
      <c r="C1859" s="13" t="n">
        <v>58</v>
      </c>
      <c r="D1859" s="9">
        <f>$B$1809</f>
        <v/>
      </c>
      <c r="E1859" s="9">
        <f>$B$1809</f>
        <v/>
      </c>
      <c r="F1859" s="9">
        <f>$B$1809</f>
        <v/>
      </c>
      <c r="T1859" s="14">
        <f>IF(F1858=24,SUM(D1859:F2048),"")</f>
        <v/>
      </c>
      <c r="U1859" s="14" t="n">
        <v>0</v>
      </c>
      <c r="V1859" s="14">
        <f>IF(T1859="","",T1859-U1859)</f>
        <v/>
      </c>
      <c r="AS1859" s="13" t="n"/>
      <c r="AT1859" s="13" t="n"/>
      <c r="AU1859" s="13" t="n"/>
    </row>
    <row r="1860">
      <c r="C1860" s="13" t="n">
        <v>59</v>
      </c>
      <c r="D1860" s="9">
        <f>$B$1809</f>
        <v/>
      </c>
      <c r="E1860" s="9">
        <f>$B$1809</f>
        <v/>
      </c>
      <c r="F1860" s="9">
        <f>$B$1809</f>
        <v/>
      </c>
      <c r="T1860" s="14">
        <f>IF(F1859=24,SUM(D1860:F2049),"")</f>
        <v/>
      </c>
      <c r="U1860" s="14" t="n">
        <v>0</v>
      </c>
      <c r="V1860" s="14">
        <f>IF(T1860="","",T1860-U1860)</f>
        <v/>
      </c>
      <c r="AS1860" s="13" t="n"/>
      <c r="AT1860" s="13" t="n"/>
      <c r="AU1860" s="13" t="n"/>
    </row>
    <row r="1861">
      <c r="C1861" s="13" t="n">
        <v>60</v>
      </c>
      <c r="D1861" s="9">
        <f>$B$1809</f>
        <v/>
      </c>
      <c r="E1861" s="9">
        <f>$B$1809</f>
        <v/>
      </c>
      <c r="F1861" s="9">
        <f>$B$1809</f>
        <v/>
      </c>
      <c r="T1861" s="14">
        <f>IF(F1860=24,SUM(D1861:F2050),"")</f>
        <v/>
      </c>
      <c r="U1861" s="14" t="n">
        <v>0</v>
      </c>
      <c r="V1861" s="14">
        <f>IF(T1861="","",T1861-U1861)</f>
        <v/>
      </c>
      <c r="AS1861" s="13" t="n"/>
      <c r="AT1861" s="13" t="n"/>
      <c r="AU1861" s="13" t="n"/>
    </row>
    <row r="1862">
      <c r="C1862" s="13" t="n">
        <v>61</v>
      </c>
      <c r="D1862" s="9">
        <f>$B$1809</f>
        <v/>
      </c>
      <c r="E1862" s="9">
        <f>$B$1809</f>
        <v/>
      </c>
      <c r="F1862" s="9">
        <f>$B$1809</f>
        <v/>
      </c>
      <c r="T1862" s="14">
        <f>IF(F1861=24,SUM(D1862:F2051),"")</f>
        <v/>
      </c>
      <c r="U1862" s="14" t="n">
        <v>0</v>
      </c>
      <c r="V1862" s="14">
        <f>IF(T1862="","",T1862-U1862)</f>
        <v/>
      </c>
      <c r="AS1862" s="13" t="n"/>
      <c r="AT1862" s="13" t="n"/>
      <c r="AU1862" s="13" t="n"/>
    </row>
    <row r="1863">
      <c r="C1863" s="13" t="n">
        <v>62</v>
      </c>
      <c r="D1863" s="9">
        <f>$B$1809</f>
        <v/>
      </c>
      <c r="E1863" s="9">
        <f>$B$1809</f>
        <v/>
      </c>
      <c r="F1863" s="9">
        <f>$B$1809</f>
        <v/>
      </c>
      <c r="T1863" s="14">
        <f>IF(F1862=24,SUM(D1863:F2052),"")</f>
        <v/>
      </c>
      <c r="U1863" s="14" t="n">
        <v>0</v>
      </c>
      <c r="V1863" s="14">
        <f>IF(T1863="","",T1863-U1863)</f>
        <v/>
      </c>
      <c r="AS1863" s="13" t="n"/>
      <c r="AT1863" s="13" t="n"/>
      <c r="AU1863" s="13" t="n"/>
    </row>
    <row r="1864">
      <c r="C1864" s="13" t="n">
        <v>63</v>
      </c>
      <c r="D1864" s="9">
        <f>$B$1809</f>
        <v/>
      </c>
      <c r="E1864" s="9">
        <f>$B$1809</f>
        <v/>
      </c>
      <c r="F1864" s="9">
        <f>$B$1809</f>
        <v/>
      </c>
      <c r="T1864" s="14">
        <f>IF(F1863=24,SUM(D1864:F2053),"")</f>
        <v/>
      </c>
      <c r="U1864" s="14" t="n">
        <v>0</v>
      </c>
      <c r="V1864" s="14">
        <f>IF(T1864="","",T1864-U1864)</f>
        <v/>
      </c>
      <c r="AS1864" s="13" t="n"/>
      <c r="AT1864" s="13" t="n"/>
      <c r="AU1864" s="13" t="n"/>
    </row>
    <row r="1865">
      <c r="C1865" s="13" t="n">
        <v>64</v>
      </c>
      <c r="D1865" s="9">
        <f>$B$1809</f>
        <v/>
      </c>
      <c r="E1865" s="9">
        <f>$B$1809</f>
        <v/>
      </c>
      <c r="F1865" s="9">
        <f>$B$1809</f>
        <v/>
      </c>
      <c r="T1865" s="14">
        <f>IF(F1864=24,SUM(D1865:F2054),"")</f>
        <v/>
      </c>
      <c r="U1865" s="14" t="n">
        <v>0</v>
      </c>
      <c r="V1865" s="14">
        <f>IF(T1865="","",T1865-U1865)</f>
        <v/>
      </c>
      <c r="AS1865" s="13" t="n"/>
      <c r="AT1865" s="13" t="n"/>
      <c r="AU1865" s="13" t="n"/>
    </row>
    <row r="1866">
      <c r="C1866" s="13" t="n">
        <v>65</v>
      </c>
      <c r="D1866" s="9">
        <f>$B$1809</f>
        <v/>
      </c>
      <c r="E1866" s="9">
        <f>$B$1809</f>
        <v/>
      </c>
      <c r="F1866" s="9">
        <f>$B$1809</f>
        <v/>
      </c>
      <c r="T1866" s="14">
        <f>IF(F1865=24,SUM(D1866:F2055),"")</f>
        <v/>
      </c>
      <c r="U1866" s="14" t="n">
        <v>0</v>
      </c>
      <c r="V1866" s="14">
        <f>IF(T1866="","",T1866-U1866)</f>
        <v/>
      </c>
      <c r="AS1866" s="13" t="n"/>
      <c r="AT1866" s="13" t="n"/>
      <c r="AU1866" s="13" t="n"/>
    </row>
    <row r="1867">
      <c r="C1867" s="13" t="n">
        <v>66</v>
      </c>
      <c r="D1867" s="9">
        <f>$B$1809</f>
        <v/>
      </c>
      <c r="E1867" s="9">
        <f>$B$1809</f>
        <v/>
      </c>
      <c r="F1867" s="9">
        <f>$B$1809</f>
        <v/>
      </c>
      <c r="T1867" s="14">
        <f>IF(F1866=24,SUM(D1867:F2056),"")</f>
        <v/>
      </c>
      <c r="U1867" s="14" t="n">
        <v>0</v>
      </c>
      <c r="V1867" s="14">
        <f>IF(T1867="","",T1867-U1867)</f>
        <v/>
      </c>
      <c r="AS1867" s="13" t="n"/>
      <c r="AT1867" s="13" t="n"/>
      <c r="AU1867" s="13" t="n"/>
    </row>
    <row r="1868">
      <c r="C1868" s="13" t="n">
        <v>67</v>
      </c>
      <c r="D1868" s="9">
        <f>$B$1809</f>
        <v/>
      </c>
      <c r="E1868" s="9">
        <f>$B$1809</f>
        <v/>
      </c>
      <c r="F1868" s="9">
        <f>$B$1809</f>
        <v/>
      </c>
      <c r="T1868" s="14">
        <f>IF(F1867=24,SUM(D1868:F2057),"")</f>
        <v/>
      </c>
      <c r="U1868" s="14" t="n">
        <v>0</v>
      </c>
      <c r="V1868" s="14">
        <f>IF(T1868="","",T1868-U1868)</f>
        <v/>
      </c>
      <c r="AS1868" s="13" t="n"/>
      <c r="AT1868" s="13" t="n"/>
      <c r="AU1868" s="13" t="n"/>
    </row>
    <row r="1869">
      <c r="C1869" s="13" t="n">
        <v>68</v>
      </c>
      <c r="D1869" s="9">
        <f>$B$1809</f>
        <v/>
      </c>
      <c r="E1869" s="9">
        <f>$B$1809</f>
        <v/>
      </c>
      <c r="F1869" s="9">
        <f>$B$1809</f>
        <v/>
      </c>
      <c r="T1869" s="14">
        <f>IF(F1868=24,SUM(D1869:F2058),"")</f>
        <v/>
      </c>
      <c r="U1869" s="14" t="n">
        <v>0</v>
      </c>
      <c r="V1869" s="14">
        <f>IF(T1869="","",T1869-U1869)</f>
        <v/>
      </c>
      <c r="AS1869" s="13" t="n"/>
      <c r="AT1869" s="13" t="n"/>
      <c r="AU1869" s="13" t="n"/>
    </row>
    <row r="1870">
      <c r="C1870" s="13" t="n">
        <v>69</v>
      </c>
      <c r="D1870" s="9">
        <f>$B$1809</f>
        <v/>
      </c>
      <c r="E1870" s="9">
        <f>$B$1809</f>
        <v/>
      </c>
      <c r="F1870" s="9">
        <f>$B$1809</f>
        <v/>
      </c>
      <c r="T1870" s="14">
        <f>IF(F1869=24,SUM(D1870:F2059),"")</f>
        <v/>
      </c>
      <c r="U1870" s="14" t="n">
        <v>0</v>
      </c>
      <c r="V1870" s="14">
        <f>IF(T1870="","",T1870-U1870)</f>
        <v/>
      </c>
      <c r="AS1870" s="13" t="n"/>
      <c r="AT1870" s="13" t="n"/>
      <c r="AU1870" s="13" t="n"/>
    </row>
    <row r="1871">
      <c r="C1871" s="13" t="n">
        <v>70</v>
      </c>
      <c r="D1871" s="9">
        <f>$B$1809</f>
        <v/>
      </c>
      <c r="E1871" s="9">
        <f>$B$1809</f>
        <v/>
      </c>
      <c r="F1871" s="9">
        <f>$B$1809</f>
        <v/>
      </c>
      <c r="T1871" s="14">
        <f>IF(F1870=24,SUM(D1871:F2060),"")</f>
        <v/>
      </c>
      <c r="U1871" s="14" t="n">
        <v>0</v>
      </c>
      <c r="V1871" s="14">
        <f>IF(T1871="","",T1871-U1871)</f>
        <v/>
      </c>
      <c r="AS1871" s="13" t="n"/>
      <c r="AT1871" s="13" t="n"/>
      <c r="AU1871" s="13" t="n"/>
    </row>
    <row r="1872">
      <c r="C1872" s="13" t="n">
        <v>71</v>
      </c>
      <c r="D1872" s="9">
        <f>$B$1809</f>
        <v/>
      </c>
      <c r="E1872" s="9">
        <f>$B$1809</f>
        <v/>
      </c>
      <c r="F1872" s="9">
        <f>$B$1809</f>
        <v/>
      </c>
      <c r="T1872" s="14">
        <f>IF(F1871=24,SUM(D1872:F2061),"")</f>
        <v/>
      </c>
      <c r="U1872" s="14" t="n">
        <v>0</v>
      </c>
      <c r="V1872" s="14">
        <f>IF(T1872="","",T1872-U1872)</f>
        <v/>
      </c>
      <c r="AS1872" s="13" t="n"/>
      <c r="AT1872" s="13" t="n"/>
      <c r="AU1872" s="13" t="n"/>
    </row>
    <row r="1873">
      <c r="C1873" s="13" t="n">
        <v>72</v>
      </c>
      <c r="D1873" s="9">
        <f>$B$1809</f>
        <v/>
      </c>
      <c r="E1873" s="9">
        <f>$B$1809</f>
        <v/>
      </c>
      <c r="F1873" s="9">
        <f>$B$1809</f>
        <v/>
      </c>
      <c r="T1873" s="14">
        <f>IF(F1872=24,SUM(D1873:F2062),"")</f>
        <v/>
      </c>
      <c r="U1873" s="14" t="n">
        <v>0</v>
      </c>
      <c r="V1873" s="14">
        <f>IF(T1873="","",T1873-U1873)</f>
        <v/>
      </c>
      <c r="AS1873" s="13" t="n"/>
      <c r="AT1873" s="13" t="n"/>
      <c r="AU1873" s="13" t="n"/>
    </row>
    <row r="1874">
      <c r="C1874" s="13" t="n">
        <v>73</v>
      </c>
      <c r="D1874" s="9">
        <f>$B$1809</f>
        <v/>
      </c>
      <c r="E1874" s="9">
        <f>$B$1809</f>
        <v/>
      </c>
      <c r="F1874" s="9">
        <f>$B$1809</f>
        <v/>
      </c>
      <c r="T1874" s="14">
        <f>IF(F1873=24,SUM(D1874:F2063),"")</f>
        <v/>
      </c>
      <c r="U1874" s="14" t="n">
        <v>0</v>
      </c>
      <c r="V1874" s="14">
        <f>IF(T1874="","",T1874-U1874)</f>
        <v/>
      </c>
      <c r="AS1874" s="13" t="n"/>
      <c r="AT1874" s="13" t="n"/>
      <c r="AU1874" s="13" t="n"/>
    </row>
    <row r="1875">
      <c r="C1875" s="13" t="n">
        <v>74</v>
      </c>
      <c r="D1875" s="9">
        <f>$B$1809</f>
        <v/>
      </c>
      <c r="E1875" s="9">
        <f>$B$1809</f>
        <v/>
      </c>
      <c r="F1875" s="9">
        <f>$B$1809</f>
        <v/>
      </c>
      <c r="T1875" s="14">
        <f>IF(F1874=24,SUM(D1875:F2064),"")</f>
        <v/>
      </c>
      <c r="U1875" s="14" t="n">
        <v>0</v>
      </c>
      <c r="V1875" s="14">
        <f>IF(T1875="","",T1875-U1875)</f>
        <v/>
      </c>
      <c r="AS1875" s="13" t="n"/>
      <c r="AT1875" s="13" t="n"/>
      <c r="AU1875" s="13" t="n"/>
    </row>
    <row r="1876">
      <c r="C1876" s="13" t="n">
        <v>75</v>
      </c>
      <c r="D1876" s="9">
        <f>$B$1809</f>
        <v/>
      </c>
      <c r="E1876" s="9">
        <f>$B$1809</f>
        <v/>
      </c>
      <c r="F1876" s="9">
        <f>$B$1809</f>
        <v/>
      </c>
      <c r="T1876" s="14">
        <f>IF(F1875=24,SUM(D1876:F2065),"")</f>
        <v/>
      </c>
      <c r="U1876" s="14" t="n">
        <v>0</v>
      </c>
      <c r="V1876" s="14">
        <f>IF(T1876="","",T1876-U1876)</f>
        <v/>
      </c>
      <c r="AS1876" s="13" t="n"/>
      <c r="AT1876" s="13" t="n"/>
      <c r="AU1876" s="13" t="n"/>
    </row>
    <row r="1877">
      <c r="C1877" s="13" t="n">
        <v>76</v>
      </c>
      <c r="D1877" s="9">
        <f>$B$1809</f>
        <v/>
      </c>
      <c r="E1877" s="9">
        <f>$B$1809</f>
        <v/>
      </c>
      <c r="F1877" s="9">
        <f>$B$1809</f>
        <v/>
      </c>
      <c r="T1877" s="14">
        <f>IF(F1876=24,SUM(D1877:F2066),"")</f>
        <v/>
      </c>
      <c r="U1877" s="14" t="n">
        <v>0</v>
      </c>
      <c r="V1877" s="14">
        <f>IF(T1877="","",T1877-U1877)</f>
        <v/>
      </c>
      <c r="AS1877" s="13" t="n"/>
      <c r="AT1877" s="13" t="n"/>
      <c r="AU1877" s="13" t="n"/>
    </row>
    <row r="1878">
      <c r="C1878" s="13" t="n">
        <v>77</v>
      </c>
      <c r="D1878" s="9">
        <f>$B$1809</f>
        <v/>
      </c>
      <c r="E1878" s="9">
        <f>$B$1809</f>
        <v/>
      </c>
      <c r="F1878" s="9">
        <f>$B$1809</f>
        <v/>
      </c>
      <c r="T1878" s="14">
        <f>IF(F1877=24,SUM(D1878:F2067),"")</f>
        <v/>
      </c>
      <c r="U1878" s="14" t="n">
        <v>0</v>
      </c>
      <c r="V1878" s="14">
        <f>IF(T1878="","",T1878-U1878)</f>
        <v/>
      </c>
      <c r="AS1878" s="13" t="n"/>
      <c r="AT1878" s="13" t="n"/>
      <c r="AU1878" s="13" t="n"/>
    </row>
    <row r="1879">
      <c r="C1879" s="13" t="n">
        <v>78</v>
      </c>
      <c r="D1879" s="9">
        <f>$B$1809</f>
        <v/>
      </c>
      <c r="E1879" s="9">
        <f>$B$1809</f>
        <v/>
      </c>
      <c r="F1879" s="9">
        <f>$B$1809</f>
        <v/>
      </c>
      <c r="T1879" s="14">
        <f>IF(F1878=24,SUM(D1879:F2068),"")</f>
        <v/>
      </c>
      <c r="U1879" s="14" t="n">
        <v>0</v>
      </c>
      <c r="V1879" s="14">
        <f>IF(T1879="","",T1879-U1879)</f>
        <v/>
      </c>
      <c r="AS1879" s="13" t="n"/>
      <c r="AT1879" s="13" t="n"/>
      <c r="AU1879" s="13" t="n"/>
    </row>
    <row r="1880">
      <c r="C1880" s="13" t="n">
        <v>79</v>
      </c>
      <c r="D1880" s="9">
        <f>$B$1809</f>
        <v/>
      </c>
      <c r="E1880" s="9">
        <f>$B$1809</f>
        <v/>
      </c>
      <c r="F1880" s="9">
        <f>$B$1809</f>
        <v/>
      </c>
      <c r="T1880" s="14">
        <f>IF(F1879=24,SUM(D1880:F2069),"")</f>
        <v/>
      </c>
      <c r="U1880" s="14" t="n">
        <v>0</v>
      </c>
      <c r="V1880" s="14">
        <f>IF(T1880="","",T1880-U1880)</f>
        <v/>
      </c>
      <c r="AS1880" s="13" t="n"/>
      <c r="AT1880" s="13" t="n"/>
      <c r="AU1880" s="13" t="n"/>
    </row>
    <row r="1881">
      <c r="C1881" s="13" t="n">
        <v>80</v>
      </c>
      <c r="D1881" s="9">
        <f>$B$1809</f>
        <v/>
      </c>
      <c r="E1881" s="9">
        <f>$B$1809</f>
        <v/>
      </c>
      <c r="F1881" s="9">
        <f>$B$1809</f>
        <v/>
      </c>
      <c r="T1881" s="14">
        <f>IF(F1880=24,SUM(D1881:F2070),"")</f>
        <v/>
      </c>
      <c r="U1881" s="14" t="n">
        <v>0</v>
      </c>
      <c r="V1881" s="14">
        <f>IF(T1881="","",T1881-U1881)</f>
        <v/>
      </c>
      <c r="AS1881" s="13" t="n"/>
      <c r="AT1881" s="13" t="n"/>
      <c r="AU1881" s="13" t="n"/>
    </row>
    <row r="1882">
      <c r="C1882" s="13" t="n">
        <v>81</v>
      </c>
      <c r="D1882" s="9">
        <f>$B$1809</f>
        <v/>
      </c>
      <c r="E1882" s="9">
        <f>$B$1809</f>
        <v/>
      </c>
      <c r="F1882" s="9">
        <f>$B$1809</f>
        <v/>
      </c>
      <c r="T1882" s="14">
        <f>IF(F1881=24,SUM(D1882:F2071),"")</f>
        <v/>
      </c>
      <c r="U1882" s="14" t="n">
        <v>0</v>
      </c>
      <c r="V1882" s="14">
        <f>IF(T1882="","",T1882-U1882)</f>
        <v/>
      </c>
      <c r="AS1882" s="13" t="n"/>
      <c r="AT1882" s="13" t="n"/>
      <c r="AU1882" s="13" t="n"/>
    </row>
    <row r="1883">
      <c r="C1883" s="13" t="n">
        <v>82</v>
      </c>
      <c r="D1883" s="9">
        <f>$B$1809</f>
        <v/>
      </c>
      <c r="E1883" s="9">
        <f>$B$1809</f>
        <v/>
      </c>
      <c r="F1883" s="9">
        <f>$B$1809</f>
        <v/>
      </c>
      <c r="T1883" s="14">
        <f>IF(F1882=24,SUM(D1883:F2072),"")</f>
        <v/>
      </c>
      <c r="U1883" s="14" t="n">
        <v>0</v>
      </c>
      <c r="V1883" s="14">
        <f>IF(T1883="","",T1883-U1883)</f>
        <v/>
      </c>
      <c r="AS1883" s="13" t="n"/>
      <c r="AT1883" s="13" t="n"/>
      <c r="AU1883" s="13" t="n"/>
    </row>
    <row r="1884">
      <c r="C1884" s="13" t="n">
        <v>83</v>
      </c>
      <c r="D1884" s="9">
        <f>$B$1809</f>
        <v/>
      </c>
      <c r="E1884" s="9">
        <f>$B$1809</f>
        <v/>
      </c>
      <c r="F1884" s="9">
        <f>$B$1809</f>
        <v/>
      </c>
      <c r="T1884" s="14">
        <f>IF(F1883=24,SUM(D1884:F2073),"")</f>
        <v/>
      </c>
      <c r="U1884" s="14" t="n">
        <v>0</v>
      </c>
      <c r="V1884" s="14">
        <f>IF(T1884="","",T1884-U1884)</f>
        <v/>
      </c>
      <c r="AS1884" s="13" t="n"/>
      <c r="AT1884" s="13" t="n"/>
      <c r="AU1884" s="13" t="n"/>
    </row>
    <row r="1885">
      <c r="C1885" s="13" t="n">
        <v>84</v>
      </c>
      <c r="D1885" s="9">
        <f>$B$1809</f>
        <v/>
      </c>
      <c r="E1885" s="9">
        <f>$B$1809</f>
        <v/>
      </c>
      <c r="F1885" s="9">
        <f>$B$1809</f>
        <v/>
      </c>
      <c r="T1885" s="14">
        <f>IF(F1884=24,SUM(D1885:F2074),"")</f>
        <v/>
      </c>
      <c r="U1885" s="14" t="n">
        <v>0</v>
      </c>
      <c r="V1885" s="14">
        <f>IF(T1885="","",T1885-U1885)</f>
        <v/>
      </c>
      <c r="AS1885" s="13" t="n"/>
      <c r="AT1885" s="13" t="n"/>
      <c r="AU1885" s="13" t="n"/>
    </row>
    <row r="1886">
      <c r="C1886" s="13" t="n">
        <v>85</v>
      </c>
      <c r="D1886" s="9">
        <f>$B$1809</f>
        <v/>
      </c>
      <c r="E1886" s="9">
        <f>$B$1809</f>
        <v/>
      </c>
      <c r="F1886" s="9">
        <f>$B$1809</f>
        <v/>
      </c>
      <c r="T1886" s="14">
        <f>IF(F1885=24,SUM(D1886:F2075),"")</f>
        <v/>
      </c>
      <c r="U1886" s="14" t="n">
        <v>0</v>
      </c>
      <c r="V1886" s="14">
        <f>IF(T1886="","",T1886-U1886)</f>
        <v/>
      </c>
      <c r="AS1886" s="13" t="n"/>
      <c r="AT1886" s="13" t="n"/>
      <c r="AU1886" s="13" t="n"/>
    </row>
    <row r="1887">
      <c r="C1887" s="13" t="n">
        <v>86</v>
      </c>
      <c r="D1887" s="9">
        <f>$B$1809</f>
        <v/>
      </c>
      <c r="E1887" s="9">
        <f>$B$1809</f>
        <v/>
      </c>
      <c r="F1887" s="9">
        <f>$B$1809</f>
        <v/>
      </c>
      <c r="T1887" s="14">
        <f>IF(F1886=24,SUM(D1887:F2076),"")</f>
        <v/>
      </c>
      <c r="U1887" s="14" t="n">
        <v>0</v>
      </c>
      <c r="V1887" s="14">
        <f>IF(T1887="","",T1887-U1887)</f>
        <v/>
      </c>
      <c r="AS1887" s="13" t="n"/>
      <c r="AT1887" s="13" t="n"/>
      <c r="AU1887" s="13" t="n"/>
    </row>
    <row r="1888">
      <c r="C1888" s="13" t="n">
        <v>87</v>
      </c>
      <c r="D1888" s="9">
        <f>$B$1809</f>
        <v/>
      </c>
      <c r="E1888" s="9">
        <f>$B$1809</f>
        <v/>
      </c>
      <c r="F1888" s="9">
        <f>$B$1809</f>
        <v/>
      </c>
      <c r="T1888" s="14">
        <f>IF(F1887=24,SUM(D1888:F2077),"")</f>
        <v/>
      </c>
      <c r="U1888" s="14" t="n">
        <v>0</v>
      </c>
      <c r="V1888" s="14">
        <f>IF(T1888="","",T1888-U1888)</f>
        <v/>
      </c>
      <c r="AS1888" s="13" t="n"/>
      <c r="AT1888" s="13" t="n"/>
      <c r="AU1888" s="13" t="n"/>
    </row>
    <row r="1889">
      <c r="C1889" s="13" t="n">
        <v>88</v>
      </c>
      <c r="D1889" s="9">
        <f>$B$1809</f>
        <v/>
      </c>
      <c r="E1889" s="9">
        <f>$B$1809</f>
        <v/>
      </c>
      <c r="F1889" s="9">
        <f>$B$1809</f>
        <v/>
      </c>
      <c r="T1889" s="14">
        <f>IF(F1888=24,SUM(D1889:F2078),"")</f>
        <v/>
      </c>
      <c r="U1889" s="14" t="n">
        <v>0</v>
      </c>
      <c r="V1889" s="14">
        <f>IF(T1889="","",T1889-U1889)</f>
        <v/>
      </c>
      <c r="AS1889" s="13" t="n"/>
      <c r="AT1889" s="13" t="n"/>
      <c r="AU1889" s="13" t="n"/>
    </row>
    <row r="1890">
      <c r="C1890" s="13" t="n">
        <v>89</v>
      </c>
      <c r="D1890" s="9">
        <f>$B$1809</f>
        <v/>
      </c>
      <c r="E1890" s="9">
        <f>$B$1809</f>
        <v/>
      </c>
      <c r="F1890" s="9">
        <f>$B$1809</f>
        <v/>
      </c>
      <c r="T1890" s="14">
        <f>IF(F1889=24,SUM(D1890:F2079),"")</f>
        <v/>
      </c>
      <c r="U1890" s="14" t="n">
        <v>0</v>
      </c>
      <c r="V1890" s="14">
        <f>IF(T1890="","",T1890-U1890)</f>
        <v/>
      </c>
      <c r="AS1890" s="13" t="n"/>
      <c r="AT1890" s="13" t="n"/>
      <c r="AU1890" s="13" t="n"/>
    </row>
    <row r="1891">
      <c r="C1891" s="13" t="n">
        <v>90</v>
      </c>
      <c r="D1891" s="9">
        <f>$B$1809</f>
        <v/>
      </c>
      <c r="E1891" s="9">
        <f>$B$1809</f>
        <v/>
      </c>
      <c r="F1891" s="9">
        <f>$B$1809</f>
        <v/>
      </c>
      <c r="T1891" s="14">
        <f>IF(F1890=24,SUM(D1891:F2080),"")</f>
        <v/>
      </c>
      <c r="U1891" s="14" t="n">
        <v>0</v>
      </c>
      <c r="V1891" s="14">
        <f>IF(T1891="","",T1891-U1891)</f>
        <v/>
      </c>
      <c r="AS1891" s="13" t="n"/>
      <c r="AT1891" s="13" t="n"/>
      <c r="AU1891" s="13" t="n"/>
    </row>
    <row r="1892">
      <c r="C1892" s="13" t="n">
        <v>91</v>
      </c>
      <c r="D1892" s="9">
        <f>$B$1809</f>
        <v/>
      </c>
      <c r="E1892" s="9">
        <f>$B$1809</f>
        <v/>
      </c>
      <c r="F1892" s="9">
        <f>$B$1809</f>
        <v/>
      </c>
      <c r="T1892" s="14">
        <f>IF(F1891=24,SUM(D1892:F2081),"")</f>
        <v/>
      </c>
      <c r="U1892" s="14" t="n">
        <v>0</v>
      </c>
      <c r="V1892" s="14">
        <f>IF(T1892="","",T1892-U1892)</f>
        <v/>
      </c>
      <c r="AS1892" s="13" t="n"/>
      <c r="AT1892" s="13" t="n"/>
      <c r="AU1892" s="13" t="n"/>
    </row>
    <row r="1893">
      <c r="C1893" s="13" t="n">
        <v>92</v>
      </c>
      <c r="D1893" s="9">
        <f>$B$1809</f>
        <v/>
      </c>
      <c r="E1893" s="9">
        <f>$B$1809</f>
        <v/>
      </c>
      <c r="F1893" s="9">
        <f>$B$1809</f>
        <v/>
      </c>
      <c r="T1893" s="14">
        <f>IF(F1892=24,SUM(D1893:F2082),"")</f>
        <v/>
      </c>
      <c r="U1893" s="14" t="n">
        <v>0</v>
      </c>
      <c r="V1893" s="14">
        <f>IF(T1893="","",T1893-U1893)</f>
        <v/>
      </c>
      <c r="AS1893" s="13" t="n"/>
      <c r="AT1893" s="13" t="n"/>
      <c r="AU1893" s="13" t="n"/>
    </row>
    <row r="1894">
      <c r="C1894" s="13" t="n">
        <v>93</v>
      </c>
      <c r="D1894" s="9">
        <f>$B$1809</f>
        <v/>
      </c>
      <c r="E1894" s="9">
        <f>$B$1809</f>
        <v/>
      </c>
      <c r="F1894" s="9">
        <f>$B$1809</f>
        <v/>
      </c>
      <c r="T1894" s="14">
        <f>IF(F1893=24,SUM(D1894:F2083),"")</f>
        <v/>
      </c>
      <c r="U1894" s="14" t="n">
        <v>0</v>
      </c>
      <c r="V1894" s="14">
        <f>IF(T1894="","",T1894-U1894)</f>
        <v/>
      </c>
      <c r="AS1894" s="13" t="n"/>
      <c r="AT1894" s="13" t="n"/>
      <c r="AU1894" s="13" t="n"/>
    </row>
    <row r="1895">
      <c r="C1895" s="13" t="n">
        <v>94</v>
      </c>
      <c r="D1895" s="9">
        <f>$B$1809</f>
        <v/>
      </c>
      <c r="E1895" s="9">
        <f>$B$1809</f>
        <v/>
      </c>
      <c r="F1895" s="9">
        <f>$B$1809</f>
        <v/>
      </c>
      <c r="T1895" s="14">
        <f>IF(F1894=24,SUM(D1895:F2084),"")</f>
        <v/>
      </c>
      <c r="U1895" s="14" t="n">
        <v>0</v>
      </c>
      <c r="V1895" s="14">
        <f>IF(T1895="","",T1895-U1895)</f>
        <v/>
      </c>
      <c r="AS1895" s="13" t="n"/>
      <c r="AT1895" s="13" t="n"/>
      <c r="AU1895" s="13" t="n"/>
    </row>
    <row r="1896">
      <c r="C1896" s="13" t="n">
        <v>95</v>
      </c>
      <c r="D1896" s="9">
        <f>$B$1809</f>
        <v/>
      </c>
      <c r="E1896" s="9">
        <f>$B$1809</f>
        <v/>
      </c>
      <c r="F1896" s="9">
        <f>$B$1809</f>
        <v/>
      </c>
      <c r="T1896" s="14">
        <f>IF(F1895=24,SUM(D1896:F2085),"")</f>
        <v/>
      </c>
      <c r="U1896" s="14" t="n">
        <v>0</v>
      </c>
      <c r="V1896" s="14">
        <f>IF(T1896="","",T1896-U1896)</f>
        <v/>
      </c>
      <c r="AS1896" s="13" t="n"/>
      <c r="AT1896" s="13" t="n"/>
      <c r="AU1896" s="13" t="n"/>
    </row>
    <row r="1897">
      <c r="C1897" s="13" t="n">
        <v>96</v>
      </c>
      <c r="D1897" s="9">
        <f>$B$1809</f>
        <v/>
      </c>
      <c r="E1897" s="9">
        <f>$B$1809</f>
        <v/>
      </c>
      <c r="F1897" s="9">
        <f>$B$1809</f>
        <v/>
      </c>
      <c r="T1897" s="14">
        <f>IF(F1896=24,SUM(D1897:F2086),"")</f>
        <v/>
      </c>
      <c r="U1897" s="14" t="n">
        <v>0</v>
      </c>
      <c r="V1897" s="14">
        <f>IF(T1897="","",T1897-U1897)</f>
        <v/>
      </c>
      <c r="AS1897" s="13" t="n"/>
      <c r="AT1897" s="13" t="n"/>
      <c r="AU1897" s="13" t="n"/>
    </row>
    <row r="1898">
      <c r="C1898" s="13" t="n">
        <v>97</v>
      </c>
      <c r="D1898" s="9">
        <f>$B$1809</f>
        <v/>
      </c>
      <c r="E1898" s="9">
        <f>$B$1809</f>
        <v/>
      </c>
      <c r="F1898" s="9">
        <f>$B$1809</f>
        <v/>
      </c>
      <c r="T1898" s="14">
        <f>IF(F1897=24,SUM(D1898:F2087),"")</f>
        <v/>
      </c>
      <c r="U1898" s="14" t="n">
        <v>0</v>
      </c>
      <c r="V1898" s="14">
        <f>IF(T1898="","",T1898-U1898)</f>
        <v/>
      </c>
      <c r="AS1898" s="13" t="n"/>
      <c r="AT1898" s="13" t="n"/>
      <c r="AU1898" s="13" t="n"/>
    </row>
    <row r="1899">
      <c r="C1899" s="13" t="n">
        <v>98</v>
      </c>
      <c r="D1899" s="9">
        <f>$B$1809</f>
        <v/>
      </c>
      <c r="E1899" s="9">
        <f>$B$1809</f>
        <v/>
      </c>
      <c r="F1899" s="9">
        <f>$B$1809</f>
        <v/>
      </c>
      <c r="T1899" s="14">
        <f>IF(F1898=24,SUM(D1899:F2088),"")</f>
        <v/>
      </c>
      <c r="U1899" s="14" t="n">
        <v>0</v>
      </c>
      <c r="V1899" s="14">
        <f>IF(T1899="","",T1899-U1899)</f>
        <v/>
      </c>
      <c r="AS1899" s="13" t="n"/>
      <c r="AT1899" s="13" t="n"/>
      <c r="AU1899" s="13" t="n"/>
    </row>
    <row r="1900">
      <c r="C1900" s="13" t="n">
        <v>99</v>
      </c>
      <c r="D1900" s="9">
        <f>$B$1809</f>
        <v/>
      </c>
      <c r="E1900" s="9">
        <f>$B$1809</f>
        <v/>
      </c>
      <c r="F1900" s="9">
        <f>$B$1809</f>
        <v/>
      </c>
      <c r="T1900" s="14">
        <f>IF(F1899=24,SUM(D1900:F2089),"")</f>
        <v/>
      </c>
      <c r="U1900" s="14" t="n">
        <v>0</v>
      </c>
      <c r="V1900" s="14">
        <f>IF(T1900="","",T1900-U1900)</f>
        <v/>
      </c>
      <c r="AS1900" s="13" t="n"/>
      <c r="AT1900" s="13" t="n"/>
      <c r="AU1900" s="13" t="n"/>
    </row>
    <row r="1901">
      <c r="C1901" s="13" t="n">
        <v>100</v>
      </c>
      <c r="D1901" s="9">
        <f>$B$1809</f>
        <v/>
      </c>
      <c r="E1901" s="9">
        <f>$B$1809</f>
        <v/>
      </c>
      <c r="F1901" s="9">
        <f>$B$1809</f>
        <v/>
      </c>
      <c r="T1901" s="14">
        <f>IF(F1900=24,SUM(D1901:F2090),"")</f>
        <v/>
      </c>
      <c r="U1901" s="14" t="n">
        <v>0</v>
      </c>
      <c r="V1901" s="14">
        <f>IF(T1901="","",T1901-U1901)</f>
        <v/>
      </c>
      <c r="AS1901" s="13" t="n"/>
      <c r="AT1901" s="13" t="n"/>
      <c r="AU1901" s="13" t="n"/>
    </row>
    <row r="1902">
      <c r="C1902" s="13" t="n">
        <v>101</v>
      </c>
      <c r="D1902" s="9">
        <f>$B$1809</f>
        <v/>
      </c>
      <c r="E1902" s="9">
        <f>$B$1809</f>
        <v/>
      </c>
      <c r="F1902" s="9">
        <f>$B$1809</f>
        <v/>
      </c>
      <c r="T1902" s="14">
        <f>IF(F1901=24,SUM(D1902:F2091),"")</f>
        <v/>
      </c>
      <c r="U1902" s="14" t="n">
        <v>0</v>
      </c>
      <c r="V1902" s="14">
        <f>IF(T1902="","",T1902-U1902)</f>
        <v/>
      </c>
      <c r="AS1902" s="13" t="n"/>
      <c r="AT1902" s="13" t="n"/>
      <c r="AU1902" s="13" t="n"/>
    </row>
    <row r="1903">
      <c r="C1903" s="13" t="n">
        <v>102</v>
      </c>
      <c r="D1903" s="9">
        <f>$B$1809</f>
        <v/>
      </c>
      <c r="E1903" s="9">
        <f>$B$1809</f>
        <v/>
      </c>
      <c r="F1903" s="9">
        <f>$B$1809</f>
        <v/>
      </c>
      <c r="T1903" s="14">
        <f>IF(F1902=24,SUM(D1903:F2092),"")</f>
        <v/>
      </c>
      <c r="U1903" s="14" t="n">
        <v>0</v>
      </c>
      <c r="V1903" s="14">
        <f>IF(T1903="","",T1903-U1903)</f>
        <v/>
      </c>
      <c r="AS1903" s="13" t="n"/>
      <c r="AT1903" s="13" t="n"/>
      <c r="AU1903" s="13" t="n"/>
    </row>
    <row r="1904">
      <c r="C1904" s="13" t="n">
        <v>103</v>
      </c>
      <c r="D1904" s="9">
        <f>$B$1809</f>
        <v/>
      </c>
      <c r="E1904" s="9">
        <f>$B$1809</f>
        <v/>
      </c>
      <c r="F1904" s="9">
        <f>$B$1809</f>
        <v/>
      </c>
      <c r="T1904" s="14">
        <f>IF(F1903=24,SUM(D1904:F2093),"")</f>
        <v/>
      </c>
      <c r="U1904" s="14" t="n">
        <v>0</v>
      </c>
      <c r="V1904" s="14">
        <f>IF(T1904="","",T1904-U1904)</f>
        <v/>
      </c>
      <c r="AS1904" s="13" t="n"/>
      <c r="AT1904" s="13" t="n"/>
      <c r="AU1904" s="13" t="n"/>
    </row>
    <row r="1905">
      <c r="C1905" s="13" t="n">
        <v>104</v>
      </c>
      <c r="D1905" s="9">
        <f>$B$1809</f>
        <v/>
      </c>
      <c r="E1905" s="9">
        <f>$B$1809</f>
        <v/>
      </c>
      <c r="F1905" s="9">
        <f>$B$1809</f>
        <v/>
      </c>
      <c r="T1905" s="14">
        <f>IF(F1904=24,SUM(D1905:F2094),"")</f>
        <v/>
      </c>
      <c r="U1905" s="14" t="n">
        <v>0</v>
      </c>
      <c r="V1905" s="14">
        <f>IF(T1905="","",T1905-U1905)</f>
        <v/>
      </c>
      <c r="AS1905" s="13" t="n"/>
      <c r="AT1905" s="13" t="n"/>
      <c r="AU1905" s="13" t="n"/>
    </row>
    <row r="1906">
      <c r="C1906" s="13" t="n">
        <v>105</v>
      </c>
      <c r="D1906" s="9">
        <f>$B$1809</f>
        <v/>
      </c>
      <c r="E1906" s="9">
        <f>$B$1809</f>
        <v/>
      </c>
      <c r="F1906" s="9">
        <f>$B$1809</f>
        <v/>
      </c>
      <c r="T1906" s="14">
        <f>IF(F1905=24,SUM(D1906:F2095),"")</f>
        <v/>
      </c>
      <c r="U1906" s="14" t="n">
        <v>0</v>
      </c>
      <c r="V1906" s="14">
        <f>IF(T1906="","",T1906-U1906)</f>
        <v/>
      </c>
      <c r="AS1906" s="13" t="n"/>
      <c r="AT1906" s="13" t="n"/>
      <c r="AU1906" s="13" t="n"/>
    </row>
    <row r="1907">
      <c r="C1907" s="13" t="n">
        <v>106</v>
      </c>
      <c r="D1907" s="9">
        <f>$B$1809</f>
        <v/>
      </c>
      <c r="E1907" s="9">
        <f>$B$1809</f>
        <v/>
      </c>
      <c r="F1907" s="9">
        <f>$B$1809</f>
        <v/>
      </c>
      <c r="T1907" s="14">
        <f>IF(F1906=24,SUM(D1907:F2096),"")</f>
        <v/>
      </c>
      <c r="U1907" s="14" t="n">
        <v>0</v>
      </c>
      <c r="V1907" s="14">
        <f>IF(T1907="","",T1907-U1907)</f>
        <v/>
      </c>
      <c r="AS1907" s="13" t="n"/>
      <c r="AT1907" s="13" t="n"/>
      <c r="AU1907" s="13" t="n"/>
    </row>
    <row r="1908">
      <c r="C1908" s="13" t="n">
        <v>107</v>
      </c>
      <c r="D1908" s="9">
        <f>$B$1809</f>
        <v/>
      </c>
      <c r="E1908" s="9">
        <f>$B$1809</f>
        <v/>
      </c>
      <c r="F1908" s="9">
        <f>$B$1809</f>
        <v/>
      </c>
      <c r="T1908" s="14">
        <f>IF(F1907=24,SUM(D1908:F2097),"")</f>
        <v/>
      </c>
      <c r="U1908" s="14" t="n">
        <v>0</v>
      </c>
      <c r="V1908" s="14">
        <f>IF(T1908="","",T1908-U1908)</f>
        <v/>
      </c>
      <c r="AS1908" s="13" t="n"/>
      <c r="AT1908" s="13" t="n"/>
      <c r="AU1908" s="13" t="n"/>
    </row>
    <row r="1909">
      <c r="C1909" s="13" t="n">
        <v>108</v>
      </c>
      <c r="D1909" s="9">
        <f>$B$1809</f>
        <v/>
      </c>
      <c r="E1909" s="9">
        <f>$B$1809</f>
        <v/>
      </c>
      <c r="F1909" s="9">
        <f>$B$1809</f>
        <v/>
      </c>
      <c r="T1909" s="14">
        <f>IF(F1908=24,SUM(D1909:F2098),"")</f>
        <v/>
      </c>
      <c r="U1909" s="14" t="n">
        <v>0</v>
      </c>
      <c r="V1909" s="14">
        <f>IF(T1909="","",T1909-U1909)</f>
        <v/>
      </c>
      <c r="AS1909" s="13" t="n"/>
      <c r="AT1909" s="13" t="n"/>
      <c r="AU1909" s="13" t="n"/>
    </row>
    <row r="1910">
      <c r="C1910" s="13" t="n">
        <v>109</v>
      </c>
      <c r="D1910" s="9">
        <f>$B$1809</f>
        <v/>
      </c>
      <c r="E1910" s="9">
        <f>$B$1809</f>
        <v/>
      </c>
      <c r="F1910" s="9">
        <f>$B$1809</f>
        <v/>
      </c>
      <c r="T1910" s="14">
        <f>IF(F1909=24,SUM(D1910:F2099),"")</f>
        <v/>
      </c>
      <c r="U1910" s="14" t="n">
        <v>0</v>
      </c>
      <c r="V1910" s="14">
        <f>IF(T1910="","",T1910-U1910)</f>
        <v/>
      </c>
      <c r="AS1910" s="13" t="n"/>
      <c r="AT1910" s="13" t="n"/>
      <c r="AU1910" s="13" t="n"/>
    </row>
    <row r="1911">
      <c r="C1911" s="13" t="n">
        <v>110</v>
      </c>
      <c r="D1911" s="9">
        <f>$B$1809</f>
        <v/>
      </c>
      <c r="E1911" s="9">
        <f>$B$1809</f>
        <v/>
      </c>
      <c r="F1911" s="9">
        <f>$B$1809</f>
        <v/>
      </c>
      <c r="T1911" s="14">
        <f>IF(F1910=24,SUM(D1911:F2100),"")</f>
        <v/>
      </c>
      <c r="U1911" s="14" t="n">
        <v>0</v>
      </c>
      <c r="V1911" s="14">
        <f>IF(T1911="","",T1911-U1911)</f>
        <v/>
      </c>
      <c r="AS1911" s="13" t="n"/>
      <c r="AT1911" s="13" t="n"/>
      <c r="AU1911" s="13" t="n"/>
    </row>
    <row r="1912">
      <c r="C1912" s="13" t="n">
        <v>111</v>
      </c>
      <c r="D1912" s="9">
        <f>$B$1809</f>
        <v/>
      </c>
      <c r="E1912" s="9">
        <f>$B$1809</f>
        <v/>
      </c>
      <c r="F1912" s="9">
        <f>$B$1809</f>
        <v/>
      </c>
      <c r="T1912" s="14">
        <f>IF(F1911=24,SUM(D1912:F2101),"")</f>
        <v/>
      </c>
      <c r="U1912" s="14" t="n">
        <v>0</v>
      </c>
      <c r="V1912" s="14">
        <f>IF(T1912="","",T1912-U1912)</f>
        <v/>
      </c>
      <c r="AS1912" s="13" t="n"/>
      <c r="AT1912" s="13" t="n"/>
      <c r="AU1912" s="13" t="n"/>
    </row>
    <row r="1913">
      <c r="C1913" s="13" t="n">
        <v>112</v>
      </c>
      <c r="D1913" s="9">
        <f>$B$1809</f>
        <v/>
      </c>
      <c r="E1913" s="9">
        <f>$B$1809</f>
        <v/>
      </c>
      <c r="F1913" s="9">
        <f>$B$1809</f>
        <v/>
      </c>
      <c r="T1913" s="14">
        <f>IF(F1912=24,SUM(D1913:F2102),"")</f>
        <v/>
      </c>
      <c r="U1913" s="14" t="n">
        <v>0</v>
      </c>
      <c r="V1913" s="14">
        <f>IF(T1913="","",T1913-U1913)</f>
        <v/>
      </c>
      <c r="AS1913" s="13" t="n"/>
      <c r="AT1913" s="13" t="n"/>
      <c r="AU1913" s="13" t="n"/>
    </row>
    <row r="1914">
      <c r="C1914" s="13" t="n">
        <v>113</v>
      </c>
      <c r="D1914" s="9">
        <f>$B$1809</f>
        <v/>
      </c>
      <c r="E1914" s="9">
        <f>$B$1809</f>
        <v/>
      </c>
      <c r="F1914" s="9">
        <f>$B$1809</f>
        <v/>
      </c>
      <c r="T1914" s="14">
        <f>IF(F1913=24,SUM(D1914:F2103),"")</f>
        <v/>
      </c>
      <c r="U1914" s="14" t="n">
        <v>0</v>
      </c>
      <c r="V1914" s="14">
        <f>IF(T1914="","",T1914-U1914)</f>
        <v/>
      </c>
      <c r="AS1914" s="13" t="n"/>
      <c r="AT1914" s="13" t="n"/>
      <c r="AU1914" s="13" t="n"/>
    </row>
    <row r="1915">
      <c r="C1915" s="13" t="n">
        <v>114</v>
      </c>
      <c r="D1915" s="9">
        <f>$B$1809</f>
        <v/>
      </c>
      <c r="E1915" s="9">
        <f>$B$1809</f>
        <v/>
      </c>
      <c r="F1915" s="9">
        <f>$B$1809</f>
        <v/>
      </c>
      <c r="T1915" s="14">
        <f>IF(F1914=24,SUM(D1915:F2104),"")</f>
        <v/>
      </c>
      <c r="U1915" s="14" t="n">
        <v>0</v>
      </c>
      <c r="V1915" s="14">
        <f>IF(T1915="","",T1915-U1915)</f>
        <v/>
      </c>
      <c r="AS1915" s="13" t="n"/>
      <c r="AT1915" s="13" t="n"/>
      <c r="AU1915" s="13" t="n"/>
    </row>
    <row r="1916">
      <c r="C1916" s="13" t="n">
        <v>115</v>
      </c>
      <c r="D1916" s="9">
        <f>$B$1809</f>
        <v/>
      </c>
      <c r="E1916" s="9">
        <f>$B$1809</f>
        <v/>
      </c>
      <c r="F1916" s="9">
        <f>$B$1809</f>
        <v/>
      </c>
      <c r="T1916" s="14">
        <f>IF(F1915=24,SUM(D1916:F2105),"")</f>
        <v/>
      </c>
      <c r="U1916" s="14" t="n">
        <v>0</v>
      </c>
      <c r="V1916" s="14">
        <f>IF(T1916="","",T1916-U1916)</f>
        <v/>
      </c>
      <c r="AS1916" s="13" t="n"/>
      <c r="AT1916" s="13" t="n"/>
      <c r="AU1916" s="13" t="n"/>
    </row>
    <row r="1917">
      <c r="C1917" s="13" t="n">
        <v>116</v>
      </c>
      <c r="D1917" s="9">
        <f>$B$1809</f>
        <v/>
      </c>
      <c r="E1917" s="9">
        <f>$B$1809</f>
        <v/>
      </c>
      <c r="F1917" s="9">
        <f>$B$1809</f>
        <v/>
      </c>
      <c r="T1917" s="14">
        <f>IF(F1916=24,SUM(D1917:F2106),"")</f>
        <v/>
      </c>
      <c r="U1917" s="14" t="n">
        <v>0</v>
      </c>
      <c r="V1917" s="14">
        <f>IF(T1917="","",T1917-U1917)</f>
        <v/>
      </c>
      <c r="AS1917" s="13" t="n"/>
      <c r="AT1917" s="13" t="n"/>
      <c r="AU1917" s="13" t="n"/>
    </row>
    <row r="1918">
      <c r="C1918" s="13" t="n">
        <v>117</v>
      </c>
      <c r="D1918" s="9">
        <f>$B$1809</f>
        <v/>
      </c>
      <c r="E1918" s="9">
        <f>$B$1809</f>
        <v/>
      </c>
      <c r="F1918" s="9">
        <f>$B$1809</f>
        <v/>
      </c>
      <c r="T1918" s="14">
        <f>IF(F1917=24,SUM(D1918:F2107),"")</f>
        <v/>
      </c>
      <c r="U1918" s="14" t="n">
        <v>0</v>
      </c>
      <c r="V1918" s="14">
        <f>IF(T1918="","",T1918-U1918)</f>
        <v/>
      </c>
      <c r="AS1918" s="13" t="n"/>
      <c r="AT1918" s="13" t="n"/>
      <c r="AU1918" s="13" t="n"/>
    </row>
    <row r="1919">
      <c r="C1919" s="13" t="n">
        <v>118</v>
      </c>
      <c r="D1919" s="9">
        <f>$B$1809</f>
        <v/>
      </c>
      <c r="E1919" s="9">
        <f>$B$1809</f>
        <v/>
      </c>
      <c r="F1919" s="9">
        <f>$B$1809</f>
        <v/>
      </c>
      <c r="T1919" s="14">
        <f>IF(F1918=24,SUM(D1919:F2108),"")</f>
        <v/>
      </c>
      <c r="U1919" s="14" t="n">
        <v>0</v>
      </c>
      <c r="V1919" s="14">
        <f>IF(T1919="","",T1919-U1919)</f>
        <v/>
      </c>
      <c r="AS1919" s="13" t="n"/>
      <c r="AT1919" s="13" t="n"/>
      <c r="AU1919" s="13" t="n"/>
    </row>
    <row r="1920">
      <c r="C1920" s="13" t="n">
        <v>119</v>
      </c>
      <c r="D1920" s="9">
        <f>$B$1809</f>
        <v/>
      </c>
      <c r="E1920" s="9">
        <f>$B$1809</f>
        <v/>
      </c>
      <c r="F1920" s="9">
        <f>$B$1809</f>
        <v/>
      </c>
      <c r="T1920" s="14">
        <f>IF(F1919=24,SUM(D1920:F2109),"")</f>
        <v/>
      </c>
      <c r="U1920" s="14" t="n">
        <v>0</v>
      </c>
      <c r="V1920" s="14">
        <f>IF(T1920="","",T1920-U1920)</f>
        <v/>
      </c>
      <c r="AS1920" s="13" t="n"/>
      <c r="AT1920" s="13" t="n"/>
      <c r="AU1920" s="13" t="n"/>
    </row>
    <row r="1921">
      <c r="C1921" s="13" t="n">
        <v>120</v>
      </c>
      <c r="D1921" s="9">
        <f>$B$1809</f>
        <v/>
      </c>
      <c r="E1921" s="9">
        <f>$B$1809</f>
        <v/>
      </c>
      <c r="F1921" s="9">
        <f>$B$1809</f>
        <v/>
      </c>
      <c r="T1921" s="14">
        <f>IF(F1920=24,SUM(D1921:F2110),"")</f>
        <v/>
      </c>
      <c r="U1921" s="14" t="n">
        <v>0</v>
      </c>
      <c r="V1921" s="14">
        <f>IF(T1921="","",T1921-U1921)</f>
        <v/>
      </c>
      <c r="AS1921" s="13" t="n"/>
      <c r="AT1921" s="13" t="n"/>
      <c r="AU1921" s="13" t="n"/>
    </row>
    <row r="1922">
      <c r="C1922" s="13" t="n">
        <v>121</v>
      </c>
      <c r="D1922" s="9">
        <f>$B$1809</f>
        <v/>
      </c>
      <c r="E1922" s="9">
        <f>$B$1809</f>
        <v/>
      </c>
      <c r="F1922" s="9">
        <f>$B$1809</f>
        <v/>
      </c>
      <c r="T1922" s="14">
        <f>IF(F1921=24,SUM(D1922:F2111),"")</f>
        <v/>
      </c>
      <c r="U1922" s="14" t="n">
        <v>0</v>
      </c>
      <c r="V1922" s="14">
        <f>IF(T1922="","",T1922-U1922)</f>
        <v/>
      </c>
      <c r="AS1922" s="13" t="n"/>
      <c r="AT1922" s="13" t="n"/>
      <c r="AU1922" s="13" t="n"/>
    </row>
    <row r="1923">
      <c r="C1923" s="13" t="n">
        <v>122</v>
      </c>
      <c r="D1923" s="9">
        <f>$B$1809</f>
        <v/>
      </c>
      <c r="E1923" s="9">
        <f>$B$1809</f>
        <v/>
      </c>
      <c r="F1923" s="9">
        <f>$B$1809</f>
        <v/>
      </c>
      <c r="T1923" s="14">
        <f>IF(F1922=24,SUM(D1923:F2112),"")</f>
        <v/>
      </c>
      <c r="U1923" s="14" t="n">
        <v>0</v>
      </c>
      <c r="V1923" s="14">
        <f>IF(T1923="","",T1923-U1923)</f>
        <v/>
      </c>
      <c r="AS1923" s="13" t="n"/>
      <c r="AT1923" s="13" t="n"/>
      <c r="AU1923" s="13" t="n"/>
    </row>
    <row r="1924">
      <c r="C1924" s="13" t="n">
        <v>123</v>
      </c>
      <c r="D1924" s="9">
        <f>$B$1809</f>
        <v/>
      </c>
      <c r="E1924" s="9">
        <f>$B$1809</f>
        <v/>
      </c>
      <c r="F1924" s="9">
        <f>$B$1809</f>
        <v/>
      </c>
      <c r="T1924" s="14">
        <f>IF(F1923=24,SUM(D1924:F2113),"")</f>
        <v/>
      </c>
      <c r="U1924" s="14" t="n">
        <v>0</v>
      </c>
      <c r="V1924" s="14">
        <f>IF(T1924="","",T1924-U1924)</f>
        <v/>
      </c>
      <c r="AS1924" s="13" t="n"/>
      <c r="AT1924" s="13" t="n"/>
      <c r="AU1924" s="13" t="n"/>
    </row>
    <row r="1925">
      <c r="C1925" s="13" t="n">
        <v>124</v>
      </c>
      <c r="D1925" s="9">
        <f>$B$1809</f>
        <v/>
      </c>
      <c r="E1925" s="9">
        <f>$B$1809</f>
        <v/>
      </c>
      <c r="F1925" s="9">
        <f>$B$1809</f>
        <v/>
      </c>
      <c r="T1925" s="14">
        <f>IF(F1924=24,SUM(D1925:F2114),"")</f>
        <v/>
      </c>
      <c r="U1925" s="14" t="n">
        <v>0</v>
      </c>
      <c r="V1925" s="14">
        <f>IF(T1925="","",T1925-U1925)</f>
        <v/>
      </c>
      <c r="AS1925" s="13" t="n"/>
      <c r="AT1925" s="13" t="n"/>
      <c r="AU1925" s="13" t="n"/>
    </row>
    <row r="1926">
      <c r="C1926" s="13" t="n">
        <v>125</v>
      </c>
      <c r="D1926" s="9">
        <f>$B$1809</f>
        <v/>
      </c>
      <c r="E1926" s="9">
        <f>$B$1809</f>
        <v/>
      </c>
      <c r="F1926" s="9">
        <f>$B$1809</f>
        <v/>
      </c>
      <c r="T1926" s="14">
        <f>IF(F1925=24,SUM(D1926:F2115),"")</f>
        <v/>
      </c>
      <c r="U1926" s="14" t="n">
        <v>0</v>
      </c>
      <c r="V1926" s="14">
        <f>IF(T1926="","",T1926-U1926)</f>
        <v/>
      </c>
      <c r="AS1926" s="13" t="n"/>
      <c r="AT1926" s="13" t="n"/>
      <c r="AU1926" s="13" t="n"/>
    </row>
    <row r="1927">
      <c r="C1927" s="13" t="n">
        <v>126</v>
      </c>
      <c r="D1927" s="9">
        <f>$B$1809</f>
        <v/>
      </c>
      <c r="E1927" s="9">
        <f>$B$1809</f>
        <v/>
      </c>
      <c r="F1927" s="9">
        <f>$B$1809</f>
        <v/>
      </c>
      <c r="T1927" s="14">
        <f>IF(F1926=24,SUM(D1927:F2116),"")</f>
        <v/>
      </c>
      <c r="U1927" s="14" t="n">
        <v>0</v>
      </c>
      <c r="V1927" s="14">
        <f>IF(T1927="","",T1927-U1927)</f>
        <v/>
      </c>
      <c r="AS1927" s="13" t="n"/>
      <c r="AT1927" s="13" t="n"/>
      <c r="AU1927" s="13" t="n"/>
    </row>
    <row r="1928">
      <c r="C1928" s="13" t="n">
        <v>127</v>
      </c>
      <c r="D1928" s="9">
        <f>$B$1809</f>
        <v/>
      </c>
      <c r="E1928" s="9">
        <f>$B$1809</f>
        <v/>
      </c>
      <c r="F1928" s="9">
        <f>$B$1809</f>
        <v/>
      </c>
      <c r="T1928" s="14">
        <f>IF(F1927=24,SUM(D1928:F2117),"")</f>
        <v/>
      </c>
      <c r="U1928" s="14" t="n">
        <v>0</v>
      </c>
      <c r="V1928" s="14">
        <f>IF(T1928="","",T1928-U1928)</f>
        <v/>
      </c>
      <c r="AS1928" s="13" t="n"/>
      <c r="AT1928" s="13" t="n"/>
      <c r="AU1928" s="13" t="n"/>
    </row>
    <row r="1929">
      <c r="C1929" s="13" t="n">
        <v>128</v>
      </c>
      <c r="D1929" s="9">
        <f>$B$1809</f>
        <v/>
      </c>
      <c r="E1929" s="9">
        <f>$B$1809</f>
        <v/>
      </c>
      <c r="F1929" s="9">
        <f>$B$1809</f>
        <v/>
      </c>
      <c r="T1929" s="14">
        <f>IF(F1928=24,SUM(D1929:F2118),"")</f>
        <v/>
      </c>
      <c r="U1929" s="14" t="n">
        <v>0</v>
      </c>
      <c r="V1929" s="14">
        <f>IF(T1929="","",T1929-U1929)</f>
        <v/>
      </c>
      <c r="AS1929" s="13" t="n"/>
      <c r="AT1929" s="13" t="n"/>
      <c r="AU1929" s="13" t="n"/>
    </row>
    <row r="1930">
      <c r="C1930" s="13" t="n">
        <v>129</v>
      </c>
      <c r="D1930" s="9">
        <f>$B$1809</f>
        <v/>
      </c>
      <c r="E1930" s="9">
        <f>$B$1809</f>
        <v/>
      </c>
      <c r="F1930" s="9">
        <f>$B$1809</f>
        <v/>
      </c>
      <c r="T1930" s="14">
        <f>IF(F1929=24,SUM(D1930:F2119),"")</f>
        <v/>
      </c>
      <c r="U1930" s="14" t="n">
        <v>0</v>
      </c>
      <c r="V1930" s="14">
        <f>IF(T1930="","",T1930-U1930)</f>
        <v/>
      </c>
      <c r="AS1930" s="13" t="n"/>
      <c r="AT1930" s="13" t="n"/>
      <c r="AU1930" s="13" t="n"/>
    </row>
    <row r="1931">
      <c r="C1931" s="13" t="n">
        <v>130</v>
      </c>
      <c r="D1931" s="9">
        <f>$B$1809</f>
        <v/>
      </c>
      <c r="E1931" s="9">
        <f>$B$1809</f>
        <v/>
      </c>
      <c r="F1931" s="9">
        <f>$B$1809</f>
        <v/>
      </c>
      <c r="T1931" s="14">
        <f>IF(F1930=24,SUM(D1931:F2120),"")</f>
        <v/>
      </c>
      <c r="U1931" s="14" t="n">
        <v>0</v>
      </c>
      <c r="V1931" s="14">
        <f>IF(T1931="","",T1931-U1931)</f>
        <v/>
      </c>
      <c r="AS1931" s="13" t="n"/>
      <c r="AT1931" s="13" t="n"/>
      <c r="AU1931" s="13" t="n"/>
    </row>
    <row r="1932">
      <c r="C1932" s="13" t="n">
        <v>131</v>
      </c>
      <c r="D1932" s="9">
        <f>$B$1809</f>
        <v/>
      </c>
      <c r="E1932" s="9">
        <f>$B$1809</f>
        <v/>
      </c>
      <c r="F1932" s="9">
        <f>$B$1809</f>
        <v/>
      </c>
      <c r="T1932" s="14">
        <f>IF(F1931=24,SUM(D1932:F2121),"")</f>
        <v/>
      </c>
      <c r="U1932" s="14" t="n">
        <v>0</v>
      </c>
      <c r="V1932" s="14">
        <f>IF(T1932="","",T1932-U1932)</f>
        <v/>
      </c>
      <c r="AS1932" s="13" t="n"/>
      <c r="AT1932" s="13" t="n"/>
      <c r="AU1932" s="13" t="n"/>
    </row>
    <row r="1933">
      <c r="C1933" s="13" t="n">
        <v>132</v>
      </c>
      <c r="D1933" s="9">
        <f>$B$1809</f>
        <v/>
      </c>
      <c r="E1933" s="9">
        <f>$B$1809</f>
        <v/>
      </c>
      <c r="F1933" s="9">
        <f>$B$1809</f>
        <v/>
      </c>
      <c r="T1933" s="14">
        <f>IF(F1932=24,SUM(D1933:F2122),"")</f>
        <v/>
      </c>
      <c r="U1933" s="14" t="n">
        <v>0</v>
      </c>
      <c r="V1933" s="14">
        <f>IF(T1933="","",T1933-U1933)</f>
        <v/>
      </c>
      <c r="AS1933" s="13" t="n"/>
      <c r="AT1933" s="13" t="n"/>
      <c r="AU1933" s="13" t="n"/>
    </row>
    <row r="1934">
      <c r="C1934" s="13" t="n">
        <v>133</v>
      </c>
      <c r="D1934" s="9">
        <f>$B$1809</f>
        <v/>
      </c>
      <c r="E1934" s="9">
        <f>$B$1809</f>
        <v/>
      </c>
      <c r="F1934" s="9">
        <f>$B$1809</f>
        <v/>
      </c>
      <c r="T1934" s="14">
        <f>IF(F1933=24,SUM(D1934:F2123),"")</f>
        <v/>
      </c>
      <c r="U1934" s="14" t="n">
        <v>0</v>
      </c>
      <c r="V1934" s="14">
        <f>IF(T1934="","",T1934-U1934)</f>
        <v/>
      </c>
      <c r="AS1934" s="13" t="n"/>
      <c r="AT1934" s="13" t="n"/>
      <c r="AU1934" s="13" t="n"/>
    </row>
    <row r="1935">
      <c r="C1935" s="13" t="n">
        <v>134</v>
      </c>
      <c r="D1935" s="9">
        <f>$B$1809</f>
        <v/>
      </c>
      <c r="E1935" s="9">
        <f>$B$1809</f>
        <v/>
      </c>
      <c r="F1935" s="9">
        <f>$B$1809</f>
        <v/>
      </c>
      <c r="T1935" s="14">
        <f>IF(F1934=24,SUM(D1935:F2124),"")</f>
        <v/>
      </c>
      <c r="U1935" s="14" t="n">
        <v>0</v>
      </c>
      <c r="V1935" s="14">
        <f>IF(T1935="","",T1935-U1935)</f>
        <v/>
      </c>
      <c r="AS1935" s="13" t="n"/>
      <c r="AT1935" s="13" t="n"/>
      <c r="AU1935" s="13" t="n"/>
    </row>
    <row r="1936">
      <c r="C1936" s="13" t="n">
        <v>135</v>
      </c>
      <c r="D1936" s="9">
        <f>$B$1809</f>
        <v/>
      </c>
      <c r="E1936" s="9">
        <f>$B$1809</f>
        <v/>
      </c>
      <c r="F1936" s="9">
        <f>$B$1809</f>
        <v/>
      </c>
      <c r="T1936" s="14">
        <f>IF(F1935=24,SUM(D1936:F2125),"")</f>
        <v/>
      </c>
      <c r="U1936" s="14" t="n">
        <v>0</v>
      </c>
      <c r="V1936" s="14">
        <f>IF(T1936="","",T1936-U1936)</f>
        <v/>
      </c>
      <c r="AS1936" s="13" t="n"/>
      <c r="AT1936" s="13" t="n"/>
      <c r="AU1936" s="13" t="n"/>
    </row>
    <row r="1937">
      <c r="C1937" s="13" t="n">
        <v>136</v>
      </c>
      <c r="D1937" s="9">
        <f>$B$1809</f>
        <v/>
      </c>
      <c r="E1937" s="9">
        <f>$B$1809</f>
        <v/>
      </c>
      <c r="F1937" s="9">
        <f>$B$1809</f>
        <v/>
      </c>
      <c r="T1937" s="14">
        <f>IF(F1936=24,SUM(D1937:F2126),"")</f>
        <v/>
      </c>
      <c r="U1937" s="14" t="n">
        <v>0</v>
      </c>
      <c r="V1937" s="14">
        <f>IF(T1937="","",T1937-U1937)</f>
        <v/>
      </c>
      <c r="AS1937" s="13" t="n"/>
      <c r="AT1937" s="13" t="n"/>
      <c r="AU1937" s="13" t="n"/>
    </row>
    <row r="1938">
      <c r="C1938" s="13" t="n">
        <v>137</v>
      </c>
      <c r="D1938" s="9">
        <f>$B$1809</f>
        <v/>
      </c>
      <c r="E1938" s="9">
        <f>$B$1809</f>
        <v/>
      </c>
      <c r="F1938" s="9">
        <f>$B$1809</f>
        <v/>
      </c>
      <c r="T1938" s="14">
        <f>IF(F1937=24,SUM(D1938:F2127),"")</f>
        <v/>
      </c>
      <c r="U1938" s="14" t="n">
        <v>0</v>
      </c>
      <c r="V1938" s="14">
        <f>IF(T1938="","",T1938-U1938)</f>
        <v/>
      </c>
      <c r="AS1938" s="13" t="n"/>
      <c r="AT1938" s="13" t="n"/>
      <c r="AU1938" s="13" t="n"/>
    </row>
    <row r="1939">
      <c r="C1939" s="13" t="n">
        <v>138</v>
      </c>
      <c r="D1939" s="9">
        <f>$B$1809</f>
        <v/>
      </c>
      <c r="E1939" s="9">
        <f>$B$1809</f>
        <v/>
      </c>
      <c r="F1939" s="9">
        <f>$B$1809</f>
        <v/>
      </c>
      <c r="T1939" s="14">
        <f>IF(F1938=24,SUM(D1939:F2128),"")</f>
        <v/>
      </c>
      <c r="U1939" s="14" t="n">
        <v>0</v>
      </c>
      <c r="V1939" s="14">
        <f>IF(T1939="","",T1939-U1939)</f>
        <v/>
      </c>
      <c r="AS1939" s="13" t="n"/>
      <c r="AT1939" s="13" t="n"/>
      <c r="AU1939" s="13" t="n"/>
    </row>
    <row r="1940">
      <c r="C1940" s="13" t="n">
        <v>139</v>
      </c>
      <c r="D1940" s="9">
        <f>$B$1809</f>
        <v/>
      </c>
      <c r="E1940" s="9">
        <f>$B$1809</f>
        <v/>
      </c>
      <c r="F1940" s="9">
        <f>$B$1809</f>
        <v/>
      </c>
      <c r="T1940" s="14">
        <f>IF(F1939=24,SUM(D1940:F2129),"")</f>
        <v/>
      </c>
      <c r="U1940" s="14" t="n">
        <v>0</v>
      </c>
      <c r="V1940" s="14">
        <f>IF(T1940="","",T1940-U1940)</f>
        <v/>
      </c>
      <c r="AS1940" s="13" t="n"/>
      <c r="AT1940" s="13" t="n"/>
      <c r="AU1940" s="13" t="n"/>
    </row>
    <row r="1941">
      <c r="C1941" s="13" t="n">
        <v>140</v>
      </c>
      <c r="D1941" s="9">
        <f>$B$1809</f>
        <v/>
      </c>
      <c r="E1941" s="9">
        <f>$B$1809</f>
        <v/>
      </c>
      <c r="F1941" s="9">
        <f>$B$1809</f>
        <v/>
      </c>
      <c r="T1941" s="14">
        <f>IF(F1940=24,SUM(D1941:F2130),"")</f>
        <v/>
      </c>
      <c r="U1941" s="14" t="n">
        <v>0</v>
      </c>
      <c r="V1941" s="14">
        <f>IF(T1941="","",T1941-U1941)</f>
        <v/>
      </c>
      <c r="AS1941" s="13" t="n"/>
      <c r="AT1941" s="13" t="n"/>
      <c r="AU1941" s="13" t="n"/>
    </row>
    <row r="1942">
      <c r="C1942" s="13" t="n">
        <v>141</v>
      </c>
      <c r="D1942" s="9">
        <f>$B$1809</f>
        <v/>
      </c>
      <c r="E1942" s="9">
        <f>$B$1809</f>
        <v/>
      </c>
      <c r="F1942" s="9">
        <f>$B$1809</f>
        <v/>
      </c>
      <c r="T1942" s="14">
        <f>IF(F1941=24,SUM(D1942:F2131),"")</f>
        <v/>
      </c>
      <c r="U1942" s="14" t="n">
        <v>0</v>
      </c>
      <c r="V1942" s="14">
        <f>IF(T1942="","",T1942-U1942)</f>
        <v/>
      </c>
      <c r="AS1942" s="13" t="n"/>
      <c r="AT1942" s="13" t="n"/>
      <c r="AU1942" s="13" t="n"/>
    </row>
    <row r="1943">
      <c r="C1943" s="13" t="n">
        <v>142</v>
      </c>
      <c r="D1943" s="9">
        <f>$B$1809</f>
        <v/>
      </c>
      <c r="E1943" s="9">
        <f>$B$1809</f>
        <v/>
      </c>
      <c r="F1943" s="9">
        <f>$B$1809</f>
        <v/>
      </c>
      <c r="T1943" s="14">
        <f>IF(F1942=24,SUM(D1943:F2132),"")</f>
        <v/>
      </c>
      <c r="U1943" s="14" t="n">
        <v>0</v>
      </c>
      <c r="V1943" s="14">
        <f>IF(T1943="","",T1943-U1943)</f>
        <v/>
      </c>
      <c r="AS1943" s="13" t="n"/>
      <c r="AT1943" s="13" t="n"/>
      <c r="AU1943" s="13" t="n"/>
    </row>
    <row r="1944">
      <c r="C1944" s="13" t="n">
        <v>143</v>
      </c>
      <c r="D1944" s="9">
        <f>$B$1809</f>
        <v/>
      </c>
      <c r="E1944" s="9">
        <f>$B$1809</f>
        <v/>
      </c>
      <c r="F1944" s="9">
        <f>$B$1809</f>
        <v/>
      </c>
      <c r="T1944" s="14">
        <f>IF(F1943=24,SUM(D1944:F2133),"")</f>
        <v/>
      </c>
      <c r="U1944" s="14" t="n">
        <v>0</v>
      </c>
      <c r="V1944" s="14">
        <f>IF(T1944="","",T1944-U1944)</f>
        <v/>
      </c>
      <c r="AS1944" s="13" t="n"/>
      <c r="AT1944" s="13" t="n"/>
      <c r="AU1944" s="13" t="n"/>
    </row>
    <row r="1945">
      <c r="C1945" s="13" t="n">
        <v>144</v>
      </c>
      <c r="D1945" s="9">
        <f>$B$1809</f>
        <v/>
      </c>
      <c r="E1945" s="9">
        <f>$B$1809</f>
        <v/>
      </c>
      <c r="F1945" s="9">
        <f>$B$1809</f>
        <v/>
      </c>
      <c r="T1945" s="14">
        <f>IF(F1944=24,SUM(D1945:F2134),"")</f>
        <v/>
      </c>
      <c r="U1945" s="14" t="n">
        <v>0</v>
      </c>
      <c r="V1945" s="14">
        <f>IF(T1945="","",T1945-U1945)</f>
        <v/>
      </c>
      <c r="AS1945" s="13" t="n"/>
      <c r="AT1945" s="13" t="n"/>
      <c r="AU1945" s="13" t="n"/>
    </row>
    <row r="1946">
      <c r="C1946" s="13" t="n">
        <v>145</v>
      </c>
      <c r="D1946" s="9">
        <f>$B$1809</f>
        <v/>
      </c>
      <c r="E1946" s="9">
        <f>$B$1809</f>
        <v/>
      </c>
      <c r="F1946" s="9">
        <f>$B$1809</f>
        <v/>
      </c>
      <c r="T1946" s="14">
        <f>IF(F1945=24,SUM(D1946:F2135),"")</f>
        <v/>
      </c>
      <c r="U1946" s="14" t="n">
        <v>0</v>
      </c>
      <c r="V1946" s="14">
        <f>IF(T1946="","",T1946-U1946)</f>
        <v/>
      </c>
      <c r="AS1946" s="13" t="n"/>
      <c r="AT1946" s="13" t="n"/>
      <c r="AU1946" s="13" t="n"/>
    </row>
    <row r="1947">
      <c r="C1947" s="13" t="n">
        <v>146</v>
      </c>
      <c r="D1947" s="9">
        <f>$B$1809</f>
        <v/>
      </c>
      <c r="E1947" s="9">
        <f>$B$1809</f>
        <v/>
      </c>
      <c r="F1947" s="9">
        <f>$B$1809</f>
        <v/>
      </c>
      <c r="T1947" s="14">
        <f>IF(F1946=24,SUM(D1947:F2136),"")</f>
        <v/>
      </c>
      <c r="U1947" s="14" t="n">
        <v>0</v>
      </c>
      <c r="V1947" s="14">
        <f>IF(T1947="","",T1947-U1947)</f>
        <v/>
      </c>
      <c r="AS1947" s="13" t="n"/>
      <c r="AT1947" s="13" t="n"/>
      <c r="AU1947" s="13" t="n"/>
    </row>
    <row r="1948">
      <c r="C1948" s="13" t="n">
        <v>147</v>
      </c>
      <c r="D1948" s="9">
        <f>$B$1809</f>
        <v/>
      </c>
      <c r="E1948" s="9">
        <f>$B$1809</f>
        <v/>
      </c>
      <c r="F1948" s="9">
        <f>$B$1809</f>
        <v/>
      </c>
      <c r="T1948" s="14">
        <f>IF(F1947=24,SUM(D1948:F2137),"")</f>
        <v/>
      </c>
      <c r="U1948" s="14" t="n">
        <v>0</v>
      </c>
      <c r="V1948" s="14">
        <f>IF(T1948="","",T1948-U1948)</f>
        <v/>
      </c>
      <c r="AS1948" s="13" t="n"/>
      <c r="AT1948" s="13" t="n"/>
      <c r="AU1948" s="13" t="n"/>
    </row>
    <row r="1949">
      <c r="C1949" s="13" t="n">
        <v>148</v>
      </c>
      <c r="D1949" s="9">
        <f>$B$1809</f>
        <v/>
      </c>
      <c r="E1949" s="9">
        <f>$B$1809</f>
        <v/>
      </c>
      <c r="F1949" s="9">
        <f>$B$1809</f>
        <v/>
      </c>
      <c r="T1949" s="14">
        <f>IF(F1948=24,SUM(D1949:F2138),"")</f>
        <v/>
      </c>
      <c r="U1949" s="14" t="n">
        <v>0</v>
      </c>
      <c r="V1949" s="14">
        <f>IF(T1949="","",T1949-U1949)</f>
        <v/>
      </c>
      <c r="AS1949" s="13" t="n"/>
      <c r="AT1949" s="13" t="n"/>
      <c r="AU1949" s="13" t="n"/>
    </row>
    <row r="1950">
      <c r="C1950" s="13" t="n">
        <v>149</v>
      </c>
      <c r="D1950" s="9">
        <f>$B$1809</f>
        <v/>
      </c>
      <c r="E1950" s="9">
        <f>$B$1809</f>
        <v/>
      </c>
      <c r="F1950" s="9">
        <f>$B$1809</f>
        <v/>
      </c>
      <c r="T1950" s="14">
        <f>IF(F1949=24,SUM(D1950:F2139),"")</f>
        <v/>
      </c>
      <c r="U1950" s="14" t="n">
        <v>0</v>
      </c>
      <c r="V1950" s="14">
        <f>IF(T1950="","",T1950-U1950)</f>
        <v/>
      </c>
      <c r="AS1950" s="13" t="n"/>
      <c r="AT1950" s="13" t="n"/>
      <c r="AU1950" s="13" t="n"/>
    </row>
    <row r="1951">
      <c r="C1951" s="13" t="n">
        <v>150</v>
      </c>
      <c r="D1951" s="9">
        <f>$B$1809</f>
        <v/>
      </c>
      <c r="E1951" s="9">
        <f>$B$1809</f>
        <v/>
      </c>
      <c r="F1951" s="9">
        <f>$B$1809</f>
        <v/>
      </c>
      <c r="T1951" s="14">
        <f>IF(F1950=24,SUM(D1951:F2140),"")</f>
        <v/>
      </c>
      <c r="U1951" s="14" t="n">
        <v>0</v>
      </c>
      <c r="V1951" s="14">
        <f>IF(T1951="","",T1951-U1951)</f>
        <v/>
      </c>
      <c r="AS1951" s="13" t="n"/>
      <c r="AT1951" s="13" t="n"/>
      <c r="AU1951" s="13" t="n"/>
    </row>
    <row r="1952">
      <c r="C1952" s="13" t="n">
        <v>151</v>
      </c>
      <c r="D1952" s="9">
        <f>$B$1809</f>
        <v/>
      </c>
      <c r="E1952" s="9">
        <f>$B$1809</f>
        <v/>
      </c>
      <c r="F1952" s="9">
        <f>$B$1809</f>
        <v/>
      </c>
      <c r="T1952" s="14">
        <f>IF(F1951=24,SUM(D1952:F2141),"")</f>
        <v/>
      </c>
      <c r="U1952" s="14" t="n">
        <v>0</v>
      </c>
      <c r="V1952" s="14">
        <f>IF(T1952="","",T1952-U1952)</f>
        <v/>
      </c>
      <c r="AS1952" s="13" t="n"/>
      <c r="AT1952" s="13" t="n"/>
      <c r="AU1952" s="13" t="n"/>
    </row>
    <row r="1953">
      <c r="C1953" s="13" t="n">
        <v>152</v>
      </c>
      <c r="D1953" s="9">
        <f>$B$1809</f>
        <v/>
      </c>
      <c r="E1953" s="9">
        <f>$B$1809</f>
        <v/>
      </c>
      <c r="F1953" s="9">
        <f>$B$1809</f>
        <v/>
      </c>
      <c r="T1953" s="14">
        <f>IF(F1952=24,SUM(D1953:F2142),"")</f>
        <v/>
      </c>
      <c r="U1953" s="14" t="n">
        <v>0</v>
      </c>
      <c r="V1953" s="14">
        <f>IF(T1953="","",T1953-U1953)</f>
        <v/>
      </c>
      <c r="AS1953" s="13" t="n"/>
      <c r="AT1953" s="13" t="n"/>
      <c r="AU1953" s="13" t="n"/>
    </row>
    <row r="1954">
      <c r="C1954" s="13" t="n">
        <v>153</v>
      </c>
      <c r="D1954" s="9">
        <f>$B$1809</f>
        <v/>
      </c>
      <c r="E1954" s="9">
        <f>$B$1809</f>
        <v/>
      </c>
      <c r="F1954" s="9">
        <f>$B$1809</f>
        <v/>
      </c>
      <c r="T1954" s="14">
        <f>IF(F1953=24,SUM(D1954:F2143),"")</f>
        <v/>
      </c>
      <c r="U1954" s="14" t="n">
        <v>0</v>
      </c>
      <c r="V1954" s="14">
        <f>IF(T1954="","",T1954-U1954)</f>
        <v/>
      </c>
      <c r="AS1954" s="13" t="n"/>
      <c r="AT1954" s="13" t="n"/>
      <c r="AU1954" s="13" t="n"/>
    </row>
    <row r="1955">
      <c r="C1955" s="13" t="n">
        <v>154</v>
      </c>
      <c r="D1955" s="9">
        <f>$B$1809</f>
        <v/>
      </c>
      <c r="E1955" s="9">
        <f>$B$1809</f>
        <v/>
      </c>
      <c r="F1955" s="9">
        <f>$B$1809</f>
        <v/>
      </c>
      <c r="T1955" s="14">
        <f>IF(F1954=24,SUM(D1955:F2144),"")</f>
        <v/>
      </c>
      <c r="U1955" s="14" t="n">
        <v>0</v>
      </c>
      <c r="V1955" s="14">
        <f>IF(T1955="","",T1955-U1955)</f>
        <v/>
      </c>
      <c r="AS1955" s="13" t="n"/>
      <c r="AT1955" s="13" t="n"/>
      <c r="AU1955" s="13" t="n"/>
    </row>
    <row r="1956">
      <c r="C1956" s="13" t="n">
        <v>155</v>
      </c>
      <c r="D1956" s="9">
        <f>$B$1809</f>
        <v/>
      </c>
      <c r="E1956" s="9">
        <f>$B$1809</f>
        <v/>
      </c>
      <c r="F1956" s="9">
        <f>$B$1809</f>
        <v/>
      </c>
      <c r="T1956" s="14">
        <f>IF(F1955=24,SUM(D1956:F2145),"")</f>
        <v/>
      </c>
      <c r="U1956" s="14" t="n">
        <v>0</v>
      </c>
      <c r="V1956" s="14">
        <f>IF(T1956="","",T1956-U1956)</f>
        <v/>
      </c>
      <c r="AS1956" s="13" t="n"/>
      <c r="AT1956" s="13" t="n"/>
      <c r="AU1956" s="13" t="n"/>
    </row>
    <row r="1957">
      <c r="C1957" s="13" t="n">
        <v>156</v>
      </c>
      <c r="D1957" s="9">
        <f>$B$1809</f>
        <v/>
      </c>
      <c r="E1957" s="9">
        <f>$B$1809</f>
        <v/>
      </c>
      <c r="F1957" s="9">
        <f>$B$1809</f>
        <v/>
      </c>
      <c r="T1957" s="14">
        <f>IF(F1956=24,SUM(D1957:F2146),"")</f>
        <v/>
      </c>
      <c r="U1957" s="14" t="n">
        <v>0</v>
      </c>
      <c r="V1957" s="14">
        <f>IF(T1957="","",T1957-U1957)</f>
        <v/>
      </c>
      <c r="AS1957" s="13" t="n"/>
      <c r="AT1957" s="13" t="n"/>
      <c r="AU1957" s="13" t="n"/>
    </row>
    <row r="1958">
      <c r="C1958" s="13" t="n">
        <v>157</v>
      </c>
      <c r="D1958" s="9">
        <f>$B$1809</f>
        <v/>
      </c>
      <c r="E1958" s="9">
        <f>$B$1809</f>
        <v/>
      </c>
      <c r="F1958" s="9">
        <f>$B$1809</f>
        <v/>
      </c>
      <c r="T1958" s="14">
        <f>IF(F1957=24,SUM(D1958:F2147),"")</f>
        <v/>
      </c>
      <c r="U1958" s="14" t="n">
        <v>0</v>
      </c>
      <c r="V1958" s="14">
        <f>IF(T1958="","",T1958-U1958)</f>
        <v/>
      </c>
      <c r="AS1958" s="13" t="n"/>
      <c r="AT1958" s="13" t="n"/>
      <c r="AU1958" s="13" t="n"/>
    </row>
    <row r="1959">
      <c r="C1959" s="13" t="n">
        <v>158</v>
      </c>
      <c r="D1959" s="9">
        <f>$B$1809</f>
        <v/>
      </c>
      <c r="E1959" s="9">
        <f>$B$1809</f>
        <v/>
      </c>
      <c r="F1959" s="9">
        <f>$B$1809</f>
        <v/>
      </c>
      <c r="T1959" s="14">
        <f>IF(F1958=24,SUM(D1959:F2148),"")</f>
        <v/>
      </c>
      <c r="U1959" s="14" t="n">
        <v>0</v>
      </c>
      <c r="V1959" s="14">
        <f>IF(T1959="","",T1959-U1959)</f>
        <v/>
      </c>
      <c r="AS1959" s="13" t="n"/>
      <c r="AT1959" s="13" t="n"/>
      <c r="AU1959" s="13" t="n"/>
    </row>
    <row r="1960">
      <c r="C1960" s="13" t="n">
        <v>159</v>
      </c>
      <c r="D1960" s="9">
        <f>$B$1809</f>
        <v/>
      </c>
      <c r="E1960" s="9">
        <f>$B$1809</f>
        <v/>
      </c>
      <c r="F1960" s="9">
        <f>$B$1809</f>
        <v/>
      </c>
      <c r="T1960" s="14">
        <f>IF(F1959=24,SUM(D1960:F2149),"")</f>
        <v/>
      </c>
      <c r="U1960" s="14" t="n">
        <v>0</v>
      </c>
      <c r="V1960" s="14">
        <f>IF(T1960="","",T1960-U1960)</f>
        <v/>
      </c>
      <c r="AS1960" s="13" t="n"/>
      <c r="AT1960" s="13" t="n"/>
      <c r="AU1960" s="13" t="n"/>
    </row>
    <row r="1961">
      <c r="C1961" s="13" t="n">
        <v>160</v>
      </c>
      <c r="D1961" s="9">
        <f>$B$1809</f>
        <v/>
      </c>
      <c r="E1961" s="9">
        <f>$B$1809</f>
        <v/>
      </c>
      <c r="F1961" s="9">
        <f>$B$1809</f>
        <v/>
      </c>
      <c r="T1961" s="14">
        <f>IF(F1960=24,SUM(D1961:F2150),"")</f>
        <v/>
      </c>
      <c r="U1961" s="14" t="n">
        <v>0</v>
      </c>
      <c r="V1961" s="14">
        <f>IF(T1961="","",T1961-U1961)</f>
        <v/>
      </c>
      <c r="AS1961" s="13" t="n"/>
      <c r="AT1961" s="13" t="n"/>
      <c r="AU1961" s="13" t="n"/>
    </row>
    <row r="1962">
      <c r="C1962" s="13" t="n">
        <v>161</v>
      </c>
      <c r="D1962" s="9">
        <f>$B$1809</f>
        <v/>
      </c>
      <c r="E1962" s="9">
        <f>$B$1809</f>
        <v/>
      </c>
      <c r="F1962" s="9">
        <f>$B$1809</f>
        <v/>
      </c>
      <c r="T1962" s="14">
        <f>IF(F1961=24,SUM(D1962:F2151),"")</f>
        <v/>
      </c>
      <c r="U1962" s="14" t="n">
        <v>0</v>
      </c>
      <c r="V1962" s="14">
        <f>IF(T1962="","",T1962-U1962)</f>
        <v/>
      </c>
      <c r="AS1962" s="13" t="n"/>
      <c r="AT1962" s="13" t="n"/>
      <c r="AU1962" s="13" t="n"/>
    </row>
    <row r="1963">
      <c r="C1963" s="13" t="n">
        <v>162</v>
      </c>
      <c r="D1963" s="9">
        <f>$B$1809</f>
        <v/>
      </c>
      <c r="E1963" s="9">
        <f>$B$1809</f>
        <v/>
      </c>
      <c r="F1963" s="9">
        <f>$B$1809</f>
        <v/>
      </c>
      <c r="T1963" s="14">
        <f>IF(F1962=24,SUM(D1963:F2152),"")</f>
        <v/>
      </c>
      <c r="U1963" s="14" t="n">
        <v>0</v>
      </c>
      <c r="V1963" s="14">
        <f>IF(T1963="","",T1963-U1963)</f>
        <v/>
      </c>
      <c r="AS1963" s="13" t="n"/>
      <c r="AT1963" s="13" t="n"/>
      <c r="AU1963" s="13" t="n"/>
    </row>
    <row r="1964">
      <c r="C1964" s="13" t="n">
        <v>163</v>
      </c>
      <c r="D1964" s="9">
        <f>$B$1809</f>
        <v/>
      </c>
      <c r="E1964" s="9">
        <f>$B$1809</f>
        <v/>
      </c>
      <c r="F1964" s="9">
        <f>$B$1809</f>
        <v/>
      </c>
      <c r="T1964" s="14">
        <f>IF(F1963=24,SUM(D1964:F2153),"")</f>
        <v/>
      </c>
      <c r="U1964" s="14" t="n">
        <v>0</v>
      </c>
      <c r="V1964" s="14">
        <f>IF(T1964="","",T1964-U1964)</f>
        <v/>
      </c>
      <c r="AS1964" s="13" t="n"/>
      <c r="AT1964" s="13" t="n"/>
      <c r="AU1964" s="13" t="n"/>
    </row>
    <row r="1965">
      <c r="C1965" s="13" t="n">
        <v>164</v>
      </c>
      <c r="D1965" s="9">
        <f>$B$1809</f>
        <v/>
      </c>
      <c r="E1965" s="9">
        <f>$B$1809</f>
        <v/>
      </c>
      <c r="F1965" s="9">
        <f>$B$1809</f>
        <v/>
      </c>
      <c r="T1965" s="14">
        <f>IF(F1964=24,SUM(D1965:F2154),"")</f>
        <v/>
      </c>
      <c r="U1965" s="14" t="n">
        <v>0</v>
      </c>
      <c r="V1965" s="14">
        <f>IF(T1965="","",T1965-U1965)</f>
        <v/>
      </c>
      <c r="AS1965" s="13" t="n"/>
      <c r="AT1965" s="13" t="n"/>
      <c r="AU1965" s="13" t="n"/>
    </row>
    <row r="1966">
      <c r="C1966" s="13" t="n">
        <v>165</v>
      </c>
      <c r="D1966" s="9">
        <f>$B$1809</f>
        <v/>
      </c>
      <c r="E1966" s="9">
        <f>$B$1809</f>
        <v/>
      </c>
      <c r="F1966" s="9">
        <f>$B$1809</f>
        <v/>
      </c>
      <c r="T1966" s="14">
        <f>IF(F1965=24,SUM(D1966:F2155),"")</f>
        <v/>
      </c>
      <c r="U1966" s="14" t="n">
        <v>0</v>
      </c>
      <c r="V1966" s="14">
        <f>IF(T1966="","",T1966-U1966)</f>
        <v/>
      </c>
      <c r="AS1966" s="13" t="n"/>
      <c r="AT1966" s="13" t="n"/>
      <c r="AU1966" s="13" t="n"/>
    </row>
    <row r="1967">
      <c r="C1967" s="13" t="n">
        <v>166</v>
      </c>
      <c r="D1967" s="9">
        <f>$B$1809</f>
        <v/>
      </c>
      <c r="E1967" s="9">
        <f>$B$1809</f>
        <v/>
      </c>
      <c r="F1967" s="9">
        <f>$B$1809</f>
        <v/>
      </c>
      <c r="T1967" s="14">
        <f>IF(F1966=24,SUM(D1967:F2156),"")</f>
        <v/>
      </c>
      <c r="U1967" s="14" t="n">
        <v>0</v>
      </c>
      <c r="V1967" s="14">
        <f>IF(T1967="","",T1967-U1967)</f>
        <v/>
      </c>
      <c r="AS1967" s="13" t="n"/>
      <c r="AT1967" s="13" t="n"/>
      <c r="AU1967" s="13" t="n"/>
    </row>
    <row r="1968">
      <c r="C1968" s="13" t="n">
        <v>167</v>
      </c>
      <c r="D1968" s="9">
        <f>$B$1809</f>
        <v/>
      </c>
      <c r="E1968" s="9">
        <f>$B$1809</f>
        <v/>
      </c>
      <c r="F1968" s="9">
        <f>$B$1809</f>
        <v/>
      </c>
      <c r="T1968" s="14">
        <f>IF(F1967=24,SUM(D1968:F2157),"")</f>
        <v/>
      </c>
      <c r="U1968" s="14" t="n">
        <v>0</v>
      </c>
      <c r="V1968" s="14">
        <f>IF(T1968="","",T1968-U1968)</f>
        <v/>
      </c>
      <c r="AS1968" s="13" t="n"/>
      <c r="AT1968" s="13" t="n"/>
      <c r="AU1968" s="13" t="n"/>
    </row>
    <row r="1969">
      <c r="C1969" s="13" t="n">
        <v>168</v>
      </c>
      <c r="D1969" s="9">
        <f>$B$1809</f>
        <v/>
      </c>
      <c r="E1969" s="9">
        <f>$B$1809</f>
        <v/>
      </c>
      <c r="F1969" s="9">
        <f>$B$1809</f>
        <v/>
      </c>
      <c r="T1969" s="14">
        <f>IF(F1968=24,SUM(D1969:F2158),"")</f>
        <v/>
      </c>
      <c r="U1969" s="14" t="n">
        <v>0</v>
      </c>
      <c r="V1969" s="14">
        <f>IF(T1969="","",T1969-U1969)</f>
        <v/>
      </c>
      <c r="AS1969" s="13" t="n"/>
      <c r="AT1969" s="13" t="n"/>
      <c r="AU1969" s="13" t="n"/>
    </row>
    <row r="1970">
      <c r="C1970" s="13" t="n">
        <v>169</v>
      </c>
      <c r="D1970" s="9">
        <f>$B$1809</f>
        <v/>
      </c>
      <c r="E1970" s="9">
        <f>$B$1809</f>
        <v/>
      </c>
      <c r="F1970" s="9">
        <f>$B$1809</f>
        <v/>
      </c>
      <c r="T1970" s="14">
        <f>IF(F1969=24,SUM(D1970:F2159),"")</f>
        <v/>
      </c>
      <c r="U1970" s="14" t="n">
        <v>0</v>
      </c>
      <c r="V1970" s="14">
        <f>IF(T1970="","",T1970-U1970)</f>
        <v/>
      </c>
      <c r="AS1970" s="13" t="n"/>
      <c r="AT1970" s="13" t="n"/>
      <c r="AU1970" s="13" t="n"/>
    </row>
    <row r="1971">
      <c r="C1971" s="13" t="n">
        <v>170</v>
      </c>
      <c r="D1971" s="9">
        <f>$B$1809</f>
        <v/>
      </c>
      <c r="E1971" s="9">
        <f>$B$1809</f>
        <v/>
      </c>
      <c r="F1971" s="9">
        <f>$B$1809</f>
        <v/>
      </c>
      <c r="T1971" s="14">
        <f>IF(F1970=24,SUM(D1971:F2160),"")</f>
        <v/>
      </c>
      <c r="U1971" s="14" t="n">
        <v>0</v>
      </c>
      <c r="V1971" s="14">
        <f>IF(T1971="","",T1971-U1971)</f>
        <v/>
      </c>
      <c r="AS1971" s="13" t="n"/>
      <c r="AT1971" s="13" t="n"/>
      <c r="AU1971" s="13" t="n"/>
    </row>
    <row r="1972">
      <c r="C1972" s="13" t="n">
        <v>171</v>
      </c>
      <c r="D1972" s="9">
        <f>$B$1809</f>
        <v/>
      </c>
      <c r="E1972" s="9">
        <f>$B$1809</f>
        <v/>
      </c>
      <c r="F1972" s="9">
        <f>$B$1809</f>
        <v/>
      </c>
      <c r="T1972" s="14">
        <f>IF(F1971=24,SUM(D1972:F2161),"")</f>
        <v/>
      </c>
      <c r="U1972" s="14" t="n">
        <v>0</v>
      </c>
      <c r="V1972" s="14">
        <f>IF(T1972="","",T1972-U1972)</f>
        <v/>
      </c>
      <c r="AS1972" s="13" t="n"/>
      <c r="AT1972" s="13" t="n"/>
      <c r="AU1972" s="13" t="n"/>
    </row>
    <row r="1973">
      <c r="C1973" s="13" t="n">
        <v>172</v>
      </c>
      <c r="D1973" s="9">
        <f>$B$1809</f>
        <v/>
      </c>
      <c r="E1973" s="9">
        <f>$B$1809</f>
        <v/>
      </c>
      <c r="F1973" s="9">
        <f>$B$1809</f>
        <v/>
      </c>
      <c r="T1973" s="14">
        <f>IF(F1972=24,SUM(D1973:F2162),"")</f>
        <v/>
      </c>
      <c r="U1973" s="14" t="n">
        <v>0</v>
      </c>
      <c r="V1973" s="14">
        <f>IF(T1973="","",T1973-U1973)</f>
        <v/>
      </c>
      <c r="AS1973" s="13" t="n"/>
      <c r="AT1973" s="13" t="n"/>
      <c r="AU1973" s="13" t="n"/>
    </row>
    <row r="1974">
      <c r="C1974" s="13" t="n">
        <v>173</v>
      </c>
      <c r="D1974" s="9">
        <f>$B$1809</f>
        <v/>
      </c>
      <c r="E1974" s="9">
        <f>$B$1809</f>
        <v/>
      </c>
      <c r="F1974" s="9">
        <f>$B$1809</f>
        <v/>
      </c>
      <c r="T1974" s="14">
        <f>IF(F1973=24,SUM(D1974:F2163),"")</f>
        <v/>
      </c>
      <c r="U1974" s="14" t="n">
        <v>0</v>
      </c>
      <c r="V1974" s="14">
        <f>IF(T1974="","",T1974-U1974)</f>
        <v/>
      </c>
      <c r="AS1974" s="13" t="n"/>
      <c r="AT1974" s="13" t="n"/>
      <c r="AU1974" s="13" t="n"/>
    </row>
    <row r="1975">
      <c r="C1975" s="13" t="n">
        <v>174</v>
      </c>
      <c r="D1975" s="9">
        <f>$B$1809</f>
        <v/>
      </c>
      <c r="E1975" s="9">
        <f>$B$1809</f>
        <v/>
      </c>
      <c r="F1975" s="9">
        <f>$B$1809</f>
        <v/>
      </c>
      <c r="T1975" s="14">
        <f>IF(F1974=24,SUM(D1975:F2164),"")</f>
        <v/>
      </c>
      <c r="U1975" s="14" t="n">
        <v>0</v>
      </c>
      <c r="V1975" s="14">
        <f>IF(T1975="","",T1975-U1975)</f>
        <v/>
      </c>
      <c r="AS1975" s="13" t="n"/>
      <c r="AT1975" s="13" t="n"/>
      <c r="AU1975" s="13" t="n"/>
    </row>
    <row r="1976">
      <c r="C1976" s="13" t="n">
        <v>175</v>
      </c>
      <c r="D1976" s="9">
        <f>$B$1809</f>
        <v/>
      </c>
      <c r="E1976" s="9">
        <f>$B$1809</f>
        <v/>
      </c>
      <c r="F1976" s="9">
        <f>$B$1809</f>
        <v/>
      </c>
      <c r="T1976" s="14">
        <f>IF(F1975=24,SUM(D1976:F2165),"")</f>
        <v/>
      </c>
      <c r="U1976" s="14" t="n">
        <v>0</v>
      </c>
      <c r="V1976" s="14">
        <f>IF(T1976="","",T1976-U1976)</f>
        <v/>
      </c>
      <c r="AS1976" s="13" t="n"/>
      <c r="AT1976" s="13" t="n"/>
      <c r="AU1976" s="13" t="n"/>
    </row>
    <row r="1977">
      <c r="C1977" s="13" t="n">
        <v>176</v>
      </c>
      <c r="D1977" s="9">
        <f>$B$1809</f>
        <v/>
      </c>
      <c r="E1977" s="9">
        <f>$B$1809</f>
        <v/>
      </c>
      <c r="F1977" s="9">
        <f>$B$1809</f>
        <v/>
      </c>
      <c r="T1977" s="14">
        <f>IF(F1976=24,SUM(D1977:F2166),"")</f>
        <v/>
      </c>
      <c r="U1977" s="14" t="n">
        <v>0</v>
      </c>
      <c r="V1977" s="14">
        <f>IF(T1977="","",T1977-U1977)</f>
        <v/>
      </c>
      <c r="AS1977" s="13" t="n"/>
      <c r="AT1977" s="13" t="n"/>
      <c r="AU1977" s="13" t="n"/>
    </row>
    <row r="1978">
      <c r="C1978" s="13" t="n">
        <v>177</v>
      </c>
      <c r="D1978" s="9">
        <f>$B$1809</f>
        <v/>
      </c>
      <c r="E1978" s="9">
        <f>$B$1809</f>
        <v/>
      </c>
      <c r="F1978" s="9">
        <f>$B$1809</f>
        <v/>
      </c>
      <c r="T1978" s="14">
        <f>IF(F1977=24,SUM(D1978:F2167),"")</f>
        <v/>
      </c>
      <c r="U1978" s="14" t="n">
        <v>0</v>
      </c>
      <c r="V1978" s="14">
        <f>IF(T1978="","",T1978-U1978)</f>
        <v/>
      </c>
      <c r="AS1978" s="13" t="n"/>
      <c r="AT1978" s="13" t="n"/>
      <c r="AU1978" s="13" t="n"/>
    </row>
    <row r="1979">
      <c r="C1979" s="13" t="n">
        <v>178</v>
      </c>
      <c r="D1979" s="9">
        <f>$B$1809</f>
        <v/>
      </c>
      <c r="E1979" s="9">
        <f>$B$1809</f>
        <v/>
      </c>
      <c r="F1979" s="9">
        <f>$B$1809</f>
        <v/>
      </c>
      <c r="T1979" s="14">
        <f>IF(F1978=24,SUM(D1979:F2168),"")</f>
        <v/>
      </c>
      <c r="U1979" s="14" t="n">
        <v>0</v>
      </c>
      <c r="V1979" s="14">
        <f>IF(T1979="","",T1979-U1979)</f>
        <v/>
      </c>
      <c r="AS1979" s="13" t="n"/>
      <c r="AT1979" s="13" t="n"/>
      <c r="AU1979" s="13" t="n"/>
    </row>
    <row r="1980">
      <c r="C1980" s="13" t="n">
        <v>179</v>
      </c>
      <c r="D1980" s="9">
        <f>$B$1809</f>
        <v/>
      </c>
      <c r="E1980" s="9">
        <f>$B$1809</f>
        <v/>
      </c>
      <c r="F1980" s="9">
        <f>$B$1809</f>
        <v/>
      </c>
      <c r="T1980" s="14">
        <f>IF(F1979=24,SUM(D1980:F2169),"")</f>
        <v/>
      </c>
      <c r="U1980" s="14" t="n">
        <v>0</v>
      </c>
      <c r="V1980" s="14">
        <f>IF(T1980="","",T1980-U1980)</f>
        <v/>
      </c>
      <c r="AS1980" s="13" t="n"/>
      <c r="AT1980" s="13" t="n"/>
      <c r="AU1980" s="13" t="n"/>
    </row>
    <row r="1981">
      <c r="C1981" s="13" t="n">
        <v>180</v>
      </c>
      <c r="D1981" s="9">
        <f>$B$1809</f>
        <v/>
      </c>
      <c r="E1981" s="9">
        <f>$B$1809</f>
        <v/>
      </c>
      <c r="F1981" s="9">
        <f>$B$1809</f>
        <v/>
      </c>
      <c r="T1981" s="14">
        <f>IF(F1980=24,SUM(D1981:F2170),"")</f>
        <v/>
      </c>
      <c r="U1981" s="14" t="n">
        <v>0</v>
      </c>
      <c r="V1981" s="14">
        <f>IF(T1981="","",T1981-U1981)</f>
        <v/>
      </c>
      <c r="AS1981" s="13" t="n"/>
      <c r="AT1981" s="13" t="n"/>
      <c r="AU1981" s="13" t="n"/>
    </row>
    <row r="1982">
      <c r="C1982" s="13" t="n">
        <v>181</v>
      </c>
      <c r="D1982" s="9">
        <f>$B$1809</f>
        <v/>
      </c>
      <c r="E1982" s="9">
        <f>$B$1809</f>
        <v/>
      </c>
      <c r="F1982" s="9">
        <f>$B$1809</f>
        <v/>
      </c>
      <c r="T1982" s="14">
        <f>IF(F1981=24,SUM(D1982:F2171),"")</f>
        <v/>
      </c>
      <c r="U1982" s="14" t="n">
        <v>0</v>
      </c>
      <c r="V1982" s="14">
        <f>IF(T1982="","",T1982-U1982)</f>
        <v/>
      </c>
      <c r="AS1982" s="13" t="n"/>
      <c r="AT1982" s="13" t="n"/>
      <c r="AU1982" s="13" t="n"/>
    </row>
    <row r="1983">
      <c r="C1983" s="13" t="n">
        <v>182</v>
      </c>
      <c r="D1983" s="9">
        <f>$B$1809</f>
        <v/>
      </c>
      <c r="E1983" s="9">
        <f>$B$1809</f>
        <v/>
      </c>
      <c r="F1983" s="9">
        <f>$B$1809</f>
        <v/>
      </c>
      <c r="T1983" s="14">
        <f>IF(F1982=24,SUM(D1983:F2172),"")</f>
        <v/>
      </c>
      <c r="U1983" s="14" t="n">
        <v>0</v>
      </c>
      <c r="V1983" s="14">
        <f>IF(T1983="","",T1983-U1983)</f>
        <v/>
      </c>
      <c r="AS1983" s="13" t="n"/>
      <c r="AT1983" s="13" t="n"/>
      <c r="AU1983" s="13" t="n"/>
    </row>
    <row r="1984">
      <c r="C1984" s="13" t="n">
        <v>183</v>
      </c>
      <c r="D1984" s="9">
        <f>$B$1809</f>
        <v/>
      </c>
      <c r="E1984" s="9">
        <f>$B$1809</f>
        <v/>
      </c>
      <c r="F1984" s="9">
        <f>$B$1809</f>
        <v/>
      </c>
      <c r="T1984" s="14">
        <f>IF(F1983=24,SUM(D1984:F2173),"")</f>
        <v/>
      </c>
      <c r="U1984" s="14" t="n">
        <v>0</v>
      </c>
      <c r="V1984" s="14">
        <f>IF(T1984="","",T1984-U1984)</f>
        <v/>
      </c>
      <c r="AS1984" s="13" t="n"/>
      <c r="AT1984" s="13" t="n"/>
      <c r="AU1984" s="13" t="n"/>
    </row>
    <row r="1985">
      <c r="C1985" s="13" t="n">
        <v>184</v>
      </c>
      <c r="D1985" s="9">
        <f>$B$1809</f>
        <v/>
      </c>
      <c r="E1985" s="9">
        <f>$B$1809</f>
        <v/>
      </c>
      <c r="F1985" s="9">
        <f>$B$1809</f>
        <v/>
      </c>
      <c r="T1985" s="14">
        <f>IF(F1984=24,SUM(D1985:F2174),"")</f>
        <v/>
      </c>
      <c r="U1985" s="14" t="n">
        <v>0</v>
      </c>
      <c r="V1985" s="14">
        <f>IF(T1985="","",T1985-U1985)</f>
        <v/>
      </c>
      <c r="AS1985" s="13" t="n"/>
      <c r="AT1985" s="13" t="n"/>
      <c r="AU1985" s="13" t="n"/>
    </row>
    <row r="1986">
      <c r="C1986" s="13" t="n">
        <v>185</v>
      </c>
      <c r="D1986" s="9">
        <f>$B$1809</f>
        <v/>
      </c>
      <c r="E1986" s="9">
        <f>$B$1809</f>
        <v/>
      </c>
      <c r="F1986" s="9">
        <f>$B$1809</f>
        <v/>
      </c>
      <c r="T1986" s="14">
        <f>IF(F1985=24,SUM(D1986:F2175),"")</f>
        <v/>
      </c>
      <c r="U1986" s="14" t="n">
        <v>0</v>
      </c>
      <c r="V1986" s="14">
        <f>IF(T1986="","",T1986-U1986)</f>
        <v/>
      </c>
      <c r="AS1986" s="13" t="n"/>
      <c r="AT1986" s="13" t="n"/>
      <c r="AU1986" s="13" t="n"/>
    </row>
    <row r="1987">
      <c r="C1987" s="13" t="n">
        <v>186</v>
      </c>
      <c r="D1987" s="9">
        <f>$B$1809</f>
        <v/>
      </c>
      <c r="E1987" s="9">
        <f>$B$1809</f>
        <v/>
      </c>
      <c r="F1987" s="9">
        <f>$B$1809</f>
        <v/>
      </c>
      <c r="T1987" s="14">
        <f>IF(F1986=24,SUM(D1987:F2176),"")</f>
        <v/>
      </c>
      <c r="U1987" s="14" t="n">
        <v>0</v>
      </c>
      <c r="V1987" s="14">
        <f>IF(T1987="","",T1987-U1987)</f>
        <v/>
      </c>
      <c r="AS1987" s="13" t="n"/>
      <c r="AT1987" s="13" t="n"/>
      <c r="AU1987" s="13" t="n"/>
    </row>
    <row r="1988">
      <c r="C1988" s="13" t="n">
        <v>187</v>
      </c>
      <c r="D1988" s="9">
        <f>$B$1809</f>
        <v/>
      </c>
      <c r="E1988" s="9">
        <f>$B$1809</f>
        <v/>
      </c>
      <c r="F1988" s="9">
        <f>$B$1809</f>
        <v/>
      </c>
      <c r="T1988" s="14">
        <f>IF(F1987=24,SUM(D1988:F2177),"")</f>
        <v/>
      </c>
      <c r="U1988" s="14" t="n">
        <v>0</v>
      </c>
      <c r="V1988" s="14">
        <f>IF(T1988="","",T1988-U1988)</f>
        <v/>
      </c>
      <c r="AS1988" s="13" t="n"/>
      <c r="AT1988" s="13" t="n"/>
      <c r="AU1988" s="13" t="n"/>
    </row>
    <row r="1989">
      <c r="C1989" s="13" t="n">
        <v>188</v>
      </c>
      <c r="D1989" s="9">
        <f>$B$1809</f>
        <v/>
      </c>
      <c r="E1989" s="9">
        <f>$B$1809</f>
        <v/>
      </c>
      <c r="F1989" s="9">
        <f>$B$1809</f>
        <v/>
      </c>
      <c r="T1989" s="14">
        <f>IF(F1988=24,SUM(D1989:F2178),"")</f>
        <v/>
      </c>
      <c r="U1989" s="14" t="n">
        <v>0</v>
      </c>
      <c r="V1989" s="14">
        <f>IF(T1989="","",T1989-U1989)</f>
        <v/>
      </c>
      <c r="AS1989" s="13" t="n"/>
      <c r="AT1989" s="13" t="n"/>
      <c r="AU1989" s="13" t="n"/>
    </row>
    <row r="1990">
      <c r="C1990" s="13" t="n">
        <v>189</v>
      </c>
      <c r="D1990" s="9">
        <f>$B$1809</f>
        <v/>
      </c>
      <c r="E1990" s="9">
        <f>$B$1809</f>
        <v/>
      </c>
      <c r="F1990" s="9">
        <f>$B$1809</f>
        <v/>
      </c>
      <c r="T1990" s="14">
        <f>IF(F1989=24,SUM(D1990:F2179),"")</f>
        <v/>
      </c>
      <c r="U1990" s="14" t="n">
        <v>0</v>
      </c>
      <c r="V1990" s="14">
        <f>IF(T1990="","",T1990-U1990)</f>
        <v/>
      </c>
      <c r="AS1990" s="13" t="n"/>
      <c r="AT1990" s="13" t="n"/>
      <c r="AU1990" s="13" t="n"/>
    </row>
    <row r="1991">
      <c r="C1991" s="13" t="n">
        <v>190</v>
      </c>
      <c r="D1991" s="9">
        <f>$B$1809</f>
        <v/>
      </c>
      <c r="E1991" s="9">
        <f>$B$1809</f>
        <v/>
      </c>
      <c r="F1991" s="9">
        <f>$B$1809</f>
        <v/>
      </c>
      <c r="T1991" s="14">
        <f>IF(F1990=24,SUM(D1991:F2180),"")</f>
        <v/>
      </c>
      <c r="U1991" s="14" t="n">
        <v>0</v>
      </c>
      <c r="V1991" s="14">
        <f>IF(T1991="","",T1991-U1991)</f>
        <v/>
      </c>
      <c r="AS1991" s="13" t="n"/>
      <c r="AT1991" s="13" t="n"/>
      <c r="AU1991" s="13" t="n"/>
    </row>
    <row r="1992">
      <c r="C1992" s="13" t="n">
        <v>191</v>
      </c>
      <c r="D1992" s="9">
        <f>$B$1809</f>
        <v/>
      </c>
      <c r="E1992" s="9">
        <f>$B$1809</f>
        <v/>
      </c>
      <c r="F1992" s="9">
        <f>$B$1809</f>
        <v/>
      </c>
      <c r="T1992" s="14">
        <f>IF(F1991=24,SUM(D1992:F2181),"")</f>
        <v/>
      </c>
      <c r="U1992" s="14" t="n">
        <v>0</v>
      </c>
      <c r="V1992" s="14">
        <f>IF(T1992="","",T1992-U1992)</f>
        <v/>
      </c>
      <c r="AS1992" s="13" t="n"/>
      <c r="AT1992" s="13" t="n"/>
      <c r="AU1992" s="13" t="n"/>
    </row>
    <row r="1993">
      <c r="C1993" s="13" t="n">
        <v>192</v>
      </c>
      <c r="D1993" s="9">
        <f>$B$1809</f>
        <v/>
      </c>
      <c r="E1993" s="9">
        <f>$B$1809</f>
        <v/>
      </c>
      <c r="F1993" s="9">
        <f>$B$1809</f>
        <v/>
      </c>
      <c r="T1993" s="14">
        <f>IF(F1992=24,SUM(D1993:F2182),"")</f>
        <v/>
      </c>
      <c r="U1993" s="14" t="n">
        <v>0</v>
      </c>
      <c r="V1993" s="14">
        <f>IF(T1993="","",T1993-U1993)</f>
        <v/>
      </c>
      <c r="AS1993" s="13" t="n"/>
      <c r="AT1993" s="13" t="n"/>
      <c r="AU1993" s="13" t="n"/>
    </row>
    <row r="1994">
      <c r="C1994" s="13" t="n">
        <v>193</v>
      </c>
      <c r="D1994" s="9">
        <f>$B$1809</f>
        <v/>
      </c>
      <c r="E1994" s="9">
        <f>$B$1809</f>
        <v/>
      </c>
      <c r="F1994" s="9">
        <f>$B$1809</f>
        <v/>
      </c>
      <c r="T1994" s="14">
        <f>IF(F1993=24,SUM(D1994:F2183),"")</f>
        <v/>
      </c>
      <c r="U1994" s="14" t="n">
        <v>0</v>
      </c>
      <c r="V1994" s="14">
        <f>IF(T1994="","",T1994-U1994)</f>
        <v/>
      </c>
      <c r="AS1994" s="13" t="n"/>
      <c r="AT1994" s="13" t="n"/>
      <c r="AU1994" s="13" t="n"/>
    </row>
    <row r="1995">
      <c r="C1995" s="13" t="n">
        <v>194</v>
      </c>
      <c r="D1995" s="9">
        <f>$B$1809</f>
        <v/>
      </c>
      <c r="E1995" s="9">
        <f>$B$1809</f>
        <v/>
      </c>
      <c r="F1995" s="9">
        <f>$B$1809</f>
        <v/>
      </c>
      <c r="T1995" s="14">
        <f>IF(F1994=24,SUM(D1995:F2184),"")</f>
        <v/>
      </c>
      <c r="U1995" s="14" t="n">
        <v>0</v>
      </c>
      <c r="V1995" s="14">
        <f>IF(T1995="","",T1995-U1995)</f>
        <v/>
      </c>
      <c r="AS1995" s="13" t="n"/>
      <c r="AT1995" s="13" t="n"/>
      <c r="AU1995" s="13" t="n"/>
    </row>
    <row r="1996">
      <c r="C1996" s="13" t="n">
        <v>195</v>
      </c>
      <c r="D1996" s="9">
        <f>$B$1809</f>
        <v/>
      </c>
      <c r="E1996" s="9">
        <f>$B$1809</f>
        <v/>
      </c>
      <c r="F1996" s="9">
        <f>$B$1809</f>
        <v/>
      </c>
      <c r="T1996" s="14">
        <f>IF(F1995=24,SUM(D1996:F2185),"")</f>
        <v/>
      </c>
      <c r="U1996" s="14" t="n">
        <v>0</v>
      </c>
      <c r="V1996" s="14">
        <f>IF(T1996="","",T1996-U1996)</f>
        <v/>
      </c>
      <c r="AS1996" s="13" t="n"/>
      <c r="AT1996" s="13" t="n"/>
      <c r="AU1996" s="13" t="n"/>
    </row>
    <row r="1997">
      <c r="C1997" s="13" t="n">
        <v>196</v>
      </c>
      <c r="D1997" s="9">
        <f>$B$1809</f>
        <v/>
      </c>
      <c r="E1997" s="9">
        <f>$B$1809</f>
        <v/>
      </c>
      <c r="F1997" s="9">
        <f>$B$1809</f>
        <v/>
      </c>
      <c r="T1997" s="14">
        <f>IF(F1996=24,SUM(D1997:F2186),"")</f>
        <v/>
      </c>
      <c r="U1997" s="14" t="n">
        <v>0</v>
      </c>
      <c r="V1997" s="14">
        <f>IF(T1997="","",T1997-U1997)</f>
        <v/>
      </c>
      <c r="AS1997" s="13" t="n"/>
      <c r="AT1997" s="13" t="n"/>
      <c r="AU1997" s="13" t="n"/>
    </row>
    <row r="1998">
      <c r="C1998" s="13" t="n">
        <v>197</v>
      </c>
      <c r="D1998" s="9">
        <f>$B$1809</f>
        <v/>
      </c>
      <c r="E1998" s="9">
        <f>$B$1809</f>
        <v/>
      </c>
      <c r="F1998" s="9">
        <f>$B$1809</f>
        <v/>
      </c>
      <c r="T1998" s="14">
        <f>IF(F1997=24,SUM(D1998:F2187),"")</f>
        <v/>
      </c>
      <c r="U1998" s="14" t="n">
        <v>0</v>
      </c>
      <c r="V1998" s="14">
        <f>IF(T1998="","",T1998-U1998)</f>
        <v/>
      </c>
      <c r="AS1998" s="13" t="n"/>
      <c r="AT1998" s="13" t="n"/>
      <c r="AU1998" s="13" t="n"/>
    </row>
    <row r="1999">
      <c r="C1999" s="13" t="n">
        <v>198</v>
      </c>
      <c r="D1999" s="9">
        <f>$B$1809</f>
        <v/>
      </c>
      <c r="E1999" s="9">
        <f>$B$1809</f>
        <v/>
      </c>
      <c r="F1999" s="9">
        <f>$B$1809</f>
        <v/>
      </c>
      <c r="T1999" s="14">
        <f>IF(F1998=24,SUM(D1999:F2188),"")</f>
        <v/>
      </c>
      <c r="U1999" s="14" t="n">
        <v>0</v>
      </c>
      <c r="V1999" s="14">
        <f>IF(T1999="","",T1999-U1999)</f>
        <v/>
      </c>
      <c r="AS1999" s="13" t="n">
        <v>31</v>
      </c>
      <c r="AT1999" s="13" t="inlineStr">
        <is>
          <t>demand</t>
        </is>
      </c>
      <c r="AU1999" s="13" t="n">
        <v>16</v>
      </c>
    </row>
    <row r="2000">
      <c r="T2000" s="14">
        <f>IF(F1999=24,SUM(D2000:F2189),"")</f>
        <v/>
      </c>
      <c r="U2000" s="14" t="n">
        <v>0</v>
      </c>
      <c r="V2000" s="14">
        <f>IF(T2000="","",T2000-U2000)</f>
        <v/>
      </c>
      <c r="AS2000" s="13" t="n">
        <v>32</v>
      </c>
      <c r="AT2000" s="13" t="n"/>
      <c r="AU2000" s="10" t="inlineStr">
        <is>
          <t>NOVODemand!AU11</t>
        </is>
      </c>
    </row>
    <row r="2001">
      <c r="B2001" s="13" t="inlineStr">
        <is>
          <t>Parâmetros p/ μx</t>
        </is>
      </c>
      <c r="C2001" s="13" t="inlineStr">
        <is>
          <t>demand</t>
        </is>
      </c>
      <c r="D2001" s="13" t="n">
        <v>22</v>
      </c>
      <c r="E2001" s="13" t="n">
        <v>23</v>
      </c>
      <c r="F2001" s="13" t="n">
        <v>24</v>
      </c>
      <c r="T2001" s="14">
        <f>IF(F2000=24,SUM(D2001:F2190),"")</f>
        <v/>
      </c>
      <c r="U2001" s="14" t="n">
        <v>0</v>
      </c>
      <c r="V2001" s="14">
        <f>IF(T2001="","",T2001-U2001)</f>
        <v/>
      </c>
      <c r="AS2001" s="13" t="n"/>
      <c r="AT2001" s="13" t="n"/>
      <c r="AU2001" s="13" t="n"/>
    </row>
    <row r="2002">
      <c r="B2002" s="13" t="inlineStr">
        <is>
          <t>D*E(RLT)</t>
        </is>
      </c>
      <c r="C2002" s="13" t="n">
        <v>9</v>
      </c>
      <c r="D2002" s="14">
        <f>Demand!AU24</f>
        <v/>
      </c>
      <c r="E2002" s="14">
        <f>Demand!AV24</f>
        <v/>
      </c>
      <c r="F2002" s="14">
        <f>Demand!AW24</f>
        <v/>
      </c>
      <c r="T2002" s="14">
        <f>IF(F2001=24,SUM(D2002:F2191),"")</f>
        <v/>
      </c>
      <c r="U2002" s="14" t="n">
        <v>0</v>
      </c>
      <c r="V2002" s="14">
        <f>IF(T2002="","",T2002-U2002)</f>
        <v/>
      </c>
      <c r="AS2002" s="13" t="n"/>
      <c r="AT2002" s="13" t="n"/>
      <c r="AU2002" s="13" t="n"/>
    </row>
    <row r="2003">
      <c r="C2003" s="13" t="n">
        <v>10</v>
      </c>
      <c r="D2003" s="14">
        <f>Demand!AU25</f>
        <v/>
      </c>
      <c r="E2003" s="14">
        <f>Demand!AV25</f>
        <v/>
      </c>
      <c r="F2003" s="14">
        <f>Demand!AW25</f>
        <v/>
      </c>
      <c r="T2003" s="14">
        <f>IF(F2002=24,SUM(D2003:F2192),"")</f>
        <v/>
      </c>
      <c r="U2003" s="14" t="n">
        <v>0</v>
      </c>
      <c r="V2003" s="14">
        <f>IF(T2003="","",T2003-U2003)</f>
        <v/>
      </c>
      <c r="AS2003" s="13" t="n"/>
      <c r="AT2003" s="13" t="n"/>
      <c r="AU2003" s="13" t="n"/>
    </row>
    <row r="2004">
      <c r="C2004" s="13" t="n">
        <v>11</v>
      </c>
      <c r="D2004" s="14">
        <f>Demand!AU26</f>
        <v/>
      </c>
      <c r="E2004" s="14">
        <f>Demand!AV26</f>
        <v/>
      </c>
      <c r="F2004" s="14">
        <f>Demand!AW26</f>
        <v/>
      </c>
      <c r="T2004" s="14">
        <f>IF(F2003=24,SUM(D2004:F2193),"")</f>
        <v/>
      </c>
      <c r="U2004" s="14" t="n">
        <v>0</v>
      </c>
      <c r="V2004" s="14">
        <f>IF(T2004="","",T2004-U2004)</f>
        <v/>
      </c>
      <c r="AS2004" s="13" t="n"/>
      <c r="AT2004" s="13" t="n"/>
      <c r="AU2004" s="13" t="n"/>
    </row>
    <row r="2005">
      <c r="C2005" s="13" t="n">
        <v>12</v>
      </c>
      <c r="D2005" s="14">
        <f>Demand!AU27</f>
        <v/>
      </c>
      <c r="E2005" s="14">
        <f>Demand!AV27</f>
        <v/>
      </c>
      <c r="F2005" s="14">
        <f>Demand!AW27</f>
        <v/>
      </c>
      <c r="T2005" s="14">
        <f>IF(F2004=24,SUM(D2005:F2194),"")</f>
        <v/>
      </c>
      <c r="U2005" s="14" t="n">
        <v>0</v>
      </c>
      <c r="V2005" s="14">
        <f>IF(T2005="","",T2005-U2005)</f>
        <v/>
      </c>
      <c r="AS2005" s="13" t="n"/>
      <c r="AT2005" s="13" t="n"/>
      <c r="AU2005" s="13" t="n"/>
    </row>
    <row r="2006">
      <c r="C2006" s="13" t="n">
        <v>13</v>
      </c>
      <c r="D2006" s="14">
        <f>Demand!AU28</f>
        <v/>
      </c>
      <c r="E2006" s="14">
        <f>Demand!AV28</f>
        <v/>
      </c>
      <c r="F2006" s="14">
        <f>Demand!AW28</f>
        <v/>
      </c>
      <c r="T2006" s="14">
        <f>IF(F2005=24,SUM(D2006:F2195),"")</f>
        <v/>
      </c>
      <c r="U2006" s="14" t="n">
        <v>0</v>
      </c>
      <c r="V2006" s="14">
        <f>IF(T2006="","",T2006-U2006)</f>
        <v/>
      </c>
      <c r="AS2006" s="13" t="n"/>
      <c r="AT2006" s="13" t="n"/>
      <c r="AU2006" s="13" t="n"/>
    </row>
    <row r="2007">
      <c r="C2007" s="13" t="n">
        <v>14</v>
      </c>
      <c r="D2007" s="14">
        <f>Demand!AU29</f>
        <v/>
      </c>
      <c r="E2007" s="14">
        <f>Demand!AV29</f>
        <v/>
      </c>
      <c r="F2007" s="14">
        <f>Demand!AW29</f>
        <v/>
      </c>
      <c r="T2007" s="14">
        <f>IF(F2006=24,SUM(D2007:F2196),"")</f>
        <v/>
      </c>
      <c r="U2007" s="14" t="n">
        <v>0</v>
      </c>
      <c r="V2007" s="14">
        <f>IF(T2007="","",T2007-U2007)</f>
        <v/>
      </c>
      <c r="AS2007" s="13" t="n"/>
      <c r="AT2007" s="13" t="n"/>
      <c r="AU2007" s="13" t="n"/>
    </row>
    <row r="2008">
      <c r="C2008" s="13" t="n">
        <v>15</v>
      </c>
      <c r="D2008" s="14">
        <f>Demand!AU30</f>
        <v/>
      </c>
      <c r="E2008" s="14">
        <f>Demand!AV30</f>
        <v/>
      </c>
      <c r="F2008" s="14">
        <f>Demand!AW30</f>
        <v/>
      </c>
      <c r="T2008" s="14">
        <f>IF(F2007=24,SUM(D2008:F2197),"")</f>
        <v/>
      </c>
      <c r="U2008" s="14" t="n">
        <v>0</v>
      </c>
      <c r="V2008" s="14">
        <f>IF(T2008="","",T2008-U2008)</f>
        <v/>
      </c>
      <c r="AS2008" s="13" t="n"/>
      <c r="AT2008" s="13" t="n"/>
      <c r="AU2008" s="13" t="n"/>
    </row>
    <row r="2009">
      <c r="C2009" s="13" t="n">
        <v>16</v>
      </c>
      <c r="D2009" s="14">
        <f>Demand!AU31</f>
        <v/>
      </c>
      <c r="E2009" s="14">
        <f>Demand!AV31</f>
        <v/>
      </c>
      <c r="F2009" s="14">
        <f>Demand!AW31</f>
        <v/>
      </c>
      <c r="T2009" s="14">
        <f>IF(F2008=24,SUM(D2009:F2198),"")</f>
        <v/>
      </c>
      <c r="U2009" s="14" t="n">
        <v>0</v>
      </c>
      <c r="V2009" s="14">
        <f>IF(T2009="","",T2009-U2009)</f>
        <v/>
      </c>
      <c r="AS2009" s="13" t="n"/>
      <c r="AT2009" s="13" t="n"/>
      <c r="AU2009" s="13" t="n"/>
    </row>
    <row r="2010">
      <c r="C2010" s="13" t="n">
        <v>17</v>
      </c>
      <c r="D2010" s="14">
        <f>Demand!AU32</f>
        <v/>
      </c>
      <c r="E2010" s="14">
        <f>Demand!AV32</f>
        <v/>
      </c>
      <c r="F2010" s="14">
        <f>Demand!AW32</f>
        <v/>
      </c>
      <c r="T2010" s="14">
        <f>IF(F2009=24,SUM(D2010:F2199),"")</f>
        <v/>
      </c>
      <c r="U2010" s="14" t="n">
        <v>0</v>
      </c>
      <c r="V2010" s="14">
        <f>IF(T2010="","",T2010-U2010)</f>
        <v/>
      </c>
      <c r="AS2010" s="13" t="n"/>
      <c r="AT2010" s="13" t="n"/>
      <c r="AU2010" s="13" t="n"/>
    </row>
    <row r="2011">
      <c r="C2011" s="13" t="n">
        <v>18</v>
      </c>
      <c r="D2011" s="14">
        <f>Demand!AU33</f>
        <v/>
      </c>
      <c r="E2011" s="14">
        <f>Demand!AV33</f>
        <v/>
      </c>
      <c r="F2011" s="14">
        <f>Demand!AW33</f>
        <v/>
      </c>
      <c r="T2011" s="14">
        <f>IF(F2010=24,SUM(D2011:F2200),"")</f>
        <v/>
      </c>
      <c r="U2011" s="14" t="n">
        <v>0</v>
      </c>
      <c r="V2011" s="14">
        <f>IF(T2011="","",T2011-U2011)</f>
        <v/>
      </c>
      <c r="AS2011" s="13" t="n"/>
      <c r="AT2011" s="13" t="n"/>
      <c r="AU2011" s="13" t="n"/>
    </row>
    <row r="2012">
      <c r="C2012" s="13" t="n">
        <v>19</v>
      </c>
      <c r="D2012" s="14">
        <f>Demand!AU34</f>
        <v/>
      </c>
      <c r="E2012" s="14">
        <f>Demand!AV34</f>
        <v/>
      </c>
      <c r="F2012" s="14">
        <f>Demand!AW34</f>
        <v/>
      </c>
      <c r="T2012" s="14">
        <f>IF(F2011=24,SUM(D2012:F2201),"")</f>
        <v/>
      </c>
      <c r="U2012" s="14" t="n">
        <v>0</v>
      </c>
      <c r="V2012" s="14">
        <f>IF(T2012="","",T2012-U2012)</f>
        <v/>
      </c>
      <c r="AS2012" s="13" t="n"/>
      <c r="AT2012" s="13" t="n"/>
      <c r="AU2012" s="13" t="n"/>
    </row>
    <row r="2013">
      <c r="C2013" s="13" t="n">
        <v>20</v>
      </c>
      <c r="D2013" s="14">
        <f>Demand!AU35</f>
        <v/>
      </c>
      <c r="E2013" s="14">
        <f>Demand!AV35</f>
        <v/>
      </c>
      <c r="F2013" s="14">
        <f>Demand!AW35</f>
        <v/>
      </c>
      <c r="T2013" s="14">
        <f>IF(F2012=24,SUM(D2013:F2202),"")</f>
        <v/>
      </c>
      <c r="U2013" s="14" t="n">
        <v>0</v>
      </c>
      <c r="V2013" s="14">
        <f>IF(T2013="","",T2013-U2013)</f>
        <v/>
      </c>
      <c r="AS2013" s="13" t="n"/>
      <c r="AT2013" s="13" t="n"/>
      <c r="AU2013" s="13" t="n"/>
    </row>
    <row r="2014">
      <c r="C2014" s="13" t="n">
        <v>21</v>
      </c>
      <c r="D2014" s="14">
        <f>Demand!AU36</f>
        <v/>
      </c>
      <c r="E2014" s="14">
        <f>Demand!AV36</f>
        <v/>
      </c>
      <c r="F2014" s="14">
        <f>Demand!AW36</f>
        <v/>
      </c>
      <c r="T2014" s="14">
        <f>IF(F2013=24,SUM(D2014:F2203),"")</f>
        <v/>
      </c>
      <c r="U2014" s="14" t="n">
        <v>0</v>
      </c>
      <c r="V2014" s="14">
        <f>IF(T2014="","",T2014-U2014)</f>
        <v/>
      </c>
      <c r="AS2014" s="13" t="n"/>
      <c r="AT2014" s="13" t="n"/>
      <c r="AU2014" s="13" t="n"/>
    </row>
    <row r="2015">
      <c r="C2015" s="13" t="n">
        <v>22</v>
      </c>
      <c r="D2015" s="14">
        <f>Demand!AU37</f>
        <v/>
      </c>
      <c r="E2015" s="14">
        <f>Demand!AV37</f>
        <v/>
      </c>
      <c r="F2015" s="14">
        <f>Demand!AW37</f>
        <v/>
      </c>
      <c r="T2015" s="14">
        <f>IF(F2014=24,SUM(D2015:F2204),"")</f>
        <v/>
      </c>
      <c r="U2015" s="14" t="n">
        <v>0</v>
      </c>
      <c r="V2015" s="14">
        <f>IF(T2015="","",T2015-U2015)</f>
        <v/>
      </c>
      <c r="AS2015" s="13" t="n"/>
      <c r="AT2015" s="13" t="n"/>
      <c r="AU2015" s="13" t="n"/>
    </row>
    <row r="2016">
      <c r="C2016" s="13" t="n">
        <v>23</v>
      </c>
      <c r="D2016" s="14">
        <f>Demand!AU38</f>
        <v/>
      </c>
      <c r="E2016" s="14">
        <f>Demand!AV38</f>
        <v/>
      </c>
      <c r="F2016" s="14">
        <f>Demand!AW38</f>
        <v/>
      </c>
      <c r="T2016" s="14">
        <f>IF(F2015=24,SUM(D2016:F2205),"")</f>
        <v/>
      </c>
      <c r="U2016" s="14" t="n">
        <v>0</v>
      </c>
      <c r="V2016" s="14">
        <f>IF(T2016="","",T2016-U2016)</f>
        <v/>
      </c>
      <c r="AS2016" s="13" t="n"/>
      <c r="AT2016" s="13" t="n"/>
      <c r="AU2016" s="13" t="n"/>
    </row>
    <row r="2017">
      <c r="C2017" s="13" t="n">
        <v>24</v>
      </c>
      <c r="D2017" s="14">
        <f>Demand!AU39</f>
        <v/>
      </c>
      <c r="E2017" s="14">
        <f>Demand!AV39</f>
        <v/>
      </c>
      <c r="F2017" s="14">
        <f>Demand!AW39</f>
        <v/>
      </c>
      <c r="T2017" s="14">
        <f>IF(F2016=24,SUM(D2017:F2206),"")</f>
        <v/>
      </c>
      <c r="U2017" s="14" t="n">
        <v>0</v>
      </c>
      <c r="V2017" s="14">
        <f>IF(T2017="","",T2017-U2017)</f>
        <v/>
      </c>
      <c r="AS2017" s="13" t="n"/>
      <c r="AT2017" s="13" t="n"/>
      <c r="AU2017" s="13" t="n"/>
    </row>
    <row r="2018">
      <c r="C2018" s="13" t="n">
        <v>25</v>
      </c>
      <c r="D2018" s="14">
        <f>Demand!AU40</f>
        <v/>
      </c>
      <c r="E2018" s="14">
        <f>Demand!AV40</f>
        <v/>
      </c>
      <c r="F2018" s="14">
        <f>Demand!AW40</f>
        <v/>
      </c>
      <c r="T2018" s="14">
        <f>IF(F2017=24,SUM(D2018:F2207),"")</f>
        <v/>
      </c>
      <c r="U2018" s="14" t="n">
        <v>0</v>
      </c>
      <c r="V2018" s="14">
        <f>IF(T2018="","",T2018-U2018)</f>
        <v/>
      </c>
      <c r="AS2018" s="13" t="n"/>
      <c r="AT2018" s="13" t="n"/>
      <c r="AU2018" s="13" t="n"/>
    </row>
    <row r="2019">
      <c r="C2019" s="13" t="n">
        <v>26</v>
      </c>
      <c r="D2019" s="14">
        <f>Demand!AU41</f>
        <v/>
      </c>
      <c r="E2019" s="14">
        <f>Demand!AV41</f>
        <v/>
      </c>
      <c r="F2019" s="14">
        <f>Demand!AW41</f>
        <v/>
      </c>
      <c r="T2019" s="14">
        <f>IF(F2018=24,SUM(D2019:F2208),"")</f>
        <v/>
      </c>
      <c r="U2019" s="14" t="n">
        <v>0</v>
      </c>
      <c r="V2019" s="14">
        <f>IF(T2019="","",T2019-U2019)</f>
        <v/>
      </c>
      <c r="AS2019" s="13" t="n"/>
      <c r="AT2019" s="13" t="n"/>
      <c r="AU2019" s="13" t="n"/>
    </row>
    <row r="2020">
      <c r="C2020" s="13" t="n">
        <v>27</v>
      </c>
      <c r="D2020" s="14">
        <f>Demand!AU42</f>
        <v/>
      </c>
      <c r="E2020" s="14">
        <f>Demand!AV42</f>
        <v/>
      </c>
      <c r="F2020" s="14">
        <f>Demand!AW42</f>
        <v/>
      </c>
      <c r="T2020" s="14">
        <f>IF(F2019=24,SUM(D2020:F2209),"")</f>
        <v/>
      </c>
      <c r="U2020" s="14" t="n">
        <v>0</v>
      </c>
      <c r="V2020" s="14">
        <f>IF(T2020="","",T2020-U2020)</f>
        <v/>
      </c>
      <c r="AS2020" s="13" t="n"/>
      <c r="AT2020" s="13" t="n"/>
      <c r="AU2020" s="13" t="n"/>
    </row>
    <row r="2021">
      <c r="C2021" s="13" t="n">
        <v>28</v>
      </c>
      <c r="D2021" s="14">
        <f>Demand!AU43</f>
        <v/>
      </c>
      <c r="E2021" s="14">
        <f>Demand!AV43</f>
        <v/>
      </c>
      <c r="F2021" s="14">
        <f>Demand!AW43</f>
        <v/>
      </c>
      <c r="T2021" s="14">
        <f>IF(F2020=24,SUM(D2021:F2210),"")</f>
        <v/>
      </c>
      <c r="U2021" s="14" t="n">
        <v>0</v>
      </c>
      <c r="V2021" s="14">
        <f>IF(T2021="","",T2021-U2021)</f>
        <v/>
      </c>
      <c r="AS2021" s="13" t="n"/>
      <c r="AT2021" s="13" t="n"/>
      <c r="AU2021" s="13" t="n"/>
    </row>
    <row r="2022">
      <c r="C2022" s="13" t="n">
        <v>29</v>
      </c>
      <c r="D2022" s="14">
        <f>Demand!AU44</f>
        <v/>
      </c>
      <c r="E2022" s="14">
        <f>Demand!AV44</f>
        <v/>
      </c>
      <c r="F2022" s="14">
        <f>Demand!AW44</f>
        <v/>
      </c>
      <c r="T2022" s="14">
        <f>IF(F2021=24,SUM(D2022:F2211),"")</f>
        <v/>
      </c>
      <c r="U2022" s="14" t="n">
        <v>0</v>
      </c>
      <c r="V2022" s="14">
        <f>IF(T2022="","",T2022-U2022)</f>
        <v/>
      </c>
      <c r="AS2022" s="13" t="n"/>
      <c r="AT2022" s="13" t="n"/>
      <c r="AU2022" s="13" t="n"/>
    </row>
    <row r="2023">
      <c r="C2023" s="13" t="n">
        <v>30</v>
      </c>
      <c r="D2023" s="14">
        <f>Demand!AU45</f>
        <v/>
      </c>
      <c r="E2023" s="14">
        <f>Demand!AV45</f>
        <v/>
      </c>
      <c r="F2023" s="14">
        <f>Demand!AW45</f>
        <v/>
      </c>
      <c r="T2023" s="14">
        <f>IF(F2022=24,SUM(D2023:F2212),"")</f>
        <v/>
      </c>
      <c r="U2023" s="14" t="n">
        <v>0</v>
      </c>
      <c r="V2023" s="14">
        <f>IF(T2023="","",T2023-U2023)</f>
        <v/>
      </c>
      <c r="AS2023" s="13" t="n"/>
      <c r="AT2023" s="13" t="n"/>
      <c r="AU2023" s="13" t="n"/>
    </row>
    <row r="2024">
      <c r="C2024" s="13" t="n">
        <v>31</v>
      </c>
      <c r="D2024" s="14">
        <f>Demand!AU46</f>
        <v/>
      </c>
      <c r="E2024" s="14">
        <f>Demand!AV46</f>
        <v/>
      </c>
      <c r="F2024" s="14">
        <f>Demand!AW46</f>
        <v/>
      </c>
      <c r="T2024" s="14">
        <f>IF(F2023=24,SUM(D2024:F2213),"")</f>
        <v/>
      </c>
      <c r="U2024" s="14" t="n">
        <v>0</v>
      </c>
      <c r="V2024" s="14">
        <f>IF(T2024="","",T2024-U2024)</f>
        <v/>
      </c>
      <c r="AS2024" s="13" t="n"/>
      <c r="AT2024" s="13" t="n"/>
      <c r="AU2024" s="13" t="n"/>
    </row>
    <row r="2025">
      <c r="C2025" s="13" t="n">
        <v>32</v>
      </c>
      <c r="D2025" s="14">
        <f>Demand!AU47</f>
        <v/>
      </c>
      <c r="E2025" s="14">
        <f>Demand!AV47</f>
        <v/>
      </c>
      <c r="F2025" s="14">
        <f>Demand!AW47</f>
        <v/>
      </c>
      <c r="T2025" s="14">
        <f>IF(F2024=24,SUM(D2025:F2214),"")</f>
        <v/>
      </c>
      <c r="U2025" s="14" t="n">
        <v>0</v>
      </c>
      <c r="V2025" s="14">
        <f>IF(T2025="","",T2025-U2025)</f>
        <v/>
      </c>
      <c r="AS2025" s="13" t="n"/>
      <c r="AT2025" s="13" t="n"/>
      <c r="AU2025" s="13" t="n"/>
    </row>
    <row r="2026">
      <c r="C2026" s="13" t="n">
        <v>33</v>
      </c>
      <c r="D2026" s="14">
        <f>Demand!AU48</f>
        <v/>
      </c>
      <c r="E2026" s="14">
        <f>Demand!AV48</f>
        <v/>
      </c>
      <c r="F2026" s="14">
        <f>Demand!AW48</f>
        <v/>
      </c>
      <c r="T2026" s="14">
        <f>IF(F2025=24,SUM(D2026:F2215),"")</f>
        <v/>
      </c>
      <c r="U2026" s="14" t="n">
        <v>0</v>
      </c>
      <c r="V2026" s="14">
        <f>IF(T2026="","",T2026-U2026)</f>
        <v/>
      </c>
      <c r="AS2026" s="13" t="n"/>
      <c r="AT2026" s="13" t="n"/>
      <c r="AU2026" s="13" t="n"/>
    </row>
    <row r="2027">
      <c r="C2027" s="13" t="n">
        <v>34</v>
      </c>
      <c r="D2027" s="14">
        <f>Demand!AU49</f>
        <v/>
      </c>
      <c r="E2027" s="14">
        <f>Demand!AV49</f>
        <v/>
      </c>
      <c r="F2027" s="14">
        <f>Demand!AW49</f>
        <v/>
      </c>
      <c r="T2027" s="14">
        <f>IF(F2026=24,SUM(D2027:F2216),"")</f>
        <v/>
      </c>
      <c r="U2027" s="14" t="n">
        <v>0</v>
      </c>
      <c r="V2027" s="14">
        <f>IF(T2027="","",T2027-U2027)</f>
        <v/>
      </c>
      <c r="AS2027" s="13" t="n"/>
      <c r="AT2027" s="13" t="n"/>
      <c r="AU2027" s="13" t="n"/>
    </row>
    <row r="2028">
      <c r="C2028" s="13" t="n">
        <v>35</v>
      </c>
      <c r="D2028" s="14">
        <f>Demand!AU50</f>
        <v/>
      </c>
      <c r="E2028" s="14">
        <f>Demand!AV50</f>
        <v/>
      </c>
      <c r="F2028" s="14">
        <f>Demand!AW50</f>
        <v/>
      </c>
      <c r="T2028" s="14">
        <f>IF(F2027=24,SUM(D2028:F2217),"")</f>
        <v/>
      </c>
      <c r="U2028" s="14" t="n">
        <v>0</v>
      </c>
      <c r="V2028" s="14">
        <f>IF(T2028="","",T2028-U2028)</f>
        <v/>
      </c>
      <c r="AS2028" s="13" t="n"/>
      <c r="AT2028" s="13" t="n"/>
      <c r="AU2028" s="13" t="n"/>
    </row>
    <row r="2029">
      <c r="C2029" s="13" t="n">
        <v>36</v>
      </c>
      <c r="D2029" s="14">
        <f>Demand!AU51</f>
        <v/>
      </c>
      <c r="E2029" s="14">
        <f>Demand!AV51</f>
        <v/>
      </c>
      <c r="F2029" s="14">
        <f>Demand!AW51</f>
        <v/>
      </c>
      <c r="T2029" s="14">
        <f>IF(F2028=24,SUM(D2029:F2218),"")</f>
        <v/>
      </c>
      <c r="U2029" s="14" t="n">
        <v>0</v>
      </c>
      <c r="V2029" s="14">
        <f>IF(T2029="","",T2029-U2029)</f>
        <v/>
      </c>
      <c r="AS2029" s="13" t="n"/>
      <c r="AT2029" s="13" t="n"/>
      <c r="AU2029" s="13" t="n"/>
    </row>
    <row r="2030">
      <c r="C2030" s="13" t="n">
        <v>37</v>
      </c>
      <c r="D2030" s="14">
        <f>Demand!AU52</f>
        <v/>
      </c>
      <c r="E2030" s="14">
        <f>Demand!AV52</f>
        <v/>
      </c>
      <c r="F2030" s="14">
        <f>Demand!AW52</f>
        <v/>
      </c>
      <c r="T2030" s="14">
        <f>IF(F2029=24,SUM(D2030:F2219),"")</f>
        <v/>
      </c>
      <c r="U2030" s="14" t="n">
        <v>0</v>
      </c>
      <c r="V2030" s="14">
        <f>IF(T2030="","",T2030-U2030)</f>
        <v/>
      </c>
      <c r="AS2030" s="13" t="n"/>
      <c r="AT2030" s="13" t="n"/>
      <c r="AU2030" s="13" t="n"/>
    </row>
    <row r="2031">
      <c r="C2031" s="13" t="n">
        <v>38</v>
      </c>
      <c r="D2031" s="14">
        <f>Demand!AU53</f>
        <v/>
      </c>
      <c r="E2031" s="14">
        <f>Demand!AV53</f>
        <v/>
      </c>
      <c r="F2031" s="14">
        <f>Demand!AW53</f>
        <v/>
      </c>
      <c r="T2031" s="14">
        <f>IF(F2030=24,SUM(D2031:F2220),"")</f>
        <v/>
      </c>
      <c r="U2031" s="14" t="n">
        <v>0</v>
      </c>
      <c r="V2031" s="14">
        <f>IF(T2031="","",T2031-U2031)</f>
        <v/>
      </c>
      <c r="AS2031" s="13" t="n"/>
      <c r="AT2031" s="13" t="n"/>
      <c r="AU2031" s="13" t="n"/>
    </row>
    <row r="2032">
      <c r="C2032" s="13" t="n">
        <v>39</v>
      </c>
      <c r="D2032" s="14">
        <f>Demand!AU54</f>
        <v/>
      </c>
      <c r="E2032" s="14">
        <f>Demand!AV54</f>
        <v/>
      </c>
      <c r="F2032" s="14">
        <f>Demand!AW54</f>
        <v/>
      </c>
      <c r="T2032" s="14">
        <f>IF(F2031=24,SUM(D2032:F2221),"")</f>
        <v/>
      </c>
      <c r="U2032" s="14" t="n">
        <v>0</v>
      </c>
      <c r="V2032" s="14">
        <f>IF(T2032="","",T2032-U2032)</f>
        <v/>
      </c>
      <c r="AS2032" s="13" t="n"/>
      <c r="AT2032" s="13" t="n"/>
      <c r="AU2032" s="13" t="n"/>
    </row>
    <row r="2033">
      <c r="C2033" s="13" t="n">
        <v>40</v>
      </c>
      <c r="D2033" s="14">
        <f>Demand!AU55</f>
        <v/>
      </c>
      <c r="E2033" s="14">
        <f>Demand!AV55</f>
        <v/>
      </c>
      <c r="F2033" s="14">
        <f>Demand!AW55</f>
        <v/>
      </c>
      <c r="T2033" s="14">
        <f>IF(F2032=24,SUM(D2033:F2222),"")</f>
        <v/>
      </c>
      <c r="U2033" s="14" t="n">
        <v>0</v>
      </c>
      <c r="V2033" s="14">
        <f>IF(T2033="","",T2033-U2033)</f>
        <v/>
      </c>
      <c r="AS2033" s="13" t="n"/>
      <c r="AT2033" s="13" t="n"/>
      <c r="AU2033" s="13" t="n"/>
    </row>
    <row r="2034">
      <c r="C2034" s="13" t="n">
        <v>41</v>
      </c>
      <c r="D2034" s="14">
        <f>Demand!AU56</f>
        <v/>
      </c>
      <c r="E2034" s="14">
        <f>Demand!AV56</f>
        <v/>
      </c>
      <c r="F2034" s="14">
        <f>Demand!AW56</f>
        <v/>
      </c>
      <c r="T2034" s="14">
        <f>IF(F2033=24,SUM(D2034:F2223),"")</f>
        <v/>
      </c>
      <c r="U2034" s="14" t="n">
        <v>0</v>
      </c>
      <c r="V2034" s="14">
        <f>IF(T2034="","",T2034-U2034)</f>
        <v/>
      </c>
      <c r="AS2034" s="13" t="n"/>
      <c r="AT2034" s="13" t="n"/>
      <c r="AU2034" s="13" t="n"/>
    </row>
    <row r="2035">
      <c r="C2035" s="13" t="n">
        <v>42</v>
      </c>
      <c r="D2035" s="14">
        <f>Demand!AU57</f>
        <v/>
      </c>
      <c r="E2035" s="14">
        <f>Demand!AV57</f>
        <v/>
      </c>
      <c r="F2035" s="14">
        <f>Demand!AW57</f>
        <v/>
      </c>
      <c r="T2035" s="14">
        <f>IF(F2034=24,SUM(D2035:F2224),"")</f>
        <v/>
      </c>
      <c r="U2035" s="14" t="n">
        <v>0</v>
      </c>
      <c r="V2035" s="14">
        <f>IF(T2035="","",T2035-U2035)</f>
        <v/>
      </c>
      <c r="AS2035" s="13" t="n"/>
      <c r="AT2035" s="13" t="n"/>
      <c r="AU2035" s="13" t="n"/>
    </row>
    <row r="2036">
      <c r="C2036" s="13" t="n">
        <v>43</v>
      </c>
      <c r="D2036" s="14">
        <f>Demand!AU58</f>
        <v/>
      </c>
      <c r="E2036" s="14">
        <f>Demand!AV58</f>
        <v/>
      </c>
      <c r="F2036" s="14">
        <f>Demand!AW58</f>
        <v/>
      </c>
      <c r="T2036" s="14">
        <f>IF(F2035=24,SUM(D2036:F2225),"")</f>
        <v/>
      </c>
      <c r="U2036" s="14" t="n">
        <v>0</v>
      </c>
      <c r="V2036" s="14">
        <f>IF(T2036="","",T2036-U2036)</f>
        <v/>
      </c>
      <c r="AS2036" s="13" t="n"/>
      <c r="AT2036" s="13" t="n"/>
      <c r="AU2036" s="13" t="n"/>
    </row>
    <row r="2037">
      <c r="C2037" s="13" t="n">
        <v>44</v>
      </c>
      <c r="D2037" s="14">
        <f>Demand!AU59</f>
        <v/>
      </c>
      <c r="E2037" s="14">
        <f>Demand!AV59</f>
        <v/>
      </c>
      <c r="F2037" s="14">
        <f>Demand!AW59</f>
        <v/>
      </c>
      <c r="T2037" s="14">
        <f>IF(F2036=24,SUM(D2037:F2226),"")</f>
        <v/>
      </c>
      <c r="U2037" s="14" t="n">
        <v>0</v>
      </c>
      <c r="V2037" s="14">
        <f>IF(T2037="","",T2037-U2037)</f>
        <v/>
      </c>
      <c r="AS2037" s="13" t="n"/>
      <c r="AT2037" s="13" t="n"/>
      <c r="AU2037" s="13" t="n"/>
    </row>
    <row r="2038">
      <c r="C2038" s="13" t="n">
        <v>45</v>
      </c>
      <c r="D2038" s="14">
        <f>Demand!AU60</f>
        <v/>
      </c>
      <c r="E2038" s="14">
        <f>Demand!AV60</f>
        <v/>
      </c>
      <c r="F2038" s="14">
        <f>Demand!AW60</f>
        <v/>
      </c>
      <c r="T2038" s="14">
        <f>IF(F2037=24,SUM(D2038:F2227),"")</f>
        <v/>
      </c>
      <c r="U2038" s="14" t="n">
        <v>0</v>
      </c>
      <c r="V2038" s="14">
        <f>IF(T2038="","",T2038-U2038)</f>
        <v/>
      </c>
      <c r="AS2038" s="13" t="n"/>
      <c r="AT2038" s="13" t="n"/>
      <c r="AU2038" s="13" t="n"/>
    </row>
    <row r="2039">
      <c r="C2039" s="13" t="n">
        <v>46</v>
      </c>
      <c r="D2039" s="14">
        <f>Demand!AU61</f>
        <v/>
      </c>
      <c r="E2039" s="14">
        <f>Demand!AV61</f>
        <v/>
      </c>
      <c r="F2039" s="14">
        <f>Demand!AW61</f>
        <v/>
      </c>
      <c r="T2039" s="14">
        <f>IF(F2038=24,SUM(D2039:F2228),"")</f>
        <v/>
      </c>
      <c r="U2039" s="14" t="n">
        <v>0</v>
      </c>
      <c r="V2039" s="14">
        <f>IF(T2039="","",T2039-U2039)</f>
        <v/>
      </c>
      <c r="AS2039" s="13" t="n"/>
      <c r="AT2039" s="13" t="n"/>
      <c r="AU2039" s="13" t="n"/>
    </row>
    <row r="2040">
      <c r="C2040" s="13" t="n">
        <v>47</v>
      </c>
      <c r="D2040" s="14">
        <f>Demand!AU62</f>
        <v/>
      </c>
      <c r="E2040" s="14">
        <f>Demand!AV62</f>
        <v/>
      </c>
      <c r="F2040" s="14">
        <f>Demand!AW62</f>
        <v/>
      </c>
      <c r="T2040" s="14">
        <f>IF(F2039=24,SUM(D2040:F2229),"")</f>
        <v/>
      </c>
      <c r="U2040" s="14" t="n">
        <v>0</v>
      </c>
      <c r="V2040" s="14">
        <f>IF(T2040="","",T2040-U2040)</f>
        <v/>
      </c>
      <c r="AS2040" s="13" t="n"/>
      <c r="AT2040" s="13" t="n"/>
      <c r="AU2040" s="13" t="n"/>
    </row>
    <row r="2041">
      <c r="C2041" s="13" t="n">
        <v>48</v>
      </c>
      <c r="D2041" s="14">
        <f>Demand!AU63</f>
        <v/>
      </c>
      <c r="E2041" s="14">
        <f>Demand!AV63</f>
        <v/>
      </c>
      <c r="F2041" s="14">
        <f>Demand!AW63</f>
        <v/>
      </c>
      <c r="T2041" s="14">
        <f>IF(F2040=24,SUM(D2041:F2230),"")</f>
        <v/>
      </c>
      <c r="U2041" s="14" t="n">
        <v>0</v>
      </c>
      <c r="V2041" s="14">
        <f>IF(T2041="","",T2041-U2041)</f>
        <v/>
      </c>
      <c r="AS2041" s="13" t="n"/>
      <c r="AT2041" s="13" t="n"/>
      <c r="AU2041" s="13" t="n"/>
    </row>
    <row r="2042">
      <c r="C2042" s="13" t="n">
        <v>49</v>
      </c>
      <c r="D2042" s="14">
        <f>Demand!AU64</f>
        <v/>
      </c>
      <c r="E2042" s="14">
        <f>Demand!AV64</f>
        <v/>
      </c>
      <c r="F2042" s="14">
        <f>Demand!AW64</f>
        <v/>
      </c>
      <c r="T2042" s="14">
        <f>IF(F2041=24,SUM(D2042:F2231),"")</f>
        <v/>
      </c>
      <c r="U2042" s="14" t="n">
        <v>0</v>
      </c>
      <c r="V2042" s="14">
        <f>IF(T2042="","",T2042-U2042)</f>
        <v/>
      </c>
      <c r="AS2042" s="13" t="n"/>
      <c r="AT2042" s="13" t="n"/>
      <c r="AU2042" s="13" t="n"/>
    </row>
    <row r="2043">
      <c r="C2043" s="13" t="n">
        <v>50</v>
      </c>
      <c r="D2043" s="14">
        <f>Demand!AU65</f>
        <v/>
      </c>
      <c r="E2043" s="14">
        <f>Demand!AV65</f>
        <v/>
      </c>
      <c r="F2043" s="14">
        <f>Demand!AW65</f>
        <v/>
      </c>
      <c r="T2043" s="14">
        <f>IF(F2042=24,SUM(D2043:F2232),"")</f>
        <v/>
      </c>
      <c r="U2043" s="14" t="n">
        <v>0</v>
      </c>
      <c r="V2043" s="14">
        <f>IF(T2043="","",T2043-U2043)</f>
        <v/>
      </c>
      <c r="AS2043" s="13" t="n"/>
      <c r="AT2043" s="13" t="n"/>
      <c r="AU2043" s="13" t="n"/>
    </row>
    <row r="2044">
      <c r="C2044" s="13" t="n">
        <v>51</v>
      </c>
      <c r="D2044" s="14">
        <f>Demand!AU66</f>
        <v/>
      </c>
      <c r="E2044" s="14">
        <f>Demand!AV66</f>
        <v/>
      </c>
      <c r="F2044" s="14">
        <f>Demand!AW66</f>
        <v/>
      </c>
      <c r="T2044" s="14">
        <f>IF(F2043=24,SUM(D2044:F2233),"")</f>
        <v/>
      </c>
      <c r="U2044" s="14" t="n">
        <v>0</v>
      </c>
      <c r="V2044" s="14">
        <f>IF(T2044="","",T2044-U2044)</f>
        <v/>
      </c>
      <c r="AS2044" s="13" t="n"/>
      <c r="AT2044" s="13" t="n"/>
      <c r="AU2044" s="13" t="n"/>
    </row>
    <row r="2045">
      <c r="C2045" s="13" t="n">
        <v>52</v>
      </c>
      <c r="D2045" s="14">
        <f>Demand!AU67</f>
        <v/>
      </c>
      <c r="E2045" s="14">
        <f>Demand!AV67</f>
        <v/>
      </c>
      <c r="F2045" s="14">
        <f>Demand!AW67</f>
        <v/>
      </c>
      <c r="T2045" s="14">
        <f>IF(F2044=24,SUM(D2045:F2234),"")</f>
        <v/>
      </c>
      <c r="U2045" s="14" t="n">
        <v>0</v>
      </c>
      <c r="V2045" s="14">
        <f>IF(T2045="","",T2045-U2045)</f>
        <v/>
      </c>
      <c r="AS2045" s="13" t="n"/>
      <c r="AT2045" s="13" t="n"/>
      <c r="AU2045" s="13" t="n"/>
    </row>
    <row r="2046">
      <c r="C2046" s="13" t="n">
        <v>53</v>
      </c>
      <c r="D2046" s="14">
        <f>Demand!AU68</f>
        <v/>
      </c>
      <c r="E2046" s="14">
        <f>Demand!AV68</f>
        <v/>
      </c>
      <c r="F2046" s="14">
        <f>Demand!AW68</f>
        <v/>
      </c>
      <c r="T2046" s="14">
        <f>IF(F2045=24,SUM(D2046:F2235),"")</f>
        <v/>
      </c>
      <c r="U2046" s="14" t="n">
        <v>0</v>
      </c>
      <c r="V2046" s="14">
        <f>IF(T2046="","",T2046-U2046)</f>
        <v/>
      </c>
      <c r="AS2046" s="13" t="n"/>
      <c r="AT2046" s="13" t="n"/>
      <c r="AU2046" s="13" t="n"/>
    </row>
    <row r="2047">
      <c r="C2047" s="13" t="n">
        <v>54</v>
      </c>
      <c r="D2047" s="14">
        <f>Demand!AU69</f>
        <v/>
      </c>
      <c r="E2047" s="14">
        <f>Demand!AV69</f>
        <v/>
      </c>
      <c r="F2047" s="14">
        <f>Demand!AW69</f>
        <v/>
      </c>
      <c r="T2047" s="14">
        <f>IF(F2046=24,SUM(D2047:F2236),"")</f>
        <v/>
      </c>
      <c r="U2047" s="14" t="n">
        <v>0</v>
      </c>
      <c r="V2047" s="14">
        <f>IF(T2047="","",T2047-U2047)</f>
        <v/>
      </c>
      <c r="AS2047" s="13" t="n"/>
      <c r="AT2047" s="13" t="n"/>
      <c r="AU2047" s="13" t="n"/>
    </row>
    <row r="2048">
      <c r="C2048" s="13" t="n">
        <v>55</v>
      </c>
      <c r="D2048" s="14">
        <f>Demand!AU70</f>
        <v/>
      </c>
      <c r="E2048" s="14">
        <f>Demand!AV70</f>
        <v/>
      </c>
      <c r="F2048" s="14">
        <f>Demand!AW70</f>
        <v/>
      </c>
      <c r="T2048" s="14">
        <f>IF(F2047=24,SUM(D2048:F2237),"")</f>
        <v/>
      </c>
      <c r="U2048" s="14" t="n">
        <v>0</v>
      </c>
      <c r="V2048" s="14">
        <f>IF(T2048="","",T2048-U2048)</f>
        <v/>
      </c>
      <c r="AS2048" s="13" t="n"/>
      <c r="AT2048" s="13" t="n"/>
      <c r="AU2048" s="13" t="n"/>
    </row>
    <row r="2049">
      <c r="C2049" s="13" t="n">
        <v>56</v>
      </c>
      <c r="D2049" s="14">
        <f>Demand!AU71</f>
        <v/>
      </c>
      <c r="E2049" s="14">
        <f>Demand!AV71</f>
        <v/>
      </c>
      <c r="F2049" s="14">
        <f>Demand!AW71</f>
        <v/>
      </c>
      <c r="T2049" s="14">
        <f>IF(F2048=24,SUM(D2049:F2238),"")</f>
        <v/>
      </c>
      <c r="U2049" s="14" t="n">
        <v>0</v>
      </c>
      <c r="V2049" s="14">
        <f>IF(T2049="","",T2049-U2049)</f>
        <v/>
      </c>
      <c r="AS2049" s="13" t="n"/>
      <c r="AT2049" s="13" t="n"/>
      <c r="AU2049" s="13" t="n"/>
    </row>
    <row r="2050">
      <c r="C2050" s="13" t="n">
        <v>57</v>
      </c>
      <c r="D2050" s="14">
        <f>Demand!AU72</f>
        <v/>
      </c>
      <c r="E2050" s="14">
        <f>Demand!AV72</f>
        <v/>
      </c>
      <c r="F2050" s="14">
        <f>Demand!AW72</f>
        <v/>
      </c>
      <c r="T2050" s="14">
        <f>IF(F2049=24,SUM(D2050:F2239),"")</f>
        <v/>
      </c>
      <c r="U2050" s="14" t="n">
        <v>0</v>
      </c>
      <c r="V2050" s="14">
        <f>IF(T2050="","",T2050-U2050)</f>
        <v/>
      </c>
      <c r="AS2050" s="13" t="n"/>
      <c r="AT2050" s="13" t="n"/>
      <c r="AU2050" s="13" t="n"/>
    </row>
    <row r="2051">
      <c r="C2051" s="13" t="n">
        <v>58</v>
      </c>
      <c r="D2051" s="14">
        <f>Demand!AU73</f>
        <v/>
      </c>
      <c r="E2051" s="14">
        <f>Demand!AV73</f>
        <v/>
      </c>
      <c r="F2051" s="14">
        <f>Demand!AW73</f>
        <v/>
      </c>
      <c r="T2051" s="14">
        <f>IF(F2050=24,SUM(D2051:F2240),"")</f>
        <v/>
      </c>
      <c r="U2051" s="14" t="n">
        <v>0</v>
      </c>
      <c r="V2051" s="14">
        <f>IF(T2051="","",T2051-U2051)</f>
        <v/>
      </c>
      <c r="AS2051" s="13" t="n"/>
      <c r="AT2051" s="13" t="n"/>
      <c r="AU2051" s="13" t="n"/>
    </row>
    <row r="2052">
      <c r="C2052" s="13" t="n">
        <v>59</v>
      </c>
      <c r="D2052" s="14">
        <f>Demand!AU74</f>
        <v/>
      </c>
      <c r="E2052" s="14">
        <f>Demand!AV74</f>
        <v/>
      </c>
      <c r="F2052" s="14">
        <f>Demand!AW74</f>
        <v/>
      </c>
      <c r="T2052" s="14">
        <f>IF(F2051=24,SUM(D2052:F2241),"")</f>
        <v/>
      </c>
      <c r="U2052" s="14" t="n">
        <v>0</v>
      </c>
      <c r="V2052" s="14">
        <f>IF(T2052="","",T2052-U2052)</f>
        <v/>
      </c>
      <c r="AS2052" s="13" t="n"/>
      <c r="AT2052" s="13" t="n"/>
      <c r="AU2052" s="13" t="n"/>
    </row>
    <row r="2053">
      <c r="C2053" s="13" t="n">
        <v>60</v>
      </c>
      <c r="D2053" s="14">
        <f>Demand!AU75</f>
        <v/>
      </c>
      <c r="E2053" s="14">
        <f>Demand!AV75</f>
        <v/>
      </c>
      <c r="F2053" s="14">
        <f>Demand!AW75</f>
        <v/>
      </c>
      <c r="T2053" s="14">
        <f>IF(F2052=24,SUM(D2053:F2242),"")</f>
        <v/>
      </c>
      <c r="U2053" s="14" t="n">
        <v>0</v>
      </c>
      <c r="V2053" s="14">
        <f>IF(T2053="","",T2053-U2053)</f>
        <v/>
      </c>
      <c r="AS2053" s="13" t="n"/>
      <c r="AT2053" s="13" t="n"/>
      <c r="AU2053" s="13" t="n"/>
    </row>
    <row r="2054">
      <c r="C2054" s="13" t="n">
        <v>61</v>
      </c>
      <c r="D2054" s="14">
        <f>Demand!AU76</f>
        <v/>
      </c>
      <c r="E2054" s="14">
        <f>Demand!AV76</f>
        <v/>
      </c>
      <c r="F2054" s="14">
        <f>Demand!AW76</f>
        <v/>
      </c>
      <c r="T2054" s="14">
        <f>IF(F2053=24,SUM(D2054:F2243),"")</f>
        <v/>
      </c>
      <c r="U2054" s="14" t="n">
        <v>0</v>
      </c>
      <c r="V2054" s="14">
        <f>IF(T2054="","",T2054-U2054)</f>
        <v/>
      </c>
      <c r="AS2054" s="13" t="n"/>
      <c r="AT2054" s="13" t="n"/>
      <c r="AU2054" s="13" t="n"/>
    </row>
    <row r="2055">
      <c r="C2055" s="13" t="n">
        <v>62</v>
      </c>
      <c r="D2055" s="14">
        <f>Demand!AU77</f>
        <v/>
      </c>
      <c r="E2055" s="14">
        <f>Demand!AV77</f>
        <v/>
      </c>
      <c r="F2055" s="14">
        <f>Demand!AW77</f>
        <v/>
      </c>
      <c r="T2055" s="14">
        <f>IF(F2054=24,SUM(D2055:F2244),"")</f>
        <v/>
      </c>
      <c r="U2055" s="14" t="n">
        <v>0</v>
      </c>
      <c r="V2055" s="14">
        <f>IF(T2055="","",T2055-U2055)</f>
        <v/>
      </c>
      <c r="AS2055" s="13" t="n"/>
      <c r="AT2055" s="13" t="n"/>
      <c r="AU2055" s="13" t="n"/>
    </row>
    <row r="2056">
      <c r="C2056" s="13" t="n">
        <v>63</v>
      </c>
      <c r="D2056" s="14">
        <f>Demand!AU78</f>
        <v/>
      </c>
      <c r="E2056" s="14">
        <f>Demand!AV78</f>
        <v/>
      </c>
      <c r="F2056" s="14">
        <f>Demand!AW78</f>
        <v/>
      </c>
      <c r="T2056" s="14">
        <f>IF(F2055=24,SUM(D2056:F2245),"")</f>
        <v/>
      </c>
      <c r="U2056" s="14" t="n">
        <v>0</v>
      </c>
      <c r="V2056" s="14">
        <f>IF(T2056="","",T2056-U2056)</f>
        <v/>
      </c>
      <c r="AS2056" s="13" t="n"/>
      <c r="AT2056" s="13" t="n"/>
      <c r="AU2056" s="13" t="n"/>
    </row>
    <row r="2057">
      <c r="C2057" s="13" t="n">
        <v>64</v>
      </c>
      <c r="D2057" s="14">
        <f>Demand!AU79</f>
        <v/>
      </c>
      <c r="E2057" s="14">
        <f>Demand!AV79</f>
        <v/>
      </c>
      <c r="F2057" s="14">
        <f>Demand!AW79</f>
        <v/>
      </c>
      <c r="T2057" s="14">
        <f>IF(F2056=24,SUM(D2057:F2246),"")</f>
        <v/>
      </c>
      <c r="U2057" s="14" t="n">
        <v>0</v>
      </c>
      <c r="V2057" s="14">
        <f>IF(T2057="","",T2057-U2057)</f>
        <v/>
      </c>
      <c r="AS2057" s="13" t="n"/>
      <c r="AT2057" s="13" t="n"/>
      <c r="AU2057" s="13" t="n"/>
    </row>
    <row r="2058">
      <c r="C2058" s="13" t="n">
        <v>65</v>
      </c>
      <c r="D2058" s="14">
        <f>Demand!AU80</f>
        <v/>
      </c>
      <c r="E2058" s="14">
        <f>Demand!AV80</f>
        <v/>
      </c>
      <c r="F2058" s="14">
        <f>Demand!AW80</f>
        <v/>
      </c>
      <c r="T2058" s="14">
        <f>IF(F2057=24,SUM(D2058:F2247),"")</f>
        <v/>
      </c>
      <c r="U2058" s="14" t="n">
        <v>0</v>
      </c>
      <c r="V2058" s="14">
        <f>IF(T2058="","",T2058-U2058)</f>
        <v/>
      </c>
      <c r="AS2058" s="13" t="n"/>
      <c r="AT2058" s="13" t="n"/>
      <c r="AU2058" s="13" t="n"/>
    </row>
    <row r="2059">
      <c r="C2059" s="13" t="n">
        <v>66</v>
      </c>
      <c r="D2059" s="14">
        <f>Demand!AU81</f>
        <v/>
      </c>
      <c r="E2059" s="14">
        <f>Demand!AV81</f>
        <v/>
      </c>
      <c r="F2059" s="14">
        <f>Demand!AW81</f>
        <v/>
      </c>
      <c r="T2059" s="14">
        <f>IF(F2058=24,SUM(D2059:F2248),"")</f>
        <v/>
      </c>
      <c r="U2059" s="14" t="n">
        <v>0</v>
      </c>
      <c r="V2059" s="14">
        <f>IF(T2059="","",T2059-U2059)</f>
        <v/>
      </c>
      <c r="AS2059" s="13" t="n"/>
      <c r="AT2059" s="13" t="n"/>
      <c r="AU2059" s="13" t="n"/>
    </row>
    <row r="2060">
      <c r="C2060" s="13" t="n">
        <v>67</v>
      </c>
      <c r="D2060" s="14">
        <f>Demand!AU82</f>
        <v/>
      </c>
      <c r="E2060" s="14">
        <f>Demand!AV82</f>
        <v/>
      </c>
      <c r="F2060" s="14">
        <f>Demand!AW82</f>
        <v/>
      </c>
      <c r="T2060" s="14">
        <f>IF(F2059=24,SUM(D2060:F2249),"")</f>
        <v/>
      </c>
      <c r="U2060" s="14" t="n">
        <v>0</v>
      </c>
      <c r="V2060" s="14">
        <f>IF(T2060="","",T2060-U2060)</f>
        <v/>
      </c>
      <c r="AS2060" s="13" t="n"/>
      <c r="AT2060" s="13" t="n"/>
      <c r="AU2060" s="13" t="n"/>
    </row>
    <row r="2061">
      <c r="C2061" s="13" t="n">
        <v>68</v>
      </c>
      <c r="D2061" s="14">
        <f>Demand!AU83</f>
        <v/>
      </c>
      <c r="E2061" s="14">
        <f>Demand!AV83</f>
        <v/>
      </c>
      <c r="F2061" s="14">
        <f>Demand!AW83</f>
        <v/>
      </c>
      <c r="T2061" s="14">
        <f>IF(F2060=24,SUM(D2061:F2250),"")</f>
        <v/>
      </c>
      <c r="U2061" s="14" t="n">
        <v>0</v>
      </c>
      <c r="V2061" s="14">
        <f>IF(T2061="","",T2061-U2061)</f>
        <v/>
      </c>
      <c r="AS2061" s="13" t="n"/>
      <c r="AT2061" s="13" t="n"/>
      <c r="AU2061" s="13" t="n"/>
    </row>
    <row r="2062">
      <c r="C2062" s="13" t="n">
        <v>69</v>
      </c>
      <c r="D2062" s="14">
        <f>Demand!AU84</f>
        <v/>
      </c>
      <c r="E2062" s="14">
        <f>Demand!AV84</f>
        <v/>
      </c>
      <c r="F2062" s="14">
        <f>Demand!AW84</f>
        <v/>
      </c>
      <c r="T2062" s="14">
        <f>IF(F2061=24,SUM(D2062:F2251),"")</f>
        <v/>
      </c>
      <c r="U2062" s="14" t="n">
        <v>0</v>
      </c>
      <c r="V2062" s="14">
        <f>IF(T2062="","",T2062-U2062)</f>
        <v/>
      </c>
      <c r="AS2062" s="13" t="n"/>
      <c r="AT2062" s="13" t="n"/>
      <c r="AU2062" s="13" t="n"/>
    </row>
    <row r="2063">
      <c r="C2063" s="13" t="n">
        <v>70</v>
      </c>
      <c r="D2063" s="14">
        <f>Demand!AU85</f>
        <v/>
      </c>
      <c r="E2063" s="14">
        <f>Demand!AV85</f>
        <v/>
      </c>
      <c r="F2063" s="14">
        <f>Demand!AW85</f>
        <v/>
      </c>
      <c r="T2063" s="14">
        <f>IF(F2062=24,SUM(D2063:F2252),"")</f>
        <v/>
      </c>
      <c r="U2063" s="14" t="n">
        <v>0</v>
      </c>
      <c r="V2063" s="14">
        <f>IF(T2063="","",T2063-U2063)</f>
        <v/>
      </c>
      <c r="AS2063" s="13" t="n"/>
      <c r="AT2063" s="13" t="n"/>
      <c r="AU2063" s="13" t="n"/>
    </row>
    <row r="2064">
      <c r="C2064" s="13" t="n">
        <v>71</v>
      </c>
      <c r="D2064" s="14">
        <f>Demand!AU86</f>
        <v/>
      </c>
      <c r="E2064" s="14">
        <f>Demand!AV86</f>
        <v/>
      </c>
      <c r="F2064" s="14">
        <f>Demand!AW86</f>
        <v/>
      </c>
      <c r="T2064" s="14">
        <f>IF(F2063=24,SUM(D2064:F2253),"")</f>
        <v/>
      </c>
      <c r="U2064" s="14" t="n">
        <v>0</v>
      </c>
      <c r="V2064" s="14">
        <f>IF(T2064="","",T2064-U2064)</f>
        <v/>
      </c>
      <c r="AS2064" s="13" t="n"/>
      <c r="AT2064" s="13" t="n"/>
      <c r="AU2064" s="13" t="n"/>
    </row>
    <row r="2065">
      <c r="C2065" s="13" t="n">
        <v>72</v>
      </c>
      <c r="D2065" s="14">
        <f>Demand!AU87</f>
        <v/>
      </c>
      <c r="E2065" s="14">
        <f>Demand!AV87</f>
        <v/>
      </c>
      <c r="F2065" s="14">
        <f>Demand!AW87</f>
        <v/>
      </c>
      <c r="T2065" s="14">
        <f>IF(F2064=24,SUM(D2065:F2254),"")</f>
        <v/>
      </c>
      <c r="U2065" s="14" t="n">
        <v>0</v>
      </c>
      <c r="V2065" s="14">
        <f>IF(T2065="","",T2065-U2065)</f>
        <v/>
      </c>
      <c r="AS2065" s="13" t="n"/>
      <c r="AT2065" s="13" t="n"/>
      <c r="AU2065" s="13" t="n"/>
    </row>
    <row r="2066">
      <c r="C2066" s="13" t="n">
        <v>73</v>
      </c>
      <c r="D2066" s="14">
        <f>Demand!AU88</f>
        <v/>
      </c>
      <c r="E2066" s="14">
        <f>Demand!AV88</f>
        <v/>
      </c>
      <c r="F2066" s="14">
        <f>Demand!AW88</f>
        <v/>
      </c>
      <c r="T2066" s="14">
        <f>IF(F2065=24,SUM(D2066:F2255),"")</f>
        <v/>
      </c>
      <c r="U2066" s="14" t="n">
        <v>0</v>
      </c>
      <c r="V2066" s="14">
        <f>IF(T2066="","",T2066-U2066)</f>
        <v/>
      </c>
      <c r="AS2066" s="13" t="n"/>
      <c r="AT2066" s="13" t="n"/>
      <c r="AU2066" s="13" t="n"/>
    </row>
    <row r="2067">
      <c r="C2067" s="13" t="n">
        <v>74</v>
      </c>
      <c r="D2067" s="14">
        <f>Demand!AU89</f>
        <v/>
      </c>
      <c r="E2067" s="14">
        <f>Demand!AV89</f>
        <v/>
      </c>
      <c r="F2067" s="14">
        <f>Demand!AW89</f>
        <v/>
      </c>
      <c r="T2067" s="14">
        <f>IF(F2066=24,SUM(D2067:F2256),"")</f>
        <v/>
      </c>
      <c r="U2067" s="14" t="n">
        <v>0</v>
      </c>
      <c r="V2067" s="14">
        <f>IF(T2067="","",T2067-U2067)</f>
        <v/>
      </c>
      <c r="AS2067" s="13" t="n"/>
      <c r="AT2067" s="13" t="n"/>
      <c r="AU2067" s="13" t="n"/>
    </row>
    <row r="2068">
      <c r="C2068" s="13" t="n">
        <v>75</v>
      </c>
      <c r="D2068" s="14">
        <f>Demand!AU90</f>
        <v/>
      </c>
      <c r="E2068" s="14">
        <f>Demand!AV90</f>
        <v/>
      </c>
      <c r="F2068" s="14">
        <f>Demand!AW90</f>
        <v/>
      </c>
      <c r="T2068" s="14">
        <f>IF(F2067=24,SUM(D2068:F2257),"")</f>
        <v/>
      </c>
      <c r="U2068" s="14" t="n">
        <v>0</v>
      </c>
      <c r="V2068" s="14">
        <f>IF(T2068="","",T2068-U2068)</f>
        <v/>
      </c>
      <c r="AS2068" s="13" t="n"/>
      <c r="AT2068" s="13" t="n"/>
      <c r="AU2068" s="13" t="n"/>
    </row>
    <row r="2069">
      <c r="C2069" s="13" t="n">
        <v>76</v>
      </c>
      <c r="D2069" s="14">
        <f>Demand!AU91</f>
        <v/>
      </c>
      <c r="E2069" s="14">
        <f>Demand!AV91</f>
        <v/>
      </c>
      <c r="F2069" s="14">
        <f>Demand!AW91</f>
        <v/>
      </c>
      <c r="T2069" s="14">
        <f>IF(F2068=24,SUM(D2069:F2258),"")</f>
        <v/>
      </c>
      <c r="U2069" s="14" t="n">
        <v>0</v>
      </c>
      <c r="V2069" s="14">
        <f>IF(T2069="","",T2069-U2069)</f>
        <v/>
      </c>
      <c r="AS2069" s="13" t="n"/>
      <c r="AT2069" s="13" t="n"/>
      <c r="AU2069" s="13" t="n"/>
    </row>
    <row r="2070">
      <c r="C2070" s="13" t="n">
        <v>77</v>
      </c>
      <c r="D2070" s="14">
        <f>Demand!AU92</f>
        <v/>
      </c>
      <c r="E2070" s="14">
        <f>Demand!AV92</f>
        <v/>
      </c>
      <c r="F2070" s="14">
        <f>Demand!AW92</f>
        <v/>
      </c>
      <c r="T2070" s="14">
        <f>IF(F2069=24,SUM(D2070:F2259),"")</f>
        <v/>
      </c>
      <c r="U2070" s="14" t="n">
        <v>0</v>
      </c>
      <c r="V2070" s="14">
        <f>IF(T2070="","",T2070-U2070)</f>
        <v/>
      </c>
      <c r="AS2070" s="13" t="n"/>
      <c r="AT2070" s="13" t="n"/>
      <c r="AU2070" s="13" t="n"/>
    </row>
    <row r="2071">
      <c r="C2071" s="13" t="n">
        <v>78</v>
      </c>
      <c r="D2071" s="14">
        <f>Demand!AU93</f>
        <v/>
      </c>
      <c r="E2071" s="14">
        <f>Demand!AV93</f>
        <v/>
      </c>
      <c r="F2071" s="14">
        <f>Demand!AW93</f>
        <v/>
      </c>
      <c r="T2071" s="14">
        <f>IF(F2070=24,SUM(D2071:F2260),"")</f>
        <v/>
      </c>
      <c r="U2071" s="14" t="n">
        <v>0</v>
      </c>
      <c r="V2071" s="14">
        <f>IF(T2071="","",T2071-U2071)</f>
        <v/>
      </c>
      <c r="AS2071" s="13" t="n"/>
      <c r="AT2071" s="13" t="n"/>
      <c r="AU2071" s="13" t="n"/>
    </row>
    <row r="2072">
      <c r="C2072" s="13" t="n">
        <v>79</v>
      </c>
      <c r="D2072" s="14">
        <f>Demand!AU94</f>
        <v/>
      </c>
      <c r="E2072" s="14">
        <f>Demand!AV94</f>
        <v/>
      </c>
      <c r="F2072" s="14">
        <f>Demand!AW94</f>
        <v/>
      </c>
      <c r="T2072" s="14">
        <f>IF(F2071=24,SUM(D2072:F2261),"")</f>
        <v/>
      </c>
      <c r="U2072" s="14" t="n">
        <v>0</v>
      </c>
      <c r="V2072" s="14">
        <f>IF(T2072="","",T2072-U2072)</f>
        <v/>
      </c>
      <c r="AS2072" s="13" t="n"/>
      <c r="AT2072" s="13" t="n"/>
      <c r="AU2072" s="13" t="n"/>
    </row>
    <row r="2073">
      <c r="C2073" s="13" t="n">
        <v>80</v>
      </c>
      <c r="D2073" s="14">
        <f>Demand!AU95</f>
        <v/>
      </c>
      <c r="E2073" s="14">
        <f>Demand!AV95</f>
        <v/>
      </c>
      <c r="F2073" s="14">
        <f>Demand!AW95</f>
        <v/>
      </c>
      <c r="T2073" s="14">
        <f>IF(F2072=24,SUM(D2073:F2262),"")</f>
        <v/>
      </c>
      <c r="U2073" s="14" t="n">
        <v>0</v>
      </c>
      <c r="V2073" s="14">
        <f>IF(T2073="","",T2073-U2073)</f>
        <v/>
      </c>
      <c r="AS2073" s="13" t="n"/>
      <c r="AT2073" s="13" t="n"/>
      <c r="AU2073" s="13" t="n"/>
    </row>
    <row r="2074">
      <c r="C2074" s="13" t="n">
        <v>81</v>
      </c>
      <c r="D2074" s="14">
        <f>Demand!AU96</f>
        <v/>
      </c>
      <c r="E2074" s="14">
        <f>Demand!AV96</f>
        <v/>
      </c>
      <c r="F2074" s="14">
        <f>Demand!AW96</f>
        <v/>
      </c>
      <c r="T2074" s="14">
        <f>IF(F2073=24,SUM(D2074:F2263),"")</f>
        <v/>
      </c>
      <c r="U2074" s="14" t="n">
        <v>0</v>
      </c>
      <c r="V2074" s="14">
        <f>IF(T2074="","",T2074-U2074)</f>
        <v/>
      </c>
      <c r="AS2074" s="13" t="n"/>
      <c r="AT2074" s="13" t="n"/>
      <c r="AU2074" s="13" t="n"/>
    </row>
    <row r="2075">
      <c r="C2075" s="13" t="n">
        <v>82</v>
      </c>
      <c r="D2075" s="14">
        <f>Demand!AU97</f>
        <v/>
      </c>
      <c r="E2075" s="14">
        <f>Demand!AV97</f>
        <v/>
      </c>
      <c r="F2075" s="14">
        <f>Demand!AW97</f>
        <v/>
      </c>
      <c r="T2075" s="14">
        <f>IF(F2074=24,SUM(D2075:F2264),"")</f>
        <v/>
      </c>
      <c r="U2075" s="14" t="n">
        <v>0</v>
      </c>
      <c r="V2075" s="14">
        <f>IF(T2075="","",T2075-U2075)</f>
        <v/>
      </c>
      <c r="AS2075" s="13" t="n"/>
      <c r="AT2075" s="13" t="n"/>
      <c r="AU2075" s="13" t="n"/>
    </row>
    <row r="2076">
      <c r="C2076" s="13" t="n">
        <v>83</v>
      </c>
      <c r="D2076" s="14">
        <f>Demand!AU98</f>
        <v/>
      </c>
      <c r="E2076" s="14">
        <f>Demand!AV98</f>
        <v/>
      </c>
      <c r="F2076" s="14">
        <f>Demand!AW98</f>
        <v/>
      </c>
      <c r="T2076" s="14">
        <f>IF(F2075=24,SUM(D2076:F2265),"")</f>
        <v/>
      </c>
      <c r="U2076" s="14" t="n">
        <v>0</v>
      </c>
      <c r="V2076" s="14">
        <f>IF(T2076="","",T2076-U2076)</f>
        <v/>
      </c>
      <c r="AS2076" s="13" t="n"/>
      <c r="AT2076" s="13" t="n"/>
      <c r="AU2076" s="13" t="n"/>
    </row>
    <row r="2077">
      <c r="C2077" s="13" t="n">
        <v>84</v>
      </c>
      <c r="D2077" s="14">
        <f>Demand!AU99</f>
        <v/>
      </c>
      <c r="E2077" s="14">
        <f>Demand!AV99</f>
        <v/>
      </c>
      <c r="F2077" s="14">
        <f>Demand!AW99</f>
        <v/>
      </c>
      <c r="T2077" s="14">
        <f>IF(F2076=24,SUM(D2077:F2266),"")</f>
        <v/>
      </c>
      <c r="U2077" s="14" t="n">
        <v>0</v>
      </c>
      <c r="V2077" s="14">
        <f>IF(T2077="","",T2077-U2077)</f>
        <v/>
      </c>
      <c r="AS2077" s="13" t="n"/>
      <c r="AT2077" s="13" t="n"/>
      <c r="AU2077" s="13" t="n"/>
    </row>
    <row r="2078">
      <c r="C2078" s="13" t="n">
        <v>85</v>
      </c>
      <c r="D2078" s="14">
        <f>Demand!AU100</f>
        <v/>
      </c>
      <c r="E2078" s="14">
        <f>Demand!AV100</f>
        <v/>
      </c>
      <c r="F2078" s="14">
        <f>Demand!AW100</f>
        <v/>
      </c>
      <c r="T2078" s="14">
        <f>IF(F2077=24,SUM(D2078:F2267),"")</f>
        <v/>
      </c>
      <c r="U2078" s="14" t="n">
        <v>0</v>
      </c>
      <c r="V2078" s="14">
        <f>IF(T2078="","",T2078-U2078)</f>
        <v/>
      </c>
      <c r="AS2078" s="13" t="n"/>
      <c r="AT2078" s="13" t="n"/>
      <c r="AU2078" s="13" t="n"/>
    </row>
    <row r="2079">
      <c r="C2079" s="13" t="n">
        <v>86</v>
      </c>
      <c r="D2079" s="14">
        <f>Demand!AU101</f>
        <v/>
      </c>
      <c r="E2079" s="14">
        <f>Demand!AV101</f>
        <v/>
      </c>
      <c r="F2079" s="14">
        <f>Demand!AW101</f>
        <v/>
      </c>
      <c r="T2079" s="14">
        <f>IF(F2078=24,SUM(D2079:F2268),"")</f>
        <v/>
      </c>
      <c r="U2079" s="14" t="n">
        <v>0</v>
      </c>
      <c r="V2079" s="14">
        <f>IF(T2079="","",T2079-U2079)</f>
        <v/>
      </c>
      <c r="AS2079" s="13" t="n"/>
      <c r="AT2079" s="13" t="n"/>
      <c r="AU2079" s="13" t="n"/>
    </row>
    <row r="2080">
      <c r="C2080" s="13" t="n">
        <v>87</v>
      </c>
      <c r="D2080" s="14">
        <f>Demand!AU102</f>
        <v/>
      </c>
      <c r="E2080" s="14">
        <f>Demand!AV102</f>
        <v/>
      </c>
      <c r="F2080" s="14">
        <f>Demand!AW102</f>
        <v/>
      </c>
      <c r="T2080" s="14">
        <f>IF(F2079=24,SUM(D2080:F2269),"")</f>
        <v/>
      </c>
      <c r="U2080" s="14" t="n">
        <v>0</v>
      </c>
      <c r="V2080" s="14">
        <f>IF(T2080="","",T2080-U2080)</f>
        <v/>
      </c>
      <c r="AS2080" s="13" t="n"/>
      <c r="AT2080" s="13" t="n"/>
      <c r="AU2080" s="13" t="n"/>
    </row>
    <row r="2081">
      <c r="C2081" s="13" t="n">
        <v>88</v>
      </c>
      <c r="D2081" s="14">
        <f>Demand!AU103</f>
        <v/>
      </c>
      <c r="E2081" s="14">
        <f>Demand!AV103</f>
        <v/>
      </c>
      <c r="F2081" s="14">
        <f>Demand!AW103</f>
        <v/>
      </c>
      <c r="T2081" s="14">
        <f>IF(F2080=24,SUM(D2081:F2270),"")</f>
        <v/>
      </c>
      <c r="U2081" s="14" t="n">
        <v>0</v>
      </c>
      <c r="V2081" s="14">
        <f>IF(T2081="","",T2081-U2081)</f>
        <v/>
      </c>
      <c r="AS2081" s="13" t="n"/>
      <c r="AT2081" s="13" t="n"/>
      <c r="AU2081" s="13" t="n"/>
    </row>
    <row r="2082">
      <c r="C2082" s="13" t="n">
        <v>89</v>
      </c>
      <c r="D2082" s="14">
        <f>Demand!AU104</f>
        <v/>
      </c>
      <c r="E2082" s="14">
        <f>Demand!AV104</f>
        <v/>
      </c>
      <c r="F2082" s="14">
        <f>Demand!AW104</f>
        <v/>
      </c>
      <c r="T2082" s="14">
        <f>IF(F2081=24,SUM(D2082:F2271),"")</f>
        <v/>
      </c>
      <c r="U2082" s="14" t="n">
        <v>0</v>
      </c>
      <c r="V2082" s="14">
        <f>IF(T2082="","",T2082-U2082)</f>
        <v/>
      </c>
      <c r="AS2082" s="13" t="n"/>
      <c r="AT2082" s="13" t="n"/>
      <c r="AU2082" s="13" t="n"/>
    </row>
    <row r="2083">
      <c r="C2083" s="13" t="n">
        <v>90</v>
      </c>
      <c r="D2083" s="14">
        <f>Demand!AU105</f>
        <v/>
      </c>
      <c r="E2083" s="14">
        <f>Demand!AV105</f>
        <v/>
      </c>
      <c r="F2083" s="14">
        <f>Demand!AW105</f>
        <v/>
      </c>
      <c r="T2083" s="14">
        <f>IF(F2082=24,SUM(D2083:F2272),"")</f>
        <v/>
      </c>
      <c r="U2083" s="14" t="n">
        <v>0</v>
      </c>
      <c r="V2083" s="14">
        <f>IF(T2083="","",T2083-U2083)</f>
        <v/>
      </c>
      <c r="AS2083" s="13" t="n"/>
      <c r="AT2083" s="13" t="n"/>
      <c r="AU2083" s="13" t="n"/>
    </row>
    <row r="2084">
      <c r="C2084" s="13" t="n">
        <v>91</v>
      </c>
      <c r="D2084" s="14">
        <f>Demand!AU106</f>
        <v/>
      </c>
      <c r="E2084" s="14">
        <f>Demand!AV106</f>
        <v/>
      </c>
      <c r="F2084" s="14">
        <f>Demand!AW106</f>
        <v/>
      </c>
      <c r="T2084" s="14">
        <f>IF(F2083=24,SUM(D2084:F2273),"")</f>
        <v/>
      </c>
      <c r="U2084" s="14" t="n">
        <v>0</v>
      </c>
      <c r="V2084" s="14">
        <f>IF(T2084="","",T2084-U2084)</f>
        <v/>
      </c>
      <c r="AS2084" s="13" t="n"/>
      <c r="AT2084" s="13" t="n"/>
      <c r="AU2084" s="13" t="n"/>
    </row>
    <row r="2085">
      <c r="C2085" s="13" t="n">
        <v>92</v>
      </c>
      <c r="D2085" s="14">
        <f>Demand!AU107</f>
        <v/>
      </c>
      <c r="E2085" s="14">
        <f>Demand!AV107</f>
        <v/>
      </c>
      <c r="F2085" s="14">
        <f>Demand!AW107</f>
        <v/>
      </c>
      <c r="T2085" s="14">
        <f>IF(F2084=24,SUM(D2085:F2274),"")</f>
        <v/>
      </c>
      <c r="U2085" s="14" t="n">
        <v>0</v>
      </c>
      <c r="V2085" s="14">
        <f>IF(T2085="","",T2085-U2085)</f>
        <v/>
      </c>
      <c r="AS2085" s="13" t="n"/>
      <c r="AT2085" s="13" t="n"/>
      <c r="AU2085" s="13" t="n"/>
    </row>
    <row r="2086">
      <c r="C2086" s="13" t="n">
        <v>93</v>
      </c>
      <c r="D2086" s="14">
        <f>Demand!AU108</f>
        <v/>
      </c>
      <c r="E2086" s="14">
        <f>Demand!AV108</f>
        <v/>
      </c>
      <c r="F2086" s="14">
        <f>Demand!AW108</f>
        <v/>
      </c>
      <c r="T2086" s="14">
        <f>IF(F2085=24,SUM(D2086:F2275),"")</f>
        <v/>
      </c>
      <c r="U2086" s="14" t="n">
        <v>0</v>
      </c>
      <c r="V2086" s="14">
        <f>IF(T2086="","",T2086-U2086)</f>
        <v/>
      </c>
      <c r="AS2086" s="13" t="n"/>
      <c r="AT2086" s="13" t="n"/>
      <c r="AU2086" s="13" t="n"/>
    </row>
    <row r="2087">
      <c r="C2087" s="13" t="n">
        <v>94</v>
      </c>
      <c r="D2087" s="14">
        <f>Demand!AU109</f>
        <v/>
      </c>
      <c r="E2087" s="14">
        <f>Demand!AV109</f>
        <v/>
      </c>
      <c r="F2087" s="14">
        <f>Demand!AW109</f>
        <v/>
      </c>
      <c r="T2087" s="14">
        <f>IF(F2086=24,SUM(D2087:F2276),"")</f>
        <v/>
      </c>
      <c r="U2087" s="14" t="n">
        <v>0</v>
      </c>
      <c r="V2087" s="14">
        <f>IF(T2087="","",T2087-U2087)</f>
        <v/>
      </c>
      <c r="AS2087" s="13" t="n"/>
      <c r="AT2087" s="13" t="n"/>
      <c r="AU2087" s="13" t="n"/>
    </row>
    <row r="2088">
      <c r="C2088" s="13" t="n">
        <v>95</v>
      </c>
      <c r="D2088" s="14">
        <f>Demand!AU110</f>
        <v/>
      </c>
      <c r="E2088" s="14">
        <f>Demand!AV110</f>
        <v/>
      </c>
      <c r="F2088" s="14">
        <f>Demand!AW110</f>
        <v/>
      </c>
      <c r="T2088" s="14">
        <f>IF(F2087=24,SUM(D2088:F2277),"")</f>
        <v/>
      </c>
      <c r="U2088" s="14" t="n">
        <v>0</v>
      </c>
      <c r="V2088" s="14">
        <f>IF(T2088="","",T2088-U2088)</f>
        <v/>
      </c>
      <c r="AS2088" s="13" t="n"/>
      <c r="AT2088" s="13" t="n"/>
      <c r="AU2088" s="13" t="n"/>
    </row>
    <row r="2089">
      <c r="C2089" s="13" t="n">
        <v>96</v>
      </c>
      <c r="D2089" s="14">
        <f>Demand!AU111</f>
        <v/>
      </c>
      <c r="E2089" s="14">
        <f>Demand!AV111</f>
        <v/>
      </c>
      <c r="F2089" s="14">
        <f>Demand!AW111</f>
        <v/>
      </c>
      <c r="T2089" s="14">
        <f>IF(F2088=24,SUM(D2089:F2278),"")</f>
        <v/>
      </c>
      <c r="U2089" s="14" t="n">
        <v>0</v>
      </c>
      <c r="V2089" s="14">
        <f>IF(T2089="","",T2089-U2089)</f>
        <v/>
      </c>
      <c r="AS2089" s="13" t="n"/>
      <c r="AT2089" s="13" t="n"/>
      <c r="AU2089" s="13" t="n"/>
    </row>
    <row r="2090">
      <c r="C2090" s="13" t="n">
        <v>97</v>
      </c>
      <c r="D2090" s="14">
        <f>Demand!AU112</f>
        <v/>
      </c>
      <c r="E2090" s="14">
        <f>Demand!AV112</f>
        <v/>
      </c>
      <c r="F2090" s="14">
        <f>Demand!AW112</f>
        <v/>
      </c>
      <c r="T2090" s="14">
        <f>IF(F2089=24,SUM(D2090:F2279),"")</f>
        <v/>
      </c>
      <c r="U2090" s="14" t="n">
        <v>0</v>
      </c>
      <c r="V2090" s="14">
        <f>IF(T2090="","",T2090-U2090)</f>
        <v/>
      </c>
      <c r="AS2090" s="13" t="n"/>
      <c r="AT2090" s="13" t="n"/>
      <c r="AU2090" s="13" t="n"/>
    </row>
    <row r="2091">
      <c r="C2091" s="13" t="n">
        <v>98</v>
      </c>
      <c r="D2091" s="14">
        <f>Demand!AU113</f>
        <v/>
      </c>
      <c r="E2091" s="14">
        <f>Demand!AV113</f>
        <v/>
      </c>
      <c r="F2091" s="14">
        <f>Demand!AW113</f>
        <v/>
      </c>
      <c r="T2091" s="14">
        <f>IF(F2090=24,SUM(D2091:F2280),"")</f>
        <v/>
      </c>
      <c r="U2091" s="14" t="n">
        <v>0</v>
      </c>
      <c r="V2091" s="14">
        <f>IF(T2091="","",T2091-U2091)</f>
        <v/>
      </c>
      <c r="AS2091" s="13" t="n"/>
      <c r="AT2091" s="13" t="n"/>
      <c r="AU2091" s="13" t="n"/>
    </row>
    <row r="2092">
      <c r="C2092" s="13" t="n">
        <v>99</v>
      </c>
      <c r="D2092" s="14">
        <f>Demand!AU114</f>
        <v/>
      </c>
      <c r="E2092" s="14">
        <f>Demand!AV114</f>
        <v/>
      </c>
      <c r="F2092" s="14">
        <f>Demand!AW114</f>
        <v/>
      </c>
      <c r="T2092" s="14">
        <f>IF(F2091=24,SUM(D2092:F2281),"")</f>
        <v/>
      </c>
      <c r="U2092" s="14" t="n">
        <v>0</v>
      </c>
      <c r="V2092" s="14">
        <f>IF(T2092="","",T2092-U2092)</f>
        <v/>
      </c>
      <c r="AS2092" s="13" t="n"/>
      <c r="AT2092" s="13" t="n"/>
      <c r="AU2092" s="13" t="n"/>
    </row>
    <row r="2093">
      <c r="C2093" s="13" t="n">
        <v>100</v>
      </c>
      <c r="D2093" s="14">
        <f>Demand!AU115</f>
        <v/>
      </c>
      <c r="E2093" s="14">
        <f>Demand!AV115</f>
        <v/>
      </c>
      <c r="F2093" s="14">
        <f>Demand!AW115</f>
        <v/>
      </c>
      <c r="T2093" s="14">
        <f>IF(F2092=24,SUM(D2093:F2282),"")</f>
        <v/>
      </c>
      <c r="U2093" s="14" t="n">
        <v>0</v>
      </c>
      <c r="V2093" s="14">
        <f>IF(T2093="","",T2093-U2093)</f>
        <v/>
      </c>
      <c r="AS2093" s="13" t="n"/>
      <c r="AT2093" s="13" t="n"/>
      <c r="AU2093" s="13" t="n"/>
    </row>
    <row r="2094">
      <c r="C2094" s="13" t="n">
        <v>101</v>
      </c>
      <c r="D2094" s="14">
        <f>Demand!AU116</f>
        <v/>
      </c>
      <c r="E2094" s="14">
        <f>Demand!AV116</f>
        <v/>
      </c>
      <c r="F2094" s="14">
        <f>Demand!AW116</f>
        <v/>
      </c>
      <c r="T2094" s="14">
        <f>IF(F2093=24,SUM(D2094:F2283),"")</f>
        <v/>
      </c>
      <c r="U2094" s="14" t="n">
        <v>0</v>
      </c>
      <c r="V2094" s="14">
        <f>IF(T2094="","",T2094-U2094)</f>
        <v/>
      </c>
      <c r="AS2094" s="13" t="n"/>
      <c r="AT2094" s="13" t="n"/>
      <c r="AU2094" s="13" t="n"/>
    </row>
    <row r="2095">
      <c r="C2095" s="13" t="n">
        <v>102</v>
      </c>
      <c r="D2095" s="14">
        <f>Demand!AU117</f>
        <v/>
      </c>
      <c r="E2095" s="14">
        <f>Demand!AV117</f>
        <v/>
      </c>
      <c r="F2095" s="14">
        <f>Demand!AW117</f>
        <v/>
      </c>
      <c r="T2095" s="14">
        <f>IF(F2094=24,SUM(D2095:F2284),"")</f>
        <v/>
      </c>
      <c r="U2095" s="14" t="n">
        <v>0</v>
      </c>
      <c r="V2095" s="14">
        <f>IF(T2095="","",T2095-U2095)</f>
        <v/>
      </c>
      <c r="AS2095" s="13" t="n"/>
      <c r="AT2095" s="13" t="n"/>
      <c r="AU2095" s="13" t="n"/>
    </row>
    <row r="2096">
      <c r="C2096" s="13" t="n">
        <v>103</v>
      </c>
      <c r="D2096" s="14">
        <f>Demand!AU118</f>
        <v/>
      </c>
      <c r="E2096" s="14">
        <f>Demand!AV118</f>
        <v/>
      </c>
      <c r="F2096" s="14">
        <f>Demand!AW118</f>
        <v/>
      </c>
      <c r="T2096" s="14">
        <f>IF(F2095=24,SUM(D2096:F2285),"")</f>
        <v/>
      </c>
      <c r="U2096" s="14" t="n">
        <v>0</v>
      </c>
      <c r="V2096" s="14">
        <f>IF(T2096="","",T2096-U2096)</f>
        <v/>
      </c>
      <c r="AS2096" s="13" t="n"/>
      <c r="AT2096" s="13" t="n"/>
      <c r="AU2096" s="13" t="n"/>
    </row>
    <row r="2097">
      <c r="C2097" s="13" t="n">
        <v>104</v>
      </c>
      <c r="D2097" s="14">
        <f>Demand!AU119</f>
        <v/>
      </c>
      <c r="E2097" s="14">
        <f>Demand!AV119</f>
        <v/>
      </c>
      <c r="F2097" s="14">
        <f>Demand!AW119</f>
        <v/>
      </c>
      <c r="T2097" s="14">
        <f>IF(F2096=24,SUM(D2097:F2286),"")</f>
        <v/>
      </c>
      <c r="U2097" s="14" t="n">
        <v>0</v>
      </c>
      <c r="V2097" s="14">
        <f>IF(T2097="","",T2097-U2097)</f>
        <v/>
      </c>
      <c r="AS2097" s="13" t="n"/>
      <c r="AT2097" s="13" t="n"/>
      <c r="AU2097" s="13" t="n"/>
    </row>
    <row r="2098">
      <c r="C2098" s="13" t="n">
        <v>105</v>
      </c>
      <c r="D2098" s="14">
        <f>Demand!AU120</f>
        <v/>
      </c>
      <c r="E2098" s="14">
        <f>Demand!AV120</f>
        <v/>
      </c>
      <c r="F2098" s="14">
        <f>Demand!AW120</f>
        <v/>
      </c>
      <c r="T2098" s="14">
        <f>IF(F2097=24,SUM(D2098:F2287),"")</f>
        <v/>
      </c>
      <c r="U2098" s="14" t="n">
        <v>0</v>
      </c>
      <c r="V2098" s="14">
        <f>IF(T2098="","",T2098-U2098)</f>
        <v/>
      </c>
      <c r="AS2098" s="13" t="n"/>
      <c r="AT2098" s="13" t="n"/>
      <c r="AU2098" s="13" t="n"/>
    </row>
    <row r="2099">
      <c r="C2099" s="13" t="n">
        <v>106</v>
      </c>
      <c r="D2099" s="14">
        <f>Demand!AU121</f>
        <v/>
      </c>
      <c r="E2099" s="14">
        <f>Demand!AV121</f>
        <v/>
      </c>
      <c r="F2099" s="14">
        <f>Demand!AW121</f>
        <v/>
      </c>
      <c r="T2099" s="14">
        <f>IF(F2098=24,SUM(D2099:F2288),"")</f>
        <v/>
      </c>
      <c r="U2099" s="14" t="n">
        <v>0</v>
      </c>
      <c r="V2099" s="14">
        <f>IF(T2099="","",T2099-U2099)</f>
        <v/>
      </c>
      <c r="AS2099" s="13" t="n"/>
      <c r="AT2099" s="13" t="n"/>
      <c r="AU2099" s="13" t="n"/>
    </row>
    <row r="2100">
      <c r="C2100" s="13" t="n">
        <v>107</v>
      </c>
      <c r="D2100" s="14">
        <f>Demand!AU122</f>
        <v/>
      </c>
      <c r="E2100" s="14">
        <f>Demand!AV122</f>
        <v/>
      </c>
      <c r="F2100" s="14">
        <f>Demand!AW122</f>
        <v/>
      </c>
      <c r="T2100" s="14">
        <f>IF(F2099=24,SUM(D2100:F2289),"")</f>
        <v/>
      </c>
      <c r="U2100" s="14" t="n">
        <v>0</v>
      </c>
      <c r="V2100" s="14">
        <f>IF(T2100="","",T2100-U2100)</f>
        <v/>
      </c>
      <c r="AS2100" s="13" t="n"/>
      <c r="AT2100" s="13" t="n"/>
      <c r="AU2100" s="13" t="n"/>
    </row>
    <row r="2101">
      <c r="C2101" s="13" t="n">
        <v>108</v>
      </c>
      <c r="D2101" s="14">
        <f>Demand!AU123</f>
        <v/>
      </c>
      <c r="E2101" s="14">
        <f>Demand!AV123</f>
        <v/>
      </c>
      <c r="F2101" s="14">
        <f>Demand!AW123</f>
        <v/>
      </c>
      <c r="T2101" s="14">
        <f>IF(F2100=24,SUM(D2101:F2290),"")</f>
        <v/>
      </c>
      <c r="U2101" s="14" t="n">
        <v>0</v>
      </c>
      <c r="V2101" s="14">
        <f>IF(T2101="","",T2101-U2101)</f>
        <v/>
      </c>
      <c r="AS2101" s="13" t="n"/>
      <c r="AT2101" s="13" t="n"/>
      <c r="AU2101" s="13" t="n"/>
    </row>
    <row r="2102">
      <c r="C2102" s="13" t="n">
        <v>109</v>
      </c>
      <c r="D2102" s="14">
        <f>Demand!AU124</f>
        <v/>
      </c>
      <c r="E2102" s="14">
        <f>Demand!AV124</f>
        <v/>
      </c>
      <c r="F2102" s="14">
        <f>Demand!AW124</f>
        <v/>
      </c>
      <c r="T2102" s="14">
        <f>IF(F2101=24,SUM(D2102:F2291),"")</f>
        <v/>
      </c>
      <c r="U2102" s="14" t="n">
        <v>0</v>
      </c>
      <c r="V2102" s="14">
        <f>IF(T2102="","",T2102-U2102)</f>
        <v/>
      </c>
      <c r="AS2102" s="13" t="n"/>
      <c r="AT2102" s="13" t="n"/>
      <c r="AU2102" s="13" t="n"/>
    </row>
    <row r="2103">
      <c r="C2103" s="13" t="n">
        <v>110</v>
      </c>
      <c r="D2103" s="14">
        <f>Demand!AU125</f>
        <v/>
      </c>
      <c r="E2103" s="14">
        <f>Demand!AV125</f>
        <v/>
      </c>
      <c r="F2103" s="14">
        <f>Demand!AW125</f>
        <v/>
      </c>
      <c r="T2103" s="14">
        <f>IF(F2102=24,SUM(D2103:F2292),"")</f>
        <v/>
      </c>
      <c r="U2103" s="14" t="n">
        <v>0</v>
      </c>
      <c r="V2103" s="14">
        <f>IF(T2103="","",T2103-U2103)</f>
        <v/>
      </c>
      <c r="AS2103" s="13" t="n"/>
      <c r="AT2103" s="13" t="n"/>
      <c r="AU2103" s="13" t="n"/>
    </row>
    <row r="2104">
      <c r="C2104" s="13" t="n">
        <v>111</v>
      </c>
      <c r="D2104" s="14">
        <f>Demand!AU126</f>
        <v/>
      </c>
      <c r="E2104" s="14">
        <f>Demand!AV126</f>
        <v/>
      </c>
      <c r="F2104" s="14">
        <f>Demand!AW126</f>
        <v/>
      </c>
      <c r="T2104" s="14">
        <f>IF(F2103=24,SUM(D2104:F2293),"")</f>
        <v/>
      </c>
      <c r="U2104" s="14" t="n">
        <v>0</v>
      </c>
      <c r="V2104" s="14">
        <f>IF(T2104="","",T2104-U2104)</f>
        <v/>
      </c>
      <c r="AS2104" s="13" t="n"/>
      <c r="AT2104" s="13" t="n"/>
      <c r="AU2104" s="13" t="n"/>
    </row>
    <row r="2105">
      <c r="C2105" s="13" t="n">
        <v>112</v>
      </c>
      <c r="D2105" s="14">
        <f>Demand!AU127</f>
        <v/>
      </c>
      <c r="E2105" s="14">
        <f>Demand!AV127</f>
        <v/>
      </c>
      <c r="F2105" s="14">
        <f>Demand!AW127</f>
        <v/>
      </c>
      <c r="T2105" s="14">
        <f>IF(F2104=24,SUM(D2105:F2294),"")</f>
        <v/>
      </c>
      <c r="U2105" s="14" t="n">
        <v>0</v>
      </c>
      <c r="V2105" s="14">
        <f>IF(T2105="","",T2105-U2105)</f>
        <v/>
      </c>
      <c r="AS2105" s="13" t="n"/>
      <c r="AT2105" s="13" t="n"/>
      <c r="AU2105" s="13" t="n"/>
    </row>
    <row r="2106">
      <c r="C2106" s="13" t="n">
        <v>113</v>
      </c>
      <c r="D2106" s="14">
        <f>Demand!AU128</f>
        <v/>
      </c>
      <c r="E2106" s="14">
        <f>Demand!AV128</f>
        <v/>
      </c>
      <c r="F2106" s="14">
        <f>Demand!AW128</f>
        <v/>
      </c>
      <c r="T2106" s="14">
        <f>IF(F2105=24,SUM(D2106:F2295),"")</f>
        <v/>
      </c>
      <c r="U2106" s="14" t="n">
        <v>0</v>
      </c>
      <c r="V2106" s="14">
        <f>IF(T2106="","",T2106-U2106)</f>
        <v/>
      </c>
      <c r="AS2106" s="13" t="n"/>
      <c r="AT2106" s="13" t="n"/>
      <c r="AU2106" s="13" t="n"/>
    </row>
    <row r="2107">
      <c r="C2107" s="13" t="n">
        <v>114</v>
      </c>
      <c r="D2107" s="14">
        <f>Demand!AU129</f>
        <v/>
      </c>
      <c r="E2107" s="14">
        <f>Demand!AV129</f>
        <v/>
      </c>
      <c r="F2107" s="14">
        <f>Demand!AW129</f>
        <v/>
      </c>
      <c r="T2107" s="14">
        <f>IF(F2106=24,SUM(D2107:F2296),"")</f>
        <v/>
      </c>
      <c r="U2107" s="14" t="n">
        <v>0</v>
      </c>
      <c r="V2107" s="14">
        <f>IF(T2107="","",T2107-U2107)</f>
        <v/>
      </c>
      <c r="AS2107" s="13" t="n"/>
      <c r="AT2107" s="13" t="n"/>
      <c r="AU2107" s="13" t="n"/>
    </row>
    <row r="2108">
      <c r="C2108" s="13" t="n">
        <v>115</v>
      </c>
      <c r="D2108" s="14">
        <f>Demand!AU130</f>
        <v/>
      </c>
      <c r="E2108" s="14">
        <f>Demand!AV130</f>
        <v/>
      </c>
      <c r="F2108" s="14">
        <f>Demand!AW130</f>
        <v/>
      </c>
      <c r="T2108" s="14">
        <f>IF(F2107=24,SUM(D2108:F2297),"")</f>
        <v/>
      </c>
      <c r="U2108" s="14" t="n">
        <v>0</v>
      </c>
      <c r="V2108" s="14">
        <f>IF(T2108="","",T2108-U2108)</f>
        <v/>
      </c>
      <c r="AS2108" s="13" t="n"/>
      <c r="AT2108" s="13" t="n"/>
      <c r="AU2108" s="13" t="n"/>
    </row>
    <row r="2109">
      <c r="C2109" s="13" t="n">
        <v>116</v>
      </c>
      <c r="D2109" s="14">
        <f>Demand!AU131</f>
        <v/>
      </c>
      <c r="E2109" s="14">
        <f>Demand!AV131</f>
        <v/>
      </c>
      <c r="F2109" s="14">
        <f>Demand!AW131</f>
        <v/>
      </c>
      <c r="T2109" s="14">
        <f>IF(F2108=24,SUM(D2109:F2298),"")</f>
        <v/>
      </c>
      <c r="U2109" s="14" t="n">
        <v>0</v>
      </c>
      <c r="V2109" s="14">
        <f>IF(T2109="","",T2109-U2109)</f>
        <v/>
      </c>
      <c r="AS2109" s="13" t="n"/>
      <c r="AT2109" s="13" t="n"/>
      <c r="AU2109" s="13" t="n"/>
    </row>
    <row r="2110">
      <c r="C2110" s="13" t="n">
        <v>117</v>
      </c>
      <c r="D2110" s="14">
        <f>Demand!AU132</f>
        <v/>
      </c>
      <c r="E2110" s="14">
        <f>Demand!AV132</f>
        <v/>
      </c>
      <c r="F2110" s="14">
        <f>Demand!AW132</f>
        <v/>
      </c>
      <c r="T2110" s="14">
        <f>IF(F2109=24,SUM(D2110:F2299),"")</f>
        <v/>
      </c>
      <c r="U2110" s="14" t="n">
        <v>0</v>
      </c>
      <c r="V2110" s="14">
        <f>IF(T2110="","",T2110-U2110)</f>
        <v/>
      </c>
      <c r="AS2110" s="13" t="n"/>
      <c r="AT2110" s="13" t="n"/>
      <c r="AU2110" s="13" t="n"/>
    </row>
    <row r="2111">
      <c r="C2111" s="13" t="n">
        <v>118</v>
      </c>
      <c r="D2111" s="14">
        <f>Demand!AU133</f>
        <v/>
      </c>
      <c r="E2111" s="14">
        <f>Demand!AV133</f>
        <v/>
      </c>
      <c r="F2111" s="14">
        <f>Demand!AW133</f>
        <v/>
      </c>
      <c r="T2111" s="14">
        <f>IF(F2110=24,SUM(D2111:F2300),"")</f>
        <v/>
      </c>
      <c r="U2111" s="14" t="n">
        <v>0</v>
      </c>
      <c r="V2111" s="14">
        <f>IF(T2111="","",T2111-U2111)</f>
        <v/>
      </c>
      <c r="AS2111" s="13" t="n"/>
      <c r="AT2111" s="13" t="n"/>
      <c r="AU2111" s="13" t="n"/>
    </row>
    <row r="2112">
      <c r="C2112" s="13" t="n">
        <v>119</v>
      </c>
      <c r="D2112" s="14">
        <f>Demand!AU134</f>
        <v/>
      </c>
      <c r="E2112" s="14">
        <f>Demand!AV134</f>
        <v/>
      </c>
      <c r="F2112" s="14">
        <f>Demand!AW134</f>
        <v/>
      </c>
      <c r="T2112" s="14">
        <f>IF(F2111=24,SUM(D2112:F2301),"")</f>
        <v/>
      </c>
      <c r="U2112" s="14" t="n">
        <v>0</v>
      </c>
      <c r="V2112" s="14">
        <f>IF(T2112="","",T2112-U2112)</f>
        <v/>
      </c>
      <c r="AS2112" s="13" t="n"/>
      <c r="AT2112" s="13" t="n"/>
      <c r="AU2112" s="13" t="n"/>
    </row>
    <row r="2113">
      <c r="C2113" s="13" t="n">
        <v>120</v>
      </c>
      <c r="D2113" s="14">
        <f>Demand!AU135</f>
        <v/>
      </c>
      <c r="E2113" s="14">
        <f>Demand!AV135</f>
        <v/>
      </c>
      <c r="F2113" s="14">
        <f>Demand!AW135</f>
        <v/>
      </c>
      <c r="T2113" s="14">
        <f>IF(F2112=24,SUM(D2113:F2302),"")</f>
        <v/>
      </c>
      <c r="U2113" s="14" t="n">
        <v>0</v>
      </c>
      <c r="V2113" s="14">
        <f>IF(T2113="","",T2113-U2113)</f>
        <v/>
      </c>
      <c r="AS2113" s="13" t="n"/>
      <c r="AT2113" s="13" t="n"/>
      <c r="AU2113" s="13" t="n"/>
    </row>
    <row r="2114">
      <c r="C2114" s="13" t="n">
        <v>121</v>
      </c>
      <c r="D2114" s="14">
        <f>Demand!AU136</f>
        <v/>
      </c>
      <c r="E2114" s="14">
        <f>Demand!AV136</f>
        <v/>
      </c>
      <c r="F2114" s="14">
        <f>Demand!AW136</f>
        <v/>
      </c>
      <c r="T2114" s="14">
        <f>IF(F2113=24,SUM(D2114:F2303),"")</f>
        <v/>
      </c>
      <c r="U2114" s="14" t="n">
        <v>0</v>
      </c>
      <c r="V2114" s="14">
        <f>IF(T2114="","",T2114-U2114)</f>
        <v/>
      </c>
      <c r="AS2114" s="13" t="n"/>
      <c r="AT2114" s="13" t="n"/>
      <c r="AU2114" s="13" t="n"/>
    </row>
    <row r="2115">
      <c r="C2115" s="13" t="n">
        <v>122</v>
      </c>
      <c r="D2115" s="14">
        <f>Demand!AU137</f>
        <v/>
      </c>
      <c r="E2115" s="14">
        <f>Demand!AV137</f>
        <v/>
      </c>
      <c r="F2115" s="14">
        <f>Demand!AW137</f>
        <v/>
      </c>
      <c r="T2115" s="14">
        <f>IF(F2114=24,SUM(D2115:F2304),"")</f>
        <v/>
      </c>
      <c r="U2115" s="14" t="n">
        <v>0</v>
      </c>
      <c r="V2115" s="14">
        <f>IF(T2115="","",T2115-U2115)</f>
        <v/>
      </c>
      <c r="AS2115" s="13" t="n"/>
      <c r="AT2115" s="13" t="n"/>
      <c r="AU2115" s="13" t="n"/>
    </row>
    <row r="2116">
      <c r="C2116" s="13" t="n">
        <v>123</v>
      </c>
      <c r="D2116" s="14">
        <f>Demand!AU138</f>
        <v/>
      </c>
      <c r="E2116" s="14">
        <f>Demand!AV138</f>
        <v/>
      </c>
      <c r="F2116" s="14">
        <f>Demand!AW138</f>
        <v/>
      </c>
      <c r="T2116" s="14">
        <f>IF(F2115=24,SUM(D2116:F2305),"")</f>
        <v/>
      </c>
      <c r="U2116" s="14" t="n">
        <v>0</v>
      </c>
      <c r="V2116" s="14">
        <f>IF(T2116="","",T2116-U2116)</f>
        <v/>
      </c>
      <c r="AS2116" s="13" t="n"/>
      <c r="AT2116" s="13" t="n"/>
      <c r="AU2116" s="13" t="n"/>
    </row>
    <row r="2117">
      <c r="C2117" s="13" t="n">
        <v>124</v>
      </c>
      <c r="D2117" s="14">
        <f>Demand!AU139</f>
        <v/>
      </c>
      <c r="E2117" s="14">
        <f>Demand!AV139</f>
        <v/>
      </c>
      <c r="F2117" s="14">
        <f>Demand!AW139</f>
        <v/>
      </c>
      <c r="T2117" s="14">
        <f>IF(F2116=24,SUM(D2117:F2306),"")</f>
        <v/>
      </c>
      <c r="U2117" s="14" t="n">
        <v>0</v>
      </c>
      <c r="V2117" s="14">
        <f>IF(T2117="","",T2117-U2117)</f>
        <v/>
      </c>
      <c r="AS2117" s="13" t="n"/>
      <c r="AT2117" s="13" t="n"/>
      <c r="AU2117" s="13" t="n"/>
    </row>
    <row r="2118">
      <c r="C2118" s="13" t="n">
        <v>125</v>
      </c>
      <c r="D2118" s="14">
        <f>Demand!AU140</f>
        <v/>
      </c>
      <c r="E2118" s="14">
        <f>Demand!AV140</f>
        <v/>
      </c>
      <c r="F2118" s="14">
        <f>Demand!AW140</f>
        <v/>
      </c>
      <c r="T2118" s="14">
        <f>IF(F2117=24,SUM(D2118:F2307),"")</f>
        <v/>
      </c>
      <c r="U2118" s="14" t="n">
        <v>0</v>
      </c>
      <c r="V2118" s="14">
        <f>IF(T2118="","",T2118-U2118)</f>
        <v/>
      </c>
      <c r="AS2118" s="13" t="n"/>
      <c r="AT2118" s="13" t="n"/>
      <c r="AU2118" s="13" t="n"/>
    </row>
    <row r="2119">
      <c r="C2119" s="13" t="n">
        <v>126</v>
      </c>
      <c r="D2119" s="14">
        <f>Demand!AU141</f>
        <v/>
      </c>
      <c r="E2119" s="14">
        <f>Demand!AV141</f>
        <v/>
      </c>
      <c r="F2119" s="14">
        <f>Demand!AW141</f>
        <v/>
      </c>
      <c r="T2119" s="14">
        <f>IF(F2118=24,SUM(D2119:F2308),"")</f>
        <v/>
      </c>
      <c r="U2119" s="14" t="n">
        <v>0</v>
      </c>
      <c r="V2119" s="14">
        <f>IF(T2119="","",T2119-U2119)</f>
        <v/>
      </c>
      <c r="AS2119" s="13" t="n"/>
      <c r="AT2119" s="13" t="n"/>
      <c r="AU2119" s="13" t="n"/>
    </row>
    <row r="2120">
      <c r="C2120" s="13" t="n">
        <v>127</v>
      </c>
      <c r="D2120" s="14">
        <f>Demand!AU142</f>
        <v/>
      </c>
      <c r="E2120" s="14">
        <f>Demand!AV142</f>
        <v/>
      </c>
      <c r="F2120" s="14">
        <f>Demand!AW142</f>
        <v/>
      </c>
      <c r="T2120" s="14">
        <f>IF(F2119=24,SUM(D2120:F2309),"")</f>
        <v/>
      </c>
      <c r="U2120" s="14" t="n">
        <v>0</v>
      </c>
      <c r="V2120" s="14">
        <f>IF(T2120="","",T2120-U2120)</f>
        <v/>
      </c>
      <c r="AS2120" s="13" t="n"/>
      <c r="AT2120" s="13" t="n"/>
      <c r="AU2120" s="13" t="n"/>
    </row>
    <row r="2121">
      <c r="C2121" s="13" t="n">
        <v>128</v>
      </c>
      <c r="D2121" s="14">
        <f>Demand!AU143</f>
        <v/>
      </c>
      <c r="E2121" s="14">
        <f>Demand!AV143</f>
        <v/>
      </c>
      <c r="F2121" s="14">
        <f>Demand!AW143</f>
        <v/>
      </c>
      <c r="T2121" s="14">
        <f>IF(F2120=24,SUM(D2121:F2310),"")</f>
        <v/>
      </c>
      <c r="U2121" s="14" t="n">
        <v>0</v>
      </c>
      <c r="V2121" s="14">
        <f>IF(T2121="","",T2121-U2121)</f>
        <v/>
      </c>
      <c r="AS2121" s="13" t="n"/>
      <c r="AT2121" s="13" t="n"/>
      <c r="AU2121" s="13" t="n"/>
    </row>
    <row r="2122">
      <c r="C2122" s="13" t="n">
        <v>129</v>
      </c>
      <c r="D2122" s="14">
        <f>Demand!AU144</f>
        <v/>
      </c>
      <c r="E2122" s="14">
        <f>Demand!AV144</f>
        <v/>
      </c>
      <c r="F2122" s="14">
        <f>Demand!AW144</f>
        <v/>
      </c>
      <c r="T2122" s="14">
        <f>IF(F2121=24,SUM(D2122:F2311),"")</f>
        <v/>
      </c>
      <c r="U2122" s="14" t="n">
        <v>0</v>
      </c>
      <c r="V2122" s="14">
        <f>IF(T2122="","",T2122-U2122)</f>
        <v/>
      </c>
      <c r="AS2122" s="13" t="n"/>
      <c r="AT2122" s="13" t="n"/>
      <c r="AU2122" s="13" t="n"/>
    </row>
    <row r="2123">
      <c r="C2123" s="13" t="n">
        <v>130</v>
      </c>
      <c r="D2123" s="14">
        <f>Demand!AU145</f>
        <v/>
      </c>
      <c r="E2123" s="14">
        <f>Demand!AV145</f>
        <v/>
      </c>
      <c r="F2123" s="14">
        <f>Demand!AW145</f>
        <v/>
      </c>
      <c r="T2123" s="14">
        <f>IF(F2122=24,SUM(D2123:F2312),"")</f>
        <v/>
      </c>
      <c r="U2123" s="14" t="n">
        <v>0</v>
      </c>
      <c r="V2123" s="14">
        <f>IF(T2123="","",T2123-U2123)</f>
        <v/>
      </c>
      <c r="AS2123" s="13" t="n"/>
      <c r="AT2123" s="13" t="n"/>
      <c r="AU2123" s="13" t="n"/>
    </row>
    <row r="2124">
      <c r="C2124" s="13" t="n">
        <v>131</v>
      </c>
      <c r="D2124" s="14">
        <f>Demand!AU146</f>
        <v/>
      </c>
      <c r="E2124" s="14">
        <f>Demand!AV146</f>
        <v/>
      </c>
      <c r="F2124" s="14">
        <f>Demand!AW146</f>
        <v/>
      </c>
      <c r="T2124" s="14">
        <f>IF(F2123=24,SUM(D2124:F2313),"")</f>
        <v/>
      </c>
      <c r="U2124" s="14" t="n">
        <v>0</v>
      </c>
      <c r="V2124" s="14">
        <f>IF(T2124="","",T2124-U2124)</f>
        <v/>
      </c>
      <c r="AS2124" s="13" t="n"/>
      <c r="AT2124" s="13" t="n"/>
      <c r="AU2124" s="13" t="n"/>
    </row>
    <row r="2125">
      <c r="C2125" s="13" t="n">
        <v>132</v>
      </c>
      <c r="D2125" s="14">
        <f>Demand!AU147</f>
        <v/>
      </c>
      <c r="E2125" s="14">
        <f>Demand!AV147</f>
        <v/>
      </c>
      <c r="F2125" s="14">
        <f>Demand!AW147</f>
        <v/>
      </c>
      <c r="T2125" s="14">
        <f>IF(F2124=24,SUM(D2125:F2314),"")</f>
        <v/>
      </c>
      <c r="U2125" s="14" t="n">
        <v>0</v>
      </c>
      <c r="V2125" s="14">
        <f>IF(T2125="","",T2125-U2125)</f>
        <v/>
      </c>
      <c r="AS2125" s="13" t="n"/>
      <c r="AT2125" s="13" t="n"/>
      <c r="AU2125" s="13" t="n"/>
    </row>
    <row r="2126">
      <c r="C2126" s="13" t="n">
        <v>133</v>
      </c>
      <c r="D2126" s="14">
        <f>Demand!AU148</f>
        <v/>
      </c>
      <c r="E2126" s="14">
        <f>Demand!AV148</f>
        <v/>
      </c>
      <c r="F2126" s="14">
        <f>Demand!AW148</f>
        <v/>
      </c>
      <c r="T2126" s="14">
        <f>IF(F2125=24,SUM(D2126:F2315),"")</f>
        <v/>
      </c>
      <c r="U2126" s="14" t="n">
        <v>0</v>
      </c>
      <c r="V2126" s="14">
        <f>IF(T2126="","",T2126-U2126)</f>
        <v/>
      </c>
      <c r="AS2126" s="13" t="n"/>
      <c r="AT2126" s="13" t="n"/>
      <c r="AU2126" s="13" t="n"/>
    </row>
    <row r="2127">
      <c r="C2127" s="13" t="n">
        <v>134</v>
      </c>
      <c r="D2127" s="14">
        <f>Demand!AU149</f>
        <v/>
      </c>
      <c r="E2127" s="14">
        <f>Demand!AV149</f>
        <v/>
      </c>
      <c r="F2127" s="14">
        <f>Demand!AW149</f>
        <v/>
      </c>
      <c r="T2127" s="14">
        <f>IF(F2126=24,SUM(D2127:F2316),"")</f>
        <v/>
      </c>
      <c r="U2127" s="14" t="n">
        <v>0</v>
      </c>
      <c r="V2127" s="14">
        <f>IF(T2127="","",T2127-U2127)</f>
        <v/>
      </c>
      <c r="AS2127" s="13" t="n"/>
      <c r="AT2127" s="13" t="n"/>
      <c r="AU2127" s="13" t="n"/>
    </row>
    <row r="2128">
      <c r="C2128" s="13" t="n">
        <v>135</v>
      </c>
      <c r="D2128" s="14">
        <f>Demand!AU150</f>
        <v/>
      </c>
      <c r="E2128" s="14">
        <f>Demand!AV150</f>
        <v/>
      </c>
      <c r="F2128" s="14">
        <f>Demand!AW150</f>
        <v/>
      </c>
      <c r="T2128" s="14">
        <f>IF(F2127=24,SUM(D2128:F2317),"")</f>
        <v/>
      </c>
      <c r="U2128" s="14" t="n">
        <v>0</v>
      </c>
      <c r="V2128" s="14">
        <f>IF(T2128="","",T2128-U2128)</f>
        <v/>
      </c>
      <c r="AS2128" s="13" t="n"/>
      <c r="AT2128" s="13" t="n"/>
      <c r="AU2128" s="13" t="n"/>
    </row>
    <row r="2129">
      <c r="C2129" s="13" t="n">
        <v>136</v>
      </c>
      <c r="D2129" s="14">
        <f>Demand!AU151</f>
        <v/>
      </c>
      <c r="E2129" s="14">
        <f>Demand!AV151</f>
        <v/>
      </c>
      <c r="F2129" s="14">
        <f>Demand!AW151</f>
        <v/>
      </c>
      <c r="T2129" s="14">
        <f>IF(F2128=24,SUM(D2129:F2318),"")</f>
        <v/>
      </c>
      <c r="U2129" s="14" t="n">
        <v>0</v>
      </c>
      <c r="V2129" s="14">
        <f>IF(T2129="","",T2129-U2129)</f>
        <v/>
      </c>
      <c r="AS2129" s="13" t="n"/>
      <c r="AT2129" s="13" t="n"/>
      <c r="AU2129" s="13" t="n"/>
    </row>
    <row r="2130">
      <c r="C2130" s="13" t="n">
        <v>137</v>
      </c>
      <c r="D2130" s="14">
        <f>Demand!AU152</f>
        <v/>
      </c>
      <c r="E2130" s="14">
        <f>Demand!AV152</f>
        <v/>
      </c>
      <c r="F2130" s="14">
        <f>Demand!AW152</f>
        <v/>
      </c>
      <c r="T2130" s="14">
        <f>IF(F2129=24,SUM(D2130:F2319),"")</f>
        <v/>
      </c>
      <c r="U2130" s="14" t="n">
        <v>0</v>
      </c>
      <c r="V2130" s="14">
        <f>IF(T2130="","",T2130-U2130)</f>
        <v/>
      </c>
      <c r="AS2130" s="13" t="n"/>
      <c r="AT2130" s="13" t="n"/>
      <c r="AU2130" s="13" t="n"/>
    </row>
    <row r="2131">
      <c r="C2131" s="13" t="n">
        <v>138</v>
      </c>
      <c r="D2131" s="14">
        <f>Demand!AU153</f>
        <v/>
      </c>
      <c r="E2131" s="14">
        <f>Demand!AV153</f>
        <v/>
      </c>
      <c r="F2131" s="14">
        <f>Demand!AW153</f>
        <v/>
      </c>
      <c r="T2131" s="14">
        <f>IF(F2130=24,SUM(D2131:F2320),"")</f>
        <v/>
      </c>
      <c r="U2131" s="14" t="n">
        <v>0</v>
      </c>
      <c r="V2131" s="14">
        <f>IF(T2131="","",T2131-U2131)</f>
        <v/>
      </c>
      <c r="AS2131" s="13" t="n"/>
      <c r="AT2131" s="13" t="n"/>
      <c r="AU2131" s="13" t="n"/>
    </row>
    <row r="2132">
      <c r="C2132" s="13" t="n">
        <v>139</v>
      </c>
      <c r="D2132" s="14">
        <f>Demand!AU154</f>
        <v/>
      </c>
      <c r="E2132" s="14">
        <f>Demand!AV154</f>
        <v/>
      </c>
      <c r="F2132" s="14">
        <f>Demand!AW154</f>
        <v/>
      </c>
      <c r="T2132" s="14">
        <f>IF(F2131=24,SUM(D2132:F2321),"")</f>
        <v/>
      </c>
      <c r="U2132" s="14" t="n">
        <v>0</v>
      </c>
      <c r="V2132" s="14">
        <f>IF(T2132="","",T2132-U2132)</f>
        <v/>
      </c>
      <c r="AS2132" s="13" t="n"/>
      <c r="AT2132" s="13" t="n"/>
      <c r="AU2132" s="13" t="n"/>
    </row>
    <row r="2133">
      <c r="C2133" s="13" t="n">
        <v>140</v>
      </c>
      <c r="D2133" s="14">
        <f>Demand!AU155</f>
        <v/>
      </c>
      <c r="E2133" s="14">
        <f>Demand!AV155</f>
        <v/>
      </c>
      <c r="F2133" s="14">
        <f>Demand!AW155</f>
        <v/>
      </c>
      <c r="T2133" s="14">
        <f>IF(F2132=24,SUM(D2133:F2322),"")</f>
        <v/>
      </c>
      <c r="U2133" s="14" t="n">
        <v>0</v>
      </c>
      <c r="V2133" s="14">
        <f>IF(T2133="","",T2133-U2133)</f>
        <v/>
      </c>
      <c r="AS2133" s="13" t="n"/>
      <c r="AT2133" s="13" t="n"/>
      <c r="AU2133" s="13" t="n"/>
    </row>
    <row r="2134">
      <c r="C2134" s="13" t="n">
        <v>141</v>
      </c>
      <c r="D2134" s="14">
        <f>Demand!AU156</f>
        <v/>
      </c>
      <c r="E2134" s="14">
        <f>Demand!AV156</f>
        <v/>
      </c>
      <c r="F2134" s="14">
        <f>Demand!AW156</f>
        <v/>
      </c>
      <c r="T2134" s="14">
        <f>IF(F2133=24,SUM(D2134:F2323),"")</f>
        <v/>
      </c>
      <c r="U2134" s="14" t="n">
        <v>0</v>
      </c>
      <c r="V2134" s="14">
        <f>IF(T2134="","",T2134-U2134)</f>
        <v/>
      </c>
      <c r="AS2134" s="13" t="n"/>
      <c r="AT2134" s="13" t="n"/>
      <c r="AU2134" s="13" t="n"/>
    </row>
    <row r="2135">
      <c r="C2135" s="13" t="n">
        <v>142</v>
      </c>
      <c r="D2135" s="14">
        <f>Demand!AU157</f>
        <v/>
      </c>
      <c r="E2135" s="14">
        <f>Demand!AV157</f>
        <v/>
      </c>
      <c r="F2135" s="14">
        <f>Demand!AW157</f>
        <v/>
      </c>
      <c r="T2135" s="14">
        <f>IF(F2134=24,SUM(D2135:F2324),"")</f>
        <v/>
      </c>
      <c r="U2135" s="14" t="n">
        <v>0</v>
      </c>
      <c r="V2135" s="14">
        <f>IF(T2135="","",T2135-U2135)</f>
        <v/>
      </c>
      <c r="AS2135" s="13" t="n"/>
      <c r="AT2135" s="13" t="n"/>
      <c r="AU2135" s="13" t="n"/>
    </row>
    <row r="2136">
      <c r="C2136" s="13" t="n">
        <v>143</v>
      </c>
      <c r="D2136" s="14">
        <f>Demand!AU158</f>
        <v/>
      </c>
      <c r="E2136" s="14">
        <f>Demand!AV158</f>
        <v/>
      </c>
      <c r="F2136" s="14">
        <f>Demand!AW158</f>
        <v/>
      </c>
      <c r="T2136" s="14">
        <f>IF(F2135=24,SUM(D2136:F2325),"")</f>
        <v/>
      </c>
      <c r="U2136" s="14" t="n">
        <v>0</v>
      </c>
      <c r="V2136" s="14">
        <f>IF(T2136="","",T2136-U2136)</f>
        <v/>
      </c>
      <c r="AS2136" s="13" t="n"/>
      <c r="AT2136" s="13" t="n"/>
      <c r="AU2136" s="13" t="n"/>
    </row>
    <row r="2137">
      <c r="C2137" s="13" t="n">
        <v>144</v>
      </c>
      <c r="D2137" s="14">
        <f>Demand!AU159</f>
        <v/>
      </c>
      <c r="E2137" s="14">
        <f>Demand!AV159</f>
        <v/>
      </c>
      <c r="F2137" s="14">
        <f>Demand!AW159</f>
        <v/>
      </c>
      <c r="T2137" s="14">
        <f>IF(F2136=24,SUM(D2137:F2326),"")</f>
        <v/>
      </c>
      <c r="U2137" s="14" t="n">
        <v>0</v>
      </c>
      <c r="V2137" s="14">
        <f>IF(T2137="","",T2137-U2137)</f>
        <v/>
      </c>
      <c r="AS2137" s="13" t="n"/>
      <c r="AT2137" s="13" t="n"/>
      <c r="AU2137" s="13" t="n"/>
    </row>
    <row r="2138">
      <c r="C2138" s="13" t="n">
        <v>145</v>
      </c>
      <c r="D2138" s="14">
        <f>Demand!AU160</f>
        <v/>
      </c>
      <c r="E2138" s="14">
        <f>Demand!AV160</f>
        <v/>
      </c>
      <c r="F2138" s="14">
        <f>Demand!AW160</f>
        <v/>
      </c>
      <c r="T2138" s="14">
        <f>IF(F2137=24,SUM(D2138:F2327),"")</f>
        <v/>
      </c>
      <c r="U2138" s="14" t="n">
        <v>0</v>
      </c>
      <c r="V2138" s="14">
        <f>IF(T2138="","",T2138-U2138)</f>
        <v/>
      </c>
      <c r="AS2138" s="13" t="n"/>
      <c r="AT2138" s="13" t="n"/>
      <c r="AU2138" s="13" t="n"/>
    </row>
    <row r="2139">
      <c r="C2139" s="13" t="n">
        <v>146</v>
      </c>
      <c r="D2139" s="14">
        <f>Demand!AU161</f>
        <v/>
      </c>
      <c r="E2139" s="14">
        <f>Demand!AV161</f>
        <v/>
      </c>
      <c r="F2139" s="14">
        <f>Demand!AW161</f>
        <v/>
      </c>
      <c r="T2139" s="14">
        <f>IF(F2138=24,SUM(D2139:F2328),"")</f>
        <v/>
      </c>
      <c r="U2139" s="14" t="n">
        <v>0</v>
      </c>
      <c r="V2139" s="14">
        <f>IF(T2139="","",T2139-U2139)</f>
        <v/>
      </c>
      <c r="AS2139" s="13" t="n"/>
      <c r="AT2139" s="13" t="n"/>
      <c r="AU2139" s="13" t="n"/>
    </row>
    <row r="2140">
      <c r="C2140" s="13" t="n">
        <v>147</v>
      </c>
      <c r="D2140" s="14">
        <f>Demand!AU162</f>
        <v/>
      </c>
      <c r="E2140" s="14">
        <f>Demand!AV162</f>
        <v/>
      </c>
      <c r="F2140" s="14">
        <f>Demand!AW162</f>
        <v/>
      </c>
      <c r="T2140" s="14">
        <f>IF(F2139=24,SUM(D2140:F2329),"")</f>
        <v/>
      </c>
      <c r="U2140" s="14" t="n">
        <v>0</v>
      </c>
      <c r="V2140" s="14">
        <f>IF(T2140="","",T2140-U2140)</f>
        <v/>
      </c>
      <c r="AS2140" s="13" t="n"/>
      <c r="AT2140" s="13" t="n"/>
      <c r="AU2140" s="13" t="n"/>
    </row>
    <row r="2141">
      <c r="C2141" s="13" t="n">
        <v>148</v>
      </c>
      <c r="D2141" s="14">
        <f>Demand!AU163</f>
        <v/>
      </c>
      <c r="E2141" s="14">
        <f>Demand!AV163</f>
        <v/>
      </c>
      <c r="F2141" s="14">
        <f>Demand!AW163</f>
        <v/>
      </c>
      <c r="T2141" s="14">
        <f>IF(F2140=24,SUM(D2141:F2330),"")</f>
        <v/>
      </c>
      <c r="U2141" s="14" t="n">
        <v>0</v>
      </c>
      <c r="V2141" s="14">
        <f>IF(T2141="","",T2141-U2141)</f>
        <v/>
      </c>
      <c r="AS2141" s="13" t="n"/>
      <c r="AT2141" s="13" t="n"/>
      <c r="AU2141" s="13" t="n"/>
    </row>
    <row r="2142">
      <c r="C2142" s="13" t="n">
        <v>149</v>
      </c>
      <c r="D2142" s="14">
        <f>Demand!AU164</f>
        <v/>
      </c>
      <c r="E2142" s="14">
        <f>Demand!AV164</f>
        <v/>
      </c>
      <c r="F2142" s="14">
        <f>Demand!AW164</f>
        <v/>
      </c>
      <c r="T2142" s="14">
        <f>IF(F2141=24,SUM(D2142:F2331),"")</f>
        <v/>
      </c>
      <c r="U2142" s="14" t="n">
        <v>0</v>
      </c>
      <c r="V2142" s="14">
        <f>IF(T2142="","",T2142-U2142)</f>
        <v/>
      </c>
      <c r="AS2142" s="13" t="n"/>
      <c r="AT2142" s="13" t="n"/>
      <c r="AU2142" s="13" t="n"/>
    </row>
    <row r="2143">
      <c r="C2143" s="13" t="n">
        <v>150</v>
      </c>
      <c r="D2143" s="14">
        <f>Demand!AU165</f>
        <v/>
      </c>
      <c r="E2143" s="14">
        <f>Demand!AV165</f>
        <v/>
      </c>
      <c r="F2143" s="14">
        <f>Demand!AW165</f>
        <v/>
      </c>
      <c r="T2143" s="14">
        <f>IF(F2142=24,SUM(D2143:F2332),"")</f>
        <v/>
      </c>
      <c r="U2143" s="14" t="n">
        <v>0</v>
      </c>
      <c r="V2143" s="14">
        <f>IF(T2143="","",T2143-U2143)</f>
        <v/>
      </c>
      <c r="AS2143" s="13" t="n"/>
      <c r="AT2143" s="13" t="n"/>
      <c r="AU2143" s="13" t="n"/>
    </row>
    <row r="2144">
      <c r="C2144" s="13" t="n">
        <v>151</v>
      </c>
      <c r="D2144" s="14">
        <f>Demand!AU166</f>
        <v/>
      </c>
      <c r="E2144" s="14">
        <f>Demand!AV166</f>
        <v/>
      </c>
      <c r="F2144" s="14">
        <f>Demand!AW166</f>
        <v/>
      </c>
      <c r="T2144" s="14">
        <f>IF(F2143=24,SUM(D2144:F2333),"")</f>
        <v/>
      </c>
      <c r="U2144" s="14" t="n">
        <v>0</v>
      </c>
      <c r="V2144" s="14">
        <f>IF(T2144="","",T2144-U2144)</f>
        <v/>
      </c>
      <c r="AS2144" s="13" t="n"/>
      <c r="AT2144" s="13" t="n"/>
      <c r="AU2144" s="13" t="n"/>
    </row>
    <row r="2145">
      <c r="C2145" s="13" t="n">
        <v>152</v>
      </c>
      <c r="D2145" s="14">
        <f>Demand!AU167</f>
        <v/>
      </c>
      <c r="E2145" s="14">
        <f>Demand!AV167</f>
        <v/>
      </c>
      <c r="F2145" s="14">
        <f>Demand!AW167</f>
        <v/>
      </c>
      <c r="T2145" s="14">
        <f>IF(F2144=24,SUM(D2145:F2334),"")</f>
        <v/>
      </c>
      <c r="U2145" s="14" t="n">
        <v>0</v>
      </c>
      <c r="V2145" s="14">
        <f>IF(T2145="","",T2145-U2145)</f>
        <v/>
      </c>
      <c r="AS2145" s="13" t="n"/>
      <c r="AT2145" s="13" t="n"/>
      <c r="AU2145" s="13" t="n"/>
    </row>
    <row r="2146">
      <c r="C2146" s="13" t="n">
        <v>153</v>
      </c>
      <c r="D2146" s="14">
        <f>Demand!AU168</f>
        <v/>
      </c>
      <c r="E2146" s="14">
        <f>Demand!AV168</f>
        <v/>
      </c>
      <c r="F2146" s="14">
        <f>Demand!AW168</f>
        <v/>
      </c>
      <c r="T2146" s="14">
        <f>IF(F2145=24,SUM(D2146:F2335),"")</f>
        <v/>
      </c>
      <c r="U2146" s="14" t="n">
        <v>0</v>
      </c>
      <c r="V2146" s="14">
        <f>IF(T2146="","",T2146-U2146)</f>
        <v/>
      </c>
      <c r="AS2146" s="13" t="n"/>
      <c r="AT2146" s="13" t="n"/>
      <c r="AU2146" s="13" t="n"/>
    </row>
    <row r="2147">
      <c r="C2147" s="13" t="n">
        <v>154</v>
      </c>
      <c r="D2147" s="14">
        <f>Demand!AU169</f>
        <v/>
      </c>
      <c r="E2147" s="14">
        <f>Demand!AV169</f>
        <v/>
      </c>
      <c r="F2147" s="14">
        <f>Demand!AW169</f>
        <v/>
      </c>
      <c r="T2147" s="14">
        <f>IF(F2146=24,SUM(D2147:F2336),"")</f>
        <v/>
      </c>
      <c r="U2147" s="14" t="n">
        <v>0</v>
      </c>
      <c r="V2147" s="14">
        <f>IF(T2147="","",T2147-U2147)</f>
        <v/>
      </c>
      <c r="AS2147" s="13" t="n"/>
      <c r="AT2147" s="13" t="n"/>
      <c r="AU2147" s="13" t="n"/>
    </row>
    <row r="2148">
      <c r="C2148" s="13" t="n">
        <v>155</v>
      </c>
      <c r="D2148" s="14">
        <f>Demand!AU170</f>
        <v/>
      </c>
      <c r="E2148" s="14">
        <f>Demand!AV170</f>
        <v/>
      </c>
      <c r="F2148" s="14">
        <f>Demand!AW170</f>
        <v/>
      </c>
      <c r="T2148" s="14">
        <f>IF(F2147=24,SUM(D2148:F2337),"")</f>
        <v/>
      </c>
      <c r="U2148" s="14" t="n">
        <v>0</v>
      </c>
      <c r="V2148" s="14">
        <f>IF(T2148="","",T2148-U2148)</f>
        <v/>
      </c>
      <c r="AS2148" s="13" t="n"/>
      <c r="AT2148" s="13" t="n"/>
      <c r="AU2148" s="13" t="n"/>
    </row>
    <row r="2149">
      <c r="C2149" s="13" t="n">
        <v>156</v>
      </c>
      <c r="D2149" s="14">
        <f>Demand!AU171</f>
        <v/>
      </c>
      <c r="E2149" s="14">
        <f>Demand!AV171</f>
        <v/>
      </c>
      <c r="F2149" s="14">
        <f>Demand!AW171</f>
        <v/>
      </c>
      <c r="T2149" s="14">
        <f>IF(F2148=24,SUM(D2149:F2338),"")</f>
        <v/>
      </c>
      <c r="U2149" s="14" t="n">
        <v>0</v>
      </c>
      <c r="V2149" s="14">
        <f>IF(T2149="","",T2149-U2149)</f>
        <v/>
      </c>
      <c r="AS2149" s="13" t="n"/>
      <c r="AT2149" s="13" t="n"/>
      <c r="AU2149" s="13" t="n"/>
    </row>
    <row r="2150">
      <c r="C2150" s="13" t="n">
        <v>157</v>
      </c>
      <c r="D2150" s="14">
        <f>Demand!AU172</f>
        <v/>
      </c>
      <c r="E2150" s="14">
        <f>Demand!AV172</f>
        <v/>
      </c>
      <c r="F2150" s="14">
        <f>Demand!AW172</f>
        <v/>
      </c>
      <c r="T2150" s="14">
        <f>IF(F2149=24,SUM(D2150:F2339),"")</f>
        <v/>
      </c>
      <c r="U2150" s="14" t="n">
        <v>0</v>
      </c>
      <c r="V2150" s="14">
        <f>IF(T2150="","",T2150-U2150)</f>
        <v/>
      </c>
      <c r="AS2150" s="13" t="n"/>
      <c r="AT2150" s="13" t="n"/>
      <c r="AU2150" s="13" t="n"/>
    </row>
    <row r="2151">
      <c r="C2151" s="13" t="n">
        <v>158</v>
      </c>
      <c r="D2151" s="14">
        <f>Demand!AU173</f>
        <v/>
      </c>
      <c r="E2151" s="14">
        <f>Demand!AV173</f>
        <v/>
      </c>
      <c r="F2151" s="14">
        <f>Demand!AW173</f>
        <v/>
      </c>
      <c r="T2151" s="14">
        <f>IF(F2150=24,SUM(D2151:F2340),"")</f>
        <v/>
      </c>
      <c r="U2151" s="14" t="n">
        <v>0</v>
      </c>
      <c r="V2151" s="14">
        <f>IF(T2151="","",T2151-U2151)</f>
        <v/>
      </c>
      <c r="AS2151" s="13" t="n"/>
      <c r="AT2151" s="13" t="n"/>
      <c r="AU2151" s="13" t="n"/>
    </row>
    <row r="2152">
      <c r="C2152" s="13" t="n">
        <v>159</v>
      </c>
      <c r="D2152" s="14">
        <f>Demand!AU174</f>
        <v/>
      </c>
      <c r="E2152" s="14">
        <f>Demand!AV174</f>
        <v/>
      </c>
      <c r="F2152" s="14">
        <f>Demand!AW174</f>
        <v/>
      </c>
      <c r="T2152" s="14">
        <f>IF(F2151=24,SUM(D2152:F2341),"")</f>
        <v/>
      </c>
      <c r="U2152" s="14" t="n">
        <v>0</v>
      </c>
      <c r="V2152" s="14">
        <f>IF(T2152="","",T2152-U2152)</f>
        <v/>
      </c>
      <c r="AS2152" s="13" t="n"/>
      <c r="AT2152" s="13" t="n"/>
      <c r="AU2152" s="13" t="n"/>
    </row>
    <row r="2153">
      <c r="C2153" s="13" t="n">
        <v>160</v>
      </c>
      <c r="D2153" s="14">
        <f>Demand!AU175</f>
        <v/>
      </c>
      <c r="E2153" s="14">
        <f>Demand!AV175</f>
        <v/>
      </c>
      <c r="F2153" s="14">
        <f>Demand!AW175</f>
        <v/>
      </c>
      <c r="T2153" s="14">
        <f>IF(F2152=24,SUM(D2153:F2342),"")</f>
        <v/>
      </c>
      <c r="U2153" s="14" t="n">
        <v>0</v>
      </c>
      <c r="V2153" s="14">
        <f>IF(T2153="","",T2153-U2153)</f>
        <v/>
      </c>
      <c r="AS2153" s="13" t="n"/>
      <c r="AT2153" s="13" t="n"/>
      <c r="AU2153" s="13" t="n"/>
    </row>
    <row r="2154">
      <c r="C2154" s="13" t="n">
        <v>161</v>
      </c>
      <c r="D2154" s="14">
        <f>Demand!AU176</f>
        <v/>
      </c>
      <c r="E2154" s="14">
        <f>Demand!AV176</f>
        <v/>
      </c>
      <c r="F2154" s="14">
        <f>Demand!AW176</f>
        <v/>
      </c>
      <c r="T2154" s="14">
        <f>IF(F2153=24,SUM(D2154:F2343),"")</f>
        <v/>
      </c>
      <c r="U2154" s="14" t="n">
        <v>0</v>
      </c>
      <c r="V2154" s="14">
        <f>IF(T2154="","",T2154-U2154)</f>
        <v/>
      </c>
      <c r="AS2154" s="13" t="n"/>
      <c r="AT2154" s="13" t="n"/>
      <c r="AU2154" s="13" t="n"/>
    </row>
    <row r="2155">
      <c r="C2155" s="13" t="n">
        <v>162</v>
      </c>
      <c r="D2155" s="14">
        <f>Demand!AU177</f>
        <v/>
      </c>
      <c r="E2155" s="14">
        <f>Demand!AV177</f>
        <v/>
      </c>
      <c r="F2155" s="14">
        <f>Demand!AW177</f>
        <v/>
      </c>
      <c r="T2155" s="14">
        <f>IF(F2154=24,SUM(D2155:F2344),"")</f>
        <v/>
      </c>
      <c r="U2155" s="14" t="n">
        <v>0</v>
      </c>
      <c r="V2155" s="14">
        <f>IF(T2155="","",T2155-U2155)</f>
        <v/>
      </c>
      <c r="AS2155" s="13" t="n"/>
      <c r="AT2155" s="13" t="n"/>
      <c r="AU2155" s="13" t="n"/>
    </row>
    <row r="2156">
      <c r="C2156" s="13" t="n">
        <v>163</v>
      </c>
      <c r="D2156" s="14">
        <f>Demand!AU178</f>
        <v/>
      </c>
      <c r="E2156" s="14">
        <f>Demand!AV178</f>
        <v/>
      </c>
      <c r="F2156" s="14">
        <f>Demand!AW178</f>
        <v/>
      </c>
      <c r="T2156" s="14">
        <f>IF(F2155=24,SUM(D2156:F2345),"")</f>
        <v/>
      </c>
      <c r="U2156" s="14" t="n">
        <v>0</v>
      </c>
      <c r="V2156" s="14">
        <f>IF(T2156="","",T2156-U2156)</f>
        <v/>
      </c>
      <c r="AS2156" s="13" t="n"/>
      <c r="AT2156" s="13" t="n"/>
      <c r="AU2156" s="13" t="n"/>
    </row>
    <row r="2157">
      <c r="C2157" s="13" t="n">
        <v>164</v>
      </c>
      <c r="D2157" s="14">
        <f>Demand!AU179</f>
        <v/>
      </c>
      <c r="E2157" s="14">
        <f>Demand!AV179</f>
        <v/>
      </c>
      <c r="F2157" s="14">
        <f>Demand!AW179</f>
        <v/>
      </c>
      <c r="T2157" s="14">
        <f>IF(F2156=24,SUM(D2157:F2346),"")</f>
        <v/>
      </c>
      <c r="U2157" s="14" t="n">
        <v>0</v>
      </c>
      <c r="V2157" s="14">
        <f>IF(T2157="","",T2157-U2157)</f>
        <v/>
      </c>
      <c r="AS2157" s="13" t="n"/>
      <c r="AT2157" s="13" t="n"/>
      <c r="AU2157" s="13" t="n"/>
    </row>
    <row r="2158">
      <c r="C2158" s="13" t="n">
        <v>165</v>
      </c>
      <c r="D2158" s="14">
        <f>Demand!AU180</f>
        <v/>
      </c>
      <c r="E2158" s="14">
        <f>Demand!AV180</f>
        <v/>
      </c>
      <c r="F2158" s="14">
        <f>Demand!AW180</f>
        <v/>
      </c>
      <c r="T2158" s="14">
        <f>IF(F2157=24,SUM(D2158:F2347),"")</f>
        <v/>
      </c>
      <c r="U2158" s="14" t="n">
        <v>0</v>
      </c>
      <c r="V2158" s="14">
        <f>IF(T2158="","",T2158-U2158)</f>
        <v/>
      </c>
      <c r="AS2158" s="13" t="n"/>
      <c r="AT2158" s="13" t="n"/>
      <c r="AU2158" s="13" t="n"/>
    </row>
    <row r="2159">
      <c r="C2159" s="13" t="n">
        <v>166</v>
      </c>
      <c r="D2159" s="14">
        <f>Demand!AU181</f>
        <v/>
      </c>
      <c r="E2159" s="14">
        <f>Demand!AV181</f>
        <v/>
      </c>
      <c r="F2159" s="14">
        <f>Demand!AW181</f>
        <v/>
      </c>
      <c r="T2159" s="14">
        <f>IF(F2158=24,SUM(D2159:F2348),"")</f>
        <v/>
      </c>
      <c r="U2159" s="14" t="n">
        <v>0</v>
      </c>
      <c r="V2159" s="14">
        <f>IF(T2159="","",T2159-U2159)</f>
        <v/>
      </c>
      <c r="AS2159" s="13" t="n"/>
      <c r="AT2159" s="13" t="n"/>
      <c r="AU2159" s="13" t="n"/>
    </row>
    <row r="2160">
      <c r="C2160" s="13" t="n">
        <v>167</v>
      </c>
      <c r="D2160" s="14">
        <f>Demand!AU182</f>
        <v/>
      </c>
      <c r="E2160" s="14">
        <f>Demand!AV182</f>
        <v/>
      </c>
      <c r="F2160" s="14">
        <f>Demand!AW182</f>
        <v/>
      </c>
      <c r="T2160" s="14">
        <f>IF(F2159=24,SUM(D2160:F2349),"")</f>
        <v/>
      </c>
      <c r="U2160" s="14" t="n">
        <v>0</v>
      </c>
      <c r="V2160" s="14">
        <f>IF(T2160="","",T2160-U2160)</f>
        <v/>
      </c>
      <c r="AS2160" s="13" t="n"/>
      <c r="AT2160" s="13" t="n"/>
      <c r="AU2160" s="13" t="n"/>
    </row>
    <row r="2161">
      <c r="C2161" s="13" t="n">
        <v>168</v>
      </c>
      <c r="D2161" s="14">
        <f>Demand!AU183</f>
        <v/>
      </c>
      <c r="E2161" s="14">
        <f>Demand!AV183</f>
        <v/>
      </c>
      <c r="F2161" s="14">
        <f>Demand!AW183</f>
        <v/>
      </c>
      <c r="T2161" s="14">
        <f>IF(F2160=24,SUM(D2161:F2350),"")</f>
        <v/>
      </c>
      <c r="U2161" s="14" t="n">
        <v>0</v>
      </c>
      <c r="V2161" s="14">
        <f>IF(T2161="","",T2161-U2161)</f>
        <v/>
      </c>
      <c r="AS2161" s="13" t="n"/>
      <c r="AT2161" s="13" t="n"/>
      <c r="AU2161" s="13" t="n"/>
    </row>
    <row r="2162">
      <c r="C2162" s="13" t="n">
        <v>169</v>
      </c>
      <c r="D2162" s="14">
        <f>Demand!AU184</f>
        <v/>
      </c>
      <c r="E2162" s="14">
        <f>Demand!AV184</f>
        <v/>
      </c>
      <c r="F2162" s="14">
        <f>Demand!AW184</f>
        <v/>
      </c>
      <c r="T2162" s="14">
        <f>IF(F2161=24,SUM(D2162:F2351),"")</f>
        <v/>
      </c>
      <c r="U2162" s="14" t="n">
        <v>0</v>
      </c>
      <c r="V2162" s="14">
        <f>IF(T2162="","",T2162-U2162)</f>
        <v/>
      </c>
      <c r="AS2162" s="13" t="n"/>
      <c r="AT2162" s="13" t="n"/>
      <c r="AU2162" s="13" t="n"/>
    </row>
    <row r="2163">
      <c r="C2163" s="13" t="n">
        <v>170</v>
      </c>
      <c r="D2163" s="14">
        <f>Demand!AU185</f>
        <v/>
      </c>
      <c r="E2163" s="14">
        <f>Demand!AV185</f>
        <v/>
      </c>
      <c r="F2163" s="14">
        <f>Demand!AW185</f>
        <v/>
      </c>
      <c r="T2163" s="14">
        <f>IF(F2162=24,SUM(D2163:F2352),"")</f>
        <v/>
      </c>
      <c r="U2163" s="14" t="n">
        <v>0</v>
      </c>
      <c r="V2163" s="14">
        <f>IF(T2163="","",T2163-U2163)</f>
        <v/>
      </c>
      <c r="AS2163" s="13" t="n"/>
      <c r="AT2163" s="13" t="n"/>
      <c r="AU2163" s="13" t="n"/>
    </row>
    <row r="2164">
      <c r="C2164" s="13" t="n">
        <v>171</v>
      </c>
      <c r="D2164" s="14">
        <f>Demand!AU186</f>
        <v/>
      </c>
      <c r="E2164" s="14">
        <f>Demand!AV186</f>
        <v/>
      </c>
      <c r="F2164" s="14">
        <f>Demand!AW186</f>
        <v/>
      </c>
      <c r="T2164" s="14">
        <f>IF(F2163=24,SUM(D2164:F2353),"")</f>
        <v/>
      </c>
      <c r="U2164" s="14" t="n">
        <v>0</v>
      </c>
      <c r="V2164" s="14">
        <f>IF(T2164="","",T2164-U2164)</f>
        <v/>
      </c>
      <c r="AS2164" s="13" t="n"/>
      <c r="AT2164" s="13" t="n"/>
      <c r="AU2164" s="13" t="n"/>
    </row>
    <row r="2165">
      <c r="C2165" s="13" t="n">
        <v>172</v>
      </c>
      <c r="D2165" s="14">
        <f>Demand!AU187</f>
        <v/>
      </c>
      <c r="E2165" s="14">
        <f>Demand!AV187</f>
        <v/>
      </c>
      <c r="F2165" s="14">
        <f>Demand!AW187</f>
        <v/>
      </c>
      <c r="T2165" s="14">
        <f>IF(F2164=24,SUM(D2165:F2354),"")</f>
        <v/>
      </c>
      <c r="U2165" s="14" t="n">
        <v>0</v>
      </c>
      <c r="V2165" s="14">
        <f>IF(T2165="","",T2165-U2165)</f>
        <v/>
      </c>
      <c r="AS2165" s="13" t="n"/>
      <c r="AT2165" s="13" t="n"/>
      <c r="AU2165" s="13" t="n"/>
    </row>
    <row r="2166">
      <c r="C2166" s="13" t="n">
        <v>173</v>
      </c>
      <c r="D2166" s="14">
        <f>Demand!AU188</f>
        <v/>
      </c>
      <c r="E2166" s="14">
        <f>Demand!AV188</f>
        <v/>
      </c>
      <c r="F2166" s="14">
        <f>Demand!AW188</f>
        <v/>
      </c>
      <c r="T2166" s="14">
        <f>IF(F2165=24,SUM(D2166:F2355),"")</f>
        <v/>
      </c>
      <c r="U2166" s="14" t="n">
        <v>0</v>
      </c>
      <c r="V2166" s="14">
        <f>IF(T2166="","",T2166-U2166)</f>
        <v/>
      </c>
      <c r="AS2166" s="13" t="n"/>
      <c r="AT2166" s="13" t="n"/>
      <c r="AU2166" s="13" t="n"/>
    </row>
    <row r="2167">
      <c r="C2167" s="13" t="n">
        <v>174</v>
      </c>
      <c r="D2167" s="14">
        <f>Demand!AU189</f>
        <v/>
      </c>
      <c r="E2167" s="14">
        <f>Demand!AV189</f>
        <v/>
      </c>
      <c r="F2167" s="14">
        <f>Demand!AW189</f>
        <v/>
      </c>
      <c r="T2167" s="14">
        <f>IF(F2166=24,SUM(D2167:F2356),"")</f>
        <v/>
      </c>
      <c r="U2167" s="14" t="n">
        <v>0</v>
      </c>
      <c r="V2167" s="14">
        <f>IF(T2167="","",T2167-U2167)</f>
        <v/>
      </c>
      <c r="AS2167" s="13" t="n"/>
      <c r="AT2167" s="13" t="n"/>
      <c r="AU2167" s="13" t="n"/>
    </row>
    <row r="2168">
      <c r="C2168" s="13" t="n">
        <v>175</v>
      </c>
      <c r="D2168" s="14">
        <f>Demand!AU190</f>
        <v/>
      </c>
      <c r="E2168" s="14">
        <f>Demand!AV190</f>
        <v/>
      </c>
      <c r="F2168" s="14">
        <f>Demand!AW190</f>
        <v/>
      </c>
      <c r="T2168" s="14">
        <f>IF(F2167=24,SUM(D2168:F2357),"")</f>
        <v/>
      </c>
      <c r="U2168" s="14" t="n">
        <v>0</v>
      </c>
      <c r="V2168" s="14">
        <f>IF(T2168="","",T2168-U2168)</f>
        <v/>
      </c>
      <c r="AS2168" s="13" t="n"/>
      <c r="AT2168" s="13" t="n"/>
      <c r="AU2168" s="13" t="n"/>
    </row>
    <row r="2169">
      <c r="C2169" s="13" t="n">
        <v>176</v>
      </c>
      <c r="D2169" s="14">
        <f>Demand!AU191</f>
        <v/>
      </c>
      <c r="E2169" s="14">
        <f>Demand!AV191</f>
        <v/>
      </c>
      <c r="F2169" s="14">
        <f>Demand!AW191</f>
        <v/>
      </c>
      <c r="T2169" s="14">
        <f>IF(F2168=24,SUM(D2169:F2358),"")</f>
        <v/>
      </c>
      <c r="U2169" s="14" t="n">
        <v>0</v>
      </c>
      <c r="V2169" s="14">
        <f>IF(T2169="","",T2169-U2169)</f>
        <v/>
      </c>
      <c r="AS2169" s="13" t="n"/>
      <c r="AT2169" s="13" t="n"/>
      <c r="AU2169" s="13" t="n"/>
    </row>
    <row r="2170">
      <c r="C2170" s="13" t="n">
        <v>177</v>
      </c>
      <c r="D2170" s="14">
        <f>Demand!AU192</f>
        <v/>
      </c>
      <c r="E2170" s="14">
        <f>Demand!AV192</f>
        <v/>
      </c>
      <c r="F2170" s="14">
        <f>Demand!AW192</f>
        <v/>
      </c>
      <c r="T2170" s="14">
        <f>IF(F2169=24,SUM(D2170:F2359),"")</f>
        <v/>
      </c>
      <c r="U2170" s="14" t="n">
        <v>0</v>
      </c>
      <c r="V2170" s="14">
        <f>IF(T2170="","",T2170-U2170)</f>
        <v/>
      </c>
      <c r="AS2170" s="13" t="n"/>
      <c r="AT2170" s="13" t="n"/>
      <c r="AU2170" s="13" t="n"/>
    </row>
    <row r="2171">
      <c r="C2171" s="13" t="n">
        <v>178</v>
      </c>
      <c r="D2171" s="14">
        <f>Demand!AU193</f>
        <v/>
      </c>
      <c r="E2171" s="14">
        <f>Demand!AV193</f>
        <v/>
      </c>
      <c r="F2171" s="14">
        <f>Demand!AW193</f>
        <v/>
      </c>
      <c r="T2171" s="14">
        <f>IF(F2170=24,SUM(D2171:F2360),"")</f>
        <v/>
      </c>
      <c r="U2171" s="14" t="n">
        <v>0</v>
      </c>
      <c r="V2171" s="14">
        <f>IF(T2171="","",T2171-U2171)</f>
        <v/>
      </c>
      <c r="AS2171" s="13" t="n"/>
      <c r="AT2171" s="13" t="n"/>
      <c r="AU2171" s="13" t="n"/>
    </row>
    <row r="2172">
      <c r="C2172" s="13" t="n">
        <v>179</v>
      </c>
      <c r="D2172" s="14">
        <f>Demand!AU194</f>
        <v/>
      </c>
      <c r="E2172" s="14">
        <f>Demand!AV194</f>
        <v/>
      </c>
      <c r="F2172" s="14">
        <f>Demand!AW194</f>
        <v/>
      </c>
      <c r="T2172" s="14">
        <f>IF(F2171=24,SUM(D2172:F2361),"")</f>
        <v/>
      </c>
      <c r="U2172" s="14" t="n">
        <v>0</v>
      </c>
      <c r="V2172" s="14">
        <f>IF(T2172="","",T2172-U2172)</f>
        <v/>
      </c>
      <c r="AS2172" s="13" t="n"/>
      <c r="AT2172" s="13" t="n"/>
      <c r="AU2172" s="13" t="n"/>
    </row>
    <row r="2173">
      <c r="C2173" s="13" t="n">
        <v>180</v>
      </c>
      <c r="D2173" s="14">
        <f>Demand!AU195</f>
        <v/>
      </c>
      <c r="E2173" s="14">
        <f>Demand!AV195</f>
        <v/>
      </c>
      <c r="F2173" s="14">
        <f>Demand!AW195</f>
        <v/>
      </c>
      <c r="T2173" s="14">
        <f>IF(F2172=24,SUM(D2173:F2362),"")</f>
        <v/>
      </c>
      <c r="U2173" s="14" t="n">
        <v>0</v>
      </c>
      <c r="V2173" s="14">
        <f>IF(T2173="","",T2173-U2173)</f>
        <v/>
      </c>
      <c r="AS2173" s="13" t="n"/>
      <c r="AT2173" s="13" t="n"/>
      <c r="AU2173" s="13" t="n"/>
    </row>
    <row r="2174">
      <c r="C2174" s="13" t="n">
        <v>181</v>
      </c>
      <c r="D2174" s="14">
        <f>Demand!AU196</f>
        <v/>
      </c>
      <c r="E2174" s="14">
        <f>Demand!AV196</f>
        <v/>
      </c>
      <c r="F2174" s="14">
        <f>Demand!AW196</f>
        <v/>
      </c>
      <c r="T2174" s="14">
        <f>IF(F2173=24,SUM(D2174:F2363),"")</f>
        <v/>
      </c>
      <c r="U2174" s="14" t="n">
        <v>0</v>
      </c>
      <c r="V2174" s="14">
        <f>IF(T2174="","",T2174-U2174)</f>
        <v/>
      </c>
      <c r="AS2174" s="13" t="n"/>
      <c r="AT2174" s="13" t="n"/>
      <c r="AU2174" s="13" t="n"/>
    </row>
    <row r="2175">
      <c r="C2175" s="13" t="n">
        <v>182</v>
      </c>
      <c r="D2175" s="14">
        <f>Demand!AU197</f>
        <v/>
      </c>
      <c r="E2175" s="14">
        <f>Demand!AV197</f>
        <v/>
      </c>
      <c r="F2175" s="14">
        <f>Demand!AW197</f>
        <v/>
      </c>
      <c r="T2175" s="14">
        <f>IF(F2174=24,SUM(D2175:F2364),"")</f>
        <v/>
      </c>
      <c r="U2175" s="14" t="n">
        <v>0</v>
      </c>
      <c r="V2175" s="14">
        <f>IF(T2175="","",T2175-U2175)</f>
        <v/>
      </c>
      <c r="AS2175" s="13" t="n"/>
      <c r="AT2175" s="13" t="n"/>
      <c r="AU2175" s="13" t="n"/>
    </row>
    <row r="2176">
      <c r="C2176" s="13" t="n">
        <v>183</v>
      </c>
      <c r="D2176" s="14">
        <f>Demand!AU198</f>
        <v/>
      </c>
      <c r="E2176" s="14">
        <f>Demand!AV198</f>
        <v/>
      </c>
      <c r="F2176" s="14">
        <f>Demand!AW198</f>
        <v/>
      </c>
      <c r="T2176" s="14">
        <f>IF(F2175=24,SUM(D2176:F2365),"")</f>
        <v/>
      </c>
      <c r="U2176" s="14" t="n">
        <v>0</v>
      </c>
      <c r="V2176" s="14">
        <f>IF(T2176="","",T2176-U2176)</f>
        <v/>
      </c>
      <c r="AS2176" s="13" t="n"/>
      <c r="AT2176" s="13" t="n"/>
      <c r="AU2176" s="13" t="n"/>
    </row>
    <row r="2177">
      <c r="C2177" s="13" t="n">
        <v>184</v>
      </c>
      <c r="D2177" s="14">
        <f>Demand!AU199</f>
        <v/>
      </c>
      <c r="E2177" s="14">
        <f>Demand!AV199</f>
        <v/>
      </c>
      <c r="F2177" s="14">
        <f>Demand!AW199</f>
        <v/>
      </c>
      <c r="T2177" s="14">
        <f>IF(F2176=24,SUM(D2177:F2366),"")</f>
        <v/>
      </c>
      <c r="U2177" s="14" t="n">
        <v>0</v>
      </c>
      <c r="V2177" s="14">
        <f>IF(T2177="","",T2177-U2177)</f>
        <v/>
      </c>
      <c r="AS2177" s="13" t="n"/>
      <c r="AT2177" s="13" t="n"/>
      <c r="AU2177" s="13" t="n"/>
    </row>
    <row r="2178">
      <c r="C2178" s="13" t="n">
        <v>185</v>
      </c>
      <c r="D2178" s="14">
        <f>Demand!AU200</f>
        <v/>
      </c>
      <c r="E2178" s="14">
        <f>Demand!AV200</f>
        <v/>
      </c>
      <c r="F2178" s="14">
        <f>Demand!AW200</f>
        <v/>
      </c>
      <c r="T2178" s="14">
        <f>IF(F2177=24,SUM(D2178:F2367),"")</f>
        <v/>
      </c>
      <c r="U2178" s="14" t="n">
        <v>0</v>
      </c>
      <c r="V2178" s="14">
        <f>IF(T2178="","",T2178-U2178)</f>
        <v/>
      </c>
      <c r="AS2178" s="13" t="n"/>
      <c r="AT2178" s="13" t="n"/>
      <c r="AU2178" s="13" t="n"/>
    </row>
    <row r="2179">
      <c r="C2179" s="13" t="n">
        <v>186</v>
      </c>
      <c r="D2179" s="14">
        <f>Demand!AU201</f>
        <v/>
      </c>
      <c r="E2179" s="14">
        <f>Demand!AV201</f>
        <v/>
      </c>
      <c r="F2179" s="14">
        <f>Demand!AW201</f>
        <v/>
      </c>
      <c r="T2179" s="14">
        <f>IF(F2178=24,SUM(D2179:F2368),"")</f>
        <v/>
      </c>
      <c r="U2179" s="14" t="n">
        <v>0</v>
      </c>
      <c r="V2179" s="14">
        <f>IF(T2179="","",T2179-U2179)</f>
        <v/>
      </c>
      <c r="AS2179" s="13" t="n"/>
      <c r="AT2179" s="13" t="n"/>
      <c r="AU2179" s="13" t="n"/>
    </row>
    <row r="2180">
      <c r="C2180" s="13" t="n">
        <v>187</v>
      </c>
      <c r="D2180" s="14">
        <f>Demand!AU202</f>
        <v/>
      </c>
      <c r="E2180" s="14">
        <f>Demand!AV202</f>
        <v/>
      </c>
      <c r="F2180" s="14">
        <f>Demand!AW202</f>
        <v/>
      </c>
      <c r="T2180" s="14">
        <f>IF(F2179=24,SUM(D2180:F2369),"")</f>
        <v/>
      </c>
      <c r="U2180" s="14" t="n">
        <v>0</v>
      </c>
      <c r="V2180" s="14">
        <f>IF(T2180="","",T2180-U2180)</f>
        <v/>
      </c>
      <c r="AS2180" s="13" t="n"/>
      <c r="AT2180" s="13" t="n"/>
      <c r="AU2180" s="13" t="n"/>
    </row>
    <row r="2181">
      <c r="C2181" s="13" t="n">
        <v>188</v>
      </c>
      <c r="D2181" s="14">
        <f>Demand!AU203</f>
        <v/>
      </c>
      <c r="E2181" s="14">
        <f>Demand!AV203</f>
        <v/>
      </c>
      <c r="F2181" s="14">
        <f>Demand!AW203</f>
        <v/>
      </c>
      <c r="T2181" s="14">
        <f>IF(F2180=24,SUM(D2181:F2370),"")</f>
        <v/>
      </c>
      <c r="U2181" s="14" t="n">
        <v>0</v>
      </c>
      <c r="V2181" s="14">
        <f>IF(T2181="","",T2181-U2181)</f>
        <v/>
      </c>
      <c r="AS2181" s="13" t="n"/>
      <c r="AT2181" s="13" t="n"/>
      <c r="AU2181" s="13" t="n"/>
    </row>
    <row r="2182">
      <c r="C2182" s="13" t="n">
        <v>189</v>
      </c>
      <c r="D2182" s="14">
        <f>Demand!AU204</f>
        <v/>
      </c>
      <c r="E2182" s="14">
        <f>Demand!AV204</f>
        <v/>
      </c>
      <c r="F2182" s="14">
        <f>Demand!AW204</f>
        <v/>
      </c>
      <c r="T2182" s="14">
        <f>IF(F2181=24,SUM(D2182:F2371),"")</f>
        <v/>
      </c>
      <c r="U2182" s="14" t="n">
        <v>0</v>
      </c>
      <c r="V2182" s="14">
        <f>IF(T2182="","",T2182-U2182)</f>
        <v/>
      </c>
      <c r="AS2182" s="13" t="n"/>
      <c r="AT2182" s="13" t="n"/>
      <c r="AU2182" s="13" t="n"/>
    </row>
    <row r="2183">
      <c r="C2183" s="13" t="n">
        <v>190</v>
      </c>
      <c r="D2183" s="14">
        <f>Demand!AU205</f>
        <v/>
      </c>
      <c r="E2183" s="14">
        <f>Demand!AV205</f>
        <v/>
      </c>
      <c r="F2183" s="14">
        <f>Demand!AW205</f>
        <v/>
      </c>
      <c r="T2183" s="14">
        <f>IF(F2182=24,SUM(D2183:F2372),"")</f>
        <v/>
      </c>
      <c r="U2183" s="14" t="n">
        <v>0</v>
      </c>
      <c r="V2183" s="14">
        <f>IF(T2183="","",T2183-U2183)</f>
        <v/>
      </c>
      <c r="AS2183" s="13" t="n"/>
      <c r="AT2183" s="13" t="n"/>
      <c r="AU2183" s="13" t="n"/>
    </row>
    <row r="2184">
      <c r="C2184" s="13" t="n">
        <v>191</v>
      </c>
      <c r="D2184" s="14">
        <f>Demand!AU206</f>
        <v/>
      </c>
      <c r="E2184" s="14">
        <f>Demand!AV206</f>
        <v/>
      </c>
      <c r="F2184" s="14">
        <f>Demand!AW206</f>
        <v/>
      </c>
      <c r="T2184" s="14">
        <f>IF(F2183=24,SUM(D2184:F2373),"")</f>
        <v/>
      </c>
      <c r="U2184" s="14" t="n">
        <v>0</v>
      </c>
      <c r="V2184" s="14">
        <f>IF(T2184="","",T2184-U2184)</f>
        <v/>
      </c>
      <c r="AS2184" s="13" t="n"/>
      <c r="AT2184" s="13" t="n"/>
      <c r="AU2184" s="13" t="n"/>
    </row>
    <row r="2185">
      <c r="C2185" s="13" t="n">
        <v>192</v>
      </c>
      <c r="D2185" s="14">
        <f>Demand!AU207</f>
        <v/>
      </c>
      <c r="E2185" s="14">
        <f>Demand!AV207</f>
        <v/>
      </c>
      <c r="F2185" s="14">
        <f>Demand!AW207</f>
        <v/>
      </c>
      <c r="T2185" s="14">
        <f>IF(F2184=24,SUM(D2185:F2374),"")</f>
        <v/>
      </c>
      <c r="U2185" s="14" t="n">
        <v>0</v>
      </c>
      <c r="V2185" s="14">
        <f>IF(T2185="","",T2185-U2185)</f>
        <v/>
      </c>
      <c r="AS2185" s="13" t="n"/>
      <c r="AT2185" s="13" t="n"/>
      <c r="AU2185" s="13" t="n"/>
    </row>
    <row r="2186">
      <c r="C2186" s="13" t="n">
        <v>193</v>
      </c>
      <c r="D2186" s="14">
        <f>Demand!AU208</f>
        <v/>
      </c>
      <c r="E2186" s="14">
        <f>Demand!AV208</f>
        <v/>
      </c>
      <c r="F2186" s="14">
        <f>Demand!AW208</f>
        <v/>
      </c>
      <c r="T2186" s="14">
        <f>IF(F2185=24,SUM(D2186:F2375),"")</f>
        <v/>
      </c>
      <c r="U2186" s="14" t="n">
        <v>0</v>
      </c>
      <c r="V2186" s="14">
        <f>IF(T2186="","",T2186-U2186)</f>
        <v/>
      </c>
      <c r="AS2186" s="13" t="n"/>
      <c r="AT2186" s="13" t="n"/>
      <c r="AU2186" s="13" t="n"/>
    </row>
    <row r="2187">
      <c r="C2187" s="13" t="n">
        <v>194</v>
      </c>
      <c r="D2187" s="14">
        <f>Demand!AU209</f>
        <v/>
      </c>
      <c r="E2187" s="14">
        <f>Demand!AV209</f>
        <v/>
      </c>
      <c r="F2187" s="14">
        <f>Demand!AW209</f>
        <v/>
      </c>
      <c r="T2187" s="14">
        <f>IF(F2186=24,SUM(D2187:F2376),"")</f>
        <v/>
      </c>
      <c r="U2187" s="14" t="n">
        <v>0</v>
      </c>
      <c r="V2187" s="14">
        <f>IF(T2187="","",T2187-U2187)</f>
        <v/>
      </c>
      <c r="AS2187" s="13" t="n"/>
      <c r="AT2187" s="13" t="n"/>
      <c r="AU2187" s="13" t="n"/>
    </row>
    <row r="2188">
      <c r="C2188" s="13" t="n">
        <v>195</v>
      </c>
      <c r="D2188" s="14">
        <f>Demand!AU210</f>
        <v/>
      </c>
      <c r="E2188" s="14">
        <f>Demand!AV210</f>
        <v/>
      </c>
      <c r="F2188" s="14">
        <f>Demand!AW210</f>
        <v/>
      </c>
      <c r="T2188" s="14">
        <f>IF(F2187=24,SUM(D2188:F2377),"")</f>
        <v/>
      </c>
      <c r="U2188" s="14" t="n">
        <v>0</v>
      </c>
      <c r="V2188" s="14">
        <f>IF(T2188="","",T2188-U2188)</f>
        <v/>
      </c>
      <c r="AS2188" s="13" t="n"/>
      <c r="AT2188" s="13" t="n"/>
      <c r="AU2188" s="13" t="n"/>
    </row>
    <row r="2189">
      <c r="C2189" s="13" t="n">
        <v>196</v>
      </c>
      <c r="D2189" s="14">
        <f>Demand!AU211</f>
        <v/>
      </c>
      <c r="E2189" s="14">
        <f>Demand!AV211</f>
        <v/>
      </c>
      <c r="F2189" s="14">
        <f>Demand!AW211</f>
        <v/>
      </c>
      <c r="T2189" s="14">
        <f>IF(F2188=24,SUM(D2189:F2378),"")</f>
        <v/>
      </c>
      <c r="U2189" s="14" t="n">
        <v>0</v>
      </c>
      <c r="V2189" s="14">
        <f>IF(T2189="","",T2189-U2189)</f>
        <v/>
      </c>
      <c r="AS2189" s="13" t="n"/>
      <c r="AT2189" s="13" t="n"/>
      <c r="AU2189" s="13" t="n"/>
    </row>
    <row r="2190">
      <c r="C2190" s="13" t="n">
        <v>197</v>
      </c>
      <c r="D2190" s="14">
        <f>Demand!AU212</f>
        <v/>
      </c>
      <c r="E2190" s="14">
        <f>Demand!AV212</f>
        <v/>
      </c>
      <c r="F2190" s="14">
        <f>Demand!AW212</f>
        <v/>
      </c>
      <c r="T2190" s="14">
        <f>IF(F2189=24,SUM(D2190:F2379),"")</f>
        <v/>
      </c>
      <c r="U2190" s="14" t="n">
        <v>0</v>
      </c>
      <c r="V2190" s="14">
        <f>IF(T2190="","",T2190-U2190)</f>
        <v/>
      </c>
      <c r="AS2190" s="13" t="n"/>
      <c r="AT2190" s="13" t="n"/>
      <c r="AU2190" s="13" t="n"/>
    </row>
    <row r="2191">
      <c r="C2191" s="13" t="n">
        <v>198</v>
      </c>
      <c r="D2191" s="14">
        <f>Demand!AU213</f>
        <v/>
      </c>
      <c r="E2191" s="14">
        <f>Demand!AV213</f>
        <v/>
      </c>
      <c r="F2191" s="14">
        <f>Demand!AW213</f>
        <v/>
      </c>
      <c r="T2191" s="14">
        <f>IF(F2190=24,SUM(D2191:F2380),"")</f>
        <v/>
      </c>
      <c r="U2191" s="14" t="n">
        <v>0</v>
      </c>
      <c r="V2191" s="14">
        <f>IF(T2191="","",T2191-U2191)</f>
        <v/>
      </c>
      <c r="AS2191" s="13" t="n"/>
      <c r="AT2191" s="13" t="n"/>
      <c r="AU2191" s="13" t="n"/>
    </row>
    <row r="2192">
      <c r="T2192" s="14">
        <f>IF(F2191=24,SUM(D2192:F2381),"")</f>
        <v/>
      </c>
      <c r="U2192" s="14" t="n">
        <v>0</v>
      </c>
      <c r="V2192" s="14">
        <f>IF(T2192="","",T2192-U2192)</f>
        <v/>
      </c>
      <c r="AS2192" s="13" t="n"/>
      <c r="AT2192" s="13" t="n"/>
      <c r="AU2192" s="13" t="n"/>
    </row>
    <row r="2193">
      <c r="B2193" s="13" t="inlineStr">
        <is>
          <t>Parâmetros p/ μy</t>
        </is>
      </c>
      <c r="C2193" s="13" t="inlineStr">
        <is>
          <t>Média(E(RLT))</t>
        </is>
      </c>
      <c r="D2193" s="13" t="n">
        <v>22</v>
      </c>
      <c r="E2193" s="13" t="n">
        <v>23</v>
      </c>
      <c r="F2193" s="13" t="n">
        <v>24</v>
      </c>
      <c r="T2193" s="14">
        <f>IF(F2192=24,SUM(D2193:F2382),"")</f>
        <v/>
      </c>
      <c r="U2193" s="14" t="n">
        <v>0</v>
      </c>
      <c r="V2193" s="14">
        <f>IF(T2193="","",T2193-U2193)</f>
        <v/>
      </c>
      <c r="AS2193" s="13" t="n"/>
      <c r="AT2193" s="13" t="n"/>
      <c r="AU2193" s="13" t="n"/>
    </row>
    <row r="2194">
      <c r="B2194" s="13" t="inlineStr">
        <is>
          <t>ND*RLT ; LB ; D*E(RLT)</t>
        </is>
      </c>
      <c r="C2194" s="13" t="n">
        <v>9</v>
      </c>
      <c r="D2194" s="13">
        <f>Retailers!I583</f>
        <v/>
      </c>
      <c r="E2194" s="13">
        <f>Retailers!J583</f>
        <v/>
      </c>
      <c r="F2194" s="13">
        <f>Retailers!K583</f>
        <v/>
      </c>
      <c r="T2194" s="14">
        <f>IF(F2193=24,SUM(D2194:F2383),"")</f>
        <v/>
      </c>
      <c r="U2194" s="14" t="n">
        <v>0</v>
      </c>
      <c r="V2194" s="14">
        <f>IF(T2194="","",T2194-U2194)</f>
        <v/>
      </c>
      <c r="AS2194" s="13" t="n"/>
      <c r="AT2194" s="13" t="n"/>
      <c r="AU2194" s="13" t="n"/>
    </row>
    <row r="2195">
      <c r="C2195" s="13" t="n">
        <v>10</v>
      </c>
      <c r="D2195" s="13">
        <f>Retailers!I584</f>
        <v/>
      </c>
      <c r="E2195" s="13">
        <f>Retailers!J584</f>
        <v/>
      </c>
      <c r="F2195" s="13">
        <f>Retailers!K584</f>
        <v/>
      </c>
      <c r="T2195" s="14">
        <f>IF(F2194=24,SUM(D2195:F2384),"")</f>
        <v/>
      </c>
      <c r="U2195" s="14" t="n">
        <v>0</v>
      </c>
      <c r="V2195" s="14">
        <f>IF(T2195="","",T2195-U2195)</f>
        <v/>
      </c>
      <c r="AS2195" s="13" t="n"/>
      <c r="AT2195" s="13" t="n"/>
      <c r="AU2195" s="13" t="n"/>
    </row>
    <row r="2196">
      <c r="C2196" s="13" t="n">
        <v>11</v>
      </c>
      <c r="D2196" s="13">
        <f>Retailers!I585</f>
        <v/>
      </c>
      <c r="E2196" s="13">
        <f>Retailers!J585</f>
        <v/>
      </c>
      <c r="F2196" s="13">
        <f>Retailers!K585</f>
        <v/>
      </c>
      <c r="T2196" s="14">
        <f>IF(F2195=24,SUM(D2196:F2385),"")</f>
        <v/>
      </c>
      <c r="U2196" s="14" t="n">
        <v>0</v>
      </c>
      <c r="V2196" s="14">
        <f>IF(T2196="","",T2196-U2196)</f>
        <v/>
      </c>
      <c r="AS2196" s="13" t="n"/>
      <c r="AT2196" s="13" t="n"/>
      <c r="AU2196" s="13" t="n"/>
    </row>
    <row r="2197">
      <c r="C2197" s="13" t="n">
        <v>12</v>
      </c>
      <c r="D2197" s="13">
        <f>Retailers!I586</f>
        <v/>
      </c>
      <c r="E2197" s="13">
        <f>Retailers!J586</f>
        <v/>
      </c>
      <c r="F2197" s="13">
        <f>Retailers!K586</f>
        <v/>
      </c>
      <c r="T2197" s="14">
        <f>IF(F2196=24,SUM(D2197:F2386),"")</f>
        <v/>
      </c>
      <c r="U2197" s="14" t="n">
        <v>0</v>
      </c>
      <c r="V2197" s="14">
        <f>IF(T2197="","",T2197-U2197)</f>
        <v/>
      </c>
      <c r="AS2197" s="13" t="n"/>
      <c r="AT2197" s="13" t="n"/>
      <c r="AU2197" s="13" t="n"/>
    </row>
    <row r="2198">
      <c r="C2198" s="13" t="n">
        <v>13</v>
      </c>
      <c r="D2198" s="13">
        <f>Retailers!I587</f>
        <v/>
      </c>
      <c r="E2198" s="13">
        <f>Retailers!J587</f>
        <v/>
      </c>
      <c r="F2198" s="13">
        <f>Retailers!K587</f>
        <v/>
      </c>
      <c r="T2198" s="14">
        <f>IF(F2197=24,SUM(D2198:F2387),"")</f>
        <v/>
      </c>
      <c r="U2198" s="14" t="n">
        <v>0</v>
      </c>
      <c r="V2198" s="14">
        <f>IF(T2198="","",T2198-U2198)</f>
        <v/>
      </c>
      <c r="AS2198" s="13" t="n"/>
      <c r="AT2198" s="13" t="n"/>
      <c r="AU2198" s="13" t="n"/>
    </row>
    <row r="2199">
      <c r="C2199" s="13" t="n">
        <v>14</v>
      </c>
      <c r="D2199" s="13">
        <f>Retailers!I588</f>
        <v/>
      </c>
      <c r="E2199" s="13">
        <f>Retailers!J588</f>
        <v/>
      </c>
      <c r="F2199" s="13">
        <f>Retailers!K588</f>
        <v/>
      </c>
      <c r="T2199" s="14">
        <f>IF(F2198=24,SUM(D2199:F2388),"")</f>
        <v/>
      </c>
      <c r="U2199" s="14" t="n">
        <v>0</v>
      </c>
      <c r="V2199" s="14">
        <f>IF(T2199="","",T2199-U2199)</f>
        <v/>
      </c>
      <c r="AS2199" s="13" t="n"/>
      <c r="AT2199" s="13" t="n"/>
      <c r="AU2199" s="13" t="n"/>
    </row>
    <row r="2200">
      <c r="C2200" s="13" t="n">
        <v>15</v>
      </c>
      <c r="D2200" s="13">
        <f>Retailers!I589</f>
        <v/>
      </c>
      <c r="E2200" s="13">
        <f>Retailers!J589</f>
        <v/>
      </c>
      <c r="F2200" s="13">
        <f>Retailers!K589</f>
        <v/>
      </c>
      <c r="T2200" s="14">
        <f>IF(F2199=24,SUM(D2200:F2389),"")</f>
        <v/>
      </c>
      <c r="U2200" s="14" t="n">
        <v>0</v>
      </c>
      <c r="V2200" s="14">
        <f>IF(T2200="","",T2200-U2200)</f>
        <v/>
      </c>
      <c r="AS2200" s="13" t="n"/>
      <c r="AT2200" s="13" t="n"/>
      <c r="AU2200" s="13" t="n"/>
    </row>
    <row r="2201">
      <c r="C2201" s="13" t="n">
        <v>16</v>
      </c>
      <c r="D2201" s="13">
        <f>Retailers!I590</f>
        <v/>
      </c>
      <c r="E2201" s="13">
        <f>Retailers!J590</f>
        <v/>
      </c>
      <c r="F2201" s="13">
        <f>Retailers!K590</f>
        <v/>
      </c>
      <c r="T2201" s="14">
        <f>IF(F2200=24,SUM(D2201:F2390),"")</f>
        <v/>
      </c>
      <c r="U2201" s="14" t="n">
        <v>0</v>
      </c>
      <c r="V2201" s="14">
        <f>IF(T2201="","",T2201-U2201)</f>
        <v/>
      </c>
      <c r="AS2201" s="13" t="n"/>
      <c r="AT2201" s="13" t="n"/>
      <c r="AU2201" s="13" t="n"/>
    </row>
    <row r="2202">
      <c r="C2202" s="13" t="n">
        <v>17</v>
      </c>
      <c r="D2202" s="13">
        <f>Retailers!I591</f>
        <v/>
      </c>
      <c r="E2202" s="13">
        <f>Retailers!J591</f>
        <v/>
      </c>
      <c r="F2202" s="13">
        <f>Retailers!K591</f>
        <v/>
      </c>
      <c r="T2202" s="14">
        <f>IF(F2201=24,SUM(D2202:F2391),"")</f>
        <v/>
      </c>
      <c r="U2202" s="14" t="n">
        <v>0</v>
      </c>
      <c r="V2202" s="14">
        <f>IF(T2202="","",T2202-U2202)</f>
        <v/>
      </c>
      <c r="AS2202" s="13" t="n"/>
      <c r="AT2202" s="13" t="n"/>
      <c r="AU2202" s="13" t="n"/>
    </row>
    <row r="2203">
      <c r="C2203" s="13" t="n">
        <v>18</v>
      </c>
      <c r="D2203" s="13">
        <f>Retailers!I592</f>
        <v/>
      </c>
      <c r="E2203" s="13">
        <f>Retailers!J592</f>
        <v/>
      </c>
      <c r="F2203" s="13">
        <f>Retailers!K592</f>
        <v/>
      </c>
      <c r="T2203" s="14">
        <f>IF(F2202=24,SUM(D2203:F2392),"")</f>
        <v/>
      </c>
      <c r="U2203" s="14" t="n">
        <v>0</v>
      </c>
      <c r="V2203" s="14">
        <f>IF(T2203="","",T2203-U2203)</f>
        <v/>
      </c>
      <c r="AS2203" s="13" t="n"/>
      <c r="AT2203" s="13" t="n"/>
      <c r="AU2203" s="13" t="n"/>
    </row>
    <row r="2204">
      <c r="C2204" s="13" t="n">
        <v>19</v>
      </c>
      <c r="D2204" s="13">
        <f>Retailers!I593</f>
        <v/>
      </c>
      <c r="E2204" s="13">
        <f>Retailers!J593</f>
        <v/>
      </c>
      <c r="F2204" s="13">
        <f>Retailers!K593</f>
        <v/>
      </c>
      <c r="T2204" s="14">
        <f>IF(F2203=24,SUM(D2204:F2393),"")</f>
        <v/>
      </c>
      <c r="U2204" s="14" t="n">
        <v>0</v>
      </c>
      <c r="V2204" s="14">
        <f>IF(T2204="","",T2204-U2204)</f>
        <v/>
      </c>
      <c r="AS2204" s="13" t="n"/>
      <c r="AT2204" s="13" t="n"/>
      <c r="AU2204" s="13" t="n"/>
    </row>
    <row r="2205">
      <c r="C2205" s="13" t="n">
        <v>20</v>
      </c>
      <c r="D2205" s="13">
        <f>Retailers!I594</f>
        <v/>
      </c>
      <c r="E2205" s="13">
        <f>Retailers!J594</f>
        <v/>
      </c>
      <c r="F2205" s="13">
        <f>Retailers!K594</f>
        <v/>
      </c>
      <c r="T2205" s="14">
        <f>IF(F2204=24,SUM(D2205:F2394),"")</f>
        <v/>
      </c>
      <c r="U2205" s="14" t="n">
        <v>0</v>
      </c>
      <c r="V2205" s="14">
        <f>IF(T2205="","",T2205-U2205)</f>
        <v/>
      </c>
      <c r="AS2205" s="13" t="n"/>
      <c r="AT2205" s="13" t="n"/>
      <c r="AU2205" s="13" t="n"/>
    </row>
    <row r="2206">
      <c r="C2206" s="13" t="n">
        <v>21</v>
      </c>
      <c r="D2206" s="13">
        <f>Retailers!I595</f>
        <v/>
      </c>
      <c r="E2206" s="13">
        <f>Retailers!J595</f>
        <v/>
      </c>
      <c r="F2206" s="13">
        <f>Retailers!K595</f>
        <v/>
      </c>
      <c r="T2206" s="14">
        <f>IF(F2205=24,SUM(D2206:F2395),"")</f>
        <v/>
      </c>
      <c r="U2206" s="14" t="n">
        <v>0</v>
      </c>
      <c r="V2206" s="14">
        <f>IF(T2206="","",T2206-U2206)</f>
        <v/>
      </c>
      <c r="AS2206" s="13" t="n"/>
      <c r="AT2206" s="13" t="n"/>
      <c r="AU2206" s="13" t="n"/>
    </row>
    <row r="2207">
      <c r="C2207" s="13" t="n">
        <v>22</v>
      </c>
      <c r="D2207" s="13">
        <f>Retailers!I596</f>
        <v/>
      </c>
      <c r="E2207" s="13">
        <f>Retailers!J596</f>
        <v/>
      </c>
      <c r="F2207" s="13">
        <f>Retailers!K596</f>
        <v/>
      </c>
      <c r="T2207" s="14">
        <f>IF(F2206=24,SUM(D2207:F2396),"")</f>
        <v/>
      </c>
      <c r="U2207" s="14" t="n">
        <v>0</v>
      </c>
      <c r="V2207" s="14">
        <f>IF(T2207="","",T2207-U2207)</f>
        <v/>
      </c>
      <c r="AS2207" s="13" t="n"/>
      <c r="AT2207" s="13" t="n"/>
      <c r="AU2207" s="13" t="n"/>
    </row>
    <row r="2208">
      <c r="C2208" s="13" t="n">
        <v>23</v>
      </c>
      <c r="D2208" s="13">
        <f>Retailers!I597</f>
        <v/>
      </c>
      <c r="E2208" s="13">
        <f>Retailers!J597</f>
        <v/>
      </c>
      <c r="F2208" s="13">
        <f>Retailers!K597</f>
        <v/>
      </c>
      <c r="T2208" s="14">
        <f>IF(F2207=24,SUM(D2208:F2397),"")</f>
        <v/>
      </c>
      <c r="U2208" s="14" t="n">
        <v>0</v>
      </c>
      <c r="V2208" s="14">
        <f>IF(T2208="","",T2208-U2208)</f>
        <v/>
      </c>
      <c r="AS2208" s="13" t="n">
        <v>36</v>
      </c>
      <c r="AT2208" s="13" t="inlineStr">
        <is>
          <t>Média(E(RLT))</t>
        </is>
      </c>
      <c r="AU2208" s="13" t="n">
        <v>16</v>
      </c>
    </row>
    <row r="2209">
      <c r="C2209" s="13" t="n">
        <v>24</v>
      </c>
      <c r="D2209" s="13">
        <f>Retailers!I598</f>
        <v/>
      </c>
      <c r="E2209" s="13">
        <f>Retailers!J598</f>
        <v/>
      </c>
      <c r="F2209" s="13">
        <f>Retailers!K598</f>
        <v/>
      </c>
      <c r="T2209" s="14">
        <f>IF(F2208=24,SUM(D2209:F2398),"")</f>
        <v/>
      </c>
      <c r="U2209" s="14" t="n">
        <v>0</v>
      </c>
      <c r="V2209" s="14">
        <f>IF(T2209="","",T2209-U2209)</f>
        <v/>
      </c>
      <c r="AS2209" s="13" t="n">
        <v>37</v>
      </c>
      <c r="AT2209" s="13" t="n"/>
      <c r="AU2209" s="10" t="inlineStr">
        <is>
          <t>NOVOFactories!I22</t>
        </is>
      </c>
    </row>
    <row r="2210">
      <c r="C2210" s="13" t="n">
        <v>25</v>
      </c>
      <c r="D2210" s="13">
        <f>Retailers!I599</f>
        <v/>
      </c>
      <c r="E2210" s="13">
        <f>Retailers!J599</f>
        <v/>
      </c>
      <c r="F2210" s="13">
        <f>Retailers!K599</f>
        <v/>
      </c>
      <c r="T2210" s="14">
        <f>IF(F2209=24,SUM(D2210:F2399),"")</f>
        <v/>
      </c>
      <c r="U2210" s="14" t="n">
        <v>0</v>
      </c>
      <c r="V2210" s="14">
        <f>IF(T2210="","",T2210-U2210)</f>
        <v/>
      </c>
      <c r="AS2210" s="13" t="n"/>
      <c r="AT2210" s="13" t="n"/>
      <c r="AU2210" s="13" t="n"/>
    </row>
    <row r="2211">
      <c r="C2211" s="13" t="n">
        <v>26</v>
      </c>
      <c r="D2211" s="13">
        <f>Retailers!I600</f>
        <v/>
      </c>
      <c r="E2211" s="13">
        <f>Retailers!J600</f>
        <v/>
      </c>
      <c r="F2211" s="13">
        <f>Retailers!K600</f>
        <v/>
      </c>
      <c r="T2211" s="14">
        <f>IF(F2210=24,SUM(D2211:F2400),"")</f>
        <v/>
      </c>
      <c r="U2211" s="14" t="n">
        <v>0</v>
      </c>
      <c r="V2211" s="14">
        <f>IF(T2211="","",T2211-U2211)</f>
        <v/>
      </c>
      <c r="AS2211" s="13" t="n"/>
      <c r="AT2211" s="13" t="n"/>
      <c r="AU2211" s="13" t="n"/>
    </row>
    <row r="2212">
      <c r="C2212" s="13" t="n">
        <v>27</v>
      </c>
      <c r="D2212" s="13">
        <f>Retailers!I601</f>
        <v/>
      </c>
      <c r="E2212" s="13">
        <f>Retailers!J601</f>
        <v/>
      </c>
      <c r="F2212" s="13">
        <f>Retailers!K601</f>
        <v/>
      </c>
      <c r="T2212" s="14">
        <f>IF(F2211=24,SUM(D2212:F2401),"")</f>
        <v/>
      </c>
      <c r="U2212" s="14" t="n">
        <v>0</v>
      </c>
      <c r="V2212" s="14">
        <f>IF(T2212="","",T2212-U2212)</f>
        <v/>
      </c>
      <c r="AS2212" s="13" t="n"/>
      <c r="AT2212" s="13" t="n"/>
      <c r="AU2212" s="13" t="n"/>
    </row>
    <row r="2213">
      <c r="C2213" s="13" t="n">
        <v>28</v>
      </c>
      <c r="D2213" s="13">
        <f>Retailers!I602</f>
        <v/>
      </c>
      <c r="E2213" s="13">
        <f>Retailers!J602</f>
        <v/>
      </c>
      <c r="F2213" s="13">
        <f>Retailers!K602</f>
        <v/>
      </c>
      <c r="T2213" s="14">
        <f>IF(F2212=24,SUM(D2213:F2402),"")</f>
        <v/>
      </c>
      <c r="U2213" s="14" t="n">
        <v>0</v>
      </c>
      <c r="V2213" s="14">
        <f>IF(T2213="","",T2213-U2213)</f>
        <v/>
      </c>
      <c r="AS2213" s="13" t="n"/>
      <c r="AT2213" s="13" t="n"/>
      <c r="AU2213" s="13" t="n"/>
    </row>
    <row r="2214">
      <c r="C2214" s="13" t="n">
        <v>29</v>
      </c>
      <c r="D2214" s="13">
        <f>Retailers!I603</f>
        <v/>
      </c>
      <c r="E2214" s="13">
        <f>Retailers!J603</f>
        <v/>
      </c>
      <c r="F2214" s="13">
        <f>Retailers!K603</f>
        <v/>
      </c>
      <c r="T2214" s="14">
        <f>IF(F2213=24,SUM(D2214:F2403),"")</f>
        <v/>
      </c>
      <c r="U2214" s="14" t="n">
        <v>0</v>
      </c>
      <c r="V2214" s="14">
        <f>IF(T2214="","",T2214-U2214)</f>
        <v/>
      </c>
      <c r="AS2214" s="13" t="n"/>
      <c r="AT2214" s="13" t="n"/>
      <c r="AU2214" s="13" t="n"/>
    </row>
    <row r="2215">
      <c r="C2215" s="13" t="n">
        <v>30</v>
      </c>
      <c r="D2215" s="13">
        <f>Retailers!I604</f>
        <v/>
      </c>
      <c r="E2215" s="13">
        <f>Retailers!J604</f>
        <v/>
      </c>
      <c r="F2215" s="13">
        <f>Retailers!K604</f>
        <v/>
      </c>
      <c r="T2215" s="14">
        <f>IF(F2214=24,SUM(D2215:F2404),"")</f>
        <v/>
      </c>
      <c r="U2215" s="14" t="n">
        <v>0</v>
      </c>
      <c r="V2215" s="14">
        <f>IF(T2215="","",T2215-U2215)</f>
        <v/>
      </c>
      <c r="AS2215" s="13" t="n"/>
      <c r="AT2215" s="13" t="n"/>
      <c r="AU2215" s="13" t="n"/>
    </row>
    <row r="2216">
      <c r="C2216" s="13" t="n">
        <v>31</v>
      </c>
      <c r="D2216" s="13">
        <f>Retailers!I605</f>
        <v/>
      </c>
      <c r="E2216" s="13">
        <f>Retailers!J605</f>
        <v/>
      </c>
      <c r="F2216" s="13">
        <f>Retailers!K605</f>
        <v/>
      </c>
      <c r="T2216" s="14">
        <f>IF(F2215=24,SUM(D2216:F2405),"")</f>
        <v/>
      </c>
      <c r="U2216" s="14" t="n">
        <v>0</v>
      </c>
      <c r="V2216" s="14">
        <f>IF(T2216="","",T2216-U2216)</f>
        <v/>
      </c>
      <c r="AS2216" s="13" t="n"/>
      <c r="AT2216" s="13" t="n"/>
      <c r="AU2216" s="13" t="n"/>
    </row>
    <row r="2217">
      <c r="C2217" s="13" t="n">
        <v>32</v>
      </c>
      <c r="D2217" s="13">
        <f>Retailers!I606</f>
        <v/>
      </c>
      <c r="E2217" s="13">
        <f>Retailers!J606</f>
        <v/>
      </c>
      <c r="F2217" s="13">
        <f>Retailers!K606</f>
        <v/>
      </c>
      <c r="T2217" s="14">
        <f>IF(F2216=24,SUM(D2217:F2406),"")</f>
        <v/>
      </c>
      <c r="U2217" s="14" t="n">
        <v>0</v>
      </c>
      <c r="V2217" s="14">
        <f>IF(T2217="","",T2217-U2217)</f>
        <v/>
      </c>
      <c r="AS2217" s="13" t="n"/>
      <c r="AT2217" s="13" t="n"/>
      <c r="AU2217" s="13" t="n"/>
    </row>
    <row r="2218">
      <c r="C2218" s="13" t="n">
        <v>33</v>
      </c>
      <c r="D2218" s="13">
        <f>Retailers!I607</f>
        <v/>
      </c>
      <c r="E2218" s="13">
        <f>Retailers!J607</f>
        <v/>
      </c>
      <c r="F2218" s="13">
        <f>Retailers!K607</f>
        <v/>
      </c>
      <c r="T2218" s="14">
        <f>IF(F2217=24,SUM(D2218:F2407),"")</f>
        <v/>
      </c>
      <c r="U2218" s="14" t="n">
        <v>0</v>
      </c>
      <c r="V2218" s="14">
        <f>IF(T2218="","",T2218-U2218)</f>
        <v/>
      </c>
      <c r="AS2218" s="13" t="n"/>
      <c r="AT2218" s="13" t="n"/>
      <c r="AU2218" s="13" t="n"/>
    </row>
    <row r="2219">
      <c r="C2219" s="13" t="n">
        <v>34</v>
      </c>
      <c r="D2219" s="13">
        <f>Retailers!I608</f>
        <v/>
      </c>
      <c r="E2219" s="13">
        <f>Retailers!J608</f>
        <v/>
      </c>
      <c r="F2219" s="13">
        <f>Retailers!K608</f>
        <v/>
      </c>
      <c r="T2219" s="14">
        <f>IF(F2218=24,SUM(D2219:F2408),"")</f>
        <v/>
      </c>
      <c r="U2219" s="14" t="n">
        <v>0</v>
      </c>
      <c r="V2219" s="14">
        <f>IF(T2219="","",T2219-U2219)</f>
        <v/>
      </c>
      <c r="AS2219" s="13" t="n"/>
      <c r="AT2219" s="13" t="n"/>
      <c r="AU2219" s="13" t="n"/>
    </row>
    <row r="2220">
      <c r="C2220" s="13" t="n">
        <v>35</v>
      </c>
      <c r="D2220" s="13">
        <f>Retailers!I609</f>
        <v/>
      </c>
      <c r="E2220" s="13">
        <f>Retailers!J609</f>
        <v/>
      </c>
      <c r="F2220" s="13">
        <f>Retailers!K609</f>
        <v/>
      </c>
      <c r="T2220" s="14">
        <f>IF(F2219=24,SUM(D2220:F2409),"")</f>
        <v/>
      </c>
      <c r="U2220" s="14" t="n">
        <v>0</v>
      </c>
      <c r="V2220" s="14">
        <f>IF(T2220="","",T2220-U2220)</f>
        <v/>
      </c>
      <c r="AS2220" s="13" t="n"/>
      <c r="AT2220" s="13" t="n"/>
      <c r="AU2220" s="13" t="n"/>
    </row>
    <row r="2221">
      <c r="C2221" s="13" t="n">
        <v>36</v>
      </c>
      <c r="D2221" s="13">
        <f>Retailers!I610</f>
        <v/>
      </c>
      <c r="E2221" s="13">
        <f>Retailers!J610</f>
        <v/>
      </c>
      <c r="F2221" s="13">
        <f>Retailers!K610</f>
        <v/>
      </c>
      <c r="T2221" s="14">
        <f>IF(F2220=24,SUM(D2221:F2410),"")</f>
        <v/>
      </c>
      <c r="U2221" s="14" t="n">
        <v>0</v>
      </c>
      <c r="V2221" s="14">
        <f>IF(T2221="","",T2221-U2221)</f>
        <v/>
      </c>
      <c r="AS2221" s="13" t="n"/>
      <c r="AT2221" s="13" t="n"/>
      <c r="AU2221" s="13" t="n"/>
    </row>
    <row r="2222">
      <c r="C2222" s="13" t="n">
        <v>37</v>
      </c>
      <c r="D2222" s="13">
        <f>Retailers!I611</f>
        <v/>
      </c>
      <c r="E2222" s="13">
        <f>Retailers!J611</f>
        <v/>
      </c>
      <c r="F2222" s="13">
        <f>Retailers!K611</f>
        <v/>
      </c>
      <c r="T2222" s="14">
        <f>IF(F2221=24,SUM(D2222:F2411),"")</f>
        <v/>
      </c>
      <c r="U2222" s="14" t="n">
        <v>0</v>
      </c>
      <c r="V2222" s="14">
        <f>IF(T2222="","",T2222-U2222)</f>
        <v/>
      </c>
      <c r="AS2222" s="13" t="n"/>
      <c r="AT2222" s="13" t="n"/>
      <c r="AU2222" s="13" t="n"/>
    </row>
    <row r="2223">
      <c r="C2223" s="13" t="n">
        <v>38</v>
      </c>
      <c r="D2223" s="13">
        <f>Retailers!I612</f>
        <v/>
      </c>
      <c r="E2223" s="13">
        <f>Retailers!J612</f>
        <v/>
      </c>
      <c r="F2223" s="13">
        <f>Retailers!K612</f>
        <v/>
      </c>
      <c r="T2223" s="14">
        <f>IF(F2222=24,SUM(D2223:F2412),"")</f>
        <v/>
      </c>
      <c r="U2223" s="14" t="n">
        <v>0</v>
      </c>
      <c r="V2223" s="14">
        <f>IF(T2223="","",T2223-U2223)</f>
        <v/>
      </c>
      <c r="AS2223" s="13" t="n"/>
      <c r="AT2223" s="13" t="n"/>
      <c r="AU2223" s="13" t="n"/>
    </row>
    <row r="2224">
      <c r="C2224" s="13" t="n">
        <v>39</v>
      </c>
      <c r="D2224" s="13">
        <f>Retailers!I613</f>
        <v/>
      </c>
      <c r="E2224" s="13">
        <f>Retailers!J613</f>
        <v/>
      </c>
      <c r="F2224" s="13">
        <f>Retailers!K613</f>
        <v/>
      </c>
      <c r="T2224" s="14">
        <f>IF(F2223=24,SUM(D2224:F2413),"")</f>
        <v/>
      </c>
      <c r="U2224" s="14" t="n">
        <v>0</v>
      </c>
      <c r="V2224" s="14">
        <f>IF(T2224="","",T2224-U2224)</f>
        <v/>
      </c>
      <c r="AS2224" s="13" t="n"/>
      <c r="AT2224" s="13" t="n"/>
      <c r="AU2224" s="13" t="n"/>
    </row>
    <row r="2225">
      <c r="C2225" s="13" t="n">
        <v>40</v>
      </c>
      <c r="D2225" s="13">
        <f>Retailers!I614</f>
        <v/>
      </c>
      <c r="E2225" s="13">
        <f>Retailers!J614</f>
        <v/>
      </c>
      <c r="F2225" s="13">
        <f>Retailers!K614</f>
        <v/>
      </c>
      <c r="T2225" s="14">
        <f>IF(F2224=24,SUM(D2225:F2414),"")</f>
        <v/>
      </c>
      <c r="U2225" s="14" t="n">
        <v>0</v>
      </c>
      <c r="V2225" s="14">
        <f>IF(T2225="","",T2225-U2225)</f>
        <v/>
      </c>
      <c r="AS2225" s="13" t="n"/>
      <c r="AT2225" s="13" t="n"/>
      <c r="AU2225" s="13" t="n"/>
    </row>
    <row r="2226">
      <c r="C2226" s="13" t="n">
        <v>41</v>
      </c>
      <c r="D2226" s="13">
        <f>Retailers!I615</f>
        <v/>
      </c>
      <c r="E2226" s="13">
        <f>Retailers!J615</f>
        <v/>
      </c>
      <c r="F2226" s="13">
        <f>Retailers!K615</f>
        <v/>
      </c>
      <c r="T2226" s="14">
        <f>IF(F2225=24,SUM(D2226:F2415),"")</f>
        <v/>
      </c>
      <c r="U2226" s="14" t="n">
        <v>0</v>
      </c>
      <c r="V2226" s="14">
        <f>IF(T2226="","",T2226-U2226)</f>
        <v/>
      </c>
      <c r="AS2226" s="13" t="n"/>
      <c r="AT2226" s="13" t="n"/>
      <c r="AU2226" s="13" t="n"/>
    </row>
    <row r="2227">
      <c r="C2227" s="13" t="n">
        <v>42</v>
      </c>
      <c r="D2227" s="13">
        <f>Retailers!I616</f>
        <v/>
      </c>
      <c r="E2227" s="13">
        <f>Retailers!J616</f>
        <v/>
      </c>
      <c r="F2227" s="13">
        <f>Retailers!K616</f>
        <v/>
      </c>
      <c r="T2227" s="14">
        <f>IF(F2226=24,SUM(D2227:F2416),"")</f>
        <v/>
      </c>
      <c r="U2227" s="14" t="n">
        <v>0</v>
      </c>
      <c r="V2227" s="14">
        <f>IF(T2227="","",T2227-U2227)</f>
        <v/>
      </c>
      <c r="AS2227" s="13" t="n"/>
      <c r="AT2227" s="13" t="n"/>
      <c r="AU2227" s="13" t="n"/>
    </row>
    <row r="2228">
      <c r="C2228" s="13" t="n">
        <v>43</v>
      </c>
      <c r="D2228" s="13">
        <f>Retailers!I617</f>
        <v/>
      </c>
      <c r="E2228" s="13">
        <f>Retailers!J617</f>
        <v/>
      </c>
      <c r="F2228" s="13">
        <f>Retailers!K617</f>
        <v/>
      </c>
      <c r="T2228" s="14">
        <f>IF(F2227=24,SUM(D2228:F2417),"")</f>
        <v/>
      </c>
      <c r="U2228" s="14" t="n">
        <v>0</v>
      </c>
      <c r="V2228" s="14">
        <f>IF(T2228="","",T2228-U2228)</f>
        <v/>
      </c>
      <c r="AS2228" s="13" t="n"/>
      <c r="AT2228" s="13" t="n"/>
      <c r="AU2228" s="13" t="n"/>
    </row>
    <row r="2229">
      <c r="C2229" s="13" t="n">
        <v>44</v>
      </c>
      <c r="D2229" s="13">
        <f>Retailers!I618</f>
        <v/>
      </c>
      <c r="E2229" s="13">
        <f>Retailers!J618</f>
        <v/>
      </c>
      <c r="F2229" s="13">
        <f>Retailers!K618</f>
        <v/>
      </c>
      <c r="T2229" s="14">
        <f>IF(F2228=24,SUM(D2229:F2418),"")</f>
        <v/>
      </c>
      <c r="U2229" s="14" t="n">
        <v>0</v>
      </c>
      <c r="V2229" s="14">
        <f>IF(T2229="","",T2229-U2229)</f>
        <v/>
      </c>
      <c r="AS2229" s="13" t="n"/>
      <c r="AT2229" s="13" t="n"/>
      <c r="AU2229" s="13" t="n"/>
    </row>
    <row r="2230">
      <c r="C2230" s="13" t="n">
        <v>45</v>
      </c>
      <c r="D2230" s="13">
        <f>Retailers!I619</f>
        <v/>
      </c>
      <c r="E2230" s="13">
        <f>Retailers!J619</f>
        <v/>
      </c>
      <c r="F2230" s="13">
        <f>Retailers!K619</f>
        <v/>
      </c>
      <c r="T2230" s="14">
        <f>IF(F2229=24,SUM(D2230:F2419),"")</f>
        <v/>
      </c>
      <c r="U2230" s="14" t="n">
        <v>0</v>
      </c>
      <c r="V2230" s="14">
        <f>IF(T2230="","",T2230-U2230)</f>
        <v/>
      </c>
      <c r="AS2230" s="13" t="n"/>
      <c r="AT2230" s="13" t="n"/>
      <c r="AU2230" s="13" t="n"/>
    </row>
    <row r="2231">
      <c r="C2231" s="13" t="n">
        <v>46</v>
      </c>
      <c r="D2231" s="13">
        <f>Retailers!I620</f>
        <v/>
      </c>
      <c r="E2231" s="13">
        <f>Retailers!J620</f>
        <v/>
      </c>
      <c r="F2231" s="13">
        <f>Retailers!K620</f>
        <v/>
      </c>
      <c r="T2231" s="14">
        <f>IF(F2230=24,SUM(D2231:F2420),"")</f>
        <v/>
      </c>
      <c r="U2231" s="14" t="n">
        <v>0</v>
      </c>
      <c r="V2231" s="14">
        <f>IF(T2231="","",T2231-U2231)</f>
        <v/>
      </c>
      <c r="AS2231" s="13" t="n"/>
      <c r="AT2231" s="13" t="n"/>
      <c r="AU2231" s="13" t="n"/>
    </row>
    <row r="2232">
      <c r="C2232" s="13" t="n">
        <v>47</v>
      </c>
      <c r="D2232" s="13">
        <f>Retailers!I621</f>
        <v/>
      </c>
      <c r="E2232" s="13">
        <f>Retailers!J621</f>
        <v/>
      </c>
      <c r="F2232" s="13">
        <f>Retailers!K621</f>
        <v/>
      </c>
      <c r="T2232" s="14">
        <f>IF(F2231=24,SUM(D2232:F2421),"")</f>
        <v/>
      </c>
      <c r="U2232" s="14" t="n">
        <v>0</v>
      </c>
      <c r="V2232" s="14">
        <f>IF(T2232="","",T2232-U2232)</f>
        <v/>
      </c>
      <c r="AS2232" s="13" t="n"/>
      <c r="AT2232" s="13" t="n"/>
      <c r="AU2232" s="13" t="n"/>
    </row>
    <row r="2233">
      <c r="C2233" s="13" t="n">
        <v>48</v>
      </c>
      <c r="D2233" s="13">
        <f>Retailers!I622</f>
        <v/>
      </c>
      <c r="E2233" s="13">
        <f>Retailers!J622</f>
        <v/>
      </c>
      <c r="F2233" s="13">
        <f>Retailers!K622</f>
        <v/>
      </c>
      <c r="T2233" s="14">
        <f>IF(F2232=24,SUM(D2233:F2422),"")</f>
        <v/>
      </c>
      <c r="U2233" s="14" t="n">
        <v>0</v>
      </c>
      <c r="V2233" s="14">
        <f>IF(T2233="","",T2233-U2233)</f>
        <v/>
      </c>
      <c r="AS2233" s="13" t="n"/>
      <c r="AT2233" s="13" t="n"/>
      <c r="AU2233" s="13" t="n"/>
    </row>
    <row r="2234">
      <c r="C2234" s="13" t="n">
        <v>49</v>
      </c>
      <c r="D2234" s="13">
        <f>Retailers!I623</f>
        <v/>
      </c>
      <c r="E2234" s="13">
        <f>Retailers!J623</f>
        <v/>
      </c>
      <c r="F2234" s="13">
        <f>Retailers!K623</f>
        <v/>
      </c>
      <c r="T2234" s="14">
        <f>IF(F2233=24,SUM(D2234:F2423),"")</f>
        <v/>
      </c>
      <c r="U2234" s="14" t="n">
        <v>0</v>
      </c>
      <c r="V2234" s="14">
        <f>IF(T2234="","",T2234-U2234)</f>
        <v/>
      </c>
      <c r="AS2234" s="13" t="n"/>
      <c r="AT2234" s="13" t="n"/>
      <c r="AU2234" s="13" t="n"/>
    </row>
    <row r="2235">
      <c r="C2235" s="13" t="n">
        <v>50</v>
      </c>
      <c r="D2235" s="13">
        <f>Retailers!I624</f>
        <v/>
      </c>
      <c r="E2235" s="13">
        <f>Retailers!J624</f>
        <v/>
      </c>
      <c r="F2235" s="13">
        <f>Retailers!K624</f>
        <v/>
      </c>
      <c r="T2235" s="14">
        <f>IF(F2234=24,SUM(D2235:F2424),"")</f>
        <v/>
      </c>
      <c r="U2235" s="14" t="n">
        <v>0</v>
      </c>
      <c r="V2235" s="14">
        <f>IF(T2235="","",T2235-U2235)</f>
        <v/>
      </c>
      <c r="AS2235" s="13" t="n"/>
      <c r="AT2235" s="13" t="n"/>
      <c r="AU2235" s="13" t="n"/>
    </row>
    <row r="2236">
      <c r="C2236" s="13" t="n">
        <v>51</v>
      </c>
      <c r="D2236" s="13">
        <f>Retailers!I625</f>
        <v/>
      </c>
      <c r="E2236" s="13">
        <f>Retailers!J625</f>
        <v/>
      </c>
      <c r="F2236" s="13">
        <f>Retailers!K625</f>
        <v/>
      </c>
      <c r="T2236" s="14">
        <f>IF(F2235=24,SUM(D2236:F2425),"")</f>
        <v/>
      </c>
      <c r="U2236" s="14" t="n">
        <v>0</v>
      </c>
      <c r="V2236" s="14">
        <f>IF(T2236="","",T2236-U2236)</f>
        <v/>
      </c>
      <c r="AS2236" s="13" t="n"/>
      <c r="AT2236" s="13" t="n"/>
      <c r="AU2236" s="13" t="n"/>
    </row>
    <row r="2237">
      <c r="C2237" s="13" t="n">
        <v>52</v>
      </c>
      <c r="D2237" s="13">
        <f>Retailers!I626</f>
        <v/>
      </c>
      <c r="E2237" s="13">
        <f>Retailers!J626</f>
        <v/>
      </c>
      <c r="F2237" s="13">
        <f>Retailers!K626</f>
        <v/>
      </c>
      <c r="T2237" s="14">
        <f>IF(F2236=24,SUM(D2237:F2426),"")</f>
        <v/>
      </c>
      <c r="U2237" s="14" t="n">
        <v>0</v>
      </c>
      <c r="V2237" s="14">
        <f>IF(T2237="","",T2237-U2237)</f>
        <v/>
      </c>
      <c r="AS2237" s="13" t="n"/>
      <c r="AT2237" s="13" t="n"/>
      <c r="AU2237" s="13" t="n"/>
    </row>
    <row r="2238">
      <c r="C2238" s="13" t="n">
        <v>53</v>
      </c>
      <c r="D2238" s="13">
        <f>Retailers!I627</f>
        <v/>
      </c>
      <c r="E2238" s="13">
        <f>Retailers!J627</f>
        <v/>
      </c>
      <c r="F2238" s="13">
        <f>Retailers!K627</f>
        <v/>
      </c>
      <c r="T2238" s="14">
        <f>IF(F2237=24,SUM(D2238:F2427),"")</f>
        <v/>
      </c>
      <c r="U2238" s="14" t="n">
        <v>0</v>
      </c>
      <c r="V2238" s="14">
        <f>IF(T2238="","",T2238-U2238)</f>
        <v/>
      </c>
      <c r="AS2238" s="13" t="n"/>
      <c r="AT2238" s="13" t="n"/>
      <c r="AU2238" s="13" t="n"/>
    </row>
    <row r="2239">
      <c r="C2239" s="13" t="n">
        <v>54</v>
      </c>
      <c r="D2239" s="13">
        <f>Retailers!I628</f>
        <v/>
      </c>
      <c r="E2239" s="13">
        <f>Retailers!J628</f>
        <v/>
      </c>
      <c r="F2239" s="13">
        <f>Retailers!K628</f>
        <v/>
      </c>
      <c r="T2239" s="14">
        <f>IF(F2238=24,SUM(D2239:F2428),"")</f>
        <v/>
      </c>
      <c r="U2239" s="14" t="n">
        <v>0</v>
      </c>
      <c r="V2239" s="14">
        <f>IF(T2239="","",T2239-U2239)</f>
        <v/>
      </c>
      <c r="AS2239" s="13" t="n"/>
      <c r="AT2239" s="13" t="n"/>
      <c r="AU2239" s="13" t="n"/>
    </row>
    <row r="2240">
      <c r="C2240" s="13" t="n">
        <v>55</v>
      </c>
      <c r="D2240" s="13">
        <f>Retailers!I629</f>
        <v/>
      </c>
      <c r="E2240" s="13">
        <f>Retailers!J629</f>
        <v/>
      </c>
      <c r="F2240" s="13">
        <f>Retailers!K629</f>
        <v/>
      </c>
      <c r="T2240" s="14">
        <f>IF(F2239=24,SUM(D2240:F2429),"")</f>
        <v/>
      </c>
      <c r="U2240" s="14" t="n">
        <v>0</v>
      </c>
      <c r="V2240" s="14">
        <f>IF(T2240="","",T2240-U2240)</f>
        <v/>
      </c>
      <c r="AS2240" s="13" t="n"/>
      <c r="AT2240" s="13" t="n"/>
      <c r="AU2240" s="13" t="n"/>
    </row>
    <row r="2241">
      <c r="C2241" s="13" t="n">
        <v>56</v>
      </c>
      <c r="D2241" s="13">
        <f>Retailers!I630</f>
        <v/>
      </c>
      <c r="E2241" s="13">
        <f>Retailers!J630</f>
        <v/>
      </c>
      <c r="F2241" s="13">
        <f>Retailers!K630</f>
        <v/>
      </c>
      <c r="T2241" s="14">
        <f>IF(F2240=24,SUM(D2241:F2430),"")</f>
        <v/>
      </c>
      <c r="U2241" s="14" t="n">
        <v>0</v>
      </c>
      <c r="V2241" s="14">
        <f>IF(T2241="","",T2241-U2241)</f>
        <v/>
      </c>
      <c r="AS2241" s="13" t="n"/>
      <c r="AT2241" s="13" t="n"/>
      <c r="AU2241" s="13" t="n"/>
    </row>
    <row r="2242">
      <c r="C2242" s="13" t="n">
        <v>57</v>
      </c>
      <c r="D2242" s="13">
        <f>Retailers!I631</f>
        <v/>
      </c>
      <c r="E2242" s="13">
        <f>Retailers!J631</f>
        <v/>
      </c>
      <c r="F2242" s="13">
        <f>Retailers!K631</f>
        <v/>
      </c>
      <c r="T2242" s="14">
        <f>IF(F2241=24,SUM(D2242:F2431),"")</f>
        <v/>
      </c>
      <c r="U2242" s="14" t="n">
        <v>0</v>
      </c>
      <c r="V2242" s="14">
        <f>IF(T2242="","",T2242-U2242)</f>
        <v/>
      </c>
      <c r="AS2242" s="13" t="n"/>
      <c r="AT2242" s="13" t="n"/>
      <c r="AU2242" s="13" t="n"/>
    </row>
    <row r="2243">
      <c r="C2243" s="13" t="n">
        <v>58</v>
      </c>
      <c r="D2243" s="13">
        <f>Retailers!I632</f>
        <v/>
      </c>
      <c r="E2243" s="13">
        <f>Retailers!J632</f>
        <v/>
      </c>
      <c r="F2243" s="13">
        <f>Retailers!K632</f>
        <v/>
      </c>
      <c r="T2243" s="14">
        <f>IF(F2242=24,SUM(D2243:F2432),"")</f>
        <v/>
      </c>
      <c r="U2243" s="14" t="n">
        <v>0</v>
      </c>
      <c r="V2243" s="14">
        <f>IF(T2243="","",T2243-U2243)</f>
        <v/>
      </c>
      <c r="AS2243" s="13" t="n"/>
      <c r="AT2243" s="13" t="n"/>
      <c r="AU2243" s="13" t="n"/>
    </row>
    <row r="2244">
      <c r="C2244" s="13" t="n">
        <v>59</v>
      </c>
      <c r="D2244" s="13">
        <f>Retailers!I633</f>
        <v/>
      </c>
      <c r="E2244" s="13">
        <f>Retailers!J633</f>
        <v/>
      </c>
      <c r="F2244" s="13">
        <f>Retailers!K633</f>
        <v/>
      </c>
      <c r="T2244" s="14">
        <f>IF(F2243=24,SUM(D2244:F2433),"")</f>
        <v/>
      </c>
      <c r="U2244" s="14" t="n">
        <v>0</v>
      </c>
      <c r="V2244" s="14">
        <f>IF(T2244="","",T2244-U2244)</f>
        <v/>
      </c>
      <c r="AS2244" s="13" t="n"/>
      <c r="AT2244" s="13" t="n"/>
      <c r="AU2244" s="13" t="n"/>
    </row>
    <row r="2245">
      <c r="C2245" s="13" t="n">
        <v>60</v>
      </c>
      <c r="D2245" s="13">
        <f>Retailers!I634</f>
        <v/>
      </c>
      <c r="E2245" s="13">
        <f>Retailers!J634</f>
        <v/>
      </c>
      <c r="F2245" s="13">
        <f>Retailers!K634</f>
        <v/>
      </c>
      <c r="T2245" s="14">
        <f>IF(F2244=24,SUM(D2245:F2434),"")</f>
        <v/>
      </c>
      <c r="U2245" s="14" t="n">
        <v>0</v>
      </c>
      <c r="V2245" s="14">
        <f>IF(T2245="","",T2245-U2245)</f>
        <v/>
      </c>
      <c r="AS2245" s="13" t="n"/>
      <c r="AT2245" s="13" t="n"/>
      <c r="AU2245" s="13" t="n"/>
    </row>
    <row r="2246">
      <c r="C2246" s="13" t="n">
        <v>61</v>
      </c>
      <c r="D2246" s="13">
        <f>Retailers!I635</f>
        <v/>
      </c>
      <c r="E2246" s="13">
        <f>Retailers!J635</f>
        <v/>
      </c>
      <c r="F2246" s="13">
        <f>Retailers!K635</f>
        <v/>
      </c>
      <c r="T2246" s="14">
        <f>IF(F2245=24,SUM(D2246:F2435),"")</f>
        <v/>
      </c>
      <c r="U2246" s="14" t="n">
        <v>0</v>
      </c>
      <c r="V2246" s="14">
        <f>IF(T2246="","",T2246-U2246)</f>
        <v/>
      </c>
      <c r="AS2246" s="13" t="n"/>
      <c r="AT2246" s="13" t="n"/>
      <c r="AU2246" s="13" t="n"/>
    </row>
    <row r="2247">
      <c r="C2247" s="13" t="n">
        <v>62</v>
      </c>
      <c r="D2247" s="13">
        <f>Retailers!I636</f>
        <v/>
      </c>
      <c r="E2247" s="13">
        <f>Retailers!J636</f>
        <v/>
      </c>
      <c r="F2247" s="13">
        <f>Retailers!K636</f>
        <v/>
      </c>
      <c r="T2247" s="14">
        <f>IF(F2246=24,SUM(D2247:F2436),"")</f>
        <v/>
      </c>
      <c r="U2247" s="14" t="n">
        <v>0</v>
      </c>
      <c r="V2247" s="14">
        <f>IF(T2247="","",T2247-U2247)</f>
        <v/>
      </c>
      <c r="AS2247" s="13" t="n"/>
      <c r="AT2247" s="13" t="n"/>
      <c r="AU2247" s="13" t="n"/>
    </row>
    <row r="2248">
      <c r="C2248" s="13" t="n">
        <v>63</v>
      </c>
      <c r="D2248" s="13">
        <f>Retailers!I637</f>
        <v/>
      </c>
      <c r="E2248" s="13">
        <f>Retailers!J637</f>
        <v/>
      </c>
      <c r="F2248" s="13">
        <f>Retailers!K637</f>
        <v/>
      </c>
      <c r="T2248" s="14">
        <f>IF(F2247=24,SUM(D2248:F2437),"")</f>
        <v/>
      </c>
      <c r="U2248" s="14" t="n">
        <v>0</v>
      </c>
      <c r="V2248" s="14">
        <f>IF(T2248="","",T2248-U2248)</f>
        <v/>
      </c>
      <c r="AS2248" s="13" t="n"/>
      <c r="AT2248" s="13" t="n"/>
      <c r="AU2248" s="13" t="n"/>
    </row>
    <row r="2249">
      <c r="C2249" s="13" t="n">
        <v>64</v>
      </c>
      <c r="D2249" s="13">
        <f>Retailers!I638</f>
        <v/>
      </c>
      <c r="E2249" s="13">
        <f>Retailers!J638</f>
        <v/>
      </c>
      <c r="F2249" s="13">
        <f>Retailers!K638</f>
        <v/>
      </c>
      <c r="T2249" s="14">
        <f>IF(F2248=24,SUM(D2249:F2438),"")</f>
        <v/>
      </c>
      <c r="U2249" s="14" t="n">
        <v>0</v>
      </c>
      <c r="V2249" s="14">
        <f>IF(T2249="","",T2249-U2249)</f>
        <v/>
      </c>
      <c r="AS2249" s="13" t="n"/>
      <c r="AT2249" s="13" t="n"/>
      <c r="AU2249" s="13" t="n"/>
    </row>
    <row r="2250">
      <c r="C2250" s="13" t="n">
        <v>65</v>
      </c>
      <c r="D2250" s="13">
        <f>Retailers!I639</f>
        <v/>
      </c>
      <c r="E2250" s="13">
        <f>Retailers!J639</f>
        <v/>
      </c>
      <c r="F2250" s="13">
        <f>Retailers!K639</f>
        <v/>
      </c>
      <c r="T2250" s="14">
        <f>IF(F2249=24,SUM(D2250:F2439),"")</f>
        <v/>
      </c>
      <c r="U2250" s="14" t="n">
        <v>0</v>
      </c>
      <c r="V2250" s="14">
        <f>IF(T2250="","",T2250-U2250)</f>
        <v/>
      </c>
      <c r="AS2250" s="13" t="n"/>
      <c r="AT2250" s="13" t="n"/>
      <c r="AU2250" s="13" t="n"/>
    </row>
    <row r="2251">
      <c r="C2251" s="13" t="n">
        <v>66</v>
      </c>
      <c r="D2251" s="13">
        <f>Retailers!I640</f>
        <v/>
      </c>
      <c r="E2251" s="13">
        <f>Retailers!J640</f>
        <v/>
      </c>
      <c r="F2251" s="13">
        <f>Retailers!K640</f>
        <v/>
      </c>
      <c r="T2251" s="14">
        <f>IF(F2250=24,SUM(D2251:F2440),"")</f>
        <v/>
      </c>
      <c r="U2251" s="14" t="n">
        <v>0</v>
      </c>
      <c r="V2251" s="14">
        <f>IF(T2251="","",T2251-U2251)</f>
        <v/>
      </c>
      <c r="AS2251" s="13" t="n"/>
      <c r="AT2251" s="13" t="n"/>
      <c r="AU2251" s="13" t="n"/>
    </row>
    <row r="2252">
      <c r="C2252" s="13" t="n">
        <v>67</v>
      </c>
      <c r="D2252" s="13">
        <f>Retailers!I641</f>
        <v/>
      </c>
      <c r="E2252" s="13">
        <f>Retailers!J641</f>
        <v/>
      </c>
      <c r="F2252" s="13">
        <f>Retailers!K641</f>
        <v/>
      </c>
      <c r="T2252" s="14">
        <f>IF(F2251=24,SUM(D2252:F2441),"")</f>
        <v/>
      </c>
      <c r="U2252" s="14" t="n">
        <v>0</v>
      </c>
      <c r="V2252" s="14">
        <f>IF(T2252="","",T2252-U2252)</f>
        <v/>
      </c>
      <c r="AS2252" s="13" t="n"/>
      <c r="AT2252" s="13" t="n"/>
      <c r="AU2252" s="13" t="n"/>
    </row>
    <row r="2253">
      <c r="C2253" s="13" t="n">
        <v>68</v>
      </c>
      <c r="D2253" s="13">
        <f>Retailers!I642</f>
        <v/>
      </c>
      <c r="E2253" s="13">
        <f>Retailers!J642</f>
        <v/>
      </c>
      <c r="F2253" s="13">
        <f>Retailers!K642</f>
        <v/>
      </c>
      <c r="T2253" s="14">
        <f>IF(F2252=24,SUM(D2253:F2442),"")</f>
        <v/>
      </c>
      <c r="U2253" s="14" t="n">
        <v>0</v>
      </c>
      <c r="V2253" s="14">
        <f>IF(T2253="","",T2253-U2253)</f>
        <v/>
      </c>
      <c r="AS2253" s="13" t="n"/>
      <c r="AT2253" s="13" t="n"/>
      <c r="AU2253" s="13" t="n"/>
    </row>
    <row r="2254">
      <c r="C2254" s="13" t="n">
        <v>69</v>
      </c>
      <c r="D2254" s="13">
        <f>Retailers!I643</f>
        <v/>
      </c>
      <c r="E2254" s="13">
        <f>Retailers!J643</f>
        <v/>
      </c>
      <c r="F2254" s="13">
        <f>Retailers!K643</f>
        <v/>
      </c>
      <c r="T2254" s="14">
        <f>IF(F2253=24,SUM(D2254:F2443),"")</f>
        <v/>
      </c>
      <c r="U2254" s="14" t="n">
        <v>0</v>
      </c>
      <c r="V2254" s="14">
        <f>IF(T2254="","",T2254-U2254)</f>
        <v/>
      </c>
      <c r="AS2254" s="13" t="n"/>
      <c r="AT2254" s="13" t="n"/>
      <c r="AU2254" s="13" t="n"/>
    </row>
    <row r="2255">
      <c r="C2255" s="13" t="n">
        <v>70</v>
      </c>
      <c r="D2255" s="13">
        <f>Retailers!I644</f>
        <v/>
      </c>
      <c r="E2255" s="13">
        <f>Retailers!J644</f>
        <v/>
      </c>
      <c r="F2255" s="13">
        <f>Retailers!K644</f>
        <v/>
      </c>
      <c r="T2255" s="14">
        <f>IF(F2254=24,SUM(D2255:F2444),"")</f>
        <v/>
      </c>
      <c r="U2255" s="14" t="n">
        <v>0</v>
      </c>
      <c r="V2255" s="14">
        <f>IF(T2255="","",T2255-U2255)</f>
        <v/>
      </c>
      <c r="AS2255" s="13" t="n"/>
      <c r="AT2255" s="13" t="n"/>
      <c r="AU2255" s="13" t="n"/>
    </row>
    <row r="2256">
      <c r="C2256" s="13" t="n">
        <v>71</v>
      </c>
      <c r="D2256" s="13">
        <f>Retailers!I645</f>
        <v/>
      </c>
      <c r="E2256" s="13">
        <f>Retailers!J645</f>
        <v/>
      </c>
      <c r="F2256" s="13">
        <f>Retailers!K645</f>
        <v/>
      </c>
      <c r="T2256" s="14">
        <f>IF(F2255=24,SUM(D2256:F2445),"")</f>
        <v/>
      </c>
      <c r="U2256" s="14" t="n">
        <v>0</v>
      </c>
      <c r="V2256" s="14">
        <f>IF(T2256="","",T2256-U2256)</f>
        <v/>
      </c>
      <c r="AS2256" s="13" t="n"/>
      <c r="AT2256" s="13" t="n"/>
      <c r="AU2256" s="13" t="n"/>
    </row>
    <row r="2257">
      <c r="C2257" s="13" t="n">
        <v>72</v>
      </c>
      <c r="D2257" s="13">
        <f>Retailers!I646</f>
        <v/>
      </c>
      <c r="E2257" s="13">
        <f>Retailers!J646</f>
        <v/>
      </c>
      <c r="F2257" s="13">
        <f>Retailers!K646</f>
        <v/>
      </c>
      <c r="T2257" s="14">
        <f>IF(F2256=24,SUM(D2257:F2446),"")</f>
        <v/>
      </c>
      <c r="U2257" s="14" t="n">
        <v>0</v>
      </c>
      <c r="V2257" s="14">
        <f>IF(T2257="","",T2257-U2257)</f>
        <v/>
      </c>
      <c r="AS2257" s="13" t="n"/>
      <c r="AT2257" s="13" t="n"/>
      <c r="AU2257" s="13" t="n"/>
    </row>
    <row r="2258">
      <c r="C2258" s="13" t="n">
        <v>73</v>
      </c>
      <c r="D2258" s="13">
        <f>Retailers!I647</f>
        <v/>
      </c>
      <c r="E2258" s="13">
        <f>Retailers!J647</f>
        <v/>
      </c>
      <c r="F2258" s="13">
        <f>Retailers!K647</f>
        <v/>
      </c>
      <c r="T2258" s="14">
        <f>IF(F2257=24,SUM(D2258:F2447),"")</f>
        <v/>
      </c>
      <c r="U2258" s="14" t="n">
        <v>0</v>
      </c>
      <c r="V2258" s="14">
        <f>IF(T2258="","",T2258-U2258)</f>
        <v/>
      </c>
      <c r="AS2258" s="13" t="n"/>
      <c r="AT2258" s="13" t="n"/>
      <c r="AU2258" s="13" t="n"/>
    </row>
    <row r="2259">
      <c r="C2259" s="13" t="n">
        <v>74</v>
      </c>
      <c r="D2259" s="13">
        <f>Retailers!I648</f>
        <v/>
      </c>
      <c r="E2259" s="13">
        <f>Retailers!J648</f>
        <v/>
      </c>
      <c r="F2259" s="13">
        <f>Retailers!K648</f>
        <v/>
      </c>
      <c r="T2259" s="14">
        <f>IF(F2258=24,SUM(D2259:F2448),"")</f>
        <v/>
      </c>
      <c r="U2259" s="14" t="n">
        <v>0</v>
      </c>
      <c r="V2259" s="14">
        <f>IF(T2259="","",T2259-U2259)</f>
        <v/>
      </c>
      <c r="AS2259" s="13" t="n"/>
      <c r="AT2259" s="13" t="n"/>
      <c r="AU2259" s="13" t="n"/>
    </row>
    <row r="2260">
      <c r="C2260" s="13" t="n">
        <v>75</v>
      </c>
      <c r="D2260" s="13">
        <f>Retailers!I649</f>
        <v/>
      </c>
      <c r="E2260" s="13">
        <f>Retailers!J649</f>
        <v/>
      </c>
      <c r="F2260" s="13">
        <f>Retailers!K649</f>
        <v/>
      </c>
      <c r="T2260" s="14">
        <f>IF(F2259=24,SUM(D2260:F2449),"")</f>
        <v/>
      </c>
      <c r="U2260" s="14" t="n">
        <v>0</v>
      </c>
      <c r="V2260" s="14">
        <f>IF(T2260="","",T2260-U2260)</f>
        <v/>
      </c>
      <c r="AS2260" s="13" t="n"/>
      <c r="AT2260" s="13" t="n"/>
      <c r="AU2260" s="13" t="n"/>
    </row>
    <row r="2261">
      <c r="C2261" s="13" t="n">
        <v>76</v>
      </c>
      <c r="D2261" s="13">
        <f>Retailers!I650</f>
        <v/>
      </c>
      <c r="E2261" s="13">
        <f>Retailers!J650</f>
        <v/>
      </c>
      <c r="F2261" s="13">
        <f>Retailers!K650</f>
        <v/>
      </c>
      <c r="T2261" s="14">
        <f>IF(F2260=24,SUM(D2261:F2450),"")</f>
        <v/>
      </c>
      <c r="U2261" s="14" t="n">
        <v>0</v>
      </c>
      <c r="V2261" s="14">
        <f>IF(T2261="","",T2261-U2261)</f>
        <v/>
      </c>
      <c r="AS2261" s="13" t="n"/>
      <c r="AT2261" s="13" t="n"/>
      <c r="AU2261" s="13" t="n"/>
    </row>
    <row r="2262">
      <c r="C2262" s="13" t="n">
        <v>77</v>
      </c>
      <c r="D2262" s="13">
        <f>Retailers!I651</f>
        <v/>
      </c>
      <c r="E2262" s="13">
        <f>Retailers!J651</f>
        <v/>
      </c>
      <c r="F2262" s="13">
        <f>Retailers!K651</f>
        <v/>
      </c>
      <c r="T2262" s="14">
        <f>IF(F2261=24,SUM(D2262:F2451),"")</f>
        <v/>
      </c>
      <c r="U2262" s="14" t="n">
        <v>0</v>
      </c>
      <c r="V2262" s="14">
        <f>IF(T2262="","",T2262-U2262)</f>
        <v/>
      </c>
      <c r="AS2262" s="13" t="n"/>
      <c r="AT2262" s="13" t="n"/>
      <c r="AU2262" s="13" t="n"/>
    </row>
    <row r="2263">
      <c r="C2263" s="13" t="n">
        <v>78</v>
      </c>
      <c r="D2263" s="13">
        <f>Retailers!I652</f>
        <v/>
      </c>
      <c r="E2263" s="13">
        <f>Retailers!J652</f>
        <v/>
      </c>
      <c r="F2263" s="13">
        <f>Retailers!K652</f>
        <v/>
      </c>
      <c r="T2263" s="14">
        <f>IF(F2262=24,SUM(D2263:F2452),"")</f>
        <v/>
      </c>
      <c r="U2263" s="14" t="n">
        <v>0</v>
      </c>
      <c r="V2263" s="14">
        <f>IF(T2263="","",T2263-U2263)</f>
        <v/>
      </c>
      <c r="AS2263" s="13" t="n"/>
      <c r="AT2263" s="13" t="n"/>
      <c r="AU2263" s="13" t="n"/>
    </row>
    <row r="2264">
      <c r="C2264" s="13" t="n">
        <v>79</v>
      </c>
      <c r="D2264" s="13">
        <f>Retailers!I653</f>
        <v/>
      </c>
      <c r="E2264" s="13">
        <f>Retailers!J653</f>
        <v/>
      </c>
      <c r="F2264" s="13">
        <f>Retailers!K653</f>
        <v/>
      </c>
      <c r="T2264" s="14">
        <f>IF(F2263=24,SUM(D2264:F2453),"")</f>
        <v/>
      </c>
      <c r="U2264" s="14" t="n">
        <v>0</v>
      </c>
      <c r="V2264" s="14">
        <f>IF(T2264="","",T2264-U2264)</f>
        <v/>
      </c>
      <c r="AS2264" s="13" t="n"/>
      <c r="AT2264" s="13" t="n"/>
      <c r="AU2264" s="13" t="n"/>
    </row>
    <row r="2265">
      <c r="C2265" s="13" t="n">
        <v>80</v>
      </c>
      <c r="D2265" s="13">
        <f>Retailers!I654</f>
        <v/>
      </c>
      <c r="E2265" s="13">
        <f>Retailers!J654</f>
        <v/>
      </c>
      <c r="F2265" s="13">
        <f>Retailers!K654</f>
        <v/>
      </c>
      <c r="T2265" s="14">
        <f>IF(F2264=24,SUM(D2265:F2454),"")</f>
        <v/>
      </c>
      <c r="U2265" s="14" t="n">
        <v>0</v>
      </c>
      <c r="V2265" s="14">
        <f>IF(T2265="","",T2265-U2265)</f>
        <v/>
      </c>
      <c r="AS2265" s="13" t="n"/>
      <c r="AT2265" s="13" t="n"/>
      <c r="AU2265" s="13" t="n"/>
    </row>
    <row r="2266">
      <c r="C2266" s="13" t="n">
        <v>81</v>
      </c>
      <c r="D2266" s="13">
        <f>Retailers!I655</f>
        <v/>
      </c>
      <c r="E2266" s="13">
        <f>Retailers!J655</f>
        <v/>
      </c>
      <c r="F2266" s="13">
        <f>Retailers!K655</f>
        <v/>
      </c>
      <c r="T2266" s="14">
        <f>IF(F2265=24,SUM(D2266:F2455),"")</f>
        <v/>
      </c>
      <c r="U2266" s="14" t="n">
        <v>0</v>
      </c>
      <c r="V2266" s="14">
        <f>IF(T2266="","",T2266-U2266)</f>
        <v/>
      </c>
      <c r="AS2266" s="13" t="n"/>
      <c r="AT2266" s="13" t="n"/>
      <c r="AU2266" s="13" t="n"/>
    </row>
    <row r="2267">
      <c r="C2267" s="13" t="n">
        <v>82</v>
      </c>
      <c r="D2267" s="13">
        <f>Retailers!I656</f>
        <v/>
      </c>
      <c r="E2267" s="13">
        <f>Retailers!J656</f>
        <v/>
      </c>
      <c r="F2267" s="13">
        <f>Retailers!K656</f>
        <v/>
      </c>
      <c r="T2267" s="14">
        <f>IF(F2266=24,SUM(D2267:F2456),"")</f>
        <v/>
      </c>
      <c r="U2267" s="14" t="n">
        <v>0</v>
      </c>
      <c r="V2267" s="14">
        <f>IF(T2267="","",T2267-U2267)</f>
        <v/>
      </c>
      <c r="AS2267" s="13" t="n"/>
      <c r="AT2267" s="13" t="n"/>
      <c r="AU2267" s="13" t="n"/>
    </row>
    <row r="2268">
      <c r="C2268" s="13" t="n">
        <v>83</v>
      </c>
      <c r="D2268" s="13">
        <f>Retailers!I657</f>
        <v/>
      </c>
      <c r="E2268" s="13">
        <f>Retailers!J657</f>
        <v/>
      </c>
      <c r="F2268" s="13">
        <f>Retailers!K657</f>
        <v/>
      </c>
      <c r="T2268" s="14">
        <f>IF(F2267=24,SUM(D2268:F2457),"")</f>
        <v/>
      </c>
      <c r="U2268" s="14" t="n">
        <v>0</v>
      </c>
      <c r="V2268" s="14">
        <f>IF(T2268="","",T2268-U2268)</f>
        <v/>
      </c>
      <c r="AS2268" s="13" t="n"/>
      <c r="AT2268" s="13" t="n"/>
      <c r="AU2268" s="13" t="n"/>
    </row>
    <row r="2269">
      <c r="C2269" s="13" t="n">
        <v>84</v>
      </c>
      <c r="D2269" s="13">
        <f>Retailers!I658</f>
        <v/>
      </c>
      <c r="E2269" s="13">
        <f>Retailers!J658</f>
        <v/>
      </c>
      <c r="F2269" s="13">
        <f>Retailers!K658</f>
        <v/>
      </c>
      <c r="T2269" s="14">
        <f>IF(F2268=24,SUM(D2269:F2458),"")</f>
        <v/>
      </c>
      <c r="U2269" s="14" t="n">
        <v>0</v>
      </c>
      <c r="V2269" s="14">
        <f>IF(T2269="","",T2269-U2269)</f>
        <v/>
      </c>
      <c r="AS2269" s="13" t="n"/>
      <c r="AT2269" s="13" t="n"/>
      <c r="AU2269" s="13" t="n"/>
    </row>
    <row r="2270">
      <c r="C2270" s="13" t="n">
        <v>85</v>
      </c>
      <c r="D2270" s="13">
        <f>Retailers!I659</f>
        <v/>
      </c>
      <c r="E2270" s="13">
        <f>Retailers!J659</f>
        <v/>
      </c>
      <c r="F2270" s="13">
        <f>Retailers!K659</f>
        <v/>
      </c>
      <c r="T2270" s="14">
        <f>IF(F2269=24,SUM(D2270:F2459),"")</f>
        <v/>
      </c>
      <c r="U2270" s="14" t="n">
        <v>0</v>
      </c>
      <c r="V2270" s="14">
        <f>IF(T2270="","",T2270-U2270)</f>
        <v/>
      </c>
      <c r="AS2270" s="13" t="n"/>
      <c r="AT2270" s="13" t="n"/>
      <c r="AU2270" s="13" t="n"/>
    </row>
    <row r="2271">
      <c r="C2271" s="13" t="n">
        <v>86</v>
      </c>
      <c r="D2271" s="13">
        <f>Retailers!I660</f>
        <v/>
      </c>
      <c r="E2271" s="13">
        <f>Retailers!J660</f>
        <v/>
      </c>
      <c r="F2271" s="13">
        <f>Retailers!K660</f>
        <v/>
      </c>
      <c r="T2271" s="14">
        <f>IF(F2270=24,SUM(D2271:F2460),"")</f>
        <v/>
      </c>
      <c r="U2271" s="14" t="n">
        <v>0</v>
      </c>
      <c r="V2271" s="14">
        <f>IF(T2271="","",T2271-U2271)</f>
        <v/>
      </c>
      <c r="AS2271" s="13" t="n"/>
      <c r="AT2271" s="13" t="n"/>
      <c r="AU2271" s="13" t="n"/>
    </row>
    <row r="2272">
      <c r="C2272" s="13" t="n">
        <v>87</v>
      </c>
      <c r="D2272" s="13">
        <f>Retailers!I661</f>
        <v/>
      </c>
      <c r="E2272" s="13">
        <f>Retailers!J661</f>
        <v/>
      </c>
      <c r="F2272" s="13">
        <f>Retailers!K661</f>
        <v/>
      </c>
      <c r="T2272" s="14">
        <f>IF(F2271=24,SUM(D2272:F2461),"")</f>
        <v/>
      </c>
      <c r="U2272" s="14" t="n">
        <v>0</v>
      </c>
      <c r="V2272" s="14">
        <f>IF(T2272="","",T2272-U2272)</f>
        <v/>
      </c>
      <c r="AS2272" s="13" t="n"/>
      <c r="AT2272" s="13" t="n"/>
      <c r="AU2272" s="13" t="n"/>
    </row>
    <row r="2273">
      <c r="C2273" s="13" t="n">
        <v>88</v>
      </c>
      <c r="D2273" s="13">
        <f>Retailers!I662</f>
        <v/>
      </c>
      <c r="E2273" s="13">
        <f>Retailers!J662</f>
        <v/>
      </c>
      <c r="F2273" s="13">
        <f>Retailers!K662</f>
        <v/>
      </c>
      <c r="T2273" s="14">
        <f>IF(F2272=24,SUM(D2273:F2462),"")</f>
        <v/>
      </c>
      <c r="U2273" s="14" t="n">
        <v>0</v>
      </c>
      <c r="V2273" s="14">
        <f>IF(T2273="","",T2273-U2273)</f>
        <v/>
      </c>
      <c r="AS2273" s="13" t="n"/>
      <c r="AT2273" s="13" t="n"/>
      <c r="AU2273" s="13" t="n"/>
    </row>
    <row r="2274">
      <c r="C2274" s="13" t="n">
        <v>89</v>
      </c>
      <c r="D2274" s="13">
        <f>Retailers!I663</f>
        <v/>
      </c>
      <c r="E2274" s="13">
        <f>Retailers!J663</f>
        <v/>
      </c>
      <c r="F2274" s="13">
        <f>Retailers!K663</f>
        <v/>
      </c>
      <c r="T2274" s="14">
        <f>IF(F2273=24,SUM(D2274:F2463),"")</f>
        <v/>
      </c>
      <c r="U2274" s="14" t="n">
        <v>0</v>
      </c>
      <c r="V2274" s="14">
        <f>IF(T2274="","",T2274-U2274)</f>
        <v/>
      </c>
      <c r="AS2274" s="13" t="n"/>
      <c r="AT2274" s="13" t="n"/>
      <c r="AU2274" s="13" t="n"/>
    </row>
    <row r="2275">
      <c r="C2275" s="13" t="n">
        <v>90</v>
      </c>
      <c r="D2275" s="13">
        <f>Retailers!I664</f>
        <v/>
      </c>
      <c r="E2275" s="13">
        <f>Retailers!J664</f>
        <v/>
      </c>
      <c r="F2275" s="13">
        <f>Retailers!K664</f>
        <v/>
      </c>
      <c r="T2275" s="14">
        <f>IF(F2274=24,SUM(D2275:F2464),"")</f>
        <v/>
      </c>
      <c r="U2275" s="14" t="n">
        <v>0</v>
      </c>
      <c r="V2275" s="14">
        <f>IF(T2275="","",T2275-U2275)</f>
        <v/>
      </c>
      <c r="AS2275" s="13" t="n"/>
      <c r="AT2275" s="13" t="n"/>
      <c r="AU2275" s="13" t="n"/>
    </row>
    <row r="2276">
      <c r="C2276" s="13" t="n">
        <v>91</v>
      </c>
      <c r="D2276" s="13">
        <f>Retailers!I665</f>
        <v/>
      </c>
      <c r="E2276" s="13">
        <f>Retailers!J665</f>
        <v/>
      </c>
      <c r="F2276" s="13">
        <f>Retailers!K665</f>
        <v/>
      </c>
      <c r="T2276" s="14">
        <f>IF(F2275=24,SUM(D2276:F2465),"")</f>
        <v/>
      </c>
      <c r="U2276" s="14" t="n">
        <v>0</v>
      </c>
      <c r="V2276" s="14">
        <f>IF(T2276="","",T2276-U2276)</f>
        <v/>
      </c>
      <c r="AS2276" s="13" t="n"/>
      <c r="AT2276" s="13" t="n"/>
      <c r="AU2276" s="13" t="n"/>
    </row>
    <row r="2277">
      <c r="C2277" s="13" t="n">
        <v>92</v>
      </c>
      <c r="D2277" s="13">
        <f>Retailers!I666</f>
        <v/>
      </c>
      <c r="E2277" s="13">
        <f>Retailers!J666</f>
        <v/>
      </c>
      <c r="F2277" s="13">
        <f>Retailers!K666</f>
        <v/>
      </c>
      <c r="T2277" s="14">
        <f>IF(F2276=24,SUM(D2277:F2466),"")</f>
        <v/>
      </c>
      <c r="U2277" s="14" t="n">
        <v>0</v>
      </c>
      <c r="V2277" s="14">
        <f>IF(T2277="","",T2277-U2277)</f>
        <v/>
      </c>
      <c r="AS2277" s="13" t="n"/>
      <c r="AT2277" s="13" t="n"/>
      <c r="AU2277" s="13" t="n"/>
    </row>
    <row r="2278">
      <c r="C2278" s="13" t="n">
        <v>93</v>
      </c>
      <c r="D2278" s="13">
        <f>Retailers!I667</f>
        <v/>
      </c>
      <c r="E2278" s="13">
        <f>Retailers!J667</f>
        <v/>
      </c>
      <c r="F2278" s="13">
        <f>Retailers!K667</f>
        <v/>
      </c>
      <c r="T2278" s="14">
        <f>IF(F2277=24,SUM(D2278:F2467),"")</f>
        <v/>
      </c>
      <c r="U2278" s="14" t="n">
        <v>0</v>
      </c>
      <c r="V2278" s="14">
        <f>IF(T2278="","",T2278-U2278)</f>
        <v/>
      </c>
      <c r="AS2278" s="13" t="n"/>
      <c r="AT2278" s="13" t="n"/>
      <c r="AU2278" s="13" t="n"/>
    </row>
    <row r="2279">
      <c r="C2279" s="13" t="n">
        <v>94</v>
      </c>
      <c r="D2279" s="13">
        <f>Retailers!I668</f>
        <v/>
      </c>
      <c r="E2279" s="13">
        <f>Retailers!J668</f>
        <v/>
      </c>
      <c r="F2279" s="13">
        <f>Retailers!K668</f>
        <v/>
      </c>
      <c r="T2279" s="14">
        <f>IF(F2278=24,SUM(D2279:F2468),"")</f>
        <v/>
      </c>
      <c r="U2279" s="14" t="n">
        <v>0</v>
      </c>
      <c r="V2279" s="14">
        <f>IF(T2279="","",T2279-U2279)</f>
        <v/>
      </c>
      <c r="AS2279" s="13" t="n"/>
      <c r="AT2279" s="13" t="n"/>
      <c r="AU2279" s="13" t="n"/>
    </row>
    <row r="2280">
      <c r="C2280" s="13" t="n">
        <v>95</v>
      </c>
      <c r="D2280" s="13">
        <f>Retailers!I669</f>
        <v/>
      </c>
      <c r="E2280" s="13">
        <f>Retailers!J669</f>
        <v/>
      </c>
      <c r="F2280" s="13">
        <f>Retailers!K669</f>
        <v/>
      </c>
      <c r="T2280" s="14">
        <f>IF(F2279=24,SUM(D2280:F2469),"")</f>
        <v/>
      </c>
      <c r="U2280" s="14" t="n">
        <v>0</v>
      </c>
      <c r="V2280" s="14">
        <f>IF(T2280="","",T2280-U2280)</f>
        <v/>
      </c>
      <c r="AS2280" s="13" t="n"/>
      <c r="AT2280" s="13" t="n"/>
      <c r="AU2280" s="13" t="n"/>
    </row>
    <row r="2281">
      <c r="C2281" s="13" t="n">
        <v>96</v>
      </c>
      <c r="D2281" s="13">
        <f>Retailers!I670</f>
        <v/>
      </c>
      <c r="E2281" s="13">
        <f>Retailers!J670</f>
        <v/>
      </c>
      <c r="F2281" s="13">
        <f>Retailers!K670</f>
        <v/>
      </c>
      <c r="T2281" s="14">
        <f>IF(F2280=24,SUM(D2281:F2470),"")</f>
        <v/>
      </c>
      <c r="U2281" s="14" t="n">
        <v>0</v>
      </c>
      <c r="V2281" s="14">
        <f>IF(T2281="","",T2281-U2281)</f>
        <v/>
      </c>
      <c r="AS2281" s="13" t="n"/>
      <c r="AT2281" s="13" t="n"/>
      <c r="AU2281" s="13" t="n"/>
    </row>
    <row r="2282">
      <c r="C2282" s="13" t="n">
        <v>97</v>
      </c>
      <c r="D2282" s="13">
        <f>Retailers!I671</f>
        <v/>
      </c>
      <c r="E2282" s="13">
        <f>Retailers!J671</f>
        <v/>
      </c>
      <c r="F2282" s="13">
        <f>Retailers!K671</f>
        <v/>
      </c>
      <c r="T2282" s="14">
        <f>IF(F2281=24,SUM(D2282:F2471),"")</f>
        <v/>
      </c>
      <c r="U2282" s="14" t="n">
        <v>0</v>
      </c>
      <c r="V2282" s="14">
        <f>IF(T2282="","",T2282-U2282)</f>
        <v/>
      </c>
      <c r="AS2282" s="13" t="n"/>
      <c r="AT2282" s="13" t="n"/>
      <c r="AU2282" s="13" t="n"/>
    </row>
    <row r="2283">
      <c r="C2283" s="13" t="n">
        <v>98</v>
      </c>
      <c r="D2283" s="13">
        <f>Retailers!I672</f>
        <v/>
      </c>
      <c r="E2283" s="13">
        <f>Retailers!J672</f>
        <v/>
      </c>
      <c r="F2283" s="13">
        <f>Retailers!K672</f>
        <v/>
      </c>
      <c r="T2283" s="14">
        <f>IF(F2282=24,SUM(D2283:F2472),"")</f>
        <v/>
      </c>
      <c r="U2283" s="14" t="n">
        <v>0</v>
      </c>
      <c r="V2283" s="14">
        <f>IF(T2283="","",T2283-U2283)</f>
        <v/>
      </c>
      <c r="AS2283" s="13" t="n"/>
      <c r="AT2283" s="13" t="n"/>
      <c r="AU2283" s="13" t="n"/>
    </row>
    <row r="2284">
      <c r="C2284" s="13" t="n">
        <v>99</v>
      </c>
      <c r="D2284" s="13">
        <f>Retailers!I673</f>
        <v/>
      </c>
      <c r="E2284" s="13">
        <f>Retailers!J673</f>
        <v/>
      </c>
      <c r="F2284" s="13">
        <f>Retailers!K673</f>
        <v/>
      </c>
      <c r="T2284" s="14">
        <f>IF(F2283=24,SUM(D2284:F2473),"")</f>
        <v/>
      </c>
      <c r="U2284" s="14" t="n">
        <v>0</v>
      </c>
      <c r="V2284" s="14">
        <f>IF(T2284="","",T2284-U2284)</f>
        <v/>
      </c>
      <c r="AS2284" s="13" t="n"/>
      <c r="AT2284" s="13" t="n"/>
      <c r="AU2284" s="13" t="n"/>
    </row>
    <row r="2285">
      <c r="C2285" s="13" t="n">
        <v>100</v>
      </c>
      <c r="D2285" s="13">
        <f>Retailers!I674</f>
        <v/>
      </c>
      <c r="E2285" s="13">
        <f>Retailers!J674</f>
        <v/>
      </c>
      <c r="F2285" s="13">
        <f>Retailers!K674</f>
        <v/>
      </c>
      <c r="T2285" s="14">
        <f>IF(F2284=24,SUM(D2285:F2474),"")</f>
        <v/>
      </c>
      <c r="U2285" s="14" t="n">
        <v>0</v>
      </c>
      <c r="V2285" s="14">
        <f>IF(T2285="","",T2285-U2285)</f>
        <v/>
      </c>
      <c r="AS2285" s="13" t="n"/>
      <c r="AT2285" s="13" t="n"/>
      <c r="AU2285" s="13" t="n"/>
    </row>
    <row r="2286">
      <c r="C2286" s="13" t="n">
        <v>101</v>
      </c>
      <c r="D2286" s="13">
        <f>Retailers!I675</f>
        <v/>
      </c>
      <c r="E2286" s="13">
        <f>Retailers!J675</f>
        <v/>
      </c>
      <c r="F2286" s="13">
        <f>Retailers!K675</f>
        <v/>
      </c>
      <c r="T2286" s="14">
        <f>IF(F2285=24,SUM(D2286:F2475),"")</f>
        <v/>
      </c>
      <c r="U2286" s="14" t="n">
        <v>0</v>
      </c>
      <c r="V2286" s="14">
        <f>IF(T2286="","",T2286-U2286)</f>
        <v/>
      </c>
      <c r="AS2286" s="13" t="n"/>
      <c r="AT2286" s="13" t="n"/>
      <c r="AU2286" s="13" t="n"/>
    </row>
    <row r="2287">
      <c r="C2287" s="13" t="n">
        <v>102</v>
      </c>
      <c r="D2287" s="13">
        <f>Retailers!I676</f>
        <v/>
      </c>
      <c r="E2287" s="13">
        <f>Retailers!J676</f>
        <v/>
      </c>
      <c r="F2287" s="13">
        <f>Retailers!K676</f>
        <v/>
      </c>
      <c r="T2287" s="14">
        <f>IF(F2286=24,SUM(D2287:F2476),"")</f>
        <v/>
      </c>
      <c r="U2287" s="14" t="n">
        <v>0</v>
      </c>
      <c r="V2287" s="14">
        <f>IF(T2287="","",T2287-U2287)</f>
        <v/>
      </c>
      <c r="AS2287" s="13" t="n"/>
      <c r="AT2287" s="13" t="n"/>
      <c r="AU2287" s="13" t="n"/>
    </row>
    <row r="2288">
      <c r="C2288" s="13" t="n">
        <v>103</v>
      </c>
      <c r="D2288" s="13">
        <f>Retailers!I677</f>
        <v/>
      </c>
      <c r="E2288" s="13">
        <f>Retailers!J677</f>
        <v/>
      </c>
      <c r="F2288" s="13">
        <f>Retailers!K677</f>
        <v/>
      </c>
      <c r="T2288" s="14">
        <f>IF(F2287=24,SUM(D2288:F2477),"")</f>
        <v/>
      </c>
      <c r="U2288" s="14" t="n">
        <v>0</v>
      </c>
      <c r="V2288" s="14">
        <f>IF(T2288="","",T2288-U2288)</f>
        <v/>
      </c>
      <c r="AS2288" s="13" t="n"/>
      <c r="AT2288" s="13" t="n"/>
      <c r="AU2288" s="13" t="n"/>
    </row>
    <row r="2289">
      <c r="C2289" s="13" t="n">
        <v>104</v>
      </c>
      <c r="D2289" s="13">
        <f>Retailers!I678</f>
        <v/>
      </c>
      <c r="E2289" s="13">
        <f>Retailers!J678</f>
        <v/>
      </c>
      <c r="F2289" s="13">
        <f>Retailers!K678</f>
        <v/>
      </c>
      <c r="T2289" s="14">
        <f>IF(F2288=24,SUM(D2289:F2478),"")</f>
        <v/>
      </c>
      <c r="U2289" s="14" t="n">
        <v>0</v>
      </c>
      <c r="V2289" s="14">
        <f>IF(T2289="","",T2289-U2289)</f>
        <v/>
      </c>
      <c r="AS2289" s="13" t="n"/>
      <c r="AT2289" s="13" t="n"/>
      <c r="AU2289" s="13" t="n"/>
    </row>
    <row r="2290">
      <c r="C2290" s="13" t="n">
        <v>105</v>
      </c>
      <c r="D2290" s="13">
        <f>Retailers!I679</f>
        <v/>
      </c>
      <c r="E2290" s="13">
        <f>Retailers!J679</f>
        <v/>
      </c>
      <c r="F2290" s="13">
        <f>Retailers!K679</f>
        <v/>
      </c>
      <c r="T2290" s="14">
        <f>IF(F2289=24,SUM(D2290:F2479),"")</f>
        <v/>
      </c>
      <c r="U2290" s="14" t="n">
        <v>0</v>
      </c>
      <c r="V2290" s="14">
        <f>IF(T2290="","",T2290-U2290)</f>
        <v/>
      </c>
      <c r="AS2290" s="13" t="n"/>
      <c r="AT2290" s="13" t="n"/>
      <c r="AU2290" s="13" t="n"/>
    </row>
    <row r="2291">
      <c r="C2291" s="13" t="n">
        <v>106</v>
      </c>
      <c r="D2291" s="13">
        <f>Retailers!I680</f>
        <v/>
      </c>
      <c r="E2291" s="13">
        <f>Retailers!J680</f>
        <v/>
      </c>
      <c r="F2291" s="13">
        <f>Retailers!K680</f>
        <v/>
      </c>
      <c r="T2291" s="14">
        <f>IF(F2290=24,SUM(D2291:F2480),"")</f>
        <v/>
      </c>
      <c r="U2291" s="14" t="n">
        <v>0</v>
      </c>
      <c r="V2291" s="14">
        <f>IF(T2291="","",T2291-U2291)</f>
        <v/>
      </c>
      <c r="AS2291" s="13" t="n"/>
      <c r="AT2291" s="13" t="n"/>
      <c r="AU2291" s="13" t="n"/>
    </row>
    <row r="2292">
      <c r="C2292" s="13" t="n">
        <v>107</v>
      </c>
      <c r="D2292" s="13">
        <f>Retailers!I681</f>
        <v/>
      </c>
      <c r="E2292" s="13">
        <f>Retailers!J681</f>
        <v/>
      </c>
      <c r="F2292" s="13">
        <f>Retailers!K681</f>
        <v/>
      </c>
      <c r="T2292" s="14">
        <f>IF(F2291=24,SUM(D2292:F2481),"")</f>
        <v/>
      </c>
      <c r="U2292" s="14" t="n">
        <v>0</v>
      </c>
      <c r="V2292" s="14">
        <f>IF(T2292="","",T2292-U2292)</f>
        <v/>
      </c>
      <c r="AS2292" s="13" t="n"/>
      <c r="AT2292" s="13" t="n"/>
      <c r="AU2292" s="13" t="n"/>
    </row>
    <row r="2293">
      <c r="C2293" s="13" t="n">
        <v>108</v>
      </c>
      <c r="D2293" s="13">
        <f>Retailers!I682</f>
        <v/>
      </c>
      <c r="E2293" s="13">
        <f>Retailers!J682</f>
        <v/>
      </c>
      <c r="F2293" s="13">
        <f>Retailers!K682</f>
        <v/>
      </c>
      <c r="T2293" s="14">
        <f>IF(F2292=24,SUM(D2293:F2482),"")</f>
        <v/>
      </c>
      <c r="U2293" s="14" t="n">
        <v>0</v>
      </c>
      <c r="V2293" s="14">
        <f>IF(T2293="","",T2293-U2293)</f>
        <v/>
      </c>
      <c r="AS2293" s="13" t="n"/>
      <c r="AT2293" s="13" t="n"/>
      <c r="AU2293" s="13" t="n"/>
    </row>
    <row r="2294">
      <c r="C2294" s="13" t="n">
        <v>109</v>
      </c>
      <c r="D2294" s="13">
        <f>Retailers!I683</f>
        <v/>
      </c>
      <c r="E2294" s="13">
        <f>Retailers!J683</f>
        <v/>
      </c>
      <c r="F2294" s="13">
        <f>Retailers!K683</f>
        <v/>
      </c>
      <c r="T2294" s="14">
        <f>IF(F2293=24,SUM(D2294:F2483),"")</f>
        <v/>
      </c>
      <c r="U2294" s="14" t="n">
        <v>0</v>
      </c>
      <c r="V2294" s="14">
        <f>IF(T2294="","",T2294-U2294)</f>
        <v/>
      </c>
      <c r="AS2294" s="13" t="n"/>
      <c r="AT2294" s="13" t="n"/>
      <c r="AU2294" s="13" t="n"/>
    </row>
    <row r="2295">
      <c r="C2295" s="13" t="n">
        <v>110</v>
      </c>
      <c r="D2295" s="13">
        <f>Retailers!I684</f>
        <v/>
      </c>
      <c r="E2295" s="13">
        <f>Retailers!J684</f>
        <v/>
      </c>
      <c r="F2295" s="13">
        <f>Retailers!K684</f>
        <v/>
      </c>
      <c r="T2295" s="14">
        <f>IF(F2294=24,SUM(D2295:F2484),"")</f>
        <v/>
      </c>
      <c r="U2295" s="14" t="n">
        <v>0</v>
      </c>
      <c r="V2295" s="14">
        <f>IF(T2295="","",T2295-U2295)</f>
        <v/>
      </c>
      <c r="AS2295" s="13" t="n"/>
      <c r="AT2295" s="13" t="n"/>
      <c r="AU2295" s="13" t="n"/>
    </row>
    <row r="2296">
      <c r="C2296" s="13" t="n">
        <v>111</v>
      </c>
      <c r="D2296" s="13">
        <f>Retailers!I685</f>
        <v/>
      </c>
      <c r="E2296" s="13">
        <f>Retailers!J685</f>
        <v/>
      </c>
      <c r="F2296" s="13">
        <f>Retailers!K685</f>
        <v/>
      </c>
      <c r="T2296" s="14">
        <f>IF(F2295=24,SUM(D2296:F2485),"")</f>
        <v/>
      </c>
      <c r="U2296" s="14" t="n">
        <v>0</v>
      </c>
      <c r="V2296" s="14">
        <f>IF(T2296="","",T2296-U2296)</f>
        <v/>
      </c>
      <c r="AS2296" s="13" t="n"/>
      <c r="AT2296" s="13" t="n"/>
      <c r="AU2296" s="13" t="n"/>
    </row>
    <row r="2297">
      <c r="C2297" s="13" t="n">
        <v>112</v>
      </c>
      <c r="D2297" s="13">
        <f>Retailers!I686</f>
        <v/>
      </c>
      <c r="E2297" s="13">
        <f>Retailers!J686</f>
        <v/>
      </c>
      <c r="F2297" s="13">
        <f>Retailers!K686</f>
        <v/>
      </c>
      <c r="T2297" s="14">
        <f>IF(F2296=24,SUM(D2297:F2486),"")</f>
        <v/>
      </c>
      <c r="U2297" s="14" t="n">
        <v>0</v>
      </c>
      <c r="V2297" s="14">
        <f>IF(T2297="","",T2297-U2297)</f>
        <v/>
      </c>
      <c r="AS2297" s="13" t="n"/>
      <c r="AT2297" s="13" t="n"/>
      <c r="AU2297" s="13" t="n"/>
    </row>
    <row r="2298">
      <c r="C2298" s="13" t="n">
        <v>113</v>
      </c>
      <c r="D2298" s="13">
        <f>Retailers!I687</f>
        <v/>
      </c>
      <c r="E2298" s="13">
        <f>Retailers!J687</f>
        <v/>
      </c>
      <c r="F2298" s="13">
        <f>Retailers!K687</f>
        <v/>
      </c>
      <c r="T2298" s="14">
        <f>IF(F2297=24,SUM(D2298:F2487),"")</f>
        <v/>
      </c>
      <c r="U2298" s="14" t="n">
        <v>0</v>
      </c>
      <c r="V2298" s="14">
        <f>IF(T2298="","",T2298-U2298)</f>
        <v/>
      </c>
      <c r="AS2298" s="13" t="n"/>
      <c r="AT2298" s="13" t="n"/>
      <c r="AU2298" s="13" t="n"/>
    </row>
    <row r="2299">
      <c r="C2299" s="13" t="n">
        <v>114</v>
      </c>
      <c r="D2299" s="13">
        <f>Retailers!I688</f>
        <v/>
      </c>
      <c r="E2299" s="13">
        <f>Retailers!J688</f>
        <v/>
      </c>
      <c r="F2299" s="13">
        <f>Retailers!K688</f>
        <v/>
      </c>
      <c r="T2299" s="14">
        <f>IF(F2298=24,SUM(D2299:F2488),"")</f>
        <v/>
      </c>
      <c r="U2299" s="14" t="n">
        <v>0</v>
      </c>
      <c r="V2299" s="14">
        <f>IF(T2299="","",T2299-U2299)</f>
        <v/>
      </c>
      <c r="AS2299" s="13" t="n"/>
      <c r="AT2299" s="13" t="n"/>
      <c r="AU2299" s="13" t="n"/>
    </row>
    <row r="2300">
      <c r="C2300" s="13" t="n">
        <v>115</v>
      </c>
      <c r="D2300" s="13">
        <f>Retailers!I689</f>
        <v/>
      </c>
      <c r="E2300" s="13">
        <f>Retailers!J689</f>
        <v/>
      </c>
      <c r="F2300" s="13">
        <f>Retailers!K689</f>
        <v/>
      </c>
      <c r="T2300" s="14">
        <f>IF(F2299=24,SUM(D2300:F2489),"")</f>
        <v/>
      </c>
      <c r="U2300" s="14" t="n">
        <v>0</v>
      </c>
      <c r="V2300" s="14">
        <f>IF(T2300="","",T2300-U2300)</f>
        <v/>
      </c>
      <c r="AS2300" s="13" t="n"/>
      <c r="AT2300" s="13" t="n"/>
      <c r="AU2300" s="13" t="n"/>
    </row>
    <row r="2301">
      <c r="C2301" s="13" t="n">
        <v>116</v>
      </c>
      <c r="D2301" s="13">
        <f>Retailers!I690</f>
        <v/>
      </c>
      <c r="E2301" s="13">
        <f>Retailers!J690</f>
        <v/>
      </c>
      <c r="F2301" s="13">
        <f>Retailers!K690</f>
        <v/>
      </c>
      <c r="T2301" s="14">
        <f>IF(F2300=24,SUM(D2301:F2490),"")</f>
        <v/>
      </c>
      <c r="U2301" s="14" t="n">
        <v>0</v>
      </c>
      <c r="V2301" s="14">
        <f>IF(T2301="","",T2301-U2301)</f>
        <v/>
      </c>
      <c r="AS2301" s="13" t="n"/>
      <c r="AT2301" s="13" t="n"/>
      <c r="AU2301" s="13" t="n"/>
    </row>
    <row r="2302">
      <c r="C2302" s="13" t="n">
        <v>117</v>
      </c>
      <c r="D2302" s="13">
        <f>Retailers!I691</f>
        <v/>
      </c>
      <c r="E2302" s="13">
        <f>Retailers!J691</f>
        <v/>
      </c>
      <c r="F2302" s="13">
        <f>Retailers!K691</f>
        <v/>
      </c>
      <c r="T2302" s="14">
        <f>IF(F2301=24,SUM(D2302:F2491),"")</f>
        <v/>
      </c>
      <c r="U2302" s="14" t="n">
        <v>0</v>
      </c>
      <c r="V2302" s="14">
        <f>IF(T2302="","",T2302-U2302)</f>
        <v/>
      </c>
      <c r="AS2302" s="13" t="n"/>
      <c r="AT2302" s="13" t="n"/>
      <c r="AU2302" s="13" t="n"/>
    </row>
    <row r="2303">
      <c r="C2303" s="13" t="n">
        <v>118</v>
      </c>
      <c r="D2303" s="13">
        <f>Retailers!I692</f>
        <v/>
      </c>
      <c r="E2303" s="13">
        <f>Retailers!J692</f>
        <v/>
      </c>
      <c r="F2303" s="13">
        <f>Retailers!K692</f>
        <v/>
      </c>
      <c r="T2303" s="14">
        <f>IF(F2302=24,SUM(D2303:F2492),"")</f>
        <v/>
      </c>
      <c r="U2303" s="14" t="n">
        <v>0</v>
      </c>
      <c r="V2303" s="14">
        <f>IF(T2303="","",T2303-U2303)</f>
        <v/>
      </c>
      <c r="AS2303" s="13" t="n"/>
      <c r="AT2303" s="13" t="n"/>
      <c r="AU2303" s="13" t="n"/>
    </row>
    <row r="2304">
      <c r="C2304" s="13" t="n">
        <v>119</v>
      </c>
      <c r="D2304" s="13">
        <f>Retailers!I693</f>
        <v/>
      </c>
      <c r="E2304" s="13">
        <f>Retailers!J693</f>
        <v/>
      </c>
      <c r="F2304" s="13">
        <f>Retailers!K693</f>
        <v/>
      </c>
      <c r="T2304" s="14">
        <f>IF(F2303=24,SUM(D2304:F2493),"")</f>
        <v/>
      </c>
      <c r="U2304" s="14" t="n">
        <v>0</v>
      </c>
      <c r="V2304" s="14">
        <f>IF(T2304="","",T2304-U2304)</f>
        <v/>
      </c>
      <c r="AS2304" s="13" t="n"/>
      <c r="AT2304" s="13" t="n"/>
      <c r="AU2304" s="13" t="n"/>
    </row>
    <row r="2305">
      <c r="C2305" s="13" t="n">
        <v>120</v>
      </c>
      <c r="D2305" s="13">
        <f>Retailers!I694</f>
        <v/>
      </c>
      <c r="E2305" s="13">
        <f>Retailers!J694</f>
        <v/>
      </c>
      <c r="F2305" s="13">
        <f>Retailers!K694</f>
        <v/>
      </c>
      <c r="T2305" s="14">
        <f>IF(F2304=24,SUM(D2305:F2494),"")</f>
        <v/>
      </c>
      <c r="U2305" s="14" t="n">
        <v>0</v>
      </c>
      <c r="V2305" s="14">
        <f>IF(T2305="","",T2305-U2305)</f>
        <v/>
      </c>
      <c r="AS2305" s="13" t="n"/>
      <c r="AT2305" s="13" t="n"/>
      <c r="AU2305" s="13" t="n"/>
    </row>
    <row r="2306">
      <c r="C2306" s="13" t="n">
        <v>121</v>
      </c>
      <c r="D2306" s="13">
        <f>Retailers!I695</f>
        <v/>
      </c>
      <c r="E2306" s="13">
        <f>Retailers!J695</f>
        <v/>
      </c>
      <c r="F2306" s="13">
        <f>Retailers!K695</f>
        <v/>
      </c>
      <c r="T2306" s="14">
        <f>IF(F2305=24,SUM(D2306:F2495),"")</f>
        <v/>
      </c>
      <c r="U2306" s="14" t="n">
        <v>0</v>
      </c>
      <c r="V2306" s="14">
        <f>IF(T2306="","",T2306-U2306)</f>
        <v/>
      </c>
      <c r="AS2306" s="13" t="n"/>
      <c r="AT2306" s="13" t="n"/>
      <c r="AU2306" s="13" t="n"/>
    </row>
    <row r="2307">
      <c r="C2307" s="13" t="n">
        <v>122</v>
      </c>
      <c r="D2307" s="13">
        <f>Retailers!I696</f>
        <v/>
      </c>
      <c r="E2307" s="13">
        <f>Retailers!J696</f>
        <v/>
      </c>
      <c r="F2307" s="13">
        <f>Retailers!K696</f>
        <v/>
      </c>
      <c r="T2307" s="14">
        <f>IF(F2306=24,SUM(D2307:F2496),"")</f>
        <v/>
      </c>
      <c r="U2307" s="14" t="n">
        <v>0</v>
      </c>
      <c r="V2307" s="14">
        <f>IF(T2307="","",T2307-U2307)</f>
        <v/>
      </c>
      <c r="AS2307" s="13" t="n"/>
      <c r="AT2307" s="13" t="n"/>
      <c r="AU2307" s="13" t="n"/>
    </row>
    <row r="2308">
      <c r="C2308" s="13" t="n">
        <v>123</v>
      </c>
      <c r="D2308" s="13">
        <f>Retailers!I697</f>
        <v/>
      </c>
      <c r="E2308" s="13">
        <f>Retailers!J697</f>
        <v/>
      </c>
      <c r="F2308" s="13">
        <f>Retailers!K697</f>
        <v/>
      </c>
      <c r="T2308" s="14">
        <f>IF(F2307=24,SUM(D2308:F2497),"")</f>
        <v/>
      </c>
      <c r="U2308" s="14" t="n">
        <v>0</v>
      </c>
      <c r="V2308" s="14">
        <f>IF(T2308="","",T2308-U2308)</f>
        <v/>
      </c>
      <c r="AS2308" s="13" t="n"/>
      <c r="AT2308" s="13" t="n"/>
      <c r="AU2308" s="13" t="n"/>
    </row>
    <row r="2309">
      <c r="C2309" s="13" t="n">
        <v>124</v>
      </c>
      <c r="D2309" s="13">
        <f>Retailers!I698</f>
        <v/>
      </c>
      <c r="E2309" s="13">
        <f>Retailers!J698</f>
        <v/>
      </c>
      <c r="F2309" s="13">
        <f>Retailers!K698</f>
        <v/>
      </c>
      <c r="T2309" s="14">
        <f>IF(F2308=24,SUM(D2309:F2498),"")</f>
        <v/>
      </c>
      <c r="U2309" s="14" t="n">
        <v>0</v>
      </c>
      <c r="V2309" s="14">
        <f>IF(T2309="","",T2309-U2309)</f>
        <v/>
      </c>
      <c r="AS2309" s="13" t="n"/>
      <c r="AT2309" s="13" t="n"/>
      <c r="AU2309" s="13" t="n"/>
    </row>
    <row r="2310">
      <c r="C2310" s="13" t="n">
        <v>125</v>
      </c>
      <c r="D2310" s="13">
        <f>Retailers!I699</f>
        <v/>
      </c>
      <c r="E2310" s="13">
        <f>Retailers!J699</f>
        <v/>
      </c>
      <c r="F2310" s="13">
        <f>Retailers!K699</f>
        <v/>
      </c>
      <c r="T2310" s="14">
        <f>IF(F2309=24,SUM(D2310:F2499),"")</f>
        <v/>
      </c>
      <c r="U2310" s="14" t="n">
        <v>0</v>
      </c>
      <c r="V2310" s="14">
        <f>IF(T2310="","",T2310-U2310)</f>
        <v/>
      </c>
      <c r="AS2310" s="13" t="n"/>
      <c r="AT2310" s="13" t="n"/>
      <c r="AU2310" s="13" t="n"/>
    </row>
    <row r="2311">
      <c r="C2311" s="13" t="n">
        <v>126</v>
      </c>
      <c r="D2311" s="13">
        <f>Retailers!I700</f>
        <v/>
      </c>
      <c r="E2311" s="13">
        <f>Retailers!J700</f>
        <v/>
      </c>
      <c r="F2311" s="13">
        <f>Retailers!K700</f>
        <v/>
      </c>
      <c r="T2311" s="14">
        <f>IF(F2310=24,SUM(D2311:F2500),"")</f>
        <v/>
      </c>
      <c r="U2311" s="14" t="n">
        <v>0</v>
      </c>
      <c r="V2311" s="14">
        <f>IF(T2311="","",T2311-U2311)</f>
        <v/>
      </c>
      <c r="AS2311" s="13" t="n"/>
      <c r="AT2311" s="13" t="n"/>
      <c r="AU2311" s="13" t="n"/>
    </row>
    <row r="2312">
      <c r="C2312" s="13" t="n">
        <v>127</v>
      </c>
      <c r="D2312" s="13">
        <f>Retailers!I701</f>
        <v/>
      </c>
      <c r="E2312" s="13">
        <f>Retailers!J701</f>
        <v/>
      </c>
      <c r="F2312" s="13">
        <f>Retailers!K701</f>
        <v/>
      </c>
      <c r="T2312" s="14">
        <f>IF(F2311=24,SUM(D2312:F2501),"")</f>
        <v/>
      </c>
      <c r="U2312" s="14" t="n">
        <v>0</v>
      </c>
      <c r="V2312" s="14">
        <f>IF(T2312="","",T2312-U2312)</f>
        <v/>
      </c>
      <c r="AS2312" s="13" t="n"/>
      <c r="AT2312" s="13" t="n"/>
      <c r="AU2312" s="13" t="n"/>
    </row>
    <row r="2313">
      <c r="C2313" s="13" t="n">
        <v>128</v>
      </c>
      <c r="D2313" s="13">
        <f>Retailers!I702</f>
        <v/>
      </c>
      <c r="E2313" s="13">
        <f>Retailers!J702</f>
        <v/>
      </c>
      <c r="F2313" s="13">
        <f>Retailers!K702</f>
        <v/>
      </c>
      <c r="T2313" s="14">
        <f>IF(F2312=24,SUM(D2313:F2502),"")</f>
        <v/>
      </c>
      <c r="U2313" s="14" t="n">
        <v>0</v>
      </c>
      <c r="V2313" s="14">
        <f>IF(T2313="","",T2313-U2313)</f>
        <v/>
      </c>
      <c r="AS2313" s="13" t="n"/>
      <c r="AT2313" s="13" t="n"/>
      <c r="AU2313" s="13" t="n"/>
    </row>
    <row r="2314">
      <c r="C2314" s="13" t="n">
        <v>129</v>
      </c>
      <c r="D2314" s="13">
        <f>Retailers!I703</f>
        <v/>
      </c>
      <c r="E2314" s="13">
        <f>Retailers!J703</f>
        <v/>
      </c>
      <c r="F2314" s="13">
        <f>Retailers!K703</f>
        <v/>
      </c>
      <c r="T2314" s="14">
        <f>IF(F2313=24,SUM(D2314:F2503),"")</f>
        <v/>
      </c>
      <c r="U2314" s="14" t="n">
        <v>0</v>
      </c>
      <c r="V2314" s="14">
        <f>IF(T2314="","",T2314-U2314)</f>
        <v/>
      </c>
      <c r="AS2314" s="13" t="n"/>
      <c r="AT2314" s="13" t="n"/>
      <c r="AU2314" s="13" t="n"/>
    </row>
    <row r="2315">
      <c r="C2315" s="13" t="n">
        <v>130</v>
      </c>
      <c r="D2315" s="13">
        <f>Retailers!I704</f>
        <v/>
      </c>
      <c r="E2315" s="13">
        <f>Retailers!J704</f>
        <v/>
      </c>
      <c r="F2315" s="13">
        <f>Retailers!K704</f>
        <v/>
      </c>
      <c r="T2315" s="14">
        <f>IF(F2314=24,SUM(D2315:F2504),"")</f>
        <v/>
      </c>
      <c r="U2315" s="14" t="n">
        <v>0</v>
      </c>
      <c r="V2315" s="14">
        <f>IF(T2315="","",T2315-U2315)</f>
        <v/>
      </c>
      <c r="AS2315" s="13" t="n"/>
      <c r="AT2315" s="13" t="n"/>
      <c r="AU2315" s="13" t="n"/>
    </row>
    <row r="2316">
      <c r="C2316" s="13" t="n">
        <v>131</v>
      </c>
      <c r="D2316" s="13">
        <f>Retailers!I705</f>
        <v/>
      </c>
      <c r="E2316" s="13">
        <f>Retailers!J705</f>
        <v/>
      </c>
      <c r="F2316" s="13">
        <f>Retailers!K705</f>
        <v/>
      </c>
      <c r="T2316" s="14">
        <f>IF(F2315=24,SUM(D2316:F2505),"")</f>
        <v/>
      </c>
      <c r="U2316" s="14" t="n">
        <v>0</v>
      </c>
      <c r="V2316" s="14">
        <f>IF(T2316="","",T2316-U2316)</f>
        <v/>
      </c>
      <c r="AS2316" s="13" t="n"/>
      <c r="AT2316" s="13" t="n"/>
      <c r="AU2316" s="13" t="n"/>
    </row>
    <row r="2317">
      <c r="C2317" s="13" t="n">
        <v>132</v>
      </c>
      <c r="D2317" s="13">
        <f>Retailers!I706</f>
        <v/>
      </c>
      <c r="E2317" s="13">
        <f>Retailers!J706</f>
        <v/>
      </c>
      <c r="F2317" s="13">
        <f>Retailers!K706</f>
        <v/>
      </c>
      <c r="T2317" s="14">
        <f>IF(F2316=24,SUM(D2317:F2506),"")</f>
        <v/>
      </c>
      <c r="U2317" s="14" t="n">
        <v>0</v>
      </c>
      <c r="V2317" s="14">
        <f>IF(T2317="","",T2317-U2317)</f>
        <v/>
      </c>
      <c r="AS2317" s="13" t="n"/>
      <c r="AT2317" s="13" t="n"/>
      <c r="AU2317" s="13" t="n"/>
    </row>
    <row r="2318">
      <c r="C2318" s="13" t="n">
        <v>133</v>
      </c>
      <c r="D2318" s="13">
        <f>Retailers!I707</f>
        <v/>
      </c>
      <c r="E2318" s="13">
        <f>Retailers!J707</f>
        <v/>
      </c>
      <c r="F2318" s="13">
        <f>Retailers!K707</f>
        <v/>
      </c>
      <c r="T2318" s="14">
        <f>IF(F2317=24,SUM(D2318:F2507),"")</f>
        <v/>
      </c>
      <c r="U2318" s="14" t="n">
        <v>0</v>
      </c>
      <c r="V2318" s="14">
        <f>IF(T2318="","",T2318-U2318)</f>
        <v/>
      </c>
      <c r="AS2318" s="13" t="n"/>
      <c r="AT2318" s="13" t="n"/>
      <c r="AU2318" s="13" t="n"/>
    </row>
    <row r="2319">
      <c r="C2319" s="13" t="n">
        <v>134</v>
      </c>
      <c r="D2319" s="13">
        <f>Retailers!I708</f>
        <v/>
      </c>
      <c r="E2319" s="13">
        <f>Retailers!J708</f>
        <v/>
      </c>
      <c r="F2319" s="13">
        <f>Retailers!K708</f>
        <v/>
      </c>
      <c r="T2319" s="14">
        <f>IF(F2318=24,SUM(D2319:F2508),"")</f>
        <v/>
      </c>
      <c r="U2319" s="14" t="n">
        <v>0</v>
      </c>
      <c r="V2319" s="14">
        <f>IF(T2319="","",T2319-U2319)</f>
        <v/>
      </c>
      <c r="AS2319" s="13" t="n"/>
      <c r="AT2319" s="13" t="n"/>
      <c r="AU2319" s="13" t="n"/>
    </row>
    <row r="2320">
      <c r="C2320" s="13" t="n">
        <v>135</v>
      </c>
      <c r="D2320" s="13">
        <f>Retailers!I709</f>
        <v/>
      </c>
      <c r="E2320" s="13">
        <f>Retailers!J709</f>
        <v/>
      </c>
      <c r="F2320" s="13">
        <f>Retailers!K709</f>
        <v/>
      </c>
      <c r="T2320" s="14">
        <f>IF(F2319=24,SUM(D2320:F2509),"")</f>
        <v/>
      </c>
      <c r="U2320" s="14" t="n">
        <v>0</v>
      </c>
      <c r="V2320" s="14">
        <f>IF(T2320="","",T2320-U2320)</f>
        <v/>
      </c>
      <c r="AS2320" s="13" t="n"/>
      <c r="AT2320" s="13" t="n"/>
      <c r="AU2320" s="13" t="n"/>
    </row>
    <row r="2321">
      <c r="C2321" s="13" t="n">
        <v>136</v>
      </c>
      <c r="D2321" s="13">
        <f>Retailers!I710</f>
        <v/>
      </c>
      <c r="E2321" s="13">
        <f>Retailers!J710</f>
        <v/>
      </c>
      <c r="F2321" s="13">
        <f>Retailers!K710</f>
        <v/>
      </c>
      <c r="T2321" s="14">
        <f>IF(F2320=24,SUM(D2321:F2510),"")</f>
        <v/>
      </c>
      <c r="U2321" s="14" t="n">
        <v>0</v>
      </c>
      <c r="V2321" s="14">
        <f>IF(T2321="","",T2321-U2321)</f>
        <v/>
      </c>
      <c r="AS2321" s="13" t="n"/>
      <c r="AT2321" s="13" t="n"/>
      <c r="AU2321" s="13" t="n"/>
    </row>
    <row r="2322">
      <c r="C2322" s="13" t="n">
        <v>137</v>
      </c>
      <c r="D2322" s="13">
        <f>Retailers!I711</f>
        <v/>
      </c>
      <c r="E2322" s="13">
        <f>Retailers!J711</f>
        <v/>
      </c>
      <c r="F2322" s="13">
        <f>Retailers!K711</f>
        <v/>
      </c>
      <c r="T2322" s="14">
        <f>IF(F2321=24,SUM(D2322:F2511),"")</f>
        <v/>
      </c>
      <c r="U2322" s="14" t="n">
        <v>0</v>
      </c>
      <c r="V2322" s="14">
        <f>IF(T2322="","",T2322-U2322)</f>
        <v/>
      </c>
      <c r="AS2322" s="13" t="n"/>
      <c r="AT2322" s="13" t="n"/>
      <c r="AU2322" s="13" t="n"/>
    </row>
    <row r="2323">
      <c r="C2323" s="13" t="n">
        <v>138</v>
      </c>
      <c r="D2323" s="13">
        <f>Retailers!I712</f>
        <v/>
      </c>
      <c r="E2323" s="13">
        <f>Retailers!J712</f>
        <v/>
      </c>
      <c r="F2323" s="13">
        <f>Retailers!K712</f>
        <v/>
      </c>
      <c r="T2323" s="14">
        <f>IF(F2322=24,SUM(D2323:F2512),"")</f>
        <v/>
      </c>
      <c r="U2323" s="14" t="n">
        <v>0</v>
      </c>
      <c r="V2323" s="14">
        <f>IF(T2323="","",T2323-U2323)</f>
        <v/>
      </c>
      <c r="AS2323" s="13" t="n"/>
      <c r="AT2323" s="13" t="n"/>
      <c r="AU2323" s="13" t="n"/>
    </row>
    <row r="2324">
      <c r="C2324" s="13" t="n">
        <v>139</v>
      </c>
      <c r="D2324" s="13">
        <f>Retailers!I713</f>
        <v/>
      </c>
      <c r="E2324" s="13">
        <f>Retailers!J713</f>
        <v/>
      </c>
      <c r="F2324" s="13">
        <f>Retailers!K713</f>
        <v/>
      </c>
      <c r="T2324" s="14">
        <f>IF(F2323=24,SUM(D2324:F2513),"")</f>
        <v/>
      </c>
      <c r="U2324" s="14" t="n">
        <v>0</v>
      </c>
      <c r="V2324" s="14">
        <f>IF(T2324="","",T2324-U2324)</f>
        <v/>
      </c>
      <c r="AS2324" s="13" t="n"/>
      <c r="AT2324" s="13" t="n"/>
      <c r="AU2324" s="13" t="n"/>
    </row>
    <row r="2325">
      <c r="C2325" s="13" t="n">
        <v>140</v>
      </c>
      <c r="D2325" s="13">
        <f>Retailers!I714</f>
        <v/>
      </c>
      <c r="E2325" s="13">
        <f>Retailers!J714</f>
        <v/>
      </c>
      <c r="F2325" s="13">
        <f>Retailers!K714</f>
        <v/>
      </c>
      <c r="T2325" s="14">
        <f>IF(F2324=24,SUM(D2325:F2514),"")</f>
        <v/>
      </c>
      <c r="U2325" s="14" t="n">
        <v>0</v>
      </c>
      <c r="V2325" s="14">
        <f>IF(T2325="","",T2325-U2325)</f>
        <v/>
      </c>
      <c r="AS2325" s="13" t="n"/>
      <c r="AT2325" s="13" t="n"/>
      <c r="AU2325" s="13" t="n"/>
    </row>
    <row r="2326">
      <c r="C2326" s="13" t="n">
        <v>141</v>
      </c>
      <c r="D2326" s="13">
        <f>Retailers!I715</f>
        <v/>
      </c>
      <c r="E2326" s="13">
        <f>Retailers!J715</f>
        <v/>
      </c>
      <c r="F2326" s="13">
        <f>Retailers!K715</f>
        <v/>
      </c>
      <c r="T2326" s="14">
        <f>IF(F2325=24,SUM(D2326:F2515),"")</f>
        <v/>
      </c>
      <c r="U2326" s="14" t="n">
        <v>0</v>
      </c>
      <c r="V2326" s="14">
        <f>IF(T2326="","",T2326-U2326)</f>
        <v/>
      </c>
      <c r="AS2326" s="13" t="n"/>
      <c r="AT2326" s="13" t="n"/>
      <c r="AU2326" s="13" t="n"/>
    </row>
    <row r="2327">
      <c r="C2327" s="13" t="n">
        <v>142</v>
      </c>
      <c r="D2327" s="13">
        <f>Retailers!I716</f>
        <v/>
      </c>
      <c r="E2327" s="13">
        <f>Retailers!J716</f>
        <v/>
      </c>
      <c r="F2327" s="13">
        <f>Retailers!K716</f>
        <v/>
      </c>
      <c r="T2327" s="14">
        <f>IF(F2326=24,SUM(D2327:F2516),"")</f>
        <v/>
      </c>
      <c r="U2327" s="14" t="n">
        <v>0</v>
      </c>
      <c r="V2327" s="14">
        <f>IF(T2327="","",T2327-U2327)</f>
        <v/>
      </c>
      <c r="AS2327" s="13" t="n"/>
      <c r="AT2327" s="13" t="n"/>
      <c r="AU2327" s="13" t="n"/>
    </row>
    <row r="2328">
      <c r="C2328" s="13" t="n">
        <v>143</v>
      </c>
      <c r="D2328" s="13">
        <f>Retailers!I717</f>
        <v/>
      </c>
      <c r="E2328" s="13">
        <f>Retailers!J717</f>
        <v/>
      </c>
      <c r="F2328" s="13">
        <f>Retailers!K717</f>
        <v/>
      </c>
      <c r="T2328" s="14">
        <f>IF(F2327=24,SUM(D2328:F2517),"")</f>
        <v/>
      </c>
      <c r="U2328" s="14" t="n">
        <v>0</v>
      </c>
      <c r="V2328" s="14">
        <f>IF(T2328="","",T2328-U2328)</f>
        <v/>
      </c>
      <c r="AS2328" s="13" t="n"/>
      <c r="AT2328" s="13" t="n"/>
      <c r="AU2328" s="13" t="n"/>
    </row>
    <row r="2329">
      <c r="C2329" s="13" t="n">
        <v>144</v>
      </c>
      <c r="D2329" s="13">
        <f>Retailers!I718</f>
        <v/>
      </c>
      <c r="E2329" s="13">
        <f>Retailers!J718</f>
        <v/>
      </c>
      <c r="F2329" s="13">
        <f>Retailers!K718</f>
        <v/>
      </c>
      <c r="T2329" s="14">
        <f>IF(F2328=24,SUM(D2329:F2518),"")</f>
        <v/>
      </c>
      <c r="U2329" s="14" t="n">
        <v>0</v>
      </c>
      <c r="V2329" s="14">
        <f>IF(T2329="","",T2329-U2329)</f>
        <v/>
      </c>
      <c r="AS2329" s="13" t="n"/>
      <c r="AT2329" s="13" t="n"/>
      <c r="AU2329" s="13" t="n"/>
    </row>
    <row r="2330">
      <c r="C2330" s="13" t="n">
        <v>145</v>
      </c>
      <c r="D2330" s="13">
        <f>Retailers!I719</f>
        <v/>
      </c>
      <c r="E2330" s="13">
        <f>Retailers!J719</f>
        <v/>
      </c>
      <c r="F2330" s="13">
        <f>Retailers!K719</f>
        <v/>
      </c>
      <c r="T2330" s="14">
        <f>IF(F2329=24,SUM(D2330:F2519),"")</f>
        <v/>
      </c>
      <c r="U2330" s="14" t="n">
        <v>0</v>
      </c>
      <c r="V2330" s="14">
        <f>IF(T2330="","",T2330-U2330)</f>
        <v/>
      </c>
      <c r="AS2330" s="13" t="n"/>
      <c r="AT2330" s="13" t="n"/>
      <c r="AU2330" s="13" t="n"/>
    </row>
    <row r="2331">
      <c r="C2331" s="13" t="n">
        <v>146</v>
      </c>
      <c r="D2331" s="13">
        <f>Retailers!I720</f>
        <v/>
      </c>
      <c r="E2331" s="13">
        <f>Retailers!J720</f>
        <v/>
      </c>
      <c r="F2331" s="13">
        <f>Retailers!K720</f>
        <v/>
      </c>
      <c r="T2331" s="14">
        <f>IF(F2330=24,SUM(D2331:F2520),"")</f>
        <v/>
      </c>
      <c r="U2331" s="14" t="n">
        <v>0</v>
      </c>
      <c r="V2331" s="14">
        <f>IF(T2331="","",T2331-U2331)</f>
        <v/>
      </c>
      <c r="AS2331" s="13" t="n"/>
      <c r="AT2331" s="13" t="n"/>
      <c r="AU2331" s="13" t="n"/>
    </row>
    <row r="2332">
      <c r="C2332" s="13" t="n">
        <v>147</v>
      </c>
      <c r="D2332" s="13">
        <f>Retailers!I721</f>
        <v/>
      </c>
      <c r="E2332" s="13">
        <f>Retailers!J721</f>
        <v/>
      </c>
      <c r="F2332" s="13">
        <f>Retailers!K721</f>
        <v/>
      </c>
      <c r="T2332" s="14">
        <f>IF(F2331=24,SUM(D2332:F2521),"")</f>
        <v/>
      </c>
      <c r="U2332" s="14" t="n">
        <v>0</v>
      </c>
      <c r="V2332" s="14">
        <f>IF(T2332="","",T2332-U2332)</f>
        <v/>
      </c>
      <c r="AS2332" s="13" t="n"/>
      <c r="AT2332" s="13" t="n"/>
      <c r="AU2332" s="13" t="n"/>
    </row>
    <row r="2333">
      <c r="C2333" s="13" t="n">
        <v>148</v>
      </c>
      <c r="D2333" s="13">
        <f>Retailers!I722</f>
        <v/>
      </c>
      <c r="E2333" s="13">
        <f>Retailers!J722</f>
        <v/>
      </c>
      <c r="F2333" s="13">
        <f>Retailers!K722</f>
        <v/>
      </c>
      <c r="T2333" s="14">
        <f>IF(F2332=24,SUM(D2333:F2522),"")</f>
        <v/>
      </c>
      <c r="U2333" s="14" t="n">
        <v>0</v>
      </c>
      <c r="V2333" s="14">
        <f>IF(T2333="","",T2333-U2333)</f>
        <v/>
      </c>
      <c r="AS2333" s="13" t="n"/>
      <c r="AT2333" s="13" t="n"/>
      <c r="AU2333" s="13" t="n"/>
    </row>
    <row r="2334">
      <c r="C2334" s="13" t="n">
        <v>149</v>
      </c>
      <c r="D2334" s="13">
        <f>Retailers!I723</f>
        <v/>
      </c>
      <c r="E2334" s="13">
        <f>Retailers!J723</f>
        <v/>
      </c>
      <c r="F2334" s="13">
        <f>Retailers!K723</f>
        <v/>
      </c>
      <c r="T2334" s="14">
        <f>IF(F2333=24,SUM(D2334:F2523),"")</f>
        <v/>
      </c>
      <c r="U2334" s="14" t="n">
        <v>0</v>
      </c>
      <c r="V2334" s="14">
        <f>IF(T2334="","",T2334-U2334)</f>
        <v/>
      </c>
      <c r="AS2334" s="13" t="n"/>
      <c r="AT2334" s="13" t="n"/>
      <c r="AU2334" s="13" t="n"/>
    </row>
    <row r="2335">
      <c r="C2335" s="13" t="n">
        <v>150</v>
      </c>
      <c r="D2335" s="13">
        <f>Retailers!I724</f>
        <v/>
      </c>
      <c r="E2335" s="13">
        <f>Retailers!J724</f>
        <v/>
      </c>
      <c r="F2335" s="13">
        <f>Retailers!K724</f>
        <v/>
      </c>
      <c r="T2335" s="14">
        <f>IF(F2334=24,SUM(D2335:F2524),"")</f>
        <v/>
      </c>
      <c r="U2335" s="14" t="n">
        <v>0</v>
      </c>
      <c r="V2335" s="14">
        <f>IF(T2335="","",T2335-U2335)</f>
        <v/>
      </c>
      <c r="AS2335" s="13" t="n"/>
      <c r="AT2335" s="13" t="n"/>
      <c r="AU2335" s="13" t="n"/>
    </row>
    <row r="2336">
      <c r="C2336" s="13" t="n">
        <v>151</v>
      </c>
      <c r="D2336" s="13">
        <f>Retailers!I725</f>
        <v/>
      </c>
      <c r="E2336" s="13">
        <f>Retailers!J725</f>
        <v/>
      </c>
      <c r="F2336" s="13">
        <f>Retailers!K725</f>
        <v/>
      </c>
      <c r="T2336" s="14">
        <f>IF(F2335=24,SUM(D2336:F2525),"")</f>
        <v/>
      </c>
      <c r="U2336" s="14" t="n">
        <v>0</v>
      </c>
      <c r="V2336" s="14">
        <f>IF(T2336="","",T2336-U2336)</f>
        <v/>
      </c>
      <c r="AS2336" s="13" t="n"/>
      <c r="AT2336" s="13" t="n"/>
      <c r="AU2336" s="13" t="n"/>
    </row>
    <row r="2337">
      <c r="C2337" s="13" t="n">
        <v>152</v>
      </c>
      <c r="D2337" s="13">
        <f>Retailers!I726</f>
        <v/>
      </c>
      <c r="E2337" s="13">
        <f>Retailers!J726</f>
        <v/>
      </c>
      <c r="F2337" s="13">
        <f>Retailers!K726</f>
        <v/>
      </c>
      <c r="T2337" s="14">
        <f>IF(F2336=24,SUM(D2337:F2526),"")</f>
        <v/>
      </c>
      <c r="U2337" s="14" t="n">
        <v>0</v>
      </c>
      <c r="V2337" s="14">
        <f>IF(T2337="","",T2337-U2337)</f>
        <v/>
      </c>
      <c r="AS2337" s="13" t="n"/>
      <c r="AT2337" s="13" t="n"/>
      <c r="AU2337" s="13" t="n"/>
    </row>
    <row r="2338">
      <c r="C2338" s="13" t="n">
        <v>153</v>
      </c>
      <c r="D2338" s="13">
        <f>Retailers!I727</f>
        <v/>
      </c>
      <c r="E2338" s="13">
        <f>Retailers!J727</f>
        <v/>
      </c>
      <c r="F2338" s="13">
        <f>Retailers!K727</f>
        <v/>
      </c>
      <c r="T2338" s="14">
        <f>IF(F2337=24,SUM(D2338:F2527),"")</f>
        <v/>
      </c>
      <c r="U2338" s="14" t="n">
        <v>0</v>
      </c>
      <c r="V2338" s="14">
        <f>IF(T2338="","",T2338-U2338)</f>
        <v/>
      </c>
      <c r="AS2338" s="13" t="n"/>
      <c r="AT2338" s="13" t="n"/>
      <c r="AU2338" s="13" t="n"/>
    </row>
    <row r="2339">
      <c r="C2339" s="13" t="n">
        <v>154</v>
      </c>
      <c r="D2339" s="13">
        <f>Retailers!I728</f>
        <v/>
      </c>
      <c r="E2339" s="13">
        <f>Retailers!J728</f>
        <v/>
      </c>
      <c r="F2339" s="13">
        <f>Retailers!K728</f>
        <v/>
      </c>
      <c r="T2339" s="14">
        <f>IF(F2338=24,SUM(D2339:F2528),"")</f>
        <v/>
      </c>
      <c r="U2339" s="14" t="n">
        <v>0</v>
      </c>
      <c r="V2339" s="14">
        <f>IF(T2339="","",T2339-U2339)</f>
        <v/>
      </c>
      <c r="AS2339" s="13" t="n"/>
      <c r="AT2339" s="13" t="n"/>
      <c r="AU2339" s="13" t="n"/>
    </row>
    <row r="2340">
      <c r="C2340" s="13" t="n">
        <v>155</v>
      </c>
      <c r="D2340" s="13">
        <f>Retailers!I729</f>
        <v/>
      </c>
      <c r="E2340" s="13">
        <f>Retailers!J729</f>
        <v/>
      </c>
      <c r="F2340" s="13">
        <f>Retailers!K729</f>
        <v/>
      </c>
      <c r="T2340" s="14">
        <f>IF(F2339=24,SUM(D2340:F2529),"")</f>
        <v/>
      </c>
      <c r="U2340" s="14" t="n">
        <v>0</v>
      </c>
      <c r="V2340" s="14">
        <f>IF(T2340="","",T2340-U2340)</f>
        <v/>
      </c>
      <c r="AS2340" s="13" t="n"/>
      <c r="AT2340" s="13" t="n"/>
      <c r="AU2340" s="13" t="n"/>
    </row>
    <row r="2341">
      <c r="C2341" s="13" t="n">
        <v>156</v>
      </c>
      <c r="D2341" s="13">
        <f>Retailers!I730</f>
        <v/>
      </c>
      <c r="E2341" s="13">
        <f>Retailers!J730</f>
        <v/>
      </c>
      <c r="F2341" s="13">
        <f>Retailers!K730</f>
        <v/>
      </c>
      <c r="T2341" s="14">
        <f>IF(F2340=24,SUM(D2341:F2530),"")</f>
        <v/>
      </c>
      <c r="U2341" s="14" t="n">
        <v>0</v>
      </c>
      <c r="V2341" s="14">
        <f>IF(T2341="","",T2341-U2341)</f>
        <v/>
      </c>
      <c r="AS2341" s="13" t="n"/>
      <c r="AT2341" s="13" t="n"/>
      <c r="AU2341" s="13" t="n"/>
    </row>
    <row r="2342">
      <c r="C2342" s="13" t="n">
        <v>157</v>
      </c>
      <c r="D2342" s="13">
        <f>Retailers!I731</f>
        <v/>
      </c>
      <c r="E2342" s="13">
        <f>Retailers!J731</f>
        <v/>
      </c>
      <c r="F2342" s="13">
        <f>Retailers!K731</f>
        <v/>
      </c>
      <c r="T2342" s="14">
        <f>IF(F2341=24,SUM(D2342:F2531),"")</f>
        <v/>
      </c>
      <c r="U2342" s="14" t="n">
        <v>0</v>
      </c>
      <c r="V2342" s="14">
        <f>IF(T2342="","",T2342-U2342)</f>
        <v/>
      </c>
      <c r="AS2342" s="13" t="n"/>
      <c r="AT2342" s="13" t="n"/>
      <c r="AU2342" s="13" t="n"/>
    </row>
    <row r="2343">
      <c r="C2343" s="13" t="n">
        <v>158</v>
      </c>
      <c r="D2343" s="13">
        <f>Retailers!I732</f>
        <v/>
      </c>
      <c r="E2343" s="13">
        <f>Retailers!J732</f>
        <v/>
      </c>
      <c r="F2343" s="13">
        <f>Retailers!K732</f>
        <v/>
      </c>
      <c r="T2343" s="14">
        <f>IF(F2342=24,SUM(D2343:F2532),"")</f>
        <v/>
      </c>
      <c r="U2343" s="14" t="n">
        <v>0</v>
      </c>
      <c r="V2343" s="14">
        <f>IF(T2343="","",T2343-U2343)</f>
        <v/>
      </c>
      <c r="AS2343" s="13" t="n"/>
      <c r="AT2343" s="13" t="n"/>
      <c r="AU2343" s="13" t="n"/>
    </row>
    <row r="2344">
      <c r="C2344" s="13" t="n">
        <v>159</v>
      </c>
      <c r="D2344" s="13">
        <f>Retailers!I733</f>
        <v/>
      </c>
      <c r="E2344" s="13">
        <f>Retailers!J733</f>
        <v/>
      </c>
      <c r="F2344" s="13">
        <f>Retailers!K733</f>
        <v/>
      </c>
      <c r="T2344" s="14">
        <f>IF(F2343=24,SUM(D2344:F2533),"")</f>
        <v/>
      </c>
      <c r="U2344" s="14" t="n">
        <v>0</v>
      </c>
      <c r="V2344" s="14">
        <f>IF(T2344="","",T2344-U2344)</f>
        <v/>
      </c>
      <c r="AS2344" s="13" t="n"/>
      <c r="AT2344" s="13" t="n"/>
      <c r="AU2344" s="13" t="n"/>
    </row>
    <row r="2345">
      <c r="C2345" s="13" t="n">
        <v>160</v>
      </c>
      <c r="D2345" s="13">
        <f>Retailers!I734</f>
        <v/>
      </c>
      <c r="E2345" s="13">
        <f>Retailers!J734</f>
        <v/>
      </c>
      <c r="F2345" s="13">
        <f>Retailers!K734</f>
        <v/>
      </c>
      <c r="T2345" s="14">
        <f>IF(F2344=24,SUM(D2345:F2534),"")</f>
        <v/>
      </c>
      <c r="U2345" s="14" t="n">
        <v>0</v>
      </c>
      <c r="V2345" s="14">
        <f>IF(T2345="","",T2345-U2345)</f>
        <v/>
      </c>
      <c r="AS2345" s="13" t="n"/>
      <c r="AT2345" s="13" t="n"/>
      <c r="AU2345" s="13" t="n"/>
    </row>
    <row r="2346">
      <c r="C2346" s="13" t="n">
        <v>161</v>
      </c>
      <c r="D2346" s="13">
        <f>Retailers!I735</f>
        <v/>
      </c>
      <c r="E2346" s="13">
        <f>Retailers!J735</f>
        <v/>
      </c>
      <c r="F2346" s="13">
        <f>Retailers!K735</f>
        <v/>
      </c>
      <c r="T2346" s="14">
        <f>IF(F2345=24,SUM(D2346:F2535),"")</f>
        <v/>
      </c>
      <c r="U2346" s="14" t="n">
        <v>0</v>
      </c>
      <c r="V2346" s="14">
        <f>IF(T2346="","",T2346-U2346)</f>
        <v/>
      </c>
      <c r="AS2346" s="13" t="n"/>
      <c r="AT2346" s="13" t="n"/>
      <c r="AU2346" s="13" t="n"/>
    </row>
    <row r="2347">
      <c r="C2347" s="13" t="n">
        <v>162</v>
      </c>
      <c r="D2347" s="13">
        <f>Retailers!I736</f>
        <v/>
      </c>
      <c r="E2347" s="13">
        <f>Retailers!J736</f>
        <v/>
      </c>
      <c r="F2347" s="13">
        <f>Retailers!K736</f>
        <v/>
      </c>
      <c r="T2347" s="14">
        <f>IF(F2346=24,SUM(D2347:F2536),"")</f>
        <v/>
      </c>
      <c r="U2347" s="14" t="n">
        <v>0</v>
      </c>
      <c r="V2347" s="14">
        <f>IF(T2347="","",T2347-U2347)</f>
        <v/>
      </c>
      <c r="AS2347" s="13" t="n"/>
      <c r="AT2347" s="13" t="n"/>
      <c r="AU2347" s="13" t="n"/>
    </row>
    <row r="2348">
      <c r="C2348" s="13" t="n">
        <v>163</v>
      </c>
      <c r="D2348" s="13">
        <f>Retailers!I737</f>
        <v/>
      </c>
      <c r="E2348" s="13">
        <f>Retailers!J737</f>
        <v/>
      </c>
      <c r="F2348" s="13">
        <f>Retailers!K737</f>
        <v/>
      </c>
      <c r="T2348" s="14">
        <f>IF(F2347=24,SUM(D2348:F2537),"")</f>
        <v/>
      </c>
      <c r="U2348" s="14" t="n">
        <v>0</v>
      </c>
      <c r="V2348" s="14">
        <f>IF(T2348="","",T2348-U2348)</f>
        <v/>
      </c>
      <c r="AS2348" s="13" t="n"/>
      <c r="AT2348" s="13" t="n"/>
      <c r="AU2348" s="13" t="n"/>
    </row>
    <row r="2349">
      <c r="C2349" s="13" t="n">
        <v>164</v>
      </c>
      <c r="D2349" s="13">
        <f>Retailers!I738</f>
        <v/>
      </c>
      <c r="E2349" s="13">
        <f>Retailers!J738</f>
        <v/>
      </c>
      <c r="F2349" s="13">
        <f>Retailers!K738</f>
        <v/>
      </c>
      <c r="T2349" s="14">
        <f>IF(F2348=24,SUM(D2349:F2538),"")</f>
        <v/>
      </c>
      <c r="U2349" s="14" t="n">
        <v>0</v>
      </c>
      <c r="V2349" s="14">
        <f>IF(T2349="","",T2349-U2349)</f>
        <v/>
      </c>
      <c r="AS2349" s="13" t="n"/>
      <c r="AT2349" s="13" t="n"/>
      <c r="AU2349" s="13" t="n"/>
    </row>
    <row r="2350">
      <c r="C2350" s="13" t="n">
        <v>165</v>
      </c>
      <c r="D2350" s="13">
        <f>Retailers!I739</f>
        <v/>
      </c>
      <c r="E2350" s="13">
        <f>Retailers!J739</f>
        <v/>
      </c>
      <c r="F2350" s="13">
        <f>Retailers!K739</f>
        <v/>
      </c>
      <c r="T2350" s="14">
        <f>IF(F2349=24,SUM(D2350:F2539),"")</f>
        <v/>
      </c>
      <c r="U2350" s="14" t="n">
        <v>0</v>
      </c>
      <c r="V2350" s="14">
        <f>IF(T2350="","",T2350-U2350)</f>
        <v/>
      </c>
      <c r="AS2350" s="13" t="n"/>
      <c r="AT2350" s="13" t="n"/>
      <c r="AU2350" s="13" t="n"/>
    </row>
    <row r="2351">
      <c r="C2351" s="13" t="n">
        <v>166</v>
      </c>
      <c r="D2351" s="13">
        <f>Retailers!I740</f>
        <v/>
      </c>
      <c r="E2351" s="13">
        <f>Retailers!J740</f>
        <v/>
      </c>
      <c r="F2351" s="13">
        <f>Retailers!K740</f>
        <v/>
      </c>
      <c r="T2351" s="14">
        <f>IF(F2350=24,SUM(D2351:F2540),"")</f>
        <v/>
      </c>
      <c r="U2351" s="14" t="n">
        <v>0</v>
      </c>
      <c r="V2351" s="14">
        <f>IF(T2351="","",T2351-U2351)</f>
        <v/>
      </c>
      <c r="AS2351" s="13" t="n"/>
      <c r="AT2351" s="13" t="n"/>
      <c r="AU2351" s="13" t="n"/>
    </row>
    <row r="2352">
      <c r="C2352" s="13" t="n">
        <v>167</v>
      </c>
      <c r="D2352" s="13">
        <f>Retailers!I741</f>
        <v/>
      </c>
      <c r="E2352" s="13">
        <f>Retailers!J741</f>
        <v/>
      </c>
      <c r="F2352" s="13">
        <f>Retailers!K741</f>
        <v/>
      </c>
      <c r="T2352" s="14">
        <f>IF(F2351=24,SUM(D2352:F2541),"")</f>
        <v/>
      </c>
      <c r="U2352" s="14" t="n">
        <v>0</v>
      </c>
      <c r="V2352" s="14">
        <f>IF(T2352="","",T2352-U2352)</f>
        <v/>
      </c>
      <c r="AS2352" s="13" t="n"/>
      <c r="AT2352" s="13" t="n"/>
      <c r="AU2352" s="13" t="n"/>
    </row>
    <row r="2353">
      <c r="C2353" s="13" t="n">
        <v>168</v>
      </c>
      <c r="D2353" s="13">
        <f>Retailers!I742</f>
        <v/>
      </c>
      <c r="E2353" s="13">
        <f>Retailers!J742</f>
        <v/>
      </c>
      <c r="F2353" s="13">
        <f>Retailers!K742</f>
        <v/>
      </c>
      <c r="T2353" s="14">
        <f>IF(F2352=24,SUM(D2353:F2542),"")</f>
        <v/>
      </c>
      <c r="U2353" s="14" t="n">
        <v>0</v>
      </c>
      <c r="V2353" s="14">
        <f>IF(T2353="","",T2353-U2353)</f>
        <v/>
      </c>
      <c r="AS2353" s="13" t="n"/>
      <c r="AT2353" s="13" t="n"/>
      <c r="AU2353" s="13" t="n"/>
    </row>
    <row r="2354">
      <c r="C2354" s="13" t="n">
        <v>169</v>
      </c>
      <c r="D2354" s="13">
        <f>Retailers!I743</f>
        <v/>
      </c>
      <c r="E2354" s="13">
        <f>Retailers!J743</f>
        <v/>
      </c>
      <c r="F2354" s="13">
        <f>Retailers!K743</f>
        <v/>
      </c>
      <c r="T2354" s="14">
        <f>IF(F2353=24,SUM(D2354:F2543),"")</f>
        <v/>
      </c>
      <c r="U2354" s="14" t="n">
        <v>0</v>
      </c>
      <c r="V2354" s="14">
        <f>IF(T2354="","",T2354-U2354)</f>
        <v/>
      </c>
      <c r="AS2354" s="13" t="n"/>
      <c r="AT2354" s="13" t="n"/>
      <c r="AU2354" s="13" t="n"/>
    </row>
    <row r="2355">
      <c r="C2355" s="13" t="n">
        <v>170</v>
      </c>
      <c r="D2355" s="13">
        <f>Retailers!I744</f>
        <v/>
      </c>
      <c r="E2355" s="13">
        <f>Retailers!J744</f>
        <v/>
      </c>
      <c r="F2355" s="13">
        <f>Retailers!K744</f>
        <v/>
      </c>
      <c r="T2355" s="14">
        <f>IF(F2354=24,SUM(D2355:F2544),"")</f>
        <v/>
      </c>
      <c r="U2355" s="14" t="n">
        <v>0</v>
      </c>
      <c r="V2355" s="14">
        <f>IF(T2355="","",T2355-U2355)</f>
        <v/>
      </c>
      <c r="AS2355" s="13" t="n"/>
      <c r="AT2355" s="13" t="n"/>
      <c r="AU2355" s="13" t="n"/>
    </row>
    <row r="2356">
      <c r="C2356" s="13" t="n">
        <v>171</v>
      </c>
      <c r="D2356" s="13">
        <f>Retailers!I745</f>
        <v/>
      </c>
      <c r="E2356" s="13">
        <f>Retailers!J745</f>
        <v/>
      </c>
      <c r="F2356" s="13">
        <f>Retailers!K745</f>
        <v/>
      </c>
      <c r="T2356" s="14">
        <f>IF(F2355=24,SUM(D2356:F2545),"")</f>
        <v/>
      </c>
      <c r="U2356" s="14" t="n">
        <v>0</v>
      </c>
      <c r="V2356" s="14">
        <f>IF(T2356="","",T2356-U2356)</f>
        <v/>
      </c>
      <c r="AS2356" s="13" t="n"/>
      <c r="AT2356" s="13" t="n"/>
      <c r="AU2356" s="13" t="n"/>
    </row>
    <row r="2357">
      <c r="C2357" s="13" t="n">
        <v>172</v>
      </c>
      <c r="D2357" s="13">
        <f>Retailers!I746</f>
        <v/>
      </c>
      <c r="E2357" s="13">
        <f>Retailers!J746</f>
        <v/>
      </c>
      <c r="F2357" s="13">
        <f>Retailers!K746</f>
        <v/>
      </c>
      <c r="T2357" s="14">
        <f>IF(F2356=24,SUM(D2357:F2546),"")</f>
        <v/>
      </c>
      <c r="U2357" s="14" t="n">
        <v>0</v>
      </c>
      <c r="V2357" s="14">
        <f>IF(T2357="","",T2357-U2357)</f>
        <v/>
      </c>
      <c r="AS2357" s="13" t="n"/>
      <c r="AT2357" s="13" t="n"/>
      <c r="AU2357" s="13" t="n"/>
    </row>
    <row r="2358">
      <c r="C2358" s="13" t="n">
        <v>173</v>
      </c>
      <c r="D2358" s="13">
        <f>Retailers!I747</f>
        <v/>
      </c>
      <c r="E2358" s="13">
        <f>Retailers!J747</f>
        <v/>
      </c>
      <c r="F2358" s="13">
        <f>Retailers!K747</f>
        <v/>
      </c>
      <c r="T2358" s="14">
        <f>IF(F2357=24,SUM(D2358:F2547),"")</f>
        <v/>
      </c>
      <c r="U2358" s="14" t="n">
        <v>0</v>
      </c>
      <c r="V2358" s="14">
        <f>IF(T2358="","",T2358-U2358)</f>
        <v/>
      </c>
      <c r="AS2358" s="13" t="n"/>
      <c r="AT2358" s="13" t="n"/>
      <c r="AU2358" s="13" t="n"/>
    </row>
    <row r="2359">
      <c r="C2359" s="13" t="n">
        <v>174</v>
      </c>
      <c r="D2359" s="13">
        <f>Retailers!I748</f>
        <v/>
      </c>
      <c r="E2359" s="13">
        <f>Retailers!J748</f>
        <v/>
      </c>
      <c r="F2359" s="13">
        <f>Retailers!K748</f>
        <v/>
      </c>
      <c r="T2359" s="14">
        <f>IF(F2358=24,SUM(D2359:F2548),"")</f>
        <v/>
      </c>
      <c r="U2359" s="14" t="n">
        <v>0</v>
      </c>
      <c r="V2359" s="14">
        <f>IF(T2359="","",T2359-U2359)</f>
        <v/>
      </c>
      <c r="AS2359" s="13" t="n"/>
      <c r="AT2359" s="13" t="n"/>
      <c r="AU2359" s="13" t="n"/>
    </row>
    <row r="2360">
      <c r="C2360" s="13" t="n">
        <v>175</v>
      </c>
      <c r="D2360" s="13">
        <f>Retailers!I749</f>
        <v/>
      </c>
      <c r="E2360" s="13">
        <f>Retailers!J749</f>
        <v/>
      </c>
      <c r="F2360" s="13">
        <f>Retailers!K749</f>
        <v/>
      </c>
      <c r="T2360" s="14">
        <f>IF(F2359=24,SUM(D2360:F2549),"")</f>
        <v/>
      </c>
      <c r="U2360" s="14" t="n">
        <v>0</v>
      </c>
      <c r="V2360" s="14">
        <f>IF(T2360="","",T2360-U2360)</f>
        <v/>
      </c>
      <c r="AS2360" s="13" t="n"/>
      <c r="AT2360" s="13" t="n"/>
      <c r="AU2360" s="13" t="n"/>
    </row>
    <row r="2361">
      <c r="C2361" s="13" t="n">
        <v>176</v>
      </c>
      <c r="D2361" s="13">
        <f>Retailers!I750</f>
        <v/>
      </c>
      <c r="E2361" s="13">
        <f>Retailers!J750</f>
        <v/>
      </c>
      <c r="F2361" s="13">
        <f>Retailers!K750</f>
        <v/>
      </c>
      <c r="T2361" s="14">
        <f>IF(F2360=24,SUM(D2361:F2550),"")</f>
        <v/>
      </c>
      <c r="U2361" s="14" t="n">
        <v>0</v>
      </c>
      <c r="V2361" s="14">
        <f>IF(T2361="","",T2361-U2361)</f>
        <v/>
      </c>
      <c r="AS2361" s="13" t="n"/>
      <c r="AT2361" s="13" t="n"/>
      <c r="AU2361" s="13" t="n"/>
    </row>
    <row r="2362">
      <c r="C2362" s="13" t="n">
        <v>177</v>
      </c>
      <c r="D2362" s="13">
        <f>Retailers!I751</f>
        <v/>
      </c>
      <c r="E2362" s="13">
        <f>Retailers!J751</f>
        <v/>
      </c>
      <c r="F2362" s="13">
        <f>Retailers!K751</f>
        <v/>
      </c>
      <c r="T2362" s="14">
        <f>IF(F2361=24,SUM(D2362:F2551),"")</f>
        <v/>
      </c>
      <c r="U2362" s="14" t="n">
        <v>0</v>
      </c>
      <c r="V2362" s="14">
        <f>IF(T2362="","",T2362-U2362)</f>
        <v/>
      </c>
      <c r="AS2362" s="13" t="n"/>
      <c r="AT2362" s="13" t="n"/>
      <c r="AU2362" s="13" t="n"/>
    </row>
    <row r="2363">
      <c r="C2363" s="13" t="n">
        <v>178</v>
      </c>
      <c r="D2363" s="13">
        <f>Retailers!I752</f>
        <v/>
      </c>
      <c r="E2363" s="13">
        <f>Retailers!J752</f>
        <v/>
      </c>
      <c r="F2363" s="13">
        <f>Retailers!K752</f>
        <v/>
      </c>
      <c r="T2363" s="14">
        <f>IF(F2362=24,SUM(D2363:F2552),"")</f>
        <v/>
      </c>
      <c r="U2363" s="14" t="n">
        <v>0</v>
      </c>
      <c r="V2363" s="14">
        <f>IF(T2363="","",T2363-U2363)</f>
        <v/>
      </c>
      <c r="AS2363" s="13" t="n"/>
      <c r="AT2363" s="13" t="n"/>
      <c r="AU2363" s="13" t="n"/>
    </row>
    <row r="2364">
      <c r="C2364" s="13" t="n">
        <v>179</v>
      </c>
      <c r="D2364" s="13">
        <f>Retailers!I753</f>
        <v/>
      </c>
      <c r="E2364" s="13">
        <f>Retailers!J753</f>
        <v/>
      </c>
      <c r="F2364" s="13">
        <f>Retailers!K753</f>
        <v/>
      </c>
      <c r="T2364" s="14">
        <f>IF(F2363=24,SUM(D2364:F2553),"")</f>
        <v/>
      </c>
      <c r="U2364" s="14" t="n">
        <v>0</v>
      </c>
      <c r="V2364" s="14">
        <f>IF(T2364="","",T2364-U2364)</f>
        <v/>
      </c>
      <c r="AS2364" s="13" t="n"/>
      <c r="AT2364" s="13" t="n"/>
      <c r="AU2364" s="13" t="n"/>
    </row>
    <row r="2365">
      <c r="C2365" s="13" t="n">
        <v>180</v>
      </c>
      <c r="D2365" s="13">
        <f>Retailers!I754</f>
        <v/>
      </c>
      <c r="E2365" s="13">
        <f>Retailers!J754</f>
        <v/>
      </c>
      <c r="F2365" s="13">
        <f>Retailers!K754</f>
        <v/>
      </c>
      <c r="T2365" s="14">
        <f>IF(F2364=24,SUM(D2365:F2554),"")</f>
        <v/>
      </c>
      <c r="U2365" s="14" t="n">
        <v>0</v>
      </c>
      <c r="V2365" s="14">
        <f>IF(T2365="","",T2365-U2365)</f>
        <v/>
      </c>
      <c r="AS2365" s="13" t="n"/>
      <c r="AT2365" s="13" t="n"/>
      <c r="AU2365" s="13" t="n"/>
    </row>
    <row r="2366">
      <c r="C2366" s="13" t="n">
        <v>181</v>
      </c>
      <c r="D2366" s="13">
        <f>Retailers!I755</f>
        <v/>
      </c>
      <c r="E2366" s="13">
        <f>Retailers!J755</f>
        <v/>
      </c>
      <c r="F2366" s="13">
        <f>Retailers!K755</f>
        <v/>
      </c>
      <c r="T2366" s="14">
        <f>IF(F2365=24,SUM(D2366:F2555),"")</f>
        <v/>
      </c>
      <c r="U2366" s="14" t="n">
        <v>0</v>
      </c>
      <c r="V2366" s="14">
        <f>IF(T2366="","",T2366-U2366)</f>
        <v/>
      </c>
      <c r="AS2366" s="13" t="n"/>
      <c r="AT2366" s="13" t="n"/>
      <c r="AU2366" s="13" t="n"/>
    </row>
    <row r="2367">
      <c r="C2367" s="13" t="n">
        <v>182</v>
      </c>
      <c r="D2367" s="13">
        <f>Retailers!I756</f>
        <v/>
      </c>
      <c r="E2367" s="13">
        <f>Retailers!J756</f>
        <v/>
      </c>
      <c r="F2367" s="13">
        <f>Retailers!K756</f>
        <v/>
      </c>
      <c r="T2367" s="14">
        <f>IF(F2366=24,SUM(D2367:F2556),"")</f>
        <v/>
      </c>
      <c r="U2367" s="14" t="n">
        <v>0</v>
      </c>
      <c r="V2367" s="14">
        <f>IF(T2367="","",T2367-U2367)</f>
        <v/>
      </c>
      <c r="AS2367" s="13" t="n"/>
      <c r="AT2367" s="13" t="n"/>
      <c r="AU2367" s="13" t="n"/>
    </row>
    <row r="2368">
      <c r="C2368" s="13" t="n">
        <v>183</v>
      </c>
      <c r="D2368" s="13">
        <f>Retailers!I757</f>
        <v/>
      </c>
      <c r="E2368" s="13">
        <f>Retailers!J757</f>
        <v/>
      </c>
      <c r="F2368" s="13">
        <f>Retailers!K757</f>
        <v/>
      </c>
      <c r="T2368" s="14">
        <f>IF(F2367=24,SUM(D2368:F2557),"")</f>
        <v/>
      </c>
      <c r="U2368" s="14" t="n">
        <v>0</v>
      </c>
      <c r="V2368" s="14">
        <f>IF(T2368="","",T2368-U2368)</f>
        <v/>
      </c>
      <c r="AS2368" s="13" t="n"/>
      <c r="AT2368" s="13" t="n"/>
      <c r="AU2368" s="13" t="n"/>
    </row>
    <row r="2369">
      <c r="C2369" s="13" t="n">
        <v>184</v>
      </c>
      <c r="D2369" s="13">
        <f>Retailers!I758</f>
        <v/>
      </c>
      <c r="E2369" s="13">
        <f>Retailers!J758</f>
        <v/>
      </c>
      <c r="F2369" s="13">
        <f>Retailers!K758</f>
        <v/>
      </c>
      <c r="T2369" s="14">
        <f>IF(F2368=24,SUM(D2369:F2558),"")</f>
        <v/>
      </c>
      <c r="U2369" s="14" t="n">
        <v>0</v>
      </c>
      <c r="V2369" s="14">
        <f>IF(T2369="","",T2369-U2369)</f>
        <v/>
      </c>
      <c r="AS2369" s="13" t="n"/>
      <c r="AT2369" s="13" t="n"/>
      <c r="AU2369" s="13" t="n"/>
    </row>
    <row r="2370">
      <c r="C2370" s="13" t="n">
        <v>185</v>
      </c>
      <c r="D2370" s="13">
        <f>Retailers!I759</f>
        <v/>
      </c>
      <c r="E2370" s="13">
        <f>Retailers!J759</f>
        <v/>
      </c>
      <c r="F2370" s="13">
        <f>Retailers!K759</f>
        <v/>
      </c>
      <c r="T2370" s="14">
        <f>IF(F2369=24,SUM(D2370:F2559),"")</f>
        <v/>
      </c>
      <c r="U2370" s="14" t="n">
        <v>0</v>
      </c>
      <c r="V2370" s="14">
        <f>IF(T2370="","",T2370-U2370)</f>
        <v/>
      </c>
      <c r="AS2370" s="13" t="n"/>
      <c r="AT2370" s="13" t="n"/>
      <c r="AU2370" s="13" t="n"/>
    </row>
    <row r="2371">
      <c r="C2371" s="13" t="n">
        <v>186</v>
      </c>
      <c r="D2371" s="13">
        <f>Retailers!I760</f>
        <v/>
      </c>
      <c r="E2371" s="13">
        <f>Retailers!J760</f>
        <v/>
      </c>
      <c r="F2371" s="13">
        <f>Retailers!K760</f>
        <v/>
      </c>
      <c r="T2371" s="14">
        <f>IF(F2370=24,SUM(D2371:F2560),"")</f>
        <v/>
      </c>
      <c r="U2371" s="14" t="n">
        <v>0</v>
      </c>
      <c r="V2371" s="14">
        <f>IF(T2371="","",T2371-U2371)</f>
        <v/>
      </c>
      <c r="AS2371" s="13" t="n"/>
      <c r="AT2371" s="13" t="n"/>
      <c r="AU2371" s="13" t="n"/>
    </row>
    <row r="2372">
      <c r="C2372" s="13" t="n">
        <v>187</v>
      </c>
      <c r="D2372" s="13">
        <f>Retailers!I761</f>
        <v/>
      </c>
      <c r="E2372" s="13">
        <f>Retailers!J761</f>
        <v/>
      </c>
      <c r="F2372" s="13">
        <f>Retailers!K761</f>
        <v/>
      </c>
      <c r="T2372" s="14">
        <f>IF(F2371=24,SUM(D2372:F2561),"")</f>
        <v/>
      </c>
      <c r="U2372" s="14" t="n">
        <v>0</v>
      </c>
      <c r="V2372" s="14">
        <f>IF(T2372="","",T2372-U2372)</f>
        <v/>
      </c>
      <c r="AS2372" s="13" t="n"/>
      <c r="AT2372" s="13" t="n"/>
      <c r="AU2372" s="13" t="n"/>
    </row>
    <row r="2373">
      <c r="C2373" s="13" t="n">
        <v>188</v>
      </c>
      <c r="D2373" s="13">
        <f>Retailers!I762</f>
        <v/>
      </c>
      <c r="E2373" s="13">
        <f>Retailers!J762</f>
        <v/>
      </c>
      <c r="F2373" s="13">
        <f>Retailers!K762</f>
        <v/>
      </c>
      <c r="T2373" s="14">
        <f>IF(F2372=24,SUM(D2373:F2562),"")</f>
        <v/>
      </c>
      <c r="U2373" s="14" t="n">
        <v>0</v>
      </c>
      <c r="V2373" s="14">
        <f>IF(T2373="","",T2373-U2373)</f>
        <v/>
      </c>
      <c r="AS2373" s="13" t="n"/>
      <c r="AT2373" s="13" t="n"/>
      <c r="AU2373" s="13" t="n"/>
    </row>
    <row r="2374">
      <c r="C2374" s="13" t="n">
        <v>189</v>
      </c>
      <c r="D2374" s="13">
        <f>Retailers!I763</f>
        <v/>
      </c>
      <c r="E2374" s="13">
        <f>Retailers!J763</f>
        <v/>
      </c>
      <c r="F2374" s="13">
        <f>Retailers!K763</f>
        <v/>
      </c>
      <c r="T2374" s="14">
        <f>IF(F2373=24,SUM(D2374:F2563),"")</f>
        <v/>
      </c>
      <c r="U2374" s="14" t="n">
        <v>0</v>
      </c>
      <c r="V2374" s="14">
        <f>IF(T2374="","",T2374-U2374)</f>
        <v/>
      </c>
      <c r="AS2374" s="13" t="n"/>
      <c r="AT2374" s="13" t="n"/>
      <c r="AU2374" s="13" t="n"/>
    </row>
    <row r="2375">
      <c r="C2375" s="13" t="n">
        <v>190</v>
      </c>
      <c r="D2375" s="13">
        <f>Retailers!I764</f>
        <v/>
      </c>
      <c r="E2375" s="13">
        <f>Retailers!J764</f>
        <v/>
      </c>
      <c r="F2375" s="13">
        <f>Retailers!K764</f>
        <v/>
      </c>
      <c r="T2375" s="14">
        <f>IF(F2374=24,SUM(D2375:F2564),"")</f>
        <v/>
      </c>
      <c r="U2375" s="14" t="n">
        <v>0</v>
      </c>
      <c r="V2375" s="14">
        <f>IF(T2375="","",T2375-U2375)</f>
        <v/>
      </c>
      <c r="AS2375" s="13" t="n"/>
      <c r="AT2375" s="13" t="n"/>
      <c r="AU2375" s="13" t="n"/>
    </row>
    <row r="2376">
      <c r="C2376" s="13" t="n">
        <v>191</v>
      </c>
      <c r="D2376" s="13">
        <f>Retailers!I765</f>
        <v/>
      </c>
      <c r="E2376" s="13">
        <f>Retailers!J765</f>
        <v/>
      </c>
      <c r="F2376" s="13">
        <f>Retailers!K765</f>
        <v/>
      </c>
      <c r="T2376" s="14">
        <f>IF(F2375=24,SUM(D2376:F2565),"")</f>
        <v/>
      </c>
      <c r="U2376" s="14" t="n">
        <v>0</v>
      </c>
      <c r="V2376" s="14">
        <f>IF(T2376="","",T2376-U2376)</f>
        <v/>
      </c>
      <c r="AS2376" s="13" t="n"/>
      <c r="AT2376" s="13" t="n"/>
      <c r="AU2376" s="13" t="n"/>
    </row>
    <row r="2377">
      <c r="C2377" s="13" t="n">
        <v>192</v>
      </c>
      <c r="D2377" s="13">
        <f>Retailers!I766</f>
        <v/>
      </c>
      <c r="E2377" s="13">
        <f>Retailers!J766</f>
        <v/>
      </c>
      <c r="F2377" s="13">
        <f>Retailers!K766</f>
        <v/>
      </c>
      <c r="T2377" s="14">
        <f>IF(F2376=24,SUM(D2377:F2566),"")</f>
        <v/>
      </c>
      <c r="U2377" s="14" t="n">
        <v>0</v>
      </c>
      <c r="V2377" s="14">
        <f>IF(T2377="","",T2377-U2377)</f>
        <v/>
      </c>
      <c r="AS2377" s="13" t="n"/>
      <c r="AT2377" s="13" t="n"/>
      <c r="AU2377" s="13" t="n"/>
    </row>
    <row r="2378">
      <c r="C2378" s="13" t="n">
        <v>193</v>
      </c>
      <c r="D2378" s="13">
        <f>Retailers!I767</f>
        <v/>
      </c>
      <c r="E2378" s="13">
        <f>Retailers!J767</f>
        <v/>
      </c>
      <c r="F2378" s="13">
        <f>Retailers!K767</f>
        <v/>
      </c>
      <c r="T2378" s="14">
        <f>IF(F2377=24,SUM(D2378:F2567),"")</f>
        <v/>
      </c>
      <c r="U2378" s="14" t="n">
        <v>0</v>
      </c>
      <c r="V2378" s="14">
        <f>IF(T2378="","",T2378-U2378)</f>
        <v/>
      </c>
      <c r="AS2378" s="13" t="n"/>
      <c r="AT2378" s="13" t="n"/>
      <c r="AU2378" s="13" t="n"/>
    </row>
    <row r="2379">
      <c r="C2379" s="13" t="n">
        <v>194</v>
      </c>
      <c r="D2379" s="13">
        <f>Retailers!I768</f>
        <v/>
      </c>
      <c r="E2379" s="13">
        <f>Retailers!J768</f>
        <v/>
      </c>
      <c r="F2379" s="13">
        <f>Retailers!K768</f>
        <v/>
      </c>
      <c r="T2379" s="14">
        <f>IF(F2378=24,SUM(D2379:F2568),"")</f>
        <v/>
      </c>
      <c r="U2379" s="14" t="n">
        <v>0</v>
      </c>
      <c r="V2379" s="14">
        <f>IF(T2379="","",T2379-U2379)</f>
        <v/>
      </c>
      <c r="AS2379" s="13" t="n"/>
      <c r="AT2379" s="13" t="n"/>
      <c r="AU2379" s="13" t="n"/>
    </row>
    <row r="2380">
      <c r="C2380" s="13" t="n">
        <v>195</v>
      </c>
      <c r="D2380" s="13">
        <f>Retailers!I769</f>
        <v/>
      </c>
      <c r="E2380" s="13">
        <f>Retailers!J769</f>
        <v/>
      </c>
      <c r="F2380" s="13">
        <f>Retailers!K769</f>
        <v/>
      </c>
      <c r="T2380" s="14">
        <f>IF(F2379=24,SUM(D2380:F2569),"")</f>
        <v/>
      </c>
      <c r="U2380" s="14" t="n">
        <v>0</v>
      </c>
      <c r="V2380" s="14">
        <f>IF(T2380="","",T2380-U2380)</f>
        <v/>
      </c>
      <c r="AS2380" s="13" t="n"/>
      <c r="AT2380" s="13" t="n"/>
      <c r="AU2380" s="13" t="n"/>
    </row>
    <row r="2381">
      <c r="C2381" s="13" t="n">
        <v>196</v>
      </c>
      <c r="D2381" s="13">
        <f>Retailers!I770</f>
        <v/>
      </c>
      <c r="E2381" s="13">
        <f>Retailers!J770</f>
        <v/>
      </c>
      <c r="F2381" s="13">
        <f>Retailers!K770</f>
        <v/>
      </c>
      <c r="T2381" s="14">
        <f>IF(F2380=24,SUM(D2381:F2570),"")</f>
        <v/>
      </c>
      <c r="U2381" s="14" t="n">
        <v>0</v>
      </c>
      <c r="V2381" s="14">
        <f>IF(T2381="","",T2381-U2381)</f>
        <v/>
      </c>
      <c r="AS2381" s="13" t="n"/>
      <c r="AT2381" s="13" t="n"/>
      <c r="AU2381" s="13" t="n"/>
    </row>
    <row r="2382">
      <c r="C2382" s="13" t="n">
        <v>197</v>
      </c>
      <c r="D2382" s="13">
        <f>Retailers!I771</f>
        <v/>
      </c>
      <c r="E2382" s="13">
        <f>Retailers!J771</f>
        <v/>
      </c>
      <c r="F2382" s="13">
        <f>Retailers!K771</f>
        <v/>
      </c>
      <c r="T2382" s="14">
        <f>IF(F2381=24,SUM(D2382:F2571),"")</f>
        <v/>
      </c>
      <c r="U2382" s="14" t="n">
        <v>0</v>
      </c>
      <c r="V2382" s="14">
        <f>IF(T2382="","",T2382-U2382)</f>
        <v/>
      </c>
      <c r="AS2382" s="13" t="n"/>
      <c r="AT2382" s="13" t="n"/>
      <c r="AU2382" s="13" t="n"/>
    </row>
    <row r="2383">
      <c r="C2383" s="13" t="n">
        <v>198</v>
      </c>
      <c r="D2383" s="13">
        <f>Retailers!I772</f>
        <v/>
      </c>
      <c r="E2383" s="13">
        <f>Retailers!J772</f>
        <v/>
      </c>
      <c r="F2383" s="13">
        <f>Retailers!K772</f>
        <v/>
      </c>
      <c r="T2383" s="14">
        <f>IF(F2382=24,SUM(D2383:F2572),"")</f>
        <v/>
      </c>
      <c r="U2383" s="14" t="n">
        <v>0</v>
      </c>
      <c r="V2383" s="14">
        <f>IF(T2383="","",T2383-U2383)</f>
        <v/>
      </c>
      <c r="AS2383" s="13" t="n"/>
      <c r="AT2383" s="13" t="n"/>
      <c r="AU2383" s="13" t="n"/>
    </row>
    <row r="2384">
      <c r="T2384" s="14">
        <f>IF(F2383=24,SUM(D2384:F2573),"")</f>
        <v/>
      </c>
      <c r="U2384" s="14" t="n">
        <v>0</v>
      </c>
      <c r="V2384" s="14">
        <f>IF(T2384="","",T2384-U2384)</f>
        <v/>
      </c>
      <c r="AS2384" s="13" t="n"/>
      <c r="AT2384" s="13" t="n"/>
      <c r="AU2384" s="13" t="n"/>
    </row>
    <row r="2385">
      <c r="C2385" s="13" t="inlineStr">
        <is>
          <t>Cap</t>
        </is>
      </c>
      <c r="D2385" s="13" t="n">
        <v>22</v>
      </c>
      <c r="E2385" s="13" t="n">
        <v>23</v>
      </c>
      <c r="F2385" s="13" t="n">
        <v>24</v>
      </c>
      <c r="T2385" s="14">
        <f>IF(F2384=24,SUM(D2385:F2574),"")</f>
        <v/>
      </c>
      <c r="U2385" s="14" t="n">
        <v>0</v>
      </c>
      <c r="V2385" s="14">
        <f>IF(T2385="","",T2385-U2385)</f>
        <v/>
      </c>
      <c r="AS2385" s="13" t="n"/>
      <c r="AT2385" s="13" t="n"/>
      <c r="AU2385" s="13" t="n"/>
    </row>
    <row r="2386">
      <c r="C2386" s="13" t="n">
        <v>9</v>
      </c>
      <c r="D2386" s="14">
        <f>Retailers_Cap!F388</f>
        <v/>
      </c>
      <c r="E2386" s="14">
        <f>Retailers_Cap!G388</f>
        <v/>
      </c>
      <c r="F2386" s="14">
        <f>Retailers_Cap!H388</f>
        <v/>
      </c>
      <c r="T2386" s="14">
        <f>IF(F2385=24,SUM(D2386:F2575),"")</f>
        <v/>
      </c>
      <c r="U2386" s="14" t="n">
        <v>0</v>
      </c>
      <c r="V2386" s="14">
        <f>IF(T2386="","",T2386-U2386)</f>
        <v/>
      </c>
      <c r="AS2386" s="13" t="n"/>
      <c r="AT2386" s="13" t="n"/>
      <c r="AU2386" s="13" t="n"/>
    </row>
    <row r="2387">
      <c r="C2387" s="13" t="n">
        <v>10</v>
      </c>
      <c r="D2387" s="14">
        <f>Retailers_Cap!F389</f>
        <v/>
      </c>
      <c r="E2387" s="14">
        <f>Retailers_Cap!G389</f>
        <v/>
      </c>
      <c r="F2387" s="14">
        <f>Retailers_Cap!H389</f>
        <v/>
      </c>
      <c r="T2387" s="14">
        <f>IF(F2386=24,SUM(D2387:F2576),"")</f>
        <v/>
      </c>
      <c r="U2387" s="14" t="n">
        <v>0</v>
      </c>
      <c r="V2387" s="14">
        <f>IF(T2387="","",T2387-U2387)</f>
        <v/>
      </c>
      <c r="AS2387" s="13" t="n"/>
      <c r="AT2387" s="13" t="n"/>
      <c r="AU2387" s="13" t="n"/>
    </row>
    <row r="2388">
      <c r="C2388" s="13" t="n">
        <v>11</v>
      </c>
      <c r="D2388" s="14">
        <f>Retailers_Cap!F390</f>
        <v/>
      </c>
      <c r="E2388" s="14">
        <f>Retailers_Cap!G390</f>
        <v/>
      </c>
      <c r="F2388" s="14">
        <f>Retailers_Cap!H390</f>
        <v/>
      </c>
      <c r="T2388" s="14">
        <f>IF(F2387=24,SUM(D2388:F2577),"")</f>
        <v/>
      </c>
      <c r="U2388" s="14" t="n">
        <v>0</v>
      </c>
      <c r="V2388" s="14">
        <f>IF(T2388="","",T2388-U2388)</f>
        <v/>
      </c>
      <c r="AS2388" s="13" t="n">
        <v>41</v>
      </c>
      <c r="AT2388" s="13" t="inlineStr">
        <is>
          <t>Cap</t>
        </is>
      </c>
      <c r="AU2388" s="13" t="n">
        <v>16</v>
      </c>
    </row>
    <row r="2389">
      <c r="C2389" s="13" t="n">
        <v>12</v>
      </c>
      <c r="D2389" s="14">
        <f>Retailers_Cap!F391</f>
        <v/>
      </c>
      <c r="E2389" s="14">
        <f>Retailers_Cap!G391</f>
        <v/>
      </c>
      <c r="F2389" s="14">
        <f>Retailers_Cap!H391</f>
        <v/>
      </c>
      <c r="T2389" s="14">
        <f>IF(F2388=24,SUM(D2389:F2578),"")</f>
        <v/>
      </c>
      <c r="U2389" s="14" t="n">
        <v>0</v>
      </c>
      <c r="V2389" s="14">
        <f>IF(T2389="","",T2389-U2389)</f>
        <v/>
      </c>
      <c r="AS2389" s="13" t="n">
        <v>42</v>
      </c>
      <c r="AT2389" s="13" t="n"/>
      <c r="AU2389" s="14" t="inlineStr">
        <is>
          <t>NOVOFactories_Cap!D14</t>
        </is>
      </c>
    </row>
    <row r="2390">
      <c r="C2390" s="13" t="n">
        <v>13</v>
      </c>
      <c r="D2390" s="14">
        <f>Retailers_Cap!F392</f>
        <v/>
      </c>
      <c r="E2390" s="14">
        <f>Retailers_Cap!G392</f>
        <v/>
      </c>
      <c r="F2390" s="14">
        <f>Retailers_Cap!H392</f>
        <v/>
      </c>
      <c r="T2390" s="14">
        <f>IF(F2389=24,SUM(D2390:F2579),"")</f>
        <v/>
      </c>
      <c r="U2390" s="14" t="n">
        <v>0</v>
      </c>
      <c r="V2390" s="14">
        <f>IF(T2390="","",T2390-U2390)</f>
        <v/>
      </c>
      <c r="AS2390" s="13" t="n"/>
      <c r="AT2390" s="13" t="n"/>
      <c r="AU2390" s="13" t="n"/>
    </row>
    <row r="2391">
      <c r="C2391" s="13" t="n">
        <v>14</v>
      </c>
      <c r="D2391" s="14">
        <f>Retailers_Cap!F393</f>
        <v/>
      </c>
      <c r="E2391" s="14">
        <f>Retailers_Cap!G393</f>
        <v/>
      </c>
      <c r="F2391" s="14">
        <f>Retailers_Cap!H393</f>
        <v/>
      </c>
      <c r="T2391" s="14">
        <f>IF(F2390=24,SUM(D2391:F2580),"")</f>
        <v/>
      </c>
      <c r="U2391" s="14" t="n">
        <v>0</v>
      </c>
      <c r="V2391" s="14">
        <f>IF(T2391="","",T2391-U2391)</f>
        <v/>
      </c>
      <c r="AS2391" s="13" t="n"/>
      <c r="AT2391" s="13" t="n"/>
      <c r="AU2391" s="13" t="n"/>
    </row>
    <row r="2392">
      <c r="C2392" s="13" t="n">
        <v>15</v>
      </c>
      <c r="D2392" s="14">
        <f>Retailers_Cap!F394</f>
        <v/>
      </c>
      <c r="E2392" s="14">
        <f>Retailers_Cap!G394</f>
        <v/>
      </c>
      <c r="F2392" s="14">
        <f>Retailers_Cap!H394</f>
        <v/>
      </c>
      <c r="T2392" s="14">
        <f>IF(F2391=24,SUM(D2392:F2581),"")</f>
        <v/>
      </c>
      <c r="U2392" s="14" t="n">
        <v>0</v>
      </c>
      <c r="V2392" s="14">
        <f>IF(T2392="","",T2392-U2392)</f>
        <v/>
      </c>
      <c r="AS2392" s="13" t="n"/>
      <c r="AT2392" s="13" t="n"/>
      <c r="AU2392" s="13" t="n"/>
    </row>
    <row r="2393">
      <c r="C2393" s="13" t="n">
        <v>16</v>
      </c>
      <c r="D2393" s="14">
        <f>Retailers_Cap!F395</f>
        <v/>
      </c>
      <c r="E2393" s="14">
        <f>Retailers_Cap!G395</f>
        <v/>
      </c>
      <c r="F2393" s="14">
        <f>Retailers_Cap!H395</f>
        <v/>
      </c>
      <c r="T2393" s="14">
        <f>IF(F2392=24,SUM(D2393:F2582),"")</f>
        <v/>
      </c>
      <c r="U2393" s="14" t="n">
        <v>0</v>
      </c>
      <c r="V2393" s="14">
        <f>IF(T2393="","",T2393-U2393)</f>
        <v/>
      </c>
      <c r="AS2393" s="13" t="n"/>
      <c r="AT2393" s="13" t="n"/>
      <c r="AU2393" s="13" t="n"/>
    </row>
    <row r="2394">
      <c r="C2394" s="13" t="n">
        <v>17</v>
      </c>
      <c r="D2394" s="14">
        <f>Retailers_Cap!F396</f>
        <v/>
      </c>
      <c r="E2394" s="14">
        <f>Retailers_Cap!G396</f>
        <v/>
      </c>
      <c r="F2394" s="14">
        <f>Retailers_Cap!H396</f>
        <v/>
      </c>
      <c r="T2394" s="14">
        <f>IF(F2393=24,SUM(D2394:F2583),"")</f>
        <v/>
      </c>
      <c r="U2394" s="14" t="n">
        <v>0</v>
      </c>
      <c r="V2394" s="14">
        <f>IF(T2394="","",T2394-U2394)</f>
        <v/>
      </c>
      <c r="AS2394" s="13" t="n"/>
      <c r="AT2394" s="13" t="n"/>
      <c r="AU2394" s="13" t="n"/>
    </row>
    <row r="2395">
      <c r="C2395" s="13" t="n">
        <v>18</v>
      </c>
      <c r="D2395" s="14">
        <f>Retailers_Cap!F397</f>
        <v/>
      </c>
      <c r="E2395" s="14">
        <f>Retailers_Cap!G397</f>
        <v/>
      </c>
      <c r="F2395" s="14">
        <f>Retailers_Cap!H397</f>
        <v/>
      </c>
      <c r="T2395" s="14">
        <f>IF(F2394=24,SUM(D2395:F2584),"")</f>
        <v/>
      </c>
      <c r="U2395" s="14" t="n">
        <v>0</v>
      </c>
      <c r="V2395" s="14">
        <f>IF(T2395="","",T2395-U2395)</f>
        <v/>
      </c>
      <c r="AS2395" s="13" t="n"/>
      <c r="AT2395" s="13" t="n"/>
      <c r="AU2395" s="13" t="n"/>
    </row>
    <row r="2396">
      <c r="C2396" s="13" t="n">
        <v>19</v>
      </c>
      <c r="D2396" s="14">
        <f>Retailers_Cap!F398</f>
        <v/>
      </c>
      <c r="E2396" s="14">
        <f>Retailers_Cap!G398</f>
        <v/>
      </c>
      <c r="F2396" s="14">
        <f>Retailers_Cap!H398</f>
        <v/>
      </c>
      <c r="T2396" s="14">
        <f>IF(F2395=24,SUM(D2396:F2585),"")</f>
        <v/>
      </c>
      <c r="U2396" s="14" t="n">
        <v>0</v>
      </c>
      <c r="V2396" s="14">
        <f>IF(T2396="","",T2396-U2396)</f>
        <v/>
      </c>
      <c r="AS2396" s="13" t="n"/>
      <c r="AT2396" s="13" t="n"/>
      <c r="AU2396" s="13" t="n"/>
    </row>
    <row r="2397">
      <c r="C2397" s="13" t="n">
        <v>20</v>
      </c>
      <c r="D2397" s="14">
        <f>Retailers_Cap!F399</f>
        <v/>
      </c>
      <c r="E2397" s="14">
        <f>Retailers_Cap!G399</f>
        <v/>
      </c>
      <c r="F2397" s="14">
        <f>Retailers_Cap!H399</f>
        <v/>
      </c>
      <c r="T2397" s="14">
        <f>IF(F2396=24,SUM(D2397:F2586),"")</f>
        <v/>
      </c>
      <c r="U2397" s="14" t="n">
        <v>0</v>
      </c>
      <c r="V2397" s="14">
        <f>IF(T2397="","",T2397-U2397)</f>
        <v/>
      </c>
      <c r="AS2397" s="13" t="n"/>
      <c r="AT2397" s="13" t="n"/>
      <c r="AU2397" s="13" t="n"/>
    </row>
    <row r="2398">
      <c r="C2398" s="13" t="n">
        <v>21</v>
      </c>
      <c r="D2398" s="14">
        <f>Retailers_Cap!F400</f>
        <v/>
      </c>
      <c r="E2398" s="14">
        <f>Retailers_Cap!G400</f>
        <v/>
      </c>
      <c r="F2398" s="14">
        <f>Retailers_Cap!H400</f>
        <v/>
      </c>
      <c r="T2398" s="14">
        <f>IF(F2397=24,SUM(D2398:F2587),"")</f>
        <v/>
      </c>
      <c r="U2398" s="14" t="n">
        <v>0</v>
      </c>
      <c r="V2398" s="14">
        <f>IF(T2398="","",T2398-U2398)</f>
        <v/>
      </c>
      <c r="AS2398" s="13" t="n"/>
      <c r="AT2398" s="13" t="n"/>
      <c r="AU2398" s="13" t="n"/>
    </row>
    <row r="2399">
      <c r="C2399" s="13" t="n">
        <v>22</v>
      </c>
      <c r="D2399" s="14">
        <f>Retailers_Cap!F401</f>
        <v/>
      </c>
      <c r="E2399" s="14">
        <f>Retailers_Cap!G401</f>
        <v/>
      </c>
      <c r="F2399" s="14">
        <f>Retailers_Cap!H401</f>
        <v/>
      </c>
      <c r="T2399" s="14">
        <f>IF(F2398=24,SUM(D2399:F2588),"")</f>
        <v/>
      </c>
      <c r="U2399" s="14" t="n">
        <v>0</v>
      </c>
      <c r="V2399" s="14">
        <f>IF(T2399="","",T2399-U2399)</f>
        <v/>
      </c>
      <c r="AS2399" s="13" t="n"/>
      <c r="AT2399" s="13" t="n"/>
      <c r="AU2399" s="13" t="n"/>
    </row>
    <row r="2400">
      <c r="C2400" s="13" t="n">
        <v>23</v>
      </c>
      <c r="D2400" s="14">
        <f>Retailers_Cap!F402</f>
        <v/>
      </c>
      <c r="E2400" s="14">
        <f>Retailers_Cap!G402</f>
        <v/>
      </c>
      <c r="F2400" s="14">
        <f>Retailers_Cap!H402</f>
        <v/>
      </c>
      <c r="T2400" s="14">
        <f>IF(F2399=24,SUM(D2400:F2589),"")</f>
        <v/>
      </c>
      <c r="U2400" s="14" t="n">
        <v>0</v>
      </c>
      <c r="V2400" s="14">
        <f>IF(T2400="","",T2400-U2400)</f>
        <v/>
      </c>
      <c r="AS2400" s="13" t="n"/>
      <c r="AT2400" s="13" t="n"/>
      <c r="AU2400" s="13" t="n"/>
    </row>
    <row r="2401">
      <c r="C2401" s="13" t="n">
        <v>24</v>
      </c>
      <c r="D2401" s="14">
        <f>Retailers_Cap!F403</f>
        <v/>
      </c>
      <c r="E2401" s="14">
        <f>Retailers_Cap!G403</f>
        <v/>
      </c>
      <c r="F2401" s="14">
        <f>Retailers_Cap!H403</f>
        <v/>
      </c>
      <c r="T2401" s="14">
        <f>IF(F2400=24,SUM(D2401:F2590),"")</f>
        <v/>
      </c>
      <c r="U2401" s="14" t="n">
        <v>0</v>
      </c>
      <c r="V2401" s="14">
        <f>IF(T2401="","",T2401-U2401)</f>
        <v/>
      </c>
      <c r="AS2401" s="13" t="n"/>
      <c r="AT2401" s="13" t="n"/>
      <c r="AU2401" s="13" t="n"/>
    </row>
    <row r="2402">
      <c r="C2402" s="13" t="n">
        <v>25</v>
      </c>
      <c r="D2402" s="14">
        <f>Retailers_Cap!F404</f>
        <v/>
      </c>
      <c r="E2402" s="14">
        <f>Retailers_Cap!G404</f>
        <v/>
      </c>
      <c r="F2402" s="14">
        <f>Retailers_Cap!H404</f>
        <v/>
      </c>
      <c r="T2402" s="14">
        <f>IF(F2401=24,SUM(D2402:F2591),"")</f>
        <v/>
      </c>
      <c r="U2402" s="14" t="n">
        <v>0</v>
      </c>
      <c r="V2402" s="14">
        <f>IF(T2402="","",T2402-U2402)</f>
        <v/>
      </c>
      <c r="AS2402" s="13" t="n"/>
      <c r="AT2402" s="13" t="n"/>
      <c r="AU2402" s="13" t="n"/>
    </row>
    <row r="2403">
      <c r="C2403" s="13" t="n">
        <v>26</v>
      </c>
      <c r="D2403" s="14">
        <f>Retailers_Cap!F405</f>
        <v/>
      </c>
      <c r="E2403" s="14">
        <f>Retailers_Cap!G405</f>
        <v/>
      </c>
      <c r="F2403" s="14">
        <f>Retailers_Cap!H405</f>
        <v/>
      </c>
      <c r="T2403" s="14">
        <f>IF(F2402=24,SUM(D2403:F2592),"")</f>
        <v/>
      </c>
      <c r="U2403" s="14" t="n">
        <v>0</v>
      </c>
      <c r="V2403" s="14">
        <f>IF(T2403="","",T2403-U2403)</f>
        <v/>
      </c>
      <c r="AS2403" s="13" t="n"/>
      <c r="AT2403" s="13" t="n"/>
      <c r="AU2403" s="13" t="n"/>
    </row>
    <row r="2404">
      <c r="C2404" s="13" t="n">
        <v>27</v>
      </c>
      <c r="D2404" s="14">
        <f>Retailers_Cap!F406</f>
        <v/>
      </c>
      <c r="E2404" s="14">
        <f>Retailers_Cap!G406</f>
        <v/>
      </c>
      <c r="F2404" s="14">
        <f>Retailers_Cap!H406</f>
        <v/>
      </c>
      <c r="T2404" s="14">
        <f>IF(F2403=24,SUM(D2404:F2593),"")</f>
        <v/>
      </c>
      <c r="U2404" s="14" t="n">
        <v>0</v>
      </c>
      <c r="V2404" s="14">
        <f>IF(T2404="","",T2404-U2404)</f>
        <v/>
      </c>
      <c r="AS2404" s="13" t="n"/>
      <c r="AT2404" s="13" t="n"/>
      <c r="AU2404" s="13" t="n"/>
    </row>
    <row r="2405">
      <c r="C2405" s="13" t="n">
        <v>28</v>
      </c>
      <c r="D2405" s="14">
        <f>Retailers_Cap!F407</f>
        <v/>
      </c>
      <c r="E2405" s="14">
        <f>Retailers_Cap!G407</f>
        <v/>
      </c>
      <c r="F2405" s="14">
        <f>Retailers_Cap!H407</f>
        <v/>
      </c>
      <c r="T2405" s="14">
        <f>IF(F2404=24,SUM(D2405:F2594),"")</f>
        <v/>
      </c>
      <c r="U2405" s="14" t="n">
        <v>0</v>
      </c>
      <c r="V2405" s="14">
        <f>IF(T2405="","",T2405-U2405)</f>
        <v/>
      </c>
      <c r="AS2405" s="13" t="n"/>
      <c r="AT2405" s="13" t="n"/>
      <c r="AU2405" s="13" t="n"/>
    </row>
    <row r="2406">
      <c r="C2406" s="13" t="n">
        <v>29</v>
      </c>
      <c r="D2406" s="14">
        <f>Retailers_Cap!F408</f>
        <v/>
      </c>
      <c r="E2406" s="14">
        <f>Retailers_Cap!G408</f>
        <v/>
      </c>
      <c r="F2406" s="14">
        <f>Retailers_Cap!H408</f>
        <v/>
      </c>
      <c r="T2406" s="14">
        <f>IF(F2405=24,SUM(D2406:F2595),"")</f>
        <v/>
      </c>
      <c r="U2406" s="14" t="n">
        <v>0</v>
      </c>
      <c r="V2406" s="14">
        <f>IF(T2406="","",T2406-U2406)</f>
        <v/>
      </c>
      <c r="AS2406" s="13" t="n"/>
      <c r="AT2406" s="13" t="n"/>
      <c r="AU2406" s="13" t="n"/>
    </row>
    <row r="2407">
      <c r="C2407" s="13" t="n">
        <v>30</v>
      </c>
      <c r="D2407" s="14">
        <f>Retailers_Cap!F409</f>
        <v/>
      </c>
      <c r="E2407" s="14">
        <f>Retailers_Cap!G409</f>
        <v/>
      </c>
      <c r="F2407" s="14">
        <f>Retailers_Cap!H409</f>
        <v/>
      </c>
      <c r="T2407" s="14">
        <f>IF(F2406=24,SUM(D2407:F2596),"")</f>
        <v/>
      </c>
      <c r="U2407" s="14" t="n">
        <v>0</v>
      </c>
      <c r="V2407" s="14">
        <f>IF(T2407="","",T2407-U2407)</f>
        <v/>
      </c>
      <c r="AS2407" s="13" t="n"/>
      <c r="AT2407" s="13" t="n"/>
      <c r="AU2407" s="13" t="n"/>
    </row>
    <row r="2408">
      <c r="C2408" s="13" t="n">
        <v>31</v>
      </c>
      <c r="D2408" s="14">
        <f>Retailers_Cap!F410</f>
        <v/>
      </c>
      <c r="E2408" s="14">
        <f>Retailers_Cap!G410</f>
        <v/>
      </c>
      <c r="F2408" s="14">
        <f>Retailers_Cap!H410</f>
        <v/>
      </c>
      <c r="T2408" s="14">
        <f>IF(F2407=24,SUM(D2408:F2597),"")</f>
        <v/>
      </c>
      <c r="U2408" s="14" t="n">
        <v>0</v>
      </c>
      <c r="V2408" s="14">
        <f>IF(T2408="","",T2408-U2408)</f>
        <v/>
      </c>
      <c r="AS2408" s="13" t="n"/>
      <c r="AT2408" s="13" t="n"/>
      <c r="AU2408" s="13" t="n"/>
    </row>
    <row r="2409">
      <c r="C2409" s="13" t="n">
        <v>32</v>
      </c>
      <c r="D2409" s="14">
        <f>Retailers_Cap!F411</f>
        <v/>
      </c>
      <c r="E2409" s="14">
        <f>Retailers_Cap!G411</f>
        <v/>
      </c>
      <c r="F2409" s="14">
        <f>Retailers_Cap!H411</f>
        <v/>
      </c>
      <c r="T2409" s="14">
        <f>IF(F2408=24,SUM(D2409:F2598),"")</f>
        <v/>
      </c>
      <c r="U2409" s="14" t="n">
        <v>0</v>
      </c>
      <c r="V2409" s="14">
        <f>IF(T2409="","",T2409-U2409)</f>
        <v/>
      </c>
      <c r="AS2409" s="13" t="n"/>
      <c r="AT2409" s="13" t="n"/>
      <c r="AU2409" s="13" t="n"/>
    </row>
    <row r="2410">
      <c r="C2410" s="13" t="n">
        <v>33</v>
      </c>
      <c r="D2410" s="14">
        <f>Retailers_Cap!F412</f>
        <v/>
      </c>
      <c r="E2410" s="14">
        <f>Retailers_Cap!G412</f>
        <v/>
      </c>
      <c r="F2410" s="14">
        <f>Retailers_Cap!H412</f>
        <v/>
      </c>
      <c r="T2410" s="14">
        <f>IF(F2409=24,SUM(D2410:F2599),"")</f>
        <v/>
      </c>
      <c r="U2410" s="14" t="n">
        <v>0</v>
      </c>
      <c r="V2410" s="14">
        <f>IF(T2410="","",T2410-U2410)</f>
        <v/>
      </c>
      <c r="AS2410" s="13" t="n"/>
      <c r="AT2410" s="13" t="n"/>
      <c r="AU2410" s="13" t="n"/>
    </row>
    <row r="2411">
      <c r="C2411" s="13" t="n">
        <v>34</v>
      </c>
      <c r="D2411" s="14">
        <f>Retailers_Cap!F413</f>
        <v/>
      </c>
      <c r="E2411" s="14">
        <f>Retailers_Cap!G413</f>
        <v/>
      </c>
      <c r="F2411" s="14">
        <f>Retailers_Cap!H413</f>
        <v/>
      </c>
      <c r="T2411" s="14">
        <f>IF(F2410=24,SUM(D2411:F2600),"")</f>
        <v/>
      </c>
      <c r="U2411" s="14" t="n">
        <v>0</v>
      </c>
      <c r="V2411" s="14">
        <f>IF(T2411="","",T2411-U2411)</f>
        <v/>
      </c>
      <c r="AS2411" s="13" t="n"/>
      <c r="AT2411" s="13" t="n"/>
      <c r="AU2411" s="13" t="n"/>
    </row>
    <row r="2412">
      <c r="C2412" s="13" t="n">
        <v>35</v>
      </c>
      <c r="D2412" s="14">
        <f>Retailers_Cap!F414</f>
        <v/>
      </c>
      <c r="E2412" s="14">
        <f>Retailers_Cap!G414</f>
        <v/>
      </c>
      <c r="F2412" s="14">
        <f>Retailers_Cap!H414</f>
        <v/>
      </c>
      <c r="T2412" s="14">
        <f>IF(F2411=24,SUM(D2412:F2601),"")</f>
        <v/>
      </c>
      <c r="U2412" s="14" t="n">
        <v>0</v>
      </c>
      <c r="V2412" s="14">
        <f>IF(T2412="","",T2412-U2412)</f>
        <v/>
      </c>
      <c r="AS2412" s="13" t="n"/>
      <c r="AT2412" s="13" t="n"/>
      <c r="AU2412" s="13" t="n"/>
    </row>
    <row r="2413">
      <c r="C2413" s="13" t="n">
        <v>36</v>
      </c>
      <c r="D2413" s="14">
        <f>Retailers_Cap!F415</f>
        <v/>
      </c>
      <c r="E2413" s="14">
        <f>Retailers_Cap!G415</f>
        <v/>
      </c>
      <c r="F2413" s="14">
        <f>Retailers_Cap!H415</f>
        <v/>
      </c>
      <c r="T2413" s="14">
        <f>IF(F2412=24,SUM(D2413:F2602),"")</f>
        <v/>
      </c>
      <c r="U2413" s="14" t="n">
        <v>0</v>
      </c>
      <c r="V2413" s="14">
        <f>IF(T2413="","",T2413-U2413)</f>
        <v/>
      </c>
      <c r="AS2413" s="13" t="n"/>
      <c r="AT2413" s="13" t="n"/>
      <c r="AU2413" s="13" t="n"/>
    </row>
    <row r="2414">
      <c r="C2414" s="13" t="n">
        <v>37</v>
      </c>
      <c r="D2414" s="14">
        <f>Retailers_Cap!F416</f>
        <v/>
      </c>
      <c r="E2414" s="14">
        <f>Retailers_Cap!G416</f>
        <v/>
      </c>
      <c r="F2414" s="14">
        <f>Retailers_Cap!H416</f>
        <v/>
      </c>
      <c r="T2414" s="14">
        <f>IF(F2413=24,SUM(D2414:F2603),"")</f>
        <v/>
      </c>
      <c r="U2414" s="14" t="n">
        <v>0</v>
      </c>
      <c r="V2414" s="14">
        <f>IF(T2414="","",T2414-U2414)</f>
        <v/>
      </c>
      <c r="AS2414" s="13" t="n"/>
      <c r="AT2414" s="13" t="n"/>
      <c r="AU2414" s="13" t="n"/>
    </row>
    <row r="2415">
      <c r="C2415" s="13" t="n">
        <v>38</v>
      </c>
      <c r="D2415" s="14">
        <f>Retailers_Cap!F417</f>
        <v/>
      </c>
      <c r="E2415" s="14">
        <f>Retailers_Cap!G417</f>
        <v/>
      </c>
      <c r="F2415" s="14">
        <f>Retailers_Cap!H417</f>
        <v/>
      </c>
      <c r="T2415" s="14">
        <f>IF(F2414=24,SUM(D2415:F2604),"")</f>
        <v/>
      </c>
      <c r="U2415" s="14" t="n">
        <v>0</v>
      </c>
      <c r="V2415" s="14">
        <f>IF(T2415="","",T2415-U2415)</f>
        <v/>
      </c>
      <c r="AS2415" s="13" t="n"/>
      <c r="AT2415" s="13" t="n"/>
      <c r="AU2415" s="13" t="n"/>
    </row>
    <row r="2416">
      <c r="C2416" s="13" t="n">
        <v>39</v>
      </c>
      <c r="D2416" s="14">
        <f>Retailers_Cap!F418</f>
        <v/>
      </c>
      <c r="E2416" s="14">
        <f>Retailers_Cap!G418</f>
        <v/>
      </c>
      <c r="F2416" s="14">
        <f>Retailers_Cap!H418</f>
        <v/>
      </c>
      <c r="T2416" s="14">
        <f>IF(F2415=24,SUM(D2416:F2605),"")</f>
        <v/>
      </c>
      <c r="U2416" s="14" t="n">
        <v>0</v>
      </c>
      <c r="V2416" s="14">
        <f>IF(T2416="","",T2416-U2416)</f>
        <v/>
      </c>
      <c r="AS2416" s="13" t="n"/>
      <c r="AT2416" s="13" t="n"/>
      <c r="AU2416" s="13" t="n"/>
    </row>
    <row r="2417">
      <c r="C2417" s="13" t="n">
        <v>40</v>
      </c>
      <c r="D2417" s="14">
        <f>Retailers_Cap!F419</f>
        <v/>
      </c>
      <c r="E2417" s="14">
        <f>Retailers_Cap!G419</f>
        <v/>
      </c>
      <c r="F2417" s="14">
        <f>Retailers_Cap!H419</f>
        <v/>
      </c>
      <c r="T2417" s="14">
        <f>IF(F2416=24,SUM(D2417:F2606),"")</f>
        <v/>
      </c>
      <c r="U2417" s="14" t="n">
        <v>0</v>
      </c>
      <c r="V2417" s="14">
        <f>IF(T2417="","",T2417-U2417)</f>
        <v/>
      </c>
      <c r="AS2417" s="13" t="n"/>
      <c r="AT2417" s="13" t="n"/>
      <c r="AU2417" s="13" t="n"/>
    </row>
    <row r="2418">
      <c r="C2418" s="13" t="n">
        <v>41</v>
      </c>
      <c r="D2418" s="14">
        <f>Retailers_Cap!F420</f>
        <v/>
      </c>
      <c r="E2418" s="14">
        <f>Retailers_Cap!G420</f>
        <v/>
      </c>
      <c r="F2418" s="14">
        <f>Retailers_Cap!H420</f>
        <v/>
      </c>
      <c r="T2418" s="14">
        <f>IF(F2417=24,SUM(D2418:F2607),"")</f>
        <v/>
      </c>
      <c r="U2418" s="14" t="n">
        <v>0</v>
      </c>
      <c r="V2418" s="14">
        <f>IF(T2418="","",T2418-U2418)</f>
        <v/>
      </c>
      <c r="AS2418" s="13" t="n"/>
      <c r="AT2418" s="13" t="n"/>
      <c r="AU2418" s="13" t="n"/>
    </row>
    <row r="2419">
      <c r="C2419" s="13" t="n">
        <v>42</v>
      </c>
      <c r="D2419" s="14">
        <f>Retailers_Cap!F421</f>
        <v/>
      </c>
      <c r="E2419" s="14">
        <f>Retailers_Cap!G421</f>
        <v/>
      </c>
      <c r="F2419" s="14">
        <f>Retailers_Cap!H421</f>
        <v/>
      </c>
      <c r="T2419" s="14">
        <f>IF(F2418=24,SUM(D2419:F2608),"")</f>
        <v/>
      </c>
      <c r="U2419" s="14" t="n">
        <v>0</v>
      </c>
      <c r="V2419" s="14">
        <f>IF(T2419="","",T2419-U2419)</f>
        <v/>
      </c>
      <c r="AS2419" s="13" t="n"/>
      <c r="AT2419" s="13" t="n"/>
      <c r="AU2419" s="13" t="n"/>
    </row>
    <row r="2420">
      <c r="C2420" s="13" t="n">
        <v>43</v>
      </c>
      <c r="D2420" s="14">
        <f>Retailers_Cap!F422</f>
        <v/>
      </c>
      <c r="E2420" s="14">
        <f>Retailers_Cap!G422</f>
        <v/>
      </c>
      <c r="F2420" s="14">
        <f>Retailers_Cap!H422</f>
        <v/>
      </c>
      <c r="T2420" s="14">
        <f>IF(F2419=24,SUM(D2420:F2609),"")</f>
        <v/>
      </c>
      <c r="U2420" s="14" t="n">
        <v>0</v>
      </c>
      <c r="V2420" s="14">
        <f>IF(T2420="","",T2420-U2420)</f>
        <v/>
      </c>
      <c r="AS2420" s="13" t="n"/>
      <c r="AT2420" s="13" t="n"/>
      <c r="AU2420" s="13" t="n"/>
    </row>
    <row r="2421">
      <c r="C2421" s="13" t="n">
        <v>44</v>
      </c>
      <c r="D2421" s="14">
        <f>Retailers_Cap!F423</f>
        <v/>
      </c>
      <c r="E2421" s="14">
        <f>Retailers_Cap!G423</f>
        <v/>
      </c>
      <c r="F2421" s="14">
        <f>Retailers_Cap!H423</f>
        <v/>
      </c>
      <c r="T2421" s="14">
        <f>IF(F2420=24,SUM(D2421:F2610),"")</f>
        <v/>
      </c>
      <c r="U2421" s="14" t="n">
        <v>0</v>
      </c>
      <c r="V2421" s="14">
        <f>IF(T2421="","",T2421-U2421)</f>
        <v/>
      </c>
      <c r="AS2421" s="13" t="n"/>
      <c r="AT2421" s="13" t="n"/>
      <c r="AU2421" s="13" t="n"/>
    </row>
    <row r="2422">
      <c r="C2422" s="13" t="n">
        <v>45</v>
      </c>
      <c r="D2422" s="14">
        <f>Retailers_Cap!F424</f>
        <v/>
      </c>
      <c r="E2422" s="14">
        <f>Retailers_Cap!G424</f>
        <v/>
      </c>
      <c r="F2422" s="14">
        <f>Retailers_Cap!H424</f>
        <v/>
      </c>
      <c r="T2422" s="14">
        <f>IF(F2421=24,SUM(D2422:F2611),"")</f>
        <v/>
      </c>
      <c r="U2422" s="14" t="n">
        <v>0</v>
      </c>
      <c r="V2422" s="14">
        <f>IF(T2422="","",T2422-U2422)</f>
        <v/>
      </c>
      <c r="AS2422" s="13" t="n"/>
      <c r="AT2422" s="13" t="n"/>
      <c r="AU2422" s="13" t="n"/>
    </row>
    <row r="2423">
      <c r="C2423" s="13" t="n">
        <v>46</v>
      </c>
      <c r="D2423" s="14">
        <f>Retailers_Cap!F425</f>
        <v/>
      </c>
      <c r="E2423" s="14">
        <f>Retailers_Cap!G425</f>
        <v/>
      </c>
      <c r="F2423" s="14">
        <f>Retailers_Cap!H425</f>
        <v/>
      </c>
      <c r="T2423" s="14">
        <f>IF(F2422=24,SUM(D2423:F2612),"")</f>
        <v/>
      </c>
      <c r="U2423" s="14" t="n">
        <v>0</v>
      </c>
      <c r="V2423" s="14">
        <f>IF(T2423="","",T2423-U2423)</f>
        <v/>
      </c>
      <c r="AS2423" s="13" t="n"/>
      <c r="AT2423" s="13" t="n"/>
      <c r="AU2423" s="13" t="n"/>
    </row>
    <row r="2424">
      <c r="C2424" s="13" t="n">
        <v>47</v>
      </c>
      <c r="D2424" s="14">
        <f>Retailers_Cap!F426</f>
        <v/>
      </c>
      <c r="E2424" s="14">
        <f>Retailers_Cap!G426</f>
        <v/>
      </c>
      <c r="F2424" s="14">
        <f>Retailers_Cap!H426</f>
        <v/>
      </c>
      <c r="T2424" s="14">
        <f>IF(F2423=24,SUM(D2424:F2613),"")</f>
        <v/>
      </c>
      <c r="U2424" s="14" t="n">
        <v>0</v>
      </c>
      <c r="V2424" s="14">
        <f>IF(T2424="","",T2424-U2424)</f>
        <v/>
      </c>
      <c r="AS2424" s="13" t="n"/>
      <c r="AT2424" s="13" t="n"/>
      <c r="AU2424" s="13" t="n"/>
    </row>
    <row r="2425">
      <c r="C2425" s="13" t="n">
        <v>48</v>
      </c>
      <c r="D2425" s="14">
        <f>Retailers_Cap!F427</f>
        <v/>
      </c>
      <c r="E2425" s="14">
        <f>Retailers_Cap!G427</f>
        <v/>
      </c>
      <c r="F2425" s="14">
        <f>Retailers_Cap!H427</f>
        <v/>
      </c>
      <c r="T2425" s="14">
        <f>IF(F2424=24,SUM(D2425:F2614),"")</f>
        <v/>
      </c>
      <c r="U2425" s="14" t="n">
        <v>0</v>
      </c>
      <c r="V2425" s="14">
        <f>IF(T2425="","",T2425-U2425)</f>
        <v/>
      </c>
      <c r="AS2425" s="13" t="n"/>
      <c r="AT2425" s="13" t="n"/>
      <c r="AU2425" s="13" t="n"/>
    </row>
    <row r="2426">
      <c r="C2426" s="13" t="n">
        <v>49</v>
      </c>
      <c r="D2426" s="14">
        <f>Retailers_Cap!F428</f>
        <v/>
      </c>
      <c r="E2426" s="14">
        <f>Retailers_Cap!G428</f>
        <v/>
      </c>
      <c r="F2426" s="14">
        <f>Retailers_Cap!H428</f>
        <v/>
      </c>
      <c r="T2426" s="14">
        <f>IF(F2425=24,SUM(D2426:F2615),"")</f>
        <v/>
      </c>
      <c r="U2426" s="14" t="n">
        <v>0</v>
      </c>
      <c r="V2426" s="14">
        <f>IF(T2426="","",T2426-U2426)</f>
        <v/>
      </c>
      <c r="AS2426" s="13" t="n"/>
      <c r="AT2426" s="13" t="n"/>
      <c r="AU2426" s="13" t="n"/>
    </row>
    <row r="2427">
      <c r="C2427" s="13" t="n">
        <v>50</v>
      </c>
      <c r="D2427" s="14">
        <f>Retailers_Cap!F429</f>
        <v/>
      </c>
      <c r="E2427" s="14">
        <f>Retailers_Cap!G429</f>
        <v/>
      </c>
      <c r="F2427" s="14">
        <f>Retailers_Cap!H429</f>
        <v/>
      </c>
      <c r="T2427" s="14">
        <f>IF(F2426=24,SUM(D2427:F2616),"")</f>
        <v/>
      </c>
      <c r="U2427" s="14" t="n">
        <v>0</v>
      </c>
      <c r="V2427" s="14">
        <f>IF(T2427="","",T2427-U2427)</f>
        <v/>
      </c>
      <c r="AS2427" s="13" t="n"/>
      <c r="AT2427" s="13" t="n"/>
      <c r="AU2427" s="13" t="n"/>
    </row>
    <row r="2428">
      <c r="C2428" s="13" t="n">
        <v>51</v>
      </c>
      <c r="D2428" s="14">
        <f>Retailers_Cap!F430</f>
        <v/>
      </c>
      <c r="E2428" s="14">
        <f>Retailers_Cap!G430</f>
        <v/>
      </c>
      <c r="F2428" s="14">
        <f>Retailers_Cap!H430</f>
        <v/>
      </c>
      <c r="T2428" s="14">
        <f>IF(F2427=24,SUM(D2428:F2617),"")</f>
        <v/>
      </c>
      <c r="U2428" s="14" t="n">
        <v>0</v>
      </c>
      <c r="V2428" s="14">
        <f>IF(T2428="","",T2428-U2428)</f>
        <v/>
      </c>
      <c r="AS2428" s="13" t="n"/>
      <c r="AT2428" s="13" t="n"/>
      <c r="AU2428" s="13" t="n"/>
    </row>
    <row r="2429">
      <c r="C2429" s="13" t="n">
        <v>52</v>
      </c>
      <c r="D2429" s="14">
        <f>Retailers_Cap!F431</f>
        <v/>
      </c>
      <c r="E2429" s="14">
        <f>Retailers_Cap!G431</f>
        <v/>
      </c>
      <c r="F2429" s="14">
        <f>Retailers_Cap!H431</f>
        <v/>
      </c>
      <c r="T2429" s="14">
        <f>IF(F2428=24,SUM(D2429:F2618),"")</f>
        <v/>
      </c>
      <c r="U2429" s="14" t="n">
        <v>0</v>
      </c>
      <c r="V2429" s="14">
        <f>IF(T2429="","",T2429-U2429)</f>
        <v/>
      </c>
      <c r="AS2429" s="13" t="n"/>
      <c r="AT2429" s="13" t="n"/>
      <c r="AU2429" s="13" t="n"/>
    </row>
    <row r="2430">
      <c r="C2430" s="13" t="n">
        <v>53</v>
      </c>
      <c r="D2430" s="14">
        <f>Retailers_Cap!F432</f>
        <v/>
      </c>
      <c r="E2430" s="14">
        <f>Retailers_Cap!G432</f>
        <v/>
      </c>
      <c r="F2430" s="14">
        <f>Retailers_Cap!H432</f>
        <v/>
      </c>
      <c r="T2430" s="14">
        <f>IF(F2429=24,SUM(D2430:F2619),"")</f>
        <v/>
      </c>
      <c r="U2430" s="14" t="n">
        <v>0</v>
      </c>
      <c r="V2430" s="14">
        <f>IF(T2430="","",T2430-U2430)</f>
        <v/>
      </c>
      <c r="AS2430" s="13" t="n"/>
      <c r="AT2430" s="13" t="n"/>
      <c r="AU2430" s="13" t="n"/>
    </row>
    <row r="2431">
      <c r="C2431" s="13" t="n">
        <v>54</v>
      </c>
      <c r="D2431" s="14">
        <f>Retailers_Cap!F433</f>
        <v/>
      </c>
      <c r="E2431" s="14">
        <f>Retailers_Cap!G433</f>
        <v/>
      </c>
      <c r="F2431" s="14">
        <f>Retailers_Cap!H433</f>
        <v/>
      </c>
      <c r="T2431" s="14">
        <f>IF(F2430=24,SUM(D2431:F2620),"")</f>
        <v/>
      </c>
      <c r="U2431" s="14" t="n">
        <v>0</v>
      </c>
      <c r="V2431" s="14">
        <f>IF(T2431="","",T2431-U2431)</f>
        <v/>
      </c>
      <c r="AS2431" s="13" t="n"/>
      <c r="AT2431" s="13" t="n"/>
      <c r="AU2431" s="13" t="n"/>
    </row>
    <row r="2432">
      <c r="C2432" s="13" t="n">
        <v>55</v>
      </c>
      <c r="D2432" s="14">
        <f>Retailers_Cap!F434</f>
        <v/>
      </c>
      <c r="E2432" s="14">
        <f>Retailers_Cap!G434</f>
        <v/>
      </c>
      <c r="F2432" s="14">
        <f>Retailers_Cap!H434</f>
        <v/>
      </c>
      <c r="T2432" s="14">
        <f>IF(F2431=24,SUM(D2432:F2621),"")</f>
        <v/>
      </c>
      <c r="U2432" s="14" t="n">
        <v>0</v>
      </c>
      <c r="V2432" s="14">
        <f>IF(T2432="","",T2432-U2432)</f>
        <v/>
      </c>
      <c r="AS2432" s="13" t="n"/>
      <c r="AT2432" s="13" t="n"/>
      <c r="AU2432" s="13" t="n"/>
    </row>
    <row r="2433">
      <c r="C2433" s="13" t="n">
        <v>56</v>
      </c>
      <c r="D2433" s="14">
        <f>Retailers_Cap!F435</f>
        <v/>
      </c>
      <c r="E2433" s="14">
        <f>Retailers_Cap!G435</f>
        <v/>
      </c>
      <c r="F2433" s="14">
        <f>Retailers_Cap!H435</f>
        <v/>
      </c>
      <c r="T2433" s="14">
        <f>IF(F2432=24,SUM(D2433:F2622),"")</f>
        <v/>
      </c>
      <c r="U2433" s="14" t="n">
        <v>0</v>
      </c>
      <c r="V2433" s="14">
        <f>IF(T2433="","",T2433-U2433)</f>
        <v/>
      </c>
      <c r="AS2433" s="13" t="n"/>
      <c r="AT2433" s="13" t="n"/>
      <c r="AU2433" s="13" t="n"/>
    </row>
    <row r="2434">
      <c r="C2434" s="13" t="n">
        <v>57</v>
      </c>
      <c r="D2434" s="14">
        <f>Retailers_Cap!F436</f>
        <v/>
      </c>
      <c r="E2434" s="14">
        <f>Retailers_Cap!G436</f>
        <v/>
      </c>
      <c r="F2434" s="14">
        <f>Retailers_Cap!H436</f>
        <v/>
      </c>
      <c r="T2434" s="14">
        <f>IF(F2433=24,SUM(D2434:F2623),"")</f>
        <v/>
      </c>
      <c r="U2434" s="14" t="n">
        <v>0</v>
      </c>
      <c r="V2434" s="14">
        <f>IF(T2434="","",T2434-U2434)</f>
        <v/>
      </c>
      <c r="AS2434" s="13" t="n"/>
      <c r="AT2434" s="13" t="n"/>
      <c r="AU2434" s="13" t="n"/>
    </row>
    <row r="2435">
      <c r="C2435" s="13" t="n">
        <v>58</v>
      </c>
      <c r="D2435" s="14">
        <f>Retailers_Cap!F437</f>
        <v/>
      </c>
      <c r="E2435" s="14">
        <f>Retailers_Cap!G437</f>
        <v/>
      </c>
      <c r="F2435" s="14">
        <f>Retailers_Cap!H437</f>
        <v/>
      </c>
      <c r="T2435" s="14">
        <f>IF(F2434=24,SUM(D2435:F2624),"")</f>
        <v/>
      </c>
      <c r="U2435" s="14" t="n">
        <v>0</v>
      </c>
      <c r="V2435" s="14">
        <f>IF(T2435="","",T2435-U2435)</f>
        <v/>
      </c>
      <c r="AS2435" s="13" t="n"/>
      <c r="AT2435" s="13" t="n"/>
      <c r="AU2435" s="13" t="n"/>
    </row>
    <row r="2436">
      <c r="C2436" s="13" t="n">
        <v>59</v>
      </c>
      <c r="D2436" s="14">
        <f>Retailers_Cap!F438</f>
        <v/>
      </c>
      <c r="E2436" s="14">
        <f>Retailers_Cap!G438</f>
        <v/>
      </c>
      <c r="F2436" s="14">
        <f>Retailers_Cap!H438</f>
        <v/>
      </c>
      <c r="T2436" s="14">
        <f>IF(F2435=24,SUM(D2436:F2625),"")</f>
        <v/>
      </c>
      <c r="U2436" s="14" t="n">
        <v>0</v>
      </c>
      <c r="V2436" s="14">
        <f>IF(T2436="","",T2436-U2436)</f>
        <v/>
      </c>
      <c r="AS2436" s="13" t="n"/>
      <c r="AT2436" s="13" t="n"/>
      <c r="AU2436" s="13" t="n"/>
    </row>
    <row r="2437">
      <c r="C2437" s="13" t="n">
        <v>60</v>
      </c>
      <c r="D2437" s="14">
        <f>Retailers_Cap!F439</f>
        <v/>
      </c>
      <c r="E2437" s="14">
        <f>Retailers_Cap!G439</f>
        <v/>
      </c>
      <c r="F2437" s="14">
        <f>Retailers_Cap!H439</f>
        <v/>
      </c>
      <c r="T2437" s="14">
        <f>IF(F2436=24,SUM(D2437:F2626),"")</f>
        <v/>
      </c>
      <c r="U2437" s="14" t="n">
        <v>0</v>
      </c>
      <c r="V2437" s="14">
        <f>IF(T2437="","",T2437-U2437)</f>
        <v/>
      </c>
      <c r="AS2437" s="13" t="n"/>
      <c r="AT2437" s="13" t="n"/>
      <c r="AU2437" s="13" t="n"/>
    </row>
    <row r="2438">
      <c r="C2438" s="13" t="n">
        <v>61</v>
      </c>
      <c r="D2438" s="14">
        <f>Retailers_Cap!F440</f>
        <v/>
      </c>
      <c r="E2438" s="14">
        <f>Retailers_Cap!G440</f>
        <v/>
      </c>
      <c r="F2438" s="14">
        <f>Retailers_Cap!H440</f>
        <v/>
      </c>
      <c r="T2438" s="14">
        <f>IF(F2437=24,SUM(D2438:F2627),"")</f>
        <v/>
      </c>
      <c r="U2438" s="14" t="n">
        <v>0</v>
      </c>
      <c r="V2438" s="14">
        <f>IF(T2438="","",T2438-U2438)</f>
        <v/>
      </c>
      <c r="AS2438" s="13" t="n"/>
      <c r="AT2438" s="13" t="n"/>
      <c r="AU2438" s="13" t="n"/>
    </row>
    <row r="2439">
      <c r="C2439" s="13" t="n">
        <v>62</v>
      </c>
      <c r="D2439" s="14">
        <f>Retailers_Cap!F441</f>
        <v/>
      </c>
      <c r="E2439" s="14">
        <f>Retailers_Cap!G441</f>
        <v/>
      </c>
      <c r="F2439" s="14">
        <f>Retailers_Cap!H441</f>
        <v/>
      </c>
      <c r="T2439" s="14">
        <f>IF(F2438=24,SUM(D2439:F2628),"")</f>
        <v/>
      </c>
      <c r="U2439" s="14" t="n">
        <v>0</v>
      </c>
      <c r="V2439" s="14">
        <f>IF(T2439="","",T2439-U2439)</f>
        <v/>
      </c>
      <c r="AS2439" s="13" t="n"/>
      <c r="AT2439" s="13" t="n"/>
      <c r="AU2439" s="13" t="n"/>
    </row>
    <row r="2440">
      <c r="C2440" s="13" t="n">
        <v>63</v>
      </c>
      <c r="D2440" s="14">
        <f>Retailers_Cap!F442</f>
        <v/>
      </c>
      <c r="E2440" s="14">
        <f>Retailers_Cap!G442</f>
        <v/>
      </c>
      <c r="F2440" s="14">
        <f>Retailers_Cap!H442</f>
        <v/>
      </c>
      <c r="T2440" s="14">
        <f>IF(F2439=24,SUM(D2440:F2629),"")</f>
        <v/>
      </c>
      <c r="U2440" s="14" t="n">
        <v>0</v>
      </c>
      <c r="V2440" s="14">
        <f>IF(T2440="","",T2440-U2440)</f>
        <v/>
      </c>
      <c r="AS2440" s="13" t="n"/>
      <c r="AT2440" s="13" t="n"/>
      <c r="AU2440" s="13" t="n"/>
    </row>
    <row r="2441">
      <c r="C2441" s="13" t="n">
        <v>64</v>
      </c>
      <c r="D2441" s="14">
        <f>Retailers_Cap!F443</f>
        <v/>
      </c>
      <c r="E2441" s="14">
        <f>Retailers_Cap!G443</f>
        <v/>
      </c>
      <c r="F2441" s="14">
        <f>Retailers_Cap!H443</f>
        <v/>
      </c>
      <c r="T2441" s="14">
        <f>IF(F2440=24,SUM(D2441:F2630),"")</f>
        <v/>
      </c>
      <c r="U2441" s="14" t="n">
        <v>0</v>
      </c>
      <c r="V2441" s="14">
        <f>IF(T2441="","",T2441-U2441)</f>
        <v/>
      </c>
      <c r="AS2441" s="13" t="n"/>
      <c r="AT2441" s="13" t="n"/>
      <c r="AU2441" s="13" t="n"/>
    </row>
    <row r="2442">
      <c r="C2442" s="13" t="n">
        <v>65</v>
      </c>
      <c r="D2442" s="14">
        <f>Retailers_Cap!F444</f>
        <v/>
      </c>
      <c r="E2442" s="14">
        <f>Retailers_Cap!G444</f>
        <v/>
      </c>
      <c r="F2442" s="14">
        <f>Retailers_Cap!H444</f>
        <v/>
      </c>
      <c r="T2442" s="14">
        <f>IF(F2441=24,SUM(D2442:F2631),"")</f>
        <v/>
      </c>
      <c r="U2442" s="14" t="n">
        <v>0</v>
      </c>
      <c r="V2442" s="14">
        <f>IF(T2442="","",T2442-U2442)</f>
        <v/>
      </c>
      <c r="AS2442" s="13" t="n"/>
      <c r="AT2442" s="13" t="n"/>
      <c r="AU2442" s="13" t="n"/>
    </row>
    <row r="2443">
      <c r="C2443" s="13" t="n">
        <v>66</v>
      </c>
      <c r="D2443" s="14">
        <f>Retailers_Cap!F445</f>
        <v/>
      </c>
      <c r="E2443" s="14">
        <f>Retailers_Cap!G445</f>
        <v/>
      </c>
      <c r="F2443" s="14">
        <f>Retailers_Cap!H445</f>
        <v/>
      </c>
      <c r="T2443" s="14">
        <f>IF(F2442=24,SUM(D2443:F2632),"")</f>
        <v/>
      </c>
      <c r="U2443" s="14" t="n">
        <v>0</v>
      </c>
      <c r="V2443" s="14">
        <f>IF(T2443="","",T2443-U2443)</f>
        <v/>
      </c>
      <c r="AS2443" s="13" t="n"/>
      <c r="AT2443" s="13" t="n"/>
      <c r="AU2443" s="13" t="n"/>
    </row>
    <row r="2444">
      <c r="C2444" s="13" t="n">
        <v>67</v>
      </c>
      <c r="D2444" s="14">
        <f>Retailers_Cap!F446</f>
        <v/>
      </c>
      <c r="E2444" s="14">
        <f>Retailers_Cap!G446</f>
        <v/>
      </c>
      <c r="F2444" s="14">
        <f>Retailers_Cap!H446</f>
        <v/>
      </c>
      <c r="T2444" s="14">
        <f>IF(F2443=24,SUM(D2444:F2633),"")</f>
        <v/>
      </c>
      <c r="U2444" s="14" t="n">
        <v>0</v>
      </c>
      <c r="V2444" s="14">
        <f>IF(T2444="","",T2444-U2444)</f>
        <v/>
      </c>
      <c r="AS2444" s="13" t="n"/>
      <c r="AT2444" s="13" t="n"/>
      <c r="AU2444" s="13" t="n"/>
    </row>
    <row r="2445">
      <c r="C2445" s="13" t="n">
        <v>68</v>
      </c>
      <c r="D2445" s="14">
        <f>Retailers_Cap!F447</f>
        <v/>
      </c>
      <c r="E2445" s="14">
        <f>Retailers_Cap!G447</f>
        <v/>
      </c>
      <c r="F2445" s="14">
        <f>Retailers_Cap!H447</f>
        <v/>
      </c>
      <c r="T2445" s="14">
        <f>IF(F2444=24,SUM(D2445:F2634),"")</f>
        <v/>
      </c>
      <c r="U2445" s="14" t="n">
        <v>0</v>
      </c>
      <c r="V2445" s="14">
        <f>IF(T2445="","",T2445-U2445)</f>
        <v/>
      </c>
      <c r="AS2445" s="13" t="n"/>
      <c r="AT2445" s="13" t="n"/>
      <c r="AU2445" s="13" t="n"/>
    </row>
    <row r="2446">
      <c r="C2446" s="13" t="n">
        <v>69</v>
      </c>
      <c r="D2446" s="14">
        <f>Retailers_Cap!F448</f>
        <v/>
      </c>
      <c r="E2446" s="14">
        <f>Retailers_Cap!G448</f>
        <v/>
      </c>
      <c r="F2446" s="14">
        <f>Retailers_Cap!H448</f>
        <v/>
      </c>
      <c r="T2446" s="14">
        <f>IF(F2445=24,SUM(D2446:F2635),"")</f>
        <v/>
      </c>
      <c r="U2446" s="14" t="n">
        <v>0</v>
      </c>
      <c r="V2446" s="14">
        <f>IF(T2446="","",T2446-U2446)</f>
        <v/>
      </c>
      <c r="AS2446" s="13" t="n"/>
      <c r="AT2446" s="13" t="n"/>
      <c r="AU2446" s="13" t="n"/>
    </row>
    <row r="2447">
      <c r="C2447" s="13" t="n">
        <v>70</v>
      </c>
      <c r="D2447" s="14">
        <f>Retailers_Cap!F449</f>
        <v/>
      </c>
      <c r="E2447" s="14">
        <f>Retailers_Cap!G449</f>
        <v/>
      </c>
      <c r="F2447" s="14">
        <f>Retailers_Cap!H449</f>
        <v/>
      </c>
      <c r="T2447" s="14">
        <f>IF(F2446=24,SUM(D2447:F2636),"")</f>
        <v/>
      </c>
      <c r="U2447" s="14" t="n">
        <v>0</v>
      </c>
      <c r="V2447" s="14">
        <f>IF(T2447="","",T2447-U2447)</f>
        <v/>
      </c>
      <c r="AS2447" s="13" t="n"/>
      <c r="AT2447" s="13" t="n"/>
      <c r="AU2447" s="13" t="n"/>
    </row>
    <row r="2448">
      <c r="C2448" s="13" t="n">
        <v>71</v>
      </c>
      <c r="D2448" s="14">
        <f>Retailers_Cap!F450</f>
        <v/>
      </c>
      <c r="E2448" s="14">
        <f>Retailers_Cap!G450</f>
        <v/>
      </c>
      <c r="F2448" s="14">
        <f>Retailers_Cap!H450</f>
        <v/>
      </c>
      <c r="T2448" s="14">
        <f>IF(F2447=24,SUM(D2448:F2637),"")</f>
        <v/>
      </c>
      <c r="U2448" s="14" t="n">
        <v>0</v>
      </c>
      <c r="V2448" s="14">
        <f>IF(T2448="","",T2448-U2448)</f>
        <v/>
      </c>
      <c r="AS2448" s="13" t="n"/>
      <c r="AT2448" s="13" t="n"/>
      <c r="AU2448" s="13" t="n"/>
    </row>
    <row r="2449">
      <c r="C2449" s="13" t="n">
        <v>72</v>
      </c>
      <c r="D2449" s="14">
        <f>Retailers_Cap!F451</f>
        <v/>
      </c>
      <c r="E2449" s="14">
        <f>Retailers_Cap!G451</f>
        <v/>
      </c>
      <c r="F2449" s="14">
        <f>Retailers_Cap!H451</f>
        <v/>
      </c>
      <c r="T2449" s="14">
        <f>IF(F2448=24,SUM(D2449:F2638),"")</f>
        <v/>
      </c>
      <c r="U2449" s="14" t="n">
        <v>0</v>
      </c>
      <c r="V2449" s="14">
        <f>IF(T2449="","",T2449-U2449)</f>
        <v/>
      </c>
      <c r="AS2449" s="13" t="n"/>
      <c r="AT2449" s="13" t="n"/>
      <c r="AU2449" s="13" t="n"/>
    </row>
    <row r="2450">
      <c r="C2450" s="13" t="n">
        <v>73</v>
      </c>
      <c r="D2450" s="14">
        <f>Retailers_Cap!F452</f>
        <v/>
      </c>
      <c r="E2450" s="14">
        <f>Retailers_Cap!G452</f>
        <v/>
      </c>
      <c r="F2450" s="14">
        <f>Retailers_Cap!H452</f>
        <v/>
      </c>
      <c r="T2450" s="14">
        <f>IF(F2449=24,SUM(D2450:F2639),"")</f>
        <v/>
      </c>
      <c r="U2450" s="14" t="n">
        <v>0</v>
      </c>
      <c r="V2450" s="14">
        <f>IF(T2450="","",T2450-U2450)</f>
        <v/>
      </c>
      <c r="AS2450" s="13" t="n"/>
      <c r="AT2450" s="13" t="n"/>
      <c r="AU2450" s="13" t="n"/>
    </row>
    <row r="2451">
      <c r="C2451" s="13" t="n">
        <v>74</v>
      </c>
      <c r="D2451" s="14">
        <f>Retailers_Cap!F453</f>
        <v/>
      </c>
      <c r="E2451" s="14">
        <f>Retailers_Cap!G453</f>
        <v/>
      </c>
      <c r="F2451" s="14">
        <f>Retailers_Cap!H453</f>
        <v/>
      </c>
      <c r="T2451" s="14">
        <f>IF(F2450=24,SUM(D2451:F2640),"")</f>
        <v/>
      </c>
      <c r="U2451" s="14" t="n">
        <v>0</v>
      </c>
      <c r="V2451" s="14">
        <f>IF(T2451="","",T2451-U2451)</f>
        <v/>
      </c>
      <c r="AS2451" s="13" t="n"/>
      <c r="AT2451" s="13" t="n"/>
      <c r="AU2451" s="13" t="n"/>
    </row>
    <row r="2452">
      <c r="C2452" s="13" t="n">
        <v>75</v>
      </c>
      <c r="D2452" s="14">
        <f>Retailers_Cap!F454</f>
        <v/>
      </c>
      <c r="E2452" s="14">
        <f>Retailers_Cap!G454</f>
        <v/>
      </c>
      <c r="F2452" s="14">
        <f>Retailers_Cap!H454</f>
        <v/>
      </c>
      <c r="T2452" s="14">
        <f>IF(F2451=24,SUM(D2452:F2641),"")</f>
        <v/>
      </c>
      <c r="U2452" s="14" t="n">
        <v>0</v>
      </c>
      <c r="V2452" s="14">
        <f>IF(T2452="","",T2452-U2452)</f>
        <v/>
      </c>
      <c r="AS2452" s="13" t="n"/>
      <c r="AT2452" s="13" t="n"/>
      <c r="AU2452" s="13" t="n"/>
    </row>
    <row r="2453">
      <c r="C2453" s="13" t="n">
        <v>76</v>
      </c>
      <c r="D2453" s="14">
        <f>Retailers_Cap!F455</f>
        <v/>
      </c>
      <c r="E2453" s="14">
        <f>Retailers_Cap!G455</f>
        <v/>
      </c>
      <c r="F2453" s="14">
        <f>Retailers_Cap!H455</f>
        <v/>
      </c>
      <c r="T2453" s="14">
        <f>IF(F2452=24,SUM(D2453:F2642),"")</f>
        <v/>
      </c>
      <c r="U2453" s="14" t="n">
        <v>0</v>
      </c>
      <c r="V2453" s="14">
        <f>IF(T2453="","",T2453-U2453)</f>
        <v/>
      </c>
      <c r="AS2453" s="13" t="n"/>
      <c r="AT2453" s="13" t="n"/>
      <c r="AU2453" s="13" t="n"/>
    </row>
    <row r="2454">
      <c r="C2454" s="13" t="n">
        <v>77</v>
      </c>
      <c r="D2454" s="14">
        <f>Retailers_Cap!F456</f>
        <v/>
      </c>
      <c r="E2454" s="14">
        <f>Retailers_Cap!G456</f>
        <v/>
      </c>
      <c r="F2454" s="14">
        <f>Retailers_Cap!H456</f>
        <v/>
      </c>
      <c r="T2454" s="14">
        <f>IF(F2453=24,SUM(D2454:F2643),"")</f>
        <v/>
      </c>
      <c r="U2454" s="14" t="n">
        <v>0</v>
      </c>
      <c r="V2454" s="14">
        <f>IF(T2454="","",T2454-U2454)</f>
        <v/>
      </c>
      <c r="AS2454" s="13" t="n"/>
      <c r="AT2454" s="13" t="n"/>
      <c r="AU2454" s="13" t="n"/>
    </row>
    <row r="2455">
      <c r="C2455" s="13" t="n">
        <v>78</v>
      </c>
      <c r="D2455" s="14">
        <f>Retailers_Cap!F457</f>
        <v/>
      </c>
      <c r="E2455" s="14">
        <f>Retailers_Cap!G457</f>
        <v/>
      </c>
      <c r="F2455" s="14">
        <f>Retailers_Cap!H457</f>
        <v/>
      </c>
      <c r="T2455" s="14">
        <f>IF(F2454=24,SUM(D2455:F2644),"")</f>
        <v/>
      </c>
      <c r="U2455" s="14" t="n">
        <v>0</v>
      </c>
      <c r="V2455" s="14">
        <f>IF(T2455="","",T2455-U2455)</f>
        <v/>
      </c>
      <c r="AS2455" s="13" t="n"/>
      <c r="AT2455" s="13" t="n"/>
      <c r="AU2455" s="13" t="n"/>
    </row>
    <row r="2456">
      <c r="C2456" s="13" t="n">
        <v>79</v>
      </c>
      <c r="D2456" s="14">
        <f>Retailers_Cap!F458</f>
        <v/>
      </c>
      <c r="E2456" s="14">
        <f>Retailers_Cap!G458</f>
        <v/>
      </c>
      <c r="F2456" s="14">
        <f>Retailers_Cap!H458</f>
        <v/>
      </c>
      <c r="T2456" s="14">
        <f>IF(F2455=24,SUM(D2456:F2645),"")</f>
        <v/>
      </c>
      <c r="U2456" s="14" t="n">
        <v>0</v>
      </c>
      <c r="V2456" s="14">
        <f>IF(T2456="","",T2456-U2456)</f>
        <v/>
      </c>
      <c r="AS2456" s="13" t="n"/>
      <c r="AT2456" s="13" t="n"/>
      <c r="AU2456" s="13" t="n"/>
    </row>
    <row r="2457">
      <c r="C2457" s="13" t="n">
        <v>80</v>
      </c>
      <c r="D2457" s="14">
        <f>Retailers_Cap!F459</f>
        <v/>
      </c>
      <c r="E2457" s="14">
        <f>Retailers_Cap!G459</f>
        <v/>
      </c>
      <c r="F2457" s="14">
        <f>Retailers_Cap!H459</f>
        <v/>
      </c>
      <c r="T2457" s="14">
        <f>IF(F2456=24,SUM(D2457:F2646),"")</f>
        <v/>
      </c>
      <c r="U2457" s="14" t="n">
        <v>0</v>
      </c>
      <c r="V2457" s="14">
        <f>IF(T2457="","",T2457-U2457)</f>
        <v/>
      </c>
      <c r="AS2457" s="13" t="n"/>
      <c r="AT2457" s="13" t="n"/>
      <c r="AU2457" s="13" t="n"/>
    </row>
    <row r="2458">
      <c r="C2458" s="13" t="n">
        <v>81</v>
      </c>
      <c r="D2458" s="14">
        <f>Retailers_Cap!F460</f>
        <v/>
      </c>
      <c r="E2458" s="14">
        <f>Retailers_Cap!G460</f>
        <v/>
      </c>
      <c r="F2458" s="14">
        <f>Retailers_Cap!H460</f>
        <v/>
      </c>
      <c r="T2458" s="14">
        <f>IF(F2457=24,SUM(D2458:F2647),"")</f>
        <v/>
      </c>
      <c r="U2458" s="14" t="n">
        <v>0</v>
      </c>
      <c r="V2458" s="14">
        <f>IF(T2458="","",T2458-U2458)</f>
        <v/>
      </c>
      <c r="AS2458" s="13" t="n"/>
      <c r="AT2458" s="13" t="n"/>
      <c r="AU2458" s="13" t="n"/>
    </row>
    <row r="2459">
      <c r="C2459" s="13" t="n">
        <v>82</v>
      </c>
      <c r="D2459" s="14">
        <f>Retailers_Cap!F461</f>
        <v/>
      </c>
      <c r="E2459" s="14">
        <f>Retailers_Cap!G461</f>
        <v/>
      </c>
      <c r="F2459" s="14">
        <f>Retailers_Cap!H461</f>
        <v/>
      </c>
      <c r="T2459" s="14">
        <f>IF(F2458=24,SUM(D2459:F2648),"")</f>
        <v/>
      </c>
      <c r="U2459" s="14" t="n">
        <v>0</v>
      </c>
      <c r="V2459" s="14">
        <f>IF(T2459="","",T2459-U2459)</f>
        <v/>
      </c>
      <c r="AS2459" s="13" t="n"/>
      <c r="AT2459" s="13" t="n"/>
      <c r="AU2459" s="13" t="n"/>
    </row>
    <row r="2460">
      <c r="C2460" s="13" t="n">
        <v>83</v>
      </c>
      <c r="D2460" s="14">
        <f>Retailers_Cap!F462</f>
        <v/>
      </c>
      <c r="E2460" s="14">
        <f>Retailers_Cap!G462</f>
        <v/>
      </c>
      <c r="F2460" s="14">
        <f>Retailers_Cap!H462</f>
        <v/>
      </c>
      <c r="T2460" s="14">
        <f>IF(F2459=24,SUM(D2460:F2649),"")</f>
        <v/>
      </c>
      <c r="U2460" s="14" t="n">
        <v>0</v>
      </c>
      <c r="V2460" s="14">
        <f>IF(T2460="","",T2460-U2460)</f>
        <v/>
      </c>
      <c r="AS2460" s="13" t="n"/>
      <c r="AT2460" s="13" t="n"/>
      <c r="AU2460" s="13" t="n"/>
    </row>
    <row r="2461">
      <c r="C2461" s="13" t="n">
        <v>84</v>
      </c>
      <c r="D2461" s="14">
        <f>Retailers_Cap!F463</f>
        <v/>
      </c>
      <c r="E2461" s="14">
        <f>Retailers_Cap!G463</f>
        <v/>
      </c>
      <c r="F2461" s="14">
        <f>Retailers_Cap!H463</f>
        <v/>
      </c>
      <c r="T2461" s="14">
        <f>IF(F2460=24,SUM(D2461:F2650),"")</f>
        <v/>
      </c>
      <c r="U2461" s="14" t="n">
        <v>0</v>
      </c>
      <c r="V2461" s="14">
        <f>IF(T2461="","",T2461-U2461)</f>
        <v/>
      </c>
      <c r="AS2461" s="13" t="n"/>
      <c r="AT2461" s="13" t="n"/>
      <c r="AU2461" s="13" t="n"/>
    </row>
    <row r="2462">
      <c r="C2462" s="13" t="n">
        <v>85</v>
      </c>
      <c r="D2462" s="14">
        <f>Retailers_Cap!F464</f>
        <v/>
      </c>
      <c r="E2462" s="14">
        <f>Retailers_Cap!G464</f>
        <v/>
      </c>
      <c r="F2462" s="14">
        <f>Retailers_Cap!H464</f>
        <v/>
      </c>
      <c r="T2462" s="14">
        <f>IF(F2461=24,SUM(D2462:F2651),"")</f>
        <v/>
      </c>
      <c r="U2462" s="14" t="n">
        <v>0</v>
      </c>
      <c r="V2462" s="14">
        <f>IF(T2462="","",T2462-U2462)</f>
        <v/>
      </c>
      <c r="AS2462" s="13" t="n"/>
      <c r="AT2462" s="13" t="n"/>
      <c r="AU2462" s="13" t="n"/>
    </row>
    <row r="2463">
      <c r="C2463" s="13" t="n">
        <v>86</v>
      </c>
      <c r="D2463" s="14">
        <f>Retailers_Cap!F465</f>
        <v/>
      </c>
      <c r="E2463" s="14">
        <f>Retailers_Cap!G465</f>
        <v/>
      </c>
      <c r="F2463" s="14">
        <f>Retailers_Cap!H465</f>
        <v/>
      </c>
      <c r="T2463" s="14">
        <f>IF(F2462=24,SUM(D2463:F2652),"")</f>
        <v/>
      </c>
      <c r="U2463" s="14" t="n">
        <v>0</v>
      </c>
      <c r="V2463" s="14">
        <f>IF(T2463="","",T2463-U2463)</f>
        <v/>
      </c>
      <c r="AS2463" s="13" t="n"/>
      <c r="AT2463" s="13" t="n"/>
      <c r="AU2463" s="13" t="n"/>
    </row>
    <row r="2464">
      <c r="C2464" s="13" t="n">
        <v>87</v>
      </c>
      <c r="D2464" s="14">
        <f>Retailers_Cap!F466</f>
        <v/>
      </c>
      <c r="E2464" s="14">
        <f>Retailers_Cap!G466</f>
        <v/>
      </c>
      <c r="F2464" s="14">
        <f>Retailers_Cap!H466</f>
        <v/>
      </c>
      <c r="T2464" s="14">
        <f>IF(F2463=24,SUM(D2464:F2653),"")</f>
        <v/>
      </c>
      <c r="U2464" s="14" t="n">
        <v>0</v>
      </c>
      <c r="V2464" s="14">
        <f>IF(T2464="","",T2464-U2464)</f>
        <v/>
      </c>
      <c r="AS2464" s="13" t="n"/>
      <c r="AT2464" s="13" t="n"/>
      <c r="AU2464" s="13" t="n"/>
    </row>
    <row r="2465">
      <c r="C2465" s="13" t="n">
        <v>88</v>
      </c>
      <c r="D2465" s="14">
        <f>Retailers_Cap!F467</f>
        <v/>
      </c>
      <c r="E2465" s="14">
        <f>Retailers_Cap!G467</f>
        <v/>
      </c>
      <c r="F2465" s="14">
        <f>Retailers_Cap!H467</f>
        <v/>
      </c>
      <c r="T2465" s="14">
        <f>IF(F2464=24,SUM(D2465:F2654),"")</f>
        <v/>
      </c>
      <c r="U2465" s="14" t="n">
        <v>0</v>
      </c>
      <c r="V2465" s="14">
        <f>IF(T2465="","",T2465-U2465)</f>
        <v/>
      </c>
      <c r="AS2465" s="13" t="n"/>
      <c r="AT2465" s="13" t="n"/>
      <c r="AU2465" s="13" t="n"/>
    </row>
    <row r="2466">
      <c r="C2466" s="13" t="n">
        <v>89</v>
      </c>
      <c r="D2466" s="14">
        <f>Retailers_Cap!F468</f>
        <v/>
      </c>
      <c r="E2466" s="14">
        <f>Retailers_Cap!G468</f>
        <v/>
      </c>
      <c r="F2466" s="14">
        <f>Retailers_Cap!H468</f>
        <v/>
      </c>
      <c r="T2466" s="14">
        <f>IF(F2465=24,SUM(D2466:F2655),"")</f>
        <v/>
      </c>
      <c r="U2466" s="14" t="n">
        <v>0</v>
      </c>
      <c r="V2466" s="14">
        <f>IF(T2466="","",T2466-U2466)</f>
        <v/>
      </c>
      <c r="AS2466" s="13" t="n"/>
      <c r="AT2466" s="13" t="n"/>
      <c r="AU2466" s="13" t="n"/>
    </row>
    <row r="2467">
      <c r="C2467" s="13" t="n">
        <v>90</v>
      </c>
      <c r="D2467" s="14">
        <f>Retailers_Cap!F469</f>
        <v/>
      </c>
      <c r="E2467" s="14">
        <f>Retailers_Cap!G469</f>
        <v/>
      </c>
      <c r="F2467" s="14">
        <f>Retailers_Cap!H469</f>
        <v/>
      </c>
      <c r="T2467" s="14">
        <f>IF(F2466=24,SUM(D2467:F2656),"")</f>
        <v/>
      </c>
      <c r="U2467" s="14" t="n">
        <v>0</v>
      </c>
      <c r="V2467" s="14">
        <f>IF(T2467="","",T2467-U2467)</f>
        <v/>
      </c>
      <c r="AS2467" s="13" t="n"/>
      <c r="AT2467" s="13" t="n"/>
      <c r="AU2467" s="13" t="n"/>
    </row>
    <row r="2468">
      <c r="C2468" s="13" t="n">
        <v>91</v>
      </c>
      <c r="D2468" s="14">
        <f>Retailers_Cap!F470</f>
        <v/>
      </c>
      <c r="E2468" s="14">
        <f>Retailers_Cap!G470</f>
        <v/>
      </c>
      <c r="F2468" s="14">
        <f>Retailers_Cap!H470</f>
        <v/>
      </c>
      <c r="T2468" s="14">
        <f>IF(F2467=24,SUM(D2468:F2657),"")</f>
        <v/>
      </c>
      <c r="U2468" s="14" t="n">
        <v>0</v>
      </c>
      <c r="V2468" s="14">
        <f>IF(T2468="","",T2468-U2468)</f>
        <v/>
      </c>
      <c r="AS2468" s="13" t="n"/>
      <c r="AT2468" s="13" t="n"/>
      <c r="AU2468" s="13" t="n"/>
    </row>
    <row r="2469">
      <c r="C2469" s="13" t="n">
        <v>92</v>
      </c>
      <c r="D2469" s="14">
        <f>Retailers_Cap!F471</f>
        <v/>
      </c>
      <c r="E2469" s="14">
        <f>Retailers_Cap!G471</f>
        <v/>
      </c>
      <c r="F2469" s="14">
        <f>Retailers_Cap!H471</f>
        <v/>
      </c>
      <c r="T2469" s="14">
        <f>IF(F2468=24,SUM(D2469:F2658),"")</f>
        <v/>
      </c>
      <c r="U2469" s="14" t="n">
        <v>0</v>
      </c>
      <c r="V2469" s="14">
        <f>IF(T2469="","",T2469-U2469)</f>
        <v/>
      </c>
      <c r="AS2469" s="13" t="n"/>
      <c r="AT2469" s="13" t="n"/>
      <c r="AU2469" s="13" t="n"/>
    </row>
    <row r="2470">
      <c r="C2470" s="13" t="n">
        <v>93</v>
      </c>
      <c r="D2470" s="14">
        <f>Retailers_Cap!F472</f>
        <v/>
      </c>
      <c r="E2470" s="14">
        <f>Retailers_Cap!G472</f>
        <v/>
      </c>
      <c r="F2470" s="14">
        <f>Retailers_Cap!H472</f>
        <v/>
      </c>
      <c r="T2470" s="14">
        <f>IF(F2469=24,SUM(D2470:F2659),"")</f>
        <v/>
      </c>
      <c r="U2470" s="14" t="n">
        <v>0</v>
      </c>
      <c r="V2470" s="14">
        <f>IF(T2470="","",T2470-U2470)</f>
        <v/>
      </c>
      <c r="AS2470" s="13" t="n"/>
      <c r="AT2470" s="13" t="n"/>
      <c r="AU2470" s="13" t="n"/>
    </row>
    <row r="2471">
      <c r="C2471" s="13" t="n">
        <v>94</v>
      </c>
      <c r="D2471" s="14">
        <f>Retailers_Cap!F473</f>
        <v/>
      </c>
      <c r="E2471" s="14">
        <f>Retailers_Cap!G473</f>
        <v/>
      </c>
      <c r="F2471" s="14">
        <f>Retailers_Cap!H473</f>
        <v/>
      </c>
      <c r="T2471" s="14">
        <f>IF(F2470=24,SUM(D2471:F2660),"")</f>
        <v/>
      </c>
      <c r="U2471" s="14" t="n">
        <v>0</v>
      </c>
      <c r="V2471" s="14">
        <f>IF(T2471="","",T2471-U2471)</f>
        <v/>
      </c>
      <c r="AS2471" s="13" t="n"/>
      <c r="AT2471" s="13" t="n"/>
      <c r="AU2471" s="13" t="n"/>
    </row>
    <row r="2472">
      <c r="C2472" s="13" t="n">
        <v>95</v>
      </c>
      <c r="D2472" s="14">
        <f>Retailers_Cap!F474</f>
        <v/>
      </c>
      <c r="E2472" s="14">
        <f>Retailers_Cap!G474</f>
        <v/>
      </c>
      <c r="F2472" s="14">
        <f>Retailers_Cap!H474</f>
        <v/>
      </c>
      <c r="T2472" s="14">
        <f>IF(F2471=24,SUM(D2472:F2661),"")</f>
        <v/>
      </c>
      <c r="U2472" s="14" t="n">
        <v>0</v>
      </c>
      <c r="V2472" s="14">
        <f>IF(T2472="","",T2472-U2472)</f>
        <v/>
      </c>
      <c r="AS2472" s="13" t="n"/>
      <c r="AT2472" s="13" t="n"/>
      <c r="AU2472" s="13" t="n"/>
    </row>
    <row r="2473">
      <c r="C2473" s="13" t="n">
        <v>96</v>
      </c>
      <c r="D2473" s="14">
        <f>Retailers_Cap!F475</f>
        <v/>
      </c>
      <c r="E2473" s="14">
        <f>Retailers_Cap!G475</f>
        <v/>
      </c>
      <c r="F2473" s="14">
        <f>Retailers_Cap!H475</f>
        <v/>
      </c>
      <c r="T2473" s="14">
        <f>IF(F2472=24,SUM(D2473:F2662),"")</f>
        <v/>
      </c>
      <c r="U2473" s="14" t="n">
        <v>0</v>
      </c>
      <c r="V2473" s="14">
        <f>IF(T2473="","",T2473-U2473)</f>
        <v/>
      </c>
      <c r="AS2473" s="13" t="n"/>
      <c r="AT2473" s="13" t="n"/>
      <c r="AU2473" s="13" t="n"/>
    </row>
    <row r="2474">
      <c r="C2474" s="13" t="n">
        <v>97</v>
      </c>
      <c r="D2474" s="14">
        <f>Retailers_Cap!F476</f>
        <v/>
      </c>
      <c r="E2474" s="14">
        <f>Retailers_Cap!G476</f>
        <v/>
      </c>
      <c r="F2474" s="14">
        <f>Retailers_Cap!H476</f>
        <v/>
      </c>
      <c r="T2474" s="14">
        <f>IF(F2473=24,SUM(D2474:F2663),"")</f>
        <v/>
      </c>
      <c r="U2474" s="14" t="n">
        <v>0</v>
      </c>
      <c r="V2474" s="14">
        <f>IF(T2474="","",T2474-U2474)</f>
        <v/>
      </c>
      <c r="AS2474" s="13" t="n"/>
      <c r="AT2474" s="13" t="n"/>
      <c r="AU2474" s="13" t="n"/>
    </row>
    <row r="2475">
      <c r="C2475" s="13" t="n">
        <v>98</v>
      </c>
      <c r="D2475" s="14">
        <f>Retailers_Cap!F477</f>
        <v/>
      </c>
      <c r="E2475" s="14">
        <f>Retailers_Cap!G477</f>
        <v/>
      </c>
      <c r="F2475" s="14">
        <f>Retailers_Cap!H477</f>
        <v/>
      </c>
      <c r="T2475" s="14">
        <f>IF(F2474=24,SUM(D2475:F2664),"")</f>
        <v/>
      </c>
      <c r="U2475" s="14" t="n">
        <v>0</v>
      </c>
      <c r="V2475" s="14">
        <f>IF(T2475="","",T2475-U2475)</f>
        <v/>
      </c>
      <c r="AS2475" s="13" t="n"/>
      <c r="AT2475" s="13" t="n"/>
      <c r="AU2475" s="13" t="n"/>
    </row>
    <row r="2476">
      <c r="C2476" s="13" t="n">
        <v>99</v>
      </c>
      <c r="D2476" s="14">
        <f>Retailers_Cap!F478</f>
        <v/>
      </c>
      <c r="E2476" s="14">
        <f>Retailers_Cap!G478</f>
        <v/>
      </c>
      <c r="F2476" s="14">
        <f>Retailers_Cap!H478</f>
        <v/>
      </c>
      <c r="T2476" s="14">
        <f>IF(F2475=24,SUM(D2476:F2665),"")</f>
        <v/>
      </c>
      <c r="U2476" s="14" t="n">
        <v>0</v>
      </c>
      <c r="V2476" s="14">
        <f>IF(T2476="","",T2476-U2476)</f>
        <v/>
      </c>
      <c r="AS2476" s="13" t="n"/>
      <c r="AT2476" s="13" t="n"/>
      <c r="AU2476" s="13" t="n"/>
    </row>
    <row r="2477">
      <c r="C2477" s="13" t="n">
        <v>100</v>
      </c>
      <c r="D2477" s="14">
        <f>Retailers_Cap!F479</f>
        <v/>
      </c>
      <c r="E2477" s="14">
        <f>Retailers_Cap!G479</f>
        <v/>
      </c>
      <c r="F2477" s="14">
        <f>Retailers_Cap!H479</f>
        <v/>
      </c>
      <c r="T2477" s="14">
        <f>IF(F2476=24,SUM(D2477:F2666),"")</f>
        <v/>
      </c>
      <c r="U2477" s="14" t="n">
        <v>0</v>
      </c>
      <c r="V2477" s="14">
        <f>IF(T2477="","",T2477-U2477)</f>
        <v/>
      </c>
      <c r="AS2477" s="13" t="n"/>
      <c r="AT2477" s="13" t="n"/>
      <c r="AU2477" s="13" t="n"/>
    </row>
    <row r="2478">
      <c r="C2478" s="13" t="n">
        <v>101</v>
      </c>
      <c r="D2478" s="14">
        <f>Retailers_Cap!F480</f>
        <v/>
      </c>
      <c r="E2478" s="14">
        <f>Retailers_Cap!G480</f>
        <v/>
      </c>
      <c r="F2478" s="14">
        <f>Retailers_Cap!H480</f>
        <v/>
      </c>
      <c r="T2478" s="14">
        <f>IF(F2477=24,SUM(D2478:F2667),"")</f>
        <v/>
      </c>
      <c r="U2478" s="14" t="n">
        <v>0</v>
      </c>
      <c r="V2478" s="14">
        <f>IF(T2478="","",T2478-U2478)</f>
        <v/>
      </c>
      <c r="AS2478" s="13" t="n"/>
      <c r="AT2478" s="13" t="n"/>
      <c r="AU2478" s="13" t="n"/>
    </row>
    <row r="2479">
      <c r="C2479" s="13" t="n">
        <v>102</v>
      </c>
      <c r="D2479" s="14">
        <f>Retailers_Cap!F481</f>
        <v/>
      </c>
      <c r="E2479" s="14">
        <f>Retailers_Cap!G481</f>
        <v/>
      </c>
      <c r="F2479" s="14">
        <f>Retailers_Cap!H481</f>
        <v/>
      </c>
      <c r="T2479" s="14">
        <f>IF(F2478=24,SUM(D2479:F2668),"")</f>
        <v/>
      </c>
      <c r="U2479" s="14" t="n">
        <v>0</v>
      </c>
      <c r="V2479" s="14">
        <f>IF(T2479="","",T2479-U2479)</f>
        <v/>
      </c>
      <c r="AS2479" s="13" t="n"/>
      <c r="AT2479" s="13" t="n"/>
      <c r="AU2479" s="13" t="n"/>
    </row>
    <row r="2480">
      <c r="C2480" s="13" t="n">
        <v>103</v>
      </c>
      <c r="D2480" s="14">
        <f>Retailers_Cap!F482</f>
        <v/>
      </c>
      <c r="E2480" s="14">
        <f>Retailers_Cap!G482</f>
        <v/>
      </c>
      <c r="F2480" s="14">
        <f>Retailers_Cap!H482</f>
        <v/>
      </c>
      <c r="T2480" s="14">
        <f>IF(F2479=24,SUM(D2480:F2669),"")</f>
        <v/>
      </c>
      <c r="U2480" s="14" t="n">
        <v>0</v>
      </c>
      <c r="V2480" s="14">
        <f>IF(T2480="","",T2480-U2480)</f>
        <v/>
      </c>
      <c r="AS2480" s="13" t="n"/>
      <c r="AT2480" s="13" t="n"/>
      <c r="AU2480" s="13" t="n"/>
    </row>
    <row r="2481">
      <c r="C2481" s="13" t="n">
        <v>104</v>
      </c>
      <c r="D2481" s="14">
        <f>Retailers_Cap!F483</f>
        <v/>
      </c>
      <c r="E2481" s="14">
        <f>Retailers_Cap!G483</f>
        <v/>
      </c>
      <c r="F2481" s="14">
        <f>Retailers_Cap!H483</f>
        <v/>
      </c>
      <c r="T2481" s="14">
        <f>IF(F2480=24,SUM(D2481:F2670),"")</f>
        <v/>
      </c>
      <c r="U2481" s="14" t="n">
        <v>0</v>
      </c>
      <c r="V2481" s="14">
        <f>IF(T2481="","",T2481-U2481)</f>
        <v/>
      </c>
      <c r="AS2481" s="13" t="n"/>
      <c r="AT2481" s="13" t="n"/>
      <c r="AU2481" s="13" t="n"/>
    </row>
    <row r="2482">
      <c r="C2482" s="13" t="n">
        <v>105</v>
      </c>
      <c r="D2482" s="14">
        <f>Retailers_Cap!F484</f>
        <v/>
      </c>
      <c r="E2482" s="14">
        <f>Retailers_Cap!G484</f>
        <v/>
      </c>
      <c r="F2482" s="14">
        <f>Retailers_Cap!H484</f>
        <v/>
      </c>
      <c r="T2482" s="14">
        <f>IF(F2481=24,SUM(D2482:F2671),"")</f>
        <v/>
      </c>
      <c r="U2482" s="14" t="n">
        <v>0</v>
      </c>
      <c r="V2482" s="14">
        <f>IF(T2482="","",T2482-U2482)</f>
        <v/>
      </c>
      <c r="AS2482" s="13" t="n"/>
      <c r="AT2482" s="13" t="n"/>
      <c r="AU2482" s="13" t="n"/>
    </row>
    <row r="2483">
      <c r="C2483" s="13" t="n">
        <v>106</v>
      </c>
      <c r="D2483" s="14">
        <f>Retailers_Cap!F485</f>
        <v/>
      </c>
      <c r="E2483" s="14">
        <f>Retailers_Cap!G485</f>
        <v/>
      </c>
      <c r="F2483" s="14">
        <f>Retailers_Cap!H485</f>
        <v/>
      </c>
      <c r="T2483" s="14">
        <f>IF(F2482=24,SUM(D2483:F2672),"")</f>
        <v/>
      </c>
      <c r="U2483" s="14" t="n">
        <v>0</v>
      </c>
      <c r="V2483" s="14">
        <f>IF(T2483="","",T2483-U2483)</f>
        <v/>
      </c>
      <c r="AS2483" s="13" t="n"/>
      <c r="AT2483" s="13" t="n"/>
      <c r="AU2483" s="13" t="n"/>
    </row>
    <row r="2484">
      <c r="C2484" s="13" t="n">
        <v>107</v>
      </c>
      <c r="D2484" s="14">
        <f>Retailers_Cap!F486</f>
        <v/>
      </c>
      <c r="E2484" s="14">
        <f>Retailers_Cap!G486</f>
        <v/>
      </c>
      <c r="F2484" s="14">
        <f>Retailers_Cap!H486</f>
        <v/>
      </c>
      <c r="T2484" s="14">
        <f>IF(F2483=24,SUM(D2484:F2673),"")</f>
        <v/>
      </c>
      <c r="U2484" s="14" t="n">
        <v>0</v>
      </c>
      <c r="V2484" s="14">
        <f>IF(T2484="","",T2484-U2484)</f>
        <v/>
      </c>
      <c r="AS2484" s="13" t="n"/>
      <c r="AT2484" s="13" t="n"/>
      <c r="AU2484" s="13" t="n"/>
    </row>
    <row r="2485">
      <c r="C2485" s="13" t="n">
        <v>108</v>
      </c>
      <c r="D2485" s="14">
        <f>Retailers_Cap!F487</f>
        <v/>
      </c>
      <c r="E2485" s="14">
        <f>Retailers_Cap!G487</f>
        <v/>
      </c>
      <c r="F2485" s="14">
        <f>Retailers_Cap!H487</f>
        <v/>
      </c>
      <c r="T2485" s="14">
        <f>IF(F2484=24,SUM(D2485:F2674),"")</f>
        <v/>
      </c>
      <c r="U2485" s="14" t="n">
        <v>0</v>
      </c>
      <c r="V2485" s="14">
        <f>IF(T2485="","",T2485-U2485)</f>
        <v/>
      </c>
      <c r="AS2485" s="13" t="n"/>
      <c r="AT2485" s="13" t="n"/>
      <c r="AU2485" s="13" t="n"/>
    </row>
    <row r="2486">
      <c r="C2486" s="13" t="n">
        <v>109</v>
      </c>
      <c r="D2486" s="14">
        <f>Retailers_Cap!F488</f>
        <v/>
      </c>
      <c r="E2486" s="14">
        <f>Retailers_Cap!G488</f>
        <v/>
      </c>
      <c r="F2486" s="14">
        <f>Retailers_Cap!H488</f>
        <v/>
      </c>
      <c r="T2486" s="14">
        <f>IF(F2485=24,SUM(D2486:F2675),"")</f>
        <v/>
      </c>
      <c r="U2486" s="14" t="n">
        <v>0</v>
      </c>
      <c r="V2486" s="14">
        <f>IF(T2486="","",T2486-U2486)</f>
        <v/>
      </c>
      <c r="AS2486" s="13" t="n"/>
      <c r="AT2486" s="13" t="n"/>
      <c r="AU2486" s="13" t="n"/>
    </row>
    <row r="2487">
      <c r="C2487" s="13" t="n">
        <v>110</v>
      </c>
      <c r="D2487" s="14">
        <f>Retailers_Cap!F489</f>
        <v/>
      </c>
      <c r="E2487" s="14">
        <f>Retailers_Cap!G489</f>
        <v/>
      </c>
      <c r="F2487" s="14">
        <f>Retailers_Cap!H489</f>
        <v/>
      </c>
      <c r="T2487" s="14">
        <f>IF(F2486=24,SUM(D2487:F2676),"")</f>
        <v/>
      </c>
      <c r="U2487" s="14" t="n">
        <v>0</v>
      </c>
      <c r="V2487" s="14">
        <f>IF(T2487="","",T2487-U2487)</f>
        <v/>
      </c>
      <c r="AS2487" s="13" t="n"/>
      <c r="AT2487" s="13" t="n"/>
      <c r="AU2487" s="13" t="n"/>
    </row>
    <row r="2488">
      <c r="C2488" s="13" t="n">
        <v>111</v>
      </c>
      <c r="D2488" s="14">
        <f>Retailers_Cap!F490</f>
        <v/>
      </c>
      <c r="E2488" s="14">
        <f>Retailers_Cap!G490</f>
        <v/>
      </c>
      <c r="F2488" s="14">
        <f>Retailers_Cap!H490</f>
        <v/>
      </c>
      <c r="T2488" s="14">
        <f>IF(F2487=24,SUM(D2488:F2677),"")</f>
        <v/>
      </c>
      <c r="U2488" s="14" t="n">
        <v>0</v>
      </c>
      <c r="V2488" s="14">
        <f>IF(T2488="","",T2488-U2488)</f>
        <v/>
      </c>
      <c r="AS2488" s="13" t="n"/>
      <c r="AT2488" s="13" t="n"/>
      <c r="AU2488" s="13" t="n"/>
    </row>
    <row r="2489">
      <c r="C2489" s="13" t="n">
        <v>112</v>
      </c>
      <c r="D2489" s="14">
        <f>Retailers_Cap!F491</f>
        <v/>
      </c>
      <c r="E2489" s="14">
        <f>Retailers_Cap!G491</f>
        <v/>
      </c>
      <c r="F2489" s="14">
        <f>Retailers_Cap!H491</f>
        <v/>
      </c>
      <c r="T2489" s="14">
        <f>IF(F2488=24,SUM(D2489:F2678),"")</f>
        <v/>
      </c>
      <c r="U2489" s="14" t="n">
        <v>0</v>
      </c>
      <c r="V2489" s="14">
        <f>IF(T2489="","",T2489-U2489)</f>
        <v/>
      </c>
      <c r="AS2489" s="13" t="n"/>
      <c r="AT2489" s="13" t="n"/>
      <c r="AU2489" s="13" t="n"/>
    </row>
    <row r="2490">
      <c r="C2490" s="13" t="n">
        <v>113</v>
      </c>
      <c r="D2490" s="14">
        <f>Retailers_Cap!F492</f>
        <v/>
      </c>
      <c r="E2490" s="14">
        <f>Retailers_Cap!G492</f>
        <v/>
      </c>
      <c r="F2490" s="14">
        <f>Retailers_Cap!H492</f>
        <v/>
      </c>
      <c r="T2490" s="14">
        <f>IF(F2489=24,SUM(D2490:F2679),"")</f>
        <v/>
      </c>
      <c r="U2490" s="14" t="n">
        <v>0</v>
      </c>
      <c r="V2490" s="14">
        <f>IF(T2490="","",T2490-U2490)</f>
        <v/>
      </c>
      <c r="AS2490" s="13" t="n"/>
      <c r="AT2490" s="13" t="n"/>
      <c r="AU2490" s="13" t="n"/>
    </row>
    <row r="2491">
      <c r="C2491" s="13" t="n">
        <v>114</v>
      </c>
      <c r="D2491" s="14">
        <f>Retailers_Cap!F493</f>
        <v/>
      </c>
      <c r="E2491" s="14">
        <f>Retailers_Cap!G493</f>
        <v/>
      </c>
      <c r="F2491" s="14">
        <f>Retailers_Cap!H493</f>
        <v/>
      </c>
      <c r="T2491" s="14">
        <f>IF(F2490=24,SUM(D2491:F2680),"")</f>
        <v/>
      </c>
      <c r="U2491" s="14" t="n">
        <v>0</v>
      </c>
      <c r="V2491" s="14">
        <f>IF(T2491="","",T2491-U2491)</f>
        <v/>
      </c>
      <c r="AS2491" s="13" t="n"/>
      <c r="AT2491" s="13" t="n"/>
      <c r="AU2491" s="13" t="n"/>
    </row>
    <row r="2492">
      <c r="C2492" s="13" t="n">
        <v>115</v>
      </c>
      <c r="D2492" s="14">
        <f>Retailers_Cap!F494</f>
        <v/>
      </c>
      <c r="E2492" s="14">
        <f>Retailers_Cap!G494</f>
        <v/>
      </c>
      <c r="F2492" s="14">
        <f>Retailers_Cap!H494</f>
        <v/>
      </c>
      <c r="T2492" s="14">
        <f>IF(F2491=24,SUM(D2492:F2681),"")</f>
        <v/>
      </c>
      <c r="U2492" s="14" t="n">
        <v>0</v>
      </c>
      <c r="V2492" s="14">
        <f>IF(T2492="","",T2492-U2492)</f>
        <v/>
      </c>
      <c r="AS2492" s="13" t="n"/>
      <c r="AT2492" s="13" t="n"/>
      <c r="AU2492" s="13" t="n"/>
    </row>
    <row r="2493">
      <c r="C2493" s="13" t="n">
        <v>116</v>
      </c>
      <c r="D2493" s="14">
        <f>Retailers_Cap!F495</f>
        <v/>
      </c>
      <c r="E2493" s="14">
        <f>Retailers_Cap!G495</f>
        <v/>
      </c>
      <c r="F2493" s="14">
        <f>Retailers_Cap!H495</f>
        <v/>
      </c>
      <c r="T2493" s="14">
        <f>IF(F2492=24,SUM(D2493:F2682),"")</f>
        <v/>
      </c>
      <c r="U2493" s="14" t="n">
        <v>0</v>
      </c>
      <c r="V2493" s="14">
        <f>IF(T2493="","",T2493-U2493)</f>
        <v/>
      </c>
      <c r="AS2493" s="13" t="n"/>
      <c r="AT2493" s="13" t="n"/>
      <c r="AU2493" s="13" t="n"/>
    </row>
    <row r="2494">
      <c r="C2494" s="13" t="n">
        <v>117</v>
      </c>
      <c r="D2494" s="14">
        <f>Retailers_Cap!F496</f>
        <v/>
      </c>
      <c r="E2494" s="14">
        <f>Retailers_Cap!G496</f>
        <v/>
      </c>
      <c r="F2494" s="14">
        <f>Retailers_Cap!H496</f>
        <v/>
      </c>
      <c r="T2494" s="14">
        <f>IF(F2493=24,SUM(D2494:F2683),"")</f>
        <v/>
      </c>
      <c r="U2494" s="14" t="n">
        <v>0</v>
      </c>
      <c r="V2494" s="14">
        <f>IF(T2494="","",T2494-U2494)</f>
        <v/>
      </c>
      <c r="AS2494" s="13" t="n"/>
      <c r="AT2494" s="13" t="n"/>
      <c r="AU2494" s="13" t="n"/>
    </row>
    <row r="2495">
      <c r="C2495" s="13" t="n">
        <v>118</v>
      </c>
      <c r="D2495" s="14">
        <f>Retailers_Cap!F497</f>
        <v/>
      </c>
      <c r="E2495" s="14">
        <f>Retailers_Cap!G497</f>
        <v/>
      </c>
      <c r="F2495" s="14">
        <f>Retailers_Cap!H497</f>
        <v/>
      </c>
      <c r="T2495" s="14">
        <f>IF(F2494=24,SUM(D2495:F2684),"")</f>
        <v/>
      </c>
      <c r="U2495" s="14" t="n">
        <v>0</v>
      </c>
      <c r="V2495" s="14">
        <f>IF(T2495="","",T2495-U2495)</f>
        <v/>
      </c>
      <c r="AS2495" s="13" t="n"/>
      <c r="AT2495" s="13" t="n"/>
      <c r="AU2495" s="13" t="n"/>
    </row>
    <row r="2496">
      <c r="C2496" s="13" t="n">
        <v>119</v>
      </c>
      <c r="D2496" s="14">
        <f>Retailers_Cap!F498</f>
        <v/>
      </c>
      <c r="E2496" s="14">
        <f>Retailers_Cap!G498</f>
        <v/>
      </c>
      <c r="F2496" s="14">
        <f>Retailers_Cap!H498</f>
        <v/>
      </c>
      <c r="T2496" s="14">
        <f>IF(F2495=24,SUM(D2496:F2685),"")</f>
        <v/>
      </c>
      <c r="U2496" s="14" t="n">
        <v>0</v>
      </c>
      <c r="V2496" s="14">
        <f>IF(T2496="","",T2496-U2496)</f>
        <v/>
      </c>
      <c r="AS2496" s="13" t="n"/>
      <c r="AT2496" s="13" t="n"/>
      <c r="AU2496" s="13" t="n"/>
    </row>
    <row r="2497">
      <c r="C2497" s="13" t="n">
        <v>120</v>
      </c>
      <c r="D2497" s="14">
        <f>Retailers_Cap!F499</f>
        <v/>
      </c>
      <c r="E2497" s="14">
        <f>Retailers_Cap!G499</f>
        <v/>
      </c>
      <c r="F2497" s="14">
        <f>Retailers_Cap!H499</f>
        <v/>
      </c>
      <c r="T2497" s="14">
        <f>IF(F2496=24,SUM(D2497:F2686),"")</f>
        <v/>
      </c>
      <c r="U2497" s="14" t="n">
        <v>0</v>
      </c>
      <c r="V2497" s="14">
        <f>IF(T2497="","",T2497-U2497)</f>
        <v/>
      </c>
      <c r="AS2497" s="13" t="n"/>
      <c r="AT2497" s="13" t="n"/>
      <c r="AU2497" s="13" t="n"/>
    </row>
    <row r="2498">
      <c r="C2498" s="13" t="n">
        <v>121</v>
      </c>
      <c r="D2498" s="14">
        <f>Retailers_Cap!F500</f>
        <v/>
      </c>
      <c r="E2498" s="14">
        <f>Retailers_Cap!G500</f>
        <v/>
      </c>
      <c r="F2498" s="14">
        <f>Retailers_Cap!H500</f>
        <v/>
      </c>
      <c r="T2498" s="14">
        <f>IF(F2497=24,SUM(D2498:F2687),"")</f>
        <v/>
      </c>
      <c r="U2498" s="14" t="n">
        <v>0</v>
      </c>
      <c r="V2498" s="14">
        <f>IF(T2498="","",T2498-U2498)</f>
        <v/>
      </c>
      <c r="AS2498" s="13" t="n"/>
      <c r="AT2498" s="13" t="n"/>
      <c r="AU2498" s="13" t="n"/>
    </row>
    <row r="2499">
      <c r="C2499" s="13" t="n">
        <v>122</v>
      </c>
      <c r="D2499" s="14">
        <f>Retailers_Cap!F501</f>
        <v/>
      </c>
      <c r="E2499" s="14">
        <f>Retailers_Cap!G501</f>
        <v/>
      </c>
      <c r="F2499" s="14">
        <f>Retailers_Cap!H501</f>
        <v/>
      </c>
      <c r="T2499" s="14">
        <f>IF(F2498=24,SUM(D2499:F2688),"")</f>
        <v/>
      </c>
      <c r="U2499" s="14" t="n">
        <v>0</v>
      </c>
      <c r="V2499" s="14">
        <f>IF(T2499="","",T2499-U2499)</f>
        <v/>
      </c>
      <c r="AS2499" s="13" t="n"/>
      <c r="AT2499" s="13" t="n"/>
      <c r="AU2499" s="13" t="n"/>
    </row>
    <row r="2500">
      <c r="C2500" s="13" t="n">
        <v>123</v>
      </c>
      <c r="D2500" s="14">
        <f>Retailers_Cap!F502</f>
        <v/>
      </c>
      <c r="E2500" s="14">
        <f>Retailers_Cap!G502</f>
        <v/>
      </c>
      <c r="F2500" s="14">
        <f>Retailers_Cap!H502</f>
        <v/>
      </c>
      <c r="T2500" s="14">
        <f>IF(F2499=24,SUM(D2500:F2689),"")</f>
        <v/>
      </c>
      <c r="U2500" s="14" t="n">
        <v>0</v>
      </c>
      <c r="V2500" s="14">
        <f>IF(T2500="","",T2500-U2500)</f>
        <v/>
      </c>
      <c r="AS2500" s="13" t="n"/>
      <c r="AT2500" s="13" t="n"/>
      <c r="AU2500" s="13" t="n"/>
    </row>
    <row r="2501">
      <c r="C2501" s="13" t="n">
        <v>124</v>
      </c>
      <c r="D2501" s="14">
        <f>Retailers_Cap!F503</f>
        <v/>
      </c>
      <c r="E2501" s="14">
        <f>Retailers_Cap!G503</f>
        <v/>
      </c>
      <c r="F2501" s="14">
        <f>Retailers_Cap!H503</f>
        <v/>
      </c>
      <c r="T2501" s="14">
        <f>IF(F2500=24,SUM(D2501:F2690),"")</f>
        <v/>
      </c>
      <c r="U2501" s="14" t="n">
        <v>0</v>
      </c>
      <c r="V2501" s="14">
        <f>IF(T2501="","",T2501-U2501)</f>
        <v/>
      </c>
      <c r="AS2501" s="13" t="n"/>
      <c r="AT2501" s="13" t="n"/>
      <c r="AU2501" s="13" t="n"/>
    </row>
    <row r="2502">
      <c r="C2502" s="13" t="n">
        <v>125</v>
      </c>
      <c r="D2502" s="14">
        <f>Retailers_Cap!F504</f>
        <v/>
      </c>
      <c r="E2502" s="14">
        <f>Retailers_Cap!G504</f>
        <v/>
      </c>
      <c r="F2502" s="14">
        <f>Retailers_Cap!H504</f>
        <v/>
      </c>
      <c r="T2502" s="14">
        <f>IF(F2501=24,SUM(D2502:F2691),"")</f>
        <v/>
      </c>
      <c r="U2502" s="14" t="n">
        <v>0</v>
      </c>
      <c r="V2502" s="14">
        <f>IF(T2502="","",T2502-U2502)</f>
        <v/>
      </c>
      <c r="AS2502" s="13" t="n"/>
      <c r="AT2502" s="13" t="n"/>
      <c r="AU2502" s="13" t="n"/>
    </row>
    <row r="2503">
      <c r="C2503" s="13" t="n">
        <v>126</v>
      </c>
      <c r="D2503" s="14">
        <f>Retailers_Cap!F505</f>
        <v/>
      </c>
      <c r="E2503" s="14">
        <f>Retailers_Cap!G505</f>
        <v/>
      </c>
      <c r="F2503" s="14">
        <f>Retailers_Cap!H505</f>
        <v/>
      </c>
      <c r="T2503" s="14">
        <f>IF(F2502=24,SUM(D2503:F2692),"")</f>
        <v/>
      </c>
      <c r="U2503" s="14" t="n">
        <v>0</v>
      </c>
      <c r="V2503" s="14">
        <f>IF(T2503="","",T2503-U2503)</f>
        <v/>
      </c>
      <c r="AS2503" s="13" t="n"/>
      <c r="AT2503" s="13" t="n"/>
      <c r="AU2503" s="13" t="n"/>
    </row>
    <row r="2504">
      <c r="C2504" s="13" t="n">
        <v>127</v>
      </c>
      <c r="D2504" s="14">
        <f>Retailers_Cap!F506</f>
        <v/>
      </c>
      <c r="E2504" s="14">
        <f>Retailers_Cap!G506</f>
        <v/>
      </c>
      <c r="F2504" s="14">
        <f>Retailers_Cap!H506</f>
        <v/>
      </c>
      <c r="T2504" s="14">
        <f>IF(F2503=24,SUM(D2504:F2693),"")</f>
        <v/>
      </c>
      <c r="U2504" s="14" t="n">
        <v>0</v>
      </c>
      <c r="V2504" s="14">
        <f>IF(T2504="","",T2504-U2504)</f>
        <v/>
      </c>
      <c r="AS2504" s="13" t="n"/>
      <c r="AT2504" s="13" t="n"/>
      <c r="AU2504" s="13" t="n"/>
    </row>
    <row r="2505">
      <c r="C2505" s="13" t="n">
        <v>128</v>
      </c>
      <c r="D2505" s="14">
        <f>Retailers_Cap!F507</f>
        <v/>
      </c>
      <c r="E2505" s="14">
        <f>Retailers_Cap!G507</f>
        <v/>
      </c>
      <c r="F2505" s="14">
        <f>Retailers_Cap!H507</f>
        <v/>
      </c>
      <c r="T2505" s="14">
        <f>IF(F2504=24,SUM(D2505:F2694),"")</f>
        <v/>
      </c>
      <c r="U2505" s="14" t="n">
        <v>0</v>
      </c>
      <c r="V2505" s="14">
        <f>IF(T2505="","",T2505-U2505)</f>
        <v/>
      </c>
      <c r="AS2505" s="13" t="n"/>
      <c r="AT2505" s="13" t="n"/>
      <c r="AU2505" s="13" t="n"/>
    </row>
    <row r="2506">
      <c r="C2506" s="13" t="n">
        <v>129</v>
      </c>
      <c r="D2506" s="14">
        <f>Retailers_Cap!F508</f>
        <v/>
      </c>
      <c r="E2506" s="14">
        <f>Retailers_Cap!G508</f>
        <v/>
      </c>
      <c r="F2506" s="14">
        <f>Retailers_Cap!H508</f>
        <v/>
      </c>
      <c r="T2506" s="14">
        <f>IF(F2505=24,SUM(D2506:F2695),"")</f>
        <v/>
      </c>
      <c r="U2506" s="14" t="n">
        <v>0</v>
      </c>
      <c r="V2506" s="14">
        <f>IF(T2506="","",T2506-U2506)</f>
        <v/>
      </c>
      <c r="AS2506" s="13" t="n"/>
      <c r="AT2506" s="13" t="n"/>
      <c r="AU2506" s="13" t="n"/>
    </row>
    <row r="2507">
      <c r="C2507" s="13" t="n">
        <v>130</v>
      </c>
      <c r="D2507" s="14">
        <f>Retailers_Cap!F509</f>
        <v/>
      </c>
      <c r="E2507" s="14">
        <f>Retailers_Cap!G509</f>
        <v/>
      </c>
      <c r="F2507" s="14">
        <f>Retailers_Cap!H509</f>
        <v/>
      </c>
      <c r="T2507" s="14">
        <f>IF(F2506=24,SUM(D2507:F2696),"")</f>
        <v/>
      </c>
      <c r="U2507" s="14" t="n">
        <v>0</v>
      </c>
      <c r="V2507" s="14">
        <f>IF(T2507="","",T2507-U2507)</f>
        <v/>
      </c>
      <c r="AS2507" s="13" t="n"/>
      <c r="AT2507" s="13" t="n"/>
      <c r="AU2507" s="13" t="n"/>
    </row>
    <row r="2508">
      <c r="C2508" s="13" t="n">
        <v>131</v>
      </c>
      <c r="D2508" s="14">
        <f>Retailers_Cap!F510</f>
        <v/>
      </c>
      <c r="E2508" s="14">
        <f>Retailers_Cap!G510</f>
        <v/>
      </c>
      <c r="F2508" s="14">
        <f>Retailers_Cap!H510</f>
        <v/>
      </c>
      <c r="T2508" s="14">
        <f>IF(F2507=24,SUM(D2508:F2697),"")</f>
        <v/>
      </c>
      <c r="U2508" s="14" t="n">
        <v>0</v>
      </c>
      <c r="V2508" s="14">
        <f>IF(T2508="","",T2508-U2508)</f>
        <v/>
      </c>
      <c r="AS2508" s="13" t="n"/>
      <c r="AT2508" s="13" t="n"/>
      <c r="AU2508" s="13" t="n"/>
    </row>
    <row r="2509">
      <c r="C2509" s="13" t="n">
        <v>132</v>
      </c>
      <c r="D2509" s="14">
        <f>Retailers_Cap!F511</f>
        <v/>
      </c>
      <c r="E2509" s="14">
        <f>Retailers_Cap!G511</f>
        <v/>
      </c>
      <c r="F2509" s="14">
        <f>Retailers_Cap!H511</f>
        <v/>
      </c>
      <c r="T2509" s="14">
        <f>IF(F2508=24,SUM(D2509:F2698),"")</f>
        <v/>
      </c>
      <c r="U2509" s="14" t="n">
        <v>0</v>
      </c>
      <c r="V2509" s="14">
        <f>IF(T2509="","",T2509-U2509)</f>
        <v/>
      </c>
      <c r="AS2509" s="13" t="n"/>
      <c r="AT2509" s="13" t="n"/>
      <c r="AU2509" s="13" t="n"/>
    </row>
    <row r="2510">
      <c r="C2510" s="13" t="n">
        <v>133</v>
      </c>
      <c r="D2510" s="14">
        <f>Retailers_Cap!F512</f>
        <v/>
      </c>
      <c r="E2510" s="14">
        <f>Retailers_Cap!G512</f>
        <v/>
      </c>
      <c r="F2510" s="14">
        <f>Retailers_Cap!H512</f>
        <v/>
      </c>
      <c r="T2510" s="14">
        <f>IF(F2509=24,SUM(D2510:F2699),"")</f>
        <v/>
      </c>
      <c r="U2510" s="14" t="n">
        <v>0</v>
      </c>
      <c r="V2510" s="14">
        <f>IF(T2510="","",T2510-U2510)</f>
        <v/>
      </c>
      <c r="AS2510" s="13" t="n"/>
      <c r="AT2510" s="13" t="n"/>
      <c r="AU2510" s="13" t="n"/>
    </row>
    <row r="2511">
      <c r="C2511" s="13" t="n">
        <v>134</v>
      </c>
      <c r="D2511" s="14">
        <f>Retailers_Cap!F513</f>
        <v/>
      </c>
      <c r="E2511" s="14">
        <f>Retailers_Cap!G513</f>
        <v/>
      </c>
      <c r="F2511" s="14">
        <f>Retailers_Cap!H513</f>
        <v/>
      </c>
      <c r="T2511" s="14">
        <f>IF(F2510=24,SUM(D2511:F2700),"")</f>
        <v/>
      </c>
      <c r="U2511" s="14" t="n">
        <v>0</v>
      </c>
      <c r="V2511" s="14">
        <f>IF(T2511="","",T2511-U2511)</f>
        <v/>
      </c>
      <c r="AS2511" s="13" t="n"/>
      <c r="AT2511" s="13" t="n"/>
      <c r="AU2511" s="13" t="n"/>
    </row>
    <row r="2512">
      <c r="C2512" s="13" t="n">
        <v>135</v>
      </c>
      <c r="D2512" s="14">
        <f>Retailers_Cap!F514</f>
        <v/>
      </c>
      <c r="E2512" s="14">
        <f>Retailers_Cap!G514</f>
        <v/>
      </c>
      <c r="F2512" s="14">
        <f>Retailers_Cap!H514</f>
        <v/>
      </c>
      <c r="T2512" s="14">
        <f>IF(F2511=24,SUM(D2512:F2701),"")</f>
        <v/>
      </c>
      <c r="U2512" s="14" t="n">
        <v>0</v>
      </c>
      <c r="V2512" s="14">
        <f>IF(T2512="","",T2512-U2512)</f>
        <v/>
      </c>
      <c r="AS2512" s="13" t="n"/>
      <c r="AT2512" s="13" t="n"/>
      <c r="AU2512" s="13" t="n"/>
    </row>
    <row r="2513">
      <c r="C2513" s="13" t="n">
        <v>136</v>
      </c>
      <c r="D2513" s="14">
        <f>Retailers_Cap!F515</f>
        <v/>
      </c>
      <c r="E2513" s="14">
        <f>Retailers_Cap!G515</f>
        <v/>
      </c>
      <c r="F2513" s="14">
        <f>Retailers_Cap!H515</f>
        <v/>
      </c>
      <c r="T2513" s="14">
        <f>IF(F2512=24,SUM(D2513:F2702),"")</f>
        <v/>
      </c>
      <c r="U2513" s="14" t="n">
        <v>0</v>
      </c>
      <c r="V2513" s="14">
        <f>IF(T2513="","",T2513-U2513)</f>
        <v/>
      </c>
      <c r="AS2513" s="13" t="n"/>
      <c r="AT2513" s="13" t="n"/>
      <c r="AU2513" s="13" t="n"/>
    </row>
    <row r="2514">
      <c r="C2514" s="13" t="n">
        <v>137</v>
      </c>
      <c r="D2514" s="14">
        <f>Retailers_Cap!F516</f>
        <v/>
      </c>
      <c r="E2514" s="14">
        <f>Retailers_Cap!G516</f>
        <v/>
      </c>
      <c r="F2514" s="14">
        <f>Retailers_Cap!H516</f>
        <v/>
      </c>
      <c r="T2514" s="14">
        <f>IF(F2513=24,SUM(D2514:F2703),"")</f>
        <v/>
      </c>
      <c r="U2514" s="14" t="n">
        <v>0</v>
      </c>
      <c r="V2514" s="14">
        <f>IF(T2514="","",T2514-U2514)</f>
        <v/>
      </c>
      <c r="AS2514" s="13" t="n"/>
      <c r="AT2514" s="13" t="n"/>
      <c r="AU2514" s="13" t="n"/>
    </row>
    <row r="2515">
      <c r="C2515" s="13" t="n">
        <v>138</v>
      </c>
      <c r="D2515" s="14">
        <f>Retailers_Cap!F517</f>
        <v/>
      </c>
      <c r="E2515" s="14">
        <f>Retailers_Cap!G517</f>
        <v/>
      </c>
      <c r="F2515" s="14">
        <f>Retailers_Cap!H517</f>
        <v/>
      </c>
      <c r="T2515" s="14">
        <f>IF(F2514=24,SUM(D2515:F2704),"")</f>
        <v/>
      </c>
      <c r="U2515" s="14" t="n">
        <v>0</v>
      </c>
      <c r="V2515" s="14">
        <f>IF(T2515="","",T2515-U2515)</f>
        <v/>
      </c>
      <c r="AS2515" s="13" t="n"/>
      <c r="AT2515" s="13" t="n"/>
      <c r="AU2515" s="13" t="n"/>
    </row>
    <row r="2516">
      <c r="C2516" s="13" t="n">
        <v>139</v>
      </c>
      <c r="D2516" s="14">
        <f>Retailers_Cap!F518</f>
        <v/>
      </c>
      <c r="E2516" s="14">
        <f>Retailers_Cap!G518</f>
        <v/>
      </c>
      <c r="F2516" s="14">
        <f>Retailers_Cap!H518</f>
        <v/>
      </c>
      <c r="T2516" s="14">
        <f>IF(F2515=24,SUM(D2516:F2705),"")</f>
        <v/>
      </c>
      <c r="U2516" s="14" t="n">
        <v>0</v>
      </c>
      <c r="V2516" s="14">
        <f>IF(T2516="","",T2516-U2516)</f>
        <v/>
      </c>
      <c r="AS2516" s="13" t="n"/>
      <c r="AT2516" s="13" t="n"/>
      <c r="AU2516" s="13" t="n"/>
    </row>
    <row r="2517">
      <c r="C2517" s="13" t="n">
        <v>140</v>
      </c>
      <c r="D2517" s="14">
        <f>Retailers_Cap!F519</f>
        <v/>
      </c>
      <c r="E2517" s="14">
        <f>Retailers_Cap!G519</f>
        <v/>
      </c>
      <c r="F2517" s="14">
        <f>Retailers_Cap!H519</f>
        <v/>
      </c>
      <c r="T2517" s="14">
        <f>IF(F2516=24,SUM(D2517:F2706),"")</f>
        <v/>
      </c>
      <c r="U2517" s="14" t="n">
        <v>0</v>
      </c>
      <c r="V2517" s="14">
        <f>IF(T2517="","",T2517-U2517)</f>
        <v/>
      </c>
      <c r="AS2517" s="13" t="n"/>
      <c r="AT2517" s="13" t="n"/>
      <c r="AU2517" s="13" t="n"/>
    </row>
    <row r="2518">
      <c r="C2518" s="13" t="n">
        <v>141</v>
      </c>
      <c r="D2518" s="14">
        <f>Retailers_Cap!F520</f>
        <v/>
      </c>
      <c r="E2518" s="14">
        <f>Retailers_Cap!G520</f>
        <v/>
      </c>
      <c r="F2518" s="14">
        <f>Retailers_Cap!H520</f>
        <v/>
      </c>
      <c r="T2518" s="14">
        <f>IF(F2517=24,SUM(D2518:F2707),"")</f>
        <v/>
      </c>
      <c r="U2518" s="14" t="n">
        <v>0</v>
      </c>
      <c r="V2518" s="14">
        <f>IF(T2518="","",T2518-U2518)</f>
        <v/>
      </c>
      <c r="AS2518" s="13" t="n"/>
      <c r="AT2518" s="13" t="n"/>
      <c r="AU2518" s="13" t="n"/>
    </row>
    <row r="2519">
      <c r="C2519" s="13" t="n">
        <v>142</v>
      </c>
      <c r="D2519" s="14">
        <f>Retailers_Cap!F521</f>
        <v/>
      </c>
      <c r="E2519" s="14">
        <f>Retailers_Cap!G521</f>
        <v/>
      </c>
      <c r="F2519" s="14">
        <f>Retailers_Cap!H521</f>
        <v/>
      </c>
      <c r="T2519" s="14">
        <f>IF(F2518=24,SUM(D2519:F2708),"")</f>
        <v/>
      </c>
      <c r="U2519" s="14" t="n">
        <v>0</v>
      </c>
      <c r="V2519" s="14">
        <f>IF(T2519="","",T2519-U2519)</f>
        <v/>
      </c>
      <c r="AS2519" s="13" t="n"/>
      <c r="AT2519" s="13" t="n"/>
      <c r="AU2519" s="13" t="n"/>
    </row>
    <row r="2520">
      <c r="C2520" s="13" t="n">
        <v>143</v>
      </c>
      <c r="D2520" s="14">
        <f>Retailers_Cap!F522</f>
        <v/>
      </c>
      <c r="E2520" s="14">
        <f>Retailers_Cap!G522</f>
        <v/>
      </c>
      <c r="F2520" s="14">
        <f>Retailers_Cap!H522</f>
        <v/>
      </c>
      <c r="T2520" s="14">
        <f>IF(F2519=24,SUM(D2520:F2709),"")</f>
        <v/>
      </c>
      <c r="U2520" s="14" t="n">
        <v>0</v>
      </c>
      <c r="V2520" s="14">
        <f>IF(T2520="","",T2520-U2520)</f>
        <v/>
      </c>
      <c r="AS2520" s="13" t="n"/>
      <c r="AT2520" s="13" t="n"/>
      <c r="AU2520" s="13" t="n"/>
    </row>
    <row r="2521">
      <c r="C2521" s="13" t="n">
        <v>144</v>
      </c>
      <c r="D2521" s="14">
        <f>Retailers_Cap!F523</f>
        <v/>
      </c>
      <c r="E2521" s="14">
        <f>Retailers_Cap!G523</f>
        <v/>
      </c>
      <c r="F2521" s="14">
        <f>Retailers_Cap!H523</f>
        <v/>
      </c>
      <c r="T2521" s="14">
        <f>IF(F2520=24,SUM(D2521:F2710),"")</f>
        <v/>
      </c>
      <c r="U2521" s="14" t="n">
        <v>0</v>
      </c>
      <c r="V2521" s="14">
        <f>IF(T2521="","",T2521-U2521)</f>
        <v/>
      </c>
      <c r="AS2521" s="13" t="n"/>
      <c r="AT2521" s="13" t="n"/>
      <c r="AU2521" s="13" t="n"/>
    </row>
    <row r="2522">
      <c r="C2522" s="13" t="n">
        <v>145</v>
      </c>
      <c r="D2522" s="14">
        <f>Retailers_Cap!F524</f>
        <v/>
      </c>
      <c r="E2522" s="14">
        <f>Retailers_Cap!G524</f>
        <v/>
      </c>
      <c r="F2522" s="14">
        <f>Retailers_Cap!H524</f>
        <v/>
      </c>
      <c r="T2522" s="14">
        <f>IF(F2521=24,SUM(D2522:F2711),"")</f>
        <v/>
      </c>
      <c r="U2522" s="14" t="n">
        <v>0</v>
      </c>
      <c r="V2522" s="14">
        <f>IF(T2522="","",T2522-U2522)</f>
        <v/>
      </c>
      <c r="AS2522" s="13" t="n"/>
      <c r="AT2522" s="13" t="n"/>
      <c r="AU2522" s="13" t="n"/>
    </row>
    <row r="2523">
      <c r="C2523" s="13" t="n">
        <v>146</v>
      </c>
      <c r="D2523" s="14">
        <f>Retailers_Cap!F525</f>
        <v/>
      </c>
      <c r="E2523" s="14">
        <f>Retailers_Cap!G525</f>
        <v/>
      </c>
      <c r="F2523" s="14">
        <f>Retailers_Cap!H525</f>
        <v/>
      </c>
      <c r="T2523" s="14">
        <f>IF(F2522=24,SUM(D2523:F2712),"")</f>
        <v/>
      </c>
      <c r="U2523" s="14" t="n">
        <v>0</v>
      </c>
      <c r="V2523" s="14">
        <f>IF(T2523="","",T2523-U2523)</f>
        <v/>
      </c>
      <c r="AS2523" s="13" t="n"/>
      <c r="AT2523" s="13" t="n"/>
      <c r="AU2523" s="13" t="n"/>
    </row>
    <row r="2524">
      <c r="C2524" s="13" t="n">
        <v>147</v>
      </c>
      <c r="D2524" s="14">
        <f>Retailers_Cap!F526</f>
        <v/>
      </c>
      <c r="E2524" s="14">
        <f>Retailers_Cap!G526</f>
        <v/>
      </c>
      <c r="F2524" s="14">
        <f>Retailers_Cap!H526</f>
        <v/>
      </c>
      <c r="T2524" s="14">
        <f>IF(F2523=24,SUM(D2524:F2713),"")</f>
        <v/>
      </c>
      <c r="U2524" s="14" t="n">
        <v>0</v>
      </c>
      <c r="V2524" s="14">
        <f>IF(T2524="","",T2524-U2524)</f>
        <v/>
      </c>
      <c r="AS2524" s="13" t="n"/>
      <c r="AT2524" s="13" t="n"/>
      <c r="AU2524" s="13" t="n"/>
    </row>
    <row r="2525">
      <c r="C2525" s="13" t="n">
        <v>148</v>
      </c>
      <c r="D2525" s="14">
        <f>Retailers_Cap!F527</f>
        <v/>
      </c>
      <c r="E2525" s="14">
        <f>Retailers_Cap!G527</f>
        <v/>
      </c>
      <c r="F2525" s="14">
        <f>Retailers_Cap!H527</f>
        <v/>
      </c>
      <c r="T2525" s="14">
        <f>IF(F2524=24,SUM(D2525:F2714),"")</f>
        <v/>
      </c>
      <c r="U2525" s="14" t="n">
        <v>0</v>
      </c>
      <c r="V2525" s="14">
        <f>IF(T2525="","",T2525-U2525)</f>
        <v/>
      </c>
      <c r="AS2525" s="13" t="n"/>
      <c r="AT2525" s="13" t="n"/>
      <c r="AU2525" s="13" t="n"/>
    </row>
    <row r="2526">
      <c r="C2526" s="13" t="n">
        <v>149</v>
      </c>
      <c r="D2526" s="14">
        <f>Retailers_Cap!F528</f>
        <v/>
      </c>
      <c r="E2526" s="14">
        <f>Retailers_Cap!G528</f>
        <v/>
      </c>
      <c r="F2526" s="14">
        <f>Retailers_Cap!H528</f>
        <v/>
      </c>
      <c r="T2526" s="14">
        <f>IF(F2525=24,SUM(D2526:F2715),"")</f>
        <v/>
      </c>
      <c r="U2526" s="14" t="n">
        <v>0</v>
      </c>
      <c r="V2526" s="14">
        <f>IF(T2526="","",T2526-U2526)</f>
        <v/>
      </c>
      <c r="AS2526" s="13" t="n"/>
      <c r="AT2526" s="13" t="n"/>
      <c r="AU2526" s="13" t="n"/>
    </row>
    <row r="2527">
      <c r="C2527" s="13" t="n">
        <v>150</v>
      </c>
      <c r="D2527" s="14">
        <f>Retailers_Cap!F529</f>
        <v/>
      </c>
      <c r="E2527" s="14">
        <f>Retailers_Cap!G529</f>
        <v/>
      </c>
      <c r="F2527" s="14">
        <f>Retailers_Cap!H529</f>
        <v/>
      </c>
      <c r="T2527" s="14">
        <f>IF(F2526=24,SUM(D2527:F2716),"")</f>
        <v/>
      </c>
      <c r="U2527" s="14" t="n">
        <v>0</v>
      </c>
      <c r="V2527" s="14">
        <f>IF(T2527="","",T2527-U2527)</f>
        <v/>
      </c>
      <c r="AS2527" s="13" t="n"/>
      <c r="AT2527" s="13" t="n"/>
      <c r="AU2527" s="13" t="n"/>
    </row>
    <row r="2528">
      <c r="C2528" s="13" t="n">
        <v>151</v>
      </c>
      <c r="D2528" s="14">
        <f>Retailers_Cap!F530</f>
        <v/>
      </c>
      <c r="E2528" s="14">
        <f>Retailers_Cap!G530</f>
        <v/>
      </c>
      <c r="F2528" s="14">
        <f>Retailers_Cap!H530</f>
        <v/>
      </c>
      <c r="T2528" s="14">
        <f>IF(F2527=24,SUM(D2528:F2717),"")</f>
        <v/>
      </c>
      <c r="U2528" s="14" t="n">
        <v>0</v>
      </c>
      <c r="V2528" s="14">
        <f>IF(T2528="","",T2528-U2528)</f>
        <v/>
      </c>
      <c r="AS2528" s="13" t="n"/>
      <c r="AT2528" s="13" t="n"/>
      <c r="AU2528" s="13" t="n"/>
    </row>
    <row r="2529">
      <c r="C2529" s="13" t="n">
        <v>152</v>
      </c>
      <c r="D2529" s="14">
        <f>Retailers_Cap!F531</f>
        <v/>
      </c>
      <c r="E2529" s="14">
        <f>Retailers_Cap!G531</f>
        <v/>
      </c>
      <c r="F2529" s="14">
        <f>Retailers_Cap!H531</f>
        <v/>
      </c>
      <c r="T2529" s="14">
        <f>IF(F2528=24,SUM(D2529:F2718),"")</f>
        <v/>
      </c>
      <c r="U2529" s="14" t="n">
        <v>0</v>
      </c>
      <c r="V2529" s="14">
        <f>IF(T2529="","",T2529-U2529)</f>
        <v/>
      </c>
      <c r="AS2529" s="13" t="n"/>
      <c r="AT2529" s="13" t="n"/>
      <c r="AU2529" s="13" t="n"/>
    </row>
    <row r="2530">
      <c r="C2530" s="13" t="n">
        <v>153</v>
      </c>
      <c r="D2530" s="14">
        <f>Retailers_Cap!F532</f>
        <v/>
      </c>
      <c r="E2530" s="14">
        <f>Retailers_Cap!G532</f>
        <v/>
      </c>
      <c r="F2530" s="14">
        <f>Retailers_Cap!H532</f>
        <v/>
      </c>
      <c r="T2530" s="14">
        <f>IF(F2529=24,SUM(D2530:F2719),"")</f>
        <v/>
      </c>
      <c r="U2530" s="14" t="n">
        <v>0</v>
      </c>
      <c r="V2530" s="14">
        <f>IF(T2530="","",T2530-U2530)</f>
        <v/>
      </c>
      <c r="AS2530" s="13" t="n"/>
      <c r="AT2530" s="13" t="n"/>
      <c r="AU2530" s="13" t="n"/>
    </row>
    <row r="2531">
      <c r="C2531" s="13" t="n">
        <v>154</v>
      </c>
      <c r="D2531" s="14">
        <f>Retailers_Cap!F533</f>
        <v/>
      </c>
      <c r="E2531" s="14">
        <f>Retailers_Cap!G533</f>
        <v/>
      </c>
      <c r="F2531" s="14">
        <f>Retailers_Cap!H533</f>
        <v/>
      </c>
      <c r="T2531" s="14">
        <f>IF(F2530=24,SUM(D2531:F2720),"")</f>
        <v/>
      </c>
      <c r="U2531" s="14" t="n">
        <v>0</v>
      </c>
      <c r="V2531" s="14">
        <f>IF(T2531="","",T2531-U2531)</f>
        <v/>
      </c>
      <c r="AS2531" s="13" t="n"/>
      <c r="AT2531" s="13" t="n"/>
      <c r="AU2531" s="13" t="n"/>
    </row>
    <row r="2532">
      <c r="C2532" s="13" t="n">
        <v>155</v>
      </c>
      <c r="D2532" s="14">
        <f>Retailers_Cap!F534</f>
        <v/>
      </c>
      <c r="E2532" s="14">
        <f>Retailers_Cap!G534</f>
        <v/>
      </c>
      <c r="F2532" s="14">
        <f>Retailers_Cap!H534</f>
        <v/>
      </c>
      <c r="T2532" s="14">
        <f>IF(F2531=24,SUM(D2532:F2721),"")</f>
        <v/>
      </c>
      <c r="U2532" s="14" t="n">
        <v>0</v>
      </c>
      <c r="V2532" s="14">
        <f>IF(T2532="","",T2532-U2532)</f>
        <v/>
      </c>
      <c r="AS2532" s="13" t="n"/>
      <c r="AT2532" s="13" t="n"/>
      <c r="AU2532" s="13" t="n"/>
    </row>
    <row r="2533">
      <c r="C2533" s="13" t="n">
        <v>156</v>
      </c>
      <c r="D2533" s="14">
        <f>Retailers_Cap!F535</f>
        <v/>
      </c>
      <c r="E2533" s="14">
        <f>Retailers_Cap!G535</f>
        <v/>
      </c>
      <c r="F2533" s="14">
        <f>Retailers_Cap!H535</f>
        <v/>
      </c>
      <c r="T2533" s="14">
        <f>IF(F2532=24,SUM(D2533:F2722),"")</f>
        <v/>
      </c>
      <c r="U2533" s="14" t="n">
        <v>0</v>
      </c>
      <c r="V2533" s="14">
        <f>IF(T2533="","",T2533-U2533)</f>
        <v/>
      </c>
      <c r="AS2533" s="13" t="n"/>
      <c r="AT2533" s="13" t="n"/>
      <c r="AU2533" s="13" t="n"/>
    </row>
    <row r="2534">
      <c r="C2534" s="13" t="n">
        <v>157</v>
      </c>
      <c r="D2534" s="14">
        <f>Retailers_Cap!F536</f>
        <v/>
      </c>
      <c r="E2534" s="14">
        <f>Retailers_Cap!G536</f>
        <v/>
      </c>
      <c r="F2534" s="14">
        <f>Retailers_Cap!H536</f>
        <v/>
      </c>
      <c r="T2534" s="14">
        <f>IF(F2533=24,SUM(D2534:F2723),"")</f>
        <v/>
      </c>
      <c r="U2534" s="14" t="n">
        <v>0</v>
      </c>
      <c r="V2534" s="14">
        <f>IF(T2534="","",T2534-U2534)</f>
        <v/>
      </c>
      <c r="AS2534" s="13" t="n"/>
      <c r="AT2534" s="13" t="n"/>
      <c r="AU2534" s="13" t="n"/>
    </row>
    <row r="2535">
      <c r="C2535" s="13" t="n">
        <v>158</v>
      </c>
      <c r="D2535" s="14">
        <f>Retailers_Cap!F537</f>
        <v/>
      </c>
      <c r="E2535" s="14">
        <f>Retailers_Cap!G537</f>
        <v/>
      </c>
      <c r="F2535" s="14">
        <f>Retailers_Cap!H537</f>
        <v/>
      </c>
      <c r="T2535" s="14">
        <f>IF(F2534=24,SUM(D2535:F2724),"")</f>
        <v/>
      </c>
      <c r="U2535" s="14" t="n">
        <v>0</v>
      </c>
      <c r="V2535" s="14">
        <f>IF(T2535="","",T2535-U2535)</f>
        <v/>
      </c>
      <c r="AS2535" s="13" t="n"/>
      <c r="AT2535" s="13" t="n"/>
      <c r="AU2535" s="13" t="n"/>
    </row>
    <row r="2536">
      <c r="C2536" s="13" t="n">
        <v>159</v>
      </c>
      <c r="D2536" s="14">
        <f>Retailers_Cap!F538</f>
        <v/>
      </c>
      <c r="E2536" s="14">
        <f>Retailers_Cap!G538</f>
        <v/>
      </c>
      <c r="F2536" s="14">
        <f>Retailers_Cap!H538</f>
        <v/>
      </c>
      <c r="T2536" s="14">
        <f>IF(F2535=24,SUM(D2536:F2725),"")</f>
        <v/>
      </c>
      <c r="U2536" s="14" t="n">
        <v>0</v>
      </c>
      <c r="V2536" s="14">
        <f>IF(T2536="","",T2536-U2536)</f>
        <v/>
      </c>
      <c r="AS2536" s="13" t="n"/>
      <c r="AT2536" s="13" t="n"/>
      <c r="AU2536" s="13" t="n"/>
    </row>
    <row r="2537">
      <c r="C2537" s="13" t="n">
        <v>160</v>
      </c>
      <c r="D2537" s="14">
        <f>Retailers_Cap!F539</f>
        <v/>
      </c>
      <c r="E2537" s="14">
        <f>Retailers_Cap!G539</f>
        <v/>
      </c>
      <c r="F2537" s="14">
        <f>Retailers_Cap!H539</f>
        <v/>
      </c>
      <c r="T2537" s="14">
        <f>IF(F2536=24,SUM(D2537:F2726),"")</f>
        <v/>
      </c>
      <c r="U2537" s="14" t="n">
        <v>0</v>
      </c>
      <c r="V2537" s="14">
        <f>IF(T2537="","",T2537-U2537)</f>
        <v/>
      </c>
      <c r="AS2537" s="13" t="n"/>
      <c r="AT2537" s="13" t="n"/>
      <c r="AU2537" s="13" t="n"/>
    </row>
    <row r="2538">
      <c r="C2538" s="13" t="n">
        <v>161</v>
      </c>
      <c r="D2538" s="14">
        <f>Retailers_Cap!F540</f>
        <v/>
      </c>
      <c r="E2538" s="14">
        <f>Retailers_Cap!G540</f>
        <v/>
      </c>
      <c r="F2538" s="14">
        <f>Retailers_Cap!H540</f>
        <v/>
      </c>
      <c r="T2538" s="14">
        <f>IF(F2537=24,SUM(D2538:F2727),"")</f>
        <v/>
      </c>
      <c r="U2538" s="14" t="n">
        <v>0</v>
      </c>
      <c r="V2538" s="14">
        <f>IF(T2538="","",T2538-U2538)</f>
        <v/>
      </c>
      <c r="AS2538" s="13" t="n"/>
      <c r="AT2538" s="13" t="n"/>
      <c r="AU2538" s="13" t="n"/>
    </row>
    <row r="2539">
      <c r="C2539" s="13" t="n">
        <v>162</v>
      </c>
      <c r="D2539" s="14">
        <f>Retailers_Cap!F541</f>
        <v/>
      </c>
      <c r="E2539" s="14">
        <f>Retailers_Cap!G541</f>
        <v/>
      </c>
      <c r="F2539" s="14">
        <f>Retailers_Cap!H541</f>
        <v/>
      </c>
      <c r="T2539" s="14">
        <f>IF(F2538=24,SUM(D2539:F2728),"")</f>
        <v/>
      </c>
      <c r="U2539" s="14" t="n">
        <v>0</v>
      </c>
      <c r="V2539" s="14">
        <f>IF(T2539="","",T2539-U2539)</f>
        <v/>
      </c>
      <c r="AS2539" s="13" t="n"/>
      <c r="AT2539" s="13" t="n"/>
      <c r="AU2539" s="13" t="n"/>
    </row>
    <row r="2540">
      <c r="C2540" s="13" t="n">
        <v>163</v>
      </c>
      <c r="D2540" s="14">
        <f>Retailers_Cap!F542</f>
        <v/>
      </c>
      <c r="E2540" s="14">
        <f>Retailers_Cap!G542</f>
        <v/>
      </c>
      <c r="F2540" s="14">
        <f>Retailers_Cap!H542</f>
        <v/>
      </c>
      <c r="T2540" s="14">
        <f>IF(F2539=24,SUM(D2540:F2729),"")</f>
        <v/>
      </c>
      <c r="U2540" s="14" t="n">
        <v>0</v>
      </c>
      <c r="V2540" s="14">
        <f>IF(T2540="","",T2540-U2540)</f>
        <v/>
      </c>
      <c r="AS2540" s="13" t="n"/>
      <c r="AT2540" s="13" t="n"/>
      <c r="AU2540" s="13" t="n"/>
    </row>
    <row r="2541">
      <c r="C2541" s="13" t="n">
        <v>164</v>
      </c>
      <c r="D2541" s="14">
        <f>Retailers_Cap!F543</f>
        <v/>
      </c>
      <c r="E2541" s="14">
        <f>Retailers_Cap!G543</f>
        <v/>
      </c>
      <c r="F2541" s="14">
        <f>Retailers_Cap!H543</f>
        <v/>
      </c>
      <c r="T2541" s="14">
        <f>IF(F2540=24,SUM(D2541:F2730),"")</f>
        <v/>
      </c>
      <c r="U2541" s="14" t="n">
        <v>0</v>
      </c>
      <c r="V2541" s="14">
        <f>IF(T2541="","",T2541-U2541)</f>
        <v/>
      </c>
      <c r="AS2541" s="13" t="n"/>
      <c r="AT2541" s="13" t="n"/>
      <c r="AU2541" s="13" t="n"/>
    </row>
    <row r="2542">
      <c r="C2542" s="13" t="n">
        <v>165</v>
      </c>
      <c r="D2542" s="14">
        <f>Retailers_Cap!F544</f>
        <v/>
      </c>
      <c r="E2542" s="14">
        <f>Retailers_Cap!G544</f>
        <v/>
      </c>
      <c r="F2542" s="14">
        <f>Retailers_Cap!H544</f>
        <v/>
      </c>
      <c r="T2542" s="14">
        <f>IF(F2541=24,SUM(D2542:F2731),"")</f>
        <v/>
      </c>
      <c r="U2542" s="14" t="n">
        <v>0</v>
      </c>
      <c r="V2542" s="14">
        <f>IF(T2542="","",T2542-U2542)</f>
        <v/>
      </c>
      <c r="AS2542" s="13" t="n"/>
      <c r="AT2542" s="13" t="n"/>
      <c r="AU2542" s="13" t="n"/>
    </row>
    <row r="2543">
      <c r="C2543" s="13" t="n">
        <v>166</v>
      </c>
      <c r="D2543" s="14">
        <f>Retailers_Cap!F545</f>
        <v/>
      </c>
      <c r="E2543" s="14">
        <f>Retailers_Cap!G545</f>
        <v/>
      </c>
      <c r="F2543" s="14">
        <f>Retailers_Cap!H545</f>
        <v/>
      </c>
      <c r="T2543" s="14">
        <f>IF(F2542=24,SUM(D2543:F2732),"")</f>
        <v/>
      </c>
      <c r="U2543" s="14" t="n">
        <v>0</v>
      </c>
      <c r="V2543" s="14">
        <f>IF(T2543="","",T2543-U2543)</f>
        <v/>
      </c>
      <c r="AS2543" s="13" t="n"/>
      <c r="AT2543" s="13" t="n"/>
      <c r="AU2543" s="13" t="n"/>
    </row>
    <row r="2544">
      <c r="C2544" s="13" t="n">
        <v>167</v>
      </c>
      <c r="D2544" s="14">
        <f>Retailers_Cap!F546</f>
        <v/>
      </c>
      <c r="E2544" s="14">
        <f>Retailers_Cap!G546</f>
        <v/>
      </c>
      <c r="F2544" s="14">
        <f>Retailers_Cap!H546</f>
        <v/>
      </c>
      <c r="T2544" s="14">
        <f>IF(F2543=24,SUM(D2544:F2733),"")</f>
        <v/>
      </c>
      <c r="U2544" s="14" t="n">
        <v>0</v>
      </c>
      <c r="V2544" s="14">
        <f>IF(T2544="","",T2544-U2544)</f>
        <v/>
      </c>
      <c r="AS2544" s="13" t="n"/>
      <c r="AT2544" s="13" t="n"/>
      <c r="AU2544" s="13" t="n"/>
    </row>
    <row r="2545">
      <c r="C2545" s="13" t="n">
        <v>168</v>
      </c>
      <c r="D2545" s="14">
        <f>Retailers_Cap!F547</f>
        <v/>
      </c>
      <c r="E2545" s="14">
        <f>Retailers_Cap!G547</f>
        <v/>
      </c>
      <c r="F2545" s="14">
        <f>Retailers_Cap!H547</f>
        <v/>
      </c>
      <c r="T2545" s="14">
        <f>IF(F2544=24,SUM(D2545:F2734),"")</f>
        <v/>
      </c>
      <c r="U2545" s="14" t="n">
        <v>0</v>
      </c>
      <c r="V2545" s="14">
        <f>IF(T2545="","",T2545-U2545)</f>
        <v/>
      </c>
      <c r="AS2545" s="13" t="n"/>
      <c r="AT2545" s="13" t="n"/>
      <c r="AU2545" s="13" t="n"/>
    </row>
    <row r="2546">
      <c r="C2546" s="13" t="n">
        <v>169</v>
      </c>
      <c r="D2546" s="14">
        <f>Retailers_Cap!F548</f>
        <v/>
      </c>
      <c r="E2546" s="14">
        <f>Retailers_Cap!G548</f>
        <v/>
      </c>
      <c r="F2546" s="14">
        <f>Retailers_Cap!H548</f>
        <v/>
      </c>
      <c r="T2546" s="14">
        <f>IF(F2545=24,SUM(D2546:F2735),"")</f>
        <v/>
      </c>
      <c r="U2546" s="14" t="n">
        <v>0</v>
      </c>
      <c r="V2546" s="14">
        <f>IF(T2546="","",T2546-U2546)</f>
        <v/>
      </c>
      <c r="AS2546" s="13" t="n"/>
      <c r="AT2546" s="13" t="n"/>
      <c r="AU2546" s="13" t="n"/>
    </row>
    <row r="2547">
      <c r="C2547" s="13" t="n">
        <v>170</v>
      </c>
      <c r="D2547" s="14">
        <f>Retailers_Cap!F549</f>
        <v/>
      </c>
      <c r="E2547" s="14">
        <f>Retailers_Cap!G549</f>
        <v/>
      </c>
      <c r="F2547" s="14">
        <f>Retailers_Cap!H549</f>
        <v/>
      </c>
      <c r="T2547" s="14">
        <f>IF(F2546=24,SUM(D2547:F2736),"")</f>
        <v/>
      </c>
      <c r="U2547" s="14" t="n">
        <v>0</v>
      </c>
      <c r="V2547" s="14">
        <f>IF(T2547="","",T2547-U2547)</f>
        <v/>
      </c>
      <c r="AS2547" s="13" t="n"/>
      <c r="AT2547" s="13" t="n"/>
      <c r="AU2547" s="13" t="n"/>
    </row>
    <row r="2548">
      <c r="C2548" s="13" t="n">
        <v>171</v>
      </c>
      <c r="D2548" s="14">
        <f>Retailers_Cap!F550</f>
        <v/>
      </c>
      <c r="E2548" s="14">
        <f>Retailers_Cap!G550</f>
        <v/>
      </c>
      <c r="F2548" s="14">
        <f>Retailers_Cap!H550</f>
        <v/>
      </c>
      <c r="T2548" s="14">
        <f>IF(F2547=24,SUM(D2548:F2737),"")</f>
        <v/>
      </c>
      <c r="U2548" s="14" t="n">
        <v>0</v>
      </c>
      <c r="V2548" s="14">
        <f>IF(T2548="","",T2548-U2548)</f>
        <v/>
      </c>
      <c r="AS2548" s="13" t="n"/>
      <c r="AT2548" s="13" t="n"/>
      <c r="AU2548" s="13" t="n"/>
    </row>
    <row r="2549">
      <c r="C2549" s="13" t="n">
        <v>172</v>
      </c>
      <c r="D2549" s="14">
        <f>Retailers_Cap!F551</f>
        <v/>
      </c>
      <c r="E2549" s="14">
        <f>Retailers_Cap!G551</f>
        <v/>
      </c>
      <c r="F2549" s="14">
        <f>Retailers_Cap!H551</f>
        <v/>
      </c>
      <c r="T2549" s="14">
        <f>IF(F2548=24,SUM(D2549:F2738),"")</f>
        <v/>
      </c>
      <c r="U2549" s="14" t="n">
        <v>0</v>
      </c>
      <c r="V2549" s="14">
        <f>IF(T2549="","",T2549-U2549)</f>
        <v/>
      </c>
      <c r="AS2549" s="13" t="n"/>
      <c r="AT2549" s="13" t="n"/>
      <c r="AU2549" s="13" t="n"/>
    </row>
    <row r="2550">
      <c r="C2550" s="13" t="n">
        <v>173</v>
      </c>
      <c r="D2550" s="14">
        <f>Retailers_Cap!F552</f>
        <v/>
      </c>
      <c r="E2550" s="14">
        <f>Retailers_Cap!G552</f>
        <v/>
      </c>
      <c r="F2550" s="14">
        <f>Retailers_Cap!H552</f>
        <v/>
      </c>
      <c r="T2550" s="14">
        <f>IF(F2549=24,SUM(D2550:F2739),"")</f>
        <v/>
      </c>
      <c r="U2550" s="14" t="n">
        <v>0</v>
      </c>
      <c r="V2550" s="14">
        <f>IF(T2550="","",T2550-U2550)</f>
        <v/>
      </c>
      <c r="AS2550" s="13" t="n"/>
      <c r="AT2550" s="13" t="n"/>
      <c r="AU2550" s="13" t="n"/>
    </row>
    <row r="2551">
      <c r="C2551" s="13" t="n">
        <v>174</v>
      </c>
      <c r="D2551" s="14">
        <f>Retailers_Cap!F553</f>
        <v/>
      </c>
      <c r="E2551" s="14">
        <f>Retailers_Cap!G553</f>
        <v/>
      </c>
      <c r="F2551" s="14">
        <f>Retailers_Cap!H553</f>
        <v/>
      </c>
      <c r="T2551" s="14">
        <f>IF(F2550=24,SUM(D2551:F2740),"")</f>
        <v/>
      </c>
      <c r="U2551" s="14" t="n">
        <v>0</v>
      </c>
      <c r="V2551" s="14">
        <f>IF(T2551="","",T2551-U2551)</f>
        <v/>
      </c>
      <c r="AS2551" s="13" t="n"/>
      <c r="AT2551" s="13" t="n"/>
      <c r="AU2551" s="13" t="n"/>
    </row>
    <row r="2552">
      <c r="C2552" s="13" t="n">
        <v>175</v>
      </c>
      <c r="D2552" s="14">
        <f>Retailers_Cap!F554</f>
        <v/>
      </c>
      <c r="E2552" s="14">
        <f>Retailers_Cap!G554</f>
        <v/>
      </c>
      <c r="F2552" s="14">
        <f>Retailers_Cap!H554</f>
        <v/>
      </c>
      <c r="T2552" s="14">
        <f>IF(F2551=24,SUM(D2552:F2741),"")</f>
        <v/>
      </c>
      <c r="U2552" s="14" t="n">
        <v>0</v>
      </c>
      <c r="V2552" s="14">
        <f>IF(T2552="","",T2552-U2552)</f>
        <v/>
      </c>
      <c r="AS2552" s="13" t="n"/>
      <c r="AT2552" s="13" t="n"/>
      <c r="AU2552" s="13" t="n"/>
    </row>
    <row r="2553">
      <c r="C2553" s="13" t="n">
        <v>176</v>
      </c>
      <c r="D2553" s="14">
        <f>Retailers_Cap!F555</f>
        <v/>
      </c>
      <c r="E2553" s="14">
        <f>Retailers_Cap!G555</f>
        <v/>
      </c>
      <c r="F2553" s="14">
        <f>Retailers_Cap!H555</f>
        <v/>
      </c>
      <c r="T2553" s="14">
        <f>IF(F2552=24,SUM(D2553:F2742),"")</f>
        <v/>
      </c>
      <c r="U2553" s="14" t="n">
        <v>0</v>
      </c>
      <c r="V2553" s="14">
        <f>IF(T2553="","",T2553-U2553)</f>
        <v/>
      </c>
      <c r="AS2553" s="13" t="n"/>
      <c r="AT2553" s="13" t="n"/>
      <c r="AU2553" s="13" t="n"/>
    </row>
    <row r="2554">
      <c r="C2554" s="13" t="n">
        <v>177</v>
      </c>
      <c r="D2554" s="14">
        <f>Retailers_Cap!F556</f>
        <v/>
      </c>
      <c r="E2554" s="14">
        <f>Retailers_Cap!G556</f>
        <v/>
      </c>
      <c r="F2554" s="14">
        <f>Retailers_Cap!H556</f>
        <v/>
      </c>
      <c r="T2554" s="14">
        <f>IF(F2553=24,SUM(D2554:F2743),"")</f>
        <v/>
      </c>
      <c r="U2554" s="14" t="n">
        <v>0</v>
      </c>
      <c r="V2554" s="14">
        <f>IF(T2554="","",T2554-U2554)</f>
        <v/>
      </c>
      <c r="AS2554" s="13" t="n"/>
      <c r="AT2554" s="13" t="n"/>
      <c r="AU2554" s="13" t="n"/>
    </row>
    <row r="2555">
      <c r="C2555" s="13" t="n">
        <v>178</v>
      </c>
      <c r="D2555" s="14">
        <f>Retailers_Cap!F557</f>
        <v/>
      </c>
      <c r="E2555" s="14">
        <f>Retailers_Cap!G557</f>
        <v/>
      </c>
      <c r="F2555" s="14">
        <f>Retailers_Cap!H557</f>
        <v/>
      </c>
      <c r="T2555" s="14">
        <f>IF(F2554=24,SUM(D2555:F2744),"")</f>
        <v/>
      </c>
      <c r="U2555" s="14" t="n">
        <v>0</v>
      </c>
      <c r="V2555" s="14">
        <f>IF(T2555="","",T2555-U2555)</f>
        <v/>
      </c>
      <c r="AS2555" s="13" t="n"/>
      <c r="AT2555" s="13" t="n"/>
      <c r="AU2555" s="13" t="n"/>
    </row>
    <row r="2556">
      <c r="C2556" s="13" t="n">
        <v>179</v>
      </c>
      <c r="D2556" s="14">
        <f>Retailers_Cap!F558</f>
        <v/>
      </c>
      <c r="E2556" s="14">
        <f>Retailers_Cap!G558</f>
        <v/>
      </c>
      <c r="F2556" s="14">
        <f>Retailers_Cap!H558</f>
        <v/>
      </c>
      <c r="T2556" s="14">
        <f>IF(F2555=24,SUM(D2556:F2745),"")</f>
        <v/>
      </c>
      <c r="U2556" s="14" t="n">
        <v>0</v>
      </c>
      <c r="V2556" s="14">
        <f>IF(T2556="","",T2556-U2556)</f>
        <v/>
      </c>
      <c r="AS2556" s="13" t="n"/>
      <c r="AT2556" s="13" t="n"/>
      <c r="AU2556" s="13" t="n"/>
    </row>
    <row r="2557">
      <c r="C2557" s="13" t="n">
        <v>180</v>
      </c>
      <c r="D2557" s="14">
        <f>Retailers_Cap!F559</f>
        <v/>
      </c>
      <c r="E2557" s="14">
        <f>Retailers_Cap!G559</f>
        <v/>
      </c>
      <c r="F2557" s="14">
        <f>Retailers_Cap!H559</f>
        <v/>
      </c>
      <c r="T2557" s="14">
        <f>IF(F2556=24,SUM(D2557:F2746),"")</f>
        <v/>
      </c>
      <c r="U2557" s="14" t="n">
        <v>0</v>
      </c>
      <c r="V2557" s="14">
        <f>IF(T2557="","",T2557-U2557)</f>
        <v/>
      </c>
      <c r="AS2557" s="13" t="n"/>
      <c r="AT2557" s="13" t="n"/>
      <c r="AU2557" s="13" t="n"/>
    </row>
    <row r="2558">
      <c r="C2558" s="13" t="n">
        <v>181</v>
      </c>
      <c r="D2558" s="14">
        <f>Retailers_Cap!F560</f>
        <v/>
      </c>
      <c r="E2558" s="14">
        <f>Retailers_Cap!G560</f>
        <v/>
      </c>
      <c r="F2558" s="14">
        <f>Retailers_Cap!H560</f>
        <v/>
      </c>
      <c r="T2558" s="14">
        <f>IF(F2557=24,SUM(D2558:F2747),"")</f>
        <v/>
      </c>
      <c r="U2558" s="14" t="n">
        <v>0</v>
      </c>
      <c r="V2558" s="14">
        <f>IF(T2558="","",T2558-U2558)</f>
        <v/>
      </c>
      <c r="AS2558" s="13" t="n"/>
      <c r="AT2558" s="13" t="n"/>
      <c r="AU2558" s="13" t="n"/>
    </row>
    <row r="2559">
      <c r="C2559" s="13" t="n">
        <v>182</v>
      </c>
      <c r="D2559" s="14">
        <f>Retailers_Cap!F561</f>
        <v/>
      </c>
      <c r="E2559" s="14">
        <f>Retailers_Cap!G561</f>
        <v/>
      </c>
      <c r="F2559" s="14">
        <f>Retailers_Cap!H561</f>
        <v/>
      </c>
      <c r="T2559" s="14">
        <f>IF(F2558=24,SUM(D2559:F2748),"")</f>
        <v/>
      </c>
      <c r="U2559" s="14" t="n">
        <v>0</v>
      </c>
      <c r="V2559" s="14">
        <f>IF(T2559="","",T2559-U2559)</f>
        <v/>
      </c>
      <c r="AS2559" s="13" t="n"/>
      <c r="AT2559" s="13" t="n"/>
      <c r="AU2559" s="13" t="n"/>
    </row>
    <row r="2560">
      <c r="C2560" s="13" t="n">
        <v>183</v>
      </c>
      <c r="D2560" s="14">
        <f>Retailers_Cap!F562</f>
        <v/>
      </c>
      <c r="E2560" s="14">
        <f>Retailers_Cap!G562</f>
        <v/>
      </c>
      <c r="F2560" s="14">
        <f>Retailers_Cap!H562</f>
        <v/>
      </c>
      <c r="T2560" s="14">
        <f>IF(F2559=24,SUM(D2560:F2749),"")</f>
        <v/>
      </c>
      <c r="U2560" s="14" t="n">
        <v>0</v>
      </c>
      <c r="V2560" s="14">
        <f>IF(T2560="","",T2560-U2560)</f>
        <v/>
      </c>
      <c r="AS2560" s="13" t="n"/>
      <c r="AT2560" s="13" t="n"/>
      <c r="AU2560" s="13" t="n"/>
    </row>
    <row r="2561">
      <c r="C2561" s="13" t="n">
        <v>184</v>
      </c>
      <c r="D2561" s="14">
        <f>Retailers_Cap!F563</f>
        <v/>
      </c>
      <c r="E2561" s="14">
        <f>Retailers_Cap!G563</f>
        <v/>
      </c>
      <c r="F2561" s="14">
        <f>Retailers_Cap!H563</f>
        <v/>
      </c>
      <c r="T2561" s="14">
        <f>IF(F2560=24,SUM(D2561:F2750),"")</f>
        <v/>
      </c>
      <c r="U2561" s="14" t="n">
        <v>0</v>
      </c>
      <c r="V2561" s="14">
        <f>IF(T2561="","",T2561-U2561)</f>
        <v/>
      </c>
      <c r="AS2561" s="13" t="n"/>
      <c r="AT2561" s="13" t="n"/>
      <c r="AU2561" s="13" t="n"/>
    </row>
    <row r="2562">
      <c r="C2562" s="13" t="n">
        <v>185</v>
      </c>
      <c r="D2562" s="14">
        <f>Retailers_Cap!F564</f>
        <v/>
      </c>
      <c r="E2562" s="14">
        <f>Retailers_Cap!G564</f>
        <v/>
      </c>
      <c r="F2562" s="14">
        <f>Retailers_Cap!H564</f>
        <v/>
      </c>
      <c r="T2562" s="14">
        <f>IF(F2561=24,SUM(D2562:F2751),"")</f>
        <v/>
      </c>
      <c r="U2562" s="14" t="n">
        <v>0</v>
      </c>
      <c r="V2562" s="14">
        <f>IF(T2562="","",T2562-U2562)</f>
        <v/>
      </c>
      <c r="AS2562" s="13" t="n"/>
      <c r="AT2562" s="13" t="n"/>
      <c r="AU2562" s="13" t="n"/>
    </row>
    <row r="2563">
      <c r="C2563" s="13" t="n">
        <v>186</v>
      </c>
      <c r="D2563" s="14">
        <f>Retailers_Cap!F565</f>
        <v/>
      </c>
      <c r="E2563" s="14">
        <f>Retailers_Cap!G565</f>
        <v/>
      </c>
      <c r="F2563" s="14">
        <f>Retailers_Cap!H565</f>
        <v/>
      </c>
      <c r="T2563" s="14">
        <f>IF(F2562=24,SUM(D2563:F2752),"")</f>
        <v/>
      </c>
      <c r="U2563" s="14" t="n">
        <v>0</v>
      </c>
      <c r="V2563" s="14">
        <f>IF(T2563="","",T2563-U2563)</f>
        <v/>
      </c>
      <c r="AS2563" s="13" t="n"/>
      <c r="AT2563" s="13" t="n"/>
      <c r="AU2563" s="13" t="n"/>
    </row>
    <row r="2564">
      <c r="C2564" s="13" t="n">
        <v>187</v>
      </c>
      <c r="D2564" s="14">
        <f>Retailers_Cap!F566</f>
        <v/>
      </c>
      <c r="E2564" s="14">
        <f>Retailers_Cap!G566</f>
        <v/>
      </c>
      <c r="F2564" s="14">
        <f>Retailers_Cap!H566</f>
        <v/>
      </c>
      <c r="T2564" s="14">
        <f>IF(F2563=24,SUM(D2564:F2753),"")</f>
        <v/>
      </c>
      <c r="U2564" s="14" t="n">
        <v>0</v>
      </c>
      <c r="V2564" s="14">
        <f>IF(T2564="","",T2564-U2564)</f>
        <v/>
      </c>
      <c r="AS2564" s="13" t="n"/>
      <c r="AT2564" s="13" t="n"/>
      <c r="AU2564" s="13" t="n"/>
    </row>
    <row r="2565">
      <c r="C2565" s="13" t="n">
        <v>188</v>
      </c>
      <c r="D2565" s="14">
        <f>Retailers_Cap!F567</f>
        <v/>
      </c>
      <c r="E2565" s="14">
        <f>Retailers_Cap!G567</f>
        <v/>
      </c>
      <c r="F2565" s="14">
        <f>Retailers_Cap!H567</f>
        <v/>
      </c>
      <c r="T2565" s="14">
        <f>IF(F2564=24,SUM(D2565:F2754),"")</f>
        <v/>
      </c>
      <c r="U2565" s="14" t="n">
        <v>0</v>
      </c>
      <c r="V2565" s="14">
        <f>IF(T2565="","",T2565-U2565)</f>
        <v/>
      </c>
      <c r="AS2565" s="13" t="n"/>
      <c r="AT2565" s="13" t="n"/>
      <c r="AU2565" s="13" t="n"/>
    </row>
    <row r="2566">
      <c r="C2566" s="13" t="n">
        <v>189</v>
      </c>
      <c r="D2566" s="14">
        <f>Retailers_Cap!F568</f>
        <v/>
      </c>
      <c r="E2566" s="14">
        <f>Retailers_Cap!G568</f>
        <v/>
      </c>
      <c r="F2566" s="14">
        <f>Retailers_Cap!H568</f>
        <v/>
      </c>
      <c r="T2566" s="14">
        <f>IF(F2565=24,SUM(D2566:F2755),"")</f>
        <v/>
      </c>
      <c r="U2566" s="14" t="n">
        <v>0</v>
      </c>
      <c r="V2566" s="14">
        <f>IF(T2566="","",T2566-U2566)</f>
        <v/>
      </c>
      <c r="AS2566" s="13" t="n"/>
      <c r="AT2566" s="13" t="n"/>
      <c r="AU2566" s="13" t="n"/>
    </row>
    <row r="2567">
      <c r="C2567" s="13" t="n">
        <v>190</v>
      </c>
      <c r="D2567" s="14">
        <f>Retailers_Cap!F569</f>
        <v/>
      </c>
      <c r="E2567" s="14">
        <f>Retailers_Cap!G569</f>
        <v/>
      </c>
      <c r="F2567" s="14">
        <f>Retailers_Cap!H569</f>
        <v/>
      </c>
      <c r="T2567" s="14">
        <f>IF(F2566=24,SUM(D2567:F2756),"")</f>
        <v/>
      </c>
      <c r="U2567" s="14" t="n">
        <v>0</v>
      </c>
      <c r="V2567" s="14">
        <f>IF(T2567="","",T2567-U2567)</f>
        <v/>
      </c>
      <c r="AS2567" s="13" t="n"/>
      <c r="AT2567" s="13" t="n"/>
      <c r="AU2567" s="13" t="n"/>
    </row>
    <row r="2568">
      <c r="C2568" s="13" t="n">
        <v>191</v>
      </c>
      <c r="D2568" s="14">
        <f>Retailers_Cap!F570</f>
        <v/>
      </c>
      <c r="E2568" s="14">
        <f>Retailers_Cap!G570</f>
        <v/>
      </c>
      <c r="F2568" s="14">
        <f>Retailers_Cap!H570</f>
        <v/>
      </c>
      <c r="T2568" s="14">
        <f>IF(F2567=24,SUM(D2568:F2757),"")</f>
        <v/>
      </c>
      <c r="U2568" s="14" t="n">
        <v>0</v>
      </c>
      <c r="V2568" s="14">
        <f>IF(T2568="","",T2568-U2568)</f>
        <v/>
      </c>
      <c r="AS2568" s="13" t="n"/>
      <c r="AT2568" s="13" t="n"/>
      <c r="AU2568" s="13" t="n"/>
    </row>
    <row r="2569">
      <c r="C2569" s="13" t="n">
        <v>192</v>
      </c>
      <c r="D2569" s="14">
        <f>Retailers_Cap!F571</f>
        <v/>
      </c>
      <c r="E2569" s="14">
        <f>Retailers_Cap!G571</f>
        <v/>
      </c>
      <c r="F2569" s="14">
        <f>Retailers_Cap!H571</f>
        <v/>
      </c>
      <c r="T2569" s="14">
        <f>IF(F2568=24,SUM(D2569:F2758),"")</f>
        <v/>
      </c>
      <c r="U2569" s="14" t="n">
        <v>0</v>
      </c>
      <c r="V2569" s="14">
        <f>IF(T2569="","",T2569-U2569)</f>
        <v/>
      </c>
      <c r="AS2569" s="13" t="n"/>
      <c r="AT2569" s="13" t="n"/>
      <c r="AU2569" s="13" t="n"/>
    </row>
    <row r="2570">
      <c r="C2570" s="13" t="n">
        <v>193</v>
      </c>
      <c r="D2570" s="14">
        <f>Retailers_Cap!F572</f>
        <v/>
      </c>
      <c r="E2570" s="14">
        <f>Retailers_Cap!G572</f>
        <v/>
      </c>
      <c r="F2570" s="14">
        <f>Retailers_Cap!H572</f>
        <v/>
      </c>
      <c r="T2570" s="14">
        <f>IF(F2569=24,SUM(D2570:F2759),"")</f>
        <v/>
      </c>
      <c r="U2570" s="14" t="n">
        <v>0</v>
      </c>
      <c r="V2570" s="14">
        <f>IF(T2570="","",T2570-U2570)</f>
        <v/>
      </c>
      <c r="AS2570" s="13" t="n"/>
      <c r="AT2570" s="13" t="n"/>
      <c r="AU2570" s="13" t="n"/>
    </row>
    <row r="2571">
      <c r="C2571" s="13" t="n">
        <v>194</v>
      </c>
      <c r="D2571" s="14">
        <f>Retailers_Cap!F573</f>
        <v/>
      </c>
      <c r="E2571" s="14">
        <f>Retailers_Cap!G573</f>
        <v/>
      </c>
      <c r="F2571" s="14">
        <f>Retailers_Cap!H573</f>
        <v/>
      </c>
      <c r="T2571" s="14">
        <f>IF(F2570=24,SUM(D2571:F2760),"")</f>
        <v/>
      </c>
      <c r="U2571" s="14" t="n">
        <v>0</v>
      </c>
      <c r="V2571" s="14">
        <f>IF(T2571="","",T2571-U2571)</f>
        <v/>
      </c>
      <c r="AS2571" s="13" t="n"/>
      <c r="AT2571" s="13" t="n"/>
      <c r="AU2571" s="13" t="n"/>
    </row>
    <row r="2572">
      <c r="C2572" s="13" t="n">
        <v>195</v>
      </c>
      <c r="D2572" s="14">
        <f>Retailers_Cap!F574</f>
        <v/>
      </c>
      <c r="E2572" s="14">
        <f>Retailers_Cap!G574</f>
        <v/>
      </c>
      <c r="F2572" s="14">
        <f>Retailers_Cap!H574</f>
        <v/>
      </c>
      <c r="T2572" s="14">
        <f>IF(F2571=24,SUM(D2572:F2761),"")</f>
        <v/>
      </c>
      <c r="U2572" s="14" t="n">
        <v>0</v>
      </c>
      <c r="V2572" s="14">
        <f>IF(T2572="","",T2572-U2572)</f>
        <v/>
      </c>
      <c r="AS2572" s="13" t="n"/>
      <c r="AT2572" s="13" t="n"/>
      <c r="AU2572" s="13" t="n"/>
    </row>
    <row r="2573">
      <c r="C2573" s="13" t="n">
        <v>196</v>
      </c>
      <c r="D2573" s="14">
        <f>Retailers_Cap!F575</f>
        <v/>
      </c>
      <c r="E2573" s="14">
        <f>Retailers_Cap!G575</f>
        <v/>
      </c>
      <c r="F2573" s="14">
        <f>Retailers_Cap!H575</f>
        <v/>
      </c>
      <c r="T2573" s="14">
        <f>IF(F2572=24,SUM(D2573:F2762),"")</f>
        <v/>
      </c>
      <c r="U2573" s="14" t="n">
        <v>0</v>
      </c>
      <c r="V2573" s="14">
        <f>IF(T2573="","",T2573-U2573)</f>
        <v/>
      </c>
      <c r="AS2573" s="13" t="n"/>
      <c r="AT2573" s="13" t="n"/>
      <c r="AU2573" s="13" t="n"/>
    </row>
    <row r="2574">
      <c r="C2574" s="13" t="n">
        <v>197</v>
      </c>
      <c r="D2574" s="14">
        <f>Retailers_Cap!F576</f>
        <v/>
      </c>
      <c r="E2574" s="14">
        <f>Retailers_Cap!G576</f>
        <v/>
      </c>
      <c r="F2574" s="14">
        <f>Retailers_Cap!H576</f>
        <v/>
      </c>
      <c r="T2574" s="14">
        <f>IF(F2573=24,SUM(D2574:F2763),"")</f>
        <v/>
      </c>
      <c r="U2574" s="14" t="n">
        <v>0</v>
      </c>
      <c r="V2574" s="14">
        <f>IF(T2574="","",T2574-U2574)</f>
        <v/>
      </c>
      <c r="AS2574" s="13" t="n"/>
      <c r="AT2574" s="13" t="n"/>
      <c r="AU2574" s="13" t="n"/>
    </row>
    <row r="2575">
      <c r="C2575" s="13" t="n">
        <v>198</v>
      </c>
      <c r="D2575" s="14">
        <f>Retailers_Cap!F577</f>
        <v/>
      </c>
      <c r="E2575" s="14">
        <f>Retailers_Cap!G577</f>
        <v/>
      </c>
      <c r="F2575" s="14">
        <f>Retailers_Cap!H577</f>
        <v/>
      </c>
      <c r="T2575" s="14">
        <f>IF(F2574=24,SUM(D2575:F2764),"")</f>
        <v/>
      </c>
      <c r="U2575" s="14" t="n">
        <v>0</v>
      </c>
      <c r="V2575" s="14">
        <f>IF(T2575="","",T2575-U2575)</f>
        <v/>
      </c>
      <c r="AS2575" s="13" t="n"/>
      <c r="AT2575" s="13" t="n"/>
      <c r="AU2575" s="13" t="n"/>
    </row>
    <row r="2576">
      <c r="T2576" s="14">
        <f>IF(F2575=24,SUM(D2576:F2765),"")</f>
        <v/>
      </c>
      <c r="U2576" s="14" t="n">
        <v>0</v>
      </c>
      <c r="V2576" s="14">
        <f>IF(T2576="","",T2576-U2576)</f>
        <v/>
      </c>
      <c r="AS2576" s="13" t="n"/>
      <c r="AT2576" s="13" t="n"/>
      <c r="AU2576" s="13" t="n"/>
    </row>
    <row r="2577">
      <c r="B2577" s="13" t="inlineStr">
        <is>
          <t>Parâmetros p/ μx</t>
        </is>
      </c>
      <c r="C2577" s="13" t="inlineStr">
        <is>
          <t>Var(d-cap)</t>
        </is>
      </c>
      <c r="D2577" s="13" t="n">
        <v>22</v>
      </c>
      <c r="E2577" s="13" t="n">
        <v>23</v>
      </c>
      <c r="F2577" s="13" t="n">
        <v>24</v>
      </c>
      <c r="T2577" s="14">
        <f>IF(F2576=24,SUM(D2577:F2766),"")</f>
        <v/>
      </c>
      <c r="U2577" s="14" t="n">
        <v>0</v>
      </c>
      <c r="V2577" s="14">
        <f>IF(T2577="","",T2577-U2577)</f>
        <v/>
      </c>
      <c r="AS2577" s="13" t="n"/>
      <c r="AT2577" s="13" t="n"/>
      <c r="AU2577" s="13" t="n"/>
    </row>
    <row r="2578">
      <c r="B2578" s="13" t="inlineStr">
        <is>
          <t>LB</t>
        </is>
      </c>
      <c r="C2578" s="13" t="n">
        <v>9</v>
      </c>
      <c r="D2578" s="14">
        <f>Retailers!I391^2</f>
        <v/>
      </c>
      <c r="E2578" s="14">
        <f>Retailers!J391^2</f>
        <v/>
      </c>
      <c r="F2578" s="14">
        <f>Retailers!K391^2</f>
        <v/>
      </c>
      <c r="T2578" s="14">
        <f>IF(F2577=24,SUM(D2578:F2767),"")</f>
        <v/>
      </c>
      <c r="U2578" s="14" t="n">
        <v>0</v>
      </c>
      <c r="V2578" s="14">
        <f>IF(T2578="","",T2578-U2578)</f>
        <v/>
      </c>
      <c r="AS2578" s="13" t="n"/>
      <c r="AT2578" s="13" t="n"/>
      <c r="AU2578" s="13" t="n"/>
    </row>
    <row r="2579">
      <c r="C2579" s="13" t="n">
        <v>10</v>
      </c>
      <c r="D2579" s="14">
        <f>Retailers!I392^2</f>
        <v/>
      </c>
      <c r="E2579" s="14">
        <f>Retailers!J392^2</f>
        <v/>
      </c>
      <c r="F2579" s="14">
        <f>Retailers!K392^2</f>
        <v/>
      </c>
      <c r="T2579" s="14">
        <f>IF(F2578=24,SUM(D2579:F2768),"")</f>
        <v/>
      </c>
      <c r="U2579" s="14" t="n">
        <v>0</v>
      </c>
      <c r="V2579" s="14">
        <f>IF(T2579="","",T2579-U2579)</f>
        <v/>
      </c>
      <c r="AS2579" s="13" t="n"/>
      <c r="AT2579" s="13" t="n"/>
      <c r="AU2579" s="13" t="n"/>
    </row>
    <row r="2580">
      <c r="C2580" s="13" t="n">
        <v>11</v>
      </c>
      <c r="D2580" s="14">
        <f>Retailers!I393^2</f>
        <v/>
      </c>
      <c r="E2580" s="14">
        <f>Retailers!J393^2</f>
        <v/>
      </c>
      <c r="F2580" s="14">
        <f>Retailers!K393^2</f>
        <v/>
      </c>
      <c r="T2580" s="14">
        <f>IF(F2579=24,SUM(D2580:F2769),"")</f>
        <v/>
      </c>
      <c r="U2580" s="14" t="n">
        <v>0</v>
      </c>
      <c r="V2580" s="14">
        <f>IF(T2580="","",T2580-U2580)</f>
        <v/>
      </c>
      <c r="AS2580" s="13" t="n"/>
      <c r="AT2580" s="13" t="n"/>
      <c r="AU2580" s="13" t="n"/>
    </row>
    <row r="2581">
      <c r="C2581" s="13" t="n">
        <v>12</v>
      </c>
      <c r="D2581" s="14">
        <f>Retailers!I394^2</f>
        <v/>
      </c>
      <c r="E2581" s="14">
        <f>Retailers!J394^2</f>
        <v/>
      </c>
      <c r="F2581" s="14">
        <f>Retailers!K394^2</f>
        <v/>
      </c>
      <c r="T2581" s="14">
        <f>IF(F2580=24,SUM(D2581:F2770),"")</f>
        <v/>
      </c>
      <c r="U2581" s="14" t="n">
        <v>0</v>
      </c>
      <c r="V2581" s="14">
        <f>IF(T2581="","",T2581-U2581)</f>
        <v/>
      </c>
      <c r="AS2581" s="13" t="n"/>
      <c r="AT2581" s="13" t="n"/>
      <c r="AU2581" s="13" t="n"/>
    </row>
    <row r="2582">
      <c r="C2582" s="13" t="n">
        <v>13</v>
      </c>
      <c r="D2582" s="14">
        <f>Retailers!I395^2</f>
        <v/>
      </c>
      <c r="E2582" s="14">
        <f>Retailers!J395^2</f>
        <v/>
      </c>
      <c r="F2582" s="14">
        <f>Retailers!K395^2</f>
        <v/>
      </c>
      <c r="T2582" s="14">
        <f>IF(F2581=24,SUM(D2582:F2771),"")</f>
        <v/>
      </c>
      <c r="U2582" s="14" t="n">
        <v>0</v>
      </c>
      <c r="V2582" s="14">
        <f>IF(T2582="","",T2582-U2582)</f>
        <v/>
      </c>
      <c r="AS2582" s="13" t="n"/>
      <c r="AT2582" s="13" t="n"/>
      <c r="AU2582" s="13" t="n"/>
    </row>
    <row r="2583">
      <c r="C2583" s="13" t="n">
        <v>14</v>
      </c>
      <c r="D2583" s="14">
        <f>Retailers!I396^2</f>
        <v/>
      </c>
      <c r="E2583" s="14">
        <f>Retailers!J396^2</f>
        <v/>
      </c>
      <c r="F2583" s="14">
        <f>Retailers!K396^2</f>
        <v/>
      </c>
      <c r="T2583" s="14">
        <f>IF(F2582=24,SUM(D2583:F2772),"")</f>
        <v/>
      </c>
      <c r="U2583" s="14" t="n">
        <v>0</v>
      </c>
      <c r="V2583" s="14">
        <f>IF(T2583="","",T2583-U2583)</f>
        <v/>
      </c>
      <c r="AS2583" s="13" t="n"/>
      <c r="AT2583" s="13" t="n"/>
      <c r="AU2583" s="13" t="n"/>
    </row>
    <row r="2584">
      <c r="C2584" s="13" t="n">
        <v>15</v>
      </c>
      <c r="D2584" s="14">
        <f>Retailers!I397^2</f>
        <v/>
      </c>
      <c r="E2584" s="14">
        <f>Retailers!J397^2</f>
        <v/>
      </c>
      <c r="F2584" s="14">
        <f>Retailers!K397^2</f>
        <v/>
      </c>
      <c r="T2584" s="14">
        <f>IF(F2583=24,SUM(D2584:F2773),"")</f>
        <v/>
      </c>
      <c r="U2584" s="14" t="n">
        <v>0</v>
      </c>
      <c r="V2584" s="14">
        <f>IF(T2584="","",T2584-U2584)</f>
        <v/>
      </c>
      <c r="AS2584" s="13" t="n"/>
      <c r="AT2584" s="13" t="n"/>
      <c r="AU2584" s="13" t="n"/>
    </row>
    <row r="2585">
      <c r="C2585" s="13" t="n">
        <v>16</v>
      </c>
      <c r="D2585" s="14">
        <f>Retailers!I398^2</f>
        <v/>
      </c>
      <c r="E2585" s="14">
        <f>Retailers!J398^2</f>
        <v/>
      </c>
      <c r="F2585" s="14">
        <f>Retailers!K398^2</f>
        <v/>
      </c>
      <c r="T2585" s="14">
        <f>IF(F2584=24,SUM(D2585:F2774),"")</f>
        <v/>
      </c>
      <c r="U2585" s="14" t="n">
        <v>0</v>
      </c>
      <c r="V2585" s="14">
        <f>IF(T2585="","",T2585-U2585)</f>
        <v/>
      </c>
      <c r="AS2585" s="13" t="n"/>
      <c r="AT2585" s="13" t="n"/>
      <c r="AU2585" s="13" t="n"/>
    </row>
    <row r="2586">
      <c r="C2586" s="13" t="n">
        <v>17</v>
      </c>
      <c r="D2586" s="14">
        <f>Retailers!I399^2</f>
        <v/>
      </c>
      <c r="E2586" s="14">
        <f>Retailers!J399^2</f>
        <v/>
      </c>
      <c r="F2586" s="14">
        <f>Retailers!K399^2</f>
        <v/>
      </c>
      <c r="T2586" s="14">
        <f>IF(F2585=24,SUM(D2586:F2775),"")</f>
        <v/>
      </c>
      <c r="U2586" s="14" t="n">
        <v>0</v>
      </c>
      <c r="V2586" s="14">
        <f>IF(T2586="","",T2586-U2586)</f>
        <v/>
      </c>
      <c r="AS2586" s="13" t="n"/>
      <c r="AT2586" s="13" t="n"/>
      <c r="AU2586" s="13" t="n"/>
    </row>
    <row r="2587">
      <c r="C2587" s="13" t="n">
        <v>18</v>
      </c>
      <c r="D2587" s="14">
        <f>Retailers!I400^2</f>
        <v/>
      </c>
      <c r="E2587" s="14">
        <f>Retailers!J400^2</f>
        <v/>
      </c>
      <c r="F2587" s="14">
        <f>Retailers!K400^2</f>
        <v/>
      </c>
      <c r="T2587" s="14">
        <f>IF(F2586=24,SUM(D2587:F2776),"")</f>
        <v/>
      </c>
      <c r="U2587" s="14" t="n">
        <v>0</v>
      </c>
      <c r="V2587" s="14">
        <f>IF(T2587="","",T2587-U2587)</f>
        <v/>
      </c>
      <c r="AS2587" s="13" t="n"/>
      <c r="AT2587" s="13" t="n"/>
      <c r="AU2587" s="13" t="n"/>
    </row>
    <row r="2588">
      <c r="C2588" s="13" t="n">
        <v>19</v>
      </c>
      <c r="D2588" s="14">
        <f>Retailers!I401^2</f>
        <v/>
      </c>
      <c r="E2588" s="14">
        <f>Retailers!J401^2</f>
        <v/>
      </c>
      <c r="F2588" s="14">
        <f>Retailers!K401^2</f>
        <v/>
      </c>
      <c r="T2588" s="14">
        <f>IF(F2587=24,SUM(D2588:F2777),"")</f>
        <v/>
      </c>
      <c r="U2588" s="14" t="n">
        <v>0</v>
      </c>
      <c r="V2588" s="14">
        <f>IF(T2588="","",T2588-U2588)</f>
        <v/>
      </c>
      <c r="AS2588" s="13" t="n"/>
      <c r="AT2588" s="13" t="n"/>
      <c r="AU2588" s="13" t="n"/>
    </row>
    <row r="2589">
      <c r="C2589" s="13" t="n">
        <v>20</v>
      </c>
      <c r="D2589" s="14">
        <f>Retailers!I402^2</f>
        <v/>
      </c>
      <c r="E2589" s="14">
        <f>Retailers!J402^2</f>
        <v/>
      </c>
      <c r="F2589" s="14">
        <f>Retailers!K402^2</f>
        <v/>
      </c>
      <c r="T2589" s="14">
        <f>IF(F2588=24,SUM(D2589:F2778),"")</f>
        <v/>
      </c>
      <c r="U2589" s="14" t="n">
        <v>0</v>
      </c>
      <c r="V2589" s="14">
        <f>IF(T2589="","",T2589-U2589)</f>
        <v/>
      </c>
      <c r="AS2589" s="13" t="n"/>
      <c r="AT2589" s="13" t="n"/>
      <c r="AU2589" s="13" t="n"/>
    </row>
    <row r="2590">
      <c r="C2590" s="13" t="n">
        <v>21</v>
      </c>
      <c r="D2590" s="14">
        <f>Retailers!I403^2</f>
        <v/>
      </c>
      <c r="E2590" s="14">
        <f>Retailers!J403^2</f>
        <v/>
      </c>
      <c r="F2590" s="14">
        <f>Retailers!K403^2</f>
        <v/>
      </c>
      <c r="T2590" s="14">
        <f>IF(F2589=24,SUM(D2590:F2779),"")</f>
        <v/>
      </c>
      <c r="U2590" s="14" t="n">
        <v>0</v>
      </c>
      <c r="V2590" s="14">
        <f>IF(T2590="","",T2590-U2590)</f>
        <v/>
      </c>
      <c r="AS2590" s="13" t="n"/>
      <c r="AT2590" s="13" t="n"/>
      <c r="AU2590" s="13" t="n"/>
    </row>
    <row r="2591">
      <c r="C2591" s="13" t="n">
        <v>22</v>
      </c>
      <c r="D2591" s="14">
        <f>Retailers!I404^2</f>
        <v/>
      </c>
      <c r="E2591" s="14">
        <f>Retailers!J404^2</f>
        <v/>
      </c>
      <c r="F2591" s="14">
        <f>Retailers!K404^2</f>
        <v/>
      </c>
      <c r="T2591" s="14">
        <f>IF(F2590=24,SUM(D2591:F2780),"")</f>
        <v/>
      </c>
      <c r="U2591" s="14" t="n">
        <v>0</v>
      </c>
      <c r="V2591" s="14">
        <f>IF(T2591="","",T2591-U2591)</f>
        <v/>
      </c>
      <c r="AS2591" s="13" t="n"/>
      <c r="AT2591" s="13" t="n"/>
      <c r="AU2591" s="13" t="n"/>
    </row>
    <row r="2592">
      <c r="C2592" s="13" t="n">
        <v>23</v>
      </c>
      <c r="D2592" s="14">
        <f>Retailers!I405^2</f>
        <v/>
      </c>
      <c r="E2592" s="14">
        <f>Retailers!J405^2</f>
        <v/>
      </c>
      <c r="F2592" s="14">
        <f>Retailers!K405^2</f>
        <v/>
      </c>
      <c r="T2592" s="14">
        <f>IF(F2591=24,SUM(D2592:F2781),"")</f>
        <v/>
      </c>
      <c r="U2592" s="14" t="n">
        <v>0</v>
      </c>
      <c r="V2592" s="14">
        <f>IF(T2592="","",T2592-U2592)</f>
        <v/>
      </c>
      <c r="AS2592" s="13" t="n"/>
      <c r="AT2592" s="13" t="n"/>
      <c r="AU2592" s="13" t="n"/>
    </row>
    <row r="2593">
      <c r="C2593" s="13" t="n">
        <v>24</v>
      </c>
      <c r="D2593" s="14">
        <f>Retailers!I406^2</f>
        <v/>
      </c>
      <c r="E2593" s="14">
        <f>Retailers!J406^2</f>
        <v/>
      </c>
      <c r="F2593" s="14">
        <f>Retailers!K406^2</f>
        <v/>
      </c>
      <c r="T2593" s="14">
        <f>IF(F2592=24,SUM(D2593:F2782),"")</f>
        <v/>
      </c>
      <c r="U2593" s="14" t="n">
        <v>0</v>
      </c>
      <c r="V2593" s="14">
        <f>IF(T2593="","",T2593-U2593)</f>
        <v/>
      </c>
      <c r="AS2593" s="13" t="n"/>
      <c r="AT2593" s="13" t="n"/>
      <c r="AU2593" s="13" t="n"/>
    </row>
    <row r="2594">
      <c r="C2594" s="13" t="n">
        <v>25</v>
      </c>
      <c r="D2594" s="14">
        <f>Retailers!I407^2</f>
        <v/>
      </c>
      <c r="E2594" s="14">
        <f>Retailers!J407^2</f>
        <v/>
      </c>
      <c r="F2594" s="14">
        <f>Retailers!K407^2</f>
        <v/>
      </c>
      <c r="T2594" s="14">
        <f>IF(F2593=24,SUM(D2594:F2783),"")</f>
        <v/>
      </c>
      <c r="U2594" s="14" t="n">
        <v>0</v>
      </c>
      <c r="V2594" s="14">
        <f>IF(T2594="","",T2594-U2594)</f>
        <v/>
      </c>
      <c r="AS2594" s="13" t="n">
        <v>46</v>
      </c>
      <c r="AT2594" s="13" t="inlineStr">
        <is>
          <t>Var(d-cap)</t>
        </is>
      </c>
      <c r="AU2594" s="13" t="n">
        <v>16</v>
      </c>
    </row>
    <row r="2595">
      <c r="C2595" s="13" t="n">
        <v>26</v>
      </c>
      <c r="D2595" s="14">
        <f>Retailers!I408^2</f>
        <v/>
      </c>
      <c r="E2595" s="14">
        <f>Retailers!J408^2</f>
        <v/>
      </c>
      <c r="F2595" s="14">
        <f>Retailers!K408^2</f>
        <v/>
      </c>
      <c r="T2595" s="14">
        <f>IF(F2594=24,SUM(D2595:F2784),"")</f>
        <v/>
      </c>
      <c r="U2595" s="14" t="n">
        <v>0</v>
      </c>
      <c r="V2595" s="14">
        <f>IF(T2595="","",T2595-U2595)</f>
        <v/>
      </c>
      <c r="AS2595" s="13" t="n">
        <v>47</v>
      </c>
      <c r="AT2595" s="13" t="n"/>
      <c r="AU2595" s="101" t="inlineStr">
        <is>
          <t>NOVOFactories!I17^2</t>
        </is>
      </c>
    </row>
    <row r="2596">
      <c r="C2596" s="13" t="n">
        <v>27</v>
      </c>
      <c r="D2596" s="14">
        <f>Retailers!I409^2</f>
        <v/>
      </c>
      <c r="E2596" s="14">
        <f>Retailers!J409^2</f>
        <v/>
      </c>
      <c r="F2596" s="14">
        <f>Retailers!K409^2</f>
        <v/>
      </c>
      <c r="T2596" s="14">
        <f>IF(F2595=24,SUM(D2596:F2785),"")</f>
        <v/>
      </c>
      <c r="U2596" s="14" t="n">
        <v>0</v>
      </c>
      <c r="V2596" s="14">
        <f>IF(T2596="","",T2596-U2596)</f>
        <v/>
      </c>
      <c r="AS2596" s="13" t="n"/>
      <c r="AT2596" s="13" t="n"/>
      <c r="AU2596" s="13" t="n"/>
    </row>
    <row r="2597">
      <c r="C2597" s="13" t="n">
        <v>28</v>
      </c>
      <c r="D2597" s="14">
        <f>Retailers!I410^2</f>
        <v/>
      </c>
      <c r="E2597" s="14">
        <f>Retailers!J410^2</f>
        <v/>
      </c>
      <c r="F2597" s="14">
        <f>Retailers!K410^2</f>
        <v/>
      </c>
      <c r="T2597" s="14">
        <f>IF(F2596=24,SUM(D2597:F2786),"")</f>
        <v/>
      </c>
      <c r="U2597" s="14" t="n">
        <v>0</v>
      </c>
      <c r="V2597" s="14">
        <f>IF(T2597="","",T2597-U2597)</f>
        <v/>
      </c>
      <c r="AS2597" s="13" t="n"/>
      <c r="AT2597" s="13" t="n"/>
      <c r="AU2597" s="13" t="n"/>
    </row>
    <row r="2598">
      <c r="C2598" s="13" t="n">
        <v>29</v>
      </c>
      <c r="D2598" s="14">
        <f>Retailers!I411^2</f>
        <v/>
      </c>
      <c r="E2598" s="14">
        <f>Retailers!J411^2</f>
        <v/>
      </c>
      <c r="F2598" s="14">
        <f>Retailers!K411^2</f>
        <v/>
      </c>
      <c r="T2598" s="14">
        <f>IF(F2597=24,SUM(D2598:F2787),"")</f>
        <v/>
      </c>
      <c r="U2598" s="14" t="n">
        <v>0</v>
      </c>
      <c r="V2598" s="14">
        <f>IF(T2598="","",T2598-U2598)</f>
        <v/>
      </c>
      <c r="AS2598" s="13" t="n"/>
      <c r="AT2598" s="13" t="n"/>
      <c r="AU2598" s="13" t="n"/>
    </row>
    <row r="2599">
      <c r="C2599" s="13" t="n">
        <v>30</v>
      </c>
      <c r="D2599" s="14">
        <f>Retailers!I412^2</f>
        <v/>
      </c>
      <c r="E2599" s="14">
        <f>Retailers!J412^2</f>
        <v/>
      </c>
      <c r="F2599" s="14">
        <f>Retailers!K412^2</f>
        <v/>
      </c>
      <c r="T2599" s="14">
        <f>IF(F2598=24,SUM(D2599:F2788),"")</f>
        <v/>
      </c>
      <c r="U2599" s="14" t="n">
        <v>0</v>
      </c>
      <c r="V2599" s="14">
        <f>IF(T2599="","",T2599-U2599)</f>
        <v/>
      </c>
      <c r="AS2599" s="13" t="n"/>
      <c r="AT2599" s="13" t="n"/>
      <c r="AU2599" s="13" t="n"/>
    </row>
    <row r="2600">
      <c r="C2600" s="13" t="n">
        <v>31</v>
      </c>
      <c r="D2600" s="14">
        <f>Retailers!I413^2</f>
        <v/>
      </c>
      <c r="E2600" s="14">
        <f>Retailers!J413^2</f>
        <v/>
      </c>
      <c r="F2600" s="14">
        <f>Retailers!K413^2</f>
        <v/>
      </c>
      <c r="T2600" s="14">
        <f>IF(F2599=24,SUM(D2600:F2789),"")</f>
        <v/>
      </c>
      <c r="U2600" s="14" t="n">
        <v>0</v>
      </c>
      <c r="V2600" s="14">
        <f>IF(T2600="","",T2600-U2600)</f>
        <v/>
      </c>
      <c r="AS2600" s="13" t="n"/>
      <c r="AT2600" s="13" t="n"/>
      <c r="AU2600" s="13" t="n"/>
    </row>
    <row r="2601">
      <c r="C2601" s="13" t="n">
        <v>32</v>
      </c>
      <c r="D2601" s="14">
        <f>Retailers!I414^2</f>
        <v/>
      </c>
      <c r="E2601" s="14">
        <f>Retailers!J414^2</f>
        <v/>
      </c>
      <c r="F2601" s="14">
        <f>Retailers!K414^2</f>
        <v/>
      </c>
      <c r="T2601" s="14">
        <f>IF(F2600=24,SUM(D2601:F2790),"")</f>
        <v/>
      </c>
      <c r="U2601" s="14" t="n">
        <v>0</v>
      </c>
      <c r="V2601" s="14">
        <f>IF(T2601="","",T2601-U2601)</f>
        <v/>
      </c>
      <c r="AS2601" s="13" t="n"/>
      <c r="AT2601" s="13" t="n"/>
      <c r="AU2601" s="13" t="n"/>
    </row>
    <row r="2602">
      <c r="C2602" s="13" t="n">
        <v>33</v>
      </c>
      <c r="D2602" s="14">
        <f>Retailers!I415^2</f>
        <v/>
      </c>
      <c r="E2602" s="14">
        <f>Retailers!J415^2</f>
        <v/>
      </c>
      <c r="F2602" s="14">
        <f>Retailers!K415^2</f>
        <v/>
      </c>
      <c r="T2602" s="14">
        <f>IF(F2601=24,SUM(D2602:F2791),"")</f>
        <v/>
      </c>
      <c r="U2602" s="14" t="n">
        <v>0</v>
      </c>
      <c r="V2602" s="14">
        <f>IF(T2602="","",T2602-U2602)</f>
        <v/>
      </c>
      <c r="AS2602" s="13" t="n"/>
      <c r="AT2602" s="13" t="n"/>
      <c r="AU2602" s="13" t="n"/>
    </row>
    <row r="2603">
      <c r="C2603" s="13" t="n">
        <v>34</v>
      </c>
      <c r="D2603" s="14">
        <f>Retailers!I416^2</f>
        <v/>
      </c>
      <c r="E2603" s="14">
        <f>Retailers!J416^2</f>
        <v/>
      </c>
      <c r="F2603" s="14">
        <f>Retailers!K416^2</f>
        <v/>
      </c>
      <c r="T2603" s="14">
        <f>IF(F2602=24,SUM(D2603:F2792),"")</f>
        <v/>
      </c>
      <c r="U2603" s="14" t="n">
        <v>0</v>
      </c>
      <c r="V2603" s="14">
        <f>IF(T2603="","",T2603-U2603)</f>
        <v/>
      </c>
      <c r="AS2603" s="13" t="n"/>
      <c r="AT2603" s="13" t="n"/>
      <c r="AU2603" s="13" t="n"/>
    </row>
    <row r="2604">
      <c r="C2604" s="13" t="n">
        <v>35</v>
      </c>
      <c r="D2604" s="14">
        <f>Retailers!I417^2</f>
        <v/>
      </c>
      <c r="E2604" s="14">
        <f>Retailers!J417^2</f>
        <v/>
      </c>
      <c r="F2604" s="14">
        <f>Retailers!K417^2</f>
        <v/>
      </c>
      <c r="T2604" s="14">
        <f>IF(F2603=24,SUM(D2604:F2793),"")</f>
        <v/>
      </c>
      <c r="U2604" s="14" t="n">
        <v>0</v>
      </c>
      <c r="V2604" s="14">
        <f>IF(T2604="","",T2604-U2604)</f>
        <v/>
      </c>
      <c r="AS2604" s="13" t="n"/>
      <c r="AT2604" s="13" t="n"/>
      <c r="AU2604" s="13" t="n"/>
    </row>
    <row r="2605">
      <c r="C2605" s="13" t="n">
        <v>36</v>
      </c>
      <c r="D2605" s="14">
        <f>Retailers!I418^2</f>
        <v/>
      </c>
      <c r="E2605" s="14">
        <f>Retailers!J418^2</f>
        <v/>
      </c>
      <c r="F2605" s="14">
        <f>Retailers!K418^2</f>
        <v/>
      </c>
      <c r="T2605" s="14">
        <f>IF(F2604=24,SUM(D2605:F2794),"")</f>
        <v/>
      </c>
      <c r="U2605" s="14" t="n">
        <v>0</v>
      </c>
      <c r="V2605" s="14">
        <f>IF(T2605="","",T2605-U2605)</f>
        <v/>
      </c>
      <c r="AS2605" s="13" t="n"/>
      <c r="AT2605" s="13" t="n"/>
      <c r="AU2605" s="13" t="n"/>
    </row>
    <row r="2606">
      <c r="C2606" s="13" t="n">
        <v>37</v>
      </c>
      <c r="D2606" s="14">
        <f>Retailers!I419^2</f>
        <v/>
      </c>
      <c r="E2606" s="14">
        <f>Retailers!J419^2</f>
        <v/>
      </c>
      <c r="F2606" s="14">
        <f>Retailers!K419^2</f>
        <v/>
      </c>
      <c r="T2606" s="14">
        <f>IF(F2605=24,SUM(D2606:F2795),"")</f>
        <v/>
      </c>
      <c r="U2606" s="14" t="n">
        <v>0</v>
      </c>
      <c r="V2606" s="14">
        <f>IF(T2606="","",T2606-U2606)</f>
        <v/>
      </c>
      <c r="AS2606" s="13" t="n"/>
      <c r="AT2606" s="13" t="n"/>
      <c r="AU2606" s="13" t="n"/>
    </row>
    <row r="2607">
      <c r="C2607" s="13" t="n">
        <v>38</v>
      </c>
      <c r="D2607" s="14">
        <f>Retailers!I420^2</f>
        <v/>
      </c>
      <c r="E2607" s="14">
        <f>Retailers!J420^2</f>
        <v/>
      </c>
      <c r="F2607" s="14">
        <f>Retailers!K420^2</f>
        <v/>
      </c>
      <c r="T2607" s="14">
        <f>IF(F2606=24,SUM(D2607:F2796),"")</f>
        <v/>
      </c>
      <c r="U2607" s="14" t="n">
        <v>0</v>
      </c>
      <c r="V2607" s="14">
        <f>IF(T2607="","",T2607-U2607)</f>
        <v/>
      </c>
      <c r="AS2607" s="13" t="n"/>
      <c r="AT2607" s="13" t="n"/>
      <c r="AU2607" s="13" t="n"/>
    </row>
    <row r="2608">
      <c r="C2608" s="13" t="n">
        <v>39</v>
      </c>
      <c r="D2608" s="14">
        <f>Retailers!I421^2</f>
        <v/>
      </c>
      <c r="E2608" s="14">
        <f>Retailers!J421^2</f>
        <v/>
      </c>
      <c r="F2608" s="14">
        <f>Retailers!K421^2</f>
        <v/>
      </c>
      <c r="T2608" s="14">
        <f>IF(F2607=24,SUM(D2608:F2797),"")</f>
        <v/>
      </c>
      <c r="U2608" s="14" t="n">
        <v>0</v>
      </c>
      <c r="V2608" s="14">
        <f>IF(T2608="","",T2608-U2608)</f>
        <v/>
      </c>
      <c r="AS2608" s="13" t="n"/>
      <c r="AT2608" s="13" t="n"/>
      <c r="AU2608" s="13" t="n"/>
    </row>
    <row r="2609">
      <c r="C2609" s="13" t="n">
        <v>40</v>
      </c>
      <c r="D2609" s="14">
        <f>Retailers!I422^2</f>
        <v/>
      </c>
      <c r="E2609" s="14">
        <f>Retailers!J422^2</f>
        <v/>
      </c>
      <c r="F2609" s="14">
        <f>Retailers!K422^2</f>
        <v/>
      </c>
      <c r="T2609" s="14">
        <f>IF(F2608=24,SUM(D2609:F2798),"")</f>
        <v/>
      </c>
      <c r="U2609" s="14" t="n">
        <v>0</v>
      </c>
      <c r="V2609" s="14">
        <f>IF(T2609="","",T2609-U2609)</f>
        <v/>
      </c>
      <c r="AS2609" s="13" t="n"/>
      <c r="AT2609" s="13" t="n"/>
      <c r="AU2609" s="13" t="n"/>
    </row>
    <row r="2610">
      <c r="C2610" s="13" t="n">
        <v>41</v>
      </c>
      <c r="D2610" s="14">
        <f>Retailers!I423^2</f>
        <v/>
      </c>
      <c r="E2610" s="14">
        <f>Retailers!J423^2</f>
        <v/>
      </c>
      <c r="F2610" s="14">
        <f>Retailers!K423^2</f>
        <v/>
      </c>
      <c r="T2610" s="14">
        <f>IF(F2609=24,SUM(D2610:F2799),"")</f>
        <v/>
      </c>
      <c r="U2610" s="14" t="n">
        <v>0</v>
      </c>
      <c r="V2610" s="14">
        <f>IF(T2610="","",T2610-U2610)</f>
        <v/>
      </c>
      <c r="AS2610" s="13" t="n"/>
      <c r="AT2610" s="13" t="n"/>
      <c r="AU2610" s="13" t="n"/>
    </row>
    <row r="2611">
      <c r="C2611" s="13" t="n">
        <v>42</v>
      </c>
      <c r="D2611" s="14">
        <f>Retailers!I424^2</f>
        <v/>
      </c>
      <c r="E2611" s="14">
        <f>Retailers!J424^2</f>
        <v/>
      </c>
      <c r="F2611" s="14">
        <f>Retailers!K424^2</f>
        <v/>
      </c>
      <c r="T2611" s="14">
        <f>IF(F2610=24,SUM(D2611:F2800),"")</f>
        <v/>
      </c>
      <c r="U2611" s="14" t="n">
        <v>0</v>
      </c>
      <c r="V2611" s="14">
        <f>IF(T2611="","",T2611-U2611)</f>
        <v/>
      </c>
      <c r="AS2611" s="13" t="n"/>
      <c r="AT2611" s="13" t="n"/>
      <c r="AU2611" s="13" t="n"/>
    </row>
    <row r="2612">
      <c r="C2612" s="13" t="n">
        <v>43</v>
      </c>
      <c r="D2612" s="14">
        <f>Retailers!I425^2</f>
        <v/>
      </c>
      <c r="E2612" s="14">
        <f>Retailers!J425^2</f>
        <v/>
      </c>
      <c r="F2612" s="14">
        <f>Retailers!K425^2</f>
        <v/>
      </c>
      <c r="T2612" s="14">
        <f>IF(F2611=24,SUM(D2612:F2801),"")</f>
        <v/>
      </c>
      <c r="U2612" s="14" t="n">
        <v>0</v>
      </c>
      <c r="V2612" s="14">
        <f>IF(T2612="","",T2612-U2612)</f>
        <v/>
      </c>
      <c r="AS2612" s="13" t="n"/>
      <c r="AT2612" s="13" t="n"/>
      <c r="AU2612" s="13" t="n"/>
    </row>
    <row r="2613">
      <c r="C2613" s="13" t="n">
        <v>44</v>
      </c>
      <c r="D2613" s="14">
        <f>Retailers!I426^2</f>
        <v/>
      </c>
      <c r="E2613" s="14">
        <f>Retailers!J426^2</f>
        <v/>
      </c>
      <c r="F2613" s="14">
        <f>Retailers!K426^2</f>
        <v/>
      </c>
      <c r="T2613" s="14">
        <f>IF(F2612=24,SUM(D2613:F2802),"")</f>
        <v/>
      </c>
      <c r="U2613" s="14" t="n">
        <v>0</v>
      </c>
      <c r="V2613" s="14">
        <f>IF(T2613="","",T2613-U2613)</f>
        <v/>
      </c>
      <c r="AS2613" s="13" t="n"/>
      <c r="AT2613" s="13" t="n"/>
      <c r="AU2613" s="13" t="n"/>
    </row>
    <row r="2614">
      <c r="C2614" s="13" t="n">
        <v>45</v>
      </c>
      <c r="D2614" s="14">
        <f>Retailers!I427^2</f>
        <v/>
      </c>
      <c r="E2614" s="14">
        <f>Retailers!J427^2</f>
        <v/>
      </c>
      <c r="F2614" s="14">
        <f>Retailers!K427^2</f>
        <v/>
      </c>
      <c r="T2614" s="14">
        <f>IF(F2613=24,SUM(D2614:F2803),"")</f>
        <v/>
      </c>
      <c r="U2614" s="14" t="n">
        <v>0</v>
      </c>
      <c r="V2614" s="14">
        <f>IF(T2614="","",T2614-U2614)</f>
        <v/>
      </c>
      <c r="AS2614" s="13" t="n"/>
      <c r="AT2614" s="13" t="n"/>
      <c r="AU2614" s="13" t="n"/>
    </row>
    <row r="2615">
      <c r="C2615" s="13" t="n">
        <v>46</v>
      </c>
      <c r="D2615" s="14">
        <f>Retailers!I428^2</f>
        <v/>
      </c>
      <c r="E2615" s="14">
        <f>Retailers!J428^2</f>
        <v/>
      </c>
      <c r="F2615" s="14">
        <f>Retailers!K428^2</f>
        <v/>
      </c>
      <c r="T2615" s="14">
        <f>IF(F2614=24,SUM(D2615:F2804),"")</f>
        <v/>
      </c>
      <c r="U2615" s="14" t="n">
        <v>0</v>
      </c>
      <c r="V2615" s="14">
        <f>IF(T2615="","",T2615-U2615)</f>
        <v/>
      </c>
      <c r="AS2615" s="13" t="n"/>
      <c r="AT2615" s="13" t="n"/>
      <c r="AU2615" s="13" t="n"/>
    </row>
    <row r="2616">
      <c r="C2616" s="13" t="n">
        <v>47</v>
      </c>
      <c r="D2616" s="14">
        <f>Retailers!I429^2</f>
        <v/>
      </c>
      <c r="E2616" s="14">
        <f>Retailers!J429^2</f>
        <v/>
      </c>
      <c r="F2616" s="14">
        <f>Retailers!K429^2</f>
        <v/>
      </c>
      <c r="T2616" s="14">
        <f>IF(F2615=24,SUM(D2616:F2805),"")</f>
        <v/>
      </c>
      <c r="U2616" s="14" t="n">
        <v>0</v>
      </c>
      <c r="V2616" s="14">
        <f>IF(T2616="","",T2616-U2616)</f>
        <v/>
      </c>
      <c r="AS2616" s="13" t="n"/>
      <c r="AT2616" s="13" t="n"/>
      <c r="AU2616" s="13" t="n"/>
    </row>
    <row r="2617">
      <c r="C2617" s="13" t="n">
        <v>48</v>
      </c>
      <c r="D2617" s="14">
        <f>Retailers!I430^2</f>
        <v/>
      </c>
      <c r="E2617" s="14">
        <f>Retailers!J430^2</f>
        <v/>
      </c>
      <c r="F2617" s="14">
        <f>Retailers!K430^2</f>
        <v/>
      </c>
      <c r="T2617" s="14">
        <f>IF(F2616=24,SUM(D2617:F2806),"")</f>
        <v/>
      </c>
      <c r="U2617" s="14" t="n">
        <v>0</v>
      </c>
      <c r="V2617" s="14">
        <f>IF(T2617="","",T2617-U2617)</f>
        <v/>
      </c>
      <c r="AS2617" s="13" t="n"/>
      <c r="AT2617" s="13" t="n"/>
      <c r="AU2617" s="13" t="n"/>
    </row>
    <row r="2618">
      <c r="C2618" s="13" t="n">
        <v>49</v>
      </c>
      <c r="D2618" s="14">
        <f>Retailers!I431^2</f>
        <v/>
      </c>
      <c r="E2618" s="14">
        <f>Retailers!J431^2</f>
        <v/>
      </c>
      <c r="F2618" s="14">
        <f>Retailers!K431^2</f>
        <v/>
      </c>
      <c r="T2618" s="14">
        <f>IF(F2617=24,SUM(D2618:F2807),"")</f>
        <v/>
      </c>
      <c r="U2618" s="14" t="n">
        <v>0</v>
      </c>
      <c r="V2618" s="14">
        <f>IF(T2618="","",T2618-U2618)</f>
        <v/>
      </c>
      <c r="AS2618" s="13" t="n"/>
      <c r="AT2618" s="13" t="n"/>
      <c r="AU2618" s="13" t="n"/>
    </row>
    <row r="2619">
      <c r="C2619" s="13" t="n">
        <v>50</v>
      </c>
      <c r="D2619" s="14">
        <f>Retailers!I432^2</f>
        <v/>
      </c>
      <c r="E2619" s="14">
        <f>Retailers!J432^2</f>
        <v/>
      </c>
      <c r="F2619" s="14">
        <f>Retailers!K432^2</f>
        <v/>
      </c>
      <c r="T2619" s="14">
        <f>IF(F2618=24,SUM(D2619:F2808),"")</f>
        <v/>
      </c>
      <c r="U2619" s="14" t="n">
        <v>0</v>
      </c>
      <c r="V2619" s="14">
        <f>IF(T2619="","",T2619-U2619)</f>
        <v/>
      </c>
      <c r="AS2619" s="13" t="n"/>
      <c r="AT2619" s="13" t="n"/>
      <c r="AU2619" s="13" t="n"/>
    </row>
    <row r="2620">
      <c r="C2620" s="13" t="n">
        <v>51</v>
      </c>
      <c r="D2620" s="14">
        <f>Retailers!I433^2</f>
        <v/>
      </c>
      <c r="E2620" s="14">
        <f>Retailers!J433^2</f>
        <v/>
      </c>
      <c r="F2620" s="14">
        <f>Retailers!K433^2</f>
        <v/>
      </c>
      <c r="T2620" s="14">
        <f>IF(F2619=24,SUM(D2620:F2809),"")</f>
        <v/>
      </c>
      <c r="U2620" s="14" t="n">
        <v>0</v>
      </c>
      <c r="V2620" s="14">
        <f>IF(T2620="","",T2620-U2620)</f>
        <v/>
      </c>
      <c r="AS2620" s="13" t="n"/>
      <c r="AT2620" s="13" t="n"/>
      <c r="AU2620" s="13" t="n"/>
    </row>
    <row r="2621">
      <c r="C2621" s="13" t="n">
        <v>52</v>
      </c>
      <c r="D2621" s="14">
        <f>Retailers!I434^2</f>
        <v/>
      </c>
      <c r="E2621" s="14">
        <f>Retailers!J434^2</f>
        <v/>
      </c>
      <c r="F2621" s="14">
        <f>Retailers!K434^2</f>
        <v/>
      </c>
      <c r="T2621" s="14">
        <f>IF(F2620=24,SUM(D2621:F2810),"")</f>
        <v/>
      </c>
      <c r="U2621" s="14" t="n">
        <v>0</v>
      </c>
      <c r="V2621" s="14">
        <f>IF(T2621="","",T2621-U2621)</f>
        <v/>
      </c>
      <c r="AS2621" s="13" t="n"/>
      <c r="AT2621" s="13" t="n"/>
      <c r="AU2621" s="13" t="n"/>
    </row>
    <row r="2622">
      <c r="C2622" s="13" t="n">
        <v>53</v>
      </c>
      <c r="D2622" s="14">
        <f>Retailers!I435^2</f>
        <v/>
      </c>
      <c r="E2622" s="14">
        <f>Retailers!J435^2</f>
        <v/>
      </c>
      <c r="F2622" s="14">
        <f>Retailers!K435^2</f>
        <v/>
      </c>
      <c r="T2622" s="14">
        <f>IF(F2621=24,SUM(D2622:F2811),"")</f>
        <v/>
      </c>
      <c r="U2622" s="14" t="n">
        <v>0</v>
      </c>
      <c r="V2622" s="14">
        <f>IF(T2622="","",T2622-U2622)</f>
        <v/>
      </c>
      <c r="AS2622" s="13" t="n"/>
      <c r="AT2622" s="13" t="n"/>
      <c r="AU2622" s="13" t="n"/>
    </row>
    <row r="2623">
      <c r="C2623" s="13" t="n">
        <v>54</v>
      </c>
      <c r="D2623" s="14">
        <f>Retailers!I436^2</f>
        <v/>
      </c>
      <c r="E2623" s="14">
        <f>Retailers!J436^2</f>
        <v/>
      </c>
      <c r="F2623" s="14">
        <f>Retailers!K436^2</f>
        <v/>
      </c>
      <c r="T2623" s="14">
        <f>IF(F2622=24,SUM(D2623:F2812),"")</f>
        <v/>
      </c>
      <c r="U2623" s="14" t="n">
        <v>0</v>
      </c>
      <c r="V2623" s="14">
        <f>IF(T2623="","",T2623-U2623)</f>
        <v/>
      </c>
      <c r="AS2623" s="13" t="n"/>
      <c r="AT2623" s="13" t="n"/>
      <c r="AU2623" s="13" t="n"/>
    </row>
    <row r="2624">
      <c r="C2624" s="13" t="n">
        <v>55</v>
      </c>
      <c r="D2624" s="14">
        <f>Retailers!I437^2</f>
        <v/>
      </c>
      <c r="E2624" s="14">
        <f>Retailers!J437^2</f>
        <v/>
      </c>
      <c r="F2624" s="14">
        <f>Retailers!K437^2</f>
        <v/>
      </c>
      <c r="T2624" s="14">
        <f>IF(F2623=24,SUM(D2624:F2813),"")</f>
        <v/>
      </c>
      <c r="U2624" s="14" t="n">
        <v>0</v>
      </c>
      <c r="V2624" s="14">
        <f>IF(T2624="","",T2624-U2624)</f>
        <v/>
      </c>
      <c r="AS2624" s="13" t="n"/>
      <c r="AT2624" s="13" t="n"/>
      <c r="AU2624" s="13" t="n"/>
    </row>
    <row r="2625">
      <c r="C2625" s="13" t="n">
        <v>56</v>
      </c>
      <c r="D2625" s="14">
        <f>Retailers!I438^2</f>
        <v/>
      </c>
      <c r="E2625" s="14">
        <f>Retailers!J438^2</f>
        <v/>
      </c>
      <c r="F2625" s="14">
        <f>Retailers!K438^2</f>
        <v/>
      </c>
      <c r="T2625" s="14">
        <f>IF(F2624=24,SUM(D2625:F2814),"")</f>
        <v/>
      </c>
      <c r="U2625" s="14" t="n">
        <v>0</v>
      </c>
      <c r="V2625" s="14">
        <f>IF(T2625="","",T2625-U2625)</f>
        <v/>
      </c>
      <c r="AS2625" s="13" t="n"/>
      <c r="AT2625" s="13" t="n"/>
      <c r="AU2625" s="13" t="n"/>
    </row>
    <row r="2626">
      <c r="C2626" s="13" t="n">
        <v>57</v>
      </c>
      <c r="D2626" s="14">
        <f>Retailers!I439^2</f>
        <v/>
      </c>
      <c r="E2626" s="14">
        <f>Retailers!J439^2</f>
        <v/>
      </c>
      <c r="F2626" s="14">
        <f>Retailers!K439^2</f>
        <v/>
      </c>
      <c r="T2626" s="14">
        <f>IF(F2625=24,SUM(D2626:F2815),"")</f>
        <v/>
      </c>
      <c r="U2626" s="14" t="n">
        <v>0</v>
      </c>
      <c r="V2626" s="14">
        <f>IF(T2626="","",T2626-U2626)</f>
        <v/>
      </c>
      <c r="AS2626" s="13" t="n"/>
      <c r="AT2626" s="13" t="n"/>
      <c r="AU2626" s="13" t="n"/>
    </row>
    <row r="2627">
      <c r="C2627" s="13" t="n">
        <v>58</v>
      </c>
      <c r="D2627" s="14">
        <f>Retailers!I440^2</f>
        <v/>
      </c>
      <c r="E2627" s="14">
        <f>Retailers!J440^2</f>
        <v/>
      </c>
      <c r="F2627" s="14">
        <f>Retailers!K440^2</f>
        <v/>
      </c>
      <c r="T2627" s="14">
        <f>IF(F2626=24,SUM(D2627:F2816),"")</f>
        <v/>
      </c>
      <c r="U2627" s="14" t="n">
        <v>0</v>
      </c>
      <c r="V2627" s="14">
        <f>IF(T2627="","",T2627-U2627)</f>
        <v/>
      </c>
      <c r="AS2627" s="13" t="n"/>
      <c r="AT2627" s="13" t="n"/>
      <c r="AU2627" s="13" t="n"/>
    </row>
    <row r="2628">
      <c r="C2628" s="13" t="n">
        <v>59</v>
      </c>
      <c r="D2628" s="14">
        <f>Retailers!I441^2</f>
        <v/>
      </c>
      <c r="E2628" s="14">
        <f>Retailers!J441^2</f>
        <v/>
      </c>
      <c r="F2628" s="14">
        <f>Retailers!K441^2</f>
        <v/>
      </c>
      <c r="T2628" s="14">
        <f>IF(F2627=24,SUM(D2628:F2817),"")</f>
        <v/>
      </c>
      <c r="U2628" s="14" t="n">
        <v>0</v>
      </c>
      <c r="V2628" s="14">
        <f>IF(T2628="","",T2628-U2628)</f>
        <v/>
      </c>
      <c r="AS2628" s="13" t="n"/>
      <c r="AT2628" s="13" t="n"/>
      <c r="AU2628" s="13" t="n"/>
    </row>
    <row r="2629">
      <c r="C2629" s="13" t="n">
        <v>60</v>
      </c>
      <c r="D2629" s="14">
        <f>Retailers!I442^2</f>
        <v/>
      </c>
      <c r="E2629" s="14">
        <f>Retailers!J442^2</f>
        <v/>
      </c>
      <c r="F2629" s="14">
        <f>Retailers!K442^2</f>
        <v/>
      </c>
      <c r="T2629" s="14">
        <f>IF(F2628=24,SUM(D2629:F2818),"")</f>
        <v/>
      </c>
      <c r="U2629" s="14" t="n">
        <v>0</v>
      </c>
      <c r="V2629" s="14">
        <f>IF(T2629="","",T2629-U2629)</f>
        <v/>
      </c>
      <c r="AS2629" s="13" t="n"/>
      <c r="AT2629" s="13" t="n"/>
      <c r="AU2629" s="13" t="n"/>
    </row>
    <row r="2630">
      <c r="C2630" s="13" t="n">
        <v>61</v>
      </c>
      <c r="D2630" s="14">
        <f>Retailers!I443^2</f>
        <v/>
      </c>
      <c r="E2630" s="14">
        <f>Retailers!J443^2</f>
        <v/>
      </c>
      <c r="F2630" s="14">
        <f>Retailers!K443^2</f>
        <v/>
      </c>
      <c r="T2630" s="14">
        <f>IF(F2629=24,SUM(D2630:F2819),"")</f>
        <v/>
      </c>
      <c r="U2630" s="14" t="n">
        <v>0</v>
      </c>
      <c r="V2630" s="14">
        <f>IF(T2630="","",T2630-U2630)</f>
        <v/>
      </c>
      <c r="AS2630" s="13" t="n"/>
      <c r="AT2630" s="13" t="n"/>
      <c r="AU2630" s="13" t="n"/>
    </row>
    <row r="2631">
      <c r="C2631" s="13" t="n">
        <v>62</v>
      </c>
      <c r="D2631" s="14">
        <f>Retailers!I444^2</f>
        <v/>
      </c>
      <c r="E2631" s="14">
        <f>Retailers!J444^2</f>
        <v/>
      </c>
      <c r="F2631" s="14">
        <f>Retailers!K444^2</f>
        <v/>
      </c>
      <c r="T2631" s="14">
        <f>IF(F2630=24,SUM(D2631:F2820),"")</f>
        <v/>
      </c>
      <c r="U2631" s="14" t="n">
        <v>0</v>
      </c>
      <c r="V2631" s="14">
        <f>IF(T2631="","",T2631-U2631)</f>
        <v/>
      </c>
      <c r="AS2631" s="13" t="n"/>
      <c r="AT2631" s="13" t="n"/>
      <c r="AU2631" s="13" t="n"/>
    </row>
    <row r="2632">
      <c r="C2632" s="13" t="n">
        <v>63</v>
      </c>
      <c r="D2632" s="14">
        <f>Retailers!I445^2</f>
        <v/>
      </c>
      <c r="E2632" s="14">
        <f>Retailers!J445^2</f>
        <v/>
      </c>
      <c r="F2632" s="14">
        <f>Retailers!K445^2</f>
        <v/>
      </c>
      <c r="T2632" s="14">
        <f>IF(F2631=24,SUM(D2632:F2821),"")</f>
        <v/>
      </c>
      <c r="U2632" s="14" t="n">
        <v>0</v>
      </c>
      <c r="V2632" s="14">
        <f>IF(T2632="","",T2632-U2632)</f>
        <v/>
      </c>
      <c r="AS2632" s="13" t="n"/>
      <c r="AT2632" s="13" t="n"/>
      <c r="AU2632" s="13" t="n"/>
    </row>
    <row r="2633">
      <c r="C2633" s="13" t="n">
        <v>64</v>
      </c>
      <c r="D2633" s="14">
        <f>Retailers!I446^2</f>
        <v/>
      </c>
      <c r="E2633" s="14">
        <f>Retailers!J446^2</f>
        <v/>
      </c>
      <c r="F2633" s="14">
        <f>Retailers!K446^2</f>
        <v/>
      </c>
      <c r="T2633" s="14">
        <f>IF(F2632=24,SUM(D2633:F2822),"")</f>
        <v/>
      </c>
      <c r="U2633" s="14" t="n">
        <v>0</v>
      </c>
      <c r="V2633" s="14">
        <f>IF(T2633="","",T2633-U2633)</f>
        <v/>
      </c>
      <c r="AS2633" s="13" t="n"/>
      <c r="AT2633" s="13" t="n"/>
      <c r="AU2633" s="13" t="n"/>
    </row>
    <row r="2634">
      <c r="C2634" s="13" t="n">
        <v>65</v>
      </c>
      <c r="D2634" s="14">
        <f>Retailers!I447^2</f>
        <v/>
      </c>
      <c r="E2634" s="14">
        <f>Retailers!J447^2</f>
        <v/>
      </c>
      <c r="F2634" s="14">
        <f>Retailers!K447^2</f>
        <v/>
      </c>
      <c r="T2634" s="14">
        <f>IF(F2633=24,SUM(D2634:F2823),"")</f>
        <v/>
      </c>
      <c r="U2634" s="14" t="n">
        <v>0</v>
      </c>
      <c r="V2634" s="14">
        <f>IF(T2634="","",T2634-U2634)</f>
        <v/>
      </c>
      <c r="AS2634" s="13" t="n"/>
      <c r="AT2634" s="13" t="n"/>
      <c r="AU2634" s="13" t="n"/>
    </row>
    <row r="2635">
      <c r="C2635" s="13" t="n">
        <v>66</v>
      </c>
      <c r="D2635" s="14">
        <f>Retailers!I448^2</f>
        <v/>
      </c>
      <c r="E2635" s="14">
        <f>Retailers!J448^2</f>
        <v/>
      </c>
      <c r="F2635" s="14">
        <f>Retailers!K448^2</f>
        <v/>
      </c>
      <c r="T2635" s="14">
        <f>IF(F2634=24,SUM(D2635:F2824),"")</f>
        <v/>
      </c>
      <c r="U2635" s="14" t="n">
        <v>0</v>
      </c>
      <c r="V2635" s="14">
        <f>IF(T2635="","",T2635-U2635)</f>
        <v/>
      </c>
      <c r="AS2635" s="13" t="n"/>
      <c r="AT2635" s="13" t="n"/>
      <c r="AU2635" s="13" t="n"/>
    </row>
    <row r="2636">
      <c r="C2636" s="13" t="n">
        <v>67</v>
      </c>
      <c r="D2636" s="14">
        <f>Retailers!I449^2</f>
        <v/>
      </c>
      <c r="E2636" s="14">
        <f>Retailers!J449^2</f>
        <v/>
      </c>
      <c r="F2636" s="14">
        <f>Retailers!K449^2</f>
        <v/>
      </c>
      <c r="T2636" s="14">
        <f>IF(F2635=24,SUM(D2636:F2825),"")</f>
        <v/>
      </c>
      <c r="U2636" s="14" t="n">
        <v>0</v>
      </c>
      <c r="V2636" s="14">
        <f>IF(T2636="","",T2636-U2636)</f>
        <v/>
      </c>
      <c r="AS2636" s="13" t="n"/>
      <c r="AT2636" s="13" t="n"/>
      <c r="AU2636" s="13" t="n"/>
    </row>
    <row r="2637">
      <c r="C2637" s="13" t="n">
        <v>68</v>
      </c>
      <c r="D2637" s="14">
        <f>Retailers!I450^2</f>
        <v/>
      </c>
      <c r="E2637" s="14">
        <f>Retailers!J450^2</f>
        <v/>
      </c>
      <c r="F2637" s="14">
        <f>Retailers!K450^2</f>
        <v/>
      </c>
      <c r="T2637" s="14">
        <f>IF(F2636=24,SUM(D2637:F2826),"")</f>
        <v/>
      </c>
      <c r="U2637" s="14" t="n">
        <v>0</v>
      </c>
      <c r="V2637" s="14">
        <f>IF(T2637="","",T2637-U2637)</f>
        <v/>
      </c>
      <c r="AS2637" s="13" t="n"/>
      <c r="AT2637" s="13" t="n"/>
      <c r="AU2637" s="13" t="n"/>
    </row>
    <row r="2638">
      <c r="C2638" s="13" t="n">
        <v>69</v>
      </c>
      <c r="D2638" s="14">
        <f>Retailers!I451^2</f>
        <v/>
      </c>
      <c r="E2638" s="14">
        <f>Retailers!J451^2</f>
        <v/>
      </c>
      <c r="F2638" s="14">
        <f>Retailers!K451^2</f>
        <v/>
      </c>
      <c r="T2638" s="14">
        <f>IF(F2637=24,SUM(D2638:F2827),"")</f>
        <v/>
      </c>
      <c r="U2638" s="14" t="n">
        <v>0</v>
      </c>
      <c r="V2638" s="14">
        <f>IF(T2638="","",T2638-U2638)</f>
        <v/>
      </c>
      <c r="AS2638" s="13" t="n"/>
      <c r="AT2638" s="13" t="n"/>
      <c r="AU2638" s="13" t="n"/>
    </row>
    <row r="2639">
      <c r="C2639" s="13" t="n">
        <v>70</v>
      </c>
      <c r="D2639" s="14">
        <f>Retailers!I452^2</f>
        <v/>
      </c>
      <c r="E2639" s="14">
        <f>Retailers!J452^2</f>
        <v/>
      </c>
      <c r="F2639" s="14">
        <f>Retailers!K452^2</f>
        <v/>
      </c>
      <c r="T2639" s="14">
        <f>IF(F2638=24,SUM(D2639:F2828),"")</f>
        <v/>
      </c>
      <c r="U2639" s="14" t="n">
        <v>0</v>
      </c>
      <c r="V2639" s="14">
        <f>IF(T2639="","",T2639-U2639)</f>
        <v/>
      </c>
      <c r="AS2639" s="13" t="n"/>
      <c r="AT2639" s="13" t="n"/>
      <c r="AU2639" s="13" t="n"/>
    </row>
    <row r="2640">
      <c r="C2640" s="13" t="n">
        <v>71</v>
      </c>
      <c r="D2640" s="14">
        <f>Retailers!I453^2</f>
        <v/>
      </c>
      <c r="E2640" s="14">
        <f>Retailers!J453^2</f>
        <v/>
      </c>
      <c r="F2640" s="14">
        <f>Retailers!K453^2</f>
        <v/>
      </c>
      <c r="T2640" s="14">
        <f>IF(F2639=24,SUM(D2640:F2829),"")</f>
        <v/>
      </c>
      <c r="U2640" s="14" t="n">
        <v>0</v>
      </c>
      <c r="V2640" s="14">
        <f>IF(T2640="","",T2640-U2640)</f>
        <v/>
      </c>
      <c r="AS2640" s="13" t="n"/>
      <c r="AT2640" s="13" t="n"/>
      <c r="AU2640" s="13" t="n"/>
    </row>
    <row r="2641">
      <c r="C2641" s="13" t="n">
        <v>72</v>
      </c>
      <c r="D2641" s="14">
        <f>Retailers!I454^2</f>
        <v/>
      </c>
      <c r="E2641" s="14">
        <f>Retailers!J454^2</f>
        <v/>
      </c>
      <c r="F2641" s="14">
        <f>Retailers!K454^2</f>
        <v/>
      </c>
      <c r="T2641" s="14">
        <f>IF(F2640=24,SUM(D2641:F2830),"")</f>
        <v/>
      </c>
      <c r="U2641" s="14" t="n">
        <v>0</v>
      </c>
      <c r="V2641" s="14">
        <f>IF(T2641="","",T2641-U2641)</f>
        <v/>
      </c>
      <c r="AS2641" s="13" t="n"/>
      <c r="AT2641" s="13" t="n"/>
      <c r="AU2641" s="13" t="n"/>
    </row>
    <row r="2642">
      <c r="C2642" s="13" t="n">
        <v>73</v>
      </c>
      <c r="D2642" s="14">
        <f>Retailers!I455^2</f>
        <v/>
      </c>
      <c r="E2642" s="14">
        <f>Retailers!J455^2</f>
        <v/>
      </c>
      <c r="F2642" s="14">
        <f>Retailers!K455^2</f>
        <v/>
      </c>
      <c r="T2642" s="14">
        <f>IF(F2641=24,SUM(D2642:F2831),"")</f>
        <v/>
      </c>
      <c r="U2642" s="14" t="n">
        <v>0</v>
      </c>
      <c r="V2642" s="14">
        <f>IF(T2642="","",T2642-U2642)</f>
        <v/>
      </c>
      <c r="AS2642" s="13" t="n"/>
      <c r="AT2642" s="13" t="n"/>
      <c r="AU2642" s="13" t="n"/>
    </row>
    <row r="2643">
      <c r="C2643" s="13" t="n">
        <v>74</v>
      </c>
      <c r="D2643" s="14">
        <f>Retailers!I456^2</f>
        <v/>
      </c>
      <c r="E2643" s="14">
        <f>Retailers!J456^2</f>
        <v/>
      </c>
      <c r="F2643" s="14">
        <f>Retailers!K456^2</f>
        <v/>
      </c>
      <c r="T2643" s="14">
        <f>IF(F2642=24,SUM(D2643:F2832),"")</f>
        <v/>
      </c>
      <c r="U2643" s="14" t="n">
        <v>0</v>
      </c>
      <c r="V2643" s="14">
        <f>IF(T2643="","",T2643-U2643)</f>
        <v/>
      </c>
      <c r="AS2643" s="13" t="n"/>
      <c r="AT2643" s="13" t="n"/>
      <c r="AU2643" s="13" t="n"/>
    </row>
    <row r="2644">
      <c r="C2644" s="13" t="n">
        <v>75</v>
      </c>
      <c r="D2644" s="14">
        <f>Retailers!I457^2</f>
        <v/>
      </c>
      <c r="E2644" s="14">
        <f>Retailers!J457^2</f>
        <v/>
      </c>
      <c r="F2644" s="14">
        <f>Retailers!K457^2</f>
        <v/>
      </c>
      <c r="T2644" s="14">
        <f>IF(F2643=24,SUM(D2644:F2833),"")</f>
        <v/>
      </c>
      <c r="U2644" s="14" t="n">
        <v>0</v>
      </c>
      <c r="V2644" s="14">
        <f>IF(T2644="","",T2644-U2644)</f>
        <v/>
      </c>
      <c r="AS2644" s="13" t="n"/>
      <c r="AT2644" s="13" t="n"/>
      <c r="AU2644" s="13" t="n"/>
    </row>
    <row r="2645">
      <c r="C2645" s="13" t="n">
        <v>76</v>
      </c>
      <c r="D2645" s="14">
        <f>Retailers!I458^2</f>
        <v/>
      </c>
      <c r="E2645" s="14">
        <f>Retailers!J458^2</f>
        <v/>
      </c>
      <c r="F2645" s="14">
        <f>Retailers!K458^2</f>
        <v/>
      </c>
      <c r="T2645" s="14">
        <f>IF(F2644=24,SUM(D2645:F2834),"")</f>
        <v/>
      </c>
      <c r="U2645" s="14" t="n">
        <v>0</v>
      </c>
      <c r="V2645" s="14">
        <f>IF(T2645="","",T2645-U2645)</f>
        <v/>
      </c>
      <c r="AS2645" s="13" t="n"/>
      <c r="AT2645" s="13" t="n"/>
      <c r="AU2645" s="13" t="n"/>
    </row>
    <row r="2646">
      <c r="C2646" s="13" t="n">
        <v>77</v>
      </c>
      <c r="D2646" s="14">
        <f>Retailers!I459^2</f>
        <v/>
      </c>
      <c r="E2646" s="14">
        <f>Retailers!J459^2</f>
        <v/>
      </c>
      <c r="F2646" s="14">
        <f>Retailers!K459^2</f>
        <v/>
      </c>
      <c r="T2646" s="14">
        <f>IF(F2645=24,SUM(D2646:F2835),"")</f>
        <v/>
      </c>
      <c r="U2646" s="14" t="n">
        <v>0</v>
      </c>
      <c r="V2646" s="14">
        <f>IF(T2646="","",T2646-U2646)</f>
        <v/>
      </c>
      <c r="AS2646" s="13" t="n"/>
      <c r="AT2646" s="13" t="n"/>
      <c r="AU2646" s="13" t="n"/>
    </row>
    <row r="2647">
      <c r="C2647" s="13" t="n">
        <v>78</v>
      </c>
      <c r="D2647" s="14">
        <f>Retailers!I460^2</f>
        <v/>
      </c>
      <c r="E2647" s="14">
        <f>Retailers!J460^2</f>
        <v/>
      </c>
      <c r="F2647" s="14">
        <f>Retailers!K460^2</f>
        <v/>
      </c>
      <c r="T2647" s="14">
        <f>IF(F2646=24,SUM(D2647:F2836),"")</f>
        <v/>
      </c>
      <c r="U2647" s="14" t="n">
        <v>0</v>
      </c>
      <c r="V2647" s="14">
        <f>IF(T2647="","",T2647-U2647)</f>
        <v/>
      </c>
      <c r="AS2647" s="13" t="n"/>
      <c r="AT2647" s="13" t="n"/>
      <c r="AU2647" s="13" t="n"/>
    </row>
    <row r="2648">
      <c r="C2648" s="13" t="n">
        <v>79</v>
      </c>
      <c r="D2648" s="14">
        <f>Retailers!I461^2</f>
        <v/>
      </c>
      <c r="E2648" s="14">
        <f>Retailers!J461^2</f>
        <v/>
      </c>
      <c r="F2648" s="14">
        <f>Retailers!K461^2</f>
        <v/>
      </c>
      <c r="T2648" s="14">
        <f>IF(F2647=24,SUM(D2648:F2837),"")</f>
        <v/>
      </c>
      <c r="U2648" s="14" t="n">
        <v>0</v>
      </c>
      <c r="V2648" s="14">
        <f>IF(T2648="","",T2648-U2648)</f>
        <v/>
      </c>
      <c r="AS2648" s="13" t="n"/>
      <c r="AT2648" s="13" t="n"/>
      <c r="AU2648" s="13" t="n"/>
    </row>
    <row r="2649">
      <c r="C2649" s="13" t="n">
        <v>80</v>
      </c>
      <c r="D2649" s="14">
        <f>Retailers!I462^2</f>
        <v/>
      </c>
      <c r="E2649" s="14">
        <f>Retailers!J462^2</f>
        <v/>
      </c>
      <c r="F2649" s="14">
        <f>Retailers!K462^2</f>
        <v/>
      </c>
      <c r="T2649" s="14">
        <f>IF(F2648=24,SUM(D2649:F2838),"")</f>
        <v/>
      </c>
      <c r="U2649" s="14" t="n">
        <v>0</v>
      </c>
      <c r="V2649" s="14">
        <f>IF(T2649="","",T2649-U2649)</f>
        <v/>
      </c>
      <c r="AS2649" s="13" t="n"/>
      <c r="AT2649" s="13" t="n"/>
      <c r="AU2649" s="13" t="n"/>
    </row>
    <row r="2650">
      <c r="C2650" s="13" t="n">
        <v>81</v>
      </c>
      <c r="D2650" s="14">
        <f>Retailers!I463^2</f>
        <v/>
      </c>
      <c r="E2650" s="14">
        <f>Retailers!J463^2</f>
        <v/>
      </c>
      <c r="F2650" s="14">
        <f>Retailers!K463^2</f>
        <v/>
      </c>
      <c r="T2650" s="14">
        <f>IF(F2649=24,SUM(D2650:F2839),"")</f>
        <v/>
      </c>
      <c r="U2650" s="14" t="n">
        <v>0</v>
      </c>
      <c r="V2650" s="14">
        <f>IF(T2650="","",T2650-U2650)</f>
        <v/>
      </c>
      <c r="AS2650" s="13" t="n"/>
      <c r="AT2650" s="13" t="n"/>
      <c r="AU2650" s="13" t="n"/>
    </row>
    <row r="2651">
      <c r="C2651" s="13" t="n">
        <v>82</v>
      </c>
      <c r="D2651" s="14">
        <f>Retailers!I464^2</f>
        <v/>
      </c>
      <c r="E2651" s="14">
        <f>Retailers!J464^2</f>
        <v/>
      </c>
      <c r="F2651" s="14">
        <f>Retailers!K464^2</f>
        <v/>
      </c>
      <c r="T2651" s="14">
        <f>IF(F2650=24,SUM(D2651:F2840),"")</f>
        <v/>
      </c>
      <c r="U2651" s="14" t="n">
        <v>0</v>
      </c>
      <c r="V2651" s="14">
        <f>IF(T2651="","",T2651-U2651)</f>
        <v/>
      </c>
      <c r="AS2651" s="13" t="n"/>
      <c r="AT2651" s="13" t="n"/>
      <c r="AU2651" s="13" t="n"/>
    </row>
    <row r="2652">
      <c r="C2652" s="13" t="n">
        <v>83</v>
      </c>
      <c r="D2652" s="14">
        <f>Retailers!I465^2</f>
        <v/>
      </c>
      <c r="E2652" s="14">
        <f>Retailers!J465^2</f>
        <v/>
      </c>
      <c r="F2652" s="14">
        <f>Retailers!K465^2</f>
        <v/>
      </c>
      <c r="T2652" s="14">
        <f>IF(F2651=24,SUM(D2652:F2841),"")</f>
        <v/>
      </c>
      <c r="U2652" s="14" t="n">
        <v>0</v>
      </c>
      <c r="V2652" s="14">
        <f>IF(T2652="","",T2652-U2652)</f>
        <v/>
      </c>
      <c r="AS2652" s="13" t="n"/>
      <c r="AT2652" s="13" t="n"/>
      <c r="AU2652" s="13" t="n"/>
    </row>
    <row r="2653">
      <c r="C2653" s="13" t="n">
        <v>84</v>
      </c>
      <c r="D2653" s="14">
        <f>Retailers!I466^2</f>
        <v/>
      </c>
      <c r="E2653" s="14">
        <f>Retailers!J466^2</f>
        <v/>
      </c>
      <c r="F2653" s="14">
        <f>Retailers!K466^2</f>
        <v/>
      </c>
      <c r="T2653" s="14">
        <f>IF(F2652=24,SUM(D2653:F2842),"")</f>
        <v/>
      </c>
      <c r="U2653" s="14" t="n">
        <v>0</v>
      </c>
      <c r="V2653" s="14">
        <f>IF(T2653="","",T2653-U2653)</f>
        <v/>
      </c>
      <c r="AS2653" s="13" t="n"/>
      <c r="AT2653" s="13" t="n"/>
      <c r="AU2653" s="13" t="n"/>
    </row>
    <row r="2654">
      <c r="C2654" s="13" t="n">
        <v>85</v>
      </c>
      <c r="D2654" s="14">
        <f>Retailers!I467^2</f>
        <v/>
      </c>
      <c r="E2654" s="14">
        <f>Retailers!J467^2</f>
        <v/>
      </c>
      <c r="F2654" s="14">
        <f>Retailers!K467^2</f>
        <v/>
      </c>
      <c r="T2654" s="14">
        <f>IF(F2653=24,SUM(D2654:F2843),"")</f>
        <v/>
      </c>
      <c r="U2654" s="14" t="n">
        <v>0</v>
      </c>
      <c r="V2654" s="14">
        <f>IF(T2654="","",T2654-U2654)</f>
        <v/>
      </c>
      <c r="AS2654" s="13" t="n"/>
      <c r="AT2654" s="13" t="n"/>
      <c r="AU2654" s="13" t="n"/>
    </row>
    <row r="2655">
      <c r="C2655" s="13" t="n">
        <v>86</v>
      </c>
      <c r="D2655" s="14">
        <f>Retailers!I468^2</f>
        <v/>
      </c>
      <c r="E2655" s="14">
        <f>Retailers!J468^2</f>
        <v/>
      </c>
      <c r="F2655" s="14">
        <f>Retailers!K468^2</f>
        <v/>
      </c>
      <c r="T2655" s="14">
        <f>IF(F2654=24,SUM(D2655:F2844),"")</f>
        <v/>
      </c>
      <c r="U2655" s="14" t="n">
        <v>0</v>
      </c>
      <c r="V2655" s="14">
        <f>IF(T2655="","",T2655-U2655)</f>
        <v/>
      </c>
      <c r="AS2655" s="13" t="n"/>
      <c r="AT2655" s="13" t="n"/>
      <c r="AU2655" s="13" t="n"/>
    </row>
    <row r="2656">
      <c r="C2656" s="13" t="n">
        <v>87</v>
      </c>
      <c r="D2656" s="14">
        <f>Retailers!I469^2</f>
        <v/>
      </c>
      <c r="E2656" s="14">
        <f>Retailers!J469^2</f>
        <v/>
      </c>
      <c r="F2656" s="14">
        <f>Retailers!K469^2</f>
        <v/>
      </c>
      <c r="T2656" s="14">
        <f>IF(F2655=24,SUM(D2656:F2845),"")</f>
        <v/>
      </c>
      <c r="U2656" s="14" t="n">
        <v>0</v>
      </c>
      <c r="V2656" s="14">
        <f>IF(T2656="","",T2656-U2656)</f>
        <v/>
      </c>
      <c r="AS2656" s="13" t="n"/>
      <c r="AT2656" s="13" t="n"/>
      <c r="AU2656" s="13" t="n"/>
    </row>
    <row r="2657">
      <c r="C2657" s="13" t="n">
        <v>88</v>
      </c>
      <c r="D2657" s="14">
        <f>Retailers!I470^2</f>
        <v/>
      </c>
      <c r="E2657" s="14">
        <f>Retailers!J470^2</f>
        <v/>
      </c>
      <c r="F2657" s="14">
        <f>Retailers!K470^2</f>
        <v/>
      </c>
      <c r="T2657" s="14">
        <f>IF(F2656=24,SUM(D2657:F2846),"")</f>
        <v/>
      </c>
      <c r="U2657" s="14" t="n">
        <v>0</v>
      </c>
      <c r="V2657" s="14">
        <f>IF(T2657="","",T2657-U2657)</f>
        <v/>
      </c>
      <c r="AS2657" s="13" t="n"/>
      <c r="AT2657" s="13" t="n"/>
      <c r="AU2657" s="13" t="n"/>
    </row>
    <row r="2658">
      <c r="C2658" s="13" t="n">
        <v>89</v>
      </c>
      <c r="D2658" s="14">
        <f>Retailers!I471^2</f>
        <v/>
      </c>
      <c r="E2658" s="14">
        <f>Retailers!J471^2</f>
        <v/>
      </c>
      <c r="F2658" s="14">
        <f>Retailers!K471^2</f>
        <v/>
      </c>
      <c r="T2658" s="14">
        <f>IF(F2657=24,SUM(D2658:F2847),"")</f>
        <v/>
      </c>
      <c r="U2658" s="14" t="n">
        <v>0</v>
      </c>
      <c r="V2658" s="14">
        <f>IF(T2658="","",T2658-U2658)</f>
        <v/>
      </c>
      <c r="AS2658" s="13" t="n"/>
      <c r="AT2658" s="13" t="n"/>
      <c r="AU2658" s="13" t="n"/>
    </row>
    <row r="2659">
      <c r="C2659" s="13" t="n">
        <v>90</v>
      </c>
      <c r="D2659" s="14">
        <f>Retailers!I472^2</f>
        <v/>
      </c>
      <c r="E2659" s="14">
        <f>Retailers!J472^2</f>
        <v/>
      </c>
      <c r="F2659" s="14">
        <f>Retailers!K472^2</f>
        <v/>
      </c>
      <c r="T2659" s="14">
        <f>IF(F2658=24,SUM(D2659:F2848),"")</f>
        <v/>
      </c>
      <c r="U2659" s="14" t="n">
        <v>0</v>
      </c>
      <c r="V2659" s="14">
        <f>IF(T2659="","",T2659-U2659)</f>
        <v/>
      </c>
      <c r="AS2659" s="13" t="n"/>
      <c r="AT2659" s="13" t="n"/>
      <c r="AU2659" s="13" t="n"/>
    </row>
    <row r="2660">
      <c r="C2660" s="13" t="n">
        <v>91</v>
      </c>
      <c r="D2660" s="14">
        <f>Retailers!I473^2</f>
        <v/>
      </c>
      <c r="E2660" s="14">
        <f>Retailers!J473^2</f>
        <v/>
      </c>
      <c r="F2660" s="14">
        <f>Retailers!K473^2</f>
        <v/>
      </c>
      <c r="T2660" s="14">
        <f>IF(F2659=24,SUM(D2660:F2849),"")</f>
        <v/>
      </c>
      <c r="U2660" s="14" t="n">
        <v>0</v>
      </c>
      <c r="V2660" s="14">
        <f>IF(T2660="","",T2660-U2660)</f>
        <v/>
      </c>
      <c r="AS2660" s="13" t="n"/>
      <c r="AT2660" s="13" t="n"/>
      <c r="AU2660" s="13" t="n"/>
    </row>
    <row r="2661">
      <c r="C2661" s="13" t="n">
        <v>92</v>
      </c>
      <c r="D2661" s="14">
        <f>Retailers!I474^2</f>
        <v/>
      </c>
      <c r="E2661" s="14">
        <f>Retailers!J474^2</f>
        <v/>
      </c>
      <c r="F2661" s="14">
        <f>Retailers!K474^2</f>
        <v/>
      </c>
      <c r="T2661" s="14">
        <f>IF(F2660=24,SUM(D2661:F2850),"")</f>
        <v/>
      </c>
      <c r="U2661" s="14" t="n">
        <v>0</v>
      </c>
      <c r="V2661" s="14">
        <f>IF(T2661="","",T2661-U2661)</f>
        <v/>
      </c>
      <c r="AS2661" s="13" t="n"/>
      <c r="AT2661" s="13" t="n"/>
      <c r="AU2661" s="13" t="n"/>
    </row>
    <row r="2662">
      <c r="C2662" s="13" t="n">
        <v>93</v>
      </c>
      <c r="D2662" s="14">
        <f>Retailers!I475^2</f>
        <v/>
      </c>
      <c r="E2662" s="14">
        <f>Retailers!J475^2</f>
        <v/>
      </c>
      <c r="F2662" s="14">
        <f>Retailers!K475^2</f>
        <v/>
      </c>
      <c r="T2662" s="14">
        <f>IF(F2661=24,SUM(D2662:F2851),"")</f>
        <v/>
      </c>
      <c r="U2662" s="14" t="n">
        <v>0</v>
      </c>
      <c r="V2662" s="14">
        <f>IF(T2662="","",T2662-U2662)</f>
        <v/>
      </c>
      <c r="AS2662" s="13" t="n"/>
      <c r="AT2662" s="13" t="n"/>
      <c r="AU2662" s="13" t="n"/>
    </row>
    <row r="2663">
      <c r="C2663" s="13" t="n">
        <v>94</v>
      </c>
      <c r="D2663" s="14">
        <f>Retailers!I476^2</f>
        <v/>
      </c>
      <c r="E2663" s="14">
        <f>Retailers!J476^2</f>
        <v/>
      </c>
      <c r="F2663" s="14">
        <f>Retailers!K476^2</f>
        <v/>
      </c>
      <c r="T2663" s="14">
        <f>IF(F2662=24,SUM(D2663:F2852),"")</f>
        <v/>
      </c>
      <c r="U2663" s="14" t="n">
        <v>0</v>
      </c>
      <c r="V2663" s="14">
        <f>IF(T2663="","",T2663-U2663)</f>
        <v/>
      </c>
      <c r="AS2663" s="13" t="n"/>
      <c r="AT2663" s="13" t="n"/>
      <c r="AU2663" s="13" t="n"/>
    </row>
    <row r="2664">
      <c r="C2664" s="13" t="n">
        <v>95</v>
      </c>
      <c r="D2664" s="14">
        <f>Retailers!I477^2</f>
        <v/>
      </c>
      <c r="E2664" s="14">
        <f>Retailers!J477^2</f>
        <v/>
      </c>
      <c r="F2664" s="14">
        <f>Retailers!K477^2</f>
        <v/>
      </c>
      <c r="T2664" s="14">
        <f>IF(F2663=24,SUM(D2664:F2853),"")</f>
        <v/>
      </c>
      <c r="U2664" s="14" t="n">
        <v>0</v>
      </c>
      <c r="V2664" s="14">
        <f>IF(T2664="","",T2664-U2664)</f>
        <v/>
      </c>
      <c r="AS2664" s="13" t="n"/>
      <c r="AT2664" s="13" t="n"/>
      <c r="AU2664" s="13" t="n"/>
    </row>
    <row r="2665">
      <c r="C2665" s="13" t="n">
        <v>96</v>
      </c>
      <c r="D2665" s="14">
        <f>Retailers!I478^2</f>
        <v/>
      </c>
      <c r="E2665" s="14">
        <f>Retailers!J478^2</f>
        <v/>
      </c>
      <c r="F2665" s="14">
        <f>Retailers!K478^2</f>
        <v/>
      </c>
      <c r="T2665" s="14">
        <f>IF(F2664=24,SUM(D2665:F2854),"")</f>
        <v/>
      </c>
      <c r="U2665" s="14" t="n">
        <v>0</v>
      </c>
      <c r="V2665" s="14">
        <f>IF(T2665="","",T2665-U2665)</f>
        <v/>
      </c>
      <c r="AS2665" s="13" t="n"/>
      <c r="AT2665" s="13" t="n"/>
      <c r="AU2665" s="13" t="n"/>
    </row>
    <row r="2666">
      <c r="C2666" s="13" t="n">
        <v>97</v>
      </c>
      <c r="D2666" s="14">
        <f>Retailers!I479^2</f>
        <v/>
      </c>
      <c r="E2666" s="14">
        <f>Retailers!J479^2</f>
        <v/>
      </c>
      <c r="F2666" s="14">
        <f>Retailers!K479^2</f>
        <v/>
      </c>
      <c r="T2666" s="14">
        <f>IF(F2665=24,SUM(D2666:F2855),"")</f>
        <v/>
      </c>
      <c r="U2666" s="14" t="n">
        <v>0</v>
      </c>
      <c r="V2666" s="14">
        <f>IF(T2666="","",T2666-U2666)</f>
        <v/>
      </c>
      <c r="AS2666" s="13" t="n"/>
      <c r="AT2666" s="13" t="n"/>
      <c r="AU2666" s="13" t="n"/>
    </row>
    <row r="2667">
      <c r="C2667" s="13" t="n">
        <v>98</v>
      </c>
      <c r="D2667" s="14">
        <f>Retailers!I480^2</f>
        <v/>
      </c>
      <c r="E2667" s="14">
        <f>Retailers!J480^2</f>
        <v/>
      </c>
      <c r="F2667" s="14">
        <f>Retailers!K480^2</f>
        <v/>
      </c>
      <c r="T2667" s="14">
        <f>IF(F2666=24,SUM(D2667:F2856),"")</f>
        <v/>
      </c>
      <c r="U2667" s="14" t="n">
        <v>0</v>
      </c>
      <c r="V2667" s="14">
        <f>IF(T2667="","",T2667-U2667)</f>
        <v/>
      </c>
      <c r="AS2667" s="13" t="n"/>
      <c r="AT2667" s="13" t="n"/>
      <c r="AU2667" s="13" t="n"/>
    </row>
    <row r="2668">
      <c r="C2668" s="13" t="n">
        <v>99</v>
      </c>
      <c r="D2668" s="14">
        <f>Retailers!I481^2</f>
        <v/>
      </c>
      <c r="E2668" s="14">
        <f>Retailers!J481^2</f>
        <v/>
      </c>
      <c r="F2668" s="14">
        <f>Retailers!K481^2</f>
        <v/>
      </c>
      <c r="T2668" s="14">
        <f>IF(F2667=24,SUM(D2668:F2857),"")</f>
        <v/>
      </c>
      <c r="U2668" s="14" t="n">
        <v>0</v>
      </c>
      <c r="V2668" s="14">
        <f>IF(T2668="","",T2668-U2668)</f>
        <v/>
      </c>
      <c r="AS2668" s="13" t="n"/>
      <c r="AT2668" s="13" t="n"/>
      <c r="AU2668" s="13" t="n"/>
    </row>
    <row r="2669">
      <c r="C2669" s="13" t="n">
        <v>100</v>
      </c>
      <c r="D2669" s="14">
        <f>Retailers!I482^2</f>
        <v/>
      </c>
      <c r="E2669" s="14">
        <f>Retailers!J482^2</f>
        <v/>
      </c>
      <c r="F2669" s="14">
        <f>Retailers!K482^2</f>
        <v/>
      </c>
      <c r="T2669" s="14">
        <f>IF(F2668=24,SUM(D2669:F2858),"")</f>
        <v/>
      </c>
      <c r="U2669" s="14" t="n">
        <v>0</v>
      </c>
      <c r="V2669" s="14">
        <f>IF(T2669="","",T2669-U2669)</f>
        <v/>
      </c>
      <c r="AS2669" s="13" t="n"/>
      <c r="AT2669" s="13" t="n"/>
      <c r="AU2669" s="13" t="n"/>
    </row>
    <row r="2670">
      <c r="C2670" s="13" t="n">
        <v>101</v>
      </c>
      <c r="D2670" s="14">
        <f>Retailers!I483^2</f>
        <v/>
      </c>
      <c r="E2670" s="14">
        <f>Retailers!J483^2</f>
        <v/>
      </c>
      <c r="F2670" s="14">
        <f>Retailers!K483^2</f>
        <v/>
      </c>
      <c r="T2670" s="14">
        <f>IF(F2669=24,SUM(D2670:F2859),"")</f>
        <v/>
      </c>
      <c r="U2670" s="14" t="n">
        <v>0</v>
      </c>
      <c r="V2670" s="14">
        <f>IF(T2670="","",T2670-U2670)</f>
        <v/>
      </c>
      <c r="AS2670" s="13" t="n"/>
      <c r="AT2670" s="13" t="n"/>
      <c r="AU2670" s="13" t="n"/>
    </row>
    <row r="2671">
      <c r="C2671" s="13" t="n">
        <v>102</v>
      </c>
      <c r="D2671" s="14">
        <f>Retailers!I484^2</f>
        <v/>
      </c>
      <c r="E2671" s="14">
        <f>Retailers!J484^2</f>
        <v/>
      </c>
      <c r="F2671" s="14">
        <f>Retailers!K484^2</f>
        <v/>
      </c>
      <c r="T2671" s="14">
        <f>IF(F2670=24,SUM(D2671:F2860),"")</f>
        <v/>
      </c>
      <c r="U2671" s="14" t="n">
        <v>0</v>
      </c>
      <c r="V2671" s="14">
        <f>IF(T2671="","",T2671-U2671)</f>
        <v/>
      </c>
      <c r="AS2671" s="13" t="n"/>
      <c r="AT2671" s="13" t="n"/>
      <c r="AU2671" s="13" t="n"/>
    </row>
    <row r="2672">
      <c r="C2672" s="13" t="n">
        <v>103</v>
      </c>
      <c r="D2672" s="14">
        <f>Retailers!I485^2</f>
        <v/>
      </c>
      <c r="E2672" s="14">
        <f>Retailers!J485^2</f>
        <v/>
      </c>
      <c r="F2672" s="14">
        <f>Retailers!K485^2</f>
        <v/>
      </c>
      <c r="T2672" s="14">
        <f>IF(F2671=24,SUM(D2672:F2861),"")</f>
        <v/>
      </c>
      <c r="U2672" s="14" t="n">
        <v>0</v>
      </c>
      <c r="V2672" s="14">
        <f>IF(T2672="","",T2672-U2672)</f>
        <v/>
      </c>
      <c r="AS2672" s="13" t="n"/>
      <c r="AT2672" s="13" t="n"/>
      <c r="AU2672" s="13" t="n"/>
    </row>
    <row r="2673">
      <c r="C2673" s="13" t="n">
        <v>104</v>
      </c>
      <c r="D2673" s="14">
        <f>Retailers!I486^2</f>
        <v/>
      </c>
      <c r="E2673" s="14">
        <f>Retailers!J486^2</f>
        <v/>
      </c>
      <c r="F2673" s="14">
        <f>Retailers!K486^2</f>
        <v/>
      </c>
      <c r="T2673" s="14">
        <f>IF(F2672=24,SUM(D2673:F2862),"")</f>
        <v/>
      </c>
      <c r="U2673" s="14" t="n">
        <v>0</v>
      </c>
      <c r="V2673" s="14">
        <f>IF(T2673="","",T2673-U2673)</f>
        <v/>
      </c>
      <c r="AS2673" s="13" t="n"/>
      <c r="AT2673" s="13" t="n"/>
      <c r="AU2673" s="13" t="n"/>
    </row>
    <row r="2674">
      <c r="C2674" s="13" t="n">
        <v>105</v>
      </c>
      <c r="D2674" s="14">
        <f>Retailers!I487^2</f>
        <v/>
      </c>
      <c r="E2674" s="14">
        <f>Retailers!J487^2</f>
        <v/>
      </c>
      <c r="F2674" s="14">
        <f>Retailers!K487^2</f>
        <v/>
      </c>
      <c r="T2674" s="14">
        <f>IF(F2673=24,SUM(D2674:F2863),"")</f>
        <v/>
      </c>
      <c r="U2674" s="14" t="n">
        <v>0</v>
      </c>
      <c r="V2674" s="14">
        <f>IF(T2674="","",T2674-U2674)</f>
        <v/>
      </c>
      <c r="AS2674" s="13" t="n"/>
      <c r="AT2674" s="13" t="n"/>
      <c r="AU2674" s="13" t="n"/>
    </row>
    <row r="2675">
      <c r="C2675" s="13" t="n">
        <v>106</v>
      </c>
      <c r="D2675" s="14">
        <f>Retailers!I488^2</f>
        <v/>
      </c>
      <c r="E2675" s="14">
        <f>Retailers!J488^2</f>
        <v/>
      </c>
      <c r="F2675" s="14">
        <f>Retailers!K488^2</f>
        <v/>
      </c>
      <c r="T2675" s="14">
        <f>IF(F2674=24,SUM(D2675:F2864),"")</f>
        <v/>
      </c>
      <c r="U2675" s="14" t="n">
        <v>0</v>
      </c>
      <c r="V2675" s="14">
        <f>IF(T2675="","",T2675-U2675)</f>
        <v/>
      </c>
      <c r="AS2675" s="13" t="n"/>
      <c r="AT2675" s="13" t="n"/>
      <c r="AU2675" s="13" t="n"/>
    </row>
    <row r="2676">
      <c r="C2676" s="13" t="n">
        <v>107</v>
      </c>
      <c r="D2676" s="14">
        <f>Retailers!I489^2</f>
        <v/>
      </c>
      <c r="E2676" s="14">
        <f>Retailers!J489^2</f>
        <v/>
      </c>
      <c r="F2676" s="14">
        <f>Retailers!K489^2</f>
        <v/>
      </c>
      <c r="T2676" s="14">
        <f>IF(F2675=24,SUM(D2676:F2865),"")</f>
        <v/>
      </c>
      <c r="U2676" s="14" t="n">
        <v>0</v>
      </c>
      <c r="V2676" s="14">
        <f>IF(T2676="","",T2676-U2676)</f>
        <v/>
      </c>
      <c r="AS2676" s="13" t="n"/>
      <c r="AT2676" s="13" t="n"/>
      <c r="AU2676" s="13" t="n"/>
    </row>
    <row r="2677">
      <c r="C2677" s="13" t="n">
        <v>108</v>
      </c>
      <c r="D2677" s="14">
        <f>Retailers!I490^2</f>
        <v/>
      </c>
      <c r="E2677" s="14">
        <f>Retailers!J490^2</f>
        <v/>
      </c>
      <c r="F2677" s="14">
        <f>Retailers!K490^2</f>
        <v/>
      </c>
      <c r="T2677" s="14">
        <f>IF(F2676=24,SUM(D2677:F2866),"")</f>
        <v/>
      </c>
      <c r="U2677" s="14" t="n">
        <v>0</v>
      </c>
      <c r="V2677" s="14">
        <f>IF(T2677="","",T2677-U2677)</f>
        <v/>
      </c>
      <c r="AS2677" s="13" t="n"/>
      <c r="AT2677" s="13" t="n"/>
      <c r="AU2677" s="13" t="n"/>
    </row>
    <row r="2678">
      <c r="C2678" s="13" t="n">
        <v>109</v>
      </c>
      <c r="D2678" s="14">
        <f>Retailers!I491^2</f>
        <v/>
      </c>
      <c r="E2678" s="14">
        <f>Retailers!J491^2</f>
        <v/>
      </c>
      <c r="F2678" s="14">
        <f>Retailers!K491^2</f>
        <v/>
      </c>
      <c r="T2678" s="14">
        <f>IF(F2677=24,SUM(D2678:F2867),"")</f>
        <v/>
      </c>
      <c r="U2678" s="14" t="n">
        <v>0</v>
      </c>
      <c r="V2678" s="14">
        <f>IF(T2678="","",T2678-U2678)</f>
        <v/>
      </c>
      <c r="AS2678" s="13" t="n"/>
      <c r="AT2678" s="13" t="n"/>
      <c r="AU2678" s="13" t="n"/>
    </row>
    <row r="2679">
      <c r="C2679" s="13" t="n">
        <v>110</v>
      </c>
      <c r="D2679" s="14">
        <f>Retailers!I492^2</f>
        <v/>
      </c>
      <c r="E2679" s="14">
        <f>Retailers!J492^2</f>
        <v/>
      </c>
      <c r="F2679" s="14">
        <f>Retailers!K492^2</f>
        <v/>
      </c>
      <c r="T2679" s="14">
        <f>IF(F2678=24,SUM(D2679:F2868),"")</f>
        <v/>
      </c>
      <c r="U2679" s="14" t="n">
        <v>0</v>
      </c>
      <c r="V2679" s="14">
        <f>IF(T2679="","",T2679-U2679)</f>
        <v/>
      </c>
      <c r="AS2679" s="13" t="n"/>
      <c r="AT2679" s="13" t="n"/>
      <c r="AU2679" s="13" t="n"/>
    </row>
    <row r="2680">
      <c r="C2680" s="13" t="n">
        <v>111</v>
      </c>
      <c r="D2680" s="14">
        <f>Retailers!I493^2</f>
        <v/>
      </c>
      <c r="E2680" s="14">
        <f>Retailers!J493^2</f>
        <v/>
      </c>
      <c r="F2680" s="14">
        <f>Retailers!K493^2</f>
        <v/>
      </c>
      <c r="T2680" s="14">
        <f>IF(F2679=24,SUM(D2680:F2869),"")</f>
        <v/>
      </c>
      <c r="U2680" s="14" t="n">
        <v>0</v>
      </c>
      <c r="V2680" s="14">
        <f>IF(T2680="","",T2680-U2680)</f>
        <v/>
      </c>
      <c r="AS2680" s="13" t="n"/>
      <c r="AT2680" s="13" t="n"/>
      <c r="AU2680" s="13" t="n"/>
    </row>
    <row r="2681">
      <c r="C2681" s="13" t="n">
        <v>112</v>
      </c>
      <c r="D2681" s="14">
        <f>Retailers!I494^2</f>
        <v/>
      </c>
      <c r="E2681" s="14">
        <f>Retailers!J494^2</f>
        <v/>
      </c>
      <c r="F2681" s="14">
        <f>Retailers!K494^2</f>
        <v/>
      </c>
      <c r="T2681" s="14">
        <f>IF(F2680=24,SUM(D2681:F2870),"")</f>
        <v/>
      </c>
      <c r="U2681" s="14" t="n">
        <v>0</v>
      </c>
      <c r="V2681" s="14">
        <f>IF(T2681="","",T2681-U2681)</f>
        <v/>
      </c>
      <c r="AS2681" s="13" t="n"/>
      <c r="AT2681" s="13" t="n"/>
      <c r="AU2681" s="13" t="n"/>
    </row>
    <row r="2682">
      <c r="C2682" s="13" t="n">
        <v>113</v>
      </c>
      <c r="D2682" s="14">
        <f>Retailers!I495^2</f>
        <v/>
      </c>
      <c r="E2682" s="14">
        <f>Retailers!J495^2</f>
        <v/>
      </c>
      <c r="F2682" s="14">
        <f>Retailers!K495^2</f>
        <v/>
      </c>
      <c r="T2682" s="14">
        <f>IF(F2681=24,SUM(D2682:F2871),"")</f>
        <v/>
      </c>
      <c r="U2682" s="14" t="n">
        <v>0</v>
      </c>
      <c r="V2682" s="14">
        <f>IF(T2682="","",T2682-U2682)</f>
        <v/>
      </c>
      <c r="AS2682" s="13" t="n"/>
      <c r="AT2682" s="13" t="n"/>
      <c r="AU2682" s="13" t="n"/>
    </row>
    <row r="2683">
      <c r="C2683" s="13" t="n">
        <v>114</v>
      </c>
      <c r="D2683" s="14">
        <f>Retailers!I496^2</f>
        <v/>
      </c>
      <c r="E2683" s="14">
        <f>Retailers!J496^2</f>
        <v/>
      </c>
      <c r="F2683" s="14">
        <f>Retailers!K496^2</f>
        <v/>
      </c>
      <c r="T2683" s="14">
        <f>IF(F2682=24,SUM(D2683:F2872),"")</f>
        <v/>
      </c>
      <c r="U2683" s="14" t="n">
        <v>0</v>
      </c>
      <c r="V2683" s="14">
        <f>IF(T2683="","",T2683-U2683)</f>
        <v/>
      </c>
      <c r="AS2683" s="13" t="n"/>
      <c r="AT2683" s="13" t="n"/>
      <c r="AU2683" s="13" t="n"/>
    </row>
    <row r="2684">
      <c r="C2684" s="13" t="n">
        <v>115</v>
      </c>
      <c r="D2684" s="14">
        <f>Retailers!I497^2</f>
        <v/>
      </c>
      <c r="E2684" s="14">
        <f>Retailers!J497^2</f>
        <v/>
      </c>
      <c r="F2684" s="14">
        <f>Retailers!K497^2</f>
        <v/>
      </c>
      <c r="T2684" s="14">
        <f>IF(F2683=24,SUM(D2684:F2873),"")</f>
        <v/>
      </c>
      <c r="U2684" s="14" t="n">
        <v>0</v>
      </c>
      <c r="V2684" s="14">
        <f>IF(T2684="","",T2684-U2684)</f>
        <v/>
      </c>
      <c r="AS2684" s="13" t="n"/>
      <c r="AT2684" s="13" t="n"/>
      <c r="AU2684" s="13" t="n"/>
    </row>
    <row r="2685">
      <c r="C2685" s="13" t="n">
        <v>116</v>
      </c>
      <c r="D2685" s="14">
        <f>Retailers!I498^2</f>
        <v/>
      </c>
      <c r="E2685" s="14">
        <f>Retailers!J498^2</f>
        <v/>
      </c>
      <c r="F2685" s="14">
        <f>Retailers!K498^2</f>
        <v/>
      </c>
      <c r="T2685" s="14">
        <f>IF(F2684=24,SUM(D2685:F2874),"")</f>
        <v/>
      </c>
      <c r="U2685" s="14" t="n">
        <v>0</v>
      </c>
      <c r="V2685" s="14">
        <f>IF(T2685="","",T2685-U2685)</f>
        <v/>
      </c>
      <c r="AS2685" s="13" t="n"/>
      <c r="AT2685" s="13" t="n"/>
      <c r="AU2685" s="13" t="n"/>
    </row>
    <row r="2686">
      <c r="C2686" s="13" t="n">
        <v>117</v>
      </c>
      <c r="D2686" s="14">
        <f>Retailers!I499^2</f>
        <v/>
      </c>
      <c r="E2686" s="14">
        <f>Retailers!J499^2</f>
        <v/>
      </c>
      <c r="F2686" s="14">
        <f>Retailers!K499^2</f>
        <v/>
      </c>
      <c r="T2686" s="14">
        <f>IF(F2685=24,SUM(D2686:F2875),"")</f>
        <v/>
      </c>
      <c r="U2686" s="14" t="n">
        <v>0</v>
      </c>
      <c r="V2686" s="14">
        <f>IF(T2686="","",T2686-U2686)</f>
        <v/>
      </c>
      <c r="AS2686" s="13" t="n"/>
      <c r="AT2686" s="13" t="n"/>
      <c r="AU2686" s="13" t="n"/>
    </row>
    <row r="2687">
      <c r="C2687" s="13" t="n">
        <v>118</v>
      </c>
      <c r="D2687" s="14">
        <f>Retailers!I500^2</f>
        <v/>
      </c>
      <c r="E2687" s="14">
        <f>Retailers!J500^2</f>
        <v/>
      </c>
      <c r="F2687" s="14">
        <f>Retailers!K500^2</f>
        <v/>
      </c>
      <c r="T2687" s="14">
        <f>IF(F2686=24,SUM(D2687:F2876),"")</f>
        <v/>
      </c>
      <c r="U2687" s="14" t="n">
        <v>0</v>
      </c>
      <c r="V2687" s="14">
        <f>IF(T2687="","",T2687-U2687)</f>
        <v/>
      </c>
      <c r="AS2687" s="13" t="n"/>
      <c r="AT2687" s="13" t="n"/>
      <c r="AU2687" s="13" t="n"/>
    </row>
    <row r="2688">
      <c r="C2688" s="13" t="n">
        <v>119</v>
      </c>
      <c r="D2688" s="14">
        <f>Retailers!I501^2</f>
        <v/>
      </c>
      <c r="E2688" s="14">
        <f>Retailers!J501^2</f>
        <v/>
      </c>
      <c r="F2688" s="14">
        <f>Retailers!K501^2</f>
        <v/>
      </c>
      <c r="T2688" s="14">
        <f>IF(F2687=24,SUM(D2688:F2877),"")</f>
        <v/>
      </c>
      <c r="U2688" s="14" t="n">
        <v>0</v>
      </c>
      <c r="V2688" s="14">
        <f>IF(T2688="","",T2688-U2688)</f>
        <v/>
      </c>
      <c r="AS2688" s="13" t="n"/>
      <c r="AT2688" s="13" t="n"/>
      <c r="AU2688" s="13" t="n"/>
    </row>
    <row r="2689">
      <c r="C2689" s="13" t="n">
        <v>120</v>
      </c>
      <c r="D2689" s="14">
        <f>Retailers!I502^2</f>
        <v/>
      </c>
      <c r="E2689" s="14">
        <f>Retailers!J502^2</f>
        <v/>
      </c>
      <c r="F2689" s="14">
        <f>Retailers!K502^2</f>
        <v/>
      </c>
      <c r="T2689" s="14">
        <f>IF(F2688=24,SUM(D2689:F2878),"")</f>
        <v/>
      </c>
      <c r="U2689" s="14" t="n">
        <v>0</v>
      </c>
      <c r="V2689" s="14">
        <f>IF(T2689="","",T2689-U2689)</f>
        <v/>
      </c>
      <c r="AS2689" s="13" t="n"/>
      <c r="AT2689" s="13" t="n"/>
      <c r="AU2689" s="13" t="n"/>
    </row>
    <row r="2690">
      <c r="C2690" s="13" t="n">
        <v>121</v>
      </c>
      <c r="D2690" s="14">
        <f>Retailers!I503^2</f>
        <v/>
      </c>
      <c r="E2690" s="14">
        <f>Retailers!J503^2</f>
        <v/>
      </c>
      <c r="F2690" s="14">
        <f>Retailers!K503^2</f>
        <v/>
      </c>
      <c r="T2690" s="14">
        <f>IF(F2689=24,SUM(D2690:F2879),"")</f>
        <v/>
      </c>
      <c r="U2690" s="14" t="n">
        <v>0</v>
      </c>
      <c r="V2690" s="14">
        <f>IF(T2690="","",T2690-U2690)</f>
        <v/>
      </c>
      <c r="AS2690" s="13" t="n"/>
      <c r="AT2690" s="13" t="n"/>
      <c r="AU2690" s="13" t="n"/>
    </row>
    <row r="2691">
      <c r="C2691" s="13" t="n">
        <v>122</v>
      </c>
      <c r="D2691" s="14">
        <f>Retailers!I504^2</f>
        <v/>
      </c>
      <c r="E2691" s="14">
        <f>Retailers!J504^2</f>
        <v/>
      </c>
      <c r="F2691" s="14">
        <f>Retailers!K504^2</f>
        <v/>
      </c>
      <c r="T2691" s="14">
        <f>IF(F2690=24,SUM(D2691:F2880),"")</f>
        <v/>
      </c>
      <c r="U2691" s="14" t="n">
        <v>0</v>
      </c>
      <c r="V2691" s="14">
        <f>IF(T2691="","",T2691-U2691)</f>
        <v/>
      </c>
      <c r="AS2691" s="13" t="n"/>
      <c r="AT2691" s="13" t="n"/>
      <c r="AU2691" s="13" t="n"/>
    </row>
    <row r="2692">
      <c r="C2692" s="13" t="n">
        <v>123</v>
      </c>
      <c r="D2692" s="14">
        <f>Retailers!I505^2</f>
        <v/>
      </c>
      <c r="E2692" s="14">
        <f>Retailers!J505^2</f>
        <v/>
      </c>
      <c r="F2692" s="14">
        <f>Retailers!K505^2</f>
        <v/>
      </c>
      <c r="T2692" s="14">
        <f>IF(F2691=24,SUM(D2692:F2881),"")</f>
        <v/>
      </c>
      <c r="U2692" s="14" t="n">
        <v>0</v>
      </c>
      <c r="V2692" s="14">
        <f>IF(T2692="","",T2692-U2692)</f>
        <v/>
      </c>
      <c r="AS2692" s="13" t="n"/>
      <c r="AT2692" s="13" t="n"/>
      <c r="AU2692" s="13" t="n"/>
    </row>
    <row r="2693">
      <c r="C2693" s="13" t="n">
        <v>124</v>
      </c>
      <c r="D2693" s="14">
        <f>Retailers!I506^2</f>
        <v/>
      </c>
      <c r="E2693" s="14">
        <f>Retailers!J506^2</f>
        <v/>
      </c>
      <c r="F2693" s="14">
        <f>Retailers!K506^2</f>
        <v/>
      </c>
      <c r="T2693" s="14">
        <f>IF(F2692=24,SUM(D2693:F2882),"")</f>
        <v/>
      </c>
      <c r="U2693" s="14" t="n">
        <v>0</v>
      </c>
      <c r="V2693" s="14">
        <f>IF(T2693="","",T2693-U2693)</f>
        <v/>
      </c>
      <c r="AS2693" s="13" t="n"/>
      <c r="AT2693" s="13" t="n"/>
      <c r="AU2693" s="13" t="n"/>
    </row>
    <row r="2694">
      <c r="C2694" s="13" t="n">
        <v>125</v>
      </c>
      <c r="D2694" s="14">
        <f>Retailers!I507^2</f>
        <v/>
      </c>
      <c r="E2694" s="14">
        <f>Retailers!J507^2</f>
        <v/>
      </c>
      <c r="F2694" s="14">
        <f>Retailers!K507^2</f>
        <v/>
      </c>
      <c r="T2694" s="14">
        <f>IF(F2693=24,SUM(D2694:F2883),"")</f>
        <v/>
      </c>
      <c r="U2694" s="14" t="n">
        <v>0</v>
      </c>
      <c r="V2694" s="14">
        <f>IF(T2694="","",T2694-U2694)</f>
        <v/>
      </c>
      <c r="AS2694" s="13" t="n"/>
      <c r="AT2694" s="13" t="n"/>
      <c r="AU2694" s="13" t="n"/>
    </row>
    <row r="2695">
      <c r="C2695" s="13" t="n">
        <v>126</v>
      </c>
      <c r="D2695" s="14">
        <f>Retailers!I508^2</f>
        <v/>
      </c>
      <c r="E2695" s="14">
        <f>Retailers!J508^2</f>
        <v/>
      </c>
      <c r="F2695" s="14">
        <f>Retailers!K508^2</f>
        <v/>
      </c>
      <c r="T2695" s="14">
        <f>IF(F2694=24,SUM(D2695:F2884),"")</f>
        <v/>
      </c>
      <c r="U2695" s="14" t="n">
        <v>0</v>
      </c>
      <c r="V2695" s="14">
        <f>IF(T2695="","",T2695-U2695)</f>
        <v/>
      </c>
      <c r="AS2695" s="13" t="n"/>
      <c r="AT2695" s="13" t="n"/>
      <c r="AU2695" s="13" t="n"/>
    </row>
    <row r="2696">
      <c r="C2696" s="13" t="n">
        <v>127</v>
      </c>
      <c r="D2696" s="14">
        <f>Retailers!I509^2</f>
        <v/>
      </c>
      <c r="E2696" s="14">
        <f>Retailers!J509^2</f>
        <v/>
      </c>
      <c r="F2696" s="14">
        <f>Retailers!K509^2</f>
        <v/>
      </c>
      <c r="T2696" s="14">
        <f>IF(F2695=24,SUM(D2696:F2885),"")</f>
        <v/>
      </c>
      <c r="U2696" s="14" t="n">
        <v>0</v>
      </c>
      <c r="V2696" s="14">
        <f>IF(T2696="","",T2696-U2696)</f>
        <v/>
      </c>
      <c r="AS2696" s="13" t="n"/>
      <c r="AT2696" s="13" t="n"/>
      <c r="AU2696" s="13" t="n"/>
    </row>
    <row r="2697">
      <c r="C2697" s="13" t="n">
        <v>128</v>
      </c>
      <c r="D2697" s="14">
        <f>Retailers!I510^2</f>
        <v/>
      </c>
      <c r="E2697" s="14">
        <f>Retailers!J510^2</f>
        <v/>
      </c>
      <c r="F2697" s="14">
        <f>Retailers!K510^2</f>
        <v/>
      </c>
      <c r="T2697" s="14">
        <f>IF(F2696=24,SUM(D2697:F2886),"")</f>
        <v/>
      </c>
      <c r="U2697" s="14" t="n">
        <v>0</v>
      </c>
      <c r="V2697" s="14">
        <f>IF(T2697="","",T2697-U2697)</f>
        <v/>
      </c>
      <c r="AS2697" s="13" t="n"/>
      <c r="AT2697" s="13" t="n"/>
      <c r="AU2697" s="13" t="n"/>
    </row>
    <row r="2698">
      <c r="C2698" s="13" t="n">
        <v>129</v>
      </c>
      <c r="D2698" s="14">
        <f>Retailers!I511^2</f>
        <v/>
      </c>
      <c r="E2698" s="14">
        <f>Retailers!J511^2</f>
        <v/>
      </c>
      <c r="F2698" s="14">
        <f>Retailers!K511^2</f>
        <v/>
      </c>
      <c r="T2698" s="14">
        <f>IF(F2697=24,SUM(D2698:F2887),"")</f>
        <v/>
      </c>
      <c r="U2698" s="14" t="n">
        <v>0</v>
      </c>
      <c r="V2698" s="14">
        <f>IF(T2698="","",T2698-U2698)</f>
        <v/>
      </c>
      <c r="AS2698" s="13" t="n"/>
      <c r="AT2698" s="13" t="n"/>
      <c r="AU2698" s="13" t="n"/>
    </row>
    <row r="2699">
      <c r="C2699" s="13" t="n">
        <v>130</v>
      </c>
      <c r="D2699" s="14">
        <f>Retailers!I512^2</f>
        <v/>
      </c>
      <c r="E2699" s="14">
        <f>Retailers!J512^2</f>
        <v/>
      </c>
      <c r="F2699" s="14">
        <f>Retailers!K512^2</f>
        <v/>
      </c>
      <c r="T2699" s="14">
        <f>IF(F2698=24,SUM(D2699:F2888),"")</f>
        <v/>
      </c>
      <c r="U2699" s="14" t="n">
        <v>0</v>
      </c>
      <c r="V2699" s="14">
        <f>IF(T2699="","",T2699-U2699)</f>
        <v/>
      </c>
      <c r="AS2699" s="13" t="n"/>
      <c r="AT2699" s="13" t="n"/>
      <c r="AU2699" s="13" t="n"/>
    </row>
    <row r="2700">
      <c r="C2700" s="13" t="n">
        <v>131</v>
      </c>
      <c r="D2700" s="14">
        <f>Retailers!I513^2</f>
        <v/>
      </c>
      <c r="E2700" s="14">
        <f>Retailers!J513^2</f>
        <v/>
      </c>
      <c r="F2700" s="14">
        <f>Retailers!K513^2</f>
        <v/>
      </c>
      <c r="T2700" s="14">
        <f>IF(F2699=24,SUM(D2700:F2889),"")</f>
        <v/>
      </c>
      <c r="U2700" s="14" t="n">
        <v>0</v>
      </c>
      <c r="V2700" s="14">
        <f>IF(T2700="","",T2700-U2700)</f>
        <v/>
      </c>
      <c r="AS2700" s="13" t="n"/>
      <c r="AT2700" s="13" t="n"/>
      <c r="AU2700" s="13" t="n"/>
    </row>
    <row r="2701">
      <c r="C2701" s="13" t="n">
        <v>132</v>
      </c>
      <c r="D2701" s="14">
        <f>Retailers!I514^2</f>
        <v/>
      </c>
      <c r="E2701" s="14">
        <f>Retailers!J514^2</f>
        <v/>
      </c>
      <c r="F2701" s="14">
        <f>Retailers!K514^2</f>
        <v/>
      </c>
      <c r="T2701" s="14">
        <f>IF(F2700=24,SUM(D2701:F2890),"")</f>
        <v/>
      </c>
      <c r="U2701" s="14" t="n">
        <v>0</v>
      </c>
      <c r="V2701" s="14">
        <f>IF(T2701="","",T2701-U2701)</f>
        <v/>
      </c>
      <c r="AS2701" s="13" t="n"/>
      <c r="AT2701" s="13" t="n"/>
      <c r="AU2701" s="13" t="n"/>
    </row>
    <row r="2702">
      <c r="C2702" s="13" t="n">
        <v>133</v>
      </c>
      <c r="D2702" s="14">
        <f>Retailers!I515^2</f>
        <v/>
      </c>
      <c r="E2702" s="14">
        <f>Retailers!J515^2</f>
        <v/>
      </c>
      <c r="F2702" s="14">
        <f>Retailers!K515^2</f>
        <v/>
      </c>
      <c r="T2702" s="14">
        <f>IF(F2701=24,SUM(D2702:F2891),"")</f>
        <v/>
      </c>
      <c r="U2702" s="14" t="n">
        <v>0</v>
      </c>
      <c r="V2702" s="14">
        <f>IF(T2702="","",T2702-U2702)</f>
        <v/>
      </c>
      <c r="AS2702" s="13" t="n"/>
      <c r="AT2702" s="13" t="n"/>
      <c r="AU2702" s="13" t="n"/>
    </row>
    <row r="2703">
      <c r="C2703" s="13" t="n">
        <v>134</v>
      </c>
      <c r="D2703" s="14">
        <f>Retailers!I516^2</f>
        <v/>
      </c>
      <c r="E2703" s="14">
        <f>Retailers!J516^2</f>
        <v/>
      </c>
      <c r="F2703" s="14">
        <f>Retailers!K516^2</f>
        <v/>
      </c>
      <c r="T2703" s="14">
        <f>IF(F2702=24,SUM(D2703:F2892),"")</f>
        <v/>
      </c>
      <c r="U2703" s="14" t="n">
        <v>0</v>
      </c>
      <c r="V2703" s="14">
        <f>IF(T2703="","",T2703-U2703)</f>
        <v/>
      </c>
      <c r="AS2703" s="13" t="n"/>
      <c r="AT2703" s="13" t="n"/>
      <c r="AU2703" s="13" t="n"/>
    </row>
    <row r="2704">
      <c r="C2704" s="13" t="n">
        <v>135</v>
      </c>
      <c r="D2704" s="14">
        <f>Retailers!I517^2</f>
        <v/>
      </c>
      <c r="E2704" s="14">
        <f>Retailers!J517^2</f>
        <v/>
      </c>
      <c r="F2704" s="14">
        <f>Retailers!K517^2</f>
        <v/>
      </c>
      <c r="T2704" s="14">
        <f>IF(F2703=24,SUM(D2704:F2893),"")</f>
        <v/>
      </c>
      <c r="U2704" s="14" t="n">
        <v>0</v>
      </c>
      <c r="V2704" s="14">
        <f>IF(T2704="","",T2704-U2704)</f>
        <v/>
      </c>
      <c r="AS2704" s="13" t="n"/>
      <c r="AT2704" s="13" t="n"/>
      <c r="AU2704" s="13" t="n"/>
    </row>
    <row r="2705">
      <c r="C2705" s="13" t="n">
        <v>136</v>
      </c>
      <c r="D2705" s="14">
        <f>Retailers!I518^2</f>
        <v/>
      </c>
      <c r="E2705" s="14">
        <f>Retailers!J518^2</f>
        <v/>
      </c>
      <c r="F2705" s="14">
        <f>Retailers!K518^2</f>
        <v/>
      </c>
      <c r="T2705" s="14">
        <f>IF(F2704=24,SUM(D2705:F2894),"")</f>
        <v/>
      </c>
      <c r="U2705" s="14" t="n">
        <v>0</v>
      </c>
      <c r="V2705" s="14">
        <f>IF(T2705="","",T2705-U2705)</f>
        <v/>
      </c>
      <c r="AS2705" s="13" t="n"/>
      <c r="AT2705" s="13" t="n"/>
      <c r="AU2705" s="13" t="n"/>
    </row>
    <row r="2706">
      <c r="C2706" s="13" t="n">
        <v>137</v>
      </c>
      <c r="D2706" s="14">
        <f>Retailers!I519^2</f>
        <v/>
      </c>
      <c r="E2706" s="14">
        <f>Retailers!J519^2</f>
        <v/>
      </c>
      <c r="F2706" s="14">
        <f>Retailers!K519^2</f>
        <v/>
      </c>
      <c r="T2706" s="14">
        <f>IF(F2705=24,SUM(D2706:F2895),"")</f>
        <v/>
      </c>
      <c r="U2706" s="14" t="n">
        <v>0</v>
      </c>
      <c r="V2706" s="14">
        <f>IF(T2706="","",T2706-U2706)</f>
        <v/>
      </c>
      <c r="AS2706" s="13" t="n"/>
      <c r="AT2706" s="13" t="n"/>
      <c r="AU2706" s="13" t="n"/>
    </row>
    <row r="2707">
      <c r="C2707" s="13" t="n">
        <v>138</v>
      </c>
      <c r="D2707" s="14">
        <f>Retailers!I520^2</f>
        <v/>
      </c>
      <c r="E2707" s="14">
        <f>Retailers!J520^2</f>
        <v/>
      </c>
      <c r="F2707" s="14">
        <f>Retailers!K520^2</f>
        <v/>
      </c>
      <c r="T2707" s="14">
        <f>IF(F2706=24,SUM(D2707:F2896),"")</f>
        <v/>
      </c>
      <c r="U2707" s="14" t="n">
        <v>0</v>
      </c>
      <c r="V2707" s="14">
        <f>IF(T2707="","",T2707-U2707)</f>
        <v/>
      </c>
      <c r="AS2707" s="13" t="n"/>
      <c r="AT2707" s="13" t="n"/>
      <c r="AU2707" s="13" t="n"/>
    </row>
    <row r="2708">
      <c r="C2708" s="13" t="n">
        <v>139</v>
      </c>
      <c r="D2708" s="14">
        <f>Retailers!I521^2</f>
        <v/>
      </c>
      <c r="E2708" s="14">
        <f>Retailers!J521^2</f>
        <v/>
      </c>
      <c r="F2708" s="14">
        <f>Retailers!K521^2</f>
        <v/>
      </c>
      <c r="T2708" s="14">
        <f>IF(F2707=24,SUM(D2708:F2897),"")</f>
        <v/>
      </c>
      <c r="U2708" s="14" t="n">
        <v>0</v>
      </c>
      <c r="V2708" s="14">
        <f>IF(T2708="","",T2708-U2708)</f>
        <v/>
      </c>
      <c r="AS2708" s="13" t="n"/>
      <c r="AT2708" s="13" t="n"/>
      <c r="AU2708" s="13" t="n"/>
    </row>
    <row r="2709">
      <c r="C2709" s="13" t="n">
        <v>140</v>
      </c>
      <c r="D2709" s="14">
        <f>Retailers!I522^2</f>
        <v/>
      </c>
      <c r="E2709" s="14">
        <f>Retailers!J522^2</f>
        <v/>
      </c>
      <c r="F2709" s="14">
        <f>Retailers!K522^2</f>
        <v/>
      </c>
      <c r="T2709" s="14">
        <f>IF(F2708=24,SUM(D2709:F2898),"")</f>
        <v/>
      </c>
      <c r="U2709" s="14" t="n">
        <v>0</v>
      </c>
      <c r="V2709" s="14">
        <f>IF(T2709="","",T2709-U2709)</f>
        <v/>
      </c>
      <c r="AS2709" s="13" t="n"/>
      <c r="AT2709" s="13" t="n"/>
      <c r="AU2709" s="13" t="n"/>
    </row>
    <row r="2710">
      <c r="C2710" s="13" t="n">
        <v>141</v>
      </c>
      <c r="D2710" s="14">
        <f>Retailers!I523^2</f>
        <v/>
      </c>
      <c r="E2710" s="14">
        <f>Retailers!J523^2</f>
        <v/>
      </c>
      <c r="F2710" s="14">
        <f>Retailers!K523^2</f>
        <v/>
      </c>
      <c r="T2710" s="14">
        <f>IF(F2709=24,SUM(D2710:F2899),"")</f>
        <v/>
      </c>
      <c r="U2710" s="14" t="n">
        <v>0</v>
      </c>
      <c r="V2710" s="14">
        <f>IF(T2710="","",T2710-U2710)</f>
        <v/>
      </c>
      <c r="AS2710" s="13" t="n"/>
      <c r="AT2710" s="13" t="n"/>
      <c r="AU2710" s="13" t="n"/>
    </row>
    <row r="2711">
      <c r="C2711" s="13" t="n">
        <v>142</v>
      </c>
      <c r="D2711" s="14">
        <f>Retailers!I524^2</f>
        <v/>
      </c>
      <c r="E2711" s="14">
        <f>Retailers!J524^2</f>
        <v/>
      </c>
      <c r="F2711" s="14">
        <f>Retailers!K524^2</f>
        <v/>
      </c>
      <c r="T2711" s="14">
        <f>IF(F2710=24,SUM(D2711:F2900),"")</f>
        <v/>
      </c>
      <c r="U2711" s="14" t="n">
        <v>0</v>
      </c>
      <c r="V2711" s="14">
        <f>IF(T2711="","",T2711-U2711)</f>
        <v/>
      </c>
      <c r="AS2711" s="13" t="n"/>
      <c r="AT2711" s="13" t="n"/>
      <c r="AU2711" s="13" t="n"/>
    </row>
    <row r="2712">
      <c r="C2712" s="13" t="n">
        <v>143</v>
      </c>
      <c r="D2712" s="14">
        <f>Retailers!I525^2</f>
        <v/>
      </c>
      <c r="E2712" s="14">
        <f>Retailers!J525^2</f>
        <v/>
      </c>
      <c r="F2712" s="14">
        <f>Retailers!K525^2</f>
        <v/>
      </c>
      <c r="T2712" s="14">
        <f>IF(F2711=24,SUM(D2712:F2901),"")</f>
        <v/>
      </c>
      <c r="U2712" s="14" t="n">
        <v>0</v>
      </c>
      <c r="V2712" s="14">
        <f>IF(T2712="","",T2712-U2712)</f>
        <v/>
      </c>
      <c r="AS2712" s="13" t="n"/>
      <c r="AT2712" s="13" t="n"/>
      <c r="AU2712" s="13" t="n"/>
    </row>
    <row r="2713">
      <c r="C2713" s="13" t="n">
        <v>144</v>
      </c>
      <c r="D2713" s="14">
        <f>Retailers!I526^2</f>
        <v/>
      </c>
      <c r="E2713" s="14">
        <f>Retailers!J526^2</f>
        <v/>
      </c>
      <c r="F2713" s="14">
        <f>Retailers!K526^2</f>
        <v/>
      </c>
      <c r="T2713" s="14">
        <f>IF(F2712=24,SUM(D2713:F2902),"")</f>
        <v/>
      </c>
      <c r="U2713" s="14" t="n">
        <v>0</v>
      </c>
      <c r="V2713" s="14">
        <f>IF(T2713="","",T2713-U2713)</f>
        <v/>
      </c>
      <c r="AS2713" s="13" t="n"/>
      <c r="AT2713" s="13" t="n"/>
      <c r="AU2713" s="13" t="n"/>
    </row>
    <row r="2714">
      <c r="C2714" s="13" t="n">
        <v>145</v>
      </c>
      <c r="D2714" s="14">
        <f>Retailers!I527^2</f>
        <v/>
      </c>
      <c r="E2714" s="14">
        <f>Retailers!J527^2</f>
        <v/>
      </c>
      <c r="F2714" s="14">
        <f>Retailers!K527^2</f>
        <v/>
      </c>
      <c r="T2714" s="14">
        <f>IF(F2713=24,SUM(D2714:F2903),"")</f>
        <v/>
      </c>
      <c r="U2714" s="14" t="n">
        <v>0</v>
      </c>
      <c r="V2714" s="14">
        <f>IF(T2714="","",T2714-U2714)</f>
        <v/>
      </c>
      <c r="AS2714" s="13" t="n"/>
      <c r="AT2714" s="13" t="n"/>
      <c r="AU2714" s="13" t="n"/>
    </row>
    <row r="2715">
      <c r="C2715" s="13" t="n">
        <v>146</v>
      </c>
      <c r="D2715" s="14">
        <f>Retailers!I528^2</f>
        <v/>
      </c>
      <c r="E2715" s="14">
        <f>Retailers!J528^2</f>
        <v/>
      </c>
      <c r="F2715" s="14">
        <f>Retailers!K528^2</f>
        <v/>
      </c>
      <c r="T2715" s="14">
        <f>IF(F2714=24,SUM(D2715:F2904),"")</f>
        <v/>
      </c>
      <c r="U2715" s="14" t="n">
        <v>0</v>
      </c>
      <c r="V2715" s="14">
        <f>IF(T2715="","",T2715-U2715)</f>
        <v/>
      </c>
      <c r="AS2715" s="13" t="n"/>
      <c r="AT2715" s="13" t="n"/>
      <c r="AU2715" s="13" t="n"/>
    </row>
    <row r="2716">
      <c r="C2716" s="13" t="n">
        <v>147</v>
      </c>
      <c r="D2716" s="14">
        <f>Retailers!I529^2</f>
        <v/>
      </c>
      <c r="E2716" s="14">
        <f>Retailers!J529^2</f>
        <v/>
      </c>
      <c r="F2716" s="14">
        <f>Retailers!K529^2</f>
        <v/>
      </c>
      <c r="T2716" s="14">
        <f>IF(F2715=24,SUM(D2716:F2905),"")</f>
        <v/>
      </c>
      <c r="U2716" s="14" t="n">
        <v>0</v>
      </c>
      <c r="V2716" s="14">
        <f>IF(T2716="","",T2716-U2716)</f>
        <v/>
      </c>
      <c r="AS2716" s="13" t="n"/>
      <c r="AT2716" s="13" t="n"/>
      <c r="AU2716" s="13" t="n"/>
    </row>
    <row r="2717">
      <c r="C2717" s="13" t="n">
        <v>148</v>
      </c>
      <c r="D2717" s="14">
        <f>Retailers!I530^2</f>
        <v/>
      </c>
      <c r="E2717" s="14">
        <f>Retailers!J530^2</f>
        <v/>
      </c>
      <c r="F2717" s="14">
        <f>Retailers!K530^2</f>
        <v/>
      </c>
      <c r="T2717" s="14">
        <f>IF(F2716=24,SUM(D2717:F2906),"")</f>
        <v/>
      </c>
      <c r="U2717" s="14" t="n">
        <v>0</v>
      </c>
      <c r="V2717" s="14">
        <f>IF(T2717="","",T2717-U2717)</f>
        <v/>
      </c>
      <c r="AS2717" s="13" t="n"/>
      <c r="AT2717" s="13" t="n"/>
      <c r="AU2717" s="13" t="n"/>
    </row>
    <row r="2718">
      <c r="C2718" s="13" t="n">
        <v>149</v>
      </c>
      <c r="D2718" s="14">
        <f>Retailers!I531^2</f>
        <v/>
      </c>
      <c r="E2718" s="14">
        <f>Retailers!J531^2</f>
        <v/>
      </c>
      <c r="F2718" s="14">
        <f>Retailers!K531^2</f>
        <v/>
      </c>
      <c r="T2718" s="14">
        <f>IF(F2717=24,SUM(D2718:F2907),"")</f>
        <v/>
      </c>
      <c r="U2718" s="14" t="n">
        <v>0</v>
      </c>
      <c r="V2718" s="14">
        <f>IF(T2718="","",T2718-U2718)</f>
        <v/>
      </c>
      <c r="AS2718" s="13" t="n"/>
      <c r="AT2718" s="13" t="n"/>
      <c r="AU2718" s="13" t="n"/>
    </row>
    <row r="2719">
      <c r="C2719" s="13" t="n">
        <v>150</v>
      </c>
      <c r="D2719" s="14">
        <f>Retailers!I532^2</f>
        <v/>
      </c>
      <c r="E2719" s="14">
        <f>Retailers!J532^2</f>
        <v/>
      </c>
      <c r="F2719" s="14">
        <f>Retailers!K532^2</f>
        <v/>
      </c>
      <c r="T2719" s="14">
        <f>IF(F2718=24,SUM(D2719:F2908),"")</f>
        <v/>
      </c>
      <c r="U2719" s="14" t="n">
        <v>0</v>
      </c>
      <c r="V2719" s="14">
        <f>IF(T2719="","",T2719-U2719)</f>
        <v/>
      </c>
      <c r="AS2719" s="13" t="n"/>
      <c r="AT2719" s="13" t="n"/>
      <c r="AU2719" s="13" t="n"/>
    </row>
    <row r="2720">
      <c r="C2720" s="13" t="n">
        <v>151</v>
      </c>
      <c r="D2720" s="14">
        <f>Retailers!I533^2</f>
        <v/>
      </c>
      <c r="E2720" s="14">
        <f>Retailers!J533^2</f>
        <v/>
      </c>
      <c r="F2720" s="14">
        <f>Retailers!K533^2</f>
        <v/>
      </c>
      <c r="T2720" s="14">
        <f>IF(F2719=24,SUM(D2720:F2909),"")</f>
        <v/>
      </c>
      <c r="U2720" s="14" t="n">
        <v>0</v>
      </c>
      <c r="V2720" s="14">
        <f>IF(T2720="","",T2720-U2720)</f>
        <v/>
      </c>
      <c r="AS2720" s="13" t="n"/>
      <c r="AT2720" s="13" t="n"/>
      <c r="AU2720" s="13" t="n"/>
    </row>
    <row r="2721">
      <c r="C2721" s="13" t="n">
        <v>152</v>
      </c>
      <c r="D2721" s="14">
        <f>Retailers!I534^2</f>
        <v/>
      </c>
      <c r="E2721" s="14">
        <f>Retailers!J534^2</f>
        <v/>
      </c>
      <c r="F2721" s="14">
        <f>Retailers!K534^2</f>
        <v/>
      </c>
      <c r="T2721" s="14">
        <f>IF(F2720=24,SUM(D2721:F2910),"")</f>
        <v/>
      </c>
      <c r="U2721" s="14" t="n">
        <v>0</v>
      </c>
      <c r="V2721" s="14">
        <f>IF(T2721="","",T2721-U2721)</f>
        <v/>
      </c>
      <c r="AS2721" s="13" t="n"/>
      <c r="AT2721" s="13" t="n"/>
      <c r="AU2721" s="13" t="n"/>
    </row>
    <row r="2722">
      <c r="C2722" s="13" t="n">
        <v>153</v>
      </c>
      <c r="D2722" s="14">
        <f>Retailers!I535^2</f>
        <v/>
      </c>
      <c r="E2722" s="14">
        <f>Retailers!J535^2</f>
        <v/>
      </c>
      <c r="F2722" s="14">
        <f>Retailers!K535^2</f>
        <v/>
      </c>
      <c r="T2722" s="14">
        <f>IF(F2721=24,SUM(D2722:F2911),"")</f>
        <v/>
      </c>
      <c r="U2722" s="14" t="n">
        <v>0</v>
      </c>
      <c r="V2722" s="14">
        <f>IF(T2722="","",T2722-U2722)</f>
        <v/>
      </c>
      <c r="AS2722" s="13" t="n"/>
      <c r="AT2722" s="13" t="n"/>
      <c r="AU2722" s="13" t="n"/>
    </row>
    <row r="2723">
      <c r="C2723" s="13" t="n">
        <v>154</v>
      </c>
      <c r="D2723" s="14">
        <f>Retailers!I536^2</f>
        <v/>
      </c>
      <c r="E2723" s="14">
        <f>Retailers!J536^2</f>
        <v/>
      </c>
      <c r="F2723" s="14">
        <f>Retailers!K536^2</f>
        <v/>
      </c>
      <c r="T2723" s="14">
        <f>IF(F2722=24,SUM(D2723:F2912),"")</f>
        <v/>
      </c>
      <c r="U2723" s="14" t="n">
        <v>0</v>
      </c>
      <c r="V2723" s="14">
        <f>IF(T2723="","",T2723-U2723)</f>
        <v/>
      </c>
      <c r="AS2723" s="13" t="n"/>
      <c r="AT2723" s="13" t="n"/>
      <c r="AU2723" s="13" t="n"/>
    </row>
    <row r="2724">
      <c r="C2724" s="13" t="n">
        <v>155</v>
      </c>
      <c r="D2724" s="14">
        <f>Retailers!I537^2</f>
        <v/>
      </c>
      <c r="E2724" s="14">
        <f>Retailers!J537^2</f>
        <v/>
      </c>
      <c r="F2724" s="14">
        <f>Retailers!K537^2</f>
        <v/>
      </c>
      <c r="T2724" s="14">
        <f>IF(F2723=24,SUM(D2724:F2913),"")</f>
        <v/>
      </c>
      <c r="U2724" s="14" t="n">
        <v>0</v>
      </c>
      <c r="V2724" s="14">
        <f>IF(T2724="","",T2724-U2724)</f>
        <v/>
      </c>
      <c r="AS2724" s="13" t="n"/>
      <c r="AT2724" s="13" t="n"/>
      <c r="AU2724" s="13" t="n"/>
    </row>
    <row r="2725">
      <c r="C2725" s="13" t="n">
        <v>156</v>
      </c>
      <c r="D2725" s="14">
        <f>Retailers!I538^2</f>
        <v/>
      </c>
      <c r="E2725" s="14">
        <f>Retailers!J538^2</f>
        <v/>
      </c>
      <c r="F2725" s="14">
        <f>Retailers!K538^2</f>
        <v/>
      </c>
      <c r="T2725" s="14">
        <f>IF(F2724=24,SUM(D2725:F2914),"")</f>
        <v/>
      </c>
      <c r="U2725" s="14" t="n">
        <v>0</v>
      </c>
      <c r="V2725" s="14">
        <f>IF(T2725="","",T2725-U2725)</f>
        <v/>
      </c>
      <c r="AS2725" s="13" t="n"/>
      <c r="AT2725" s="13" t="n"/>
      <c r="AU2725" s="13" t="n"/>
    </row>
    <row r="2726">
      <c r="C2726" s="13" t="n">
        <v>157</v>
      </c>
      <c r="D2726" s="14">
        <f>Retailers!I539^2</f>
        <v/>
      </c>
      <c r="E2726" s="14">
        <f>Retailers!J539^2</f>
        <v/>
      </c>
      <c r="F2726" s="14">
        <f>Retailers!K539^2</f>
        <v/>
      </c>
      <c r="T2726" s="14">
        <f>IF(F2725=24,SUM(D2726:F2915),"")</f>
        <v/>
      </c>
      <c r="U2726" s="14" t="n">
        <v>0</v>
      </c>
      <c r="V2726" s="14">
        <f>IF(T2726="","",T2726-U2726)</f>
        <v/>
      </c>
      <c r="AS2726" s="13" t="n"/>
      <c r="AT2726" s="13" t="n"/>
      <c r="AU2726" s="13" t="n"/>
    </row>
    <row r="2727">
      <c r="C2727" s="13" t="n">
        <v>158</v>
      </c>
      <c r="D2727" s="14">
        <f>Retailers!I540^2</f>
        <v/>
      </c>
      <c r="E2727" s="14">
        <f>Retailers!J540^2</f>
        <v/>
      </c>
      <c r="F2727" s="14">
        <f>Retailers!K540^2</f>
        <v/>
      </c>
      <c r="T2727" s="14">
        <f>IF(F2726=24,SUM(D2727:F2916),"")</f>
        <v/>
      </c>
      <c r="U2727" s="14" t="n">
        <v>0</v>
      </c>
      <c r="V2727" s="14">
        <f>IF(T2727="","",T2727-U2727)</f>
        <v/>
      </c>
      <c r="AS2727" s="13" t="n"/>
      <c r="AT2727" s="13" t="n"/>
      <c r="AU2727" s="13" t="n"/>
    </row>
    <row r="2728">
      <c r="C2728" s="13" t="n">
        <v>159</v>
      </c>
      <c r="D2728" s="14">
        <f>Retailers!I541^2</f>
        <v/>
      </c>
      <c r="E2728" s="14">
        <f>Retailers!J541^2</f>
        <v/>
      </c>
      <c r="F2728" s="14">
        <f>Retailers!K541^2</f>
        <v/>
      </c>
      <c r="T2728" s="14">
        <f>IF(F2727=24,SUM(D2728:F2917),"")</f>
        <v/>
      </c>
      <c r="U2728" s="14" t="n">
        <v>0</v>
      </c>
      <c r="V2728" s="14">
        <f>IF(T2728="","",T2728-U2728)</f>
        <v/>
      </c>
      <c r="AS2728" s="13" t="n"/>
      <c r="AT2728" s="13" t="n"/>
      <c r="AU2728" s="13" t="n"/>
    </row>
    <row r="2729">
      <c r="C2729" s="13" t="n">
        <v>160</v>
      </c>
      <c r="D2729" s="14">
        <f>Retailers!I542^2</f>
        <v/>
      </c>
      <c r="E2729" s="14">
        <f>Retailers!J542^2</f>
        <v/>
      </c>
      <c r="F2729" s="14">
        <f>Retailers!K542^2</f>
        <v/>
      </c>
      <c r="T2729" s="14">
        <f>IF(F2728=24,SUM(D2729:F2918),"")</f>
        <v/>
      </c>
      <c r="U2729" s="14" t="n">
        <v>0</v>
      </c>
      <c r="V2729" s="14">
        <f>IF(T2729="","",T2729-U2729)</f>
        <v/>
      </c>
      <c r="AS2729" s="13" t="n"/>
      <c r="AT2729" s="13" t="n"/>
      <c r="AU2729" s="13" t="n"/>
    </row>
    <row r="2730">
      <c r="C2730" s="13" t="n">
        <v>161</v>
      </c>
      <c r="D2730" s="14">
        <f>Retailers!I543^2</f>
        <v/>
      </c>
      <c r="E2730" s="14">
        <f>Retailers!J543^2</f>
        <v/>
      </c>
      <c r="F2730" s="14">
        <f>Retailers!K543^2</f>
        <v/>
      </c>
      <c r="T2730" s="14">
        <f>IF(F2729=24,SUM(D2730:F2919),"")</f>
        <v/>
      </c>
      <c r="U2730" s="14" t="n">
        <v>0</v>
      </c>
      <c r="V2730" s="14">
        <f>IF(T2730="","",T2730-U2730)</f>
        <v/>
      </c>
      <c r="AS2730" s="13" t="n"/>
      <c r="AT2730" s="13" t="n"/>
      <c r="AU2730" s="13" t="n"/>
    </row>
    <row r="2731">
      <c r="C2731" s="13" t="n">
        <v>162</v>
      </c>
      <c r="D2731" s="14">
        <f>Retailers!I544^2</f>
        <v/>
      </c>
      <c r="E2731" s="14">
        <f>Retailers!J544^2</f>
        <v/>
      </c>
      <c r="F2731" s="14">
        <f>Retailers!K544^2</f>
        <v/>
      </c>
      <c r="T2731" s="14">
        <f>IF(F2730=24,SUM(D2731:F2920),"")</f>
        <v/>
      </c>
      <c r="U2731" s="14" t="n">
        <v>0</v>
      </c>
      <c r="V2731" s="14">
        <f>IF(T2731="","",T2731-U2731)</f>
        <v/>
      </c>
      <c r="AS2731" s="13" t="n"/>
      <c r="AT2731" s="13" t="n"/>
      <c r="AU2731" s="13" t="n"/>
    </row>
    <row r="2732">
      <c r="C2732" s="13" t="n">
        <v>163</v>
      </c>
      <c r="D2732" s="14">
        <f>Retailers!I545^2</f>
        <v/>
      </c>
      <c r="E2732" s="14">
        <f>Retailers!J545^2</f>
        <v/>
      </c>
      <c r="F2732" s="14">
        <f>Retailers!K545^2</f>
        <v/>
      </c>
      <c r="T2732" s="14">
        <f>IF(F2731=24,SUM(D2732:F2921),"")</f>
        <v/>
      </c>
      <c r="U2732" s="14" t="n">
        <v>0</v>
      </c>
      <c r="V2732" s="14">
        <f>IF(T2732="","",T2732-U2732)</f>
        <v/>
      </c>
      <c r="AS2732" s="13" t="n"/>
      <c r="AT2732" s="13" t="n"/>
      <c r="AU2732" s="13" t="n"/>
    </row>
    <row r="2733">
      <c r="C2733" s="13" t="n">
        <v>164</v>
      </c>
      <c r="D2733" s="14">
        <f>Retailers!I546^2</f>
        <v/>
      </c>
      <c r="E2733" s="14">
        <f>Retailers!J546^2</f>
        <v/>
      </c>
      <c r="F2733" s="14">
        <f>Retailers!K546^2</f>
        <v/>
      </c>
      <c r="T2733" s="14">
        <f>IF(F2732=24,SUM(D2733:F2922),"")</f>
        <v/>
      </c>
      <c r="U2733" s="14" t="n">
        <v>0</v>
      </c>
      <c r="V2733" s="14">
        <f>IF(T2733="","",T2733-U2733)</f>
        <v/>
      </c>
      <c r="AS2733" s="13" t="n"/>
      <c r="AT2733" s="13" t="n"/>
      <c r="AU2733" s="13" t="n"/>
    </row>
    <row r="2734">
      <c r="C2734" s="13" t="n">
        <v>165</v>
      </c>
      <c r="D2734" s="14">
        <f>Retailers!I547^2</f>
        <v/>
      </c>
      <c r="E2734" s="14">
        <f>Retailers!J547^2</f>
        <v/>
      </c>
      <c r="F2734" s="14">
        <f>Retailers!K547^2</f>
        <v/>
      </c>
      <c r="T2734" s="14">
        <f>IF(F2733=24,SUM(D2734:F2923),"")</f>
        <v/>
      </c>
      <c r="U2734" s="14" t="n">
        <v>0</v>
      </c>
      <c r="V2734" s="14">
        <f>IF(T2734="","",T2734-U2734)</f>
        <v/>
      </c>
      <c r="AS2734" s="13" t="n"/>
      <c r="AT2734" s="13" t="n"/>
      <c r="AU2734" s="13" t="n"/>
    </row>
    <row r="2735">
      <c r="C2735" s="13" t="n">
        <v>166</v>
      </c>
      <c r="D2735" s="14">
        <f>Retailers!I548^2</f>
        <v/>
      </c>
      <c r="E2735" s="14">
        <f>Retailers!J548^2</f>
        <v/>
      </c>
      <c r="F2735" s="14">
        <f>Retailers!K548^2</f>
        <v/>
      </c>
      <c r="T2735" s="14">
        <f>IF(F2734=24,SUM(D2735:F2924),"")</f>
        <v/>
      </c>
      <c r="U2735" s="14" t="n">
        <v>0</v>
      </c>
      <c r="V2735" s="14">
        <f>IF(T2735="","",T2735-U2735)</f>
        <v/>
      </c>
      <c r="AS2735" s="13" t="n"/>
      <c r="AT2735" s="13" t="n"/>
      <c r="AU2735" s="13" t="n"/>
    </row>
    <row r="2736">
      <c r="C2736" s="13" t="n">
        <v>167</v>
      </c>
      <c r="D2736" s="14">
        <f>Retailers!I549^2</f>
        <v/>
      </c>
      <c r="E2736" s="14">
        <f>Retailers!J549^2</f>
        <v/>
      </c>
      <c r="F2736" s="14">
        <f>Retailers!K549^2</f>
        <v/>
      </c>
      <c r="T2736" s="14">
        <f>IF(F2735=24,SUM(D2736:F2925),"")</f>
        <v/>
      </c>
      <c r="U2736" s="14" t="n">
        <v>0</v>
      </c>
      <c r="V2736" s="14">
        <f>IF(T2736="","",T2736-U2736)</f>
        <v/>
      </c>
      <c r="AS2736" s="13" t="n"/>
      <c r="AT2736" s="13" t="n"/>
      <c r="AU2736" s="13" t="n"/>
    </row>
    <row r="2737">
      <c r="C2737" s="13" t="n">
        <v>168</v>
      </c>
      <c r="D2737" s="14">
        <f>Retailers!I550^2</f>
        <v/>
      </c>
      <c r="E2737" s="14">
        <f>Retailers!J550^2</f>
        <v/>
      </c>
      <c r="F2737" s="14">
        <f>Retailers!K550^2</f>
        <v/>
      </c>
      <c r="T2737" s="14">
        <f>IF(F2736=24,SUM(D2737:F2926),"")</f>
        <v/>
      </c>
      <c r="U2737" s="14" t="n">
        <v>0</v>
      </c>
      <c r="V2737" s="14">
        <f>IF(T2737="","",T2737-U2737)</f>
        <v/>
      </c>
      <c r="AS2737" s="13" t="n"/>
      <c r="AT2737" s="13" t="n"/>
      <c r="AU2737" s="13" t="n"/>
    </row>
    <row r="2738">
      <c r="C2738" s="13" t="n">
        <v>169</v>
      </c>
      <c r="D2738" s="14">
        <f>Retailers!I551^2</f>
        <v/>
      </c>
      <c r="E2738" s="14">
        <f>Retailers!J551^2</f>
        <v/>
      </c>
      <c r="F2738" s="14">
        <f>Retailers!K551^2</f>
        <v/>
      </c>
      <c r="T2738" s="14">
        <f>IF(F2737=24,SUM(D2738:F2927),"")</f>
        <v/>
      </c>
      <c r="U2738" s="14" t="n">
        <v>0</v>
      </c>
      <c r="V2738" s="14">
        <f>IF(T2738="","",T2738-U2738)</f>
        <v/>
      </c>
      <c r="AS2738" s="13" t="n"/>
      <c r="AT2738" s="13" t="n"/>
      <c r="AU2738" s="13" t="n"/>
    </row>
    <row r="2739">
      <c r="C2739" s="13" t="n">
        <v>170</v>
      </c>
      <c r="D2739" s="14">
        <f>Retailers!I552^2</f>
        <v/>
      </c>
      <c r="E2739" s="14">
        <f>Retailers!J552^2</f>
        <v/>
      </c>
      <c r="F2739" s="14">
        <f>Retailers!K552^2</f>
        <v/>
      </c>
      <c r="T2739" s="14">
        <f>IF(F2738=24,SUM(D2739:F2928),"")</f>
        <v/>
      </c>
      <c r="U2739" s="14" t="n">
        <v>0</v>
      </c>
      <c r="V2739" s="14">
        <f>IF(T2739="","",T2739-U2739)</f>
        <v/>
      </c>
      <c r="AS2739" s="13" t="n"/>
      <c r="AT2739" s="13" t="n"/>
      <c r="AU2739" s="13" t="n"/>
    </row>
    <row r="2740">
      <c r="C2740" s="13" t="n">
        <v>171</v>
      </c>
      <c r="D2740" s="14">
        <f>Retailers!I553^2</f>
        <v/>
      </c>
      <c r="E2740" s="14">
        <f>Retailers!J553^2</f>
        <v/>
      </c>
      <c r="F2740" s="14">
        <f>Retailers!K553^2</f>
        <v/>
      </c>
      <c r="T2740" s="14">
        <f>IF(F2739=24,SUM(D2740:F2929),"")</f>
        <v/>
      </c>
      <c r="U2740" s="14" t="n">
        <v>0</v>
      </c>
      <c r="V2740" s="14">
        <f>IF(T2740="","",T2740-U2740)</f>
        <v/>
      </c>
      <c r="AS2740" s="13" t="n"/>
      <c r="AT2740" s="13" t="n"/>
      <c r="AU2740" s="13" t="n"/>
    </row>
    <row r="2741">
      <c r="C2741" s="13" t="n">
        <v>172</v>
      </c>
      <c r="D2741" s="14">
        <f>Retailers!I554^2</f>
        <v/>
      </c>
      <c r="E2741" s="14">
        <f>Retailers!J554^2</f>
        <v/>
      </c>
      <c r="F2741" s="14">
        <f>Retailers!K554^2</f>
        <v/>
      </c>
      <c r="T2741" s="14">
        <f>IF(F2740=24,SUM(D2741:F2930),"")</f>
        <v/>
      </c>
      <c r="U2741" s="14" t="n">
        <v>0</v>
      </c>
      <c r="V2741" s="14">
        <f>IF(T2741="","",T2741-U2741)</f>
        <v/>
      </c>
      <c r="AS2741" s="13" t="n"/>
      <c r="AT2741" s="13" t="n"/>
      <c r="AU2741" s="13" t="n"/>
    </row>
    <row r="2742">
      <c r="C2742" s="13" t="n">
        <v>173</v>
      </c>
      <c r="D2742" s="14">
        <f>Retailers!I555^2</f>
        <v/>
      </c>
      <c r="E2742" s="14">
        <f>Retailers!J555^2</f>
        <v/>
      </c>
      <c r="F2742" s="14">
        <f>Retailers!K555^2</f>
        <v/>
      </c>
      <c r="T2742" s="14">
        <f>IF(F2741=24,SUM(D2742:F2931),"")</f>
        <v/>
      </c>
      <c r="U2742" s="14" t="n">
        <v>0</v>
      </c>
      <c r="V2742" s="14">
        <f>IF(T2742="","",T2742-U2742)</f>
        <v/>
      </c>
      <c r="AS2742" s="13" t="n"/>
      <c r="AT2742" s="13" t="n"/>
      <c r="AU2742" s="13" t="n"/>
    </row>
    <row r="2743">
      <c r="C2743" s="13" t="n">
        <v>174</v>
      </c>
      <c r="D2743" s="14">
        <f>Retailers!I556^2</f>
        <v/>
      </c>
      <c r="E2743" s="14">
        <f>Retailers!J556^2</f>
        <v/>
      </c>
      <c r="F2743" s="14">
        <f>Retailers!K556^2</f>
        <v/>
      </c>
      <c r="T2743" s="14">
        <f>IF(F2742=24,SUM(D2743:F2932),"")</f>
        <v/>
      </c>
      <c r="U2743" s="14" t="n">
        <v>0</v>
      </c>
      <c r="V2743" s="14">
        <f>IF(T2743="","",T2743-U2743)</f>
        <v/>
      </c>
      <c r="AS2743" s="13" t="n"/>
      <c r="AT2743" s="13" t="n"/>
      <c r="AU2743" s="13" t="n"/>
    </row>
    <row r="2744">
      <c r="C2744" s="13" t="n">
        <v>175</v>
      </c>
      <c r="D2744" s="14">
        <f>Retailers!I557^2</f>
        <v/>
      </c>
      <c r="E2744" s="14">
        <f>Retailers!J557^2</f>
        <v/>
      </c>
      <c r="F2744" s="14">
        <f>Retailers!K557^2</f>
        <v/>
      </c>
      <c r="T2744" s="14">
        <f>IF(F2743=24,SUM(D2744:F2933),"")</f>
        <v/>
      </c>
      <c r="U2744" s="14" t="n">
        <v>0</v>
      </c>
      <c r="V2744" s="14">
        <f>IF(T2744="","",T2744-U2744)</f>
        <v/>
      </c>
      <c r="AS2744" s="13" t="n"/>
      <c r="AT2744" s="13" t="n"/>
      <c r="AU2744" s="13" t="n"/>
    </row>
    <row r="2745">
      <c r="C2745" s="13" t="n">
        <v>176</v>
      </c>
      <c r="D2745" s="14">
        <f>Retailers!I558^2</f>
        <v/>
      </c>
      <c r="E2745" s="14">
        <f>Retailers!J558^2</f>
        <v/>
      </c>
      <c r="F2745" s="14">
        <f>Retailers!K558^2</f>
        <v/>
      </c>
      <c r="T2745" s="14">
        <f>IF(F2744=24,SUM(D2745:F2934),"")</f>
        <v/>
      </c>
      <c r="U2745" s="14" t="n">
        <v>0</v>
      </c>
      <c r="V2745" s="14">
        <f>IF(T2745="","",T2745-U2745)</f>
        <v/>
      </c>
      <c r="AS2745" s="13" t="n"/>
      <c r="AT2745" s="13" t="n"/>
      <c r="AU2745" s="13" t="n"/>
    </row>
    <row r="2746">
      <c r="C2746" s="13" t="n">
        <v>177</v>
      </c>
      <c r="D2746" s="14">
        <f>Retailers!I559^2</f>
        <v/>
      </c>
      <c r="E2746" s="14">
        <f>Retailers!J559^2</f>
        <v/>
      </c>
      <c r="F2746" s="14">
        <f>Retailers!K559^2</f>
        <v/>
      </c>
      <c r="T2746" s="14">
        <f>IF(F2745=24,SUM(D2746:F2935),"")</f>
        <v/>
      </c>
      <c r="U2746" s="14" t="n">
        <v>0</v>
      </c>
      <c r="V2746" s="14">
        <f>IF(T2746="","",T2746-U2746)</f>
        <v/>
      </c>
      <c r="AS2746" s="13" t="n"/>
      <c r="AT2746" s="13" t="n"/>
      <c r="AU2746" s="13" t="n"/>
    </row>
    <row r="2747">
      <c r="C2747" s="13" t="n">
        <v>178</v>
      </c>
      <c r="D2747" s="14">
        <f>Retailers!I560^2</f>
        <v/>
      </c>
      <c r="E2747" s="14">
        <f>Retailers!J560^2</f>
        <v/>
      </c>
      <c r="F2747" s="14">
        <f>Retailers!K560^2</f>
        <v/>
      </c>
      <c r="T2747" s="14">
        <f>IF(F2746=24,SUM(D2747:F2936),"")</f>
        <v/>
      </c>
      <c r="U2747" s="14" t="n">
        <v>0</v>
      </c>
      <c r="V2747" s="14">
        <f>IF(T2747="","",T2747-U2747)</f>
        <v/>
      </c>
      <c r="AS2747" s="13" t="n"/>
      <c r="AT2747" s="13" t="n"/>
      <c r="AU2747" s="13" t="n"/>
    </row>
    <row r="2748">
      <c r="C2748" s="13" t="n">
        <v>179</v>
      </c>
      <c r="D2748" s="14">
        <f>Retailers!I561^2</f>
        <v/>
      </c>
      <c r="E2748" s="14">
        <f>Retailers!J561^2</f>
        <v/>
      </c>
      <c r="F2748" s="14">
        <f>Retailers!K561^2</f>
        <v/>
      </c>
      <c r="T2748" s="14">
        <f>IF(F2747=24,SUM(D2748:F2937),"")</f>
        <v/>
      </c>
      <c r="U2748" s="14" t="n">
        <v>0</v>
      </c>
      <c r="V2748" s="14">
        <f>IF(T2748="","",T2748-U2748)</f>
        <v/>
      </c>
      <c r="AS2748" s="13" t="n"/>
      <c r="AT2748" s="13" t="n"/>
      <c r="AU2748" s="13" t="n"/>
    </row>
    <row r="2749">
      <c r="C2749" s="13" t="n">
        <v>180</v>
      </c>
      <c r="D2749" s="14">
        <f>Retailers!I562^2</f>
        <v/>
      </c>
      <c r="E2749" s="14">
        <f>Retailers!J562^2</f>
        <v/>
      </c>
      <c r="F2749" s="14">
        <f>Retailers!K562^2</f>
        <v/>
      </c>
      <c r="T2749" s="14">
        <f>IF(F2748=24,SUM(D2749:F2938),"")</f>
        <v/>
      </c>
      <c r="U2749" s="14" t="n">
        <v>0</v>
      </c>
      <c r="V2749" s="14">
        <f>IF(T2749="","",T2749-U2749)</f>
        <v/>
      </c>
      <c r="AS2749" s="13" t="n"/>
      <c r="AT2749" s="13" t="n"/>
      <c r="AU2749" s="13" t="n"/>
    </row>
    <row r="2750">
      <c r="C2750" s="13" t="n">
        <v>181</v>
      </c>
      <c r="D2750" s="14">
        <f>Retailers!I563^2</f>
        <v/>
      </c>
      <c r="E2750" s="14">
        <f>Retailers!J563^2</f>
        <v/>
      </c>
      <c r="F2750" s="14">
        <f>Retailers!K563^2</f>
        <v/>
      </c>
      <c r="T2750" s="14">
        <f>IF(F2749=24,SUM(D2750:F2939),"")</f>
        <v/>
      </c>
      <c r="U2750" s="14" t="n">
        <v>0</v>
      </c>
      <c r="V2750" s="14">
        <f>IF(T2750="","",T2750-U2750)</f>
        <v/>
      </c>
      <c r="AS2750" s="13" t="n"/>
      <c r="AT2750" s="13" t="n"/>
      <c r="AU2750" s="13" t="n"/>
    </row>
    <row r="2751">
      <c r="C2751" s="13" t="n">
        <v>182</v>
      </c>
      <c r="D2751" s="14">
        <f>Retailers!I564^2</f>
        <v/>
      </c>
      <c r="E2751" s="14">
        <f>Retailers!J564^2</f>
        <v/>
      </c>
      <c r="F2751" s="14">
        <f>Retailers!K564^2</f>
        <v/>
      </c>
      <c r="T2751" s="14">
        <f>IF(F2750=24,SUM(D2751:F2940),"")</f>
        <v/>
      </c>
      <c r="U2751" s="14" t="n">
        <v>0</v>
      </c>
      <c r="V2751" s="14">
        <f>IF(T2751="","",T2751-U2751)</f>
        <v/>
      </c>
      <c r="AS2751" s="13" t="n"/>
      <c r="AT2751" s="13" t="n"/>
      <c r="AU2751" s="13" t="n"/>
    </row>
    <row r="2752">
      <c r="C2752" s="13" t="n">
        <v>183</v>
      </c>
      <c r="D2752" s="14">
        <f>Retailers!I565^2</f>
        <v/>
      </c>
      <c r="E2752" s="14">
        <f>Retailers!J565^2</f>
        <v/>
      </c>
      <c r="F2752" s="14">
        <f>Retailers!K565^2</f>
        <v/>
      </c>
      <c r="T2752" s="14">
        <f>IF(F2751=24,SUM(D2752:F2941),"")</f>
        <v/>
      </c>
      <c r="U2752" s="14" t="n">
        <v>0</v>
      </c>
      <c r="V2752" s="14">
        <f>IF(T2752="","",T2752-U2752)</f>
        <v/>
      </c>
      <c r="AS2752" s="13" t="n"/>
      <c r="AT2752" s="13" t="n"/>
      <c r="AU2752" s="13" t="n"/>
    </row>
    <row r="2753">
      <c r="C2753" s="13" t="n">
        <v>184</v>
      </c>
      <c r="D2753" s="14">
        <f>Retailers!I566^2</f>
        <v/>
      </c>
      <c r="E2753" s="14">
        <f>Retailers!J566^2</f>
        <v/>
      </c>
      <c r="F2753" s="14">
        <f>Retailers!K566^2</f>
        <v/>
      </c>
      <c r="T2753" s="14">
        <f>IF(F2752=24,SUM(D2753:F2942),"")</f>
        <v/>
      </c>
      <c r="U2753" s="14" t="n">
        <v>0</v>
      </c>
      <c r="V2753" s="14">
        <f>IF(T2753="","",T2753-U2753)</f>
        <v/>
      </c>
      <c r="AS2753" s="13" t="n"/>
      <c r="AT2753" s="13" t="n"/>
      <c r="AU2753" s="13" t="n"/>
    </row>
    <row r="2754">
      <c r="C2754" s="13" t="n">
        <v>185</v>
      </c>
      <c r="D2754" s="14">
        <f>Retailers!I567^2</f>
        <v/>
      </c>
      <c r="E2754" s="14">
        <f>Retailers!J567^2</f>
        <v/>
      </c>
      <c r="F2754" s="14">
        <f>Retailers!K567^2</f>
        <v/>
      </c>
      <c r="T2754" s="14">
        <f>IF(F2753=24,SUM(D2754:F2943),"")</f>
        <v/>
      </c>
      <c r="U2754" s="14" t="n">
        <v>0</v>
      </c>
      <c r="V2754" s="14">
        <f>IF(T2754="","",T2754-U2754)</f>
        <v/>
      </c>
      <c r="AS2754" s="13" t="n"/>
      <c r="AT2754" s="13" t="n"/>
      <c r="AU2754" s="13" t="n"/>
    </row>
    <row r="2755">
      <c r="C2755" s="13" t="n">
        <v>186</v>
      </c>
      <c r="D2755" s="14">
        <f>Retailers!I568^2</f>
        <v/>
      </c>
      <c r="E2755" s="14">
        <f>Retailers!J568^2</f>
        <v/>
      </c>
      <c r="F2755" s="14">
        <f>Retailers!K568^2</f>
        <v/>
      </c>
      <c r="T2755" s="14">
        <f>IF(F2754=24,SUM(D2755:F2944),"")</f>
        <v/>
      </c>
      <c r="U2755" s="14" t="n">
        <v>0</v>
      </c>
      <c r="V2755" s="14">
        <f>IF(T2755="","",T2755-U2755)</f>
        <v/>
      </c>
      <c r="AS2755" s="13" t="n"/>
      <c r="AT2755" s="13" t="n"/>
      <c r="AU2755" s="13" t="n"/>
    </row>
    <row r="2756">
      <c r="C2756" s="13" t="n">
        <v>187</v>
      </c>
      <c r="D2756" s="14">
        <f>Retailers!I569^2</f>
        <v/>
      </c>
      <c r="E2756" s="14">
        <f>Retailers!J569^2</f>
        <v/>
      </c>
      <c r="F2756" s="14">
        <f>Retailers!K569^2</f>
        <v/>
      </c>
      <c r="T2756" s="14">
        <f>IF(F2755=24,SUM(D2756:F2945),"")</f>
        <v/>
      </c>
      <c r="U2756" s="14" t="n">
        <v>0</v>
      </c>
      <c r="V2756" s="14">
        <f>IF(T2756="","",T2756-U2756)</f>
        <v/>
      </c>
      <c r="AS2756" s="13" t="n"/>
      <c r="AT2756" s="13" t="n"/>
      <c r="AU2756" s="13" t="n"/>
    </row>
    <row r="2757">
      <c r="C2757" s="13" t="n">
        <v>188</v>
      </c>
      <c r="D2757" s="14">
        <f>Retailers!I570^2</f>
        <v/>
      </c>
      <c r="E2757" s="14">
        <f>Retailers!J570^2</f>
        <v/>
      </c>
      <c r="F2757" s="14">
        <f>Retailers!K570^2</f>
        <v/>
      </c>
      <c r="T2757" s="14">
        <f>IF(F2756=24,SUM(D2757:F2946),"")</f>
        <v/>
      </c>
      <c r="U2757" s="14" t="n">
        <v>0</v>
      </c>
      <c r="V2757" s="14">
        <f>IF(T2757="","",T2757-U2757)</f>
        <v/>
      </c>
      <c r="AS2757" s="13" t="n"/>
      <c r="AT2757" s="13" t="n"/>
      <c r="AU2757" s="13" t="n"/>
    </row>
    <row r="2758">
      <c r="C2758" s="13" t="n">
        <v>189</v>
      </c>
      <c r="D2758" s="14">
        <f>Retailers!I571^2</f>
        <v/>
      </c>
      <c r="E2758" s="14">
        <f>Retailers!J571^2</f>
        <v/>
      </c>
      <c r="F2758" s="14">
        <f>Retailers!K571^2</f>
        <v/>
      </c>
      <c r="T2758" s="14">
        <f>IF(F2757=24,SUM(D2758:F2947),"")</f>
        <v/>
      </c>
      <c r="U2758" s="14" t="n">
        <v>0</v>
      </c>
      <c r="V2758" s="14">
        <f>IF(T2758="","",T2758-U2758)</f>
        <v/>
      </c>
      <c r="AS2758" s="13" t="n"/>
      <c r="AT2758" s="13" t="n"/>
      <c r="AU2758" s="13" t="n"/>
    </row>
    <row r="2759">
      <c r="C2759" s="13" t="n">
        <v>190</v>
      </c>
      <c r="D2759" s="14">
        <f>Retailers!I572^2</f>
        <v/>
      </c>
      <c r="E2759" s="14">
        <f>Retailers!J572^2</f>
        <v/>
      </c>
      <c r="F2759" s="14">
        <f>Retailers!K572^2</f>
        <v/>
      </c>
      <c r="T2759" s="14">
        <f>IF(F2758=24,SUM(D2759:F2948),"")</f>
        <v/>
      </c>
      <c r="U2759" s="14" t="n">
        <v>0</v>
      </c>
      <c r="V2759" s="14">
        <f>IF(T2759="","",T2759-U2759)</f>
        <v/>
      </c>
      <c r="AS2759" s="13" t="n"/>
      <c r="AT2759" s="13" t="n"/>
      <c r="AU2759" s="13" t="n"/>
    </row>
    <row r="2760">
      <c r="C2760" s="13" t="n">
        <v>191</v>
      </c>
      <c r="D2760" s="14">
        <f>Retailers!I573^2</f>
        <v/>
      </c>
      <c r="E2760" s="14">
        <f>Retailers!J573^2</f>
        <v/>
      </c>
      <c r="F2760" s="14">
        <f>Retailers!K573^2</f>
        <v/>
      </c>
      <c r="T2760" s="14">
        <f>IF(F2759=24,SUM(D2760:F2949),"")</f>
        <v/>
      </c>
      <c r="U2760" s="14" t="n">
        <v>0</v>
      </c>
      <c r="V2760" s="14">
        <f>IF(T2760="","",T2760-U2760)</f>
        <v/>
      </c>
      <c r="AS2760" s="13" t="n"/>
      <c r="AT2760" s="13" t="n"/>
      <c r="AU2760" s="13" t="n"/>
    </row>
    <row r="2761">
      <c r="C2761" s="13" t="n">
        <v>192</v>
      </c>
      <c r="D2761" s="14">
        <f>Retailers!I574^2</f>
        <v/>
      </c>
      <c r="E2761" s="14">
        <f>Retailers!J574^2</f>
        <v/>
      </c>
      <c r="F2761" s="14">
        <f>Retailers!K574^2</f>
        <v/>
      </c>
      <c r="T2761" s="14">
        <f>IF(F2760=24,SUM(D2761:F2950),"")</f>
        <v/>
      </c>
      <c r="U2761" s="14" t="n">
        <v>0</v>
      </c>
      <c r="V2761" s="14">
        <f>IF(T2761="","",T2761-U2761)</f>
        <v/>
      </c>
      <c r="AS2761" s="13" t="n"/>
      <c r="AT2761" s="13" t="n"/>
      <c r="AU2761" s="13" t="n"/>
    </row>
    <row r="2762">
      <c r="C2762" s="13" t="n">
        <v>193</v>
      </c>
      <c r="D2762" s="14">
        <f>Retailers!I575^2</f>
        <v/>
      </c>
      <c r="E2762" s="14">
        <f>Retailers!J575^2</f>
        <v/>
      </c>
      <c r="F2762" s="14">
        <f>Retailers!K575^2</f>
        <v/>
      </c>
      <c r="T2762" s="14">
        <f>IF(F2761=24,SUM(D2762:F2951),"")</f>
        <v/>
      </c>
      <c r="U2762" s="14" t="n">
        <v>0</v>
      </c>
      <c r="V2762" s="14">
        <f>IF(T2762="","",T2762-U2762)</f>
        <v/>
      </c>
      <c r="AS2762" s="13" t="n"/>
      <c r="AT2762" s="13" t="n"/>
      <c r="AU2762" s="13" t="n"/>
    </row>
    <row r="2763">
      <c r="C2763" s="13" t="n">
        <v>194</v>
      </c>
      <c r="D2763" s="14">
        <f>Retailers!I576^2</f>
        <v/>
      </c>
      <c r="E2763" s="14">
        <f>Retailers!J576^2</f>
        <v/>
      </c>
      <c r="F2763" s="14">
        <f>Retailers!K576^2</f>
        <v/>
      </c>
      <c r="T2763" s="14">
        <f>IF(F2762=24,SUM(D2763:F2952),"")</f>
        <v/>
      </c>
      <c r="U2763" s="14" t="n">
        <v>0</v>
      </c>
      <c r="V2763" s="14">
        <f>IF(T2763="","",T2763-U2763)</f>
        <v/>
      </c>
      <c r="AS2763" s="13" t="n"/>
      <c r="AT2763" s="13" t="n"/>
      <c r="AU2763" s="13" t="n"/>
    </row>
    <row r="2764">
      <c r="C2764" s="13" t="n">
        <v>195</v>
      </c>
      <c r="D2764" s="14">
        <f>Retailers!I577^2</f>
        <v/>
      </c>
      <c r="E2764" s="14">
        <f>Retailers!J577^2</f>
        <v/>
      </c>
      <c r="F2764" s="14">
        <f>Retailers!K577^2</f>
        <v/>
      </c>
      <c r="T2764" s="14">
        <f>IF(F2763=24,SUM(D2764:F2953),"")</f>
        <v/>
      </c>
      <c r="U2764" s="14" t="n">
        <v>0</v>
      </c>
      <c r="V2764" s="14">
        <f>IF(T2764="","",T2764-U2764)</f>
        <v/>
      </c>
      <c r="AS2764" s="13" t="n"/>
      <c r="AT2764" s="13" t="n"/>
      <c r="AU2764" s="13" t="n"/>
    </row>
    <row r="2765">
      <c r="C2765" s="13" t="n">
        <v>196</v>
      </c>
      <c r="D2765" s="14">
        <f>Retailers!I578^2</f>
        <v/>
      </c>
      <c r="E2765" s="14">
        <f>Retailers!J578^2</f>
        <v/>
      </c>
      <c r="F2765" s="14">
        <f>Retailers!K578^2</f>
        <v/>
      </c>
      <c r="T2765" s="14">
        <f>IF(F2764=24,SUM(D2765:F2954),"")</f>
        <v/>
      </c>
      <c r="U2765" s="14" t="n">
        <v>0</v>
      </c>
      <c r="V2765" s="14">
        <f>IF(T2765="","",T2765-U2765)</f>
        <v/>
      </c>
      <c r="AS2765" s="13" t="n"/>
      <c r="AT2765" s="13" t="n"/>
      <c r="AU2765" s="13" t="n"/>
    </row>
    <row r="2766">
      <c r="C2766" s="13" t="n">
        <v>197</v>
      </c>
      <c r="D2766" s="14">
        <f>Retailers!I579^2</f>
        <v/>
      </c>
      <c r="E2766" s="14">
        <f>Retailers!J579^2</f>
        <v/>
      </c>
      <c r="F2766" s="14">
        <f>Retailers!K579^2</f>
        <v/>
      </c>
      <c r="T2766" s="14">
        <f>IF(F2765=24,SUM(D2766:F2955),"")</f>
        <v/>
      </c>
      <c r="U2766" s="14" t="n">
        <v>0</v>
      </c>
      <c r="V2766" s="14">
        <f>IF(T2766="","",T2766-U2766)</f>
        <v/>
      </c>
      <c r="AS2766" s="13" t="n"/>
      <c r="AT2766" s="13" t="n"/>
      <c r="AU2766" s="13" t="n"/>
    </row>
    <row r="2767">
      <c r="C2767" s="13" t="n">
        <v>198</v>
      </c>
      <c r="D2767" s="14">
        <f>Retailers!I580^2</f>
        <v/>
      </c>
      <c r="E2767" s="14">
        <f>Retailers!J580^2</f>
        <v/>
      </c>
      <c r="F2767" s="14">
        <f>Retailers!K580^2</f>
        <v/>
      </c>
      <c r="T2767" s="14">
        <f>IF(F2766=24,SUM(D2767:F2956),"")</f>
        <v/>
      </c>
      <c r="U2767" s="14" t="n">
        <v>0</v>
      </c>
      <c r="V2767" s="14">
        <f>IF(T2767="","",T2767-U2767)</f>
        <v/>
      </c>
      <c r="AS2767" s="13" t="n"/>
      <c r="AT2767" s="13" t="n"/>
      <c r="AU2767" s="13" t="n"/>
    </row>
    <row r="2768">
      <c r="T2768" s="14">
        <f>IF(F2767=24,SUM(D2768:F2957),"")</f>
        <v/>
      </c>
      <c r="U2768" s="14" t="n">
        <v>0</v>
      </c>
      <c r="V2768" s="14">
        <f>IF(T2768="","",T2768-U2768)</f>
        <v/>
      </c>
      <c r="AS2768" s="13" t="n"/>
      <c r="AT2768" s="13" t="n"/>
      <c r="AU2768" s="13" t="n"/>
    </row>
    <row r="2769" ht="16.2" customHeight="1">
      <c r="B2769" s="13" t="inlineStr">
        <is>
          <t>Parâmetros p/ σx</t>
        </is>
      </c>
      <c r="C2769" s="13" t="inlineStr">
        <is>
          <t>Desvpad(Var(S2nd))</t>
        </is>
      </c>
      <c r="D2769" s="13" t="n">
        <v>22</v>
      </c>
      <c r="E2769" s="13" t="n">
        <v>23</v>
      </c>
      <c r="F2769" s="13" t="n">
        <v>24</v>
      </c>
      <c r="T2769" s="14">
        <f>IF(F2768=24,SUM(D2769:F2958),"")</f>
        <v/>
      </c>
      <c r="U2769" s="14" t="n">
        <v>0</v>
      </c>
      <c r="V2769" s="14">
        <f>IF(T2769="","",T2769-U2769)</f>
        <v/>
      </c>
      <c r="AS2769" s="13" t="n"/>
      <c r="AT2769" s="13" t="n"/>
      <c r="AU2769" s="13" t="n"/>
    </row>
    <row r="2770">
      <c r="B2770" s="13" t="inlineStr">
        <is>
          <t>LB</t>
        </is>
      </c>
      <c r="C2770" s="13" t="n">
        <v>9</v>
      </c>
      <c r="D2770" s="13">
        <f>Ret_Fourth_central_moment_5var!D971</f>
        <v/>
      </c>
      <c r="E2770" s="13">
        <f>Ret_Fourth_central_moment_5var!E971</f>
        <v/>
      </c>
      <c r="F2770" s="13">
        <f>Ret_Fourth_central_moment_5var!F971</f>
        <v/>
      </c>
      <c r="T2770" s="14">
        <f>IF(F2769=24,SUM(D2770:F2959),"")</f>
        <v/>
      </c>
      <c r="U2770" s="14" t="n">
        <v>0</v>
      </c>
      <c r="V2770" s="14">
        <f>IF(T2770="","",T2770-U2770)</f>
        <v/>
      </c>
      <c r="AS2770" s="13" t="n"/>
      <c r="AT2770" s="13" t="n"/>
      <c r="AU2770" s="13" t="n"/>
    </row>
    <row r="2771">
      <c r="C2771" s="13" t="n">
        <v>10</v>
      </c>
      <c r="D2771" s="13">
        <f>Ret_Fourth_central_moment_5var!D972</f>
        <v/>
      </c>
      <c r="E2771" s="13">
        <f>Ret_Fourth_central_moment_5var!E972</f>
        <v/>
      </c>
      <c r="F2771" s="13">
        <f>Ret_Fourth_central_moment_5var!F972</f>
        <v/>
      </c>
      <c r="T2771" s="14">
        <f>IF(F2770=24,SUM(D2771:F2960),"")</f>
        <v/>
      </c>
      <c r="U2771" s="14" t="n">
        <v>0</v>
      </c>
      <c r="V2771" s="14">
        <f>IF(T2771="","",T2771-U2771)</f>
        <v/>
      </c>
      <c r="AS2771" s="13" t="n"/>
      <c r="AT2771" s="13" t="n"/>
      <c r="AU2771" s="13" t="n"/>
    </row>
    <row r="2772" ht="16.2" customHeight="1">
      <c r="C2772" s="13" t="n">
        <v>11</v>
      </c>
      <c r="D2772" s="13">
        <f>Ret_Fourth_central_moment_5var!D973</f>
        <v/>
      </c>
      <c r="E2772" s="13">
        <f>Ret_Fourth_central_moment_5var!E973</f>
        <v/>
      </c>
      <c r="F2772" s="13">
        <f>Ret_Fourth_central_moment_5var!F973</f>
        <v/>
      </c>
      <c r="T2772" s="14">
        <f>IF(F2771=24,SUM(D2772:F2961),"")</f>
        <v/>
      </c>
      <c r="U2772" s="14" t="n">
        <v>0</v>
      </c>
      <c r="V2772" s="14">
        <f>IF(T2772="","",T2772-U2772)</f>
        <v/>
      </c>
      <c r="AS2772" s="13" t="n">
        <v>51</v>
      </c>
      <c r="AT2772" s="13" t="inlineStr">
        <is>
          <t>Desvpad(Var(S2nd))</t>
        </is>
      </c>
      <c r="AU2772" s="13" t="n">
        <v>16</v>
      </c>
    </row>
    <row r="2773">
      <c r="C2773" s="13" t="n">
        <v>12</v>
      </c>
      <c r="D2773" s="13">
        <f>Ret_Fourth_central_moment_5var!D974</f>
        <v/>
      </c>
      <c r="E2773" s="13">
        <f>Ret_Fourth_central_moment_5var!E974</f>
        <v/>
      </c>
      <c r="F2773" s="13">
        <f>Ret_Fourth_central_moment_5var!F974</f>
        <v/>
      </c>
      <c r="T2773" s="14">
        <f>IF(F2772=24,SUM(D2773:F2962),"")</f>
        <v/>
      </c>
      <c r="U2773" s="14" t="n">
        <v>0</v>
      </c>
      <c r="V2773" s="14">
        <f>IF(T2773="","",T2773-U2773)</f>
        <v/>
      </c>
      <c r="AS2773" s="13" t="n">
        <v>52</v>
      </c>
      <c r="AT2773" s="13" t="n"/>
      <c r="AU2773" s="101" t="inlineStr">
        <is>
          <t>NOVOFac_Fourth_central_moment_5var!D35</t>
        </is>
      </c>
    </row>
    <row r="2774">
      <c r="C2774" s="13" t="n">
        <v>13</v>
      </c>
      <c r="D2774" s="13">
        <f>Ret_Fourth_central_moment_5var!D975</f>
        <v/>
      </c>
      <c r="E2774" s="13">
        <f>Ret_Fourth_central_moment_5var!E975</f>
        <v/>
      </c>
      <c r="F2774" s="13">
        <f>Ret_Fourth_central_moment_5var!F975</f>
        <v/>
      </c>
      <c r="T2774" s="14">
        <f>IF(F2773=24,SUM(D2774:F2963),"")</f>
        <v/>
      </c>
      <c r="U2774" s="14" t="n">
        <v>0</v>
      </c>
      <c r="V2774" s="14">
        <f>IF(T2774="","",T2774-U2774)</f>
        <v/>
      </c>
      <c r="AS2774" s="13" t="n"/>
      <c r="AT2774" s="13" t="n"/>
      <c r="AU2774" s="13" t="n"/>
    </row>
    <row r="2775">
      <c r="C2775" s="13" t="n">
        <v>14</v>
      </c>
      <c r="D2775" s="13">
        <f>Ret_Fourth_central_moment_5var!D976</f>
        <v/>
      </c>
      <c r="E2775" s="13">
        <f>Ret_Fourth_central_moment_5var!E976</f>
        <v/>
      </c>
      <c r="F2775" s="13">
        <f>Ret_Fourth_central_moment_5var!F976</f>
        <v/>
      </c>
      <c r="T2775" s="14">
        <f>IF(F2774=24,SUM(D2775:F2964),"")</f>
        <v/>
      </c>
      <c r="U2775" s="14" t="n">
        <v>0</v>
      </c>
      <c r="V2775" s="14">
        <f>IF(T2775="","",T2775-U2775)</f>
        <v/>
      </c>
      <c r="AS2775" s="13" t="n"/>
      <c r="AT2775" s="13" t="n"/>
      <c r="AU2775" s="13" t="n"/>
    </row>
    <row r="2776">
      <c r="C2776" s="13" t="n">
        <v>15</v>
      </c>
      <c r="D2776" s="13">
        <f>Ret_Fourth_central_moment_5var!D977</f>
        <v/>
      </c>
      <c r="E2776" s="13">
        <f>Ret_Fourth_central_moment_5var!E977</f>
        <v/>
      </c>
      <c r="F2776" s="13">
        <f>Ret_Fourth_central_moment_5var!F977</f>
        <v/>
      </c>
      <c r="T2776" s="14">
        <f>IF(F2775=24,SUM(D2776:F2965),"")</f>
        <v/>
      </c>
      <c r="U2776" s="14" t="n">
        <v>0</v>
      </c>
      <c r="V2776" s="14">
        <f>IF(T2776="","",T2776-U2776)</f>
        <v/>
      </c>
      <c r="AS2776" s="13" t="n"/>
      <c r="AT2776" s="13" t="n"/>
      <c r="AU2776" s="13" t="n"/>
    </row>
    <row r="2777">
      <c r="C2777" s="13" t="n">
        <v>16</v>
      </c>
      <c r="D2777" s="13">
        <f>Ret_Fourth_central_moment_5var!D978</f>
        <v/>
      </c>
      <c r="E2777" s="13">
        <f>Ret_Fourth_central_moment_5var!E978</f>
        <v/>
      </c>
      <c r="F2777" s="13">
        <f>Ret_Fourth_central_moment_5var!F978</f>
        <v/>
      </c>
      <c r="T2777" s="14">
        <f>IF(F2776=24,SUM(D2777:F2966),"")</f>
        <v/>
      </c>
      <c r="U2777" s="14" t="n">
        <v>0</v>
      </c>
      <c r="V2777" s="14">
        <f>IF(T2777="","",T2777-U2777)</f>
        <v/>
      </c>
      <c r="AS2777" s="13" t="n"/>
      <c r="AT2777" s="13" t="n"/>
      <c r="AU2777" s="13" t="n"/>
    </row>
    <row r="2778">
      <c r="C2778" s="13" t="n">
        <v>17</v>
      </c>
      <c r="D2778" s="13">
        <f>Ret_Fourth_central_moment_5var!D979</f>
        <v/>
      </c>
      <c r="E2778" s="13">
        <f>Ret_Fourth_central_moment_5var!E979</f>
        <v/>
      </c>
      <c r="F2778" s="13">
        <f>Ret_Fourth_central_moment_5var!F979</f>
        <v/>
      </c>
      <c r="T2778" s="14">
        <f>IF(F2777=24,SUM(D2778:F2967),"")</f>
        <v/>
      </c>
      <c r="U2778" s="14" t="n">
        <v>0</v>
      </c>
      <c r="V2778" s="14">
        <f>IF(T2778="","",T2778-U2778)</f>
        <v/>
      </c>
      <c r="AS2778" s="13" t="n"/>
      <c r="AT2778" s="13" t="n"/>
      <c r="AU2778" s="13" t="n"/>
    </row>
    <row r="2779">
      <c r="C2779" s="13" t="n">
        <v>18</v>
      </c>
      <c r="D2779" s="13">
        <f>Ret_Fourth_central_moment_5var!D980</f>
        <v/>
      </c>
      <c r="E2779" s="13">
        <f>Ret_Fourth_central_moment_5var!E980</f>
        <v/>
      </c>
      <c r="F2779" s="13">
        <f>Ret_Fourth_central_moment_5var!F980</f>
        <v/>
      </c>
      <c r="T2779" s="14">
        <f>IF(F2778=24,SUM(D2779:F2968),"")</f>
        <v/>
      </c>
      <c r="U2779" s="14" t="n">
        <v>0</v>
      </c>
      <c r="V2779" s="14">
        <f>IF(T2779="","",T2779-U2779)</f>
        <v/>
      </c>
      <c r="AS2779" s="13" t="n"/>
      <c r="AT2779" s="13" t="n"/>
      <c r="AU2779" s="13" t="n"/>
    </row>
    <row r="2780">
      <c r="C2780" s="13" t="n">
        <v>19</v>
      </c>
      <c r="D2780" s="13">
        <f>Ret_Fourth_central_moment_5var!D981</f>
        <v/>
      </c>
      <c r="E2780" s="13">
        <f>Ret_Fourth_central_moment_5var!E981</f>
        <v/>
      </c>
      <c r="F2780" s="13">
        <f>Ret_Fourth_central_moment_5var!F981</f>
        <v/>
      </c>
      <c r="T2780" s="14">
        <f>IF(F2779=24,SUM(D2780:F2969),"")</f>
        <v/>
      </c>
      <c r="U2780" s="14" t="n">
        <v>0</v>
      </c>
      <c r="V2780" s="14">
        <f>IF(T2780="","",T2780-U2780)</f>
        <v/>
      </c>
      <c r="AS2780" s="13" t="n"/>
      <c r="AT2780" s="13" t="n"/>
      <c r="AU2780" s="13" t="n"/>
    </row>
    <row r="2781">
      <c r="C2781" s="13" t="n">
        <v>20</v>
      </c>
      <c r="D2781" s="13">
        <f>Ret_Fourth_central_moment_5var!D982</f>
        <v/>
      </c>
      <c r="E2781" s="13">
        <f>Ret_Fourth_central_moment_5var!E982</f>
        <v/>
      </c>
      <c r="F2781" s="13">
        <f>Ret_Fourth_central_moment_5var!F982</f>
        <v/>
      </c>
      <c r="T2781" s="14">
        <f>IF(F2780=24,SUM(D2781:F2970),"")</f>
        <v/>
      </c>
      <c r="U2781" s="14" t="n">
        <v>0</v>
      </c>
      <c r="V2781" s="14">
        <f>IF(T2781="","",T2781-U2781)</f>
        <v/>
      </c>
      <c r="AS2781" s="13" t="n"/>
      <c r="AT2781" s="13" t="n"/>
      <c r="AU2781" s="13" t="n"/>
    </row>
    <row r="2782">
      <c r="C2782" s="13" t="n">
        <v>21</v>
      </c>
      <c r="D2782" s="13">
        <f>Ret_Fourth_central_moment_5var!D983</f>
        <v/>
      </c>
      <c r="E2782" s="13">
        <f>Ret_Fourth_central_moment_5var!E983</f>
        <v/>
      </c>
      <c r="F2782" s="13">
        <f>Ret_Fourth_central_moment_5var!F983</f>
        <v/>
      </c>
      <c r="T2782" s="14">
        <f>IF(F2781=24,SUM(D2782:F2971),"")</f>
        <v/>
      </c>
      <c r="U2782" s="14" t="n">
        <v>0</v>
      </c>
      <c r="V2782" s="14">
        <f>IF(T2782="","",T2782-U2782)</f>
        <v/>
      </c>
      <c r="AS2782" s="13" t="n"/>
      <c r="AT2782" s="13" t="n"/>
      <c r="AU2782" s="13" t="n"/>
    </row>
    <row r="2783">
      <c r="C2783" s="13" t="n">
        <v>22</v>
      </c>
      <c r="D2783" s="13">
        <f>Ret_Fourth_central_moment_5var!D984</f>
        <v/>
      </c>
      <c r="E2783" s="13">
        <f>Ret_Fourth_central_moment_5var!E984</f>
        <v/>
      </c>
      <c r="F2783" s="13">
        <f>Ret_Fourth_central_moment_5var!F984</f>
        <v/>
      </c>
      <c r="T2783" s="14">
        <f>IF(F2782=24,SUM(D2783:F2972),"")</f>
        <v/>
      </c>
      <c r="U2783" s="14" t="n">
        <v>0</v>
      </c>
      <c r="V2783" s="14">
        <f>IF(T2783="","",T2783-U2783)</f>
        <v/>
      </c>
      <c r="AS2783" s="13" t="n"/>
      <c r="AT2783" s="13" t="n"/>
      <c r="AU2783" s="13" t="n"/>
    </row>
    <row r="2784">
      <c r="C2784" s="13" t="n">
        <v>23</v>
      </c>
      <c r="D2784" s="13">
        <f>Ret_Fourth_central_moment_5var!D985</f>
        <v/>
      </c>
      <c r="E2784" s="13">
        <f>Ret_Fourth_central_moment_5var!E985</f>
        <v/>
      </c>
      <c r="F2784" s="13">
        <f>Ret_Fourth_central_moment_5var!F985</f>
        <v/>
      </c>
      <c r="T2784" s="14">
        <f>IF(F2783=24,SUM(D2784:F2973),"")</f>
        <v/>
      </c>
      <c r="U2784" s="14" t="n">
        <v>0</v>
      </c>
      <c r="V2784" s="14">
        <f>IF(T2784="","",T2784-U2784)</f>
        <v/>
      </c>
      <c r="AS2784" s="13" t="n"/>
      <c r="AT2784" s="13" t="n"/>
      <c r="AU2784" s="13" t="n"/>
    </row>
    <row r="2785">
      <c r="C2785" s="13" t="n">
        <v>24</v>
      </c>
      <c r="D2785" s="13">
        <f>Ret_Fourth_central_moment_5var!D986</f>
        <v/>
      </c>
      <c r="E2785" s="13">
        <f>Ret_Fourth_central_moment_5var!E986</f>
        <v/>
      </c>
      <c r="F2785" s="13">
        <f>Ret_Fourth_central_moment_5var!F986</f>
        <v/>
      </c>
      <c r="T2785" s="14">
        <f>IF(F2784=24,SUM(D2785:F2974),"")</f>
        <v/>
      </c>
      <c r="U2785" s="14" t="n">
        <v>0</v>
      </c>
      <c r="V2785" s="14">
        <f>IF(T2785="","",T2785-U2785)</f>
        <v/>
      </c>
      <c r="AS2785" s="13" t="n"/>
      <c r="AT2785" s="13" t="n"/>
      <c r="AU2785" s="13" t="n"/>
    </row>
    <row r="2786">
      <c r="C2786" s="13" t="n">
        <v>25</v>
      </c>
      <c r="D2786" s="13">
        <f>Ret_Fourth_central_moment_5var!D987</f>
        <v/>
      </c>
      <c r="E2786" s="13">
        <f>Ret_Fourth_central_moment_5var!E987</f>
        <v/>
      </c>
      <c r="F2786" s="13">
        <f>Ret_Fourth_central_moment_5var!F987</f>
        <v/>
      </c>
      <c r="T2786" s="14">
        <f>IF(F2785=24,SUM(D2786:F2975),"")</f>
        <v/>
      </c>
      <c r="U2786" s="14" t="n">
        <v>0</v>
      </c>
      <c r="V2786" s="14">
        <f>IF(T2786="","",T2786-U2786)</f>
        <v/>
      </c>
      <c r="AS2786" s="13" t="n"/>
      <c r="AT2786" s="13" t="n"/>
      <c r="AU2786" s="13" t="n"/>
    </row>
    <row r="2787">
      <c r="C2787" s="13" t="n">
        <v>26</v>
      </c>
      <c r="D2787" s="13">
        <f>Ret_Fourth_central_moment_5var!D988</f>
        <v/>
      </c>
      <c r="E2787" s="13">
        <f>Ret_Fourth_central_moment_5var!E988</f>
        <v/>
      </c>
      <c r="F2787" s="13">
        <f>Ret_Fourth_central_moment_5var!F988</f>
        <v/>
      </c>
      <c r="T2787" s="14">
        <f>IF(F2786=24,SUM(D2787:F2976),"")</f>
        <v/>
      </c>
      <c r="U2787" s="14" t="n">
        <v>0</v>
      </c>
      <c r="V2787" s="14">
        <f>IF(T2787="","",T2787-U2787)</f>
        <v/>
      </c>
      <c r="AS2787" s="13" t="n"/>
      <c r="AT2787" s="13" t="n"/>
      <c r="AU2787" s="13" t="n"/>
    </row>
    <row r="2788">
      <c r="C2788" s="13" t="n">
        <v>27</v>
      </c>
      <c r="D2788" s="13">
        <f>Ret_Fourth_central_moment_5var!D989</f>
        <v/>
      </c>
      <c r="E2788" s="13">
        <f>Ret_Fourth_central_moment_5var!E989</f>
        <v/>
      </c>
      <c r="F2788" s="13">
        <f>Ret_Fourth_central_moment_5var!F989</f>
        <v/>
      </c>
      <c r="T2788" s="14">
        <f>IF(F2787=24,SUM(D2788:F2977),"")</f>
        <v/>
      </c>
      <c r="U2788" s="14" t="n">
        <v>0</v>
      </c>
      <c r="V2788" s="14">
        <f>IF(T2788="","",T2788-U2788)</f>
        <v/>
      </c>
      <c r="AS2788" s="13" t="n"/>
      <c r="AT2788" s="13" t="n"/>
      <c r="AU2788" s="13" t="n"/>
    </row>
    <row r="2789">
      <c r="C2789" s="13" t="n">
        <v>28</v>
      </c>
      <c r="D2789" s="13">
        <f>Ret_Fourth_central_moment_5var!D990</f>
        <v/>
      </c>
      <c r="E2789" s="13">
        <f>Ret_Fourth_central_moment_5var!E990</f>
        <v/>
      </c>
      <c r="F2789" s="13">
        <f>Ret_Fourth_central_moment_5var!F990</f>
        <v/>
      </c>
      <c r="T2789" s="14">
        <f>IF(F2788=24,SUM(D2789:F2978),"")</f>
        <v/>
      </c>
      <c r="U2789" s="14" t="n">
        <v>0</v>
      </c>
      <c r="V2789" s="14">
        <f>IF(T2789="","",T2789-U2789)</f>
        <v/>
      </c>
      <c r="AS2789" s="13" t="n"/>
      <c r="AT2789" s="13" t="n"/>
      <c r="AU2789" s="13" t="n"/>
    </row>
    <row r="2790">
      <c r="C2790" s="13" t="n">
        <v>29</v>
      </c>
      <c r="D2790" s="13">
        <f>Ret_Fourth_central_moment_5var!D991</f>
        <v/>
      </c>
      <c r="E2790" s="13">
        <f>Ret_Fourth_central_moment_5var!E991</f>
        <v/>
      </c>
      <c r="F2790" s="13">
        <f>Ret_Fourth_central_moment_5var!F991</f>
        <v/>
      </c>
      <c r="T2790" s="14">
        <f>IF(F2789=24,SUM(D2790:F2979),"")</f>
        <v/>
      </c>
      <c r="U2790" s="14" t="n">
        <v>0</v>
      </c>
      <c r="V2790" s="14">
        <f>IF(T2790="","",T2790-U2790)</f>
        <v/>
      </c>
      <c r="AS2790" s="13" t="n"/>
      <c r="AT2790" s="13" t="n"/>
      <c r="AU2790" s="13" t="n"/>
    </row>
    <row r="2791">
      <c r="C2791" s="13" t="n">
        <v>30</v>
      </c>
      <c r="D2791" s="13">
        <f>Ret_Fourth_central_moment_5var!D992</f>
        <v/>
      </c>
      <c r="E2791" s="13">
        <f>Ret_Fourth_central_moment_5var!E992</f>
        <v/>
      </c>
      <c r="F2791" s="13">
        <f>Ret_Fourth_central_moment_5var!F992</f>
        <v/>
      </c>
      <c r="T2791" s="14">
        <f>IF(F2790=24,SUM(D2791:F2980),"")</f>
        <v/>
      </c>
      <c r="U2791" s="14" t="n">
        <v>0</v>
      </c>
      <c r="V2791" s="14">
        <f>IF(T2791="","",T2791-U2791)</f>
        <v/>
      </c>
      <c r="AS2791" s="13" t="n"/>
      <c r="AT2791" s="13" t="n"/>
      <c r="AU2791" s="13" t="n"/>
    </row>
    <row r="2792">
      <c r="C2792" s="13" t="n">
        <v>31</v>
      </c>
      <c r="D2792" s="13">
        <f>Ret_Fourth_central_moment_5var!D993</f>
        <v/>
      </c>
      <c r="E2792" s="13">
        <f>Ret_Fourth_central_moment_5var!E993</f>
        <v/>
      </c>
      <c r="F2792" s="13">
        <f>Ret_Fourth_central_moment_5var!F993</f>
        <v/>
      </c>
      <c r="T2792" s="14">
        <f>IF(F2791=24,SUM(D2792:F2981),"")</f>
        <v/>
      </c>
      <c r="U2792" s="14" t="n">
        <v>0</v>
      </c>
      <c r="V2792" s="14">
        <f>IF(T2792="","",T2792-U2792)</f>
        <v/>
      </c>
      <c r="AS2792" s="13" t="n"/>
      <c r="AT2792" s="13" t="n"/>
      <c r="AU2792" s="13" t="n"/>
    </row>
    <row r="2793">
      <c r="C2793" s="13" t="n">
        <v>32</v>
      </c>
      <c r="D2793" s="13">
        <f>Ret_Fourth_central_moment_5var!D994</f>
        <v/>
      </c>
      <c r="E2793" s="13">
        <f>Ret_Fourth_central_moment_5var!E994</f>
        <v/>
      </c>
      <c r="F2793" s="13">
        <f>Ret_Fourth_central_moment_5var!F994</f>
        <v/>
      </c>
      <c r="T2793" s="14">
        <f>IF(F2792=24,SUM(D2793:F2982),"")</f>
        <v/>
      </c>
      <c r="U2793" s="14" t="n">
        <v>0</v>
      </c>
      <c r="V2793" s="14">
        <f>IF(T2793="","",T2793-U2793)</f>
        <v/>
      </c>
      <c r="AS2793" s="13" t="n"/>
      <c r="AT2793" s="13" t="n"/>
      <c r="AU2793" s="13" t="n"/>
    </row>
    <row r="2794">
      <c r="C2794" s="13" t="n">
        <v>33</v>
      </c>
      <c r="D2794" s="13">
        <f>Ret_Fourth_central_moment_5var!D995</f>
        <v/>
      </c>
      <c r="E2794" s="13">
        <f>Ret_Fourth_central_moment_5var!E995</f>
        <v/>
      </c>
      <c r="F2794" s="13">
        <f>Ret_Fourth_central_moment_5var!F995</f>
        <v/>
      </c>
      <c r="T2794" s="14">
        <f>IF(F2793=24,SUM(D2794:F2983),"")</f>
        <v/>
      </c>
      <c r="U2794" s="14" t="n">
        <v>0</v>
      </c>
      <c r="V2794" s="14">
        <f>IF(T2794="","",T2794-U2794)</f>
        <v/>
      </c>
      <c r="AS2794" s="13" t="n"/>
      <c r="AT2794" s="13" t="n"/>
      <c r="AU2794" s="13" t="n"/>
    </row>
    <row r="2795">
      <c r="C2795" s="13" t="n">
        <v>34</v>
      </c>
      <c r="D2795" s="13">
        <f>Ret_Fourth_central_moment_5var!D996</f>
        <v/>
      </c>
      <c r="E2795" s="13">
        <f>Ret_Fourth_central_moment_5var!E996</f>
        <v/>
      </c>
      <c r="F2795" s="13">
        <f>Ret_Fourth_central_moment_5var!F996</f>
        <v/>
      </c>
      <c r="T2795" s="14">
        <f>IF(F2794=24,SUM(D2795:F2984),"")</f>
        <v/>
      </c>
      <c r="U2795" s="14" t="n">
        <v>0</v>
      </c>
      <c r="V2795" s="14">
        <f>IF(T2795="","",T2795-U2795)</f>
        <v/>
      </c>
      <c r="AS2795" s="13" t="n"/>
      <c r="AT2795" s="13" t="n"/>
      <c r="AU2795" s="13" t="n"/>
    </row>
    <row r="2796">
      <c r="C2796" s="13" t="n">
        <v>35</v>
      </c>
      <c r="D2796" s="13">
        <f>Ret_Fourth_central_moment_5var!D997</f>
        <v/>
      </c>
      <c r="E2796" s="13">
        <f>Ret_Fourth_central_moment_5var!E997</f>
        <v/>
      </c>
      <c r="F2796" s="13">
        <f>Ret_Fourth_central_moment_5var!F997</f>
        <v/>
      </c>
      <c r="T2796" s="14">
        <f>IF(F2795=24,SUM(D2796:F2985),"")</f>
        <v/>
      </c>
      <c r="U2796" s="14" t="n">
        <v>0</v>
      </c>
      <c r="V2796" s="14">
        <f>IF(T2796="","",T2796-U2796)</f>
        <v/>
      </c>
      <c r="AS2796" s="13" t="n"/>
      <c r="AT2796" s="13" t="n"/>
      <c r="AU2796" s="13" t="n"/>
    </row>
    <row r="2797">
      <c r="C2797" s="13" t="n">
        <v>36</v>
      </c>
      <c r="D2797" s="13">
        <f>Ret_Fourth_central_moment_5var!D998</f>
        <v/>
      </c>
      <c r="E2797" s="13">
        <f>Ret_Fourth_central_moment_5var!E998</f>
        <v/>
      </c>
      <c r="F2797" s="13">
        <f>Ret_Fourth_central_moment_5var!F998</f>
        <v/>
      </c>
      <c r="T2797" s="14">
        <f>IF(F2796=24,SUM(D2797:F2986),"")</f>
        <v/>
      </c>
      <c r="U2797" s="14" t="n">
        <v>0</v>
      </c>
      <c r="V2797" s="14">
        <f>IF(T2797="","",T2797-U2797)</f>
        <v/>
      </c>
      <c r="AS2797" s="13" t="n"/>
      <c r="AT2797" s="13" t="n"/>
      <c r="AU2797" s="13" t="n"/>
    </row>
    <row r="2798">
      <c r="C2798" s="13" t="n">
        <v>37</v>
      </c>
      <c r="D2798" s="13">
        <f>Ret_Fourth_central_moment_5var!D999</f>
        <v/>
      </c>
      <c r="E2798" s="13">
        <f>Ret_Fourth_central_moment_5var!E999</f>
        <v/>
      </c>
      <c r="F2798" s="13">
        <f>Ret_Fourth_central_moment_5var!F999</f>
        <v/>
      </c>
      <c r="T2798" s="14">
        <f>IF(F2797=24,SUM(D2798:F2987),"")</f>
        <v/>
      </c>
      <c r="U2798" s="14" t="n">
        <v>0</v>
      </c>
      <c r="V2798" s="14">
        <f>IF(T2798="","",T2798-U2798)</f>
        <v/>
      </c>
      <c r="AS2798" s="13" t="n"/>
      <c r="AT2798" s="13" t="n"/>
      <c r="AU2798" s="13" t="n"/>
    </row>
    <row r="2799">
      <c r="C2799" s="13" t="n">
        <v>38</v>
      </c>
      <c r="D2799" s="13">
        <f>Ret_Fourth_central_moment_5var!D1000</f>
        <v/>
      </c>
      <c r="E2799" s="13">
        <f>Ret_Fourth_central_moment_5var!E1000</f>
        <v/>
      </c>
      <c r="F2799" s="13">
        <f>Ret_Fourth_central_moment_5var!F1000</f>
        <v/>
      </c>
      <c r="T2799" s="14">
        <f>IF(F2798=24,SUM(D2799:F2988),"")</f>
        <v/>
      </c>
      <c r="U2799" s="14" t="n">
        <v>0</v>
      </c>
      <c r="V2799" s="14">
        <f>IF(T2799="","",T2799-U2799)</f>
        <v/>
      </c>
      <c r="AS2799" s="13" t="n"/>
      <c r="AT2799" s="13" t="n"/>
      <c r="AU2799" s="13" t="n"/>
    </row>
    <row r="2800">
      <c r="C2800" s="13" t="n">
        <v>39</v>
      </c>
      <c r="D2800" s="13">
        <f>Ret_Fourth_central_moment_5var!D1001</f>
        <v/>
      </c>
      <c r="E2800" s="13">
        <f>Ret_Fourth_central_moment_5var!E1001</f>
        <v/>
      </c>
      <c r="F2800" s="13">
        <f>Ret_Fourth_central_moment_5var!F1001</f>
        <v/>
      </c>
      <c r="T2800" s="14">
        <f>IF(F2799=24,SUM(D2800:F2989),"")</f>
        <v/>
      </c>
      <c r="U2800" s="14" t="n">
        <v>0</v>
      </c>
      <c r="V2800" s="14">
        <f>IF(T2800="","",T2800-U2800)</f>
        <v/>
      </c>
      <c r="AS2800" s="13" t="n"/>
      <c r="AT2800" s="13" t="n"/>
      <c r="AU2800" s="13" t="n"/>
    </row>
    <row r="2801">
      <c r="C2801" s="13" t="n">
        <v>40</v>
      </c>
      <c r="D2801" s="13">
        <f>Ret_Fourth_central_moment_5var!D1002</f>
        <v/>
      </c>
      <c r="E2801" s="13">
        <f>Ret_Fourth_central_moment_5var!E1002</f>
        <v/>
      </c>
      <c r="F2801" s="13">
        <f>Ret_Fourth_central_moment_5var!F1002</f>
        <v/>
      </c>
      <c r="T2801" s="14">
        <f>IF(F2800=24,SUM(D2801:F2990),"")</f>
        <v/>
      </c>
      <c r="U2801" s="14" t="n">
        <v>0</v>
      </c>
      <c r="V2801" s="14">
        <f>IF(T2801="","",T2801-U2801)</f>
        <v/>
      </c>
      <c r="AS2801" s="13" t="n"/>
      <c r="AT2801" s="13" t="n"/>
      <c r="AU2801" s="13" t="n"/>
    </row>
    <row r="2802">
      <c r="C2802" s="13" t="n">
        <v>41</v>
      </c>
      <c r="D2802" s="13">
        <f>Ret_Fourth_central_moment_5var!D1003</f>
        <v/>
      </c>
      <c r="E2802" s="13">
        <f>Ret_Fourth_central_moment_5var!E1003</f>
        <v/>
      </c>
      <c r="F2802" s="13">
        <f>Ret_Fourth_central_moment_5var!F1003</f>
        <v/>
      </c>
      <c r="T2802" s="14">
        <f>IF(F2801=24,SUM(D2802:F2991),"")</f>
        <v/>
      </c>
      <c r="U2802" s="14" t="n">
        <v>0</v>
      </c>
      <c r="V2802" s="14">
        <f>IF(T2802="","",T2802-U2802)</f>
        <v/>
      </c>
      <c r="AS2802" s="13" t="n"/>
      <c r="AT2802" s="13" t="n"/>
      <c r="AU2802" s="13" t="n"/>
    </row>
    <row r="2803">
      <c r="C2803" s="13" t="n">
        <v>42</v>
      </c>
      <c r="D2803" s="13">
        <f>Ret_Fourth_central_moment_5var!D1004</f>
        <v/>
      </c>
      <c r="E2803" s="13">
        <f>Ret_Fourth_central_moment_5var!E1004</f>
        <v/>
      </c>
      <c r="F2803" s="13">
        <f>Ret_Fourth_central_moment_5var!F1004</f>
        <v/>
      </c>
      <c r="T2803" s="14">
        <f>IF(F2802=24,SUM(D2803:F2992),"")</f>
        <v/>
      </c>
      <c r="U2803" s="14" t="n">
        <v>0</v>
      </c>
      <c r="V2803" s="14">
        <f>IF(T2803="","",T2803-U2803)</f>
        <v/>
      </c>
      <c r="AS2803" s="13" t="n"/>
      <c r="AT2803" s="13" t="n"/>
      <c r="AU2803" s="13" t="n"/>
    </row>
    <row r="2804">
      <c r="C2804" s="13" t="n">
        <v>43</v>
      </c>
      <c r="D2804" s="13">
        <f>Ret_Fourth_central_moment_5var!D1005</f>
        <v/>
      </c>
      <c r="E2804" s="13">
        <f>Ret_Fourth_central_moment_5var!E1005</f>
        <v/>
      </c>
      <c r="F2804" s="13">
        <f>Ret_Fourth_central_moment_5var!F1005</f>
        <v/>
      </c>
      <c r="T2804" s="14">
        <f>IF(F2803=24,SUM(D2804:F2993),"")</f>
        <v/>
      </c>
      <c r="U2804" s="14" t="n">
        <v>0</v>
      </c>
      <c r="V2804" s="14">
        <f>IF(T2804="","",T2804-U2804)</f>
        <v/>
      </c>
      <c r="AS2804" s="13" t="n"/>
      <c r="AT2804" s="13" t="n"/>
      <c r="AU2804" s="13" t="n"/>
    </row>
    <row r="2805">
      <c r="C2805" s="13" t="n">
        <v>44</v>
      </c>
      <c r="D2805" s="13">
        <f>Ret_Fourth_central_moment_5var!D1006</f>
        <v/>
      </c>
      <c r="E2805" s="13">
        <f>Ret_Fourth_central_moment_5var!E1006</f>
        <v/>
      </c>
      <c r="F2805" s="13">
        <f>Ret_Fourth_central_moment_5var!F1006</f>
        <v/>
      </c>
      <c r="T2805" s="14">
        <f>IF(F2804=24,SUM(D2805:F2994),"")</f>
        <v/>
      </c>
      <c r="U2805" s="14" t="n">
        <v>0</v>
      </c>
      <c r="V2805" s="14">
        <f>IF(T2805="","",T2805-U2805)</f>
        <v/>
      </c>
      <c r="AS2805" s="13" t="n"/>
      <c r="AT2805" s="13" t="n"/>
      <c r="AU2805" s="13" t="n"/>
    </row>
    <row r="2806">
      <c r="C2806" s="13" t="n">
        <v>45</v>
      </c>
      <c r="D2806" s="13">
        <f>Ret_Fourth_central_moment_5var!D1007</f>
        <v/>
      </c>
      <c r="E2806" s="13">
        <f>Ret_Fourth_central_moment_5var!E1007</f>
        <v/>
      </c>
      <c r="F2806" s="13">
        <f>Ret_Fourth_central_moment_5var!F1007</f>
        <v/>
      </c>
      <c r="T2806" s="14">
        <f>IF(F2805=24,SUM(D2806:F2995),"")</f>
        <v/>
      </c>
      <c r="U2806" s="14" t="n">
        <v>0</v>
      </c>
      <c r="V2806" s="14">
        <f>IF(T2806="","",T2806-U2806)</f>
        <v/>
      </c>
      <c r="AS2806" s="13" t="n"/>
      <c r="AT2806" s="13" t="n"/>
      <c r="AU2806" s="13" t="n"/>
    </row>
    <row r="2807">
      <c r="C2807" s="13" t="n">
        <v>46</v>
      </c>
      <c r="D2807" s="13">
        <f>Ret_Fourth_central_moment_5var!D1008</f>
        <v/>
      </c>
      <c r="E2807" s="13">
        <f>Ret_Fourth_central_moment_5var!E1008</f>
        <v/>
      </c>
      <c r="F2807" s="13">
        <f>Ret_Fourth_central_moment_5var!F1008</f>
        <v/>
      </c>
      <c r="T2807" s="14">
        <f>IF(F2806=24,SUM(D2807:F2996),"")</f>
        <v/>
      </c>
      <c r="U2807" s="14" t="n">
        <v>0</v>
      </c>
      <c r="V2807" s="14">
        <f>IF(T2807="","",T2807-U2807)</f>
        <v/>
      </c>
      <c r="AS2807" s="13" t="n"/>
      <c r="AT2807" s="13" t="n"/>
      <c r="AU2807" s="13" t="n"/>
    </row>
    <row r="2808">
      <c r="C2808" s="13" t="n">
        <v>47</v>
      </c>
      <c r="D2808" s="13">
        <f>Ret_Fourth_central_moment_5var!D1009</f>
        <v/>
      </c>
      <c r="E2808" s="13">
        <f>Ret_Fourth_central_moment_5var!E1009</f>
        <v/>
      </c>
      <c r="F2808" s="13">
        <f>Ret_Fourth_central_moment_5var!F1009</f>
        <v/>
      </c>
      <c r="T2808" s="14">
        <f>IF(F2807=24,SUM(D2808:F2997),"")</f>
        <v/>
      </c>
      <c r="U2808" s="14" t="n">
        <v>0</v>
      </c>
      <c r="V2808" s="14">
        <f>IF(T2808="","",T2808-U2808)</f>
        <v/>
      </c>
      <c r="AS2808" s="13" t="n"/>
      <c r="AT2808" s="13" t="n"/>
      <c r="AU2808" s="13" t="n"/>
    </row>
    <row r="2809">
      <c r="C2809" s="13" t="n">
        <v>48</v>
      </c>
      <c r="D2809" s="13">
        <f>Ret_Fourth_central_moment_5var!D1010</f>
        <v/>
      </c>
      <c r="E2809" s="13">
        <f>Ret_Fourth_central_moment_5var!E1010</f>
        <v/>
      </c>
      <c r="F2809" s="13">
        <f>Ret_Fourth_central_moment_5var!F1010</f>
        <v/>
      </c>
      <c r="T2809" s="14">
        <f>IF(F2808=24,SUM(D2809:F2998),"")</f>
        <v/>
      </c>
      <c r="U2809" s="14" t="n">
        <v>0</v>
      </c>
      <c r="V2809" s="14">
        <f>IF(T2809="","",T2809-U2809)</f>
        <v/>
      </c>
      <c r="AS2809" s="13" t="n"/>
      <c r="AT2809" s="13" t="n"/>
      <c r="AU2809" s="13" t="n"/>
    </row>
    <row r="2810">
      <c r="C2810" s="13" t="n">
        <v>49</v>
      </c>
      <c r="D2810" s="13">
        <f>Ret_Fourth_central_moment_5var!D1011</f>
        <v/>
      </c>
      <c r="E2810" s="13">
        <f>Ret_Fourth_central_moment_5var!E1011</f>
        <v/>
      </c>
      <c r="F2810" s="13">
        <f>Ret_Fourth_central_moment_5var!F1011</f>
        <v/>
      </c>
      <c r="T2810" s="14">
        <f>IF(F2809=24,SUM(D2810:F2999),"")</f>
        <v/>
      </c>
      <c r="U2810" s="14" t="n">
        <v>0</v>
      </c>
      <c r="V2810" s="14">
        <f>IF(T2810="","",T2810-U2810)</f>
        <v/>
      </c>
      <c r="AS2810" s="13" t="n"/>
      <c r="AT2810" s="13" t="n"/>
      <c r="AU2810" s="13" t="n"/>
    </row>
    <row r="2811">
      <c r="C2811" s="13" t="n">
        <v>50</v>
      </c>
      <c r="D2811" s="13">
        <f>Ret_Fourth_central_moment_5var!D1012</f>
        <v/>
      </c>
      <c r="E2811" s="13">
        <f>Ret_Fourth_central_moment_5var!E1012</f>
        <v/>
      </c>
      <c r="F2811" s="13">
        <f>Ret_Fourth_central_moment_5var!F1012</f>
        <v/>
      </c>
      <c r="T2811" s="14">
        <f>IF(F2810=24,SUM(D2811:F3000),"")</f>
        <v/>
      </c>
      <c r="U2811" s="14" t="n">
        <v>0</v>
      </c>
      <c r="V2811" s="14">
        <f>IF(T2811="","",T2811-U2811)</f>
        <v/>
      </c>
      <c r="AS2811" s="13" t="n"/>
      <c r="AT2811" s="13" t="n"/>
      <c r="AU2811" s="13" t="n"/>
    </row>
    <row r="2812">
      <c r="C2812" s="13" t="n">
        <v>51</v>
      </c>
      <c r="D2812" s="13">
        <f>Ret_Fourth_central_moment_5var!D1013</f>
        <v/>
      </c>
      <c r="E2812" s="13">
        <f>Ret_Fourth_central_moment_5var!E1013</f>
        <v/>
      </c>
      <c r="F2812" s="13">
        <f>Ret_Fourth_central_moment_5var!F1013</f>
        <v/>
      </c>
      <c r="T2812" s="14">
        <f>IF(F2811=24,SUM(D2812:F3001),"")</f>
        <v/>
      </c>
      <c r="U2812" s="14" t="n">
        <v>0</v>
      </c>
      <c r="V2812" s="14">
        <f>IF(T2812="","",T2812-U2812)</f>
        <v/>
      </c>
      <c r="AS2812" s="13" t="n"/>
      <c r="AT2812" s="13" t="n"/>
      <c r="AU2812" s="13" t="n"/>
    </row>
    <row r="2813">
      <c r="C2813" s="13" t="n">
        <v>52</v>
      </c>
      <c r="D2813" s="13">
        <f>Ret_Fourth_central_moment_5var!D1014</f>
        <v/>
      </c>
      <c r="E2813" s="13">
        <f>Ret_Fourth_central_moment_5var!E1014</f>
        <v/>
      </c>
      <c r="F2813" s="13">
        <f>Ret_Fourth_central_moment_5var!F1014</f>
        <v/>
      </c>
      <c r="T2813" s="14">
        <f>IF(F2812=24,SUM(D2813:F3002),"")</f>
        <v/>
      </c>
      <c r="U2813" s="14" t="n">
        <v>0</v>
      </c>
      <c r="V2813" s="14">
        <f>IF(T2813="","",T2813-U2813)</f>
        <v/>
      </c>
      <c r="AS2813" s="13" t="n"/>
      <c r="AT2813" s="13" t="n"/>
      <c r="AU2813" s="13" t="n"/>
    </row>
    <row r="2814">
      <c r="C2814" s="13" t="n">
        <v>53</v>
      </c>
      <c r="D2814" s="13">
        <f>Ret_Fourth_central_moment_5var!D1015</f>
        <v/>
      </c>
      <c r="E2814" s="13">
        <f>Ret_Fourth_central_moment_5var!E1015</f>
        <v/>
      </c>
      <c r="F2814" s="13">
        <f>Ret_Fourth_central_moment_5var!F1015</f>
        <v/>
      </c>
      <c r="T2814" s="14">
        <f>IF(F2813=24,SUM(D2814:F3003),"")</f>
        <v/>
      </c>
      <c r="U2814" s="14" t="n">
        <v>0</v>
      </c>
      <c r="V2814" s="14">
        <f>IF(T2814="","",T2814-U2814)</f>
        <v/>
      </c>
      <c r="AS2814" s="13" t="n"/>
      <c r="AT2814" s="13" t="n"/>
      <c r="AU2814" s="13" t="n"/>
    </row>
    <row r="2815">
      <c r="C2815" s="13" t="n">
        <v>54</v>
      </c>
      <c r="D2815" s="13">
        <f>Ret_Fourth_central_moment_5var!D1016</f>
        <v/>
      </c>
      <c r="E2815" s="13">
        <f>Ret_Fourth_central_moment_5var!E1016</f>
        <v/>
      </c>
      <c r="F2815" s="13">
        <f>Ret_Fourth_central_moment_5var!F1016</f>
        <v/>
      </c>
      <c r="T2815" s="14">
        <f>IF(F2814=24,SUM(D2815:F3004),"")</f>
        <v/>
      </c>
      <c r="U2815" s="14" t="n">
        <v>0</v>
      </c>
      <c r="V2815" s="14">
        <f>IF(T2815="","",T2815-U2815)</f>
        <v/>
      </c>
      <c r="AS2815" s="13" t="n"/>
      <c r="AT2815" s="13" t="n"/>
      <c r="AU2815" s="13" t="n"/>
    </row>
    <row r="2816">
      <c r="C2816" s="13" t="n">
        <v>55</v>
      </c>
      <c r="D2816" s="13">
        <f>Ret_Fourth_central_moment_5var!D1017</f>
        <v/>
      </c>
      <c r="E2816" s="13">
        <f>Ret_Fourth_central_moment_5var!E1017</f>
        <v/>
      </c>
      <c r="F2816" s="13">
        <f>Ret_Fourth_central_moment_5var!F1017</f>
        <v/>
      </c>
      <c r="T2816" s="14">
        <f>IF(F2815=24,SUM(D2816:F3005),"")</f>
        <v/>
      </c>
      <c r="U2816" s="14" t="n">
        <v>0</v>
      </c>
      <c r="V2816" s="14">
        <f>IF(T2816="","",T2816-U2816)</f>
        <v/>
      </c>
      <c r="AS2816" s="13" t="n"/>
      <c r="AT2816" s="13" t="n"/>
      <c r="AU2816" s="13" t="n"/>
    </row>
    <row r="2817">
      <c r="C2817" s="13" t="n">
        <v>56</v>
      </c>
      <c r="D2817" s="13">
        <f>Ret_Fourth_central_moment_5var!D1018</f>
        <v/>
      </c>
      <c r="E2817" s="13">
        <f>Ret_Fourth_central_moment_5var!E1018</f>
        <v/>
      </c>
      <c r="F2817" s="13">
        <f>Ret_Fourth_central_moment_5var!F1018</f>
        <v/>
      </c>
      <c r="T2817" s="14">
        <f>IF(F2816=24,SUM(D2817:F3006),"")</f>
        <v/>
      </c>
      <c r="U2817" s="14" t="n">
        <v>0</v>
      </c>
      <c r="V2817" s="14">
        <f>IF(T2817="","",T2817-U2817)</f>
        <v/>
      </c>
      <c r="AS2817" s="13" t="n"/>
      <c r="AT2817" s="13" t="n"/>
      <c r="AU2817" s="13" t="n"/>
    </row>
    <row r="2818">
      <c r="C2818" s="13" t="n">
        <v>57</v>
      </c>
      <c r="D2818" s="13">
        <f>Ret_Fourth_central_moment_5var!D1019</f>
        <v/>
      </c>
      <c r="E2818" s="13">
        <f>Ret_Fourth_central_moment_5var!E1019</f>
        <v/>
      </c>
      <c r="F2818" s="13">
        <f>Ret_Fourth_central_moment_5var!F1019</f>
        <v/>
      </c>
      <c r="T2818" s="14">
        <f>IF(F2817=24,SUM(D2818:F3007),"")</f>
        <v/>
      </c>
      <c r="U2818" s="14" t="n">
        <v>0</v>
      </c>
      <c r="V2818" s="14">
        <f>IF(T2818="","",T2818-U2818)</f>
        <v/>
      </c>
      <c r="AS2818" s="13" t="n"/>
      <c r="AT2818" s="13" t="n"/>
      <c r="AU2818" s="13" t="n"/>
    </row>
    <row r="2819">
      <c r="C2819" s="13" t="n">
        <v>58</v>
      </c>
      <c r="D2819" s="13">
        <f>Ret_Fourth_central_moment_5var!D1020</f>
        <v/>
      </c>
      <c r="E2819" s="13">
        <f>Ret_Fourth_central_moment_5var!E1020</f>
        <v/>
      </c>
      <c r="F2819" s="13">
        <f>Ret_Fourth_central_moment_5var!F1020</f>
        <v/>
      </c>
      <c r="T2819" s="14">
        <f>IF(F2818=24,SUM(D2819:F3008),"")</f>
        <v/>
      </c>
      <c r="U2819" s="14" t="n">
        <v>0</v>
      </c>
      <c r="V2819" s="14">
        <f>IF(T2819="","",T2819-U2819)</f>
        <v/>
      </c>
      <c r="AS2819" s="13" t="n"/>
      <c r="AT2819" s="13" t="n"/>
      <c r="AU2819" s="13" t="n"/>
    </row>
    <row r="2820">
      <c r="C2820" s="13" t="n">
        <v>59</v>
      </c>
      <c r="D2820" s="13">
        <f>Ret_Fourth_central_moment_5var!D1021</f>
        <v/>
      </c>
      <c r="E2820" s="13">
        <f>Ret_Fourth_central_moment_5var!E1021</f>
        <v/>
      </c>
      <c r="F2820" s="13">
        <f>Ret_Fourth_central_moment_5var!F1021</f>
        <v/>
      </c>
      <c r="T2820" s="14">
        <f>IF(F2819=24,SUM(D2820:F3009),"")</f>
        <v/>
      </c>
      <c r="U2820" s="14" t="n">
        <v>0</v>
      </c>
      <c r="V2820" s="14">
        <f>IF(T2820="","",T2820-U2820)</f>
        <v/>
      </c>
      <c r="AS2820" s="13" t="n"/>
      <c r="AT2820" s="13" t="n"/>
      <c r="AU2820" s="13" t="n"/>
    </row>
    <row r="2821">
      <c r="C2821" s="13" t="n">
        <v>60</v>
      </c>
      <c r="D2821" s="13">
        <f>Ret_Fourth_central_moment_5var!D1022</f>
        <v/>
      </c>
      <c r="E2821" s="13">
        <f>Ret_Fourth_central_moment_5var!E1022</f>
        <v/>
      </c>
      <c r="F2821" s="13">
        <f>Ret_Fourth_central_moment_5var!F1022</f>
        <v/>
      </c>
      <c r="T2821" s="14">
        <f>IF(F2820=24,SUM(D2821:F3010),"")</f>
        <v/>
      </c>
      <c r="U2821" s="14" t="n">
        <v>0</v>
      </c>
      <c r="V2821" s="14">
        <f>IF(T2821="","",T2821-U2821)</f>
        <v/>
      </c>
      <c r="AS2821" s="13" t="n"/>
      <c r="AT2821" s="13" t="n"/>
      <c r="AU2821" s="13" t="n"/>
    </row>
    <row r="2822">
      <c r="C2822" s="13" t="n">
        <v>61</v>
      </c>
      <c r="D2822" s="13">
        <f>Ret_Fourth_central_moment_5var!D1023</f>
        <v/>
      </c>
      <c r="E2822" s="13">
        <f>Ret_Fourth_central_moment_5var!E1023</f>
        <v/>
      </c>
      <c r="F2822" s="13">
        <f>Ret_Fourth_central_moment_5var!F1023</f>
        <v/>
      </c>
      <c r="T2822" s="14">
        <f>IF(F2821=24,SUM(D2822:F3011),"")</f>
        <v/>
      </c>
      <c r="U2822" s="14" t="n">
        <v>0</v>
      </c>
      <c r="V2822" s="14">
        <f>IF(T2822="","",T2822-U2822)</f>
        <v/>
      </c>
      <c r="AS2822" s="13" t="n"/>
      <c r="AT2822" s="13" t="n"/>
      <c r="AU2822" s="13" t="n"/>
    </row>
    <row r="2823">
      <c r="C2823" s="13" t="n">
        <v>62</v>
      </c>
      <c r="D2823" s="13">
        <f>Ret_Fourth_central_moment_5var!D1024</f>
        <v/>
      </c>
      <c r="E2823" s="13">
        <f>Ret_Fourth_central_moment_5var!E1024</f>
        <v/>
      </c>
      <c r="F2823" s="13">
        <f>Ret_Fourth_central_moment_5var!F1024</f>
        <v/>
      </c>
      <c r="T2823" s="14">
        <f>IF(F2822=24,SUM(D2823:F3012),"")</f>
        <v/>
      </c>
      <c r="U2823" s="14" t="n">
        <v>0</v>
      </c>
      <c r="V2823" s="14">
        <f>IF(T2823="","",T2823-U2823)</f>
        <v/>
      </c>
      <c r="AS2823" s="13" t="n"/>
      <c r="AT2823" s="13" t="n"/>
      <c r="AU2823" s="13" t="n"/>
    </row>
    <row r="2824">
      <c r="C2824" s="13" t="n">
        <v>63</v>
      </c>
      <c r="D2824" s="13">
        <f>Ret_Fourth_central_moment_5var!D1025</f>
        <v/>
      </c>
      <c r="E2824" s="13">
        <f>Ret_Fourth_central_moment_5var!E1025</f>
        <v/>
      </c>
      <c r="F2824" s="13">
        <f>Ret_Fourth_central_moment_5var!F1025</f>
        <v/>
      </c>
      <c r="T2824" s="14">
        <f>IF(F2823=24,SUM(D2824:F3013),"")</f>
        <v/>
      </c>
      <c r="U2824" s="14" t="n">
        <v>0</v>
      </c>
      <c r="V2824" s="14">
        <f>IF(T2824="","",T2824-U2824)</f>
        <v/>
      </c>
      <c r="AS2824" s="13" t="n"/>
      <c r="AT2824" s="13" t="n"/>
      <c r="AU2824" s="13" t="n"/>
    </row>
    <row r="2825">
      <c r="C2825" s="13" t="n">
        <v>64</v>
      </c>
      <c r="D2825" s="13">
        <f>Ret_Fourth_central_moment_5var!D1026</f>
        <v/>
      </c>
      <c r="E2825" s="13">
        <f>Ret_Fourth_central_moment_5var!E1026</f>
        <v/>
      </c>
      <c r="F2825" s="13">
        <f>Ret_Fourth_central_moment_5var!F1026</f>
        <v/>
      </c>
      <c r="T2825" s="14">
        <f>IF(F2824=24,SUM(D2825:F3014),"")</f>
        <v/>
      </c>
      <c r="U2825" s="14" t="n">
        <v>0</v>
      </c>
      <c r="V2825" s="14">
        <f>IF(T2825="","",T2825-U2825)</f>
        <v/>
      </c>
      <c r="AS2825" s="13" t="n"/>
      <c r="AT2825" s="13" t="n"/>
      <c r="AU2825" s="13" t="n"/>
    </row>
    <row r="2826">
      <c r="C2826" s="13" t="n">
        <v>65</v>
      </c>
      <c r="D2826" s="13">
        <f>Ret_Fourth_central_moment_5var!D1027</f>
        <v/>
      </c>
      <c r="E2826" s="13">
        <f>Ret_Fourth_central_moment_5var!E1027</f>
        <v/>
      </c>
      <c r="F2826" s="13">
        <f>Ret_Fourth_central_moment_5var!F1027</f>
        <v/>
      </c>
      <c r="T2826" s="14">
        <f>IF(F2825=24,SUM(D2826:F3015),"")</f>
        <v/>
      </c>
      <c r="U2826" s="14" t="n">
        <v>0</v>
      </c>
      <c r="V2826" s="14">
        <f>IF(T2826="","",T2826-U2826)</f>
        <v/>
      </c>
      <c r="AS2826" s="13" t="n"/>
      <c r="AT2826" s="13" t="n"/>
      <c r="AU2826" s="13" t="n"/>
    </row>
    <row r="2827">
      <c r="C2827" s="13" t="n">
        <v>66</v>
      </c>
      <c r="D2827" s="13">
        <f>Ret_Fourth_central_moment_5var!D1028</f>
        <v/>
      </c>
      <c r="E2827" s="13">
        <f>Ret_Fourth_central_moment_5var!E1028</f>
        <v/>
      </c>
      <c r="F2827" s="13">
        <f>Ret_Fourth_central_moment_5var!F1028</f>
        <v/>
      </c>
      <c r="T2827" s="14">
        <f>IF(F2826=24,SUM(D2827:F3016),"")</f>
        <v/>
      </c>
      <c r="U2827" s="14" t="n">
        <v>0</v>
      </c>
      <c r="V2827" s="14">
        <f>IF(T2827="","",T2827-U2827)</f>
        <v/>
      </c>
      <c r="AS2827" s="13" t="n"/>
      <c r="AT2827" s="13" t="n"/>
      <c r="AU2827" s="13" t="n"/>
    </row>
    <row r="2828">
      <c r="C2828" s="13" t="n">
        <v>67</v>
      </c>
      <c r="D2828" s="13">
        <f>Ret_Fourth_central_moment_5var!D1029</f>
        <v/>
      </c>
      <c r="E2828" s="13">
        <f>Ret_Fourth_central_moment_5var!E1029</f>
        <v/>
      </c>
      <c r="F2828" s="13">
        <f>Ret_Fourth_central_moment_5var!F1029</f>
        <v/>
      </c>
      <c r="T2828" s="14">
        <f>IF(F2827=24,SUM(D2828:F3017),"")</f>
        <v/>
      </c>
      <c r="U2828" s="14" t="n">
        <v>0</v>
      </c>
      <c r="V2828" s="14">
        <f>IF(T2828="","",T2828-U2828)</f>
        <v/>
      </c>
      <c r="AS2828" s="13" t="n"/>
      <c r="AT2828" s="13" t="n"/>
      <c r="AU2828" s="13" t="n"/>
    </row>
    <row r="2829">
      <c r="C2829" s="13" t="n">
        <v>68</v>
      </c>
      <c r="D2829" s="13">
        <f>Ret_Fourth_central_moment_5var!D1030</f>
        <v/>
      </c>
      <c r="E2829" s="13">
        <f>Ret_Fourth_central_moment_5var!E1030</f>
        <v/>
      </c>
      <c r="F2829" s="13">
        <f>Ret_Fourth_central_moment_5var!F1030</f>
        <v/>
      </c>
      <c r="T2829" s="14">
        <f>IF(F2828=24,SUM(D2829:F3018),"")</f>
        <v/>
      </c>
      <c r="U2829" s="14" t="n">
        <v>0</v>
      </c>
      <c r="V2829" s="14">
        <f>IF(T2829="","",T2829-U2829)</f>
        <v/>
      </c>
      <c r="AS2829" s="13" t="n"/>
      <c r="AT2829" s="13" t="n"/>
      <c r="AU2829" s="13" t="n"/>
    </row>
    <row r="2830">
      <c r="C2830" s="13" t="n">
        <v>69</v>
      </c>
      <c r="D2830" s="13">
        <f>Ret_Fourth_central_moment_5var!D1031</f>
        <v/>
      </c>
      <c r="E2830" s="13">
        <f>Ret_Fourth_central_moment_5var!E1031</f>
        <v/>
      </c>
      <c r="F2830" s="13">
        <f>Ret_Fourth_central_moment_5var!F1031</f>
        <v/>
      </c>
      <c r="T2830" s="14">
        <f>IF(F2829=24,SUM(D2830:F3019),"")</f>
        <v/>
      </c>
      <c r="U2830" s="14" t="n">
        <v>0</v>
      </c>
      <c r="V2830" s="14">
        <f>IF(T2830="","",T2830-U2830)</f>
        <v/>
      </c>
      <c r="AS2830" s="13" t="n"/>
      <c r="AT2830" s="13" t="n"/>
      <c r="AU2830" s="13" t="n"/>
    </row>
    <row r="2831">
      <c r="C2831" s="13" t="n">
        <v>70</v>
      </c>
      <c r="D2831" s="13">
        <f>Ret_Fourth_central_moment_5var!D1032</f>
        <v/>
      </c>
      <c r="E2831" s="13">
        <f>Ret_Fourth_central_moment_5var!E1032</f>
        <v/>
      </c>
      <c r="F2831" s="13">
        <f>Ret_Fourth_central_moment_5var!F1032</f>
        <v/>
      </c>
      <c r="T2831" s="14">
        <f>IF(F2830=24,SUM(D2831:F3020),"")</f>
        <v/>
      </c>
      <c r="U2831" s="14" t="n">
        <v>0</v>
      </c>
      <c r="V2831" s="14">
        <f>IF(T2831="","",T2831-U2831)</f>
        <v/>
      </c>
      <c r="AS2831" s="13" t="n"/>
      <c r="AT2831" s="13" t="n"/>
      <c r="AU2831" s="13" t="n"/>
    </row>
    <row r="2832">
      <c r="C2832" s="13" t="n">
        <v>71</v>
      </c>
      <c r="D2832" s="13">
        <f>Ret_Fourth_central_moment_5var!D1033</f>
        <v/>
      </c>
      <c r="E2832" s="13">
        <f>Ret_Fourth_central_moment_5var!E1033</f>
        <v/>
      </c>
      <c r="F2832" s="13">
        <f>Ret_Fourth_central_moment_5var!F1033</f>
        <v/>
      </c>
      <c r="T2832" s="14">
        <f>IF(F2831=24,SUM(D2832:F3021),"")</f>
        <v/>
      </c>
      <c r="U2832" s="14" t="n">
        <v>0</v>
      </c>
      <c r="V2832" s="14">
        <f>IF(T2832="","",T2832-U2832)</f>
        <v/>
      </c>
      <c r="AS2832" s="13" t="n"/>
      <c r="AT2832" s="13" t="n"/>
      <c r="AU2832" s="13" t="n"/>
    </row>
    <row r="2833">
      <c r="C2833" s="13" t="n">
        <v>72</v>
      </c>
      <c r="D2833" s="13">
        <f>Ret_Fourth_central_moment_5var!D1034</f>
        <v/>
      </c>
      <c r="E2833" s="13">
        <f>Ret_Fourth_central_moment_5var!E1034</f>
        <v/>
      </c>
      <c r="F2833" s="13">
        <f>Ret_Fourth_central_moment_5var!F1034</f>
        <v/>
      </c>
      <c r="T2833" s="14">
        <f>IF(F2832=24,SUM(D2833:F3022),"")</f>
        <v/>
      </c>
      <c r="U2833" s="14" t="n">
        <v>0</v>
      </c>
      <c r="V2833" s="14">
        <f>IF(T2833="","",T2833-U2833)</f>
        <v/>
      </c>
      <c r="AS2833" s="13" t="n"/>
      <c r="AT2833" s="13" t="n"/>
      <c r="AU2833" s="13" t="n"/>
    </row>
    <row r="2834">
      <c r="C2834" s="13" t="n">
        <v>73</v>
      </c>
      <c r="D2834" s="13">
        <f>Ret_Fourth_central_moment_5var!D1035</f>
        <v/>
      </c>
      <c r="E2834" s="13">
        <f>Ret_Fourth_central_moment_5var!E1035</f>
        <v/>
      </c>
      <c r="F2834" s="13">
        <f>Ret_Fourth_central_moment_5var!F1035</f>
        <v/>
      </c>
      <c r="T2834" s="14">
        <f>IF(F2833=24,SUM(D2834:F3023),"")</f>
        <v/>
      </c>
      <c r="U2834" s="14" t="n">
        <v>0</v>
      </c>
      <c r="V2834" s="14">
        <f>IF(T2834="","",T2834-U2834)</f>
        <v/>
      </c>
      <c r="AS2834" s="13" t="n"/>
      <c r="AT2834" s="13" t="n"/>
      <c r="AU2834" s="13" t="n"/>
    </row>
    <row r="2835">
      <c r="C2835" s="13" t="n">
        <v>74</v>
      </c>
      <c r="D2835" s="13">
        <f>Ret_Fourth_central_moment_5var!D1036</f>
        <v/>
      </c>
      <c r="E2835" s="13">
        <f>Ret_Fourth_central_moment_5var!E1036</f>
        <v/>
      </c>
      <c r="F2835" s="13">
        <f>Ret_Fourth_central_moment_5var!F1036</f>
        <v/>
      </c>
      <c r="T2835" s="14">
        <f>IF(F2834=24,SUM(D2835:F3024),"")</f>
        <v/>
      </c>
      <c r="U2835" s="14" t="n">
        <v>0</v>
      </c>
      <c r="V2835" s="14">
        <f>IF(T2835="","",T2835-U2835)</f>
        <v/>
      </c>
      <c r="AS2835" s="13" t="n"/>
      <c r="AT2835" s="13" t="n"/>
      <c r="AU2835" s="13" t="n"/>
    </row>
    <row r="2836">
      <c r="C2836" s="13" t="n">
        <v>75</v>
      </c>
      <c r="D2836" s="13">
        <f>Ret_Fourth_central_moment_5var!D1037</f>
        <v/>
      </c>
      <c r="E2836" s="13">
        <f>Ret_Fourth_central_moment_5var!E1037</f>
        <v/>
      </c>
      <c r="F2836" s="13">
        <f>Ret_Fourth_central_moment_5var!F1037</f>
        <v/>
      </c>
      <c r="T2836" s="14">
        <f>IF(F2835=24,SUM(D2836:F3025),"")</f>
        <v/>
      </c>
      <c r="U2836" s="14" t="n">
        <v>0</v>
      </c>
      <c r="V2836" s="14">
        <f>IF(T2836="","",T2836-U2836)</f>
        <v/>
      </c>
      <c r="AS2836" s="13" t="n"/>
      <c r="AT2836" s="13" t="n"/>
      <c r="AU2836" s="13" t="n"/>
    </row>
    <row r="2837">
      <c r="C2837" s="13" t="n">
        <v>76</v>
      </c>
      <c r="D2837" s="13">
        <f>Ret_Fourth_central_moment_5var!D1038</f>
        <v/>
      </c>
      <c r="E2837" s="13">
        <f>Ret_Fourth_central_moment_5var!E1038</f>
        <v/>
      </c>
      <c r="F2837" s="13">
        <f>Ret_Fourth_central_moment_5var!F1038</f>
        <v/>
      </c>
      <c r="T2837" s="14">
        <f>IF(F2836=24,SUM(D2837:F3026),"")</f>
        <v/>
      </c>
      <c r="U2837" s="14" t="n">
        <v>0</v>
      </c>
      <c r="V2837" s="14">
        <f>IF(T2837="","",T2837-U2837)</f>
        <v/>
      </c>
      <c r="AS2837" s="13" t="n"/>
      <c r="AT2837" s="13" t="n"/>
      <c r="AU2837" s="13" t="n"/>
    </row>
    <row r="2838">
      <c r="C2838" s="13" t="n">
        <v>77</v>
      </c>
      <c r="D2838" s="13">
        <f>Ret_Fourth_central_moment_5var!D1039</f>
        <v/>
      </c>
      <c r="E2838" s="13">
        <f>Ret_Fourth_central_moment_5var!E1039</f>
        <v/>
      </c>
      <c r="F2838" s="13">
        <f>Ret_Fourth_central_moment_5var!F1039</f>
        <v/>
      </c>
      <c r="T2838" s="14">
        <f>IF(F2837=24,SUM(D2838:F3027),"")</f>
        <v/>
      </c>
      <c r="U2838" s="14" t="n">
        <v>0</v>
      </c>
      <c r="V2838" s="14">
        <f>IF(T2838="","",T2838-U2838)</f>
        <v/>
      </c>
      <c r="AS2838" s="13" t="n"/>
      <c r="AT2838" s="13" t="n"/>
      <c r="AU2838" s="13" t="n"/>
    </row>
    <row r="2839">
      <c r="C2839" s="13" t="n">
        <v>78</v>
      </c>
      <c r="D2839" s="13">
        <f>Ret_Fourth_central_moment_5var!D1040</f>
        <v/>
      </c>
      <c r="E2839" s="13">
        <f>Ret_Fourth_central_moment_5var!E1040</f>
        <v/>
      </c>
      <c r="F2839" s="13">
        <f>Ret_Fourth_central_moment_5var!F1040</f>
        <v/>
      </c>
      <c r="T2839" s="14">
        <f>IF(F2838=24,SUM(D2839:F3028),"")</f>
        <v/>
      </c>
      <c r="U2839" s="14" t="n">
        <v>0</v>
      </c>
      <c r="V2839" s="14">
        <f>IF(T2839="","",T2839-U2839)</f>
        <v/>
      </c>
      <c r="AS2839" s="13" t="n"/>
      <c r="AT2839" s="13" t="n"/>
      <c r="AU2839" s="13" t="n"/>
    </row>
    <row r="2840">
      <c r="C2840" s="13" t="n">
        <v>79</v>
      </c>
      <c r="D2840" s="13">
        <f>Ret_Fourth_central_moment_5var!D1041</f>
        <v/>
      </c>
      <c r="E2840" s="13">
        <f>Ret_Fourth_central_moment_5var!E1041</f>
        <v/>
      </c>
      <c r="F2840" s="13">
        <f>Ret_Fourth_central_moment_5var!F1041</f>
        <v/>
      </c>
      <c r="T2840" s="14">
        <f>IF(F2839=24,SUM(D2840:F3029),"")</f>
        <v/>
      </c>
      <c r="U2840" s="14" t="n">
        <v>0</v>
      </c>
      <c r="V2840" s="14">
        <f>IF(T2840="","",T2840-U2840)</f>
        <v/>
      </c>
      <c r="AS2840" s="13" t="n"/>
      <c r="AT2840" s="13" t="n"/>
      <c r="AU2840" s="13" t="n"/>
    </row>
    <row r="2841">
      <c r="C2841" s="13" t="n">
        <v>80</v>
      </c>
      <c r="D2841" s="13">
        <f>Ret_Fourth_central_moment_5var!D1042</f>
        <v/>
      </c>
      <c r="E2841" s="13">
        <f>Ret_Fourth_central_moment_5var!E1042</f>
        <v/>
      </c>
      <c r="F2841" s="13">
        <f>Ret_Fourth_central_moment_5var!F1042</f>
        <v/>
      </c>
      <c r="T2841" s="14">
        <f>IF(F2840=24,SUM(D2841:F3030),"")</f>
        <v/>
      </c>
      <c r="U2841" s="14" t="n">
        <v>0</v>
      </c>
      <c r="V2841" s="14">
        <f>IF(T2841="","",T2841-U2841)</f>
        <v/>
      </c>
      <c r="AS2841" s="13" t="n"/>
      <c r="AT2841" s="13" t="n"/>
      <c r="AU2841" s="13" t="n"/>
    </row>
    <row r="2842">
      <c r="C2842" s="13" t="n">
        <v>81</v>
      </c>
      <c r="D2842" s="13">
        <f>Ret_Fourth_central_moment_5var!D1043</f>
        <v/>
      </c>
      <c r="E2842" s="13">
        <f>Ret_Fourth_central_moment_5var!E1043</f>
        <v/>
      </c>
      <c r="F2842" s="13">
        <f>Ret_Fourth_central_moment_5var!F1043</f>
        <v/>
      </c>
      <c r="T2842" s="14">
        <f>IF(F2841=24,SUM(D2842:F3031),"")</f>
        <v/>
      </c>
      <c r="U2842" s="14" t="n">
        <v>0</v>
      </c>
      <c r="V2842" s="14">
        <f>IF(T2842="","",T2842-U2842)</f>
        <v/>
      </c>
      <c r="AS2842" s="13" t="n"/>
      <c r="AT2842" s="13" t="n"/>
      <c r="AU2842" s="13" t="n"/>
    </row>
    <row r="2843">
      <c r="C2843" s="13" t="n">
        <v>82</v>
      </c>
      <c r="D2843" s="13">
        <f>Ret_Fourth_central_moment_5var!D1044</f>
        <v/>
      </c>
      <c r="E2843" s="13">
        <f>Ret_Fourth_central_moment_5var!E1044</f>
        <v/>
      </c>
      <c r="F2843" s="13">
        <f>Ret_Fourth_central_moment_5var!F1044</f>
        <v/>
      </c>
      <c r="T2843" s="14">
        <f>IF(F2842=24,SUM(D2843:F3032),"")</f>
        <v/>
      </c>
      <c r="U2843" s="14" t="n">
        <v>0</v>
      </c>
      <c r="V2843" s="14">
        <f>IF(T2843="","",T2843-U2843)</f>
        <v/>
      </c>
      <c r="AS2843" s="13" t="n"/>
      <c r="AT2843" s="13" t="n"/>
      <c r="AU2843" s="13" t="n"/>
    </row>
    <row r="2844">
      <c r="C2844" s="13" t="n">
        <v>83</v>
      </c>
      <c r="D2844" s="13">
        <f>Ret_Fourth_central_moment_5var!D1045</f>
        <v/>
      </c>
      <c r="E2844" s="13">
        <f>Ret_Fourth_central_moment_5var!E1045</f>
        <v/>
      </c>
      <c r="F2844" s="13">
        <f>Ret_Fourth_central_moment_5var!F1045</f>
        <v/>
      </c>
      <c r="T2844" s="14">
        <f>IF(F2843=24,SUM(D2844:F3033),"")</f>
        <v/>
      </c>
      <c r="U2844" s="14" t="n">
        <v>0</v>
      </c>
      <c r="V2844" s="14">
        <f>IF(T2844="","",T2844-U2844)</f>
        <v/>
      </c>
      <c r="AS2844" s="13" t="n"/>
      <c r="AT2844" s="13" t="n"/>
      <c r="AU2844" s="13" t="n"/>
    </row>
    <row r="2845">
      <c r="C2845" s="13" t="n">
        <v>84</v>
      </c>
      <c r="D2845" s="13">
        <f>Ret_Fourth_central_moment_5var!D1046</f>
        <v/>
      </c>
      <c r="E2845" s="13">
        <f>Ret_Fourth_central_moment_5var!E1046</f>
        <v/>
      </c>
      <c r="F2845" s="13">
        <f>Ret_Fourth_central_moment_5var!F1046</f>
        <v/>
      </c>
      <c r="T2845" s="14">
        <f>IF(F2844=24,SUM(D2845:F3034),"")</f>
        <v/>
      </c>
      <c r="U2845" s="14" t="n">
        <v>0</v>
      </c>
      <c r="V2845" s="14">
        <f>IF(T2845="","",T2845-U2845)</f>
        <v/>
      </c>
      <c r="AS2845" s="13" t="n"/>
      <c r="AT2845" s="13" t="n"/>
      <c r="AU2845" s="13" t="n"/>
    </row>
    <row r="2846">
      <c r="C2846" s="13" t="n">
        <v>85</v>
      </c>
      <c r="D2846" s="13">
        <f>Ret_Fourth_central_moment_5var!D1047</f>
        <v/>
      </c>
      <c r="E2846" s="13">
        <f>Ret_Fourth_central_moment_5var!E1047</f>
        <v/>
      </c>
      <c r="F2846" s="13">
        <f>Ret_Fourth_central_moment_5var!F1047</f>
        <v/>
      </c>
      <c r="T2846" s="14">
        <f>IF(F2845=24,SUM(D2846:F3035),"")</f>
        <v/>
      </c>
      <c r="U2846" s="14" t="n">
        <v>0</v>
      </c>
      <c r="V2846" s="14">
        <f>IF(T2846="","",T2846-U2846)</f>
        <v/>
      </c>
      <c r="AS2846" s="13" t="n"/>
      <c r="AT2846" s="13" t="n"/>
      <c r="AU2846" s="13" t="n"/>
    </row>
    <row r="2847">
      <c r="C2847" s="13" t="n">
        <v>86</v>
      </c>
      <c r="D2847" s="13">
        <f>Ret_Fourth_central_moment_5var!D1048</f>
        <v/>
      </c>
      <c r="E2847" s="13">
        <f>Ret_Fourth_central_moment_5var!E1048</f>
        <v/>
      </c>
      <c r="F2847" s="13">
        <f>Ret_Fourth_central_moment_5var!F1048</f>
        <v/>
      </c>
      <c r="T2847" s="14">
        <f>IF(F2846=24,SUM(D2847:F3036),"")</f>
        <v/>
      </c>
      <c r="U2847" s="14" t="n">
        <v>0</v>
      </c>
      <c r="V2847" s="14">
        <f>IF(T2847="","",T2847-U2847)</f>
        <v/>
      </c>
      <c r="AS2847" s="13" t="n"/>
      <c r="AT2847" s="13" t="n"/>
      <c r="AU2847" s="13" t="n"/>
    </row>
    <row r="2848">
      <c r="C2848" s="13" t="n">
        <v>87</v>
      </c>
      <c r="D2848" s="13">
        <f>Ret_Fourth_central_moment_5var!D1049</f>
        <v/>
      </c>
      <c r="E2848" s="13">
        <f>Ret_Fourth_central_moment_5var!E1049</f>
        <v/>
      </c>
      <c r="F2848" s="13">
        <f>Ret_Fourth_central_moment_5var!F1049</f>
        <v/>
      </c>
      <c r="T2848" s="14">
        <f>IF(F2847=24,SUM(D2848:F3037),"")</f>
        <v/>
      </c>
      <c r="U2848" s="14" t="n">
        <v>0</v>
      </c>
      <c r="V2848" s="14">
        <f>IF(T2848="","",T2848-U2848)</f>
        <v/>
      </c>
      <c r="AS2848" s="13" t="n"/>
      <c r="AT2848" s="13" t="n"/>
      <c r="AU2848" s="13" t="n"/>
    </row>
    <row r="2849">
      <c r="C2849" s="13" t="n">
        <v>88</v>
      </c>
      <c r="D2849" s="13">
        <f>Ret_Fourth_central_moment_5var!D1050</f>
        <v/>
      </c>
      <c r="E2849" s="13">
        <f>Ret_Fourth_central_moment_5var!E1050</f>
        <v/>
      </c>
      <c r="F2849" s="13">
        <f>Ret_Fourth_central_moment_5var!F1050</f>
        <v/>
      </c>
      <c r="T2849" s="14">
        <f>IF(F2848=24,SUM(D2849:F3038),"")</f>
        <v/>
      </c>
      <c r="U2849" s="14" t="n">
        <v>0</v>
      </c>
      <c r="V2849" s="14">
        <f>IF(T2849="","",T2849-U2849)</f>
        <v/>
      </c>
      <c r="AS2849" s="13" t="n"/>
      <c r="AT2849" s="13" t="n"/>
      <c r="AU2849" s="13" t="n"/>
    </row>
    <row r="2850">
      <c r="C2850" s="13" t="n">
        <v>89</v>
      </c>
      <c r="D2850" s="13">
        <f>Ret_Fourth_central_moment_5var!D1051</f>
        <v/>
      </c>
      <c r="E2850" s="13">
        <f>Ret_Fourth_central_moment_5var!E1051</f>
        <v/>
      </c>
      <c r="F2850" s="13">
        <f>Ret_Fourth_central_moment_5var!F1051</f>
        <v/>
      </c>
      <c r="T2850" s="14">
        <f>IF(F2849=24,SUM(D2850:F3039),"")</f>
        <v/>
      </c>
      <c r="U2850" s="14" t="n">
        <v>0</v>
      </c>
      <c r="V2850" s="14">
        <f>IF(T2850="","",T2850-U2850)</f>
        <v/>
      </c>
      <c r="AS2850" s="13" t="n"/>
      <c r="AT2850" s="13" t="n"/>
      <c r="AU2850" s="13" t="n"/>
    </row>
    <row r="2851">
      <c r="C2851" s="13" t="n">
        <v>90</v>
      </c>
      <c r="D2851" s="13">
        <f>Ret_Fourth_central_moment_5var!D1052</f>
        <v/>
      </c>
      <c r="E2851" s="13">
        <f>Ret_Fourth_central_moment_5var!E1052</f>
        <v/>
      </c>
      <c r="F2851" s="13">
        <f>Ret_Fourth_central_moment_5var!F1052</f>
        <v/>
      </c>
      <c r="T2851" s="14">
        <f>IF(F2850=24,SUM(D2851:F3040),"")</f>
        <v/>
      </c>
      <c r="U2851" s="14" t="n">
        <v>0</v>
      </c>
      <c r="V2851" s="14">
        <f>IF(T2851="","",T2851-U2851)</f>
        <v/>
      </c>
      <c r="AS2851" s="13" t="n"/>
      <c r="AT2851" s="13" t="n"/>
      <c r="AU2851" s="13" t="n"/>
    </row>
    <row r="2852">
      <c r="C2852" s="13" t="n">
        <v>91</v>
      </c>
      <c r="D2852" s="13">
        <f>Ret_Fourth_central_moment_5var!D1053</f>
        <v/>
      </c>
      <c r="E2852" s="13">
        <f>Ret_Fourth_central_moment_5var!E1053</f>
        <v/>
      </c>
      <c r="F2852" s="13">
        <f>Ret_Fourth_central_moment_5var!F1053</f>
        <v/>
      </c>
      <c r="T2852" s="14">
        <f>IF(F2851=24,SUM(D2852:F3041),"")</f>
        <v/>
      </c>
      <c r="U2852" s="14" t="n">
        <v>0</v>
      </c>
      <c r="V2852" s="14">
        <f>IF(T2852="","",T2852-U2852)</f>
        <v/>
      </c>
      <c r="AS2852" s="13" t="n"/>
      <c r="AT2852" s="13" t="n"/>
      <c r="AU2852" s="13" t="n"/>
    </row>
    <row r="2853">
      <c r="C2853" s="13" t="n">
        <v>92</v>
      </c>
      <c r="D2853" s="13">
        <f>Ret_Fourth_central_moment_5var!D1054</f>
        <v/>
      </c>
      <c r="E2853" s="13">
        <f>Ret_Fourth_central_moment_5var!E1054</f>
        <v/>
      </c>
      <c r="F2853" s="13">
        <f>Ret_Fourth_central_moment_5var!F1054</f>
        <v/>
      </c>
      <c r="T2853" s="14">
        <f>IF(F2852=24,SUM(D2853:F3042),"")</f>
        <v/>
      </c>
      <c r="U2853" s="14" t="n">
        <v>0</v>
      </c>
      <c r="V2853" s="14">
        <f>IF(T2853="","",T2853-U2853)</f>
        <v/>
      </c>
      <c r="AS2853" s="13" t="n"/>
      <c r="AT2853" s="13" t="n"/>
      <c r="AU2853" s="13" t="n"/>
    </row>
    <row r="2854">
      <c r="C2854" s="13" t="n">
        <v>93</v>
      </c>
      <c r="D2854" s="13">
        <f>Ret_Fourth_central_moment_5var!D1055</f>
        <v/>
      </c>
      <c r="E2854" s="13">
        <f>Ret_Fourth_central_moment_5var!E1055</f>
        <v/>
      </c>
      <c r="F2854" s="13">
        <f>Ret_Fourth_central_moment_5var!F1055</f>
        <v/>
      </c>
      <c r="T2854" s="14">
        <f>IF(F2853=24,SUM(D2854:F3043),"")</f>
        <v/>
      </c>
      <c r="U2854" s="14" t="n">
        <v>0</v>
      </c>
      <c r="V2854" s="14">
        <f>IF(T2854="","",T2854-U2854)</f>
        <v/>
      </c>
      <c r="AS2854" s="13" t="n"/>
      <c r="AT2854" s="13" t="n"/>
      <c r="AU2854" s="13" t="n"/>
    </row>
    <row r="2855">
      <c r="C2855" s="13" t="n">
        <v>94</v>
      </c>
      <c r="D2855" s="13">
        <f>Ret_Fourth_central_moment_5var!D1056</f>
        <v/>
      </c>
      <c r="E2855" s="13">
        <f>Ret_Fourth_central_moment_5var!E1056</f>
        <v/>
      </c>
      <c r="F2855" s="13">
        <f>Ret_Fourth_central_moment_5var!F1056</f>
        <v/>
      </c>
      <c r="T2855" s="14">
        <f>IF(F2854=24,SUM(D2855:F3044),"")</f>
        <v/>
      </c>
      <c r="U2855" s="14" t="n">
        <v>0</v>
      </c>
      <c r="V2855" s="14">
        <f>IF(T2855="","",T2855-U2855)</f>
        <v/>
      </c>
      <c r="AS2855" s="13" t="n"/>
      <c r="AT2855" s="13" t="n"/>
      <c r="AU2855" s="13" t="n"/>
    </row>
    <row r="2856">
      <c r="C2856" s="13" t="n">
        <v>95</v>
      </c>
      <c r="D2856" s="13">
        <f>Ret_Fourth_central_moment_5var!D1057</f>
        <v/>
      </c>
      <c r="E2856" s="13">
        <f>Ret_Fourth_central_moment_5var!E1057</f>
        <v/>
      </c>
      <c r="F2856" s="13">
        <f>Ret_Fourth_central_moment_5var!F1057</f>
        <v/>
      </c>
      <c r="T2856" s="14">
        <f>IF(F2855=24,SUM(D2856:F3045),"")</f>
        <v/>
      </c>
      <c r="U2856" s="14" t="n">
        <v>0</v>
      </c>
      <c r="V2856" s="14">
        <f>IF(T2856="","",T2856-U2856)</f>
        <v/>
      </c>
      <c r="AS2856" s="13" t="n"/>
      <c r="AT2856" s="13" t="n"/>
      <c r="AU2856" s="13" t="n"/>
    </row>
    <row r="2857">
      <c r="C2857" s="13" t="n">
        <v>96</v>
      </c>
      <c r="D2857" s="13">
        <f>Ret_Fourth_central_moment_5var!D1058</f>
        <v/>
      </c>
      <c r="E2857" s="13">
        <f>Ret_Fourth_central_moment_5var!E1058</f>
        <v/>
      </c>
      <c r="F2857" s="13">
        <f>Ret_Fourth_central_moment_5var!F1058</f>
        <v/>
      </c>
      <c r="T2857" s="14">
        <f>IF(F2856=24,SUM(D2857:F3046),"")</f>
        <v/>
      </c>
      <c r="U2857" s="14" t="n">
        <v>0</v>
      </c>
      <c r="V2857" s="14">
        <f>IF(T2857="","",T2857-U2857)</f>
        <v/>
      </c>
      <c r="AS2857" s="13" t="n"/>
      <c r="AT2857" s="13" t="n"/>
      <c r="AU2857" s="13" t="n"/>
    </row>
    <row r="2858">
      <c r="C2858" s="13" t="n">
        <v>97</v>
      </c>
      <c r="D2858" s="13">
        <f>Ret_Fourth_central_moment_5var!D1059</f>
        <v/>
      </c>
      <c r="E2858" s="13">
        <f>Ret_Fourth_central_moment_5var!E1059</f>
        <v/>
      </c>
      <c r="F2858" s="13">
        <f>Ret_Fourth_central_moment_5var!F1059</f>
        <v/>
      </c>
      <c r="T2858" s="14">
        <f>IF(F2857=24,SUM(D2858:F3047),"")</f>
        <v/>
      </c>
      <c r="U2858" s="14" t="n">
        <v>0</v>
      </c>
      <c r="V2858" s="14">
        <f>IF(T2858="","",T2858-U2858)</f>
        <v/>
      </c>
      <c r="AS2858" s="13" t="n"/>
      <c r="AT2858" s="13" t="n"/>
      <c r="AU2858" s="13" t="n"/>
    </row>
    <row r="2859">
      <c r="C2859" s="13" t="n">
        <v>98</v>
      </c>
      <c r="D2859" s="13">
        <f>Ret_Fourth_central_moment_5var!D1060</f>
        <v/>
      </c>
      <c r="E2859" s="13">
        <f>Ret_Fourth_central_moment_5var!E1060</f>
        <v/>
      </c>
      <c r="F2859" s="13">
        <f>Ret_Fourth_central_moment_5var!F1060</f>
        <v/>
      </c>
      <c r="T2859" s="14">
        <f>IF(F2858=24,SUM(D2859:F3048),"")</f>
        <v/>
      </c>
      <c r="U2859" s="14" t="n">
        <v>0</v>
      </c>
      <c r="V2859" s="14">
        <f>IF(T2859="","",T2859-U2859)</f>
        <v/>
      </c>
      <c r="AS2859" s="13" t="n"/>
      <c r="AT2859" s="13" t="n"/>
      <c r="AU2859" s="13" t="n"/>
    </row>
    <row r="2860">
      <c r="C2860" s="13" t="n">
        <v>99</v>
      </c>
      <c r="D2860" s="13">
        <f>Ret_Fourth_central_moment_5var!D1061</f>
        <v/>
      </c>
      <c r="E2860" s="13">
        <f>Ret_Fourth_central_moment_5var!E1061</f>
        <v/>
      </c>
      <c r="F2860" s="13">
        <f>Ret_Fourth_central_moment_5var!F1061</f>
        <v/>
      </c>
      <c r="T2860" s="14">
        <f>IF(F2859=24,SUM(D2860:F3049),"")</f>
        <v/>
      </c>
      <c r="U2860" s="14" t="n">
        <v>0</v>
      </c>
      <c r="V2860" s="14">
        <f>IF(T2860="","",T2860-U2860)</f>
        <v/>
      </c>
      <c r="AS2860" s="13" t="n"/>
      <c r="AT2860" s="13" t="n"/>
      <c r="AU2860" s="13" t="n"/>
    </row>
    <row r="2861">
      <c r="C2861" s="13" t="n">
        <v>100</v>
      </c>
      <c r="D2861" s="13">
        <f>Ret_Fourth_central_moment_5var!D1062</f>
        <v/>
      </c>
      <c r="E2861" s="13">
        <f>Ret_Fourth_central_moment_5var!E1062</f>
        <v/>
      </c>
      <c r="F2861" s="13">
        <f>Ret_Fourth_central_moment_5var!F1062</f>
        <v/>
      </c>
      <c r="T2861" s="14">
        <f>IF(F2860=24,SUM(D2861:F3050),"")</f>
        <v/>
      </c>
      <c r="U2861" s="14" t="n">
        <v>0</v>
      </c>
      <c r="V2861" s="14">
        <f>IF(T2861="","",T2861-U2861)</f>
        <v/>
      </c>
      <c r="AS2861" s="13" t="n"/>
      <c r="AT2861" s="13" t="n"/>
      <c r="AU2861" s="13" t="n"/>
    </row>
    <row r="2862">
      <c r="C2862" s="13" t="n">
        <v>101</v>
      </c>
      <c r="D2862" s="13">
        <f>Ret_Fourth_central_moment_5var!D1063</f>
        <v/>
      </c>
      <c r="E2862" s="13">
        <f>Ret_Fourth_central_moment_5var!E1063</f>
        <v/>
      </c>
      <c r="F2862" s="13">
        <f>Ret_Fourth_central_moment_5var!F1063</f>
        <v/>
      </c>
      <c r="T2862" s="14">
        <f>IF(F2861=24,SUM(D2862:F3051),"")</f>
        <v/>
      </c>
      <c r="U2862" s="14" t="n">
        <v>0</v>
      </c>
      <c r="V2862" s="14">
        <f>IF(T2862="","",T2862-U2862)</f>
        <v/>
      </c>
      <c r="AS2862" s="13" t="n"/>
      <c r="AT2862" s="13" t="n"/>
      <c r="AU2862" s="13" t="n"/>
    </row>
    <row r="2863">
      <c r="C2863" s="13" t="n">
        <v>102</v>
      </c>
      <c r="D2863" s="13">
        <f>Ret_Fourth_central_moment_5var!D1064</f>
        <v/>
      </c>
      <c r="E2863" s="13">
        <f>Ret_Fourth_central_moment_5var!E1064</f>
        <v/>
      </c>
      <c r="F2863" s="13">
        <f>Ret_Fourth_central_moment_5var!F1064</f>
        <v/>
      </c>
      <c r="T2863" s="14">
        <f>IF(F2862=24,SUM(D2863:F3052),"")</f>
        <v/>
      </c>
      <c r="U2863" s="14" t="n">
        <v>0</v>
      </c>
      <c r="V2863" s="14">
        <f>IF(T2863="","",T2863-U2863)</f>
        <v/>
      </c>
      <c r="AS2863" s="13" t="n"/>
      <c r="AT2863" s="13" t="n"/>
      <c r="AU2863" s="13" t="n"/>
    </row>
    <row r="2864">
      <c r="C2864" s="13" t="n">
        <v>103</v>
      </c>
      <c r="D2864" s="13">
        <f>Ret_Fourth_central_moment_5var!D1065</f>
        <v/>
      </c>
      <c r="E2864" s="13">
        <f>Ret_Fourth_central_moment_5var!E1065</f>
        <v/>
      </c>
      <c r="F2864" s="13">
        <f>Ret_Fourth_central_moment_5var!F1065</f>
        <v/>
      </c>
      <c r="T2864" s="14">
        <f>IF(F2863=24,SUM(D2864:F3053),"")</f>
        <v/>
      </c>
      <c r="U2864" s="14" t="n">
        <v>0</v>
      </c>
      <c r="V2864" s="14">
        <f>IF(T2864="","",T2864-U2864)</f>
        <v/>
      </c>
      <c r="AS2864" s="13" t="n"/>
      <c r="AT2864" s="13" t="n"/>
      <c r="AU2864" s="13" t="n"/>
    </row>
    <row r="2865">
      <c r="C2865" s="13" t="n">
        <v>104</v>
      </c>
      <c r="D2865" s="13">
        <f>Ret_Fourth_central_moment_5var!D1066</f>
        <v/>
      </c>
      <c r="E2865" s="13">
        <f>Ret_Fourth_central_moment_5var!E1066</f>
        <v/>
      </c>
      <c r="F2865" s="13">
        <f>Ret_Fourth_central_moment_5var!F1066</f>
        <v/>
      </c>
      <c r="T2865" s="14">
        <f>IF(F2864=24,SUM(D2865:F3054),"")</f>
        <v/>
      </c>
      <c r="U2865" s="14" t="n">
        <v>0</v>
      </c>
      <c r="V2865" s="14">
        <f>IF(T2865="","",T2865-U2865)</f>
        <v/>
      </c>
      <c r="AS2865" s="13" t="n"/>
      <c r="AT2865" s="13" t="n"/>
      <c r="AU2865" s="13" t="n"/>
    </row>
    <row r="2866">
      <c r="C2866" s="13" t="n">
        <v>105</v>
      </c>
      <c r="D2866" s="13">
        <f>Ret_Fourth_central_moment_5var!D1067</f>
        <v/>
      </c>
      <c r="E2866" s="13">
        <f>Ret_Fourth_central_moment_5var!E1067</f>
        <v/>
      </c>
      <c r="F2866" s="13">
        <f>Ret_Fourth_central_moment_5var!F1067</f>
        <v/>
      </c>
      <c r="T2866" s="14">
        <f>IF(F2865=24,SUM(D2866:F3055),"")</f>
        <v/>
      </c>
      <c r="U2866" s="14" t="n">
        <v>0</v>
      </c>
      <c r="V2866" s="14">
        <f>IF(T2866="","",T2866-U2866)</f>
        <v/>
      </c>
      <c r="AS2866" s="13" t="n"/>
      <c r="AT2866" s="13" t="n"/>
      <c r="AU2866" s="13" t="n"/>
    </row>
    <row r="2867">
      <c r="C2867" s="13" t="n">
        <v>106</v>
      </c>
      <c r="D2867" s="13">
        <f>Ret_Fourth_central_moment_5var!D1068</f>
        <v/>
      </c>
      <c r="E2867" s="13">
        <f>Ret_Fourth_central_moment_5var!E1068</f>
        <v/>
      </c>
      <c r="F2867" s="13">
        <f>Ret_Fourth_central_moment_5var!F1068</f>
        <v/>
      </c>
      <c r="T2867" s="14">
        <f>IF(F2866=24,SUM(D2867:F3056),"")</f>
        <v/>
      </c>
      <c r="U2867" s="14" t="n">
        <v>0</v>
      </c>
      <c r="V2867" s="14">
        <f>IF(T2867="","",T2867-U2867)</f>
        <v/>
      </c>
      <c r="AS2867" s="13" t="n"/>
      <c r="AT2867" s="13" t="n"/>
      <c r="AU2867" s="13" t="n"/>
    </row>
    <row r="2868">
      <c r="C2868" s="13" t="n">
        <v>107</v>
      </c>
      <c r="D2868" s="13">
        <f>Ret_Fourth_central_moment_5var!D1069</f>
        <v/>
      </c>
      <c r="E2868" s="13">
        <f>Ret_Fourth_central_moment_5var!E1069</f>
        <v/>
      </c>
      <c r="F2868" s="13">
        <f>Ret_Fourth_central_moment_5var!F1069</f>
        <v/>
      </c>
      <c r="T2868" s="14">
        <f>IF(F2867=24,SUM(D2868:F3057),"")</f>
        <v/>
      </c>
      <c r="U2868" s="14" t="n">
        <v>0</v>
      </c>
      <c r="V2868" s="14">
        <f>IF(T2868="","",T2868-U2868)</f>
        <v/>
      </c>
      <c r="AS2868" s="13" t="n"/>
      <c r="AT2868" s="13" t="n"/>
      <c r="AU2868" s="13" t="n"/>
    </row>
    <row r="2869">
      <c r="C2869" s="13" t="n">
        <v>108</v>
      </c>
      <c r="D2869" s="13">
        <f>Ret_Fourth_central_moment_5var!D1070</f>
        <v/>
      </c>
      <c r="E2869" s="13">
        <f>Ret_Fourth_central_moment_5var!E1070</f>
        <v/>
      </c>
      <c r="F2869" s="13">
        <f>Ret_Fourth_central_moment_5var!F1070</f>
        <v/>
      </c>
      <c r="T2869" s="14">
        <f>IF(F2868=24,SUM(D2869:F3058),"")</f>
        <v/>
      </c>
      <c r="U2869" s="14" t="n">
        <v>0</v>
      </c>
      <c r="V2869" s="14">
        <f>IF(T2869="","",T2869-U2869)</f>
        <v/>
      </c>
      <c r="AS2869" s="13" t="n"/>
      <c r="AT2869" s="13" t="n"/>
      <c r="AU2869" s="13" t="n"/>
    </row>
    <row r="2870">
      <c r="C2870" s="13" t="n">
        <v>109</v>
      </c>
      <c r="D2870" s="13">
        <f>Ret_Fourth_central_moment_5var!D1071</f>
        <v/>
      </c>
      <c r="E2870" s="13">
        <f>Ret_Fourth_central_moment_5var!E1071</f>
        <v/>
      </c>
      <c r="F2870" s="13">
        <f>Ret_Fourth_central_moment_5var!F1071</f>
        <v/>
      </c>
      <c r="T2870" s="14">
        <f>IF(F2869=24,SUM(D2870:F3059),"")</f>
        <v/>
      </c>
      <c r="U2870" s="14" t="n">
        <v>0</v>
      </c>
      <c r="V2870" s="14">
        <f>IF(T2870="","",T2870-U2870)</f>
        <v/>
      </c>
      <c r="AS2870" s="13" t="n"/>
      <c r="AT2870" s="13" t="n"/>
      <c r="AU2870" s="13" t="n"/>
    </row>
    <row r="2871">
      <c r="C2871" s="13" t="n">
        <v>110</v>
      </c>
      <c r="D2871" s="13">
        <f>Ret_Fourth_central_moment_5var!D1072</f>
        <v/>
      </c>
      <c r="E2871" s="13">
        <f>Ret_Fourth_central_moment_5var!E1072</f>
        <v/>
      </c>
      <c r="F2871" s="13">
        <f>Ret_Fourth_central_moment_5var!F1072</f>
        <v/>
      </c>
      <c r="T2871" s="14">
        <f>IF(F2870=24,SUM(D2871:F3060),"")</f>
        <v/>
      </c>
      <c r="U2871" s="14" t="n">
        <v>0</v>
      </c>
      <c r="V2871" s="14">
        <f>IF(T2871="","",T2871-U2871)</f>
        <v/>
      </c>
      <c r="AS2871" s="13" t="n"/>
      <c r="AT2871" s="13" t="n"/>
      <c r="AU2871" s="13" t="n"/>
    </row>
    <row r="2872">
      <c r="C2872" s="13" t="n">
        <v>111</v>
      </c>
      <c r="D2872" s="13">
        <f>Ret_Fourth_central_moment_5var!D1073</f>
        <v/>
      </c>
      <c r="E2872" s="13">
        <f>Ret_Fourth_central_moment_5var!E1073</f>
        <v/>
      </c>
      <c r="F2872" s="13">
        <f>Ret_Fourth_central_moment_5var!F1073</f>
        <v/>
      </c>
      <c r="T2872" s="14">
        <f>IF(F2871=24,SUM(D2872:F3061),"")</f>
        <v/>
      </c>
      <c r="U2872" s="14" t="n">
        <v>0</v>
      </c>
      <c r="V2872" s="14">
        <f>IF(T2872="","",T2872-U2872)</f>
        <v/>
      </c>
      <c r="AS2872" s="13" t="n"/>
      <c r="AT2872" s="13" t="n"/>
      <c r="AU2872" s="13" t="n"/>
    </row>
    <row r="2873">
      <c r="C2873" s="13" t="n">
        <v>112</v>
      </c>
      <c r="D2873" s="13">
        <f>Ret_Fourth_central_moment_5var!D1074</f>
        <v/>
      </c>
      <c r="E2873" s="13">
        <f>Ret_Fourth_central_moment_5var!E1074</f>
        <v/>
      </c>
      <c r="F2873" s="13">
        <f>Ret_Fourth_central_moment_5var!F1074</f>
        <v/>
      </c>
      <c r="T2873" s="14">
        <f>IF(F2872=24,SUM(D2873:F3062),"")</f>
        <v/>
      </c>
      <c r="U2873" s="14" t="n">
        <v>0</v>
      </c>
      <c r="V2873" s="14">
        <f>IF(T2873="","",T2873-U2873)</f>
        <v/>
      </c>
      <c r="AS2873" s="13" t="n"/>
      <c r="AT2873" s="13" t="n"/>
      <c r="AU2873" s="13" t="n"/>
    </row>
    <row r="2874">
      <c r="C2874" s="13" t="n">
        <v>113</v>
      </c>
      <c r="D2874" s="13">
        <f>Ret_Fourth_central_moment_5var!D1075</f>
        <v/>
      </c>
      <c r="E2874" s="13">
        <f>Ret_Fourth_central_moment_5var!E1075</f>
        <v/>
      </c>
      <c r="F2874" s="13">
        <f>Ret_Fourth_central_moment_5var!F1075</f>
        <v/>
      </c>
      <c r="T2874" s="14">
        <f>IF(F2873=24,SUM(D2874:F3063),"")</f>
        <v/>
      </c>
      <c r="U2874" s="14" t="n">
        <v>0</v>
      </c>
      <c r="V2874" s="14">
        <f>IF(T2874="","",T2874-U2874)</f>
        <v/>
      </c>
      <c r="AS2874" s="13" t="n"/>
      <c r="AT2874" s="13" t="n"/>
      <c r="AU2874" s="13" t="n"/>
    </row>
    <row r="2875">
      <c r="C2875" s="13" t="n">
        <v>114</v>
      </c>
      <c r="D2875" s="13">
        <f>Ret_Fourth_central_moment_5var!D1076</f>
        <v/>
      </c>
      <c r="E2875" s="13">
        <f>Ret_Fourth_central_moment_5var!E1076</f>
        <v/>
      </c>
      <c r="F2875" s="13">
        <f>Ret_Fourth_central_moment_5var!F1076</f>
        <v/>
      </c>
      <c r="T2875" s="14">
        <f>IF(F2874=24,SUM(D2875:F3064),"")</f>
        <v/>
      </c>
      <c r="U2875" s="14" t="n">
        <v>0</v>
      </c>
      <c r="V2875" s="14">
        <f>IF(T2875="","",T2875-U2875)</f>
        <v/>
      </c>
      <c r="AS2875" s="13" t="n"/>
      <c r="AT2875" s="13" t="n"/>
      <c r="AU2875" s="13" t="n"/>
    </row>
    <row r="2876">
      <c r="C2876" s="13" t="n">
        <v>115</v>
      </c>
      <c r="D2876" s="13">
        <f>Ret_Fourth_central_moment_5var!D1077</f>
        <v/>
      </c>
      <c r="E2876" s="13">
        <f>Ret_Fourth_central_moment_5var!E1077</f>
        <v/>
      </c>
      <c r="F2876" s="13">
        <f>Ret_Fourth_central_moment_5var!F1077</f>
        <v/>
      </c>
      <c r="T2876" s="14">
        <f>IF(F2875=24,SUM(D2876:F3065),"")</f>
        <v/>
      </c>
      <c r="U2876" s="14" t="n">
        <v>0</v>
      </c>
      <c r="V2876" s="14">
        <f>IF(T2876="","",T2876-U2876)</f>
        <v/>
      </c>
      <c r="AS2876" s="13" t="n"/>
      <c r="AT2876" s="13" t="n"/>
      <c r="AU2876" s="13" t="n"/>
    </row>
    <row r="2877">
      <c r="C2877" s="13" t="n">
        <v>116</v>
      </c>
      <c r="D2877" s="13">
        <f>Ret_Fourth_central_moment_5var!D1078</f>
        <v/>
      </c>
      <c r="E2877" s="13">
        <f>Ret_Fourth_central_moment_5var!E1078</f>
        <v/>
      </c>
      <c r="F2877" s="13">
        <f>Ret_Fourth_central_moment_5var!F1078</f>
        <v/>
      </c>
      <c r="T2877" s="14">
        <f>IF(F2876=24,SUM(D2877:F3066),"")</f>
        <v/>
      </c>
      <c r="U2877" s="14" t="n">
        <v>0</v>
      </c>
      <c r="V2877" s="14">
        <f>IF(T2877="","",T2877-U2877)</f>
        <v/>
      </c>
      <c r="AS2877" s="13" t="n"/>
      <c r="AT2877" s="13" t="n"/>
      <c r="AU2877" s="13" t="n"/>
    </row>
    <row r="2878">
      <c r="C2878" s="13" t="n">
        <v>117</v>
      </c>
      <c r="D2878" s="13">
        <f>Ret_Fourth_central_moment_5var!D1079</f>
        <v/>
      </c>
      <c r="E2878" s="13">
        <f>Ret_Fourth_central_moment_5var!E1079</f>
        <v/>
      </c>
      <c r="F2878" s="13">
        <f>Ret_Fourth_central_moment_5var!F1079</f>
        <v/>
      </c>
      <c r="T2878" s="14">
        <f>IF(F2877=24,SUM(D2878:F3067),"")</f>
        <v/>
      </c>
      <c r="U2878" s="14" t="n">
        <v>0</v>
      </c>
      <c r="V2878" s="14">
        <f>IF(T2878="","",T2878-U2878)</f>
        <v/>
      </c>
      <c r="AS2878" s="13" t="n"/>
      <c r="AT2878" s="13" t="n"/>
      <c r="AU2878" s="13" t="n"/>
    </row>
    <row r="2879">
      <c r="C2879" s="13" t="n">
        <v>118</v>
      </c>
      <c r="D2879" s="13">
        <f>Ret_Fourth_central_moment_5var!D1080</f>
        <v/>
      </c>
      <c r="E2879" s="13">
        <f>Ret_Fourth_central_moment_5var!E1080</f>
        <v/>
      </c>
      <c r="F2879" s="13">
        <f>Ret_Fourth_central_moment_5var!F1080</f>
        <v/>
      </c>
      <c r="T2879" s="14">
        <f>IF(F2878=24,SUM(D2879:F3068),"")</f>
        <v/>
      </c>
      <c r="U2879" s="14" t="n">
        <v>0</v>
      </c>
      <c r="V2879" s="14">
        <f>IF(T2879="","",T2879-U2879)</f>
        <v/>
      </c>
      <c r="AS2879" s="13" t="n"/>
      <c r="AT2879" s="13" t="n"/>
      <c r="AU2879" s="13" t="n"/>
    </row>
    <row r="2880">
      <c r="C2880" s="13" t="n">
        <v>119</v>
      </c>
      <c r="D2880" s="13">
        <f>Ret_Fourth_central_moment_5var!D1081</f>
        <v/>
      </c>
      <c r="E2880" s="13">
        <f>Ret_Fourth_central_moment_5var!E1081</f>
        <v/>
      </c>
      <c r="F2880" s="13">
        <f>Ret_Fourth_central_moment_5var!F1081</f>
        <v/>
      </c>
      <c r="T2880" s="14">
        <f>IF(F2879=24,SUM(D2880:F3069),"")</f>
        <v/>
      </c>
      <c r="U2880" s="14" t="n">
        <v>0</v>
      </c>
      <c r="V2880" s="14">
        <f>IF(T2880="","",T2880-U2880)</f>
        <v/>
      </c>
      <c r="AS2880" s="13" t="n"/>
      <c r="AT2880" s="13" t="n"/>
      <c r="AU2880" s="13" t="n"/>
    </row>
    <row r="2881">
      <c r="C2881" s="13" t="n">
        <v>120</v>
      </c>
      <c r="D2881" s="13">
        <f>Ret_Fourth_central_moment_5var!D1082</f>
        <v/>
      </c>
      <c r="E2881" s="13">
        <f>Ret_Fourth_central_moment_5var!E1082</f>
        <v/>
      </c>
      <c r="F2881" s="13">
        <f>Ret_Fourth_central_moment_5var!F1082</f>
        <v/>
      </c>
      <c r="T2881" s="14">
        <f>IF(F2880=24,SUM(D2881:F3070),"")</f>
        <v/>
      </c>
      <c r="U2881" s="14" t="n">
        <v>0</v>
      </c>
      <c r="V2881" s="14">
        <f>IF(T2881="","",T2881-U2881)</f>
        <v/>
      </c>
      <c r="AS2881" s="13" t="n"/>
      <c r="AT2881" s="13" t="n"/>
      <c r="AU2881" s="13" t="n"/>
    </row>
    <row r="2882">
      <c r="C2882" s="13" t="n">
        <v>121</v>
      </c>
      <c r="D2882" s="13">
        <f>Ret_Fourth_central_moment_5var!D1083</f>
        <v/>
      </c>
      <c r="E2882" s="13">
        <f>Ret_Fourth_central_moment_5var!E1083</f>
        <v/>
      </c>
      <c r="F2882" s="13">
        <f>Ret_Fourth_central_moment_5var!F1083</f>
        <v/>
      </c>
      <c r="T2882" s="14">
        <f>IF(F2881=24,SUM(D2882:F3071),"")</f>
        <v/>
      </c>
      <c r="U2882" s="14" t="n">
        <v>0</v>
      </c>
      <c r="V2882" s="14">
        <f>IF(T2882="","",T2882-U2882)</f>
        <v/>
      </c>
      <c r="AS2882" s="13" t="n"/>
      <c r="AT2882" s="13" t="n"/>
      <c r="AU2882" s="13" t="n"/>
    </row>
    <row r="2883">
      <c r="C2883" s="13" t="n">
        <v>122</v>
      </c>
      <c r="D2883" s="13">
        <f>Ret_Fourth_central_moment_5var!D1084</f>
        <v/>
      </c>
      <c r="E2883" s="13">
        <f>Ret_Fourth_central_moment_5var!E1084</f>
        <v/>
      </c>
      <c r="F2883" s="13">
        <f>Ret_Fourth_central_moment_5var!F1084</f>
        <v/>
      </c>
      <c r="T2883" s="14">
        <f>IF(F2882=24,SUM(D2883:F3072),"")</f>
        <v/>
      </c>
      <c r="U2883" s="14" t="n">
        <v>0</v>
      </c>
      <c r="V2883" s="14">
        <f>IF(T2883="","",T2883-U2883)</f>
        <v/>
      </c>
      <c r="AS2883" s="13" t="n"/>
      <c r="AT2883" s="13" t="n"/>
      <c r="AU2883" s="13" t="n"/>
    </row>
    <row r="2884">
      <c r="C2884" s="13" t="n">
        <v>123</v>
      </c>
      <c r="D2884" s="13">
        <f>Ret_Fourth_central_moment_5var!D1085</f>
        <v/>
      </c>
      <c r="E2884" s="13">
        <f>Ret_Fourth_central_moment_5var!E1085</f>
        <v/>
      </c>
      <c r="F2884" s="13">
        <f>Ret_Fourth_central_moment_5var!F1085</f>
        <v/>
      </c>
      <c r="T2884" s="14">
        <f>IF(F2883=24,SUM(D2884:F3073),"")</f>
        <v/>
      </c>
      <c r="U2884" s="14" t="n">
        <v>0</v>
      </c>
      <c r="V2884" s="14">
        <f>IF(T2884="","",T2884-U2884)</f>
        <v/>
      </c>
      <c r="AS2884" s="13" t="n"/>
      <c r="AT2884" s="13" t="n"/>
      <c r="AU2884" s="13" t="n"/>
    </row>
    <row r="2885">
      <c r="C2885" s="13" t="n">
        <v>124</v>
      </c>
      <c r="D2885" s="13">
        <f>Ret_Fourth_central_moment_5var!D1086</f>
        <v/>
      </c>
      <c r="E2885" s="13">
        <f>Ret_Fourth_central_moment_5var!E1086</f>
        <v/>
      </c>
      <c r="F2885" s="13">
        <f>Ret_Fourth_central_moment_5var!F1086</f>
        <v/>
      </c>
      <c r="T2885" s="14">
        <f>IF(F2884=24,SUM(D2885:F3074),"")</f>
        <v/>
      </c>
      <c r="U2885" s="14" t="n">
        <v>0</v>
      </c>
      <c r="V2885" s="14">
        <f>IF(T2885="","",T2885-U2885)</f>
        <v/>
      </c>
      <c r="AS2885" s="13" t="n"/>
      <c r="AT2885" s="13" t="n"/>
      <c r="AU2885" s="13" t="n"/>
    </row>
    <row r="2886">
      <c r="C2886" s="13" t="n">
        <v>125</v>
      </c>
      <c r="D2886" s="13">
        <f>Ret_Fourth_central_moment_5var!D1087</f>
        <v/>
      </c>
      <c r="E2886" s="13">
        <f>Ret_Fourth_central_moment_5var!E1087</f>
        <v/>
      </c>
      <c r="F2886" s="13">
        <f>Ret_Fourth_central_moment_5var!F1087</f>
        <v/>
      </c>
      <c r="T2886" s="14">
        <f>IF(F2885=24,SUM(D2886:F3075),"")</f>
        <v/>
      </c>
      <c r="U2886" s="14" t="n">
        <v>0</v>
      </c>
      <c r="V2886" s="14">
        <f>IF(T2886="","",T2886-U2886)</f>
        <v/>
      </c>
      <c r="AS2886" s="13" t="n"/>
      <c r="AT2886" s="13" t="n"/>
      <c r="AU2886" s="13" t="n"/>
    </row>
    <row r="2887">
      <c r="C2887" s="13" t="n">
        <v>126</v>
      </c>
      <c r="D2887" s="13">
        <f>Ret_Fourth_central_moment_5var!D1088</f>
        <v/>
      </c>
      <c r="E2887" s="13">
        <f>Ret_Fourth_central_moment_5var!E1088</f>
        <v/>
      </c>
      <c r="F2887" s="13">
        <f>Ret_Fourth_central_moment_5var!F1088</f>
        <v/>
      </c>
      <c r="T2887" s="14">
        <f>IF(F2886=24,SUM(D2887:F3076),"")</f>
        <v/>
      </c>
      <c r="U2887" s="14" t="n">
        <v>0</v>
      </c>
      <c r="V2887" s="14">
        <f>IF(T2887="","",T2887-U2887)</f>
        <v/>
      </c>
      <c r="AS2887" s="13" t="n"/>
      <c r="AT2887" s="13" t="n"/>
      <c r="AU2887" s="13" t="n"/>
    </row>
    <row r="2888">
      <c r="C2888" s="13" t="n">
        <v>127</v>
      </c>
      <c r="D2888" s="13">
        <f>Ret_Fourth_central_moment_5var!D1089</f>
        <v/>
      </c>
      <c r="E2888" s="13">
        <f>Ret_Fourth_central_moment_5var!E1089</f>
        <v/>
      </c>
      <c r="F2888" s="13">
        <f>Ret_Fourth_central_moment_5var!F1089</f>
        <v/>
      </c>
      <c r="T2888" s="14">
        <f>IF(F2887=24,SUM(D2888:F3077),"")</f>
        <v/>
      </c>
      <c r="U2888" s="14" t="n">
        <v>0</v>
      </c>
      <c r="V2888" s="14">
        <f>IF(T2888="","",T2888-U2888)</f>
        <v/>
      </c>
      <c r="AS2888" s="13" t="n"/>
      <c r="AT2888" s="13" t="n"/>
      <c r="AU2888" s="13" t="n"/>
    </row>
    <row r="2889">
      <c r="C2889" s="13" t="n">
        <v>128</v>
      </c>
      <c r="D2889" s="13">
        <f>Ret_Fourth_central_moment_5var!D1090</f>
        <v/>
      </c>
      <c r="E2889" s="13">
        <f>Ret_Fourth_central_moment_5var!E1090</f>
        <v/>
      </c>
      <c r="F2889" s="13">
        <f>Ret_Fourth_central_moment_5var!F1090</f>
        <v/>
      </c>
      <c r="T2889" s="14">
        <f>IF(F2888=24,SUM(D2889:F3078),"")</f>
        <v/>
      </c>
      <c r="U2889" s="14" t="n">
        <v>0</v>
      </c>
      <c r="V2889" s="14">
        <f>IF(T2889="","",T2889-U2889)</f>
        <v/>
      </c>
      <c r="AS2889" s="13" t="n"/>
      <c r="AT2889" s="13" t="n"/>
      <c r="AU2889" s="13" t="n"/>
    </row>
    <row r="2890">
      <c r="C2890" s="13" t="n">
        <v>129</v>
      </c>
      <c r="D2890" s="13">
        <f>Ret_Fourth_central_moment_5var!D1091</f>
        <v/>
      </c>
      <c r="E2890" s="13">
        <f>Ret_Fourth_central_moment_5var!E1091</f>
        <v/>
      </c>
      <c r="F2890" s="13">
        <f>Ret_Fourth_central_moment_5var!F1091</f>
        <v/>
      </c>
      <c r="T2890" s="14">
        <f>IF(F2889=24,SUM(D2890:F3079),"")</f>
        <v/>
      </c>
      <c r="U2890" s="14" t="n">
        <v>0</v>
      </c>
      <c r="V2890" s="14">
        <f>IF(T2890="","",T2890-U2890)</f>
        <v/>
      </c>
      <c r="AS2890" s="13" t="n"/>
      <c r="AT2890" s="13" t="n"/>
      <c r="AU2890" s="13" t="n"/>
    </row>
    <row r="2891">
      <c r="C2891" s="13" t="n">
        <v>130</v>
      </c>
      <c r="D2891" s="13">
        <f>Ret_Fourth_central_moment_5var!D1092</f>
        <v/>
      </c>
      <c r="E2891" s="13">
        <f>Ret_Fourth_central_moment_5var!E1092</f>
        <v/>
      </c>
      <c r="F2891" s="13">
        <f>Ret_Fourth_central_moment_5var!F1092</f>
        <v/>
      </c>
      <c r="T2891" s="14">
        <f>IF(F2890=24,SUM(D2891:F3080),"")</f>
        <v/>
      </c>
      <c r="U2891" s="14" t="n">
        <v>0</v>
      </c>
      <c r="V2891" s="14">
        <f>IF(T2891="","",T2891-U2891)</f>
        <v/>
      </c>
      <c r="AS2891" s="13" t="n"/>
      <c r="AT2891" s="13" t="n"/>
      <c r="AU2891" s="13" t="n"/>
    </row>
    <row r="2892">
      <c r="C2892" s="13" t="n">
        <v>131</v>
      </c>
      <c r="D2892" s="13">
        <f>Ret_Fourth_central_moment_5var!D1093</f>
        <v/>
      </c>
      <c r="E2892" s="13">
        <f>Ret_Fourth_central_moment_5var!E1093</f>
        <v/>
      </c>
      <c r="F2892" s="13">
        <f>Ret_Fourth_central_moment_5var!F1093</f>
        <v/>
      </c>
      <c r="T2892" s="14">
        <f>IF(F2891=24,SUM(D2892:F3081),"")</f>
        <v/>
      </c>
      <c r="U2892" s="14" t="n">
        <v>0</v>
      </c>
      <c r="V2892" s="14">
        <f>IF(T2892="","",T2892-U2892)</f>
        <v/>
      </c>
      <c r="AS2892" s="13" t="n"/>
      <c r="AT2892" s="13" t="n"/>
      <c r="AU2892" s="13" t="n"/>
    </row>
    <row r="2893">
      <c r="C2893" s="13" t="n">
        <v>132</v>
      </c>
      <c r="D2893" s="13">
        <f>Ret_Fourth_central_moment_5var!D1094</f>
        <v/>
      </c>
      <c r="E2893" s="13">
        <f>Ret_Fourth_central_moment_5var!E1094</f>
        <v/>
      </c>
      <c r="F2893" s="13">
        <f>Ret_Fourth_central_moment_5var!F1094</f>
        <v/>
      </c>
      <c r="T2893" s="14">
        <f>IF(F2892=24,SUM(D2893:F3082),"")</f>
        <v/>
      </c>
      <c r="U2893" s="14" t="n">
        <v>0</v>
      </c>
      <c r="V2893" s="14">
        <f>IF(T2893="","",T2893-U2893)</f>
        <v/>
      </c>
      <c r="AS2893" s="13" t="n"/>
      <c r="AT2893" s="13" t="n"/>
      <c r="AU2893" s="13" t="n"/>
    </row>
    <row r="2894">
      <c r="C2894" s="13" t="n">
        <v>133</v>
      </c>
      <c r="D2894" s="13">
        <f>Ret_Fourth_central_moment_5var!D1095</f>
        <v/>
      </c>
      <c r="E2894" s="13">
        <f>Ret_Fourth_central_moment_5var!E1095</f>
        <v/>
      </c>
      <c r="F2894" s="13">
        <f>Ret_Fourth_central_moment_5var!F1095</f>
        <v/>
      </c>
      <c r="T2894" s="14">
        <f>IF(F2893=24,SUM(D2894:F3083),"")</f>
        <v/>
      </c>
      <c r="U2894" s="14" t="n">
        <v>0</v>
      </c>
      <c r="V2894" s="14">
        <f>IF(T2894="","",T2894-U2894)</f>
        <v/>
      </c>
      <c r="AS2894" s="13" t="n"/>
      <c r="AT2894" s="13" t="n"/>
      <c r="AU2894" s="13" t="n"/>
    </row>
    <row r="2895">
      <c r="C2895" s="13" t="n">
        <v>134</v>
      </c>
      <c r="D2895" s="13">
        <f>Ret_Fourth_central_moment_5var!D1096</f>
        <v/>
      </c>
      <c r="E2895" s="13">
        <f>Ret_Fourth_central_moment_5var!E1096</f>
        <v/>
      </c>
      <c r="F2895" s="13">
        <f>Ret_Fourth_central_moment_5var!F1096</f>
        <v/>
      </c>
      <c r="T2895" s="14">
        <f>IF(F2894=24,SUM(D2895:F3084),"")</f>
        <v/>
      </c>
      <c r="U2895" s="14" t="n">
        <v>0</v>
      </c>
      <c r="V2895" s="14">
        <f>IF(T2895="","",T2895-U2895)</f>
        <v/>
      </c>
      <c r="AS2895" s="13" t="n"/>
      <c r="AT2895" s="13" t="n"/>
      <c r="AU2895" s="13" t="n"/>
    </row>
    <row r="2896">
      <c r="C2896" s="13" t="n">
        <v>135</v>
      </c>
      <c r="D2896" s="13">
        <f>Ret_Fourth_central_moment_5var!D1097</f>
        <v/>
      </c>
      <c r="E2896" s="13">
        <f>Ret_Fourth_central_moment_5var!E1097</f>
        <v/>
      </c>
      <c r="F2896" s="13">
        <f>Ret_Fourth_central_moment_5var!F1097</f>
        <v/>
      </c>
      <c r="T2896" s="14">
        <f>IF(F2895=24,SUM(D2896:F3085),"")</f>
        <v/>
      </c>
      <c r="U2896" s="14" t="n">
        <v>0</v>
      </c>
      <c r="V2896" s="14">
        <f>IF(T2896="","",T2896-U2896)</f>
        <v/>
      </c>
      <c r="AS2896" s="13" t="n"/>
      <c r="AT2896" s="13" t="n"/>
      <c r="AU2896" s="13" t="n"/>
    </row>
    <row r="2897">
      <c r="C2897" s="13" t="n">
        <v>136</v>
      </c>
      <c r="D2897" s="13">
        <f>Ret_Fourth_central_moment_5var!D1098</f>
        <v/>
      </c>
      <c r="E2897" s="13">
        <f>Ret_Fourth_central_moment_5var!E1098</f>
        <v/>
      </c>
      <c r="F2897" s="13">
        <f>Ret_Fourth_central_moment_5var!F1098</f>
        <v/>
      </c>
      <c r="T2897" s="14">
        <f>IF(F2896=24,SUM(D2897:F3086),"")</f>
        <v/>
      </c>
      <c r="U2897" s="14" t="n">
        <v>0</v>
      </c>
      <c r="V2897" s="14">
        <f>IF(T2897="","",T2897-U2897)</f>
        <v/>
      </c>
      <c r="AS2897" s="13" t="n"/>
      <c r="AT2897" s="13" t="n"/>
      <c r="AU2897" s="13" t="n"/>
    </row>
    <row r="2898">
      <c r="C2898" s="13" t="n">
        <v>137</v>
      </c>
      <c r="D2898" s="13">
        <f>Ret_Fourth_central_moment_5var!D1099</f>
        <v/>
      </c>
      <c r="E2898" s="13">
        <f>Ret_Fourth_central_moment_5var!E1099</f>
        <v/>
      </c>
      <c r="F2898" s="13">
        <f>Ret_Fourth_central_moment_5var!F1099</f>
        <v/>
      </c>
      <c r="T2898" s="14">
        <f>IF(F2897=24,SUM(D2898:F3087),"")</f>
        <v/>
      </c>
      <c r="U2898" s="14" t="n">
        <v>0</v>
      </c>
      <c r="V2898" s="14">
        <f>IF(T2898="","",T2898-U2898)</f>
        <v/>
      </c>
      <c r="AS2898" s="13" t="n"/>
      <c r="AT2898" s="13" t="n"/>
      <c r="AU2898" s="13" t="n"/>
    </row>
    <row r="2899">
      <c r="C2899" s="13" t="n">
        <v>138</v>
      </c>
      <c r="D2899" s="13">
        <f>Ret_Fourth_central_moment_5var!D1100</f>
        <v/>
      </c>
      <c r="E2899" s="13">
        <f>Ret_Fourth_central_moment_5var!E1100</f>
        <v/>
      </c>
      <c r="F2899" s="13">
        <f>Ret_Fourth_central_moment_5var!F1100</f>
        <v/>
      </c>
      <c r="T2899" s="14">
        <f>IF(F2898=24,SUM(D2899:F3088),"")</f>
        <v/>
      </c>
      <c r="U2899" s="14" t="n">
        <v>0</v>
      </c>
      <c r="V2899" s="14">
        <f>IF(T2899="","",T2899-U2899)</f>
        <v/>
      </c>
      <c r="AS2899" s="13" t="n"/>
      <c r="AT2899" s="13" t="n"/>
      <c r="AU2899" s="13" t="n"/>
    </row>
    <row r="2900">
      <c r="C2900" s="13" t="n">
        <v>139</v>
      </c>
      <c r="D2900" s="13">
        <f>Ret_Fourth_central_moment_5var!D1101</f>
        <v/>
      </c>
      <c r="E2900" s="13">
        <f>Ret_Fourth_central_moment_5var!E1101</f>
        <v/>
      </c>
      <c r="F2900" s="13">
        <f>Ret_Fourth_central_moment_5var!F1101</f>
        <v/>
      </c>
      <c r="T2900" s="14">
        <f>IF(F2899=24,SUM(D2900:F3089),"")</f>
        <v/>
      </c>
      <c r="U2900" s="14" t="n">
        <v>0</v>
      </c>
      <c r="V2900" s="14">
        <f>IF(T2900="","",T2900-U2900)</f>
        <v/>
      </c>
      <c r="AS2900" s="13" t="n"/>
      <c r="AT2900" s="13" t="n"/>
      <c r="AU2900" s="13" t="n"/>
    </row>
    <row r="2901">
      <c r="C2901" s="13" t="n">
        <v>140</v>
      </c>
      <c r="D2901" s="13">
        <f>Ret_Fourth_central_moment_5var!D1102</f>
        <v/>
      </c>
      <c r="E2901" s="13">
        <f>Ret_Fourth_central_moment_5var!E1102</f>
        <v/>
      </c>
      <c r="F2901" s="13">
        <f>Ret_Fourth_central_moment_5var!F1102</f>
        <v/>
      </c>
      <c r="T2901" s="14">
        <f>IF(F2900=24,SUM(D2901:F3090),"")</f>
        <v/>
      </c>
      <c r="U2901" s="14" t="n">
        <v>0</v>
      </c>
      <c r="V2901" s="14">
        <f>IF(T2901="","",T2901-U2901)</f>
        <v/>
      </c>
      <c r="AS2901" s="13" t="n"/>
      <c r="AT2901" s="13" t="n"/>
      <c r="AU2901" s="13" t="n"/>
    </row>
    <row r="2902">
      <c r="C2902" s="13" t="n">
        <v>141</v>
      </c>
      <c r="D2902" s="13">
        <f>Ret_Fourth_central_moment_5var!D1103</f>
        <v/>
      </c>
      <c r="E2902" s="13">
        <f>Ret_Fourth_central_moment_5var!E1103</f>
        <v/>
      </c>
      <c r="F2902" s="13">
        <f>Ret_Fourth_central_moment_5var!F1103</f>
        <v/>
      </c>
      <c r="T2902" s="14">
        <f>IF(F2901=24,SUM(D2902:F3091),"")</f>
        <v/>
      </c>
      <c r="U2902" s="14" t="n">
        <v>0</v>
      </c>
      <c r="V2902" s="14">
        <f>IF(T2902="","",T2902-U2902)</f>
        <v/>
      </c>
      <c r="AS2902" s="13" t="n"/>
      <c r="AT2902" s="13" t="n"/>
      <c r="AU2902" s="13" t="n"/>
    </row>
    <row r="2903">
      <c r="C2903" s="13" t="n">
        <v>142</v>
      </c>
      <c r="D2903" s="13">
        <f>Ret_Fourth_central_moment_5var!D1104</f>
        <v/>
      </c>
      <c r="E2903" s="13">
        <f>Ret_Fourth_central_moment_5var!E1104</f>
        <v/>
      </c>
      <c r="F2903" s="13">
        <f>Ret_Fourth_central_moment_5var!F1104</f>
        <v/>
      </c>
      <c r="T2903" s="14">
        <f>IF(F2902=24,SUM(D2903:F3092),"")</f>
        <v/>
      </c>
      <c r="U2903" s="14" t="n">
        <v>0</v>
      </c>
      <c r="V2903" s="14">
        <f>IF(T2903="","",T2903-U2903)</f>
        <v/>
      </c>
      <c r="AS2903" s="13" t="n"/>
      <c r="AT2903" s="13" t="n"/>
      <c r="AU2903" s="13" t="n"/>
    </row>
    <row r="2904">
      <c r="C2904" s="13" t="n">
        <v>143</v>
      </c>
      <c r="D2904" s="13">
        <f>Ret_Fourth_central_moment_5var!D1105</f>
        <v/>
      </c>
      <c r="E2904" s="13">
        <f>Ret_Fourth_central_moment_5var!E1105</f>
        <v/>
      </c>
      <c r="F2904" s="13">
        <f>Ret_Fourth_central_moment_5var!F1105</f>
        <v/>
      </c>
      <c r="T2904" s="14">
        <f>IF(F2903=24,SUM(D2904:F3093),"")</f>
        <v/>
      </c>
      <c r="U2904" s="14" t="n">
        <v>0</v>
      </c>
      <c r="V2904" s="14">
        <f>IF(T2904="","",T2904-U2904)</f>
        <v/>
      </c>
      <c r="AS2904" s="13" t="n"/>
      <c r="AT2904" s="13" t="n"/>
      <c r="AU2904" s="13" t="n"/>
    </row>
    <row r="2905">
      <c r="C2905" s="13" t="n">
        <v>144</v>
      </c>
      <c r="D2905" s="13">
        <f>Ret_Fourth_central_moment_5var!D1106</f>
        <v/>
      </c>
      <c r="E2905" s="13">
        <f>Ret_Fourth_central_moment_5var!E1106</f>
        <v/>
      </c>
      <c r="F2905" s="13">
        <f>Ret_Fourth_central_moment_5var!F1106</f>
        <v/>
      </c>
      <c r="T2905" s="14">
        <f>IF(F2904=24,SUM(D2905:F3094),"")</f>
        <v/>
      </c>
      <c r="U2905" s="14" t="n">
        <v>0</v>
      </c>
      <c r="V2905" s="14">
        <f>IF(T2905="","",T2905-U2905)</f>
        <v/>
      </c>
      <c r="AS2905" s="13" t="n"/>
      <c r="AT2905" s="13" t="n"/>
      <c r="AU2905" s="13" t="n"/>
    </row>
    <row r="2906">
      <c r="C2906" s="13" t="n">
        <v>145</v>
      </c>
      <c r="D2906" s="13">
        <f>Ret_Fourth_central_moment_5var!D1107</f>
        <v/>
      </c>
      <c r="E2906" s="13">
        <f>Ret_Fourth_central_moment_5var!E1107</f>
        <v/>
      </c>
      <c r="F2906" s="13">
        <f>Ret_Fourth_central_moment_5var!F1107</f>
        <v/>
      </c>
      <c r="T2906" s="14">
        <f>IF(F2905=24,SUM(D2906:F3095),"")</f>
        <v/>
      </c>
      <c r="U2906" s="14" t="n">
        <v>0</v>
      </c>
      <c r="V2906" s="14">
        <f>IF(T2906="","",T2906-U2906)</f>
        <v/>
      </c>
      <c r="AS2906" s="13" t="n"/>
      <c r="AT2906" s="13" t="n"/>
      <c r="AU2906" s="13" t="n"/>
    </row>
    <row r="2907">
      <c r="C2907" s="13" t="n">
        <v>146</v>
      </c>
      <c r="D2907" s="13">
        <f>Ret_Fourth_central_moment_5var!D1108</f>
        <v/>
      </c>
      <c r="E2907" s="13">
        <f>Ret_Fourth_central_moment_5var!E1108</f>
        <v/>
      </c>
      <c r="F2907" s="13">
        <f>Ret_Fourth_central_moment_5var!F1108</f>
        <v/>
      </c>
      <c r="T2907" s="14">
        <f>IF(F2906=24,SUM(D2907:F3096),"")</f>
        <v/>
      </c>
      <c r="U2907" s="14" t="n">
        <v>0</v>
      </c>
      <c r="V2907" s="14">
        <f>IF(T2907="","",T2907-U2907)</f>
        <v/>
      </c>
      <c r="AS2907" s="13" t="n"/>
      <c r="AT2907" s="13" t="n"/>
      <c r="AU2907" s="13" t="n"/>
    </row>
    <row r="2908">
      <c r="C2908" s="13" t="n">
        <v>147</v>
      </c>
      <c r="D2908" s="13">
        <f>Ret_Fourth_central_moment_5var!D1109</f>
        <v/>
      </c>
      <c r="E2908" s="13">
        <f>Ret_Fourth_central_moment_5var!E1109</f>
        <v/>
      </c>
      <c r="F2908" s="13">
        <f>Ret_Fourth_central_moment_5var!F1109</f>
        <v/>
      </c>
      <c r="T2908" s="14">
        <f>IF(F2907=24,SUM(D2908:F3097),"")</f>
        <v/>
      </c>
      <c r="U2908" s="14" t="n">
        <v>0</v>
      </c>
      <c r="V2908" s="14">
        <f>IF(T2908="","",T2908-U2908)</f>
        <v/>
      </c>
      <c r="AS2908" s="13" t="n"/>
      <c r="AT2908" s="13" t="n"/>
      <c r="AU2908" s="13" t="n"/>
    </row>
    <row r="2909">
      <c r="C2909" s="13" t="n">
        <v>148</v>
      </c>
      <c r="D2909" s="13">
        <f>Ret_Fourth_central_moment_5var!D1110</f>
        <v/>
      </c>
      <c r="E2909" s="13">
        <f>Ret_Fourth_central_moment_5var!E1110</f>
        <v/>
      </c>
      <c r="F2909" s="13">
        <f>Ret_Fourth_central_moment_5var!F1110</f>
        <v/>
      </c>
      <c r="T2909" s="14">
        <f>IF(F2908=24,SUM(D2909:F3098),"")</f>
        <v/>
      </c>
      <c r="U2909" s="14" t="n">
        <v>0</v>
      </c>
      <c r="V2909" s="14">
        <f>IF(T2909="","",T2909-U2909)</f>
        <v/>
      </c>
      <c r="AS2909" s="13" t="n"/>
      <c r="AT2909" s="13" t="n"/>
      <c r="AU2909" s="13" t="n"/>
    </row>
    <row r="2910">
      <c r="C2910" s="13" t="n">
        <v>149</v>
      </c>
      <c r="D2910" s="13">
        <f>Ret_Fourth_central_moment_5var!D1111</f>
        <v/>
      </c>
      <c r="E2910" s="13">
        <f>Ret_Fourth_central_moment_5var!E1111</f>
        <v/>
      </c>
      <c r="F2910" s="13">
        <f>Ret_Fourth_central_moment_5var!F1111</f>
        <v/>
      </c>
      <c r="T2910" s="14">
        <f>IF(F2909=24,SUM(D2910:F3099),"")</f>
        <v/>
      </c>
      <c r="U2910" s="14" t="n">
        <v>0</v>
      </c>
      <c r="V2910" s="14">
        <f>IF(T2910="","",T2910-U2910)</f>
        <v/>
      </c>
      <c r="AS2910" s="13" t="n"/>
      <c r="AT2910" s="13" t="n"/>
      <c r="AU2910" s="13" t="n"/>
    </row>
    <row r="2911">
      <c r="C2911" s="13" t="n">
        <v>150</v>
      </c>
      <c r="D2911" s="13">
        <f>Ret_Fourth_central_moment_5var!D1112</f>
        <v/>
      </c>
      <c r="E2911" s="13">
        <f>Ret_Fourth_central_moment_5var!E1112</f>
        <v/>
      </c>
      <c r="F2911" s="13">
        <f>Ret_Fourth_central_moment_5var!F1112</f>
        <v/>
      </c>
      <c r="T2911" s="14">
        <f>IF(F2910=24,SUM(D2911:F3100),"")</f>
        <v/>
      </c>
      <c r="U2911" s="14" t="n">
        <v>0</v>
      </c>
      <c r="V2911" s="14">
        <f>IF(T2911="","",T2911-U2911)</f>
        <v/>
      </c>
      <c r="AS2911" s="13" t="n"/>
      <c r="AT2911" s="13" t="n"/>
      <c r="AU2911" s="13" t="n"/>
    </row>
    <row r="2912">
      <c r="C2912" s="13" t="n">
        <v>151</v>
      </c>
      <c r="D2912" s="13">
        <f>Ret_Fourth_central_moment_5var!D1113</f>
        <v/>
      </c>
      <c r="E2912" s="13">
        <f>Ret_Fourth_central_moment_5var!E1113</f>
        <v/>
      </c>
      <c r="F2912" s="13">
        <f>Ret_Fourth_central_moment_5var!F1113</f>
        <v/>
      </c>
      <c r="T2912" s="14">
        <f>IF(F2911=24,SUM(D2912:F3101),"")</f>
        <v/>
      </c>
      <c r="U2912" s="14" t="n">
        <v>0</v>
      </c>
      <c r="V2912" s="14">
        <f>IF(T2912="","",T2912-U2912)</f>
        <v/>
      </c>
      <c r="AS2912" s="13" t="n"/>
      <c r="AT2912" s="13" t="n"/>
      <c r="AU2912" s="13" t="n"/>
    </row>
    <row r="2913">
      <c r="C2913" s="13" t="n">
        <v>152</v>
      </c>
      <c r="D2913" s="13">
        <f>Ret_Fourth_central_moment_5var!D1114</f>
        <v/>
      </c>
      <c r="E2913" s="13">
        <f>Ret_Fourth_central_moment_5var!E1114</f>
        <v/>
      </c>
      <c r="F2913" s="13">
        <f>Ret_Fourth_central_moment_5var!F1114</f>
        <v/>
      </c>
      <c r="T2913" s="14">
        <f>IF(F2912=24,SUM(D2913:F3102),"")</f>
        <v/>
      </c>
      <c r="U2913" s="14" t="n">
        <v>0</v>
      </c>
      <c r="V2913" s="14">
        <f>IF(T2913="","",T2913-U2913)</f>
        <v/>
      </c>
      <c r="AS2913" s="13" t="n"/>
      <c r="AT2913" s="13" t="n"/>
      <c r="AU2913" s="13" t="n"/>
    </row>
    <row r="2914">
      <c r="C2914" s="13" t="n">
        <v>153</v>
      </c>
      <c r="D2914" s="13">
        <f>Ret_Fourth_central_moment_5var!D1115</f>
        <v/>
      </c>
      <c r="E2914" s="13">
        <f>Ret_Fourth_central_moment_5var!E1115</f>
        <v/>
      </c>
      <c r="F2914" s="13">
        <f>Ret_Fourth_central_moment_5var!F1115</f>
        <v/>
      </c>
      <c r="T2914" s="14">
        <f>IF(F2913=24,SUM(D2914:F3103),"")</f>
        <v/>
      </c>
      <c r="U2914" s="14" t="n">
        <v>0</v>
      </c>
      <c r="V2914" s="14">
        <f>IF(T2914="","",T2914-U2914)</f>
        <v/>
      </c>
      <c r="AS2914" s="13" t="n"/>
      <c r="AT2914" s="13" t="n"/>
      <c r="AU2914" s="13" t="n"/>
    </row>
    <row r="2915">
      <c r="C2915" s="13" t="n">
        <v>154</v>
      </c>
      <c r="D2915" s="13">
        <f>Ret_Fourth_central_moment_5var!D1116</f>
        <v/>
      </c>
      <c r="E2915" s="13">
        <f>Ret_Fourth_central_moment_5var!E1116</f>
        <v/>
      </c>
      <c r="F2915" s="13">
        <f>Ret_Fourth_central_moment_5var!F1116</f>
        <v/>
      </c>
      <c r="T2915" s="14">
        <f>IF(F2914=24,SUM(D2915:F3104),"")</f>
        <v/>
      </c>
      <c r="U2915" s="14" t="n">
        <v>0</v>
      </c>
      <c r="V2915" s="14">
        <f>IF(T2915="","",T2915-U2915)</f>
        <v/>
      </c>
      <c r="AS2915" s="13" t="n"/>
      <c r="AT2915" s="13" t="n"/>
      <c r="AU2915" s="13" t="n"/>
    </row>
    <row r="2916">
      <c r="C2916" s="13" t="n">
        <v>155</v>
      </c>
      <c r="D2916" s="13">
        <f>Ret_Fourth_central_moment_5var!D1117</f>
        <v/>
      </c>
      <c r="E2916" s="13">
        <f>Ret_Fourth_central_moment_5var!E1117</f>
        <v/>
      </c>
      <c r="F2916" s="13">
        <f>Ret_Fourth_central_moment_5var!F1117</f>
        <v/>
      </c>
      <c r="T2916" s="14">
        <f>IF(F2915=24,SUM(D2916:F3105),"")</f>
        <v/>
      </c>
      <c r="U2916" s="14" t="n">
        <v>0</v>
      </c>
      <c r="V2916" s="14">
        <f>IF(T2916="","",T2916-U2916)</f>
        <v/>
      </c>
      <c r="AS2916" s="13" t="n"/>
      <c r="AT2916" s="13" t="n"/>
      <c r="AU2916" s="13" t="n"/>
    </row>
    <row r="2917">
      <c r="C2917" s="13" t="n">
        <v>156</v>
      </c>
      <c r="D2917" s="13">
        <f>Ret_Fourth_central_moment_5var!D1118</f>
        <v/>
      </c>
      <c r="E2917" s="13">
        <f>Ret_Fourth_central_moment_5var!E1118</f>
        <v/>
      </c>
      <c r="F2917" s="13">
        <f>Ret_Fourth_central_moment_5var!F1118</f>
        <v/>
      </c>
      <c r="T2917" s="14">
        <f>IF(F2916=24,SUM(D2917:F3106),"")</f>
        <v/>
      </c>
      <c r="U2917" s="14" t="n">
        <v>0</v>
      </c>
      <c r="V2917" s="14">
        <f>IF(T2917="","",T2917-U2917)</f>
        <v/>
      </c>
      <c r="AS2917" s="13" t="n"/>
      <c r="AT2917" s="13" t="n"/>
      <c r="AU2917" s="13" t="n"/>
    </row>
    <row r="2918">
      <c r="C2918" s="13" t="n">
        <v>157</v>
      </c>
      <c r="D2918" s="13">
        <f>Ret_Fourth_central_moment_5var!D1119</f>
        <v/>
      </c>
      <c r="E2918" s="13">
        <f>Ret_Fourth_central_moment_5var!E1119</f>
        <v/>
      </c>
      <c r="F2918" s="13">
        <f>Ret_Fourth_central_moment_5var!F1119</f>
        <v/>
      </c>
      <c r="T2918" s="14">
        <f>IF(F2917=24,SUM(D2918:F3107),"")</f>
        <v/>
      </c>
      <c r="U2918" s="14" t="n">
        <v>0</v>
      </c>
      <c r="V2918" s="14">
        <f>IF(T2918="","",T2918-U2918)</f>
        <v/>
      </c>
      <c r="AS2918" s="13" t="n"/>
      <c r="AT2918" s="13" t="n"/>
      <c r="AU2918" s="13" t="n"/>
    </row>
    <row r="2919">
      <c r="C2919" s="13" t="n">
        <v>158</v>
      </c>
      <c r="D2919" s="13">
        <f>Ret_Fourth_central_moment_5var!D1120</f>
        <v/>
      </c>
      <c r="E2919" s="13">
        <f>Ret_Fourth_central_moment_5var!E1120</f>
        <v/>
      </c>
      <c r="F2919" s="13">
        <f>Ret_Fourth_central_moment_5var!F1120</f>
        <v/>
      </c>
      <c r="T2919" s="14">
        <f>IF(F2918=24,SUM(D2919:F3108),"")</f>
        <v/>
      </c>
      <c r="U2919" s="14" t="n">
        <v>0</v>
      </c>
      <c r="V2919" s="14">
        <f>IF(T2919="","",T2919-U2919)</f>
        <v/>
      </c>
      <c r="AS2919" s="13" t="n"/>
      <c r="AT2919" s="13" t="n"/>
      <c r="AU2919" s="13" t="n"/>
    </row>
    <row r="2920">
      <c r="C2920" s="13" t="n">
        <v>159</v>
      </c>
      <c r="D2920" s="13">
        <f>Ret_Fourth_central_moment_5var!D1121</f>
        <v/>
      </c>
      <c r="E2920" s="13">
        <f>Ret_Fourth_central_moment_5var!E1121</f>
        <v/>
      </c>
      <c r="F2920" s="13">
        <f>Ret_Fourth_central_moment_5var!F1121</f>
        <v/>
      </c>
      <c r="T2920" s="14">
        <f>IF(F2919=24,SUM(D2920:F3109),"")</f>
        <v/>
      </c>
      <c r="U2920" s="14" t="n">
        <v>0</v>
      </c>
      <c r="V2920" s="14">
        <f>IF(T2920="","",T2920-U2920)</f>
        <v/>
      </c>
      <c r="AS2920" s="13" t="n"/>
      <c r="AT2920" s="13" t="n"/>
      <c r="AU2920" s="13" t="n"/>
    </row>
    <row r="2921">
      <c r="C2921" s="13" t="n">
        <v>160</v>
      </c>
      <c r="D2921" s="13">
        <f>Ret_Fourth_central_moment_5var!D1122</f>
        <v/>
      </c>
      <c r="E2921" s="13">
        <f>Ret_Fourth_central_moment_5var!E1122</f>
        <v/>
      </c>
      <c r="F2921" s="13">
        <f>Ret_Fourth_central_moment_5var!F1122</f>
        <v/>
      </c>
      <c r="T2921" s="14">
        <f>IF(F2920=24,SUM(D2921:F3110),"")</f>
        <v/>
      </c>
      <c r="U2921" s="14" t="n">
        <v>0</v>
      </c>
      <c r="V2921" s="14">
        <f>IF(T2921="","",T2921-U2921)</f>
        <v/>
      </c>
      <c r="AS2921" s="13" t="n"/>
      <c r="AT2921" s="13" t="n"/>
      <c r="AU2921" s="13" t="n"/>
    </row>
    <row r="2922">
      <c r="C2922" s="13" t="n">
        <v>161</v>
      </c>
      <c r="D2922" s="13">
        <f>Ret_Fourth_central_moment_5var!D1123</f>
        <v/>
      </c>
      <c r="E2922" s="13">
        <f>Ret_Fourth_central_moment_5var!E1123</f>
        <v/>
      </c>
      <c r="F2922" s="13">
        <f>Ret_Fourth_central_moment_5var!F1123</f>
        <v/>
      </c>
      <c r="T2922" s="14">
        <f>IF(F2921=24,SUM(D2922:F3111),"")</f>
        <v/>
      </c>
      <c r="U2922" s="14" t="n">
        <v>0</v>
      </c>
      <c r="V2922" s="14">
        <f>IF(T2922="","",T2922-U2922)</f>
        <v/>
      </c>
      <c r="AS2922" s="13" t="n"/>
      <c r="AT2922" s="13" t="n"/>
      <c r="AU2922" s="13" t="n"/>
    </row>
    <row r="2923">
      <c r="C2923" s="13" t="n">
        <v>162</v>
      </c>
      <c r="D2923" s="13">
        <f>Ret_Fourth_central_moment_5var!D1124</f>
        <v/>
      </c>
      <c r="E2923" s="13">
        <f>Ret_Fourth_central_moment_5var!E1124</f>
        <v/>
      </c>
      <c r="F2923" s="13">
        <f>Ret_Fourth_central_moment_5var!F1124</f>
        <v/>
      </c>
      <c r="T2923" s="14">
        <f>IF(F2922=24,SUM(D2923:F3112),"")</f>
        <v/>
      </c>
      <c r="U2923" s="14" t="n">
        <v>0</v>
      </c>
      <c r="V2923" s="14">
        <f>IF(T2923="","",T2923-U2923)</f>
        <v/>
      </c>
      <c r="AS2923" s="13" t="n"/>
      <c r="AT2923" s="13" t="n"/>
      <c r="AU2923" s="13" t="n"/>
    </row>
    <row r="2924">
      <c r="C2924" s="13" t="n">
        <v>163</v>
      </c>
      <c r="D2924" s="13">
        <f>Ret_Fourth_central_moment_5var!D1125</f>
        <v/>
      </c>
      <c r="E2924" s="13">
        <f>Ret_Fourth_central_moment_5var!E1125</f>
        <v/>
      </c>
      <c r="F2924" s="13">
        <f>Ret_Fourth_central_moment_5var!F1125</f>
        <v/>
      </c>
      <c r="T2924" s="14">
        <f>IF(F2923=24,SUM(D2924:F3113),"")</f>
        <v/>
      </c>
      <c r="U2924" s="14" t="n">
        <v>0</v>
      </c>
      <c r="V2924" s="14">
        <f>IF(T2924="","",T2924-U2924)</f>
        <v/>
      </c>
      <c r="AS2924" s="13" t="n"/>
      <c r="AT2924" s="13" t="n"/>
      <c r="AU2924" s="13" t="n"/>
    </row>
    <row r="2925">
      <c r="C2925" s="13" t="n">
        <v>164</v>
      </c>
      <c r="D2925" s="13">
        <f>Ret_Fourth_central_moment_5var!D1126</f>
        <v/>
      </c>
      <c r="E2925" s="13">
        <f>Ret_Fourth_central_moment_5var!E1126</f>
        <v/>
      </c>
      <c r="F2925" s="13">
        <f>Ret_Fourth_central_moment_5var!F1126</f>
        <v/>
      </c>
      <c r="T2925" s="14">
        <f>IF(F2924=24,SUM(D2925:F3114),"")</f>
        <v/>
      </c>
      <c r="U2925" s="14" t="n">
        <v>0</v>
      </c>
      <c r="V2925" s="14">
        <f>IF(T2925="","",T2925-U2925)</f>
        <v/>
      </c>
      <c r="AS2925" s="13" t="n"/>
      <c r="AT2925" s="13" t="n"/>
      <c r="AU2925" s="13" t="n"/>
    </row>
    <row r="2926">
      <c r="C2926" s="13" t="n">
        <v>165</v>
      </c>
      <c r="D2926" s="13">
        <f>Ret_Fourth_central_moment_5var!D1127</f>
        <v/>
      </c>
      <c r="E2926" s="13">
        <f>Ret_Fourth_central_moment_5var!E1127</f>
        <v/>
      </c>
      <c r="F2926" s="13">
        <f>Ret_Fourth_central_moment_5var!F1127</f>
        <v/>
      </c>
      <c r="T2926" s="14">
        <f>IF(F2925=24,SUM(D2926:F3115),"")</f>
        <v/>
      </c>
      <c r="U2926" s="14" t="n">
        <v>0</v>
      </c>
      <c r="V2926" s="14">
        <f>IF(T2926="","",T2926-U2926)</f>
        <v/>
      </c>
      <c r="AS2926" s="13" t="n"/>
      <c r="AT2926" s="13" t="n"/>
      <c r="AU2926" s="13" t="n"/>
    </row>
    <row r="2927">
      <c r="C2927" s="13" t="n">
        <v>166</v>
      </c>
      <c r="D2927" s="13">
        <f>Ret_Fourth_central_moment_5var!D1128</f>
        <v/>
      </c>
      <c r="E2927" s="13">
        <f>Ret_Fourth_central_moment_5var!E1128</f>
        <v/>
      </c>
      <c r="F2927" s="13">
        <f>Ret_Fourth_central_moment_5var!F1128</f>
        <v/>
      </c>
      <c r="T2927" s="14">
        <f>IF(F2926=24,SUM(D2927:F3116),"")</f>
        <v/>
      </c>
      <c r="U2927" s="14" t="n">
        <v>0</v>
      </c>
      <c r="V2927" s="14">
        <f>IF(T2927="","",T2927-U2927)</f>
        <v/>
      </c>
      <c r="AS2927" s="13" t="n"/>
      <c r="AT2927" s="13" t="n"/>
      <c r="AU2927" s="13" t="n"/>
    </row>
    <row r="2928">
      <c r="C2928" s="13" t="n">
        <v>167</v>
      </c>
      <c r="D2928" s="13">
        <f>Ret_Fourth_central_moment_5var!D1129</f>
        <v/>
      </c>
      <c r="E2928" s="13">
        <f>Ret_Fourth_central_moment_5var!E1129</f>
        <v/>
      </c>
      <c r="F2928" s="13">
        <f>Ret_Fourth_central_moment_5var!F1129</f>
        <v/>
      </c>
      <c r="T2928" s="14">
        <f>IF(F2927=24,SUM(D2928:F3117),"")</f>
        <v/>
      </c>
      <c r="U2928" s="14" t="n">
        <v>0</v>
      </c>
      <c r="V2928" s="14">
        <f>IF(T2928="","",T2928-U2928)</f>
        <v/>
      </c>
      <c r="AS2928" s="13" t="n"/>
      <c r="AT2928" s="13" t="n"/>
      <c r="AU2928" s="13" t="n"/>
    </row>
    <row r="2929">
      <c r="C2929" s="13" t="n">
        <v>168</v>
      </c>
      <c r="D2929" s="13">
        <f>Ret_Fourth_central_moment_5var!D1130</f>
        <v/>
      </c>
      <c r="E2929" s="13">
        <f>Ret_Fourth_central_moment_5var!E1130</f>
        <v/>
      </c>
      <c r="F2929" s="13">
        <f>Ret_Fourth_central_moment_5var!F1130</f>
        <v/>
      </c>
      <c r="T2929" s="14">
        <f>IF(F2928=24,SUM(D2929:F3118),"")</f>
        <v/>
      </c>
      <c r="U2929" s="14" t="n">
        <v>0</v>
      </c>
      <c r="V2929" s="14">
        <f>IF(T2929="","",T2929-U2929)</f>
        <v/>
      </c>
      <c r="AS2929" s="13" t="n"/>
      <c r="AT2929" s="13" t="n"/>
      <c r="AU2929" s="13" t="n"/>
    </row>
    <row r="2930">
      <c r="C2930" s="13" t="n">
        <v>169</v>
      </c>
      <c r="D2930" s="13">
        <f>Ret_Fourth_central_moment_5var!D1131</f>
        <v/>
      </c>
      <c r="E2930" s="13">
        <f>Ret_Fourth_central_moment_5var!E1131</f>
        <v/>
      </c>
      <c r="F2930" s="13">
        <f>Ret_Fourth_central_moment_5var!F1131</f>
        <v/>
      </c>
      <c r="T2930" s="14">
        <f>IF(F2929=24,SUM(D2930:F3119),"")</f>
        <v/>
      </c>
      <c r="U2930" s="14" t="n">
        <v>0</v>
      </c>
      <c r="V2930" s="14">
        <f>IF(T2930="","",T2930-U2930)</f>
        <v/>
      </c>
      <c r="AS2930" s="13" t="n"/>
      <c r="AT2930" s="13" t="n"/>
      <c r="AU2930" s="13" t="n"/>
    </row>
    <row r="2931">
      <c r="C2931" s="13" t="n">
        <v>170</v>
      </c>
      <c r="D2931" s="13">
        <f>Ret_Fourth_central_moment_5var!D1132</f>
        <v/>
      </c>
      <c r="E2931" s="13">
        <f>Ret_Fourth_central_moment_5var!E1132</f>
        <v/>
      </c>
      <c r="F2931" s="13">
        <f>Ret_Fourth_central_moment_5var!F1132</f>
        <v/>
      </c>
      <c r="T2931" s="14">
        <f>IF(F2930=24,SUM(D2931:F3120),"")</f>
        <v/>
      </c>
      <c r="U2931" s="14" t="n">
        <v>0</v>
      </c>
      <c r="V2931" s="14">
        <f>IF(T2931="","",T2931-U2931)</f>
        <v/>
      </c>
      <c r="AS2931" s="13" t="n"/>
      <c r="AT2931" s="13" t="n"/>
      <c r="AU2931" s="13" t="n"/>
    </row>
    <row r="2932">
      <c r="C2932" s="13" t="n">
        <v>171</v>
      </c>
      <c r="D2932" s="13">
        <f>Ret_Fourth_central_moment_5var!D1133</f>
        <v/>
      </c>
      <c r="E2932" s="13">
        <f>Ret_Fourth_central_moment_5var!E1133</f>
        <v/>
      </c>
      <c r="F2932" s="13">
        <f>Ret_Fourth_central_moment_5var!F1133</f>
        <v/>
      </c>
      <c r="T2932" s="14">
        <f>IF(F2931=24,SUM(D2932:F3121),"")</f>
        <v/>
      </c>
      <c r="U2932" s="14" t="n">
        <v>0</v>
      </c>
      <c r="V2932" s="14">
        <f>IF(T2932="","",T2932-U2932)</f>
        <v/>
      </c>
      <c r="AS2932" s="13" t="n"/>
      <c r="AT2932" s="13" t="n"/>
      <c r="AU2932" s="13" t="n"/>
    </row>
    <row r="2933">
      <c r="C2933" s="13" t="n">
        <v>172</v>
      </c>
      <c r="D2933" s="13">
        <f>Ret_Fourth_central_moment_5var!D1134</f>
        <v/>
      </c>
      <c r="E2933" s="13">
        <f>Ret_Fourth_central_moment_5var!E1134</f>
        <v/>
      </c>
      <c r="F2933" s="13">
        <f>Ret_Fourth_central_moment_5var!F1134</f>
        <v/>
      </c>
      <c r="T2933" s="14">
        <f>IF(F2932=24,SUM(D2933:F3122),"")</f>
        <v/>
      </c>
      <c r="U2933" s="14" t="n">
        <v>0</v>
      </c>
      <c r="V2933" s="14">
        <f>IF(T2933="","",T2933-U2933)</f>
        <v/>
      </c>
      <c r="AS2933" s="13" t="n"/>
      <c r="AT2933" s="13" t="n"/>
      <c r="AU2933" s="13" t="n"/>
    </row>
    <row r="2934">
      <c r="C2934" s="13" t="n">
        <v>173</v>
      </c>
      <c r="D2934" s="13">
        <f>Ret_Fourth_central_moment_5var!D1135</f>
        <v/>
      </c>
      <c r="E2934" s="13">
        <f>Ret_Fourth_central_moment_5var!E1135</f>
        <v/>
      </c>
      <c r="F2934" s="13">
        <f>Ret_Fourth_central_moment_5var!F1135</f>
        <v/>
      </c>
      <c r="T2934" s="14">
        <f>IF(F2933=24,SUM(D2934:F3123),"")</f>
        <v/>
      </c>
      <c r="U2934" s="14" t="n">
        <v>0</v>
      </c>
      <c r="V2934" s="14">
        <f>IF(T2934="","",T2934-U2934)</f>
        <v/>
      </c>
      <c r="AS2934" s="13" t="n"/>
      <c r="AT2934" s="13" t="n"/>
      <c r="AU2934" s="13" t="n"/>
    </row>
    <row r="2935">
      <c r="C2935" s="13" t="n">
        <v>174</v>
      </c>
      <c r="D2935" s="13">
        <f>Ret_Fourth_central_moment_5var!D1136</f>
        <v/>
      </c>
      <c r="E2935" s="13">
        <f>Ret_Fourth_central_moment_5var!E1136</f>
        <v/>
      </c>
      <c r="F2935" s="13">
        <f>Ret_Fourth_central_moment_5var!F1136</f>
        <v/>
      </c>
      <c r="T2935" s="14">
        <f>IF(F2934=24,SUM(D2935:F3124),"")</f>
        <v/>
      </c>
      <c r="U2935" s="14" t="n">
        <v>0</v>
      </c>
      <c r="V2935" s="14">
        <f>IF(T2935="","",T2935-U2935)</f>
        <v/>
      </c>
      <c r="AS2935" s="13" t="n"/>
      <c r="AT2935" s="13" t="n"/>
      <c r="AU2935" s="13" t="n"/>
    </row>
    <row r="2936">
      <c r="C2936" s="13" t="n">
        <v>175</v>
      </c>
      <c r="D2936" s="13">
        <f>Ret_Fourth_central_moment_5var!D1137</f>
        <v/>
      </c>
      <c r="E2936" s="13">
        <f>Ret_Fourth_central_moment_5var!E1137</f>
        <v/>
      </c>
      <c r="F2936" s="13">
        <f>Ret_Fourth_central_moment_5var!F1137</f>
        <v/>
      </c>
      <c r="T2936" s="14">
        <f>IF(F2935=24,SUM(D2936:F3125),"")</f>
        <v/>
      </c>
      <c r="U2936" s="14" t="n">
        <v>0</v>
      </c>
      <c r="V2936" s="14">
        <f>IF(T2936="","",T2936-U2936)</f>
        <v/>
      </c>
      <c r="AS2936" s="13" t="n"/>
      <c r="AT2936" s="13" t="n"/>
      <c r="AU2936" s="13" t="n"/>
    </row>
    <row r="2937">
      <c r="C2937" s="13" t="n">
        <v>176</v>
      </c>
      <c r="D2937" s="13">
        <f>Ret_Fourth_central_moment_5var!D1138</f>
        <v/>
      </c>
      <c r="E2937" s="13">
        <f>Ret_Fourth_central_moment_5var!E1138</f>
        <v/>
      </c>
      <c r="F2937" s="13">
        <f>Ret_Fourth_central_moment_5var!F1138</f>
        <v/>
      </c>
      <c r="T2937" s="14">
        <f>IF(F2936=24,SUM(D2937:F3126),"")</f>
        <v/>
      </c>
      <c r="U2937" s="14" t="n">
        <v>0</v>
      </c>
      <c r="V2937" s="14">
        <f>IF(T2937="","",T2937-U2937)</f>
        <v/>
      </c>
      <c r="AS2937" s="13" t="n"/>
      <c r="AT2937" s="13" t="n"/>
      <c r="AU2937" s="13" t="n"/>
    </row>
    <row r="2938">
      <c r="C2938" s="13" t="n">
        <v>177</v>
      </c>
      <c r="D2938" s="13">
        <f>Ret_Fourth_central_moment_5var!D1139</f>
        <v/>
      </c>
      <c r="E2938" s="13">
        <f>Ret_Fourth_central_moment_5var!E1139</f>
        <v/>
      </c>
      <c r="F2938" s="13">
        <f>Ret_Fourth_central_moment_5var!F1139</f>
        <v/>
      </c>
      <c r="T2938" s="14">
        <f>IF(F2937=24,SUM(D2938:F3127),"")</f>
        <v/>
      </c>
      <c r="U2938" s="14" t="n">
        <v>0</v>
      </c>
      <c r="V2938" s="14">
        <f>IF(T2938="","",T2938-U2938)</f>
        <v/>
      </c>
      <c r="AS2938" s="13" t="n"/>
      <c r="AT2938" s="13" t="n"/>
      <c r="AU2938" s="13" t="n"/>
    </row>
    <row r="2939">
      <c r="C2939" s="13" t="n">
        <v>178</v>
      </c>
      <c r="D2939" s="13">
        <f>Ret_Fourth_central_moment_5var!D1140</f>
        <v/>
      </c>
      <c r="E2939" s="13">
        <f>Ret_Fourth_central_moment_5var!E1140</f>
        <v/>
      </c>
      <c r="F2939" s="13">
        <f>Ret_Fourth_central_moment_5var!F1140</f>
        <v/>
      </c>
      <c r="T2939" s="14">
        <f>IF(F2938=24,SUM(D2939:F3128),"")</f>
        <v/>
      </c>
      <c r="U2939" s="14" t="n">
        <v>0</v>
      </c>
      <c r="V2939" s="14">
        <f>IF(T2939="","",T2939-U2939)</f>
        <v/>
      </c>
      <c r="AS2939" s="13" t="n"/>
      <c r="AT2939" s="13" t="n"/>
      <c r="AU2939" s="13" t="n"/>
    </row>
    <row r="2940">
      <c r="C2940" s="13" t="n">
        <v>179</v>
      </c>
      <c r="D2940" s="13">
        <f>Ret_Fourth_central_moment_5var!D1141</f>
        <v/>
      </c>
      <c r="E2940" s="13">
        <f>Ret_Fourth_central_moment_5var!E1141</f>
        <v/>
      </c>
      <c r="F2940" s="13">
        <f>Ret_Fourth_central_moment_5var!F1141</f>
        <v/>
      </c>
      <c r="T2940" s="14">
        <f>IF(F2939=24,SUM(D2940:F3129),"")</f>
        <v/>
      </c>
      <c r="U2940" s="14" t="n">
        <v>0</v>
      </c>
      <c r="V2940" s="14">
        <f>IF(T2940="","",T2940-U2940)</f>
        <v/>
      </c>
      <c r="AS2940" s="13" t="n"/>
      <c r="AT2940" s="13" t="n"/>
      <c r="AU2940" s="13" t="n"/>
    </row>
    <row r="2941">
      <c r="C2941" s="13" t="n">
        <v>180</v>
      </c>
      <c r="D2941" s="13">
        <f>Ret_Fourth_central_moment_5var!D1142</f>
        <v/>
      </c>
      <c r="E2941" s="13">
        <f>Ret_Fourth_central_moment_5var!E1142</f>
        <v/>
      </c>
      <c r="F2941" s="13">
        <f>Ret_Fourth_central_moment_5var!F1142</f>
        <v/>
      </c>
      <c r="T2941" s="14">
        <f>IF(F2940=24,SUM(D2941:F3130),"")</f>
        <v/>
      </c>
      <c r="U2941" s="14" t="n">
        <v>0</v>
      </c>
      <c r="V2941" s="14">
        <f>IF(T2941="","",T2941-U2941)</f>
        <v/>
      </c>
      <c r="AS2941" s="13" t="n"/>
      <c r="AT2941" s="13" t="n"/>
      <c r="AU2941" s="13" t="n"/>
    </row>
    <row r="2942">
      <c r="C2942" s="13" t="n">
        <v>181</v>
      </c>
      <c r="D2942" s="13">
        <f>Ret_Fourth_central_moment_5var!D1143</f>
        <v/>
      </c>
      <c r="E2942" s="13">
        <f>Ret_Fourth_central_moment_5var!E1143</f>
        <v/>
      </c>
      <c r="F2942" s="13">
        <f>Ret_Fourth_central_moment_5var!F1143</f>
        <v/>
      </c>
      <c r="T2942" s="14">
        <f>IF(F2941=24,SUM(D2942:F3131),"")</f>
        <v/>
      </c>
      <c r="U2942" s="14" t="n">
        <v>0</v>
      </c>
      <c r="V2942" s="14">
        <f>IF(T2942="","",T2942-U2942)</f>
        <v/>
      </c>
      <c r="AS2942" s="13" t="n"/>
      <c r="AT2942" s="13" t="n"/>
      <c r="AU2942" s="13" t="n"/>
    </row>
    <row r="2943">
      <c r="C2943" s="13" t="n">
        <v>182</v>
      </c>
      <c r="D2943" s="13">
        <f>Ret_Fourth_central_moment_5var!D1144</f>
        <v/>
      </c>
      <c r="E2943" s="13">
        <f>Ret_Fourth_central_moment_5var!E1144</f>
        <v/>
      </c>
      <c r="F2943" s="13">
        <f>Ret_Fourth_central_moment_5var!F1144</f>
        <v/>
      </c>
      <c r="T2943" s="14">
        <f>IF(F2942=24,SUM(D2943:F3132),"")</f>
        <v/>
      </c>
      <c r="U2943" s="14" t="n">
        <v>0</v>
      </c>
      <c r="V2943" s="14">
        <f>IF(T2943="","",T2943-U2943)</f>
        <v/>
      </c>
      <c r="AS2943" s="13" t="n"/>
      <c r="AT2943" s="13" t="n"/>
      <c r="AU2943" s="13" t="n"/>
    </row>
    <row r="2944">
      <c r="C2944" s="13" t="n">
        <v>183</v>
      </c>
      <c r="D2944" s="13">
        <f>Ret_Fourth_central_moment_5var!D1145</f>
        <v/>
      </c>
      <c r="E2944" s="13">
        <f>Ret_Fourth_central_moment_5var!E1145</f>
        <v/>
      </c>
      <c r="F2944" s="13">
        <f>Ret_Fourth_central_moment_5var!F1145</f>
        <v/>
      </c>
      <c r="T2944" s="14">
        <f>IF(F2943=24,SUM(D2944:F3133),"")</f>
        <v/>
      </c>
      <c r="U2944" s="14" t="n">
        <v>0</v>
      </c>
      <c r="V2944" s="14">
        <f>IF(T2944="","",T2944-U2944)</f>
        <v/>
      </c>
      <c r="AS2944" s="13" t="n"/>
      <c r="AT2944" s="13" t="n"/>
      <c r="AU2944" s="13" t="n"/>
    </row>
    <row r="2945">
      <c r="C2945" s="13" t="n">
        <v>184</v>
      </c>
      <c r="D2945" s="13">
        <f>Ret_Fourth_central_moment_5var!D1146</f>
        <v/>
      </c>
      <c r="E2945" s="13">
        <f>Ret_Fourth_central_moment_5var!E1146</f>
        <v/>
      </c>
      <c r="F2945" s="13">
        <f>Ret_Fourth_central_moment_5var!F1146</f>
        <v/>
      </c>
      <c r="T2945" s="14">
        <f>IF(F2944=24,SUM(D2945:F3134),"")</f>
        <v/>
      </c>
      <c r="U2945" s="14" t="n">
        <v>0</v>
      </c>
      <c r="V2945" s="14">
        <f>IF(T2945="","",T2945-U2945)</f>
        <v/>
      </c>
      <c r="AS2945" s="13" t="n"/>
      <c r="AT2945" s="13" t="n"/>
      <c r="AU2945" s="13" t="n"/>
    </row>
    <row r="2946">
      <c r="C2946" s="13" t="n">
        <v>185</v>
      </c>
      <c r="D2946" s="13">
        <f>Ret_Fourth_central_moment_5var!D1147</f>
        <v/>
      </c>
      <c r="E2946" s="13">
        <f>Ret_Fourth_central_moment_5var!E1147</f>
        <v/>
      </c>
      <c r="F2946" s="13">
        <f>Ret_Fourth_central_moment_5var!F1147</f>
        <v/>
      </c>
      <c r="T2946" s="14">
        <f>IF(F2945=24,SUM(D2946:F3135),"")</f>
        <v/>
      </c>
      <c r="U2946" s="14" t="n">
        <v>0</v>
      </c>
      <c r="V2946" s="14">
        <f>IF(T2946="","",T2946-U2946)</f>
        <v/>
      </c>
      <c r="AS2946" s="13" t="n"/>
      <c r="AT2946" s="13" t="n"/>
      <c r="AU2946" s="13" t="n"/>
    </row>
    <row r="2947">
      <c r="C2947" s="13" t="n">
        <v>186</v>
      </c>
      <c r="D2947" s="13">
        <f>Ret_Fourth_central_moment_5var!D1148</f>
        <v/>
      </c>
      <c r="E2947" s="13">
        <f>Ret_Fourth_central_moment_5var!E1148</f>
        <v/>
      </c>
      <c r="F2947" s="13">
        <f>Ret_Fourth_central_moment_5var!F1148</f>
        <v/>
      </c>
      <c r="T2947" s="14">
        <f>IF(F2946=24,SUM(D2947:F3136),"")</f>
        <v/>
      </c>
      <c r="U2947" s="14" t="n">
        <v>0</v>
      </c>
      <c r="V2947" s="14">
        <f>IF(T2947="","",T2947-U2947)</f>
        <v/>
      </c>
      <c r="AS2947" s="13" t="n"/>
      <c r="AT2947" s="13" t="n"/>
      <c r="AU2947" s="13" t="n"/>
    </row>
    <row r="2948">
      <c r="C2948" s="13" t="n">
        <v>187</v>
      </c>
      <c r="D2948" s="13">
        <f>Ret_Fourth_central_moment_5var!D1149</f>
        <v/>
      </c>
      <c r="E2948" s="13">
        <f>Ret_Fourth_central_moment_5var!E1149</f>
        <v/>
      </c>
      <c r="F2948" s="13">
        <f>Ret_Fourth_central_moment_5var!F1149</f>
        <v/>
      </c>
      <c r="T2948" s="14">
        <f>IF(F2947=24,SUM(D2948:F3137),"")</f>
        <v/>
      </c>
      <c r="U2948" s="14" t="n">
        <v>0</v>
      </c>
      <c r="V2948" s="14">
        <f>IF(T2948="","",T2948-U2948)</f>
        <v/>
      </c>
      <c r="AS2948" s="13" t="n"/>
      <c r="AT2948" s="13" t="n"/>
      <c r="AU2948" s="13" t="n"/>
    </row>
    <row r="2949">
      <c r="C2949" s="13" t="n">
        <v>188</v>
      </c>
      <c r="D2949" s="13">
        <f>Ret_Fourth_central_moment_5var!D1150</f>
        <v/>
      </c>
      <c r="E2949" s="13">
        <f>Ret_Fourth_central_moment_5var!E1150</f>
        <v/>
      </c>
      <c r="F2949" s="13">
        <f>Ret_Fourth_central_moment_5var!F1150</f>
        <v/>
      </c>
      <c r="T2949" s="14">
        <f>IF(F2948=24,SUM(D2949:F3138),"")</f>
        <v/>
      </c>
      <c r="U2949" s="14" t="n">
        <v>0</v>
      </c>
      <c r="V2949" s="14">
        <f>IF(T2949="","",T2949-U2949)</f>
        <v/>
      </c>
      <c r="AS2949" s="13" t="n"/>
      <c r="AT2949" s="13" t="n"/>
      <c r="AU2949" s="13" t="n"/>
    </row>
    <row r="2950">
      <c r="C2950" s="13" t="n">
        <v>189</v>
      </c>
      <c r="D2950" s="13">
        <f>Ret_Fourth_central_moment_5var!D1151</f>
        <v/>
      </c>
      <c r="E2950" s="13">
        <f>Ret_Fourth_central_moment_5var!E1151</f>
        <v/>
      </c>
      <c r="F2950" s="13">
        <f>Ret_Fourth_central_moment_5var!F1151</f>
        <v/>
      </c>
      <c r="T2950" s="14">
        <f>IF(F2949=24,SUM(D2950:F3139),"")</f>
        <v/>
      </c>
      <c r="U2950" s="14" t="n">
        <v>0</v>
      </c>
      <c r="V2950" s="14">
        <f>IF(T2950="","",T2950-U2950)</f>
        <v/>
      </c>
      <c r="AS2950" s="13" t="n"/>
      <c r="AT2950" s="13" t="n"/>
      <c r="AU2950" s="13" t="n"/>
    </row>
    <row r="2951">
      <c r="C2951" s="13" t="n">
        <v>190</v>
      </c>
      <c r="D2951" s="13">
        <f>Ret_Fourth_central_moment_5var!D1152</f>
        <v/>
      </c>
      <c r="E2951" s="13">
        <f>Ret_Fourth_central_moment_5var!E1152</f>
        <v/>
      </c>
      <c r="F2951" s="13">
        <f>Ret_Fourth_central_moment_5var!F1152</f>
        <v/>
      </c>
      <c r="T2951" s="14">
        <f>IF(F2950=24,SUM(D2951:F3140),"")</f>
        <v/>
      </c>
      <c r="U2951" s="14" t="n">
        <v>0</v>
      </c>
      <c r="V2951" s="14">
        <f>IF(T2951="","",T2951-U2951)</f>
        <v/>
      </c>
      <c r="AS2951" s="13" t="n"/>
      <c r="AT2951" s="13" t="n"/>
      <c r="AU2951" s="13" t="n"/>
    </row>
    <row r="2952">
      <c r="C2952" s="13" t="n">
        <v>191</v>
      </c>
      <c r="D2952" s="13">
        <f>Ret_Fourth_central_moment_5var!D1153</f>
        <v/>
      </c>
      <c r="E2952" s="13">
        <f>Ret_Fourth_central_moment_5var!E1153</f>
        <v/>
      </c>
      <c r="F2952" s="13">
        <f>Ret_Fourth_central_moment_5var!F1153</f>
        <v/>
      </c>
      <c r="T2952" s="14">
        <f>IF(F2951=24,SUM(D2952:F3141),"")</f>
        <v/>
      </c>
      <c r="U2952" s="14" t="n">
        <v>0</v>
      </c>
      <c r="V2952" s="14">
        <f>IF(T2952="","",T2952-U2952)</f>
        <v/>
      </c>
      <c r="AS2952" s="13" t="n"/>
      <c r="AT2952" s="13" t="n"/>
      <c r="AU2952" s="13" t="n"/>
    </row>
    <row r="2953">
      <c r="C2953" s="13" t="n">
        <v>192</v>
      </c>
      <c r="D2953" s="13">
        <f>Ret_Fourth_central_moment_5var!D1154</f>
        <v/>
      </c>
      <c r="E2953" s="13">
        <f>Ret_Fourth_central_moment_5var!E1154</f>
        <v/>
      </c>
      <c r="F2953" s="13">
        <f>Ret_Fourth_central_moment_5var!F1154</f>
        <v/>
      </c>
      <c r="T2953" s="14">
        <f>IF(F2952=24,SUM(D2953:F3142),"")</f>
        <v/>
      </c>
      <c r="U2953" s="14" t="n">
        <v>0</v>
      </c>
      <c r="V2953" s="14">
        <f>IF(T2953="","",T2953-U2953)</f>
        <v/>
      </c>
      <c r="AS2953" s="13" t="n"/>
      <c r="AT2953" s="13" t="n"/>
      <c r="AU2953" s="13" t="n"/>
    </row>
    <row r="2954">
      <c r="C2954" s="13" t="n">
        <v>193</v>
      </c>
      <c r="D2954" s="13">
        <f>Ret_Fourth_central_moment_5var!D1155</f>
        <v/>
      </c>
      <c r="E2954" s="13">
        <f>Ret_Fourth_central_moment_5var!E1155</f>
        <v/>
      </c>
      <c r="F2954" s="13">
        <f>Ret_Fourth_central_moment_5var!F1155</f>
        <v/>
      </c>
      <c r="T2954" s="14">
        <f>IF(F2953=24,SUM(D2954:F3143),"")</f>
        <v/>
      </c>
      <c r="U2954" s="14" t="n">
        <v>0</v>
      </c>
      <c r="V2954" s="14">
        <f>IF(T2954="","",T2954-U2954)</f>
        <v/>
      </c>
      <c r="AS2954" s="13" t="n"/>
      <c r="AT2954" s="13" t="n"/>
      <c r="AU2954" s="13" t="n"/>
    </row>
    <row r="2955">
      <c r="C2955" s="13" t="n">
        <v>194</v>
      </c>
      <c r="D2955" s="13">
        <f>Ret_Fourth_central_moment_5var!D1156</f>
        <v/>
      </c>
      <c r="E2955" s="13">
        <f>Ret_Fourth_central_moment_5var!E1156</f>
        <v/>
      </c>
      <c r="F2955" s="13">
        <f>Ret_Fourth_central_moment_5var!F1156</f>
        <v/>
      </c>
      <c r="T2955" s="14">
        <f>IF(F2954=24,SUM(D2955:F3144),"")</f>
        <v/>
      </c>
      <c r="U2955" s="14" t="n">
        <v>0</v>
      </c>
      <c r="V2955" s="14">
        <f>IF(T2955="","",T2955-U2955)</f>
        <v/>
      </c>
      <c r="AS2955" s="13" t="n"/>
      <c r="AT2955" s="13" t="n"/>
      <c r="AU2955" s="13" t="n"/>
    </row>
    <row r="2956">
      <c r="C2956" s="13" t="n">
        <v>195</v>
      </c>
      <c r="D2956" s="13">
        <f>Ret_Fourth_central_moment_5var!D1157</f>
        <v/>
      </c>
      <c r="E2956" s="13">
        <f>Ret_Fourth_central_moment_5var!E1157</f>
        <v/>
      </c>
      <c r="F2956" s="13">
        <f>Ret_Fourth_central_moment_5var!F1157</f>
        <v/>
      </c>
      <c r="T2956" s="14">
        <f>IF(F2955=24,SUM(D2956:F3145),"")</f>
        <v/>
      </c>
      <c r="U2956" s="14" t="n">
        <v>0</v>
      </c>
      <c r="V2956" s="14">
        <f>IF(T2956="","",T2956-U2956)</f>
        <v/>
      </c>
      <c r="AS2956" s="13" t="n"/>
      <c r="AT2956" s="13" t="n"/>
      <c r="AU2956" s="13" t="n"/>
    </row>
    <row r="2957">
      <c r="C2957" s="13" t="n">
        <v>196</v>
      </c>
      <c r="D2957" s="13">
        <f>Ret_Fourth_central_moment_5var!D1158</f>
        <v/>
      </c>
      <c r="E2957" s="13">
        <f>Ret_Fourth_central_moment_5var!E1158</f>
        <v/>
      </c>
      <c r="F2957" s="13">
        <f>Ret_Fourth_central_moment_5var!F1158</f>
        <v/>
      </c>
      <c r="T2957" s="14">
        <f>IF(F2956=24,SUM(D2957:F3146),"")</f>
        <v/>
      </c>
      <c r="U2957" s="14" t="n">
        <v>0</v>
      </c>
      <c r="V2957" s="14">
        <f>IF(T2957="","",T2957-U2957)</f>
        <v/>
      </c>
      <c r="AS2957" s="13" t="n"/>
      <c r="AT2957" s="13" t="n"/>
      <c r="AU2957" s="13" t="n"/>
    </row>
    <row r="2958">
      <c r="C2958" s="13" t="n">
        <v>197</v>
      </c>
      <c r="D2958" s="13">
        <f>Ret_Fourth_central_moment_5var!D1159</f>
        <v/>
      </c>
      <c r="E2958" s="13">
        <f>Ret_Fourth_central_moment_5var!E1159</f>
        <v/>
      </c>
      <c r="F2958" s="13">
        <f>Ret_Fourth_central_moment_5var!F1159</f>
        <v/>
      </c>
      <c r="T2958" s="14">
        <f>IF(F2957=24,SUM(D2958:F3147),"")</f>
        <v/>
      </c>
      <c r="U2958" s="14" t="n">
        <v>0</v>
      </c>
      <c r="V2958" s="14">
        <f>IF(T2958="","",T2958-U2958)</f>
        <v/>
      </c>
      <c r="AS2958" s="13" t="n"/>
      <c r="AT2958" s="13" t="n"/>
      <c r="AU2958" s="13" t="n"/>
    </row>
    <row r="2959">
      <c r="C2959" s="13" t="n">
        <v>198</v>
      </c>
      <c r="D2959" s="13">
        <f>Ret_Fourth_central_moment_5var!D1160</f>
        <v/>
      </c>
      <c r="E2959" s="13">
        <f>Ret_Fourth_central_moment_5var!E1160</f>
        <v/>
      </c>
      <c r="F2959" s="13">
        <f>Ret_Fourth_central_moment_5var!F1160</f>
        <v/>
      </c>
      <c r="T2959" s="14">
        <f>IF(F2958=24,SUM(D2959:F3148),"")</f>
        <v/>
      </c>
      <c r="U2959" s="14" t="n">
        <v>0</v>
      </c>
      <c r="V2959" s="14">
        <f>IF(T2959="","",T2959-U2959)</f>
        <v/>
      </c>
      <c r="AS2959" s="13" t="n"/>
      <c r="AT2959" s="13" t="n"/>
      <c r="AU2959" s="13" t="n"/>
    </row>
    <row r="2960">
      <c r="T2960" s="14">
        <f>IF(F2959=24,SUM(D2960:F3149),"")</f>
        <v/>
      </c>
      <c r="U2960" s="14" t="n">
        <v>0</v>
      </c>
      <c r="V2960" s="14">
        <f>IF(T2960="","",T2960-U2960)</f>
        <v/>
      </c>
      <c r="AS2960" s="13" t="n"/>
      <c r="AT2960" s="13" t="n"/>
      <c r="AU2960" s="13" t="n"/>
    </row>
    <row r="2961">
      <c r="B2961" s="13" t="inlineStr">
        <is>
          <t>Parâmetros p/ σy</t>
        </is>
      </c>
      <c r="C2961" s="13" t="inlineStr">
        <is>
          <t>DesvPad(Var(E(RLT)))</t>
        </is>
      </c>
      <c r="D2961" s="13" t="n">
        <v>22</v>
      </c>
      <c r="E2961" s="13" t="n">
        <v>23</v>
      </c>
      <c r="F2961" s="13" t="n">
        <v>24</v>
      </c>
      <c r="T2961" s="14">
        <f>IF(F2960=24,SUM(D2961:F3150),"")</f>
        <v/>
      </c>
      <c r="U2961" s="14" t="n">
        <v>0</v>
      </c>
      <c r="V2961" s="14">
        <f>IF(T2961="","",T2961-U2961)</f>
        <v/>
      </c>
      <c r="AS2961" s="13" t="n"/>
      <c r="AT2961" s="13" t="n"/>
      <c r="AU2961" s="13" t="n"/>
    </row>
    <row r="2962">
      <c r="B2962" s="13" t="inlineStr">
        <is>
          <t>ND*RLT ; LB</t>
        </is>
      </c>
      <c r="C2962" s="13" t="n">
        <v>9</v>
      </c>
      <c r="D2962" s="14">
        <f>Retailers!I775</f>
        <v/>
      </c>
      <c r="E2962" s="14">
        <f>Retailers!J775</f>
        <v/>
      </c>
      <c r="F2962" s="14">
        <f>Retailers!K775</f>
        <v/>
      </c>
      <c r="T2962" s="14">
        <f>IF(F2961=24,SUM(D2962:F3151),"")</f>
        <v/>
      </c>
      <c r="U2962" s="14" t="n">
        <v>0</v>
      </c>
      <c r="V2962" s="14">
        <f>IF(T2962="","",T2962-U2962)</f>
        <v/>
      </c>
      <c r="AS2962" s="13" t="n"/>
      <c r="AT2962" s="13" t="n"/>
      <c r="AU2962" s="13" t="n"/>
    </row>
    <row r="2963">
      <c r="C2963" s="13" t="n">
        <v>10</v>
      </c>
      <c r="D2963" s="14">
        <f>Retailers!I776</f>
        <v/>
      </c>
      <c r="E2963" s="14">
        <f>Retailers!J776</f>
        <v/>
      </c>
      <c r="F2963" s="14">
        <f>Retailers!K776</f>
        <v/>
      </c>
      <c r="T2963" s="14">
        <f>IF(F2962=24,SUM(D2963:F3152),"")</f>
        <v/>
      </c>
      <c r="U2963" s="14" t="n">
        <v>0</v>
      </c>
      <c r="V2963" s="14">
        <f>IF(T2963="","",T2963-U2963)</f>
        <v/>
      </c>
      <c r="AS2963" s="13" t="n"/>
      <c r="AT2963" s="13" t="n"/>
      <c r="AU2963" s="13" t="n"/>
    </row>
    <row r="2964">
      <c r="C2964" s="13" t="n">
        <v>11</v>
      </c>
      <c r="D2964" s="14">
        <f>Retailers!I777</f>
        <v/>
      </c>
      <c r="E2964" s="14">
        <f>Retailers!J777</f>
        <v/>
      </c>
      <c r="F2964" s="14">
        <f>Retailers!K777</f>
        <v/>
      </c>
      <c r="T2964" s="14">
        <f>IF(F2963=24,SUM(D2964:F3153),"")</f>
        <v/>
      </c>
      <c r="U2964" s="14" t="n">
        <v>0</v>
      </c>
      <c r="V2964" s="14">
        <f>IF(T2964="","",T2964-U2964)</f>
        <v/>
      </c>
      <c r="AS2964" s="13" t="n"/>
      <c r="AT2964" s="13" t="n"/>
      <c r="AU2964" s="13" t="n"/>
    </row>
    <row r="2965">
      <c r="C2965" s="13" t="n">
        <v>12</v>
      </c>
      <c r="D2965" s="14">
        <f>Retailers!I778</f>
        <v/>
      </c>
      <c r="E2965" s="14">
        <f>Retailers!J778</f>
        <v/>
      </c>
      <c r="F2965" s="14">
        <f>Retailers!K778</f>
        <v/>
      </c>
      <c r="T2965" s="14">
        <f>IF(F2964=24,SUM(D2965:F3154),"")</f>
        <v/>
      </c>
      <c r="U2965" s="14" t="n">
        <v>0</v>
      </c>
      <c r="V2965" s="14">
        <f>IF(T2965="","",T2965-U2965)</f>
        <v/>
      </c>
      <c r="AS2965" s="13" t="n"/>
      <c r="AT2965" s="13" t="n"/>
      <c r="AU2965" s="13" t="n"/>
    </row>
    <row r="2966">
      <c r="C2966" s="13" t="n">
        <v>13</v>
      </c>
      <c r="D2966" s="14">
        <f>Retailers!I779</f>
        <v/>
      </c>
      <c r="E2966" s="14">
        <f>Retailers!J779</f>
        <v/>
      </c>
      <c r="F2966" s="14">
        <f>Retailers!K779</f>
        <v/>
      </c>
      <c r="T2966" s="14">
        <f>IF(F2965=24,SUM(D2966:F3155),"")</f>
        <v/>
      </c>
      <c r="U2966" s="14" t="n">
        <v>0</v>
      </c>
      <c r="V2966" s="14">
        <f>IF(T2966="","",T2966-U2966)</f>
        <v/>
      </c>
      <c r="AS2966" s="13" t="n">
        <v>56</v>
      </c>
      <c r="AT2966" s="13" t="inlineStr">
        <is>
          <t>DesvPad(Var(E(RLT)))</t>
        </is>
      </c>
      <c r="AU2966" s="13" t="n">
        <v>16</v>
      </c>
    </row>
    <row r="2967">
      <c r="C2967" s="13" t="n">
        <v>14</v>
      </c>
      <c r="D2967" s="14">
        <f>Retailers!I780</f>
        <v/>
      </c>
      <c r="E2967" s="14">
        <f>Retailers!J780</f>
        <v/>
      </c>
      <c r="F2967" s="14">
        <f>Retailers!K780</f>
        <v/>
      </c>
      <c r="T2967" s="14">
        <f>IF(F2966=24,SUM(D2967:F3156),"")</f>
        <v/>
      </c>
      <c r="U2967" s="14" t="n">
        <v>0</v>
      </c>
      <c r="V2967" s="14">
        <f>IF(T2967="","",T2967-U2967)</f>
        <v/>
      </c>
      <c r="AS2967" s="13" t="n">
        <v>57</v>
      </c>
      <c r="AT2967" s="13" t="n"/>
      <c r="AU2967" s="101" t="inlineStr">
        <is>
          <t>NOVOFactories!I27</t>
        </is>
      </c>
    </row>
    <row r="2968">
      <c r="C2968" s="13" t="n">
        <v>15</v>
      </c>
      <c r="D2968" s="14">
        <f>Retailers!I781</f>
        <v/>
      </c>
      <c r="E2968" s="14">
        <f>Retailers!J781</f>
        <v/>
      </c>
      <c r="F2968" s="14">
        <f>Retailers!K781</f>
        <v/>
      </c>
      <c r="T2968" s="14">
        <f>IF(F2967=24,SUM(D2968:F3157),"")</f>
        <v/>
      </c>
      <c r="U2968" s="14" t="n">
        <v>0</v>
      </c>
      <c r="V2968" s="14">
        <f>IF(T2968="","",T2968-U2968)</f>
        <v/>
      </c>
      <c r="AS2968" s="13" t="n"/>
      <c r="AT2968" s="13" t="n"/>
      <c r="AU2968" s="13" t="n"/>
    </row>
    <row r="2969">
      <c r="C2969" s="13" t="n">
        <v>16</v>
      </c>
      <c r="D2969" s="14">
        <f>Retailers!I782</f>
        <v/>
      </c>
      <c r="E2969" s="14">
        <f>Retailers!J782</f>
        <v/>
      </c>
      <c r="F2969" s="14">
        <f>Retailers!K782</f>
        <v/>
      </c>
      <c r="T2969" s="14">
        <f>IF(F2968=24,SUM(D2969:F3158),"")</f>
        <v/>
      </c>
      <c r="U2969" s="14" t="n">
        <v>0</v>
      </c>
      <c r="V2969" s="14">
        <f>IF(T2969="","",T2969-U2969)</f>
        <v/>
      </c>
      <c r="AS2969" s="13" t="n"/>
      <c r="AT2969" s="13" t="n"/>
      <c r="AU2969" s="13" t="n"/>
    </row>
    <row r="2970">
      <c r="C2970" s="13" t="n">
        <v>17</v>
      </c>
      <c r="D2970" s="14">
        <f>Retailers!I783</f>
        <v/>
      </c>
      <c r="E2970" s="14">
        <f>Retailers!J783</f>
        <v/>
      </c>
      <c r="F2970" s="14">
        <f>Retailers!K783</f>
        <v/>
      </c>
      <c r="T2970" s="14">
        <f>IF(F2969=24,SUM(D2970:F3159),"")</f>
        <v/>
      </c>
      <c r="U2970" s="14" t="n">
        <v>0</v>
      </c>
      <c r="V2970" s="14">
        <f>IF(T2970="","",T2970-U2970)</f>
        <v/>
      </c>
      <c r="AS2970" s="13" t="n"/>
      <c r="AT2970" s="13" t="n"/>
      <c r="AU2970" s="13" t="n"/>
    </row>
    <row r="2971">
      <c r="C2971" s="13" t="n">
        <v>18</v>
      </c>
      <c r="D2971" s="14">
        <f>Retailers!I784</f>
        <v/>
      </c>
      <c r="E2971" s="14">
        <f>Retailers!J784</f>
        <v/>
      </c>
      <c r="F2971" s="14">
        <f>Retailers!K784</f>
        <v/>
      </c>
      <c r="T2971" s="14">
        <f>IF(F2970=24,SUM(D2971:F3160),"")</f>
        <v/>
      </c>
      <c r="U2971" s="14" t="n">
        <v>0</v>
      </c>
      <c r="V2971" s="14">
        <f>IF(T2971="","",T2971-U2971)</f>
        <v/>
      </c>
      <c r="AS2971" s="13" t="n"/>
      <c r="AT2971" s="13" t="n"/>
      <c r="AU2971" s="13" t="n"/>
    </row>
    <row r="2972">
      <c r="C2972" s="13" t="n">
        <v>19</v>
      </c>
      <c r="D2972" s="14">
        <f>Retailers!I785</f>
        <v/>
      </c>
      <c r="E2972" s="14">
        <f>Retailers!J785</f>
        <v/>
      </c>
      <c r="F2972" s="14">
        <f>Retailers!K785</f>
        <v/>
      </c>
      <c r="T2972" s="14">
        <f>IF(F2971=24,SUM(D2972:F3161),"")</f>
        <v/>
      </c>
      <c r="U2972" s="14" t="n">
        <v>0</v>
      </c>
      <c r="V2972" s="14">
        <f>IF(T2972="","",T2972-U2972)</f>
        <v/>
      </c>
      <c r="AS2972" s="13" t="n"/>
      <c r="AT2972" s="13" t="n"/>
      <c r="AU2972" s="13" t="n"/>
    </row>
    <row r="2973">
      <c r="C2973" s="13" t="n">
        <v>20</v>
      </c>
      <c r="D2973" s="14">
        <f>Retailers!I786</f>
        <v/>
      </c>
      <c r="E2973" s="14">
        <f>Retailers!J786</f>
        <v/>
      </c>
      <c r="F2973" s="14">
        <f>Retailers!K786</f>
        <v/>
      </c>
      <c r="T2973" s="14">
        <f>IF(F2972=24,SUM(D2973:F3162),"")</f>
        <v/>
      </c>
      <c r="U2973" s="14" t="n">
        <v>0</v>
      </c>
      <c r="V2973" s="14">
        <f>IF(T2973="","",T2973-U2973)</f>
        <v/>
      </c>
      <c r="AS2973" s="13" t="n"/>
      <c r="AT2973" s="13" t="n"/>
      <c r="AU2973" s="13" t="n"/>
    </row>
    <row r="2974">
      <c r="C2974" s="13" t="n">
        <v>21</v>
      </c>
      <c r="D2974" s="14">
        <f>Retailers!I787</f>
        <v/>
      </c>
      <c r="E2974" s="14">
        <f>Retailers!J787</f>
        <v/>
      </c>
      <c r="F2974" s="14">
        <f>Retailers!K787</f>
        <v/>
      </c>
      <c r="T2974" s="14">
        <f>IF(F2973=24,SUM(D2974:F3163),"")</f>
        <v/>
      </c>
      <c r="U2974" s="14" t="n">
        <v>0</v>
      </c>
      <c r="V2974" s="14">
        <f>IF(T2974="","",T2974-U2974)</f>
        <v/>
      </c>
      <c r="AS2974" s="13" t="n"/>
      <c r="AT2974" s="13" t="n"/>
      <c r="AU2974" s="13" t="n"/>
    </row>
    <row r="2975">
      <c r="C2975" s="13" t="n">
        <v>22</v>
      </c>
      <c r="D2975" s="14">
        <f>Retailers!I788</f>
        <v/>
      </c>
      <c r="E2975" s="14">
        <f>Retailers!J788</f>
        <v/>
      </c>
      <c r="F2975" s="14">
        <f>Retailers!K788</f>
        <v/>
      </c>
      <c r="T2975" s="14">
        <f>IF(F2974=24,SUM(D2975:F3164),"")</f>
        <v/>
      </c>
      <c r="U2975" s="14" t="n">
        <v>0</v>
      </c>
      <c r="V2975" s="14">
        <f>IF(T2975="","",T2975-U2975)</f>
        <v/>
      </c>
      <c r="AS2975" s="13" t="n"/>
      <c r="AT2975" s="13" t="n"/>
      <c r="AU2975" s="13" t="n"/>
    </row>
    <row r="2976">
      <c r="C2976" s="13" t="n">
        <v>23</v>
      </c>
      <c r="D2976" s="14">
        <f>Retailers!I789</f>
        <v/>
      </c>
      <c r="E2976" s="14">
        <f>Retailers!J789</f>
        <v/>
      </c>
      <c r="F2976" s="14">
        <f>Retailers!K789</f>
        <v/>
      </c>
      <c r="T2976" s="14">
        <f>IF(F2975=24,SUM(D2976:F3165),"")</f>
        <v/>
      </c>
      <c r="U2976" s="14" t="n">
        <v>0</v>
      </c>
      <c r="V2976" s="14">
        <f>IF(T2976="","",T2976-U2976)</f>
        <v/>
      </c>
      <c r="AS2976" s="13" t="n"/>
      <c r="AT2976" s="13" t="n"/>
      <c r="AU2976" s="13" t="n"/>
    </row>
    <row r="2977">
      <c r="C2977" s="13" t="n">
        <v>24</v>
      </c>
      <c r="D2977" s="14">
        <f>Retailers!I790</f>
        <v/>
      </c>
      <c r="E2977" s="14">
        <f>Retailers!J790</f>
        <v/>
      </c>
      <c r="F2977" s="14">
        <f>Retailers!K790</f>
        <v/>
      </c>
      <c r="T2977" s="14">
        <f>IF(F2976=24,SUM(D2977:F3166),"")</f>
        <v/>
      </c>
      <c r="U2977" s="14" t="n">
        <v>0</v>
      </c>
      <c r="V2977" s="14">
        <f>IF(T2977="","",T2977-U2977)</f>
        <v/>
      </c>
      <c r="AS2977" s="13" t="n"/>
      <c r="AT2977" s="13" t="n"/>
      <c r="AU2977" s="13" t="n"/>
    </row>
    <row r="2978">
      <c r="C2978" s="13" t="n">
        <v>25</v>
      </c>
      <c r="D2978" s="14">
        <f>Retailers!I791</f>
        <v/>
      </c>
      <c r="E2978" s="14">
        <f>Retailers!J791</f>
        <v/>
      </c>
      <c r="F2978" s="14">
        <f>Retailers!K791</f>
        <v/>
      </c>
      <c r="T2978" s="14">
        <f>IF(F2977=24,SUM(D2978:F3167),"")</f>
        <v/>
      </c>
      <c r="U2978" s="14" t="n">
        <v>0</v>
      </c>
      <c r="V2978" s="14">
        <f>IF(T2978="","",T2978-U2978)</f>
        <v/>
      </c>
      <c r="AS2978" s="13" t="n"/>
      <c r="AT2978" s="13" t="n"/>
      <c r="AU2978" s="13" t="n"/>
    </row>
    <row r="2979">
      <c r="C2979" s="13" t="n">
        <v>26</v>
      </c>
      <c r="D2979" s="14">
        <f>Retailers!I792</f>
        <v/>
      </c>
      <c r="E2979" s="14">
        <f>Retailers!J792</f>
        <v/>
      </c>
      <c r="F2979" s="14">
        <f>Retailers!K792</f>
        <v/>
      </c>
      <c r="T2979" s="14">
        <f>IF(F2978=24,SUM(D2979:F3168),"")</f>
        <v/>
      </c>
      <c r="U2979" s="14" t="n">
        <v>0</v>
      </c>
      <c r="V2979" s="14">
        <f>IF(T2979="","",T2979-U2979)</f>
        <v/>
      </c>
      <c r="AS2979" s="13" t="n"/>
      <c r="AT2979" s="13" t="n"/>
      <c r="AU2979" s="13" t="n"/>
    </row>
    <row r="2980">
      <c r="C2980" s="13" t="n">
        <v>27</v>
      </c>
      <c r="D2980" s="14">
        <f>Retailers!I793</f>
        <v/>
      </c>
      <c r="E2980" s="14">
        <f>Retailers!J793</f>
        <v/>
      </c>
      <c r="F2980" s="14">
        <f>Retailers!K793</f>
        <v/>
      </c>
      <c r="T2980" s="14">
        <f>IF(F2979=24,SUM(D2980:F3169),"")</f>
        <v/>
      </c>
      <c r="U2980" s="14" t="n">
        <v>0</v>
      </c>
      <c r="V2980" s="14">
        <f>IF(T2980="","",T2980-U2980)</f>
        <v/>
      </c>
      <c r="AS2980" s="13" t="n"/>
      <c r="AT2980" s="13" t="n"/>
      <c r="AU2980" s="13" t="n"/>
    </row>
    <row r="2981">
      <c r="C2981" s="13" t="n">
        <v>28</v>
      </c>
      <c r="D2981" s="14">
        <f>Retailers!I794</f>
        <v/>
      </c>
      <c r="E2981" s="14">
        <f>Retailers!J794</f>
        <v/>
      </c>
      <c r="F2981" s="14">
        <f>Retailers!K794</f>
        <v/>
      </c>
      <c r="T2981" s="14">
        <f>IF(F2980=24,SUM(D2981:F3170),"")</f>
        <v/>
      </c>
      <c r="U2981" s="14" t="n">
        <v>0</v>
      </c>
      <c r="V2981" s="14">
        <f>IF(T2981="","",T2981-U2981)</f>
        <v/>
      </c>
      <c r="AS2981" s="13" t="n"/>
      <c r="AT2981" s="13" t="n"/>
      <c r="AU2981" s="13" t="n"/>
    </row>
    <row r="2982">
      <c r="C2982" s="13" t="n">
        <v>29</v>
      </c>
      <c r="D2982" s="14">
        <f>Retailers!I795</f>
        <v/>
      </c>
      <c r="E2982" s="14">
        <f>Retailers!J795</f>
        <v/>
      </c>
      <c r="F2982" s="14">
        <f>Retailers!K795</f>
        <v/>
      </c>
      <c r="T2982" s="14">
        <f>IF(F2981=24,SUM(D2982:F3171),"")</f>
        <v/>
      </c>
      <c r="U2982" s="14" t="n">
        <v>0</v>
      </c>
      <c r="V2982" s="14">
        <f>IF(T2982="","",T2982-U2982)</f>
        <v/>
      </c>
      <c r="AS2982" s="13" t="n"/>
      <c r="AT2982" s="13" t="n"/>
      <c r="AU2982" s="13" t="n"/>
    </row>
    <row r="2983">
      <c r="C2983" s="13" t="n">
        <v>30</v>
      </c>
      <c r="D2983" s="14">
        <f>Retailers!I796</f>
        <v/>
      </c>
      <c r="E2983" s="14">
        <f>Retailers!J796</f>
        <v/>
      </c>
      <c r="F2983" s="14">
        <f>Retailers!K796</f>
        <v/>
      </c>
      <c r="T2983" s="14">
        <f>IF(F2982=24,SUM(D2983:F3172),"")</f>
        <v/>
      </c>
      <c r="U2983" s="14" t="n">
        <v>0</v>
      </c>
      <c r="V2983" s="14">
        <f>IF(T2983="","",T2983-U2983)</f>
        <v/>
      </c>
      <c r="AS2983" s="13" t="n"/>
      <c r="AT2983" s="13" t="n"/>
      <c r="AU2983" s="13" t="n"/>
    </row>
    <row r="2984">
      <c r="C2984" s="13" t="n">
        <v>31</v>
      </c>
      <c r="D2984" s="14">
        <f>Retailers!I797</f>
        <v/>
      </c>
      <c r="E2984" s="14">
        <f>Retailers!J797</f>
        <v/>
      </c>
      <c r="F2984" s="14">
        <f>Retailers!K797</f>
        <v/>
      </c>
      <c r="T2984" s="14">
        <f>IF(F2983=24,SUM(D2984:F3173),"")</f>
        <v/>
      </c>
      <c r="U2984" s="14" t="n">
        <v>0</v>
      </c>
      <c r="V2984" s="14">
        <f>IF(T2984="","",T2984-U2984)</f>
        <v/>
      </c>
      <c r="AS2984" s="13" t="n"/>
      <c r="AT2984" s="13" t="n"/>
      <c r="AU2984" s="13" t="n"/>
    </row>
    <row r="2985">
      <c r="C2985" s="13" t="n">
        <v>32</v>
      </c>
      <c r="D2985" s="14">
        <f>Retailers!I798</f>
        <v/>
      </c>
      <c r="E2985" s="14">
        <f>Retailers!J798</f>
        <v/>
      </c>
      <c r="F2985" s="14">
        <f>Retailers!K798</f>
        <v/>
      </c>
      <c r="T2985" s="14">
        <f>IF(F2984=24,SUM(D2985:F3174),"")</f>
        <v/>
      </c>
      <c r="U2985" s="14" t="n">
        <v>0</v>
      </c>
      <c r="V2985" s="14">
        <f>IF(T2985="","",T2985-U2985)</f>
        <v/>
      </c>
      <c r="AS2985" s="13" t="n"/>
      <c r="AT2985" s="13" t="n"/>
      <c r="AU2985" s="13" t="n"/>
    </row>
    <row r="2986">
      <c r="C2986" s="13" t="n">
        <v>33</v>
      </c>
      <c r="D2986" s="14">
        <f>Retailers!I799</f>
        <v/>
      </c>
      <c r="E2986" s="14">
        <f>Retailers!J799</f>
        <v/>
      </c>
      <c r="F2986" s="14">
        <f>Retailers!K799</f>
        <v/>
      </c>
      <c r="T2986" s="14">
        <f>IF(F2985=24,SUM(D2986:F3175),"")</f>
        <v/>
      </c>
      <c r="U2986" s="14" t="n">
        <v>0</v>
      </c>
      <c r="V2986" s="14">
        <f>IF(T2986="","",T2986-U2986)</f>
        <v/>
      </c>
      <c r="AS2986" s="13" t="n"/>
      <c r="AT2986" s="13" t="n"/>
      <c r="AU2986" s="13" t="n"/>
    </row>
    <row r="2987">
      <c r="C2987" s="13" t="n">
        <v>34</v>
      </c>
      <c r="D2987" s="14">
        <f>Retailers!I800</f>
        <v/>
      </c>
      <c r="E2987" s="14">
        <f>Retailers!J800</f>
        <v/>
      </c>
      <c r="F2987" s="14">
        <f>Retailers!K800</f>
        <v/>
      </c>
      <c r="T2987" s="14">
        <f>IF(F2986=24,SUM(D2987:F3176),"")</f>
        <v/>
      </c>
      <c r="U2987" s="14" t="n">
        <v>0</v>
      </c>
      <c r="V2987" s="14">
        <f>IF(T2987="","",T2987-U2987)</f>
        <v/>
      </c>
      <c r="AS2987" s="13" t="n"/>
      <c r="AT2987" s="13" t="n"/>
      <c r="AU2987" s="13" t="n"/>
    </row>
    <row r="2988">
      <c r="C2988" s="13" t="n">
        <v>35</v>
      </c>
      <c r="D2988" s="14">
        <f>Retailers!I801</f>
        <v/>
      </c>
      <c r="E2988" s="14">
        <f>Retailers!J801</f>
        <v/>
      </c>
      <c r="F2988" s="14">
        <f>Retailers!K801</f>
        <v/>
      </c>
      <c r="T2988" s="14">
        <f>IF(F2987=24,SUM(D2988:F3177),"")</f>
        <v/>
      </c>
      <c r="U2988" s="14" t="n">
        <v>0</v>
      </c>
      <c r="V2988" s="14">
        <f>IF(T2988="","",T2988-U2988)</f>
        <v/>
      </c>
      <c r="AS2988" s="13" t="n"/>
      <c r="AT2988" s="13" t="n"/>
      <c r="AU2988" s="13" t="n"/>
    </row>
    <row r="2989">
      <c r="C2989" s="13" t="n">
        <v>36</v>
      </c>
      <c r="D2989" s="14">
        <f>Retailers!I802</f>
        <v/>
      </c>
      <c r="E2989" s="14">
        <f>Retailers!J802</f>
        <v/>
      </c>
      <c r="F2989" s="14">
        <f>Retailers!K802</f>
        <v/>
      </c>
      <c r="T2989" s="14">
        <f>IF(F2988=24,SUM(D2989:F3178),"")</f>
        <v/>
      </c>
      <c r="U2989" s="14" t="n">
        <v>0</v>
      </c>
      <c r="V2989" s="14">
        <f>IF(T2989="","",T2989-U2989)</f>
        <v/>
      </c>
      <c r="AS2989" s="13" t="n"/>
      <c r="AT2989" s="13" t="n"/>
      <c r="AU2989" s="13" t="n"/>
    </row>
    <row r="2990">
      <c r="C2990" s="13" t="n">
        <v>37</v>
      </c>
      <c r="D2990" s="14">
        <f>Retailers!I803</f>
        <v/>
      </c>
      <c r="E2990" s="14">
        <f>Retailers!J803</f>
        <v/>
      </c>
      <c r="F2990" s="14">
        <f>Retailers!K803</f>
        <v/>
      </c>
      <c r="T2990" s="14">
        <f>IF(F2989=24,SUM(D2990:F3179),"")</f>
        <v/>
      </c>
      <c r="U2990" s="14" t="n">
        <v>0</v>
      </c>
      <c r="V2990" s="14">
        <f>IF(T2990="","",T2990-U2990)</f>
        <v/>
      </c>
      <c r="AS2990" s="13" t="n"/>
      <c r="AT2990" s="13" t="n"/>
      <c r="AU2990" s="13" t="n"/>
    </row>
    <row r="2991">
      <c r="C2991" s="13" t="n">
        <v>38</v>
      </c>
      <c r="D2991" s="14">
        <f>Retailers!I804</f>
        <v/>
      </c>
      <c r="E2991" s="14">
        <f>Retailers!J804</f>
        <v/>
      </c>
      <c r="F2991" s="14">
        <f>Retailers!K804</f>
        <v/>
      </c>
      <c r="T2991" s="14">
        <f>IF(F2990=24,SUM(D2991:F3180),"")</f>
        <v/>
      </c>
      <c r="U2991" s="14" t="n">
        <v>0</v>
      </c>
      <c r="V2991" s="14">
        <f>IF(T2991="","",T2991-U2991)</f>
        <v/>
      </c>
      <c r="AS2991" s="13" t="n"/>
      <c r="AT2991" s="13" t="n"/>
      <c r="AU2991" s="13" t="n"/>
    </row>
    <row r="2992">
      <c r="C2992" s="13" t="n">
        <v>39</v>
      </c>
      <c r="D2992" s="14">
        <f>Retailers!I805</f>
        <v/>
      </c>
      <c r="E2992" s="14">
        <f>Retailers!J805</f>
        <v/>
      </c>
      <c r="F2992" s="14">
        <f>Retailers!K805</f>
        <v/>
      </c>
      <c r="T2992" s="14">
        <f>IF(F2991=24,SUM(D2992:F3181),"")</f>
        <v/>
      </c>
      <c r="U2992" s="14" t="n">
        <v>0</v>
      </c>
      <c r="V2992" s="14">
        <f>IF(T2992="","",T2992-U2992)</f>
        <v/>
      </c>
      <c r="AS2992" s="13" t="n"/>
      <c r="AT2992" s="13" t="n"/>
      <c r="AU2992" s="13" t="n"/>
    </row>
    <row r="2993">
      <c r="C2993" s="13" t="n">
        <v>40</v>
      </c>
      <c r="D2993" s="14">
        <f>Retailers!I806</f>
        <v/>
      </c>
      <c r="E2993" s="14">
        <f>Retailers!J806</f>
        <v/>
      </c>
      <c r="F2993" s="14">
        <f>Retailers!K806</f>
        <v/>
      </c>
      <c r="T2993" s="14">
        <f>IF(F2992=24,SUM(D2993:F3182),"")</f>
        <v/>
      </c>
      <c r="U2993" s="14" t="n">
        <v>0</v>
      </c>
      <c r="V2993" s="14">
        <f>IF(T2993="","",T2993-U2993)</f>
        <v/>
      </c>
      <c r="AS2993" s="13" t="n"/>
      <c r="AT2993" s="13" t="n"/>
      <c r="AU2993" s="13" t="n"/>
    </row>
    <row r="2994">
      <c r="C2994" s="13" t="n">
        <v>41</v>
      </c>
      <c r="D2994" s="14">
        <f>Retailers!I807</f>
        <v/>
      </c>
      <c r="E2994" s="14">
        <f>Retailers!J807</f>
        <v/>
      </c>
      <c r="F2994" s="14">
        <f>Retailers!K807</f>
        <v/>
      </c>
      <c r="T2994" s="14">
        <f>IF(F2993=24,SUM(D2994:F3183),"")</f>
        <v/>
      </c>
      <c r="U2994" s="14" t="n">
        <v>0</v>
      </c>
      <c r="V2994" s="14">
        <f>IF(T2994="","",T2994-U2994)</f>
        <v/>
      </c>
      <c r="AS2994" s="13" t="n"/>
      <c r="AT2994" s="13" t="n"/>
      <c r="AU2994" s="13" t="n"/>
    </row>
    <row r="2995">
      <c r="C2995" s="13" t="n">
        <v>42</v>
      </c>
      <c r="D2995" s="14">
        <f>Retailers!I808</f>
        <v/>
      </c>
      <c r="E2995" s="14">
        <f>Retailers!J808</f>
        <v/>
      </c>
      <c r="F2995" s="14">
        <f>Retailers!K808</f>
        <v/>
      </c>
      <c r="T2995" s="14">
        <f>IF(F2994=24,SUM(D2995:F3184),"")</f>
        <v/>
      </c>
      <c r="U2995" s="14" t="n">
        <v>0</v>
      </c>
      <c r="V2995" s="14">
        <f>IF(T2995="","",T2995-U2995)</f>
        <v/>
      </c>
      <c r="AS2995" s="13" t="n"/>
      <c r="AT2995" s="13" t="n"/>
      <c r="AU2995" s="13" t="n"/>
    </row>
    <row r="2996">
      <c r="C2996" s="13" t="n">
        <v>43</v>
      </c>
      <c r="D2996" s="14">
        <f>Retailers!I809</f>
        <v/>
      </c>
      <c r="E2996" s="14">
        <f>Retailers!J809</f>
        <v/>
      </c>
      <c r="F2996" s="14">
        <f>Retailers!K809</f>
        <v/>
      </c>
      <c r="T2996" s="14">
        <f>IF(F2995=24,SUM(D2996:F3185),"")</f>
        <v/>
      </c>
      <c r="U2996" s="14" t="n">
        <v>0</v>
      </c>
      <c r="V2996" s="14">
        <f>IF(T2996="","",T2996-U2996)</f>
        <v/>
      </c>
      <c r="AS2996" s="13" t="n"/>
      <c r="AT2996" s="13" t="n"/>
      <c r="AU2996" s="13" t="n"/>
    </row>
    <row r="2997">
      <c r="C2997" s="13" t="n">
        <v>44</v>
      </c>
      <c r="D2997" s="14">
        <f>Retailers!I810</f>
        <v/>
      </c>
      <c r="E2997" s="14">
        <f>Retailers!J810</f>
        <v/>
      </c>
      <c r="F2997" s="14">
        <f>Retailers!K810</f>
        <v/>
      </c>
      <c r="T2997" s="14">
        <f>IF(F2996=24,SUM(D2997:F3186),"")</f>
        <v/>
      </c>
      <c r="U2997" s="14" t="n">
        <v>0</v>
      </c>
      <c r="V2997" s="14">
        <f>IF(T2997="","",T2997-U2997)</f>
        <v/>
      </c>
      <c r="AS2997" s="13" t="n"/>
      <c r="AT2997" s="13" t="n"/>
      <c r="AU2997" s="13" t="n"/>
    </row>
    <row r="2998">
      <c r="C2998" s="13" t="n">
        <v>45</v>
      </c>
      <c r="D2998" s="14">
        <f>Retailers!I811</f>
        <v/>
      </c>
      <c r="E2998" s="14">
        <f>Retailers!J811</f>
        <v/>
      </c>
      <c r="F2998" s="14">
        <f>Retailers!K811</f>
        <v/>
      </c>
      <c r="T2998" s="14">
        <f>IF(F2997=24,SUM(D2998:F3187),"")</f>
        <v/>
      </c>
      <c r="U2998" s="14" t="n">
        <v>0</v>
      </c>
      <c r="V2998" s="14">
        <f>IF(T2998="","",T2998-U2998)</f>
        <v/>
      </c>
      <c r="AS2998" s="13" t="n"/>
      <c r="AT2998" s="13" t="n"/>
      <c r="AU2998" s="13" t="n"/>
    </row>
    <row r="2999">
      <c r="C2999" s="13" t="n">
        <v>46</v>
      </c>
      <c r="D2999" s="14">
        <f>Retailers!I812</f>
        <v/>
      </c>
      <c r="E2999" s="14">
        <f>Retailers!J812</f>
        <v/>
      </c>
      <c r="F2999" s="14">
        <f>Retailers!K812</f>
        <v/>
      </c>
      <c r="T2999" s="14">
        <f>IF(F2998=24,SUM(D2999:F3188),"")</f>
        <v/>
      </c>
      <c r="U2999" s="14" t="n">
        <v>0</v>
      </c>
      <c r="V2999" s="14">
        <f>IF(T2999="","",T2999-U2999)</f>
        <v/>
      </c>
      <c r="AS2999" s="13" t="n"/>
      <c r="AT2999" s="13" t="n"/>
      <c r="AU2999" s="13" t="n"/>
    </row>
    <row r="3000">
      <c r="C3000" s="13" t="n">
        <v>47</v>
      </c>
      <c r="D3000" s="14">
        <f>Retailers!I813</f>
        <v/>
      </c>
      <c r="E3000" s="14">
        <f>Retailers!J813</f>
        <v/>
      </c>
      <c r="F3000" s="14">
        <f>Retailers!K813</f>
        <v/>
      </c>
      <c r="T3000" s="14">
        <f>IF(F2999=24,SUM(D3000:F3189),"")</f>
        <v/>
      </c>
      <c r="U3000" s="14" t="n">
        <v>0</v>
      </c>
      <c r="V3000" s="14">
        <f>IF(T3000="","",T3000-U3000)</f>
        <v/>
      </c>
      <c r="AS3000" s="13" t="n"/>
      <c r="AT3000" s="13" t="n"/>
      <c r="AU3000" s="13" t="n"/>
    </row>
    <row r="3001">
      <c r="C3001" s="13" t="n">
        <v>48</v>
      </c>
      <c r="D3001" s="14">
        <f>Retailers!I814</f>
        <v/>
      </c>
      <c r="E3001" s="14">
        <f>Retailers!J814</f>
        <v/>
      </c>
      <c r="F3001" s="14">
        <f>Retailers!K814</f>
        <v/>
      </c>
      <c r="T3001" s="14">
        <f>IF(F3000=24,SUM(D3001:F3190),"")</f>
        <v/>
      </c>
      <c r="U3001" s="14" t="n">
        <v>0</v>
      </c>
      <c r="V3001" s="14">
        <f>IF(T3001="","",T3001-U3001)</f>
        <v/>
      </c>
      <c r="AS3001" s="13" t="n"/>
      <c r="AT3001" s="13" t="n"/>
      <c r="AU3001" s="13" t="n"/>
    </row>
    <row r="3002">
      <c r="C3002" s="13" t="n">
        <v>49</v>
      </c>
      <c r="D3002" s="14">
        <f>Retailers!I815</f>
        <v/>
      </c>
      <c r="E3002" s="14">
        <f>Retailers!J815</f>
        <v/>
      </c>
      <c r="F3002" s="14">
        <f>Retailers!K815</f>
        <v/>
      </c>
      <c r="T3002" s="14">
        <f>IF(F3001=24,SUM(D3002:F3191),"")</f>
        <v/>
      </c>
      <c r="U3002" s="14" t="n">
        <v>0</v>
      </c>
      <c r="V3002" s="14">
        <f>IF(T3002="","",T3002-U3002)</f>
        <v/>
      </c>
      <c r="AS3002" s="13" t="n"/>
      <c r="AT3002" s="13" t="n"/>
      <c r="AU3002" s="13" t="n"/>
    </row>
    <row r="3003">
      <c r="C3003" s="13" t="n">
        <v>50</v>
      </c>
      <c r="D3003" s="14">
        <f>Retailers!I816</f>
        <v/>
      </c>
      <c r="E3003" s="14">
        <f>Retailers!J816</f>
        <v/>
      </c>
      <c r="F3003" s="14">
        <f>Retailers!K816</f>
        <v/>
      </c>
      <c r="T3003" s="14">
        <f>IF(F3002=24,SUM(D3003:F3192),"")</f>
        <v/>
      </c>
      <c r="U3003" s="14" t="n">
        <v>0</v>
      </c>
      <c r="V3003" s="14">
        <f>IF(T3003="","",T3003-U3003)</f>
        <v/>
      </c>
      <c r="AS3003" s="13" t="n"/>
      <c r="AT3003" s="13" t="n"/>
      <c r="AU3003" s="13" t="n"/>
    </row>
    <row r="3004">
      <c r="C3004" s="13" t="n">
        <v>51</v>
      </c>
      <c r="D3004" s="14">
        <f>Retailers!I817</f>
        <v/>
      </c>
      <c r="E3004" s="14">
        <f>Retailers!J817</f>
        <v/>
      </c>
      <c r="F3004" s="14">
        <f>Retailers!K817</f>
        <v/>
      </c>
      <c r="T3004" s="14">
        <f>IF(F3003=24,SUM(D3004:F3193),"")</f>
        <v/>
      </c>
      <c r="U3004" s="14" t="n">
        <v>0</v>
      </c>
      <c r="V3004" s="14">
        <f>IF(T3004="","",T3004-U3004)</f>
        <v/>
      </c>
      <c r="AS3004" s="13" t="n"/>
      <c r="AT3004" s="13" t="n"/>
      <c r="AU3004" s="13" t="n"/>
    </row>
    <row r="3005">
      <c r="C3005" s="13" t="n">
        <v>52</v>
      </c>
      <c r="D3005" s="14">
        <f>Retailers!I818</f>
        <v/>
      </c>
      <c r="E3005" s="14">
        <f>Retailers!J818</f>
        <v/>
      </c>
      <c r="F3005" s="14">
        <f>Retailers!K818</f>
        <v/>
      </c>
      <c r="T3005" s="14">
        <f>IF(F3004=24,SUM(D3005:F3194),"")</f>
        <v/>
      </c>
      <c r="U3005" s="14" t="n">
        <v>0</v>
      </c>
      <c r="V3005" s="14">
        <f>IF(T3005="","",T3005-U3005)</f>
        <v/>
      </c>
      <c r="AS3005" s="13" t="n"/>
      <c r="AT3005" s="13" t="n"/>
      <c r="AU3005" s="13" t="n"/>
    </row>
    <row r="3006">
      <c r="C3006" s="13" t="n">
        <v>53</v>
      </c>
      <c r="D3006" s="14">
        <f>Retailers!I819</f>
        <v/>
      </c>
      <c r="E3006" s="14">
        <f>Retailers!J819</f>
        <v/>
      </c>
      <c r="F3006" s="14">
        <f>Retailers!K819</f>
        <v/>
      </c>
      <c r="T3006" s="14">
        <f>IF(F3005=24,SUM(D3006:F3195),"")</f>
        <v/>
      </c>
      <c r="U3006" s="14" t="n">
        <v>0</v>
      </c>
      <c r="V3006" s="14">
        <f>IF(T3006="","",T3006-U3006)</f>
        <v/>
      </c>
      <c r="AS3006" s="13" t="n"/>
      <c r="AT3006" s="13" t="n"/>
      <c r="AU3006" s="13" t="n"/>
    </row>
    <row r="3007">
      <c r="C3007" s="13" t="n">
        <v>54</v>
      </c>
      <c r="D3007" s="14">
        <f>Retailers!I820</f>
        <v/>
      </c>
      <c r="E3007" s="14">
        <f>Retailers!J820</f>
        <v/>
      </c>
      <c r="F3007" s="14">
        <f>Retailers!K820</f>
        <v/>
      </c>
      <c r="T3007" s="14">
        <f>IF(F3006=24,SUM(D3007:F3196),"")</f>
        <v/>
      </c>
      <c r="U3007" s="14" t="n">
        <v>0</v>
      </c>
      <c r="V3007" s="14">
        <f>IF(T3007="","",T3007-U3007)</f>
        <v/>
      </c>
      <c r="AS3007" s="13" t="n"/>
      <c r="AT3007" s="13" t="n"/>
      <c r="AU3007" s="13" t="n"/>
    </row>
    <row r="3008">
      <c r="C3008" s="13" t="n">
        <v>55</v>
      </c>
      <c r="D3008" s="14">
        <f>Retailers!I821</f>
        <v/>
      </c>
      <c r="E3008" s="14">
        <f>Retailers!J821</f>
        <v/>
      </c>
      <c r="F3008" s="14">
        <f>Retailers!K821</f>
        <v/>
      </c>
      <c r="T3008" s="14">
        <f>IF(F3007=24,SUM(D3008:F3197),"")</f>
        <v/>
      </c>
      <c r="U3008" s="14" t="n">
        <v>0</v>
      </c>
      <c r="V3008" s="14">
        <f>IF(T3008="","",T3008-U3008)</f>
        <v/>
      </c>
      <c r="AS3008" s="13" t="n"/>
      <c r="AT3008" s="13" t="n"/>
      <c r="AU3008" s="13" t="n"/>
    </row>
    <row r="3009">
      <c r="C3009" s="13" t="n">
        <v>56</v>
      </c>
      <c r="D3009" s="14">
        <f>Retailers!I822</f>
        <v/>
      </c>
      <c r="E3009" s="14">
        <f>Retailers!J822</f>
        <v/>
      </c>
      <c r="F3009" s="14">
        <f>Retailers!K822</f>
        <v/>
      </c>
      <c r="T3009" s="14">
        <f>IF(F3008=24,SUM(D3009:F3198),"")</f>
        <v/>
      </c>
      <c r="U3009" s="14" t="n">
        <v>0</v>
      </c>
      <c r="V3009" s="14">
        <f>IF(T3009="","",T3009-U3009)</f>
        <v/>
      </c>
      <c r="AS3009" s="13" t="n"/>
      <c r="AT3009" s="13" t="n"/>
      <c r="AU3009" s="13" t="n"/>
    </row>
    <row r="3010">
      <c r="C3010" s="13" t="n">
        <v>57</v>
      </c>
      <c r="D3010" s="14">
        <f>Retailers!I823</f>
        <v/>
      </c>
      <c r="E3010" s="14">
        <f>Retailers!J823</f>
        <v/>
      </c>
      <c r="F3010" s="14">
        <f>Retailers!K823</f>
        <v/>
      </c>
      <c r="T3010" s="14">
        <f>IF(F3009=24,SUM(D3010:F3199),"")</f>
        <v/>
      </c>
      <c r="U3010" s="14" t="n">
        <v>0</v>
      </c>
      <c r="V3010" s="14">
        <f>IF(T3010="","",T3010-U3010)</f>
        <v/>
      </c>
      <c r="AS3010" s="13" t="n"/>
      <c r="AT3010" s="13" t="n"/>
      <c r="AU3010" s="13" t="n"/>
    </row>
    <row r="3011">
      <c r="C3011" s="13" t="n">
        <v>58</v>
      </c>
      <c r="D3011" s="14">
        <f>Retailers!I824</f>
        <v/>
      </c>
      <c r="E3011" s="14">
        <f>Retailers!J824</f>
        <v/>
      </c>
      <c r="F3011" s="14">
        <f>Retailers!K824</f>
        <v/>
      </c>
      <c r="T3011" s="14">
        <f>IF(F3010=24,SUM(D3011:F3200),"")</f>
        <v/>
      </c>
      <c r="U3011" s="14" t="n">
        <v>0</v>
      </c>
      <c r="V3011" s="14">
        <f>IF(T3011="","",T3011-U3011)</f>
        <v/>
      </c>
      <c r="AS3011" s="13" t="n"/>
      <c r="AT3011" s="13" t="n"/>
      <c r="AU3011" s="13" t="n"/>
    </row>
    <row r="3012">
      <c r="C3012" s="13" t="n">
        <v>59</v>
      </c>
      <c r="D3012" s="14">
        <f>Retailers!I825</f>
        <v/>
      </c>
      <c r="E3012" s="14">
        <f>Retailers!J825</f>
        <v/>
      </c>
      <c r="F3012" s="14">
        <f>Retailers!K825</f>
        <v/>
      </c>
      <c r="T3012" s="14">
        <f>IF(F3011=24,SUM(D3012:F3201),"")</f>
        <v/>
      </c>
      <c r="U3012" s="14" t="n">
        <v>0</v>
      </c>
      <c r="V3012" s="14">
        <f>IF(T3012="","",T3012-U3012)</f>
        <v/>
      </c>
      <c r="AS3012" s="13" t="n"/>
      <c r="AT3012" s="13" t="n"/>
      <c r="AU3012" s="13" t="n"/>
    </row>
    <row r="3013">
      <c r="C3013" s="13" t="n">
        <v>60</v>
      </c>
      <c r="D3013" s="14">
        <f>Retailers!I826</f>
        <v/>
      </c>
      <c r="E3013" s="14">
        <f>Retailers!J826</f>
        <v/>
      </c>
      <c r="F3013" s="14">
        <f>Retailers!K826</f>
        <v/>
      </c>
      <c r="T3013" s="14">
        <f>IF(F3012=24,SUM(D3013:F3202),"")</f>
        <v/>
      </c>
      <c r="U3013" s="14" t="n">
        <v>0</v>
      </c>
      <c r="V3013" s="14">
        <f>IF(T3013="","",T3013-U3013)</f>
        <v/>
      </c>
      <c r="AS3013" s="13" t="n"/>
      <c r="AT3013" s="13" t="n"/>
      <c r="AU3013" s="13" t="n"/>
    </row>
    <row r="3014">
      <c r="C3014" s="13" t="n">
        <v>61</v>
      </c>
      <c r="D3014" s="14">
        <f>Retailers!I827</f>
        <v/>
      </c>
      <c r="E3014" s="14">
        <f>Retailers!J827</f>
        <v/>
      </c>
      <c r="F3014" s="14">
        <f>Retailers!K827</f>
        <v/>
      </c>
      <c r="T3014" s="14">
        <f>IF(F3013=24,SUM(D3014:F3203),"")</f>
        <v/>
      </c>
      <c r="U3014" s="14" t="n">
        <v>0</v>
      </c>
      <c r="V3014" s="14">
        <f>IF(T3014="","",T3014-U3014)</f>
        <v/>
      </c>
      <c r="AS3014" s="13" t="n"/>
      <c r="AT3014" s="13" t="n"/>
      <c r="AU3014" s="13" t="n"/>
    </row>
    <row r="3015">
      <c r="C3015" s="13" t="n">
        <v>62</v>
      </c>
      <c r="D3015" s="14">
        <f>Retailers!I828</f>
        <v/>
      </c>
      <c r="E3015" s="14">
        <f>Retailers!J828</f>
        <v/>
      </c>
      <c r="F3015" s="14">
        <f>Retailers!K828</f>
        <v/>
      </c>
      <c r="T3015" s="14">
        <f>IF(F3014=24,SUM(D3015:F3204),"")</f>
        <v/>
      </c>
      <c r="U3015" s="14" t="n">
        <v>0</v>
      </c>
      <c r="V3015" s="14">
        <f>IF(T3015="","",T3015-U3015)</f>
        <v/>
      </c>
      <c r="AS3015" s="13" t="n"/>
      <c r="AT3015" s="13" t="n"/>
      <c r="AU3015" s="13" t="n"/>
    </row>
    <row r="3016">
      <c r="C3016" s="13" t="n">
        <v>63</v>
      </c>
      <c r="D3016" s="14">
        <f>Retailers!I829</f>
        <v/>
      </c>
      <c r="E3016" s="14">
        <f>Retailers!J829</f>
        <v/>
      </c>
      <c r="F3016" s="14">
        <f>Retailers!K829</f>
        <v/>
      </c>
      <c r="T3016" s="14">
        <f>IF(F3015=24,SUM(D3016:F3205),"")</f>
        <v/>
      </c>
      <c r="U3016" s="14" t="n">
        <v>0</v>
      </c>
      <c r="V3016" s="14">
        <f>IF(T3016="","",T3016-U3016)</f>
        <v/>
      </c>
      <c r="AS3016" s="13" t="n"/>
      <c r="AT3016" s="13" t="n"/>
      <c r="AU3016" s="13" t="n"/>
    </row>
    <row r="3017">
      <c r="C3017" s="13" t="n">
        <v>64</v>
      </c>
      <c r="D3017" s="14">
        <f>Retailers!I830</f>
        <v/>
      </c>
      <c r="E3017" s="14">
        <f>Retailers!J830</f>
        <v/>
      </c>
      <c r="F3017" s="14">
        <f>Retailers!K830</f>
        <v/>
      </c>
      <c r="T3017" s="14">
        <f>IF(F3016=24,SUM(D3017:F3206),"")</f>
        <v/>
      </c>
      <c r="U3017" s="14" t="n">
        <v>0</v>
      </c>
      <c r="V3017" s="14">
        <f>IF(T3017="","",T3017-U3017)</f>
        <v/>
      </c>
      <c r="AS3017" s="13" t="n"/>
      <c r="AT3017" s="13" t="n"/>
      <c r="AU3017" s="13" t="n"/>
    </row>
    <row r="3018">
      <c r="C3018" s="13" t="n">
        <v>65</v>
      </c>
      <c r="D3018" s="14">
        <f>Retailers!I831</f>
        <v/>
      </c>
      <c r="E3018" s="14">
        <f>Retailers!J831</f>
        <v/>
      </c>
      <c r="F3018" s="14">
        <f>Retailers!K831</f>
        <v/>
      </c>
      <c r="T3018" s="14">
        <f>IF(F3017=24,SUM(D3018:F3207),"")</f>
        <v/>
      </c>
      <c r="U3018" s="14" t="n">
        <v>0</v>
      </c>
      <c r="V3018" s="14">
        <f>IF(T3018="","",T3018-U3018)</f>
        <v/>
      </c>
      <c r="AS3018" s="13" t="n"/>
      <c r="AT3018" s="13" t="n"/>
      <c r="AU3018" s="13" t="n"/>
    </row>
    <row r="3019">
      <c r="C3019" s="13" t="n">
        <v>66</v>
      </c>
      <c r="D3019" s="14">
        <f>Retailers!I832</f>
        <v/>
      </c>
      <c r="E3019" s="14">
        <f>Retailers!J832</f>
        <v/>
      </c>
      <c r="F3019" s="14">
        <f>Retailers!K832</f>
        <v/>
      </c>
      <c r="T3019" s="14">
        <f>IF(F3018=24,SUM(D3019:F3208),"")</f>
        <v/>
      </c>
      <c r="U3019" s="14" t="n">
        <v>0</v>
      </c>
      <c r="V3019" s="14">
        <f>IF(T3019="","",T3019-U3019)</f>
        <v/>
      </c>
      <c r="AS3019" s="13" t="n"/>
      <c r="AT3019" s="13" t="n"/>
      <c r="AU3019" s="13" t="n"/>
    </row>
    <row r="3020">
      <c r="C3020" s="13" t="n">
        <v>67</v>
      </c>
      <c r="D3020" s="14">
        <f>Retailers!I833</f>
        <v/>
      </c>
      <c r="E3020" s="14">
        <f>Retailers!J833</f>
        <v/>
      </c>
      <c r="F3020" s="14">
        <f>Retailers!K833</f>
        <v/>
      </c>
      <c r="T3020" s="14">
        <f>IF(F3019=24,SUM(D3020:F3209),"")</f>
        <v/>
      </c>
      <c r="U3020" s="14" t="n">
        <v>0</v>
      </c>
      <c r="V3020" s="14">
        <f>IF(T3020="","",T3020-U3020)</f>
        <v/>
      </c>
      <c r="AS3020" s="13" t="n"/>
      <c r="AT3020" s="13" t="n"/>
      <c r="AU3020" s="13" t="n"/>
    </row>
    <row r="3021">
      <c r="C3021" s="13" t="n">
        <v>68</v>
      </c>
      <c r="D3021" s="14">
        <f>Retailers!I834</f>
        <v/>
      </c>
      <c r="E3021" s="14">
        <f>Retailers!J834</f>
        <v/>
      </c>
      <c r="F3021" s="14">
        <f>Retailers!K834</f>
        <v/>
      </c>
      <c r="T3021" s="14">
        <f>IF(F3020=24,SUM(D3021:F3210),"")</f>
        <v/>
      </c>
      <c r="U3021" s="14" t="n">
        <v>0</v>
      </c>
      <c r="V3021" s="14">
        <f>IF(T3021="","",T3021-U3021)</f>
        <v/>
      </c>
      <c r="AS3021" s="13" t="n"/>
      <c r="AT3021" s="13" t="n"/>
      <c r="AU3021" s="13" t="n"/>
    </row>
    <row r="3022">
      <c r="C3022" s="13" t="n">
        <v>69</v>
      </c>
      <c r="D3022" s="14">
        <f>Retailers!I835</f>
        <v/>
      </c>
      <c r="E3022" s="14">
        <f>Retailers!J835</f>
        <v/>
      </c>
      <c r="F3022" s="14">
        <f>Retailers!K835</f>
        <v/>
      </c>
      <c r="T3022" s="14">
        <f>IF(F3021=24,SUM(D3022:F3211),"")</f>
        <v/>
      </c>
      <c r="U3022" s="14" t="n">
        <v>0</v>
      </c>
      <c r="V3022" s="14">
        <f>IF(T3022="","",T3022-U3022)</f>
        <v/>
      </c>
      <c r="AS3022" s="13" t="n"/>
      <c r="AT3022" s="13" t="n"/>
      <c r="AU3022" s="13" t="n"/>
    </row>
    <row r="3023">
      <c r="C3023" s="13" t="n">
        <v>70</v>
      </c>
      <c r="D3023" s="14">
        <f>Retailers!I836</f>
        <v/>
      </c>
      <c r="E3023" s="14">
        <f>Retailers!J836</f>
        <v/>
      </c>
      <c r="F3023" s="14">
        <f>Retailers!K836</f>
        <v/>
      </c>
      <c r="T3023" s="14">
        <f>IF(F3022=24,SUM(D3023:F3212),"")</f>
        <v/>
      </c>
      <c r="U3023" s="14" t="n">
        <v>0</v>
      </c>
      <c r="V3023" s="14">
        <f>IF(T3023="","",T3023-U3023)</f>
        <v/>
      </c>
      <c r="AS3023" s="13" t="n"/>
      <c r="AT3023" s="13" t="n"/>
      <c r="AU3023" s="13" t="n"/>
    </row>
    <row r="3024">
      <c r="C3024" s="13" t="n">
        <v>71</v>
      </c>
      <c r="D3024" s="14">
        <f>Retailers!I837</f>
        <v/>
      </c>
      <c r="E3024" s="14">
        <f>Retailers!J837</f>
        <v/>
      </c>
      <c r="F3024" s="14">
        <f>Retailers!K837</f>
        <v/>
      </c>
      <c r="T3024" s="14">
        <f>IF(F3023=24,SUM(D3024:F3213),"")</f>
        <v/>
      </c>
      <c r="U3024" s="14" t="n">
        <v>0</v>
      </c>
      <c r="V3024" s="14">
        <f>IF(T3024="","",T3024-U3024)</f>
        <v/>
      </c>
      <c r="AS3024" s="13" t="n"/>
      <c r="AT3024" s="13" t="n"/>
      <c r="AU3024" s="13" t="n"/>
    </row>
    <row r="3025">
      <c r="C3025" s="13" t="n">
        <v>72</v>
      </c>
      <c r="D3025" s="14">
        <f>Retailers!I838</f>
        <v/>
      </c>
      <c r="E3025" s="14">
        <f>Retailers!J838</f>
        <v/>
      </c>
      <c r="F3025" s="14">
        <f>Retailers!K838</f>
        <v/>
      </c>
      <c r="T3025" s="14">
        <f>IF(F3024=24,SUM(D3025:F3214),"")</f>
        <v/>
      </c>
      <c r="U3025" s="14" t="n">
        <v>0</v>
      </c>
      <c r="V3025" s="14">
        <f>IF(T3025="","",T3025-U3025)</f>
        <v/>
      </c>
      <c r="AS3025" s="13" t="n"/>
      <c r="AT3025" s="13" t="n"/>
      <c r="AU3025" s="13" t="n"/>
    </row>
    <row r="3026">
      <c r="C3026" s="13" t="n">
        <v>73</v>
      </c>
      <c r="D3026" s="14">
        <f>Retailers!I839</f>
        <v/>
      </c>
      <c r="E3026" s="14">
        <f>Retailers!J839</f>
        <v/>
      </c>
      <c r="F3026" s="14">
        <f>Retailers!K839</f>
        <v/>
      </c>
      <c r="T3026" s="14">
        <f>IF(F3025=24,SUM(D3026:F3215),"")</f>
        <v/>
      </c>
      <c r="U3026" s="14" t="n">
        <v>0</v>
      </c>
      <c r="V3026" s="14">
        <f>IF(T3026="","",T3026-U3026)</f>
        <v/>
      </c>
      <c r="AS3026" s="13" t="n"/>
      <c r="AT3026" s="13" t="n"/>
      <c r="AU3026" s="13" t="n"/>
    </row>
    <row r="3027">
      <c r="C3027" s="13" t="n">
        <v>74</v>
      </c>
      <c r="D3027" s="14">
        <f>Retailers!I840</f>
        <v/>
      </c>
      <c r="E3027" s="14">
        <f>Retailers!J840</f>
        <v/>
      </c>
      <c r="F3027" s="14">
        <f>Retailers!K840</f>
        <v/>
      </c>
      <c r="T3027" s="14">
        <f>IF(F3026=24,SUM(D3027:F3216),"")</f>
        <v/>
      </c>
      <c r="U3027" s="14" t="n">
        <v>0</v>
      </c>
      <c r="V3027" s="14">
        <f>IF(T3027="","",T3027-U3027)</f>
        <v/>
      </c>
      <c r="AS3027" s="13" t="n"/>
      <c r="AT3027" s="13" t="n"/>
      <c r="AU3027" s="13" t="n"/>
    </row>
    <row r="3028">
      <c r="C3028" s="13" t="n">
        <v>75</v>
      </c>
      <c r="D3028" s="14">
        <f>Retailers!I841</f>
        <v/>
      </c>
      <c r="E3028" s="14">
        <f>Retailers!J841</f>
        <v/>
      </c>
      <c r="F3028" s="14">
        <f>Retailers!K841</f>
        <v/>
      </c>
      <c r="T3028" s="14">
        <f>IF(F3027=24,SUM(D3028:F3217),"")</f>
        <v/>
      </c>
      <c r="U3028" s="14" t="n">
        <v>0</v>
      </c>
      <c r="V3028" s="14">
        <f>IF(T3028="","",T3028-U3028)</f>
        <v/>
      </c>
      <c r="AS3028" s="13" t="n"/>
      <c r="AT3028" s="13" t="n"/>
      <c r="AU3028" s="13" t="n"/>
    </row>
    <row r="3029">
      <c r="C3029" s="13" t="n">
        <v>76</v>
      </c>
      <c r="D3029" s="14">
        <f>Retailers!I842</f>
        <v/>
      </c>
      <c r="E3029" s="14">
        <f>Retailers!J842</f>
        <v/>
      </c>
      <c r="F3029" s="14">
        <f>Retailers!K842</f>
        <v/>
      </c>
      <c r="T3029" s="14">
        <f>IF(F3028=24,SUM(D3029:F3218),"")</f>
        <v/>
      </c>
      <c r="U3029" s="14" t="n">
        <v>0</v>
      </c>
      <c r="V3029" s="14">
        <f>IF(T3029="","",T3029-U3029)</f>
        <v/>
      </c>
      <c r="AS3029" s="13" t="n"/>
      <c r="AT3029" s="13" t="n"/>
      <c r="AU3029" s="13" t="n"/>
    </row>
    <row r="3030">
      <c r="C3030" s="13" t="n">
        <v>77</v>
      </c>
      <c r="D3030" s="14">
        <f>Retailers!I843</f>
        <v/>
      </c>
      <c r="E3030" s="14">
        <f>Retailers!J843</f>
        <v/>
      </c>
      <c r="F3030" s="14">
        <f>Retailers!K843</f>
        <v/>
      </c>
      <c r="T3030" s="14">
        <f>IF(F3029=24,SUM(D3030:F3219),"")</f>
        <v/>
      </c>
      <c r="U3030" s="14" t="n">
        <v>0</v>
      </c>
      <c r="V3030" s="14">
        <f>IF(T3030="","",T3030-U3030)</f>
        <v/>
      </c>
      <c r="AS3030" s="13" t="n"/>
      <c r="AT3030" s="13" t="n"/>
      <c r="AU3030" s="13" t="n"/>
    </row>
    <row r="3031">
      <c r="C3031" s="13" t="n">
        <v>78</v>
      </c>
      <c r="D3031" s="14">
        <f>Retailers!I844</f>
        <v/>
      </c>
      <c r="E3031" s="14">
        <f>Retailers!J844</f>
        <v/>
      </c>
      <c r="F3031" s="14">
        <f>Retailers!K844</f>
        <v/>
      </c>
      <c r="T3031" s="14">
        <f>IF(F3030=24,SUM(D3031:F3220),"")</f>
        <v/>
      </c>
      <c r="U3031" s="14" t="n">
        <v>0</v>
      </c>
      <c r="V3031" s="14">
        <f>IF(T3031="","",T3031-U3031)</f>
        <v/>
      </c>
      <c r="AS3031" s="13" t="n"/>
      <c r="AT3031" s="13" t="n"/>
      <c r="AU3031" s="13" t="n"/>
    </row>
    <row r="3032">
      <c r="C3032" s="13" t="n">
        <v>79</v>
      </c>
      <c r="D3032" s="14">
        <f>Retailers!I845</f>
        <v/>
      </c>
      <c r="E3032" s="14">
        <f>Retailers!J845</f>
        <v/>
      </c>
      <c r="F3032" s="14">
        <f>Retailers!K845</f>
        <v/>
      </c>
      <c r="T3032" s="14">
        <f>IF(F3031=24,SUM(D3032:F3221),"")</f>
        <v/>
      </c>
      <c r="U3032" s="14" t="n">
        <v>0</v>
      </c>
      <c r="V3032" s="14">
        <f>IF(T3032="","",T3032-U3032)</f>
        <v/>
      </c>
      <c r="AS3032" s="13" t="n"/>
      <c r="AT3032" s="13" t="n"/>
      <c r="AU3032" s="13" t="n"/>
    </row>
    <row r="3033">
      <c r="C3033" s="13" t="n">
        <v>80</v>
      </c>
      <c r="D3033" s="14">
        <f>Retailers!I846</f>
        <v/>
      </c>
      <c r="E3033" s="14">
        <f>Retailers!J846</f>
        <v/>
      </c>
      <c r="F3033" s="14">
        <f>Retailers!K846</f>
        <v/>
      </c>
      <c r="T3033" s="14">
        <f>IF(F3032=24,SUM(D3033:F3222),"")</f>
        <v/>
      </c>
      <c r="U3033" s="14" t="n">
        <v>0</v>
      </c>
      <c r="V3033" s="14">
        <f>IF(T3033="","",T3033-U3033)</f>
        <v/>
      </c>
      <c r="AS3033" s="13" t="n"/>
      <c r="AT3033" s="13" t="n"/>
      <c r="AU3033" s="13" t="n"/>
    </row>
    <row r="3034">
      <c r="C3034" s="13" t="n">
        <v>81</v>
      </c>
      <c r="D3034" s="14">
        <f>Retailers!I847</f>
        <v/>
      </c>
      <c r="E3034" s="14">
        <f>Retailers!J847</f>
        <v/>
      </c>
      <c r="F3034" s="14">
        <f>Retailers!K847</f>
        <v/>
      </c>
      <c r="T3034" s="14">
        <f>IF(F3033=24,SUM(D3034:F3223),"")</f>
        <v/>
      </c>
      <c r="U3034" s="14" t="n">
        <v>0</v>
      </c>
      <c r="V3034" s="14">
        <f>IF(T3034="","",T3034-U3034)</f>
        <v/>
      </c>
      <c r="AS3034" s="13" t="n"/>
      <c r="AT3034" s="13" t="n"/>
      <c r="AU3034" s="13" t="n"/>
    </row>
    <row r="3035">
      <c r="C3035" s="13" t="n">
        <v>82</v>
      </c>
      <c r="D3035" s="14">
        <f>Retailers!I848</f>
        <v/>
      </c>
      <c r="E3035" s="14">
        <f>Retailers!J848</f>
        <v/>
      </c>
      <c r="F3035" s="14">
        <f>Retailers!K848</f>
        <v/>
      </c>
      <c r="T3035" s="14">
        <f>IF(F3034=24,SUM(D3035:F3224),"")</f>
        <v/>
      </c>
      <c r="U3035" s="14" t="n">
        <v>0</v>
      </c>
      <c r="V3035" s="14">
        <f>IF(T3035="","",T3035-U3035)</f>
        <v/>
      </c>
      <c r="AS3035" s="13" t="n"/>
      <c r="AT3035" s="13" t="n"/>
      <c r="AU3035" s="13" t="n"/>
    </row>
    <row r="3036">
      <c r="C3036" s="13" t="n">
        <v>83</v>
      </c>
      <c r="D3036" s="14">
        <f>Retailers!I849</f>
        <v/>
      </c>
      <c r="E3036" s="14">
        <f>Retailers!J849</f>
        <v/>
      </c>
      <c r="F3036" s="14">
        <f>Retailers!K849</f>
        <v/>
      </c>
      <c r="T3036" s="14">
        <f>IF(F3035=24,SUM(D3036:F3225),"")</f>
        <v/>
      </c>
      <c r="U3036" s="14" t="n">
        <v>0</v>
      </c>
      <c r="V3036" s="14">
        <f>IF(T3036="","",T3036-U3036)</f>
        <v/>
      </c>
      <c r="AS3036" s="13" t="n"/>
      <c r="AT3036" s="13" t="n"/>
      <c r="AU3036" s="13" t="n"/>
    </row>
    <row r="3037">
      <c r="C3037" s="13" t="n">
        <v>84</v>
      </c>
      <c r="D3037" s="14">
        <f>Retailers!I850</f>
        <v/>
      </c>
      <c r="E3037" s="14">
        <f>Retailers!J850</f>
        <v/>
      </c>
      <c r="F3037" s="14">
        <f>Retailers!K850</f>
        <v/>
      </c>
      <c r="T3037" s="14">
        <f>IF(F3036=24,SUM(D3037:F3226),"")</f>
        <v/>
      </c>
      <c r="U3037" s="14" t="n">
        <v>0</v>
      </c>
      <c r="V3037" s="14">
        <f>IF(T3037="","",T3037-U3037)</f>
        <v/>
      </c>
      <c r="AS3037" s="13" t="n"/>
      <c r="AT3037" s="13" t="n"/>
      <c r="AU3037" s="13" t="n"/>
    </row>
    <row r="3038">
      <c r="C3038" s="13" t="n">
        <v>85</v>
      </c>
      <c r="D3038" s="14">
        <f>Retailers!I851</f>
        <v/>
      </c>
      <c r="E3038" s="14">
        <f>Retailers!J851</f>
        <v/>
      </c>
      <c r="F3038" s="14">
        <f>Retailers!K851</f>
        <v/>
      </c>
      <c r="T3038" s="14">
        <f>IF(F3037=24,SUM(D3038:F3227),"")</f>
        <v/>
      </c>
      <c r="U3038" s="14" t="n">
        <v>0</v>
      </c>
      <c r="V3038" s="14">
        <f>IF(T3038="","",T3038-U3038)</f>
        <v/>
      </c>
      <c r="AS3038" s="13" t="n"/>
      <c r="AT3038" s="13" t="n"/>
      <c r="AU3038" s="13" t="n"/>
    </row>
    <row r="3039">
      <c r="C3039" s="13" t="n">
        <v>86</v>
      </c>
      <c r="D3039" s="14">
        <f>Retailers!I852</f>
        <v/>
      </c>
      <c r="E3039" s="14">
        <f>Retailers!J852</f>
        <v/>
      </c>
      <c r="F3039" s="14">
        <f>Retailers!K852</f>
        <v/>
      </c>
      <c r="T3039" s="14">
        <f>IF(F3038=24,SUM(D3039:F3228),"")</f>
        <v/>
      </c>
      <c r="U3039" s="14" t="n">
        <v>0</v>
      </c>
      <c r="V3039" s="14">
        <f>IF(T3039="","",T3039-U3039)</f>
        <v/>
      </c>
      <c r="AS3039" s="13" t="n"/>
      <c r="AT3039" s="13" t="n"/>
      <c r="AU3039" s="13" t="n"/>
    </row>
    <row r="3040">
      <c r="C3040" s="13" t="n">
        <v>87</v>
      </c>
      <c r="D3040" s="14">
        <f>Retailers!I853</f>
        <v/>
      </c>
      <c r="E3040" s="14">
        <f>Retailers!J853</f>
        <v/>
      </c>
      <c r="F3040" s="14">
        <f>Retailers!K853</f>
        <v/>
      </c>
      <c r="T3040" s="14">
        <f>IF(F3039=24,SUM(D3040:F3229),"")</f>
        <v/>
      </c>
      <c r="U3040" s="14" t="n">
        <v>0</v>
      </c>
      <c r="V3040" s="14">
        <f>IF(T3040="","",T3040-U3040)</f>
        <v/>
      </c>
      <c r="AS3040" s="13" t="n"/>
      <c r="AT3040" s="13" t="n"/>
      <c r="AU3040" s="13" t="n"/>
    </row>
    <row r="3041">
      <c r="C3041" s="13" t="n">
        <v>88</v>
      </c>
      <c r="D3041" s="14">
        <f>Retailers!I854</f>
        <v/>
      </c>
      <c r="E3041" s="14">
        <f>Retailers!J854</f>
        <v/>
      </c>
      <c r="F3041" s="14">
        <f>Retailers!K854</f>
        <v/>
      </c>
      <c r="T3041" s="14">
        <f>IF(F3040=24,SUM(D3041:F3230),"")</f>
        <v/>
      </c>
      <c r="U3041" s="14" t="n">
        <v>0</v>
      </c>
      <c r="V3041" s="14">
        <f>IF(T3041="","",T3041-U3041)</f>
        <v/>
      </c>
      <c r="AS3041" s="13" t="n"/>
      <c r="AT3041" s="13" t="n"/>
      <c r="AU3041" s="13" t="n"/>
    </row>
    <row r="3042">
      <c r="C3042" s="13" t="n">
        <v>89</v>
      </c>
      <c r="D3042" s="14">
        <f>Retailers!I855</f>
        <v/>
      </c>
      <c r="E3042" s="14">
        <f>Retailers!J855</f>
        <v/>
      </c>
      <c r="F3042" s="14">
        <f>Retailers!K855</f>
        <v/>
      </c>
      <c r="T3042" s="14">
        <f>IF(F3041=24,SUM(D3042:F3231),"")</f>
        <v/>
      </c>
      <c r="U3042" s="14" t="n">
        <v>0</v>
      </c>
      <c r="V3042" s="14">
        <f>IF(T3042="","",T3042-U3042)</f>
        <v/>
      </c>
      <c r="AS3042" s="13" t="n"/>
      <c r="AT3042" s="13" t="n"/>
      <c r="AU3042" s="13" t="n"/>
    </row>
    <row r="3043">
      <c r="C3043" s="13" t="n">
        <v>90</v>
      </c>
      <c r="D3043" s="14">
        <f>Retailers!I856</f>
        <v/>
      </c>
      <c r="E3043" s="14">
        <f>Retailers!J856</f>
        <v/>
      </c>
      <c r="F3043" s="14">
        <f>Retailers!K856</f>
        <v/>
      </c>
      <c r="T3043" s="14">
        <f>IF(F3042=24,SUM(D3043:F3232),"")</f>
        <v/>
      </c>
      <c r="U3043" s="14" t="n">
        <v>0</v>
      </c>
      <c r="V3043" s="14">
        <f>IF(T3043="","",T3043-U3043)</f>
        <v/>
      </c>
      <c r="AS3043" s="13" t="n"/>
      <c r="AT3043" s="13" t="n"/>
      <c r="AU3043" s="13" t="n"/>
    </row>
    <row r="3044">
      <c r="C3044" s="13" t="n">
        <v>91</v>
      </c>
      <c r="D3044" s="14">
        <f>Retailers!I857</f>
        <v/>
      </c>
      <c r="E3044" s="14">
        <f>Retailers!J857</f>
        <v/>
      </c>
      <c r="F3044" s="14">
        <f>Retailers!K857</f>
        <v/>
      </c>
      <c r="T3044" s="14">
        <f>IF(F3043=24,SUM(D3044:F3233),"")</f>
        <v/>
      </c>
      <c r="U3044" s="14" t="n">
        <v>0</v>
      </c>
      <c r="V3044" s="14">
        <f>IF(T3044="","",T3044-U3044)</f>
        <v/>
      </c>
      <c r="AS3044" s="13" t="n"/>
      <c r="AT3044" s="13" t="n"/>
      <c r="AU3044" s="13" t="n"/>
    </row>
    <row r="3045">
      <c r="C3045" s="13" t="n">
        <v>92</v>
      </c>
      <c r="D3045" s="14">
        <f>Retailers!I858</f>
        <v/>
      </c>
      <c r="E3045" s="14">
        <f>Retailers!J858</f>
        <v/>
      </c>
      <c r="F3045" s="14">
        <f>Retailers!K858</f>
        <v/>
      </c>
      <c r="T3045" s="14">
        <f>IF(F3044=24,SUM(D3045:F3234),"")</f>
        <v/>
      </c>
      <c r="U3045" s="14" t="n">
        <v>0</v>
      </c>
      <c r="V3045" s="14">
        <f>IF(T3045="","",T3045-U3045)</f>
        <v/>
      </c>
      <c r="AS3045" s="13" t="n"/>
      <c r="AT3045" s="13" t="n"/>
      <c r="AU3045" s="13" t="n"/>
    </row>
    <row r="3046">
      <c r="C3046" s="13" t="n">
        <v>93</v>
      </c>
      <c r="D3046" s="14">
        <f>Retailers!I859</f>
        <v/>
      </c>
      <c r="E3046" s="14">
        <f>Retailers!J859</f>
        <v/>
      </c>
      <c r="F3046" s="14">
        <f>Retailers!K859</f>
        <v/>
      </c>
      <c r="T3046" s="14">
        <f>IF(F3045=24,SUM(D3046:F3235),"")</f>
        <v/>
      </c>
      <c r="U3046" s="14" t="n">
        <v>0</v>
      </c>
      <c r="V3046" s="14">
        <f>IF(T3046="","",T3046-U3046)</f>
        <v/>
      </c>
      <c r="AS3046" s="13" t="n"/>
      <c r="AT3046" s="13" t="n"/>
      <c r="AU3046" s="13" t="n"/>
    </row>
    <row r="3047">
      <c r="C3047" s="13" t="n">
        <v>94</v>
      </c>
      <c r="D3047" s="14">
        <f>Retailers!I860</f>
        <v/>
      </c>
      <c r="E3047" s="14">
        <f>Retailers!J860</f>
        <v/>
      </c>
      <c r="F3047" s="14">
        <f>Retailers!K860</f>
        <v/>
      </c>
      <c r="T3047" s="14">
        <f>IF(F3046=24,SUM(D3047:F3236),"")</f>
        <v/>
      </c>
      <c r="U3047" s="14" t="n">
        <v>0</v>
      </c>
      <c r="V3047" s="14">
        <f>IF(T3047="","",T3047-U3047)</f>
        <v/>
      </c>
      <c r="AS3047" s="13" t="n"/>
      <c r="AT3047" s="13" t="n"/>
      <c r="AU3047" s="13" t="n"/>
    </row>
    <row r="3048">
      <c r="C3048" s="13" t="n">
        <v>95</v>
      </c>
      <c r="D3048" s="14">
        <f>Retailers!I861</f>
        <v/>
      </c>
      <c r="E3048" s="14">
        <f>Retailers!J861</f>
        <v/>
      </c>
      <c r="F3048" s="14">
        <f>Retailers!K861</f>
        <v/>
      </c>
      <c r="T3048" s="14">
        <f>IF(F3047=24,SUM(D3048:F3237),"")</f>
        <v/>
      </c>
      <c r="U3048" s="14" t="n">
        <v>0</v>
      </c>
      <c r="V3048" s="14">
        <f>IF(T3048="","",T3048-U3048)</f>
        <v/>
      </c>
      <c r="AS3048" s="13" t="n"/>
      <c r="AT3048" s="13" t="n"/>
      <c r="AU3048" s="13" t="n"/>
    </row>
    <row r="3049">
      <c r="C3049" s="13" t="n">
        <v>96</v>
      </c>
      <c r="D3049" s="14">
        <f>Retailers!I862</f>
        <v/>
      </c>
      <c r="E3049" s="14">
        <f>Retailers!J862</f>
        <v/>
      </c>
      <c r="F3049" s="14">
        <f>Retailers!K862</f>
        <v/>
      </c>
      <c r="T3049" s="14">
        <f>IF(F3048=24,SUM(D3049:F3238),"")</f>
        <v/>
      </c>
      <c r="U3049" s="14" t="n">
        <v>0</v>
      </c>
      <c r="V3049" s="14">
        <f>IF(T3049="","",T3049-U3049)</f>
        <v/>
      </c>
      <c r="AS3049" s="13" t="n"/>
      <c r="AT3049" s="13" t="n"/>
      <c r="AU3049" s="13" t="n"/>
    </row>
    <row r="3050">
      <c r="C3050" s="13" t="n">
        <v>97</v>
      </c>
      <c r="D3050" s="14">
        <f>Retailers!I863</f>
        <v/>
      </c>
      <c r="E3050" s="14">
        <f>Retailers!J863</f>
        <v/>
      </c>
      <c r="F3050" s="14">
        <f>Retailers!K863</f>
        <v/>
      </c>
      <c r="T3050" s="14">
        <f>IF(F3049=24,SUM(D3050:F3239),"")</f>
        <v/>
      </c>
      <c r="U3050" s="14" t="n">
        <v>0</v>
      </c>
      <c r="V3050" s="14">
        <f>IF(T3050="","",T3050-U3050)</f>
        <v/>
      </c>
      <c r="AS3050" s="13" t="n"/>
      <c r="AT3050" s="13" t="n"/>
      <c r="AU3050" s="13" t="n"/>
    </row>
    <row r="3051">
      <c r="C3051" s="13" t="n">
        <v>98</v>
      </c>
      <c r="D3051" s="14">
        <f>Retailers!I864</f>
        <v/>
      </c>
      <c r="E3051" s="14">
        <f>Retailers!J864</f>
        <v/>
      </c>
      <c r="F3051" s="14">
        <f>Retailers!K864</f>
        <v/>
      </c>
      <c r="T3051" s="14">
        <f>IF(F3050=24,SUM(D3051:F3240),"")</f>
        <v/>
      </c>
      <c r="U3051" s="14" t="n">
        <v>0</v>
      </c>
      <c r="V3051" s="14">
        <f>IF(T3051="","",T3051-U3051)</f>
        <v/>
      </c>
      <c r="AS3051" s="13" t="n"/>
      <c r="AT3051" s="13" t="n"/>
      <c r="AU3051" s="13" t="n"/>
    </row>
    <row r="3052">
      <c r="C3052" s="13" t="n">
        <v>99</v>
      </c>
      <c r="D3052" s="14">
        <f>Retailers!I865</f>
        <v/>
      </c>
      <c r="E3052" s="14">
        <f>Retailers!J865</f>
        <v/>
      </c>
      <c r="F3052" s="14">
        <f>Retailers!K865</f>
        <v/>
      </c>
      <c r="T3052" s="14">
        <f>IF(F3051=24,SUM(D3052:F3241),"")</f>
        <v/>
      </c>
      <c r="U3052" s="14" t="n">
        <v>0</v>
      </c>
      <c r="V3052" s="14">
        <f>IF(T3052="","",T3052-U3052)</f>
        <v/>
      </c>
      <c r="AS3052" s="13" t="n"/>
      <c r="AT3052" s="13" t="n"/>
      <c r="AU3052" s="13" t="n"/>
    </row>
    <row r="3053">
      <c r="C3053" s="13" t="n">
        <v>100</v>
      </c>
      <c r="D3053" s="14">
        <f>Retailers!I866</f>
        <v/>
      </c>
      <c r="E3053" s="14">
        <f>Retailers!J866</f>
        <v/>
      </c>
      <c r="F3053" s="14">
        <f>Retailers!K866</f>
        <v/>
      </c>
      <c r="T3053" s="14">
        <f>IF(F3052=24,SUM(D3053:F3242),"")</f>
        <v/>
      </c>
      <c r="U3053" s="14" t="n">
        <v>0</v>
      </c>
      <c r="V3053" s="14">
        <f>IF(T3053="","",T3053-U3053)</f>
        <v/>
      </c>
      <c r="AS3053" s="13" t="n"/>
      <c r="AT3053" s="13" t="n"/>
      <c r="AU3053" s="13" t="n"/>
    </row>
    <row r="3054">
      <c r="C3054" s="13" t="n">
        <v>101</v>
      </c>
      <c r="D3054" s="14">
        <f>Retailers!I867</f>
        <v/>
      </c>
      <c r="E3054" s="14">
        <f>Retailers!J867</f>
        <v/>
      </c>
      <c r="F3054" s="14">
        <f>Retailers!K867</f>
        <v/>
      </c>
      <c r="T3054" s="14">
        <f>IF(F3053=24,SUM(D3054:F3243),"")</f>
        <v/>
      </c>
      <c r="U3054" s="14" t="n">
        <v>0</v>
      </c>
      <c r="V3054" s="14">
        <f>IF(T3054="","",T3054-U3054)</f>
        <v/>
      </c>
      <c r="AS3054" s="13" t="n"/>
      <c r="AT3054" s="13" t="n"/>
      <c r="AU3054" s="13" t="n"/>
    </row>
    <row r="3055">
      <c r="C3055" s="13" t="n">
        <v>102</v>
      </c>
      <c r="D3055" s="14">
        <f>Retailers!I868</f>
        <v/>
      </c>
      <c r="E3055" s="14">
        <f>Retailers!J868</f>
        <v/>
      </c>
      <c r="F3055" s="14">
        <f>Retailers!K868</f>
        <v/>
      </c>
      <c r="T3055" s="14">
        <f>IF(F3054=24,SUM(D3055:F3244),"")</f>
        <v/>
      </c>
      <c r="U3055" s="14" t="n">
        <v>0</v>
      </c>
      <c r="V3055" s="14">
        <f>IF(T3055="","",T3055-U3055)</f>
        <v/>
      </c>
      <c r="AS3055" s="13" t="n"/>
      <c r="AT3055" s="13" t="n"/>
      <c r="AU3055" s="13" t="n"/>
    </row>
    <row r="3056">
      <c r="C3056" s="13" t="n">
        <v>103</v>
      </c>
      <c r="D3056" s="14">
        <f>Retailers!I869</f>
        <v/>
      </c>
      <c r="E3056" s="14">
        <f>Retailers!J869</f>
        <v/>
      </c>
      <c r="F3056" s="14">
        <f>Retailers!K869</f>
        <v/>
      </c>
      <c r="T3056" s="14">
        <f>IF(F3055=24,SUM(D3056:F3245),"")</f>
        <v/>
      </c>
      <c r="U3056" s="14" t="n">
        <v>0</v>
      </c>
      <c r="V3056" s="14">
        <f>IF(T3056="","",T3056-U3056)</f>
        <v/>
      </c>
      <c r="AS3056" s="13" t="n"/>
      <c r="AT3056" s="13" t="n"/>
      <c r="AU3056" s="13" t="n"/>
    </row>
    <row r="3057">
      <c r="C3057" s="13" t="n">
        <v>104</v>
      </c>
      <c r="D3057" s="14">
        <f>Retailers!I870</f>
        <v/>
      </c>
      <c r="E3057" s="14">
        <f>Retailers!J870</f>
        <v/>
      </c>
      <c r="F3057" s="14">
        <f>Retailers!K870</f>
        <v/>
      </c>
      <c r="T3057" s="14">
        <f>IF(F3056=24,SUM(D3057:F3246),"")</f>
        <v/>
      </c>
      <c r="U3057" s="14" t="n">
        <v>0</v>
      </c>
      <c r="V3057" s="14">
        <f>IF(T3057="","",T3057-U3057)</f>
        <v/>
      </c>
      <c r="AS3057" s="13" t="n"/>
      <c r="AT3057" s="13" t="n"/>
      <c r="AU3057" s="13" t="n"/>
    </row>
    <row r="3058">
      <c r="C3058" s="13" t="n">
        <v>105</v>
      </c>
      <c r="D3058" s="14">
        <f>Retailers!I871</f>
        <v/>
      </c>
      <c r="E3058" s="14">
        <f>Retailers!J871</f>
        <v/>
      </c>
      <c r="F3058" s="14">
        <f>Retailers!K871</f>
        <v/>
      </c>
      <c r="T3058" s="14">
        <f>IF(F3057=24,SUM(D3058:F3247),"")</f>
        <v/>
      </c>
      <c r="U3058" s="14" t="n">
        <v>0</v>
      </c>
      <c r="V3058" s="14">
        <f>IF(T3058="","",T3058-U3058)</f>
        <v/>
      </c>
      <c r="AS3058" s="13" t="n"/>
      <c r="AT3058" s="13" t="n"/>
      <c r="AU3058" s="13" t="n"/>
    </row>
    <row r="3059">
      <c r="C3059" s="13" t="n">
        <v>106</v>
      </c>
      <c r="D3059" s="14">
        <f>Retailers!I872</f>
        <v/>
      </c>
      <c r="E3059" s="14">
        <f>Retailers!J872</f>
        <v/>
      </c>
      <c r="F3059" s="14">
        <f>Retailers!K872</f>
        <v/>
      </c>
      <c r="T3059" s="14">
        <f>IF(F3058=24,SUM(D3059:F3248),"")</f>
        <v/>
      </c>
      <c r="U3059" s="14" t="n">
        <v>0</v>
      </c>
      <c r="V3059" s="14">
        <f>IF(T3059="","",T3059-U3059)</f>
        <v/>
      </c>
      <c r="AS3059" s="13" t="n"/>
      <c r="AT3059" s="13" t="n"/>
      <c r="AU3059" s="13" t="n"/>
    </row>
    <row r="3060">
      <c r="C3060" s="13" t="n">
        <v>107</v>
      </c>
      <c r="D3060" s="14">
        <f>Retailers!I873</f>
        <v/>
      </c>
      <c r="E3060" s="14">
        <f>Retailers!J873</f>
        <v/>
      </c>
      <c r="F3060" s="14">
        <f>Retailers!K873</f>
        <v/>
      </c>
      <c r="T3060" s="14">
        <f>IF(F3059=24,SUM(D3060:F3249),"")</f>
        <v/>
      </c>
      <c r="U3060" s="14" t="n">
        <v>0</v>
      </c>
      <c r="V3060" s="14">
        <f>IF(T3060="","",T3060-U3060)</f>
        <v/>
      </c>
      <c r="AS3060" s="13" t="n"/>
      <c r="AT3060" s="13" t="n"/>
      <c r="AU3060" s="13" t="n"/>
    </row>
    <row r="3061">
      <c r="C3061" s="13" t="n">
        <v>108</v>
      </c>
      <c r="D3061" s="14">
        <f>Retailers!I874</f>
        <v/>
      </c>
      <c r="E3061" s="14">
        <f>Retailers!J874</f>
        <v/>
      </c>
      <c r="F3061" s="14">
        <f>Retailers!K874</f>
        <v/>
      </c>
      <c r="T3061" s="14">
        <f>IF(F3060=24,SUM(D3061:F3250),"")</f>
        <v/>
      </c>
      <c r="U3061" s="14" t="n">
        <v>0</v>
      </c>
      <c r="V3061" s="14">
        <f>IF(T3061="","",T3061-U3061)</f>
        <v/>
      </c>
      <c r="AS3061" s="13" t="n"/>
      <c r="AT3061" s="13" t="n"/>
      <c r="AU3061" s="13" t="n"/>
    </row>
    <row r="3062">
      <c r="C3062" s="13" t="n">
        <v>109</v>
      </c>
      <c r="D3062" s="14">
        <f>Retailers!I875</f>
        <v/>
      </c>
      <c r="E3062" s="14">
        <f>Retailers!J875</f>
        <v/>
      </c>
      <c r="F3062" s="14">
        <f>Retailers!K875</f>
        <v/>
      </c>
      <c r="T3062" s="14">
        <f>IF(F3061=24,SUM(D3062:F3251),"")</f>
        <v/>
      </c>
      <c r="U3062" s="14" t="n">
        <v>0</v>
      </c>
      <c r="V3062" s="14">
        <f>IF(T3062="","",T3062-U3062)</f>
        <v/>
      </c>
      <c r="AS3062" s="13" t="n"/>
      <c r="AT3062" s="13" t="n"/>
      <c r="AU3062" s="13" t="n"/>
    </row>
    <row r="3063">
      <c r="C3063" s="13" t="n">
        <v>110</v>
      </c>
      <c r="D3063" s="14">
        <f>Retailers!I876</f>
        <v/>
      </c>
      <c r="E3063" s="14">
        <f>Retailers!J876</f>
        <v/>
      </c>
      <c r="F3063" s="14">
        <f>Retailers!K876</f>
        <v/>
      </c>
      <c r="T3063" s="14">
        <f>IF(F3062=24,SUM(D3063:F3252),"")</f>
        <v/>
      </c>
      <c r="U3063" s="14" t="n">
        <v>0</v>
      </c>
      <c r="V3063" s="14">
        <f>IF(T3063="","",T3063-U3063)</f>
        <v/>
      </c>
      <c r="AS3063" s="13" t="n"/>
      <c r="AT3063" s="13" t="n"/>
      <c r="AU3063" s="13" t="n"/>
    </row>
    <row r="3064">
      <c r="C3064" s="13" t="n">
        <v>111</v>
      </c>
      <c r="D3064" s="14">
        <f>Retailers!I877</f>
        <v/>
      </c>
      <c r="E3064" s="14">
        <f>Retailers!J877</f>
        <v/>
      </c>
      <c r="F3064" s="14">
        <f>Retailers!K877</f>
        <v/>
      </c>
      <c r="T3064" s="14">
        <f>IF(F3063=24,SUM(D3064:F3253),"")</f>
        <v/>
      </c>
      <c r="U3064" s="14" t="n">
        <v>0</v>
      </c>
      <c r="V3064" s="14">
        <f>IF(T3064="","",T3064-U3064)</f>
        <v/>
      </c>
      <c r="AS3064" s="13" t="n"/>
      <c r="AT3064" s="13" t="n"/>
      <c r="AU3064" s="13" t="n"/>
    </row>
    <row r="3065">
      <c r="C3065" s="13" t="n">
        <v>112</v>
      </c>
      <c r="D3065" s="14">
        <f>Retailers!I878</f>
        <v/>
      </c>
      <c r="E3065" s="14">
        <f>Retailers!J878</f>
        <v/>
      </c>
      <c r="F3065" s="14">
        <f>Retailers!K878</f>
        <v/>
      </c>
      <c r="T3065" s="14">
        <f>IF(F3064=24,SUM(D3065:F3254),"")</f>
        <v/>
      </c>
      <c r="U3065" s="14" t="n">
        <v>0</v>
      </c>
      <c r="V3065" s="14">
        <f>IF(T3065="","",T3065-U3065)</f>
        <v/>
      </c>
      <c r="AS3065" s="13" t="n"/>
      <c r="AT3065" s="13" t="n"/>
      <c r="AU3065" s="13" t="n"/>
    </row>
    <row r="3066">
      <c r="C3066" s="13" t="n">
        <v>113</v>
      </c>
      <c r="D3066" s="14">
        <f>Retailers!I879</f>
        <v/>
      </c>
      <c r="E3066" s="14">
        <f>Retailers!J879</f>
        <v/>
      </c>
      <c r="F3066" s="14">
        <f>Retailers!K879</f>
        <v/>
      </c>
      <c r="T3066" s="14">
        <f>IF(F3065=24,SUM(D3066:F3255),"")</f>
        <v/>
      </c>
      <c r="U3066" s="14" t="n">
        <v>0</v>
      </c>
      <c r="V3066" s="14">
        <f>IF(T3066="","",T3066-U3066)</f>
        <v/>
      </c>
      <c r="AS3066" s="13" t="n"/>
      <c r="AT3066" s="13" t="n"/>
      <c r="AU3066" s="13" t="n"/>
    </row>
    <row r="3067">
      <c r="C3067" s="13" t="n">
        <v>114</v>
      </c>
      <c r="D3067" s="14">
        <f>Retailers!I880</f>
        <v/>
      </c>
      <c r="E3067" s="14">
        <f>Retailers!J880</f>
        <v/>
      </c>
      <c r="F3067" s="14">
        <f>Retailers!K880</f>
        <v/>
      </c>
      <c r="T3067" s="14">
        <f>IF(F3066=24,SUM(D3067:F3256),"")</f>
        <v/>
      </c>
      <c r="U3067" s="14" t="n">
        <v>0</v>
      </c>
      <c r="V3067" s="14">
        <f>IF(T3067="","",T3067-U3067)</f>
        <v/>
      </c>
      <c r="AS3067" s="13" t="n"/>
      <c r="AT3067" s="13" t="n"/>
      <c r="AU3067" s="13" t="n"/>
    </row>
    <row r="3068">
      <c r="C3068" s="13" t="n">
        <v>115</v>
      </c>
      <c r="D3068" s="14">
        <f>Retailers!I881</f>
        <v/>
      </c>
      <c r="E3068" s="14">
        <f>Retailers!J881</f>
        <v/>
      </c>
      <c r="F3068" s="14">
        <f>Retailers!K881</f>
        <v/>
      </c>
      <c r="T3068" s="14">
        <f>IF(F3067=24,SUM(D3068:F3257),"")</f>
        <v/>
      </c>
      <c r="U3068" s="14" t="n">
        <v>0</v>
      </c>
      <c r="V3068" s="14">
        <f>IF(T3068="","",T3068-U3068)</f>
        <v/>
      </c>
      <c r="AS3068" s="13" t="n"/>
      <c r="AT3068" s="13" t="n"/>
      <c r="AU3068" s="13" t="n"/>
    </row>
    <row r="3069">
      <c r="C3069" s="13" t="n">
        <v>116</v>
      </c>
      <c r="D3069" s="14">
        <f>Retailers!I882</f>
        <v/>
      </c>
      <c r="E3069" s="14">
        <f>Retailers!J882</f>
        <v/>
      </c>
      <c r="F3069" s="14">
        <f>Retailers!K882</f>
        <v/>
      </c>
      <c r="T3069" s="14">
        <f>IF(F3068=24,SUM(D3069:F3258),"")</f>
        <v/>
      </c>
      <c r="U3069" s="14" t="n">
        <v>0</v>
      </c>
      <c r="V3069" s="14">
        <f>IF(T3069="","",T3069-U3069)</f>
        <v/>
      </c>
      <c r="AS3069" s="13" t="n"/>
      <c r="AT3069" s="13" t="n"/>
      <c r="AU3069" s="13" t="n"/>
    </row>
    <row r="3070">
      <c r="C3070" s="13" t="n">
        <v>117</v>
      </c>
      <c r="D3070" s="14">
        <f>Retailers!I883</f>
        <v/>
      </c>
      <c r="E3070" s="14">
        <f>Retailers!J883</f>
        <v/>
      </c>
      <c r="F3070" s="14">
        <f>Retailers!K883</f>
        <v/>
      </c>
      <c r="T3070" s="14">
        <f>IF(F3069=24,SUM(D3070:F3259),"")</f>
        <v/>
      </c>
      <c r="U3070" s="14" t="n">
        <v>0</v>
      </c>
      <c r="V3070" s="14">
        <f>IF(T3070="","",T3070-U3070)</f>
        <v/>
      </c>
      <c r="AS3070" s="13" t="n"/>
      <c r="AT3070" s="13" t="n"/>
      <c r="AU3070" s="13" t="n"/>
    </row>
    <row r="3071">
      <c r="C3071" s="13" t="n">
        <v>118</v>
      </c>
      <c r="D3071" s="14">
        <f>Retailers!I884</f>
        <v/>
      </c>
      <c r="E3071" s="14">
        <f>Retailers!J884</f>
        <v/>
      </c>
      <c r="F3071" s="14">
        <f>Retailers!K884</f>
        <v/>
      </c>
      <c r="T3071" s="14">
        <f>IF(F3070=24,SUM(D3071:F3260),"")</f>
        <v/>
      </c>
      <c r="U3071" s="14" t="n">
        <v>0</v>
      </c>
      <c r="V3071" s="14">
        <f>IF(T3071="","",T3071-U3071)</f>
        <v/>
      </c>
      <c r="AS3071" s="13" t="n"/>
      <c r="AT3071" s="13" t="n"/>
      <c r="AU3071" s="13" t="n"/>
    </row>
    <row r="3072">
      <c r="C3072" s="13" t="n">
        <v>119</v>
      </c>
      <c r="D3072" s="14">
        <f>Retailers!I885</f>
        <v/>
      </c>
      <c r="E3072" s="14">
        <f>Retailers!J885</f>
        <v/>
      </c>
      <c r="F3072" s="14">
        <f>Retailers!K885</f>
        <v/>
      </c>
      <c r="T3072" s="14">
        <f>IF(F3071=24,SUM(D3072:F3261),"")</f>
        <v/>
      </c>
      <c r="U3072" s="14" t="n">
        <v>0</v>
      </c>
      <c r="V3072" s="14">
        <f>IF(T3072="","",T3072-U3072)</f>
        <v/>
      </c>
      <c r="AS3072" s="13" t="n"/>
      <c r="AT3072" s="13" t="n"/>
      <c r="AU3072" s="13" t="n"/>
    </row>
    <row r="3073">
      <c r="C3073" s="13" t="n">
        <v>120</v>
      </c>
      <c r="D3073" s="14">
        <f>Retailers!I886</f>
        <v/>
      </c>
      <c r="E3073" s="14">
        <f>Retailers!J886</f>
        <v/>
      </c>
      <c r="F3073" s="14">
        <f>Retailers!K886</f>
        <v/>
      </c>
      <c r="T3073" s="14">
        <f>IF(F3072=24,SUM(D3073:F3262),"")</f>
        <v/>
      </c>
      <c r="U3073" s="14" t="n">
        <v>0</v>
      </c>
      <c r="V3073" s="14">
        <f>IF(T3073="","",T3073-U3073)</f>
        <v/>
      </c>
      <c r="AS3073" s="13" t="n"/>
      <c r="AT3073" s="13" t="n"/>
      <c r="AU3073" s="13" t="n"/>
    </row>
    <row r="3074">
      <c r="C3074" s="13" t="n">
        <v>121</v>
      </c>
      <c r="D3074" s="14">
        <f>Retailers!I887</f>
        <v/>
      </c>
      <c r="E3074" s="14">
        <f>Retailers!J887</f>
        <v/>
      </c>
      <c r="F3074" s="14">
        <f>Retailers!K887</f>
        <v/>
      </c>
      <c r="T3074" s="14">
        <f>IF(F3073=24,SUM(D3074:F3263),"")</f>
        <v/>
      </c>
      <c r="U3074" s="14" t="n">
        <v>0</v>
      </c>
      <c r="V3074" s="14">
        <f>IF(T3074="","",T3074-U3074)</f>
        <v/>
      </c>
      <c r="AS3074" s="13" t="n"/>
      <c r="AT3074" s="13" t="n"/>
      <c r="AU3074" s="13" t="n"/>
    </row>
    <row r="3075">
      <c r="C3075" s="13" t="n">
        <v>122</v>
      </c>
      <c r="D3075" s="14">
        <f>Retailers!I888</f>
        <v/>
      </c>
      <c r="E3075" s="14">
        <f>Retailers!J888</f>
        <v/>
      </c>
      <c r="F3075" s="14">
        <f>Retailers!K888</f>
        <v/>
      </c>
      <c r="T3075" s="14">
        <f>IF(F3074=24,SUM(D3075:F3264),"")</f>
        <v/>
      </c>
      <c r="U3075" s="14" t="n">
        <v>0</v>
      </c>
      <c r="V3075" s="14">
        <f>IF(T3075="","",T3075-U3075)</f>
        <v/>
      </c>
      <c r="AS3075" s="13" t="n"/>
      <c r="AT3075" s="13" t="n"/>
      <c r="AU3075" s="13" t="n"/>
    </row>
    <row r="3076">
      <c r="C3076" s="13" t="n">
        <v>123</v>
      </c>
      <c r="D3076" s="14">
        <f>Retailers!I889</f>
        <v/>
      </c>
      <c r="E3076" s="14">
        <f>Retailers!J889</f>
        <v/>
      </c>
      <c r="F3076" s="14">
        <f>Retailers!K889</f>
        <v/>
      </c>
      <c r="T3076" s="14">
        <f>IF(F3075=24,SUM(D3076:F3265),"")</f>
        <v/>
      </c>
      <c r="U3076" s="14" t="n">
        <v>0</v>
      </c>
      <c r="V3076" s="14">
        <f>IF(T3076="","",T3076-U3076)</f>
        <v/>
      </c>
      <c r="AS3076" s="13" t="n"/>
      <c r="AT3076" s="13" t="n"/>
      <c r="AU3076" s="13" t="n"/>
    </row>
    <row r="3077">
      <c r="C3077" s="13" t="n">
        <v>124</v>
      </c>
      <c r="D3077" s="14">
        <f>Retailers!I890</f>
        <v/>
      </c>
      <c r="E3077" s="14">
        <f>Retailers!J890</f>
        <v/>
      </c>
      <c r="F3077" s="14">
        <f>Retailers!K890</f>
        <v/>
      </c>
      <c r="T3077" s="14">
        <f>IF(F3076=24,SUM(D3077:F3266),"")</f>
        <v/>
      </c>
      <c r="U3077" s="14" t="n">
        <v>0</v>
      </c>
      <c r="V3077" s="14">
        <f>IF(T3077="","",T3077-U3077)</f>
        <v/>
      </c>
      <c r="AS3077" s="13" t="n"/>
      <c r="AT3077" s="13" t="n"/>
      <c r="AU3077" s="13" t="n"/>
    </row>
    <row r="3078">
      <c r="C3078" s="13" t="n">
        <v>125</v>
      </c>
      <c r="D3078" s="14">
        <f>Retailers!I891</f>
        <v/>
      </c>
      <c r="E3078" s="14">
        <f>Retailers!J891</f>
        <v/>
      </c>
      <c r="F3078" s="14">
        <f>Retailers!K891</f>
        <v/>
      </c>
      <c r="T3078" s="14">
        <f>IF(F3077=24,SUM(D3078:F3267),"")</f>
        <v/>
      </c>
      <c r="U3078" s="14" t="n">
        <v>0</v>
      </c>
      <c r="V3078" s="14">
        <f>IF(T3078="","",T3078-U3078)</f>
        <v/>
      </c>
      <c r="AS3078" s="13" t="n"/>
      <c r="AT3078" s="13" t="n"/>
      <c r="AU3078" s="13" t="n"/>
    </row>
    <row r="3079">
      <c r="C3079" s="13" t="n">
        <v>126</v>
      </c>
      <c r="D3079" s="14">
        <f>Retailers!I892</f>
        <v/>
      </c>
      <c r="E3079" s="14">
        <f>Retailers!J892</f>
        <v/>
      </c>
      <c r="F3079" s="14">
        <f>Retailers!K892</f>
        <v/>
      </c>
      <c r="T3079" s="14">
        <f>IF(F3078=24,SUM(D3079:F3268),"")</f>
        <v/>
      </c>
      <c r="U3079" s="14" t="n">
        <v>0</v>
      </c>
      <c r="V3079" s="14">
        <f>IF(T3079="","",T3079-U3079)</f>
        <v/>
      </c>
      <c r="AS3079" s="13" t="n"/>
      <c r="AT3079" s="13" t="n"/>
      <c r="AU3079" s="13" t="n"/>
    </row>
    <row r="3080">
      <c r="C3080" s="13" t="n">
        <v>127</v>
      </c>
      <c r="D3080" s="14">
        <f>Retailers!I893</f>
        <v/>
      </c>
      <c r="E3080" s="14">
        <f>Retailers!J893</f>
        <v/>
      </c>
      <c r="F3080" s="14">
        <f>Retailers!K893</f>
        <v/>
      </c>
      <c r="T3080" s="14">
        <f>IF(F3079=24,SUM(D3080:F3269),"")</f>
        <v/>
      </c>
      <c r="U3080" s="14" t="n">
        <v>0</v>
      </c>
      <c r="V3080" s="14">
        <f>IF(T3080="","",T3080-U3080)</f>
        <v/>
      </c>
      <c r="AS3080" s="13" t="n"/>
      <c r="AT3080" s="13" t="n"/>
      <c r="AU3080" s="13" t="n"/>
    </row>
    <row r="3081">
      <c r="C3081" s="13" t="n">
        <v>128</v>
      </c>
      <c r="D3081" s="14">
        <f>Retailers!I894</f>
        <v/>
      </c>
      <c r="E3081" s="14">
        <f>Retailers!J894</f>
        <v/>
      </c>
      <c r="F3081" s="14">
        <f>Retailers!K894</f>
        <v/>
      </c>
      <c r="T3081" s="14">
        <f>IF(F3080=24,SUM(D3081:F3270),"")</f>
        <v/>
      </c>
      <c r="U3081" s="14" t="n">
        <v>0</v>
      </c>
      <c r="V3081" s="14">
        <f>IF(T3081="","",T3081-U3081)</f>
        <v/>
      </c>
      <c r="AS3081" s="13" t="n"/>
      <c r="AT3081" s="13" t="n"/>
      <c r="AU3081" s="13" t="n"/>
    </row>
    <row r="3082">
      <c r="C3082" s="13" t="n">
        <v>129</v>
      </c>
      <c r="D3082" s="14">
        <f>Retailers!I895</f>
        <v/>
      </c>
      <c r="E3082" s="14">
        <f>Retailers!J895</f>
        <v/>
      </c>
      <c r="F3082" s="14">
        <f>Retailers!K895</f>
        <v/>
      </c>
      <c r="T3082" s="14">
        <f>IF(F3081=24,SUM(D3082:F3271),"")</f>
        <v/>
      </c>
      <c r="U3082" s="14" t="n">
        <v>0</v>
      </c>
      <c r="V3082" s="14">
        <f>IF(T3082="","",T3082-U3082)</f>
        <v/>
      </c>
      <c r="AS3082" s="13" t="n"/>
      <c r="AT3082" s="13" t="n"/>
      <c r="AU3082" s="13" t="n"/>
    </row>
    <row r="3083">
      <c r="C3083" s="13" t="n">
        <v>130</v>
      </c>
      <c r="D3083" s="14">
        <f>Retailers!I896</f>
        <v/>
      </c>
      <c r="E3083" s="14">
        <f>Retailers!J896</f>
        <v/>
      </c>
      <c r="F3083" s="14">
        <f>Retailers!K896</f>
        <v/>
      </c>
      <c r="T3083" s="14">
        <f>IF(F3082=24,SUM(D3083:F3272),"")</f>
        <v/>
      </c>
      <c r="U3083" s="14" t="n">
        <v>0</v>
      </c>
      <c r="V3083" s="14">
        <f>IF(T3083="","",T3083-U3083)</f>
        <v/>
      </c>
      <c r="AS3083" s="13" t="n"/>
      <c r="AT3083" s="13" t="n"/>
      <c r="AU3083" s="13" t="n"/>
    </row>
    <row r="3084">
      <c r="C3084" s="13" t="n">
        <v>131</v>
      </c>
      <c r="D3084" s="14">
        <f>Retailers!I897</f>
        <v/>
      </c>
      <c r="E3084" s="14">
        <f>Retailers!J897</f>
        <v/>
      </c>
      <c r="F3084" s="14">
        <f>Retailers!K897</f>
        <v/>
      </c>
      <c r="T3084" s="14">
        <f>IF(F3083=24,SUM(D3084:F3273),"")</f>
        <v/>
      </c>
      <c r="U3084" s="14" t="n">
        <v>0</v>
      </c>
      <c r="V3084" s="14">
        <f>IF(T3084="","",T3084-U3084)</f>
        <v/>
      </c>
      <c r="AS3084" s="13" t="n"/>
      <c r="AT3084" s="13" t="n"/>
      <c r="AU3084" s="13" t="n"/>
    </row>
    <row r="3085">
      <c r="C3085" s="13" t="n">
        <v>132</v>
      </c>
      <c r="D3085" s="14">
        <f>Retailers!I898</f>
        <v/>
      </c>
      <c r="E3085" s="14">
        <f>Retailers!J898</f>
        <v/>
      </c>
      <c r="F3085" s="14">
        <f>Retailers!K898</f>
        <v/>
      </c>
      <c r="T3085" s="14">
        <f>IF(F3084=24,SUM(D3085:F3274),"")</f>
        <v/>
      </c>
      <c r="U3085" s="14" t="n">
        <v>0</v>
      </c>
      <c r="V3085" s="14">
        <f>IF(T3085="","",T3085-U3085)</f>
        <v/>
      </c>
      <c r="AS3085" s="13" t="n"/>
      <c r="AT3085" s="13" t="n"/>
      <c r="AU3085" s="13" t="n"/>
    </row>
    <row r="3086">
      <c r="C3086" s="13" t="n">
        <v>133</v>
      </c>
      <c r="D3086" s="14">
        <f>Retailers!I899</f>
        <v/>
      </c>
      <c r="E3086" s="14">
        <f>Retailers!J899</f>
        <v/>
      </c>
      <c r="F3086" s="14">
        <f>Retailers!K899</f>
        <v/>
      </c>
      <c r="T3086" s="14">
        <f>IF(F3085=24,SUM(D3086:F3275),"")</f>
        <v/>
      </c>
      <c r="U3086" s="14" t="n">
        <v>0</v>
      </c>
      <c r="V3086" s="14">
        <f>IF(T3086="","",T3086-U3086)</f>
        <v/>
      </c>
      <c r="AS3086" s="13" t="n"/>
      <c r="AT3086" s="13" t="n"/>
      <c r="AU3086" s="13" t="n"/>
    </row>
    <row r="3087">
      <c r="C3087" s="13" t="n">
        <v>134</v>
      </c>
      <c r="D3087" s="14">
        <f>Retailers!I900</f>
        <v/>
      </c>
      <c r="E3087" s="14">
        <f>Retailers!J900</f>
        <v/>
      </c>
      <c r="F3087" s="14">
        <f>Retailers!K900</f>
        <v/>
      </c>
      <c r="T3087" s="14">
        <f>IF(F3086=24,SUM(D3087:F3276),"")</f>
        <v/>
      </c>
      <c r="U3087" s="14" t="n">
        <v>0</v>
      </c>
      <c r="V3087" s="14">
        <f>IF(T3087="","",T3087-U3087)</f>
        <v/>
      </c>
      <c r="AS3087" s="13" t="n"/>
      <c r="AT3087" s="13" t="n"/>
      <c r="AU3087" s="13" t="n"/>
    </row>
    <row r="3088">
      <c r="C3088" s="13" t="n">
        <v>135</v>
      </c>
      <c r="D3088" s="14">
        <f>Retailers!I901</f>
        <v/>
      </c>
      <c r="E3088" s="14">
        <f>Retailers!J901</f>
        <v/>
      </c>
      <c r="F3088" s="14">
        <f>Retailers!K901</f>
        <v/>
      </c>
      <c r="T3088" s="14">
        <f>IF(F3087=24,SUM(D3088:F3277),"")</f>
        <v/>
      </c>
      <c r="U3088" s="14" t="n">
        <v>0</v>
      </c>
      <c r="V3088" s="14">
        <f>IF(T3088="","",T3088-U3088)</f>
        <v/>
      </c>
      <c r="AS3088" s="13" t="n"/>
      <c r="AT3088" s="13" t="n"/>
      <c r="AU3088" s="13" t="n"/>
    </row>
    <row r="3089">
      <c r="C3089" s="13" t="n">
        <v>136</v>
      </c>
      <c r="D3089" s="14">
        <f>Retailers!I902</f>
        <v/>
      </c>
      <c r="E3089" s="14">
        <f>Retailers!J902</f>
        <v/>
      </c>
      <c r="F3089" s="14">
        <f>Retailers!K902</f>
        <v/>
      </c>
      <c r="T3089" s="14">
        <f>IF(F3088=24,SUM(D3089:F3278),"")</f>
        <v/>
      </c>
      <c r="U3089" s="14" t="n">
        <v>0</v>
      </c>
      <c r="V3089" s="14">
        <f>IF(T3089="","",T3089-U3089)</f>
        <v/>
      </c>
      <c r="AS3089" s="13" t="n"/>
      <c r="AT3089" s="13" t="n"/>
      <c r="AU3089" s="13" t="n"/>
    </row>
    <row r="3090">
      <c r="C3090" s="13" t="n">
        <v>137</v>
      </c>
      <c r="D3090" s="14">
        <f>Retailers!I903</f>
        <v/>
      </c>
      <c r="E3090" s="14">
        <f>Retailers!J903</f>
        <v/>
      </c>
      <c r="F3090" s="14">
        <f>Retailers!K903</f>
        <v/>
      </c>
      <c r="T3090" s="14">
        <f>IF(F3089=24,SUM(D3090:F3279),"")</f>
        <v/>
      </c>
      <c r="U3090" s="14" t="n">
        <v>0</v>
      </c>
      <c r="V3090" s="14">
        <f>IF(T3090="","",T3090-U3090)</f>
        <v/>
      </c>
      <c r="AS3090" s="13" t="n"/>
      <c r="AT3090" s="13" t="n"/>
      <c r="AU3090" s="13" t="n"/>
    </row>
    <row r="3091">
      <c r="C3091" s="13" t="n">
        <v>138</v>
      </c>
      <c r="D3091" s="14">
        <f>Retailers!I904</f>
        <v/>
      </c>
      <c r="E3091" s="14">
        <f>Retailers!J904</f>
        <v/>
      </c>
      <c r="F3091" s="14">
        <f>Retailers!K904</f>
        <v/>
      </c>
      <c r="T3091" s="14">
        <f>IF(F3090=24,SUM(D3091:F3280),"")</f>
        <v/>
      </c>
      <c r="U3091" s="14" t="n">
        <v>0</v>
      </c>
      <c r="V3091" s="14">
        <f>IF(T3091="","",T3091-U3091)</f>
        <v/>
      </c>
      <c r="AS3091" s="13" t="n"/>
      <c r="AT3091" s="13" t="n"/>
      <c r="AU3091" s="13" t="n"/>
    </row>
    <row r="3092">
      <c r="C3092" s="13" t="n">
        <v>139</v>
      </c>
      <c r="D3092" s="14">
        <f>Retailers!I905</f>
        <v/>
      </c>
      <c r="E3092" s="14">
        <f>Retailers!J905</f>
        <v/>
      </c>
      <c r="F3092" s="14">
        <f>Retailers!K905</f>
        <v/>
      </c>
      <c r="T3092" s="14">
        <f>IF(F3091=24,SUM(D3092:F3281),"")</f>
        <v/>
      </c>
      <c r="U3092" s="14" t="n">
        <v>0</v>
      </c>
      <c r="V3092" s="14">
        <f>IF(T3092="","",T3092-U3092)</f>
        <v/>
      </c>
      <c r="AS3092" s="13" t="n"/>
      <c r="AT3092" s="13" t="n"/>
      <c r="AU3092" s="13" t="n"/>
    </row>
    <row r="3093">
      <c r="C3093" s="13" t="n">
        <v>140</v>
      </c>
      <c r="D3093" s="14">
        <f>Retailers!I906</f>
        <v/>
      </c>
      <c r="E3093" s="14">
        <f>Retailers!J906</f>
        <v/>
      </c>
      <c r="F3093" s="14">
        <f>Retailers!K906</f>
        <v/>
      </c>
      <c r="T3093" s="14">
        <f>IF(F3092=24,SUM(D3093:F3282),"")</f>
        <v/>
      </c>
      <c r="U3093" s="14" t="n">
        <v>0</v>
      </c>
      <c r="V3093" s="14">
        <f>IF(T3093="","",T3093-U3093)</f>
        <v/>
      </c>
      <c r="AS3093" s="13" t="n"/>
      <c r="AT3093" s="13" t="n"/>
      <c r="AU3093" s="13" t="n"/>
    </row>
    <row r="3094">
      <c r="C3094" s="13" t="n">
        <v>141</v>
      </c>
      <c r="D3094" s="14">
        <f>Retailers!I907</f>
        <v/>
      </c>
      <c r="E3094" s="14">
        <f>Retailers!J907</f>
        <v/>
      </c>
      <c r="F3094" s="14">
        <f>Retailers!K907</f>
        <v/>
      </c>
      <c r="T3094" s="14">
        <f>IF(F3093=24,SUM(D3094:F3283),"")</f>
        <v/>
      </c>
      <c r="U3094" s="14" t="n">
        <v>0</v>
      </c>
      <c r="V3094" s="14">
        <f>IF(T3094="","",T3094-U3094)</f>
        <v/>
      </c>
      <c r="AS3094" s="13" t="n"/>
      <c r="AT3094" s="13" t="n"/>
      <c r="AU3094" s="13" t="n"/>
    </row>
    <row r="3095">
      <c r="C3095" s="13" t="n">
        <v>142</v>
      </c>
      <c r="D3095" s="14">
        <f>Retailers!I908</f>
        <v/>
      </c>
      <c r="E3095" s="14">
        <f>Retailers!J908</f>
        <v/>
      </c>
      <c r="F3095" s="14">
        <f>Retailers!K908</f>
        <v/>
      </c>
      <c r="T3095" s="14">
        <f>IF(F3094=24,SUM(D3095:F3284),"")</f>
        <v/>
      </c>
      <c r="U3095" s="14" t="n">
        <v>0</v>
      </c>
      <c r="V3095" s="14">
        <f>IF(T3095="","",T3095-U3095)</f>
        <v/>
      </c>
      <c r="AS3095" s="13" t="n"/>
      <c r="AT3095" s="13" t="n"/>
      <c r="AU3095" s="13" t="n"/>
    </row>
    <row r="3096">
      <c r="C3096" s="13" t="n">
        <v>143</v>
      </c>
      <c r="D3096" s="14">
        <f>Retailers!I909</f>
        <v/>
      </c>
      <c r="E3096" s="14">
        <f>Retailers!J909</f>
        <v/>
      </c>
      <c r="F3096" s="14">
        <f>Retailers!K909</f>
        <v/>
      </c>
      <c r="T3096" s="14">
        <f>IF(F3095=24,SUM(D3096:F3285),"")</f>
        <v/>
      </c>
      <c r="U3096" s="14" t="n">
        <v>0</v>
      </c>
      <c r="V3096" s="14">
        <f>IF(T3096="","",T3096-U3096)</f>
        <v/>
      </c>
      <c r="AS3096" s="13" t="n"/>
      <c r="AT3096" s="13" t="n"/>
      <c r="AU3096" s="13" t="n"/>
    </row>
    <row r="3097">
      <c r="C3097" s="13" t="n">
        <v>144</v>
      </c>
      <c r="D3097" s="14">
        <f>Retailers!I910</f>
        <v/>
      </c>
      <c r="E3097" s="14">
        <f>Retailers!J910</f>
        <v/>
      </c>
      <c r="F3097" s="14">
        <f>Retailers!K910</f>
        <v/>
      </c>
      <c r="T3097" s="14">
        <f>IF(F3096=24,SUM(D3097:F3286),"")</f>
        <v/>
      </c>
      <c r="U3097" s="14" t="n">
        <v>0</v>
      </c>
      <c r="V3097" s="14">
        <f>IF(T3097="","",T3097-U3097)</f>
        <v/>
      </c>
      <c r="AS3097" s="13" t="n"/>
      <c r="AT3097" s="13" t="n"/>
      <c r="AU3097" s="13" t="n"/>
    </row>
    <row r="3098">
      <c r="C3098" s="13" t="n">
        <v>145</v>
      </c>
      <c r="D3098" s="14">
        <f>Retailers!I911</f>
        <v/>
      </c>
      <c r="E3098" s="14">
        <f>Retailers!J911</f>
        <v/>
      </c>
      <c r="F3098" s="14">
        <f>Retailers!K911</f>
        <v/>
      </c>
      <c r="T3098" s="14">
        <f>IF(F3097=24,SUM(D3098:F3287),"")</f>
        <v/>
      </c>
      <c r="U3098" s="14" t="n">
        <v>0</v>
      </c>
      <c r="V3098" s="14">
        <f>IF(T3098="","",T3098-U3098)</f>
        <v/>
      </c>
      <c r="AS3098" s="13" t="n"/>
      <c r="AT3098" s="13" t="n"/>
      <c r="AU3098" s="13" t="n"/>
    </row>
    <row r="3099">
      <c r="C3099" s="13" t="n">
        <v>146</v>
      </c>
      <c r="D3099" s="14">
        <f>Retailers!I912</f>
        <v/>
      </c>
      <c r="E3099" s="14">
        <f>Retailers!J912</f>
        <v/>
      </c>
      <c r="F3099" s="14">
        <f>Retailers!K912</f>
        <v/>
      </c>
      <c r="T3099" s="14">
        <f>IF(F3098=24,SUM(D3099:F3288),"")</f>
        <v/>
      </c>
      <c r="U3099" s="14" t="n">
        <v>0</v>
      </c>
      <c r="V3099" s="14">
        <f>IF(T3099="","",T3099-U3099)</f>
        <v/>
      </c>
      <c r="AS3099" s="13" t="n"/>
      <c r="AT3099" s="13" t="n"/>
      <c r="AU3099" s="13" t="n"/>
    </row>
    <row r="3100">
      <c r="C3100" s="13" t="n">
        <v>147</v>
      </c>
      <c r="D3100" s="14">
        <f>Retailers!I913</f>
        <v/>
      </c>
      <c r="E3100" s="14">
        <f>Retailers!J913</f>
        <v/>
      </c>
      <c r="F3100" s="14">
        <f>Retailers!K913</f>
        <v/>
      </c>
      <c r="T3100" s="14">
        <f>IF(F3099=24,SUM(D3100:F3289),"")</f>
        <v/>
      </c>
      <c r="U3100" s="14" t="n">
        <v>0</v>
      </c>
      <c r="V3100" s="14">
        <f>IF(T3100="","",T3100-U3100)</f>
        <v/>
      </c>
      <c r="AS3100" s="13" t="n"/>
      <c r="AT3100" s="13" t="n"/>
      <c r="AU3100" s="13" t="n"/>
    </row>
    <row r="3101">
      <c r="C3101" s="13" t="n">
        <v>148</v>
      </c>
      <c r="D3101" s="14">
        <f>Retailers!I914</f>
        <v/>
      </c>
      <c r="E3101" s="14">
        <f>Retailers!J914</f>
        <v/>
      </c>
      <c r="F3101" s="14">
        <f>Retailers!K914</f>
        <v/>
      </c>
      <c r="T3101" s="14">
        <f>IF(F3100=24,SUM(D3101:F3290),"")</f>
        <v/>
      </c>
      <c r="U3101" s="14" t="n">
        <v>0</v>
      </c>
      <c r="V3101" s="14">
        <f>IF(T3101="","",T3101-U3101)</f>
        <v/>
      </c>
      <c r="AS3101" s="13" t="n"/>
      <c r="AT3101" s="13" t="n"/>
      <c r="AU3101" s="13" t="n"/>
    </row>
    <row r="3102">
      <c r="C3102" s="13" t="n">
        <v>149</v>
      </c>
      <c r="D3102" s="14">
        <f>Retailers!I915</f>
        <v/>
      </c>
      <c r="E3102" s="14">
        <f>Retailers!J915</f>
        <v/>
      </c>
      <c r="F3102" s="14">
        <f>Retailers!K915</f>
        <v/>
      </c>
      <c r="T3102" s="14">
        <f>IF(F3101=24,SUM(D3102:F3291),"")</f>
        <v/>
      </c>
      <c r="U3102" s="14" t="n">
        <v>0</v>
      </c>
      <c r="V3102" s="14">
        <f>IF(T3102="","",T3102-U3102)</f>
        <v/>
      </c>
      <c r="AS3102" s="13" t="n"/>
      <c r="AT3102" s="13" t="n"/>
      <c r="AU3102" s="13" t="n"/>
    </row>
    <row r="3103">
      <c r="C3103" s="13" t="n">
        <v>150</v>
      </c>
      <c r="D3103" s="14">
        <f>Retailers!I916</f>
        <v/>
      </c>
      <c r="E3103" s="14">
        <f>Retailers!J916</f>
        <v/>
      </c>
      <c r="F3103" s="14">
        <f>Retailers!K916</f>
        <v/>
      </c>
      <c r="T3103" s="14">
        <f>IF(F3102=24,SUM(D3103:F3292),"")</f>
        <v/>
      </c>
      <c r="U3103" s="14" t="n">
        <v>0</v>
      </c>
      <c r="V3103" s="14">
        <f>IF(T3103="","",T3103-U3103)</f>
        <v/>
      </c>
      <c r="AS3103" s="13" t="n"/>
      <c r="AT3103" s="13" t="n"/>
      <c r="AU3103" s="13" t="n"/>
    </row>
    <row r="3104">
      <c r="C3104" s="13" t="n">
        <v>151</v>
      </c>
      <c r="D3104" s="14">
        <f>Retailers!I917</f>
        <v/>
      </c>
      <c r="E3104" s="14">
        <f>Retailers!J917</f>
        <v/>
      </c>
      <c r="F3104" s="14">
        <f>Retailers!K917</f>
        <v/>
      </c>
      <c r="T3104" s="14">
        <f>IF(F3103=24,SUM(D3104:F3293),"")</f>
        <v/>
      </c>
      <c r="U3104" s="14" t="n">
        <v>0</v>
      </c>
      <c r="V3104" s="14">
        <f>IF(T3104="","",T3104-U3104)</f>
        <v/>
      </c>
      <c r="AS3104" s="13" t="n"/>
      <c r="AT3104" s="13" t="n"/>
      <c r="AU3104" s="13" t="n"/>
    </row>
    <row r="3105">
      <c r="C3105" s="13" t="n">
        <v>152</v>
      </c>
      <c r="D3105" s="14">
        <f>Retailers!I918</f>
        <v/>
      </c>
      <c r="E3105" s="14">
        <f>Retailers!J918</f>
        <v/>
      </c>
      <c r="F3105" s="14">
        <f>Retailers!K918</f>
        <v/>
      </c>
      <c r="T3105" s="14">
        <f>IF(F3104=24,SUM(D3105:F3294),"")</f>
        <v/>
      </c>
      <c r="U3105" s="14" t="n">
        <v>0</v>
      </c>
      <c r="V3105" s="14">
        <f>IF(T3105="","",T3105-U3105)</f>
        <v/>
      </c>
      <c r="AS3105" s="13" t="n"/>
      <c r="AT3105" s="13" t="n"/>
      <c r="AU3105" s="13" t="n"/>
    </row>
    <row r="3106">
      <c r="C3106" s="13" t="n">
        <v>153</v>
      </c>
      <c r="D3106" s="14">
        <f>Retailers!I919</f>
        <v/>
      </c>
      <c r="E3106" s="14">
        <f>Retailers!J919</f>
        <v/>
      </c>
      <c r="F3106" s="14">
        <f>Retailers!K919</f>
        <v/>
      </c>
      <c r="T3106" s="14">
        <f>IF(F3105=24,SUM(D3106:F3295),"")</f>
        <v/>
      </c>
      <c r="U3106" s="14" t="n">
        <v>0</v>
      </c>
      <c r="V3106" s="14">
        <f>IF(T3106="","",T3106-U3106)</f>
        <v/>
      </c>
      <c r="AS3106" s="13" t="n"/>
      <c r="AT3106" s="13" t="n"/>
      <c r="AU3106" s="13" t="n"/>
    </row>
    <row r="3107">
      <c r="C3107" s="13" t="n">
        <v>154</v>
      </c>
      <c r="D3107" s="14">
        <f>Retailers!I920</f>
        <v/>
      </c>
      <c r="E3107" s="14">
        <f>Retailers!J920</f>
        <v/>
      </c>
      <c r="F3107" s="14">
        <f>Retailers!K920</f>
        <v/>
      </c>
      <c r="T3107" s="14">
        <f>IF(F3106=24,SUM(D3107:F3296),"")</f>
        <v/>
      </c>
      <c r="U3107" s="14" t="n">
        <v>0</v>
      </c>
      <c r="V3107" s="14">
        <f>IF(T3107="","",T3107-U3107)</f>
        <v/>
      </c>
      <c r="AS3107" s="13" t="n"/>
      <c r="AT3107" s="13" t="n"/>
      <c r="AU3107" s="13" t="n"/>
    </row>
    <row r="3108">
      <c r="C3108" s="13" t="n">
        <v>155</v>
      </c>
      <c r="D3108" s="14">
        <f>Retailers!I921</f>
        <v/>
      </c>
      <c r="E3108" s="14">
        <f>Retailers!J921</f>
        <v/>
      </c>
      <c r="F3108" s="14">
        <f>Retailers!K921</f>
        <v/>
      </c>
      <c r="T3108" s="14">
        <f>IF(F3107=24,SUM(D3108:F3297),"")</f>
        <v/>
      </c>
      <c r="U3108" s="14" t="n">
        <v>0</v>
      </c>
      <c r="V3108" s="14">
        <f>IF(T3108="","",T3108-U3108)</f>
        <v/>
      </c>
      <c r="AS3108" s="13" t="n"/>
      <c r="AT3108" s="13" t="n"/>
      <c r="AU3108" s="13" t="n"/>
    </row>
    <row r="3109">
      <c r="C3109" s="13" t="n">
        <v>156</v>
      </c>
      <c r="D3109" s="14">
        <f>Retailers!I922</f>
        <v/>
      </c>
      <c r="E3109" s="14">
        <f>Retailers!J922</f>
        <v/>
      </c>
      <c r="F3109" s="14">
        <f>Retailers!K922</f>
        <v/>
      </c>
      <c r="T3109" s="14">
        <f>IF(F3108=24,SUM(D3109:F3298),"")</f>
        <v/>
      </c>
      <c r="U3109" s="14" t="n">
        <v>0</v>
      </c>
      <c r="V3109" s="14">
        <f>IF(T3109="","",T3109-U3109)</f>
        <v/>
      </c>
      <c r="AS3109" s="13" t="n"/>
      <c r="AT3109" s="13" t="n"/>
      <c r="AU3109" s="13" t="n"/>
    </row>
    <row r="3110">
      <c r="C3110" s="13" t="n">
        <v>157</v>
      </c>
      <c r="D3110" s="14">
        <f>Retailers!I923</f>
        <v/>
      </c>
      <c r="E3110" s="14">
        <f>Retailers!J923</f>
        <v/>
      </c>
      <c r="F3110" s="14">
        <f>Retailers!K923</f>
        <v/>
      </c>
      <c r="T3110" s="14">
        <f>IF(F3109=24,SUM(D3110:F3299),"")</f>
        <v/>
      </c>
      <c r="U3110" s="14" t="n">
        <v>0</v>
      </c>
      <c r="V3110" s="14">
        <f>IF(T3110="","",T3110-U3110)</f>
        <v/>
      </c>
      <c r="AS3110" s="13" t="n"/>
      <c r="AT3110" s="13" t="n"/>
      <c r="AU3110" s="13" t="n"/>
    </row>
    <row r="3111">
      <c r="C3111" s="13" t="n">
        <v>158</v>
      </c>
      <c r="D3111" s="14">
        <f>Retailers!I924</f>
        <v/>
      </c>
      <c r="E3111" s="14">
        <f>Retailers!J924</f>
        <v/>
      </c>
      <c r="F3111" s="14">
        <f>Retailers!K924</f>
        <v/>
      </c>
      <c r="T3111" s="14">
        <f>IF(F3110=24,SUM(D3111:F3300),"")</f>
        <v/>
      </c>
      <c r="U3111" s="14" t="n">
        <v>0</v>
      </c>
      <c r="V3111" s="14">
        <f>IF(T3111="","",T3111-U3111)</f>
        <v/>
      </c>
      <c r="AS3111" s="13" t="n"/>
      <c r="AT3111" s="13" t="n"/>
      <c r="AU3111" s="13" t="n"/>
    </row>
    <row r="3112">
      <c r="C3112" s="13" t="n">
        <v>159</v>
      </c>
      <c r="D3112" s="14">
        <f>Retailers!I925</f>
        <v/>
      </c>
      <c r="E3112" s="14">
        <f>Retailers!J925</f>
        <v/>
      </c>
      <c r="F3112" s="14">
        <f>Retailers!K925</f>
        <v/>
      </c>
      <c r="T3112" s="14">
        <f>IF(F3111=24,SUM(D3112:F3301),"")</f>
        <v/>
      </c>
      <c r="U3112" s="14" t="n">
        <v>0</v>
      </c>
      <c r="V3112" s="14">
        <f>IF(T3112="","",T3112-U3112)</f>
        <v/>
      </c>
      <c r="AS3112" s="13" t="n"/>
      <c r="AT3112" s="13" t="n"/>
      <c r="AU3112" s="13" t="n"/>
    </row>
    <row r="3113">
      <c r="C3113" s="13" t="n">
        <v>160</v>
      </c>
      <c r="D3113" s="14">
        <f>Retailers!I926</f>
        <v/>
      </c>
      <c r="E3113" s="14">
        <f>Retailers!J926</f>
        <v/>
      </c>
      <c r="F3113" s="14">
        <f>Retailers!K926</f>
        <v/>
      </c>
      <c r="T3113" s="14">
        <f>IF(F3112=24,SUM(D3113:F3302),"")</f>
        <v/>
      </c>
      <c r="U3113" s="14" t="n">
        <v>0</v>
      </c>
      <c r="V3113" s="14">
        <f>IF(T3113="","",T3113-U3113)</f>
        <v/>
      </c>
      <c r="AS3113" s="13" t="n"/>
      <c r="AT3113" s="13" t="n"/>
      <c r="AU3113" s="13" t="n"/>
    </row>
    <row r="3114">
      <c r="C3114" s="13" t="n">
        <v>161</v>
      </c>
      <c r="D3114" s="14">
        <f>Retailers!I927</f>
        <v/>
      </c>
      <c r="E3114" s="14">
        <f>Retailers!J927</f>
        <v/>
      </c>
      <c r="F3114" s="14">
        <f>Retailers!K927</f>
        <v/>
      </c>
      <c r="T3114" s="14">
        <f>IF(F3113=24,SUM(D3114:F3303),"")</f>
        <v/>
      </c>
      <c r="U3114" s="14" t="n">
        <v>0</v>
      </c>
      <c r="V3114" s="14">
        <f>IF(T3114="","",T3114-U3114)</f>
        <v/>
      </c>
      <c r="AS3114" s="13" t="n"/>
      <c r="AT3114" s="13" t="n"/>
      <c r="AU3114" s="13" t="n"/>
    </row>
    <row r="3115">
      <c r="C3115" s="13" t="n">
        <v>162</v>
      </c>
      <c r="D3115" s="14">
        <f>Retailers!I928</f>
        <v/>
      </c>
      <c r="E3115" s="14">
        <f>Retailers!J928</f>
        <v/>
      </c>
      <c r="F3115" s="14">
        <f>Retailers!K928</f>
        <v/>
      </c>
      <c r="T3115" s="14">
        <f>IF(F3114=24,SUM(D3115:F3304),"")</f>
        <v/>
      </c>
      <c r="U3115" s="14" t="n">
        <v>0</v>
      </c>
      <c r="V3115" s="14">
        <f>IF(T3115="","",T3115-U3115)</f>
        <v/>
      </c>
      <c r="AS3115" s="13" t="n"/>
      <c r="AT3115" s="13" t="n"/>
      <c r="AU3115" s="13" t="n"/>
    </row>
    <row r="3116">
      <c r="C3116" s="13" t="n">
        <v>163</v>
      </c>
      <c r="D3116" s="14">
        <f>Retailers!I929</f>
        <v/>
      </c>
      <c r="E3116" s="14">
        <f>Retailers!J929</f>
        <v/>
      </c>
      <c r="F3116" s="14">
        <f>Retailers!K929</f>
        <v/>
      </c>
      <c r="T3116" s="14">
        <f>IF(F3115=24,SUM(D3116:F3305),"")</f>
        <v/>
      </c>
      <c r="U3116" s="14" t="n">
        <v>0</v>
      </c>
      <c r="V3116" s="14">
        <f>IF(T3116="","",T3116-U3116)</f>
        <v/>
      </c>
      <c r="AS3116" s="13" t="n"/>
      <c r="AT3116" s="13" t="n"/>
      <c r="AU3116" s="13" t="n"/>
    </row>
    <row r="3117">
      <c r="C3117" s="13" t="n">
        <v>164</v>
      </c>
      <c r="D3117" s="14">
        <f>Retailers!I930</f>
        <v/>
      </c>
      <c r="E3117" s="14">
        <f>Retailers!J930</f>
        <v/>
      </c>
      <c r="F3117" s="14">
        <f>Retailers!K930</f>
        <v/>
      </c>
      <c r="T3117" s="14">
        <f>IF(F3116=24,SUM(D3117:F3306),"")</f>
        <v/>
      </c>
      <c r="U3117" s="14" t="n">
        <v>0</v>
      </c>
      <c r="V3117" s="14">
        <f>IF(T3117="","",T3117-U3117)</f>
        <v/>
      </c>
      <c r="AS3117" s="13" t="n"/>
      <c r="AT3117" s="13" t="n"/>
      <c r="AU3117" s="13" t="n"/>
    </row>
    <row r="3118">
      <c r="C3118" s="13" t="n">
        <v>165</v>
      </c>
      <c r="D3118" s="14">
        <f>Retailers!I931</f>
        <v/>
      </c>
      <c r="E3118" s="14">
        <f>Retailers!J931</f>
        <v/>
      </c>
      <c r="F3118" s="14">
        <f>Retailers!K931</f>
        <v/>
      </c>
      <c r="T3118" s="14">
        <f>IF(F3117=24,SUM(D3118:F3307),"")</f>
        <v/>
      </c>
      <c r="U3118" s="14" t="n">
        <v>0</v>
      </c>
      <c r="V3118" s="14">
        <f>IF(T3118="","",T3118-U3118)</f>
        <v/>
      </c>
      <c r="AS3118" s="13" t="n"/>
      <c r="AT3118" s="13" t="n"/>
      <c r="AU3118" s="13" t="n"/>
    </row>
    <row r="3119">
      <c r="C3119" s="13" t="n">
        <v>166</v>
      </c>
      <c r="D3119" s="14">
        <f>Retailers!I932</f>
        <v/>
      </c>
      <c r="E3119" s="14">
        <f>Retailers!J932</f>
        <v/>
      </c>
      <c r="F3119" s="14">
        <f>Retailers!K932</f>
        <v/>
      </c>
      <c r="T3119" s="14">
        <f>IF(F3118=24,SUM(D3119:F3308),"")</f>
        <v/>
      </c>
      <c r="U3119" s="14" t="n">
        <v>0</v>
      </c>
      <c r="V3119" s="14">
        <f>IF(T3119="","",T3119-U3119)</f>
        <v/>
      </c>
      <c r="AS3119" s="13" t="n"/>
      <c r="AT3119" s="13" t="n"/>
      <c r="AU3119" s="13" t="n"/>
    </row>
    <row r="3120">
      <c r="C3120" s="13" t="n">
        <v>167</v>
      </c>
      <c r="D3120" s="14">
        <f>Retailers!I933</f>
        <v/>
      </c>
      <c r="E3120" s="14">
        <f>Retailers!J933</f>
        <v/>
      </c>
      <c r="F3120" s="14">
        <f>Retailers!K933</f>
        <v/>
      </c>
      <c r="T3120" s="14">
        <f>IF(F3119=24,SUM(D3120:F3309),"")</f>
        <v/>
      </c>
      <c r="U3120" s="14" t="n">
        <v>0</v>
      </c>
      <c r="V3120" s="14">
        <f>IF(T3120="","",T3120-U3120)</f>
        <v/>
      </c>
      <c r="AS3120" s="13" t="n"/>
      <c r="AT3120" s="13" t="n"/>
      <c r="AU3120" s="13" t="n"/>
    </row>
    <row r="3121">
      <c r="C3121" s="13" t="n">
        <v>168</v>
      </c>
      <c r="D3121" s="14">
        <f>Retailers!I934</f>
        <v/>
      </c>
      <c r="E3121" s="14">
        <f>Retailers!J934</f>
        <v/>
      </c>
      <c r="F3121" s="14">
        <f>Retailers!K934</f>
        <v/>
      </c>
      <c r="T3121" s="14">
        <f>IF(F3120=24,SUM(D3121:F3310),"")</f>
        <v/>
      </c>
      <c r="U3121" s="14" t="n">
        <v>0</v>
      </c>
      <c r="V3121" s="14">
        <f>IF(T3121="","",T3121-U3121)</f>
        <v/>
      </c>
      <c r="AS3121" s="13" t="n"/>
      <c r="AT3121" s="13" t="n"/>
      <c r="AU3121" s="13" t="n"/>
    </row>
    <row r="3122">
      <c r="C3122" s="13" t="n">
        <v>169</v>
      </c>
      <c r="D3122" s="14">
        <f>Retailers!I935</f>
        <v/>
      </c>
      <c r="E3122" s="14">
        <f>Retailers!J935</f>
        <v/>
      </c>
      <c r="F3122" s="14">
        <f>Retailers!K935</f>
        <v/>
      </c>
      <c r="T3122" s="14">
        <f>IF(F3121=24,SUM(D3122:F3311),"")</f>
        <v/>
      </c>
      <c r="U3122" s="14" t="n">
        <v>0</v>
      </c>
      <c r="V3122" s="14">
        <f>IF(T3122="","",T3122-U3122)</f>
        <v/>
      </c>
      <c r="AS3122" s="13" t="n"/>
      <c r="AT3122" s="13" t="n"/>
      <c r="AU3122" s="13" t="n"/>
    </row>
    <row r="3123">
      <c r="C3123" s="13" t="n">
        <v>170</v>
      </c>
      <c r="D3123" s="14">
        <f>Retailers!I936</f>
        <v/>
      </c>
      <c r="E3123" s="14">
        <f>Retailers!J936</f>
        <v/>
      </c>
      <c r="F3123" s="14">
        <f>Retailers!K936</f>
        <v/>
      </c>
      <c r="T3123" s="14">
        <f>IF(F3122=24,SUM(D3123:F3312),"")</f>
        <v/>
      </c>
      <c r="U3123" s="14" t="n">
        <v>0</v>
      </c>
      <c r="V3123" s="14">
        <f>IF(T3123="","",T3123-U3123)</f>
        <v/>
      </c>
      <c r="AS3123" s="13" t="n"/>
      <c r="AT3123" s="13" t="n"/>
      <c r="AU3123" s="13" t="n"/>
    </row>
    <row r="3124">
      <c r="C3124" s="13" t="n">
        <v>171</v>
      </c>
      <c r="D3124" s="14">
        <f>Retailers!I937</f>
        <v/>
      </c>
      <c r="E3124" s="14">
        <f>Retailers!J937</f>
        <v/>
      </c>
      <c r="F3124" s="14">
        <f>Retailers!K937</f>
        <v/>
      </c>
      <c r="T3124" s="14">
        <f>IF(F3123=24,SUM(D3124:F3313),"")</f>
        <v/>
      </c>
      <c r="U3124" s="14" t="n">
        <v>0</v>
      </c>
      <c r="V3124" s="14">
        <f>IF(T3124="","",T3124-U3124)</f>
        <v/>
      </c>
      <c r="AS3124" s="13" t="n"/>
      <c r="AT3124" s="13" t="n"/>
      <c r="AU3124" s="13" t="n"/>
    </row>
    <row r="3125">
      <c r="C3125" s="13" t="n">
        <v>172</v>
      </c>
      <c r="D3125" s="14">
        <f>Retailers!I938</f>
        <v/>
      </c>
      <c r="E3125" s="14">
        <f>Retailers!J938</f>
        <v/>
      </c>
      <c r="F3125" s="14">
        <f>Retailers!K938</f>
        <v/>
      </c>
      <c r="T3125" s="14">
        <f>IF(F3124=24,SUM(D3125:F3314),"")</f>
        <v/>
      </c>
      <c r="U3125" s="14" t="n">
        <v>0</v>
      </c>
      <c r="V3125" s="14">
        <f>IF(T3125="","",T3125-U3125)</f>
        <v/>
      </c>
      <c r="AS3125" s="13" t="n"/>
      <c r="AT3125" s="13" t="n"/>
      <c r="AU3125" s="13" t="n"/>
    </row>
    <row r="3126">
      <c r="C3126" s="13" t="n">
        <v>173</v>
      </c>
      <c r="D3126" s="14">
        <f>Retailers!I939</f>
        <v/>
      </c>
      <c r="E3126" s="14">
        <f>Retailers!J939</f>
        <v/>
      </c>
      <c r="F3126" s="14">
        <f>Retailers!K939</f>
        <v/>
      </c>
      <c r="T3126" s="14">
        <f>IF(F3125=24,SUM(D3126:F3315),"")</f>
        <v/>
      </c>
      <c r="U3126" s="14" t="n">
        <v>0</v>
      </c>
      <c r="V3126" s="14">
        <f>IF(T3126="","",T3126-U3126)</f>
        <v/>
      </c>
      <c r="AS3126" s="13" t="n"/>
      <c r="AT3126" s="13" t="n"/>
      <c r="AU3126" s="13" t="n"/>
    </row>
    <row r="3127">
      <c r="C3127" s="13" t="n">
        <v>174</v>
      </c>
      <c r="D3127" s="14">
        <f>Retailers!I940</f>
        <v/>
      </c>
      <c r="E3127" s="14">
        <f>Retailers!J940</f>
        <v/>
      </c>
      <c r="F3127" s="14">
        <f>Retailers!K940</f>
        <v/>
      </c>
      <c r="T3127" s="14">
        <f>IF(F3126=24,SUM(D3127:F3316),"")</f>
        <v/>
      </c>
      <c r="U3127" s="14" t="n">
        <v>0</v>
      </c>
      <c r="V3127" s="14">
        <f>IF(T3127="","",T3127-U3127)</f>
        <v/>
      </c>
      <c r="AS3127" s="13" t="n"/>
      <c r="AT3127" s="13" t="n"/>
      <c r="AU3127" s="13" t="n"/>
    </row>
    <row r="3128">
      <c r="C3128" s="13" t="n">
        <v>175</v>
      </c>
      <c r="D3128" s="14">
        <f>Retailers!I941</f>
        <v/>
      </c>
      <c r="E3128" s="14">
        <f>Retailers!J941</f>
        <v/>
      </c>
      <c r="F3128" s="14">
        <f>Retailers!K941</f>
        <v/>
      </c>
      <c r="T3128" s="14">
        <f>IF(F3127=24,SUM(D3128:F3317),"")</f>
        <v/>
      </c>
      <c r="U3128" s="14" t="n">
        <v>0</v>
      </c>
      <c r="V3128" s="14">
        <f>IF(T3128="","",T3128-U3128)</f>
        <v/>
      </c>
      <c r="AS3128" s="13" t="n"/>
      <c r="AT3128" s="13" t="n"/>
      <c r="AU3128" s="13" t="n"/>
    </row>
    <row r="3129">
      <c r="C3129" s="13" t="n">
        <v>176</v>
      </c>
      <c r="D3129" s="14">
        <f>Retailers!I942</f>
        <v/>
      </c>
      <c r="E3129" s="14">
        <f>Retailers!J942</f>
        <v/>
      </c>
      <c r="F3129" s="14">
        <f>Retailers!K942</f>
        <v/>
      </c>
      <c r="T3129" s="14">
        <f>IF(F3128=24,SUM(D3129:F3318),"")</f>
        <v/>
      </c>
      <c r="U3129" s="14" t="n">
        <v>0</v>
      </c>
      <c r="V3129" s="14">
        <f>IF(T3129="","",T3129-U3129)</f>
        <v/>
      </c>
      <c r="AS3129" s="13" t="n"/>
      <c r="AT3129" s="13" t="n"/>
      <c r="AU3129" s="13" t="n"/>
    </row>
    <row r="3130">
      <c r="C3130" s="13" t="n">
        <v>177</v>
      </c>
      <c r="D3130" s="14">
        <f>Retailers!I943</f>
        <v/>
      </c>
      <c r="E3130" s="14">
        <f>Retailers!J943</f>
        <v/>
      </c>
      <c r="F3130" s="14">
        <f>Retailers!K943</f>
        <v/>
      </c>
      <c r="T3130" s="14">
        <f>IF(F3129=24,SUM(D3130:F3319),"")</f>
        <v/>
      </c>
      <c r="U3130" s="14" t="n">
        <v>0</v>
      </c>
      <c r="V3130" s="14">
        <f>IF(T3130="","",T3130-U3130)</f>
        <v/>
      </c>
      <c r="AS3130" s="13" t="n"/>
      <c r="AT3130" s="13" t="n"/>
      <c r="AU3130" s="13" t="n"/>
    </row>
    <row r="3131">
      <c r="C3131" s="13" t="n">
        <v>178</v>
      </c>
      <c r="D3131" s="14">
        <f>Retailers!I944</f>
        <v/>
      </c>
      <c r="E3131" s="14">
        <f>Retailers!J944</f>
        <v/>
      </c>
      <c r="F3131" s="14">
        <f>Retailers!K944</f>
        <v/>
      </c>
      <c r="T3131" s="14">
        <f>IF(F3130=24,SUM(D3131:F3320),"")</f>
        <v/>
      </c>
      <c r="U3131" s="14" t="n">
        <v>0</v>
      </c>
      <c r="V3131" s="14">
        <f>IF(T3131="","",T3131-U3131)</f>
        <v/>
      </c>
      <c r="AS3131" s="13" t="n"/>
      <c r="AT3131" s="13" t="n"/>
      <c r="AU3131" s="13" t="n"/>
    </row>
    <row r="3132">
      <c r="C3132" s="13" t="n">
        <v>179</v>
      </c>
      <c r="D3132" s="14">
        <f>Retailers!I945</f>
        <v/>
      </c>
      <c r="E3132" s="14">
        <f>Retailers!J945</f>
        <v/>
      </c>
      <c r="F3132" s="14">
        <f>Retailers!K945</f>
        <v/>
      </c>
      <c r="T3132" s="14">
        <f>IF(F3131=24,SUM(D3132:F3321),"")</f>
        <v/>
      </c>
      <c r="U3132" s="14" t="n">
        <v>0</v>
      </c>
      <c r="V3132" s="14">
        <f>IF(T3132="","",T3132-U3132)</f>
        <v/>
      </c>
      <c r="AS3132" s="13" t="n"/>
      <c r="AT3132" s="13" t="n"/>
      <c r="AU3132" s="13" t="n"/>
    </row>
    <row r="3133">
      <c r="C3133" s="13" t="n">
        <v>180</v>
      </c>
      <c r="D3133" s="14">
        <f>Retailers!I946</f>
        <v/>
      </c>
      <c r="E3133" s="14">
        <f>Retailers!J946</f>
        <v/>
      </c>
      <c r="F3133" s="14">
        <f>Retailers!K946</f>
        <v/>
      </c>
      <c r="T3133" s="14">
        <f>IF(F3132=24,SUM(D3133:F3322),"")</f>
        <v/>
      </c>
      <c r="U3133" s="14" t="n">
        <v>0</v>
      </c>
      <c r="V3133" s="14">
        <f>IF(T3133="","",T3133-U3133)</f>
        <v/>
      </c>
      <c r="AS3133" s="13" t="n"/>
      <c r="AT3133" s="13" t="n"/>
      <c r="AU3133" s="13" t="n"/>
    </row>
    <row r="3134">
      <c r="C3134" s="13" t="n">
        <v>181</v>
      </c>
      <c r="D3134" s="14">
        <f>Retailers!I947</f>
        <v/>
      </c>
      <c r="E3134" s="14">
        <f>Retailers!J947</f>
        <v/>
      </c>
      <c r="F3134" s="14">
        <f>Retailers!K947</f>
        <v/>
      </c>
      <c r="T3134" s="14">
        <f>IF(F3133=24,SUM(D3134:F3323),"")</f>
        <v/>
      </c>
      <c r="U3134" s="14" t="n">
        <v>0</v>
      </c>
      <c r="V3134" s="14">
        <f>IF(T3134="","",T3134-U3134)</f>
        <v/>
      </c>
      <c r="AS3134" s="13" t="n"/>
      <c r="AT3134" s="13" t="n"/>
      <c r="AU3134" s="13" t="n"/>
    </row>
    <row r="3135">
      <c r="C3135" s="13" t="n">
        <v>182</v>
      </c>
      <c r="D3135" s="14">
        <f>Retailers!I948</f>
        <v/>
      </c>
      <c r="E3135" s="14">
        <f>Retailers!J948</f>
        <v/>
      </c>
      <c r="F3135" s="14">
        <f>Retailers!K948</f>
        <v/>
      </c>
      <c r="T3135" s="14">
        <f>IF(F3134=24,SUM(D3135:F3324),"")</f>
        <v/>
      </c>
      <c r="U3135" s="14" t="n">
        <v>0</v>
      </c>
      <c r="V3135" s="14">
        <f>IF(T3135="","",T3135-U3135)</f>
        <v/>
      </c>
      <c r="AS3135" s="13" t="n"/>
      <c r="AT3135" s="13" t="n"/>
      <c r="AU3135" s="13" t="n"/>
    </row>
    <row r="3136">
      <c r="C3136" s="13" t="n">
        <v>183</v>
      </c>
      <c r="D3136" s="14">
        <f>Retailers!I949</f>
        <v/>
      </c>
      <c r="E3136" s="14">
        <f>Retailers!J949</f>
        <v/>
      </c>
      <c r="F3136" s="14">
        <f>Retailers!K949</f>
        <v/>
      </c>
      <c r="T3136" s="14">
        <f>IF(F3135=24,SUM(D3136:F3325),"")</f>
        <v/>
      </c>
      <c r="U3136" s="14" t="n">
        <v>0</v>
      </c>
      <c r="V3136" s="14">
        <f>IF(T3136="","",T3136-U3136)</f>
        <v/>
      </c>
      <c r="AS3136" s="13" t="n"/>
      <c r="AT3136" s="13" t="n"/>
      <c r="AU3136" s="13" t="n"/>
    </row>
    <row r="3137">
      <c r="C3137" s="13" t="n">
        <v>184</v>
      </c>
      <c r="D3137" s="14">
        <f>Retailers!I950</f>
        <v/>
      </c>
      <c r="E3137" s="14">
        <f>Retailers!J950</f>
        <v/>
      </c>
      <c r="F3137" s="14">
        <f>Retailers!K950</f>
        <v/>
      </c>
      <c r="T3137" s="14">
        <f>IF(F3136=24,SUM(D3137:F3326),"")</f>
        <v/>
      </c>
      <c r="U3137" s="14" t="n">
        <v>0</v>
      </c>
      <c r="V3137" s="14">
        <f>IF(T3137="","",T3137-U3137)</f>
        <v/>
      </c>
      <c r="AS3137" s="13" t="n"/>
      <c r="AT3137" s="13" t="n"/>
      <c r="AU3137" s="13" t="n"/>
    </row>
    <row r="3138">
      <c r="C3138" s="13" t="n">
        <v>185</v>
      </c>
      <c r="D3138" s="14">
        <f>Retailers!I951</f>
        <v/>
      </c>
      <c r="E3138" s="14">
        <f>Retailers!J951</f>
        <v/>
      </c>
      <c r="F3138" s="14">
        <f>Retailers!K951</f>
        <v/>
      </c>
      <c r="T3138" s="14">
        <f>IF(F3137=24,SUM(D3138:F3327),"")</f>
        <v/>
      </c>
      <c r="U3138" s="14" t="n">
        <v>0</v>
      </c>
      <c r="V3138" s="14">
        <f>IF(T3138="","",T3138-U3138)</f>
        <v/>
      </c>
      <c r="AS3138" s="13" t="n"/>
      <c r="AT3138" s="13" t="n"/>
      <c r="AU3138" s="13" t="n"/>
    </row>
    <row r="3139">
      <c r="C3139" s="13" t="n">
        <v>186</v>
      </c>
      <c r="D3139" s="14">
        <f>Retailers!I952</f>
        <v/>
      </c>
      <c r="E3139" s="14">
        <f>Retailers!J952</f>
        <v/>
      </c>
      <c r="F3139" s="14">
        <f>Retailers!K952</f>
        <v/>
      </c>
      <c r="T3139" s="14">
        <f>IF(F3138=24,SUM(D3139:F3328),"")</f>
        <v/>
      </c>
      <c r="U3139" s="14" t="n">
        <v>0</v>
      </c>
      <c r="V3139" s="14">
        <f>IF(T3139="","",T3139-U3139)</f>
        <v/>
      </c>
      <c r="AS3139" s="13" t="n"/>
      <c r="AT3139" s="13" t="n"/>
      <c r="AU3139" s="13" t="n"/>
    </row>
    <row r="3140">
      <c r="C3140" s="13" t="n">
        <v>187</v>
      </c>
      <c r="D3140" s="14">
        <f>Retailers!I953</f>
        <v/>
      </c>
      <c r="E3140" s="14">
        <f>Retailers!J953</f>
        <v/>
      </c>
      <c r="F3140" s="14">
        <f>Retailers!K953</f>
        <v/>
      </c>
      <c r="T3140" s="14">
        <f>IF(F3139=24,SUM(D3140:F3329),"")</f>
        <v/>
      </c>
      <c r="U3140" s="14" t="n">
        <v>0</v>
      </c>
      <c r="V3140" s="14">
        <f>IF(T3140="","",T3140-U3140)</f>
        <v/>
      </c>
      <c r="AS3140" s="13" t="n"/>
      <c r="AT3140" s="13" t="n"/>
      <c r="AU3140" s="13" t="n"/>
    </row>
    <row r="3141">
      <c r="C3141" s="13" t="n">
        <v>188</v>
      </c>
      <c r="D3141" s="14">
        <f>Retailers!I954</f>
        <v/>
      </c>
      <c r="E3141" s="14">
        <f>Retailers!J954</f>
        <v/>
      </c>
      <c r="F3141" s="14">
        <f>Retailers!K954</f>
        <v/>
      </c>
      <c r="T3141" s="14">
        <f>IF(F3140=24,SUM(D3141:F3330),"")</f>
        <v/>
      </c>
      <c r="U3141" s="14" t="n">
        <v>0</v>
      </c>
      <c r="V3141" s="14">
        <f>IF(T3141="","",T3141-U3141)</f>
        <v/>
      </c>
      <c r="AS3141" s="13" t="n"/>
      <c r="AT3141" s="13" t="n"/>
      <c r="AU3141" s="13" t="n"/>
    </row>
    <row r="3142">
      <c r="C3142" s="13" t="n">
        <v>189</v>
      </c>
      <c r="D3142" s="14">
        <f>Retailers!I955</f>
        <v/>
      </c>
      <c r="E3142" s="14">
        <f>Retailers!J955</f>
        <v/>
      </c>
      <c r="F3142" s="14">
        <f>Retailers!K955</f>
        <v/>
      </c>
      <c r="T3142" s="14">
        <f>IF(F3141=24,SUM(D3142:F3331),"")</f>
        <v/>
      </c>
      <c r="U3142" s="14" t="n">
        <v>0</v>
      </c>
      <c r="V3142" s="14">
        <f>IF(T3142="","",T3142-U3142)</f>
        <v/>
      </c>
      <c r="AS3142" s="13" t="n"/>
      <c r="AT3142" s="13" t="n"/>
      <c r="AU3142" s="13" t="n"/>
    </row>
    <row r="3143">
      <c r="C3143" s="13" t="n">
        <v>190</v>
      </c>
      <c r="D3143" s="14">
        <f>Retailers!I956</f>
        <v/>
      </c>
      <c r="E3143" s="14">
        <f>Retailers!J956</f>
        <v/>
      </c>
      <c r="F3143" s="14">
        <f>Retailers!K956</f>
        <v/>
      </c>
      <c r="T3143" s="14">
        <f>IF(F3142=24,SUM(D3143:F3332),"")</f>
        <v/>
      </c>
      <c r="U3143" s="14" t="n">
        <v>0</v>
      </c>
      <c r="V3143" s="14">
        <f>IF(T3143="","",T3143-U3143)</f>
        <v/>
      </c>
      <c r="AS3143" s="13" t="n"/>
      <c r="AT3143" s="13" t="n"/>
      <c r="AU3143" s="13" t="n"/>
    </row>
    <row r="3144">
      <c r="C3144" s="13" t="n">
        <v>191</v>
      </c>
      <c r="D3144" s="14">
        <f>Retailers!I957</f>
        <v/>
      </c>
      <c r="E3144" s="14">
        <f>Retailers!J957</f>
        <v/>
      </c>
      <c r="F3144" s="14">
        <f>Retailers!K957</f>
        <v/>
      </c>
      <c r="T3144" s="14">
        <f>IF(F3143=24,SUM(D3144:F3333),"")</f>
        <v/>
      </c>
      <c r="U3144" s="14" t="n">
        <v>0</v>
      </c>
      <c r="V3144" s="14">
        <f>IF(T3144="","",T3144-U3144)</f>
        <v/>
      </c>
      <c r="AS3144" s="13" t="n"/>
      <c r="AT3144" s="13" t="n"/>
      <c r="AU3144" s="13" t="n"/>
    </row>
    <row r="3145">
      <c r="C3145" s="13" t="n">
        <v>192</v>
      </c>
      <c r="D3145" s="14">
        <f>Retailers!I958</f>
        <v/>
      </c>
      <c r="E3145" s="14">
        <f>Retailers!J958</f>
        <v/>
      </c>
      <c r="F3145" s="14">
        <f>Retailers!K958</f>
        <v/>
      </c>
      <c r="T3145" s="14">
        <f>IF(F3144=24,SUM(D3145:F3334),"")</f>
        <v/>
      </c>
      <c r="U3145" s="14" t="n">
        <v>0</v>
      </c>
      <c r="V3145" s="14">
        <f>IF(T3145="","",T3145-U3145)</f>
        <v/>
      </c>
      <c r="AS3145" s="13" t="n"/>
      <c r="AT3145" s="13" t="n"/>
      <c r="AU3145" s="13" t="n"/>
    </row>
    <row r="3146">
      <c r="C3146" s="13" t="n">
        <v>193</v>
      </c>
      <c r="D3146" s="14">
        <f>Retailers!I959</f>
        <v/>
      </c>
      <c r="E3146" s="14">
        <f>Retailers!J959</f>
        <v/>
      </c>
      <c r="F3146" s="14">
        <f>Retailers!K959</f>
        <v/>
      </c>
      <c r="T3146" s="14">
        <f>IF(F3145=24,SUM(D3146:F3335),"")</f>
        <v/>
      </c>
      <c r="U3146" s="14" t="n">
        <v>0</v>
      </c>
      <c r="V3146" s="14">
        <f>IF(T3146="","",T3146-U3146)</f>
        <v/>
      </c>
      <c r="AS3146" s="13" t="n"/>
      <c r="AT3146" s="13" t="n"/>
      <c r="AU3146" s="13" t="n"/>
    </row>
    <row r="3147">
      <c r="C3147" s="13" t="n">
        <v>194</v>
      </c>
      <c r="D3147" s="14">
        <f>Retailers!I960</f>
        <v/>
      </c>
      <c r="E3147" s="14">
        <f>Retailers!J960</f>
        <v/>
      </c>
      <c r="F3147" s="14">
        <f>Retailers!K960</f>
        <v/>
      </c>
      <c r="T3147" s="14">
        <f>IF(F3146=24,SUM(D3147:F3336),"")</f>
        <v/>
      </c>
      <c r="U3147" s="14" t="n">
        <v>0</v>
      </c>
      <c r="V3147" s="14">
        <f>IF(T3147="","",T3147-U3147)</f>
        <v/>
      </c>
      <c r="AS3147" s="13" t="n"/>
      <c r="AT3147" s="13" t="n"/>
      <c r="AU3147" s="13" t="n"/>
    </row>
    <row r="3148">
      <c r="C3148" s="13" t="n">
        <v>195</v>
      </c>
      <c r="D3148" s="14">
        <f>Retailers!I961</f>
        <v/>
      </c>
      <c r="E3148" s="14">
        <f>Retailers!J961</f>
        <v/>
      </c>
      <c r="F3148" s="14">
        <f>Retailers!K961</f>
        <v/>
      </c>
      <c r="T3148" s="14">
        <f>IF(F3147=24,SUM(D3148:F3337),"")</f>
        <v/>
      </c>
      <c r="U3148" s="14" t="n">
        <v>0</v>
      </c>
      <c r="V3148" s="14">
        <f>IF(T3148="","",T3148-U3148)</f>
        <v/>
      </c>
      <c r="AS3148" s="13" t="n"/>
      <c r="AT3148" s="13" t="n"/>
      <c r="AU3148" s="13" t="n"/>
    </row>
    <row r="3149">
      <c r="C3149" s="13" t="n">
        <v>196</v>
      </c>
      <c r="D3149" s="14">
        <f>Retailers!I962</f>
        <v/>
      </c>
      <c r="E3149" s="14">
        <f>Retailers!J962</f>
        <v/>
      </c>
      <c r="F3149" s="14">
        <f>Retailers!K962</f>
        <v/>
      </c>
      <c r="T3149" s="14">
        <f>IF(F3148=24,SUM(D3149:F3338),"")</f>
        <v/>
      </c>
      <c r="U3149" s="14" t="n">
        <v>0</v>
      </c>
      <c r="V3149" s="14">
        <f>IF(T3149="","",T3149-U3149)</f>
        <v/>
      </c>
      <c r="AS3149" s="13" t="n"/>
      <c r="AT3149" s="13" t="n"/>
      <c r="AU3149" s="13" t="n"/>
    </row>
    <row r="3150">
      <c r="C3150" s="13" t="n">
        <v>197</v>
      </c>
      <c r="D3150" s="14">
        <f>Retailers!I963</f>
        <v/>
      </c>
      <c r="E3150" s="14">
        <f>Retailers!J963</f>
        <v/>
      </c>
      <c r="F3150" s="14">
        <f>Retailers!K963</f>
        <v/>
      </c>
      <c r="T3150" s="14">
        <f>IF(F3149=24,SUM(D3150:F3339),"")</f>
        <v/>
      </c>
      <c r="U3150" s="14" t="n">
        <v>0</v>
      </c>
      <c r="V3150" s="14">
        <f>IF(T3150="","",T3150-U3150)</f>
        <v/>
      </c>
      <c r="AS3150" s="13" t="n"/>
      <c r="AT3150" s="13" t="n"/>
      <c r="AU3150" s="13" t="n"/>
    </row>
    <row r="3151">
      <c r="C3151" s="13" t="n">
        <v>198</v>
      </c>
      <c r="D3151" s="14">
        <f>Retailers!I964</f>
        <v/>
      </c>
      <c r="E3151" s="14">
        <f>Retailers!J964</f>
        <v/>
      </c>
      <c r="F3151" s="14">
        <f>Retailers!K964</f>
        <v/>
      </c>
      <c r="T3151" s="14">
        <f>IF(F3150=24,SUM(D3151:F3340),"")</f>
        <v/>
      </c>
      <c r="U3151" s="14" t="n">
        <v>0</v>
      </c>
      <c r="V3151" s="14">
        <f>IF(T3151="","",T3151-U3151)</f>
        <v/>
      </c>
      <c r="AS3151" s="13" t="n"/>
      <c r="AT3151" s="13" t="n"/>
      <c r="AU3151" s="13" t="n"/>
    </row>
    <row r="3152">
      <c r="T3152" s="14">
        <f>IF(F3151=24,SUM(D3152:F3341),"")</f>
        <v/>
      </c>
      <c r="U3152" s="14" t="n">
        <v>0</v>
      </c>
      <c r="V3152" s="14">
        <f>IF(T3152="","",T3152-U3152)</f>
        <v/>
      </c>
      <c r="AS3152" s="13" t="n"/>
      <c r="AT3152" s="13" t="n"/>
      <c r="AU3152" s="13" t="n"/>
    </row>
    <row r="3153">
      <c r="B3153" s="13" t="inlineStr">
        <is>
          <t>Parâmetros p/ μx</t>
        </is>
      </c>
      <c r="C3153" s="13" t="inlineStr">
        <is>
          <t>Média(d-Cap)</t>
        </is>
      </c>
      <c r="D3153" s="13" t="n">
        <v>22</v>
      </c>
      <c r="E3153" s="13" t="n">
        <v>23</v>
      </c>
      <c r="F3153" s="13" t="n">
        <v>24</v>
      </c>
      <c r="T3153" s="14">
        <f>IF(F3152=24,SUM(D3153:F3342),"")</f>
        <v/>
      </c>
      <c r="U3153" s="14" t="n">
        <v>0</v>
      </c>
      <c r="V3153" s="14">
        <f>IF(T3153="","",T3153-U3153)</f>
        <v/>
      </c>
      <c r="AS3153" s="13" t="n">
        <v>61</v>
      </c>
      <c r="AT3153" s="13" t="inlineStr">
        <is>
          <t>Média(d-Cap)</t>
        </is>
      </c>
      <c r="AU3153" s="13" t="n">
        <v>16</v>
      </c>
    </row>
    <row r="3154">
      <c r="B3154" s="13" t="inlineStr">
        <is>
          <t>ND*RLT</t>
        </is>
      </c>
      <c r="C3154" s="13" t="n">
        <v>9</v>
      </c>
      <c r="D3154" s="14">
        <f>D2002-D2386</f>
        <v/>
      </c>
      <c r="E3154" s="14">
        <f>E2002-E2386</f>
        <v/>
      </c>
      <c r="F3154" s="14">
        <f>F2002-F2386</f>
        <v/>
      </c>
      <c r="T3154" s="14">
        <f>IF(F3153=24,SUM(D3154:F3343),"")</f>
        <v/>
      </c>
      <c r="U3154" s="14" t="n">
        <v>0</v>
      </c>
      <c r="V3154" s="14">
        <f>IF(T3154="","",T3154-U3154)</f>
        <v/>
      </c>
      <c r="AS3154" s="13" t="n">
        <v>62</v>
      </c>
      <c r="AT3154" s="13" t="n"/>
      <c r="AU3154" s="101" t="inlineStr">
        <is>
          <t>NOVOD208-D218</t>
        </is>
      </c>
    </row>
    <row r="3155">
      <c r="C3155" s="13" t="n">
        <v>10</v>
      </c>
      <c r="D3155" s="14">
        <f>D2003-D2387</f>
        <v/>
      </c>
      <c r="E3155" s="14">
        <f>E2003-E2387</f>
        <v/>
      </c>
      <c r="F3155" s="14">
        <f>F2003-F2387</f>
        <v/>
      </c>
      <c r="T3155" s="14">
        <f>IF(F3154=24,SUM(D3155:F3344),"")</f>
        <v/>
      </c>
      <c r="U3155" s="14" t="n">
        <v>0</v>
      </c>
      <c r="V3155" s="14">
        <f>IF(T3155="","",T3155-U3155)</f>
        <v/>
      </c>
      <c r="AS3155" s="13" t="n"/>
      <c r="AT3155" s="13" t="n"/>
      <c r="AU3155" s="13" t="n"/>
    </row>
    <row r="3156">
      <c r="C3156" s="13" t="n">
        <v>11</v>
      </c>
      <c r="D3156" s="14">
        <f>D2004-D2388</f>
        <v/>
      </c>
      <c r="E3156" s="14">
        <f>E2004-E2388</f>
        <v/>
      </c>
      <c r="F3156" s="14">
        <f>F2004-F2388</f>
        <v/>
      </c>
      <c r="T3156" s="14">
        <f>IF(F3155=24,SUM(D3156:F3345),"")</f>
        <v/>
      </c>
      <c r="U3156" s="14" t="n">
        <v>0</v>
      </c>
      <c r="V3156" s="14">
        <f>IF(T3156="","",T3156-U3156)</f>
        <v/>
      </c>
      <c r="AS3156" s="13" t="n"/>
      <c r="AT3156" s="13" t="n"/>
      <c r="AU3156" s="13" t="n"/>
    </row>
    <row r="3157">
      <c r="C3157" s="13" t="n">
        <v>12</v>
      </c>
      <c r="D3157" s="14">
        <f>D2005-D2389</f>
        <v/>
      </c>
      <c r="E3157" s="14">
        <f>E2005-E2389</f>
        <v/>
      </c>
      <c r="F3157" s="14">
        <f>F2005-F2389</f>
        <v/>
      </c>
      <c r="T3157" s="14">
        <f>IF(F3156=24,SUM(D3157:F3346),"")</f>
        <v/>
      </c>
      <c r="U3157" s="14" t="n">
        <v>0</v>
      </c>
      <c r="V3157" s="14">
        <f>IF(T3157="","",T3157-U3157)</f>
        <v/>
      </c>
      <c r="AS3157" s="13" t="n"/>
      <c r="AT3157" s="13" t="n"/>
      <c r="AU3157" s="13" t="n"/>
    </row>
    <row r="3158">
      <c r="C3158" s="13" t="n">
        <v>13</v>
      </c>
      <c r="D3158" s="14">
        <f>D2006-D2390</f>
        <v/>
      </c>
      <c r="E3158" s="14">
        <f>E2006-E2390</f>
        <v/>
      </c>
      <c r="F3158" s="14">
        <f>F2006-F2390</f>
        <v/>
      </c>
      <c r="T3158" s="14">
        <f>IF(F3157=24,SUM(D3158:F3347),"")</f>
        <v/>
      </c>
      <c r="U3158" s="14" t="n">
        <v>0</v>
      </c>
      <c r="V3158" s="14">
        <f>IF(T3158="","",T3158-U3158)</f>
        <v/>
      </c>
      <c r="AS3158" s="13" t="n"/>
      <c r="AT3158" s="13" t="n"/>
      <c r="AU3158" s="13" t="n"/>
    </row>
    <row r="3159">
      <c r="C3159" s="13" t="n">
        <v>14</v>
      </c>
      <c r="D3159" s="14">
        <f>D2007-D2391</f>
        <v/>
      </c>
      <c r="E3159" s="14">
        <f>E2007-E2391</f>
        <v/>
      </c>
      <c r="F3159" s="14">
        <f>F2007-F2391</f>
        <v/>
      </c>
      <c r="T3159" s="14">
        <f>IF(F3158=24,SUM(D3159:F3348),"")</f>
        <v/>
      </c>
      <c r="U3159" s="14" t="n">
        <v>0</v>
      </c>
      <c r="V3159" s="14">
        <f>IF(T3159="","",T3159-U3159)</f>
        <v/>
      </c>
      <c r="AS3159" s="13" t="n"/>
      <c r="AT3159" s="13" t="n"/>
      <c r="AU3159" s="13" t="n"/>
    </row>
    <row r="3160">
      <c r="C3160" s="13" t="n">
        <v>15</v>
      </c>
      <c r="D3160" s="14">
        <f>D2008-D2392</f>
        <v/>
      </c>
      <c r="E3160" s="14">
        <f>E2008-E2392</f>
        <v/>
      </c>
      <c r="F3160" s="14">
        <f>F2008-F2392</f>
        <v/>
      </c>
      <c r="T3160" s="14">
        <f>IF(F3159=24,SUM(D3160:F3349),"")</f>
        <v/>
      </c>
      <c r="U3160" s="14" t="n">
        <v>0</v>
      </c>
      <c r="V3160" s="14">
        <f>IF(T3160="","",T3160-U3160)</f>
        <v/>
      </c>
      <c r="AS3160" s="13" t="n"/>
      <c r="AT3160" s="13" t="n"/>
      <c r="AU3160" s="13" t="n"/>
    </row>
    <row r="3161">
      <c r="C3161" s="13" t="n">
        <v>16</v>
      </c>
      <c r="D3161" s="14">
        <f>D2009-D2393</f>
        <v/>
      </c>
      <c r="E3161" s="14">
        <f>E2009-E2393</f>
        <v/>
      </c>
      <c r="F3161" s="14">
        <f>F2009-F2393</f>
        <v/>
      </c>
      <c r="T3161" s="14">
        <f>IF(F3160=24,SUM(D3161:F3350),"")</f>
        <v/>
      </c>
      <c r="U3161" s="14" t="n">
        <v>0</v>
      </c>
      <c r="V3161" s="14">
        <f>IF(T3161="","",T3161-U3161)</f>
        <v/>
      </c>
      <c r="AS3161" s="13" t="n"/>
      <c r="AT3161" s="13" t="n"/>
      <c r="AU3161" s="13" t="n"/>
    </row>
    <row r="3162">
      <c r="C3162" s="13" t="n">
        <v>17</v>
      </c>
      <c r="D3162" s="14">
        <f>D2010-D2394</f>
        <v/>
      </c>
      <c r="E3162" s="14">
        <f>E2010-E2394</f>
        <v/>
      </c>
      <c r="F3162" s="14">
        <f>F2010-F2394</f>
        <v/>
      </c>
      <c r="T3162" s="14">
        <f>IF(F3161=24,SUM(D3162:F3351),"")</f>
        <v/>
      </c>
      <c r="U3162" s="14" t="n">
        <v>0</v>
      </c>
      <c r="V3162" s="14">
        <f>IF(T3162="","",T3162-U3162)</f>
        <v/>
      </c>
      <c r="AS3162" s="13" t="n"/>
      <c r="AT3162" s="13" t="n"/>
      <c r="AU3162" s="13" t="n"/>
    </row>
    <row r="3163">
      <c r="C3163" s="13" t="n">
        <v>18</v>
      </c>
      <c r="D3163" s="14">
        <f>D2011-D2395</f>
        <v/>
      </c>
      <c r="E3163" s="14">
        <f>E2011-E2395</f>
        <v/>
      </c>
      <c r="F3163" s="14">
        <f>F2011-F2395</f>
        <v/>
      </c>
      <c r="T3163" s="14">
        <f>IF(F3162=24,SUM(D3163:F3352),"")</f>
        <v/>
      </c>
      <c r="U3163" s="14" t="n">
        <v>0</v>
      </c>
      <c r="V3163" s="14">
        <f>IF(T3163="","",T3163-U3163)</f>
        <v/>
      </c>
      <c r="AS3163" s="13" t="n"/>
      <c r="AT3163" s="13" t="n"/>
      <c r="AU3163" s="13" t="n"/>
    </row>
    <row r="3164">
      <c r="C3164" s="13" t="n">
        <v>19</v>
      </c>
      <c r="D3164" s="14">
        <f>D2012-D2396</f>
        <v/>
      </c>
      <c r="E3164" s="14">
        <f>E2012-E2396</f>
        <v/>
      </c>
      <c r="F3164" s="14">
        <f>F2012-F2396</f>
        <v/>
      </c>
      <c r="T3164" s="14">
        <f>IF(F3163=24,SUM(D3164:F3353),"")</f>
        <v/>
      </c>
      <c r="U3164" s="14" t="n">
        <v>0</v>
      </c>
      <c r="V3164" s="14">
        <f>IF(T3164="","",T3164-U3164)</f>
        <v/>
      </c>
      <c r="AS3164" s="13" t="n"/>
      <c r="AT3164" s="13" t="n"/>
      <c r="AU3164" s="13" t="n"/>
    </row>
    <row r="3165">
      <c r="C3165" s="13" t="n">
        <v>20</v>
      </c>
      <c r="D3165" s="14">
        <f>D2013-D2397</f>
        <v/>
      </c>
      <c r="E3165" s="14">
        <f>E2013-E2397</f>
        <v/>
      </c>
      <c r="F3165" s="14">
        <f>F2013-F2397</f>
        <v/>
      </c>
      <c r="T3165" s="14">
        <f>IF(F3164=24,SUM(D3165:F3354),"")</f>
        <v/>
      </c>
      <c r="U3165" s="14" t="n">
        <v>0</v>
      </c>
      <c r="V3165" s="14">
        <f>IF(T3165="","",T3165-U3165)</f>
        <v/>
      </c>
      <c r="AS3165" s="13" t="n"/>
      <c r="AT3165" s="13" t="n"/>
      <c r="AU3165" s="13" t="n"/>
    </row>
    <row r="3166">
      <c r="C3166" s="13" t="n">
        <v>21</v>
      </c>
      <c r="D3166" s="14">
        <f>D2014-D2398</f>
        <v/>
      </c>
      <c r="E3166" s="14">
        <f>E2014-E2398</f>
        <v/>
      </c>
      <c r="F3166" s="14">
        <f>F2014-F2398</f>
        <v/>
      </c>
      <c r="T3166" s="14">
        <f>IF(F3165=24,SUM(D3166:F3355),"")</f>
        <v/>
      </c>
      <c r="U3166" s="14" t="n">
        <v>0</v>
      </c>
      <c r="V3166" s="14">
        <f>IF(T3166="","",T3166-U3166)</f>
        <v/>
      </c>
      <c r="AS3166" s="13" t="n"/>
      <c r="AT3166" s="13" t="n"/>
      <c r="AU3166" s="13" t="n"/>
    </row>
    <row r="3167">
      <c r="C3167" s="13" t="n">
        <v>22</v>
      </c>
      <c r="D3167" s="14">
        <f>D2015-D2399</f>
        <v/>
      </c>
      <c r="E3167" s="14">
        <f>E2015-E2399</f>
        <v/>
      </c>
      <c r="F3167" s="14">
        <f>F2015-F2399</f>
        <v/>
      </c>
      <c r="T3167" s="14">
        <f>IF(F3166=24,SUM(D3167:F3356),"")</f>
        <v/>
      </c>
      <c r="U3167" s="14" t="n">
        <v>0</v>
      </c>
      <c r="V3167" s="14">
        <f>IF(T3167="","",T3167-U3167)</f>
        <v/>
      </c>
      <c r="AS3167" s="13" t="n"/>
      <c r="AT3167" s="13" t="n"/>
      <c r="AU3167" s="13" t="n"/>
    </row>
    <row r="3168">
      <c r="C3168" s="13" t="n">
        <v>23</v>
      </c>
      <c r="D3168" s="14">
        <f>D2016-D2400</f>
        <v/>
      </c>
      <c r="E3168" s="14">
        <f>E2016-E2400</f>
        <v/>
      </c>
      <c r="F3168" s="14">
        <f>F2016-F2400</f>
        <v/>
      </c>
      <c r="T3168" s="14">
        <f>IF(F3167=24,SUM(D3168:F3357),"")</f>
        <v/>
      </c>
      <c r="U3168" s="14" t="n">
        <v>0</v>
      </c>
      <c r="V3168" s="14">
        <f>IF(T3168="","",T3168-U3168)</f>
        <v/>
      </c>
      <c r="AS3168" s="13" t="n"/>
      <c r="AT3168" s="13" t="n"/>
      <c r="AU3168" s="13" t="n"/>
    </row>
    <row r="3169">
      <c r="C3169" s="13" t="n">
        <v>24</v>
      </c>
      <c r="D3169" s="14">
        <f>D2017-D2401</f>
        <v/>
      </c>
      <c r="E3169" s="14">
        <f>E2017-E2401</f>
        <v/>
      </c>
      <c r="F3169" s="14">
        <f>F2017-F2401</f>
        <v/>
      </c>
      <c r="T3169" s="14">
        <f>IF(F3168=24,SUM(D3169:F3358),"")</f>
        <v/>
      </c>
      <c r="U3169" s="14" t="n">
        <v>0</v>
      </c>
      <c r="V3169" s="14">
        <f>IF(T3169="","",T3169-U3169)</f>
        <v/>
      </c>
      <c r="AS3169" s="13" t="n"/>
      <c r="AT3169" s="13" t="n"/>
      <c r="AU3169" s="13" t="n"/>
    </row>
    <row r="3170">
      <c r="C3170" s="13" t="n">
        <v>25</v>
      </c>
      <c r="D3170" s="14">
        <f>D2018-D2402</f>
        <v/>
      </c>
      <c r="E3170" s="14">
        <f>E2018-E2402</f>
        <v/>
      </c>
      <c r="F3170" s="14">
        <f>F2018-F2402</f>
        <v/>
      </c>
      <c r="T3170" s="14">
        <f>IF(F3169=24,SUM(D3170:F3359),"")</f>
        <v/>
      </c>
      <c r="U3170" s="14" t="n">
        <v>0</v>
      </c>
      <c r="V3170" s="14">
        <f>IF(T3170="","",T3170-U3170)</f>
        <v/>
      </c>
      <c r="AS3170" s="13" t="n"/>
      <c r="AT3170" s="13" t="n"/>
      <c r="AU3170" s="13" t="n"/>
    </row>
    <row r="3171">
      <c r="C3171" s="13" t="n">
        <v>26</v>
      </c>
      <c r="D3171" s="14">
        <f>D2019-D2403</f>
        <v/>
      </c>
      <c r="E3171" s="14">
        <f>E2019-E2403</f>
        <v/>
      </c>
      <c r="F3171" s="14">
        <f>F2019-F2403</f>
        <v/>
      </c>
      <c r="T3171" s="14">
        <f>IF(F3170=24,SUM(D3171:F3360),"")</f>
        <v/>
      </c>
      <c r="U3171" s="14" t="n">
        <v>0</v>
      </c>
      <c r="V3171" s="14">
        <f>IF(T3171="","",T3171-U3171)</f>
        <v/>
      </c>
      <c r="AS3171" s="13" t="n"/>
      <c r="AT3171" s="13" t="n"/>
      <c r="AU3171" s="13" t="n"/>
    </row>
    <row r="3172">
      <c r="C3172" s="13" t="n">
        <v>27</v>
      </c>
      <c r="D3172" s="14">
        <f>D2020-D2404</f>
        <v/>
      </c>
      <c r="E3172" s="14">
        <f>E2020-E2404</f>
        <v/>
      </c>
      <c r="F3172" s="14">
        <f>F2020-F2404</f>
        <v/>
      </c>
      <c r="T3172" s="14">
        <f>IF(F3171=24,SUM(D3172:F3361),"")</f>
        <v/>
      </c>
      <c r="U3172" s="14" t="n">
        <v>0</v>
      </c>
      <c r="V3172" s="14">
        <f>IF(T3172="","",T3172-U3172)</f>
        <v/>
      </c>
      <c r="AS3172" s="13" t="n"/>
      <c r="AT3172" s="13" t="n"/>
      <c r="AU3172" s="13" t="n"/>
    </row>
    <row r="3173">
      <c r="C3173" s="13" t="n">
        <v>28</v>
      </c>
      <c r="D3173" s="14">
        <f>D2021-D2405</f>
        <v/>
      </c>
      <c r="E3173" s="14">
        <f>E2021-E2405</f>
        <v/>
      </c>
      <c r="F3173" s="14">
        <f>F2021-F2405</f>
        <v/>
      </c>
      <c r="T3173" s="14">
        <f>IF(F3172=24,SUM(D3173:F3362),"")</f>
        <v/>
      </c>
      <c r="U3173" s="14" t="n">
        <v>0</v>
      </c>
      <c r="V3173" s="14">
        <f>IF(T3173="","",T3173-U3173)</f>
        <v/>
      </c>
      <c r="AS3173" s="13" t="n"/>
      <c r="AT3173" s="13" t="n"/>
      <c r="AU3173" s="13" t="n"/>
    </row>
    <row r="3174">
      <c r="C3174" s="13" t="n">
        <v>29</v>
      </c>
      <c r="D3174" s="14">
        <f>D2022-D2406</f>
        <v/>
      </c>
      <c r="E3174" s="14">
        <f>E2022-E2406</f>
        <v/>
      </c>
      <c r="F3174" s="14">
        <f>F2022-F2406</f>
        <v/>
      </c>
      <c r="T3174" s="14">
        <f>IF(F3173=24,SUM(D3174:F3363),"")</f>
        <v/>
      </c>
      <c r="U3174" s="14" t="n">
        <v>0</v>
      </c>
      <c r="V3174" s="14">
        <f>IF(T3174="","",T3174-U3174)</f>
        <v/>
      </c>
      <c r="AS3174" s="13" t="n"/>
      <c r="AT3174" s="13" t="n"/>
      <c r="AU3174" s="13" t="n"/>
    </row>
    <row r="3175">
      <c r="C3175" s="13" t="n">
        <v>30</v>
      </c>
      <c r="D3175" s="14">
        <f>D2023-D2407</f>
        <v/>
      </c>
      <c r="E3175" s="14">
        <f>E2023-E2407</f>
        <v/>
      </c>
      <c r="F3175" s="14">
        <f>F2023-F2407</f>
        <v/>
      </c>
      <c r="T3175" s="14">
        <f>IF(F3174=24,SUM(D3175:F3364),"")</f>
        <v/>
      </c>
      <c r="U3175" s="14" t="n">
        <v>0</v>
      </c>
      <c r="V3175" s="14">
        <f>IF(T3175="","",T3175-U3175)</f>
        <v/>
      </c>
      <c r="AS3175" s="13" t="n"/>
      <c r="AT3175" s="13" t="n"/>
      <c r="AU3175" s="13" t="n"/>
    </row>
    <row r="3176">
      <c r="C3176" s="13" t="n">
        <v>31</v>
      </c>
      <c r="D3176" s="14">
        <f>D2024-D2408</f>
        <v/>
      </c>
      <c r="E3176" s="14">
        <f>E2024-E2408</f>
        <v/>
      </c>
      <c r="F3176" s="14">
        <f>F2024-F2408</f>
        <v/>
      </c>
      <c r="T3176" s="14">
        <f>IF(F3175=24,SUM(D3176:F3365),"")</f>
        <v/>
      </c>
      <c r="U3176" s="14" t="n">
        <v>0</v>
      </c>
      <c r="V3176" s="14">
        <f>IF(T3176="","",T3176-U3176)</f>
        <v/>
      </c>
      <c r="AS3176" s="13" t="n"/>
      <c r="AT3176" s="13" t="n"/>
      <c r="AU3176" s="13" t="n"/>
    </row>
    <row r="3177">
      <c r="C3177" s="13" t="n">
        <v>32</v>
      </c>
      <c r="D3177" s="14">
        <f>D2025-D2409</f>
        <v/>
      </c>
      <c r="E3177" s="14">
        <f>E2025-E2409</f>
        <v/>
      </c>
      <c r="F3177" s="14">
        <f>F2025-F2409</f>
        <v/>
      </c>
      <c r="T3177" s="14">
        <f>IF(F3176=24,SUM(D3177:F3366),"")</f>
        <v/>
      </c>
      <c r="U3177" s="14" t="n">
        <v>0</v>
      </c>
      <c r="V3177" s="14">
        <f>IF(T3177="","",T3177-U3177)</f>
        <v/>
      </c>
      <c r="AS3177" s="13" t="n"/>
      <c r="AT3177" s="13" t="n"/>
      <c r="AU3177" s="13" t="n"/>
    </row>
    <row r="3178">
      <c r="C3178" s="13" t="n">
        <v>33</v>
      </c>
      <c r="D3178" s="14">
        <f>D2026-D2410</f>
        <v/>
      </c>
      <c r="E3178" s="14">
        <f>E2026-E2410</f>
        <v/>
      </c>
      <c r="F3178" s="14">
        <f>F2026-F2410</f>
        <v/>
      </c>
      <c r="T3178" s="14">
        <f>IF(F3177=24,SUM(D3178:F3367),"")</f>
        <v/>
      </c>
      <c r="U3178" s="14" t="n">
        <v>0</v>
      </c>
      <c r="V3178" s="14">
        <f>IF(T3178="","",T3178-U3178)</f>
        <v/>
      </c>
      <c r="AS3178" s="13" t="n"/>
      <c r="AT3178" s="13" t="n"/>
      <c r="AU3178" s="13" t="n"/>
    </row>
    <row r="3179">
      <c r="C3179" s="13" t="n">
        <v>34</v>
      </c>
      <c r="D3179" s="14">
        <f>D2027-D2411</f>
        <v/>
      </c>
      <c r="E3179" s="14">
        <f>E2027-E2411</f>
        <v/>
      </c>
      <c r="F3179" s="14">
        <f>F2027-F2411</f>
        <v/>
      </c>
      <c r="T3179" s="14">
        <f>IF(F3178=24,SUM(D3179:F3368),"")</f>
        <v/>
      </c>
      <c r="U3179" s="14" t="n">
        <v>0</v>
      </c>
      <c r="V3179" s="14">
        <f>IF(T3179="","",T3179-U3179)</f>
        <v/>
      </c>
      <c r="AS3179" s="13" t="n"/>
      <c r="AT3179" s="13" t="n"/>
      <c r="AU3179" s="13" t="n"/>
    </row>
    <row r="3180">
      <c r="C3180" s="13" t="n">
        <v>35</v>
      </c>
      <c r="D3180" s="14">
        <f>D2028-D2412</f>
        <v/>
      </c>
      <c r="E3180" s="14">
        <f>E2028-E2412</f>
        <v/>
      </c>
      <c r="F3180" s="14">
        <f>F2028-F2412</f>
        <v/>
      </c>
      <c r="T3180" s="14">
        <f>IF(F3179=24,SUM(D3180:F3369),"")</f>
        <v/>
      </c>
      <c r="U3180" s="14" t="n">
        <v>0</v>
      </c>
      <c r="V3180" s="14">
        <f>IF(T3180="","",T3180-U3180)</f>
        <v/>
      </c>
      <c r="AS3180" s="13" t="n"/>
      <c r="AT3180" s="13" t="n"/>
      <c r="AU3180" s="13" t="n"/>
    </row>
    <row r="3181">
      <c r="C3181" s="13" t="n">
        <v>36</v>
      </c>
      <c r="D3181" s="14">
        <f>D2029-D2413</f>
        <v/>
      </c>
      <c r="E3181" s="14">
        <f>E2029-E2413</f>
        <v/>
      </c>
      <c r="F3181" s="14">
        <f>F2029-F2413</f>
        <v/>
      </c>
      <c r="T3181" s="14">
        <f>IF(F3180=24,SUM(D3181:F3370),"")</f>
        <v/>
      </c>
      <c r="U3181" s="14" t="n">
        <v>0</v>
      </c>
      <c r="V3181" s="14">
        <f>IF(T3181="","",T3181-U3181)</f>
        <v/>
      </c>
      <c r="AS3181" s="13" t="n"/>
      <c r="AT3181" s="13" t="n"/>
      <c r="AU3181" s="13" t="n"/>
    </row>
    <row r="3182">
      <c r="C3182" s="13" t="n">
        <v>37</v>
      </c>
      <c r="D3182" s="14">
        <f>D2030-D2414</f>
        <v/>
      </c>
      <c r="E3182" s="14">
        <f>E2030-E2414</f>
        <v/>
      </c>
      <c r="F3182" s="14">
        <f>F2030-F2414</f>
        <v/>
      </c>
      <c r="T3182" s="14">
        <f>IF(F3181=24,SUM(D3182:F3371),"")</f>
        <v/>
      </c>
      <c r="U3182" s="14" t="n">
        <v>0</v>
      </c>
      <c r="V3182" s="14">
        <f>IF(T3182="","",T3182-U3182)</f>
        <v/>
      </c>
      <c r="AS3182" s="13" t="n"/>
      <c r="AT3182" s="13" t="n"/>
      <c r="AU3182" s="13" t="n"/>
    </row>
    <row r="3183">
      <c r="C3183" s="13" t="n">
        <v>38</v>
      </c>
      <c r="D3183" s="14">
        <f>D2031-D2415</f>
        <v/>
      </c>
      <c r="E3183" s="14">
        <f>E2031-E2415</f>
        <v/>
      </c>
      <c r="F3183" s="14">
        <f>F2031-F2415</f>
        <v/>
      </c>
      <c r="T3183" s="14">
        <f>IF(F3182=24,SUM(D3183:F3372),"")</f>
        <v/>
      </c>
      <c r="U3183" s="14" t="n">
        <v>0</v>
      </c>
      <c r="V3183" s="14">
        <f>IF(T3183="","",T3183-U3183)</f>
        <v/>
      </c>
      <c r="AS3183" s="13" t="n"/>
      <c r="AT3183" s="13" t="n"/>
      <c r="AU3183" s="13" t="n"/>
    </row>
    <row r="3184">
      <c r="C3184" s="13" t="n">
        <v>39</v>
      </c>
      <c r="D3184" s="14">
        <f>D2032-D2416</f>
        <v/>
      </c>
      <c r="E3184" s="14">
        <f>E2032-E2416</f>
        <v/>
      </c>
      <c r="F3184" s="14">
        <f>F2032-F2416</f>
        <v/>
      </c>
      <c r="T3184" s="14">
        <f>IF(F3183=24,SUM(D3184:F3373),"")</f>
        <v/>
      </c>
      <c r="U3184" s="14" t="n">
        <v>0</v>
      </c>
      <c r="V3184" s="14">
        <f>IF(T3184="","",T3184-U3184)</f>
        <v/>
      </c>
      <c r="AS3184" s="13" t="n"/>
      <c r="AT3184" s="13" t="n"/>
      <c r="AU3184" s="13" t="n"/>
    </row>
    <row r="3185">
      <c r="C3185" s="13" t="n">
        <v>40</v>
      </c>
      <c r="D3185" s="14">
        <f>D2033-D2417</f>
        <v/>
      </c>
      <c r="E3185" s="14">
        <f>E2033-E2417</f>
        <v/>
      </c>
      <c r="F3185" s="14">
        <f>F2033-F2417</f>
        <v/>
      </c>
      <c r="T3185" s="14">
        <f>IF(F3184=24,SUM(D3185:F3374),"")</f>
        <v/>
      </c>
      <c r="U3185" s="14" t="n">
        <v>0</v>
      </c>
      <c r="V3185" s="14">
        <f>IF(T3185="","",T3185-U3185)</f>
        <v/>
      </c>
      <c r="AS3185" s="13" t="n"/>
      <c r="AT3185" s="13" t="n"/>
      <c r="AU3185" s="13" t="n"/>
    </row>
    <row r="3186">
      <c r="C3186" s="13" t="n">
        <v>41</v>
      </c>
      <c r="D3186" s="14">
        <f>D2034-D2418</f>
        <v/>
      </c>
      <c r="E3186" s="14">
        <f>E2034-E2418</f>
        <v/>
      </c>
      <c r="F3186" s="14">
        <f>F2034-F2418</f>
        <v/>
      </c>
      <c r="T3186" s="14">
        <f>IF(F3185=24,SUM(D3186:F3375),"")</f>
        <v/>
      </c>
      <c r="U3186" s="14" t="n">
        <v>0</v>
      </c>
      <c r="V3186" s="14">
        <f>IF(T3186="","",T3186-U3186)</f>
        <v/>
      </c>
      <c r="AS3186" s="13" t="n"/>
      <c r="AT3186" s="13" t="n"/>
      <c r="AU3186" s="13" t="n"/>
    </row>
    <row r="3187">
      <c r="C3187" s="13" t="n">
        <v>42</v>
      </c>
      <c r="D3187" s="14">
        <f>D2035-D2419</f>
        <v/>
      </c>
      <c r="E3187" s="14">
        <f>E2035-E2419</f>
        <v/>
      </c>
      <c r="F3187" s="14">
        <f>F2035-F2419</f>
        <v/>
      </c>
      <c r="T3187" s="14">
        <f>IF(F3186=24,SUM(D3187:F3376),"")</f>
        <v/>
      </c>
      <c r="U3187" s="14" t="n">
        <v>0</v>
      </c>
      <c r="V3187" s="14">
        <f>IF(T3187="","",T3187-U3187)</f>
        <v/>
      </c>
      <c r="AS3187" s="13" t="n"/>
      <c r="AT3187" s="13" t="n"/>
      <c r="AU3187" s="13" t="n"/>
    </row>
    <row r="3188">
      <c r="C3188" s="13" t="n">
        <v>43</v>
      </c>
      <c r="D3188" s="14">
        <f>D2036-D2420</f>
        <v/>
      </c>
      <c r="E3188" s="14">
        <f>E2036-E2420</f>
        <v/>
      </c>
      <c r="F3188" s="14">
        <f>F2036-F2420</f>
        <v/>
      </c>
      <c r="T3188" s="14">
        <f>IF(F3187=24,SUM(D3188:F3377),"")</f>
        <v/>
      </c>
      <c r="U3188" s="14" t="n">
        <v>0</v>
      </c>
      <c r="V3188" s="14">
        <f>IF(T3188="","",T3188-U3188)</f>
        <v/>
      </c>
      <c r="AS3188" s="13" t="n"/>
      <c r="AT3188" s="13" t="n"/>
      <c r="AU3188" s="13" t="n"/>
    </row>
    <row r="3189">
      <c r="C3189" s="13" t="n">
        <v>44</v>
      </c>
      <c r="D3189" s="14">
        <f>D2037-D2421</f>
        <v/>
      </c>
      <c r="E3189" s="14">
        <f>E2037-E2421</f>
        <v/>
      </c>
      <c r="F3189" s="14">
        <f>F2037-F2421</f>
        <v/>
      </c>
      <c r="T3189" s="14">
        <f>IF(F3188=24,SUM(D3189:F3378),"")</f>
        <v/>
      </c>
      <c r="U3189" s="14" t="n">
        <v>0</v>
      </c>
      <c r="V3189" s="14">
        <f>IF(T3189="","",T3189-U3189)</f>
        <v/>
      </c>
      <c r="AS3189" s="13" t="n"/>
      <c r="AT3189" s="13" t="n"/>
      <c r="AU3189" s="13" t="n"/>
    </row>
    <row r="3190">
      <c r="C3190" s="13" t="n">
        <v>45</v>
      </c>
      <c r="D3190" s="14">
        <f>D2038-D2422</f>
        <v/>
      </c>
      <c r="E3190" s="14">
        <f>E2038-E2422</f>
        <v/>
      </c>
      <c r="F3190" s="14">
        <f>F2038-F2422</f>
        <v/>
      </c>
      <c r="T3190" s="14">
        <f>IF(F3189=24,SUM(D3190:F3379),"")</f>
        <v/>
      </c>
      <c r="U3190" s="14" t="n">
        <v>0</v>
      </c>
      <c r="V3190" s="14">
        <f>IF(T3190="","",T3190-U3190)</f>
        <v/>
      </c>
      <c r="AS3190" s="13" t="n"/>
      <c r="AT3190" s="13" t="n"/>
      <c r="AU3190" s="13" t="n"/>
    </row>
    <row r="3191">
      <c r="C3191" s="13" t="n">
        <v>46</v>
      </c>
      <c r="D3191" s="14">
        <f>D2039-D2423</f>
        <v/>
      </c>
      <c r="E3191" s="14">
        <f>E2039-E2423</f>
        <v/>
      </c>
      <c r="F3191" s="14">
        <f>F2039-F2423</f>
        <v/>
      </c>
      <c r="T3191" s="14">
        <f>IF(F3190=24,SUM(D3191:F3380),"")</f>
        <v/>
      </c>
      <c r="U3191" s="14" t="n">
        <v>0</v>
      </c>
      <c r="V3191" s="14">
        <f>IF(T3191="","",T3191-U3191)</f>
        <v/>
      </c>
      <c r="AS3191" s="13" t="n"/>
      <c r="AT3191" s="13" t="n"/>
      <c r="AU3191" s="13" t="n"/>
    </row>
    <row r="3192">
      <c r="C3192" s="13" t="n">
        <v>47</v>
      </c>
      <c r="D3192" s="14">
        <f>D2040-D2424</f>
        <v/>
      </c>
      <c r="E3192" s="14">
        <f>E2040-E2424</f>
        <v/>
      </c>
      <c r="F3192" s="14">
        <f>F2040-F2424</f>
        <v/>
      </c>
      <c r="T3192" s="14">
        <f>IF(F3191=24,SUM(D3192:F3381),"")</f>
        <v/>
      </c>
      <c r="U3192" s="14" t="n">
        <v>0</v>
      </c>
      <c r="V3192" s="14">
        <f>IF(T3192="","",T3192-U3192)</f>
        <v/>
      </c>
      <c r="AS3192" s="13" t="n"/>
      <c r="AT3192" s="13" t="n"/>
      <c r="AU3192" s="13" t="n"/>
    </row>
    <row r="3193">
      <c r="C3193" s="13" t="n">
        <v>48</v>
      </c>
      <c r="D3193" s="14">
        <f>D2041-D2425</f>
        <v/>
      </c>
      <c r="E3193" s="14">
        <f>E2041-E2425</f>
        <v/>
      </c>
      <c r="F3193" s="14">
        <f>F2041-F2425</f>
        <v/>
      </c>
      <c r="T3193" s="14">
        <f>IF(F3192=24,SUM(D3193:F3382),"")</f>
        <v/>
      </c>
      <c r="U3193" s="14" t="n">
        <v>0</v>
      </c>
      <c r="V3193" s="14">
        <f>IF(T3193="","",T3193-U3193)</f>
        <v/>
      </c>
      <c r="AS3193" s="13" t="n"/>
      <c r="AT3193" s="13" t="n"/>
      <c r="AU3193" s="13" t="n"/>
    </row>
    <row r="3194">
      <c r="C3194" s="13" t="n">
        <v>49</v>
      </c>
      <c r="D3194" s="14">
        <f>D2042-D2426</f>
        <v/>
      </c>
      <c r="E3194" s="14">
        <f>E2042-E2426</f>
        <v/>
      </c>
      <c r="F3194" s="14">
        <f>F2042-F2426</f>
        <v/>
      </c>
      <c r="T3194" s="14">
        <f>IF(F3193=24,SUM(D3194:F3383),"")</f>
        <v/>
      </c>
      <c r="U3194" s="14" t="n">
        <v>0</v>
      </c>
      <c r="V3194" s="14">
        <f>IF(T3194="","",T3194-U3194)</f>
        <v/>
      </c>
      <c r="AS3194" s="13" t="n"/>
      <c r="AT3194" s="13" t="n"/>
      <c r="AU3194" s="13" t="n"/>
    </row>
    <row r="3195">
      <c r="C3195" s="13" t="n">
        <v>50</v>
      </c>
      <c r="D3195" s="14">
        <f>D2043-D2427</f>
        <v/>
      </c>
      <c r="E3195" s="14">
        <f>E2043-E2427</f>
        <v/>
      </c>
      <c r="F3195" s="14">
        <f>F2043-F2427</f>
        <v/>
      </c>
      <c r="T3195" s="14">
        <f>IF(F3194=24,SUM(D3195:F3384),"")</f>
        <v/>
      </c>
      <c r="U3195" s="14" t="n">
        <v>0</v>
      </c>
      <c r="V3195" s="14">
        <f>IF(T3195="","",T3195-U3195)</f>
        <v/>
      </c>
      <c r="AS3195" s="13" t="n"/>
      <c r="AT3195" s="13" t="n"/>
      <c r="AU3195" s="13" t="n"/>
    </row>
    <row r="3196">
      <c r="C3196" s="13" t="n">
        <v>51</v>
      </c>
      <c r="D3196" s="14">
        <f>D2044-D2428</f>
        <v/>
      </c>
      <c r="E3196" s="14">
        <f>E2044-E2428</f>
        <v/>
      </c>
      <c r="F3196" s="14">
        <f>F2044-F2428</f>
        <v/>
      </c>
      <c r="T3196" s="14">
        <f>IF(F3195=24,SUM(D3196:F3385),"")</f>
        <v/>
      </c>
      <c r="U3196" s="14" t="n">
        <v>0</v>
      </c>
      <c r="V3196" s="14">
        <f>IF(T3196="","",T3196-U3196)</f>
        <v/>
      </c>
      <c r="AS3196" s="13" t="n"/>
      <c r="AT3196" s="13" t="n"/>
      <c r="AU3196" s="13" t="n"/>
    </row>
    <row r="3197">
      <c r="C3197" s="13" t="n">
        <v>52</v>
      </c>
      <c r="D3197" s="14">
        <f>D2045-D2429</f>
        <v/>
      </c>
      <c r="E3197" s="14">
        <f>E2045-E2429</f>
        <v/>
      </c>
      <c r="F3197" s="14">
        <f>F2045-F2429</f>
        <v/>
      </c>
      <c r="T3197" s="14">
        <f>IF(F3196=24,SUM(D3197:F3386),"")</f>
        <v/>
      </c>
      <c r="U3197" s="14" t="n">
        <v>0</v>
      </c>
      <c r="V3197" s="14">
        <f>IF(T3197="","",T3197-U3197)</f>
        <v/>
      </c>
      <c r="AS3197" s="13" t="n"/>
      <c r="AT3197" s="13" t="n"/>
      <c r="AU3197" s="13" t="n"/>
    </row>
    <row r="3198">
      <c r="C3198" s="13" t="n">
        <v>53</v>
      </c>
      <c r="D3198" s="14">
        <f>D2046-D2430</f>
        <v/>
      </c>
      <c r="E3198" s="14">
        <f>E2046-E2430</f>
        <v/>
      </c>
      <c r="F3198" s="14">
        <f>F2046-F2430</f>
        <v/>
      </c>
      <c r="T3198" s="14">
        <f>IF(F3197=24,SUM(D3198:F3387),"")</f>
        <v/>
      </c>
      <c r="U3198" s="14" t="n">
        <v>0</v>
      </c>
      <c r="V3198" s="14">
        <f>IF(T3198="","",T3198-U3198)</f>
        <v/>
      </c>
      <c r="AS3198" s="13" t="n"/>
      <c r="AT3198" s="13" t="n"/>
      <c r="AU3198" s="13" t="n"/>
    </row>
    <row r="3199">
      <c r="C3199" s="13" t="n">
        <v>54</v>
      </c>
      <c r="D3199" s="14">
        <f>D2047-D2431</f>
        <v/>
      </c>
      <c r="E3199" s="14">
        <f>E2047-E2431</f>
        <v/>
      </c>
      <c r="F3199" s="14">
        <f>F2047-F2431</f>
        <v/>
      </c>
      <c r="T3199" s="14">
        <f>IF(F3198=24,SUM(D3199:F3388),"")</f>
        <v/>
      </c>
      <c r="U3199" s="14" t="n">
        <v>0</v>
      </c>
      <c r="V3199" s="14">
        <f>IF(T3199="","",T3199-U3199)</f>
        <v/>
      </c>
      <c r="AS3199" s="13" t="n"/>
      <c r="AT3199" s="13" t="n"/>
      <c r="AU3199" s="13" t="n"/>
    </row>
    <row r="3200">
      <c r="C3200" s="13" t="n">
        <v>55</v>
      </c>
      <c r="D3200" s="14">
        <f>D2048-D2432</f>
        <v/>
      </c>
      <c r="E3200" s="14">
        <f>E2048-E2432</f>
        <v/>
      </c>
      <c r="F3200" s="14">
        <f>F2048-F2432</f>
        <v/>
      </c>
      <c r="T3200" s="14">
        <f>IF(F3199=24,SUM(D3200:F3389),"")</f>
        <v/>
      </c>
      <c r="U3200" s="14" t="n">
        <v>0</v>
      </c>
      <c r="V3200" s="14">
        <f>IF(T3200="","",T3200-U3200)</f>
        <v/>
      </c>
      <c r="AS3200" s="13" t="n"/>
      <c r="AT3200" s="13" t="n"/>
      <c r="AU3200" s="13" t="n"/>
    </row>
    <row r="3201">
      <c r="C3201" s="13" t="n">
        <v>56</v>
      </c>
      <c r="D3201" s="14">
        <f>D2049-D2433</f>
        <v/>
      </c>
      <c r="E3201" s="14">
        <f>E2049-E2433</f>
        <v/>
      </c>
      <c r="F3201" s="14">
        <f>F2049-F2433</f>
        <v/>
      </c>
      <c r="T3201" s="14">
        <f>IF(F3200=24,SUM(D3201:F3390),"")</f>
        <v/>
      </c>
      <c r="U3201" s="14" t="n">
        <v>0</v>
      </c>
      <c r="V3201" s="14">
        <f>IF(T3201="","",T3201-U3201)</f>
        <v/>
      </c>
      <c r="AS3201" s="13" t="n"/>
      <c r="AT3201" s="13" t="n"/>
      <c r="AU3201" s="13" t="n"/>
    </row>
    <row r="3202">
      <c r="C3202" s="13" t="n">
        <v>57</v>
      </c>
      <c r="D3202" s="14">
        <f>D2050-D2434</f>
        <v/>
      </c>
      <c r="E3202" s="14">
        <f>E2050-E2434</f>
        <v/>
      </c>
      <c r="F3202" s="14">
        <f>F2050-F2434</f>
        <v/>
      </c>
      <c r="T3202" s="14">
        <f>IF(F3201=24,SUM(D3202:F3391),"")</f>
        <v/>
      </c>
      <c r="U3202" s="14" t="n">
        <v>0</v>
      </c>
      <c r="V3202" s="14">
        <f>IF(T3202="","",T3202-U3202)</f>
        <v/>
      </c>
      <c r="AS3202" s="13" t="n"/>
      <c r="AT3202" s="13" t="n"/>
      <c r="AU3202" s="13" t="n"/>
    </row>
    <row r="3203">
      <c r="C3203" s="13" t="n">
        <v>58</v>
      </c>
      <c r="D3203" s="14">
        <f>D2051-D2435</f>
        <v/>
      </c>
      <c r="E3203" s="14">
        <f>E2051-E2435</f>
        <v/>
      </c>
      <c r="F3203" s="14">
        <f>F2051-F2435</f>
        <v/>
      </c>
      <c r="T3203" s="14">
        <f>IF(F3202=24,SUM(D3203:F3392),"")</f>
        <v/>
      </c>
      <c r="U3203" s="14" t="n">
        <v>0</v>
      </c>
      <c r="V3203" s="14">
        <f>IF(T3203="","",T3203-U3203)</f>
        <v/>
      </c>
      <c r="AS3203" s="13" t="n"/>
      <c r="AT3203" s="13" t="n"/>
      <c r="AU3203" s="13" t="n"/>
    </row>
    <row r="3204">
      <c r="C3204" s="13" t="n">
        <v>59</v>
      </c>
      <c r="D3204" s="14">
        <f>D2052-D2436</f>
        <v/>
      </c>
      <c r="E3204" s="14">
        <f>E2052-E2436</f>
        <v/>
      </c>
      <c r="F3204" s="14">
        <f>F2052-F2436</f>
        <v/>
      </c>
      <c r="T3204" s="14">
        <f>IF(F3203=24,SUM(D3204:F3393),"")</f>
        <v/>
      </c>
      <c r="U3204" s="14" t="n">
        <v>0</v>
      </c>
      <c r="V3204" s="14">
        <f>IF(T3204="","",T3204-U3204)</f>
        <v/>
      </c>
      <c r="AS3204" s="13" t="n"/>
      <c r="AT3204" s="13" t="n"/>
      <c r="AU3204" s="13" t="n"/>
    </row>
    <row r="3205">
      <c r="C3205" s="13" t="n">
        <v>60</v>
      </c>
      <c r="D3205" s="14">
        <f>D2053-D2437</f>
        <v/>
      </c>
      <c r="E3205" s="14">
        <f>E2053-E2437</f>
        <v/>
      </c>
      <c r="F3205" s="14">
        <f>F2053-F2437</f>
        <v/>
      </c>
      <c r="T3205" s="14">
        <f>IF(F3204=24,SUM(D3205:F3394),"")</f>
        <v/>
      </c>
      <c r="U3205" s="14" t="n">
        <v>0</v>
      </c>
      <c r="V3205" s="14">
        <f>IF(T3205="","",T3205-U3205)</f>
        <v/>
      </c>
      <c r="AS3205" s="13" t="n"/>
      <c r="AT3205" s="13" t="n"/>
      <c r="AU3205" s="13" t="n"/>
    </row>
    <row r="3206">
      <c r="C3206" s="13" t="n">
        <v>61</v>
      </c>
      <c r="D3206" s="14">
        <f>D2054-D2438</f>
        <v/>
      </c>
      <c r="E3206" s="14">
        <f>E2054-E2438</f>
        <v/>
      </c>
      <c r="F3206" s="14">
        <f>F2054-F2438</f>
        <v/>
      </c>
      <c r="T3206" s="14">
        <f>IF(F3205=24,SUM(D3206:F3395),"")</f>
        <v/>
      </c>
      <c r="U3206" s="14" t="n">
        <v>0</v>
      </c>
      <c r="V3206" s="14">
        <f>IF(T3206="","",T3206-U3206)</f>
        <v/>
      </c>
      <c r="AS3206" s="13" t="n"/>
      <c r="AT3206" s="13" t="n"/>
      <c r="AU3206" s="13" t="n"/>
    </row>
    <row r="3207">
      <c r="C3207" s="13" t="n">
        <v>62</v>
      </c>
      <c r="D3207" s="14">
        <f>D2055-D2439</f>
        <v/>
      </c>
      <c r="E3207" s="14">
        <f>E2055-E2439</f>
        <v/>
      </c>
      <c r="F3207" s="14">
        <f>F2055-F2439</f>
        <v/>
      </c>
      <c r="T3207" s="14">
        <f>IF(F3206=24,SUM(D3207:F3396),"")</f>
        <v/>
      </c>
      <c r="U3207" s="14" t="n">
        <v>0</v>
      </c>
      <c r="V3207" s="14">
        <f>IF(T3207="","",T3207-U3207)</f>
        <v/>
      </c>
      <c r="AS3207" s="13" t="n"/>
      <c r="AT3207" s="13" t="n"/>
      <c r="AU3207" s="13" t="n"/>
    </row>
    <row r="3208">
      <c r="C3208" s="13" t="n">
        <v>63</v>
      </c>
      <c r="D3208" s="14">
        <f>D2056-D2440</f>
        <v/>
      </c>
      <c r="E3208" s="14">
        <f>E2056-E2440</f>
        <v/>
      </c>
      <c r="F3208" s="14">
        <f>F2056-F2440</f>
        <v/>
      </c>
      <c r="T3208" s="14">
        <f>IF(F3207=24,SUM(D3208:F3397),"")</f>
        <v/>
      </c>
      <c r="U3208" s="14" t="n">
        <v>0</v>
      </c>
      <c r="V3208" s="14">
        <f>IF(T3208="","",T3208-U3208)</f>
        <v/>
      </c>
      <c r="AS3208" s="13" t="n"/>
      <c r="AT3208" s="13" t="n"/>
      <c r="AU3208" s="13" t="n"/>
    </row>
    <row r="3209">
      <c r="C3209" s="13" t="n">
        <v>64</v>
      </c>
      <c r="D3209" s="14">
        <f>D2057-D2441</f>
        <v/>
      </c>
      <c r="E3209" s="14">
        <f>E2057-E2441</f>
        <v/>
      </c>
      <c r="F3209" s="14">
        <f>F2057-F2441</f>
        <v/>
      </c>
      <c r="T3209" s="14">
        <f>IF(F3208=24,SUM(D3209:F3398),"")</f>
        <v/>
      </c>
      <c r="U3209" s="14" t="n">
        <v>0</v>
      </c>
      <c r="V3209" s="14">
        <f>IF(T3209="","",T3209-U3209)</f>
        <v/>
      </c>
      <c r="AS3209" s="13" t="n"/>
      <c r="AT3209" s="13" t="n"/>
      <c r="AU3209" s="13" t="n"/>
    </row>
    <row r="3210">
      <c r="C3210" s="13" t="n">
        <v>65</v>
      </c>
      <c r="D3210" s="14">
        <f>D2058-D2442</f>
        <v/>
      </c>
      <c r="E3210" s="14">
        <f>E2058-E2442</f>
        <v/>
      </c>
      <c r="F3210" s="14">
        <f>F2058-F2442</f>
        <v/>
      </c>
      <c r="T3210" s="14">
        <f>IF(F3209=24,SUM(D3210:F3399),"")</f>
        <v/>
      </c>
      <c r="U3210" s="14" t="n">
        <v>0</v>
      </c>
      <c r="V3210" s="14">
        <f>IF(T3210="","",T3210-U3210)</f>
        <v/>
      </c>
      <c r="AS3210" s="13" t="n"/>
      <c r="AT3210" s="13" t="n"/>
      <c r="AU3210" s="13" t="n"/>
    </row>
    <row r="3211">
      <c r="C3211" s="13" t="n">
        <v>66</v>
      </c>
      <c r="D3211" s="14">
        <f>D2059-D2443</f>
        <v/>
      </c>
      <c r="E3211" s="14">
        <f>E2059-E2443</f>
        <v/>
      </c>
      <c r="F3211" s="14">
        <f>F2059-F2443</f>
        <v/>
      </c>
      <c r="T3211" s="14">
        <f>IF(F3210=24,SUM(D3211:F3400),"")</f>
        <v/>
      </c>
      <c r="U3211" s="14" t="n">
        <v>0</v>
      </c>
      <c r="V3211" s="14">
        <f>IF(T3211="","",T3211-U3211)</f>
        <v/>
      </c>
      <c r="AS3211" s="13" t="n"/>
      <c r="AT3211" s="13" t="n"/>
      <c r="AU3211" s="13" t="n"/>
    </row>
    <row r="3212">
      <c r="C3212" s="13" t="n">
        <v>67</v>
      </c>
      <c r="D3212" s="14">
        <f>D2060-D2444</f>
        <v/>
      </c>
      <c r="E3212" s="14">
        <f>E2060-E2444</f>
        <v/>
      </c>
      <c r="F3212" s="14">
        <f>F2060-F2444</f>
        <v/>
      </c>
      <c r="T3212" s="14">
        <f>IF(F3211=24,SUM(D3212:F3401),"")</f>
        <v/>
      </c>
      <c r="U3212" s="14" t="n">
        <v>0</v>
      </c>
      <c r="V3212" s="14">
        <f>IF(T3212="","",T3212-U3212)</f>
        <v/>
      </c>
      <c r="AS3212" s="13" t="n"/>
      <c r="AT3212" s="13" t="n"/>
      <c r="AU3212" s="13" t="n"/>
    </row>
    <row r="3213">
      <c r="C3213" s="13" t="n">
        <v>68</v>
      </c>
      <c r="D3213" s="14">
        <f>D2061-D2445</f>
        <v/>
      </c>
      <c r="E3213" s="14">
        <f>E2061-E2445</f>
        <v/>
      </c>
      <c r="F3213" s="14">
        <f>F2061-F2445</f>
        <v/>
      </c>
      <c r="T3213" s="14">
        <f>IF(F3212=24,SUM(D3213:F3402),"")</f>
        <v/>
      </c>
      <c r="U3213" s="14" t="n">
        <v>0</v>
      </c>
      <c r="V3213" s="14">
        <f>IF(T3213="","",T3213-U3213)</f>
        <v/>
      </c>
      <c r="AS3213" s="13" t="n"/>
      <c r="AT3213" s="13" t="n"/>
      <c r="AU3213" s="13" t="n"/>
    </row>
    <row r="3214">
      <c r="C3214" s="13" t="n">
        <v>69</v>
      </c>
      <c r="D3214" s="14">
        <f>D2062-D2446</f>
        <v/>
      </c>
      <c r="E3214" s="14">
        <f>E2062-E2446</f>
        <v/>
      </c>
      <c r="F3214" s="14">
        <f>F2062-F2446</f>
        <v/>
      </c>
      <c r="T3214" s="14">
        <f>IF(F3213=24,SUM(D3214:F3403),"")</f>
        <v/>
      </c>
      <c r="U3214" s="14" t="n">
        <v>0</v>
      </c>
      <c r="V3214" s="14">
        <f>IF(T3214="","",T3214-U3214)</f>
        <v/>
      </c>
      <c r="AS3214" s="13" t="n"/>
      <c r="AT3214" s="13" t="n"/>
      <c r="AU3214" s="13" t="n"/>
    </row>
    <row r="3215">
      <c r="C3215" s="13" t="n">
        <v>70</v>
      </c>
      <c r="D3215" s="14">
        <f>D2063-D2447</f>
        <v/>
      </c>
      <c r="E3215" s="14">
        <f>E2063-E2447</f>
        <v/>
      </c>
      <c r="F3215" s="14">
        <f>F2063-F2447</f>
        <v/>
      </c>
      <c r="T3215" s="14">
        <f>IF(F3214=24,SUM(D3215:F3404),"")</f>
        <v/>
      </c>
      <c r="U3215" s="14" t="n">
        <v>0</v>
      </c>
      <c r="V3215" s="14">
        <f>IF(T3215="","",T3215-U3215)</f>
        <v/>
      </c>
      <c r="AS3215" s="13" t="n"/>
      <c r="AT3215" s="13" t="n"/>
      <c r="AU3215" s="13" t="n"/>
    </row>
    <row r="3216">
      <c r="C3216" s="13" t="n">
        <v>71</v>
      </c>
      <c r="D3216" s="14">
        <f>D2064-D2448</f>
        <v/>
      </c>
      <c r="E3216" s="14">
        <f>E2064-E2448</f>
        <v/>
      </c>
      <c r="F3216" s="14">
        <f>F2064-F2448</f>
        <v/>
      </c>
      <c r="T3216" s="14">
        <f>IF(F3215=24,SUM(D3216:F3405),"")</f>
        <v/>
      </c>
      <c r="U3216" s="14" t="n">
        <v>0</v>
      </c>
      <c r="V3216" s="14">
        <f>IF(T3216="","",T3216-U3216)</f>
        <v/>
      </c>
      <c r="AS3216" s="13" t="n"/>
      <c r="AT3216" s="13" t="n"/>
      <c r="AU3216" s="13" t="n"/>
    </row>
    <row r="3217">
      <c r="C3217" s="13" t="n">
        <v>72</v>
      </c>
      <c r="D3217" s="14">
        <f>D2065-D2449</f>
        <v/>
      </c>
      <c r="E3217" s="14">
        <f>E2065-E2449</f>
        <v/>
      </c>
      <c r="F3217" s="14">
        <f>F2065-F2449</f>
        <v/>
      </c>
      <c r="T3217" s="14">
        <f>IF(F3216=24,SUM(D3217:F3406),"")</f>
        <v/>
      </c>
      <c r="U3217" s="14" t="n">
        <v>0</v>
      </c>
      <c r="V3217" s="14">
        <f>IF(T3217="","",T3217-U3217)</f>
        <v/>
      </c>
      <c r="AS3217" s="13" t="n"/>
      <c r="AT3217" s="13" t="n"/>
      <c r="AU3217" s="13" t="n"/>
    </row>
    <row r="3218">
      <c r="C3218" s="13" t="n">
        <v>73</v>
      </c>
      <c r="D3218" s="14">
        <f>D2066-D2450</f>
        <v/>
      </c>
      <c r="E3218" s="14">
        <f>E2066-E2450</f>
        <v/>
      </c>
      <c r="F3218" s="14">
        <f>F2066-F2450</f>
        <v/>
      </c>
      <c r="T3218" s="14">
        <f>IF(F3217=24,SUM(D3218:F3407),"")</f>
        <v/>
      </c>
      <c r="U3218" s="14" t="n">
        <v>0</v>
      </c>
      <c r="V3218" s="14">
        <f>IF(T3218="","",T3218-U3218)</f>
        <v/>
      </c>
      <c r="AS3218" s="13" t="n"/>
      <c r="AT3218" s="13" t="n"/>
      <c r="AU3218" s="13" t="n"/>
    </row>
    <row r="3219">
      <c r="C3219" s="13" t="n">
        <v>74</v>
      </c>
      <c r="D3219" s="14">
        <f>D2067-D2451</f>
        <v/>
      </c>
      <c r="E3219" s="14">
        <f>E2067-E2451</f>
        <v/>
      </c>
      <c r="F3219" s="14">
        <f>F2067-F2451</f>
        <v/>
      </c>
      <c r="T3219" s="14">
        <f>IF(F3218=24,SUM(D3219:F3408),"")</f>
        <v/>
      </c>
      <c r="U3219" s="14" t="n">
        <v>0</v>
      </c>
      <c r="V3219" s="14">
        <f>IF(T3219="","",T3219-U3219)</f>
        <v/>
      </c>
      <c r="AS3219" s="13" t="n"/>
      <c r="AT3219" s="13" t="n"/>
      <c r="AU3219" s="13" t="n"/>
    </row>
    <row r="3220">
      <c r="C3220" s="13" t="n">
        <v>75</v>
      </c>
      <c r="D3220" s="14">
        <f>D2068-D2452</f>
        <v/>
      </c>
      <c r="E3220" s="14">
        <f>E2068-E2452</f>
        <v/>
      </c>
      <c r="F3220" s="14">
        <f>F2068-F2452</f>
        <v/>
      </c>
      <c r="T3220" s="14">
        <f>IF(F3219=24,SUM(D3220:F3409),"")</f>
        <v/>
      </c>
      <c r="U3220" s="14" t="n">
        <v>0</v>
      </c>
      <c r="V3220" s="14">
        <f>IF(T3220="","",T3220-U3220)</f>
        <v/>
      </c>
      <c r="AS3220" s="13" t="n"/>
      <c r="AT3220" s="13" t="n"/>
      <c r="AU3220" s="13" t="n"/>
    </row>
    <row r="3221">
      <c r="C3221" s="13" t="n">
        <v>76</v>
      </c>
      <c r="D3221" s="14">
        <f>D2069-D2453</f>
        <v/>
      </c>
      <c r="E3221" s="14">
        <f>E2069-E2453</f>
        <v/>
      </c>
      <c r="F3221" s="14">
        <f>F2069-F2453</f>
        <v/>
      </c>
      <c r="T3221" s="14">
        <f>IF(F3220=24,SUM(D3221:F3410),"")</f>
        <v/>
      </c>
      <c r="U3221" s="14" t="n">
        <v>0</v>
      </c>
      <c r="V3221" s="14">
        <f>IF(T3221="","",T3221-U3221)</f>
        <v/>
      </c>
      <c r="AS3221" s="13" t="n"/>
      <c r="AT3221" s="13" t="n"/>
      <c r="AU3221" s="13" t="n"/>
    </row>
    <row r="3222">
      <c r="C3222" s="13" t="n">
        <v>77</v>
      </c>
      <c r="D3222" s="14">
        <f>D2070-D2454</f>
        <v/>
      </c>
      <c r="E3222" s="14">
        <f>E2070-E2454</f>
        <v/>
      </c>
      <c r="F3222" s="14">
        <f>F2070-F2454</f>
        <v/>
      </c>
      <c r="T3222" s="14">
        <f>IF(F3221=24,SUM(D3222:F3411),"")</f>
        <v/>
      </c>
      <c r="U3222" s="14" t="n">
        <v>0</v>
      </c>
      <c r="V3222" s="14">
        <f>IF(T3222="","",T3222-U3222)</f>
        <v/>
      </c>
      <c r="AS3222" s="13" t="n"/>
      <c r="AT3222" s="13" t="n"/>
      <c r="AU3222" s="13" t="n"/>
    </row>
    <row r="3223">
      <c r="C3223" s="13" t="n">
        <v>78</v>
      </c>
      <c r="D3223" s="14">
        <f>D2071-D2455</f>
        <v/>
      </c>
      <c r="E3223" s="14">
        <f>E2071-E2455</f>
        <v/>
      </c>
      <c r="F3223" s="14">
        <f>F2071-F2455</f>
        <v/>
      </c>
      <c r="T3223" s="14">
        <f>IF(F3222=24,SUM(D3223:F3412),"")</f>
        <v/>
      </c>
      <c r="U3223" s="14" t="n">
        <v>0</v>
      </c>
      <c r="V3223" s="14">
        <f>IF(T3223="","",T3223-U3223)</f>
        <v/>
      </c>
      <c r="AS3223" s="13" t="n"/>
      <c r="AT3223" s="13" t="n"/>
      <c r="AU3223" s="13" t="n"/>
    </row>
    <row r="3224">
      <c r="C3224" s="13" t="n">
        <v>79</v>
      </c>
      <c r="D3224" s="14">
        <f>D2072-D2456</f>
        <v/>
      </c>
      <c r="E3224" s="14">
        <f>E2072-E2456</f>
        <v/>
      </c>
      <c r="F3224" s="14">
        <f>F2072-F2456</f>
        <v/>
      </c>
      <c r="T3224" s="14">
        <f>IF(F3223=24,SUM(D3224:F3413),"")</f>
        <v/>
      </c>
      <c r="U3224" s="14" t="n">
        <v>0</v>
      </c>
      <c r="V3224" s="14">
        <f>IF(T3224="","",T3224-U3224)</f>
        <v/>
      </c>
      <c r="AS3224" s="13" t="n"/>
      <c r="AT3224" s="13" t="n"/>
      <c r="AU3224" s="13" t="n"/>
    </row>
    <row r="3225">
      <c r="C3225" s="13" t="n">
        <v>80</v>
      </c>
      <c r="D3225" s="14">
        <f>D2073-D2457</f>
        <v/>
      </c>
      <c r="E3225" s="14">
        <f>E2073-E2457</f>
        <v/>
      </c>
      <c r="F3225" s="14">
        <f>F2073-F2457</f>
        <v/>
      </c>
      <c r="T3225" s="14">
        <f>IF(F3224=24,SUM(D3225:F3414),"")</f>
        <v/>
      </c>
      <c r="U3225" s="14" t="n">
        <v>0</v>
      </c>
      <c r="V3225" s="14">
        <f>IF(T3225="","",T3225-U3225)</f>
        <v/>
      </c>
      <c r="AS3225" s="13" t="n"/>
      <c r="AT3225" s="13" t="n"/>
      <c r="AU3225" s="13" t="n"/>
    </row>
    <row r="3226">
      <c r="C3226" s="13" t="n">
        <v>81</v>
      </c>
      <c r="D3226" s="14">
        <f>D2074-D2458</f>
        <v/>
      </c>
      <c r="E3226" s="14">
        <f>E2074-E2458</f>
        <v/>
      </c>
      <c r="F3226" s="14">
        <f>F2074-F2458</f>
        <v/>
      </c>
      <c r="T3226" s="14">
        <f>IF(F3225=24,SUM(D3226:F3415),"")</f>
        <v/>
      </c>
      <c r="U3226" s="14" t="n">
        <v>0</v>
      </c>
      <c r="V3226" s="14">
        <f>IF(T3226="","",T3226-U3226)</f>
        <v/>
      </c>
      <c r="AS3226" s="13" t="n"/>
      <c r="AT3226" s="13" t="n"/>
      <c r="AU3226" s="13" t="n"/>
    </row>
    <row r="3227">
      <c r="C3227" s="13" t="n">
        <v>82</v>
      </c>
      <c r="D3227" s="14">
        <f>D2075-D2459</f>
        <v/>
      </c>
      <c r="E3227" s="14">
        <f>E2075-E2459</f>
        <v/>
      </c>
      <c r="F3227" s="14">
        <f>F2075-F2459</f>
        <v/>
      </c>
      <c r="T3227" s="14">
        <f>IF(F3226=24,SUM(D3227:F3416),"")</f>
        <v/>
      </c>
      <c r="U3227" s="14" t="n">
        <v>0</v>
      </c>
      <c r="V3227" s="14">
        <f>IF(T3227="","",T3227-U3227)</f>
        <v/>
      </c>
      <c r="AS3227" s="13" t="n"/>
      <c r="AT3227" s="13" t="n"/>
      <c r="AU3227" s="13" t="n"/>
    </row>
    <row r="3228">
      <c r="C3228" s="13" t="n">
        <v>83</v>
      </c>
      <c r="D3228" s="14">
        <f>D2076-D2460</f>
        <v/>
      </c>
      <c r="E3228" s="14">
        <f>E2076-E2460</f>
        <v/>
      </c>
      <c r="F3228" s="14">
        <f>F2076-F2460</f>
        <v/>
      </c>
      <c r="T3228" s="14">
        <f>IF(F3227=24,SUM(D3228:F3417),"")</f>
        <v/>
      </c>
      <c r="U3228" s="14" t="n">
        <v>0</v>
      </c>
      <c r="V3228" s="14">
        <f>IF(T3228="","",T3228-U3228)</f>
        <v/>
      </c>
      <c r="AS3228" s="13" t="n"/>
      <c r="AT3228" s="13" t="n"/>
      <c r="AU3228" s="13" t="n"/>
    </row>
    <row r="3229">
      <c r="C3229" s="13" t="n">
        <v>84</v>
      </c>
      <c r="D3229" s="14">
        <f>D2077-D2461</f>
        <v/>
      </c>
      <c r="E3229" s="14">
        <f>E2077-E2461</f>
        <v/>
      </c>
      <c r="F3229" s="14">
        <f>F2077-F2461</f>
        <v/>
      </c>
      <c r="T3229" s="14">
        <f>IF(F3228=24,SUM(D3229:F3418),"")</f>
        <v/>
      </c>
      <c r="U3229" s="14" t="n">
        <v>0</v>
      </c>
      <c r="V3229" s="14">
        <f>IF(T3229="","",T3229-U3229)</f>
        <v/>
      </c>
      <c r="AS3229" s="13" t="n"/>
      <c r="AT3229" s="13" t="n"/>
      <c r="AU3229" s="13" t="n"/>
    </row>
    <row r="3230">
      <c r="C3230" s="13" t="n">
        <v>85</v>
      </c>
      <c r="D3230" s="14">
        <f>D2078-D2462</f>
        <v/>
      </c>
      <c r="E3230" s="14">
        <f>E2078-E2462</f>
        <v/>
      </c>
      <c r="F3230" s="14">
        <f>F2078-F2462</f>
        <v/>
      </c>
      <c r="T3230" s="14">
        <f>IF(F3229=24,SUM(D3230:F3419),"")</f>
        <v/>
      </c>
      <c r="U3230" s="14" t="n">
        <v>0</v>
      </c>
      <c r="V3230" s="14">
        <f>IF(T3230="","",T3230-U3230)</f>
        <v/>
      </c>
      <c r="AS3230" s="13" t="n"/>
      <c r="AT3230" s="13" t="n"/>
      <c r="AU3230" s="13" t="n"/>
    </row>
    <row r="3231">
      <c r="C3231" s="13" t="n">
        <v>86</v>
      </c>
      <c r="D3231" s="14">
        <f>D2079-D2463</f>
        <v/>
      </c>
      <c r="E3231" s="14">
        <f>E2079-E2463</f>
        <v/>
      </c>
      <c r="F3231" s="14">
        <f>F2079-F2463</f>
        <v/>
      </c>
      <c r="T3231" s="14">
        <f>IF(F3230=24,SUM(D3231:F3420),"")</f>
        <v/>
      </c>
      <c r="U3231" s="14" t="n">
        <v>0</v>
      </c>
      <c r="V3231" s="14">
        <f>IF(T3231="","",T3231-U3231)</f>
        <v/>
      </c>
      <c r="AS3231" s="13" t="n"/>
      <c r="AT3231" s="13" t="n"/>
      <c r="AU3231" s="13" t="n"/>
    </row>
    <row r="3232">
      <c r="C3232" s="13" t="n">
        <v>87</v>
      </c>
      <c r="D3232" s="14">
        <f>D2080-D2464</f>
        <v/>
      </c>
      <c r="E3232" s="14">
        <f>E2080-E2464</f>
        <v/>
      </c>
      <c r="F3232" s="14">
        <f>F2080-F2464</f>
        <v/>
      </c>
      <c r="T3232" s="14">
        <f>IF(F3231=24,SUM(D3232:F3421),"")</f>
        <v/>
      </c>
      <c r="U3232" s="14" t="n">
        <v>0</v>
      </c>
      <c r="V3232" s="14">
        <f>IF(T3232="","",T3232-U3232)</f>
        <v/>
      </c>
      <c r="AS3232" s="13" t="n"/>
      <c r="AT3232" s="13" t="n"/>
      <c r="AU3232" s="13" t="n"/>
    </row>
    <row r="3233">
      <c r="C3233" s="13" t="n">
        <v>88</v>
      </c>
      <c r="D3233" s="14">
        <f>D2081-D2465</f>
        <v/>
      </c>
      <c r="E3233" s="14">
        <f>E2081-E2465</f>
        <v/>
      </c>
      <c r="F3233" s="14">
        <f>F2081-F2465</f>
        <v/>
      </c>
      <c r="T3233" s="14">
        <f>IF(F3232=24,SUM(D3233:F3422),"")</f>
        <v/>
      </c>
      <c r="U3233" s="14" t="n">
        <v>0</v>
      </c>
      <c r="V3233" s="14">
        <f>IF(T3233="","",T3233-U3233)</f>
        <v/>
      </c>
      <c r="AS3233" s="13" t="n"/>
      <c r="AT3233" s="13" t="n"/>
      <c r="AU3233" s="13" t="n"/>
    </row>
    <row r="3234">
      <c r="C3234" s="13" t="n">
        <v>89</v>
      </c>
      <c r="D3234" s="14">
        <f>D2082-D2466</f>
        <v/>
      </c>
      <c r="E3234" s="14">
        <f>E2082-E2466</f>
        <v/>
      </c>
      <c r="F3234" s="14">
        <f>F2082-F2466</f>
        <v/>
      </c>
      <c r="T3234" s="14">
        <f>IF(F3233=24,SUM(D3234:F3423),"")</f>
        <v/>
      </c>
      <c r="U3234" s="14" t="n">
        <v>0</v>
      </c>
      <c r="V3234" s="14">
        <f>IF(T3234="","",T3234-U3234)</f>
        <v/>
      </c>
      <c r="AS3234" s="13" t="n"/>
      <c r="AT3234" s="13" t="n"/>
      <c r="AU3234" s="13" t="n"/>
    </row>
    <row r="3235">
      <c r="C3235" s="13" t="n">
        <v>90</v>
      </c>
      <c r="D3235" s="14">
        <f>D2083-D2467</f>
        <v/>
      </c>
      <c r="E3235" s="14">
        <f>E2083-E2467</f>
        <v/>
      </c>
      <c r="F3235" s="14">
        <f>F2083-F2467</f>
        <v/>
      </c>
      <c r="T3235" s="14">
        <f>IF(F3234=24,SUM(D3235:F3424),"")</f>
        <v/>
      </c>
      <c r="U3235" s="14" t="n">
        <v>0</v>
      </c>
      <c r="V3235" s="14">
        <f>IF(T3235="","",T3235-U3235)</f>
        <v/>
      </c>
      <c r="AS3235" s="13" t="n"/>
      <c r="AT3235" s="13" t="n"/>
      <c r="AU3235" s="13" t="n"/>
    </row>
    <row r="3236">
      <c r="C3236" s="13" t="n">
        <v>91</v>
      </c>
      <c r="D3236" s="14">
        <f>D2084-D2468</f>
        <v/>
      </c>
      <c r="E3236" s="14">
        <f>E2084-E2468</f>
        <v/>
      </c>
      <c r="F3236" s="14">
        <f>F2084-F2468</f>
        <v/>
      </c>
      <c r="T3236" s="14">
        <f>IF(F3235=24,SUM(D3236:F3425),"")</f>
        <v/>
      </c>
      <c r="U3236" s="14" t="n">
        <v>0</v>
      </c>
      <c r="V3236" s="14">
        <f>IF(T3236="","",T3236-U3236)</f>
        <v/>
      </c>
      <c r="AS3236" s="13" t="n"/>
      <c r="AT3236" s="13" t="n"/>
      <c r="AU3236" s="13" t="n"/>
    </row>
    <row r="3237">
      <c r="C3237" s="13" t="n">
        <v>92</v>
      </c>
      <c r="D3237" s="14">
        <f>D2085-D2469</f>
        <v/>
      </c>
      <c r="E3237" s="14">
        <f>E2085-E2469</f>
        <v/>
      </c>
      <c r="F3237" s="14">
        <f>F2085-F2469</f>
        <v/>
      </c>
      <c r="T3237" s="14">
        <f>IF(F3236=24,SUM(D3237:F3426),"")</f>
        <v/>
      </c>
      <c r="U3237" s="14" t="n">
        <v>0</v>
      </c>
      <c r="V3237" s="14">
        <f>IF(T3237="","",T3237-U3237)</f>
        <v/>
      </c>
      <c r="AS3237" s="13" t="n"/>
      <c r="AT3237" s="13" t="n"/>
      <c r="AU3237" s="13" t="n"/>
    </row>
    <row r="3238">
      <c r="C3238" s="13" t="n">
        <v>93</v>
      </c>
      <c r="D3238" s="14">
        <f>D2086-D2470</f>
        <v/>
      </c>
      <c r="E3238" s="14">
        <f>E2086-E2470</f>
        <v/>
      </c>
      <c r="F3238" s="14">
        <f>F2086-F2470</f>
        <v/>
      </c>
      <c r="T3238" s="14">
        <f>IF(F3237=24,SUM(D3238:F3427),"")</f>
        <v/>
      </c>
      <c r="U3238" s="14" t="n">
        <v>0</v>
      </c>
      <c r="V3238" s="14">
        <f>IF(T3238="","",T3238-U3238)</f>
        <v/>
      </c>
      <c r="AS3238" s="13" t="n"/>
      <c r="AT3238" s="13" t="n"/>
      <c r="AU3238" s="13" t="n"/>
    </row>
    <row r="3239">
      <c r="C3239" s="13" t="n">
        <v>94</v>
      </c>
      <c r="D3239" s="14">
        <f>D2087-D2471</f>
        <v/>
      </c>
      <c r="E3239" s="14">
        <f>E2087-E2471</f>
        <v/>
      </c>
      <c r="F3239" s="14">
        <f>F2087-F2471</f>
        <v/>
      </c>
      <c r="T3239" s="14">
        <f>IF(F3238=24,SUM(D3239:F3428),"")</f>
        <v/>
      </c>
      <c r="U3239" s="14" t="n">
        <v>0</v>
      </c>
      <c r="V3239" s="14">
        <f>IF(T3239="","",T3239-U3239)</f>
        <v/>
      </c>
      <c r="AS3239" s="13" t="n"/>
      <c r="AT3239" s="13" t="n"/>
      <c r="AU3239" s="13" t="n"/>
    </row>
    <row r="3240">
      <c r="C3240" s="13" t="n">
        <v>95</v>
      </c>
      <c r="D3240" s="14">
        <f>D2088-D2472</f>
        <v/>
      </c>
      <c r="E3240" s="14">
        <f>E2088-E2472</f>
        <v/>
      </c>
      <c r="F3240" s="14">
        <f>F2088-F2472</f>
        <v/>
      </c>
      <c r="T3240" s="14">
        <f>IF(F3239=24,SUM(D3240:F3429),"")</f>
        <v/>
      </c>
      <c r="U3240" s="14" t="n">
        <v>0</v>
      </c>
      <c r="V3240" s="14">
        <f>IF(T3240="","",T3240-U3240)</f>
        <v/>
      </c>
      <c r="AS3240" s="13" t="n"/>
      <c r="AT3240" s="13" t="n"/>
      <c r="AU3240" s="13" t="n"/>
    </row>
    <row r="3241">
      <c r="C3241" s="13" t="n">
        <v>96</v>
      </c>
      <c r="D3241" s="14">
        <f>D2089-D2473</f>
        <v/>
      </c>
      <c r="E3241" s="14">
        <f>E2089-E2473</f>
        <v/>
      </c>
      <c r="F3241" s="14">
        <f>F2089-F2473</f>
        <v/>
      </c>
      <c r="T3241" s="14">
        <f>IF(F3240=24,SUM(D3241:F3430),"")</f>
        <v/>
      </c>
      <c r="U3241" s="14" t="n">
        <v>0</v>
      </c>
      <c r="V3241" s="14">
        <f>IF(T3241="","",T3241-U3241)</f>
        <v/>
      </c>
      <c r="AS3241" s="13" t="n"/>
      <c r="AT3241" s="13" t="n"/>
      <c r="AU3241" s="13" t="n"/>
    </row>
    <row r="3242">
      <c r="C3242" s="13" t="n">
        <v>97</v>
      </c>
      <c r="D3242" s="14">
        <f>D2090-D2474</f>
        <v/>
      </c>
      <c r="E3242" s="14">
        <f>E2090-E2474</f>
        <v/>
      </c>
      <c r="F3242" s="14">
        <f>F2090-F2474</f>
        <v/>
      </c>
      <c r="T3242" s="14">
        <f>IF(F3241=24,SUM(D3242:F3431),"")</f>
        <v/>
      </c>
      <c r="U3242" s="14" t="n">
        <v>0</v>
      </c>
      <c r="V3242" s="14">
        <f>IF(T3242="","",T3242-U3242)</f>
        <v/>
      </c>
      <c r="AS3242" s="13" t="n"/>
      <c r="AT3242" s="13" t="n"/>
      <c r="AU3242" s="13" t="n"/>
    </row>
    <row r="3243">
      <c r="C3243" s="13" t="n">
        <v>98</v>
      </c>
      <c r="D3243" s="14">
        <f>D2091-D2475</f>
        <v/>
      </c>
      <c r="E3243" s="14">
        <f>E2091-E2475</f>
        <v/>
      </c>
      <c r="F3243" s="14">
        <f>F2091-F2475</f>
        <v/>
      </c>
      <c r="T3243" s="14">
        <f>IF(F3242=24,SUM(D3243:F3432),"")</f>
        <v/>
      </c>
      <c r="U3243" s="14" t="n">
        <v>0</v>
      </c>
      <c r="V3243" s="14">
        <f>IF(T3243="","",T3243-U3243)</f>
        <v/>
      </c>
      <c r="AS3243" s="13" t="n"/>
      <c r="AT3243" s="13" t="n"/>
      <c r="AU3243" s="13" t="n"/>
    </row>
    <row r="3244">
      <c r="C3244" s="13" t="n">
        <v>99</v>
      </c>
      <c r="D3244" s="14">
        <f>D2092-D2476</f>
        <v/>
      </c>
      <c r="E3244" s="14">
        <f>E2092-E2476</f>
        <v/>
      </c>
      <c r="F3244" s="14">
        <f>F2092-F2476</f>
        <v/>
      </c>
      <c r="T3244" s="14">
        <f>IF(F3243=24,SUM(D3244:F3433),"")</f>
        <v/>
      </c>
      <c r="U3244" s="14" t="n">
        <v>0</v>
      </c>
      <c r="V3244" s="14">
        <f>IF(T3244="","",T3244-U3244)</f>
        <v/>
      </c>
      <c r="AS3244" s="13" t="n"/>
      <c r="AT3244" s="13" t="n"/>
      <c r="AU3244" s="13" t="n"/>
    </row>
    <row r="3245">
      <c r="C3245" s="13" t="n">
        <v>100</v>
      </c>
      <c r="D3245" s="14">
        <f>D2093-D2477</f>
        <v/>
      </c>
      <c r="E3245" s="14">
        <f>E2093-E2477</f>
        <v/>
      </c>
      <c r="F3245" s="14">
        <f>F2093-F2477</f>
        <v/>
      </c>
      <c r="T3245" s="14">
        <f>IF(F3244=24,SUM(D3245:F3434),"")</f>
        <v/>
      </c>
      <c r="U3245" s="14" t="n">
        <v>0</v>
      </c>
      <c r="V3245" s="14">
        <f>IF(T3245="","",T3245-U3245)</f>
        <v/>
      </c>
      <c r="AS3245" s="13" t="n"/>
      <c r="AT3245" s="13" t="n"/>
      <c r="AU3245" s="13" t="n"/>
    </row>
    <row r="3246">
      <c r="C3246" s="13" t="n">
        <v>101</v>
      </c>
      <c r="D3246" s="14">
        <f>D2094-D2478</f>
        <v/>
      </c>
      <c r="E3246" s="14">
        <f>E2094-E2478</f>
        <v/>
      </c>
      <c r="F3246" s="14">
        <f>F2094-F2478</f>
        <v/>
      </c>
      <c r="T3246" s="14">
        <f>IF(F3245=24,SUM(D3246:F3435),"")</f>
        <v/>
      </c>
      <c r="U3246" s="14" t="n">
        <v>0</v>
      </c>
      <c r="V3246" s="14">
        <f>IF(T3246="","",T3246-U3246)</f>
        <v/>
      </c>
      <c r="AS3246" s="13" t="n"/>
      <c r="AT3246" s="13" t="n"/>
      <c r="AU3246" s="13" t="n"/>
    </row>
    <row r="3247">
      <c r="C3247" s="13" t="n">
        <v>102</v>
      </c>
      <c r="D3247" s="14">
        <f>D2095-D2479</f>
        <v/>
      </c>
      <c r="E3247" s="14">
        <f>E2095-E2479</f>
        <v/>
      </c>
      <c r="F3247" s="14">
        <f>F2095-F2479</f>
        <v/>
      </c>
      <c r="T3247" s="14">
        <f>IF(F3246=24,SUM(D3247:F3436),"")</f>
        <v/>
      </c>
      <c r="U3247" s="14" t="n">
        <v>0</v>
      </c>
      <c r="V3247" s="14">
        <f>IF(T3247="","",T3247-U3247)</f>
        <v/>
      </c>
      <c r="AS3247" s="13" t="n"/>
      <c r="AT3247" s="13" t="n"/>
      <c r="AU3247" s="13" t="n"/>
    </row>
    <row r="3248">
      <c r="C3248" s="13" t="n">
        <v>103</v>
      </c>
      <c r="D3248" s="14">
        <f>D2096-D2480</f>
        <v/>
      </c>
      <c r="E3248" s="14">
        <f>E2096-E2480</f>
        <v/>
      </c>
      <c r="F3248" s="14">
        <f>F2096-F2480</f>
        <v/>
      </c>
      <c r="T3248" s="14">
        <f>IF(F3247=24,SUM(D3248:F3437),"")</f>
        <v/>
      </c>
      <c r="U3248" s="14" t="n">
        <v>0</v>
      </c>
      <c r="V3248" s="14">
        <f>IF(T3248="","",T3248-U3248)</f>
        <v/>
      </c>
      <c r="AS3248" s="13" t="n"/>
      <c r="AT3248" s="13" t="n"/>
      <c r="AU3248" s="13" t="n"/>
    </row>
    <row r="3249">
      <c r="C3249" s="13" t="n">
        <v>104</v>
      </c>
      <c r="D3249" s="14">
        <f>D2097-D2481</f>
        <v/>
      </c>
      <c r="E3249" s="14">
        <f>E2097-E2481</f>
        <v/>
      </c>
      <c r="F3249" s="14">
        <f>F2097-F2481</f>
        <v/>
      </c>
      <c r="T3249" s="14">
        <f>IF(F3248=24,SUM(D3249:F3438),"")</f>
        <v/>
      </c>
      <c r="U3249" s="14" t="n">
        <v>0</v>
      </c>
      <c r="V3249" s="14">
        <f>IF(T3249="","",T3249-U3249)</f>
        <v/>
      </c>
      <c r="AS3249" s="13" t="n"/>
      <c r="AT3249" s="13" t="n"/>
      <c r="AU3249" s="13" t="n"/>
    </row>
    <row r="3250">
      <c r="C3250" s="13" t="n">
        <v>105</v>
      </c>
      <c r="D3250" s="14">
        <f>D2098-D2482</f>
        <v/>
      </c>
      <c r="E3250" s="14">
        <f>E2098-E2482</f>
        <v/>
      </c>
      <c r="F3250" s="14">
        <f>F2098-F2482</f>
        <v/>
      </c>
      <c r="T3250" s="14">
        <f>IF(F3249=24,SUM(D3250:F3439),"")</f>
        <v/>
      </c>
      <c r="U3250" s="14" t="n">
        <v>0</v>
      </c>
      <c r="V3250" s="14">
        <f>IF(T3250="","",T3250-U3250)</f>
        <v/>
      </c>
      <c r="AS3250" s="13" t="n"/>
      <c r="AT3250" s="13" t="n"/>
      <c r="AU3250" s="13" t="n"/>
    </row>
    <row r="3251">
      <c r="C3251" s="13" t="n">
        <v>106</v>
      </c>
      <c r="D3251" s="14">
        <f>D2099-D2483</f>
        <v/>
      </c>
      <c r="E3251" s="14">
        <f>E2099-E2483</f>
        <v/>
      </c>
      <c r="F3251" s="14">
        <f>F2099-F2483</f>
        <v/>
      </c>
      <c r="T3251" s="14">
        <f>IF(F3250=24,SUM(D3251:F3440),"")</f>
        <v/>
      </c>
      <c r="U3251" s="14" t="n">
        <v>0</v>
      </c>
      <c r="V3251" s="14">
        <f>IF(T3251="","",T3251-U3251)</f>
        <v/>
      </c>
      <c r="AS3251" s="13" t="n"/>
      <c r="AT3251" s="13" t="n"/>
      <c r="AU3251" s="13" t="n"/>
    </row>
    <row r="3252">
      <c r="C3252" s="13" t="n">
        <v>107</v>
      </c>
      <c r="D3252" s="14">
        <f>D2100-D2484</f>
        <v/>
      </c>
      <c r="E3252" s="14">
        <f>E2100-E2484</f>
        <v/>
      </c>
      <c r="F3252" s="14">
        <f>F2100-F2484</f>
        <v/>
      </c>
      <c r="T3252" s="14">
        <f>IF(F3251=24,SUM(D3252:F3441),"")</f>
        <v/>
      </c>
      <c r="U3252" s="14" t="n">
        <v>0</v>
      </c>
      <c r="V3252" s="14">
        <f>IF(T3252="","",T3252-U3252)</f>
        <v/>
      </c>
      <c r="AS3252" s="13" t="n"/>
      <c r="AT3252" s="13" t="n"/>
      <c r="AU3252" s="13" t="n"/>
    </row>
    <row r="3253">
      <c r="C3253" s="13" t="n">
        <v>108</v>
      </c>
      <c r="D3253" s="14">
        <f>D2101-D2485</f>
        <v/>
      </c>
      <c r="E3253" s="14">
        <f>E2101-E2485</f>
        <v/>
      </c>
      <c r="F3253" s="14">
        <f>F2101-F2485</f>
        <v/>
      </c>
      <c r="T3253" s="14">
        <f>IF(F3252=24,SUM(D3253:F3442),"")</f>
        <v/>
      </c>
      <c r="U3253" s="14" t="n">
        <v>0</v>
      </c>
      <c r="V3253" s="14">
        <f>IF(T3253="","",T3253-U3253)</f>
        <v/>
      </c>
      <c r="AS3253" s="13" t="n"/>
      <c r="AT3253" s="13" t="n"/>
      <c r="AU3253" s="13" t="n"/>
    </row>
    <row r="3254">
      <c r="C3254" s="13" t="n">
        <v>109</v>
      </c>
      <c r="D3254" s="14">
        <f>D2102-D2486</f>
        <v/>
      </c>
      <c r="E3254" s="14">
        <f>E2102-E2486</f>
        <v/>
      </c>
      <c r="F3254" s="14">
        <f>F2102-F2486</f>
        <v/>
      </c>
      <c r="T3254" s="14">
        <f>IF(F3253=24,SUM(D3254:F3443),"")</f>
        <v/>
      </c>
      <c r="U3254" s="14" t="n">
        <v>0</v>
      </c>
      <c r="V3254" s="14">
        <f>IF(T3254="","",T3254-U3254)</f>
        <v/>
      </c>
      <c r="AS3254" s="13" t="n"/>
      <c r="AT3254" s="13" t="n"/>
      <c r="AU3254" s="13" t="n"/>
    </row>
    <row r="3255">
      <c r="C3255" s="13" t="n">
        <v>110</v>
      </c>
      <c r="D3255" s="14">
        <f>D2103-D2487</f>
        <v/>
      </c>
      <c r="E3255" s="14">
        <f>E2103-E2487</f>
        <v/>
      </c>
      <c r="F3255" s="14">
        <f>F2103-F2487</f>
        <v/>
      </c>
      <c r="T3255" s="14">
        <f>IF(F3254=24,SUM(D3255:F3444),"")</f>
        <v/>
      </c>
      <c r="U3255" s="14" t="n">
        <v>0</v>
      </c>
      <c r="V3255" s="14">
        <f>IF(T3255="","",T3255-U3255)</f>
        <v/>
      </c>
      <c r="AS3255" s="13" t="n"/>
      <c r="AT3255" s="13" t="n"/>
      <c r="AU3255" s="13" t="n"/>
    </row>
    <row r="3256">
      <c r="C3256" s="13" t="n">
        <v>111</v>
      </c>
      <c r="D3256" s="14">
        <f>D2104-D2488</f>
        <v/>
      </c>
      <c r="E3256" s="14">
        <f>E2104-E2488</f>
        <v/>
      </c>
      <c r="F3256" s="14">
        <f>F2104-F2488</f>
        <v/>
      </c>
      <c r="T3256" s="14">
        <f>IF(F3255=24,SUM(D3256:F3445),"")</f>
        <v/>
      </c>
      <c r="U3256" s="14" t="n">
        <v>0</v>
      </c>
      <c r="V3256" s="14">
        <f>IF(T3256="","",T3256-U3256)</f>
        <v/>
      </c>
      <c r="AS3256" s="13" t="n"/>
      <c r="AT3256" s="13" t="n"/>
      <c r="AU3256" s="13" t="n"/>
    </row>
    <row r="3257">
      <c r="C3257" s="13" t="n">
        <v>112</v>
      </c>
      <c r="D3257" s="14">
        <f>D2105-D2489</f>
        <v/>
      </c>
      <c r="E3257" s="14">
        <f>E2105-E2489</f>
        <v/>
      </c>
      <c r="F3257" s="14">
        <f>F2105-F2489</f>
        <v/>
      </c>
      <c r="T3257" s="14">
        <f>IF(F3256=24,SUM(D3257:F3446),"")</f>
        <v/>
      </c>
      <c r="U3257" s="14" t="n">
        <v>0</v>
      </c>
      <c r="V3257" s="14">
        <f>IF(T3257="","",T3257-U3257)</f>
        <v/>
      </c>
      <c r="AS3257" s="13" t="n"/>
      <c r="AT3257" s="13" t="n"/>
      <c r="AU3257" s="13" t="n"/>
    </row>
    <row r="3258">
      <c r="C3258" s="13" t="n">
        <v>113</v>
      </c>
      <c r="D3258" s="14">
        <f>D2106-D2490</f>
        <v/>
      </c>
      <c r="E3258" s="14">
        <f>E2106-E2490</f>
        <v/>
      </c>
      <c r="F3258" s="14">
        <f>F2106-F2490</f>
        <v/>
      </c>
      <c r="T3258" s="14">
        <f>IF(F3257=24,SUM(D3258:F3447),"")</f>
        <v/>
      </c>
      <c r="U3258" s="14" t="n">
        <v>0</v>
      </c>
      <c r="V3258" s="14">
        <f>IF(T3258="","",T3258-U3258)</f>
        <v/>
      </c>
      <c r="AS3258" s="13" t="n"/>
      <c r="AT3258" s="13" t="n"/>
      <c r="AU3258" s="13" t="n"/>
    </row>
    <row r="3259">
      <c r="C3259" s="13" t="n">
        <v>114</v>
      </c>
      <c r="D3259" s="14">
        <f>D2107-D2491</f>
        <v/>
      </c>
      <c r="E3259" s="14">
        <f>E2107-E2491</f>
        <v/>
      </c>
      <c r="F3259" s="14">
        <f>F2107-F2491</f>
        <v/>
      </c>
      <c r="T3259" s="14">
        <f>IF(F3258=24,SUM(D3259:F3448),"")</f>
        <v/>
      </c>
      <c r="U3259" s="14" t="n">
        <v>0</v>
      </c>
      <c r="V3259" s="14">
        <f>IF(T3259="","",T3259-U3259)</f>
        <v/>
      </c>
      <c r="AS3259" s="13" t="n"/>
      <c r="AT3259" s="13" t="n"/>
      <c r="AU3259" s="13" t="n"/>
    </row>
    <row r="3260">
      <c r="C3260" s="13" t="n">
        <v>115</v>
      </c>
      <c r="D3260" s="14">
        <f>D2108-D2492</f>
        <v/>
      </c>
      <c r="E3260" s="14">
        <f>E2108-E2492</f>
        <v/>
      </c>
      <c r="F3260" s="14">
        <f>F2108-F2492</f>
        <v/>
      </c>
      <c r="T3260" s="14">
        <f>IF(F3259=24,SUM(D3260:F3449),"")</f>
        <v/>
      </c>
      <c r="U3260" s="14" t="n">
        <v>0</v>
      </c>
      <c r="V3260" s="14">
        <f>IF(T3260="","",T3260-U3260)</f>
        <v/>
      </c>
      <c r="AS3260" s="13" t="n"/>
      <c r="AT3260" s="13" t="n"/>
      <c r="AU3260" s="13" t="n"/>
    </row>
    <row r="3261">
      <c r="C3261" s="13" t="n">
        <v>116</v>
      </c>
      <c r="D3261" s="14">
        <f>D2109-D2493</f>
        <v/>
      </c>
      <c r="E3261" s="14">
        <f>E2109-E2493</f>
        <v/>
      </c>
      <c r="F3261" s="14">
        <f>F2109-F2493</f>
        <v/>
      </c>
      <c r="T3261" s="14">
        <f>IF(F3260=24,SUM(D3261:F3450),"")</f>
        <v/>
      </c>
      <c r="U3261" s="14" t="n">
        <v>0</v>
      </c>
      <c r="V3261" s="14">
        <f>IF(T3261="","",T3261-U3261)</f>
        <v/>
      </c>
      <c r="AS3261" s="13" t="n"/>
      <c r="AT3261" s="13" t="n"/>
      <c r="AU3261" s="13" t="n"/>
    </row>
    <row r="3262">
      <c r="C3262" s="13" t="n">
        <v>117</v>
      </c>
      <c r="D3262" s="14">
        <f>D2110-D2494</f>
        <v/>
      </c>
      <c r="E3262" s="14">
        <f>E2110-E2494</f>
        <v/>
      </c>
      <c r="F3262" s="14">
        <f>F2110-F2494</f>
        <v/>
      </c>
      <c r="T3262" s="14">
        <f>IF(F3261=24,SUM(D3262:F3451),"")</f>
        <v/>
      </c>
      <c r="U3262" s="14" t="n">
        <v>0</v>
      </c>
      <c r="V3262" s="14">
        <f>IF(T3262="","",T3262-U3262)</f>
        <v/>
      </c>
      <c r="AS3262" s="13" t="n"/>
      <c r="AT3262" s="13" t="n"/>
      <c r="AU3262" s="13" t="n"/>
    </row>
    <row r="3263">
      <c r="C3263" s="13" t="n">
        <v>118</v>
      </c>
      <c r="D3263" s="14">
        <f>D2111-D2495</f>
        <v/>
      </c>
      <c r="E3263" s="14">
        <f>E2111-E2495</f>
        <v/>
      </c>
      <c r="F3263" s="14">
        <f>F2111-F2495</f>
        <v/>
      </c>
      <c r="T3263" s="14">
        <f>IF(F3262=24,SUM(D3263:F3452),"")</f>
        <v/>
      </c>
      <c r="U3263" s="14" t="n">
        <v>0</v>
      </c>
      <c r="V3263" s="14">
        <f>IF(T3263="","",T3263-U3263)</f>
        <v/>
      </c>
      <c r="AS3263" s="13" t="n"/>
      <c r="AT3263" s="13" t="n"/>
      <c r="AU3263" s="13" t="n"/>
    </row>
    <row r="3264">
      <c r="C3264" s="13" t="n">
        <v>119</v>
      </c>
      <c r="D3264" s="14">
        <f>D2112-D2496</f>
        <v/>
      </c>
      <c r="E3264" s="14">
        <f>E2112-E2496</f>
        <v/>
      </c>
      <c r="F3264" s="14">
        <f>F2112-F2496</f>
        <v/>
      </c>
      <c r="T3264" s="14">
        <f>IF(F3263=24,SUM(D3264:F3453),"")</f>
        <v/>
      </c>
      <c r="U3264" s="14" t="n">
        <v>0</v>
      </c>
      <c r="V3264" s="14">
        <f>IF(T3264="","",T3264-U3264)</f>
        <v/>
      </c>
      <c r="AS3264" s="13" t="n"/>
      <c r="AT3264" s="13" t="n"/>
      <c r="AU3264" s="13" t="n"/>
    </row>
    <row r="3265">
      <c r="C3265" s="13" t="n">
        <v>120</v>
      </c>
      <c r="D3265" s="14">
        <f>D2113-D2497</f>
        <v/>
      </c>
      <c r="E3265" s="14">
        <f>E2113-E2497</f>
        <v/>
      </c>
      <c r="F3265" s="14">
        <f>F2113-F2497</f>
        <v/>
      </c>
      <c r="T3265" s="14">
        <f>IF(F3264=24,SUM(D3265:F3454),"")</f>
        <v/>
      </c>
      <c r="U3265" s="14" t="n">
        <v>0</v>
      </c>
      <c r="V3265" s="14">
        <f>IF(T3265="","",T3265-U3265)</f>
        <v/>
      </c>
      <c r="AS3265" s="13" t="n"/>
      <c r="AT3265" s="13" t="n"/>
      <c r="AU3265" s="13" t="n"/>
    </row>
    <row r="3266">
      <c r="C3266" s="13" t="n">
        <v>121</v>
      </c>
      <c r="D3266" s="14">
        <f>D2114-D2498</f>
        <v/>
      </c>
      <c r="E3266" s="14">
        <f>E2114-E2498</f>
        <v/>
      </c>
      <c r="F3266" s="14">
        <f>F2114-F2498</f>
        <v/>
      </c>
      <c r="T3266" s="14">
        <f>IF(F3265=24,SUM(D3266:F3455),"")</f>
        <v/>
      </c>
      <c r="U3266" s="14" t="n">
        <v>0</v>
      </c>
      <c r="V3266" s="14">
        <f>IF(T3266="","",T3266-U3266)</f>
        <v/>
      </c>
      <c r="AS3266" s="13" t="n"/>
      <c r="AT3266" s="13" t="n"/>
      <c r="AU3266" s="13" t="n"/>
    </row>
    <row r="3267">
      <c r="C3267" s="13" t="n">
        <v>122</v>
      </c>
      <c r="D3267" s="14">
        <f>D2115-D2499</f>
        <v/>
      </c>
      <c r="E3267" s="14">
        <f>E2115-E2499</f>
        <v/>
      </c>
      <c r="F3267" s="14">
        <f>F2115-F2499</f>
        <v/>
      </c>
      <c r="T3267" s="14">
        <f>IF(F3266=24,SUM(D3267:F3456),"")</f>
        <v/>
      </c>
      <c r="U3267" s="14" t="n">
        <v>0</v>
      </c>
      <c r="V3267" s="14">
        <f>IF(T3267="","",T3267-U3267)</f>
        <v/>
      </c>
      <c r="AS3267" s="13" t="n"/>
      <c r="AT3267" s="13" t="n"/>
      <c r="AU3267" s="13" t="n"/>
    </row>
    <row r="3268">
      <c r="C3268" s="13" t="n">
        <v>123</v>
      </c>
      <c r="D3268" s="14">
        <f>D2116-D2500</f>
        <v/>
      </c>
      <c r="E3268" s="14">
        <f>E2116-E2500</f>
        <v/>
      </c>
      <c r="F3268" s="14">
        <f>F2116-F2500</f>
        <v/>
      </c>
      <c r="T3268" s="14">
        <f>IF(F3267=24,SUM(D3268:F3457),"")</f>
        <v/>
      </c>
      <c r="U3268" s="14" t="n">
        <v>0</v>
      </c>
      <c r="V3268" s="14">
        <f>IF(T3268="","",T3268-U3268)</f>
        <v/>
      </c>
      <c r="AS3268" s="13" t="n"/>
      <c r="AT3268" s="13" t="n"/>
      <c r="AU3268" s="13" t="n"/>
    </row>
    <row r="3269">
      <c r="C3269" s="13" t="n">
        <v>124</v>
      </c>
      <c r="D3269" s="14">
        <f>D2117-D2501</f>
        <v/>
      </c>
      <c r="E3269" s="14">
        <f>E2117-E2501</f>
        <v/>
      </c>
      <c r="F3269" s="14">
        <f>F2117-F2501</f>
        <v/>
      </c>
      <c r="T3269" s="14">
        <f>IF(F3268=24,SUM(D3269:F3458),"")</f>
        <v/>
      </c>
      <c r="U3269" s="14" t="n">
        <v>0</v>
      </c>
      <c r="V3269" s="14">
        <f>IF(T3269="","",T3269-U3269)</f>
        <v/>
      </c>
      <c r="AS3269" s="13" t="n"/>
      <c r="AT3269" s="13" t="n"/>
      <c r="AU3269" s="13" t="n"/>
    </row>
    <row r="3270">
      <c r="C3270" s="13" t="n">
        <v>125</v>
      </c>
      <c r="D3270" s="14">
        <f>D2118-D2502</f>
        <v/>
      </c>
      <c r="E3270" s="14">
        <f>E2118-E2502</f>
        <v/>
      </c>
      <c r="F3270" s="14">
        <f>F2118-F2502</f>
        <v/>
      </c>
      <c r="T3270" s="14">
        <f>IF(F3269=24,SUM(D3270:F3459),"")</f>
        <v/>
      </c>
      <c r="U3270" s="14" t="n">
        <v>0</v>
      </c>
      <c r="V3270" s="14">
        <f>IF(T3270="","",T3270-U3270)</f>
        <v/>
      </c>
      <c r="AS3270" s="13" t="n"/>
      <c r="AT3270" s="13" t="n"/>
      <c r="AU3270" s="13" t="n"/>
    </row>
    <row r="3271">
      <c r="C3271" s="13" t="n">
        <v>126</v>
      </c>
      <c r="D3271" s="14">
        <f>D2119-D2503</f>
        <v/>
      </c>
      <c r="E3271" s="14">
        <f>E2119-E2503</f>
        <v/>
      </c>
      <c r="F3271" s="14">
        <f>F2119-F2503</f>
        <v/>
      </c>
      <c r="T3271" s="14">
        <f>IF(F3270=24,SUM(D3271:F3460),"")</f>
        <v/>
      </c>
      <c r="U3271" s="14" t="n">
        <v>0</v>
      </c>
      <c r="V3271" s="14">
        <f>IF(T3271="","",T3271-U3271)</f>
        <v/>
      </c>
      <c r="AS3271" s="13" t="n"/>
      <c r="AT3271" s="13" t="n"/>
      <c r="AU3271" s="13" t="n"/>
    </row>
    <row r="3272">
      <c r="C3272" s="13" t="n">
        <v>127</v>
      </c>
      <c r="D3272" s="14">
        <f>D2120-D2504</f>
        <v/>
      </c>
      <c r="E3272" s="14">
        <f>E2120-E2504</f>
        <v/>
      </c>
      <c r="F3272" s="14">
        <f>F2120-F2504</f>
        <v/>
      </c>
      <c r="T3272" s="14">
        <f>IF(F3271=24,SUM(D3272:F3461),"")</f>
        <v/>
      </c>
      <c r="U3272" s="14" t="n">
        <v>0</v>
      </c>
      <c r="V3272" s="14">
        <f>IF(T3272="","",T3272-U3272)</f>
        <v/>
      </c>
      <c r="AS3272" s="13" t="n"/>
      <c r="AT3272" s="13" t="n"/>
      <c r="AU3272" s="13" t="n"/>
    </row>
    <row r="3273">
      <c r="C3273" s="13" t="n">
        <v>128</v>
      </c>
      <c r="D3273" s="14">
        <f>D2121-D2505</f>
        <v/>
      </c>
      <c r="E3273" s="14">
        <f>E2121-E2505</f>
        <v/>
      </c>
      <c r="F3273" s="14">
        <f>F2121-F2505</f>
        <v/>
      </c>
      <c r="T3273" s="14">
        <f>IF(F3272=24,SUM(D3273:F3462),"")</f>
        <v/>
      </c>
      <c r="U3273" s="14" t="n">
        <v>0</v>
      </c>
      <c r="V3273" s="14">
        <f>IF(T3273="","",T3273-U3273)</f>
        <v/>
      </c>
      <c r="AS3273" s="13" t="n"/>
      <c r="AT3273" s="13" t="n"/>
      <c r="AU3273" s="13" t="n"/>
    </row>
    <row r="3274">
      <c r="C3274" s="13" t="n">
        <v>129</v>
      </c>
      <c r="D3274" s="14">
        <f>D2122-D2506</f>
        <v/>
      </c>
      <c r="E3274" s="14">
        <f>E2122-E2506</f>
        <v/>
      </c>
      <c r="F3274" s="14">
        <f>F2122-F2506</f>
        <v/>
      </c>
      <c r="T3274" s="14">
        <f>IF(F3273=24,SUM(D3274:F3463),"")</f>
        <v/>
      </c>
      <c r="U3274" s="14" t="n">
        <v>0</v>
      </c>
      <c r="V3274" s="14">
        <f>IF(T3274="","",T3274-U3274)</f>
        <v/>
      </c>
      <c r="AS3274" s="13" t="n"/>
      <c r="AT3274" s="13" t="n"/>
      <c r="AU3274" s="13" t="n"/>
    </row>
    <row r="3275">
      <c r="C3275" s="13" t="n">
        <v>130</v>
      </c>
      <c r="D3275" s="14">
        <f>D2123-D2507</f>
        <v/>
      </c>
      <c r="E3275" s="14">
        <f>E2123-E2507</f>
        <v/>
      </c>
      <c r="F3275" s="14">
        <f>F2123-F2507</f>
        <v/>
      </c>
      <c r="T3275" s="14">
        <f>IF(F3274=24,SUM(D3275:F3464),"")</f>
        <v/>
      </c>
      <c r="U3275" s="14" t="n">
        <v>0</v>
      </c>
      <c r="V3275" s="14">
        <f>IF(T3275="","",T3275-U3275)</f>
        <v/>
      </c>
      <c r="AS3275" s="13" t="n"/>
      <c r="AT3275" s="13" t="n"/>
      <c r="AU3275" s="13" t="n"/>
    </row>
    <row r="3276">
      <c r="C3276" s="13" t="n">
        <v>131</v>
      </c>
      <c r="D3276" s="14">
        <f>D2124-D2508</f>
        <v/>
      </c>
      <c r="E3276" s="14">
        <f>E2124-E2508</f>
        <v/>
      </c>
      <c r="F3276" s="14">
        <f>F2124-F2508</f>
        <v/>
      </c>
      <c r="T3276" s="14">
        <f>IF(F3275=24,SUM(D3276:F3465),"")</f>
        <v/>
      </c>
      <c r="U3276" s="14" t="n">
        <v>0</v>
      </c>
      <c r="V3276" s="14">
        <f>IF(T3276="","",T3276-U3276)</f>
        <v/>
      </c>
      <c r="AS3276" s="13" t="n"/>
      <c r="AT3276" s="13" t="n"/>
      <c r="AU3276" s="13" t="n"/>
    </row>
    <row r="3277">
      <c r="C3277" s="13" t="n">
        <v>132</v>
      </c>
      <c r="D3277" s="14">
        <f>D2125-D2509</f>
        <v/>
      </c>
      <c r="E3277" s="14">
        <f>E2125-E2509</f>
        <v/>
      </c>
      <c r="F3277" s="14">
        <f>F2125-F2509</f>
        <v/>
      </c>
      <c r="T3277" s="14">
        <f>IF(F3276=24,SUM(D3277:F3466),"")</f>
        <v/>
      </c>
      <c r="U3277" s="14" t="n">
        <v>0</v>
      </c>
      <c r="V3277" s="14">
        <f>IF(T3277="","",T3277-U3277)</f>
        <v/>
      </c>
      <c r="AS3277" s="13" t="n"/>
      <c r="AT3277" s="13" t="n"/>
      <c r="AU3277" s="13" t="n"/>
    </row>
    <row r="3278">
      <c r="C3278" s="13" t="n">
        <v>133</v>
      </c>
      <c r="D3278" s="14">
        <f>D2126-D2510</f>
        <v/>
      </c>
      <c r="E3278" s="14">
        <f>E2126-E2510</f>
        <v/>
      </c>
      <c r="F3278" s="14">
        <f>F2126-F2510</f>
        <v/>
      </c>
      <c r="T3278" s="14">
        <f>IF(F3277=24,SUM(D3278:F3467),"")</f>
        <v/>
      </c>
      <c r="U3278" s="14" t="n">
        <v>0</v>
      </c>
      <c r="V3278" s="14">
        <f>IF(T3278="","",T3278-U3278)</f>
        <v/>
      </c>
      <c r="AS3278" s="13" t="n"/>
      <c r="AT3278" s="13" t="n"/>
      <c r="AU3278" s="13" t="n"/>
    </row>
    <row r="3279">
      <c r="C3279" s="13" t="n">
        <v>134</v>
      </c>
      <c r="D3279" s="14">
        <f>D2127-D2511</f>
        <v/>
      </c>
      <c r="E3279" s="14">
        <f>E2127-E2511</f>
        <v/>
      </c>
      <c r="F3279" s="14">
        <f>F2127-F2511</f>
        <v/>
      </c>
      <c r="T3279" s="14">
        <f>IF(F3278=24,SUM(D3279:F3468),"")</f>
        <v/>
      </c>
      <c r="U3279" s="14" t="n">
        <v>0</v>
      </c>
      <c r="V3279" s="14">
        <f>IF(T3279="","",T3279-U3279)</f>
        <v/>
      </c>
      <c r="AS3279" s="13" t="n"/>
      <c r="AT3279" s="13" t="n"/>
      <c r="AU3279" s="13" t="n"/>
    </row>
    <row r="3280">
      <c r="C3280" s="13" t="n">
        <v>135</v>
      </c>
      <c r="D3280" s="14">
        <f>D2128-D2512</f>
        <v/>
      </c>
      <c r="E3280" s="14">
        <f>E2128-E2512</f>
        <v/>
      </c>
      <c r="F3280" s="14">
        <f>F2128-F2512</f>
        <v/>
      </c>
      <c r="T3280" s="14">
        <f>IF(F3279=24,SUM(D3280:F3469),"")</f>
        <v/>
      </c>
      <c r="U3280" s="14" t="n">
        <v>0</v>
      </c>
      <c r="V3280" s="14">
        <f>IF(T3280="","",T3280-U3280)</f>
        <v/>
      </c>
      <c r="AS3280" s="13" t="n"/>
      <c r="AT3280" s="13" t="n"/>
      <c r="AU3280" s="13" t="n"/>
    </row>
    <row r="3281">
      <c r="C3281" s="13" t="n">
        <v>136</v>
      </c>
      <c r="D3281" s="14">
        <f>D2129-D2513</f>
        <v/>
      </c>
      <c r="E3281" s="14">
        <f>E2129-E2513</f>
        <v/>
      </c>
      <c r="F3281" s="14">
        <f>F2129-F2513</f>
        <v/>
      </c>
      <c r="T3281" s="14">
        <f>IF(F3280=24,SUM(D3281:F3470),"")</f>
        <v/>
      </c>
      <c r="U3281" s="14" t="n">
        <v>0</v>
      </c>
      <c r="V3281" s="14">
        <f>IF(T3281="","",T3281-U3281)</f>
        <v/>
      </c>
      <c r="AS3281" s="13" t="n"/>
      <c r="AT3281" s="13" t="n"/>
      <c r="AU3281" s="13" t="n"/>
    </row>
    <row r="3282">
      <c r="C3282" s="13" t="n">
        <v>137</v>
      </c>
      <c r="D3282" s="14">
        <f>D2130-D2514</f>
        <v/>
      </c>
      <c r="E3282" s="14">
        <f>E2130-E2514</f>
        <v/>
      </c>
      <c r="F3282" s="14">
        <f>F2130-F2514</f>
        <v/>
      </c>
      <c r="T3282" s="14">
        <f>IF(F3281=24,SUM(D3282:F3471),"")</f>
        <v/>
      </c>
      <c r="U3282" s="14" t="n">
        <v>0</v>
      </c>
      <c r="V3282" s="14">
        <f>IF(T3282="","",T3282-U3282)</f>
        <v/>
      </c>
      <c r="AS3282" s="13" t="n"/>
      <c r="AT3282" s="13" t="n"/>
      <c r="AU3282" s="13" t="n"/>
    </row>
    <row r="3283">
      <c r="C3283" s="13" t="n">
        <v>138</v>
      </c>
      <c r="D3283" s="14">
        <f>D2131-D2515</f>
        <v/>
      </c>
      <c r="E3283" s="14">
        <f>E2131-E2515</f>
        <v/>
      </c>
      <c r="F3283" s="14">
        <f>F2131-F2515</f>
        <v/>
      </c>
      <c r="T3283" s="14">
        <f>IF(F3282=24,SUM(D3283:F3472),"")</f>
        <v/>
      </c>
      <c r="U3283" s="14" t="n">
        <v>0</v>
      </c>
      <c r="V3283" s="14">
        <f>IF(T3283="","",T3283-U3283)</f>
        <v/>
      </c>
      <c r="AS3283" s="13" t="n"/>
      <c r="AT3283" s="13" t="n"/>
      <c r="AU3283" s="13" t="n"/>
    </row>
    <row r="3284">
      <c r="C3284" s="13" t="n">
        <v>139</v>
      </c>
      <c r="D3284" s="14">
        <f>D2132-D2516</f>
        <v/>
      </c>
      <c r="E3284" s="14">
        <f>E2132-E2516</f>
        <v/>
      </c>
      <c r="F3284" s="14">
        <f>F2132-F2516</f>
        <v/>
      </c>
      <c r="T3284" s="14">
        <f>IF(F3283=24,SUM(D3284:F3473),"")</f>
        <v/>
      </c>
      <c r="U3284" s="14" t="n">
        <v>0</v>
      </c>
      <c r="V3284" s="14">
        <f>IF(T3284="","",T3284-U3284)</f>
        <v/>
      </c>
      <c r="AS3284" s="13" t="n"/>
      <c r="AT3284" s="13" t="n"/>
      <c r="AU3284" s="13" t="n"/>
    </row>
    <row r="3285">
      <c r="C3285" s="13" t="n">
        <v>140</v>
      </c>
      <c r="D3285" s="14">
        <f>D2133-D2517</f>
        <v/>
      </c>
      <c r="E3285" s="14">
        <f>E2133-E2517</f>
        <v/>
      </c>
      <c r="F3285" s="14">
        <f>F2133-F2517</f>
        <v/>
      </c>
      <c r="T3285" s="14">
        <f>IF(F3284=24,SUM(D3285:F3474),"")</f>
        <v/>
      </c>
      <c r="U3285" s="14" t="n">
        <v>0</v>
      </c>
      <c r="V3285" s="14">
        <f>IF(T3285="","",T3285-U3285)</f>
        <v/>
      </c>
      <c r="AS3285" s="13" t="n"/>
      <c r="AT3285" s="13" t="n"/>
      <c r="AU3285" s="13" t="n"/>
    </row>
    <row r="3286">
      <c r="C3286" s="13" t="n">
        <v>141</v>
      </c>
      <c r="D3286" s="14">
        <f>D2134-D2518</f>
        <v/>
      </c>
      <c r="E3286" s="14">
        <f>E2134-E2518</f>
        <v/>
      </c>
      <c r="F3286" s="14">
        <f>F2134-F2518</f>
        <v/>
      </c>
      <c r="T3286" s="14">
        <f>IF(F3285=24,SUM(D3286:F3475),"")</f>
        <v/>
      </c>
      <c r="U3286" s="14" t="n">
        <v>0</v>
      </c>
      <c r="V3286" s="14">
        <f>IF(T3286="","",T3286-U3286)</f>
        <v/>
      </c>
      <c r="AS3286" s="13" t="n"/>
      <c r="AT3286" s="13" t="n"/>
      <c r="AU3286" s="13" t="n"/>
    </row>
    <row r="3287">
      <c r="C3287" s="13" t="n">
        <v>142</v>
      </c>
      <c r="D3287" s="14">
        <f>D2135-D2519</f>
        <v/>
      </c>
      <c r="E3287" s="14">
        <f>E2135-E2519</f>
        <v/>
      </c>
      <c r="F3287" s="14">
        <f>F2135-F2519</f>
        <v/>
      </c>
      <c r="T3287" s="14">
        <f>IF(F3286=24,SUM(D3287:F3476),"")</f>
        <v/>
      </c>
      <c r="U3287" s="14" t="n">
        <v>0</v>
      </c>
      <c r="V3287" s="14">
        <f>IF(T3287="","",T3287-U3287)</f>
        <v/>
      </c>
      <c r="AS3287" s="13" t="n"/>
      <c r="AT3287" s="13" t="n"/>
      <c r="AU3287" s="13" t="n"/>
    </row>
    <row r="3288">
      <c r="C3288" s="13" t="n">
        <v>143</v>
      </c>
      <c r="D3288" s="14">
        <f>D2136-D2520</f>
        <v/>
      </c>
      <c r="E3288" s="14">
        <f>E2136-E2520</f>
        <v/>
      </c>
      <c r="F3288" s="14">
        <f>F2136-F2520</f>
        <v/>
      </c>
      <c r="T3288" s="14">
        <f>IF(F3287=24,SUM(D3288:F3477),"")</f>
        <v/>
      </c>
      <c r="U3288" s="14" t="n">
        <v>0</v>
      </c>
      <c r="V3288" s="14">
        <f>IF(T3288="","",T3288-U3288)</f>
        <v/>
      </c>
      <c r="AS3288" s="13" t="n"/>
      <c r="AT3288" s="13" t="n"/>
      <c r="AU3288" s="13" t="n"/>
    </row>
    <row r="3289">
      <c r="C3289" s="13" t="n">
        <v>144</v>
      </c>
      <c r="D3289" s="14">
        <f>D2137-D2521</f>
        <v/>
      </c>
      <c r="E3289" s="14">
        <f>E2137-E2521</f>
        <v/>
      </c>
      <c r="F3289" s="14">
        <f>F2137-F2521</f>
        <v/>
      </c>
      <c r="T3289" s="14">
        <f>IF(F3288=24,SUM(D3289:F3478),"")</f>
        <v/>
      </c>
      <c r="U3289" s="14" t="n">
        <v>0</v>
      </c>
      <c r="V3289" s="14">
        <f>IF(T3289="","",T3289-U3289)</f>
        <v/>
      </c>
      <c r="AS3289" s="13" t="n"/>
      <c r="AT3289" s="13" t="n"/>
      <c r="AU3289" s="13" t="n"/>
    </row>
    <row r="3290">
      <c r="C3290" s="13" t="n">
        <v>145</v>
      </c>
      <c r="D3290" s="14">
        <f>D2138-D2522</f>
        <v/>
      </c>
      <c r="E3290" s="14">
        <f>E2138-E2522</f>
        <v/>
      </c>
      <c r="F3290" s="14">
        <f>F2138-F2522</f>
        <v/>
      </c>
      <c r="T3290" s="14">
        <f>IF(F3289=24,SUM(D3290:F3479),"")</f>
        <v/>
      </c>
      <c r="U3290" s="14" t="n">
        <v>0</v>
      </c>
      <c r="V3290" s="14">
        <f>IF(T3290="","",T3290-U3290)</f>
        <v/>
      </c>
      <c r="AS3290" s="13" t="n"/>
      <c r="AT3290" s="13" t="n"/>
      <c r="AU3290" s="13" t="n"/>
    </row>
    <row r="3291">
      <c r="C3291" s="13" t="n">
        <v>146</v>
      </c>
      <c r="D3291" s="14">
        <f>D2139-D2523</f>
        <v/>
      </c>
      <c r="E3291" s="14">
        <f>E2139-E2523</f>
        <v/>
      </c>
      <c r="F3291" s="14">
        <f>F2139-F2523</f>
        <v/>
      </c>
      <c r="T3291" s="14">
        <f>IF(F3290=24,SUM(D3291:F3480),"")</f>
        <v/>
      </c>
      <c r="U3291" s="14" t="n">
        <v>0</v>
      </c>
      <c r="V3291" s="14">
        <f>IF(T3291="","",T3291-U3291)</f>
        <v/>
      </c>
      <c r="AS3291" s="13" t="n"/>
      <c r="AT3291" s="13" t="n"/>
      <c r="AU3291" s="13" t="n"/>
    </row>
    <row r="3292">
      <c r="C3292" s="13" t="n">
        <v>147</v>
      </c>
      <c r="D3292" s="14">
        <f>D2140-D2524</f>
        <v/>
      </c>
      <c r="E3292" s="14">
        <f>E2140-E2524</f>
        <v/>
      </c>
      <c r="F3292" s="14">
        <f>F2140-F2524</f>
        <v/>
      </c>
      <c r="T3292" s="14">
        <f>IF(F3291=24,SUM(D3292:F3481),"")</f>
        <v/>
      </c>
      <c r="U3292" s="14" t="n">
        <v>0</v>
      </c>
      <c r="V3292" s="14">
        <f>IF(T3292="","",T3292-U3292)</f>
        <v/>
      </c>
      <c r="AS3292" s="13" t="n"/>
      <c r="AT3292" s="13" t="n"/>
      <c r="AU3292" s="13" t="n"/>
    </row>
    <row r="3293">
      <c r="C3293" s="13" t="n">
        <v>148</v>
      </c>
      <c r="D3293" s="14">
        <f>D2141-D2525</f>
        <v/>
      </c>
      <c r="E3293" s="14">
        <f>E2141-E2525</f>
        <v/>
      </c>
      <c r="F3293" s="14">
        <f>F2141-F2525</f>
        <v/>
      </c>
      <c r="T3293" s="14">
        <f>IF(F3292=24,SUM(D3293:F3482),"")</f>
        <v/>
      </c>
      <c r="U3293" s="14" t="n">
        <v>0</v>
      </c>
      <c r="V3293" s="14">
        <f>IF(T3293="","",T3293-U3293)</f>
        <v/>
      </c>
      <c r="AS3293" s="13" t="n"/>
      <c r="AT3293" s="13" t="n"/>
      <c r="AU3293" s="13" t="n"/>
    </row>
    <row r="3294">
      <c r="C3294" s="13" t="n">
        <v>149</v>
      </c>
      <c r="D3294" s="14">
        <f>D2142-D2526</f>
        <v/>
      </c>
      <c r="E3294" s="14">
        <f>E2142-E2526</f>
        <v/>
      </c>
      <c r="F3294" s="14">
        <f>F2142-F2526</f>
        <v/>
      </c>
      <c r="T3294" s="14">
        <f>IF(F3293=24,SUM(D3294:F3483),"")</f>
        <v/>
      </c>
      <c r="U3294" s="14" t="n">
        <v>0</v>
      </c>
      <c r="V3294" s="14">
        <f>IF(T3294="","",T3294-U3294)</f>
        <v/>
      </c>
      <c r="AS3294" s="13" t="n"/>
      <c r="AT3294" s="13" t="n"/>
      <c r="AU3294" s="13" t="n"/>
    </row>
    <row r="3295">
      <c r="C3295" s="13" t="n">
        <v>150</v>
      </c>
      <c r="D3295" s="14">
        <f>D2143-D2527</f>
        <v/>
      </c>
      <c r="E3295" s="14">
        <f>E2143-E2527</f>
        <v/>
      </c>
      <c r="F3295" s="14">
        <f>F2143-F2527</f>
        <v/>
      </c>
      <c r="T3295" s="14">
        <f>IF(F3294=24,SUM(D3295:F3484),"")</f>
        <v/>
      </c>
      <c r="U3295" s="14" t="n">
        <v>0</v>
      </c>
      <c r="V3295" s="14">
        <f>IF(T3295="","",T3295-U3295)</f>
        <v/>
      </c>
      <c r="AS3295" s="13" t="n"/>
      <c r="AT3295" s="13" t="n"/>
      <c r="AU3295" s="13" t="n"/>
    </row>
    <row r="3296">
      <c r="C3296" s="13" t="n">
        <v>151</v>
      </c>
      <c r="D3296" s="14">
        <f>D2144-D2528</f>
        <v/>
      </c>
      <c r="E3296" s="14">
        <f>E2144-E2528</f>
        <v/>
      </c>
      <c r="F3296" s="14">
        <f>F2144-F2528</f>
        <v/>
      </c>
      <c r="T3296" s="14">
        <f>IF(F3295=24,SUM(D3296:F3485),"")</f>
        <v/>
      </c>
      <c r="U3296" s="14" t="n">
        <v>0</v>
      </c>
      <c r="V3296" s="14">
        <f>IF(T3296="","",T3296-U3296)</f>
        <v/>
      </c>
      <c r="AS3296" s="13" t="n"/>
      <c r="AT3296" s="13" t="n"/>
      <c r="AU3296" s="13" t="n"/>
    </row>
    <row r="3297">
      <c r="C3297" s="13" t="n">
        <v>152</v>
      </c>
      <c r="D3297" s="14">
        <f>D2145-D2529</f>
        <v/>
      </c>
      <c r="E3297" s="14">
        <f>E2145-E2529</f>
        <v/>
      </c>
      <c r="F3297" s="14">
        <f>F2145-F2529</f>
        <v/>
      </c>
      <c r="T3297" s="14">
        <f>IF(F3296=24,SUM(D3297:F3486),"")</f>
        <v/>
      </c>
      <c r="U3297" s="14" t="n">
        <v>0</v>
      </c>
      <c r="V3297" s="14">
        <f>IF(T3297="","",T3297-U3297)</f>
        <v/>
      </c>
      <c r="AS3297" s="13" t="n"/>
      <c r="AT3297" s="13" t="n"/>
      <c r="AU3297" s="13" t="n"/>
    </row>
    <row r="3298">
      <c r="C3298" s="13" t="n">
        <v>153</v>
      </c>
      <c r="D3298" s="14">
        <f>D2146-D2530</f>
        <v/>
      </c>
      <c r="E3298" s="14">
        <f>E2146-E2530</f>
        <v/>
      </c>
      <c r="F3298" s="14">
        <f>F2146-F2530</f>
        <v/>
      </c>
      <c r="T3298" s="14">
        <f>IF(F3297=24,SUM(D3298:F3487),"")</f>
        <v/>
      </c>
      <c r="U3298" s="14" t="n">
        <v>0</v>
      </c>
      <c r="V3298" s="14">
        <f>IF(T3298="","",T3298-U3298)</f>
        <v/>
      </c>
      <c r="AS3298" s="13" t="n"/>
      <c r="AT3298" s="13" t="n"/>
      <c r="AU3298" s="13" t="n"/>
    </row>
    <row r="3299">
      <c r="C3299" s="13" t="n">
        <v>154</v>
      </c>
      <c r="D3299" s="14">
        <f>D2147-D2531</f>
        <v/>
      </c>
      <c r="E3299" s="14">
        <f>E2147-E2531</f>
        <v/>
      </c>
      <c r="F3299" s="14">
        <f>F2147-F2531</f>
        <v/>
      </c>
      <c r="T3299" s="14">
        <f>IF(F3298=24,SUM(D3299:F3488),"")</f>
        <v/>
      </c>
      <c r="U3299" s="14" t="n">
        <v>0</v>
      </c>
      <c r="V3299" s="14">
        <f>IF(T3299="","",T3299-U3299)</f>
        <v/>
      </c>
      <c r="AS3299" s="13" t="n"/>
      <c r="AT3299" s="13" t="n"/>
      <c r="AU3299" s="13" t="n"/>
    </row>
    <row r="3300">
      <c r="C3300" s="13" t="n">
        <v>155</v>
      </c>
      <c r="D3300" s="14">
        <f>D2148-D2532</f>
        <v/>
      </c>
      <c r="E3300" s="14">
        <f>E2148-E2532</f>
        <v/>
      </c>
      <c r="F3300" s="14">
        <f>F2148-F2532</f>
        <v/>
      </c>
      <c r="T3300" s="14">
        <f>IF(F3299=24,SUM(D3300:F3489),"")</f>
        <v/>
      </c>
      <c r="U3300" s="14" t="n">
        <v>0</v>
      </c>
      <c r="V3300" s="14">
        <f>IF(T3300="","",T3300-U3300)</f>
        <v/>
      </c>
      <c r="AS3300" s="13" t="n"/>
      <c r="AT3300" s="13" t="n"/>
      <c r="AU3300" s="13" t="n"/>
    </row>
    <row r="3301">
      <c r="C3301" s="13" t="n">
        <v>156</v>
      </c>
      <c r="D3301" s="14">
        <f>D2149-D2533</f>
        <v/>
      </c>
      <c r="E3301" s="14">
        <f>E2149-E2533</f>
        <v/>
      </c>
      <c r="F3301" s="14">
        <f>F2149-F2533</f>
        <v/>
      </c>
      <c r="T3301" s="14">
        <f>IF(F3300=24,SUM(D3301:F3490),"")</f>
        <v/>
      </c>
      <c r="U3301" s="14" t="n">
        <v>0</v>
      </c>
      <c r="V3301" s="14">
        <f>IF(T3301="","",T3301-U3301)</f>
        <v/>
      </c>
      <c r="AS3301" s="13" t="n"/>
      <c r="AT3301" s="13" t="n"/>
      <c r="AU3301" s="13" t="n"/>
    </row>
    <row r="3302">
      <c r="C3302" s="13" t="n">
        <v>157</v>
      </c>
      <c r="D3302" s="14">
        <f>D2150-D2534</f>
        <v/>
      </c>
      <c r="E3302" s="14">
        <f>E2150-E2534</f>
        <v/>
      </c>
      <c r="F3302" s="14">
        <f>F2150-F2534</f>
        <v/>
      </c>
      <c r="T3302" s="14">
        <f>IF(F3301=24,SUM(D3302:F3491),"")</f>
        <v/>
      </c>
      <c r="U3302" s="14" t="n">
        <v>0</v>
      </c>
      <c r="V3302" s="14">
        <f>IF(T3302="","",T3302-U3302)</f>
        <v/>
      </c>
      <c r="AS3302" s="13" t="n"/>
      <c r="AT3302" s="13" t="n"/>
      <c r="AU3302" s="13" t="n"/>
    </row>
    <row r="3303">
      <c r="C3303" s="13" t="n">
        <v>158</v>
      </c>
      <c r="D3303" s="14">
        <f>D2151-D2535</f>
        <v/>
      </c>
      <c r="E3303" s="14">
        <f>E2151-E2535</f>
        <v/>
      </c>
      <c r="F3303" s="14">
        <f>F2151-F2535</f>
        <v/>
      </c>
      <c r="T3303" s="14">
        <f>IF(F3302=24,SUM(D3303:F3492),"")</f>
        <v/>
      </c>
      <c r="U3303" s="14" t="n">
        <v>0</v>
      </c>
      <c r="V3303" s="14">
        <f>IF(T3303="","",T3303-U3303)</f>
        <v/>
      </c>
      <c r="AS3303" s="13" t="n"/>
      <c r="AT3303" s="13" t="n"/>
      <c r="AU3303" s="13" t="n"/>
    </row>
    <row r="3304">
      <c r="C3304" s="13" t="n">
        <v>159</v>
      </c>
      <c r="D3304" s="14">
        <f>D2152-D2536</f>
        <v/>
      </c>
      <c r="E3304" s="14">
        <f>E2152-E2536</f>
        <v/>
      </c>
      <c r="F3304" s="14">
        <f>F2152-F2536</f>
        <v/>
      </c>
      <c r="T3304" s="14">
        <f>IF(F3303=24,SUM(D3304:F3493),"")</f>
        <v/>
      </c>
      <c r="U3304" s="14" t="n">
        <v>0</v>
      </c>
      <c r="V3304" s="14">
        <f>IF(T3304="","",T3304-U3304)</f>
        <v/>
      </c>
      <c r="AS3304" s="13" t="n"/>
      <c r="AT3304" s="13" t="n"/>
      <c r="AU3304" s="13" t="n"/>
    </row>
    <row r="3305">
      <c r="C3305" s="13" t="n">
        <v>160</v>
      </c>
      <c r="D3305" s="14">
        <f>D2153-D2537</f>
        <v/>
      </c>
      <c r="E3305" s="14">
        <f>E2153-E2537</f>
        <v/>
      </c>
      <c r="F3305" s="14">
        <f>F2153-F2537</f>
        <v/>
      </c>
      <c r="T3305" s="14">
        <f>IF(F3304=24,SUM(D3305:F3494),"")</f>
        <v/>
      </c>
      <c r="U3305" s="14" t="n">
        <v>0</v>
      </c>
      <c r="V3305" s="14">
        <f>IF(T3305="","",T3305-U3305)</f>
        <v/>
      </c>
      <c r="AS3305" s="13" t="n"/>
      <c r="AT3305" s="13" t="n"/>
      <c r="AU3305" s="13" t="n"/>
    </row>
    <row r="3306">
      <c r="C3306" s="13" t="n">
        <v>161</v>
      </c>
      <c r="D3306" s="14">
        <f>D2154-D2538</f>
        <v/>
      </c>
      <c r="E3306" s="14">
        <f>E2154-E2538</f>
        <v/>
      </c>
      <c r="F3306" s="14">
        <f>F2154-F2538</f>
        <v/>
      </c>
      <c r="T3306" s="14">
        <f>IF(F3305=24,SUM(D3306:F3495),"")</f>
        <v/>
      </c>
      <c r="U3306" s="14" t="n">
        <v>0</v>
      </c>
      <c r="V3306" s="14">
        <f>IF(T3306="","",T3306-U3306)</f>
        <v/>
      </c>
      <c r="AS3306" s="13" t="n"/>
      <c r="AT3306" s="13" t="n"/>
      <c r="AU3306" s="13" t="n"/>
    </row>
    <row r="3307">
      <c r="C3307" s="13" t="n">
        <v>162</v>
      </c>
      <c r="D3307" s="14">
        <f>D2155-D2539</f>
        <v/>
      </c>
      <c r="E3307" s="14">
        <f>E2155-E2539</f>
        <v/>
      </c>
      <c r="F3307" s="14">
        <f>F2155-F2539</f>
        <v/>
      </c>
      <c r="T3307" s="14">
        <f>IF(F3306=24,SUM(D3307:F3496),"")</f>
        <v/>
      </c>
      <c r="U3307" s="14" t="n">
        <v>0</v>
      </c>
      <c r="V3307" s="14">
        <f>IF(T3307="","",T3307-U3307)</f>
        <v/>
      </c>
      <c r="AS3307" s="13" t="n"/>
      <c r="AT3307" s="13" t="n"/>
      <c r="AU3307" s="13" t="n"/>
    </row>
    <row r="3308">
      <c r="C3308" s="13" t="n">
        <v>163</v>
      </c>
      <c r="D3308" s="14">
        <f>D2156-D2540</f>
        <v/>
      </c>
      <c r="E3308" s="14">
        <f>E2156-E2540</f>
        <v/>
      </c>
      <c r="F3308" s="14">
        <f>F2156-F2540</f>
        <v/>
      </c>
      <c r="T3308" s="14">
        <f>IF(F3307=24,SUM(D3308:F3497),"")</f>
        <v/>
      </c>
      <c r="U3308" s="14" t="n">
        <v>0</v>
      </c>
      <c r="V3308" s="14">
        <f>IF(T3308="","",T3308-U3308)</f>
        <v/>
      </c>
      <c r="AS3308" s="13" t="n"/>
      <c r="AT3308" s="13" t="n"/>
      <c r="AU3308" s="13" t="n"/>
    </row>
    <row r="3309">
      <c r="C3309" s="13" t="n">
        <v>164</v>
      </c>
      <c r="D3309" s="14">
        <f>D2157-D2541</f>
        <v/>
      </c>
      <c r="E3309" s="14">
        <f>E2157-E2541</f>
        <v/>
      </c>
      <c r="F3309" s="14">
        <f>F2157-F2541</f>
        <v/>
      </c>
      <c r="T3309" s="14">
        <f>IF(F3308=24,SUM(D3309:F3498),"")</f>
        <v/>
      </c>
      <c r="U3309" s="14" t="n">
        <v>0</v>
      </c>
      <c r="V3309" s="14">
        <f>IF(T3309="","",T3309-U3309)</f>
        <v/>
      </c>
      <c r="AS3309" s="13" t="n"/>
      <c r="AT3309" s="13" t="n"/>
      <c r="AU3309" s="13" t="n"/>
    </row>
    <row r="3310">
      <c r="C3310" s="13" t="n">
        <v>165</v>
      </c>
      <c r="D3310" s="14">
        <f>D2158-D2542</f>
        <v/>
      </c>
      <c r="E3310" s="14">
        <f>E2158-E2542</f>
        <v/>
      </c>
      <c r="F3310" s="14">
        <f>F2158-F2542</f>
        <v/>
      </c>
      <c r="T3310" s="14">
        <f>IF(F3309=24,SUM(D3310:F3499),"")</f>
        <v/>
      </c>
      <c r="U3310" s="14" t="n">
        <v>0</v>
      </c>
      <c r="V3310" s="14">
        <f>IF(T3310="","",T3310-U3310)</f>
        <v/>
      </c>
      <c r="AS3310" s="13" t="n"/>
      <c r="AT3310" s="13" t="n"/>
      <c r="AU3310" s="13" t="n"/>
    </row>
    <row r="3311">
      <c r="C3311" s="13" t="n">
        <v>166</v>
      </c>
      <c r="D3311" s="14">
        <f>D2159-D2543</f>
        <v/>
      </c>
      <c r="E3311" s="14">
        <f>E2159-E2543</f>
        <v/>
      </c>
      <c r="F3311" s="14">
        <f>F2159-F2543</f>
        <v/>
      </c>
      <c r="T3311" s="14">
        <f>IF(F3310=24,SUM(D3311:F3500),"")</f>
        <v/>
      </c>
      <c r="U3311" s="14" t="n">
        <v>0</v>
      </c>
      <c r="V3311" s="14">
        <f>IF(T3311="","",T3311-U3311)</f>
        <v/>
      </c>
      <c r="AS3311" s="13" t="n"/>
      <c r="AT3311" s="13" t="n"/>
      <c r="AU3311" s="13" t="n"/>
    </row>
    <row r="3312">
      <c r="C3312" s="13" t="n">
        <v>167</v>
      </c>
      <c r="D3312" s="14">
        <f>D2160-D2544</f>
        <v/>
      </c>
      <c r="E3312" s="14">
        <f>E2160-E2544</f>
        <v/>
      </c>
      <c r="F3312" s="14">
        <f>F2160-F2544</f>
        <v/>
      </c>
      <c r="T3312" s="14">
        <f>IF(F3311=24,SUM(D3312:F3501),"")</f>
        <v/>
      </c>
      <c r="U3312" s="14" t="n">
        <v>0</v>
      </c>
      <c r="V3312" s="14">
        <f>IF(T3312="","",T3312-U3312)</f>
        <v/>
      </c>
      <c r="AS3312" s="13" t="n"/>
      <c r="AT3312" s="13" t="n"/>
      <c r="AU3312" s="13" t="n"/>
    </row>
    <row r="3313">
      <c r="C3313" s="13" t="n">
        <v>168</v>
      </c>
      <c r="D3313" s="14">
        <f>D2161-D2545</f>
        <v/>
      </c>
      <c r="E3313" s="14">
        <f>E2161-E2545</f>
        <v/>
      </c>
      <c r="F3313" s="14">
        <f>F2161-F2545</f>
        <v/>
      </c>
      <c r="T3313" s="14">
        <f>IF(F3312=24,SUM(D3313:F3502),"")</f>
        <v/>
      </c>
      <c r="U3313" s="14" t="n">
        <v>0</v>
      </c>
      <c r="V3313" s="14">
        <f>IF(T3313="","",T3313-U3313)</f>
        <v/>
      </c>
      <c r="AS3313" s="13" t="n"/>
      <c r="AT3313" s="13" t="n"/>
      <c r="AU3313" s="13" t="n"/>
    </row>
    <row r="3314">
      <c r="C3314" s="13" t="n">
        <v>169</v>
      </c>
      <c r="D3314" s="14">
        <f>D2162-D2546</f>
        <v/>
      </c>
      <c r="E3314" s="14">
        <f>E2162-E2546</f>
        <v/>
      </c>
      <c r="F3314" s="14">
        <f>F2162-F2546</f>
        <v/>
      </c>
      <c r="T3314" s="14">
        <f>IF(F3313=24,SUM(D3314:F3503),"")</f>
        <v/>
      </c>
      <c r="U3314" s="14" t="n">
        <v>0</v>
      </c>
      <c r="V3314" s="14">
        <f>IF(T3314="","",T3314-U3314)</f>
        <v/>
      </c>
      <c r="AS3314" s="13" t="n"/>
      <c r="AT3314" s="13" t="n"/>
      <c r="AU3314" s="13" t="n"/>
    </row>
    <row r="3315">
      <c r="C3315" s="13" t="n">
        <v>170</v>
      </c>
      <c r="D3315" s="14">
        <f>D2163-D2547</f>
        <v/>
      </c>
      <c r="E3315" s="14">
        <f>E2163-E2547</f>
        <v/>
      </c>
      <c r="F3315" s="14">
        <f>F2163-F2547</f>
        <v/>
      </c>
      <c r="T3315" s="14">
        <f>IF(F3314=24,SUM(D3315:F3504),"")</f>
        <v/>
      </c>
      <c r="U3315" s="14" t="n">
        <v>0</v>
      </c>
      <c r="V3315" s="14">
        <f>IF(T3315="","",T3315-U3315)</f>
        <v/>
      </c>
      <c r="AS3315" s="13" t="n"/>
      <c r="AT3315" s="13" t="n"/>
      <c r="AU3315" s="13" t="n"/>
    </row>
    <row r="3316">
      <c r="C3316" s="13" t="n">
        <v>171</v>
      </c>
      <c r="D3316" s="14">
        <f>D2164-D2548</f>
        <v/>
      </c>
      <c r="E3316" s="14">
        <f>E2164-E2548</f>
        <v/>
      </c>
      <c r="F3316" s="14">
        <f>F2164-F2548</f>
        <v/>
      </c>
      <c r="T3316" s="14">
        <f>IF(F3315=24,SUM(D3316:F3505),"")</f>
        <v/>
      </c>
      <c r="U3316" s="14" t="n">
        <v>0</v>
      </c>
      <c r="V3316" s="14">
        <f>IF(T3316="","",T3316-U3316)</f>
        <v/>
      </c>
      <c r="AS3316" s="13" t="n"/>
      <c r="AT3316" s="13" t="n"/>
      <c r="AU3316" s="13" t="n"/>
    </row>
    <row r="3317">
      <c r="C3317" s="13" t="n">
        <v>172</v>
      </c>
      <c r="D3317" s="14">
        <f>D2165-D2549</f>
        <v/>
      </c>
      <c r="E3317" s="14">
        <f>E2165-E2549</f>
        <v/>
      </c>
      <c r="F3317" s="14">
        <f>F2165-F2549</f>
        <v/>
      </c>
      <c r="T3317" s="14">
        <f>IF(F3316=24,SUM(D3317:F3506),"")</f>
        <v/>
      </c>
      <c r="U3317" s="14" t="n">
        <v>0</v>
      </c>
      <c r="V3317" s="14">
        <f>IF(T3317="","",T3317-U3317)</f>
        <v/>
      </c>
      <c r="AS3317" s="13" t="n"/>
      <c r="AT3317" s="13" t="n"/>
      <c r="AU3317" s="13" t="n"/>
    </row>
    <row r="3318">
      <c r="C3318" s="13" t="n">
        <v>173</v>
      </c>
      <c r="D3318" s="14">
        <f>D2166-D2550</f>
        <v/>
      </c>
      <c r="E3318" s="14">
        <f>E2166-E2550</f>
        <v/>
      </c>
      <c r="F3318" s="14">
        <f>F2166-F2550</f>
        <v/>
      </c>
      <c r="T3318" s="14">
        <f>IF(F3317=24,SUM(D3318:F3507),"")</f>
        <v/>
      </c>
      <c r="U3318" s="14" t="n">
        <v>0</v>
      </c>
      <c r="V3318" s="14">
        <f>IF(T3318="","",T3318-U3318)</f>
        <v/>
      </c>
      <c r="AS3318" s="13" t="n"/>
      <c r="AT3318" s="13" t="n"/>
      <c r="AU3318" s="13" t="n"/>
    </row>
    <row r="3319">
      <c r="C3319" s="13" t="n">
        <v>174</v>
      </c>
      <c r="D3319" s="14">
        <f>D2167-D2551</f>
        <v/>
      </c>
      <c r="E3319" s="14">
        <f>E2167-E2551</f>
        <v/>
      </c>
      <c r="F3319" s="14">
        <f>F2167-F2551</f>
        <v/>
      </c>
      <c r="T3319" s="14">
        <f>IF(F3318=24,SUM(D3319:F3508),"")</f>
        <v/>
      </c>
      <c r="U3319" s="14" t="n">
        <v>0</v>
      </c>
      <c r="V3319" s="14">
        <f>IF(T3319="","",T3319-U3319)</f>
        <v/>
      </c>
      <c r="AS3319" s="13" t="n"/>
      <c r="AT3319" s="13" t="n"/>
      <c r="AU3319" s="13" t="n"/>
    </row>
    <row r="3320">
      <c r="C3320" s="13" t="n">
        <v>175</v>
      </c>
      <c r="D3320" s="14">
        <f>D2168-D2552</f>
        <v/>
      </c>
      <c r="E3320" s="14">
        <f>E2168-E2552</f>
        <v/>
      </c>
      <c r="F3320" s="14">
        <f>F2168-F2552</f>
        <v/>
      </c>
      <c r="T3320" s="14">
        <f>IF(F3319=24,SUM(D3320:F3509),"")</f>
        <v/>
      </c>
      <c r="U3320" s="14" t="n">
        <v>0</v>
      </c>
      <c r="V3320" s="14">
        <f>IF(T3320="","",T3320-U3320)</f>
        <v/>
      </c>
      <c r="AS3320" s="13" t="n"/>
      <c r="AT3320" s="13" t="n"/>
      <c r="AU3320" s="13" t="n"/>
    </row>
    <row r="3321">
      <c r="C3321" s="13" t="n">
        <v>176</v>
      </c>
      <c r="D3321" s="14">
        <f>D2169-D2553</f>
        <v/>
      </c>
      <c r="E3321" s="14">
        <f>E2169-E2553</f>
        <v/>
      </c>
      <c r="F3321" s="14">
        <f>F2169-F2553</f>
        <v/>
      </c>
      <c r="T3321" s="14">
        <f>IF(F3320=24,SUM(D3321:F3510),"")</f>
        <v/>
      </c>
      <c r="U3321" s="14" t="n">
        <v>0</v>
      </c>
      <c r="V3321" s="14">
        <f>IF(T3321="","",T3321-U3321)</f>
        <v/>
      </c>
      <c r="AS3321" s="13" t="n"/>
      <c r="AT3321" s="13" t="n"/>
      <c r="AU3321" s="13" t="n"/>
    </row>
    <row r="3322">
      <c r="C3322" s="13" t="n">
        <v>177</v>
      </c>
      <c r="D3322" s="14">
        <f>D2170-D2554</f>
        <v/>
      </c>
      <c r="E3322" s="14">
        <f>E2170-E2554</f>
        <v/>
      </c>
      <c r="F3322" s="14">
        <f>F2170-F2554</f>
        <v/>
      </c>
      <c r="T3322" s="14">
        <f>IF(F3321=24,SUM(D3322:F3511),"")</f>
        <v/>
      </c>
      <c r="U3322" s="14" t="n">
        <v>0</v>
      </c>
      <c r="V3322" s="14">
        <f>IF(T3322="","",T3322-U3322)</f>
        <v/>
      </c>
      <c r="AS3322" s="13" t="n"/>
      <c r="AT3322" s="13" t="n"/>
      <c r="AU3322" s="13" t="n"/>
    </row>
    <row r="3323">
      <c r="C3323" s="13" t="n">
        <v>178</v>
      </c>
      <c r="D3323" s="14">
        <f>D2171-D2555</f>
        <v/>
      </c>
      <c r="E3323" s="14">
        <f>E2171-E2555</f>
        <v/>
      </c>
      <c r="F3323" s="14">
        <f>F2171-F2555</f>
        <v/>
      </c>
      <c r="T3323" s="14">
        <f>IF(F3322=24,SUM(D3323:F3512),"")</f>
        <v/>
      </c>
      <c r="U3323" s="14" t="n">
        <v>0</v>
      </c>
      <c r="V3323" s="14">
        <f>IF(T3323="","",T3323-U3323)</f>
        <v/>
      </c>
      <c r="AS3323" s="13" t="n"/>
      <c r="AT3323" s="13" t="n"/>
      <c r="AU3323" s="13" t="n"/>
    </row>
    <row r="3324">
      <c r="C3324" s="13" t="n">
        <v>179</v>
      </c>
      <c r="D3324" s="14">
        <f>D2172-D2556</f>
        <v/>
      </c>
      <c r="E3324" s="14">
        <f>E2172-E2556</f>
        <v/>
      </c>
      <c r="F3324" s="14">
        <f>F2172-F2556</f>
        <v/>
      </c>
      <c r="T3324" s="14">
        <f>IF(F3323=24,SUM(D3324:F3513),"")</f>
        <v/>
      </c>
      <c r="U3324" s="14" t="n">
        <v>0</v>
      </c>
      <c r="V3324" s="14">
        <f>IF(T3324="","",T3324-U3324)</f>
        <v/>
      </c>
      <c r="AS3324" s="13" t="n"/>
      <c r="AT3324" s="13" t="n"/>
      <c r="AU3324" s="13" t="n"/>
    </row>
    <row r="3325">
      <c r="C3325" s="13" t="n">
        <v>180</v>
      </c>
      <c r="D3325" s="14">
        <f>D2173-D2557</f>
        <v/>
      </c>
      <c r="E3325" s="14">
        <f>E2173-E2557</f>
        <v/>
      </c>
      <c r="F3325" s="14">
        <f>F2173-F2557</f>
        <v/>
      </c>
      <c r="T3325" s="14">
        <f>IF(F3324=24,SUM(D3325:F3514),"")</f>
        <v/>
      </c>
      <c r="U3325" s="14" t="n">
        <v>0</v>
      </c>
      <c r="V3325" s="14">
        <f>IF(T3325="","",T3325-U3325)</f>
        <v/>
      </c>
      <c r="AS3325" s="13" t="n"/>
      <c r="AT3325" s="13" t="n"/>
      <c r="AU3325" s="13" t="n"/>
    </row>
    <row r="3326">
      <c r="C3326" s="13" t="n">
        <v>181</v>
      </c>
      <c r="D3326" s="14">
        <f>D2174-D2558</f>
        <v/>
      </c>
      <c r="E3326" s="14">
        <f>E2174-E2558</f>
        <v/>
      </c>
      <c r="F3326" s="14">
        <f>F2174-F2558</f>
        <v/>
      </c>
      <c r="T3326" s="14">
        <f>IF(F3325=24,SUM(D3326:F3515),"")</f>
        <v/>
      </c>
      <c r="U3326" s="14" t="n">
        <v>0</v>
      </c>
      <c r="V3326" s="14">
        <f>IF(T3326="","",T3326-U3326)</f>
        <v/>
      </c>
      <c r="AS3326" s="13" t="n"/>
      <c r="AT3326" s="13" t="n"/>
      <c r="AU3326" s="13" t="n"/>
    </row>
    <row r="3327">
      <c r="C3327" s="13" t="n">
        <v>182</v>
      </c>
      <c r="D3327" s="14">
        <f>D2175-D2559</f>
        <v/>
      </c>
      <c r="E3327" s="14">
        <f>E2175-E2559</f>
        <v/>
      </c>
      <c r="F3327" s="14">
        <f>F2175-F2559</f>
        <v/>
      </c>
      <c r="T3327" s="14">
        <f>IF(F3326=24,SUM(D3327:F3516),"")</f>
        <v/>
      </c>
      <c r="U3327" s="14" t="n">
        <v>0</v>
      </c>
      <c r="V3327" s="14">
        <f>IF(T3327="","",T3327-U3327)</f>
        <v/>
      </c>
      <c r="AS3327" s="13" t="n"/>
      <c r="AT3327" s="13" t="n"/>
      <c r="AU3327" s="13" t="n"/>
    </row>
    <row r="3328">
      <c r="C3328" s="13" t="n">
        <v>183</v>
      </c>
      <c r="D3328" s="14">
        <f>D2176-D2560</f>
        <v/>
      </c>
      <c r="E3328" s="14">
        <f>E2176-E2560</f>
        <v/>
      </c>
      <c r="F3328" s="14">
        <f>F2176-F2560</f>
        <v/>
      </c>
      <c r="T3328" s="14">
        <f>IF(F3327=24,SUM(D3328:F3517),"")</f>
        <v/>
      </c>
      <c r="U3328" s="14" t="n">
        <v>0</v>
      </c>
      <c r="V3328" s="14">
        <f>IF(T3328="","",T3328-U3328)</f>
        <v/>
      </c>
      <c r="AS3328" s="13" t="n"/>
      <c r="AT3328" s="13" t="n"/>
      <c r="AU3328" s="13" t="n"/>
    </row>
    <row r="3329">
      <c r="C3329" s="13" t="n">
        <v>184</v>
      </c>
      <c r="D3329" s="14">
        <f>D2177-D2561</f>
        <v/>
      </c>
      <c r="E3329" s="14">
        <f>E2177-E2561</f>
        <v/>
      </c>
      <c r="F3329" s="14">
        <f>F2177-F2561</f>
        <v/>
      </c>
      <c r="T3329" s="14">
        <f>IF(F3328=24,SUM(D3329:F3518),"")</f>
        <v/>
      </c>
      <c r="U3329" s="14" t="n">
        <v>0</v>
      </c>
      <c r="V3329" s="14">
        <f>IF(T3329="","",T3329-U3329)</f>
        <v/>
      </c>
      <c r="AS3329" s="13" t="n"/>
      <c r="AT3329" s="13" t="n"/>
      <c r="AU3329" s="13" t="n"/>
    </row>
    <row r="3330">
      <c r="C3330" s="13" t="n">
        <v>185</v>
      </c>
      <c r="D3330" s="14">
        <f>D2178-D2562</f>
        <v/>
      </c>
      <c r="E3330" s="14">
        <f>E2178-E2562</f>
        <v/>
      </c>
      <c r="F3330" s="14">
        <f>F2178-F2562</f>
        <v/>
      </c>
      <c r="T3330" s="14">
        <f>IF(F3329=24,SUM(D3330:F3519),"")</f>
        <v/>
      </c>
      <c r="U3330" s="14" t="n">
        <v>0</v>
      </c>
      <c r="V3330" s="14">
        <f>IF(T3330="","",T3330-U3330)</f>
        <v/>
      </c>
      <c r="AS3330" s="13" t="n"/>
      <c r="AT3330" s="13" t="n"/>
      <c r="AU3330" s="13" t="n"/>
    </row>
    <row r="3331">
      <c r="C3331" s="13" t="n">
        <v>186</v>
      </c>
      <c r="D3331" s="14">
        <f>D2179-D2563</f>
        <v/>
      </c>
      <c r="E3331" s="14">
        <f>E2179-E2563</f>
        <v/>
      </c>
      <c r="F3331" s="14">
        <f>F2179-F2563</f>
        <v/>
      </c>
      <c r="T3331" s="14">
        <f>IF(F3330=24,SUM(D3331:F3520),"")</f>
        <v/>
      </c>
      <c r="U3331" s="14" t="n">
        <v>0</v>
      </c>
      <c r="V3331" s="14">
        <f>IF(T3331="","",T3331-U3331)</f>
        <v/>
      </c>
      <c r="AS3331" s="13" t="n"/>
      <c r="AT3331" s="13" t="n"/>
      <c r="AU3331" s="13" t="n"/>
    </row>
    <row r="3332">
      <c r="C3332" s="13" t="n">
        <v>187</v>
      </c>
      <c r="D3332" s="14">
        <f>D2180-D2564</f>
        <v/>
      </c>
      <c r="E3332" s="14">
        <f>E2180-E2564</f>
        <v/>
      </c>
      <c r="F3332" s="14">
        <f>F2180-F2564</f>
        <v/>
      </c>
      <c r="T3332" s="14">
        <f>IF(F3331=24,SUM(D3332:F3521),"")</f>
        <v/>
      </c>
      <c r="U3332" s="14" t="n">
        <v>0</v>
      </c>
      <c r="V3332" s="14">
        <f>IF(T3332="","",T3332-U3332)</f>
        <v/>
      </c>
      <c r="AS3332" s="13" t="n"/>
      <c r="AT3332" s="13" t="n"/>
      <c r="AU3332" s="13" t="n"/>
    </row>
    <row r="3333">
      <c r="C3333" s="13" t="n">
        <v>188</v>
      </c>
      <c r="D3333" s="14">
        <f>D2181-D2565</f>
        <v/>
      </c>
      <c r="E3333" s="14">
        <f>E2181-E2565</f>
        <v/>
      </c>
      <c r="F3333" s="14">
        <f>F2181-F2565</f>
        <v/>
      </c>
      <c r="T3333" s="14">
        <f>IF(F3332=24,SUM(D3333:F3522),"")</f>
        <v/>
      </c>
      <c r="U3333" s="14" t="n">
        <v>0</v>
      </c>
      <c r="V3333" s="14">
        <f>IF(T3333="","",T3333-U3333)</f>
        <v/>
      </c>
      <c r="AS3333" s="13" t="n"/>
      <c r="AT3333" s="13" t="n"/>
      <c r="AU3333" s="13" t="n"/>
    </row>
    <row r="3334">
      <c r="C3334" s="13" t="n">
        <v>189</v>
      </c>
      <c r="D3334" s="14">
        <f>D2182-D2566</f>
        <v/>
      </c>
      <c r="E3334" s="14">
        <f>E2182-E2566</f>
        <v/>
      </c>
      <c r="F3334" s="14">
        <f>F2182-F2566</f>
        <v/>
      </c>
      <c r="T3334" s="14">
        <f>IF(F3333=24,SUM(D3334:F3523),"")</f>
        <v/>
      </c>
      <c r="U3334" s="14" t="n">
        <v>0</v>
      </c>
      <c r="V3334" s="14">
        <f>IF(T3334="","",T3334-U3334)</f>
        <v/>
      </c>
      <c r="AS3334" s="13" t="n"/>
      <c r="AT3334" s="13" t="n"/>
      <c r="AU3334" s="13" t="n"/>
    </row>
    <row r="3335">
      <c r="C3335" s="13" t="n">
        <v>190</v>
      </c>
      <c r="D3335" s="14">
        <f>D2183-D2567</f>
        <v/>
      </c>
      <c r="E3335" s="14">
        <f>E2183-E2567</f>
        <v/>
      </c>
      <c r="F3335" s="14">
        <f>F2183-F2567</f>
        <v/>
      </c>
      <c r="T3335" s="14">
        <f>IF(F3334=24,SUM(D3335:F3524),"")</f>
        <v/>
      </c>
      <c r="U3335" s="14" t="n">
        <v>0</v>
      </c>
      <c r="V3335" s="14">
        <f>IF(T3335="","",T3335-U3335)</f>
        <v/>
      </c>
      <c r="AS3335" s="13" t="n"/>
      <c r="AT3335" s="13" t="n"/>
      <c r="AU3335" s="13" t="n"/>
    </row>
    <row r="3336">
      <c r="C3336" s="13" t="n">
        <v>191</v>
      </c>
      <c r="D3336" s="14">
        <f>D2184-D2568</f>
        <v/>
      </c>
      <c r="E3336" s="14">
        <f>E2184-E2568</f>
        <v/>
      </c>
      <c r="F3336" s="14">
        <f>F2184-F2568</f>
        <v/>
      </c>
      <c r="T3336" s="14">
        <f>IF(F3335=24,SUM(D3336:F3525),"")</f>
        <v/>
      </c>
      <c r="U3336" s="14" t="n">
        <v>0</v>
      </c>
      <c r="V3336" s="14">
        <f>IF(T3336="","",T3336-U3336)</f>
        <v/>
      </c>
      <c r="AS3336" s="13" t="n"/>
      <c r="AT3336" s="13" t="n"/>
      <c r="AU3336" s="13" t="n"/>
    </row>
    <row r="3337">
      <c r="C3337" s="13" t="n">
        <v>192</v>
      </c>
      <c r="D3337" s="14">
        <f>D2185-D2569</f>
        <v/>
      </c>
      <c r="E3337" s="14">
        <f>E2185-E2569</f>
        <v/>
      </c>
      <c r="F3337" s="14">
        <f>F2185-F2569</f>
        <v/>
      </c>
      <c r="T3337" s="14">
        <f>IF(F3336=24,SUM(D3337:F3526),"")</f>
        <v/>
      </c>
      <c r="U3337" s="14" t="n">
        <v>0</v>
      </c>
      <c r="V3337" s="14">
        <f>IF(T3337="","",T3337-U3337)</f>
        <v/>
      </c>
      <c r="AS3337" s="13" t="n"/>
      <c r="AT3337" s="13" t="n"/>
      <c r="AU3337" s="13" t="n"/>
    </row>
    <row r="3338">
      <c r="C3338" s="13" t="n">
        <v>193</v>
      </c>
      <c r="D3338" s="14">
        <f>D2186-D2570</f>
        <v/>
      </c>
      <c r="E3338" s="14">
        <f>E2186-E2570</f>
        <v/>
      </c>
      <c r="F3338" s="14">
        <f>F2186-F2570</f>
        <v/>
      </c>
      <c r="T3338" s="14">
        <f>IF(F3337=24,SUM(D3338:F3527),"")</f>
        <v/>
      </c>
      <c r="U3338" s="14" t="n">
        <v>0</v>
      </c>
      <c r="V3338" s="14">
        <f>IF(T3338="","",T3338-U3338)</f>
        <v/>
      </c>
      <c r="AS3338" s="13" t="n"/>
      <c r="AT3338" s="13" t="n"/>
      <c r="AU3338" s="13" t="n"/>
    </row>
    <row r="3339">
      <c r="C3339" s="13" t="n">
        <v>194</v>
      </c>
      <c r="D3339" s="14">
        <f>D2187-D2571</f>
        <v/>
      </c>
      <c r="E3339" s="14">
        <f>E2187-E2571</f>
        <v/>
      </c>
      <c r="F3339" s="14">
        <f>F2187-F2571</f>
        <v/>
      </c>
      <c r="T3339" s="14">
        <f>IF(F3338=24,SUM(D3339:F3528),"")</f>
        <v/>
      </c>
      <c r="U3339" s="14" t="n">
        <v>0</v>
      </c>
      <c r="V3339" s="14">
        <f>IF(T3339="","",T3339-U3339)</f>
        <v/>
      </c>
      <c r="AS3339" s="13" t="n"/>
      <c r="AT3339" s="13" t="n"/>
      <c r="AU3339" s="13" t="n"/>
    </row>
    <row r="3340">
      <c r="C3340" s="13" t="n">
        <v>195</v>
      </c>
      <c r="D3340" s="14">
        <f>D2188-D2572</f>
        <v/>
      </c>
      <c r="E3340" s="14">
        <f>E2188-E2572</f>
        <v/>
      </c>
      <c r="F3340" s="14">
        <f>F2188-F2572</f>
        <v/>
      </c>
      <c r="T3340" s="14">
        <f>IF(F3339=24,SUM(D3340:F3529),"")</f>
        <v/>
      </c>
      <c r="U3340" s="14" t="n">
        <v>0</v>
      </c>
      <c r="V3340" s="14">
        <f>IF(T3340="","",T3340-U3340)</f>
        <v/>
      </c>
      <c r="AS3340" s="13" t="n"/>
      <c r="AT3340" s="13" t="n"/>
      <c r="AU3340" s="13" t="n"/>
    </row>
    <row r="3341">
      <c r="C3341" s="13" t="n">
        <v>196</v>
      </c>
      <c r="D3341" s="14">
        <f>D2189-D2573</f>
        <v/>
      </c>
      <c r="E3341" s="14">
        <f>E2189-E2573</f>
        <v/>
      </c>
      <c r="F3341" s="14">
        <f>F2189-F2573</f>
        <v/>
      </c>
      <c r="T3341" s="14">
        <f>IF(F3340=24,SUM(D3341:F3530),"")</f>
        <v/>
      </c>
      <c r="U3341" s="14" t="n">
        <v>0</v>
      </c>
      <c r="V3341" s="14">
        <f>IF(T3341="","",T3341-U3341)</f>
        <v/>
      </c>
      <c r="AS3341" s="13" t="n"/>
      <c r="AT3341" s="13" t="n"/>
      <c r="AU3341" s="13" t="n"/>
    </row>
    <row r="3342">
      <c r="C3342" s="13" t="n">
        <v>197</v>
      </c>
      <c r="D3342" s="14">
        <f>D2190-D2574</f>
        <v/>
      </c>
      <c r="E3342" s="14">
        <f>E2190-E2574</f>
        <v/>
      </c>
      <c r="F3342" s="14">
        <f>F2190-F2574</f>
        <v/>
      </c>
      <c r="T3342" s="14">
        <f>IF(F3341=24,SUM(D3342:F3531),"")</f>
        <v/>
      </c>
      <c r="U3342" s="14" t="n">
        <v>0</v>
      </c>
      <c r="V3342" s="14">
        <f>IF(T3342="","",T3342-U3342)</f>
        <v/>
      </c>
      <c r="AS3342" s="13" t="n"/>
      <c r="AT3342" s="13" t="n"/>
      <c r="AU3342" s="13" t="n"/>
    </row>
    <row r="3343">
      <c r="C3343" s="13" t="n">
        <v>198</v>
      </c>
      <c r="D3343" s="14">
        <f>D2191-D2575</f>
        <v/>
      </c>
      <c r="E3343" s="14">
        <f>E2191-E2575</f>
        <v/>
      </c>
      <c r="F3343" s="14">
        <f>F2191-F2575</f>
        <v/>
      </c>
      <c r="T3343" s="14">
        <f>IF(F3342=24,SUM(D3343:F3532),"")</f>
        <v/>
      </c>
      <c r="U3343" s="14" t="n">
        <v>0</v>
      </c>
      <c r="V3343" s="14">
        <f>IF(T3343="","",T3343-U3343)</f>
        <v/>
      </c>
      <c r="AS3343" s="13" t="n"/>
      <c r="AT3343" s="13" t="n"/>
      <c r="AU3343" s="13" t="n"/>
    </row>
    <row r="3344">
      <c r="T3344" s="14">
        <f>IF(F3343=24,SUM(D3344:F3533),"")</f>
        <v/>
      </c>
      <c r="U3344" s="14" t="n">
        <v>0</v>
      </c>
      <c r="V3344" s="14">
        <f>IF(T3344="","",T3344-U3344)</f>
        <v/>
      </c>
      <c r="AS3344" s="13" t="n"/>
      <c r="AT3344" s="13" t="n"/>
      <c r="AU3344" s="13" t="n"/>
    </row>
    <row r="3345">
      <c r="B3345" s="13" t="inlineStr">
        <is>
          <t>Parâmetros p/ σx</t>
        </is>
      </c>
      <c r="C3345" s="13" t="inlineStr">
        <is>
          <t>DesvPad(Var(d-cap))</t>
        </is>
      </c>
      <c r="D3345" s="13" t="n">
        <v>22</v>
      </c>
      <c r="E3345" s="13" t="n">
        <v>23</v>
      </c>
      <c r="F3345" s="13" t="n">
        <v>24</v>
      </c>
      <c r="T3345" s="14">
        <f>IF(F3344=24,SUM(D3345:F3534),"")</f>
        <v/>
      </c>
      <c r="U3345" s="14" t="n">
        <v>0</v>
      </c>
      <c r="V3345" s="14">
        <f>IF(T3345="","",T3345-U3345)</f>
        <v/>
      </c>
      <c r="AS3345" s="13" t="n">
        <v>66</v>
      </c>
      <c r="AT3345" s="13" t="inlineStr">
        <is>
          <t>DesvPad(Var(d-cap))</t>
        </is>
      </c>
      <c r="AU3345" s="13" t="n">
        <v>16</v>
      </c>
    </row>
    <row r="3346">
      <c r="B3346" s="13" t="inlineStr">
        <is>
          <t>ND*RLT</t>
        </is>
      </c>
      <c r="C3346" s="13" t="n">
        <v>9</v>
      </c>
      <c r="D3346" s="14">
        <f>Retailers!I391</f>
        <v/>
      </c>
      <c r="E3346" s="14">
        <f>Retailers!J391</f>
        <v/>
      </c>
      <c r="F3346" s="14">
        <f>Retailers!K391</f>
        <v/>
      </c>
      <c r="T3346" s="14">
        <f>IF(F3345=24,SUM(D3346:F3535),"")</f>
        <v/>
      </c>
      <c r="U3346" s="14" t="n">
        <v>0</v>
      </c>
      <c r="V3346" s="14">
        <f>IF(T3346="","",T3346-U3346)</f>
        <v/>
      </c>
      <c r="AS3346" s="13" t="n">
        <v>67</v>
      </c>
      <c r="AT3346" s="13" t="n"/>
      <c r="AU3346" s="101" t="inlineStr">
        <is>
          <t>NOVOFactories!I17</t>
        </is>
      </c>
    </row>
    <row r="3347">
      <c r="C3347" s="13" t="n">
        <v>10</v>
      </c>
      <c r="D3347" s="14">
        <f>Retailers!I392</f>
        <v/>
      </c>
      <c r="E3347" s="14">
        <f>Retailers!J392</f>
        <v/>
      </c>
      <c r="F3347" s="14">
        <f>Retailers!K392</f>
        <v/>
      </c>
      <c r="T3347" s="14">
        <f>IF(F3346=24,SUM(D3347:F3536),"")</f>
        <v/>
      </c>
      <c r="U3347" s="14" t="n">
        <v>0</v>
      </c>
      <c r="V3347" s="14">
        <f>IF(T3347="","",T3347-U3347)</f>
        <v/>
      </c>
      <c r="AS3347" s="13" t="n"/>
      <c r="AT3347" s="13" t="n"/>
      <c r="AU3347" s="13" t="n"/>
    </row>
    <row r="3348">
      <c r="C3348" s="13" t="n">
        <v>11</v>
      </c>
      <c r="D3348" s="14">
        <f>Retailers!I393</f>
        <v/>
      </c>
      <c r="E3348" s="14">
        <f>Retailers!J393</f>
        <v/>
      </c>
      <c r="F3348" s="14">
        <f>Retailers!K393</f>
        <v/>
      </c>
      <c r="T3348" s="14">
        <f>IF(F3347=24,SUM(D3348:F3537),"")</f>
        <v/>
      </c>
      <c r="U3348" s="14" t="n">
        <v>0</v>
      </c>
      <c r="V3348" s="14">
        <f>IF(T3348="","",T3348-U3348)</f>
        <v/>
      </c>
      <c r="AS3348" s="13" t="n"/>
      <c r="AT3348" s="13" t="n"/>
      <c r="AU3348" s="13" t="n"/>
    </row>
    <row r="3349">
      <c r="C3349" s="13" t="n">
        <v>12</v>
      </c>
      <c r="D3349" s="14">
        <f>Retailers!I394</f>
        <v/>
      </c>
      <c r="E3349" s="14">
        <f>Retailers!J394</f>
        <v/>
      </c>
      <c r="F3349" s="14">
        <f>Retailers!K394</f>
        <v/>
      </c>
      <c r="T3349" s="14">
        <f>IF(F3348=24,SUM(D3349:F3538),"")</f>
        <v/>
      </c>
      <c r="U3349" s="14" t="n">
        <v>0</v>
      </c>
      <c r="V3349" s="14">
        <f>IF(T3349="","",T3349-U3349)</f>
        <v/>
      </c>
      <c r="AS3349" s="13" t="n"/>
      <c r="AT3349" s="13" t="n"/>
      <c r="AU3349" s="13" t="n"/>
    </row>
    <row r="3350">
      <c r="C3350" s="13" t="n">
        <v>13</v>
      </c>
      <c r="D3350" s="14">
        <f>Retailers!I395</f>
        <v/>
      </c>
      <c r="E3350" s="14">
        <f>Retailers!J395</f>
        <v/>
      </c>
      <c r="F3350" s="14">
        <f>Retailers!K395</f>
        <v/>
      </c>
      <c r="T3350" s="14">
        <f>IF(F3349=24,SUM(D3350:F3539),"")</f>
        <v/>
      </c>
      <c r="U3350" s="14" t="n">
        <v>0</v>
      </c>
      <c r="V3350" s="14">
        <f>IF(T3350="","",T3350-U3350)</f>
        <v/>
      </c>
      <c r="AS3350" s="13" t="n"/>
      <c r="AT3350" s="13" t="n"/>
      <c r="AU3350" s="13" t="n"/>
    </row>
    <row r="3351">
      <c r="C3351" s="13" t="n">
        <v>14</v>
      </c>
      <c r="D3351" s="14">
        <f>Retailers!I396</f>
        <v/>
      </c>
      <c r="E3351" s="14">
        <f>Retailers!J396</f>
        <v/>
      </c>
      <c r="F3351" s="14">
        <f>Retailers!K396</f>
        <v/>
      </c>
      <c r="T3351" s="14">
        <f>IF(F3350=24,SUM(D3351:F3540),"")</f>
        <v/>
      </c>
      <c r="U3351" s="14" t="n">
        <v>0</v>
      </c>
      <c r="V3351" s="14">
        <f>IF(T3351="","",T3351-U3351)</f>
        <v/>
      </c>
      <c r="AS3351" s="13" t="n"/>
      <c r="AT3351" s="13" t="n"/>
      <c r="AU3351" s="13" t="n"/>
    </row>
    <row r="3352">
      <c r="C3352" s="13" t="n">
        <v>15</v>
      </c>
      <c r="D3352" s="14">
        <f>Retailers!I397</f>
        <v/>
      </c>
      <c r="E3352" s="14">
        <f>Retailers!J397</f>
        <v/>
      </c>
      <c r="F3352" s="14">
        <f>Retailers!K397</f>
        <v/>
      </c>
      <c r="T3352" s="14">
        <f>IF(F3351=24,SUM(D3352:F3541),"")</f>
        <v/>
      </c>
      <c r="U3352" s="14" t="n">
        <v>0</v>
      </c>
      <c r="V3352" s="14">
        <f>IF(T3352="","",T3352-U3352)</f>
        <v/>
      </c>
      <c r="AS3352" s="13" t="n"/>
      <c r="AT3352" s="13" t="n"/>
      <c r="AU3352" s="13" t="n"/>
    </row>
    <row r="3353">
      <c r="C3353" s="13" t="n">
        <v>16</v>
      </c>
      <c r="D3353" s="14">
        <f>Retailers!I398</f>
        <v/>
      </c>
      <c r="E3353" s="14">
        <f>Retailers!J398</f>
        <v/>
      </c>
      <c r="F3353" s="14">
        <f>Retailers!K398</f>
        <v/>
      </c>
      <c r="T3353" s="14">
        <f>IF(F3352=24,SUM(D3353:F3542),"")</f>
        <v/>
      </c>
      <c r="U3353" s="14" t="n">
        <v>0</v>
      </c>
      <c r="V3353" s="14">
        <f>IF(T3353="","",T3353-U3353)</f>
        <v/>
      </c>
      <c r="AS3353" s="13" t="n"/>
      <c r="AT3353" s="13" t="n"/>
      <c r="AU3353" s="13" t="n"/>
    </row>
    <row r="3354">
      <c r="C3354" s="13" t="n">
        <v>17</v>
      </c>
      <c r="D3354" s="14">
        <f>Retailers!I399</f>
        <v/>
      </c>
      <c r="E3354" s="14">
        <f>Retailers!J399</f>
        <v/>
      </c>
      <c r="F3354" s="14">
        <f>Retailers!K399</f>
        <v/>
      </c>
      <c r="T3354" s="14">
        <f>IF(F3353=24,SUM(D3354:F3543),"")</f>
        <v/>
      </c>
      <c r="U3354" s="14" t="n">
        <v>0</v>
      </c>
      <c r="V3354" s="14">
        <f>IF(T3354="","",T3354-U3354)</f>
        <v/>
      </c>
      <c r="AS3354" s="13" t="n"/>
      <c r="AT3354" s="13" t="n"/>
      <c r="AU3354" s="13" t="n"/>
    </row>
    <row r="3355">
      <c r="C3355" s="13" t="n">
        <v>18</v>
      </c>
      <c r="D3355" s="14">
        <f>Retailers!I400</f>
        <v/>
      </c>
      <c r="E3355" s="14">
        <f>Retailers!J400</f>
        <v/>
      </c>
      <c r="F3355" s="14">
        <f>Retailers!K400</f>
        <v/>
      </c>
      <c r="T3355" s="14">
        <f>IF(F3354=24,SUM(D3355:F3544),"")</f>
        <v/>
      </c>
      <c r="U3355" s="14" t="n">
        <v>0</v>
      </c>
      <c r="V3355" s="14">
        <f>IF(T3355="","",T3355-U3355)</f>
        <v/>
      </c>
      <c r="AS3355" s="13" t="n"/>
      <c r="AT3355" s="13" t="n"/>
      <c r="AU3355" s="13" t="n"/>
    </row>
    <row r="3356">
      <c r="C3356" s="13" t="n">
        <v>19</v>
      </c>
      <c r="D3356" s="14">
        <f>Retailers!I401</f>
        <v/>
      </c>
      <c r="E3356" s="14">
        <f>Retailers!J401</f>
        <v/>
      </c>
      <c r="F3356" s="14">
        <f>Retailers!K401</f>
        <v/>
      </c>
      <c r="T3356" s="14">
        <f>IF(F3355=24,SUM(D3356:F3545),"")</f>
        <v/>
      </c>
      <c r="U3356" s="14" t="n">
        <v>0</v>
      </c>
      <c r="V3356" s="14">
        <f>IF(T3356="","",T3356-U3356)</f>
        <v/>
      </c>
      <c r="AS3356" s="13" t="n"/>
      <c r="AT3356" s="13" t="n"/>
      <c r="AU3356" s="13" t="n"/>
    </row>
    <row r="3357">
      <c r="C3357" s="13" t="n">
        <v>20</v>
      </c>
      <c r="D3357" s="14">
        <f>Retailers!I402</f>
        <v/>
      </c>
      <c r="E3357" s="14">
        <f>Retailers!J402</f>
        <v/>
      </c>
      <c r="F3357" s="14">
        <f>Retailers!K402</f>
        <v/>
      </c>
      <c r="T3357" s="14">
        <f>IF(F3356=24,SUM(D3357:F3546),"")</f>
        <v/>
      </c>
      <c r="U3357" s="14" t="n">
        <v>0</v>
      </c>
      <c r="V3357" s="14">
        <f>IF(T3357="","",T3357-U3357)</f>
        <v/>
      </c>
      <c r="AS3357" s="13" t="n"/>
      <c r="AT3357" s="13" t="n"/>
      <c r="AU3357" s="13" t="n"/>
    </row>
    <row r="3358">
      <c r="C3358" s="13" t="n">
        <v>21</v>
      </c>
      <c r="D3358" s="14">
        <f>Retailers!I403</f>
        <v/>
      </c>
      <c r="E3358" s="14">
        <f>Retailers!J403</f>
        <v/>
      </c>
      <c r="F3358" s="14">
        <f>Retailers!K403</f>
        <v/>
      </c>
      <c r="T3358" s="14">
        <f>IF(F3357=24,SUM(D3358:F3547),"")</f>
        <v/>
      </c>
      <c r="U3358" s="14" t="n">
        <v>0</v>
      </c>
      <c r="V3358" s="14">
        <f>IF(T3358="","",T3358-U3358)</f>
        <v/>
      </c>
      <c r="AS3358" s="13" t="n"/>
      <c r="AT3358" s="13" t="n"/>
      <c r="AU3358" s="13" t="n"/>
    </row>
    <row r="3359">
      <c r="C3359" s="13" t="n">
        <v>22</v>
      </c>
      <c r="D3359" s="14">
        <f>Retailers!I404</f>
        <v/>
      </c>
      <c r="E3359" s="14">
        <f>Retailers!J404</f>
        <v/>
      </c>
      <c r="F3359" s="14">
        <f>Retailers!K404</f>
        <v/>
      </c>
      <c r="T3359" s="14">
        <f>IF(F3358=24,SUM(D3359:F3548),"")</f>
        <v/>
      </c>
      <c r="U3359" s="14" t="n">
        <v>0</v>
      </c>
      <c r="V3359" s="14">
        <f>IF(T3359="","",T3359-U3359)</f>
        <v/>
      </c>
      <c r="AS3359" s="13" t="n"/>
      <c r="AT3359" s="13" t="n"/>
      <c r="AU3359" s="13" t="n"/>
    </row>
    <row r="3360">
      <c r="C3360" s="13" t="n">
        <v>23</v>
      </c>
      <c r="D3360" s="14">
        <f>Retailers!I405</f>
        <v/>
      </c>
      <c r="E3360" s="14">
        <f>Retailers!J405</f>
        <v/>
      </c>
      <c r="F3360" s="14">
        <f>Retailers!K405</f>
        <v/>
      </c>
      <c r="T3360" s="14">
        <f>IF(F3359=24,SUM(D3360:F3549),"")</f>
        <v/>
      </c>
      <c r="U3360" s="14" t="n">
        <v>0</v>
      </c>
      <c r="V3360" s="14">
        <f>IF(T3360="","",T3360-U3360)</f>
        <v/>
      </c>
      <c r="AS3360" s="13" t="n"/>
      <c r="AT3360" s="13" t="n"/>
      <c r="AU3360" s="13" t="n"/>
    </row>
    <row r="3361">
      <c r="C3361" s="13" t="n">
        <v>24</v>
      </c>
      <c r="D3361" s="14">
        <f>Retailers!I406</f>
        <v/>
      </c>
      <c r="E3361" s="14">
        <f>Retailers!J406</f>
        <v/>
      </c>
      <c r="F3361" s="14">
        <f>Retailers!K406</f>
        <v/>
      </c>
      <c r="T3361" s="14">
        <f>IF(F3360=24,SUM(D3361:F3550),"")</f>
        <v/>
      </c>
      <c r="U3361" s="14" t="n">
        <v>0</v>
      </c>
      <c r="V3361" s="14">
        <f>IF(T3361="","",T3361-U3361)</f>
        <v/>
      </c>
      <c r="AS3361" s="13" t="n"/>
      <c r="AT3361" s="13" t="n"/>
      <c r="AU3361" s="13" t="n"/>
    </row>
    <row r="3362">
      <c r="C3362" s="13" t="n">
        <v>25</v>
      </c>
      <c r="D3362" s="14">
        <f>Retailers!I407</f>
        <v/>
      </c>
      <c r="E3362" s="14">
        <f>Retailers!J407</f>
        <v/>
      </c>
      <c r="F3362" s="14">
        <f>Retailers!K407</f>
        <v/>
      </c>
      <c r="T3362" s="14">
        <f>IF(F3361=24,SUM(D3362:F3551),"")</f>
        <v/>
      </c>
      <c r="U3362" s="14" t="n">
        <v>0</v>
      </c>
      <c r="V3362" s="14">
        <f>IF(T3362="","",T3362-U3362)</f>
        <v/>
      </c>
      <c r="AS3362" s="13" t="n"/>
      <c r="AT3362" s="13" t="n"/>
      <c r="AU3362" s="13" t="n"/>
    </row>
    <row r="3363">
      <c r="C3363" s="13" t="n">
        <v>26</v>
      </c>
      <c r="D3363" s="14">
        <f>Retailers!I408</f>
        <v/>
      </c>
      <c r="E3363" s="14">
        <f>Retailers!J408</f>
        <v/>
      </c>
      <c r="F3363" s="14">
        <f>Retailers!K408</f>
        <v/>
      </c>
      <c r="T3363" s="14">
        <f>IF(F3362=24,SUM(D3363:F3552),"")</f>
        <v/>
      </c>
      <c r="U3363" s="14" t="n">
        <v>0</v>
      </c>
      <c r="V3363" s="14">
        <f>IF(T3363="","",T3363-U3363)</f>
        <v/>
      </c>
      <c r="AS3363" s="13" t="n"/>
      <c r="AT3363" s="13" t="n"/>
      <c r="AU3363" s="13" t="n"/>
    </row>
    <row r="3364">
      <c r="C3364" s="13" t="n">
        <v>27</v>
      </c>
      <c r="D3364" s="14">
        <f>Retailers!I409</f>
        <v/>
      </c>
      <c r="E3364" s="14">
        <f>Retailers!J409</f>
        <v/>
      </c>
      <c r="F3364" s="14">
        <f>Retailers!K409</f>
        <v/>
      </c>
      <c r="T3364" s="14">
        <f>IF(F3363=24,SUM(D3364:F3553),"")</f>
        <v/>
      </c>
      <c r="U3364" s="14" t="n">
        <v>0</v>
      </c>
      <c r="V3364" s="14">
        <f>IF(T3364="","",T3364-U3364)</f>
        <v/>
      </c>
      <c r="AS3364" s="13" t="n"/>
      <c r="AT3364" s="13" t="n"/>
      <c r="AU3364" s="13" t="n"/>
    </row>
    <row r="3365">
      <c r="C3365" s="13" t="n">
        <v>28</v>
      </c>
      <c r="D3365" s="14">
        <f>Retailers!I410</f>
        <v/>
      </c>
      <c r="E3365" s="14">
        <f>Retailers!J410</f>
        <v/>
      </c>
      <c r="F3365" s="14">
        <f>Retailers!K410</f>
        <v/>
      </c>
      <c r="T3365" s="14">
        <f>IF(F3364=24,SUM(D3365:F3554),"")</f>
        <v/>
      </c>
      <c r="U3365" s="14" t="n">
        <v>0</v>
      </c>
      <c r="V3365" s="14">
        <f>IF(T3365="","",T3365-U3365)</f>
        <v/>
      </c>
      <c r="AS3365" s="13" t="n"/>
      <c r="AT3365" s="13" t="n"/>
      <c r="AU3365" s="13" t="n"/>
    </row>
    <row r="3366">
      <c r="C3366" s="13" t="n">
        <v>29</v>
      </c>
      <c r="D3366" s="14">
        <f>Retailers!I411</f>
        <v/>
      </c>
      <c r="E3366" s="14">
        <f>Retailers!J411</f>
        <v/>
      </c>
      <c r="F3366" s="14">
        <f>Retailers!K411</f>
        <v/>
      </c>
      <c r="T3366" s="14">
        <f>IF(F3365=24,SUM(D3366:F3555),"")</f>
        <v/>
      </c>
      <c r="U3366" s="14" t="n">
        <v>0</v>
      </c>
      <c r="V3366" s="14">
        <f>IF(T3366="","",T3366-U3366)</f>
        <v/>
      </c>
      <c r="AS3366" s="13" t="n"/>
      <c r="AT3366" s="13" t="n"/>
      <c r="AU3366" s="13" t="n"/>
    </row>
    <row r="3367">
      <c r="C3367" s="13" t="n">
        <v>30</v>
      </c>
      <c r="D3367" s="14">
        <f>Retailers!I412</f>
        <v/>
      </c>
      <c r="E3367" s="14">
        <f>Retailers!J412</f>
        <v/>
      </c>
      <c r="F3367" s="14">
        <f>Retailers!K412</f>
        <v/>
      </c>
      <c r="T3367" s="14">
        <f>IF(F3366=24,SUM(D3367:F3556),"")</f>
        <v/>
      </c>
      <c r="U3367" s="14" t="n">
        <v>0</v>
      </c>
      <c r="V3367" s="14">
        <f>IF(T3367="","",T3367-U3367)</f>
        <v/>
      </c>
      <c r="AS3367" s="13" t="n"/>
      <c r="AT3367" s="13" t="n"/>
      <c r="AU3367" s="13" t="n"/>
    </row>
    <row r="3368">
      <c r="C3368" s="13" t="n">
        <v>31</v>
      </c>
      <c r="D3368" s="14">
        <f>Retailers!I413</f>
        <v/>
      </c>
      <c r="E3368" s="14">
        <f>Retailers!J413</f>
        <v/>
      </c>
      <c r="F3368" s="14">
        <f>Retailers!K413</f>
        <v/>
      </c>
      <c r="T3368" s="14">
        <f>IF(F3367=24,SUM(D3368:F3557),"")</f>
        <v/>
      </c>
      <c r="U3368" s="14" t="n">
        <v>0</v>
      </c>
      <c r="V3368" s="14">
        <f>IF(T3368="","",T3368-U3368)</f>
        <v/>
      </c>
      <c r="AS3368" s="13" t="n"/>
      <c r="AT3368" s="13" t="n"/>
      <c r="AU3368" s="13" t="n"/>
    </row>
    <row r="3369">
      <c r="C3369" s="13" t="n">
        <v>32</v>
      </c>
      <c r="D3369" s="14">
        <f>Retailers!I414</f>
        <v/>
      </c>
      <c r="E3369" s="14">
        <f>Retailers!J414</f>
        <v/>
      </c>
      <c r="F3369" s="14">
        <f>Retailers!K414</f>
        <v/>
      </c>
      <c r="T3369" s="14">
        <f>IF(F3368=24,SUM(D3369:F3558),"")</f>
        <v/>
      </c>
      <c r="U3369" s="14" t="n">
        <v>0</v>
      </c>
      <c r="V3369" s="14">
        <f>IF(T3369="","",T3369-U3369)</f>
        <v/>
      </c>
      <c r="AS3369" s="13" t="n"/>
      <c r="AT3369" s="13" t="n"/>
      <c r="AU3369" s="13" t="n"/>
    </row>
    <row r="3370">
      <c r="C3370" s="13" t="n">
        <v>33</v>
      </c>
      <c r="D3370" s="14">
        <f>Retailers!I415</f>
        <v/>
      </c>
      <c r="E3370" s="14">
        <f>Retailers!J415</f>
        <v/>
      </c>
      <c r="F3370" s="14">
        <f>Retailers!K415</f>
        <v/>
      </c>
      <c r="T3370" s="14">
        <f>IF(F3369=24,SUM(D3370:F3559),"")</f>
        <v/>
      </c>
      <c r="U3370" s="14" t="n">
        <v>0</v>
      </c>
      <c r="V3370" s="14">
        <f>IF(T3370="","",T3370-U3370)</f>
        <v/>
      </c>
      <c r="AS3370" s="13" t="n"/>
      <c r="AT3370" s="13" t="n"/>
      <c r="AU3370" s="13" t="n"/>
    </row>
    <row r="3371">
      <c r="C3371" s="13" t="n">
        <v>34</v>
      </c>
      <c r="D3371" s="14">
        <f>Retailers!I416</f>
        <v/>
      </c>
      <c r="E3371" s="14">
        <f>Retailers!J416</f>
        <v/>
      </c>
      <c r="F3371" s="14">
        <f>Retailers!K416</f>
        <v/>
      </c>
      <c r="T3371" s="14">
        <f>IF(F3370=24,SUM(D3371:F3560),"")</f>
        <v/>
      </c>
      <c r="U3371" s="14" t="n">
        <v>0</v>
      </c>
      <c r="V3371" s="14">
        <f>IF(T3371="","",T3371-U3371)</f>
        <v/>
      </c>
      <c r="AS3371" s="13" t="n"/>
      <c r="AT3371" s="13" t="n"/>
      <c r="AU3371" s="13" t="n"/>
    </row>
    <row r="3372">
      <c r="C3372" s="13" t="n">
        <v>35</v>
      </c>
      <c r="D3372" s="14">
        <f>Retailers!I417</f>
        <v/>
      </c>
      <c r="E3372" s="14">
        <f>Retailers!J417</f>
        <v/>
      </c>
      <c r="F3372" s="14">
        <f>Retailers!K417</f>
        <v/>
      </c>
      <c r="T3372" s="14">
        <f>IF(F3371=24,SUM(D3372:F3561),"")</f>
        <v/>
      </c>
      <c r="U3372" s="14" t="n">
        <v>0</v>
      </c>
      <c r="V3372" s="14">
        <f>IF(T3372="","",T3372-U3372)</f>
        <v/>
      </c>
      <c r="AS3372" s="13" t="n"/>
      <c r="AT3372" s="13" t="n"/>
      <c r="AU3372" s="13" t="n"/>
    </row>
    <row r="3373">
      <c r="C3373" s="13" t="n">
        <v>36</v>
      </c>
      <c r="D3373" s="14">
        <f>Retailers!I418</f>
        <v/>
      </c>
      <c r="E3373" s="14">
        <f>Retailers!J418</f>
        <v/>
      </c>
      <c r="F3373" s="14">
        <f>Retailers!K418</f>
        <v/>
      </c>
      <c r="T3373" s="14">
        <f>IF(F3372=24,SUM(D3373:F3562),"")</f>
        <v/>
      </c>
      <c r="U3373" s="14" t="n">
        <v>0</v>
      </c>
      <c r="V3373" s="14">
        <f>IF(T3373="","",T3373-U3373)</f>
        <v/>
      </c>
      <c r="AS3373" s="13" t="n"/>
      <c r="AT3373" s="13" t="n"/>
      <c r="AU3373" s="13" t="n"/>
    </row>
    <row r="3374">
      <c r="C3374" s="13" t="n">
        <v>37</v>
      </c>
      <c r="D3374" s="14">
        <f>Retailers!I419</f>
        <v/>
      </c>
      <c r="E3374" s="14">
        <f>Retailers!J419</f>
        <v/>
      </c>
      <c r="F3374" s="14">
        <f>Retailers!K419</f>
        <v/>
      </c>
      <c r="T3374" s="14">
        <f>IF(F3373=24,SUM(D3374:F3563),"")</f>
        <v/>
      </c>
      <c r="U3374" s="14" t="n">
        <v>0</v>
      </c>
      <c r="V3374" s="14">
        <f>IF(T3374="","",T3374-U3374)</f>
        <v/>
      </c>
      <c r="AS3374" s="13" t="n"/>
      <c r="AT3374" s="13" t="n"/>
      <c r="AU3374" s="13" t="n"/>
    </row>
    <row r="3375">
      <c r="C3375" s="13" t="n">
        <v>38</v>
      </c>
      <c r="D3375" s="14">
        <f>Retailers!I420</f>
        <v/>
      </c>
      <c r="E3375" s="14">
        <f>Retailers!J420</f>
        <v/>
      </c>
      <c r="F3375" s="14">
        <f>Retailers!K420</f>
        <v/>
      </c>
      <c r="T3375" s="14">
        <f>IF(F3374=24,SUM(D3375:F3564),"")</f>
        <v/>
      </c>
      <c r="U3375" s="14" t="n">
        <v>0</v>
      </c>
      <c r="V3375" s="14">
        <f>IF(T3375="","",T3375-U3375)</f>
        <v/>
      </c>
      <c r="AS3375" s="13" t="n"/>
      <c r="AT3375" s="13" t="n"/>
      <c r="AU3375" s="13" t="n"/>
    </row>
    <row r="3376">
      <c r="C3376" s="13" t="n">
        <v>39</v>
      </c>
      <c r="D3376" s="14">
        <f>Retailers!I421</f>
        <v/>
      </c>
      <c r="E3376" s="14">
        <f>Retailers!J421</f>
        <v/>
      </c>
      <c r="F3376" s="14">
        <f>Retailers!K421</f>
        <v/>
      </c>
      <c r="T3376" s="14">
        <f>IF(F3375=24,SUM(D3376:F3565),"")</f>
        <v/>
      </c>
      <c r="U3376" s="14" t="n">
        <v>0</v>
      </c>
      <c r="V3376" s="14">
        <f>IF(T3376="","",T3376-U3376)</f>
        <v/>
      </c>
      <c r="AS3376" s="13" t="n"/>
      <c r="AT3376" s="13" t="n"/>
      <c r="AU3376" s="13" t="n"/>
    </row>
    <row r="3377">
      <c r="C3377" s="13" t="n">
        <v>40</v>
      </c>
      <c r="D3377" s="14">
        <f>Retailers!I422</f>
        <v/>
      </c>
      <c r="E3377" s="14">
        <f>Retailers!J422</f>
        <v/>
      </c>
      <c r="F3377" s="14">
        <f>Retailers!K422</f>
        <v/>
      </c>
      <c r="T3377" s="14">
        <f>IF(F3376=24,SUM(D3377:F3566),"")</f>
        <v/>
      </c>
      <c r="U3377" s="14" t="n">
        <v>0</v>
      </c>
      <c r="V3377" s="14">
        <f>IF(T3377="","",T3377-U3377)</f>
        <v/>
      </c>
      <c r="AS3377" s="13" t="n"/>
      <c r="AT3377" s="13" t="n"/>
      <c r="AU3377" s="13" t="n"/>
    </row>
    <row r="3378">
      <c r="C3378" s="13" t="n">
        <v>41</v>
      </c>
      <c r="D3378" s="14">
        <f>Retailers!I423</f>
        <v/>
      </c>
      <c r="E3378" s="14">
        <f>Retailers!J423</f>
        <v/>
      </c>
      <c r="F3378" s="14">
        <f>Retailers!K423</f>
        <v/>
      </c>
      <c r="T3378" s="14">
        <f>IF(F3377=24,SUM(D3378:F3567),"")</f>
        <v/>
      </c>
      <c r="U3378" s="14" t="n">
        <v>0</v>
      </c>
      <c r="V3378" s="14">
        <f>IF(T3378="","",T3378-U3378)</f>
        <v/>
      </c>
      <c r="AS3378" s="13" t="n"/>
      <c r="AT3378" s="13" t="n"/>
      <c r="AU3378" s="13" t="n"/>
    </row>
    <row r="3379">
      <c r="C3379" s="13" t="n">
        <v>42</v>
      </c>
      <c r="D3379" s="14">
        <f>Retailers!I424</f>
        <v/>
      </c>
      <c r="E3379" s="14">
        <f>Retailers!J424</f>
        <v/>
      </c>
      <c r="F3379" s="14">
        <f>Retailers!K424</f>
        <v/>
      </c>
      <c r="T3379" s="14">
        <f>IF(F3378=24,SUM(D3379:F3568),"")</f>
        <v/>
      </c>
      <c r="U3379" s="14" t="n">
        <v>0</v>
      </c>
      <c r="V3379" s="14">
        <f>IF(T3379="","",T3379-U3379)</f>
        <v/>
      </c>
      <c r="AS3379" s="13" t="n"/>
      <c r="AT3379" s="13" t="n"/>
      <c r="AU3379" s="13" t="n"/>
    </row>
    <row r="3380">
      <c r="C3380" s="13" t="n">
        <v>43</v>
      </c>
      <c r="D3380" s="14">
        <f>Retailers!I425</f>
        <v/>
      </c>
      <c r="E3380" s="14">
        <f>Retailers!J425</f>
        <v/>
      </c>
      <c r="F3380" s="14">
        <f>Retailers!K425</f>
        <v/>
      </c>
      <c r="T3380" s="14">
        <f>IF(F3379=24,SUM(D3380:F3569),"")</f>
        <v/>
      </c>
      <c r="U3380" s="14" t="n">
        <v>0</v>
      </c>
      <c r="V3380" s="14">
        <f>IF(T3380="","",T3380-U3380)</f>
        <v/>
      </c>
      <c r="AS3380" s="13" t="n"/>
      <c r="AT3380" s="13" t="n"/>
      <c r="AU3380" s="13" t="n"/>
    </row>
    <row r="3381">
      <c r="C3381" s="13" t="n">
        <v>44</v>
      </c>
      <c r="D3381" s="14">
        <f>Retailers!I426</f>
        <v/>
      </c>
      <c r="E3381" s="14">
        <f>Retailers!J426</f>
        <v/>
      </c>
      <c r="F3381" s="14">
        <f>Retailers!K426</f>
        <v/>
      </c>
      <c r="T3381" s="14">
        <f>IF(F3380=24,SUM(D3381:F3570),"")</f>
        <v/>
      </c>
      <c r="U3381" s="14" t="n">
        <v>0</v>
      </c>
      <c r="V3381" s="14">
        <f>IF(T3381="","",T3381-U3381)</f>
        <v/>
      </c>
      <c r="AS3381" s="13" t="n"/>
      <c r="AT3381" s="13" t="n"/>
      <c r="AU3381" s="13" t="n"/>
    </row>
    <row r="3382">
      <c r="C3382" s="13" t="n">
        <v>45</v>
      </c>
      <c r="D3382" s="14">
        <f>Retailers!I427</f>
        <v/>
      </c>
      <c r="E3382" s="14">
        <f>Retailers!J427</f>
        <v/>
      </c>
      <c r="F3382" s="14">
        <f>Retailers!K427</f>
        <v/>
      </c>
      <c r="T3382" s="14">
        <f>IF(F3381=24,SUM(D3382:F3571),"")</f>
        <v/>
      </c>
      <c r="U3382" s="14" t="n">
        <v>0</v>
      </c>
      <c r="V3382" s="14">
        <f>IF(T3382="","",T3382-U3382)</f>
        <v/>
      </c>
      <c r="AS3382" s="13" t="n"/>
      <c r="AT3382" s="13" t="n"/>
      <c r="AU3382" s="13" t="n"/>
    </row>
    <row r="3383">
      <c r="C3383" s="13" t="n">
        <v>46</v>
      </c>
      <c r="D3383" s="14">
        <f>Retailers!I428</f>
        <v/>
      </c>
      <c r="E3383" s="14">
        <f>Retailers!J428</f>
        <v/>
      </c>
      <c r="F3383" s="14">
        <f>Retailers!K428</f>
        <v/>
      </c>
      <c r="T3383" s="14">
        <f>IF(F3382=24,SUM(D3383:F3572),"")</f>
        <v/>
      </c>
      <c r="U3383" s="14" t="n">
        <v>0</v>
      </c>
      <c r="V3383" s="14">
        <f>IF(T3383="","",T3383-U3383)</f>
        <v/>
      </c>
      <c r="AS3383" s="13" t="n"/>
      <c r="AT3383" s="13" t="n"/>
      <c r="AU3383" s="13" t="n"/>
    </row>
    <row r="3384">
      <c r="C3384" s="13" t="n">
        <v>47</v>
      </c>
      <c r="D3384" s="14">
        <f>Retailers!I429</f>
        <v/>
      </c>
      <c r="E3384" s="14">
        <f>Retailers!J429</f>
        <v/>
      </c>
      <c r="F3384" s="14">
        <f>Retailers!K429</f>
        <v/>
      </c>
      <c r="T3384" s="14">
        <f>IF(F3383=24,SUM(D3384:F3573),"")</f>
        <v/>
      </c>
      <c r="U3384" s="14" t="n">
        <v>0</v>
      </c>
      <c r="V3384" s="14">
        <f>IF(T3384="","",T3384-U3384)</f>
        <v/>
      </c>
      <c r="AS3384" s="13" t="n"/>
      <c r="AT3384" s="13" t="n"/>
      <c r="AU3384" s="13" t="n"/>
    </row>
    <row r="3385">
      <c r="C3385" s="13" t="n">
        <v>48</v>
      </c>
      <c r="D3385" s="14">
        <f>Retailers!I430</f>
        <v/>
      </c>
      <c r="E3385" s="14">
        <f>Retailers!J430</f>
        <v/>
      </c>
      <c r="F3385" s="14">
        <f>Retailers!K430</f>
        <v/>
      </c>
      <c r="T3385" s="14">
        <f>IF(F3384=24,SUM(D3385:F3574),"")</f>
        <v/>
      </c>
      <c r="U3385" s="14" t="n">
        <v>0</v>
      </c>
      <c r="V3385" s="14">
        <f>IF(T3385="","",T3385-U3385)</f>
        <v/>
      </c>
      <c r="AS3385" s="13" t="n"/>
      <c r="AT3385" s="13" t="n"/>
      <c r="AU3385" s="13" t="n"/>
    </row>
    <row r="3386">
      <c r="C3386" s="13" t="n">
        <v>49</v>
      </c>
      <c r="D3386" s="14">
        <f>Retailers!I431</f>
        <v/>
      </c>
      <c r="E3386" s="14">
        <f>Retailers!J431</f>
        <v/>
      </c>
      <c r="F3386" s="14">
        <f>Retailers!K431</f>
        <v/>
      </c>
      <c r="T3386" s="14">
        <f>IF(F3385=24,SUM(D3386:F3575),"")</f>
        <v/>
      </c>
      <c r="U3386" s="14" t="n">
        <v>0</v>
      </c>
      <c r="V3386" s="14">
        <f>IF(T3386="","",T3386-U3386)</f>
        <v/>
      </c>
      <c r="AS3386" s="13" t="n"/>
      <c r="AT3386" s="13" t="n"/>
      <c r="AU3386" s="13" t="n"/>
    </row>
    <row r="3387">
      <c r="C3387" s="13" t="n">
        <v>50</v>
      </c>
      <c r="D3387" s="14">
        <f>Retailers!I432</f>
        <v/>
      </c>
      <c r="E3387" s="14">
        <f>Retailers!J432</f>
        <v/>
      </c>
      <c r="F3387" s="14">
        <f>Retailers!K432</f>
        <v/>
      </c>
      <c r="T3387" s="14">
        <f>IF(F3386=24,SUM(D3387:F3576),"")</f>
        <v/>
      </c>
      <c r="U3387" s="14" t="n">
        <v>0</v>
      </c>
      <c r="V3387" s="14">
        <f>IF(T3387="","",T3387-U3387)</f>
        <v/>
      </c>
      <c r="AS3387" s="13" t="n"/>
      <c r="AT3387" s="13" t="n"/>
      <c r="AU3387" s="13" t="n"/>
    </row>
    <row r="3388">
      <c r="C3388" s="13" t="n">
        <v>51</v>
      </c>
      <c r="D3388" s="14">
        <f>Retailers!I433</f>
        <v/>
      </c>
      <c r="E3388" s="14">
        <f>Retailers!J433</f>
        <v/>
      </c>
      <c r="F3388" s="14">
        <f>Retailers!K433</f>
        <v/>
      </c>
      <c r="T3388" s="14">
        <f>IF(F3387=24,SUM(D3388:F3577),"")</f>
        <v/>
      </c>
      <c r="U3388" s="14" t="n">
        <v>0</v>
      </c>
      <c r="V3388" s="14">
        <f>IF(T3388="","",T3388-U3388)</f>
        <v/>
      </c>
      <c r="AS3388" s="13" t="n"/>
      <c r="AT3388" s="13" t="n"/>
      <c r="AU3388" s="13" t="n"/>
    </row>
    <row r="3389">
      <c r="C3389" s="13" t="n">
        <v>52</v>
      </c>
      <c r="D3389" s="14">
        <f>Retailers!I434</f>
        <v/>
      </c>
      <c r="E3389" s="14">
        <f>Retailers!J434</f>
        <v/>
      </c>
      <c r="F3389" s="14">
        <f>Retailers!K434</f>
        <v/>
      </c>
      <c r="T3389" s="14">
        <f>IF(F3388=24,SUM(D3389:F3578),"")</f>
        <v/>
      </c>
      <c r="U3389" s="14" t="n">
        <v>0</v>
      </c>
      <c r="V3389" s="14">
        <f>IF(T3389="","",T3389-U3389)</f>
        <v/>
      </c>
      <c r="AS3389" s="13" t="n"/>
      <c r="AT3389" s="13" t="n"/>
      <c r="AU3389" s="13" t="n"/>
    </row>
    <row r="3390">
      <c r="C3390" s="13" t="n">
        <v>53</v>
      </c>
      <c r="D3390" s="14">
        <f>Retailers!I435</f>
        <v/>
      </c>
      <c r="E3390" s="14">
        <f>Retailers!J435</f>
        <v/>
      </c>
      <c r="F3390" s="14">
        <f>Retailers!K435</f>
        <v/>
      </c>
      <c r="T3390" s="14">
        <f>IF(F3389=24,SUM(D3390:F3579),"")</f>
        <v/>
      </c>
      <c r="U3390" s="14" t="n">
        <v>0</v>
      </c>
      <c r="V3390" s="14">
        <f>IF(T3390="","",T3390-U3390)</f>
        <v/>
      </c>
      <c r="AS3390" s="13" t="n"/>
      <c r="AT3390" s="13" t="n"/>
      <c r="AU3390" s="13" t="n"/>
    </row>
    <row r="3391">
      <c r="C3391" s="13" t="n">
        <v>54</v>
      </c>
      <c r="D3391" s="14">
        <f>Retailers!I436</f>
        <v/>
      </c>
      <c r="E3391" s="14">
        <f>Retailers!J436</f>
        <v/>
      </c>
      <c r="F3391" s="14">
        <f>Retailers!K436</f>
        <v/>
      </c>
      <c r="T3391" s="14">
        <f>IF(F3390=24,SUM(D3391:F3580),"")</f>
        <v/>
      </c>
      <c r="U3391" s="14" t="n">
        <v>0</v>
      </c>
      <c r="V3391" s="14">
        <f>IF(T3391="","",T3391-U3391)</f>
        <v/>
      </c>
      <c r="AS3391" s="13" t="n"/>
      <c r="AT3391" s="13" t="n"/>
      <c r="AU3391" s="13" t="n"/>
    </row>
    <row r="3392">
      <c r="C3392" s="13" t="n">
        <v>55</v>
      </c>
      <c r="D3392" s="14">
        <f>Retailers!I437</f>
        <v/>
      </c>
      <c r="E3392" s="14">
        <f>Retailers!J437</f>
        <v/>
      </c>
      <c r="F3392" s="14">
        <f>Retailers!K437</f>
        <v/>
      </c>
      <c r="T3392" s="14">
        <f>IF(F3391=24,SUM(D3392:F3581),"")</f>
        <v/>
      </c>
      <c r="U3392" s="14" t="n">
        <v>0</v>
      </c>
      <c r="V3392" s="14">
        <f>IF(T3392="","",T3392-U3392)</f>
        <v/>
      </c>
      <c r="AS3392" s="13" t="n"/>
      <c r="AT3392" s="13" t="n"/>
      <c r="AU3392" s="13" t="n"/>
    </row>
    <row r="3393">
      <c r="C3393" s="13" t="n">
        <v>56</v>
      </c>
      <c r="D3393" s="14">
        <f>Retailers!I438</f>
        <v/>
      </c>
      <c r="E3393" s="14">
        <f>Retailers!J438</f>
        <v/>
      </c>
      <c r="F3393" s="14">
        <f>Retailers!K438</f>
        <v/>
      </c>
      <c r="T3393" s="14">
        <f>IF(F3392=24,SUM(D3393:F3582),"")</f>
        <v/>
      </c>
      <c r="U3393" s="14" t="n">
        <v>0</v>
      </c>
      <c r="V3393" s="14">
        <f>IF(T3393="","",T3393-U3393)</f>
        <v/>
      </c>
      <c r="AS3393" s="13" t="n"/>
      <c r="AT3393" s="13" t="n"/>
      <c r="AU3393" s="13" t="n"/>
    </row>
    <row r="3394">
      <c r="C3394" s="13" t="n">
        <v>57</v>
      </c>
      <c r="D3394" s="14">
        <f>Retailers!I439</f>
        <v/>
      </c>
      <c r="E3394" s="14">
        <f>Retailers!J439</f>
        <v/>
      </c>
      <c r="F3394" s="14">
        <f>Retailers!K439</f>
        <v/>
      </c>
      <c r="T3394" s="14">
        <f>IF(F3393=24,SUM(D3394:F3583),"")</f>
        <v/>
      </c>
      <c r="U3394" s="14" t="n">
        <v>0</v>
      </c>
      <c r="V3394" s="14">
        <f>IF(T3394="","",T3394-U3394)</f>
        <v/>
      </c>
      <c r="AS3394" s="13" t="n"/>
      <c r="AT3394" s="13" t="n"/>
      <c r="AU3394" s="13" t="n"/>
    </row>
    <row r="3395">
      <c r="C3395" s="13" t="n">
        <v>58</v>
      </c>
      <c r="D3395" s="14">
        <f>Retailers!I440</f>
        <v/>
      </c>
      <c r="E3395" s="14">
        <f>Retailers!J440</f>
        <v/>
      </c>
      <c r="F3395" s="14">
        <f>Retailers!K440</f>
        <v/>
      </c>
      <c r="T3395" s="14">
        <f>IF(F3394=24,SUM(D3395:F3584),"")</f>
        <v/>
      </c>
      <c r="U3395" s="14" t="n">
        <v>0</v>
      </c>
      <c r="V3395" s="14">
        <f>IF(T3395="","",T3395-U3395)</f>
        <v/>
      </c>
      <c r="AS3395" s="13" t="n"/>
      <c r="AT3395" s="13" t="n"/>
      <c r="AU3395" s="13" t="n"/>
    </row>
    <row r="3396">
      <c r="C3396" s="13" t="n">
        <v>59</v>
      </c>
      <c r="D3396" s="14">
        <f>Retailers!I441</f>
        <v/>
      </c>
      <c r="E3396" s="14">
        <f>Retailers!J441</f>
        <v/>
      </c>
      <c r="F3396" s="14">
        <f>Retailers!K441</f>
        <v/>
      </c>
      <c r="T3396" s="14">
        <f>IF(F3395=24,SUM(D3396:F3585),"")</f>
        <v/>
      </c>
      <c r="U3396" s="14" t="n">
        <v>0</v>
      </c>
      <c r="V3396" s="14">
        <f>IF(T3396="","",T3396-U3396)</f>
        <v/>
      </c>
      <c r="AS3396" s="13" t="n"/>
      <c r="AT3396" s="13" t="n"/>
      <c r="AU3396" s="13" t="n"/>
    </row>
    <row r="3397">
      <c r="C3397" s="13" t="n">
        <v>60</v>
      </c>
      <c r="D3397" s="14">
        <f>Retailers!I442</f>
        <v/>
      </c>
      <c r="E3397" s="14">
        <f>Retailers!J442</f>
        <v/>
      </c>
      <c r="F3397" s="14">
        <f>Retailers!K442</f>
        <v/>
      </c>
      <c r="T3397" s="14">
        <f>IF(F3396=24,SUM(D3397:F3586),"")</f>
        <v/>
      </c>
      <c r="U3397" s="14" t="n">
        <v>0</v>
      </c>
      <c r="V3397" s="14">
        <f>IF(T3397="","",T3397-U3397)</f>
        <v/>
      </c>
      <c r="AS3397" s="13" t="n"/>
      <c r="AT3397" s="13" t="n"/>
      <c r="AU3397" s="13" t="n"/>
    </row>
    <row r="3398">
      <c r="C3398" s="13" t="n">
        <v>61</v>
      </c>
      <c r="D3398" s="14">
        <f>Retailers!I443</f>
        <v/>
      </c>
      <c r="E3398" s="14">
        <f>Retailers!J443</f>
        <v/>
      </c>
      <c r="F3398" s="14">
        <f>Retailers!K443</f>
        <v/>
      </c>
      <c r="T3398" s="14">
        <f>IF(F3397=24,SUM(D3398:F3587),"")</f>
        <v/>
      </c>
      <c r="U3398" s="14" t="n">
        <v>0</v>
      </c>
      <c r="V3398" s="14">
        <f>IF(T3398="","",T3398-U3398)</f>
        <v/>
      </c>
      <c r="AS3398" s="13" t="n"/>
      <c r="AT3398" s="13" t="n"/>
      <c r="AU3398" s="13" t="n"/>
    </row>
    <row r="3399">
      <c r="C3399" s="13" t="n">
        <v>62</v>
      </c>
      <c r="D3399" s="14">
        <f>Retailers!I444</f>
        <v/>
      </c>
      <c r="E3399" s="14">
        <f>Retailers!J444</f>
        <v/>
      </c>
      <c r="F3399" s="14">
        <f>Retailers!K444</f>
        <v/>
      </c>
      <c r="T3399" s="14">
        <f>IF(F3398=24,SUM(D3399:F3588),"")</f>
        <v/>
      </c>
      <c r="U3399" s="14" t="n">
        <v>0</v>
      </c>
      <c r="V3399" s="14">
        <f>IF(T3399="","",T3399-U3399)</f>
        <v/>
      </c>
      <c r="AS3399" s="13" t="n"/>
      <c r="AT3399" s="13" t="n"/>
      <c r="AU3399" s="13" t="n"/>
    </row>
    <row r="3400">
      <c r="C3400" s="13" t="n">
        <v>63</v>
      </c>
      <c r="D3400" s="14">
        <f>Retailers!I445</f>
        <v/>
      </c>
      <c r="E3400" s="14">
        <f>Retailers!J445</f>
        <v/>
      </c>
      <c r="F3400" s="14">
        <f>Retailers!K445</f>
        <v/>
      </c>
      <c r="T3400" s="14">
        <f>IF(F3399=24,SUM(D3400:F3589),"")</f>
        <v/>
      </c>
      <c r="U3400" s="14" t="n">
        <v>0</v>
      </c>
      <c r="V3400" s="14">
        <f>IF(T3400="","",T3400-U3400)</f>
        <v/>
      </c>
      <c r="AS3400" s="13" t="n"/>
      <c r="AT3400" s="13" t="n"/>
      <c r="AU3400" s="13" t="n"/>
    </row>
    <row r="3401">
      <c r="C3401" s="13" t="n">
        <v>64</v>
      </c>
      <c r="D3401" s="14">
        <f>Retailers!I446</f>
        <v/>
      </c>
      <c r="E3401" s="14">
        <f>Retailers!J446</f>
        <v/>
      </c>
      <c r="F3401" s="14">
        <f>Retailers!K446</f>
        <v/>
      </c>
      <c r="T3401" s="14">
        <f>IF(F3400=24,SUM(D3401:F3590),"")</f>
        <v/>
      </c>
      <c r="U3401" s="14" t="n">
        <v>0</v>
      </c>
      <c r="V3401" s="14">
        <f>IF(T3401="","",T3401-U3401)</f>
        <v/>
      </c>
      <c r="AS3401" s="13" t="n"/>
      <c r="AT3401" s="13" t="n"/>
      <c r="AU3401" s="13" t="n"/>
    </row>
    <row r="3402">
      <c r="C3402" s="13" t="n">
        <v>65</v>
      </c>
      <c r="D3402" s="14">
        <f>Retailers!I447</f>
        <v/>
      </c>
      <c r="E3402" s="14">
        <f>Retailers!J447</f>
        <v/>
      </c>
      <c r="F3402" s="14">
        <f>Retailers!K447</f>
        <v/>
      </c>
      <c r="T3402" s="14">
        <f>IF(F3401=24,SUM(D3402:F3591),"")</f>
        <v/>
      </c>
      <c r="U3402" s="14" t="n">
        <v>0</v>
      </c>
      <c r="V3402" s="14">
        <f>IF(T3402="","",T3402-U3402)</f>
        <v/>
      </c>
      <c r="AS3402" s="13" t="n"/>
      <c r="AT3402" s="13" t="n"/>
      <c r="AU3402" s="13" t="n"/>
    </row>
    <row r="3403">
      <c r="C3403" s="13" t="n">
        <v>66</v>
      </c>
      <c r="D3403" s="14">
        <f>Retailers!I448</f>
        <v/>
      </c>
      <c r="E3403" s="14">
        <f>Retailers!J448</f>
        <v/>
      </c>
      <c r="F3403" s="14">
        <f>Retailers!K448</f>
        <v/>
      </c>
      <c r="T3403" s="14">
        <f>IF(F3402=24,SUM(D3403:F3592),"")</f>
        <v/>
      </c>
      <c r="U3403" s="14" t="n">
        <v>0</v>
      </c>
      <c r="V3403" s="14">
        <f>IF(T3403="","",T3403-U3403)</f>
        <v/>
      </c>
      <c r="AS3403" s="13" t="n"/>
      <c r="AT3403" s="13" t="n"/>
      <c r="AU3403" s="13" t="n"/>
    </row>
    <row r="3404">
      <c r="C3404" s="13" t="n">
        <v>67</v>
      </c>
      <c r="D3404" s="14">
        <f>Retailers!I449</f>
        <v/>
      </c>
      <c r="E3404" s="14">
        <f>Retailers!J449</f>
        <v/>
      </c>
      <c r="F3404" s="14">
        <f>Retailers!K449</f>
        <v/>
      </c>
      <c r="T3404" s="14">
        <f>IF(F3403=24,SUM(D3404:F3593),"")</f>
        <v/>
      </c>
      <c r="U3404" s="14" t="n">
        <v>0</v>
      </c>
      <c r="V3404" s="14">
        <f>IF(T3404="","",T3404-U3404)</f>
        <v/>
      </c>
      <c r="AS3404" s="13" t="n"/>
      <c r="AT3404" s="13" t="n"/>
      <c r="AU3404" s="13" t="n"/>
    </row>
    <row r="3405">
      <c r="C3405" s="13" t="n">
        <v>68</v>
      </c>
      <c r="D3405" s="14">
        <f>Retailers!I450</f>
        <v/>
      </c>
      <c r="E3405" s="14">
        <f>Retailers!J450</f>
        <v/>
      </c>
      <c r="F3405" s="14">
        <f>Retailers!K450</f>
        <v/>
      </c>
      <c r="T3405" s="14">
        <f>IF(F3404=24,SUM(D3405:F3594),"")</f>
        <v/>
      </c>
      <c r="U3405" s="14" t="n">
        <v>0</v>
      </c>
      <c r="V3405" s="14">
        <f>IF(T3405="","",T3405-U3405)</f>
        <v/>
      </c>
      <c r="AS3405" s="13" t="n"/>
      <c r="AT3405" s="13" t="n"/>
      <c r="AU3405" s="13" t="n"/>
    </row>
    <row r="3406">
      <c r="C3406" s="13" t="n">
        <v>69</v>
      </c>
      <c r="D3406" s="14">
        <f>Retailers!I451</f>
        <v/>
      </c>
      <c r="E3406" s="14">
        <f>Retailers!J451</f>
        <v/>
      </c>
      <c r="F3406" s="14">
        <f>Retailers!K451</f>
        <v/>
      </c>
      <c r="T3406" s="14">
        <f>IF(F3405=24,SUM(D3406:F3595),"")</f>
        <v/>
      </c>
      <c r="U3406" s="14" t="n">
        <v>0</v>
      </c>
      <c r="V3406" s="14">
        <f>IF(T3406="","",T3406-U3406)</f>
        <v/>
      </c>
      <c r="AS3406" s="13" t="n"/>
      <c r="AT3406" s="13" t="n"/>
      <c r="AU3406" s="13" t="n"/>
    </row>
    <row r="3407">
      <c r="C3407" s="13" t="n">
        <v>70</v>
      </c>
      <c r="D3407" s="14">
        <f>Retailers!I452</f>
        <v/>
      </c>
      <c r="E3407" s="14">
        <f>Retailers!J452</f>
        <v/>
      </c>
      <c r="F3407" s="14">
        <f>Retailers!K452</f>
        <v/>
      </c>
      <c r="T3407" s="14">
        <f>IF(F3406=24,SUM(D3407:F3596),"")</f>
        <v/>
      </c>
      <c r="U3407" s="14" t="n">
        <v>0</v>
      </c>
      <c r="V3407" s="14">
        <f>IF(T3407="","",T3407-U3407)</f>
        <v/>
      </c>
      <c r="AS3407" s="13" t="n"/>
      <c r="AT3407" s="13" t="n"/>
      <c r="AU3407" s="13" t="n"/>
    </row>
    <row r="3408">
      <c r="C3408" s="13" t="n">
        <v>71</v>
      </c>
      <c r="D3408" s="14">
        <f>Retailers!I453</f>
        <v/>
      </c>
      <c r="E3408" s="14">
        <f>Retailers!J453</f>
        <v/>
      </c>
      <c r="F3408" s="14">
        <f>Retailers!K453</f>
        <v/>
      </c>
      <c r="T3408" s="14">
        <f>IF(F3407=24,SUM(D3408:F3597),"")</f>
        <v/>
      </c>
      <c r="U3408" s="14" t="n">
        <v>0</v>
      </c>
      <c r="V3408" s="14">
        <f>IF(T3408="","",T3408-U3408)</f>
        <v/>
      </c>
      <c r="AS3408" s="13" t="n"/>
      <c r="AT3408" s="13" t="n"/>
      <c r="AU3408" s="13" t="n"/>
    </row>
    <row r="3409">
      <c r="C3409" s="13" t="n">
        <v>72</v>
      </c>
      <c r="D3409" s="14">
        <f>Retailers!I454</f>
        <v/>
      </c>
      <c r="E3409" s="14">
        <f>Retailers!J454</f>
        <v/>
      </c>
      <c r="F3409" s="14">
        <f>Retailers!K454</f>
        <v/>
      </c>
      <c r="T3409" s="14">
        <f>IF(F3408=24,SUM(D3409:F3598),"")</f>
        <v/>
      </c>
      <c r="U3409" s="14" t="n">
        <v>0</v>
      </c>
      <c r="V3409" s="14">
        <f>IF(T3409="","",T3409-U3409)</f>
        <v/>
      </c>
      <c r="AS3409" s="13" t="n"/>
      <c r="AT3409" s="13" t="n"/>
      <c r="AU3409" s="13" t="n"/>
    </row>
    <row r="3410">
      <c r="C3410" s="13" t="n">
        <v>73</v>
      </c>
      <c r="D3410" s="14">
        <f>Retailers!I455</f>
        <v/>
      </c>
      <c r="E3410" s="14">
        <f>Retailers!J455</f>
        <v/>
      </c>
      <c r="F3410" s="14">
        <f>Retailers!K455</f>
        <v/>
      </c>
      <c r="T3410" s="14">
        <f>IF(F3409=24,SUM(D3410:F3599),"")</f>
        <v/>
      </c>
      <c r="U3410" s="14" t="n">
        <v>0</v>
      </c>
      <c r="V3410" s="14">
        <f>IF(T3410="","",T3410-U3410)</f>
        <v/>
      </c>
      <c r="AS3410" s="13" t="n"/>
      <c r="AT3410" s="13" t="n"/>
      <c r="AU3410" s="13" t="n"/>
    </row>
    <row r="3411">
      <c r="C3411" s="13" t="n">
        <v>74</v>
      </c>
      <c r="D3411" s="14">
        <f>Retailers!I456</f>
        <v/>
      </c>
      <c r="E3411" s="14">
        <f>Retailers!J456</f>
        <v/>
      </c>
      <c r="F3411" s="14">
        <f>Retailers!K456</f>
        <v/>
      </c>
      <c r="T3411" s="14">
        <f>IF(F3410=24,SUM(D3411:F3600),"")</f>
        <v/>
      </c>
      <c r="U3411" s="14" t="n">
        <v>0</v>
      </c>
      <c r="V3411" s="14">
        <f>IF(T3411="","",T3411-U3411)</f>
        <v/>
      </c>
      <c r="AS3411" s="13" t="n"/>
      <c r="AT3411" s="13" t="n"/>
      <c r="AU3411" s="13" t="n"/>
    </row>
    <row r="3412">
      <c r="C3412" s="13" t="n">
        <v>75</v>
      </c>
      <c r="D3412" s="14">
        <f>Retailers!I457</f>
        <v/>
      </c>
      <c r="E3412" s="14">
        <f>Retailers!J457</f>
        <v/>
      </c>
      <c r="F3412" s="14">
        <f>Retailers!K457</f>
        <v/>
      </c>
      <c r="T3412" s="14">
        <f>IF(F3411=24,SUM(D3412:F3601),"")</f>
        <v/>
      </c>
      <c r="U3412" s="14" t="n">
        <v>0</v>
      </c>
      <c r="V3412" s="14">
        <f>IF(T3412="","",T3412-U3412)</f>
        <v/>
      </c>
      <c r="AS3412" s="13" t="n"/>
      <c r="AT3412" s="13" t="n"/>
      <c r="AU3412" s="13" t="n"/>
    </row>
    <row r="3413">
      <c r="C3413" s="13" t="n">
        <v>76</v>
      </c>
      <c r="D3413" s="14">
        <f>Retailers!I458</f>
        <v/>
      </c>
      <c r="E3413" s="14">
        <f>Retailers!J458</f>
        <v/>
      </c>
      <c r="F3413" s="14">
        <f>Retailers!K458</f>
        <v/>
      </c>
      <c r="T3413" s="14">
        <f>IF(F3412=24,SUM(D3413:F3602),"")</f>
        <v/>
      </c>
      <c r="U3413" s="14" t="n">
        <v>0</v>
      </c>
      <c r="V3413" s="14">
        <f>IF(T3413="","",T3413-U3413)</f>
        <v/>
      </c>
      <c r="AS3413" s="13" t="n"/>
      <c r="AT3413" s="13" t="n"/>
      <c r="AU3413" s="13" t="n"/>
    </row>
    <row r="3414">
      <c r="C3414" s="13" t="n">
        <v>77</v>
      </c>
      <c r="D3414" s="14">
        <f>Retailers!I459</f>
        <v/>
      </c>
      <c r="E3414" s="14">
        <f>Retailers!J459</f>
        <v/>
      </c>
      <c r="F3414" s="14">
        <f>Retailers!K459</f>
        <v/>
      </c>
      <c r="T3414" s="14">
        <f>IF(F3413=24,SUM(D3414:F3603),"")</f>
        <v/>
      </c>
      <c r="U3414" s="14" t="n">
        <v>0</v>
      </c>
      <c r="V3414" s="14">
        <f>IF(T3414="","",T3414-U3414)</f>
        <v/>
      </c>
      <c r="AS3414" s="13" t="n"/>
      <c r="AT3414" s="13" t="n"/>
      <c r="AU3414" s="13" t="n"/>
    </row>
    <row r="3415">
      <c r="C3415" s="13" t="n">
        <v>78</v>
      </c>
      <c r="D3415" s="14">
        <f>Retailers!I460</f>
        <v/>
      </c>
      <c r="E3415" s="14">
        <f>Retailers!J460</f>
        <v/>
      </c>
      <c r="F3415" s="14">
        <f>Retailers!K460</f>
        <v/>
      </c>
      <c r="T3415" s="14">
        <f>IF(F3414=24,SUM(D3415:F3604),"")</f>
        <v/>
      </c>
      <c r="U3415" s="14" t="n">
        <v>0</v>
      </c>
      <c r="V3415" s="14">
        <f>IF(T3415="","",T3415-U3415)</f>
        <v/>
      </c>
      <c r="AS3415" s="13" t="n"/>
      <c r="AT3415" s="13" t="n"/>
      <c r="AU3415" s="13" t="n"/>
    </row>
    <row r="3416">
      <c r="C3416" s="13" t="n">
        <v>79</v>
      </c>
      <c r="D3416" s="14">
        <f>Retailers!I461</f>
        <v/>
      </c>
      <c r="E3416" s="14">
        <f>Retailers!J461</f>
        <v/>
      </c>
      <c r="F3416" s="14">
        <f>Retailers!K461</f>
        <v/>
      </c>
      <c r="T3416" s="14">
        <f>IF(F3415=24,SUM(D3416:F3605),"")</f>
        <v/>
      </c>
      <c r="U3416" s="14" t="n">
        <v>0</v>
      </c>
      <c r="V3416" s="14">
        <f>IF(T3416="","",T3416-U3416)</f>
        <v/>
      </c>
      <c r="AS3416" s="13" t="n"/>
      <c r="AT3416" s="13" t="n"/>
      <c r="AU3416" s="13" t="n"/>
    </row>
    <row r="3417">
      <c r="C3417" s="13" t="n">
        <v>80</v>
      </c>
      <c r="D3417" s="14">
        <f>Retailers!I462</f>
        <v/>
      </c>
      <c r="E3417" s="14">
        <f>Retailers!J462</f>
        <v/>
      </c>
      <c r="F3417" s="14">
        <f>Retailers!K462</f>
        <v/>
      </c>
      <c r="T3417" s="14">
        <f>IF(F3416=24,SUM(D3417:F3606),"")</f>
        <v/>
      </c>
      <c r="U3417" s="14" t="n">
        <v>0</v>
      </c>
      <c r="V3417" s="14">
        <f>IF(T3417="","",T3417-U3417)</f>
        <v/>
      </c>
      <c r="AS3417" s="13" t="n"/>
      <c r="AT3417" s="13" t="n"/>
      <c r="AU3417" s="13" t="n"/>
    </row>
    <row r="3418">
      <c r="C3418" s="13" t="n">
        <v>81</v>
      </c>
      <c r="D3418" s="14">
        <f>Retailers!I463</f>
        <v/>
      </c>
      <c r="E3418" s="14">
        <f>Retailers!J463</f>
        <v/>
      </c>
      <c r="F3418" s="14">
        <f>Retailers!K463</f>
        <v/>
      </c>
      <c r="T3418" s="14">
        <f>IF(F3417=24,SUM(D3418:F3607),"")</f>
        <v/>
      </c>
      <c r="U3418" s="14" t="n">
        <v>0</v>
      </c>
      <c r="V3418" s="14">
        <f>IF(T3418="","",T3418-U3418)</f>
        <v/>
      </c>
      <c r="AS3418" s="13" t="n"/>
      <c r="AT3418" s="13" t="n"/>
      <c r="AU3418" s="13" t="n"/>
    </row>
    <row r="3419">
      <c r="C3419" s="13" t="n">
        <v>82</v>
      </c>
      <c r="D3419" s="14">
        <f>Retailers!I464</f>
        <v/>
      </c>
      <c r="E3419" s="14">
        <f>Retailers!J464</f>
        <v/>
      </c>
      <c r="F3419" s="14">
        <f>Retailers!K464</f>
        <v/>
      </c>
      <c r="T3419" s="14">
        <f>IF(F3418=24,SUM(D3419:F3608),"")</f>
        <v/>
      </c>
      <c r="U3419" s="14" t="n">
        <v>0</v>
      </c>
      <c r="V3419" s="14">
        <f>IF(T3419="","",T3419-U3419)</f>
        <v/>
      </c>
      <c r="AS3419" s="13" t="n"/>
      <c r="AT3419" s="13" t="n"/>
      <c r="AU3419" s="13" t="n"/>
    </row>
    <row r="3420">
      <c r="C3420" s="13" t="n">
        <v>83</v>
      </c>
      <c r="D3420" s="14">
        <f>Retailers!I465</f>
        <v/>
      </c>
      <c r="E3420" s="14">
        <f>Retailers!J465</f>
        <v/>
      </c>
      <c r="F3420" s="14">
        <f>Retailers!K465</f>
        <v/>
      </c>
      <c r="T3420" s="14">
        <f>IF(F3419=24,SUM(D3420:F3609),"")</f>
        <v/>
      </c>
      <c r="U3420" s="14" t="n">
        <v>0</v>
      </c>
      <c r="V3420" s="14">
        <f>IF(T3420="","",T3420-U3420)</f>
        <v/>
      </c>
      <c r="AS3420" s="13" t="n"/>
      <c r="AT3420" s="13" t="n"/>
      <c r="AU3420" s="13" t="n"/>
    </row>
    <row r="3421">
      <c r="C3421" s="13" t="n">
        <v>84</v>
      </c>
      <c r="D3421" s="14">
        <f>Retailers!I466</f>
        <v/>
      </c>
      <c r="E3421" s="14">
        <f>Retailers!J466</f>
        <v/>
      </c>
      <c r="F3421" s="14">
        <f>Retailers!K466</f>
        <v/>
      </c>
      <c r="T3421" s="14">
        <f>IF(F3420=24,SUM(D3421:F3610),"")</f>
        <v/>
      </c>
      <c r="U3421" s="14" t="n">
        <v>0</v>
      </c>
      <c r="V3421" s="14">
        <f>IF(T3421="","",T3421-U3421)</f>
        <v/>
      </c>
      <c r="AS3421" s="13" t="n"/>
      <c r="AT3421" s="13" t="n"/>
      <c r="AU3421" s="13" t="n"/>
    </row>
    <row r="3422">
      <c r="C3422" s="13" t="n">
        <v>85</v>
      </c>
      <c r="D3422" s="14">
        <f>Retailers!I467</f>
        <v/>
      </c>
      <c r="E3422" s="14">
        <f>Retailers!J467</f>
        <v/>
      </c>
      <c r="F3422" s="14">
        <f>Retailers!K467</f>
        <v/>
      </c>
      <c r="T3422" s="14">
        <f>IF(F3421=24,SUM(D3422:F3611),"")</f>
        <v/>
      </c>
      <c r="U3422" s="14" t="n">
        <v>0</v>
      </c>
      <c r="V3422" s="14">
        <f>IF(T3422="","",T3422-U3422)</f>
        <v/>
      </c>
      <c r="AS3422" s="13" t="n"/>
      <c r="AT3422" s="13" t="n"/>
      <c r="AU3422" s="13" t="n"/>
    </row>
    <row r="3423">
      <c r="C3423" s="13" t="n">
        <v>86</v>
      </c>
      <c r="D3423" s="14">
        <f>Retailers!I468</f>
        <v/>
      </c>
      <c r="E3423" s="14">
        <f>Retailers!J468</f>
        <v/>
      </c>
      <c r="F3423" s="14">
        <f>Retailers!K468</f>
        <v/>
      </c>
      <c r="T3423" s="14">
        <f>IF(F3422=24,SUM(D3423:F3612),"")</f>
        <v/>
      </c>
      <c r="U3423" s="14" t="n">
        <v>0</v>
      </c>
      <c r="V3423" s="14">
        <f>IF(T3423="","",T3423-U3423)</f>
        <v/>
      </c>
      <c r="AS3423" s="13" t="n"/>
      <c r="AT3423" s="13" t="n"/>
      <c r="AU3423" s="13" t="n"/>
    </row>
    <row r="3424">
      <c r="C3424" s="13" t="n">
        <v>87</v>
      </c>
      <c r="D3424" s="14">
        <f>Retailers!I469</f>
        <v/>
      </c>
      <c r="E3424" s="14">
        <f>Retailers!J469</f>
        <v/>
      </c>
      <c r="F3424" s="14">
        <f>Retailers!K469</f>
        <v/>
      </c>
      <c r="T3424" s="14">
        <f>IF(F3423=24,SUM(D3424:F3613),"")</f>
        <v/>
      </c>
      <c r="U3424" s="14" t="n">
        <v>0</v>
      </c>
      <c r="V3424" s="14">
        <f>IF(T3424="","",T3424-U3424)</f>
        <v/>
      </c>
      <c r="AS3424" s="13" t="n"/>
      <c r="AT3424" s="13" t="n"/>
      <c r="AU3424" s="13" t="n"/>
    </row>
    <row r="3425">
      <c r="C3425" s="13" t="n">
        <v>88</v>
      </c>
      <c r="D3425" s="14">
        <f>Retailers!I470</f>
        <v/>
      </c>
      <c r="E3425" s="14">
        <f>Retailers!J470</f>
        <v/>
      </c>
      <c r="F3425" s="14">
        <f>Retailers!K470</f>
        <v/>
      </c>
      <c r="T3425" s="14">
        <f>IF(F3424=24,SUM(D3425:F3614),"")</f>
        <v/>
      </c>
      <c r="U3425" s="14" t="n">
        <v>0</v>
      </c>
      <c r="V3425" s="14">
        <f>IF(T3425="","",T3425-U3425)</f>
        <v/>
      </c>
      <c r="AS3425" s="13" t="n"/>
      <c r="AT3425" s="13" t="n"/>
      <c r="AU3425" s="13" t="n"/>
    </row>
    <row r="3426">
      <c r="C3426" s="13" t="n">
        <v>89</v>
      </c>
      <c r="D3426" s="14">
        <f>Retailers!I471</f>
        <v/>
      </c>
      <c r="E3426" s="14">
        <f>Retailers!J471</f>
        <v/>
      </c>
      <c r="F3426" s="14">
        <f>Retailers!K471</f>
        <v/>
      </c>
      <c r="T3426" s="14">
        <f>IF(F3425=24,SUM(D3426:F3615),"")</f>
        <v/>
      </c>
      <c r="U3426" s="14" t="n">
        <v>0</v>
      </c>
      <c r="V3426" s="14">
        <f>IF(T3426="","",T3426-U3426)</f>
        <v/>
      </c>
      <c r="AS3426" s="13" t="n"/>
      <c r="AT3426" s="13" t="n"/>
      <c r="AU3426" s="13" t="n"/>
    </row>
    <row r="3427">
      <c r="C3427" s="13" t="n">
        <v>90</v>
      </c>
      <c r="D3427" s="14">
        <f>Retailers!I472</f>
        <v/>
      </c>
      <c r="E3427" s="14">
        <f>Retailers!J472</f>
        <v/>
      </c>
      <c r="F3427" s="14">
        <f>Retailers!K472</f>
        <v/>
      </c>
      <c r="T3427" s="14">
        <f>IF(F3426=24,SUM(D3427:F3616),"")</f>
        <v/>
      </c>
      <c r="U3427" s="14" t="n">
        <v>0</v>
      </c>
      <c r="V3427" s="14">
        <f>IF(T3427="","",T3427-U3427)</f>
        <v/>
      </c>
      <c r="AS3427" s="13" t="n"/>
      <c r="AT3427" s="13" t="n"/>
      <c r="AU3427" s="13" t="n"/>
    </row>
    <row r="3428">
      <c r="C3428" s="13" t="n">
        <v>91</v>
      </c>
      <c r="D3428" s="14">
        <f>Retailers!I473</f>
        <v/>
      </c>
      <c r="E3428" s="14">
        <f>Retailers!J473</f>
        <v/>
      </c>
      <c r="F3428" s="14">
        <f>Retailers!K473</f>
        <v/>
      </c>
      <c r="T3428" s="14">
        <f>IF(F3427=24,SUM(D3428:F3617),"")</f>
        <v/>
      </c>
      <c r="U3428" s="14" t="n">
        <v>0</v>
      </c>
      <c r="V3428" s="14">
        <f>IF(T3428="","",T3428-U3428)</f>
        <v/>
      </c>
      <c r="AS3428" s="13" t="n"/>
      <c r="AT3428" s="13" t="n"/>
      <c r="AU3428" s="13" t="n"/>
    </row>
    <row r="3429">
      <c r="C3429" s="13" t="n">
        <v>92</v>
      </c>
      <c r="D3429" s="14">
        <f>Retailers!I474</f>
        <v/>
      </c>
      <c r="E3429" s="14">
        <f>Retailers!J474</f>
        <v/>
      </c>
      <c r="F3429" s="14">
        <f>Retailers!K474</f>
        <v/>
      </c>
      <c r="T3429" s="14">
        <f>IF(F3428=24,SUM(D3429:F3618),"")</f>
        <v/>
      </c>
      <c r="U3429" s="14" t="n">
        <v>0</v>
      </c>
      <c r="V3429" s="14">
        <f>IF(T3429="","",T3429-U3429)</f>
        <v/>
      </c>
      <c r="AS3429" s="13" t="n"/>
      <c r="AT3429" s="13" t="n"/>
      <c r="AU3429" s="13" t="n"/>
    </row>
    <row r="3430">
      <c r="C3430" s="13" t="n">
        <v>93</v>
      </c>
      <c r="D3430" s="14">
        <f>Retailers!I475</f>
        <v/>
      </c>
      <c r="E3430" s="14">
        <f>Retailers!J475</f>
        <v/>
      </c>
      <c r="F3430" s="14">
        <f>Retailers!K475</f>
        <v/>
      </c>
      <c r="T3430" s="14">
        <f>IF(F3429=24,SUM(D3430:F3619),"")</f>
        <v/>
      </c>
      <c r="U3430" s="14" t="n">
        <v>0</v>
      </c>
      <c r="V3430" s="14">
        <f>IF(T3430="","",T3430-U3430)</f>
        <v/>
      </c>
      <c r="AS3430" s="13" t="n"/>
      <c r="AT3430" s="13" t="n"/>
      <c r="AU3430" s="13" t="n"/>
    </row>
    <row r="3431">
      <c r="C3431" s="13" t="n">
        <v>94</v>
      </c>
      <c r="D3431" s="14">
        <f>Retailers!I476</f>
        <v/>
      </c>
      <c r="E3431" s="14">
        <f>Retailers!J476</f>
        <v/>
      </c>
      <c r="F3431" s="14">
        <f>Retailers!K476</f>
        <v/>
      </c>
      <c r="T3431" s="14">
        <f>IF(F3430=24,SUM(D3431:F3620),"")</f>
        <v/>
      </c>
      <c r="U3431" s="14" t="n">
        <v>0</v>
      </c>
      <c r="V3431" s="14">
        <f>IF(T3431="","",T3431-U3431)</f>
        <v/>
      </c>
      <c r="AS3431" s="13" t="n"/>
      <c r="AT3431" s="13" t="n"/>
      <c r="AU3431" s="13" t="n"/>
    </row>
    <row r="3432">
      <c r="C3432" s="13" t="n">
        <v>95</v>
      </c>
      <c r="D3432" s="14">
        <f>Retailers!I477</f>
        <v/>
      </c>
      <c r="E3432" s="14">
        <f>Retailers!J477</f>
        <v/>
      </c>
      <c r="F3432" s="14">
        <f>Retailers!K477</f>
        <v/>
      </c>
      <c r="T3432" s="14">
        <f>IF(F3431=24,SUM(D3432:F3621),"")</f>
        <v/>
      </c>
      <c r="U3432" s="14" t="n">
        <v>0</v>
      </c>
      <c r="V3432" s="14">
        <f>IF(T3432="","",T3432-U3432)</f>
        <v/>
      </c>
      <c r="AS3432" s="13" t="n"/>
      <c r="AT3432" s="13" t="n"/>
      <c r="AU3432" s="13" t="n"/>
    </row>
    <row r="3433">
      <c r="C3433" s="13" t="n">
        <v>96</v>
      </c>
      <c r="D3433" s="14">
        <f>Retailers!I478</f>
        <v/>
      </c>
      <c r="E3433" s="14">
        <f>Retailers!J478</f>
        <v/>
      </c>
      <c r="F3433" s="14">
        <f>Retailers!K478</f>
        <v/>
      </c>
      <c r="T3433" s="14">
        <f>IF(F3432=24,SUM(D3433:F3622),"")</f>
        <v/>
      </c>
      <c r="U3433" s="14" t="n">
        <v>0</v>
      </c>
      <c r="V3433" s="14">
        <f>IF(T3433="","",T3433-U3433)</f>
        <v/>
      </c>
      <c r="AS3433" s="13" t="n"/>
      <c r="AT3433" s="13" t="n"/>
      <c r="AU3433" s="13" t="n"/>
    </row>
    <row r="3434">
      <c r="C3434" s="13" t="n">
        <v>97</v>
      </c>
      <c r="D3434" s="14">
        <f>Retailers!I479</f>
        <v/>
      </c>
      <c r="E3434" s="14">
        <f>Retailers!J479</f>
        <v/>
      </c>
      <c r="F3434" s="14">
        <f>Retailers!K479</f>
        <v/>
      </c>
      <c r="T3434" s="14">
        <f>IF(F3433=24,SUM(D3434:F3623),"")</f>
        <v/>
      </c>
      <c r="U3434" s="14" t="n">
        <v>0</v>
      </c>
      <c r="V3434" s="14">
        <f>IF(T3434="","",T3434-U3434)</f>
        <v/>
      </c>
      <c r="AS3434" s="13" t="n"/>
      <c r="AT3434" s="13" t="n"/>
      <c r="AU3434" s="13" t="n"/>
    </row>
    <row r="3435">
      <c r="C3435" s="13" t="n">
        <v>98</v>
      </c>
      <c r="D3435" s="14">
        <f>Retailers!I480</f>
        <v/>
      </c>
      <c r="E3435" s="14">
        <f>Retailers!J480</f>
        <v/>
      </c>
      <c r="F3435" s="14">
        <f>Retailers!K480</f>
        <v/>
      </c>
      <c r="T3435" s="14">
        <f>IF(F3434=24,SUM(D3435:F3624),"")</f>
        <v/>
      </c>
      <c r="U3435" s="14" t="n">
        <v>0</v>
      </c>
      <c r="V3435" s="14">
        <f>IF(T3435="","",T3435-U3435)</f>
        <v/>
      </c>
      <c r="AS3435" s="13" t="n"/>
      <c r="AT3435" s="13" t="n"/>
      <c r="AU3435" s="13" t="n"/>
    </row>
    <row r="3436">
      <c r="C3436" s="13" t="n">
        <v>99</v>
      </c>
      <c r="D3436" s="14">
        <f>Retailers!I481</f>
        <v/>
      </c>
      <c r="E3436" s="14">
        <f>Retailers!J481</f>
        <v/>
      </c>
      <c r="F3436" s="14">
        <f>Retailers!K481</f>
        <v/>
      </c>
      <c r="T3436" s="14">
        <f>IF(F3435=24,SUM(D3436:F3625),"")</f>
        <v/>
      </c>
      <c r="U3436" s="14" t="n">
        <v>0</v>
      </c>
      <c r="V3436" s="14">
        <f>IF(T3436="","",T3436-U3436)</f>
        <v/>
      </c>
      <c r="AS3436" s="13" t="n"/>
      <c r="AT3436" s="13" t="n"/>
      <c r="AU3436" s="13" t="n"/>
    </row>
    <row r="3437">
      <c r="C3437" s="13" t="n">
        <v>100</v>
      </c>
      <c r="D3437" s="14">
        <f>Retailers!I482</f>
        <v/>
      </c>
      <c r="E3437" s="14">
        <f>Retailers!J482</f>
        <v/>
      </c>
      <c r="F3437" s="14">
        <f>Retailers!K482</f>
        <v/>
      </c>
      <c r="T3437" s="14">
        <f>IF(F3436=24,SUM(D3437:F3626),"")</f>
        <v/>
      </c>
      <c r="U3437" s="14" t="n">
        <v>0</v>
      </c>
      <c r="V3437" s="14">
        <f>IF(T3437="","",T3437-U3437)</f>
        <v/>
      </c>
      <c r="AS3437" s="13" t="n"/>
      <c r="AT3437" s="13" t="n"/>
      <c r="AU3437" s="13" t="n"/>
    </row>
    <row r="3438">
      <c r="C3438" s="13" t="n">
        <v>101</v>
      </c>
      <c r="D3438" s="14">
        <f>Retailers!I483</f>
        <v/>
      </c>
      <c r="E3438" s="14">
        <f>Retailers!J483</f>
        <v/>
      </c>
      <c r="F3438" s="14">
        <f>Retailers!K483</f>
        <v/>
      </c>
      <c r="T3438" s="14">
        <f>IF(F3437=24,SUM(D3438:F3627),"")</f>
        <v/>
      </c>
      <c r="U3438" s="14" t="n">
        <v>0</v>
      </c>
      <c r="V3438" s="14">
        <f>IF(T3438="","",T3438-U3438)</f>
        <v/>
      </c>
      <c r="AS3438" s="13" t="n"/>
      <c r="AT3438" s="13" t="n"/>
      <c r="AU3438" s="13" t="n"/>
    </row>
    <row r="3439">
      <c r="C3439" s="13" t="n">
        <v>102</v>
      </c>
      <c r="D3439" s="14">
        <f>Retailers!I484</f>
        <v/>
      </c>
      <c r="E3439" s="14">
        <f>Retailers!J484</f>
        <v/>
      </c>
      <c r="F3439" s="14">
        <f>Retailers!K484</f>
        <v/>
      </c>
      <c r="T3439" s="14">
        <f>IF(F3438=24,SUM(D3439:F3628),"")</f>
        <v/>
      </c>
      <c r="U3439" s="14" t="n">
        <v>0</v>
      </c>
      <c r="V3439" s="14">
        <f>IF(T3439="","",T3439-U3439)</f>
        <v/>
      </c>
      <c r="AS3439" s="13" t="n"/>
      <c r="AT3439" s="13" t="n"/>
      <c r="AU3439" s="13" t="n"/>
    </row>
    <row r="3440">
      <c r="C3440" s="13" t="n">
        <v>103</v>
      </c>
      <c r="D3440" s="14">
        <f>Retailers!I485</f>
        <v/>
      </c>
      <c r="E3440" s="14">
        <f>Retailers!J485</f>
        <v/>
      </c>
      <c r="F3440" s="14">
        <f>Retailers!K485</f>
        <v/>
      </c>
      <c r="T3440" s="14">
        <f>IF(F3439=24,SUM(D3440:F3629),"")</f>
        <v/>
      </c>
      <c r="U3440" s="14" t="n">
        <v>0</v>
      </c>
      <c r="V3440" s="14">
        <f>IF(T3440="","",T3440-U3440)</f>
        <v/>
      </c>
      <c r="AS3440" s="13" t="n"/>
      <c r="AT3440" s="13" t="n"/>
      <c r="AU3440" s="13" t="n"/>
    </row>
    <row r="3441">
      <c r="C3441" s="13" t="n">
        <v>104</v>
      </c>
      <c r="D3441" s="14">
        <f>Retailers!I486</f>
        <v/>
      </c>
      <c r="E3441" s="14">
        <f>Retailers!J486</f>
        <v/>
      </c>
      <c r="F3441" s="14">
        <f>Retailers!K486</f>
        <v/>
      </c>
      <c r="T3441" s="14">
        <f>IF(F3440=24,SUM(D3441:F3630),"")</f>
        <v/>
      </c>
      <c r="U3441" s="14" t="n">
        <v>0</v>
      </c>
      <c r="V3441" s="14">
        <f>IF(T3441="","",T3441-U3441)</f>
        <v/>
      </c>
      <c r="AS3441" s="13" t="n"/>
      <c r="AT3441" s="13" t="n"/>
      <c r="AU3441" s="13" t="n"/>
    </row>
    <row r="3442">
      <c r="C3442" s="13" t="n">
        <v>105</v>
      </c>
      <c r="D3442" s="14">
        <f>Retailers!I487</f>
        <v/>
      </c>
      <c r="E3442" s="14">
        <f>Retailers!J487</f>
        <v/>
      </c>
      <c r="F3442" s="14">
        <f>Retailers!K487</f>
        <v/>
      </c>
      <c r="T3442" s="14">
        <f>IF(F3441=24,SUM(D3442:F3631),"")</f>
        <v/>
      </c>
      <c r="U3442" s="14" t="n">
        <v>0</v>
      </c>
      <c r="V3442" s="14">
        <f>IF(T3442="","",T3442-U3442)</f>
        <v/>
      </c>
      <c r="AS3442" s="13" t="n"/>
      <c r="AT3442" s="13" t="n"/>
      <c r="AU3442" s="13" t="n"/>
    </row>
    <row r="3443">
      <c r="C3443" s="13" t="n">
        <v>106</v>
      </c>
      <c r="D3443" s="14">
        <f>Retailers!I488</f>
        <v/>
      </c>
      <c r="E3443" s="14">
        <f>Retailers!J488</f>
        <v/>
      </c>
      <c r="F3443" s="14">
        <f>Retailers!K488</f>
        <v/>
      </c>
      <c r="T3443" s="14">
        <f>IF(F3442=24,SUM(D3443:F3632),"")</f>
        <v/>
      </c>
      <c r="U3443" s="14" t="n">
        <v>0</v>
      </c>
      <c r="V3443" s="14">
        <f>IF(T3443="","",T3443-U3443)</f>
        <v/>
      </c>
      <c r="AS3443" s="13" t="n"/>
      <c r="AT3443" s="13" t="n"/>
      <c r="AU3443" s="13" t="n"/>
    </row>
    <row r="3444">
      <c r="C3444" s="13" t="n">
        <v>107</v>
      </c>
      <c r="D3444" s="14">
        <f>Retailers!I489</f>
        <v/>
      </c>
      <c r="E3444" s="14">
        <f>Retailers!J489</f>
        <v/>
      </c>
      <c r="F3444" s="14">
        <f>Retailers!K489</f>
        <v/>
      </c>
      <c r="T3444" s="14">
        <f>IF(F3443=24,SUM(D3444:F3633),"")</f>
        <v/>
      </c>
      <c r="U3444" s="14" t="n">
        <v>0</v>
      </c>
      <c r="V3444" s="14">
        <f>IF(T3444="","",T3444-U3444)</f>
        <v/>
      </c>
      <c r="AS3444" s="13" t="n"/>
      <c r="AT3444" s="13" t="n"/>
      <c r="AU3444" s="13" t="n"/>
    </row>
    <row r="3445">
      <c r="C3445" s="13" t="n">
        <v>108</v>
      </c>
      <c r="D3445" s="14">
        <f>Retailers!I490</f>
        <v/>
      </c>
      <c r="E3445" s="14">
        <f>Retailers!J490</f>
        <v/>
      </c>
      <c r="F3445" s="14">
        <f>Retailers!K490</f>
        <v/>
      </c>
      <c r="T3445" s="14">
        <f>IF(F3444=24,SUM(D3445:F3634),"")</f>
        <v/>
      </c>
      <c r="U3445" s="14" t="n">
        <v>0</v>
      </c>
      <c r="V3445" s="14">
        <f>IF(T3445="","",T3445-U3445)</f>
        <v/>
      </c>
      <c r="AS3445" s="13" t="n"/>
      <c r="AT3445" s="13" t="n"/>
      <c r="AU3445" s="13" t="n"/>
    </row>
    <row r="3446">
      <c r="C3446" s="13" t="n">
        <v>109</v>
      </c>
      <c r="D3446" s="14">
        <f>Retailers!I491</f>
        <v/>
      </c>
      <c r="E3446" s="14">
        <f>Retailers!J491</f>
        <v/>
      </c>
      <c r="F3446" s="14">
        <f>Retailers!K491</f>
        <v/>
      </c>
      <c r="T3446" s="14">
        <f>IF(F3445=24,SUM(D3446:F3635),"")</f>
        <v/>
      </c>
      <c r="U3446" s="14" t="n">
        <v>0</v>
      </c>
      <c r="V3446" s="14">
        <f>IF(T3446="","",T3446-U3446)</f>
        <v/>
      </c>
      <c r="AS3446" s="13" t="n"/>
      <c r="AT3446" s="13" t="n"/>
      <c r="AU3446" s="13" t="n"/>
    </row>
    <row r="3447">
      <c r="C3447" s="13" t="n">
        <v>110</v>
      </c>
      <c r="D3447" s="14">
        <f>Retailers!I492</f>
        <v/>
      </c>
      <c r="E3447" s="14">
        <f>Retailers!J492</f>
        <v/>
      </c>
      <c r="F3447" s="14">
        <f>Retailers!K492</f>
        <v/>
      </c>
      <c r="T3447" s="14">
        <f>IF(F3446=24,SUM(D3447:F3636),"")</f>
        <v/>
      </c>
      <c r="U3447" s="14" t="n">
        <v>0</v>
      </c>
      <c r="V3447" s="14">
        <f>IF(T3447="","",T3447-U3447)</f>
        <v/>
      </c>
      <c r="AS3447" s="13" t="n"/>
      <c r="AT3447" s="13" t="n"/>
      <c r="AU3447" s="13" t="n"/>
    </row>
    <row r="3448">
      <c r="C3448" s="13" t="n">
        <v>111</v>
      </c>
      <c r="D3448" s="14">
        <f>Retailers!I493</f>
        <v/>
      </c>
      <c r="E3448" s="14">
        <f>Retailers!J493</f>
        <v/>
      </c>
      <c r="F3448" s="14">
        <f>Retailers!K493</f>
        <v/>
      </c>
      <c r="T3448" s="14">
        <f>IF(F3447=24,SUM(D3448:F3637),"")</f>
        <v/>
      </c>
      <c r="U3448" s="14" t="n">
        <v>0</v>
      </c>
      <c r="V3448" s="14">
        <f>IF(T3448="","",T3448-U3448)</f>
        <v/>
      </c>
      <c r="AS3448" s="13" t="n"/>
      <c r="AT3448" s="13" t="n"/>
      <c r="AU3448" s="13" t="n"/>
    </row>
    <row r="3449">
      <c r="C3449" s="13" t="n">
        <v>112</v>
      </c>
      <c r="D3449" s="14">
        <f>Retailers!I494</f>
        <v/>
      </c>
      <c r="E3449" s="14">
        <f>Retailers!J494</f>
        <v/>
      </c>
      <c r="F3449" s="14">
        <f>Retailers!K494</f>
        <v/>
      </c>
      <c r="T3449" s="14">
        <f>IF(F3448=24,SUM(D3449:F3638),"")</f>
        <v/>
      </c>
      <c r="U3449" s="14" t="n">
        <v>0</v>
      </c>
      <c r="V3449" s="14">
        <f>IF(T3449="","",T3449-U3449)</f>
        <v/>
      </c>
      <c r="AS3449" s="13" t="n"/>
      <c r="AT3449" s="13" t="n"/>
      <c r="AU3449" s="13" t="n"/>
    </row>
    <row r="3450">
      <c r="C3450" s="13" t="n">
        <v>113</v>
      </c>
      <c r="D3450" s="14">
        <f>Retailers!I495</f>
        <v/>
      </c>
      <c r="E3450" s="14">
        <f>Retailers!J495</f>
        <v/>
      </c>
      <c r="F3450" s="14">
        <f>Retailers!K495</f>
        <v/>
      </c>
      <c r="T3450" s="14">
        <f>IF(F3449=24,SUM(D3450:F3639),"")</f>
        <v/>
      </c>
      <c r="U3450" s="14" t="n">
        <v>0</v>
      </c>
      <c r="V3450" s="14">
        <f>IF(T3450="","",T3450-U3450)</f>
        <v/>
      </c>
      <c r="AS3450" s="13" t="n"/>
      <c r="AT3450" s="13" t="n"/>
      <c r="AU3450" s="13" t="n"/>
    </row>
    <row r="3451">
      <c r="C3451" s="13" t="n">
        <v>114</v>
      </c>
      <c r="D3451" s="14">
        <f>Retailers!I496</f>
        <v/>
      </c>
      <c r="E3451" s="14">
        <f>Retailers!J496</f>
        <v/>
      </c>
      <c r="F3451" s="14">
        <f>Retailers!K496</f>
        <v/>
      </c>
      <c r="T3451" s="14">
        <f>IF(F3450=24,SUM(D3451:F3640),"")</f>
        <v/>
      </c>
      <c r="U3451" s="14" t="n">
        <v>0</v>
      </c>
      <c r="V3451" s="14">
        <f>IF(T3451="","",T3451-U3451)</f>
        <v/>
      </c>
      <c r="AS3451" s="13" t="n"/>
      <c r="AT3451" s="13" t="n"/>
      <c r="AU3451" s="13" t="n"/>
    </row>
    <row r="3452">
      <c r="C3452" s="13" t="n">
        <v>115</v>
      </c>
      <c r="D3452" s="14">
        <f>Retailers!I497</f>
        <v/>
      </c>
      <c r="E3452" s="14">
        <f>Retailers!J497</f>
        <v/>
      </c>
      <c r="F3452" s="14">
        <f>Retailers!K497</f>
        <v/>
      </c>
      <c r="T3452" s="14">
        <f>IF(F3451=24,SUM(D3452:F3641),"")</f>
        <v/>
      </c>
      <c r="U3452" s="14" t="n">
        <v>0</v>
      </c>
      <c r="V3452" s="14">
        <f>IF(T3452="","",T3452-U3452)</f>
        <v/>
      </c>
      <c r="AS3452" s="13" t="n"/>
      <c r="AT3452" s="13" t="n"/>
      <c r="AU3452" s="13" t="n"/>
    </row>
    <row r="3453">
      <c r="C3453" s="13" t="n">
        <v>116</v>
      </c>
      <c r="D3453" s="14">
        <f>Retailers!I498</f>
        <v/>
      </c>
      <c r="E3453" s="14">
        <f>Retailers!J498</f>
        <v/>
      </c>
      <c r="F3453" s="14">
        <f>Retailers!K498</f>
        <v/>
      </c>
      <c r="T3453" s="14">
        <f>IF(F3452=24,SUM(D3453:F3642),"")</f>
        <v/>
      </c>
      <c r="U3453" s="14" t="n">
        <v>0</v>
      </c>
      <c r="V3453" s="14">
        <f>IF(T3453="","",T3453-U3453)</f>
        <v/>
      </c>
      <c r="AS3453" s="13" t="n"/>
      <c r="AT3453" s="13" t="n"/>
      <c r="AU3453" s="13" t="n"/>
    </row>
    <row r="3454">
      <c r="C3454" s="13" t="n">
        <v>117</v>
      </c>
      <c r="D3454" s="14">
        <f>Retailers!I499</f>
        <v/>
      </c>
      <c r="E3454" s="14">
        <f>Retailers!J499</f>
        <v/>
      </c>
      <c r="F3454" s="14">
        <f>Retailers!K499</f>
        <v/>
      </c>
      <c r="T3454" s="14">
        <f>IF(F3453=24,SUM(D3454:F3643),"")</f>
        <v/>
      </c>
      <c r="U3454" s="14" t="n">
        <v>0</v>
      </c>
      <c r="V3454" s="14">
        <f>IF(T3454="","",T3454-U3454)</f>
        <v/>
      </c>
      <c r="AS3454" s="13" t="n"/>
      <c r="AT3454" s="13" t="n"/>
      <c r="AU3454" s="13" t="n"/>
    </row>
    <row r="3455">
      <c r="C3455" s="13" t="n">
        <v>118</v>
      </c>
      <c r="D3455" s="14">
        <f>Retailers!I500</f>
        <v/>
      </c>
      <c r="E3455" s="14">
        <f>Retailers!J500</f>
        <v/>
      </c>
      <c r="F3455" s="14">
        <f>Retailers!K500</f>
        <v/>
      </c>
      <c r="T3455" s="14">
        <f>IF(F3454=24,SUM(D3455:F3644),"")</f>
        <v/>
      </c>
      <c r="U3455" s="14" t="n">
        <v>0</v>
      </c>
      <c r="V3455" s="14">
        <f>IF(T3455="","",T3455-U3455)</f>
        <v/>
      </c>
      <c r="AS3455" s="13" t="n"/>
      <c r="AT3455" s="13" t="n"/>
      <c r="AU3455" s="13" t="n"/>
    </row>
    <row r="3456">
      <c r="C3456" s="13" t="n">
        <v>119</v>
      </c>
      <c r="D3456" s="14">
        <f>Retailers!I501</f>
        <v/>
      </c>
      <c r="E3456" s="14">
        <f>Retailers!J501</f>
        <v/>
      </c>
      <c r="F3456" s="14">
        <f>Retailers!K501</f>
        <v/>
      </c>
      <c r="T3456" s="14">
        <f>IF(F3455=24,SUM(D3456:F3645),"")</f>
        <v/>
      </c>
      <c r="U3456" s="14" t="n">
        <v>0</v>
      </c>
      <c r="V3456" s="14">
        <f>IF(T3456="","",T3456-U3456)</f>
        <v/>
      </c>
      <c r="AS3456" s="13" t="n"/>
      <c r="AT3456" s="13" t="n"/>
      <c r="AU3456" s="13" t="n"/>
    </row>
    <row r="3457">
      <c r="C3457" s="13" t="n">
        <v>120</v>
      </c>
      <c r="D3457" s="14">
        <f>Retailers!I502</f>
        <v/>
      </c>
      <c r="E3457" s="14">
        <f>Retailers!J502</f>
        <v/>
      </c>
      <c r="F3457" s="14">
        <f>Retailers!K502</f>
        <v/>
      </c>
      <c r="T3457" s="14">
        <f>IF(F3456=24,SUM(D3457:F3646),"")</f>
        <v/>
      </c>
      <c r="U3457" s="14" t="n">
        <v>0</v>
      </c>
      <c r="V3457" s="14">
        <f>IF(T3457="","",T3457-U3457)</f>
        <v/>
      </c>
      <c r="AS3457" s="13" t="n"/>
      <c r="AT3457" s="13" t="n"/>
      <c r="AU3457" s="13" t="n"/>
    </row>
    <row r="3458">
      <c r="C3458" s="13" t="n">
        <v>121</v>
      </c>
      <c r="D3458" s="14">
        <f>Retailers!I503</f>
        <v/>
      </c>
      <c r="E3458" s="14">
        <f>Retailers!J503</f>
        <v/>
      </c>
      <c r="F3458" s="14">
        <f>Retailers!K503</f>
        <v/>
      </c>
      <c r="T3458" s="14">
        <f>IF(F3457=24,SUM(D3458:F3647),"")</f>
        <v/>
      </c>
      <c r="U3458" s="14" t="n">
        <v>0</v>
      </c>
      <c r="V3458" s="14">
        <f>IF(T3458="","",T3458-U3458)</f>
        <v/>
      </c>
      <c r="AS3458" s="13" t="n"/>
      <c r="AT3458" s="13" t="n"/>
      <c r="AU3458" s="13" t="n"/>
    </row>
    <row r="3459">
      <c r="C3459" s="13" t="n">
        <v>122</v>
      </c>
      <c r="D3459" s="14">
        <f>Retailers!I504</f>
        <v/>
      </c>
      <c r="E3459" s="14">
        <f>Retailers!J504</f>
        <v/>
      </c>
      <c r="F3459" s="14">
        <f>Retailers!K504</f>
        <v/>
      </c>
      <c r="T3459" s="14">
        <f>IF(F3458=24,SUM(D3459:F3648),"")</f>
        <v/>
      </c>
      <c r="U3459" s="14" t="n">
        <v>0</v>
      </c>
      <c r="V3459" s="14">
        <f>IF(T3459="","",T3459-U3459)</f>
        <v/>
      </c>
      <c r="AS3459" s="13" t="n"/>
      <c r="AT3459" s="13" t="n"/>
      <c r="AU3459" s="13" t="n"/>
    </row>
    <row r="3460">
      <c r="C3460" s="13" t="n">
        <v>123</v>
      </c>
      <c r="D3460" s="14">
        <f>Retailers!I505</f>
        <v/>
      </c>
      <c r="E3460" s="14">
        <f>Retailers!J505</f>
        <v/>
      </c>
      <c r="F3460" s="14">
        <f>Retailers!K505</f>
        <v/>
      </c>
      <c r="T3460" s="14">
        <f>IF(F3459=24,SUM(D3460:F3649),"")</f>
        <v/>
      </c>
      <c r="U3460" s="14" t="n">
        <v>0</v>
      </c>
      <c r="V3460" s="14">
        <f>IF(T3460="","",T3460-U3460)</f>
        <v/>
      </c>
      <c r="AS3460" s="13" t="n"/>
      <c r="AT3460" s="13" t="n"/>
      <c r="AU3460" s="13" t="n"/>
    </row>
    <row r="3461">
      <c r="C3461" s="13" t="n">
        <v>124</v>
      </c>
      <c r="D3461" s="14">
        <f>Retailers!I506</f>
        <v/>
      </c>
      <c r="E3461" s="14">
        <f>Retailers!J506</f>
        <v/>
      </c>
      <c r="F3461" s="14">
        <f>Retailers!K506</f>
        <v/>
      </c>
      <c r="T3461" s="14">
        <f>IF(F3460=24,SUM(D3461:F3650),"")</f>
        <v/>
      </c>
      <c r="U3461" s="14" t="n">
        <v>0</v>
      </c>
      <c r="V3461" s="14">
        <f>IF(T3461="","",T3461-U3461)</f>
        <v/>
      </c>
      <c r="AS3461" s="13" t="n"/>
      <c r="AT3461" s="13" t="n"/>
      <c r="AU3461" s="13" t="n"/>
    </row>
    <row r="3462">
      <c r="C3462" s="13" t="n">
        <v>125</v>
      </c>
      <c r="D3462" s="14">
        <f>Retailers!I507</f>
        <v/>
      </c>
      <c r="E3462" s="14">
        <f>Retailers!J507</f>
        <v/>
      </c>
      <c r="F3462" s="14">
        <f>Retailers!K507</f>
        <v/>
      </c>
      <c r="T3462" s="14">
        <f>IF(F3461=24,SUM(D3462:F3651),"")</f>
        <v/>
      </c>
      <c r="U3462" s="14" t="n">
        <v>0</v>
      </c>
      <c r="V3462" s="14">
        <f>IF(T3462="","",T3462-U3462)</f>
        <v/>
      </c>
      <c r="AS3462" s="13" t="n"/>
      <c r="AT3462" s="13" t="n"/>
      <c r="AU3462" s="13" t="n"/>
    </row>
    <row r="3463">
      <c r="C3463" s="13" t="n">
        <v>126</v>
      </c>
      <c r="D3463" s="14">
        <f>Retailers!I508</f>
        <v/>
      </c>
      <c r="E3463" s="14">
        <f>Retailers!J508</f>
        <v/>
      </c>
      <c r="F3463" s="14">
        <f>Retailers!K508</f>
        <v/>
      </c>
      <c r="T3463" s="14">
        <f>IF(F3462=24,SUM(D3463:F3652),"")</f>
        <v/>
      </c>
      <c r="U3463" s="14" t="n">
        <v>0</v>
      </c>
      <c r="V3463" s="14">
        <f>IF(T3463="","",T3463-U3463)</f>
        <v/>
      </c>
      <c r="AS3463" s="13" t="n"/>
      <c r="AT3463" s="13" t="n"/>
      <c r="AU3463" s="13" t="n"/>
    </row>
    <row r="3464">
      <c r="C3464" s="13" t="n">
        <v>127</v>
      </c>
      <c r="D3464" s="14">
        <f>Retailers!I509</f>
        <v/>
      </c>
      <c r="E3464" s="14">
        <f>Retailers!J509</f>
        <v/>
      </c>
      <c r="F3464" s="14">
        <f>Retailers!K509</f>
        <v/>
      </c>
      <c r="T3464" s="14">
        <f>IF(F3463=24,SUM(D3464:F3653),"")</f>
        <v/>
      </c>
      <c r="U3464" s="14" t="n">
        <v>0</v>
      </c>
      <c r="V3464" s="14">
        <f>IF(T3464="","",T3464-U3464)</f>
        <v/>
      </c>
      <c r="AS3464" s="13" t="n"/>
      <c r="AT3464" s="13" t="n"/>
      <c r="AU3464" s="13" t="n"/>
    </row>
    <row r="3465">
      <c r="C3465" s="13" t="n">
        <v>128</v>
      </c>
      <c r="D3465" s="14">
        <f>Retailers!I510</f>
        <v/>
      </c>
      <c r="E3465" s="14">
        <f>Retailers!J510</f>
        <v/>
      </c>
      <c r="F3465" s="14">
        <f>Retailers!K510</f>
        <v/>
      </c>
      <c r="T3465" s="14">
        <f>IF(F3464=24,SUM(D3465:F3654),"")</f>
        <v/>
      </c>
      <c r="U3465" s="14" t="n">
        <v>0</v>
      </c>
      <c r="V3465" s="14">
        <f>IF(T3465="","",T3465-U3465)</f>
        <v/>
      </c>
      <c r="AS3465" s="13" t="n"/>
      <c r="AT3465" s="13" t="n"/>
      <c r="AU3465" s="13" t="n"/>
    </row>
    <row r="3466">
      <c r="C3466" s="13" t="n">
        <v>129</v>
      </c>
      <c r="D3466" s="14">
        <f>Retailers!I511</f>
        <v/>
      </c>
      <c r="E3466" s="14">
        <f>Retailers!J511</f>
        <v/>
      </c>
      <c r="F3466" s="14">
        <f>Retailers!K511</f>
        <v/>
      </c>
      <c r="T3466" s="14">
        <f>IF(F3465=24,SUM(D3466:F3655),"")</f>
        <v/>
      </c>
      <c r="U3466" s="14" t="n">
        <v>0</v>
      </c>
      <c r="V3466" s="14">
        <f>IF(T3466="","",T3466-U3466)</f>
        <v/>
      </c>
      <c r="AS3466" s="13" t="n"/>
      <c r="AT3466" s="13" t="n"/>
      <c r="AU3466" s="13" t="n"/>
    </row>
    <row r="3467">
      <c r="C3467" s="13" t="n">
        <v>130</v>
      </c>
      <c r="D3467" s="14">
        <f>Retailers!I512</f>
        <v/>
      </c>
      <c r="E3467" s="14">
        <f>Retailers!J512</f>
        <v/>
      </c>
      <c r="F3467" s="14">
        <f>Retailers!K512</f>
        <v/>
      </c>
      <c r="T3467" s="14">
        <f>IF(F3466=24,SUM(D3467:F3656),"")</f>
        <v/>
      </c>
      <c r="U3467" s="14" t="n">
        <v>0</v>
      </c>
      <c r="V3467" s="14">
        <f>IF(T3467="","",T3467-U3467)</f>
        <v/>
      </c>
      <c r="AS3467" s="13" t="n"/>
      <c r="AT3467" s="13" t="n"/>
      <c r="AU3467" s="13" t="n"/>
    </row>
    <row r="3468">
      <c r="C3468" s="13" t="n">
        <v>131</v>
      </c>
      <c r="D3468" s="14">
        <f>Retailers!I513</f>
        <v/>
      </c>
      <c r="E3468" s="14">
        <f>Retailers!J513</f>
        <v/>
      </c>
      <c r="F3468" s="14">
        <f>Retailers!K513</f>
        <v/>
      </c>
      <c r="T3468" s="14">
        <f>IF(F3467=24,SUM(D3468:F3657),"")</f>
        <v/>
      </c>
      <c r="U3468" s="14" t="n">
        <v>0</v>
      </c>
      <c r="V3468" s="14">
        <f>IF(T3468="","",T3468-U3468)</f>
        <v/>
      </c>
      <c r="AS3468" s="13" t="n"/>
      <c r="AT3468" s="13" t="n"/>
      <c r="AU3468" s="13" t="n"/>
    </row>
    <row r="3469">
      <c r="C3469" s="13" t="n">
        <v>132</v>
      </c>
      <c r="D3469" s="14">
        <f>Retailers!I514</f>
        <v/>
      </c>
      <c r="E3469" s="14">
        <f>Retailers!J514</f>
        <v/>
      </c>
      <c r="F3469" s="14">
        <f>Retailers!K514</f>
        <v/>
      </c>
      <c r="T3469" s="14">
        <f>IF(F3468=24,SUM(D3469:F3658),"")</f>
        <v/>
      </c>
      <c r="U3469" s="14" t="n">
        <v>0</v>
      </c>
      <c r="V3469" s="14">
        <f>IF(T3469="","",T3469-U3469)</f>
        <v/>
      </c>
      <c r="AS3469" s="13" t="n"/>
      <c r="AT3469" s="13" t="n"/>
      <c r="AU3469" s="13" t="n"/>
    </row>
    <row r="3470">
      <c r="C3470" s="13" t="n">
        <v>133</v>
      </c>
      <c r="D3470" s="14">
        <f>Retailers!I515</f>
        <v/>
      </c>
      <c r="E3470" s="14">
        <f>Retailers!J515</f>
        <v/>
      </c>
      <c r="F3470" s="14">
        <f>Retailers!K515</f>
        <v/>
      </c>
      <c r="T3470" s="14">
        <f>IF(F3469=24,SUM(D3470:F3659),"")</f>
        <v/>
      </c>
      <c r="U3470" s="14" t="n">
        <v>0</v>
      </c>
      <c r="V3470" s="14">
        <f>IF(T3470="","",T3470-U3470)</f>
        <v/>
      </c>
      <c r="AS3470" s="13" t="n"/>
      <c r="AT3470" s="13" t="n"/>
      <c r="AU3470" s="13" t="n"/>
    </row>
    <row r="3471">
      <c r="C3471" s="13" t="n">
        <v>134</v>
      </c>
      <c r="D3471" s="14">
        <f>Retailers!I516</f>
        <v/>
      </c>
      <c r="E3471" s="14">
        <f>Retailers!J516</f>
        <v/>
      </c>
      <c r="F3471" s="14">
        <f>Retailers!K516</f>
        <v/>
      </c>
      <c r="T3471" s="14">
        <f>IF(F3470=24,SUM(D3471:F3660),"")</f>
        <v/>
      </c>
      <c r="U3471" s="14" t="n">
        <v>0</v>
      </c>
      <c r="V3471" s="14">
        <f>IF(T3471="","",T3471-U3471)</f>
        <v/>
      </c>
      <c r="AS3471" s="13" t="n"/>
      <c r="AT3471" s="13" t="n"/>
      <c r="AU3471" s="13" t="n"/>
    </row>
    <row r="3472">
      <c r="C3472" s="13" t="n">
        <v>135</v>
      </c>
      <c r="D3472" s="14">
        <f>Retailers!I517</f>
        <v/>
      </c>
      <c r="E3472" s="14">
        <f>Retailers!J517</f>
        <v/>
      </c>
      <c r="F3472" s="14">
        <f>Retailers!K517</f>
        <v/>
      </c>
      <c r="T3472" s="14">
        <f>IF(F3471=24,SUM(D3472:F3661),"")</f>
        <v/>
      </c>
      <c r="U3472" s="14" t="n">
        <v>0</v>
      </c>
      <c r="V3472" s="14">
        <f>IF(T3472="","",T3472-U3472)</f>
        <v/>
      </c>
      <c r="AS3472" s="13" t="n"/>
      <c r="AT3472" s="13" t="n"/>
      <c r="AU3472" s="13" t="n"/>
    </row>
    <row r="3473">
      <c r="C3473" s="13" t="n">
        <v>136</v>
      </c>
      <c r="D3473" s="14">
        <f>Retailers!I518</f>
        <v/>
      </c>
      <c r="E3473" s="14">
        <f>Retailers!J518</f>
        <v/>
      </c>
      <c r="F3473" s="14">
        <f>Retailers!K518</f>
        <v/>
      </c>
      <c r="T3473" s="14">
        <f>IF(F3472=24,SUM(D3473:F3662),"")</f>
        <v/>
      </c>
      <c r="U3473" s="14" t="n">
        <v>0</v>
      </c>
      <c r="V3473" s="14">
        <f>IF(T3473="","",T3473-U3473)</f>
        <v/>
      </c>
      <c r="AS3473" s="13" t="n"/>
      <c r="AT3473" s="13" t="n"/>
      <c r="AU3473" s="13" t="n"/>
    </row>
    <row r="3474">
      <c r="C3474" s="13" t="n">
        <v>137</v>
      </c>
      <c r="D3474" s="14">
        <f>Retailers!I519</f>
        <v/>
      </c>
      <c r="E3474" s="14">
        <f>Retailers!J519</f>
        <v/>
      </c>
      <c r="F3474" s="14">
        <f>Retailers!K519</f>
        <v/>
      </c>
      <c r="T3474" s="14">
        <f>IF(F3473=24,SUM(D3474:F3663),"")</f>
        <v/>
      </c>
      <c r="U3474" s="14" t="n">
        <v>0</v>
      </c>
      <c r="V3474" s="14">
        <f>IF(T3474="","",T3474-U3474)</f>
        <v/>
      </c>
      <c r="AS3474" s="13" t="n"/>
      <c r="AT3474" s="13" t="n"/>
      <c r="AU3474" s="13" t="n"/>
    </row>
    <row r="3475">
      <c r="C3475" s="13" t="n">
        <v>138</v>
      </c>
      <c r="D3475" s="14">
        <f>Retailers!I520</f>
        <v/>
      </c>
      <c r="E3475" s="14">
        <f>Retailers!J520</f>
        <v/>
      </c>
      <c r="F3475" s="14">
        <f>Retailers!K520</f>
        <v/>
      </c>
      <c r="T3475" s="14">
        <f>IF(F3474=24,SUM(D3475:F3664),"")</f>
        <v/>
      </c>
      <c r="U3475" s="14" t="n">
        <v>0</v>
      </c>
      <c r="V3475" s="14">
        <f>IF(T3475="","",T3475-U3475)</f>
        <v/>
      </c>
      <c r="AS3475" s="13" t="n"/>
      <c r="AT3475" s="13" t="n"/>
      <c r="AU3475" s="13" t="n"/>
    </row>
    <row r="3476">
      <c r="C3476" s="13" t="n">
        <v>139</v>
      </c>
      <c r="D3476" s="14">
        <f>Retailers!I521</f>
        <v/>
      </c>
      <c r="E3476" s="14">
        <f>Retailers!J521</f>
        <v/>
      </c>
      <c r="F3476" s="14">
        <f>Retailers!K521</f>
        <v/>
      </c>
      <c r="T3476" s="14">
        <f>IF(F3475=24,SUM(D3476:F3665),"")</f>
        <v/>
      </c>
      <c r="U3476" s="14" t="n">
        <v>0</v>
      </c>
      <c r="V3476" s="14">
        <f>IF(T3476="","",T3476-U3476)</f>
        <v/>
      </c>
      <c r="AS3476" s="13" t="n"/>
      <c r="AT3476" s="13" t="n"/>
      <c r="AU3476" s="13" t="n"/>
    </row>
    <row r="3477">
      <c r="C3477" s="13" t="n">
        <v>140</v>
      </c>
      <c r="D3477" s="14">
        <f>Retailers!I522</f>
        <v/>
      </c>
      <c r="E3477" s="14">
        <f>Retailers!J522</f>
        <v/>
      </c>
      <c r="F3477" s="14">
        <f>Retailers!K522</f>
        <v/>
      </c>
      <c r="T3477" s="14">
        <f>IF(F3476=24,SUM(D3477:F3666),"")</f>
        <v/>
      </c>
      <c r="U3477" s="14" t="n">
        <v>0</v>
      </c>
      <c r="V3477" s="14">
        <f>IF(T3477="","",T3477-U3477)</f>
        <v/>
      </c>
      <c r="AS3477" s="13" t="n"/>
      <c r="AT3477" s="13" t="n"/>
      <c r="AU3477" s="13" t="n"/>
    </row>
    <row r="3478">
      <c r="C3478" s="13" t="n">
        <v>141</v>
      </c>
      <c r="D3478" s="14">
        <f>Retailers!I523</f>
        <v/>
      </c>
      <c r="E3478" s="14">
        <f>Retailers!J523</f>
        <v/>
      </c>
      <c r="F3478" s="14">
        <f>Retailers!K523</f>
        <v/>
      </c>
      <c r="T3478" s="14">
        <f>IF(F3477=24,SUM(D3478:F3667),"")</f>
        <v/>
      </c>
      <c r="U3478" s="14" t="n">
        <v>0</v>
      </c>
      <c r="V3478" s="14">
        <f>IF(T3478="","",T3478-U3478)</f>
        <v/>
      </c>
      <c r="AS3478" s="13" t="n"/>
      <c r="AT3478" s="13" t="n"/>
      <c r="AU3478" s="13" t="n"/>
    </row>
    <row r="3479">
      <c r="C3479" s="13" t="n">
        <v>142</v>
      </c>
      <c r="D3479" s="14">
        <f>Retailers!I524</f>
        <v/>
      </c>
      <c r="E3479" s="14">
        <f>Retailers!J524</f>
        <v/>
      </c>
      <c r="F3479" s="14">
        <f>Retailers!K524</f>
        <v/>
      </c>
      <c r="T3479" s="14">
        <f>IF(F3478=24,SUM(D3479:F3668),"")</f>
        <v/>
      </c>
      <c r="U3479" s="14" t="n">
        <v>0</v>
      </c>
      <c r="V3479" s="14">
        <f>IF(T3479="","",T3479-U3479)</f>
        <v/>
      </c>
      <c r="AS3479" s="13" t="n"/>
      <c r="AT3479" s="13" t="n"/>
      <c r="AU3479" s="13" t="n"/>
    </row>
    <row r="3480">
      <c r="C3480" s="13" t="n">
        <v>143</v>
      </c>
      <c r="D3480" s="14">
        <f>Retailers!I525</f>
        <v/>
      </c>
      <c r="E3480" s="14">
        <f>Retailers!J525</f>
        <v/>
      </c>
      <c r="F3480" s="14">
        <f>Retailers!K525</f>
        <v/>
      </c>
      <c r="T3480" s="14">
        <f>IF(F3479=24,SUM(D3480:F3669),"")</f>
        <v/>
      </c>
      <c r="U3480" s="14" t="n">
        <v>0</v>
      </c>
      <c r="V3480" s="14">
        <f>IF(T3480="","",T3480-U3480)</f>
        <v/>
      </c>
      <c r="AS3480" s="13" t="n"/>
      <c r="AT3480" s="13" t="n"/>
      <c r="AU3480" s="13" t="n"/>
    </row>
    <row r="3481">
      <c r="C3481" s="13" t="n">
        <v>144</v>
      </c>
      <c r="D3481" s="14">
        <f>Retailers!I526</f>
        <v/>
      </c>
      <c r="E3481" s="14">
        <f>Retailers!J526</f>
        <v/>
      </c>
      <c r="F3481" s="14">
        <f>Retailers!K526</f>
        <v/>
      </c>
      <c r="T3481" s="14">
        <f>IF(F3480=24,SUM(D3481:F3670),"")</f>
        <v/>
      </c>
      <c r="U3481" s="14" t="n">
        <v>0</v>
      </c>
      <c r="V3481" s="14">
        <f>IF(T3481="","",T3481-U3481)</f>
        <v/>
      </c>
      <c r="AS3481" s="13" t="n"/>
      <c r="AT3481" s="13" t="n"/>
      <c r="AU3481" s="13" t="n"/>
    </row>
    <row r="3482">
      <c r="C3482" s="13" t="n">
        <v>145</v>
      </c>
      <c r="D3482" s="14">
        <f>Retailers!I527</f>
        <v/>
      </c>
      <c r="E3482" s="14">
        <f>Retailers!J527</f>
        <v/>
      </c>
      <c r="F3482" s="14">
        <f>Retailers!K527</f>
        <v/>
      </c>
      <c r="T3482" s="14">
        <f>IF(F3481=24,SUM(D3482:F3671),"")</f>
        <v/>
      </c>
      <c r="U3482" s="14" t="n">
        <v>0</v>
      </c>
      <c r="V3482" s="14">
        <f>IF(T3482="","",T3482-U3482)</f>
        <v/>
      </c>
      <c r="AS3482" s="13" t="n"/>
      <c r="AT3482" s="13" t="n"/>
      <c r="AU3482" s="13" t="n"/>
    </row>
    <row r="3483">
      <c r="C3483" s="13" t="n">
        <v>146</v>
      </c>
      <c r="D3483" s="14">
        <f>Retailers!I528</f>
        <v/>
      </c>
      <c r="E3483" s="14">
        <f>Retailers!J528</f>
        <v/>
      </c>
      <c r="F3483" s="14">
        <f>Retailers!K528</f>
        <v/>
      </c>
      <c r="T3483" s="14">
        <f>IF(F3482=24,SUM(D3483:F3672),"")</f>
        <v/>
      </c>
      <c r="U3483" s="14" t="n">
        <v>0</v>
      </c>
      <c r="V3483" s="14">
        <f>IF(T3483="","",T3483-U3483)</f>
        <v/>
      </c>
      <c r="AS3483" s="13" t="n"/>
      <c r="AT3483" s="13" t="n"/>
      <c r="AU3483" s="13" t="n"/>
    </row>
    <row r="3484">
      <c r="C3484" s="13" t="n">
        <v>147</v>
      </c>
      <c r="D3484" s="14">
        <f>Retailers!I529</f>
        <v/>
      </c>
      <c r="E3484" s="14">
        <f>Retailers!J529</f>
        <v/>
      </c>
      <c r="F3484" s="14">
        <f>Retailers!K529</f>
        <v/>
      </c>
      <c r="T3484" s="14">
        <f>IF(F3483=24,SUM(D3484:F3673),"")</f>
        <v/>
      </c>
      <c r="U3484" s="14" t="n">
        <v>0</v>
      </c>
      <c r="V3484" s="14">
        <f>IF(T3484="","",T3484-U3484)</f>
        <v/>
      </c>
      <c r="AS3484" s="13" t="n"/>
      <c r="AT3484" s="13" t="n"/>
      <c r="AU3484" s="13" t="n"/>
    </row>
    <row r="3485">
      <c r="C3485" s="13" t="n">
        <v>148</v>
      </c>
      <c r="D3485" s="14">
        <f>Retailers!I530</f>
        <v/>
      </c>
      <c r="E3485" s="14">
        <f>Retailers!J530</f>
        <v/>
      </c>
      <c r="F3485" s="14">
        <f>Retailers!K530</f>
        <v/>
      </c>
      <c r="T3485" s="14">
        <f>IF(F3484=24,SUM(D3485:F3674),"")</f>
        <v/>
      </c>
      <c r="U3485" s="14" t="n">
        <v>0</v>
      </c>
      <c r="V3485" s="14">
        <f>IF(T3485="","",T3485-U3485)</f>
        <v/>
      </c>
      <c r="AS3485" s="13" t="n"/>
      <c r="AT3485" s="13" t="n"/>
      <c r="AU3485" s="13" t="n"/>
    </row>
    <row r="3486">
      <c r="C3486" s="13" t="n">
        <v>149</v>
      </c>
      <c r="D3486" s="14">
        <f>Retailers!I531</f>
        <v/>
      </c>
      <c r="E3486" s="14">
        <f>Retailers!J531</f>
        <v/>
      </c>
      <c r="F3486" s="14">
        <f>Retailers!K531</f>
        <v/>
      </c>
      <c r="T3486" s="14">
        <f>IF(F3485=24,SUM(D3486:F3675),"")</f>
        <v/>
      </c>
      <c r="U3486" s="14" t="n">
        <v>0</v>
      </c>
      <c r="V3486" s="14">
        <f>IF(T3486="","",T3486-U3486)</f>
        <v/>
      </c>
      <c r="AS3486" s="13" t="n"/>
      <c r="AT3486" s="13" t="n"/>
      <c r="AU3486" s="13" t="n"/>
    </row>
    <row r="3487">
      <c r="C3487" s="13" t="n">
        <v>150</v>
      </c>
      <c r="D3487" s="14">
        <f>Retailers!I532</f>
        <v/>
      </c>
      <c r="E3487" s="14">
        <f>Retailers!J532</f>
        <v/>
      </c>
      <c r="F3487" s="14">
        <f>Retailers!K532</f>
        <v/>
      </c>
      <c r="T3487" s="14">
        <f>IF(F3486=24,SUM(D3487:F3676),"")</f>
        <v/>
      </c>
      <c r="U3487" s="14" t="n">
        <v>0</v>
      </c>
      <c r="V3487" s="14">
        <f>IF(T3487="","",T3487-U3487)</f>
        <v/>
      </c>
      <c r="AS3487" s="13" t="n"/>
      <c r="AT3487" s="13" t="n"/>
      <c r="AU3487" s="13" t="n"/>
    </row>
    <row r="3488">
      <c r="C3488" s="13" t="n">
        <v>151</v>
      </c>
      <c r="D3488" s="14">
        <f>Retailers!I533</f>
        <v/>
      </c>
      <c r="E3488" s="14">
        <f>Retailers!J533</f>
        <v/>
      </c>
      <c r="F3488" s="14">
        <f>Retailers!K533</f>
        <v/>
      </c>
      <c r="T3488" s="14">
        <f>IF(F3487=24,SUM(D3488:F3677),"")</f>
        <v/>
      </c>
      <c r="U3488" s="14" t="n">
        <v>0</v>
      </c>
      <c r="V3488" s="14">
        <f>IF(T3488="","",T3488-U3488)</f>
        <v/>
      </c>
      <c r="AS3488" s="13" t="n"/>
      <c r="AT3488" s="13" t="n"/>
      <c r="AU3488" s="13" t="n"/>
    </row>
    <row r="3489">
      <c r="C3489" s="13" t="n">
        <v>152</v>
      </c>
      <c r="D3489" s="14">
        <f>Retailers!I534</f>
        <v/>
      </c>
      <c r="E3489" s="14">
        <f>Retailers!J534</f>
        <v/>
      </c>
      <c r="F3489" s="14">
        <f>Retailers!K534</f>
        <v/>
      </c>
      <c r="T3489" s="14">
        <f>IF(F3488=24,SUM(D3489:F3678),"")</f>
        <v/>
      </c>
      <c r="U3489" s="14" t="n">
        <v>0</v>
      </c>
      <c r="V3489" s="14">
        <f>IF(T3489="","",T3489-U3489)</f>
        <v/>
      </c>
      <c r="AS3489" s="13" t="n"/>
      <c r="AT3489" s="13" t="n"/>
      <c r="AU3489" s="13" t="n"/>
    </row>
    <row r="3490">
      <c r="C3490" s="13" t="n">
        <v>153</v>
      </c>
      <c r="D3490" s="14">
        <f>Retailers!I535</f>
        <v/>
      </c>
      <c r="E3490" s="14">
        <f>Retailers!J535</f>
        <v/>
      </c>
      <c r="F3490" s="14">
        <f>Retailers!K535</f>
        <v/>
      </c>
      <c r="T3490" s="14">
        <f>IF(F3489=24,SUM(D3490:F3679),"")</f>
        <v/>
      </c>
      <c r="U3490" s="14" t="n">
        <v>0</v>
      </c>
      <c r="V3490" s="14">
        <f>IF(T3490="","",T3490-U3490)</f>
        <v/>
      </c>
      <c r="AS3490" s="13" t="n"/>
      <c r="AT3490" s="13" t="n"/>
      <c r="AU3490" s="13" t="n"/>
    </row>
    <row r="3491">
      <c r="C3491" s="13" t="n">
        <v>154</v>
      </c>
      <c r="D3491" s="14">
        <f>Retailers!I536</f>
        <v/>
      </c>
      <c r="E3491" s="14">
        <f>Retailers!J536</f>
        <v/>
      </c>
      <c r="F3491" s="14">
        <f>Retailers!K536</f>
        <v/>
      </c>
      <c r="T3491" s="14">
        <f>IF(F3490=24,SUM(D3491:F3680),"")</f>
        <v/>
      </c>
      <c r="U3491" s="14" t="n">
        <v>0</v>
      </c>
      <c r="V3491" s="14">
        <f>IF(T3491="","",T3491-U3491)</f>
        <v/>
      </c>
      <c r="AS3491" s="13" t="n"/>
      <c r="AT3491" s="13" t="n"/>
      <c r="AU3491" s="13" t="n"/>
    </row>
    <row r="3492">
      <c r="C3492" s="13" t="n">
        <v>155</v>
      </c>
      <c r="D3492" s="14">
        <f>Retailers!I537</f>
        <v/>
      </c>
      <c r="E3492" s="14">
        <f>Retailers!J537</f>
        <v/>
      </c>
      <c r="F3492" s="14">
        <f>Retailers!K537</f>
        <v/>
      </c>
      <c r="T3492" s="14">
        <f>IF(F3491=24,SUM(D3492:F3681),"")</f>
        <v/>
      </c>
      <c r="U3492" s="14" t="n">
        <v>0</v>
      </c>
      <c r="V3492" s="14">
        <f>IF(T3492="","",T3492-U3492)</f>
        <v/>
      </c>
      <c r="AS3492" s="13" t="n"/>
      <c r="AT3492" s="13" t="n"/>
      <c r="AU3492" s="13" t="n"/>
    </row>
    <row r="3493">
      <c r="C3493" s="13" t="n">
        <v>156</v>
      </c>
      <c r="D3493" s="14">
        <f>Retailers!I538</f>
        <v/>
      </c>
      <c r="E3493" s="14">
        <f>Retailers!J538</f>
        <v/>
      </c>
      <c r="F3493" s="14">
        <f>Retailers!K538</f>
        <v/>
      </c>
      <c r="T3493" s="14">
        <f>IF(F3492=24,SUM(D3493:F3682),"")</f>
        <v/>
      </c>
      <c r="U3493" s="14" t="n">
        <v>0</v>
      </c>
      <c r="V3493" s="14">
        <f>IF(T3493="","",T3493-U3493)</f>
        <v/>
      </c>
      <c r="AS3493" s="13" t="n"/>
      <c r="AT3493" s="13" t="n"/>
      <c r="AU3493" s="13" t="n"/>
    </row>
    <row r="3494">
      <c r="C3494" s="13" t="n">
        <v>157</v>
      </c>
      <c r="D3494" s="14">
        <f>Retailers!I539</f>
        <v/>
      </c>
      <c r="E3494" s="14">
        <f>Retailers!J539</f>
        <v/>
      </c>
      <c r="F3494" s="14">
        <f>Retailers!K539</f>
        <v/>
      </c>
      <c r="T3494" s="14">
        <f>IF(F3493=24,SUM(D3494:F3683),"")</f>
        <v/>
      </c>
      <c r="U3494" s="14" t="n">
        <v>0</v>
      </c>
      <c r="V3494" s="14">
        <f>IF(T3494="","",T3494-U3494)</f>
        <v/>
      </c>
      <c r="AS3494" s="13" t="n"/>
      <c r="AT3494" s="13" t="n"/>
      <c r="AU3494" s="13" t="n"/>
    </row>
    <row r="3495">
      <c r="C3495" s="13" t="n">
        <v>158</v>
      </c>
      <c r="D3495" s="14">
        <f>Retailers!I540</f>
        <v/>
      </c>
      <c r="E3495" s="14">
        <f>Retailers!J540</f>
        <v/>
      </c>
      <c r="F3495" s="14">
        <f>Retailers!K540</f>
        <v/>
      </c>
      <c r="T3495" s="14">
        <f>IF(F3494=24,SUM(D3495:F3684),"")</f>
        <v/>
      </c>
      <c r="U3495" s="14" t="n">
        <v>0</v>
      </c>
      <c r="V3495" s="14">
        <f>IF(T3495="","",T3495-U3495)</f>
        <v/>
      </c>
      <c r="AS3495" s="13" t="n"/>
      <c r="AT3495" s="13" t="n"/>
      <c r="AU3495" s="13" t="n"/>
    </row>
    <row r="3496">
      <c r="C3496" s="13" t="n">
        <v>159</v>
      </c>
      <c r="D3496" s="14">
        <f>Retailers!I541</f>
        <v/>
      </c>
      <c r="E3496" s="14">
        <f>Retailers!J541</f>
        <v/>
      </c>
      <c r="F3496" s="14">
        <f>Retailers!K541</f>
        <v/>
      </c>
      <c r="T3496" s="14">
        <f>IF(F3495=24,SUM(D3496:F3685),"")</f>
        <v/>
      </c>
      <c r="U3496" s="14" t="n">
        <v>0</v>
      </c>
      <c r="V3496" s="14">
        <f>IF(T3496="","",T3496-U3496)</f>
        <v/>
      </c>
      <c r="AS3496" s="13" t="n"/>
      <c r="AT3496" s="13" t="n"/>
      <c r="AU3496" s="13" t="n"/>
    </row>
    <row r="3497">
      <c r="C3497" s="13" t="n">
        <v>160</v>
      </c>
      <c r="D3497" s="14">
        <f>Retailers!I542</f>
        <v/>
      </c>
      <c r="E3497" s="14">
        <f>Retailers!J542</f>
        <v/>
      </c>
      <c r="F3497" s="14">
        <f>Retailers!K542</f>
        <v/>
      </c>
      <c r="T3497" s="14">
        <f>IF(F3496=24,SUM(D3497:F3686),"")</f>
        <v/>
      </c>
      <c r="U3497" s="14" t="n">
        <v>0</v>
      </c>
      <c r="V3497" s="14">
        <f>IF(T3497="","",T3497-U3497)</f>
        <v/>
      </c>
      <c r="AS3497" s="13" t="n"/>
      <c r="AT3497" s="13" t="n"/>
      <c r="AU3497" s="13" t="n"/>
    </row>
    <row r="3498">
      <c r="C3498" s="13" t="n">
        <v>161</v>
      </c>
      <c r="D3498" s="14">
        <f>Retailers!I543</f>
        <v/>
      </c>
      <c r="E3498" s="14">
        <f>Retailers!J543</f>
        <v/>
      </c>
      <c r="F3498" s="14">
        <f>Retailers!K543</f>
        <v/>
      </c>
      <c r="T3498" s="14">
        <f>IF(F3497=24,SUM(D3498:F3687),"")</f>
        <v/>
      </c>
      <c r="U3498" s="14" t="n">
        <v>0</v>
      </c>
      <c r="V3498" s="14">
        <f>IF(T3498="","",T3498-U3498)</f>
        <v/>
      </c>
      <c r="AS3498" s="13" t="n"/>
      <c r="AT3498" s="13" t="n"/>
      <c r="AU3498" s="13" t="n"/>
    </row>
    <row r="3499">
      <c r="C3499" s="13" t="n">
        <v>162</v>
      </c>
      <c r="D3499" s="14">
        <f>Retailers!I544</f>
        <v/>
      </c>
      <c r="E3499" s="14">
        <f>Retailers!J544</f>
        <v/>
      </c>
      <c r="F3499" s="14">
        <f>Retailers!K544</f>
        <v/>
      </c>
      <c r="T3499" s="14">
        <f>IF(F3498=24,SUM(D3499:F3688),"")</f>
        <v/>
      </c>
      <c r="U3499" s="14" t="n">
        <v>0</v>
      </c>
      <c r="V3499" s="14">
        <f>IF(T3499="","",T3499-U3499)</f>
        <v/>
      </c>
      <c r="AS3499" s="13" t="n"/>
      <c r="AT3499" s="13" t="n"/>
      <c r="AU3499" s="13" t="n"/>
    </row>
    <row r="3500">
      <c r="C3500" s="13" t="n">
        <v>163</v>
      </c>
      <c r="D3500" s="14">
        <f>Retailers!I545</f>
        <v/>
      </c>
      <c r="E3500" s="14">
        <f>Retailers!J545</f>
        <v/>
      </c>
      <c r="F3500" s="14">
        <f>Retailers!K545</f>
        <v/>
      </c>
      <c r="T3500" s="14">
        <f>IF(F3499=24,SUM(D3500:F3689),"")</f>
        <v/>
      </c>
      <c r="U3500" s="14" t="n">
        <v>0</v>
      </c>
      <c r="V3500" s="14">
        <f>IF(T3500="","",T3500-U3500)</f>
        <v/>
      </c>
      <c r="AS3500" s="13" t="n"/>
      <c r="AT3500" s="13" t="n"/>
      <c r="AU3500" s="13" t="n"/>
    </row>
    <row r="3501">
      <c r="C3501" s="13" t="n">
        <v>164</v>
      </c>
      <c r="D3501" s="14">
        <f>Retailers!I546</f>
        <v/>
      </c>
      <c r="E3501" s="14">
        <f>Retailers!J546</f>
        <v/>
      </c>
      <c r="F3501" s="14">
        <f>Retailers!K546</f>
        <v/>
      </c>
      <c r="T3501" s="14">
        <f>IF(F3500=24,SUM(D3501:F3690),"")</f>
        <v/>
      </c>
      <c r="U3501" s="14" t="n">
        <v>0</v>
      </c>
      <c r="V3501" s="14">
        <f>IF(T3501="","",T3501-U3501)</f>
        <v/>
      </c>
      <c r="AS3501" s="13" t="n"/>
      <c r="AT3501" s="13" t="n"/>
      <c r="AU3501" s="13" t="n"/>
    </row>
    <row r="3502">
      <c r="C3502" s="13" t="n">
        <v>165</v>
      </c>
      <c r="D3502" s="14">
        <f>Retailers!I547</f>
        <v/>
      </c>
      <c r="E3502" s="14">
        <f>Retailers!J547</f>
        <v/>
      </c>
      <c r="F3502" s="14">
        <f>Retailers!K547</f>
        <v/>
      </c>
      <c r="T3502" s="14">
        <f>IF(F3501=24,SUM(D3502:F3691),"")</f>
        <v/>
      </c>
      <c r="U3502" s="14" t="n">
        <v>0</v>
      </c>
      <c r="V3502" s="14">
        <f>IF(T3502="","",T3502-U3502)</f>
        <v/>
      </c>
      <c r="AS3502" s="13" t="n"/>
      <c r="AT3502" s="13" t="n"/>
      <c r="AU3502" s="13" t="n"/>
    </row>
    <row r="3503">
      <c r="C3503" s="13" t="n">
        <v>166</v>
      </c>
      <c r="D3503" s="14">
        <f>Retailers!I548</f>
        <v/>
      </c>
      <c r="E3503" s="14">
        <f>Retailers!J548</f>
        <v/>
      </c>
      <c r="F3503" s="14">
        <f>Retailers!K548</f>
        <v/>
      </c>
      <c r="T3503" s="14">
        <f>IF(F3502=24,SUM(D3503:F3692),"")</f>
        <v/>
      </c>
      <c r="U3503" s="14" t="n">
        <v>0</v>
      </c>
      <c r="V3503" s="14">
        <f>IF(T3503="","",T3503-U3503)</f>
        <v/>
      </c>
      <c r="AS3503" s="13" t="n"/>
      <c r="AT3503" s="13" t="n"/>
      <c r="AU3503" s="13" t="n"/>
    </row>
    <row r="3504">
      <c r="C3504" s="13" t="n">
        <v>167</v>
      </c>
      <c r="D3504" s="14">
        <f>Retailers!I549</f>
        <v/>
      </c>
      <c r="E3504" s="14">
        <f>Retailers!J549</f>
        <v/>
      </c>
      <c r="F3504" s="14">
        <f>Retailers!K549</f>
        <v/>
      </c>
      <c r="T3504" s="14">
        <f>IF(F3503=24,SUM(D3504:F3693),"")</f>
        <v/>
      </c>
      <c r="U3504" s="14" t="n">
        <v>0</v>
      </c>
      <c r="V3504" s="14">
        <f>IF(T3504="","",T3504-U3504)</f>
        <v/>
      </c>
      <c r="AS3504" s="13" t="n"/>
      <c r="AT3504" s="13" t="n"/>
      <c r="AU3504" s="13" t="n"/>
    </row>
    <row r="3505">
      <c r="C3505" s="13" t="n">
        <v>168</v>
      </c>
      <c r="D3505" s="14">
        <f>Retailers!I550</f>
        <v/>
      </c>
      <c r="E3505" s="14">
        <f>Retailers!J550</f>
        <v/>
      </c>
      <c r="F3505" s="14">
        <f>Retailers!K550</f>
        <v/>
      </c>
      <c r="T3505" s="14">
        <f>IF(F3504=24,SUM(D3505:F3694),"")</f>
        <v/>
      </c>
      <c r="U3505" s="14" t="n">
        <v>0</v>
      </c>
      <c r="V3505" s="14">
        <f>IF(T3505="","",T3505-U3505)</f>
        <v/>
      </c>
      <c r="AS3505" s="13" t="n"/>
      <c r="AT3505" s="13" t="n"/>
      <c r="AU3505" s="13" t="n"/>
    </row>
    <row r="3506">
      <c r="C3506" s="13" t="n">
        <v>169</v>
      </c>
      <c r="D3506" s="14">
        <f>Retailers!I551</f>
        <v/>
      </c>
      <c r="E3506" s="14">
        <f>Retailers!J551</f>
        <v/>
      </c>
      <c r="F3506" s="14">
        <f>Retailers!K551</f>
        <v/>
      </c>
      <c r="T3506" s="14">
        <f>IF(F3505=24,SUM(D3506:F3695),"")</f>
        <v/>
      </c>
      <c r="U3506" s="14" t="n">
        <v>0</v>
      </c>
      <c r="V3506" s="14">
        <f>IF(T3506="","",T3506-U3506)</f>
        <v/>
      </c>
      <c r="AS3506" s="13" t="n"/>
      <c r="AT3506" s="13" t="n"/>
      <c r="AU3506" s="13" t="n"/>
    </row>
    <row r="3507">
      <c r="C3507" s="13" t="n">
        <v>170</v>
      </c>
      <c r="D3507" s="14">
        <f>Retailers!I552</f>
        <v/>
      </c>
      <c r="E3507" s="14">
        <f>Retailers!J552</f>
        <v/>
      </c>
      <c r="F3507" s="14">
        <f>Retailers!K552</f>
        <v/>
      </c>
      <c r="T3507" s="14">
        <f>IF(F3506=24,SUM(D3507:F3696),"")</f>
        <v/>
      </c>
      <c r="U3507" s="14" t="n">
        <v>0</v>
      </c>
      <c r="V3507" s="14">
        <f>IF(T3507="","",T3507-U3507)</f>
        <v/>
      </c>
      <c r="AS3507" s="13" t="n"/>
      <c r="AT3507" s="13" t="n"/>
      <c r="AU3507" s="13" t="n"/>
    </row>
    <row r="3508">
      <c r="C3508" s="13" t="n">
        <v>171</v>
      </c>
      <c r="D3508" s="14">
        <f>Retailers!I553</f>
        <v/>
      </c>
      <c r="E3508" s="14">
        <f>Retailers!J553</f>
        <v/>
      </c>
      <c r="F3508" s="14">
        <f>Retailers!K553</f>
        <v/>
      </c>
      <c r="T3508" s="14">
        <f>IF(F3507=24,SUM(D3508:F3697),"")</f>
        <v/>
      </c>
      <c r="U3508" s="14" t="n">
        <v>0</v>
      </c>
      <c r="V3508" s="14">
        <f>IF(T3508="","",T3508-U3508)</f>
        <v/>
      </c>
      <c r="AS3508" s="13" t="n"/>
      <c r="AT3508" s="13" t="n"/>
      <c r="AU3508" s="13" t="n"/>
    </row>
    <row r="3509">
      <c r="C3509" s="13" t="n">
        <v>172</v>
      </c>
      <c r="D3509" s="14">
        <f>Retailers!I554</f>
        <v/>
      </c>
      <c r="E3509" s="14">
        <f>Retailers!J554</f>
        <v/>
      </c>
      <c r="F3509" s="14">
        <f>Retailers!K554</f>
        <v/>
      </c>
      <c r="T3509" s="14">
        <f>IF(F3508=24,SUM(D3509:F3698),"")</f>
        <v/>
      </c>
      <c r="U3509" s="14" t="n">
        <v>0</v>
      </c>
      <c r="V3509" s="14">
        <f>IF(T3509="","",T3509-U3509)</f>
        <v/>
      </c>
      <c r="AS3509" s="13" t="n"/>
      <c r="AT3509" s="13" t="n"/>
      <c r="AU3509" s="13" t="n"/>
    </row>
    <row r="3510">
      <c r="C3510" s="13" t="n">
        <v>173</v>
      </c>
      <c r="D3510" s="14">
        <f>Retailers!I555</f>
        <v/>
      </c>
      <c r="E3510" s="14">
        <f>Retailers!J555</f>
        <v/>
      </c>
      <c r="F3510" s="14">
        <f>Retailers!K555</f>
        <v/>
      </c>
      <c r="T3510" s="14">
        <f>IF(F3509=24,SUM(D3510:F3699),"")</f>
        <v/>
      </c>
      <c r="U3510" s="14" t="n">
        <v>0</v>
      </c>
      <c r="V3510" s="14">
        <f>IF(T3510="","",T3510-U3510)</f>
        <v/>
      </c>
      <c r="AS3510" s="13" t="n"/>
      <c r="AT3510" s="13" t="n"/>
      <c r="AU3510" s="13" t="n"/>
    </row>
    <row r="3511">
      <c r="C3511" s="13" t="n">
        <v>174</v>
      </c>
      <c r="D3511" s="14">
        <f>Retailers!I556</f>
        <v/>
      </c>
      <c r="E3511" s="14">
        <f>Retailers!J556</f>
        <v/>
      </c>
      <c r="F3511" s="14">
        <f>Retailers!K556</f>
        <v/>
      </c>
      <c r="T3511" s="14">
        <f>IF(F3510=24,SUM(D3511:F3700),"")</f>
        <v/>
      </c>
      <c r="U3511" s="14" t="n">
        <v>0</v>
      </c>
      <c r="V3511" s="14">
        <f>IF(T3511="","",T3511-U3511)</f>
        <v/>
      </c>
      <c r="AS3511" s="13" t="n"/>
      <c r="AT3511" s="13" t="n"/>
      <c r="AU3511" s="13" t="n"/>
    </row>
    <row r="3512">
      <c r="C3512" s="13" t="n">
        <v>175</v>
      </c>
      <c r="D3512" s="14">
        <f>Retailers!I557</f>
        <v/>
      </c>
      <c r="E3512" s="14">
        <f>Retailers!J557</f>
        <v/>
      </c>
      <c r="F3512" s="14">
        <f>Retailers!K557</f>
        <v/>
      </c>
      <c r="T3512" s="14">
        <f>IF(F3511=24,SUM(D3512:F3701),"")</f>
        <v/>
      </c>
      <c r="U3512" s="14" t="n">
        <v>0</v>
      </c>
      <c r="V3512" s="14">
        <f>IF(T3512="","",T3512-U3512)</f>
        <v/>
      </c>
      <c r="AS3512" s="13" t="n"/>
      <c r="AT3512" s="13" t="n"/>
      <c r="AU3512" s="13" t="n"/>
    </row>
    <row r="3513">
      <c r="C3513" s="13" t="n">
        <v>176</v>
      </c>
      <c r="D3513" s="14">
        <f>Retailers!I558</f>
        <v/>
      </c>
      <c r="E3513" s="14">
        <f>Retailers!J558</f>
        <v/>
      </c>
      <c r="F3513" s="14">
        <f>Retailers!K558</f>
        <v/>
      </c>
      <c r="T3513" s="14">
        <f>IF(F3512=24,SUM(D3513:F3702),"")</f>
        <v/>
      </c>
      <c r="U3513" s="14" t="n">
        <v>0</v>
      </c>
      <c r="V3513" s="14">
        <f>IF(T3513="","",T3513-U3513)</f>
        <v/>
      </c>
      <c r="AS3513" s="13" t="n"/>
      <c r="AT3513" s="13" t="n"/>
      <c r="AU3513" s="13" t="n"/>
    </row>
    <row r="3514">
      <c r="C3514" s="13" t="n">
        <v>177</v>
      </c>
      <c r="D3514" s="14">
        <f>Retailers!I559</f>
        <v/>
      </c>
      <c r="E3514" s="14">
        <f>Retailers!J559</f>
        <v/>
      </c>
      <c r="F3514" s="14">
        <f>Retailers!K559</f>
        <v/>
      </c>
      <c r="T3514" s="14">
        <f>IF(F3513=24,SUM(D3514:F3703),"")</f>
        <v/>
      </c>
      <c r="U3514" s="14" t="n">
        <v>0</v>
      </c>
      <c r="V3514" s="14">
        <f>IF(T3514="","",T3514-U3514)</f>
        <v/>
      </c>
      <c r="AS3514" s="13" t="n"/>
      <c r="AT3514" s="13" t="n"/>
      <c r="AU3514" s="13" t="n"/>
    </row>
    <row r="3515">
      <c r="C3515" s="13" t="n">
        <v>178</v>
      </c>
      <c r="D3515" s="14">
        <f>Retailers!I560</f>
        <v/>
      </c>
      <c r="E3515" s="14">
        <f>Retailers!J560</f>
        <v/>
      </c>
      <c r="F3515" s="14">
        <f>Retailers!K560</f>
        <v/>
      </c>
      <c r="T3515" s="14">
        <f>IF(F3514=24,SUM(D3515:F3704),"")</f>
        <v/>
      </c>
      <c r="U3515" s="14" t="n">
        <v>0</v>
      </c>
      <c r="V3515" s="14">
        <f>IF(T3515="","",T3515-U3515)</f>
        <v/>
      </c>
      <c r="AS3515" s="13" t="n"/>
      <c r="AT3515" s="13" t="n"/>
      <c r="AU3515" s="13" t="n"/>
    </row>
    <row r="3516">
      <c r="C3516" s="13" t="n">
        <v>179</v>
      </c>
      <c r="D3516" s="14">
        <f>Retailers!I561</f>
        <v/>
      </c>
      <c r="E3516" s="14">
        <f>Retailers!J561</f>
        <v/>
      </c>
      <c r="F3516" s="14">
        <f>Retailers!K561</f>
        <v/>
      </c>
      <c r="T3516" s="14">
        <f>IF(F3515=24,SUM(D3516:F3705),"")</f>
        <v/>
      </c>
      <c r="U3516" s="14" t="n">
        <v>0</v>
      </c>
      <c r="V3516" s="14">
        <f>IF(T3516="","",T3516-U3516)</f>
        <v/>
      </c>
      <c r="AS3516" s="13" t="n"/>
      <c r="AT3516" s="13" t="n"/>
      <c r="AU3516" s="13" t="n"/>
    </row>
    <row r="3517">
      <c r="C3517" s="13" t="n">
        <v>180</v>
      </c>
      <c r="D3517" s="14">
        <f>Retailers!I562</f>
        <v/>
      </c>
      <c r="E3517" s="14">
        <f>Retailers!J562</f>
        <v/>
      </c>
      <c r="F3517" s="14">
        <f>Retailers!K562</f>
        <v/>
      </c>
      <c r="T3517" s="14">
        <f>IF(F3516=24,SUM(D3517:F3706),"")</f>
        <v/>
      </c>
      <c r="U3517" s="14" t="n">
        <v>0</v>
      </c>
      <c r="V3517" s="14">
        <f>IF(T3517="","",T3517-U3517)</f>
        <v/>
      </c>
      <c r="AS3517" s="13" t="n"/>
      <c r="AT3517" s="13" t="n"/>
      <c r="AU3517" s="13" t="n"/>
    </row>
    <row r="3518">
      <c r="C3518" s="13" t="n">
        <v>181</v>
      </c>
      <c r="D3518" s="14">
        <f>Retailers!I563</f>
        <v/>
      </c>
      <c r="E3518" s="14">
        <f>Retailers!J563</f>
        <v/>
      </c>
      <c r="F3518" s="14">
        <f>Retailers!K563</f>
        <v/>
      </c>
      <c r="T3518" s="14">
        <f>IF(F3517=24,SUM(D3518:F3707),"")</f>
        <v/>
      </c>
      <c r="U3518" s="14" t="n">
        <v>0</v>
      </c>
      <c r="V3518" s="14">
        <f>IF(T3518="","",T3518-U3518)</f>
        <v/>
      </c>
      <c r="AS3518" s="13" t="n"/>
      <c r="AT3518" s="13" t="n"/>
      <c r="AU3518" s="13" t="n"/>
    </row>
    <row r="3519">
      <c r="C3519" s="13" t="n">
        <v>182</v>
      </c>
      <c r="D3519" s="14">
        <f>Retailers!I564</f>
        <v/>
      </c>
      <c r="E3519" s="14">
        <f>Retailers!J564</f>
        <v/>
      </c>
      <c r="F3519" s="14">
        <f>Retailers!K564</f>
        <v/>
      </c>
      <c r="T3519" s="14">
        <f>IF(F3518=24,SUM(D3519:F3708),"")</f>
        <v/>
      </c>
      <c r="U3519" s="14" t="n">
        <v>0</v>
      </c>
      <c r="V3519" s="14">
        <f>IF(T3519="","",T3519-U3519)</f>
        <v/>
      </c>
      <c r="AS3519" s="13" t="n"/>
      <c r="AT3519" s="13" t="n"/>
      <c r="AU3519" s="13" t="n"/>
    </row>
    <row r="3520">
      <c r="C3520" s="13" t="n">
        <v>183</v>
      </c>
      <c r="D3520" s="14">
        <f>Retailers!I565</f>
        <v/>
      </c>
      <c r="E3520" s="14">
        <f>Retailers!J565</f>
        <v/>
      </c>
      <c r="F3520" s="14">
        <f>Retailers!K565</f>
        <v/>
      </c>
      <c r="T3520" s="14">
        <f>IF(F3519=24,SUM(D3520:F3709),"")</f>
        <v/>
      </c>
      <c r="U3520" s="14" t="n">
        <v>0</v>
      </c>
      <c r="V3520" s="14">
        <f>IF(T3520="","",T3520-U3520)</f>
        <v/>
      </c>
      <c r="AS3520" s="13" t="n"/>
      <c r="AT3520" s="13" t="n"/>
      <c r="AU3520" s="13" t="n"/>
    </row>
    <row r="3521">
      <c r="C3521" s="13" t="n">
        <v>184</v>
      </c>
      <c r="D3521" s="14">
        <f>Retailers!I566</f>
        <v/>
      </c>
      <c r="E3521" s="14">
        <f>Retailers!J566</f>
        <v/>
      </c>
      <c r="F3521" s="14">
        <f>Retailers!K566</f>
        <v/>
      </c>
      <c r="T3521" s="14">
        <f>IF(F3520=24,SUM(D3521:F3710),"")</f>
        <v/>
      </c>
      <c r="U3521" s="14" t="n">
        <v>0</v>
      </c>
      <c r="V3521" s="14">
        <f>IF(T3521="","",T3521-U3521)</f>
        <v/>
      </c>
      <c r="AS3521" s="13" t="n"/>
      <c r="AT3521" s="13" t="n"/>
      <c r="AU3521" s="13" t="n"/>
    </row>
    <row r="3522">
      <c r="C3522" s="13" t="n">
        <v>185</v>
      </c>
      <c r="D3522" s="14">
        <f>Retailers!I567</f>
        <v/>
      </c>
      <c r="E3522" s="14">
        <f>Retailers!J567</f>
        <v/>
      </c>
      <c r="F3522" s="14">
        <f>Retailers!K567</f>
        <v/>
      </c>
      <c r="T3522" s="14">
        <f>IF(F3521=24,SUM(D3522:F3711),"")</f>
        <v/>
      </c>
      <c r="U3522" s="14" t="n">
        <v>0</v>
      </c>
      <c r="V3522" s="14">
        <f>IF(T3522="","",T3522-U3522)</f>
        <v/>
      </c>
      <c r="AS3522" s="13" t="n"/>
      <c r="AT3522" s="13" t="n"/>
      <c r="AU3522" s="13" t="n"/>
    </row>
    <row r="3523">
      <c r="C3523" s="13" t="n">
        <v>186</v>
      </c>
      <c r="D3523" s="14">
        <f>Retailers!I568</f>
        <v/>
      </c>
      <c r="E3523" s="14">
        <f>Retailers!J568</f>
        <v/>
      </c>
      <c r="F3523" s="14">
        <f>Retailers!K568</f>
        <v/>
      </c>
      <c r="T3523" s="14">
        <f>IF(F3522=24,SUM(D3523:F3712),"")</f>
        <v/>
      </c>
      <c r="U3523" s="14" t="n">
        <v>0</v>
      </c>
      <c r="V3523" s="14">
        <f>IF(T3523="","",T3523-U3523)</f>
        <v/>
      </c>
      <c r="AS3523" s="13" t="n"/>
      <c r="AT3523" s="13" t="n"/>
      <c r="AU3523" s="13" t="n"/>
    </row>
    <row r="3524">
      <c r="C3524" s="13" t="n">
        <v>187</v>
      </c>
      <c r="D3524" s="14">
        <f>Retailers!I569</f>
        <v/>
      </c>
      <c r="E3524" s="14">
        <f>Retailers!J569</f>
        <v/>
      </c>
      <c r="F3524" s="14">
        <f>Retailers!K569</f>
        <v/>
      </c>
      <c r="T3524" s="14">
        <f>IF(F3523=24,SUM(D3524:F3713),"")</f>
        <v/>
      </c>
      <c r="U3524" s="14" t="n">
        <v>0</v>
      </c>
      <c r="V3524" s="14">
        <f>IF(T3524="","",T3524-U3524)</f>
        <v/>
      </c>
      <c r="AS3524" s="13" t="n"/>
      <c r="AT3524" s="13" t="n"/>
      <c r="AU3524" s="13" t="n"/>
    </row>
    <row r="3525">
      <c r="C3525" s="13" t="n">
        <v>188</v>
      </c>
      <c r="D3525" s="14">
        <f>Retailers!I570</f>
        <v/>
      </c>
      <c r="E3525" s="14">
        <f>Retailers!J570</f>
        <v/>
      </c>
      <c r="F3525" s="14">
        <f>Retailers!K570</f>
        <v/>
      </c>
      <c r="T3525" s="14">
        <f>IF(F3524=24,SUM(D3525:F3714),"")</f>
        <v/>
      </c>
      <c r="U3525" s="14" t="n">
        <v>0</v>
      </c>
      <c r="V3525" s="14">
        <f>IF(T3525="","",T3525-U3525)</f>
        <v/>
      </c>
      <c r="AS3525" s="13" t="n"/>
      <c r="AT3525" s="13" t="n"/>
      <c r="AU3525" s="13" t="n"/>
    </row>
    <row r="3526">
      <c r="C3526" s="13" t="n">
        <v>189</v>
      </c>
      <c r="D3526" s="14">
        <f>Retailers!I571</f>
        <v/>
      </c>
      <c r="E3526" s="14">
        <f>Retailers!J571</f>
        <v/>
      </c>
      <c r="F3526" s="14">
        <f>Retailers!K571</f>
        <v/>
      </c>
      <c r="T3526" s="14">
        <f>IF(F3525=24,SUM(D3526:F3715),"")</f>
        <v/>
      </c>
      <c r="U3526" s="14" t="n">
        <v>0</v>
      </c>
      <c r="V3526" s="14">
        <f>IF(T3526="","",T3526-U3526)</f>
        <v/>
      </c>
      <c r="AS3526" s="13" t="n"/>
      <c r="AT3526" s="13" t="n"/>
      <c r="AU3526" s="13" t="n"/>
    </row>
    <row r="3527">
      <c r="C3527" s="13" t="n">
        <v>190</v>
      </c>
      <c r="D3527" s="14">
        <f>Retailers!I572</f>
        <v/>
      </c>
      <c r="E3527" s="14">
        <f>Retailers!J572</f>
        <v/>
      </c>
      <c r="F3527" s="14">
        <f>Retailers!K572</f>
        <v/>
      </c>
      <c r="T3527" s="14">
        <f>IF(F3526=24,SUM(D3527:F3716),"")</f>
        <v/>
      </c>
      <c r="U3527" s="14" t="n">
        <v>0</v>
      </c>
      <c r="V3527" s="14">
        <f>IF(T3527="","",T3527-U3527)</f>
        <v/>
      </c>
      <c r="AS3527" s="13" t="n"/>
      <c r="AT3527" s="13" t="n"/>
      <c r="AU3527" s="13" t="n"/>
    </row>
    <row r="3528">
      <c r="C3528" s="13" t="n">
        <v>191</v>
      </c>
      <c r="D3528" s="14">
        <f>Retailers!I573</f>
        <v/>
      </c>
      <c r="E3528" s="14">
        <f>Retailers!J573</f>
        <v/>
      </c>
      <c r="F3528" s="14">
        <f>Retailers!K573</f>
        <v/>
      </c>
      <c r="T3528" s="14">
        <f>IF(F3527=24,SUM(D3528:F3717),"")</f>
        <v/>
      </c>
      <c r="U3528" s="14" t="n">
        <v>0</v>
      </c>
      <c r="V3528" s="14">
        <f>IF(T3528="","",T3528-U3528)</f>
        <v/>
      </c>
      <c r="AS3528" s="13" t="n"/>
      <c r="AT3528" s="13" t="n"/>
      <c r="AU3528" s="13" t="n"/>
    </row>
    <row r="3529">
      <c r="C3529" s="13" t="n">
        <v>192</v>
      </c>
      <c r="D3529" s="14">
        <f>Retailers!I574</f>
        <v/>
      </c>
      <c r="E3529" s="14">
        <f>Retailers!J574</f>
        <v/>
      </c>
      <c r="F3529" s="14">
        <f>Retailers!K574</f>
        <v/>
      </c>
      <c r="T3529" s="14">
        <f>IF(F3528=24,SUM(D3529:F3718),"")</f>
        <v/>
      </c>
      <c r="U3529" s="14" t="n">
        <v>0</v>
      </c>
      <c r="V3529" s="14">
        <f>IF(T3529="","",T3529-U3529)</f>
        <v/>
      </c>
      <c r="AS3529" s="13" t="n"/>
      <c r="AT3529" s="13" t="n"/>
      <c r="AU3529" s="13" t="n"/>
    </row>
    <row r="3530">
      <c r="C3530" s="13" t="n">
        <v>193</v>
      </c>
      <c r="D3530" s="14">
        <f>Retailers!I575</f>
        <v/>
      </c>
      <c r="E3530" s="14">
        <f>Retailers!J575</f>
        <v/>
      </c>
      <c r="F3530" s="14">
        <f>Retailers!K575</f>
        <v/>
      </c>
      <c r="T3530" s="14">
        <f>IF(F3529=24,SUM(D3530:F3719),"")</f>
        <v/>
      </c>
      <c r="U3530" s="14" t="n">
        <v>0</v>
      </c>
      <c r="V3530" s="14">
        <f>IF(T3530="","",T3530-U3530)</f>
        <v/>
      </c>
      <c r="AS3530" s="13" t="n"/>
      <c r="AT3530" s="13" t="n"/>
      <c r="AU3530" s="13" t="n"/>
    </row>
    <row r="3531">
      <c r="C3531" s="13" t="n">
        <v>194</v>
      </c>
      <c r="D3531" s="14">
        <f>Retailers!I576</f>
        <v/>
      </c>
      <c r="E3531" s="14">
        <f>Retailers!J576</f>
        <v/>
      </c>
      <c r="F3531" s="14">
        <f>Retailers!K576</f>
        <v/>
      </c>
      <c r="T3531" s="14">
        <f>IF(F3530=24,SUM(D3531:F3720),"")</f>
        <v/>
      </c>
      <c r="U3531" s="14" t="n">
        <v>0</v>
      </c>
      <c r="V3531" s="14">
        <f>IF(T3531="","",T3531-U3531)</f>
        <v/>
      </c>
      <c r="AS3531" s="13" t="n"/>
      <c r="AT3531" s="13" t="n"/>
      <c r="AU3531" s="13" t="n"/>
    </row>
    <row r="3532">
      <c r="C3532" s="13" t="n">
        <v>195</v>
      </c>
      <c r="D3532" s="14">
        <f>Retailers!I577</f>
        <v/>
      </c>
      <c r="E3532" s="14">
        <f>Retailers!J577</f>
        <v/>
      </c>
      <c r="F3532" s="14">
        <f>Retailers!K577</f>
        <v/>
      </c>
      <c r="T3532" s="14">
        <f>IF(F3531=24,SUM(D3532:F3721),"")</f>
        <v/>
      </c>
      <c r="U3532" s="14" t="n">
        <v>0</v>
      </c>
      <c r="V3532" s="14">
        <f>IF(T3532="","",T3532-U3532)</f>
        <v/>
      </c>
      <c r="AS3532" s="13" t="n"/>
      <c r="AT3532" s="13" t="n"/>
      <c r="AU3532" s="13" t="n"/>
    </row>
    <row r="3533">
      <c r="C3533" s="13" t="n">
        <v>196</v>
      </c>
      <c r="D3533" s="14">
        <f>Retailers!I578</f>
        <v/>
      </c>
      <c r="E3533" s="14">
        <f>Retailers!J578</f>
        <v/>
      </c>
      <c r="F3533" s="14">
        <f>Retailers!K578</f>
        <v/>
      </c>
      <c r="T3533" s="14">
        <f>IF(F3532=24,SUM(D3533:F3722),"")</f>
        <v/>
      </c>
      <c r="U3533" s="14" t="n">
        <v>0</v>
      </c>
      <c r="V3533" s="14">
        <f>IF(T3533="","",T3533-U3533)</f>
        <v/>
      </c>
      <c r="AS3533" s="13" t="n"/>
      <c r="AT3533" s="13" t="n"/>
      <c r="AU3533" s="13" t="n"/>
    </row>
    <row r="3534">
      <c r="C3534" s="13" t="n">
        <v>197</v>
      </c>
      <c r="D3534" s="14">
        <f>Retailers!I579</f>
        <v/>
      </c>
      <c r="E3534" s="14">
        <f>Retailers!J579</f>
        <v/>
      </c>
      <c r="F3534" s="14">
        <f>Retailers!K579</f>
        <v/>
      </c>
      <c r="T3534" s="14">
        <f>IF(F3533=24,SUM(D3534:F3723),"")</f>
        <v/>
      </c>
      <c r="U3534" s="14" t="n">
        <v>0</v>
      </c>
      <c r="V3534" s="14">
        <f>IF(T3534="","",T3534-U3534)</f>
        <v/>
      </c>
      <c r="AS3534" s="13" t="n"/>
      <c r="AT3534" s="13" t="n"/>
      <c r="AU3534" s="13" t="n"/>
    </row>
    <row r="3535">
      <c r="C3535" s="13" t="n">
        <v>198</v>
      </c>
      <c r="D3535" s="14">
        <f>Retailers!I580</f>
        <v/>
      </c>
      <c r="E3535" s="14">
        <f>Retailers!J580</f>
        <v/>
      </c>
      <c r="F3535" s="14">
        <f>Retailers!K580</f>
        <v/>
      </c>
      <c r="T3535" s="14">
        <f>IF(F3534=24,SUM(D3535:F3724),"")</f>
        <v/>
      </c>
      <c r="U3535" s="14" t="n">
        <v>0</v>
      </c>
      <c r="V3535" s="14">
        <f>IF(T3535="","",T3535-U3535)</f>
        <v/>
      </c>
      <c r="AS3535" s="13" t="n"/>
      <c r="AT3535" s="13" t="n"/>
      <c r="AU3535" s="13" t="n"/>
    </row>
    <row r="3536">
      <c r="T3536" s="14">
        <f>IF(F3535=24,SUM(D3536:F3725),"")</f>
        <v/>
      </c>
      <c r="U3536" s="14" t="n">
        <v>0</v>
      </c>
      <c r="V3536" s="14">
        <f>IF(T3536="","",T3536-U3536)</f>
        <v/>
      </c>
      <c r="AS3536" s="13" t="n"/>
      <c r="AT3536" s="13" t="n"/>
      <c r="AU3536" s="13" t="n"/>
    </row>
    <row r="3537">
      <c r="C3537" s="13" t="inlineStr">
        <is>
          <t>LB</t>
        </is>
      </c>
      <c r="D3537" s="13" t="n">
        <v>22</v>
      </c>
      <c r="E3537" s="13" t="n">
        <v>23</v>
      </c>
      <c r="F3537" s="13" t="n">
        <v>24</v>
      </c>
      <c r="T3537" s="14">
        <f>IF(F3536=24,SUM(D3537:F3726),"")</f>
        <v/>
      </c>
      <c r="U3537" s="14" t="n">
        <v>0</v>
      </c>
      <c r="V3537" s="14">
        <f>IF(T3537="","",T3537-U3537)</f>
        <v/>
      </c>
      <c r="AS3537" s="13" t="n"/>
      <c r="AT3537" s="13" t="n"/>
      <c r="AU3537" s="13" t="n"/>
    </row>
    <row r="3538">
      <c r="C3538" s="13" t="n">
        <v>9</v>
      </c>
      <c r="T3538" s="14">
        <f>IF(F3537=24,SUM(D3538:F3727),"")</f>
        <v/>
      </c>
      <c r="U3538" s="14" t="n">
        <v>0</v>
      </c>
      <c r="V3538" s="14">
        <f>IF(T3538="","",T3538-U3538)</f>
        <v/>
      </c>
      <c r="AS3538" s="13" t="n">
        <v>71</v>
      </c>
      <c r="AT3538" s="13" t="inlineStr">
        <is>
          <t>LB</t>
        </is>
      </c>
      <c r="AU3538" s="13" t="n">
        <v>16</v>
      </c>
    </row>
    <row r="3539">
      <c r="C3539" s="13" t="n">
        <v>10</v>
      </c>
      <c r="T3539" s="14">
        <f>IF(F3538=24,SUM(D3539:F3728),"")</f>
        <v/>
      </c>
      <c r="U3539" s="14" t="n">
        <v>0</v>
      </c>
      <c r="V3539" s="14">
        <f>IF(T3539="","",T3539-U3539)</f>
        <v/>
      </c>
      <c r="AS3539" s="13" t="n">
        <v>72</v>
      </c>
      <c r="AT3539" s="13" t="n"/>
      <c r="AU3539" s="13" t="inlineStr">
        <is>
          <t>NOVOMain_variables!D248</t>
        </is>
      </c>
    </row>
    <row r="3540">
      <c r="C3540" s="13" t="n">
        <v>11</v>
      </c>
      <c r="T3540" s="14">
        <f>IF(F3539=24,SUM(D3540:F3729),"")</f>
        <v/>
      </c>
      <c r="U3540" s="14" t="n">
        <v>0</v>
      </c>
      <c r="V3540" s="14">
        <f>IF(T3540="","",T3540-U3540)</f>
        <v/>
      </c>
      <c r="AS3540" s="13" t="n"/>
      <c r="AT3540" s="13" t="n"/>
      <c r="AU3540" s="13" t="n"/>
    </row>
    <row r="3541">
      <c r="C3541" s="13" t="n">
        <v>12</v>
      </c>
      <c r="T3541" s="14">
        <f>IF(F3540=24,SUM(D3541:F3730),"")</f>
        <v/>
      </c>
      <c r="U3541" s="14" t="n">
        <v>0</v>
      </c>
      <c r="V3541" s="14">
        <f>IF(T3541="","",T3541-U3541)</f>
        <v/>
      </c>
      <c r="AS3541" s="13" t="n"/>
      <c r="AT3541" s="13" t="n"/>
      <c r="AU3541" s="13" t="n"/>
    </row>
    <row r="3542">
      <c r="C3542" s="13" t="n">
        <v>13</v>
      </c>
      <c r="T3542" s="14">
        <f>IF(F3541=24,SUM(D3542:F3731),"")</f>
        <v/>
      </c>
      <c r="U3542" s="14" t="n">
        <v>0</v>
      </c>
      <c r="V3542" s="14">
        <f>IF(T3542="","",T3542-U3542)</f>
        <v/>
      </c>
      <c r="AS3542" s="13" t="n"/>
      <c r="AT3542" s="13" t="n"/>
      <c r="AU3542" s="13" t="n"/>
    </row>
    <row r="3543">
      <c r="C3543" s="13" t="n">
        <v>14</v>
      </c>
      <c r="T3543" s="14">
        <f>IF(F3542=24,SUM(D3543:F3732),"")</f>
        <v/>
      </c>
      <c r="U3543" s="14" t="n">
        <v>0</v>
      </c>
      <c r="V3543" s="14">
        <f>IF(T3543="","",T3543-U3543)</f>
        <v/>
      </c>
      <c r="AS3543" s="13" t="n"/>
      <c r="AT3543" s="13" t="n"/>
      <c r="AU3543" s="13" t="n"/>
    </row>
    <row r="3544">
      <c r="C3544" s="13" t="n">
        <v>15</v>
      </c>
      <c r="T3544" s="14">
        <f>IF(F3543=24,SUM(D3544:F3733),"")</f>
        <v/>
      </c>
      <c r="U3544" s="14" t="n">
        <v>0</v>
      </c>
      <c r="V3544" s="14">
        <f>IF(T3544="","",T3544-U3544)</f>
        <v/>
      </c>
      <c r="AS3544" s="13" t="n"/>
      <c r="AT3544" s="13" t="n"/>
      <c r="AU3544" s="13" t="n"/>
    </row>
    <row r="3545">
      <c r="C3545" s="13" t="n">
        <v>16</v>
      </c>
      <c r="T3545" s="14">
        <f>IF(F3544=24,SUM(D3545:F3734),"")</f>
        <v/>
      </c>
      <c r="U3545" s="14" t="n">
        <v>0</v>
      </c>
      <c r="V3545" s="14">
        <f>IF(T3545="","",T3545-U3545)</f>
        <v/>
      </c>
      <c r="AS3545" s="13" t="n"/>
      <c r="AT3545" s="13" t="n"/>
      <c r="AU3545" s="13" t="n"/>
    </row>
    <row r="3546">
      <c r="C3546" s="13" t="n">
        <v>17</v>
      </c>
      <c r="T3546" s="14">
        <f>IF(F3545=24,SUM(D3546:F3735),"")</f>
        <v/>
      </c>
      <c r="U3546" s="14" t="n">
        <v>0</v>
      </c>
      <c r="V3546" s="14">
        <f>IF(T3546="","",T3546-U3546)</f>
        <v/>
      </c>
      <c r="AS3546" s="13" t="n"/>
      <c r="AT3546" s="13" t="n"/>
      <c r="AU3546" s="13" t="n"/>
    </row>
    <row r="3547">
      <c r="C3547" s="13" t="n">
        <v>18</v>
      </c>
      <c r="T3547" s="14">
        <f>IF(F3546=24,SUM(D3547:F3736),"")</f>
        <v/>
      </c>
      <c r="U3547" s="14" t="n">
        <v>0</v>
      </c>
      <c r="V3547" s="14">
        <f>IF(T3547="","",T3547-U3547)</f>
        <v/>
      </c>
      <c r="AS3547" s="13" t="n"/>
      <c r="AT3547" s="13" t="n"/>
      <c r="AU3547" s="13" t="n"/>
    </row>
    <row r="3548">
      <c r="C3548" s="13" t="n">
        <v>19</v>
      </c>
      <c r="T3548" s="14">
        <f>IF(F3547=24,SUM(D3548:F3737),"")</f>
        <v/>
      </c>
      <c r="U3548" s="14" t="n">
        <v>0</v>
      </c>
      <c r="V3548" s="14">
        <f>IF(T3548="","",T3548-U3548)</f>
        <v/>
      </c>
      <c r="AS3548" s="13" t="n"/>
      <c r="AT3548" s="13" t="n"/>
      <c r="AU3548" s="13" t="n"/>
    </row>
    <row r="3549">
      <c r="C3549" s="13" t="n">
        <v>20</v>
      </c>
      <c r="T3549" s="14">
        <f>IF(F3548=24,SUM(D3549:F3738),"")</f>
        <v/>
      </c>
      <c r="U3549" s="14" t="n">
        <v>0</v>
      </c>
      <c r="V3549" s="14">
        <f>IF(T3549="","",T3549-U3549)</f>
        <v/>
      </c>
      <c r="AS3549" s="13" t="n"/>
      <c r="AT3549" s="13" t="n"/>
      <c r="AU3549" s="13" t="n"/>
    </row>
    <row r="3550">
      <c r="C3550" s="13" t="n">
        <v>21</v>
      </c>
      <c r="T3550" s="14">
        <f>IF(F3549=24,SUM(D3550:F3739),"")</f>
        <v/>
      </c>
      <c r="U3550" s="14" t="n">
        <v>0</v>
      </c>
      <c r="V3550" s="14">
        <f>IF(T3550="","",T3550-U3550)</f>
        <v/>
      </c>
      <c r="AS3550" s="13" t="n"/>
      <c r="AT3550" s="13" t="n"/>
      <c r="AU3550" s="13" t="n"/>
    </row>
    <row r="3551">
      <c r="C3551" s="13" t="n">
        <v>22</v>
      </c>
      <c r="T3551" s="14">
        <f>IF(F3550=24,SUM(D3551:F3740),"")</f>
        <v/>
      </c>
      <c r="U3551" s="14" t="n">
        <v>0</v>
      </c>
      <c r="V3551" s="14">
        <f>IF(T3551="","",T3551-U3551)</f>
        <v/>
      </c>
      <c r="AS3551" s="13" t="n"/>
      <c r="AT3551" s="13" t="n"/>
      <c r="AU3551" s="13" t="n"/>
    </row>
    <row r="3552">
      <c r="C3552" s="13" t="n">
        <v>23</v>
      </c>
      <c r="T3552" s="14">
        <f>IF(F3551=24,SUM(D3552:F3741),"")</f>
        <v/>
      </c>
      <c r="U3552" s="14" t="n">
        <v>0</v>
      </c>
      <c r="V3552" s="14">
        <f>IF(T3552="","",T3552-U3552)</f>
        <v/>
      </c>
      <c r="AS3552" s="13" t="n"/>
      <c r="AT3552" s="13" t="n"/>
      <c r="AU3552" s="13" t="n"/>
    </row>
    <row r="3553">
      <c r="C3553" s="13" t="n">
        <v>24</v>
      </c>
      <c r="T3553" s="14">
        <f>IF(F3552=24,SUM(D3553:F3742),"")</f>
        <v/>
      </c>
      <c r="U3553" s="14" t="n">
        <v>0</v>
      </c>
      <c r="V3553" s="14">
        <f>IF(T3553="","",T3553-U3553)</f>
        <v/>
      </c>
      <c r="AS3553" s="13" t="n"/>
      <c r="AT3553" s="13" t="n"/>
      <c r="AU3553" s="13" t="n"/>
    </row>
    <row r="3554">
      <c r="C3554" s="13" t="n">
        <v>25</v>
      </c>
      <c r="T3554" s="14">
        <f>IF(F3553=24,SUM(D3554:F3743),"")</f>
        <v/>
      </c>
      <c r="U3554" s="14" t="n">
        <v>0</v>
      </c>
      <c r="V3554" s="14">
        <f>IF(T3554="","",T3554-U3554)</f>
        <v/>
      </c>
      <c r="AS3554" s="13" t="n"/>
      <c r="AT3554" s="13" t="n"/>
      <c r="AU3554" s="13" t="n"/>
    </row>
    <row r="3555">
      <c r="C3555" s="13" t="n">
        <v>26</v>
      </c>
      <c r="T3555" s="14">
        <f>IF(F3554=24,SUM(D3555:F3744),"")</f>
        <v/>
      </c>
      <c r="U3555" s="14" t="n">
        <v>0</v>
      </c>
      <c r="V3555" s="14">
        <f>IF(T3555="","",T3555-U3555)</f>
        <v/>
      </c>
      <c r="AS3555" s="13" t="n"/>
      <c r="AT3555" s="13" t="n"/>
      <c r="AU3555" s="13" t="n"/>
    </row>
    <row r="3556">
      <c r="C3556" s="13" t="n">
        <v>27</v>
      </c>
      <c r="T3556" s="14">
        <f>IF(F3555=24,SUM(D3556:F3745),"")</f>
        <v/>
      </c>
      <c r="U3556" s="14" t="n">
        <v>0</v>
      </c>
      <c r="V3556" s="14">
        <f>IF(T3556="","",T3556-U3556)</f>
        <v/>
      </c>
      <c r="AS3556" s="13" t="n"/>
      <c r="AT3556" s="13" t="n"/>
      <c r="AU3556" s="13" t="n"/>
    </row>
    <row r="3557">
      <c r="C3557" s="13" t="n">
        <v>28</v>
      </c>
      <c r="T3557" s="14">
        <f>IF(F3556=24,SUM(D3557:F3746),"")</f>
        <v/>
      </c>
      <c r="U3557" s="14" t="n">
        <v>0</v>
      </c>
      <c r="V3557" s="14">
        <f>IF(T3557="","",T3557-U3557)</f>
        <v/>
      </c>
      <c r="AS3557" s="13" t="n"/>
      <c r="AT3557" s="13" t="n"/>
      <c r="AU3557" s="13" t="n"/>
    </row>
    <row r="3558">
      <c r="C3558" s="13" t="n">
        <v>29</v>
      </c>
      <c r="T3558" s="14">
        <f>IF(F3557=24,SUM(D3558:F3747),"")</f>
        <v/>
      </c>
      <c r="U3558" s="14" t="n">
        <v>0</v>
      </c>
      <c r="V3558" s="14">
        <f>IF(T3558="","",T3558-U3558)</f>
        <v/>
      </c>
      <c r="AS3558" s="13" t="n"/>
      <c r="AT3558" s="13" t="n"/>
      <c r="AU3558" s="13" t="n"/>
    </row>
    <row r="3559">
      <c r="C3559" s="13" t="n">
        <v>30</v>
      </c>
      <c r="T3559" s="14">
        <f>IF(F3558=24,SUM(D3559:F3748),"")</f>
        <v/>
      </c>
      <c r="U3559" s="14" t="n">
        <v>0</v>
      </c>
      <c r="V3559" s="14">
        <f>IF(T3559="","",T3559-U3559)</f>
        <v/>
      </c>
      <c r="AS3559" s="13" t="n"/>
      <c r="AT3559" s="13" t="n"/>
      <c r="AU3559" s="13" t="n"/>
    </row>
    <row r="3560">
      <c r="C3560" s="13" t="n">
        <v>31</v>
      </c>
      <c r="T3560" s="14">
        <f>IF(F3559=24,SUM(D3560:F3749),"")</f>
        <v/>
      </c>
      <c r="U3560" s="14" t="n">
        <v>0</v>
      </c>
      <c r="V3560" s="14">
        <f>IF(T3560="","",T3560-U3560)</f>
        <v/>
      </c>
      <c r="AS3560" s="13" t="n"/>
      <c r="AT3560" s="13" t="n"/>
      <c r="AU3560" s="13" t="n"/>
    </row>
    <row r="3561">
      <c r="C3561" s="13" t="n">
        <v>32</v>
      </c>
      <c r="T3561" s="14">
        <f>IF(F3560=24,SUM(D3561:F3750),"")</f>
        <v/>
      </c>
      <c r="U3561" s="14" t="n">
        <v>0</v>
      </c>
      <c r="V3561" s="14">
        <f>IF(T3561="","",T3561-U3561)</f>
        <v/>
      </c>
      <c r="AS3561" s="13" t="n"/>
      <c r="AT3561" s="13" t="n"/>
      <c r="AU3561" s="13" t="n"/>
    </row>
    <row r="3562">
      <c r="C3562" s="13" t="n">
        <v>33</v>
      </c>
      <c r="T3562" s="14">
        <f>IF(F3561=24,SUM(D3562:F3751),"")</f>
        <v/>
      </c>
      <c r="U3562" s="14" t="n">
        <v>0</v>
      </c>
      <c r="V3562" s="14">
        <f>IF(T3562="","",T3562-U3562)</f>
        <v/>
      </c>
      <c r="AS3562" s="13" t="n"/>
      <c r="AT3562" s="13" t="n"/>
      <c r="AU3562" s="13" t="n"/>
    </row>
    <row r="3563">
      <c r="C3563" s="13" t="n">
        <v>34</v>
      </c>
      <c r="T3563" s="14">
        <f>IF(F3562=24,SUM(D3563:F3752),"")</f>
        <v/>
      </c>
      <c r="U3563" s="14" t="n">
        <v>0</v>
      </c>
      <c r="V3563" s="14">
        <f>IF(T3563="","",T3563-U3563)</f>
        <v/>
      </c>
      <c r="AS3563" s="13" t="n"/>
      <c r="AT3563" s="13" t="n"/>
      <c r="AU3563" s="13" t="n"/>
    </row>
    <row r="3564">
      <c r="C3564" s="13" t="n">
        <v>35</v>
      </c>
      <c r="T3564" s="14">
        <f>IF(F3563=24,SUM(D3564:F3753),"")</f>
        <v/>
      </c>
      <c r="U3564" s="14" t="n">
        <v>0</v>
      </c>
      <c r="V3564" s="14">
        <f>IF(T3564="","",T3564-U3564)</f>
        <v/>
      </c>
      <c r="AS3564" s="13" t="n"/>
      <c r="AT3564" s="13" t="n"/>
      <c r="AU3564" s="13" t="n"/>
    </row>
    <row r="3565">
      <c r="C3565" s="13" t="n">
        <v>36</v>
      </c>
      <c r="T3565" s="14">
        <f>IF(F3564=24,SUM(D3565:F3754),"")</f>
        <v/>
      </c>
      <c r="U3565" s="14" t="n">
        <v>0</v>
      </c>
      <c r="V3565" s="14">
        <f>IF(T3565="","",T3565-U3565)</f>
        <v/>
      </c>
      <c r="AS3565" s="13" t="n"/>
      <c r="AT3565" s="13" t="n"/>
      <c r="AU3565" s="13" t="n"/>
    </row>
    <row r="3566">
      <c r="C3566" s="13" t="n">
        <v>37</v>
      </c>
      <c r="T3566" s="14">
        <f>IF(F3565=24,SUM(D3566:F3755),"")</f>
        <v/>
      </c>
      <c r="U3566" s="14" t="n">
        <v>0</v>
      </c>
      <c r="V3566" s="14">
        <f>IF(T3566="","",T3566-U3566)</f>
        <v/>
      </c>
      <c r="AS3566" s="13" t="n"/>
      <c r="AT3566" s="13" t="n"/>
      <c r="AU3566" s="13" t="n"/>
    </row>
    <row r="3567">
      <c r="C3567" s="13" t="n">
        <v>38</v>
      </c>
      <c r="T3567" s="14">
        <f>IF(F3566=24,SUM(D3567:F3756),"")</f>
        <v/>
      </c>
      <c r="U3567" s="14" t="n">
        <v>0</v>
      </c>
      <c r="V3567" s="14">
        <f>IF(T3567="","",T3567-U3567)</f>
        <v/>
      </c>
      <c r="AS3567" s="13" t="n"/>
      <c r="AT3567" s="13" t="n"/>
      <c r="AU3567" s="13" t="n"/>
    </row>
    <row r="3568">
      <c r="C3568" s="13" t="n">
        <v>39</v>
      </c>
      <c r="T3568" s="14">
        <f>IF(F3567=24,SUM(D3568:F3757),"")</f>
        <v/>
      </c>
      <c r="U3568" s="14" t="n">
        <v>0</v>
      </c>
      <c r="V3568" s="14">
        <f>IF(T3568="","",T3568-U3568)</f>
        <v/>
      </c>
      <c r="AS3568" s="13" t="n"/>
      <c r="AT3568" s="13" t="n"/>
      <c r="AU3568" s="13" t="n"/>
    </row>
    <row r="3569">
      <c r="C3569" s="13" t="n">
        <v>40</v>
      </c>
      <c r="T3569" s="14">
        <f>IF(F3568=24,SUM(D3569:F3758),"")</f>
        <v/>
      </c>
      <c r="U3569" s="14" t="n">
        <v>0</v>
      </c>
      <c r="V3569" s="14">
        <f>IF(T3569="","",T3569-U3569)</f>
        <v/>
      </c>
      <c r="AS3569" s="13" t="n"/>
      <c r="AT3569" s="13" t="n"/>
      <c r="AU3569" s="13" t="n"/>
    </row>
    <row r="3570">
      <c r="C3570" s="13" t="n">
        <v>41</v>
      </c>
      <c r="T3570" s="14">
        <f>IF(F3569=24,SUM(D3570:F3759),"")</f>
        <v/>
      </c>
      <c r="U3570" s="14" t="n">
        <v>0</v>
      </c>
      <c r="V3570" s="14">
        <f>IF(T3570="","",T3570-U3570)</f>
        <v/>
      </c>
      <c r="AS3570" s="13" t="n"/>
      <c r="AT3570" s="13" t="n"/>
      <c r="AU3570" s="13" t="n"/>
    </row>
    <row r="3571">
      <c r="C3571" s="13" t="n">
        <v>42</v>
      </c>
      <c r="T3571" s="14">
        <f>IF(F3570=24,SUM(D3571:F3760),"")</f>
        <v/>
      </c>
      <c r="U3571" s="14" t="n">
        <v>0</v>
      </c>
      <c r="V3571" s="14">
        <f>IF(T3571="","",T3571-U3571)</f>
        <v/>
      </c>
      <c r="AS3571" s="13" t="n"/>
      <c r="AT3571" s="13" t="n"/>
      <c r="AU3571" s="13" t="n"/>
    </row>
    <row r="3572">
      <c r="C3572" s="13" t="n">
        <v>43</v>
      </c>
      <c r="T3572" s="14">
        <f>IF(F3571=24,SUM(D3572:F3761),"")</f>
        <v/>
      </c>
      <c r="U3572" s="14" t="n">
        <v>0</v>
      </c>
      <c r="V3572" s="14">
        <f>IF(T3572="","",T3572-U3572)</f>
        <v/>
      </c>
      <c r="AS3572" s="13" t="n"/>
      <c r="AT3572" s="13" t="n"/>
      <c r="AU3572" s="13" t="n"/>
    </row>
    <row r="3573">
      <c r="C3573" s="13" t="n">
        <v>44</v>
      </c>
      <c r="T3573" s="14">
        <f>IF(F3572=24,SUM(D3573:F3762),"")</f>
        <v/>
      </c>
      <c r="U3573" s="14" t="n">
        <v>0</v>
      </c>
      <c r="V3573" s="14">
        <f>IF(T3573="","",T3573-U3573)</f>
        <v/>
      </c>
      <c r="AS3573" s="13" t="n"/>
      <c r="AT3573" s="13" t="n"/>
      <c r="AU3573" s="13" t="n"/>
    </row>
    <row r="3574">
      <c r="C3574" s="13" t="n">
        <v>45</v>
      </c>
      <c r="T3574" s="14">
        <f>IF(F3573=24,SUM(D3574:F3763),"")</f>
        <v/>
      </c>
      <c r="U3574" s="14" t="n">
        <v>0</v>
      </c>
      <c r="V3574" s="14">
        <f>IF(T3574="","",T3574-U3574)</f>
        <v/>
      </c>
      <c r="AS3574" s="13" t="n"/>
      <c r="AT3574" s="13" t="n"/>
      <c r="AU3574" s="13" t="n"/>
    </row>
    <row r="3575">
      <c r="C3575" s="13" t="n">
        <v>46</v>
      </c>
      <c r="T3575" s="14">
        <f>IF(F3574=24,SUM(D3575:F3764),"")</f>
        <v/>
      </c>
      <c r="U3575" s="14" t="n">
        <v>0</v>
      </c>
      <c r="V3575" s="14">
        <f>IF(T3575="","",T3575-U3575)</f>
        <v/>
      </c>
      <c r="AS3575" s="13" t="n"/>
      <c r="AT3575" s="13" t="n"/>
      <c r="AU3575" s="13" t="n"/>
    </row>
    <row r="3576">
      <c r="C3576" s="13" t="n">
        <v>47</v>
      </c>
      <c r="T3576" s="14">
        <f>IF(F3575=24,SUM(D3576:F3765),"")</f>
        <v/>
      </c>
      <c r="U3576" s="14" t="n">
        <v>0</v>
      </c>
      <c r="V3576" s="14">
        <f>IF(T3576="","",T3576-U3576)</f>
        <v/>
      </c>
      <c r="AS3576" s="13" t="n"/>
      <c r="AT3576" s="13" t="n"/>
      <c r="AU3576" s="13" t="n"/>
    </row>
    <row r="3577">
      <c r="C3577" s="13" t="n">
        <v>48</v>
      </c>
      <c r="T3577" s="14">
        <f>IF(F3576=24,SUM(D3577:F3766),"")</f>
        <v/>
      </c>
      <c r="U3577" s="14" t="n">
        <v>0</v>
      </c>
      <c r="V3577" s="14">
        <f>IF(T3577="","",T3577-U3577)</f>
        <v/>
      </c>
      <c r="AS3577" s="13" t="n"/>
      <c r="AT3577" s="13" t="n"/>
      <c r="AU3577" s="13" t="n"/>
    </row>
    <row r="3578">
      <c r="C3578" s="13" t="n">
        <v>49</v>
      </c>
      <c r="T3578" s="14">
        <f>IF(F3577=24,SUM(D3578:F3767),"")</f>
        <v/>
      </c>
      <c r="U3578" s="14" t="n">
        <v>0</v>
      </c>
      <c r="V3578" s="14">
        <f>IF(T3578="","",T3578-U3578)</f>
        <v/>
      </c>
      <c r="AS3578" s="13" t="n"/>
      <c r="AT3578" s="13" t="n"/>
      <c r="AU3578" s="13" t="n"/>
    </row>
    <row r="3579">
      <c r="C3579" s="13" t="n">
        <v>50</v>
      </c>
      <c r="T3579" s="14">
        <f>IF(F3578=24,SUM(D3579:F3768),"")</f>
        <v/>
      </c>
      <c r="U3579" s="14" t="n">
        <v>0</v>
      </c>
      <c r="V3579" s="14">
        <f>IF(T3579="","",T3579-U3579)</f>
        <v/>
      </c>
      <c r="AS3579" s="13" t="n"/>
      <c r="AT3579" s="13" t="n"/>
      <c r="AU3579" s="13" t="n"/>
    </row>
    <row r="3580">
      <c r="C3580" s="13" t="n">
        <v>51</v>
      </c>
      <c r="T3580" s="14">
        <f>IF(F3579=24,SUM(D3580:F3769),"")</f>
        <v/>
      </c>
      <c r="U3580" s="14" t="n">
        <v>0</v>
      </c>
      <c r="V3580" s="14">
        <f>IF(T3580="","",T3580-U3580)</f>
        <v/>
      </c>
      <c r="AS3580" s="13" t="n"/>
      <c r="AT3580" s="13" t="n"/>
      <c r="AU3580" s="13" t="n"/>
    </row>
    <row r="3581">
      <c r="C3581" s="13" t="n">
        <v>52</v>
      </c>
      <c r="T3581" s="14">
        <f>IF(F3580=24,SUM(D3581:F3770),"")</f>
        <v/>
      </c>
      <c r="U3581" s="14" t="n">
        <v>0</v>
      </c>
      <c r="V3581" s="14">
        <f>IF(T3581="","",T3581-U3581)</f>
        <v/>
      </c>
      <c r="AS3581" s="13" t="n"/>
      <c r="AT3581" s="13" t="n"/>
      <c r="AU3581" s="13" t="n"/>
    </row>
    <row r="3582">
      <c r="C3582" s="13" t="n">
        <v>53</v>
      </c>
      <c r="T3582" s="14">
        <f>IF(F3581=24,SUM(D3582:F3771),"")</f>
        <v/>
      </c>
      <c r="U3582" s="14" t="n">
        <v>0</v>
      </c>
      <c r="V3582" s="14">
        <f>IF(T3582="","",T3582-U3582)</f>
        <v/>
      </c>
      <c r="AS3582" s="13" t="n"/>
      <c r="AT3582" s="13" t="n"/>
      <c r="AU3582" s="13" t="n"/>
    </row>
    <row r="3583">
      <c r="C3583" s="13" t="n">
        <v>54</v>
      </c>
      <c r="T3583" s="14">
        <f>IF(F3582=24,SUM(D3583:F3772),"")</f>
        <v/>
      </c>
      <c r="U3583" s="14" t="n">
        <v>0</v>
      </c>
      <c r="V3583" s="14">
        <f>IF(T3583="","",T3583-U3583)</f>
        <v/>
      </c>
      <c r="AS3583" s="13" t="n"/>
      <c r="AT3583" s="13" t="n"/>
      <c r="AU3583" s="13" t="n"/>
    </row>
    <row r="3584">
      <c r="C3584" s="13" t="n">
        <v>55</v>
      </c>
      <c r="T3584" s="14">
        <f>IF(F3583=24,SUM(D3584:F3773),"")</f>
        <v/>
      </c>
      <c r="U3584" s="14" t="n">
        <v>0</v>
      </c>
      <c r="V3584" s="14">
        <f>IF(T3584="","",T3584-U3584)</f>
        <v/>
      </c>
      <c r="AS3584" s="13" t="n"/>
      <c r="AT3584" s="13" t="n"/>
      <c r="AU3584" s="13" t="n"/>
    </row>
    <row r="3585">
      <c r="C3585" s="13" t="n">
        <v>56</v>
      </c>
      <c r="T3585" s="14">
        <f>IF(F3584=24,SUM(D3585:F3774),"")</f>
        <v/>
      </c>
      <c r="U3585" s="14" t="n">
        <v>0</v>
      </c>
      <c r="V3585" s="14">
        <f>IF(T3585="","",T3585-U3585)</f>
        <v/>
      </c>
      <c r="AS3585" s="13" t="n"/>
      <c r="AT3585" s="13" t="n"/>
      <c r="AU3585" s="13" t="n"/>
    </row>
    <row r="3586">
      <c r="C3586" s="13" t="n">
        <v>57</v>
      </c>
      <c r="T3586" s="14">
        <f>IF(F3585=24,SUM(D3586:F3775),"")</f>
        <v/>
      </c>
      <c r="U3586" s="14" t="n">
        <v>0</v>
      </c>
      <c r="V3586" s="14">
        <f>IF(T3586="","",T3586-U3586)</f>
        <v/>
      </c>
      <c r="AS3586" s="13" t="n"/>
      <c r="AT3586" s="13" t="n"/>
      <c r="AU3586" s="13" t="n"/>
    </row>
    <row r="3587">
      <c r="C3587" s="13" t="n">
        <v>58</v>
      </c>
      <c r="T3587" s="14">
        <f>IF(F3586=24,SUM(D3587:F3776),"")</f>
        <v/>
      </c>
      <c r="U3587" s="14" t="n">
        <v>0</v>
      </c>
      <c r="V3587" s="14">
        <f>IF(T3587="","",T3587-U3587)</f>
        <v/>
      </c>
      <c r="AS3587" s="13" t="n"/>
      <c r="AT3587" s="13" t="n"/>
      <c r="AU3587" s="13" t="n"/>
    </row>
    <row r="3588">
      <c r="C3588" s="13" t="n">
        <v>59</v>
      </c>
      <c r="T3588" s="14">
        <f>IF(F3587=24,SUM(D3588:F3777),"")</f>
        <v/>
      </c>
      <c r="U3588" s="14" t="n">
        <v>0</v>
      </c>
      <c r="V3588" s="14">
        <f>IF(T3588="","",T3588-U3588)</f>
        <v/>
      </c>
      <c r="AS3588" s="13" t="n"/>
      <c r="AT3588" s="13" t="n"/>
      <c r="AU3588" s="13" t="n"/>
    </row>
    <row r="3589">
      <c r="C3589" s="13" t="n">
        <v>60</v>
      </c>
      <c r="T3589" s="14">
        <f>IF(F3588=24,SUM(D3589:F3778),"")</f>
        <v/>
      </c>
      <c r="U3589" s="14" t="n">
        <v>0</v>
      </c>
      <c r="V3589" s="14">
        <f>IF(T3589="","",T3589-U3589)</f>
        <v/>
      </c>
      <c r="AS3589" s="13" t="n"/>
      <c r="AT3589" s="13" t="n"/>
      <c r="AU3589" s="13" t="n"/>
    </row>
    <row r="3590">
      <c r="C3590" s="13" t="n">
        <v>61</v>
      </c>
      <c r="T3590" s="14">
        <f>IF(F3589=24,SUM(D3590:F3779),"")</f>
        <v/>
      </c>
      <c r="U3590" s="14" t="n">
        <v>0</v>
      </c>
      <c r="V3590" s="14">
        <f>IF(T3590="","",T3590-U3590)</f>
        <v/>
      </c>
      <c r="AS3590" s="13" t="n"/>
      <c r="AT3590" s="13" t="n"/>
      <c r="AU3590" s="13" t="n"/>
    </row>
    <row r="3591">
      <c r="C3591" s="13" t="n">
        <v>62</v>
      </c>
      <c r="T3591" s="14">
        <f>IF(F3590=24,SUM(D3591:F3780),"")</f>
        <v/>
      </c>
      <c r="U3591" s="14" t="n">
        <v>0</v>
      </c>
      <c r="V3591" s="14">
        <f>IF(T3591="","",T3591-U3591)</f>
        <v/>
      </c>
      <c r="AS3591" s="13" t="n"/>
      <c r="AT3591" s="13" t="n"/>
      <c r="AU3591" s="13" t="n"/>
    </row>
    <row r="3592">
      <c r="C3592" s="13" t="n">
        <v>63</v>
      </c>
      <c r="T3592" s="14">
        <f>IF(F3591=24,SUM(D3592:F3781),"")</f>
        <v/>
      </c>
      <c r="U3592" s="14" t="n">
        <v>0</v>
      </c>
      <c r="V3592" s="14">
        <f>IF(T3592="","",T3592-U3592)</f>
        <v/>
      </c>
      <c r="AS3592" s="13" t="n"/>
      <c r="AT3592" s="13" t="n"/>
      <c r="AU3592" s="13" t="n"/>
    </row>
    <row r="3593">
      <c r="C3593" s="13" t="n">
        <v>64</v>
      </c>
      <c r="T3593" s="14">
        <f>IF(F3592=24,SUM(D3593:F3782),"")</f>
        <v/>
      </c>
      <c r="U3593" s="14" t="n">
        <v>0</v>
      </c>
      <c r="V3593" s="14">
        <f>IF(T3593="","",T3593-U3593)</f>
        <v/>
      </c>
      <c r="AS3593" s="13" t="n"/>
      <c r="AT3593" s="13" t="n"/>
      <c r="AU3593" s="13" t="n"/>
    </row>
    <row r="3594">
      <c r="C3594" s="13" t="n">
        <v>65</v>
      </c>
      <c r="T3594" s="14">
        <f>IF(F3593=24,SUM(D3594:F3783),"")</f>
        <v/>
      </c>
      <c r="U3594" s="14" t="n">
        <v>0</v>
      </c>
      <c r="V3594" s="14">
        <f>IF(T3594="","",T3594-U3594)</f>
        <v/>
      </c>
      <c r="AS3594" s="13" t="n"/>
      <c r="AT3594" s="13" t="n"/>
      <c r="AU3594" s="13" t="n"/>
    </row>
    <row r="3595">
      <c r="C3595" s="13" t="n">
        <v>66</v>
      </c>
      <c r="T3595" s="14">
        <f>IF(F3594=24,SUM(D3595:F3784),"")</f>
        <v/>
      </c>
      <c r="U3595" s="14" t="n">
        <v>0</v>
      </c>
      <c r="V3595" s="14">
        <f>IF(T3595="","",T3595-U3595)</f>
        <v/>
      </c>
      <c r="AS3595" s="13" t="n"/>
      <c r="AT3595" s="13" t="n"/>
      <c r="AU3595" s="13" t="n"/>
    </row>
    <row r="3596">
      <c r="C3596" s="13" t="n">
        <v>67</v>
      </c>
      <c r="T3596" s="14">
        <f>IF(F3595=24,SUM(D3596:F3785),"")</f>
        <v/>
      </c>
      <c r="U3596" s="14" t="n">
        <v>0</v>
      </c>
      <c r="V3596" s="14">
        <f>IF(T3596="","",T3596-U3596)</f>
        <v/>
      </c>
      <c r="AS3596" s="13" t="n"/>
      <c r="AT3596" s="13" t="n"/>
      <c r="AU3596" s="13" t="n"/>
    </row>
    <row r="3597">
      <c r="C3597" s="13" t="n">
        <v>68</v>
      </c>
      <c r="T3597" s="14">
        <f>IF(F3596=24,SUM(D3597:F3786),"")</f>
        <v/>
      </c>
      <c r="U3597" s="14" t="n">
        <v>0</v>
      </c>
      <c r="V3597" s="14">
        <f>IF(T3597="","",T3597-U3597)</f>
        <v/>
      </c>
      <c r="AS3597" s="13" t="n"/>
      <c r="AT3597" s="13" t="n"/>
      <c r="AU3597" s="13" t="n"/>
    </row>
    <row r="3598">
      <c r="C3598" s="13" t="n">
        <v>69</v>
      </c>
      <c r="T3598" s="14">
        <f>IF(F3597=24,SUM(D3598:F3787),"")</f>
        <v/>
      </c>
      <c r="U3598" s="14" t="n">
        <v>0</v>
      </c>
      <c r="V3598" s="14">
        <f>IF(T3598="","",T3598-U3598)</f>
        <v/>
      </c>
      <c r="AS3598" s="13" t="n"/>
      <c r="AT3598" s="13" t="n"/>
      <c r="AU3598" s="13" t="n"/>
    </row>
    <row r="3599">
      <c r="C3599" s="13" t="n">
        <v>70</v>
      </c>
      <c r="T3599" s="14">
        <f>IF(F3598=24,SUM(D3599:F3788),"")</f>
        <v/>
      </c>
      <c r="U3599" s="14" t="n">
        <v>0</v>
      </c>
      <c r="V3599" s="14">
        <f>IF(T3599="","",T3599-U3599)</f>
        <v/>
      </c>
      <c r="AS3599" s="13" t="n"/>
      <c r="AT3599" s="13" t="n"/>
      <c r="AU3599" s="13" t="n"/>
    </row>
    <row r="3600">
      <c r="C3600" s="13" t="n">
        <v>71</v>
      </c>
      <c r="T3600" s="14">
        <f>IF(F3599=24,SUM(D3600:F3789),"")</f>
        <v/>
      </c>
      <c r="U3600" s="14" t="n">
        <v>0</v>
      </c>
      <c r="V3600" s="14">
        <f>IF(T3600="","",T3600-U3600)</f>
        <v/>
      </c>
      <c r="AS3600" s="13" t="n"/>
      <c r="AT3600" s="13" t="n"/>
      <c r="AU3600" s="13" t="n"/>
    </row>
    <row r="3601">
      <c r="C3601" s="13" t="n">
        <v>72</v>
      </c>
      <c r="T3601" s="14">
        <f>IF(F3600=24,SUM(D3601:F3790),"")</f>
        <v/>
      </c>
      <c r="U3601" s="14" t="n">
        <v>0</v>
      </c>
      <c r="V3601" s="14">
        <f>IF(T3601="","",T3601-U3601)</f>
        <v/>
      </c>
      <c r="AS3601" s="13" t="n"/>
      <c r="AT3601" s="13" t="n"/>
      <c r="AU3601" s="13" t="n"/>
    </row>
    <row r="3602">
      <c r="C3602" s="13" t="n">
        <v>73</v>
      </c>
      <c r="T3602" s="14">
        <f>IF(F3601=24,SUM(D3602:F3791),"")</f>
        <v/>
      </c>
      <c r="U3602" s="14" t="n">
        <v>0</v>
      </c>
      <c r="V3602" s="14">
        <f>IF(T3602="","",T3602-U3602)</f>
        <v/>
      </c>
      <c r="AS3602" s="13" t="n"/>
      <c r="AT3602" s="13" t="n"/>
      <c r="AU3602" s="13" t="n"/>
    </row>
    <row r="3603">
      <c r="C3603" s="13" t="n">
        <v>74</v>
      </c>
      <c r="T3603" s="14">
        <f>IF(F3602=24,SUM(D3603:F3792),"")</f>
        <v/>
      </c>
      <c r="U3603" s="14" t="n">
        <v>0</v>
      </c>
      <c r="V3603" s="14">
        <f>IF(T3603="","",T3603-U3603)</f>
        <v/>
      </c>
      <c r="AS3603" s="13" t="n"/>
      <c r="AT3603" s="13" t="n"/>
      <c r="AU3603" s="13" t="n"/>
    </row>
    <row r="3604">
      <c r="C3604" s="13" t="n">
        <v>75</v>
      </c>
      <c r="T3604" s="14">
        <f>IF(F3603=24,SUM(D3604:F3793),"")</f>
        <v/>
      </c>
      <c r="U3604" s="14" t="n">
        <v>0</v>
      </c>
      <c r="V3604" s="14">
        <f>IF(T3604="","",T3604-U3604)</f>
        <v/>
      </c>
      <c r="AS3604" s="13" t="n"/>
      <c r="AT3604" s="13" t="n"/>
      <c r="AU3604" s="13" t="n"/>
    </row>
    <row r="3605">
      <c r="C3605" s="13" t="n">
        <v>76</v>
      </c>
      <c r="T3605" s="14">
        <f>IF(F3604=24,SUM(D3605:F3794),"")</f>
        <v/>
      </c>
      <c r="U3605" s="14" t="n">
        <v>0</v>
      </c>
      <c r="V3605" s="14">
        <f>IF(T3605="","",T3605-U3605)</f>
        <v/>
      </c>
      <c r="AS3605" s="13" t="n"/>
      <c r="AT3605" s="13" t="n"/>
      <c r="AU3605" s="13" t="n"/>
    </row>
    <row r="3606">
      <c r="C3606" s="13" t="n">
        <v>77</v>
      </c>
      <c r="T3606" s="14">
        <f>IF(F3605=24,SUM(D3606:F3795),"")</f>
        <v/>
      </c>
      <c r="U3606" s="14" t="n">
        <v>0</v>
      </c>
      <c r="V3606" s="14">
        <f>IF(T3606="","",T3606-U3606)</f>
        <v/>
      </c>
      <c r="AS3606" s="13" t="n"/>
      <c r="AT3606" s="13" t="n"/>
      <c r="AU3606" s="13" t="n"/>
    </row>
    <row r="3607">
      <c r="C3607" s="13" t="n">
        <v>78</v>
      </c>
      <c r="T3607" s="14">
        <f>IF(F3606=24,SUM(D3607:F3796),"")</f>
        <v/>
      </c>
      <c r="U3607" s="14" t="n">
        <v>0</v>
      </c>
      <c r="V3607" s="14">
        <f>IF(T3607="","",T3607-U3607)</f>
        <v/>
      </c>
      <c r="AS3607" s="13" t="n"/>
      <c r="AT3607" s="13" t="n"/>
      <c r="AU3607" s="13" t="n"/>
    </row>
    <row r="3608">
      <c r="C3608" s="13" t="n">
        <v>79</v>
      </c>
      <c r="T3608" s="14">
        <f>IF(F3607=24,SUM(D3608:F3797),"")</f>
        <v/>
      </c>
      <c r="U3608" s="14" t="n">
        <v>0</v>
      </c>
      <c r="V3608" s="14">
        <f>IF(T3608="","",T3608-U3608)</f>
        <v/>
      </c>
      <c r="AS3608" s="13" t="n"/>
      <c r="AT3608" s="13" t="n"/>
      <c r="AU3608" s="13" t="n"/>
    </row>
    <row r="3609">
      <c r="C3609" s="13" t="n">
        <v>80</v>
      </c>
      <c r="T3609" s="14">
        <f>IF(F3608=24,SUM(D3609:F3798),"")</f>
        <v/>
      </c>
      <c r="U3609" s="14" t="n">
        <v>0</v>
      </c>
      <c r="V3609" s="14">
        <f>IF(T3609="","",T3609-U3609)</f>
        <v/>
      </c>
      <c r="AS3609" s="13" t="n"/>
      <c r="AT3609" s="13" t="n"/>
      <c r="AU3609" s="13" t="n"/>
    </row>
    <row r="3610">
      <c r="C3610" s="13" t="n">
        <v>81</v>
      </c>
      <c r="T3610" s="14">
        <f>IF(F3609=24,SUM(D3610:F3799),"")</f>
        <v/>
      </c>
      <c r="U3610" s="14" t="n">
        <v>0</v>
      </c>
      <c r="V3610" s="14">
        <f>IF(T3610="","",T3610-U3610)</f>
        <v/>
      </c>
      <c r="AS3610" s="13" t="n"/>
      <c r="AT3610" s="13" t="n"/>
      <c r="AU3610" s="13" t="n"/>
    </row>
    <row r="3611">
      <c r="C3611" s="13" t="n">
        <v>82</v>
      </c>
      <c r="T3611" s="14">
        <f>IF(F3610=24,SUM(D3611:F3800),"")</f>
        <v/>
      </c>
      <c r="U3611" s="14" t="n">
        <v>0</v>
      </c>
      <c r="V3611" s="14">
        <f>IF(T3611="","",T3611-U3611)</f>
        <v/>
      </c>
      <c r="AS3611" s="13" t="n"/>
      <c r="AT3611" s="13" t="n"/>
      <c r="AU3611" s="13" t="n"/>
    </row>
    <row r="3612">
      <c r="C3612" s="13" t="n">
        <v>83</v>
      </c>
      <c r="T3612" s="14">
        <f>IF(F3611=24,SUM(D3612:F3801),"")</f>
        <v/>
      </c>
      <c r="U3612" s="14" t="n">
        <v>0</v>
      </c>
      <c r="V3612" s="14">
        <f>IF(T3612="","",T3612-U3612)</f>
        <v/>
      </c>
      <c r="AS3612" s="13" t="n"/>
      <c r="AT3612" s="13" t="n"/>
      <c r="AU3612" s="13" t="n"/>
    </row>
    <row r="3613">
      <c r="C3613" s="13" t="n">
        <v>84</v>
      </c>
      <c r="T3613" s="14">
        <f>IF(F3612=24,SUM(D3613:F3802),"")</f>
        <v/>
      </c>
      <c r="U3613" s="14" t="n">
        <v>0</v>
      </c>
      <c r="V3613" s="14">
        <f>IF(T3613="","",T3613-U3613)</f>
        <v/>
      </c>
      <c r="AS3613" s="13" t="n"/>
      <c r="AT3613" s="13" t="n"/>
      <c r="AU3613" s="13" t="n"/>
    </row>
    <row r="3614">
      <c r="C3614" s="13" t="n">
        <v>85</v>
      </c>
      <c r="T3614" s="14">
        <f>IF(F3613=24,SUM(D3614:F3803),"")</f>
        <v/>
      </c>
      <c r="U3614" s="14" t="n">
        <v>0</v>
      </c>
      <c r="V3614" s="14">
        <f>IF(T3614="","",T3614-U3614)</f>
        <v/>
      </c>
      <c r="AS3614" s="13" t="n"/>
      <c r="AT3614" s="13" t="n"/>
      <c r="AU3614" s="13" t="n"/>
    </row>
    <row r="3615">
      <c r="C3615" s="13" t="n">
        <v>86</v>
      </c>
      <c r="T3615" s="14">
        <f>IF(F3614=24,SUM(D3615:F3804),"")</f>
        <v/>
      </c>
      <c r="U3615" s="14" t="n">
        <v>0</v>
      </c>
      <c r="V3615" s="14">
        <f>IF(T3615="","",T3615-U3615)</f>
        <v/>
      </c>
      <c r="AS3615" s="13" t="n"/>
      <c r="AT3615" s="13" t="n"/>
      <c r="AU3615" s="13" t="n"/>
    </row>
    <row r="3616">
      <c r="C3616" s="13" t="n">
        <v>87</v>
      </c>
      <c r="T3616" s="14">
        <f>IF(F3615=24,SUM(D3616:F3805),"")</f>
        <v/>
      </c>
      <c r="U3616" s="14" t="n">
        <v>0</v>
      </c>
      <c r="V3616" s="14">
        <f>IF(T3616="","",T3616-U3616)</f>
        <v/>
      </c>
      <c r="AS3616" s="13" t="n"/>
      <c r="AT3616" s="13" t="n"/>
      <c r="AU3616" s="13" t="n"/>
    </row>
    <row r="3617">
      <c r="C3617" s="13" t="n">
        <v>88</v>
      </c>
      <c r="T3617" s="14">
        <f>IF(F3616=24,SUM(D3617:F3806),"")</f>
        <v/>
      </c>
      <c r="U3617" s="14" t="n">
        <v>0</v>
      </c>
      <c r="V3617" s="14">
        <f>IF(T3617="","",T3617-U3617)</f>
        <v/>
      </c>
      <c r="AS3617" s="13" t="n"/>
      <c r="AT3617" s="13" t="n"/>
      <c r="AU3617" s="13" t="n"/>
    </row>
    <row r="3618">
      <c r="C3618" s="13" t="n">
        <v>89</v>
      </c>
      <c r="T3618" s="14">
        <f>IF(F3617=24,SUM(D3618:F3807),"")</f>
        <v/>
      </c>
      <c r="U3618" s="14" t="n">
        <v>0</v>
      </c>
      <c r="V3618" s="14">
        <f>IF(T3618="","",T3618-U3618)</f>
        <v/>
      </c>
      <c r="AS3618" s="13" t="n"/>
      <c r="AT3618" s="13" t="n"/>
      <c r="AU3618" s="13" t="n"/>
    </row>
    <row r="3619">
      <c r="C3619" s="13" t="n">
        <v>90</v>
      </c>
      <c r="T3619" s="14">
        <f>IF(F3618=24,SUM(D3619:F3808),"")</f>
        <v/>
      </c>
      <c r="U3619" s="14" t="n">
        <v>0</v>
      </c>
      <c r="V3619" s="14">
        <f>IF(T3619="","",T3619-U3619)</f>
        <v/>
      </c>
      <c r="AS3619" s="13" t="n"/>
      <c r="AT3619" s="13" t="n"/>
      <c r="AU3619" s="13" t="n"/>
    </row>
    <row r="3620">
      <c r="C3620" s="13" t="n">
        <v>91</v>
      </c>
      <c r="T3620" s="14">
        <f>IF(F3619=24,SUM(D3620:F3809),"")</f>
        <v/>
      </c>
      <c r="U3620" s="14" t="n">
        <v>0</v>
      </c>
      <c r="V3620" s="14">
        <f>IF(T3620="","",T3620-U3620)</f>
        <v/>
      </c>
      <c r="AS3620" s="13" t="n"/>
      <c r="AT3620" s="13" t="n"/>
      <c r="AU3620" s="13" t="n"/>
    </row>
    <row r="3621">
      <c r="C3621" s="13" t="n">
        <v>92</v>
      </c>
      <c r="T3621" s="14">
        <f>IF(F3620=24,SUM(D3621:F3810),"")</f>
        <v/>
      </c>
      <c r="U3621" s="14" t="n">
        <v>0</v>
      </c>
      <c r="V3621" s="14">
        <f>IF(T3621="","",T3621-U3621)</f>
        <v/>
      </c>
      <c r="AS3621" s="13" t="n"/>
      <c r="AT3621" s="13" t="n"/>
      <c r="AU3621" s="13" t="n"/>
    </row>
    <row r="3622">
      <c r="C3622" s="13" t="n">
        <v>93</v>
      </c>
      <c r="T3622" s="14">
        <f>IF(F3621=24,SUM(D3622:F3811),"")</f>
        <v/>
      </c>
      <c r="U3622" s="14" t="n">
        <v>0</v>
      </c>
      <c r="V3622" s="14">
        <f>IF(T3622="","",T3622-U3622)</f>
        <v/>
      </c>
      <c r="AS3622" s="13" t="n"/>
      <c r="AT3622" s="13" t="n"/>
      <c r="AU3622" s="13" t="n"/>
    </row>
    <row r="3623">
      <c r="C3623" s="13" t="n">
        <v>94</v>
      </c>
      <c r="T3623" s="14">
        <f>IF(F3622=24,SUM(D3623:F3812),"")</f>
        <v/>
      </c>
      <c r="U3623" s="14" t="n">
        <v>0</v>
      </c>
      <c r="V3623" s="14">
        <f>IF(T3623="","",T3623-U3623)</f>
        <v/>
      </c>
      <c r="AS3623" s="13" t="n"/>
      <c r="AT3623" s="13" t="n"/>
      <c r="AU3623" s="13" t="n"/>
    </row>
    <row r="3624">
      <c r="C3624" s="13" t="n">
        <v>95</v>
      </c>
      <c r="T3624" s="14">
        <f>IF(F3623=24,SUM(D3624:F3813),"")</f>
        <v/>
      </c>
      <c r="U3624" s="14" t="n">
        <v>0</v>
      </c>
      <c r="V3624" s="14">
        <f>IF(T3624="","",T3624-U3624)</f>
        <v/>
      </c>
      <c r="AS3624" s="13" t="n"/>
      <c r="AT3624" s="13" t="n"/>
      <c r="AU3624" s="13" t="n"/>
    </row>
    <row r="3625">
      <c r="C3625" s="13" t="n">
        <v>96</v>
      </c>
      <c r="T3625" s="14">
        <f>IF(F3624=24,SUM(D3625:F3814),"")</f>
        <v/>
      </c>
      <c r="U3625" s="14" t="n">
        <v>0</v>
      </c>
      <c r="V3625" s="14">
        <f>IF(T3625="","",T3625-U3625)</f>
        <v/>
      </c>
      <c r="AS3625" s="13" t="n"/>
      <c r="AT3625" s="13" t="n"/>
      <c r="AU3625" s="13" t="n"/>
    </row>
    <row r="3626">
      <c r="C3626" s="13" t="n">
        <v>97</v>
      </c>
      <c r="T3626" s="14">
        <f>IF(F3625=24,SUM(D3626:F3815),"")</f>
        <v/>
      </c>
      <c r="U3626" s="14" t="n">
        <v>0</v>
      </c>
      <c r="V3626" s="14">
        <f>IF(T3626="","",T3626-U3626)</f>
        <v/>
      </c>
      <c r="AS3626" s="13" t="n"/>
      <c r="AT3626" s="13" t="n"/>
      <c r="AU3626" s="13" t="n"/>
    </row>
    <row r="3627">
      <c r="C3627" s="13" t="n">
        <v>98</v>
      </c>
      <c r="T3627" s="14">
        <f>IF(F3626=24,SUM(D3627:F3816),"")</f>
        <v/>
      </c>
      <c r="U3627" s="14" t="n">
        <v>0</v>
      </c>
      <c r="V3627" s="14">
        <f>IF(T3627="","",T3627-U3627)</f>
        <v/>
      </c>
      <c r="AS3627" s="13" t="n"/>
      <c r="AT3627" s="13" t="n"/>
      <c r="AU3627" s="13" t="n"/>
    </row>
    <row r="3628">
      <c r="C3628" s="13" t="n">
        <v>99</v>
      </c>
      <c r="T3628" s="14">
        <f>IF(F3627=24,SUM(D3628:F3817),"")</f>
        <v/>
      </c>
      <c r="U3628" s="14" t="n">
        <v>0</v>
      </c>
      <c r="V3628" s="14">
        <f>IF(T3628="","",T3628-U3628)</f>
        <v/>
      </c>
      <c r="AS3628" s="13" t="n"/>
      <c r="AT3628" s="13" t="n"/>
      <c r="AU3628" s="13" t="n"/>
    </row>
    <row r="3629">
      <c r="C3629" s="13" t="n">
        <v>100</v>
      </c>
      <c r="T3629" s="14">
        <f>IF(F3628=24,SUM(D3629:F3818),"")</f>
        <v/>
      </c>
      <c r="U3629" s="14" t="n">
        <v>0</v>
      </c>
      <c r="V3629" s="14">
        <f>IF(T3629="","",T3629-U3629)</f>
        <v/>
      </c>
      <c r="AS3629" s="13" t="n"/>
      <c r="AT3629" s="13" t="n"/>
      <c r="AU3629" s="13" t="n"/>
    </row>
    <row r="3630">
      <c r="C3630" s="13" t="n">
        <v>101</v>
      </c>
      <c r="T3630" s="14">
        <f>IF(F3629=24,SUM(D3630:F3819),"")</f>
        <v/>
      </c>
      <c r="U3630" s="14" t="n">
        <v>0</v>
      </c>
      <c r="V3630" s="14">
        <f>IF(T3630="","",T3630-U3630)</f>
        <v/>
      </c>
      <c r="AS3630" s="13" t="n"/>
      <c r="AT3630" s="13" t="n"/>
      <c r="AU3630" s="13" t="n"/>
    </row>
    <row r="3631">
      <c r="C3631" s="13" t="n">
        <v>102</v>
      </c>
      <c r="T3631" s="14">
        <f>IF(F3630=24,SUM(D3631:F3820),"")</f>
        <v/>
      </c>
      <c r="U3631" s="14" t="n">
        <v>0</v>
      </c>
      <c r="V3631" s="14">
        <f>IF(T3631="","",T3631-U3631)</f>
        <v/>
      </c>
      <c r="AS3631" s="13" t="n"/>
      <c r="AT3631" s="13" t="n"/>
      <c r="AU3631" s="13" t="n"/>
    </row>
    <row r="3632">
      <c r="C3632" s="13" t="n">
        <v>103</v>
      </c>
      <c r="T3632" s="14">
        <f>IF(F3631=24,SUM(D3632:F3821),"")</f>
        <v/>
      </c>
      <c r="U3632" s="14" t="n">
        <v>0</v>
      </c>
      <c r="V3632" s="14">
        <f>IF(T3632="","",T3632-U3632)</f>
        <v/>
      </c>
      <c r="AS3632" s="13" t="n"/>
      <c r="AT3632" s="13" t="n"/>
      <c r="AU3632" s="13" t="n"/>
    </row>
    <row r="3633">
      <c r="C3633" s="13" t="n">
        <v>104</v>
      </c>
      <c r="T3633" s="14">
        <f>IF(F3632=24,SUM(D3633:F3822),"")</f>
        <v/>
      </c>
      <c r="U3633" s="14" t="n">
        <v>0</v>
      </c>
      <c r="V3633" s="14">
        <f>IF(T3633="","",T3633-U3633)</f>
        <v/>
      </c>
      <c r="AS3633" s="13" t="n"/>
      <c r="AT3633" s="13" t="n"/>
      <c r="AU3633" s="13" t="n"/>
    </row>
    <row r="3634">
      <c r="C3634" s="13" t="n">
        <v>105</v>
      </c>
      <c r="T3634" s="14">
        <f>IF(F3633=24,SUM(D3634:F3823),"")</f>
        <v/>
      </c>
      <c r="U3634" s="14" t="n">
        <v>0</v>
      </c>
      <c r="V3634" s="14">
        <f>IF(T3634="","",T3634-U3634)</f>
        <v/>
      </c>
      <c r="AS3634" s="13" t="n"/>
      <c r="AT3634" s="13" t="n"/>
      <c r="AU3634" s="13" t="n"/>
    </row>
    <row r="3635">
      <c r="C3635" s="13" t="n">
        <v>106</v>
      </c>
      <c r="T3635" s="14">
        <f>IF(F3634=24,SUM(D3635:F3824),"")</f>
        <v/>
      </c>
      <c r="U3635" s="14" t="n">
        <v>0</v>
      </c>
      <c r="V3635" s="14">
        <f>IF(T3635="","",T3635-U3635)</f>
        <v/>
      </c>
      <c r="AS3635" s="13" t="n"/>
      <c r="AT3635" s="13" t="n"/>
      <c r="AU3635" s="13" t="n"/>
    </row>
    <row r="3636">
      <c r="C3636" s="13" t="n">
        <v>107</v>
      </c>
      <c r="T3636" s="14">
        <f>IF(F3635=24,SUM(D3636:F3825),"")</f>
        <v/>
      </c>
      <c r="U3636" s="14" t="n">
        <v>0</v>
      </c>
      <c r="V3636" s="14">
        <f>IF(T3636="","",T3636-U3636)</f>
        <v/>
      </c>
      <c r="AS3636" s="13" t="n"/>
      <c r="AT3636" s="13" t="n"/>
      <c r="AU3636" s="13" t="n"/>
    </row>
    <row r="3637">
      <c r="C3637" s="13" t="n">
        <v>108</v>
      </c>
      <c r="T3637" s="14">
        <f>IF(F3636=24,SUM(D3637:F3826),"")</f>
        <v/>
      </c>
      <c r="U3637" s="14" t="n">
        <v>0</v>
      </c>
      <c r="V3637" s="14">
        <f>IF(T3637="","",T3637-U3637)</f>
        <v/>
      </c>
      <c r="AS3637" s="13" t="n"/>
      <c r="AT3637" s="13" t="n"/>
      <c r="AU3637" s="13" t="n"/>
    </row>
    <row r="3638">
      <c r="C3638" s="13" t="n">
        <v>109</v>
      </c>
      <c r="T3638" s="14">
        <f>IF(F3637=24,SUM(D3638:F3827),"")</f>
        <v/>
      </c>
      <c r="U3638" s="14" t="n">
        <v>0</v>
      </c>
      <c r="V3638" s="14">
        <f>IF(T3638="","",T3638-U3638)</f>
        <v/>
      </c>
      <c r="AS3638" s="13" t="n"/>
      <c r="AT3638" s="13" t="n"/>
      <c r="AU3638" s="13" t="n"/>
    </row>
    <row r="3639">
      <c r="C3639" s="13" t="n">
        <v>110</v>
      </c>
      <c r="T3639" s="14">
        <f>IF(F3638=24,SUM(D3639:F3828),"")</f>
        <v/>
      </c>
      <c r="U3639" s="14" t="n">
        <v>0</v>
      </c>
      <c r="V3639" s="14">
        <f>IF(T3639="","",T3639-U3639)</f>
        <v/>
      </c>
      <c r="AS3639" s="13" t="n"/>
      <c r="AT3639" s="13" t="n"/>
      <c r="AU3639" s="13" t="n"/>
    </row>
    <row r="3640">
      <c r="C3640" s="13" t="n">
        <v>111</v>
      </c>
      <c r="T3640" s="14">
        <f>IF(F3639=24,SUM(D3640:F3829),"")</f>
        <v/>
      </c>
      <c r="U3640" s="14" t="n">
        <v>0</v>
      </c>
      <c r="V3640" s="14">
        <f>IF(T3640="","",T3640-U3640)</f>
        <v/>
      </c>
      <c r="AS3640" s="13" t="n"/>
      <c r="AT3640" s="13" t="n"/>
      <c r="AU3640" s="13" t="n"/>
    </row>
    <row r="3641">
      <c r="C3641" s="13" t="n">
        <v>112</v>
      </c>
      <c r="T3641" s="14">
        <f>IF(F3640=24,SUM(D3641:F3830),"")</f>
        <v/>
      </c>
      <c r="U3641" s="14" t="n">
        <v>0</v>
      </c>
      <c r="V3641" s="14">
        <f>IF(T3641="","",T3641-U3641)</f>
        <v/>
      </c>
      <c r="AS3641" s="13" t="n"/>
      <c r="AT3641" s="13" t="n"/>
      <c r="AU3641" s="13" t="n"/>
    </row>
    <row r="3642">
      <c r="C3642" s="13" t="n">
        <v>113</v>
      </c>
      <c r="T3642" s="14">
        <f>IF(F3641=24,SUM(D3642:F3831),"")</f>
        <v/>
      </c>
      <c r="U3642" s="14" t="n">
        <v>0</v>
      </c>
      <c r="V3642" s="14">
        <f>IF(T3642="","",T3642-U3642)</f>
        <v/>
      </c>
      <c r="AS3642" s="13" t="n"/>
      <c r="AT3642" s="13" t="n"/>
      <c r="AU3642" s="13" t="n"/>
    </row>
    <row r="3643">
      <c r="C3643" s="13" t="n">
        <v>114</v>
      </c>
      <c r="T3643" s="14">
        <f>IF(F3642=24,SUM(D3643:F3832),"")</f>
        <v/>
      </c>
      <c r="U3643" s="14" t="n">
        <v>0</v>
      </c>
      <c r="V3643" s="14">
        <f>IF(T3643="","",T3643-U3643)</f>
        <v/>
      </c>
      <c r="AS3643" s="13" t="n"/>
      <c r="AT3643" s="13" t="n"/>
      <c r="AU3643" s="13" t="n"/>
    </row>
    <row r="3644">
      <c r="C3644" s="13" t="n">
        <v>115</v>
      </c>
      <c r="T3644" s="14">
        <f>IF(F3643=24,SUM(D3644:F3833),"")</f>
        <v/>
      </c>
      <c r="U3644" s="14" t="n">
        <v>0</v>
      </c>
      <c r="V3644" s="14">
        <f>IF(T3644="","",T3644-U3644)</f>
        <v/>
      </c>
      <c r="AS3644" s="13" t="n"/>
      <c r="AT3644" s="13" t="n"/>
      <c r="AU3644" s="13" t="n"/>
    </row>
    <row r="3645">
      <c r="C3645" s="13" t="n">
        <v>116</v>
      </c>
      <c r="T3645" s="14">
        <f>IF(F3644=24,SUM(D3645:F3834),"")</f>
        <v/>
      </c>
      <c r="U3645" s="14" t="n">
        <v>0</v>
      </c>
      <c r="V3645" s="14">
        <f>IF(T3645="","",T3645-U3645)</f>
        <v/>
      </c>
      <c r="AS3645" s="13" t="n"/>
      <c r="AT3645" s="13" t="n"/>
      <c r="AU3645" s="13" t="n"/>
    </row>
    <row r="3646">
      <c r="C3646" s="13" t="n">
        <v>117</v>
      </c>
      <c r="T3646" s="14">
        <f>IF(F3645=24,SUM(D3646:F3835),"")</f>
        <v/>
      </c>
      <c r="U3646" s="14" t="n">
        <v>0</v>
      </c>
      <c r="V3646" s="14">
        <f>IF(T3646="","",T3646-U3646)</f>
        <v/>
      </c>
      <c r="AS3646" s="13" t="n"/>
      <c r="AT3646" s="13" t="n"/>
      <c r="AU3646" s="13" t="n"/>
    </row>
    <row r="3647">
      <c r="C3647" s="13" t="n">
        <v>118</v>
      </c>
      <c r="T3647" s="14">
        <f>IF(F3646=24,SUM(D3647:F3836),"")</f>
        <v/>
      </c>
      <c r="U3647" s="14" t="n">
        <v>0</v>
      </c>
      <c r="V3647" s="14">
        <f>IF(T3647="","",T3647-U3647)</f>
        <v/>
      </c>
      <c r="AS3647" s="13" t="n"/>
      <c r="AT3647" s="13" t="n"/>
      <c r="AU3647" s="13" t="n"/>
    </row>
    <row r="3648">
      <c r="C3648" s="13" t="n">
        <v>119</v>
      </c>
      <c r="T3648" s="14">
        <f>IF(F3647=24,SUM(D3648:F3837),"")</f>
        <v/>
      </c>
      <c r="U3648" s="14" t="n">
        <v>0</v>
      </c>
      <c r="V3648" s="14">
        <f>IF(T3648="","",T3648-U3648)</f>
        <v/>
      </c>
      <c r="AS3648" s="13" t="n"/>
      <c r="AT3648" s="13" t="n"/>
      <c r="AU3648" s="13" t="n"/>
    </row>
    <row r="3649">
      <c r="C3649" s="13" t="n">
        <v>120</v>
      </c>
      <c r="T3649" s="14">
        <f>IF(F3648=24,SUM(D3649:F3838),"")</f>
        <v/>
      </c>
      <c r="U3649" s="14" t="n">
        <v>0</v>
      </c>
      <c r="V3649" s="14">
        <f>IF(T3649="","",T3649-U3649)</f>
        <v/>
      </c>
      <c r="AS3649" s="13" t="n"/>
      <c r="AT3649" s="13" t="n"/>
      <c r="AU3649" s="13" t="n"/>
    </row>
    <row r="3650">
      <c r="C3650" s="13" t="n">
        <v>121</v>
      </c>
      <c r="T3650" s="14">
        <f>IF(F3649=24,SUM(D3650:F3839),"")</f>
        <v/>
      </c>
      <c r="U3650" s="14" t="n">
        <v>0</v>
      </c>
      <c r="V3650" s="14">
        <f>IF(T3650="","",T3650-U3650)</f>
        <v/>
      </c>
      <c r="AS3650" s="13" t="n"/>
      <c r="AT3650" s="13" t="n"/>
      <c r="AU3650" s="13" t="n"/>
    </row>
    <row r="3651">
      <c r="C3651" s="13" t="n">
        <v>122</v>
      </c>
      <c r="T3651" s="14">
        <f>IF(F3650=24,SUM(D3651:F3840),"")</f>
        <v/>
      </c>
      <c r="U3651" s="14" t="n">
        <v>0</v>
      </c>
      <c r="V3651" s="14">
        <f>IF(T3651="","",T3651-U3651)</f>
        <v/>
      </c>
      <c r="AS3651" s="13" t="n"/>
      <c r="AT3651" s="13" t="n"/>
      <c r="AU3651" s="13" t="n"/>
    </row>
    <row r="3652">
      <c r="C3652" s="13" t="n">
        <v>123</v>
      </c>
      <c r="T3652" s="14">
        <f>IF(F3651=24,SUM(D3652:F3841),"")</f>
        <v/>
      </c>
      <c r="U3652" s="14" t="n">
        <v>0</v>
      </c>
      <c r="V3652" s="14">
        <f>IF(T3652="","",T3652-U3652)</f>
        <v/>
      </c>
      <c r="AS3652" s="13" t="n"/>
      <c r="AT3652" s="13" t="n"/>
      <c r="AU3652" s="13" t="n"/>
    </row>
    <row r="3653">
      <c r="C3653" s="13" t="n">
        <v>124</v>
      </c>
      <c r="T3653" s="14">
        <f>IF(F3652=24,SUM(D3653:F3842),"")</f>
        <v/>
      </c>
      <c r="U3653" s="14" t="n">
        <v>0</v>
      </c>
      <c r="V3653" s="14">
        <f>IF(T3653="","",T3653-U3653)</f>
        <v/>
      </c>
      <c r="AS3653" s="13" t="n"/>
      <c r="AT3653" s="13" t="n"/>
      <c r="AU3653" s="13" t="n"/>
    </row>
    <row r="3654">
      <c r="C3654" s="13" t="n">
        <v>125</v>
      </c>
      <c r="T3654" s="14">
        <f>IF(F3653=24,SUM(D3654:F3843),"")</f>
        <v/>
      </c>
      <c r="U3654" s="14" t="n">
        <v>0</v>
      </c>
      <c r="V3654" s="14">
        <f>IF(T3654="","",T3654-U3654)</f>
        <v/>
      </c>
      <c r="AS3654" s="13" t="n"/>
      <c r="AT3654" s="13" t="n"/>
      <c r="AU3654" s="13" t="n"/>
    </row>
    <row r="3655">
      <c r="C3655" s="13" t="n">
        <v>126</v>
      </c>
      <c r="T3655" s="14">
        <f>IF(F3654=24,SUM(D3655:F3844),"")</f>
        <v/>
      </c>
      <c r="U3655" s="14" t="n">
        <v>0</v>
      </c>
      <c r="V3655" s="14">
        <f>IF(T3655="","",T3655-U3655)</f>
        <v/>
      </c>
      <c r="AS3655" s="13" t="n"/>
      <c r="AT3655" s="13" t="n"/>
      <c r="AU3655" s="13" t="n"/>
    </row>
    <row r="3656">
      <c r="C3656" s="13" t="n">
        <v>127</v>
      </c>
      <c r="T3656" s="14">
        <f>IF(F3655=24,SUM(D3656:F3845),"")</f>
        <v/>
      </c>
      <c r="U3656" s="14" t="n">
        <v>0</v>
      </c>
      <c r="V3656" s="14">
        <f>IF(T3656="","",T3656-U3656)</f>
        <v/>
      </c>
      <c r="AS3656" s="13" t="n"/>
      <c r="AT3656" s="13" t="n"/>
      <c r="AU3656" s="13" t="n"/>
    </row>
    <row r="3657">
      <c r="C3657" s="13" t="n">
        <v>128</v>
      </c>
      <c r="T3657" s="14">
        <f>IF(F3656=24,SUM(D3657:F3846),"")</f>
        <v/>
      </c>
      <c r="U3657" s="14" t="n">
        <v>0</v>
      </c>
      <c r="V3657" s="14">
        <f>IF(T3657="","",T3657-U3657)</f>
        <v/>
      </c>
      <c r="AS3657" s="13" t="n"/>
      <c r="AT3657" s="13" t="n"/>
      <c r="AU3657" s="13" t="n"/>
    </row>
    <row r="3658">
      <c r="C3658" s="13" t="n">
        <v>129</v>
      </c>
      <c r="T3658" s="14">
        <f>IF(F3657=24,SUM(D3658:F3847),"")</f>
        <v/>
      </c>
      <c r="U3658" s="14" t="n">
        <v>0</v>
      </c>
      <c r="V3658" s="14">
        <f>IF(T3658="","",T3658-U3658)</f>
        <v/>
      </c>
      <c r="AS3658" s="13" t="n"/>
      <c r="AT3658" s="13" t="n"/>
      <c r="AU3658" s="13" t="n"/>
    </row>
    <row r="3659">
      <c r="C3659" s="13" t="n">
        <v>130</v>
      </c>
      <c r="T3659" s="14">
        <f>IF(F3658=24,SUM(D3659:F3848),"")</f>
        <v/>
      </c>
      <c r="U3659" s="14" t="n">
        <v>0</v>
      </c>
      <c r="V3659" s="14">
        <f>IF(T3659="","",T3659-U3659)</f>
        <v/>
      </c>
      <c r="AS3659" s="13" t="n"/>
      <c r="AT3659" s="13" t="n"/>
      <c r="AU3659" s="13" t="n"/>
    </row>
    <row r="3660">
      <c r="C3660" s="13" t="n">
        <v>131</v>
      </c>
      <c r="T3660" s="14">
        <f>IF(F3659=24,SUM(D3660:F3849),"")</f>
        <v/>
      </c>
      <c r="U3660" s="14" t="n">
        <v>0</v>
      </c>
      <c r="V3660" s="14">
        <f>IF(T3660="","",T3660-U3660)</f>
        <v/>
      </c>
      <c r="AS3660" s="13" t="n"/>
      <c r="AT3660" s="13" t="n"/>
      <c r="AU3660" s="13" t="n"/>
    </row>
    <row r="3661">
      <c r="C3661" s="13" t="n">
        <v>132</v>
      </c>
      <c r="T3661" s="14">
        <f>IF(F3660=24,SUM(D3661:F3850),"")</f>
        <v/>
      </c>
      <c r="U3661" s="14" t="n">
        <v>0</v>
      </c>
      <c r="V3661" s="14">
        <f>IF(T3661="","",T3661-U3661)</f>
        <v/>
      </c>
      <c r="AS3661" s="13" t="n"/>
      <c r="AT3661" s="13" t="n"/>
      <c r="AU3661" s="13" t="n"/>
    </row>
    <row r="3662">
      <c r="C3662" s="13" t="n">
        <v>133</v>
      </c>
      <c r="T3662" s="14">
        <f>IF(F3661=24,SUM(D3662:F3851),"")</f>
        <v/>
      </c>
      <c r="U3662" s="14" t="n">
        <v>0</v>
      </c>
      <c r="V3662" s="14">
        <f>IF(T3662="","",T3662-U3662)</f>
        <v/>
      </c>
      <c r="AS3662" s="13" t="n"/>
      <c r="AT3662" s="13" t="n"/>
      <c r="AU3662" s="13" t="n"/>
    </row>
    <row r="3663">
      <c r="C3663" s="13" t="n">
        <v>134</v>
      </c>
      <c r="T3663" s="14">
        <f>IF(F3662=24,SUM(D3663:F3852),"")</f>
        <v/>
      </c>
      <c r="U3663" s="14" t="n">
        <v>0</v>
      </c>
      <c r="V3663" s="14">
        <f>IF(T3663="","",T3663-U3663)</f>
        <v/>
      </c>
      <c r="AS3663" s="13" t="n"/>
      <c r="AT3663" s="13" t="n"/>
      <c r="AU3663" s="13" t="n"/>
    </row>
    <row r="3664">
      <c r="C3664" s="13" t="n">
        <v>135</v>
      </c>
      <c r="T3664" s="14">
        <f>IF(F3663=24,SUM(D3664:F3853),"")</f>
        <v/>
      </c>
      <c r="U3664" s="14" t="n">
        <v>0</v>
      </c>
      <c r="V3664" s="14">
        <f>IF(T3664="","",T3664-U3664)</f>
        <v/>
      </c>
      <c r="AS3664" s="13" t="n"/>
      <c r="AT3664" s="13" t="n"/>
      <c r="AU3664" s="13" t="n"/>
    </row>
    <row r="3665">
      <c r="C3665" s="13" t="n">
        <v>136</v>
      </c>
      <c r="T3665" s="14">
        <f>IF(F3664=24,SUM(D3665:F3854),"")</f>
        <v/>
      </c>
      <c r="U3665" s="14" t="n">
        <v>0</v>
      </c>
      <c r="V3665" s="14">
        <f>IF(T3665="","",T3665-U3665)</f>
        <v/>
      </c>
      <c r="AS3665" s="13" t="n"/>
      <c r="AT3665" s="13" t="n"/>
      <c r="AU3665" s="13" t="n"/>
    </row>
    <row r="3666">
      <c r="C3666" s="13" t="n">
        <v>137</v>
      </c>
      <c r="T3666" s="14">
        <f>IF(F3665=24,SUM(D3666:F3855),"")</f>
        <v/>
      </c>
      <c r="U3666" s="14" t="n">
        <v>0</v>
      </c>
      <c r="V3666" s="14">
        <f>IF(T3666="","",T3666-U3666)</f>
        <v/>
      </c>
      <c r="AS3666" s="13" t="n"/>
      <c r="AT3666" s="13" t="n"/>
      <c r="AU3666" s="13" t="n"/>
    </row>
    <row r="3667">
      <c r="C3667" s="13" t="n">
        <v>138</v>
      </c>
      <c r="T3667" s="14">
        <f>IF(F3666=24,SUM(D3667:F3856),"")</f>
        <v/>
      </c>
      <c r="U3667" s="14" t="n">
        <v>0</v>
      </c>
      <c r="V3667" s="14">
        <f>IF(T3667="","",T3667-U3667)</f>
        <v/>
      </c>
      <c r="AS3667" s="13" t="n"/>
      <c r="AT3667" s="13" t="n"/>
      <c r="AU3667" s="13" t="n"/>
    </row>
    <row r="3668">
      <c r="C3668" s="13" t="n">
        <v>139</v>
      </c>
      <c r="T3668" s="14">
        <f>IF(F3667=24,SUM(D3668:F3857),"")</f>
        <v/>
      </c>
      <c r="U3668" s="14" t="n">
        <v>0</v>
      </c>
      <c r="V3668" s="14">
        <f>IF(T3668="","",T3668-U3668)</f>
        <v/>
      </c>
      <c r="AS3668" s="13" t="n"/>
      <c r="AT3668" s="13" t="n"/>
      <c r="AU3668" s="13" t="n"/>
    </row>
    <row r="3669">
      <c r="C3669" s="13" t="n">
        <v>140</v>
      </c>
      <c r="T3669" s="14">
        <f>IF(F3668=24,SUM(D3669:F3858),"")</f>
        <v/>
      </c>
      <c r="U3669" s="14" t="n">
        <v>0</v>
      </c>
      <c r="V3669" s="14">
        <f>IF(T3669="","",T3669-U3669)</f>
        <v/>
      </c>
      <c r="AS3669" s="13" t="n"/>
      <c r="AT3669" s="13" t="n"/>
      <c r="AU3669" s="13" t="n"/>
    </row>
    <row r="3670">
      <c r="C3670" s="13" t="n">
        <v>141</v>
      </c>
      <c r="T3670" s="14">
        <f>IF(F3669=24,SUM(D3670:F3859),"")</f>
        <v/>
      </c>
      <c r="U3670" s="14" t="n">
        <v>0</v>
      </c>
      <c r="V3670" s="14">
        <f>IF(T3670="","",T3670-U3670)</f>
        <v/>
      </c>
      <c r="AS3670" s="13" t="n"/>
      <c r="AT3670" s="13" t="n"/>
      <c r="AU3670" s="13" t="n"/>
    </row>
    <row r="3671">
      <c r="C3671" s="13" t="n">
        <v>142</v>
      </c>
      <c r="T3671" s="14">
        <f>IF(F3670=24,SUM(D3671:F3860),"")</f>
        <v/>
      </c>
      <c r="U3671" s="14" t="n">
        <v>0</v>
      </c>
      <c r="V3671" s="14">
        <f>IF(T3671="","",T3671-U3671)</f>
        <v/>
      </c>
      <c r="AS3671" s="13" t="n"/>
      <c r="AT3671" s="13" t="n"/>
      <c r="AU3671" s="13" t="n"/>
    </row>
    <row r="3672">
      <c r="C3672" s="13" t="n">
        <v>143</v>
      </c>
      <c r="T3672" s="14">
        <f>IF(F3671=24,SUM(D3672:F3861),"")</f>
        <v/>
      </c>
      <c r="U3672" s="14" t="n">
        <v>0</v>
      </c>
      <c r="V3672" s="14">
        <f>IF(T3672="","",T3672-U3672)</f>
        <v/>
      </c>
      <c r="AS3672" s="13" t="n"/>
      <c r="AT3672" s="13" t="n"/>
      <c r="AU3672" s="13" t="n"/>
    </row>
    <row r="3673">
      <c r="C3673" s="13" t="n">
        <v>144</v>
      </c>
      <c r="T3673" s="14">
        <f>IF(F3672=24,SUM(D3673:F3862),"")</f>
        <v/>
      </c>
      <c r="U3673" s="14" t="n">
        <v>0</v>
      </c>
      <c r="V3673" s="14">
        <f>IF(T3673="","",T3673-U3673)</f>
        <v/>
      </c>
      <c r="AS3673" s="13" t="n"/>
      <c r="AT3673" s="13" t="n"/>
      <c r="AU3673" s="13" t="n"/>
    </row>
    <row r="3674">
      <c r="C3674" s="13" t="n">
        <v>145</v>
      </c>
      <c r="T3674" s="14">
        <f>IF(F3673=24,SUM(D3674:F3863),"")</f>
        <v/>
      </c>
      <c r="U3674" s="14" t="n">
        <v>0</v>
      </c>
      <c r="V3674" s="14">
        <f>IF(T3674="","",T3674-U3674)</f>
        <v/>
      </c>
      <c r="AS3674" s="13" t="n"/>
      <c r="AT3674" s="13" t="n"/>
      <c r="AU3674" s="13" t="n"/>
    </row>
    <row r="3675">
      <c r="C3675" s="13" t="n">
        <v>146</v>
      </c>
      <c r="T3675" s="14">
        <f>IF(F3674=24,SUM(D3675:F3864),"")</f>
        <v/>
      </c>
      <c r="U3675" s="14" t="n">
        <v>0</v>
      </c>
      <c r="V3675" s="14">
        <f>IF(T3675="","",T3675-U3675)</f>
        <v/>
      </c>
      <c r="AS3675" s="13" t="n"/>
      <c r="AT3675" s="13" t="n"/>
      <c r="AU3675" s="13" t="n"/>
    </row>
    <row r="3676">
      <c r="C3676" s="13" t="n">
        <v>147</v>
      </c>
      <c r="T3676" s="14">
        <f>IF(F3675=24,SUM(D3676:F3865),"")</f>
        <v/>
      </c>
      <c r="U3676" s="14" t="n">
        <v>0</v>
      </c>
      <c r="V3676" s="14">
        <f>IF(T3676="","",T3676-U3676)</f>
        <v/>
      </c>
      <c r="AS3676" s="13" t="n"/>
      <c r="AT3676" s="13" t="n"/>
      <c r="AU3676" s="13" t="n"/>
    </row>
    <row r="3677">
      <c r="C3677" s="13" t="n">
        <v>148</v>
      </c>
      <c r="T3677" s="14">
        <f>IF(F3676=24,SUM(D3677:F3866),"")</f>
        <v/>
      </c>
      <c r="U3677" s="14" t="n">
        <v>0</v>
      </c>
      <c r="V3677" s="14">
        <f>IF(T3677="","",T3677-U3677)</f>
        <v/>
      </c>
      <c r="AS3677" s="13" t="n"/>
      <c r="AT3677" s="13" t="n"/>
      <c r="AU3677" s="13" t="n"/>
    </row>
    <row r="3678">
      <c r="C3678" s="13" t="n">
        <v>149</v>
      </c>
      <c r="T3678" s="14">
        <f>IF(F3677=24,SUM(D3678:F3867),"")</f>
        <v/>
      </c>
      <c r="U3678" s="14" t="n">
        <v>0</v>
      </c>
      <c r="V3678" s="14">
        <f>IF(T3678="","",T3678-U3678)</f>
        <v/>
      </c>
      <c r="AS3678" s="13" t="n"/>
      <c r="AT3678" s="13" t="n"/>
      <c r="AU3678" s="13" t="n"/>
    </row>
    <row r="3679">
      <c r="C3679" s="13" t="n">
        <v>150</v>
      </c>
      <c r="T3679" s="14">
        <f>IF(F3678=24,SUM(D3679:F3868),"")</f>
        <v/>
      </c>
      <c r="U3679" s="14" t="n">
        <v>0</v>
      </c>
      <c r="V3679" s="14">
        <f>IF(T3679="","",T3679-U3679)</f>
        <v/>
      </c>
      <c r="AS3679" s="13" t="n"/>
      <c r="AT3679" s="13" t="n"/>
      <c r="AU3679" s="13" t="n"/>
    </row>
    <row r="3680">
      <c r="C3680" s="13" t="n">
        <v>151</v>
      </c>
      <c r="T3680" s="14">
        <f>IF(F3679=24,SUM(D3680:F3869),"")</f>
        <v/>
      </c>
      <c r="U3680" s="14" t="n">
        <v>0</v>
      </c>
      <c r="V3680" s="14">
        <f>IF(T3680="","",T3680-U3680)</f>
        <v/>
      </c>
      <c r="AS3680" s="13" t="n"/>
      <c r="AT3680" s="13" t="n"/>
      <c r="AU3680" s="13" t="n"/>
    </row>
    <row r="3681">
      <c r="C3681" s="13" t="n">
        <v>152</v>
      </c>
      <c r="T3681" s="14">
        <f>IF(F3680=24,SUM(D3681:F3870),"")</f>
        <v/>
      </c>
      <c r="U3681" s="14" t="n">
        <v>0</v>
      </c>
      <c r="V3681" s="14">
        <f>IF(T3681="","",T3681-U3681)</f>
        <v/>
      </c>
      <c r="AS3681" s="13" t="n"/>
      <c r="AT3681" s="13" t="n"/>
      <c r="AU3681" s="13" t="n"/>
    </row>
    <row r="3682">
      <c r="C3682" s="13" t="n">
        <v>153</v>
      </c>
      <c r="T3682" s="14">
        <f>IF(F3681=24,SUM(D3682:F3871),"")</f>
        <v/>
      </c>
      <c r="U3682" s="14" t="n">
        <v>0</v>
      </c>
      <c r="V3682" s="14">
        <f>IF(T3682="","",T3682-U3682)</f>
        <v/>
      </c>
      <c r="AS3682" s="13" t="n"/>
      <c r="AT3682" s="13" t="n"/>
      <c r="AU3682" s="13" t="n"/>
    </row>
    <row r="3683">
      <c r="C3683" s="13" t="n">
        <v>154</v>
      </c>
      <c r="T3683" s="14">
        <f>IF(F3682=24,SUM(D3683:F3872),"")</f>
        <v/>
      </c>
      <c r="U3683" s="14" t="n">
        <v>0</v>
      </c>
      <c r="V3683" s="14">
        <f>IF(T3683="","",T3683-U3683)</f>
        <v/>
      </c>
      <c r="AS3683" s="13" t="n"/>
      <c r="AT3683" s="13" t="n"/>
      <c r="AU3683" s="13" t="n"/>
    </row>
    <row r="3684">
      <c r="C3684" s="13" t="n">
        <v>155</v>
      </c>
      <c r="T3684" s="14">
        <f>IF(F3683=24,SUM(D3684:F3873),"")</f>
        <v/>
      </c>
      <c r="U3684" s="14" t="n">
        <v>0</v>
      </c>
      <c r="V3684" s="14">
        <f>IF(T3684="","",T3684-U3684)</f>
        <v/>
      </c>
      <c r="AS3684" s="13" t="n"/>
      <c r="AT3684" s="13" t="n"/>
      <c r="AU3684" s="13" t="n"/>
    </row>
    <row r="3685">
      <c r="C3685" s="13" t="n">
        <v>156</v>
      </c>
      <c r="T3685" s="14">
        <f>IF(F3684=24,SUM(D3685:F3874),"")</f>
        <v/>
      </c>
      <c r="U3685" s="14" t="n">
        <v>0</v>
      </c>
      <c r="V3685" s="14">
        <f>IF(T3685="","",T3685-U3685)</f>
        <v/>
      </c>
      <c r="AS3685" s="13" t="n"/>
      <c r="AT3685" s="13" t="n"/>
      <c r="AU3685" s="13" t="n"/>
    </row>
    <row r="3686">
      <c r="C3686" s="13" t="n">
        <v>157</v>
      </c>
      <c r="T3686" s="14">
        <f>IF(F3685=24,SUM(D3686:F3875),"")</f>
        <v/>
      </c>
      <c r="U3686" s="14" t="n">
        <v>0</v>
      </c>
      <c r="V3686" s="14">
        <f>IF(T3686="","",T3686-U3686)</f>
        <v/>
      </c>
      <c r="AS3686" s="13" t="n"/>
      <c r="AT3686" s="13" t="n"/>
      <c r="AU3686" s="13" t="n"/>
    </row>
    <row r="3687">
      <c r="C3687" s="13" t="n">
        <v>158</v>
      </c>
      <c r="T3687" s="14">
        <f>IF(F3686=24,SUM(D3687:F3876),"")</f>
        <v/>
      </c>
      <c r="U3687" s="14" t="n">
        <v>0</v>
      </c>
      <c r="V3687" s="14">
        <f>IF(T3687="","",T3687-U3687)</f>
        <v/>
      </c>
      <c r="AS3687" s="13" t="n"/>
      <c r="AT3687" s="13" t="n"/>
      <c r="AU3687" s="13" t="n"/>
    </row>
    <row r="3688">
      <c r="C3688" s="13" t="n">
        <v>159</v>
      </c>
      <c r="T3688" s="14">
        <f>IF(F3687=24,SUM(D3688:F3877),"")</f>
        <v/>
      </c>
      <c r="U3688" s="14" t="n">
        <v>0</v>
      </c>
      <c r="V3688" s="14">
        <f>IF(T3688="","",T3688-U3688)</f>
        <v/>
      </c>
      <c r="AS3688" s="13" t="n"/>
      <c r="AT3688" s="13" t="n"/>
      <c r="AU3688" s="13" t="n"/>
    </row>
    <row r="3689">
      <c r="C3689" s="13" t="n">
        <v>160</v>
      </c>
      <c r="T3689" s="14">
        <f>IF(F3688=24,SUM(D3689:F3878),"")</f>
        <v/>
      </c>
      <c r="U3689" s="14" t="n">
        <v>0</v>
      </c>
      <c r="V3689" s="14">
        <f>IF(T3689="","",T3689-U3689)</f>
        <v/>
      </c>
      <c r="AS3689" s="13" t="n"/>
      <c r="AT3689" s="13" t="n"/>
      <c r="AU3689" s="13" t="n"/>
    </row>
    <row r="3690">
      <c r="C3690" s="13" t="n">
        <v>161</v>
      </c>
      <c r="T3690" s="14">
        <f>IF(F3689=24,SUM(D3690:F3879),"")</f>
        <v/>
      </c>
      <c r="U3690" s="14" t="n">
        <v>0</v>
      </c>
      <c r="V3690" s="14">
        <f>IF(T3690="","",T3690-U3690)</f>
        <v/>
      </c>
      <c r="AS3690" s="13" t="n"/>
      <c r="AT3690" s="13" t="n"/>
      <c r="AU3690" s="13" t="n"/>
    </row>
    <row r="3691">
      <c r="C3691" s="13" t="n">
        <v>162</v>
      </c>
      <c r="T3691" s="14">
        <f>IF(F3690=24,SUM(D3691:F3880),"")</f>
        <v/>
      </c>
      <c r="U3691" s="14" t="n">
        <v>0</v>
      </c>
      <c r="V3691" s="14">
        <f>IF(T3691="","",T3691-U3691)</f>
        <v/>
      </c>
      <c r="AS3691" s="13" t="n"/>
      <c r="AT3691" s="13" t="n"/>
      <c r="AU3691" s="13" t="n"/>
    </row>
    <row r="3692">
      <c r="C3692" s="13" t="n">
        <v>163</v>
      </c>
      <c r="T3692" s="14">
        <f>IF(F3691=24,SUM(D3692:F3881),"")</f>
        <v/>
      </c>
      <c r="U3692" s="14" t="n">
        <v>0</v>
      </c>
      <c r="V3692" s="14">
        <f>IF(T3692="","",T3692-U3692)</f>
        <v/>
      </c>
      <c r="AS3692" s="13" t="n"/>
      <c r="AT3692" s="13" t="n"/>
      <c r="AU3692" s="13" t="n"/>
    </row>
    <row r="3693">
      <c r="C3693" s="13" t="n">
        <v>164</v>
      </c>
      <c r="T3693" s="14">
        <f>IF(F3692=24,SUM(D3693:F3882),"")</f>
        <v/>
      </c>
      <c r="U3693" s="14" t="n">
        <v>0</v>
      </c>
      <c r="V3693" s="14">
        <f>IF(T3693="","",T3693-U3693)</f>
        <v/>
      </c>
      <c r="AS3693" s="13" t="n"/>
      <c r="AT3693" s="13" t="n"/>
      <c r="AU3693" s="13" t="n"/>
    </row>
    <row r="3694">
      <c r="C3694" s="13" t="n">
        <v>165</v>
      </c>
      <c r="T3694" s="14">
        <f>IF(F3693=24,SUM(D3694:F3883),"")</f>
        <v/>
      </c>
      <c r="U3694" s="14" t="n">
        <v>0</v>
      </c>
      <c r="V3694" s="14">
        <f>IF(T3694="","",T3694-U3694)</f>
        <v/>
      </c>
      <c r="AS3694" s="13" t="n"/>
      <c r="AT3694" s="13" t="n"/>
      <c r="AU3694" s="13" t="n"/>
    </row>
    <row r="3695">
      <c r="C3695" s="13" t="n">
        <v>166</v>
      </c>
      <c r="T3695" s="14">
        <f>IF(F3694=24,SUM(D3695:F3884),"")</f>
        <v/>
      </c>
      <c r="U3695" s="14" t="n">
        <v>0</v>
      </c>
      <c r="V3695" s="14">
        <f>IF(T3695="","",T3695-U3695)</f>
        <v/>
      </c>
      <c r="AS3695" s="13" t="n"/>
      <c r="AT3695" s="13" t="n"/>
      <c r="AU3695" s="13" t="n"/>
    </row>
    <row r="3696">
      <c r="C3696" s="13" t="n">
        <v>167</v>
      </c>
      <c r="T3696" s="14">
        <f>IF(F3695=24,SUM(D3696:F3885),"")</f>
        <v/>
      </c>
      <c r="U3696" s="14" t="n">
        <v>0</v>
      </c>
      <c r="V3696" s="14">
        <f>IF(T3696="","",T3696-U3696)</f>
        <v/>
      </c>
      <c r="AS3696" s="13" t="n"/>
      <c r="AT3696" s="13" t="n"/>
      <c r="AU3696" s="13" t="n"/>
    </row>
    <row r="3697">
      <c r="C3697" s="13" t="n">
        <v>168</v>
      </c>
      <c r="T3697" s="14">
        <f>IF(F3696=24,SUM(D3697:F3886),"")</f>
        <v/>
      </c>
      <c r="U3697" s="14" t="n">
        <v>0</v>
      </c>
      <c r="V3697" s="14">
        <f>IF(T3697="","",T3697-U3697)</f>
        <v/>
      </c>
      <c r="AS3697" s="13" t="n"/>
      <c r="AT3697" s="13" t="n"/>
      <c r="AU3697" s="13" t="n"/>
    </row>
    <row r="3698">
      <c r="C3698" s="13" t="n">
        <v>169</v>
      </c>
      <c r="T3698" s="14">
        <f>IF(F3697=24,SUM(D3698:F3887),"")</f>
        <v/>
      </c>
      <c r="U3698" s="14" t="n">
        <v>0</v>
      </c>
      <c r="V3698" s="14">
        <f>IF(T3698="","",T3698-U3698)</f>
        <v/>
      </c>
      <c r="AS3698" s="13" t="n"/>
      <c r="AT3698" s="13" t="n"/>
      <c r="AU3698" s="13" t="n"/>
    </row>
    <row r="3699">
      <c r="C3699" s="13" t="n">
        <v>170</v>
      </c>
      <c r="T3699" s="14">
        <f>IF(F3698=24,SUM(D3699:F3888),"")</f>
        <v/>
      </c>
      <c r="U3699" s="14" t="n">
        <v>0</v>
      </c>
      <c r="V3699" s="14">
        <f>IF(T3699="","",T3699-U3699)</f>
        <v/>
      </c>
      <c r="AS3699" s="13" t="n"/>
      <c r="AT3699" s="13" t="n"/>
      <c r="AU3699" s="13" t="n"/>
    </row>
    <row r="3700">
      <c r="C3700" s="13" t="n">
        <v>171</v>
      </c>
      <c r="T3700" s="14">
        <f>IF(F3699=24,SUM(D3700:F3889),"")</f>
        <v/>
      </c>
      <c r="U3700" s="14" t="n">
        <v>0</v>
      </c>
      <c r="V3700" s="14">
        <f>IF(T3700="","",T3700-U3700)</f>
        <v/>
      </c>
      <c r="AS3700" s="13" t="n"/>
      <c r="AT3700" s="13" t="n"/>
      <c r="AU3700" s="13" t="n"/>
    </row>
    <row r="3701">
      <c r="C3701" s="13" t="n">
        <v>172</v>
      </c>
      <c r="T3701" s="14">
        <f>IF(F3700=24,SUM(D3701:F3890),"")</f>
        <v/>
      </c>
      <c r="U3701" s="14" t="n">
        <v>0</v>
      </c>
      <c r="V3701" s="14">
        <f>IF(T3701="","",T3701-U3701)</f>
        <v/>
      </c>
      <c r="AS3701" s="13" t="n"/>
      <c r="AT3701" s="13" t="n"/>
      <c r="AU3701" s="13" t="n"/>
    </row>
    <row r="3702">
      <c r="C3702" s="13" t="n">
        <v>173</v>
      </c>
      <c r="T3702" s="14">
        <f>IF(F3701=24,SUM(D3702:F3891),"")</f>
        <v/>
      </c>
      <c r="U3702" s="14" t="n">
        <v>0</v>
      </c>
      <c r="V3702" s="14">
        <f>IF(T3702="","",T3702-U3702)</f>
        <v/>
      </c>
      <c r="AS3702" s="13" t="n"/>
      <c r="AT3702" s="13" t="n"/>
      <c r="AU3702" s="13" t="n"/>
    </row>
    <row r="3703">
      <c r="C3703" s="13" t="n">
        <v>174</v>
      </c>
      <c r="T3703" s="14">
        <f>IF(F3702=24,SUM(D3703:F3892),"")</f>
        <v/>
      </c>
      <c r="U3703" s="14" t="n">
        <v>0</v>
      </c>
      <c r="V3703" s="14">
        <f>IF(T3703="","",T3703-U3703)</f>
        <v/>
      </c>
      <c r="AS3703" s="13" t="n"/>
      <c r="AT3703" s="13" t="n"/>
      <c r="AU3703" s="13" t="n"/>
    </row>
    <row r="3704">
      <c r="C3704" s="13" t="n">
        <v>175</v>
      </c>
      <c r="T3704" s="14">
        <f>IF(F3703=24,SUM(D3704:F3893),"")</f>
        <v/>
      </c>
      <c r="U3704" s="14" t="n">
        <v>0</v>
      </c>
      <c r="V3704" s="14">
        <f>IF(T3704="","",T3704-U3704)</f>
        <v/>
      </c>
      <c r="AS3704" s="13" t="n"/>
      <c r="AT3704" s="13" t="n"/>
      <c r="AU3704" s="13" t="n"/>
    </row>
    <row r="3705">
      <c r="C3705" s="13" t="n">
        <v>176</v>
      </c>
      <c r="T3705" s="14">
        <f>IF(F3704=24,SUM(D3705:F3894),"")</f>
        <v/>
      </c>
      <c r="U3705" s="14" t="n">
        <v>0</v>
      </c>
      <c r="V3705" s="14">
        <f>IF(T3705="","",T3705-U3705)</f>
        <v/>
      </c>
      <c r="AS3705" s="13" t="n"/>
      <c r="AT3705" s="13" t="n"/>
      <c r="AU3705" s="13" t="n"/>
    </row>
    <row r="3706">
      <c r="C3706" s="13" t="n">
        <v>177</v>
      </c>
      <c r="T3706" s="14">
        <f>IF(F3705=24,SUM(D3706:F3895),"")</f>
        <v/>
      </c>
      <c r="U3706" s="14" t="n">
        <v>0</v>
      </c>
      <c r="V3706" s="14">
        <f>IF(T3706="","",T3706-U3706)</f>
        <v/>
      </c>
      <c r="AS3706" s="13" t="n"/>
      <c r="AT3706" s="13" t="n"/>
      <c r="AU3706" s="13" t="n"/>
    </row>
    <row r="3707">
      <c r="C3707" s="13" t="n">
        <v>178</v>
      </c>
      <c r="T3707" s="14">
        <f>IF(F3706=24,SUM(D3707:F3896),"")</f>
        <v/>
      </c>
      <c r="U3707" s="14" t="n">
        <v>0</v>
      </c>
      <c r="V3707" s="14">
        <f>IF(T3707="","",T3707-U3707)</f>
        <v/>
      </c>
      <c r="AS3707" s="13" t="n"/>
      <c r="AT3707" s="13" t="n"/>
      <c r="AU3707" s="13" t="n"/>
    </row>
    <row r="3708">
      <c r="C3708" s="13" t="n">
        <v>179</v>
      </c>
      <c r="T3708" s="14">
        <f>IF(F3707=24,SUM(D3708:F3897),"")</f>
        <v/>
      </c>
      <c r="U3708" s="14" t="n">
        <v>0</v>
      </c>
      <c r="V3708" s="14">
        <f>IF(T3708="","",T3708-U3708)</f>
        <v/>
      </c>
      <c r="AS3708" s="13" t="n"/>
      <c r="AT3708" s="13" t="n"/>
      <c r="AU3708" s="13" t="n"/>
    </row>
    <row r="3709">
      <c r="C3709" s="13" t="n">
        <v>180</v>
      </c>
      <c r="T3709" s="14">
        <f>IF(F3708=24,SUM(D3709:F3898),"")</f>
        <v/>
      </c>
      <c r="U3709" s="14" t="n">
        <v>0</v>
      </c>
      <c r="V3709" s="14">
        <f>IF(T3709="","",T3709-U3709)</f>
        <v/>
      </c>
      <c r="AS3709" s="13" t="n"/>
      <c r="AT3709" s="13" t="n"/>
      <c r="AU3709" s="13" t="n"/>
    </row>
    <row r="3710">
      <c r="C3710" s="13" t="n">
        <v>181</v>
      </c>
      <c r="T3710" s="14">
        <f>IF(F3709=24,SUM(D3710:F3899),"")</f>
        <v/>
      </c>
      <c r="U3710" s="14" t="n">
        <v>0</v>
      </c>
      <c r="V3710" s="14">
        <f>IF(T3710="","",T3710-U3710)</f>
        <v/>
      </c>
      <c r="AS3710" s="13" t="n"/>
      <c r="AT3710" s="13" t="n"/>
      <c r="AU3710" s="13" t="n"/>
    </row>
    <row r="3711">
      <c r="C3711" s="13" t="n">
        <v>182</v>
      </c>
      <c r="T3711" s="14">
        <f>IF(F3710=24,SUM(D3711:F3900),"")</f>
        <v/>
      </c>
      <c r="U3711" s="14" t="n">
        <v>0</v>
      </c>
      <c r="V3711" s="14">
        <f>IF(T3711="","",T3711-U3711)</f>
        <v/>
      </c>
      <c r="AS3711" s="13" t="n"/>
      <c r="AT3711" s="13" t="n"/>
      <c r="AU3711" s="13" t="n"/>
    </row>
    <row r="3712">
      <c r="C3712" s="13" t="n">
        <v>183</v>
      </c>
      <c r="T3712" s="14">
        <f>IF(F3711=24,SUM(D3712:F3901),"")</f>
        <v/>
      </c>
      <c r="U3712" s="14" t="n">
        <v>0</v>
      </c>
      <c r="V3712" s="14">
        <f>IF(T3712="","",T3712-U3712)</f>
        <v/>
      </c>
      <c r="AS3712" s="13" t="n"/>
      <c r="AT3712" s="13" t="n"/>
      <c r="AU3712" s="13" t="n"/>
    </row>
    <row r="3713">
      <c r="C3713" s="13" t="n">
        <v>184</v>
      </c>
      <c r="T3713" s="14">
        <f>IF(F3712=24,SUM(D3713:F3902),"")</f>
        <v/>
      </c>
      <c r="U3713" s="14" t="n">
        <v>0</v>
      </c>
      <c r="V3713" s="14">
        <f>IF(T3713="","",T3713-U3713)</f>
        <v/>
      </c>
      <c r="AS3713" s="13" t="n"/>
      <c r="AT3713" s="13" t="n"/>
      <c r="AU3713" s="13" t="n"/>
    </row>
    <row r="3714">
      <c r="C3714" s="13" t="n">
        <v>185</v>
      </c>
      <c r="T3714" s="14">
        <f>IF(F3713=24,SUM(D3714:F3903),"")</f>
        <v/>
      </c>
      <c r="U3714" s="14" t="n">
        <v>0</v>
      </c>
      <c r="V3714" s="14">
        <f>IF(T3714="","",T3714-U3714)</f>
        <v/>
      </c>
      <c r="AS3714" s="13" t="n"/>
      <c r="AT3714" s="13" t="n"/>
      <c r="AU3714" s="13" t="n"/>
    </row>
    <row r="3715">
      <c r="C3715" s="13" t="n">
        <v>186</v>
      </c>
      <c r="T3715" s="14">
        <f>IF(F3714=24,SUM(D3715:F3904),"")</f>
        <v/>
      </c>
      <c r="U3715" s="14" t="n">
        <v>0</v>
      </c>
      <c r="V3715" s="14">
        <f>IF(T3715="","",T3715-U3715)</f>
        <v/>
      </c>
      <c r="AS3715" s="13" t="n"/>
      <c r="AT3715" s="13" t="n"/>
      <c r="AU3715" s="13" t="n"/>
    </row>
    <row r="3716">
      <c r="C3716" s="13" t="n">
        <v>187</v>
      </c>
      <c r="T3716" s="14">
        <f>IF(F3715=24,SUM(D3716:F3905),"")</f>
        <v/>
      </c>
      <c r="U3716" s="14" t="n">
        <v>0</v>
      </c>
      <c r="V3716" s="14">
        <f>IF(T3716="","",T3716-U3716)</f>
        <v/>
      </c>
      <c r="AS3716" s="13" t="n"/>
      <c r="AT3716" s="13" t="n"/>
      <c r="AU3716" s="13" t="n"/>
    </row>
    <row r="3717">
      <c r="C3717" s="13" t="n">
        <v>188</v>
      </c>
      <c r="T3717" s="14">
        <f>IF(F3716=24,SUM(D3717:F3906),"")</f>
        <v/>
      </c>
      <c r="U3717" s="14" t="n">
        <v>0</v>
      </c>
      <c r="V3717" s="14">
        <f>IF(T3717="","",T3717-U3717)</f>
        <v/>
      </c>
      <c r="AS3717" s="13" t="n"/>
      <c r="AT3717" s="13" t="n"/>
      <c r="AU3717" s="13" t="n"/>
    </row>
    <row r="3718">
      <c r="C3718" s="13" t="n">
        <v>189</v>
      </c>
      <c r="T3718" s="14">
        <f>IF(F3717=24,SUM(D3718:F3907),"")</f>
        <v/>
      </c>
      <c r="U3718" s="14" t="n">
        <v>0</v>
      </c>
      <c r="V3718" s="14">
        <f>IF(T3718="","",T3718-U3718)</f>
        <v/>
      </c>
      <c r="AS3718" s="13" t="n"/>
      <c r="AT3718" s="13" t="n"/>
      <c r="AU3718" s="13" t="n"/>
    </row>
    <row r="3719">
      <c r="C3719" s="13" t="n">
        <v>190</v>
      </c>
      <c r="T3719" s="14">
        <f>IF(F3718=24,SUM(D3719:F3908),"")</f>
        <v/>
      </c>
      <c r="U3719" s="14" t="n">
        <v>0</v>
      </c>
      <c r="V3719" s="14">
        <f>IF(T3719="","",T3719-U3719)</f>
        <v/>
      </c>
      <c r="AS3719" s="13" t="n"/>
      <c r="AT3719" s="13" t="n"/>
      <c r="AU3719" s="13" t="n"/>
    </row>
    <row r="3720">
      <c r="C3720" s="13" t="n">
        <v>191</v>
      </c>
      <c r="T3720" s="14">
        <f>IF(F3719=24,SUM(D3720:F3909),"")</f>
        <v/>
      </c>
      <c r="U3720" s="14" t="n">
        <v>0</v>
      </c>
      <c r="V3720" s="14">
        <f>IF(T3720="","",T3720-U3720)</f>
        <v/>
      </c>
      <c r="AS3720" s="13" t="n"/>
      <c r="AT3720" s="13" t="n"/>
      <c r="AU3720" s="13" t="n"/>
    </row>
    <row r="3721">
      <c r="C3721" s="13" t="n">
        <v>192</v>
      </c>
      <c r="T3721" s="14">
        <f>IF(F3720=24,SUM(D3721:F3910),"")</f>
        <v/>
      </c>
      <c r="U3721" s="14" t="n">
        <v>0</v>
      </c>
      <c r="V3721" s="14">
        <f>IF(T3721="","",T3721-U3721)</f>
        <v/>
      </c>
      <c r="AS3721" s="13" t="n"/>
      <c r="AT3721" s="13" t="n"/>
      <c r="AU3721" s="13" t="n"/>
    </row>
    <row r="3722">
      <c r="C3722" s="13" t="n">
        <v>193</v>
      </c>
      <c r="T3722" s="14">
        <f>IF(F3721=24,SUM(D3722:F3911),"")</f>
        <v/>
      </c>
      <c r="U3722" s="14" t="n">
        <v>0</v>
      </c>
      <c r="V3722" s="14">
        <f>IF(T3722="","",T3722-U3722)</f>
        <v/>
      </c>
      <c r="AS3722" s="13" t="n"/>
      <c r="AT3722" s="13" t="n"/>
      <c r="AU3722" s="13" t="n"/>
    </row>
    <row r="3723">
      <c r="C3723" s="13" t="n">
        <v>194</v>
      </c>
      <c r="T3723" s="14">
        <f>IF(F3722=24,SUM(D3723:F3912),"")</f>
        <v/>
      </c>
      <c r="U3723" s="14" t="n">
        <v>0</v>
      </c>
      <c r="V3723" s="14">
        <f>IF(T3723="","",T3723-U3723)</f>
        <v/>
      </c>
      <c r="AS3723" s="13" t="n"/>
      <c r="AT3723" s="13" t="n"/>
      <c r="AU3723" s="13" t="n"/>
    </row>
    <row r="3724">
      <c r="C3724" s="13" t="n">
        <v>195</v>
      </c>
      <c r="T3724" s="14">
        <f>IF(F3723=24,SUM(D3724:F3913),"")</f>
        <v/>
      </c>
      <c r="U3724" s="14" t="n">
        <v>0</v>
      </c>
      <c r="V3724" s="14">
        <f>IF(T3724="","",T3724-U3724)</f>
        <v/>
      </c>
      <c r="AS3724" s="13" t="n"/>
      <c r="AT3724" s="13" t="n"/>
      <c r="AU3724" s="13" t="n"/>
    </row>
    <row r="3725">
      <c r="C3725" s="13" t="n">
        <v>196</v>
      </c>
      <c r="T3725" s="14">
        <f>IF(F3724=24,SUM(D3725:F3914),"")</f>
        <v/>
      </c>
      <c r="U3725" s="14" t="n">
        <v>0</v>
      </c>
      <c r="V3725" s="14">
        <f>IF(T3725="","",T3725-U3725)</f>
        <v/>
      </c>
      <c r="AS3725" s="13" t="n"/>
      <c r="AT3725" s="13" t="n"/>
      <c r="AU3725" s="13" t="n"/>
    </row>
    <row r="3726">
      <c r="C3726" s="13" t="n">
        <v>197</v>
      </c>
      <c r="T3726" s="14">
        <f>IF(F3725=24,SUM(D3726:F3915),"")</f>
        <v/>
      </c>
      <c r="U3726" s="14" t="n">
        <v>0</v>
      </c>
      <c r="V3726" s="14">
        <f>IF(T3726="","",T3726-U3726)</f>
        <v/>
      </c>
      <c r="AS3726" s="13" t="n"/>
      <c r="AT3726" s="13" t="n"/>
      <c r="AU3726" s="13" t="n"/>
    </row>
    <row r="3727">
      <c r="C3727" s="13" t="n">
        <v>198</v>
      </c>
      <c r="T3727" s="14">
        <f>IF(F3726=24,SUM(D3727:F3916),"")</f>
        <v/>
      </c>
      <c r="U3727" s="14" t="n">
        <v>0</v>
      </c>
      <c r="V3727" s="14">
        <f>IF(T3727="","",T3727-U3727)</f>
        <v/>
      </c>
      <c r="AS3727" s="13" t="n"/>
      <c r="AT3727" s="13" t="n"/>
      <c r="AU3727" s="13" t="n"/>
    </row>
    <row r="3728">
      <c r="T3728" s="14">
        <f>IF(F3727=24,SUM(D3728:F3917),"")</f>
        <v/>
      </c>
      <c r="U3728" s="14" t="n">
        <v>0</v>
      </c>
      <c r="V3728" s="14">
        <f>IF(T3728="","",T3728-U3728)</f>
        <v/>
      </c>
      <c r="AS3728" s="13" t="n"/>
      <c r="AT3728" s="13" t="n"/>
      <c r="AU3728" s="13" t="n"/>
    </row>
    <row r="3729">
      <c r="C3729" s="13" t="inlineStr">
        <is>
          <t>DesvPad(ND*ELT)</t>
        </is>
      </c>
      <c r="D3729" s="13" t="n">
        <v>22</v>
      </c>
      <c r="E3729" s="13" t="n">
        <v>23</v>
      </c>
      <c r="F3729" s="13" t="n">
        <v>24</v>
      </c>
      <c r="T3729" s="14">
        <f>IF(F3728=24,SUM(D3729:F3918),"")</f>
        <v/>
      </c>
      <c r="U3729" s="14" t="n">
        <v>0</v>
      </c>
      <c r="V3729" s="14">
        <f>IF(T3729="","",T3729-U3729)</f>
        <v/>
      </c>
      <c r="AS3729" s="13" t="n"/>
      <c r="AT3729" s="13" t="n"/>
      <c r="AU3729" s="13" t="n"/>
    </row>
    <row r="3730">
      <c r="C3730" s="13" t="n">
        <v>9</v>
      </c>
      <c r="T3730" s="14">
        <f>IF(F3729=24,SUM(D3730:F3919),"")</f>
        <v/>
      </c>
      <c r="U3730" s="14" t="n">
        <v>0</v>
      </c>
      <c r="V3730" s="14">
        <f>IF(T3730="","",T3730-U3730)</f>
        <v/>
      </c>
      <c r="AS3730" s="13" t="n"/>
      <c r="AT3730" s="13" t="n"/>
      <c r="AU3730" s="13" t="n"/>
    </row>
    <row r="3731">
      <c r="C3731" s="13" t="n">
        <v>10</v>
      </c>
      <c r="T3731" s="14">
        <f>IF(F3730=24,SUM(D3731:F3920),"")</f>
        <v/>
      </c>
      <c r="U3731" s="14" t="n">
        <v>0</v>
      </c>
      <c r="V3731" s="14">
        <f>IF(T3731="","",T3731-U3731)</f>
        <v/>
      </c>
      <c r="AS3731" s="13" t="n"/>
      <c r="AT3731" s="13" t="n"/>
      <c r="AU3731" s="13" t="n"/>
    </row>
    <row r="3732">
      <c r="C3732" s="13" t="n">
        <v>11</v>
      </c>
      <c r="T3732" s="14">
        <f>IF(F3731=24,SUM(D3732:F3921),"")</f>
        <v/>
      </c>
      <c r="U3732" s="14" t="n">
        <v>0</v>
      </c>
      <c r="V3732" s="14">
        <f>IF(T3732="","",T3732-U3732)</f>
        <v/>
      </c>
      <c r="AS3732" s="13" t="n"/>
      <c r="AT3732" s="13" t="n"/>
      <c r="AU3732" s="13" t="n"/>
    </row>
    <row r="3733">
      <c r="C3733" s="13" t="n">
        <v>12</v>
      </c>
      <c r="T3733" s="14">
        <f>IF(F3732=24,SUM(D3733:F3922),"")</f>
        <v/>
      </c>
      <c r="U3733" s="14" t="n">
        <v>0</v>
      </c>
      <c r="V3733" s="14">
        <f>IF(T3733="","",T3733-U3733)</f>
        <v/>
      </c>
      <c r="AS3733" s="13" t="n"/>
      <c r="AT3733" s="13" t="n"/>
      <c r="AU3733" s="13" t="n"/>
    </row>
    <row r="3734">
      <c r="C3734" s="13" t="n">
        <v>13</v>
      </c>
      <c r="T3734" s="14">
        <f>IF(F3733=24,SUM(D3734:F3923),"")</f>
        <v/>
      </c>
      <c r="U3734" s="14" t="n">
        <v>0</v>
      </c>
      <c r="V3734" s="14">
        <f>IF(T3734="","",T3734-U3734)</f>
        <v/>
      </c>
      <c r="AS3734" s="13" t="n"/>
      <c r="AT3734" s="13" t="n"/>
      <c r="AU3734" s="13" t="n"/>
    </row>
    <row r="3735">
      <c r="C3735" s="13" t="n">
        <v>14</v>
      </c>
      <c r="T3735" s="14">
        <f>IF(F3734=24,SUM(D3735:F3924),"")</f>
        <v/>
      </c>
      <c r="U3735" s="14" t="n">
        <v>0</v>
      </c>
      <c r="V3735" s="14">
        <f>IF(T3735="","",T3735-U3735)</f>
        <v/>
      </c>
      <c r="AS3735" s="13" t="n"/>
      <c r="AT3735" s="13" t="n"/>
      <c r="AU3735" s="13" t="n"/>
    </row>
    <row r="3736">
      <c r="C3736" s="13" t="n">
        <v>15</v>
      </c>
      <c r="T3736" s="14">
        <f>IF(F3735=24,SUM(D3736:F3925),"")</f>
        <v/>
      </c>
      <c r="U3736" s="14" t="n">
        <v>0</v>
      </c>
      <c r="V3736" s="14">
        <f>IF(T3736="","",T3736-U3736)</f>
        <v/>
      </c>
      <c r="AS3736" s="13" t="n">
        <v>76</v>
      </c>
      <c r="AT3736" s="13" t="inlineStr">
        <is>
          <t>DesvPad(ND*ELT)</t>
        </is>
      </c>
      <c r="AU3736" s="13" t="n">
        <v>16</v>
      </c>
    </row>
    <row r="3737">
      <c r="C3737" s="13" t="n">
        <v>16</v>
      </c>
      <c r="T3737" s="14">
        <f>IF(F3736=24,SUM(D3737:F3926),"")</f>
        <v/>
      </c>
      <c r="U3737" s="14" t="n">
        <v>0</v>
      </c>
      <c r="V3737" s="14">
        <f>IF(T3737="","",T3737-U3737)</f>
        <v/>
      </c>
      <c r="AS3737" s="13" t="n">
        <v>77</v>
      </c>
      <c r="AT3737" s="13" t="n"/>
      <c r="AU3737" s="13" t="inlineStr">
        <is>
          <t>NOVOMain_variables!D253</t>
        </is>
      </c>
    </row>
    <row r="3738">
      <c r="C3738" s="13" t="n">
        <v>17</v>
      </c>
      <c r="T3738" s="14">
        <f>IF(F3737=24,SUM(D3738:F3927),"")</f>
        <v/>
      </c>
      <c r="U3738" s="14" t="n">
        <v>0</v>
      </c>
      <c r="V3738" s="14">
        <f>IF(T3738="","",T3738-U3738)</f>
        <v/>
      </c>
      <c r="AS3738" s="13" t="n"/>
      <c r="AT3738" s="13" t="n"/>
      <c r="AU3738" s="13" t="n"/>
    </row>
    <row r="3739">
      <c r="C3739" s="13" t="n">
        <v>18</v>
      </c>
      <c r="T3739" s="14">
        <f>IF(F3738=24,SUM(D3739:F3928),"")</f>
        <v/>
      </c>
      <c r="U3739" s="14" t="n">
        <v>0</v>
      </c>
      <c r="V3739" s="14">
        <f>IF(T3739="","",T3739-U3739)</f>
        <v/>
      </c>
      <c r="AS3739" s="13" t="n"/>
      <c r="AT3739" s="13" t="n"/>
      <c r="AU3739" s="13" t="n"/>
    </row>
    <row r="3740">
      <c r="C3740" s="13" t="n">
        <v>19</v>
      </c>
      <c r="T3740" s="14">
        <f>IF(F3739=24,SUM(D3740:F3929),"")</f>
        <v/>
      </c>
      <c r="U3740" s="14" t="n">
        <v>0</v>
      </c>
      <c r="V3740" s="14">
        <f>IF(T3740="","",T3740-U3740)</f>
        <v/>
      </c>
      <c r="AS3740" s="13" t="n"/>
      <c r="AT3740" s="13" t="n"/>
      <c r="AU3740" s="13" t="n"/>
    </row>
    <row r="3741">
      <c r="C3741" s="13" t="n">
        <v>20</v>
      </c>
      <c r="T3741" s="14">
        <f>IF(F3740=24,SUM(D3741:F3930),"")</f>
        <v/>
      </c>
      <c r="U3741" s="14" t="n">
        <v>0</v>
      </c>
      <c r="V3741" s="14">
        <f>IF(T3741="","",T3741-U3741)</f>
        <v/>
      </c>
      <c r="AS3741" s="13" t="n"/>
      <c r="AT3741" s="13" t="n"/>
      <c r="AU3741" s="13" t="n"/>
    </row>
    <row r="3742">
      <c r="C3742" s="13" t="n">
        <v>21</v>
      </c>
      <c r="T3742" s="14">
        <f>IF(F3741=24,SUM(D3742:F3931),"")</f>
        <v/>
      </c>
      <c r="U3742" s="14" t="n">
        <v>0</v>
      </c>
      <c r="V3742" s="14">
        <f>IF(T3742="","",T3742-U3742)</f>
        <v/>
      </c>
      <c r="AS3742" s="13" t="n"/>
      <c r="AT3742" s="13" t="n"/>
      <c r="AU3742" s="13" t="n"/>
    </row>
    <row r="3743">
      <c r="C3743" s="13" t="n">
        <v>22</v>
      </c>
      <c r="T3743" s="14">
        <f>IF(F3742=24,SUM(D3743:F3932),"")</f>
        <v/>
      </c>
      <c r="U3743" s="14" t="n">
        <v>0</v>
      </c>
      <c r="V3743" s="14">
        <f>IF(T3743="","",T3743-U3743)</f>
        <v/>
      </c>
      <c r="AS3743" s="13" t="n"/>
      <c r="AT3743" s="13" t="n"/>
      <c r="AU3743" s="13" t="n"/>
    </row>
    <row r="3744">
      <c r="C3744" s="13" t="n">
        <v>23</v>
      </c>
      <c r="T3744" s="14">
        <f>IF(F3743=24,SUM(D3744:F3933),"")</f>
        <v/>
      </c>
      <c r="U3744" s="14" t="n">
        <v>0</v>
      </c>
      <c r="V3744" s="14">
        <f>IF(T3744="","",T3744-U3744)</f>
        <v/>
      </c>
      <c r="AS3744" s="13" t="n"/>
      <c r="AT3744" s="13" t="n"/>
      <c r="AU3744" s="13" t="n"/>
    </row>
    <row r="3745">
      <c r="C3745" s="13" t="n">
        <v>24</v>
      </c>
      <c r="T3745" s="14">
        <f>IF(F3744=24,SUM(D3745:F3934),"")</f>
        <v/>
      </c>
      <c r="U3745" s="14" t="n">
        <v>0</v>
      </c>
      <c r="V3745" s="14">
        <f>IF(T3745="","",T3745-U3745)</f>
        <v/>
      </c>
      <c r="AS3745" s="13" t="n"/>
      <c r="AT3745" s="13" t="n"/>
      <c r="AU3745" s="13" t="n"/>
    </row>
    <row r="3746">
      <c r="C3746" s="13" t="n">
        <v>25</v>
      </c>
      <c r="T3746" s="14">
        <f>IF(F3745=24,SUM(D3746:F3935),"")</f>
        <v/>
      </c>
      <c r="U3746" s="14" t="n">
        <v>0</v>
      </c>
      <c r="V3746" s="14">
        <f>IF(T3746="","",T3746-U3746)</f>
        <v/>
      </c>
      <c r="AS3746" s="13" t="n"/>
      <c r="AT3746" s="13" t="n"/>
      <c r="AU3746" s="13" t="n"/>
    </row>
    <row r="3747">
      <c r="C3747" s="13" t="n">
        <v>26</v>
      </c>
      <c r="T3747" s="14">
        <f>IF(F3746=24,SUM(D3747:F3936),"")</f>
        <v/>
      </c>
      <c r="U3747" s="14" t="n">
        <v>0</v>
      </c>
      <c r="V3747" s="14">
        <f>IF(T3747="","",T3747-U3747)</f>
        <v/>
      </c>
      <c r="AS3747" s="13" t="n"/>
      <c r="AT3747" s="13" t="n"/>
      <c r="AU3747" s="13" t="n"/>
    </row>
    <row r="3748">
      <c r="C3748" s="13" t="n">
        <v>27</v>
      </c>
      <c r="T3748" s="14">
        <f>IF(F3747=24,SUM(D3748:F3937),"")</f>
        <v/>
      </c>
      <c r="U3748" s="14" t="n">
        <v>0</v>
      </c>
      <c r="V3748" s="14">
        <f>IF(T3748="","",T3748-U3748)</f>
        <v/>
      </c>
      <c r="AS3748" s="13" t="n"/>
      <c r="AT3748" s="13" t="n"/>
      <c r="AU3748" s="13" t="n"/>
    </row>
    <row r="3749">
      <c r="C3749" s="13" t="n">
        <v>28</v>
      </c>
      <c r="T3749" s="14">
        <f>IF(F3748=24,SUM(D3749:F3938),"")</f>
        <v/>
      </c>
      <c r="U3749" s="14" t="n">
        <v>0</v>
      </c>
      <c r="V3749" s="14">
        <f>IF(T3749="","",T3749-U3749)</f>
        <v/>
      </c>
      <c r="AS3749" s="13" t="n"/>
      <c r="AT3749" s="13" t="n"/>
      <c r="AU3749" s="13" t="n"/>
    </row>
    <row r="3750">
      <c r="C3750" s="13" t="n">
        <v>29</v>
      </c>
      <c r="T3750" s="14">
        <f>IF(F3749=24,SUM(D3750:F3939),"")</f>
        <v/>
      </c>
      <c r="U3750" s="14" t="n">
        <v>0</v>
      </c>
      <c r="V3750" s="14">
        <f>IF(T3750="","",T3750-U3750)</f>
        <v/>
      </c>
      <c r="AS3750" s="13" t="n"/>
      <c r="AT3750" s="13" t="n"/>
      <c r="AU3750" s="13" t="n"/>
    </row>
    <row r="3751">
      <c r="C3751" s="13" t="n">
        <v>30</v>
      </c>
      <c r="T3751" s="14">
        <f>IF(F3750=24,SUM(D3751:F3940),"")</f>
        <v/>
      </c>
      <c r="U3751" s="14" t="n">
        <v>0</v>
      </c>
      <c r="V3751" s="14">
        <f>IF(T3751="","",T3751-U3751)</f>
        <v/>
      </c>
      <c r="AS3751" s="13" t="n"/>
      <c r="AT3751" s="13" t="n"/>
      <c r="AU3751" s="13" t="n"/>
    </row>
    <row r="3752">
      <c r="C3752" s="13" t="n">
        <v>31</v>
      </c>
      <c r="T3752" s="14">
        <f>IF(F3751=24,SUM(D3752:F3941),"")</f>
        <v/>
      </c>
      <c r="U3752" s="14" t="n">
        <v>0</v>
      </c>
      <c r="V3752" s="14">
        <f>IF(T3752="","",T3752-U3752)</f>
        <v/>
      </c>
      <c r="AS3752" s="13" t="n"/>
      <c r="AT3752" s="13" t="n"/>
      <c r="AU3752" s="13" t="n"/>
    </row>
    <row r="3753">
      <c r="C3753" s="13" t="n">
        <v>32</v>
      </c>
      <c r="T3753" s="14">
        <f>IF(F3752=24,SUM(D3753:F3942),"")</f>
        <v/>
      </c>
      <c r="U3753" s="14" t="n">
        <v>0</v>
      </c>
      <c r="V3753" s="14">
        <f>IF(T3753="","",T3753-U3753)</f>
        <v/>
      </c>
      <c r="AS3753" s="13" t="n"/>
      <c r="AT3753" s="13" t="n"/>
      <c r="AU3753" s="13" t="n"/>
    </row>
    <row r="3754">
      <c r="C3754" s="13" t="n">
        <v>33</v>
      </c>
      <c r="T3754" s="14">
        <f>IF(F3753=24,SUM(D3754:F3943),"")</f>
        <v/>
      </c>
      <c r="U3754" s="14" t="n">
        <v>0</v>
      </c>
      <c r="V3754" s="14">
        <f>IF(T3754="","",T3754-U3754)</f>
        <v/>
      </c>
      <c r="AS3754" s="13" t="n"/>
      <c r="AT3754" s="13" t="n"/>
      <c r="AU3754" s="13" t="n"/>
    </row>
    <row r="3755">
      <c r="C3755" s="13" t="n">
        <v>34</v>
      </c>
      <c r="T3755" s="14">
        <f>IF(F3754=24,SUM(D3755:F3944),"")</f>
        <v/>
      </c>
      <c r="U3755" s="14" t="n">
        <v>0</v>
      </c>
      <c r="V3755" s="14">
        <f>IF(T3755="","",T3755-U3755)</f>
        <v/>
      </c>
      <c r="AS3755" s="13" t="n"/>
      <c r="AT3755" s="13" t="n"/>
      <c r="AU3755" s="13" t="n"/>
    </row>
    <row r="3756">
      <c r="C3756" s="13" t="n">
        <v>35</v>
      </c>
      <c r="T3756" s="14">
        <f>IF(F3755=24,SUM(D3756:F3945),"")</f>
        <v/>
      </c>
      <c r="U3756" s="14" t="n">
        <v>0</v>
      </c>
      <c r="V3756" s="14">
        <f>IF(T3756="","",T3756-U3756)</f>
        <v/>
      </c>
      <c r="AS3756" s="13" t="n"/>
      <c r="AT3756" s="13" t="n"/>
      <c r="AU3756" s="13" t="n"/>
    </row>
    <row r="3757">
      <c r="C3757" s="13" t="n">
        <v>36</v>
      </c>
      <c r="T3757" s="14">
        <f>IF(F3756=24,SUM(D3757:F3946),"")</f>
        <v/>
      </c>
      <c r="U3757" s="14" t="n">
        <v>0</v>
      </c>
      <c r="V3757" s="14">
        <f>IF(T3757="","",T3757-U3757)</f>
        <v/>
      </c>
      <c r="AS3757" s="13" t="n"/>
      <c r="AT3757" s="13" t="n"/>
      <c r="AU3757" s="13" t="n"/>
    </row>
    <row r="3758">
      <c r="C3758" s="13" t="n">
        <v>37</v>
      </c>
      <c r="T3758" s="14">
        <f>IF(F3757=24,SUM(D3758:F3947),"")</f>
        <v/>
      </c>
      <c r="U3758" s="14" t="n">
        <v>0</v>
      </c>
      <c r="V3758" s="14">
        <f>IF(T3758="","",T3758-U3758)</f>
        <v/>
      </c>
      <c r="AS3758" s="13" t="n"/>
      <c r="AT3758" s="13" t="n"/>
      <c r="AU3758" s="13" t="n"/>
    </row>
    <row r="3759">
      <c r="C3759" s="13" t="n">
        <v>38</v>
      </c>
      <c r="T3759" s="14">
        <f>IF(F3758=24,SUM(D3759:F3948),"")</f>
        <v/>
      </c>
      <c r="U3759" s="14" t="n">
        <v>0</v>
      </c>
      <c r="V3759" s="14">
        <f>IF(T3759="","",T3759-U3759)</f>
        <v/>
      </c>
      <c r="AS3759" s="13" t="n"/>
      <c r="AT3759" s="13" t="n"/>
      <c r="AU3759" s="13" t="n"/>
    </row>
    <row r="3760">
      <c r="C3760" s="13" t="n">
        <v>39</v>
      </c>
      <c r="T3760" s="14">
        <f>IF(F3759=24,SUM(D3760:F3949),"")</f>
        <v/>
      </c>
      <c r="U3760" s="14" t="n">
        <v>0</v>
      </c>
      <c r="V3760" s="14">
        <f>IF(T3760="","",T3760-U3760)</f>
        <v/>
      </c>
      <c r="AS3760" s="13" t="n"/>
      <c r="AT3760" s="13" t="n"/>
      <c r="AU3760" s="13" t="n"/>
    </row>
    <row r="3761">
      <c r="C3761" s="13" t="n">
        <v>40</v>
      </c>
      <c r="T3761" s="14">
        <f>IF(F3760=24,SUM(D3761:F3950),"")</f>
        <v/>
      </c>
      <c r="U3761" s="14" t="n">
        <v>0</v>
      </c>
      <c r="V3761" s="14">
        <f>IF(T3761="","",T3761-U3761)</f>
        <v/>
      </c>
      <c r="AS3761" s="13" t="n"/>
      <c r="AT3761" s="13" t="n"/>
      <c r="AU3761" s="13" t="n"/>
    </row>
    <row r="3762">
      <c r="C3762" s="13" t="n">
        <v>41</v>
      </c>
      <c r="T3762" s="14">
        <f>IF(F3761=24,SUM(D3762:F3951),"")</f>
        <v/>
      </c>
      <c r="U3762" s="14" t="n">
        <v>0</v>
      </c>
      <c r="V3762" s="14">
        <f>IF(T3762="","",T3762-U3762)</f>
        <v/>
      </c>
      <c r="AS3762" s="13" t="n"/>
      <c r="AT3762" s="13" t="n"/>
      <c r="AU3762" s="13" t="n"/>
    </row>
    <row r="3763">
      <c r="C3763" s="13" t="n">
        <v>42</v>
      </c>
      <c r="T3763" s="14">
        <f>IF(F3762=24,SUM(D3763:F3952),"")</f>
        <v/>
      </c>
      <c r="U3763" s="14" t="n">
        <v>0</v>
      </c>
      <c r="V3763" s="14">
        <f>IF(T3763="","",T3763-U3763)</f>
        <v/>
      </c>
      <c r="AS3763" s="13" t="n"/>
      <c r="AT3763" s="13" t="n"/>
      <c r="AU3763" s="13" t="n"/>
    </row>
    <row r="3764">
      <c r="C3764" s="13" t="n">
        <v>43</v>
      </c>
      <c r="T3764" s="14">
        <f>IF(F3763=24,SUM(D3764:F3953),"")</f>
        <v/>
      </c>
      <c r="U3764" s="14" t="n">
        <v>0</v>
      </c>
      <c r="V3764" s="14">
        <f>IF(T3764="","",T3764-U3764)</f>
        <v/>
      </c>
      <c r="AS3764" s="13" t="n"/>
      <c r="AT3764" s="13" t="n"/>
      <c r="AU3764" s="13" t="n"/>
    </row>
    <row r="3765">
      <c r="C3765" s="13" t="n">
        <v>44</v>
      </c>
      <c r="T3765" s="14">
        <f>IF(F3764=24,SUM(D3765:F3954),"")</f>
        <v/>
      </c>
      <c r="U3765" s="14" t="n">
        <v>0</v>
      </c>
      <c r="V3765" s="14">
        <f>IF(T3765="","",T3765-U3765)</f>
        <v/>
      </c>
      <c r="AS3765" s="13" t="n"/>
      <c r="AT3765" s="13" t="n"/>
      <c r="AU3765" s="13" t="n"/>
    </row>
    <row r="3766">
      <c r="C3766" s="13" t="n">
        <v>45</v>
      </c>
      <c r="T3766" s="14">
        <f>IF(F3765=24,SUM(D3766:F3955),"")</f>
        <v/>
      </c>
      <c r="U3766" s="14" t="n">
        <v>0</v>
      </c>
      <c r="V3766" s="14">
        <f>IF(T3766="","",T3766-U3766)</f>
        <v/>
      </c>
      <c r="AS3766" s="13" t="n"/>
      <c r="AT3766" s="13" t="n"/>
      <c r="AU3766" s="13" t="n"/>
    </row>
    <row r="3767">
      <c r="C3767" s="13" t="n">
        <v>46</v>
      </c>
      <c r="T3767" s="14">
        <f>IF(F3766=24,SUM(D3767:F3956),"")</f>
        <v/>
      </c>
      <c r="U3767" s="14" t="n">
        <v>0</v>
      </c>
      <c r="V3767" s="14">
        <f>IF(T3767="","",T3767-U3767)</f>
        <v/>
      </c>
      <c r="AS3767" s="13" t="n"/>
      <c r="AT3767" s="13" t="n"/>
      <c r="AU3767" s="13" t="n"/>
    </row>
    <row r="3768">
      <c r="C3768" s="13" t="n">
        <v>47</v>
      </c>
      <c r="T3768" s="14">
        <f>IF(F3767=24,SUM(D3768:F3957),"")</f>
        <v/>
      </c>
      <c r="U3768" s="14" t="n">
        <v>0</v>
      </c>
      <c r="V3768" s="14">
        <f>IF(T3768="","",T3768-U3768)</f>
        <v/>
      </c>
      <c r="AS3768" s="13" t="n"/>
      <c r="AT3768" s="13" t="n"/>
      <c r="AU3768" s="13" t="n"/>
    </row>
    <row r="3769">
      <c r="C3769" s="13" t="n">
        <v>48</v>
      </c>
      <c r="T3769" s="14">
        <f>IF(F3768=24,SUM(D3769:F3958),"")</f>
        <v/>
      </c>
      <c r="U3769" s="14" t="n">
        <v>0</v>
      </c>
      <c r="V3769" s="14">
        <f>IF(T3769="","",T3769-U3769)</f>
        <v/>
      </c>
      <c r="AS3769" s="13" t="n"/>
      <c r="AT3769" s="13" t="n"/>
      <c r="AU3769" s="13" t="n"/>
    </row>
    <row r="3770">
      <c r="C3770" s="13" t="n">
        <v>49</v>
      </c>
      <c r="T3770" s="14">
        <f>IF(F3769=24,SUM(D3770:F3959),"")</f>
        <v/>
      </c>
      <c r="U3770" s="14" t="n">
        <v>0</v>
      </c>
      <c r="V3770" s="14">
        <f>IF(T3770="","",T3770-U3770)</f>
        <v/>
      </c>
      <c r="AS3770" s="13" t="n"/>
      <c r="AT3770" s="13" t="n"/>
      <c r="AU3770" s="13" t="n"/>
    </row>
    <row r="3771">
      <c r="C3771" s="13" t="n">
        <v>50</v>
      </c>
      <c r="T3771" s="14">
        <f>IF(F3770=24,SUM(D3771:F3960),"")</f>
        <v/>
      </c>
      <c r="U3771" s="14" t="n">
        <v>0</v>
      </c>
      <c r="V3771" s="14">
        <f>IF(T3771="","",T3771-U3771)</f>
        <v/>
      </c>
      <c r="AS3771" s="13" t="n"/>
      <c r="AT3771" s="13" t="n"/>
      <c r="AU3771" s="13" t="n"/>
    </row>
    <row r="3772">
      <c r="C3772" s="13" t="n">
        <v>51</v>
      </c>
      <c r="T3772" s="14">
        <f>IF(F3771=24,SUM(D3772:F3961),"")</f>
        <v/>
      </c>
      <c r="U3772" s="14" t="n">
        <v>0</v>
      </c>
      <c r="V3772" s="14">
        <f>IF(T3772="","",T3772-U3772)</f>
        <v/>
      </c>
      <c r="AS3772" s="13" t="n"/>
      <c r="AT3772" s="13" t="n"/>
      <c r="AU3772" s="13" t="n"/>
    </row>
    <row r="3773">
      <c r="C3773" s="13" t="n">
        <v>52</v>
      </c>
      <c r="T3773" s="14">
        <f>IF(F3772=24,SUM(D3773:F3962),"")</f>
        <v/>
      </c>
      <c r="U3773" s="14" t="n">
        <v>0</v>
      </c>
      <c r="V3773" s="14">
        <f>IF(T3773="","",T3773-U3773)</f>
        <v/>
      </c>
      <c r="AS3773" s="13" t="n"/>
      <c r="AT3773" s="13" t="n"/>
      <c r="AU3773" s="13" t="n"/>
    </row>
    <row r="3774">
      <c r="C3774" s="13" t="n">
        <v>53</v>
      </c>
      <c r="T3774" s="14">
        <f>IF(F3773=24,SUM(D3774:F3963),"")</f>
        <v/>
      </c>
      <c r="U3774" s="14" t="n">
        <v>0</v>
      </c>
      <c r="V3774" s="14">
        <f>IF(T3774="","",T3774-U3774)</f>
        <v/>
      </c>
      <c r="AS3774" s="13" t="n"/>
      <c r="AT3774" s="13" t="n"/>
      <c r="AU3774" s="13" t="n"/>
    </row>
    <row r="3775">
      <c r="C3775" s="13" t="n">
        <v>54</v>
      </c>
      <c r="T3775" s="14">
        <f>IF(F3774=24,SUM(D3775:F3964),"")</f>
        <v/>
      </c>
      <c r="U3775" s="14" t="n">
        <v>0</v>
      </c>
      <c r="V3775" s="14">
        <f>IF(T3775="","",T3775-U3775)</f>
        <v/>
      </c>
      <c r="AS3775" s="13" t="n"/>
      <c r="AT3775" s="13" t="n"/>
      <c r="AU3775" s="13" t="n"/>
    </row>
    <row r="3776">
      <c r="C3776" s="13" t="n">
        <v>55</v>
      </c>
      <c r="T3776" s="14">
        <f>IF(F3775=24,SUM(D3776:F3965),"")</f>
        <v/>
      </c>
      <c r="U3776" s="14" t="n">
        <v>0</v>
      </c>
      <c r="V3776" s="14">
        <f>IF(T3776="","",T3776-U3776)</f>
        <v/>
      </c>
      <c r="AS3776" s="13" t="n"/>
      <c r="AT3776" s="13" t="n"/>
      <c r="AU3776" s="13" t="n"/>
    </row>
    <row r="3777">
      <c r="C3777" s="13" t="n">
        <v>56</v>
      </c>
      <c r="T3777" s="14">
        <f>IF(F3776=24,SUM(D3777:F3966),"")</f>
        <v/>
      </c>
      <c r="U3777" s="14" t="n">
        <v>0</v>
      </c>
      <c r="V3777" s="14">
        <f>IF(T3777="","",T3777-U3777)</f>
        <v/>
      </c>
      <c r="AS3777" s="13" t="n"/>
      <c r="AT3777" s="13" t="n"/>
      <c r="AU3777" s="13" t="n"/>
    </row>
    <row r="3778">
      <c r="C3778" s="13" t="n">
        <v>57</v>
      </c>
      <c r="T3778" s="14">
        <f>IF(F3777=24,SUM(D3778:F3967),"")</f>
        <v/>
      </c>
      <c r="U3778" s="14" t="n">
        <v>0</v>
      </c>
      <c r="V3778" s="14">
        <f>IF(T3778="","",T3778-U3778)</f>
        <v/>
      </c>
      <c r="AS3778" s="13" t="n"/>
      <c r="AT3778" s="13" t="n"/>
      <c r="AU3778" s="13" t="n"/>
    </row>
    <row r="3779">
      <c r="C3779" s="13" t="n">
        <v>58</v>
      </c>
      <c r="T3779" s="14">
        <f>IF(F3778=24,SUM(D3779:F3968),"")</f>
        <v/>
      </c>
      <c r="U3779" s="14" t="n">
        <v>0</v>
      </c>
      <c r="V3779" s="14">
        <f>IF(T3779="","",T3779-U3779)</f>
        <v/>
      </c>
      <c r="AS3779" s="13" t="n"/>
      <c r="AT3779" s="13" t="n"/>
      <c r="AU3779" s="13" t="n"/>
    </row>
    <row r="3780">
      <c r="C3780" s="13" t="n">
        <v>59</v>
      </c>
      <c r="T3780" s="14">
        <f>IF(F3779=24,SUM(D3780:F3969),"")</f>
        <v/>
      </c>
      <c r="U3780" s="14" t="n">
        <v>0</v>
      </c>
      <c r="V3780" s="14">
        <f>IF(T3780="","",T3780-U3780)</f>
        <v/>
      </c>
      <c r="AS3780" s="13" t="n"/>
      <c r="AT3780" s="13" t="n"/>
      <c r="AU3780" s="13" t="n"/>
    </row>
    <row r="3781">
      <c r="C3781" s="13" t="n">
        <v>60</v>
      </c>
      <c r="T3781" s="14">
        <f>IF(F3780=24,SUM(D3781:F3970),"")</f>
        <v/>
      </c>
      <c r="U3781" s="14" t="n">
        <v>0</v>
      </c>
      <c r="V3781" s="14">
        <f>IF(T3781="","",T3781-U3781)</f>
        <v/>
      </c>
      <c r="AS3781" s="13" t="n"/>
      <c r="AT3781" s="13" t="n"/>
      <c r="AU3781" s="13" t="n"/>
    </row>
    <row r="3782">
      <c r="C3782" s="13" t="n">
        <v>61</v>
      </c>
      <c r="T3782" s="14">
        <f>IF(F3781=24,SUM(D3782:F3971),"")</f>
        <v/>
      </c>
      <c r="U3782" s="14" t="n">
        <v>0</v>
      </c>
      <c r="V3782" s="14">
        <f>IF(T3782="","",T3782-U3782)</f>
        <v/>
      </c>
      <c r="AS3782" s="13" t="n"/>
      <c r="AT3782" s="13" t="n"/>
      <c r="AU3782" s="13" t="n"/>
    </row>
    <row r="3783">
      <c r="C3783" s="13" t="n">
        <v>62</v>
      </c>
      <c r="T3783" s="14">
        <f>IF(F3782=24,SUM(D3783:F3972),"")</f>
        <v/>
      </c>
      <c r="U3783" s="14" t="n">
        <v>0</v>
      </c>
      <c r="V3783" s="14">
        <f>IF(T3783="","",T3783-U3783)</f>
        <v/>
      </c>
      <c r="AS3783" s="13" t="n"/>
      <c r="AT3783" s="13" t="n"/>
      <c r="AU3783" s="13" t="n"/>
    </row>
    <row r="3784">
      <c r="C3784" s="13" t="n">
        <v>63</v>
      </c>
      <c r="T3784" s="14">
        <f>IF(F3783=24,SUM(D3784:F3973),"")</f>
        <v/>
      </c>
      <c r="U3784" s="14" t="n">
        <v>0</v>
      </c>
      <c r="V3784" s="14">
        <f>IF(T3784="","",T3784-U3784)</f>
        <v/>
      </c>
      <c r="AS3784" s="13" t="n"/>
      <c r="AT3784" s="13" t="n"/>
      <c r="AU3784" s="13" t="n"/>
    </row>
    <row r="3785">
      <c r="C3785" s="13" t="n">
        <v>64</v>
      </c>
      <c r="T3785" s="14">
        <f>IF(F3784=24,SUM(D3785:F3974),"")</f>
        <v/>
      </c>
      <c r="U3785" s="14" t="n">
        <v>0</v>
      </c>
      <c r="V3785" s="14">
        <f>IF(T3785="","",T3785-U3785)</f>
        <v/>
      </c>
      <c r="AS3785" s="13" t="n"/>
      <c r="AT3785" s="13" t="n"/>
      <c r="AU3785" s="13" t="n"/>
    </row>
    <row r="3786">
      <c r="C3786" s="13" t="n">
        <v>65</v>
      </c>
      <c r="T3786" s="14">
        <f>IF(F3785=24,SUM(D3786:F3975),"")</f>
        <v/>
      </c>
      <c r="U3786" s="14" t="n">
        <v>0</v>
      </c>
      <c r="V3786" s="14">
        <f>IF(T3786="","",T3786-U3786)</f>
        <v/>
      </c>
      <c r="AS3786" s="13" t="n"/>
      <c r="AT3786" s="13" t="n"/>
      <c r="AU3786" s="13" t="n"/>
    </row>
    <row r="3787">
      <c r="C3787" s="13" t="n">
        <v>66</v>
      </c>
      <c r="T3787" s="14">
        <f>IF(F3786=24,SUM(D3787:F3976),"")</f>
        <v/>
      </c>
      <c r="U3787" s="14" t="n">
        <v>0</v>
      </c>
      <c r="V3787" s="14">
        <f>IF(T3787="","",T3787-U3787)</f>
        <v/>
      </c>
      <c r="AS3787" s="13" t="n"/>
      <c r="AT3787" s="13" t="n"/>
      <c r="AU3787" s="13" t="n"/>
    </row>
    <row r="3788">
      <c r="C3788" s="13" t="n">
        <v>67</v>
      </c>
      <c r="T3788" s="14">
        <f>IF(F3787=24,SUM(D3788:F3977),"")</f>
        <v/>
      </c>
      <c r="U3788" s="14" t="n">
        <v>0</v>
      </c>
      <c r="V3788" s="14">
        <f>IF(T3788="","",T3788-U3788)</f>
        <v/>
      </c>
      <c r="AS3788" s="13" t="n"/>
      <c r="AT3788" s="13" t="n"/>
      <c r="AU3788" s="13" t="n"/>
    </row>
    <row r="3789">
      <c r="C3789" s="13" t="n">
        <v>68</v>
      </c>
      <c r="T3789" s="14">
        <f>IF(F3788=24,SUM(D3789:F3978),"")</f>
        <v/>
      </c>
      <c r="U3789" s="14" t="n">
        <v>0</v>
      </c>
      <c r="V3789" s="14">
        <f>IF(T3789="","",T3789-U3789)</f>
        <v/>
      </c>
      <c r="AS3789" s="13" t="n"/>
      <c r="AT3789" s="13" t="n"/>
      <c r="AU3789" s="13" t="n"/>
    </row>
    <row r="3790">
      <c r="C3790" s="13" t="n">
        <v>69</v>
      </c>
      <c r="T3790" s="14">
        <f>IF(F3789=24,SUM(D3790:F3979),"")</f>
        <v/>
      </c>
      <c r="U3790" s="14" t="n">
        <v>0</v>
      </c>
      <c r="V3790" s="14">
        <f>IF(T3790="","",T3790-U3790)</f>
        <v/>
      </c>
      <c r="AS3790" s="13" t="n"/>
      <c r="AT3790" s="13" t="n"/>
      <c r="AU3790" s="13" t="n"/>
    </row>
    <row r="3791">
      <c r="C3791" s="13" t="n">
        <v>70</v>
      </c>
      <c r="T3791" s="14">
        <f>IF(F3790=24,SUM(D3791:F3980),"")</f>
        <v/>
      </c>
      <c r="U3791" s="14" t="n">
        <v>0</v>
      </c>
      <c r="V3791" s="14">
        <f>IF(T3791="","",T3791-U3791)</f>
        <v/>
      </c>
      <c r="AS3791" s="13" t="n"/>
      <c r="AT3791" s="13" t="n"/>
      <c r="AU3791" s="13" t="n"/>
    </row>
    <row r="3792">
      <c r="C3792" s="13" t="n">
        <v>71</v>
      </c>
      <c r="T3792" s="14">
        <f>IF(F3791=24,SUM(D3792:F3981),"")</f>
        <v/>
      </c>
      <c r="U3792" s="14" t="n">
        <v>0</v>
      </c>
      <c r="V3792" s="14">
        <f>IF(T3792="","",T3792-U3792)</f>
        <v/>
      </c>
      <c r="AS3792" s="13" t="n"/>
      <c r="AT3792" s="13" t="n"/>
      <c r="AU3792" s="13" t="n"/>
    </row>
    <row r="3793">
      <c r="C3793" s="13" t="n">
        <v>72</v>
      </c>
      <c r="T3793" s="14">
        <f>IF(F3792=24,SUM(D3793:F3982),"")</f>
        <v/>
      </c>
      <c r="U3793" s="14" t="n">
        <v>0</v>
      </c>
      <c r="V3793" s="14">
        <f>IF(T3793="","",T3793-U3793)</f>
        <v/>
      </c>
      <c r="AS3793" s="13" t="n"/>
      <c r="AT3793" s="13" t="n"/>
      <c r="AU3793" s="13" t="n"/>
    </row>
    <row r="3794">
      <c r="C3794" s="13" t="n">
        <v>73</v>
      </c>
      <c r="T3794" s="14">
        <f>IF(F3793=24,SUM(D3794:F3983),"")</f>
        <v/>
      </c>
      <c r="U3794" s="14" t="n">
        <v>0</v>
      </c>
      <c r="V3794" s="14">
        <f>IF(T3794="","",T3794-U3794)</f>
        <v/>
      </c>
      <c r="AS3794" s="13" t="n"/>
      <c r="AT3794" s="13" t="n"/>
      <c r="AU3794" s="13" t="n"/>
    </row>
    <row r="3795">
      <c r="C3795" s="13" t="n">
        <v>74</v>
      </c>
      <c r="T3795" s="14">
        <f>IF(F3794=24,SUM(D3795:F3984),"")</f>
        <v/>
      </c>
      <c r="U3795" s="14" t="n">
        <v>0</v>
      </c>
      <c r="V3795" s="14">
        <f>IF(T3795="","",T3795-U3795)</f>
        <v/>
      </c>
      <c r="AS3795" s="13" t="n"/>
      <c r="AT3795" s="13" t="n"/>
      <c r="AU3795" s="13" t="n"/>
    </row>
    <row r="3796">
      <c r="C3796" s="13" t="n">
        <v>75</v>
      </c>
      <c r="T3796" s="14">
        <f>IF(F3795=24,SUM(D3796:F3985),"")</f>
        <v/>
      </c>
      <c r="U3796" s="14" t="n">
        <v>0</v>
      </c>
      <c r="V3796" s="14">
        <f>IF(T3796="","",T3796-U3796)</f>
        <v/>
      </c>
      <c r="AS3796" s="13" t="n"/>
      <c r="AT3796" s="13" t="n"/>
      <c r="AU3796" s="13" t="n"/>
    </row>
    <row r="3797">
      <c r="C3797" s="13" t="n">
        <v>76</v>
      </c>
      <c r="T3797" s="14">
        <f>IF(F3796=24,SUM(D3797:F3986),"")</f>
        <v/>
      </c>
      <c r="U3797" s="14" t="n">
        <v>0</v>
      </c>
      <c r="V3797" s="14">
        <f>IF(T3797="","",T3797-U3797)</f>
        <v/>
      </c>
      <c r="AS3797" s="13" t="n"/>
      <c r="AT3797" s="13" t="n"/>
      <c r="AU3797" s="13" t="n"/>
    </row>
    <row r="3798">
      <c r="C3798" s="13" t="n">
        <v>77</v>
      </c>
      <c r="T3798" s="14">
        <f>IF(F3797=24,SUM(D3798:F3987),"")</f>
        <v/>
      </c>
      <c r="U3798" s="14" t="n">
        <v>0</v>
      </c>
      <c r="V3798" s="14">
        <f>IF(T3798="","",T3798-U3798)</f>
        <v/>
      </c>
      <c r="AS3798" s="13" t="n"/>
      <c r="AT3798" s="13" t="n"/>
      <c r="AU3798" s="13" t="n"/>
    </row>
    <row r="3799">
      <c r="C3799" s="13" t="n">
        <v>78</v>
      </c>
      <c r="T3799" s="14">
        <f>IF(F3798=24,SUM(D3799:F3988),"")</f>
        <v/>
      </c>
      <c r="U3799" s="14" t="n">
        <v>0</v>
      </c>
      <c r="V3799" s="14">
        <f>IF(T3799="","",T3799-U3799)</f>
        <v/>
      </c>
      <c r="AS3799" s="13" t="n"/>
      <c r="AT3799" s="13" t="n"/>
      <c r="AU3799" s="13" t="n"/>
    </row>
    <row r="3800">
      <c r="C3800" s="13" t="n">
        <v>79</v>
      </c>
      <c r="T3800" s="14">
        <f>IF(F3799=24,SUM(D3800:F3989),"")</f>
        <v/>
      </c>
      <c r="U3800" s="14" t="n">
        <v>0</v>
      </c>
      <c r="V3800" s="14">
        <f>IF(T3800="","",T3800-U3800)</f>
        <v/>
      </c>
      <c r="AS3800" s="13" t="n"/>
      <c r="AT3800" s="13" t="n"/>
      <c r="AU3800" s="13" t="n"/>
    </row>
    <row r="3801">
      <c r="C3801" s="13" t="n">
        <v>80</v>
      </c>
      <c r="T3801" s="14">
        <f>IF(F3800=24,SUM(D3801:F3990),"")</f>
        <v/>
      </c>
      <c r="U3801" s="14" t="n">
        <v>0</v>
      </c>
      <c r="V3801" s="14">
        <f>IF(T3801="","",T3801-U3801)</f>
        <v/>
      </c>
      <c r="AS3801" s="13" t="n"/>
      <c r="AT3801" s="13" t="n"/>
      <c r="AU3801" s="13" t="n"/>
    </row>
    <row r="3802">
      <c r="C3802" s="13" t="n">
        <v>81</v>
      </c>
      <c r="T3802" s="14">
        <f>IF(F3801=24,SUM(D3802:F3991),"")</f>
        <v/>
      </c>
      <c r="U3802" s="14" t="n">
        <v>0</v>
      </c>
      <c r="V3802" s="14">
        <f>IF(T3802="","",T3802-U3802)</f>
        <v/>
      </c>
      <c r="AS3802" s="13" t="n"/>
      <c r="AT3802" s="13" t="n"/>
      <c r="AU3802" s="13" t="n"/>
    </row>
    <row r="3803">
      <c r="C3803" s="13" t="n">
        <v>82</v>
      </c>
      <c r="T3803" s="14">
        <f>IF(F3802=24,SUM(D3803:F3992),"")</f>
        <v/>
      </c>
      <c r="U3803" s="14" t="n">
        <v>0</v>
      </c>
      <c r="V3803" s="14">
        <f>IF(T3803="","",T3803-U3803)</f>
        <v/>
      </c>
      <c r="AS3803" s="13" t="n"/>
      <c r="AT3803" s="13" t="n"/>
      <c r="AU3803" s="13" t="n"/>
    </row>
    <row r="3804">
      <c r="C3804" s="13" t="n">
        <v>83</v>
      </c>
      <c r="T3804" s="14">
        <f>IF(F3803=24,SUM(D3804:F3993),"")</f>
        <v/>
      </c>
      <c r="U3804" s="14" t="n">
        <v>0</v>
      </c>
      <c r="V3804" s="14">
        <f>IF(T3804="","",T3804-U3804)</f>
        <v/>
      </c>
      <c r="AS3804" s="13" t="n"/>
      <c r="AT3804" s="13" t="n"/>
      <c r="AU3804" s="13" t="n"/>
    </row>
    <row r="3805">
      <c r="C3805" s="13" t="n">
        <v>84</v>
      </c>
      <c r="T3805" s="14">
        <f>IF(F3804=24,SUM(D3805:F3994),"")</f>
        <v/>
      </c>
      <c r="U3805" s="14" t="n">
        <v>0</v>
      </c>
      <c r="V3805" s="14">
        <f>IF(T3805="","",T3805-U3805)</f>
        <v/>
      </c>
      <c r="AS3805" s="13" t="n"/>
      <c r="AT3805" s="13" t="n"/>
      <c r="AU3805" s="13" t="n"/>
    </row>
    <row r="3806">
      <c r="C3806" s="13" t="n">
        <v>85</v>
      </c>
      <c r="T3806" s="14">
        <f>IF(F3805=24,SUM(D3806:F3995),"")</f>
        <v/>
      </c>
      <c r="U3806" s="14" t="n">
        <v>0</v>
      </c>
      <c r="V3806" s="14">
        <f>IF(T3806="","",T3806-U3806)</f>
        <v/>
      </c>
      <c r="AS3806" s="13" t="n"/>
      <c r="AT3806" s="13" t="n"/>
      <c r="AU3806" s="13" t="n"/>
    </row>
    <row r="3807">
      <c r="C3807" s="13" t="n">
        <v>86</v>
      </c>
      <c r="T3807" s="14">
        <f>IF(F3806=24,SUM(D3807:F3996),"")</f>
        <v/>
      </c>
      <c r="U3807" s="14" t="n">
        <v>0</v>
      </c>
      <c r="V3807" s="14">
        <f>IF(T3807="","",T3807-U3807)</f>
        <v/>
      </c>
      <c r="AS3807" s="13" t="n"/>
      <c r="AT3807" s="13" t="n"/>
      <c r="AU3807" s="13" t="n"/>
    </row>
    <row r="3808">
      <c r="C3808" s="13" t="n">
        <v>87</v>
      </c>
      <c r="T3808" s="14">
        <f>IF(F3807=24,SUM(D3808:F3997),"")</f>
        <v/>
      </c>
      <c r="U3808" s="14" t="n">
        <v>0</v>
      </c>
      <c r="V3808" s="14">
        <f>IF(T3808="","",T3808-U3808)</f>
        <v/>
      </c>
      <c r="AS3808" s="13" t="n"/>
      <c r="AT3808" s="13" t="n"/>
      <c r="AU3808" s="13" t="n"/>
    </row>
    <row r="3809">
      <c r="C3809" s="13" t="n">
        <v>88</v>
      </c>
      <c r="T3809" s="14">
        <f>IF(F3808=24,SUM(D3809:F3998),"")</f>
        <v/>
      </c>
      <c r="U3809" s="14" t="n">
        <v>0</v>
      </c>
      <c r="V3809" s="14">
        <f>IF(T3809="","",T3809-U3809)</f>
        <v/>
      </c>
      <c r="AS3809" s="13" t="n"/>
      <c r="AT3809" s="13" t="n"/>
      <c r="AU3809" s="13" t="n"/>
    </row>
    <row r="3810">
      <c r="C3810" s="13" t="n">
        <v>89</v>
      </c>
      <c r="T3810" s="14">
        <f>IF(F3809=24,SUM(D3810:F3999),"")</f>
        <v/>
      </c>
      <c r="U3810" s="14" t="n">
        <v>0</v>
      </c>
      <c r="V3810" s="14">
        <f>IF(T3810="","",T3810-U3810)</f>
        <v/>
      </c>
      <c r="AS3810" s="13" t="n"/>
      <c r="AT3810" s="13" t="n"/>
      <c r="AU3810" s="13" t="n"/>
    </row>
    <row r="3811">
      <c r="C3811" s="13" t="n">
        <v>90</v>
      </c>
      <c r="T3811" s="14">
        <f>IF(F3810=24,SUM(D3811:F4000),"")</f>
        <v/>
      </c>
      <c r="U3811" s="14" t="n">
        <v>0</v>
      </c>
      <c r="V3811" s="14">
        <f>IF(T3811="","",T3811-U3811)</f>
        <v/>
      </c>
      <c r="AS3811" s="13" t="n"/>
      <c r="AT3811" s="13" t="n"/>
      <c r="AU3811" s="13" t="n"/>
    </row>
    <row r="3812">
      <c r="C3812" s="13" t="n">
        <v>91</v>
      </c>
      <c r="T3812" s="14">
        <f>IF(F3811=24,SUM(D3812:F4001),"")</f>
        <v/>
      </c>
      <c r="U3812" s="14" t="n">
        <v>0</v>
      </c>
      <c r="V3812" s="14">
        <f>IF(T3812="","",T3812-U3812)</f>
        <v/>
      </c>
      <c r="AS3812" s="13" t="n"/>
      <c r="AT3812" s="13" t="n"/>
      <c r="AU3812" s="13" t="n"/>
    </row>
    <row r="3813">
      <c r="C3813" s="13" t="n">
        <v>92</v>
      </c>
      <c r="T3813" s="14">
        <f>IF(F3812=24,SUM(D3813:F4002),"")</f>
        <v/>
      </c>
      <c r="U3813" s="14" t="n">
        <v>0</v>
      </c>
      <c r="V3813" s="14">
        <f>IF(T3813="","",T3813-U3813)</f>
        <v/>
      </c>
      <c r="AS3813" s="13" t="n"/>
      <c r="AT3813" s="13" t="n"/>
      <c r="AU3813" s="13" t="n"/>
    </row>
    <row r="3814">
      <c r="C3814" s="13" t="n">
        <v>93</v>
      </c>
      <c r="T3814" s="14">
        <f>IF(F3813=24,SUM(D3814:F4003),"")</f>
        <v/>
      </c>
      <c r="U3814" s="14" t="n">
        <v>0</v>
      </c>
      <c r="V3814" s="14">
        <f>IF(T3814="","",T3814-U3814)</f>
        <v/>
      </c>
      <c r="AS3814" s="13" t="n"/>
      <c r="AT3814" s="13" t="n"/>
      <c r="AU3814" s="13" t="n"/>
    </row>
    <row r="3815">
      <c r="C3815" s="13" t="n">
        <v>94</v>
      </c>
      <c r="T3815" s="14">
        <f>IF(F3814=24,SUM(D3815:F4004),"")</f>
        <v/>
      </c>
      <c r="U3815" s="14" t="n">
        <v>0</v>
      </c>
      <c r="V3815" s="14">
        <f>IF(T3815="","",T3815-U3815)</f>
        <v/>
      </c>
      <c r="AS3815" s="13" t="n"/>
      <c r="AT3815" s="13" t="n"/>
      <c r="AU3815" s="13" t="n"/>
    </row>
    <row r="3816">
      <c r="C3816" s="13" t="n">
        <v>95</v>
      </c>
      <c r="T3816" s="14">
        <f>IF(F3815=24,SUM(D3816:F4005),"")</f>
        <v/>
      </c>
      <c r="U3816" s="14" t="n">
        <v>0</v>
      </c>
      <c r="V3816" s="14">
        <f>IF(T3816="","",T3816-U3816)</f>
        <v/>
      </c>
      <c r="AS3816" s="13" t="n"/>
      <c r="AT3816" s="13" t="n"/>
      <c r="AU3816" s="13" t="n"/>
    </row>
    <row r="3817">
      <c r="C3817" s="13" t="n">
        <v>96</v>
      </c>
      <c r="T3817" s="14">
        <f>IF(F3816=24,SUM(D3817:F4006),"")</f>
        <v/>
      </c>
      <c r="U3817" s="14" t="n">
        <v>0</v>
      </c>
      <c r="V3817" s="14">
        <f>IF(T3817="","",T3817-U3817)</f>
        <v/>
      </c>
      <c r="AS3817" s="13" t="n"/>
      <c r="AT3817" s="13" t="n"/>
      <c r="AU3817" s="13" t="n"/>
    </row>
    <row r="3818">
      <c r="C3818" s="13" t="n">
        <v>97</v>
      </c>
      <c r="T3818" s="14">
        <f>IF(F3817=24,SUM(D3818:F4007),"")</f>
        <v/>
      </c>
      <c r="U3818" s="14" t="n">
        <v>0</v>
      </c>
      <c r="V3818" s="14">
        <f>IF(T3818="","",T3818-U3818)</f>
        <v/>
      </c>
      <c r="AS3818" s="13" t="n"/>
      <c r="AT3818" s="13" t="n"/>
      <c r="AU3818" s="13" t="n"/>
    </row>
    <row r="3819">
      <c r="C3819" s="13" t="n">
        <v>98</v>
      </c>
      <c r="T3819" s="14">
        <f>IF(F3818=24,SUM(D3819:F4008),"")</f>
        <v/>
      </c>
      <c r="U3819" s="14" t="n">
        <v>0</v>
      </c>
      <c r="V3819" s="14">
        <f>IF(T3819="","",T3819-U3819)</f>
        <v/>
      </c>
      <c r="AS3819" s="13" t="n"/>
      <c r="AT3819" s="13" t="n"/>
      <c r="AU3819" s="13" t="n"/>
    </row>
    <row r="3820">
      <c r="C3820" s="13" t="n">
        <v>99</v>
      </c>
      <c r="T3820" s="14">
        <f>IF(F3819=24,SUM(D3820:F4009),"")</f>
        <v/>
      </c>
      <c r="U3820" s="14" t="n">
        <v>0</v>
      </c>
      <c r="V3820" s="14">
        <f>IF(T3820="","",T3820-U3820)</f>
        <v/>
      </c>
      <c r="AS3820" s="13" t="n"/>
      <c r="AT3820" s="13" t="n"/>
      <c r="AU3820" s="13" t="n"/>
    </row>
    <row r="3821">
      <c r="C3821" s="13" t="n">
        <v>100</v>
      </c>
      <c r="T3821" s="14">
        <f>IF(F3820=24,SUM(D3821:F4010),"")</f>
        <v/>
      </c>
      <c r="U3821" s="14" t="n">
        <v>0</v>
      </c>
      <c r="V3821" s="14">
        <f>IF(T3821="","",T3821-U3821)</f>
        <v/>
      </c>
      <c r="AS3821" s="13" t="n"/>
      <c r="AT3821" s="13" t="n"/>
      <c r="AU3821" s="13" t="n"/>
    </row>
    <row r="3822">
      <c r="C3822" s="13" t="n">
        <v>101</v>
      </c>
      <c r="T3822" s="14">
        <f>IF(F3821=24,SUM(D3822:F4011),"")</f>
        <v/>
      </c>
      <c r="U3822" s="14" t="n">
        <v>0</v>
      </c>
      <c r="V3822" s="14">
        <f>IF(T3822="","",T3822-U3822)</f>
        <v/>
      </c>
      <c r="AS3822" s="13" t="n"/>
      <c r="AT3822" s="13" t="n"/>
      <c r="AU3822" s="13" t="n"/>
    </row>
    <row r="3823">
      <c r="C3823" s="13" t="n">
        <v>102</v>
      </c>
      <c r="T3823" s="14">
        <f>IF(F3822=24,SUM(D3823:F4012),"")</f>
        <v/>
      </c>
      <c r="U3823" s="14" t="n">
        <v>0</v>
      </c>
      <c r="V3823" s="14">
        <f>IF(T3823="","",T3823-U3823)</f>
        <v/>
      </c>
      <c r="AS3823" s="13" t="n"/>
      <c r="AT3823" s="13" t="n"/>
      <c r="AU3823" s="13" t="n"/>
    </row>
    <row r="3824">
      <c r="C3824" s="13" t="n">
        <v>103</v>
      </c>
      <c r="T3824" s="14">
        <f>IF(F3823=24,SUM(D3824:F4013),"")</f>
        <v/>
      </c>
      <c r="U3824" s="14" t="n">
        <v>0</v>
      </c>
      <c r="V3824" s="14">
        <f>IF(T3824="","",T3824-U3824)</f>
        <v/>
      </c>
      <c r="AS3824" s="13" t="n"/>
      <c r="AT3824" s="13" t="n"/>
      <c r="AU3824" s="13" t="n"/>
    </row>
    <row r="3825">
      <c r="C3825" s="13" t="n">
        <v>104</v>
      </c>
      <c r="T3825" s="14">
        <f>IF(F3824=24,SUM(D3825:F4014),"")</f>
        <v/>
      </c>
      <c r="U3825" s="14" t="n">
        <v>0</v>
      </c>
      <c r="V3825" s="14">
        <f>IF(T3825="","",T3825-U3825)</f>
        <v/>
      </c>
      <c r="AS3825" s="13" t="n"/>
      <c r="AT3825" s="13" t="n"/>
      <c r="AU3825" s="13" t="n"/>
    </row>
    <row r="3826">
      <c r="C3826" s="13" t="n">
        <v>105</v>
      </c>
      <c r="T3826" s="14">
        <f>IF(F3825=24,SUM(D3826:F4015),"")</f>
        <v/>
      </c>
      <c r="U3826" s="14" t="n">
        <v>0</v>
      </c>
      <c r="V3826" s="14">
        <f>IF(T3826="","",T3826-U3826)</f>
        <v/>
      </c>
      <c r="AS3826" s="13" t="n"/>
      <c r="AT3826" s="13" t="n"/>
      <c r="AU3826" s="13" t="n"/>
    </row>
    <row r="3827">
      <c r="C3827" s="13" t="n">
        <v>106</v>
      </c>
      <c r="T3827" s="14">
        <f>IF(F3826=24,SUM(D3827:F4016),"")</f>
        <v/>
      </c>
      <c r="U3827" s="14" t="n">
        <v>0</v>
      </c>
      <c r="V3827" s="14">
        <f>IF(T3827="","",T3827-U3827)</f>
        <v/>
      </c>
      <c r="AS3827" s="13" t="n"/>
      <c r="AT3827" s="13" t="n"/>
      <c r="AU3827" s="13" t="n"/>
    </row>
    <row r="3828">
      <c r="C3828" s="13" t="n">
        <v>107</v>
      </c>
      <c r="T3828" s="14">
        <f>IF(F3827=24,SUM(D3828:F4017),"")</f>
        <v/>
      </c>
      <c r="U3828" s="14" t="n">
        <v>0</v>
      </c>
      <c r="V3828" s="14">
        <f>IF(T3828="","",T3828-U3828)</f>
        <v/>
      </c>
      <c r="AS3828" s="13" t="n"/>
      <c r="AT3828" s="13" t="n"/>
      <c r="AU3828" s="13" t="n"/>
    </row>
    <row r="3829">
      <c r="C3829" s="13" t="n">
        <v>108</v>
      </c>
      <c r="T3829" s="14">
        <f>IF(F3828=24,SUM(D3829:F4018),"")</f>
        <v/>
      </c>
      <c r="U3829" s="14" t="n">
        <v>0</v>
      </c>
      <c r="V3829" s="14">
        <f>IF(T3829="","",T3829-U3829)</f>
        <v/>
      </c>
      <c r="AS3829" s="13" t="n"/>
      <c r="AT3829" s="13" t="n"/>
      <c r="AU3829" s="13" t="n"/>
    </row>
    <row r="3830">
      <c r="C3830" s="13" t="n">
        <v>109</v>
      </c>
      <c r="T3830" s="14">
        <f>IF(F3829=24,SUM(D3830:F4019),"")</f>
        <v/>
      </c>
      <c r="U3830" s="14" t="n">
        <v>0</v>
      </c>
      <c r="V3830" s="14">
        <f>IF(T3830="","",T3830-U3830)</f>
        <v/>
      </c>
      <c r="AS3830" s="13" t="n"/>
      <c r="AT3830" s="13" t="n"/>
      <c r="AU3830" s="13" t="n"/>
    </row>
    <row r="3831">
      <c r="C3831" s="13" t="n">
        <v>110</v>
      </c>
      <c r="T3831" s="14">
        <f>IF(F3830=24,SUM(D3831:F4020),"")</f>
        <v/>
      </c>
      <c r="U3831" s="14" t="n">
        <v>0</v>
      </c>
      <c r="V3831" s="14">
        <f>IF(T3831="","",T3831-U3831)</f>
        <v/>
      </c>
      <c r="AS3831" s="13" t="n"/>
      <c r="AT3831" s="13" t="n"/>
      <c r="AU3831" s="13" t="n"/>
    </row>
    <row r="3832">
      <c r="C3832" s="13" t="n">
        <v>111</v>
      </c>
      <c r="T3832" s="14">
        <f>IF(F3831=24,SUM(D3832:F4021),"")</f>
        <v/>
      </c>
      <c r="U3832" s="14" t="n">
        <v>0</v>
      </c>
      <c r="V3832" s="14">
        <f>IF(T3832="","",T3832-U3832)</f>
        <v/>
      </c>
      <c r="AS3832" s="13" t="n"/>
      <c r="AT3832" s="13" t="n"/>
      <c r="AU3832" s="13" t="n"/>
    </row>
    <row r="3833">
      <c r="C3833" s="13" t="n">
        <v>112</v>
      </c>
      <c r="T3833" s="14">
        <f>IF(F3832=24,SUM(D3833:F4022),"")</f>
        <v/>
      </c>
      <c r="U3833" s="14" t="n">
        <v>0</v>
      </c>
      <c r="V3833" s="14">
        <f>IF(T3833="","",T3833-U3833)</f>
        <v/>
      </c>
      <c r="AS3833" s="13" t="n"/>
      <c r="AT3833" s="13" t="n"/>
      <c r="AU3833" s="13" t="n"/>
    </row>
    <row r="3834">
      <c r="C3834" s="13" t="n">
        <v>113</v>
      </c>
      <c r="T3834" s="14">
        <f>IF(F3833=24,SUM(D3834:F4023),"")</f>
        <v/>
      </c>
      <c r="U3834" s="14" t="n">
        <v>0</v>
      </c>
      <c r="V3834" s="14">
        <f>IF(T3834="","",T3834-U3834)</f>
        <v/>
      </c>
      <c r="AS3834" s="13" t="n"/>
      <c r="AT3834" s="13" t="n"/>
      <c r="AU3834" s="13" t="n"/>
    </row>
    <row r="3835">
      <c r="C3835" s="13" t="n">
        <v>114</v>
      </c>
      <c r="T3835" s="14">
        <f>IF(F3834=24,SUM(D3835:F4024),"")</f>
        <v/>
      </c>
      <c r="U3835" s="14" t="n">
        <v>0</v>
      </c>
      <c r="V3835" s="14">
        <f>IF(T3835="","",T3835-U3835)</f>
        <v/>
      </c>
      <c r="AS3835" s="13" t="n"/>
      <c r="AT3835" s="13" t="n"/>
      <c r="AU3835" s="13" t="n"/>
    </row>
    <row r="3836">
      <c r="C3836" s="13" t="n">
        <v>115</v>
      </c>
      <c r="T3836" s="14">
        <f>IF(F3835=24,SUM(D3836:F4025),"")</f>
        <v/>
      </c>
      <c r="U3836" s="14" t="n">
        <v>0</v>
      </c>
      <c r="V3836" s="14">
        <f>IF(T3836="","",T3836-U3836)</f>
        <v/>
      </c>
      <c r="AS3836" s="13" t="n"/>
      <c r="AT3836" s="13" t="n"/>
      <c r="AU3836" s="13" t="n"/>
    </row>
    <row r="3837">
      <c r="C3837" s="13" t="n">
        <v>116</v>
      </c>
      <c r="T3837" s="14">
        <f>IF(F3836=24,SUM(D3837:F4026),"")</f>
        <v/>
      </c>
      <c r="U3837" s="14" t="n">
        <v>0</v>
      </c>
      <c r="V3837" s="14">
        <f>IF(T3837="","",T3837-U3837)</f>
        <v/>
      </c>
      <c r="AS3837" s="13" t="n"/>
      <c r="AT3837" s="13" t="n"/>
      <c r="AU3837" s="13" t="n"/>
    </row>
    <row r="3838">
      <c r="C3838" s="13" t="n">
        <v>117</v>
      </c>
      <c r="T3838" s="14">
        <f>IF(F3837=24,SUM(D3838:F4027),"")</f>
        <v/>
      </c>
      <c r="U3838" s="14" t="n">
        <v>0</v>
      </c>
      <c r="V3838" s="14">
        <f>IF(T3838="","",T3838-U3838)</f>
        <v/>
      </c>
      <c r="AS3838" s="13" t="n"/>
      <c r="AT3838" s="13" t="n"/>
      <c r="AU3838" s="13" t="n"/>
    </row>
    <row r="3839">
      <c r="C3839" s="13" t="n">
        <v>118</v>
      </c>
      <c r="T3839" s="14">
        <f>IF(F3838=24,SUM(D3839:F4028),"")</f>
        <v/>
      </c>
      <c r="U3839" s="14" t="n">
        <v>0</v>
      </c>
      <c r="V3839" s="14">
        <f>IF(T3839="","",T3839-U3839)</f>
        <v/>
      </c>
      <c r="AS3839" s="13" t="n"/>
      <c r="AT3839" s="13" t="n"/>
      <c r="AU3839" s="13" t="n"/>
    </row>
    <row r="3840">
      <c r="C3840" s="13" t="n">
        <v>119</v>
      </c>
      <c r="T3840" s="14">
        <f>IF(F3839=24,SUM(D3840:F4029),"")</f>
        <v/>
      </c>
      <c r="U3840" s="14" t="n">
        <v>0</v>
      </c>
      <c r="V3840" s="14">
        <f>IF(T3840="","",T3840-U3840)</f>
        <v/>
      </c>
      <c r="AS3840" s="13" t="n"/>
      <c r="AT3840" s="13" t="n"/>
      <c r="AU3840" s="13" t="n"/>
    </row>
    <row r="3841">
      <c r="C3841" s="13" t="n">
        <v>120</v>
      </c>
      <c r="T3841" s="14">
        <f>IF(F3840=24,SUM(D3841:F4030),"")</f>
        <v/>
      </c>
      <c r="U3841" s="14" t="n">
        <v>0</v>
      </c>
      <c r="V3841" s="14">
        <f>IF(T3841="","",T3841-U3841)</f>
        <v/>
      </c>
      <c r="AS3841" s="13" t="n"/>
      <c r="AT3841" s="13" t="n"/>
      <c r="AU3841" s="13" t="n"/>
    </row>
    <row r="3842">
      <c r="C3842" s="13" t="n">
        <v>121</v>
      </c>
      <c r="T3842" s="14">
        <f>IF(F3841=24,SUM(D3842:F4031),"")</f>
        <v/>
      </c>
      <c r="U3842" s="14" t="n">
        <v>0</v>
      </c>
      <c r="V3842" s="14">
        <f>IF(T3842="","",T3842-U3842)</f>
        <v/>
      </c>
      <c r="AS3842" s="13" t="n"/>
      <c r="AT3842" s="13" t="n"/>
      <c r="AU3842" s="13" t="n"/>
    </row>
    <row r="3843">
      <c r="C3843" s="13" t="n">
        <v>122</v>
      </c>
      <c r="T3843" s="14">
        <f>IF(F3842=24,SUM(D3843:F4032),"")</f>
        <v/>
      </c>
      <c r="U3843" s="14" t="n">
        <v>0</v>
      </c>
      <c r="V3843" s="14">
        <f>IF(T3843="","",T3843-U3843)</f>
        <v/>
      </c>
      <c r="AS3843" s="13" t="n"/>
      <c r="AT3843" s="13" t="n"/>
      <c r="AU3843" s="13" t="n"/>
    </row>
    <row r="3844">
      <c r="C3844" s="13" t="n">
        <v>123</v>
      </c>
      <c r="T3844" s="14">
        <f>IF(F3843=24,SUM(D3844:F4033),"")</f>
        <v/>
      </c>
      <c r="U3844" s="14" t="n">
        <v>0</v>
      </c>
      <c r="V3844" s="14">
        <f>IF(T3844="","",T3844-U3844)</f>
        <v/>
      </c>
      <c r="AS3844" s="13" t="n"/>
      <c r="AT3844" s="13" t="n"/>
      <c r="AU3844" s="13" t="n"/>
    </row>
    <row r="3845">
      <c r="C3845" s="13" t="n">
        <v>124</v>
      </c>
      <c r="T3845" s="14">
        <f>IF(F3844=24,SUM(D3845:F4034),"")</f>
        <v/>
      </c>
      <c r="U3845" s="14" t="n">
        <v>0</v>
      </c>
      <c r="V3845" s="14">
        <f>IF(T3845="","",T3845-U3845)</f>
        <v/>
      </c>
      <c r="AS3845" s="13" t="n"/>
      <c r="AT3845" s="13" t="n"/>
      <c r="AU3845" s="13" t="n"/>
    </row>
    <row r="3846">
      <c r="C3846" s="13" t="n">
        <v>125</v>
      </c>
      <c r="T3846" s="14">
        <f>IF(F3845=24,SUM(D3846:F4035),"")</f>
        <v/>
      </c>
      <c r="U3846" s="14" t="n">
        <v>0</v>
      </c>
      <c r="V3846" s="14">
        <f>IF(T3846="","",T3846-U3846)</f>
        <v/>
      </c>
      <c r="AS3846" s="13" t="n"/>
      <c r="AT3846" s="13" t="n"/>
      <c r="AU3846" s="13" t="n"/>
    </row>
    <row r="3847">
      <c r="C3847" s="13" t="n">
        <v>126</v>
      </c>
      <c r="T3847" s="14">
        <f>IF(F3846=24,SUM(D3847:F4036),"")</f>
        <v/>
      </c>
      <c r="U3847" s="14" t="n">
        <v>0</v>
      </c>
      <c r="V3847" s="14">
        <f>IF(T3847="","",T3847-U3847)</f>
        <v/>
      </c>
      <c r="AS3847" s="13" t="n"/>
      <c r="AT3847" s="13" t="n"/>
      <c r="AU3847" s="13" t="n"/>
    </row>
    <row r="3848">
      <c r="C3848" s="13" t="n">
        <v>127</v>
      </c>
      <c r="T3848" s="14">
        <f>IF(F3847=24,SUM(D3848:F4037),"")</f>
        <v/>
      </c>
      <c r="U3848" s="14" t="n">
        <v>0</v>
      </c>
      <c r="V3848" s="14">
        <f>IF(T3848="","",T3848-U3848)</f>
        <v/>
      </c>
      <c r="AS3848" s="13" t="n"/>
      <c r="AT3848" s="13" t="n"/>
      <c r="AU3848" s="13" t="n"/>
    </row>
    <row r="3849">
      <c r="C3849" s="13" t="n">
        <v>128</v>
      </c>
      <c r="T3849" s="14">
        <f>IF(F3848=24,SUM(D3849:F4038),"")</f>
        <v/>
      </c>
      <c r="U3849" s="14" t="n">
        <v>0</v>
      </c>
      <c r="V3849" s="14">
        <f>IF(T3849="","",T3849-U3849)</f>
        <v/>
      </c>
      <c r="AS3849" s="13" t="n"/>
      <c r="AT3849" s="13" t="n"/>
      <c r="AU3849" s="13" t="n"/>
    </row>
    <row r="3850">
      <c r="C3850" s="13" t="n">
        <v>129</v>
      </c>
      <c r="T3850" s="14">
        <f>IF(F3849=24,SUM(D3850:F4039),"")</f>
        <v/>
      </c>
      <c r="U3850" s="14" t="n">
        <v>0</v>
      </c>
      <c r="V3850" s="14">
        <f>IF(T3850="","",T3850-U3850)</f>
        <v/>
      </c>
      <c r="AS3850" s="13" t="n"/>
      <c r="AT3850" s="13" t="n"/>
      <c r="AU3850" s="13" t="n"/>
    </row>
    <row r="3851">
      <c r="C3851" s="13" t="n">
        <v>130</v>
      </c>
      <c r="T3851" s="14">
        <f>IF(F3850=24,SUM(D3851:F4040),"")</f>
        <v/>
      </c>
      <c r="U3851" s="14" t="n">
        <v>0</v>
      </c>
      <c r="V3851" s="14">
        <f>IF(T3851="","",T3851-U3851)</f>
        <v/>
      </c>
      <c r="AS3851" s="13" t="n"/>
      <c r="AT3851" s="13" t="n"/>
      <c r="AU3851" s="13" t="n"/>
    </row>
    <row r="3852">
      <c r="C3852" s="13" t="n">
        <v>131</v>
      </c>
      <c r="T3852" s="14">
        <f>IF(F3851=24,SUM(D3852:F4041),"")</f>
        <v/>
      </c>
      <c r="U3852" s="14" t="n">
        <v>0</v>
      </c>
      <c r="V3852" s="14">
        <f>IF(T3852="","",T3852-U3852)</f>
        <v/>
      </c>
      <c r="AS3852" s="13" t="n"/>
      <c r="AT3852" s="13" t="n"/>
      <c r="AU3852" s="13" t="n"/>
    </row>
    <row r="3853">
      <c r="C3853" s="13" t="n">
        <v>132</v>
      </c>
      <c r="T3853" s="14">
        <f>IF(F3852=24,SUM(D3853:F4042),"")</f>
        <v/>
      </c>
      <c r="U3853" s="14" t="n">
        <v>0</v>
      </c>
      <c r="V3853" s="14">
        <f>IF(T3853="","",T3853-U3853)</f>
        <v/>
      </c>
      <c r="AS3853" s="13" t="n"/>
      <c r="AT3853" s="13" t="n"/>
      <c r="AU3853" s="13" t="n"/>
    </row>
    <row r="3854">
      <c r="C3854" s="13" t="n">
        <v>133</v>
      </c>
      <c r="T3854" s="14">
        <f>IF(F3853=24,SUM(D3854:F4043),"")</f>
        <v/>
      </c>
      <c r="U3854" s="14" t="n">
        <v>0</v>
      </c>
      <c r="V3854" s="14">
        <f>IF(T3854="","",T3854-U3854)</f>
        <v/>
      </c>
      <c r="AS3854" s="13" t="n"/>
      <c r="AT3854" s="13" t="n"/>
      <c r="AU3854" s="13" t="n"/>
    </row>
    <row r="3855">
      <c r="C3855" s="13" t="n">
        <v>134</v>
      </c>
      <c r="T3855" s="14">
        <f>IF(F3854=24,SUM(D3855:F4044),"")</f>
        <v/>
      </c>
      <c r="U3855" s="14" t="n">
        <v>0</v>
      </c>
      <c r="V3855" s="14">
        <f>IF(T3855="","",T3855-U3855)</f>
        <v/>
      </c>
      <c r="AS3855" s="13" t="n"/>
      <c r="AT3855" s="13" t="n"/>
      <c r="AU3855" s="13" t="n"/>
    </row>
    <row r="3856">
      <c r="C3856" s="13" t="n">
        <v>135</v>
      </c>
      <c r="T3856" s="14">
        <f>IF(F3855=24,SUM(D3856:F4045),"")</f>
        <v/>
      </c>
      <c r="U3856" s="14" t="n">
        <v>0</v>
      </c>
      <c r="V3856" s="14">
        <f>IF(T3856="","",T3856-U3856)</f>
        <v/>
      </c>
      <c r="AS3856" s="13" t="n"/>
      <c r="AT3856" s="13" t="n"/>
      <c r="AU3856" s="13" t="n"/>
    </row>
    <row r="3857">
      <c r="C3857" s="13" t="n">
        <v>136</v>
      </c>
      <c r="T3857" s="14">
        <f>IF(F3856=24,SUM(D3857:F4046),"")</f>
        <v/>
      </c>
      <c r="U3857" s="14" t="n">
        <v>0</v>
      </c>
      <c r="V3857" s="14">
        <f>IF(T3857="","",T3857-U3857)</f>
        <v/>
      </c>
      <c r="AS3857" s="13" t="n"/>
      <c r="AT3857" s="13" t="n"/>
      <c r="AU3857" s="13" t="n"/>
    </row>
    <row r="3858">
      <c r="C3858" s="13" t="n">
        <v>137</v>
      </c>
      <c r="T3858" s="14">
        <f>IF(F3857=24,SUM(D3858:F4047),"")</f>
        <v/>
      </c>
      <c r="U3858" s="14" t="n">
        <v>0</v>
      </c>
      <c r="V3858" s="14">
        <f>IF(T3858="","",T3858-U3858)</f>
        <v/>
      </c>
      <c r="AS3858" s="13" t="n"/>
      <c r="AT3858" s="13" t="n"/>
      <c r="AU3858" s="13" t="n"/>
    </row>
    <row r="3859">
      <c r="C3859" s="13" t="n">
        <v>138</v>
      </c>
      <c r="T3859" s="14">
        <f>IF(F3858=24,SUM(D3859:F4048),"")</f>
        <v/>
      </c>
      <c r="U3859" s="14" t="n">
        <v>0</v>
      </c>
      <c r="V3859" s="14">
        <f>IF(T3859="","",T3859-U3859)</f>
        <v/>
      </c>
      <c r="AS3859" s="13" t="n"/>
      <c r="AT3859" s="13" t="n"/>
      <c r="AU3859" s="13" t="n"/>
    </row>
    <row r="3860">
      <c r="C3860" s="13" t="n">
        <v>139</v>
      </c>
      <c r="T3860" s="14">
        <f>IF(F3859=24,SUM(D3860:F4049),"")</f>
        <v/>
      </c>
      <c r="U3860" s="14" t="n">
        <v>0</v>
      </c>
      <c r="V3860" s="14">
        <f>IF(T3860="","",T3860-U3860)</f>
        <v/>
      </c>
      <c r="AS3860" s="13" t="n"/>
      <c r="AT3860" s="13" t="n"/>
      <c r="AU3860" s="13" t="n"/>
    </row>
    <row r="3861">
      <c r="C3861" s="13" t="n">
        <v>140</v>
      </c>
      <c r="T3861" s="14">
        <f>IF(F3860=24,SUM(D3861:F4050),"")</f>
        <v/>
      </c>
      <c r="U3861" s="14" t="n">
        <v>0</v>
      </c>
      <c r="V3861" s="14">
        <f>IF(T3861="","",T3861-U3861)</f>
        <v/>
      </c>
      <c r="AS3861" s="13" t="n"/>
      <c r="AT3861" s="13" t="n"/>
      <c r="AU3861" s="13" t="n"/>
    </row>
    <row r="3862">
      <c r="C3862" s="13" t="n">
        <v>141</v>
      </c>
      <c r="T3862" s="14">
        <f>IF(F3861=24,SUM(D3862:F4051),"")</f>
        <v/>
      </c>
      <c r="U3862" s="14" t="n">
        <v>0</v>
      </c>
      <c r="V3862" s="14">
        <f>IF(T3862="","",T3862-U3862)</f>
        <v/>
      </c>
      <c r="AS3862" s="13" t="n"/>
      <c r="AT3862" s="13" t="n"/>
      <c r="AU3862" s="13" t="n"/>
    </row>
    <row r="3863">
      <c r="C3863" s="13" t="n">
        <v>142</v>
      </c>
      <c r="T3863" s="14">
        <f>IF(F3862=24,SUM(D3863:F4052),"")</f>
        <v/>
      </c>
      <c r="U3863" s="14" t="n">
        <v>0</v>
      </c>
      <c r="V3863" s="14">
        <f>IF(T3863="","",T3863-U3863)</f>
        <v/>
      </c>
      <c r="AS3863" s="13" t="n"/>
      <c r="AT3863" s="13" t="n"/>
      <c r="AU3863" s="13" t="n"/>
    </row>
    <row r="3864">
      <c r="C3864" s="13" t="n">
        <v>143</v>
      </c>
      <c r="T3864" s="14">
        <f>IF(F3863=24,SUM(D3864:F4053),"")</f>
        <v/>
      </c>
      <c r="U3864" s="14" t="n">
        <v>0</v>
      </c>
      <c r="V3864" s="14">
        <f>IF(T3864="","",T3864-U3864)</f>
        <v/>
      </c>
      <c r="AS3864" s="13" t="n"/>
      <c r="AT3864" s="13" t="n"/>
      <c r="AU3864" s="13" t="n"/>
    </row>
    <row r="3865">
      <c r="C3865" s="13" t="n">
        <v>144</v>
      </c>
      <c r="T3865" s="14">
        <f>IF(F3864=24,SUM(D3865:F4054),"")</f>
        <v/>
      </c>
      <c r="U3865" s="14" t="n">
        <v>0</v>
      </c>
      <c r="V3865" s="14">
        <f>IF(T3865="","",T3865-U3865)</f>
        <v/>
      </c>
      <c r="AS3865" s="13" t="n"/>
      <c r="AT3865" s="13" t="n"/>
      <c r="AU3865" s="13" t="n"/>
    </row>
    <row r="3866">
      <c r="C3866" s="13" t="n">
        <v>145</v>
      </c>
      <c r="T3866" s="14">
        <f>IF(F3865=24,SUM(D3866:F4055),"")</f>
        <v/>
      </c>
      <c r="U3866" s="14" t="n">
        <v>0</v>
      </c>
      <c r="V3866" s="14">
        <f>IF(T3866="","",T3866-U3866)</f>
        <v/>
      </c>
      <c r="AS3866" s="13" t="n"/>
      <c r="AT3866" s="13" t="n"/>
      <c r="AU3866" s="13" t="n"/>
    </row>
    <row r="3867">
      <c r="C3867" s="13" t="n">
        <v>146</v>
      </c>
      <c r="T3867" s="14">
        <f>IF(F3866=24,SUM(D3867:F4056),"")</f>
        <v/>
      </c>
      <c r="U3867" s="14" t="n">
        <v>0</v>
      </c>
      <c r="V3867" s="14">
        <f>IF(T3867="","",T3867-U3867)</f>
        <v/>
      </c>
      <c r="AS3867" s="13" t="n"/>
      <c r="AT3867" s="13" t="n"/>
      <c r="AU3867" s="13" t="n"/>
    </row>
    <row r="3868">
      <c r="C3868" s="13" t="n">
        <v>147</v>
      </c>
      <c r="T3868" s="14">
        <f>IF(F3867=24,SUM(D3868:F4057),"")</f>
        <v/>
      </c>
      <c r="U3868" s="14" t="n">
        <v>0</v>
      </c>
      <c r="V3868" s="14">
        <f>IF(T3868="","",T3868-U3868)</f>
        <v/>
      </c>
      <c r="AS3868" s="13" t="n"/>
      <c r="AT3868" s="13" t="n"/>
      <c r="AU3868" s="13" t="n"/>
    </row>
    <row r="3869">
      <c r="C3869" s="13" t="n">
        <v>148</v>
      </c>
      <c r="T3869" s="14">
        <f>IF(F3868=24,SUM(D3869:F4058),"")</f>
        <v/>
      </c>
      <c r="U3869" s="14" t="n">
        <v>0</v>
      </c>
      <c r="V3869" s="14">
        <f>IF(T3869="","",T3869-U3869)</f>
        <v/>
      </c>
      <c r="AS3869" s="13" t="n"/>
      <c r="AT3869" s="13" t="n"/>
      <c r="AU3869" s="13" t="n"/>
    </row>
    <row r="3870">
      <c r="C3870" s="13" t="n">
        <v>149</v>
      </c>
      <c r="T3870" s="14">
        <f>IF(F3869=24,SUM(D3870:F4059),"")</f>
        <v/>
      </c>
      <c r="U3870" s="14" t="n">
        <v>0</v>
      </c>
      <c r="V3870" s="14">
        <f>IF(T3870="","",T3870-U3870)</f>
        <v/>
      </c>
      <c r="AS3870" s="13" t="n"/>
      <c r="AT3870" s="13" t="n"/>
      <c r="AU3870" s="13" t="n"/>
    </row>
    <row r="3871">
      <c r="C3871" s="13" t="n">
        <v>150</v>
      </c>
      <c r="T3871" s="14">
        <f>IF(F3870=24,SUM(D3871:F4060),"")</f>
        <v/>
      </c>
      <c r="U3871" s="14" t="n">
        <v>0</v>
      </c>
      <c r="V3871" s="14">
        <f>IF(T3871="","",T3871-U3871)</f>
        <v/>
      </c>
      <c r="AS3871" s="13" t="n"/>
      <c r="AT3871" s="13" t="n"/>
      <c r="AU3871" s="13" t="n"/>
    </row>
    <row r="3872">
      <c r="C3872" s="13" t="n">
        <v>151</v>
      </c>
      <c r="T3872" s="14">
        <f>IF(F3871=24,SUM(D3872:F4061),"")</f>
        <v/>
      </c>
      <c r="U3872" s="14" t="n">
        <v>0</v>
      </c>
      <c r="V3872" s="14">
        <f>IF(T3872="","",T3872-U3872)</f>
        <v/>
      </c>
      <c r="AS3872" s="13" t="n"/>
      <c r="AT3872" s="13" t="n"/>
      <c r="AU3872" s="13" t="n"/>
    </row>
    <row r="3873">
      <c r="C3873" s="13" t="n">
        <v>152</v>
      </c>
      <c r="T3873" s="14">
        <f>IF(F3872=24,SUM(D3873:F4062),"")</f>
        <v/>
      </c>
      <c r="U3873" s="14" t="n">
        <v>0</v>
      </c>
      <c r="V3873" s="14">
        <f>IF(T3873="","",T3873-U3873)</f>
        <v/>
      </c>
      <c r="AS3873" s="13" t="n"/>
      <c r="AT3873" s="13" t="n"/>
      <c r="AU3873" s="13" t="n"/>
    </row>
    <row r="3874">
      <c r="C3874" s="13" t="n">
        <v>153</v>
      </c>
      <c r="T3874" s="14">
        <f>IF(F3873=24,SUM(D3874:F4063),"")</f>
        <v/>
      </c>
      <c r="U3874" s="14" t="n">
        <v>0</v>
      </c>
      <c r="V3874" s="14">
        <f>IF(T3874="","",T3874-U3874)</f>
        <v/>
      </c>
      <c r="AS3874" s="13" t="n"/>
      <c r="AT3874" s="13" t="n"/>
      <c r="AU3874" s="13" t="n"/>
    </row>
    <row r="3875">
      <c r="C3875" s="13" t="n">
        <v>154</v>
      </c>
      <c r="T3875" s="14">
        <f>IF(F3874=24,SUM(D3875:F4064),"")</f>
        <v/>
      </c>
      <c r="U3875" s="14" t="n">
        <v>0</v>
      </c>
      <c r="V3875" s="14">
        <f>IF(T3875="","",T3875-U3875)</f>
        <v/>
      </c>
      <c r="AS3875" s="13" t="n"/>
      <c r="AT3875" s="13" t="n"/>
      <c r="AU3875" s="13" t="n"/>
    </row>
    <row r="3876">
      <c r="C3876" s="13" t="n">
        <v>155</v>
      </c>
      <c r="T3876" s="14">
        <f>IF(F3875=24,SUM(D3876:F4065),"")</f>
        <v/>
      </c>
      <c r="U3876" s="14" t="n">
        <v>0</v>
      </c>
      <c r="V3876" s="14">
        <f>IF(T3876="","",T3876-U3876)</f>
        <v/>
      </c>
      <c r="AS3876" s="13" t="n"/>
      <c r="AT3876" s="13" t="n"/>
      <c r="AU3876" s="13" t="n"/>
    </row>
    <row r="3877">
      <c r="C3877" s="13" t="n">
        <v>156</v>
      </c>
      <c r="T3877" s="14">
        <f>IF(F3876=24,SUM(D3877:F4066),"")</f>
        <v/>
      </c>
      <c r="U3877" s="14" t="n">
        <v>0</v>
      </c>
      <c r="V3877" s="14">
        <f>IF(T3877="","",T3877-U3877)</f>
        <v/>
      </c>
      <c r="AS3877" s="13" t="n"/>
      <c r="AT3877" s="13" t="n"/>
      <c r="AU3877" s="13" t="n"/>
    </row>
    <row r="3878">
      <c r="C3878" s="13" t="n">
        <v>157</v>
      </c>
      <c r="T3878" s="14">
        <f>IF(F3877=24,SUM(D3878:F4067),"")</f>
        <v/>
      </c>
      <c r="U3878" s="14" t="n">
        <v>0</v>
      </c>
      <c r="V3878" s="14">
        <f>IF(T3878="","",T3878-U3878)</f>
        <v/>
      </c>
      <c r="AS3878" s="13" t="n"/>
      <c r="AT3878" s="13" t="n"/>
      <c r="AU3878" s="13" t="n"/>
    </row>
    <row r="3879">
      <c r="C3879" s="13" t="n">
        <v>158</v>
      </c>
      <c r="T3879" s="14">
        <f>IF(F3878=24,SUM(D3879:F4068),"")</f>
        <v/>
      </c>
      <c r="U3879" s="14" t="n">
        <v>0</v>
      </c>
      <c r="V3879" s="14">
        <f>IF(T3879="","",T3879-U3879)</f>
        <v/>
      </c>
      <c r="AS3879" s="13" t="n"/>
      <c r="AT3879" s="13" t="n"/>
      <c r="AU3879" s="13" t="n"/>
    </row>
    <row r="3880">
      <c r="C3880" s="13" t="n">
        <v>159</v>
      </c>
      <c r="T3880" s="14">
        <f>IF(F3879=24,SUM(D3880:F4069),"")</f>
        <v/>
      </c>
      <c r="U3880" s="14" t="n">
        <v>0</v>
      </c>
      <c r="V3880" s="14">
        <f>IF(T3880="","",T3880-U3880)</f>
        <v/>
      </c>
      <c r="AS3880" s="13" t="n"/>
      <c r="AT3880" s="13" t="n"/>
      <c r="AU3880" s="13" t="n"/>
    </row>
    <row r="3881">
      <c r="C3881" s="13" t="n">
        <v>160</v>
      </c>
      <c r="T3881" s="14">
        <f>IF(F3880=24,SUM(D3881:F4070),"")</f>
        <v/>
      </c>
      <c r="U3881" s="14" t="n">
        <v>0</v>
      </c>
      <c r="V3881" s="14">
        <f>IF(T3881="","",T3881-U3881)</f>
        <v/>
      </c>
      <c r="AS3881" s="13" t="n"/>
      <c r="AT3881" s="13" t="n"/>
      <c r="AU3881" s="13" t="n"/>
    </row>
    <row r="3882">
      <c r="C3882" s="13" t="n">
        <v>161</v>
      </c>
      <c r="T3882" s="14">
        <f>IF(F3881=24,SUM(D3882:F4071),"")</f>
        <v/>
      </c>
      <c r="U3882" s="14" t="n">
        <v>0</v>
      </c>
      <c r="V3882" s="14">
        <f>IF(T3882="","",T3882-U3882)</f>
        <v/>
      </c>
      <c r="AS3882" s="13" t="n"/>
      <c r="AT3882" s="13" t="n"/>
      <c r="AU3882" s="13" t="n"/>
    </row>
    <row r="3883">
      <c r="C3883" s="13" t="n">
        <v>162</v>
      </c>
      <c r="T3883" s="14">
        <f>IF(F3882=24,SUM(D3883:F4072),"")</f>
        <v/>
      </c>
      <c r="U3883" s="14" t="n">
        <v>0</v>
      </c>
      <c r="V3883" s="14">
        <f>IF(T3883="","",T3883-U3883)</f>
        <v/>
      </c>
      <c r="AS3883" s="13" t="n"/>
      <c r="AT3883" s="13" t="n"/>
      <c r="AU3883" s="13" t="n"/>
    </row>
    <row r="3884">
      <c r="C3884" s="13" t="n">
        <v>163</v>
      </c>
      <c r="T3884" s="14">
        <f>IF(F3883=24,SUM(D3884:F4073),"")</f>
        <v/>
      </c>
      <c r="U3884" s="14" t="n">
        <v>0</v>
      </c>
      <c r="V3884" s="14">
        <f>IF(T3884="","",T3884-U3884)</f>
        <v/>
      </c>
      <c r="AS3884" s="13" t="n"/>
      <c r="AT3884" s="13" t="n"/>
      <c r="AU3884" s="13" t="n"/>
    </row>
    <row r="3885">
      <c r="C3885" s="13" t="n">
        <v>164</v>
      </c>
      <c r="T3885" s="14">
        <f>IF(F3884=24,SUM(D3885:F4074),"")</f>
        <v/>
      </c>
      <c r="U3885" s="14" t="n">
        <v>0</v>
      </c>
      <c r="V3885" s="14">
        <f>IF(T3885="","",T3885-U3885)</f>
        <v/>
      </c>
      <c r="AS3885" s="13" t="n"/>
      <c r="AT3885" s="13" t="n"/>
      <c r="AU3885" s="13" t="n"/>
    </row>
    <row r="3886">
      <c r="C3886" s="13" t="n">
        <v>165</v>
      </c>
      <c r="T3886" s="14">
        <f>IF(F3885=24,SUM(D3886:F4075),"")</f>
        <v/>
      </c>
      <c r="U3886" s="14" t="n">
        <v>0</v>
      </c>
      <c r="V3886" s="14">
        <f>IF(T3886="","",T3886-U3886)</f>
        <v/>
      </c>
      <c r="AS3886" s="13" t="n"/>
      <c r="AT3886" s="13" t="n"/>
      <c r="AU3886" s="13" t="n"/>
    </row>
    <row r="3887">
      <c r="C3887" s="13" t="n">
        <v>166</v>
      </c>
      <c r="T3887" s="14">
        <f>IF(F3886=24,SUM(D3887:F4076),"")</f>
        <v/>
      </c>
      <c r="U3887" s="14" t="n">
        <v>0</v>
      </c>
      <c r="V3887" s="14">
        <f>IF(T3887="","",T3887-U3887)</f>
        <v/>
      </c>
      <c r="AS3887" s="13" t="n"/>
      <c r="AT3887" s="13" t="n"/>
      <c r="AU3887" s="13" t="n"/>
    </row>
    <row r="3888">
      <c r="C3888" s="13" t="n">
        <v>167</v>
      </c>
      <c r="T3888" s="14">
        <f>IF(F3887=24,SUM(D3888:F4077),"")</f>
        <v/>
      </c>
      <c r="U3888" s="14" t="n">
        <v>0</v>
      </c>
      <c r="V3888" s="14">
        <f>IF(T3888="","",T3888-U3888)</f>
        <v/>
      </c>
      <c r="AS3888" s="13" t="n"/>
      <c r="AT3888" s="13" t="n"/>
      <c r="AU3888" s="13" t="n"/>
    </row>
    <row r="3889">
      <c r="C3889" s="13" t="n">
        <v>168</v>
      </c>
      <c r="T3889" s="14">
        <f>IF(F3888=24,SUM(D3889:F4078),"")</f>
        <v/>
      </c>
      <c r="U3889" s="14" t="n">
        <v>0</v>
      </c>
      <c r="V3889" s="14">
        <f>IF(T3889="","",T3889-U3889)</f>
        <v/>
      </c>
      <c r="AS3889" s="13" t="n"/>
      <c r="AT3889" s="13" t="n"/>
      <c r="AU3889" s="13" t="n"/>
    </row>
    <row r="3890">
      <c r="C3890" s="13" t="n">
        <v>169</v>
      </c>
      <c r="T3890" s="14">
        <f>IF(F3889=24,SUM(D3890:F4079),"")</f>
        <v/>
      </c>
      <c r="U3890" s="14" t="n">
        <v>0</v>
      </c>
      <c r="V3890" s="14">
        <f>IF(T3890="","",T3890-U3890)</f>
        <v/>
      </c>
      <c r="AS3890" s="13" t="n"/>
      <c r="AT3890" s="13" t="n"/>
      <c r="AU3890" s="13" t="n"/>
    </row>
    <row r="3891">
      <c r="C3891" s="13" t="n">
        <v>170</v>
      </c>
      <c r="T3891" s="14">
        <f>IF(F3890=24,SUM(D3891:F4080),"")</f>
        <v/>
      </c>
      <c r="U3891" s="14" t="n">
        <v>0</v>
      </c>
      <c r="V3891" s="14">
        <f>IF(T3891="","",T3891-U3891)</f>
        <v/>
      </c>
      <c r="AS3891" s="13" t="n"/>
      <c r="AT3891" s="13" t="n"/>
      <c r="AU3891" s="13" t="n"/>
    </row>
    <row r="3892">
      <c r="C3892" s="13" t="n">
        <v>171</v>
      </c>
      <c r="T3892" s="14">
        <f>IF(F3891=24,SUM(D3892:F4081),"")</f>
        <v/>
      </c>
      <c r="U3892" s="14" t="n">
        <v>0</v>
      </c>
      <c r="V3892" s="14">
        <f>IF(T3892="","",T3892-U3892)</f>
        <v/>
      </c>
      <c r="AS3892" s="13" t="n"/>
      <c r="AT3892" s="13" t="n"/>
      <c r="AU3892" s="13" t="n"/>
    </row>
    <row r="3893">
      <c r="C3893" s="13" t="n">
        <v>172</v>
      </c>
      <c r="T3893" s="14">
        <f>IF(F3892=24,SUM(D3893:F4082),"")</f>
        <v/>
      </c>
      <c r="U3893" s="14" t="n">
        <v>0</v>
      </c>
      <c r="V3893" s="14">
        <f>IF(T3893="","",T3893-U3893)</f>
        <v/>
      </c>
      <c r="AS3893" s="13" t="n"/>
      <c r="AT3893" s="13" t="n"/>
      <c r="AU3893" s="13" t="n"/>
    </row>
    <row r="3894">
      <c r="C3894" s="13" t="n">
        <v>173</v>
      </c>
      <c r="T3894" s="14">
        <f>IF(F3893=24,SUM(D3894:F4083),"")</f>
        <v/>
      </c>
      <c r="U3894" s="14" t="n">
        <v>0</v>
      </c>
      <c r="V3894" s="14">
        <f>IF(T3894="","",T3894-U3894)</f>
        <v/>
      </c>
      <c r="AS3894" s="13" t="n"/>
      <c r="AT3894" s="13" t="n"/>
      <c r="AU3894" s="13" t="n"/>
    </row>
    <row r="3895">
      <c r="C3895" s="13" t="n">
        <v>174</v>
      </c>
      <c r="T3895" s="14">
        <f>IF(F3894=24,SUM(D3895:F4084),"")</f>
        <v/>
      </c>
      <c r="U3895" s="14" t="n">
        <v>0</v>
      </c>
      <c r="V3895" s="14">
        <f>IF(T3895="","",T3895-U3895)</f>
        <v/>
      </c>
      <c r="AS3895" s="13" t="n"/>
      <c r="AT3895" s="13" t="n"/>
      <c r="AU3895" s="13" t="n"/>
    </row>
    <row r="3896">
      <c r="C3896" s="13" t="n">
        <v>175</v>
      </c>
      <c r="T3896" s="14">
        <f>IF(F3895=24,SUM(D3896:F4085),"")</f>
        <v/>
      </c>
      <c r="U3896" s="14" t="n">
        <v>0</v>
      </c>
      <c r="V3896" s="14">
        <f>IF(T3896="","",T3896-U3896)</f>
        <v/>
      </c>
      <c r="AS3896" s="13" t="n"/>
      <c r="AT3896" s="13" t="n"/>
      <c r="AU3896" s="13" t="n"/>
    </row>
    <row r="3897">
      <c r="C3897" s="13" t="n">
        <v>176</v>
      </c>
      <c r="T3897" s="14">
        <f>IF(F3896=24,SUM(D3897:F4086),"")</f>
        <v/>
      </c>
      <c r="U3897" s="14" t="n">
        <v>0</v>
      </c>
      <c r="V3897" s="14">
        <f>IF(T3897="","",T3897-U3897)</f>
        <v/>
      </c>
      <c r="AS3897" s="13" t="n"/>
      <c r="AT3897" s="13" t="n"/>
      <c r="AU3897" s="13" t="n"/>
    </row>
    <row r="3898">
      <c r="C3898" s="13" t="n">
        <v>177</v>
      </c>
      <c r="T3898" s="14">
        <f>IF(F3897=24,SUM(D3898:F4087),"")</f>
        <v/>
      </c>
      <c r="U3898" s="14" t="n">
        <v>0</v>
      </c>
      <c r="V3898" s="14">
        <f>IF(T3898="","",T3898-U3898)</f>
        <v/>
      </c>
      <c r="AS3898" s="13" t="n"/>
      <c r="AT3898" s="13" t="n"/>
      <c r="AU3898" s="13" t="n"/>
    </row>
    <row r="3899">
      <c r="C3899" s="13" t="n">
        <v>178</v>
      </c>
      <c r="T3899" s="14">
        <f>IF(F3898=24,SUM(D3899:F4088),"")</f>
        <v/>
      </c>
      <c r="U3899" s="14" t="n">
        <v>0</v>
      </c>
      <c r="V3899" s="14">
        <f>IF(T3899="","",T3899-U3899)</f>
        <v/>
      </c>
      <c r="AS3899" s="13" t="n"/>
      <c r="AT3899" s="13" t="n"/>
      <c r="AU3899" s="13" t="n"/>
    </row>
    <row r="3900">
      <c r="C3900" s="13" t="n">
        <v>179</v>
      </c>
      <c r="T3900" s="14">
        <f>IF(F3899=24,SUM(D3900:F4089),"")</f>
        <v/>
      </c>
      <c r="U3900" s="14" t="n">
        <v>0</v>
      </c>
      <c r="V3900" s="14">
        <f>IF(T3900="","",T3900-U3900)</f>
        <v/>
      </c>
      <c r="AS3900" s="13" t="n"/>
      <c r="AT3900" s="13" t="n"/>
      <c r="AU3900" s="13" t="n"/>
    </row>
    <row r="3901">
      <c r="C3901" s="13" t="n">
        <v>180</v>
      </c>
      <c r="T3901" s="14">
        <f>IF(F3900=24,SUM(D3901:F4090),"")</f>
        <v/>
      </c>
      <c r="U3901" s="14" t="n">
        <v>0</v>
      </c>
      <c r="V3901" s="14">
        <f>IF(T3901="","",T3901-U3901)</f>
        <v/>
      </c>
      <c r="AS3901" s="13" t="n"/>
      <c r="AT3901" s="13" t="n"/>
      <c r="AU3901" s="13" t="n"/>
    </row>
    <row r="3902">
      <c r="C3902" s="13" t="n">
        <v>181</v>
      </c>
      <c r="T3902" s="14">
        <f>IF(F3901=24,SUM(D3902:F4091),"")</f>
        <v/>
      </c>
      <c r="U3902" s="14" t="n">
        <v>0</v>
      </c>
      <c r="V3902" s="14">
        <f>IF(T3902="","",T3902-U3902)</f>
        <v/>
      </c>
      <c r="AS3902" s="13" t="n"/>
      <c r="AT3902" s="13" t="n"/>
      <c r="AU3902" s="13" t="n"/>
    </row>
    <row r="3903">
      <c r="C3903" s="13" t="n">
        <v>182</v>
      </c>
      <c r="T3903" s="14">
        <f>IF(F3902=24,SUM(D3903:F4092),"")</f>
        <v/>
      </c>
      <c r="U3903" s="14" t="n">
        <v>0</v>
      </c>
      <c r="V3903" s="14">
        <f>IF(T3903="","",T3903-U3903)</f>
        <v/>
      </c>
      <c r="AS3903" s="13" t="n"/>
      <c r="AT3903" s="13" t="n"/>
      <c r="AU3903" s="13" t="n"/>
    </row>
    <row r="3904">
      <c r="C3904" s="13" t="n">
        <v>183</v>
      </c>
      <c r="T3904" s="14">
        <f>IF(F3903=24,SUM(D3904:F4093),"")</f>
        <v/>
      </c>
      <c r="U3904" s="14" t="n">
        <v>0</v>
      </c>
      <c r="V3904" s="14">
        <f>IF(T3904="","",T3904-U3904)</f>
        <v/>
      </c>
      <c r="AS3904" s="13" t="n"/>
      <c r="AT3904" s="13" t="n"/>
      <c r="AU3904" s="13" t="n"/>
    </row>
    <row r="3905">
      <c r="C3905" s="13" t="n">
        <v>184</v>
      </c>
      <c r="T3905" s="14">
        <f>IF(F3904=24,SUM(D3905:F4094),"")</f>
        <v/>
      </c>
      <c r="U3905" s="14" t="n">
        <v>0</v>
      </c>
      <c r="V3905" s="14">
        <f>IF(T3905="","",T3905-U3905)</f>
        <v/>
      </c>
      <c r="AS3905" s="13" t="n"/>
      <c r="AT3905" s="13" t="n"/>
      <c r="AU3905" s="13" t="n"/>
    </row>
    <row r="3906">
      <c r="C3906" s="13" t="n">
        <v>185</v>
      </c>
      <c r="T3906" s="14">
        <f>IF(F3905=24,SUM(D3906:F4095),"")</f>
        <v/>
      </c>
      <c r="U3906" s="14" t="n">
        <v>0</v>
      </c>
      <c r="V3906" s="14">
        <f>IF(T3906="","",T3906-U3906)</f>
        <v/>
      </c>
      <c r="AS3906" s="13" t="n"/>
      <c r="AT3906" s="13" t="n"/>
      <c r="AU3906" s="13" t="n"/>
    </row>
    <row r="3907">
      <c r="C3907" s="13" t="n">
        <v>186</v>
      </c>
      <c r="T3907" s="14">
        <f>IF(F3906=24,SUM(D3907:F4096),"")</f>
        <v/>
      </c>
      <c r="U3907" s="14" t="n">
        <v>0</v>
      </c>
      <c r="V3907" s="14">
        <f>IF(T3907="","",T3907-U3907)</f>
        <v/>
      </c>
      <c r="AS3907" s="13" t="n"/>
      <c r="AT3907" s="13" t="n"/>
      <c r="AU3907" s="13" t="n"/>
    </row>
    <row r="3908">
      <c r="C3908" s="13" t="n">
        <v>187</v>
      </c>
      <c r="T3908" s="14">
        <f>IF(F3907=24,SUM(D3908:F4097),"")</f>
        <v/>
      </c>
      <c r="U3908" s="14" t="n">
        <v>0</v>
      </c>
      <c r="V3908" s="14">
        <f>IF(T3908="","",T3908-U3908)</f>
        <v/>
      </c>
      <c r="AS3908" s="13" t="n"/>
      <c r="AT3908" s="13" t="n"/>
      <c r="AU3908" s="13" t="n"/>
    </row>
    <row r="3909">
      <c r="C3909" s="13" t="n">
        <v>188</v>
      </c>
      <c r="T3909" s="14">
        <f>IF(F3908=24,SUM(D3909:F4098),"")</f>
        <v/>
      </c>
      <c r="U3909" s="14" t="n">
        <v>0</v>
      </c>
      <c r="V3909" s="14">
        <f>IF(T3909="","",T3909-U3909)</f>
        <v/>
      </c>
      <c r="AS3909" s="13" t="n"/>
      <c r="AT3909" s="13" t="n"/>
      <c r="AU3909" s="13" t="n"/>
    </row>
    <row r="3910">
      <c r="C3910" s="13" t="n">
        <v>189</v>
      </c>
      <c r="T3910" s="14">
        <f>IF(F3909=24,SUM(D3910:F4099),"")</f>
        <v/>
      </c>
      <c r="U3910" s="14" t="n">
        <v>0</v>
      </c>
      <c r="V3910" s="14">
        <f>IF(T3910="","",T3910-U3910)</f>
        <v/>
      </c>
      <c r="AS3910" s="13" t="n"/>
      <c r="AT3910" s="13" t="n"/>
      <c r="AU3910" s="13" t="n"/>
    </row>
    <row r="3911">
      <c r="C3911" s="13" t="n">
        <v>190</v>
      </c>
      <c r="T3911" s="14">
        <f>IF(F3910=24,SUM(D3911:F4100),"")</f>
        <v/>
      </c>
      <c r="U3911" s="14" t="n">
        <v>0</v>
      </c>
      <c r="V3911" s="14">
        <f>IF(T3911="","",T3911-U3911)</f>
        <v/>
      </c>
      <c r="AS3911" s="13" t="n"/>
      <c r="AT3911" s="13" t="n"/>
      <c r="AU3911" s="13" t="n"/>
    </row>
    <row r="3912">
      <c r="C3912" s="13" t="n">
        <v>191</v>
      </c>
      <c r="T3912" s="14">
        <f>IF(F3911=24,SUM(D3912:F4101),"")</f>
        <v/>
      </c>
      <c r="U3912" s="14" t="n">
        <v>0</v>
      </c>
      <c r="V3912" s="14">
        <f>IF(T3912="","",T3912-U3912)</f>
        <v/>
      </c>
      <c r="AS3912" s="13" t="n"/>
      <c r="AT3912" s="13" t="n"/>
      <c r="AU3912" s="13" t="n"/>
    </row>
    <row r="3913">
      <c r="C3913" s="13" t="n">
        <v>192</v>
      </c>
      <c r="T3913" s="14">
        <f>IF(F3912=24,SUM(D3913:F4102),"")</f>
        <v/>
      </c>
      <c r="U3913" s="14" t="n">
        <v>0</v>
      </c>
      <c r="V3913" s="14">
        <f>IF(T3913="","",T3913-U3913)</f>
        <v/>
      </c>
      <c r="AS3913" s="13" t="n"/>
      <c r="AT3913" s="13" t="n"/>
      <c r="AU3913" s="13" t="n"/>
    </row>
    <row r="3914">
      <c r="C3914" s="13" t="n">
        <v>193</v>
      </c>
      <c r="T3914" s="14">
        <f>IF(F3913=24,SUM(D3914:F4103),"")</f>
        <v/>
      </c>
      <c r="U3914" s="14" t="n">
        <v>0</v>
      </c>
      <c r="V3914" s="14">
        <f>IF(T3914="","",T3914-U3914)</f>
        <v/>
      </c>
      <c r="AS3914" s="13" t="n"/>
      <c r="AT3914" s="13" t="n"/>
      <c r="AU3914" s="13" t="n"/>
    </row>
    <row r="3915">
      <c r="C3915" s="13" t="n">
        <v>194</v>
      </c>
      <c r="T3915" s="14">
        <f>IF(F3914=24,SUM(D3915:F4104),"")</f>
        <v/>
      </c>
      <c r="U3915" s="14" t="n">
        <v>0</v>
      </c>
      <c r="V3915" s="14">
        <f>IF(T3915="","",T3915-U3915)</f>
        <v/>
      </c>
      <c r="AS3915" s="13" t="n"/>
      <c r="AT3915" s="13" t="n"/>
      <c r="AU3915" s="13" t="n"/>
    </row>
    <row r="3916">
      <c r="C3916" s="13" t="n">
        <v>195</v>
      </c>
      <c r="T3916" s="14">
        <f>IF(F3915=24,SUM(D3916:F4105),"")</f>
        <v/>
      </c>
      <c r="U3916" s="14" t="n">
        <v>0</v>
      </c>
      <c r="V3916" s="14">
        <f>IF(T3916="","",T3916-U3916)</f>
        <v/>
      </c>
      <c r="AS3916" s="13" t="n"/>
      <c r="AT3916" s="13" t="n"/>
      <c r="AU3916" s="13" t="n"/>
    </row>
    <row r="3917">
      <c r="C3917" s="13" t="n">
        <v>196</v>
      </c>
      <c r="T3917" s="14">
        <f>IF(F3916=24,SUM(D3917:F4106),"")</f>
        <v/>
      </c>
      <c r="U3917" s="14" t="n">
        <v>0</v>
      </c>
      <c r="V3917" s="14">
        <f>IF(T3917="","",T3917-U3917)</f>
        <v/>
      </c>
      <c r="AS3917" s="13" t="n"/>
      <c r="AT3917" s="13" t="n"/>
      <c r="AU3917" s="13" t="n"/>
    </row>
    <row r="3918">
      <c r="C3918" s="13" t="n">
        <v>197</v>
      </c>
      <c r="T3918" s="14">
        <f>IF(F3917=24,SUM(D3918:F4107),"")</f>
        <v/>
      </c>
      <c r="U3918" s="14" t="n">
        <v>0</v>
      </c>
      <c r="V3918" s="14">
        <f>IF(T3918="","",T3918-U3918)</f>
        <v/>
      </c>
      <c r="AS3918" s="13" t="n"/>
      <c r="AT3918" s="13" t="n"/>
      <c r="AU3918" s="13" t="n"/>
    </row>
    <row r="3919">
      <c r="C3919" s="13" t="n">
        <v>198</v>
      </c>
      <c r="T3919" s="14">
        <f>IF(F3918=24,SUM(D3919:F4108),"")</f>
        <v/>
      </c>
      <c r="U3919" s="14" t="n">
        <v>0</v>
      </c>
      <c r="V3919" s="14">
        <f>IF(T3919="","",T3919-U3919)</f>
        <v/>
      </c>
      <c r="AS3919" s="13" t="n"/>
      <c r="AT3919" s="13" t="n"/>
      <c r="AU3919" s="13" t="n"/>
    </row>
    <row r="3920">
      <c r="T3920" s="14">
        <f>IF(F3919=24,SUM(D3920:F4109),"")</f>
        <v/>
      </c>
      <c r="U3920" s="14" t="n">
        <v>0</v>
      </c>
      <c r="V3920" s="14">
        <f>IF(T3920="","",T3920-U3920)</f>
        <v/>
      </c>
      <c r="AS3920" s="13" t="n"/>
      <c r="AT3920" s="13" t="n"/>
      <c r="AU3920" s="13" t="n"/>
    </row>
    <row r="3921">
      <c r="C3921" s="13" t="inlineStr">
        <is>
          <t>DesvPad(Cap)</t>
        </is>
      </c>
      <c r="D3921" s="13" t="n">
        <v>22</v>
      </c>
      <c r="E3921" s="13" t="n">
        <v>23</v>
      </c>
      <c r="F3921" s="13" t="n">
        <v>24</v>
      </c>
      <c r="T3921" s="14">
        <f>IF(F3920=24,SUM(D3921:F4110),"")</f>
        <v/>
      </c>
      <c r="U3921" s="14" t="n">
        <v>0</v>
      </c>
      <c r="V3921" s="14">
        <f>IF(T3921="","",T3921-U3921)</f>
        <v/>
      </c>
      <c r="AS3921" s="13" t="n"/>
      <c r="AT3921" s="13" t="n"/>
      <c r="AU3921" s="13" t="n"/>
    </row>
    <row r="3922">
      <c r="C3922" s="13" t="n">
        <v>9</v>
      </c>
      <c r="D3922" s="13">
        <f>(Ret_Fourth_central_moment_5var!D196)^0.5</f>
        <v/>
      </c>
      <c r="E3922" s="13">
        <f>(Ret_Fourth_central_moment_5var!E196)^0.5</f>
        <v/>
      </c>
      <c r="F3922" s="13">
        <f>(Ret_Fourth_central_moment_5var!F196)^0.5</f>
        <v/>
      </c>
      <c r="T3922" s="14">
        <f>IF(F3921=24,SUM(D3922:F4111),"")</f>
        <v/>
      </c>
      <c r="U3922" s="14" t="n">
        <v>0</v>
      </c>
      <c r="V3922" s="14">
        <f>IF(T3922="","",T3922-U3922)</f>
        <v/>
      </c>
      <c r="AS3922" s="13" t="n">
        <v>81</v>
      </c>
      <c r="AT3922" s="13" t="inlineStr">
        <is>
          <t>DesvPad(Cap)</t>
        </is>
      </c>
      <c r="AU3922" s="13" t="n">
        <v>16</v>
      </c>
    </row>
    <row r="3923">
      <c r="C3923" s="13" t="n">
        <v>10</v>
      </c>
      <c r="D3923" s="13">
        <f>(Ret_Fourth_central_moment_5var!D197)^0.5</f>
        <v/>
      </c>
      <c r="E3923" s="13">
        <f>(Ret_Fourth_central_moment_5var!E197)^0.5</f>
        <v/>
      </c>
      <c r="F3923" s="13">
        <f>(Ret_Fourth_central_moment_5var!F197)^0.5</f>
        <v/>
      </c>
      <c r="T3923" s="14">
        <f>IF(F3922=24,SUM(D3923:F4112),"")</f>
        <v/>
      </c>
      <c r="U3923" s="14" t="n">
        <v>0</v>
      </c>
      <c r="V3923" s="14">
        <f>IF(T3923="","",T3923-U3923)</f>
        <v/>
      </c>
      <c r="AS3923" s="13" t="n">
        <v>82</v>
      </c>
      <c r="AT3923" s="13" t="n"/>
      <c r="AU3923" s="13" t="inlineStr">
        <is>
          <t>NOVO(Fac_Fourth_central_moment_5var!D10)^0,5</t>
        </is>
      </c>
    </row>
    <row r="3924">
      <c r="C3924" s="13" t="n">
        <v>11</v>
      </c>
      <c r="D3924" s="13">
        <f>(Ret_Fourth_central_moment_5var!D198)^0.5</f>
        <v/>
      </c>
      <c r="E3924" s="13">
        <f>(Ret_Fourth_central_moment_5var!E198)^0.5</f>
        <v/>
      </c>
      <c r="F3924" s="13">
        <f>(Ret_Fourth_central_moment_5var!F198)^0.5</f>
        <v/>
      </c>
      <c r="T3924" s="14">
        <f>IF(F3923=24,SUM(D3924:F4113),"")</f>
        <v/>
      </c>
      <c r="U3924" s="14" t="n">
        <v>0</v>
      </c>
      <c r="V3924" s="14">
        <f>IF(T3924="","",T3924-U3924)</f>
        <v/>
      </c>
      <c r="AS3924" s="13" t="n"/>
      <c r="AT3924" s="13" t="n"/>
      <c r="AU3924" s="13" t="n"/>
    </row>
    <row r="3925">
      <c r="C3925" s="13" t="n">
        <v>12</v>
      </c>
      <c r="D3925" s="13">
        <f>(Ret_Fourth_central_moment_5var!D199)^0.5</f>
        <v/>
      </c>
      <c r="E3925" s="13">
        <f>(Ret_Fourth_central_moment_5var!E199)^0.5</f>
        <v/>
      </c>
      <c r="F3925" s="13">
        <f>(Ret_Fourth_central_moment_5var!F199)^0.5</f>
        <v/>
      </c>
      <c r="T3925" s="14">
        <f>IF(F3924=24,SUM(D3925:F4114),"")</f>
        <v/>
      </c>
      <c r="U3925" s="14" t="n">
        <v>0</v>
      </c>
      <c r="V3925" s="14">
        <f>IF(T3925="","",T3925-U3925)</f>
        <v/>
      </c>
      <c r="AS3925" s="13" t="n"/>
      <c r="AT3925" s="13" t="n"/>
      <c r="AU3925" s="13" t="n"/>
    </row>
    <row r="3926">
      <c r="C3926" s="13" t="n">
        <v>13</v>
      </c>
      <c r="D3926" s="13">
        <f>(Ret_Fourth_central_moment_5var!D200)^0.5</f>
        <v/>
      </c>
      <c r="E3926" s="13">
        <f>(Ret_Fourth_central_moment_5var!E200)^0.5</f>
        <v/>
      </c>
      <c r="F3926" s="13">
        <f>(Ret_Fourth_central_moment_5var!F200)^0.5</f>
        <v/>
      </c>
      <c r="T3926" s="14">
        <f>IF(F3925=24,SUM(D3926:F4115),"")</f>
        <v/>
      </c>
      <c r="U3926" s="14" t="n">
        <v>0</v>
      </c>
      <c r="V3926" s="14">
        <f>IF(T3926="","",T3926-U3926)</f>
        <v/>
      </c>
      <c r="AS3926" s="13" t="n"/>
      <c r="AT3926" s="13" t="n"/>
      <c r="AU3926" s="13" t="n"/>
    </row>
    <row r="3927">
      <c r="C3927" s="13" t="n">
        <v>14</v>
      </c>
      <c r="D3927" s="13">
        <f>(Ret_Fourth_central_moment_5var!D201)^0.5</f>
        <v/>
      </c>
      <c r="E3927" s="13">
        <f>(Ret_Fourth_central_moment_5var!E201)^0.5</f>
        <v/>
      </c>
      <c r="F3927" s="13">
        <f>(Ret_Fourth_central_moment_5var!F201)^0.5</f>
        <v/>
      </c>
      <c r="T3927" s="14">
        <f>IF(F3926=24,SUM(D3927:F4116),"")</f>
        <v/>
      </c>
      <c r="U3927" s="14" t="n">
        <v>0</v>
      </c>
      <c r="V3927" s="14">
        <f>IF(T3927="","",T3927-U3927)</f>
        <v/>
      </c>
      <c r="AS3927" s="13" t="n"/>
      <c r="AT3927" s="13" t="n"/>
      <c r="AU3927" s="13" t="n"/>
    </row>
    <row r="3928">
      <c r="C3928" s="13" t="n">
        <v>15</v>
      </c>
      <c r="D3928" s="13">
        <f>(Ret_Fourth_central_moment_5var!D202)^0.5</f>
        <v/>
      </c>
      <c r="E3928" s="13">
        <f>(Ret_Fourth_central_moment_5var!E202)^0.5</f>
        <v/>
      </c>
      <c r="F3928" s="13">
        <f>(Ret_Fourth_central_moment_5var!F202)^0.5</f>
        <v/>
      </c>
      <c r="T3928" s="14">
        <f>IF(F3927=24,SUM(D3928:F4117),"")</f>
        <v/>
      </c>
      <c r="U3928" s="14" t="n">
        <v>0</v>
      </c>
      <c r="V3928" s="14">
        <f>IF(T3928="","",T3928-U3928)</f>
        <v/>
      </c>
      <c r="AS3928" s="13" t="n"/>
      <c r="AT3928" s="13" t="n"/>
      <c r="AU3928" s="13" t="n"/>
    </row>
    <row r="3929">
      <c r="C3929" s="13" t="n">
        <v>16</v>
      </c>
      <c r="D3929" s="13">
        <f>(Ret_Fourth_central_moment_5var!D203)^0.5</f>
        <v/>
      </c>
      <c r="E3929" s="13">
        <f>(Ret_Fourth_central_moment_5var!E203)^0.5</f>
        <v/>
      </c>
      <c r="F3929" s="13">
        <f>(Ret_Fourth_central_moment_5var!F203)^0.5</f>
        <v/>
      </c>
      <c r="T3929" s="14">
        <f>IF(F3928=24,SUM(D3929:F4118),"")</f>
        <v/>
      </c>
      <c r="U3929" s="14" t="n">
        <v>0</v>
      </c>
      <c r="V3929" s="14">
        <f>IF(T3929="","",T3929-U3929)</f>
        <v/>
      </c>
      <c r="AS3929" s="13" t="n"/>
      <c r="AT3929" s="13" t="n"/>
      <c r="AU3929" s="13" t="n"/>
    </row>
    <row r="3930">
      <c r="C3930" s="13" t="n">
        <v>17</v>
      </c>
      <c r="D3930" s="13">
        <f>(Ret_Fourth_central_moment_5var!D204)^0.5</f>
        <v/>
      </c>
      <c r="E3930" s="13">
        <f>(Ret_Fourth_central_moment_5var!E204)^0.5</f>
        <v/>
      </c>
      <c r="F3930" s="13">
        <f>(Ret_Fourth_central_moment_5var!F204)^0.5</f>
        <v/>
      </c>
      <c r="T3930" s="14">
        <f>IF(F3929=24,SUM(D3930:F4119),"")</f>
        <v/>
      </c>
      <c r="U3930" s="14" t="n">
        <v>0</v>
      </c>
      <c r="V3930" s="14">
        <f>IF(T3930="","",T3930-U3930)</f>
        <v/>
      </c>
      <c r="AS3930" s="13" t="n"/>
      <c r="AT3930" s="13" t="n"/>
      <c r="AU3930" s="13" t="n"/>
    </row>
    <row r="3931">
      <c r="C3931" s="13" t="n">
        <v>18</v>
      </c>
      <c r="D3931" s="13">
        <f>(Ret_Fourth_central_moment_5var!D205)^0.5</f>
        <v/>
      </c>
      <c r="E3931" s="13">
        <f>(Ret_Fourth_central_moment_5var!E205)^0.5</f>
        <v/>
      </c>
      <c r="F3931" s="13">
        <f>(Ret_Fourth_central_moment_5var!F205)^0.5</f>
        <v/>
      </c>
      <c r="T3931" s="14">
        <f>IF(F3930=24,SUM(D3931:F4120),"")</f>
        <v/>
      </c>
      <c r="U3931" s="14" t="n">
        <v>0</v>
      </c>
      <c r="V3931" s="14">
        <f>IF(T3931="","",T3931-U3931)</f>
        <v/>
      </c>
      <c r="AS3931" s="13" t="n"/>
      <c r="AT3931" s="13" t="n"/>
      <c r="AU3931" s="13" t="n"/>
    </row>
    <row r="3932">
      <c r="C3932" s="13" t="n">
        <v>19</v>
      </c>
      <c r="D3932" s="13">
        <f>(Ret_Fourth_central_moment_5var!D206)^0.5</f>
        <v/>
      </c>
      <c r="E3932" s="13">
        <f>(Ret_Fourth_central_moment_5var!E206)^0.5</f>
        <v/>
      </c>
      <c r="F3932" s="13">
        <f>(Ret_Fourth_central_moment_5var!F206)^0.5</f>
        <v/>
      </c>
      <c r="T3932" s="14">
        <f>IF(F3931=24,SUM(D3932:F4121),"")</f>
        <v/>
      </c>
      <c r="U3932" s="14" t="n">
        <v>0</v>
      </c>
      <c r="V3932" s="14">
        <f>IF(T3932="","",T3932-U3932)</f>
        <v/>
      </c>
      <c r="AS3932" s="13" t="n"/>
      <c r="AT3932" s="13" t="n"/>
      <c r="AU3932" s="13" t="n"/>
    </row>
    <row r="3933">
      <c r="C3933" s="13" t="n">
        <v>20</v>
      </c>
      <c r="D3933" s="13">
        <f>(Ret_Fourth_central_moment_5var!D207)^0.5</f>
        <v/>
      </c>
      <c r="E3933" s="13">
        <f>(Ret_Fourth_central_moment_5var!E207)^0.5</f>
        <v/>
      </c>
      <c r="F3933" s="13">
        <f>(Ret_Fourth_central_moment_5var!F207)^0.5</f>
        <v/>
      </c>
      <c r="T3933" s="14">
        <f>IF(F3932=24,SUM(D3933:F4122),"")</f>
        <v/>
      </c>
      <c r="U3933" s="14" t="n">
        <v>0</v>
      </c>
      <c r="V3933" s="14">
        <f>IF(T3933="","",T3933-U3933)</f>
        <v/>
      </c>
      <c r="AS3933" s="13" t="n"/>
      <c r="AT3933" s="13" t="n"/>
      <c r="AU3933" s="13" t="n"/>
    </row>
    <row r="3934">
      <c r="C3934" s="13" t="n">
        <v>21</v>
      </c>
      <c r="D3934" s="13">
        <f>(Ret_Fourth_central_moment_5var!D208)^0.5</f>
        <v/>
      </c>
      <c r="E3934" s="13">
        <f>(Ret_Fourth_central_moment_5var!E208)^0.5</f>
        <v/>
      </c>
      <c r="F3934" s="13">
        <f>(Ret_Fourth_central_moment_5var!F208)^0.5</f>
        <v/>
      </c>
      <c r="T3934" s="14">
        <f>IF(F3933=24,SUM(D3934:F4123),"")</f>
        <v/>
      </c>
      <c r="U3934" s="14" t="n">
        <v>0</v>
      </c>
      <c r="V3934" s="14">
        <f>IF(T3934="","",T3934-U3934)</f>
        <v/>
      </c>
      <c r="AS3934" s="13" t="n"/>
      <c r="AT3934" s="13" t="n"/>
      <c r="AU3934" s="13" t="n"/>
    </row>
    <row r="3935">
      <c r="C3935" s="13" t="n">
        <v>22</v>
      </c>
      <c r="D3935" s="13">
        <f>(Ret_Fourth_central_moment_5var!D209)^0.5</f>
        <v/>
      </c>
      <c r="E3935" s="13">
        <f>(Ret_Fourth_central_moment_5var!E209)^0.5</f>
        <v/>
      </c>
      <c r="F3935" s="13">
        <f>(Ret_Fourth_central_moment_5var!F209)^0.5</f>
        <v/>
      </c>
      <c r="T3935" s="14">
        <f>IF(F3934=24,SUM(D3935:F4124),"")</f>
        <v/>
      </c>
      <c r="U3935" s="14" t="n">
        <v>0</v>
      </c>
      <c r="V3935" s="14">
        <f>IF(T3935="","",T3935-U3935)</f>
        <v/>
      </c>
      <c r="AS3935" s="13" t="n"/>
      <c r="AT3935" s="13" t="n"/>
      <c r="AU3935" s="13" t="n"/>
    </row>
    <row r="3936">
      <c r="C3936" s="13" t="n">
        <v>23</v>
      </c>
      <c r="D3936" s="13">
        <f>(Ret_Fourth_central_moment_5var!D210)^0.5</f>
        <v/>
      </c>
      <c r="E3936" s="13">
        <f>(Ret_Fourth_central_moment_5var!E210)^0.5</f>
        <v/>
      </c>
      <c r="F3936" s="13">
        <f>(Ret_Fourth_central_moment_5var!F210)^0.5</f>
        <v/>
      </c>
      <c r="T3936" s="14">
        <f>IF(F3935=24,SUM(D3936:F4125),"")</f>
        <v/>
      </c>
      <c r="U3936" s="14" t="n">
        <v>0</v>
      </c>
      <c r="V3936" s="14">
        <f>IF(T3936="","",T3936-U3936)</f>
        <v/>
      </c>
      <c r="AS3936" s="13" t="n"/>
      <c r="AT3936" s="13" t="n"/>
      <c r="AU3936" s="13" t="n"/>
    </row>
    <row r="3937">
      <c r="C3937" s="13" t="n">
        <v>24</v>
      </c>
      <c r="D3937" s="13">
        <f>(Ret_Fourth_central_moment_5var!D211)^0.5</f>
        <v/>
      </c>
      <c r="E3937" s="13">
        <f>(Ret_Fourth_central_moment_5var!E211)^0.5</f>
        <v/>
      </c>
      <c r="F3937" s="13">
        <f>(Ret_Fourth_central_moment_5var!F211)^0.5</f>
        <v/>
      </c>
      <c r="T3937" s="14">
        <f>IF(F3936=24,SUM(D3937:F4126),"")</f>
        <v/>
      </c>
      <c r="U3937" s="14" t="n">
        <v>0</v>
      </c>
      <c r="V3937" s="14">
        <f>IF(T3937="","",T3937-U3937)</f>
        <v/>
      </c>
      <c r="AS3937" s="13" t="n"/>
      <c r="AT3937" s="13" t="n"/>
      <c r="AU3937" s="13" t="n"/>
    </row>
    <row r="3938">
      <c r="C3938" s="13" t="n">
        <v>25</v>
      </c>
      <c r="D3938" s="13">
        <f>(Ret_Fourth_central_moment_5var!D212)^0.5</f>
        <v/>
      </c>
      <c r="E3938" s="13">
        <f>(Ret_Fourth_central_moment_5var!E212)^0.5</f>
        <v/>
      </c>
      <c r="F3938" s="13">
        <f>(Ret_Fourth_central_moment_5var!F212)^0.5</f>
        <v/>
      </c>
      <c r="T3938" s="14">
        <f>IF(F3937=24,SUM(D3938:F4127),"")</f>
        <v/>
      </c>
      <c r="U3938" s="14" t="n">
        <v>0</v>
      </c>
      <c r="V3938" s="14">
        <f>IF(T3938="","",T3938-U3938)</f>
        <v/>
      </c>
      <c r="AS3938" s="13" t="n"/>
      <c r="AT3938" s="13" t="n"/>
      <c r="AU3938" s="13" t="n"/>
    </row>
    <row r="3939">
      <c r="C3939" s="13" t="n">
        <v>26</v>
      </c>
      <c r="D3939" s="13">
        <f>(Ret_Fourth_central_moment_5var!D213)^0.5</f>
        <v/>
      </c>
      <c r="E3939" s="13">
        <f>(Ret_Fourth_central_moment_5var!E213)^0.5</f>
        <v/>
      </c>
      <c r="F3939" s="13">
        <f>(Ret_Fourth_central_moment_5var!F213)^0.5</f>
        <v/>
      </c>
      <c r="T3939" s="14">
        <f>IF(F3938=24,SUM(D3939:F4128),"")</f>
        <v/>
      </c>
      <c r="U3939" s="14" t="n">
        <v>0</v>
      </c>
      <c r="V3939" s="14">
        <f>IF(T3939="","",T3939-U3939)</f>
        <v/>
      </c>
      <c r="AS3939" s="13" t="n"/>
      <c r="AT3939" s="13" t="n"/>
      <c r="AU3939" s="13" t="n"/>
    </row>
    <row r="3940">
      <c r="C3940" s="13" t="n">
        <v>27</v>
      </c>
      <c r="D3940" s="13">
        <f>(Ret_Fourth_central_moment_5var!D214)^0.5</f>
        <v/>
      </c>
      <c r="E3940" s="13">
        <f>(Ret_Fourth_central_moment_5var!E214)^0.5</f>
        <v/>
      </c>
      <c r="F3940" s="13">
        <f>(Ret_Fourth_central_moment_5var!F214)^0.5</f>
        <v/>
      </c>
      <c r="T3940" s="14">
        <f>IF(F3939=24,SUM(D3940:F4129),"")</f>
        <v/>
      </c>
      <c r="U3940" s="14" t="n">
        <v>0</v>
      </c>
      <c r="V3940" s="14">
        <f>IF(T3940="","",T3940-U3940)</f>
        <v/>
      </c>
      <c r="AS3940" s="13" t="n"/>
      <c r="AT3940" s="13" t="n"/>
      <c r="AU3940" s="13" t="n"/>
    </row>
    <row r="3941">
      <c r="C3941" s="13" t="n">
        <v>28</v>
      </c>
      <c r="D3941" s="13">
        <f>(Ret_Fourth_central_moment_5var!D215)^0.5</f>
        <v/>
      </c>
      <c r="E3941" s="13">
        <f>(Ret_Fourth_central_moment_5var!E215)^0.5</f>
        <v/>
      </c>
      <c r="F3941" s="13">
        <f>(Ret_Fourth_central_moment_5var!F215)^0.5</f>
        <v/>
      </c>
      <c r="T3941" s="14">
        <f>IF(F3940=24,SUM(D3941:F4130),"")</f>
        <v/>
      </c>
      <c r="U3941" s="14" t="n">
        <v>0</v>
      </c>
      <c r="V3941" s="14">
        <f>IF(T3941="","",T3941-U3941)</f>
        <v/>
      </c>
      <c r="AS3941" s="13" t="n"/>
      <c r="AT3941" s="13" t="n"/>
      <c r="AU3941" s="13" t="n"/>
    </row>
    <row r="3942">
      <c r="C3942" s="13" t="n">
        <v>29</v>
      </c>
      <c r="D3942" s="13">
        <f>(Ret_Fourth_central_moment_5var!D216)^0.5</f>
        <v/>
      </c>
      <c r="E3942" s="13">
        <f>(Ret_Fourth_central_moment_5var!E216)^0.5</f>
        <v/>
      </c>
      <c r="F3942" s="13">
        <f>(Ret_Fourth_central_moment_5var!F216)^0.5</f>
        <v/>
      </c>
      <c r="T3942" s="14">
        <f>IF(F3941=24,SUM(D3942:F4131),"")</f>
        <v/>
      </c>
      <c r="U3942" s="14" t="n">
        <v>0</v>
      </c>
      <c r="V3942" s="14">
        <f>IF(T3942="","",T3942-U3942)</f>
        <v/>
      </c>
      <c r="AS3942" s="13" t="n"/>
      <c r="AT3942" s="13" t="n"/>
      <c r="AU3942" s="13" t="n"/>
    </row>
    <row r="3943">
      <c r="C3943" s="13" t="n">
        <v>30</v>
      </c>
      <c r="D3943" s="13">
        <f>(Ret_Fourth_central_moment_5var!D217)^0.5</f>
        <v/>
      </c>
      <c r="E3943" s="13">
        <f>(Ret_Fourth_central_moment_5var!E217)^0.5</f>
        <v/>
      </c>
      <c r="F3943" s="13">
        <f>(Ret_Fourth_central_moment_5var!F217)^0.5</f>
        <v/>
      </c>
      <c r="T3943" s="14">
        <f>IF(F3942=24,SUM(D3943:F4132),"")</f>
        <v/>
      </c>
      <c r="U3943" s="14" t="n">
        <v>0</v>
      </c>
      <c r="V3943" s="14">
        <f>IF(T3943="","",T3943-U3943)</f>
        <v/>
      </c>
      <c r="AS3943" s="13" t="n"/>
      <c r="AT3943" s="13" t="n"/>
      <c r="AU3943" s="13" t="n"/>
    </row>
    <row r="3944">
      <c r="C3944" s="13" t="n">
        <v>31</v>
      </c>
      <c r="D3944" s="13">
        <f>(Ret_Fourth_central_moment_5var!D218)^0.5</f>
        <v/>
      </c>
      <c r="E3944" s="13">
        <f>(Ret_Fourth_central_moment_5var!E218)^0.5</f>
        <v/>
      </c>
      <c r="F3944" s="13">
        <f>(Ret_Fourth_central_moment_5var!F218)^0.5</f>
        <v/>
      </c>
      <c r="T3944" s="14">
        <f>IF(F3943=24,SUM(D3944:F4133),"")</f>
        <v/>
      </c>
      <c r="U3944" s="14" t="n">
        <v>0</v>
      </c>
      <c r="V3944" s="14">
        <f>IF(T3944="","",T3944-U3944)</f>
        <v/>
      </c>
      <c r="AS3944" s="13" t="n"/>
      <c r="AT3944" s="13" t="n"/>
      <c r="AU3944" s="13" t="n"/>
    </row>
    <row r="3945">
      <c r="C3945" s="13" t="n">
        <v>32</v>
      </c>
      <c r="D3945" s="13">
        <f>(Ret_Fourth_central_moment_5var!D219)^0.5</f>
        <v/>
      </c>
      <c r="E3945" s="13">
        <f>(Ret_Fourth_central_moment_5var!E219)^0.5</f>
        <v/>
      </c>
      <c r="F3945" s="13">
        <f>(Ret_Fourth_central_moment_5var!F219)^0.5</f>
        <v/>
      </c>
      <c r="T3945" s="14">
        <f>IF(F3944=24,SUM(D3945:F4134),"")</f>
        <v/>
      </c>
      <c r="U3945" s="14" t="n">
        <v>0</v>
      </c>
      <c r="V3945" s="14">
        <f>IF(T3945="","",T3945-U3945)</f>
        <v/>
      </c>
      <c r="AS3945" s="13" t="n"/>
      <c r="AT3945" s="13" t="n"/>
      <c r="AU3945" s="13" t="n"/>
    </row>
    <row r="3946">
      <c r="C3946" s="13" t="n">
        <v>33</v>
      </c>
      <c r="D3946" s="13">
        <f>(Ret_Fourth_central_moment_5var!D220)^0.5</f>
        <v/>
      </c>
      <c r="E3946" s="13">
        <f>(Ret_Fourth_central_moment_5var!E220)^0.5</f>
        <v/>
      </c>
      <c r="F3946" s="13">
        <f>(Ret_Fourth_central_moment_5var!F220)^0.5</f>
        <v/>
      </c>
      <c r="T3946" s="14">
        <f>IF(F3945=24,SUM(D3946:F4135),"")</f>
        <v/>
      </c>
      <c r="U3946" s="14" t="n">
        <v>0</v>
      </c>
      <c r="V3946" s="14">
        <f>IF(T3946="","",T3946-U3946)</f>
        <v/>
      </c>
      <c r="AS3946" s="13" t="n"/>
      <c r="AT3946" s="13" t="n"/>
      <c r="AU3946" s="13" t="n"/>
    </row>
    <row r="3947">
      <c r="C3947" s="13" t="n">
        <v>34</v>
      </c>
      <c r="D3947" s="13">
        <f>(Ret_Fourth_central_moment_5var!D221)^0.5</f>
        <v/>
      </c>
      <c r="E3947" s="13">
        <f>(Ret_Fourth_central_moment_5var!E221)^0.5</f>
        <v/>
      </c>
      <c r="F3947" s="13">
        <f>(Ret_Fourth_central_moment_5var!F221)^0.5</f>
        <v/>
      </c>
      <c r="T3947" s="14">
        <f>IF(F3946=24,SUM(D3947:F4136),"")</f>
        <v/>
      </c>
      <c r="U3947" s="14" t="n">
        <v>0</v>
      </c>
      <c r="V3947" s="14">
        <f>IF(T3947="","",T3947-U3947)</f>
        <v/>
      </c>
      <c r="AS3947" s="13" t="n"/>
      <c r="AT3947" s="13" t="n"/>
      <c r="AU3947" s="13" t="n"/>
    </row>
    <row r="3948">
      <c r="C3948" s="13" t="n">
        <v>35</v>
      </c>
      <c r="D3948" s="13">
        <f>(Ret_Fourth_central_moment_5var!D222)^0.5</f>
        <v/>
      </c>
      <c r="E3948" s="13">
        <f>(Ret_Fourth_central_moment_5var!E222)^0.5</f>
        <v/>
      </c>
      <c r="F3948" s="13">
        <f>(Ret_Fourth_central_moment_5var!F222)^0.5</f>
        <v/>
      </c>
      <c r="T3948" s="14">
        <f>IF(F3947=24,SUM(D3948:F4137),"")</f>
        <v/>
      </c>
      <c r="U3948" s="14" t="n">
        <v>0</v>
      </c>
      <c r="V3948" s="14">
        <f>IF(T3948="","",T3948-U3948)</f>
        <v/>
      </c>
      <c r="AS3948" s="13" t="n"/>
      <c r="AT3948" s="13" t="n"/>
      <c r="AU3948" s="13" t="n"/>
    </row>
    <row r="3949">
      <c r="C3949" s="13" t="n">
        <v>36</v>
      </c>
      <c r="D3949" s="13">
        <f>(Ret_Fourth_central_moment_5var!D223)^0.5</f>
        <v/>
      </c>
      <c r="E3949" s="13">
        <f>(Ret_Fourth_central_moment_5var!E223)^0.5</f>
        <v/>
      </c>
      <c r="F3949" s="13">
        <f>(Ret_Fourth_central_moment_5var!F223)^0.5</f>
        <v/>
      </c>
      <c r="T3949" s="14">
        <f>IF(F3948=24,SUM(D3949:F4138),"")</f>
        <v/>
      </c>
      <c r="U3949" s="14" t="n">
        <v>0</v>
      </c>
      <c r="V3949" s="14">
        <f>IF(T3949="","",T3949-U3949)</f>
        <v/>
      </c>
      <c r="AS3949" s="13" t="n"/>
      <c r="AT3949" s="13" t="n"/>
      <c r="AU3949" s="13" t="n"/>
    </row>
    <row r="3950">
      <c r="C3950" s="13" t="n">
        <v>37</v>
      </c>
      <c r="D3950" s="13">
        <f>(Ret_Fourth_central_moment_5var!D224)^0.5</f>
        <v/>
      </c>
      <c r="E3950" s="13">
        <f>(Ret_Fourth_central_moment_5var!E224)^0.5</f>
        <v/>
      </c>
      <c r="F3950" s="13">
        <f>(Ret_Fourth_central_moment_5var!F224)^0.5</f>
        <v/>
      </c>
      <c r="T3950" s="14">
        <f>IF(F3949=24,SUM(D3950:F4139),"")</f>
        <v/>
      </c>
      <c r="U3950" s="14" t="n">
        <v>0</v>
      </c>
      <c r="V3950" s="14">
        <f>IF(T3950="","",T3950-U3950)</f>
        <v/>
      </c>
      <c r="AS3950" s="13" t="n"/>
      <c r="AT3950" s="13" t="n"/>
      <c r="AU3950" s="13" t="n"/>
    </row>
    <row r="3951">
      <c r="C3951" s="13" t="n">
        <v>38</v>
      </c>
      <c r="D3951" s="13">
        <f>(Ret_Fourth_central_moment_5var!D225)^0.5</f>
        <v/>
      </c>
      <c r="E3951" s="13">
        <f>(Ret_Fourth_central_moment_5var!E225)^0.5</f>
        <v/>
      </c>
      <c r="F3951" s="13">
        <f>(Ret_Fourth_central_moment_5var!F225)^0.5</f>
        <v/>
      </c>
      <c r="T3951" s="14">
        <f>IF(F3950=24,SUM(D3951:F4140),"")</f>
        <v/>
      </c>
      <c r="U3951" s="14" t="n">
        <v>0</v>
      </c>
      <c r="V3951" s="14">
        <f>IF(T3951="","",T3951-U3951)</f>
        <v/>
      </c>
      <c r="AS3951" s="13" t="n"/>
      <c r="AT3951" s="13" t="n"/>
      <c r="AU3951" s="13" t="n"/>
    </row>
    <row r="3952">
      <c r="C3952" s="13" t="n">
        <v>39</v>
      </c>
      <c r="D3952" s="13">
        <f>(Ret_Fourth_central_moment_5var!D226)^0.5</f>
        <v/>
      </c>
      <c r="E3952" s="13">
        <f>(Ret_Fourth_central_moment_5var!E226)^0.5</f>
        <v/>
      </c>
      <c r="F3952" s="13">
        <f>(Ret_Fourth_central_moment_5var!F226)^0.5</f>
        <v/>
      </c>
      <c r="T3952" s="14">
        <f>IF(F3951=24,SUM(D3952:F4141),"")</f>
        <v/>
      </c>
      <c r="U3952" s="14" t="n">
        <v>0</v>
      </c>
      <c r="V3952" s="14">
        <f>IF(T3952="","",T3952-U3952)</f>
        <v/>
      </c>
      <c r="AS3952" s="13" t="n"/>
      <c r="AT3952" s="13" t="n"/>
      <c r="AU3952" s="13" t="n"/>
    </row>
    <row r="3953">
      <c r="C3953" s="13" t="n">
        <v>40</v>
      </c>
      <c r="D3953" s="13">
        <f>(Ret_Fourth_central_moment_5var!D227)^0.5</f>
        <v/>
      </c>
      <c r="E3953" s="13">
        <f>(Ret_Fourth_central_moment_5var!E227)^0.5</f>
        <v/>
      </c>
      <c r="F3953" s="13">
        <f>(Ret_Fourth_central_moment_5var!F227)^0.5</f>
        <v/>
      </c>
      <c r="T3953" s="14">
        <f>IF(F3952=24,SUM(D3953:F4142),"")</f>
        <v/>
      </c>
      <c r="U3953" s="14" t="n">
        <v>0</v>
      </c>
      <c r="V3953" s="14">
        <f>IF(T3953="","",T3953-U3953)</f>
        <v/>
      </c>
      <c r="AS3953" s="13" t="n"/>
      <c r="AT3953" s="13" t="n"/>
      <c r="AU3953" s="13" t="n"/>
    </row>
    <row r="3954">
      <c r="C3954" s="13" t="n">
        <v>41</v>
      </c>
      <c r="D3954" s="13">
        <f>(Ret_Fourth_central_moment_5var!D228)^0.5</f>
        <v/>
      </c>
      <c r="E3954" s="13">
        <f>(Ret_Fourth_central_moment_5var!E228)^0.5</f>
        <v/>
      </c>
      <c r="F3954" s="13">
        <f>(Ret_Fourth_central_moment_5var!F228)^0.5</f>
        <v/>
      </c>
      <c r="T3954" s="14">
        <f>IF(F3953=24,SUM(D3954:F4143),"")</f>
        <v/>
      </c>
      <c r="U3954" s="14" t="n">
        <v>0</v>
      </c>
      <c r="V3954" s="14">
        <f>IF(T3954="","",T3954-U3954)</f>
        <v/>
      </c>
      <c r="AS3954" s="13" t="n"/>
      <c r="AT3954" s="13" t="n"/>
      <c r="AU3954" s="13" t="n"/>
    </row>
    <row r="3955">
      <c r="C3955" s="13" t="n">
        <v>42</v>
      </c>
      <c r="D3955" s="13">
        <f>(Ret_Fourth_central_moment_5var!D229)^0.5</f>
        <v/>
      </c>
      <c r="E3955" s="13">
        <f>(Ret_Fourth_central_moment_5var!E229)^0.5</f>
        <v/>
      </c>
      <c r="F3955" s="13">
        <f>(Ret_Fourth_central_moment_5var!F229)^0.5</f>
        <v/>
      </c>
      <c r="T3955" s="14">
        <f>IF(F3954=24,SUM(D3955:F4144),"")</f>
        <v/>
      </c>
      <c r="U3955" s="14" t="n">
        <v>0</v>
      </c>
      <c r="V3955" s="14">
        <f>IF(T3955="","",T3955-U3955)</f>
        <v/>
      </c>
      <c r="AS3955" s="13" t="n"/>
      <c r="AT3955" s="13" t="n"/>
      <c r="AU3955" s="13" t="n"/>
    </row>
    <row r="3956">
      <c r="C3956" s="13" t="n">
        <v>43</v>
      </c>
      <c r="D3956" s="13">
        <f>(Ret_Fourth_central_moment_5var!D230)^0.5</f>
        <v/>
      </c>
      <c r="E3956" s="13">
        <f>(Ret_Fourth_central_moment_5var!E230)^0.5</f>
        <v/>
      </c>
      <c r="F3956" s="13">
        <f>(Ret_Fourth_central_moment_5var!F230)^0.5</f>
        <v/>
      </c>
      <c r="T3956" s="14">
        <f>IF(F3955=24,SUM(D3956:F4145),"")</f>
        <v/>
      </c>
      <c r="U3956" s="14" t="n">
        <v>0</v>
      </c>
      <c r="V3956" s="14">
        <f>IF(T3956="","",T3956-U3956)</f>
        <v/>
      </c>
      <c r="AS3956" s="13" t="n"/>
      <c r="AT3956" s="13" t="n"/>
      <c r="AU3956" s="13" t="n"/>
    </row>
    <row r="3957">
      <c r="C3957" s="13" t="n">
        <v>44</v>
      </c>
      <c r="D3957" s="13">
        <f>(Ret_Fourth_central_moment_5var!D231)^0.5</f>
        <v/>
      </c>
      <c r="E3957" s="13">
        <f>(Ret_Fourth_central_moment_5var!E231)^0.5</f>
        <v/>
      </c>
      <c r="F3957" s="13">
        <f>(Ret_Fourth_central_moment_5var!F231)^0.5</f>
        <v/>
      </c>
      <c r="T3957" s="14">
        <f>IF(F3956=24,SUM(D3957:F4146),"")</f>
        <v/>
      </c>
      <c r="U3957" s="14" t="n">
        <v>0</v>
      </c>
      <c r="V3957" s="14">
        <f>IF(T3957="","",T3957-U3957)</f>
        <v/>
      </c>
      <c r="AS3957" s="13" t="n"/>
      <c r="AT3957" s="13" t="n"/>
      <c r="AU3957" s="13" t="n"/>
    </row>
    <row r="3958">
      <c r="C3958" s="13" t="n">
        <v>45</v>
      </c>
      <c r="D3958" s="13">
        <f>(Ret_Fourth_central_moment_5var!D232)^0.5</f>
        <v/>
      </c>
      <c r="E3958" s="13">
        <f>(Ret_Fourth_central_moment_5var!E232)^0.5</f>
        <v/>
      </c>
      <c r="F3958" s="13">
        <f>(Ret_Fourth_central_moment_5var!F232)^0.5</f>
        <v/>
      </c>
      <c r="T3958" s="14">
        <f>IF(F3957=24,SUM(D3958:F4147),"")</f>
        <v/>
      </c>
      <c r="U3958" s="14" t="n">
        <v>0</v>
      </c>
      <c r="V3958" s="14">
        <f>IF(T3958="","",T3958-U3958)</f>
        <v/>
      </c>
      <c r="AS3958" s="13" t="n"/>
      <c r="AT3958" s="13" t="n"/>
      <c r="AU3958" s="13" t="n"/>
    </row>
    <row r="3959">
      <c r="C3959" s="13" t="n">
        <v>46</v>
      </c>
      <c r="D3959" s="13">
        <f>(Ret_Fourth_central_moment_5var!D233)^0.5</f>
        <v/>
      </c>
      <c r="E3959" s="13">
        <f>(Ret_Fourth_central_moment_5var!E233)^0.5</f>
        <v/>
      </c>
      <c r="F3959" s="13">
        <f>(Ret_Fourth_central_moment_5var!F233)^0.5</f>
        <v/>
      </c>
      <c r="T3959" s="14">
        <f>IF(F3958=24,SUM(D3959:F4148),"")</f>
        <v/>
      </c>
      <c r="U3959" s="14" t="n">
        <v>0</v>
      </c>
      <c r="V3959" s="14">
        <f>IF(T3959="","",T3959-U3959)</f>
        <v/>
      </c>
      <c r="AS3959" s="13" t="n"/>
      <c r="AT3959" s="13" t="n"/>
      <c r="AU3959" s="13" t="n"/>
    </row>
    <row r="3960">
      <c r="C3960" s="13" t="n">
        <v>47</v>
      </c>
      <c r="D3960" s="13">
        <f>(Ret_Fourth_central_moment_5var!D234)^0.5</f>
        <v/>
      </c>
      <c r="E3960" s="13">
        <f>(Ret_Fourth_central_moment_5var!E234)^0.5</f>
        <v/>
      </c>
      <c r="F3960" s="13">
        <f>(Ret_Fourth_central_moment_5var!F234)^0.5</f>
        <v/>
      </c>
      <c r="T3960" s="14">
        <f>IF(F3959=24,SUM(D3960:F4149),"")</f>
        <v/>
      </c>
      <c r="U3960" s="14" t="n">
        <v>0</v>
      </c>
      <c r="V3960" s="14">
        <f>IF(T3960="","",T3960-U3960)</f>
        <v/>
      </c>
      <c r="AS3960" s="13" t="n"/>
      <c r="AT3960" s="13" t="n"/>
      <c r="AU3960" s="13" t="n"/>
    </row>
    <row r="3961">
      <c r="C3961" s="13" t="n">
        <v>48</v>
      </c>
      <c r="D3961" s="13">
        <f>(Ret_Fourth_central_moment_5var!D235)^0.5</f>
        <v/>
      </c>
      <c r="E3961" s="13">
        <f>(Ret_Fourth_central_moment_5var!E235)^0.5</f>
        <v/>
      </c>
      <c r="F3961" s="13">
        <f>(Ret_Fourth_central_moment_5var!F235)^0.5</f>
        <v/>
      </c>
      <c r="T3961" s="14">
        <f>IF(F3960=24,SUM(D3961:F4150),"")</f>
        <v/>
      </c>
      <c r="U3961" s="14" t="n">
        <v>0</v>
      </c>
      <c r="V3961" s="14">
        <f>IF(T3961="","",T3961-U3961)</f>
        <v/>
      </c>
      <c r="AS3961" s="13" t="n"/>
      <c r="AT3961" s="13" t="n"/>
      <c r="AU3961" s="13" t="n"/>
    </row>
    <row r="3962">
      <c r="C3962" s="13" t="n">
        <v>49</v>
      </c>
      <c r="D3962" s="13">
        <f>(Ret_Fourth_central_moment_5var!D236)^0.5</f>
        <v/>
      </c>
      <c r="E3962" s="13">
        <f>(Ret_Fourth_central_moment_5var!E236)^0.5</f>
        <v/>
      </c>
      <c r="F3962" s="13">
        <f>(Ret_Fourth_central_moment_5var!F236)^0.5</f>
        <v/>
      </c>
      <c r="T3962" s="14">
        <f>IF(F3961=24,SUM(D3962:F4151),"")</f>
        <v/>
      </c>
      <c r="U3962" s="14" t="n">
        <v>0</v>
      </c>
      <c r="V3962" s="14">
        <f>IF(T3962="","",T3962-U3962)</f>
        <v/>
      </c>
      <c r="AS3962" s="13" t="n"/>
      <c r="AT3962" s="13" t="n"/>
      <c r="AU3962" s="13" t="n"/>
    </row>
    <row r="3963">
      <c r="C3963" s="13" t="n">
        <v>50</v>
      </c>
      <c r="D3963" s="13">
        <f>(Ret_Fourth_central_moment_5var!D237)^0.5</f>
        <v/>
      </c>
      <c r="E3963" s="13">
        <f>(Ret_Fourth_central_moment_5var!E237)^0.5</f>
        <v/>
      </c>
      <c r="F3963" s="13">
        <f>(Ret_Fourth_central_moment_5var!F237)^0.5</f>
        <v/>
      </c>
      <c r="T3963" s="14">
        <f>IF(F3962=24,SUM(D3963:F4152),"")</f>
        <v/>
      </c>
      <c r="U3963" s="14" t="n">
        <v>0</v>
      </c>
      <c r="V3963" s="14">
        <f>IF(T3963="","",T3963-U3963)</f>
        <v/>
      </c>
      <c r="AS3963" s="13" t="n"/>
      <c r="AT3963" s="13" t="n"/>
      <c r="AU3963" s="13" t="n"/>
    </row>
    <row r="3964">
      <c r="C3964" s="13" t="n">
        <v>51</v>
      </c>
      <c r="D3964" s="13">
        <f>(Ret_Fourth_central_moment_5var!D238)^0.5</f>
        <v/>
      </c>
      <c r="E3964" s="13">
        <f>(Ret_Fourth_central_moment_5var!E238)^0.5</f>
        <v/>
      </c>
      <c r="F3964" s="13">
        <f>(Ret_Fourth_central_moment_5var!F238)^0.5</f>
        <v/>
      </c>
      <c r="T3964" s="14">
        <f>IF(F3963=24,SUM(D3964:F4153),"")</f>
        <v/>
      </c>
      <c r="U3964" s="14" t="n">
        <v>0</v>
      </c>
      <c r="V3964" s="14">
        <f>IF(T3964="","",T3964-U3964)</f>
        <v/>
      </c>
      <c r="AS3964" s="13" t="n"/>
      <c r="AT3964" s="13" t="n"/>
      <c r="AU3964" s="13" t="n"/>
    </row>
    <row r="3965">
      <c r="C3965" s="13" t="n">
        <v>52</v>
      </c>
      <c r="D3965" s="13">
        <f>(Ret_Fourth_central_moment_5var!D239)^0.5</f>
        <v/>
      </c>
      <c r="E3965" s="13">
        <f>(Ret_Fourth_central_moment_5var!E239)^0.5</f>
        <v/>
      </c>
      <c r="F3965" s="13">
        <f>(Ret_Fourth_central_moment_5var!F239)^0.5</f>
        <v/>
      </c>
      <c r="T3965" s="14">
        <f>IF(F3964=24,SUM(D3965:F4154),"")</f>
        <v/>
      </c>
      <c r="U3965" s="14" t="n">
        <v>0</v>
      </c>
      <c r="V3965" s="14">
        <f>IF(T3965="","",T3965-U3965)</f>
        <v/>
      </c>
      <c r="AS3965" s="13" t="n"/>
      <c r="AT3965" s="13" t="n"/>
      <c r="AU3965" s="13" t="n"/>
    </row>
    <row r="3966">
      <c r="C3966" s="13" t="n">
        <v>53</v>
      </c>
      <c r="D3966" s="13">
        <f>(Ret_Fourth_central_moment_5var!D240)^0.5</f>
        <v/>
      </c>
      <c r="E3966" s="13">
        <f>(Ret_Fourth_central_moment_5var!E240)^0.5</f>
        <v/>
      </c>
      <c r="F3966" s="13">
        <f>(Ret_Fourth_central_moment_5var!F240)^0.5</f>
        <v/>
      </c>
      <c r="T3966" s="14">
        <f>IF(F3965=24,SUM(D3966:F4155),"")</f>
        <v/>
      </c>
      <c r="U3966" s="14" t="n">
        <v>0</v>
      </c>
      <c r="V3966" s="14">
        <f>IF(T3966="","",T3966-U3966)</f>
        <v/>
      </c>
      <c r="AS3966" s="13" t="n"/>
      <c r="AT3966" s="13" t="n"/>
      <c r="AU3966" s="13" t="n"/>
    </row>
    <row r="3967">
      <c r="C3967" s="13" t="n">
        <v>54</v>
      </c>
      <c r="D3967" s="13">
        <f>(Ret_Fourth_central_moment_5var!D241)^0.5</f>
        <v/>
      </c>
      <c r="E3967" s="13">
        <f>(Ret_Fourth_central_moment_5var!E241)^0.5</f>
        <v/>
      </c>
      <c r="F3967" s="13">
        <f>(Ret_Fourth_central_moment_5var!F241)^0.5</f>
        <v/>
      </c>
      <c r="T3967" s="14">
        <f>IF(F3966=24,SUM(D3967:F4156),"")</f>
        <v/>
      </c>
      <c r="U3967" s="14" t="n">
        <v>0</v>
      </c>
      <c r="V3967" s="14">
        <f>IF(T3967="","",T3967-U3967)</f>
        <v/>
      </c>
      <c r="AS3967" s="13" t="n"/>
      <c r="AT3967" s="13" t="n"/>
      <c r="AU3967" s="13" t="n"/>
    </row>
    <row r="3968">
      <c r="C3968" s="13" t="n">
        <v>55</v>
      </c>
      <c r="D3968" s="13">
        <f>(Ret_Fourth_central_moment_5var!D242)^0.5</f>
        <v/>
      </c>
      <c r="E3968" s="13">
        <f>(Ret_Fourth_central_moment_5var!E242)^0.5</f>
        <v/>
      </c>
      <c r="F3968" s="13">
        <f>(Ret_Fourth_central_moment_5var!F242)^0.5</f>
        <v/>
      </c>
      <c r="T3968" s="14">
        <f>IF(F3967=24,SUM(D3968:F4157),"")</f>
        <v/>
      </c>
      <c r="U3968" s="14" t="n">
        <v>0</v>
      </c>
      <c r="V3968" s="14">
        <f>IF(T3968="","",T3968-U3968)</f>
        <v/>
      </c>
      <c r="AS3968" s="13" t="n"/>
      <c r="AT3968" s="13" t="n"/>
      <c r="AU3968" s="13" t="n"/>
    </row>
    <row r="3969">
      <c r="C3969" s="13" t="n">
        <v>56</v>
      </c>
      <c r="D3969" s="13">
        <f>(Ret_Fourth_central_moment_5var!D243)^0.5</f>
        <v/>
      </c>
      <c r="E3969" s="13">
        <f>(Ret_Fourth_central_moment_5var!E243)^0.5</f>
        <v/>
      </c>
      <c r="F3969" s="13">
        <f>(Ret_Fourth_central_moment_5var!F243)^0.5</f>
        <v/>
      </c>
      <c r="T3969" s="14">
        <f>IF(F3968=24,SUM(D3969:F4158),"")</f>
        <v/>
      </c>
      <c r="U3969" s="14" t="n">
        <v>0</v>
      </c>
      <c r="V3969" s="14">
        <f>IF(T3969="","",T3969-U3969)</f>
        <v/>
      </c>
      <c r="AS3969" s="13" t="n"/>
      <c r="AT3969" s="13" t="n"/>
      <c r="AU3969" s="13" t="n"/>
    </row>
    <row r="3970">
      <c r="C3970" s="13" t="n">
        <v>57</v>
      </c>
      <c r="D3970" s="13">
        <f>(Ret_Fourth_central_moment_5var!D244)^0.5</f>
        <v/>
      </c>
      <c r="E3970" s="13">
        <f>(Ret_Fourth_central_moment_5var!E244)^0.5</f>
        <v/>
      </c>
      <c r="F3970" s="13">
        <f>(Ret_Fourth_central_moment_5var!F244)^0.5</f>
        <v/>
      </c>
      <c r="T3970" s="14">
        <f>IF(F3969=24,SUM(D3970:F4159),"")</f>
        <v/>
      </c>
      <c r="U3970" s="14" t="n">
        <v>0</v>
      </c>
      <c r="V3970" s="14">
        <f>IF(T3970="","",T3970-U3970)</f>
        <v/>
      </c>
      <c r="AS3970" s="13" t="n"/>
      <c r="AT3970" s="13" t="n"/>
      <c r="AU3970" s="13" t="n"/>
    </row>
    <row r="3971">
      <c r="C3971" s="13" t="n">
        <v>58</v>
      </c>
      <c r="D3971" s="13">
        <f>(Ret_Fourth_central_moment_5var!D245)^0.5</f>
        <v/>
      </c>
      <c r="E3971" s="13">
        <f>(Ret_Fourth_central_moment_5var!E245)^0.5</f>
        <v/>
      </c>
      <c r="F3971" s="13">
        <f>(Ret_Fourth_central_moment_5var!F245)^0.5</f>
        <v/>
      </c>
      <c r="T3971" s="14">
        <f>IF(F3970=24,SUM(D3971:F4160),"")</f>
        <v/>
      </c>
      <c r="U3971" s="14" t="n">
        <v>0</v>
      </c>
      <c r="V3971" s="14">
        <f>IF(T3971="","",T3971-U3971)</f>
        <v/>
      </c>
      <c r="AS3971" s="13" t="n"/>
      <c r="AT3971" s="13" t="n"/>
      <c r="AU3971" s="13" t="n"/>
    </row>
    <row r="3972">
      <c r="C3972" s="13" t="n">
        <v>59</v>
      </c>
      <c r="D3972" s="13">
        <f>(Ret_Fourth_central_moment_5var!D246)^0.5</f>
        <v/>
      </c>
      <c r="E3972" s="13">
        <f>(Ret_Fourth_central_moment_5var!E246)^0.5</f>
        <v/>
      </c>
      <c r="F3972" s="13">
        <f>(Ret_Fourth_central_moment_5var!F246)^0.5</f>
        <v/>
      </c>
      <c r="T3972" s="14">
        <f>IF(F3971=24,SUM(D3972:F4161),"")</f>
        <v/>
      </c>
      <c r="U3972" s="14" t="n">
        <v>0</v>
      </c>
      <c r="V3972" s="14">
        <f>IF(T3972="","",T3972-U3972)</f>
        <v/>
      </c>
      <c r="AS3972" s="13" t="n"/>
      <c r="AT3972" s="13" t="n"/>
      <c r="AU3972" s="13" t="n"/>
    </row>
    <row r="3973">
      <c r="C3973" s="13" t="n">
        <v>60</v>
      </c>
      <c r="D3973" s="13">
        <f>(Ret_Fourth_central_moment_5var!D247)^0.5</f>
        <v/>
      </c>
      <c r="E3973" s="13">
        <f>(Ret_Fourth_central_moment_5var!E247)^0.5</f>
        <v/>
      </c>
      <c r="F3973" s="13">
        <f>(Ret_Fourth_central_moment_5var!F247)^0.5</f>
        <v/>
      </c>
      <c r="T3973" s="14">
        <f>IF(F3972=24,SUM(D3973:F4162),"")</f>
        <v/>
      </c>
      <c r="U3973" s="14" t="n">
        <v>0</v>
      </c>
      <c r="V3973" s="14">
        <f>IF(T3973="","",T3973-U3973)</f>
        <v/>
      </c>
      <c r="AS3973" s="13" t="n"/>
      <c r="AT3973" s="13" t="n"/>
      <c r="AU3973" s="13" t="n"/>
    </row>
    <row r="3974">
      <c r="C3974" s="13" t="n">
        <v>61</v>
      </c>
      <c r="D3974" s="13">
        <f>(Ret_Fourth_central_moment_5var!D248)^0.5</f>
        <v/>
      </c>
      <c r="E3974" s="13">
        <f>(Ret_Fourth_central_moment_5var!E248)^0.5</f>
        <v/>
      </c>
      <c r="F3974" s="13">
        <f>(Ret_Fourth_central_moment_5var!F248)^0.5</f>
        <v/>
      </c>
      <c r="T3974" s="14">
        <f>IF(F3973=24,SUM(D3974:F4163),"")</f>
        <v/>
      </c>
      <c r="U3974" s="14" t="n">
        <v>0</v>
      </c>
      <c r="V3974" s="14">
        <f>IF(T3974="","",T3974-U3974)</f>
        <v/>
      </c>
      <c r="AS3974" s="13" t="n"/>
      <c r="AT3974" s="13" t="n"/>
      <c r="AU3974" s="13" t="n"/>
    </row>
    <row r="3975">
      <c r="C3975" s="13" t="n">
        <v>62</v>
      </c>
      <c r="D3975" s="13">
        <f>(Ret_Fourth_central_moment_5var!D249)^0.5</f>
        <v/>
      </c>
      <c r="E3975" s="13">
        <f>(Ret_Fourth_central_moment_5var!E249)^0.5</f>
        <v/>
      </c>
      <c r="F3975" s="13">
        <f>(Ret_Fourth_central_moment_5var!F249)^0.5</f>
        <v/>
      </c>
      <c r="T3975" s="14">
        <f>IF(F3974=24,SUM(D3975:F4164),"")</f>
        <v/>
      </c>
      <c r="U3975" s="14" t="n">
        <v>0</v>
      </c>
      <c r="V3975" s="14">
        <f>IF(T3975="","",T3975-U3975)</f>
        <v/>
      </c>
      <c r="AS3975" s="13" t="n"/>
      <c r="AT3975" s="13" t="n"/>
      <c r="AU3975" s="13" t="n"/>
    </row>
    <row r="3976">
      <c r="C3976" s="13" t="n">
        <v>63</v>
      </c>
      <c r="D3976" s="13">
        <f>(Ret_Fourth_central_moment_5var!D250)^0.5</f>
        <v/>
      </c>
      <c r="E3976" s="13">
        <f>(Ret_Fourth_central_moment_5var!E250)^0.5</f>
        <v/>
      </c>
      <c r="F3976" s="13">
        <f>(Ret_Fourth_central_moment_5var!F250)^0.5</f>
        <v/>
      </c>
      <c r="T3976" s="14">
        <f>IF(F3975=24,SUM(D3976:F4165),"")</f>
        <v/>
      </c>
      <c r="U3976" s="14" t="n">
        <v>0</v>
      </c>
      <c r="V3976" s="14">
        <f>IF(T3976="","",T3976-U3976)</f>
        <v/>
      </c>
      <c r="AS3976" s="13" t="n"/>
      <c r="AT3976" s="13" t="n"/>
      <c r="AU3976" s="13" t="n"/>
    </row>
    <row r="3977">
      <c r="C3977" s="13" t="n">
        <v>64</v>
      </c>
      <c r="D3977" s="13">
        <f>(Ret_Fourth_central_moment_5var!D251)^0.5</f>
        <v/>
      </c>
      <c r="E3977" s="13">
        <f>(Ret_Fourth_central_moment_5var!E251)^0.5</f>
        <v/>
      </c>
      <c r="F3977" s="13">
        <f>(Ret_Fourth_central_moment_5var!F251)^0.5</f>
        <v/>
      </c>
      <c r="T3977" s="14">
        <f>IF(F3976=24,SUM(D3977:F4166),"")</f>
        <v/>
      </c>
      <c r="U3977" s="14" t="n">
        <v>0</v>
      </c>
      <c r="V3977" s="14">
        <f>IF(T3977="","",T3977-U3977)</f>
        <v/>
      </c>
      <c r="AS3977" s="13" t="n"/>
      <c r="AT3977" s="13" t="n"/>
      <c r="AU3977" s="13" t="n"/>
    </row>
    <row r="3978">
      <c r="C3978" s="13" t="n">
        <v>65</v>
      </c>
      <c r="D3978" s="13">
        <f>(Ret_Fourth_central_moment_5var!D252)^0.5</f>
        <v/>
      </c>
      <c r="E3978" s="13">
        <f>(Ret_Fourth_central_moment_5var!E252)^0.5</f>
        <v/>
      </c>
      <c r="F3978" s="13">
        <f>(Ret_Fourth_central_moment_5var!F252)^0.5</f>
        <v/>
      </c>
      <c r="T3978" s="14">
        <f>IF(F3977=24,SUM(D3978:F4167),"")</f>
        <v/>
      </c>
      <c r="U3978" s="14" t="n">
        <v>0</v>
      </c>
      <c r="V3978" s="14">
        <f>IF(T3978="","",T3978-U3978)</f>
        <v/>
      </c>
      <c r="AS3978" s="13" t="n"/>
      <c r="AT3978" s="13" t="n"/>
      <c r="AU3978" s="13" t="n"/>
    </row>
    <row r="3979">
      <c r="C3979" s="13" t="n">
        <v>66</v>
      </c>
      <c r="D3979" s="13">
        <f>(Ret_Fourth_central_moment_5var!D253)^0.5</f>
        <v/>
      </c>
      <c r="E3979" s="13">
        <f>(Ret_Fourth_central_moment_5var!E253)^0.5</f>
        <v/>
      </c>
      <c r="F3979" s="13">
        <f>(Ret_Fourth_central_moment_5var!F253)^0.5</f>
        <v/>
      </c>
      <c r="T3979" s="14">
        <f>IF(F3978=24,SUM(D3979:F4168),"")</f>
        <v/>
      </c>
      <c r="U3979" s="14" t="n">
        <v>0</v>
      </c>
      <c r="V3979" s="14">
        <f>IF(T3979="","",T3979-U3979)</f>
        <v/>
      </c>
      <c r="AS3979" s="13" t="n"/>
      <c r="AT3979" s="13" t="n"/>
      <c r="AU3979" s="13" t="n"/>
    </row>
    <row r="3980">
      <c r="C3980" s="13" t="n">
        <v>67</v>
      </c>
      <c r="D3980" s="13">
        <f>(Ret_Fourth_central_moment_5var!D254)^0.5</f>
        <v/>
      </c>
      <c r="E3980" s="13">
        <f>(Ret_Fourth_central_moment_5var!E254)^0.5</f>
        <v/>
      </c>
      <c r="F3980" s="13">
        <f>(Ret_Fourth_central_moment_5var!F254)^0.5</f>
        <v/>
      </c>
      <c r="T3980" s="14">
        <f>IF(F3979=24,SUM(D3980:F4169),"")</f>
        <v/>
      </c>
      <c r="U3980" s="14" t="n">
        <v>0</v>
      </c>
      <c r="V3980" s="14">
        <f>IF(T3980="","",T3980-U3980)</f>
        <v/>
      </c>
      <c r="AS3980" s="13" t="n"/>
      <c r="AT3980" s="13" t="n"/>
      <c r="AU3980" s="13" t="n"/>
    </row>
    <row r="3981">
      <c r="C3981" s="13" t="n">
        <v>68</v>
      </c>
      <c r="D3981" s="13">
        <f>(Ret_Fourth_central_moment_5var!D255)^0.5</f>
        <v/>
      </c>
      <c r="E3981" s="13">
        <f>(Ret_Fourth_central_moment_5var!E255)^0.5</f>
        <v/>
      </c>
      <c r="F3981" s="13">
        <f>(Ret_Fourth_central_moment_5var!F255)^0.5</f>
        <v/>
      </c>
      <c r="T3981" s="14">
        <f>IF(F3980=24,SUM(D3981:F4170),"")</f>
        <v/>
      </c>
      <c r="U3981" s="14" t="n">
        <v>0</v>
      </c>
      <c r="V3981" s="14">
        <f>IF(T3981="","",T3981-U3981)</f>
        <v/>
      </c>
      <c r="AS3981" s="13" t="n"/>
      <c r="AT3981" s="13" t="n"/>
      <c r="AU3981" s="13" t="n"/>
    </row>
    <row r="3982">
      <c r="C3982" s="13" t="n">
        <v>69</v>
      </c>
      <c r="D3982" s="13">
        <f>(Ret_Fourth_central_moment_5var!D256)^0.5</f>
        <v/>
      </c>
      <c r="E3982" s="13">
        <f>(Ret_Fourth_central_moment_5var!E256)^0.5</f>
        <v/>
      </c>
      <c r="F3982" s="13">
        <f>(Ret_Fourth_central_moment_5var!F256)^0.5</f>
        <v/>
      </c>
      <c r="T3982" s="14">
        <f>IF(F3981=24,SUM(D3982:F4171),"")</f>
        <v/>
      </c>
      <c r="U3982" s="14" t="n">
        <v>0</v>
      </c>
      <c r="V3982" s="14">
        <f>IF(T3982="","",T3982-U3982)</f>
        <v/>
      </c>
      <c r="AS3982" s="13" t="n"/>
      <c r="AT3982" s="13" t="n"/>
      <c r="AU3982" s="13" t="n"/>
    </row>
    <row r="3983">
      <c r="C3983" s="13" t="n">
        <v>70</v>
      </c>
      <c r="D3983" s="13">
        <f>(Ret_Fourth_central_moment_5var!D257)^0.5</f>
        <v/>
      </c>
      <c r="E3983" s="13">
        <f>(Ret_Fourth_central_moment_5var!E257)^0.5</f>
        <v/>
      </c>
      <c r="F3983" s="13">
        <f>(Ret_Fourth_central_moment_5var!F257)^0.5</f>
        <v/>
      </c>
      <c r="T3983" s="14">
        <f>IF(F3982=24,SUM(D3983:F4172),"")</f>
        <v/>
      </c>
      <c r="U3983" s="14" t="n">
        <v>0</v>
      </c>
      <c r="V3983" s="14">
        <f>IF(T3983="","",T3983-U3983)</f>
        <v/>
      </c>
      <c r="AS3983" s="13" t="n"/>
      <c r="AT3983" s="13" t="n"/>
      <c r="AU3983" s="13" t="n"/>
    </row>
    <row r="3984">
      <c r="C3984" s="13" t="n">
        <v>71</v>
      </c>
      <c r="D3984" s="13">
        <f>(Ret_Fourth_central_moment_5var!D258)^0.5</f>
        <v/>
      </c>
      <c r="E3984" s="13">
        <f>(Ret_Fourth_central_moment_5var!E258)^0.5</f>
        <v/>
      </c>
      <c r="F3984" s="13">
        <f>(Ret_Fourth_central_moment_5var!F258)^0.5</f>
        <v/>
      </c>
      <c r="T3984" s="14">
        <f>IF(F3983=24,SUM(D3984:F4173),"")</f>
        <v/>
      </c>
      <c r="U3984" s="14" t="n">
        <v>0</v>
      </c>
      <c r="V3984" s="14">
        <f>IF(T3984="","",T3984-U3984)</f>
        <v/>
      </c>
      <c r="AS3984" s="13" t="n"/>
      <c r="AT3984" s="13" t="n"/>
      <c r="AU3984" s="13" t="n"/>
    </row>
    <row r="3985">
      <c r="C3985" s="13" t="n">
        <v>72</v>
      </c>
      <c r="D3985" s="13">
        <f>(Ret_Fourth_central_moment_5var!D259)^0.5</f>
        <v/>
      </c>
      <c r="E3985" s="13">
        <f>(Ret_Fourth_central_moment_5var!E259)^0.5</f>
        <v/>
      </c>
      <c r="F3985" s="13">
        <f>(Ret_Fourth_central_moment_5var!F259)^0.5</f>
        <v/>
      </c>
      <c r="T3985" s="14">
        <f>IF(F3984=24,SUM(D3985:F4174),"")</f>
        <v/>
      </c>
      <c r="U3985" s="14" t="n">
        <v>0</v>
      </c>
      <c r="V3985" s="14">
        <f>IF(T3985="","",T3985-U3985)</f>
        <v/>
      </c>
      <c r="AS3985" s="13" t="n"/>
      <c r="AT3985" s="13" t="n"/>
      <c r="AU3985" s="13" t="n"/>
    </row>
    <row r="3986">
      <c r="C3986" s="13" t="n">
        <v>73</v>
      </c>
      <c r="D3986" s="13">
        <f>(Ret_Fourth_central_moment_5var!D260)^0.5</f>
        <v/>
      </c>
      <c r="E3986" s="13">
        <f>(Ret_Fourth_central_moment_5var!E260)^0.5</f>
        <v/>
      </c>
      <c r="F3986" s="13">
        <f>(Ret_Fourth_central_moment_5var!F260)^0.5</f>
        <v/>
      </c>
      <c r="T3986" s="14">
        <f>IF(F3985=24,SUM(D3986:F4175),"")</f>
        <v/>
      </c>
      <c r="U3986" s="14" t="n">
        <v>0</v>
      </c>
      <c r="V3986" s="14">
        <f>IF(T3986="","",T3986-U3986)</f>
        <v/>
      </c>
      <c r="AS3986" s="13" t="n"/>
      <c r="AT3986" s="13" t="n"/>
      <c r="AU3986" s="13" t="n"/>
    </row>
    <row r="3987">
      <c r="C3987" s="13" t="n">
        <v>74</v>
      </c>
      <c r="D3987" s="13">
        <f>(Ret_Fourth_central_moment_5var!D261)^0.5</f>
        <v/>
      </c>
      <c r="E3987" s="13">
        <f>(Ret_Fourth_central_moment_5var!E261)^0.5</f>
        <v/>
      </c>
      <c r="F3987" s="13">
        <f>(Ret_Fourth_central_moment_5var!F261)^0.5</f>
        <v/>
      </c>
      <c r="T3987" s="14">
        <f>IF(F3986=24,SUM(D3987:F4176),"")</f>
        <v/>
      </c>
      <c r="U3987" s="14" t="n">
        <v>0</v>
      </c>
      <c r="V3987" s="14">
        <f>IF(T3987="","",T3987-U3987)</f>
        <v/>
      </c>
      <c r="AS3987" s="13" t="n"/>
      <c r="AT3987" s="13" t="n"/>
      <c r="AU3987" s="13" t="n"/>
    </row>
    <row r="3988">
      <c r="C3988" s="13" t="n">
        <v>75</v>
      </c>
      <c r="D3988" s="13">
        <f>(Ret_Fourth_central_moment_5var!D262)^0.5</f>
        <v/>
      </c>
      <c r="E3988" s="13">
        <f>(Ret_Fourth_central_moment_5var!E262)^0.5</f>
        <v/>
      </c>
      <c r="F3988" s="13">
        <f>(Ret_Fourth_central_moment_5var!F262)^0.5</f>
        <v/>
      </c>
      <c r="T3988" s="14">
        <f>IF(F3987=24,SUM(D3988:F4177),"")</f>
        <v/>
      </c>
      <c r="U3988" s="14" t="n">
        <v>0</v>
      </c>
      <c r="V3988" s="14">
        <f>IF(T3988="","",T3988-U3988)</f>
        <v/>
      </c>
      <c r="AS3988" s="13" t="n"/>
      <c r="AT3988" s="13" t="n"/>
      <c r="AU3988" s="13" t="n"/>
    </row>
    <row r="3989">
      <c r="C3989" s="13" t="n">
        <v>76</v>
      </c>
      <c r="D3989" s="13">
        <f>(Ret_Fourth_central_moment_5var!D263)^0.5</f>
        <v/>
      </c>
      <c r="E3989" s="13">
        <f>(Ret_Fourth_central_moment_5var!E263)^0.5</f>
        <v/>
      </c>
      <c r="F3989" s="13">
        <f>(Ret_Fourth_central_moment_5var!F263)^0.5</f>
        <v/>
      </c>
      <c r="T3989" s="14">
        <f>IF(F3988=24,SUM(D3989:F4178),"")</f>
        <v/>
      </c>
      <c r="U3989" s="14" t="n">
        <v>0</v>
      </c>
      <c r="V3989" s="14">
        <f>IF(T3989="","",T3989-U3989)</f>
        <v/>
      </c>
      <c r="AS3989" s="13" t="n"/>
      <c r="AT3989" s="13" t="n"/>
      <c r="AU3989" s="13" t="n"/>
    </row>
    <row r="3990">
      <c r="C3990" s="13" t="n">
        <v>77</v>
      </c>
      <c r="D3990" s="13">
        <f>(Ret_Fourth_central_moment_5var!D264)^0.5</f>
        <v/>
      </c>
      <c r="E3990" s="13">
        <f>(Ret_Fourth_central_moment_5var!E264)^0.5</f>
        <v/>
      </c>
      <c r="F3990" s="13">
        <f>(Ret_Fourth_central_moment_5var!F264)^0.5</f>
        <v/>
      </c>
      <c r="T3990" s="14">
        <f>IF(F3989=24,SUM(D3990:F4179),"")</f>
        <v/>
      </c>
      <c r="U3990" s="14" t="n">
        <v>0</v>
      </c>
      <c r="V3990" s="14">
        <f>IF(T3990="","",T3990-U3990)</f>
        <v/>
      </c>
      <c r="AS3990" s="13" t="n"/>
      <c r="AT3990" s="13" t="n"/>
      <c r="AU3990" s="13" t="n"/>
    </row>
    <row r="3991">
      <c r="C3991" s="13" t="n">
        <v>78</v>
      </c>
      <c r="D3991" s="13">
        <f>(Ret_Fourth_central_moment_5var!D265)^0.5</f>
        <v/>
      </c>
      <c r="E3991" s="13">
        <f>(Ret_Fourth_central_moment_5var!E265)^0.5</f>
        <v/>
      </c>
      <c r="F3991" s="13">
        <f>(Ret_Fourth_central_moment_5var!F265)^0.5</f>
        <v/>
      </c>
      <c r="T3991" s="14">
        <f>IF(F3990=24,SUM(D3991:F4180),"")</f>
        <v/>
      </c>
      <c r="U3991" s="14" t="n">
        <v>0</v>
      </c>
      <c r="V3991" s="14">
        <f>IF(T3991="","",T3991-U3991)</f>
        <v/>
      </c>
      <c r="AS3991" s="13" t="n"/>
      <c r="AT3991" s="13" t="n"/>
      <c r="AU3991" s="13" t="n"/>
    </row>
    <row r="3992">
      <c r="C3992" s="13" t="n">
        <v>79</v>
      </c>
      <c r="D3992" s="13">
        <f>(Ret_Fourth_central_moment_5var!D266)^0.5</f>
        <v/>
      </c>
      <c r="E3992" s="13">
        <f>(Ret_Fourth_central_moment_5var!E266)^0.5</f>
        <v/>
      </c>
      <c r="F3992" s="13">
        <f>(Ret_Fourth_central_moment_5var!F266)^0.5</f>
        <v/>
      </c>
      <c r="T3992" s="14">
        <f>IF(F3991=24,SUM(D3992:F4181),"")</f>
        <v/>
      </c>
      <c r="U3992" s="14" t="n">
        <v>0</v>
      </c>
      <c r="V3992" s="14">
        <f>IF(T3992="","",T3992-U3992)</f>
        <v/>
      </c>
      <c r="AS3992" s="13" t="n"/>
      <c r="AT3992" s="13" t="n"/>
      <c r="AU3992" s="13" t="n"/>
    </row>
    <row r="3993">
      <c r="C3993" s="13" t="n">
        <v>80</v>
      </c>
      <c r="D3993" s="13">
        <f>(Ret_Fourth_central_moment_5var!D267)^0.5</f>
        <v/>
      </c>
      <c r="E3993" s="13">
        <f>(Ret_Fourth_central_moment_5var!E267)^0.5</f>
        <v/>
      </c>
      <c r="F3993" s="13">
        <f>(Ret_Fourth_central_moment_5var!F267)^0.5</f>
        <v/>
      </c>
      <c r="T3993" s="14">
        <f>IF(F3992=24,SUM(D3993:F4182),"")</f>
        <v/>
      </c>
      <c r="U3993" s="14" t="n">
        <v>0</v>
      </c>
      <c r="V3993" s="14">
        <f>IF(T3993="","",T3993-U3993)</f>
        <v/>
      </c>
      <c r="AS3993" s="13" t="n"/>
      <c r="AT3993" s="13" t="n"/>
      <c r="AU3993" s="13" t="n"/>
    </row>
    <row r="3994">
      <c r="C3994" s="13" t="n">
        <v>81</v>
      </c>
      <c r="D3994" s="13">
        <f>(Ret_Fourth_central_moment_5var!D268)^0.5</f>
        <v/>
      </c>
      <c r="E3994" s="13">
        <f>(Ret_Fourth_central_moment_5var!E268)^0.5</f>
        <v/>
      </c>
      <c r="F3994" s="13">
        <f>(Ret_Fourth_central_moment_5var!F268)^0.5</f>
        <v/>
      </c>
      <c r="T3994" s="14">
        <f>IF(F3993=24,SUM(D3994:F4183),"")</f>
        <v/>
      </c>
      <c r="U3994" s="14" t="n">
        <v>0</v>
      </c>
      <c r="V3994" s="14">
        <f>IF(T3994="","",T3994-U3994)</f>
        <v/>
      </c>
      <c r="AS3994" s="13" t="n"/>
      <c r="AT3994" s="13" t="n"/>
      <c r="AU3994" s="13" t="n"/>
    </row>
    <row r="3995">
      <c r="C3995" s="13" t="n">
        <v>82</v>
      </c>
      <c r="D3995" s="13">
        <f>(Ret_Fourth_central_moment_5var!D269)^0.5</f>
        <v/>
      </c>
      <c r="E3995" s="13">
        <f>(Ret_Fourth_central_moment_5var!E269)^0.5</f>
        <v/>
      </c>
      <c r="F3995" s="13">
        <f>(Ret_Fourth_central_moment_5var!F269)^0.5</f>
        <v/>
      </c>
      <c r="T3995" s="14">
        <f>IF(F3994=24,SUM(D3995:F4184),"")</f>
        <v/>
      </c>
      <c r="U3995" s="14" t="n">
        <v>0</v>
      </c>
      <c r="V3995" s="14">
        <f>IF(T3995="","",T3995-U3995)</f>
        <v/>
      </c>
      <c r="AS3995" s="13" t="n"/>
      <c r="AT3995" s="13" t="n"/>
      <c r="AU3995" s="13" t="n"/>
    </row>
    <row r="3996">
      <c r="C3996" s="13" t="n">
        <v>83</v>
      </c>
      <c r="D3996" s="13">
        <f>(Ret_Fourth_central_moment_5var!D270)^0.5</f>
        <v/>
      </c>
      <c r="E3996" s="13">
        <f>(Ret_Fourth_central_moment_5var!E270)^0.5</f>
        <v/>
      </c>
      <c r="F3996" s="13">
        <f>(Ret_Fourth_central_moment_5var!F270)^0.5</f>
        <v/>
      </c>
      <c r="T3996" s="14">
        <f>IF(F3995=24,SUM(D3996:F4185),"")</f>
        <v/>
      </c>
      <c r="U3996" s="14" t="n">
        <v>0</v>
      </c>
      <c r="V3996" s="14">
        <f>IF(T3996="","",T3996-U3996)</f>
        <v/>
      </c>
      <c r="AS3996" s="13" t="n"/>
      <c r="AT3996" s="13" t="n"/>
      <c r="AU3996" s="13" t="n"/>
    </row>
    <row r="3997">
      <c r="C3997" s="13" t="n">
        <v>84</v>
      </c>
      <c r="D3997" s="13">
        <f>(Ret_Fourth_central_moment_5var!D271)^0.5</f>
        <v/>
      </c>
      <c r="E3997" s="13">
        <f>(Ret_Fourth_central_moment_5var!E271)^0.5</f>
        <v/>
      </c>
      <c r="F3997" s="13">
        <f>(Ret_Fourth_central_moment_5var!F271)^0.5</f>
        <v/>
      </c>
      <c r="T3997" s="14">
        <f>IF(F3996=24,SUM(D3997:F4186),"")</f>
        <v/>
      </c>
      <c r="U3997" s="14" t="n">
        <v>0</v>
      </c>
      <c r="V3997" s="14">
        <f>IF(T3997="","",T3997-U3997)</f>
        <v/>
      </c>
      <c r="AS3997" s="13" t="n"/>
      <c r="AT3997" s="13" t="n"/>
      <c r="AU3997" s="13" t="n"/>
    </row>
    <row r="3998">
      <c r="C3998" s="13" t="n">
        <v>85</v>
      </c>
      <c r="D3998" s="13">
        <f>(Ret_Fourth_central_moment_5var!D272)^0.5</f>
        <v/>
      </c>
      <c r="E3998" s="13">
        <f>(Ret_Fourth_central_moment_5var!E272)^0.5</f>
        <v/>
      </c>
      <c r="F3998" s="13">
        <f>(Ret_Fourth_central_moment_5var!F272)^0.5</f>
        <v/>
      </c>
      <c r="T3998" s="14">
        <f>IF(F3997=24,SUM(D3998:F4187),"")</f>
        <v/>
      </c>
      <c r="U3998" s="14" t="n">
        <v>0</v>
      </c>
      <c r="V3998" s="14">
        <f>IF(T3998="","",T3998-U3998)</f>
        <v/>
      </c>
      <c r="AS3998" s="13" t="n"/>
      <c r="AT3998" s="13" t="n"/>
      <c r="AU3998" s="13" t="n"/>
    </row>
    <row r="3999">
      <c r="C3999" s="13" t="n">
        <v>86</v>
      </c>
      <c r="D3999" s="13">
        <f>(Ret_Fourth_central_moment_5var!D273)^0.5</f>
        <v/>
      </c>
      <c r="E3999" s="13">
        <f>(Ret_Fourth_central_moment_5var!E273)^0.5</f>
        <v/>
      </c>
      <c r="F3999" s="13">
        <f>(Ret_Fourth_central_moment_5var!F273)^0.5</f>
        <v/>
      </c>
      <c r="T3999" s="14">
        <f>IF(F3998=24,SUM(D3999:F4188),"")</f>
        <v/>
      </c>
      <c r="U3999" s="14" t="n">
        <v>0</v>
      </c>
      <c r="V3999" s="14">
        <f>IF(T3999="","",T3999-U3999)</f>
        <v/>
      </c>
      <c r="AS3999" s="13" t="n"/>
      <c r="AT3999" s="13" t="n"/>
      <c r="AU3999" s="13" t="n"/>
    </row>
    <row r="4000">
      <c r="C4000" s="13" t="n">
        <v>87</v>
      </c>
      <c r="D4000" s="13">
        <f>(Ret_Fourth_central_moment_5var!D274)^0.5</f>
        <v/>
      </c>
      <c r="E4000" s="13">
        <f>(Ret_Fourth_central_moment_5var!E274)^0.5</f>
        <v/>
      </c>
      <c r="F4000" s="13">
        <f>(Ret_Fourth_central_moment_5var!F274)^0.5</f>
        <v/>
      </c>
      <c r="T4000" s="14">
        <f>IF(F3999=24,SUM(D4000:F4189),"")</f>
        <v/>
      </c>
      <c r="U4000" s="14" t="n">
        <v>0</v>
      </c>
      <c r="V4000" s="14">
        <f>IF(T4000="","",T4000-U4000)</f>
        <v/>
      </c>
      <c r="AS4000" s="13" t="n"/>
      <c r="AT4000" s="13" t="n"/>
      <c r="AU4000" s="13" t="n"/>
    </row>
    <row r="4001">
      <c r="C4001" s="13" t="n">
        <v>88</v>
      </c>
      <c r="D4001" s="13">
        <f>(Ret_Fourth_central_moment_5var!D275)^0.5</f>
        <v/>
      </c>
      <c r="E4001" s="13">
        <f>(Ret_Fourth_central_moment_5var!E275)^0.5</f>
        <v/>
      </c>
      <c r="F4001" s="13">
        <f>(Ret_Fourth_central_moment_5var!F275)^0.5</f>
        <v/>
      </c>
      <c r="T4001" s="14">
        <f>IF(F4000=24,SUM(D4001:F4190),"")</f>
        <v/>
      </c>
      <c r="U4001" s="14" t="n">
        <v>0</v>
      </c>
      <c r="V4001" s="14">
        <f>IF(T4001="","",T4001-U4001)</f>
        <v/>
      </c>
      <c r="AS4001" s="13" t="n"/>
      <c r="AT4001" s="13" t="n"/>
      <c r="AU4001" s="13" t="n"/>
    </row>
    <row r="4002">
      <c r="C4002" s="13" t="n">
        <v>89</v>
      </c>
      <c r="D4002" s="13">
        <f>(Ret_Fourth_central_moment_5var!D276)^0.5</f>
        <v/>
      </c>
      <c r="E4002" s="13">
        <f>(Ret_Fourth_central_moment_5var!E276)^0.5</f>
        <v/>
      </c>
      <c r="F4002" s="13">
        <f>(Ret_Fourth_central_moment_5var!F276)^0.5</f>
        <v/>
      </c>
      <c r="T4002" s="14">
        <f>IF(F4001=24,SUM(D4002:F4191),"")</f>
        <v/>
      </c>
      <c r="U4002" s="14" t="n">
        <v>0</v>
      </c>
      <c r="V4002" s="14">
        <f>IF(T4002="","",T4002-U4002)</f>
        <v/>
      </c>
      <c r="AS4002" s="13" t="n"/>
      <c r="AT4002" s="13" t="n"/>
      <c r="AU4002" s="13" t="n"/>
    </row>
    <row r="4003">
      <c r="C4003" s="13" t="n">
        <v>90</v>
      </c>
      <c r="D4003" s="13">
        <f>(Ret_Fourth_central_moment_5var!D277)^0.5</f>
        <v/>
      </c>
      <c r="E4003" s="13">
        <f>(Ret_Fourth_central_moment_5var!E277)^0.5</f>
        <v/>
      </c>
      <c r="F4003" s="13">
        <f>(Ret_Fourth_central_moment_5var!F277)^0.5</f>
        <v/>
      </c>
      <c r="T4003" s="14">
        <f>IF(F4002=24,SUM(D4003:F4192),"")</f>
        <v/>
      </c>
      <c r="U4003" s="14" t="n">
        <v>0</v>
      </c>
      <c r="V4003" s="14">
        <f>IF(T4003="","",T4003-U4003)</f>
        <v/>
      </c>
      <c r="AS4003" s="13" t="n"/>
      <c r="AT4003" s="13" t="n"/>
      <c r="AU4003" s="13" t="n"/>
    </row>
    <row r="4004">
      <c r="C4004" s="13" t="n">
        <v>91</v>
      </c>
      <c r="D4004" s="13">
        <f>(Ret_Fourth_central_moment_5var!D278)^0.5</f>
        <v/>
      </c>
      <c r="E4004" s="13">
        <f>(Ret_Fourth_central_moment_5var!E278)^0.5</f>
        <v/>
      </c>
      <c r="F4004" s="13">
        <f>(Ret_Fourth_central_moment_5var!F278)^0.5</f>
        <v/>
      </c>
      <c r="T4004" s="14">
        <f>IF(F4003=24,SUM(D4004:F4193),"")</f>
        <v/>
      </c>
      <c r="U4004" s="14" t="n">
        <v>0</v>
      </c>
      <c r="V4004" s="14">
        <f>IF(T4004="","",T4004-U4004)</f>
        <v/>
      </c>
      <c r="AS4004" s="13" t="n"/>
      <c r="AT4004" s="13" t="n"/>
      <c r="AU4004" s="13" t="n"/>
    </row>
    <row r="4005">
      <c r="C4005" s="13" t="n">
        <v>92</v>
      </c>
      <c r="D4005" s="13">
        <f>(Ret_Fourth_central_moment_5var!D279)^0.5</f>
        <v/>
      </c>
      <c r="E4005" s="13">
        <f>(Ret_Fourth_central_moment_5var!E279)^0.5</f>
        <v/>
      </c>
      <c r="F4005" s="13">
        <f>(Ret_Fourth_central_moment_5var!F279)^0.5</f>
        <v/>
      </c>
      <c r="T4005" s="14">
        <f>IF(F4004=24,SUM(D4005:F4194),"")</f>
        <v/>
      </c>
      <c r="U4005" s="14" t="n">
        <v>0</v>
      </c>
      <c r="V4005" s="14">
        <f>IF(T4005="","",T4005-U4005)</f>
        <v/>
      </c>
      <c r="AS4005" s="13" t="n"/>
      <c r="AT4005" s="13" t="n"/>
      <c r="AU4005" s="13" t="n"/>
    </row>
    <row r="4006">
      <c r="C4006" s="13" t="n">
        <v>93</v>
      </c>
      <c r="D4006" s="13">
        <f>(Ret_Fourth_central_moment_5var!D280)^0.5</f>
        <v/>
      </c>
      <c r="E4006" s="13">
        <f>(Ret_Fourth_central_moment_5var!E280)^0.5</f>
        <v/>
      </c>
      <c r="F4006" s="13">
        <f>(Ret_Fourth_central_moment_5var!F280)^0.5</f>
        <v/>
      </c>
      <c r="T4006" s="14">
        <f>IF(F4005=24,SUM(D4006:F4195),"")</f>
        <v/>
      </c>
      <c r="U4006" s="14" t="n">
        <v>0</v>
      </c>
      <c r="V4006" s="14">
        <f>IF(T4006="","",T4006-U4006)</f>
        <v/>
      </c>
      <c r="AS4006" s="13" t="n"/>
      <c r="AT4006" s="13" t="n"/>
      <c r="AU4006" s="13" t="n"/>
    </row>
    <row r="4007">
      <c r="C4007" s="13" t="n">
        <v>94</v>
      </c>
      <c r="D4007" s="13">
        <f>(Ret_Fourth_central_moment_5var!D281)^0.5</f>
        <v/>
      </c>
      <c r="E4007" s="13">
        <f>(Ret_Fourth_central_moment_5var!E281)^0.5</f>
        <v/>
      </c>
      <c r="F4007" s="13">
        <f>(Ret_Fourth_central_moment_5var!F281)^0.5</f>
        <v/>
      </c>
      <c r="T4007" s="14">
        <f>IF(F4006=24,SUM(D4007:F4196),"")</f>
        <v/>
      </c>
      <c r="U4007" s="14" t="n">
        <v>0</v>
      </c>
      <c r="V4007" s="14">
        <f>IF(T4007="","",T4007-U4007)</f>
        <v/>
      </c>
      <c r="AS4007" s="13" t="n"/>
      <c r="AT4007" s="13" t="n"/>
      <c r="AU4007" s="13" t="n"/>
    </row>
    <row r="4008">
      <c r="C4008" s="13" t="n">
        <v>95</v>
      </c>
      <c r="D4008" s="13">
        <f>(Ret_Fourth_central_moment_5var!D282)^0.5</f>
        <v/>
      </c>
      <c r="E4008" s="13">
        <f>(Ret_Fourth_central_moment_5var!E282)^0.5</f>
        <v/>
      </c>
      <c r="F4008" s="13">
        <f>(Ret_Fourth_central_moment_5var!F282)^0.5</f>
        <v/>
      </c>
      <c r="T4008" s="14">
        <f>IF(F4007=24,SUM(D4008:F4197),"")</f>
        <v/>
      </c>
      <c r="U4008" s="14" t="n">
        <v>0</v>
      </c>
      <c r="V4008" s="14">
        <f>IF(T4008="","",T4008-U4008)</f>
        <v/>
      </c>
      <c r="AS4008" s="13" t="n"/>
      <c r="AT4008" s="13" t="n"/>
      <c r="AU4008" s="13" t="n"/>
    </row>
    <row r="4009">
      <c r="C4009" s="13" t="n">
        <v>96</v>
      </c>
      <c r="D4009" s="13">
        <f>(Ret_Fourth_central_moment_5var!D283)^0.5</f>
        <v/>
      </c>
      <c r="E4009" s="13">
        <f>(Ret_Fourth_central_moment_5var!E283)^0.5</f>
        <v/>
      </c>
      <c r="F4009" s="13">
        <f>(Ret_Fourth_central_moment_5var!F283)^0.5</f>
        <v/>
      </c>
      <c r="T4009" s="14">
        <f>IF(F4008=24,SUM(D4009:F4198),"")</f>
        <v/>
      </c>
      <c r="U4009" s="14" t="n">
        <v>0</v>
      </c>
      <c r="V4009" s="14">
        <f>IF(T4009="","",T4009-U4009)</f>
        <v/>
      </c>
      <c r="AS4009" s="13" t="n"/>
      <c r="AT4009" s="13" t="n"/>
      <c r="AU4009" s="13" t="n"/>
    </row>
    <row r="4010">
      <c r="C4010" s="13" t="n">
        <v>97</v>
      </c>
      <c r="D4010" s="13">
        <f>(Ret_Fourth_central_moment_5var!D284)^0.5</f>
        <v/>
      </c>
      <c r="E4010" s="13">
        <f>(Ret_Fourth_central_moment_5var!E284)^0.5</f>
        <v/>
      </c>
      <c r="F4010" s="13">
        <f>(Ret_Fourth_central_moment_5var!F284)^0.5</f>
        <v/>
      </c>
      <c r="T4010" s="14">
        <f>IF(F4009=24,SUM(D4010:F4199),"")</f>
        <v/>
      </c>
      <c r="U4010" s="14" t="n">
        <v>0</v>
      </c>
      <c r="V4010" s="14">
        <f>IF(T4010="","",T4010-U4010)</f>
        <v/>
      </c>
      <c r="AS4010" s="13" t="n"/>
      <c r="AT4010" s="13" t="n"/>
      <c r="AU4010" s="13" t="n"/>
    </row>
    <row r="4011">
      <c r="C4011" s="13" t="n">
        <v>98</v>
      </c>
      <c r="D4011" s="13">
        <f>(Ret_Fourth_central_moment_5var!D285)^0.5</f>
        <v/>
      </c>
      <c r="E4011" s="13">
        <f>(Ret_Fourth_central_moment_5var!E285)^0.5</f>
        <v/>
      </c>
      <c r="F4011" s="13">
        <f>(Ret_Fourth_central_moment_5var!F285)^0.5</f>
        <v/>
      </c>
      <c r="T4011" s="14">
        <f>IF(F4010=24,SUM(D4011:F4200),"")</f>
        <v/>
      </c>
      <c r="U4011" s="14" t="n">
        <v>0</v>
      </c>
      <c r="V4011" s="14">
        <f>IF(T4011="","",T4011-U4011)</f>
        <v/>
      </c>
      <c r="AS4011" s="13" t="n"/>
      <c r="AT4011" s="13" t="n"/>
      <c r="AU4011" s="13" t="n"/>
    </row>
    <row r="4012">
      <c r="C4012" s="13" t="n">
        <v>99</v>
      </c>
      <c r="D4012" s="13">
        <f>(Ret_Fourth_central_moment_5var!D286)^0.5</f>
        <v/>
      </c>
      <c r="E4012" s="13">
        <f>(Ret_Fourth_central_moment_5var!E286)^0.5</f>
        <v/>
      </c>
      <c r="F4012" s="13">
        <f>(Ret_Fourth_central_moment_5var!F286)^0.5</f>
        <v/>
      </c>
      <c r="T4012" s="14">
        <f>IF(F4011=24,SUM(D4012:F4201),"")</f>
        <v/>
      </c>
      <c r="U4012" s="14" t="n">
        <v>0</v>
      </c>
      <c r="V4012" s="14">
        <f>IF(T4012="","",T4012-U4012)</f>
        <v/>
      </c>
      <c r="AS4012" s="13" t="n"/>
      <c r="AT4012" s="13" t="n"/>
      <c r="AU4012" s="13" t="n"/>
    </row>
    <row r="4013">
      <c r="C4013" s="13" t="n">
        <v>100</v>
      </c>
      <c r="D4013" s="13">
        <f>(Ret_Fourth_central_moment_5var!D287)^0.5</f>
        <v/>
      </c>
      <c r="E4013" s="13">
        <f>(Ret_Fourth_central_moment_5var!E287)^0.5</f>
        <v/>
      </c>
      <c r="F4013" s="13">
        <f>(Ret_Fourth_central_moment_5var!F287)^0.5</f>
        <v/>
      </c>
      <c r="T4013" s="14">
        <f>IF(F4012=24,SUM(D4013:F4202),"")</f>
        <v/>
      </c>
      <c r="U4013" s="14" t="n">
        <v>0</v>
      </c>
      <c r="V4013" s="14">
        <f>IF(T4013="","",T4013-U4013)</f>
        <v/>
      </c>
      <c r="AS4013" s="13" t="n"/>
      <c r="AT4013" s="13" t="n"/>
      <c r="AU4013" s="13" t="n"/>
    </row>
    <row r="4014">
      <c r="C4014" s="13" t="n">
        <v>101</v>
      </c>
      <c r="D4014" s="13">
        <f>(Ret_Fourth_central_moment_5var!D288)^0.5</f>
        <v/>
      </c>
      <c r="E4014" s="13">
        <f>(Ret_Fourth_central_moment_5var!E288)^0.5</f>
        <v/>
      </c>
      <c r="F4014" s="13">
        <f>(Ret_Fourth_central_moment_5var!F288)^0.5</f>
        <v/>
      </c>
      <c r="T4014" s="14">
        <f>IF(F4013=24,SUM(D4014:F4203),"")</f>
        <v/>
      </c>
      <c r="U4014" s="14" t="n">
        <v>0</v>
      </c>
      <c r="V4014" s="14">
        <f>IF(T4014="","",T4014-U4014)</f>
        <v/>
      </c>
      <c r="AS4014" s="13" t="n"/>
      <c r="AT4014" s="13" t="n"/>
      <c r="AU4014" s="13" t="n"/>
    </row>
    <row r="4015">
      <c r="C4015" s="13" t="n">
        <v>102</v>
      </c>
      <c r="D4015" s="13">
        <f>(Ret_Fourth_central_moment_5var!D289)^0.5</f>
        <v/>
      </c>
      <c r="E4015" s="13">
        <f>(Ret_Fourth_central_moment_5var!E289)^0.5</f>
        <v/>
      </c>
      <c r="F4015" s="13">
        <f>(Ret_Fourth_central_moment_5var!F289)^0.5</f>
        <v/>
      </c>
      <c r="T4015" s="14">
        <f>IF(F4014=24,SUM(D4015:F4204),"")</f>
        <v/>
      </c>
      <c r="U4015" s="14" t="n">
        <v>0</v>
      </c>
      <c r="V4015" s="14">
        <f>IF(T4015="","",T4015-U4015)</f>
        <v/>
      </c>
      <c r="AS4015" s="13" t="n"/>
      <c r="AT4015" s="13" t="n"/>
      <c r="AU4015" s="13" t="n"/>
    </row>
    <row r="4016">
      <c r="C4016" s="13" t="n">
        <v>103</v>
      </c>
      <c r="D4016" s="13">
        <f>(Ret_Fourth_central_moment_5var!D290)^0.5</f>
        <v/>
      </c>
      <c r="E4016" s="13">
        <f>(Ret_Fourth_central_moment_5var!E290)^0.5</f>
        <v/>
      </c>
      <c r="F4016" s="13">
        <f>(Ret_Fourth_central_moment_5var!F290)^0.5</f>
        <v/>
      </c>
      <c r="T4016" s="14">
        <f>IF(F4015=24,SUM(D4016:F4205),"")</f>
        <v/>
      </c>
      <c r="U4016" s="14" t="n">
        <v>0</v>
      </c>
      <c r="V4016" s="14">
        <f>IF(T4016="","",T4016-U4016)</f>
        <v/>
      </c>
      <c r="AS4016" s="13" t="n"/>
      <c r="AT4016" s="13" t="n"/>
      <c r="AU4016" s="13" t="n"/>
    </row>
    <row r="4017">
      <c r="C4017" s="13" t="n">
        <v>104</v>
      </c>
      <c r="D4017" s="13">
        <f>(Ret_Fourth_central_moment_5var!D291)^0.5</f>
        <v/>
      </c>
      <c r="E4017" s="13">
        <f>(Ret_Fourth_central_moment_5var!E291)^0.5</f>
        <v/>
      </c>
      <c r="F4017" s="13">
        <f>(Ret_Fourth_central_moment_5var!F291)^0.5</f>
        <v/>
      </c>
      <c r="T4017" s="14">
        <f>IF(F4016=24,SUM(D4017:F4206),"")</f>
        <v/>
      </c>
      <c r="U4017" s="14" t="n">
        <v>0</v>
      </c>
      <c r="V4017" s="14">
        <f>IF(T4017="","",T4017-U4017)</f>
        <v/>
      </c>
      <c r="AS4017" s="13" t="n"/>
      <c r="AT4017" s="13" t="n"/>
      <c r="AU4017" s="13" t="n"/>
    </row>
    <row r="4018">
      <c r="C4018" s="13" t="n">
        <v>105</v>
      </c>
      <c r="D4018" s="13">
        <f>(Ret_Fourth_central_moment_5var!D292)^0.5</f>
        <v/>
      </c>
      <c r="E4018" s="13">
        <f>(Ret_Fourth_central_moment_5var!E292)^0.5</f>
        <v/>
      </c>
      <c r="F4018" s="13">
        <f>(Ret_Fourth_central_moment_5var!F292)^0.5</f>
        <v/>
      </c>
      <c r="T4018" s="14">
        <f>IF(F4017=24,SUM(D4018:F4207),"")</f>
        <v/>
      </c>
      <c r="U4018" s="14" t="n">
        <v>0</v>
      </c>
      <c r="V4018" s="14">
        <f>IF(T4018="","",T4018-U4018)</f>
        <v/>
      </c>
      <c r="AS4018" s="13" t="n"/>
      <c r="AT4018" s="13" t="n"/>
      <c r="AU4018" s="13" t="n"/>
    </row>
    <row r="4019">
      <c r="C4019" s="13" t="n">
        <v>106</v>
      </c>
      <c r="D4019" s="13">
        <f>(Ret_Fourth_central_moment_5var!D293)^0.5</f>
        <v/>
      </c>
      <c r="E4019" s="13">
        <f>(Ret_Fourth_central_moment_5var!E293)^0.5</f>
        <v/>
      </c>
      <c r="F4019" s="13">
        <f>(Ret_Fourth_central_moment_5var!F293)^0.5</f>
        <v/>
      </c>
      <c r="T4019" s="14">
        <f>IF(F4018=24,SUM(D4019:F4208),"")</f>
        <v/>
      </c>
      <c r="U4019" s="14" t="n">
        <v>0</v>
      </c>
      <c r="V4019" s="14">
        <f>IF(T4019="","",T4019-U4019)</f>
        <v/>
      </c>
      <c r="AS4019" s="13" t="n"/>
      <c r="AT4019" s="13" t="n"/>
      <c r="AU4019" s="13" t="n"/>
    </row>
    <row r="4020">
      <c r="C4020" s="13" t="n">
        <v>107</v>
      </c>
      <c r="D4020" s="13">
        <f>(Ret_Fourth_central_moment_5var!D294)^0.5</f>
        <v/>
      </c>
      <c r="E4020" s="13">
        <f>(Ret_Fourth_central_moment_5var!E294)^0.5</f>
        <v/>
      </c>
      <c r="F4020" s="13">
        <f>(Ret_Fourth_central_moment_5var!F294)^0.5</f>
        <v/>
      </c>
      <c r="T4020" s="14">
        <f>IF(F4019=24,SUM(D4020:F4209),"")</f>
        <v/>
      </c>
      <c r="U4020" s="14" t="n">
        <v>0</v>
      </c>
      <c r="V4020" s="14">
        <f>IF(T4020="","",T4020-U4020)</f>
        <v/>
      </c>
      <c r="AS4020" s="13" t="n"/>
      <c r="AT4020" s="13" t="n"/>
      <c r="AU4020" s="13" t="n"/>
    </row>
    <row r="4021">
      <c r="C4021" s="13" t="n">
        <v>108</v>
      </c>
      <c r="D4021" s="13">
        <f>(Ret_Fourth_central_moment_5var!D295)^0.5</f>
        <v/>
      </c>
      <c r="E4021" s="13">
        <f>(Ret_Fourth_central_moment_5var!E295)^0.5</f>
        <v/>
      </c>
      <c r="F4021" s="13">
        <f>(Ret_Fourth_central_moment_5var!F295)^0.5</f>
        <v/>
      </c>
      <c r="T4021" s="14">
        <f>IF(F4020=24,SUM(D4021:F4210),"")</f>
        <v/>
      </c>
      <c r="U4021" s="14" t="n">
        <v>0</v>
      </c>
      <c r="V4021" s="14">
        <f>IF(T4021="","",T4021-U4021)</f>
        <v/>
      </c>
      <c r="AS4021" s="13" t="n"/>
      <c r="AT4021" s="13" t="n"/>
      <c r="AU4021" s="13" t="n"/>
    </row>
    <row r="4022">
      <c r="C4022" s="13" t="n">
        <v>109</v>
      </c>
      <c r="D4022" s="13">
        <f>(Ret_Fourth_central_moment_5var!D296)^0.5</f>
        <v/>
      </c>
      <c r="E4022" s="13">
        <f>(Ret_Fourth_central_moment_5var!E296)^0.5</f>
        <v/>
      </c>
      <c r="F4022" s="13">
        <f>(Ret_Fourth_central_moment_5var!F296)^0.5</f>
        <v/>
      </c>
      <c r="T4022" s="14">
        <f>IF(F4021=24,SUM(D4022:F4211),"")</f>
        <v/>
      </c>
      <c r="U4022" s="14" t="n">
        <v>0</v>
      </c>
      <c r="V4022" s="14">
        <f>IF(T4022="","",T4022-U4022)</f>
        <v/>
      </c>
      <c r="AS4022" s="13" t="n"/>
      <c r="AT4022" s="13" t="n"/>
      <c r="AU4022" s="13" t="n"/>
    </row>
    <row r="4023">
      <c r="C4023" s="13" t="n">
        <v>110</v>
      </c>
      <c r="D4023" s="13">
        <f>(Ret_Fourth_central_moment_5var!D297)^0.5</f>
        <v/>
      </c>
      <c r="E4023" s="13">
        <f>(Ret_Fourth_central_moment_5var!E297)^0.5</f>
        <v/>
      </c>
      <c r="F4023" s="13">
        <f>(Ret_Fourth_central_moment_5var!F297)^0.5</f>
        <v/>
      </c>
      <c r="T4023" s="14">
        <f>IF(F4022=24,SUM(D4023:F4212),"")</f>
        <v/>
      </c>
      <c r="U4023" s="14" t="n">
        <v>0</v>
      </c>
      <c r="V4023" s="14">
        <f>IF(T4023="","",T4023-U4023)</f>
        <v/>
      </c>
      <c r="AS4023" s="13" t="n"/>
      <c r="AT4023" s="13" t="n"/>
      <c r="AU4023" s="13" t="n"/>
    </row>
    <row r="4024">
      <c r="C4024" s="13" t="n">
        <v>111</v>
      </c>
      <c r="D4024" s="13">
        <f>(Ret_Fourth_central_moment_5var!D298)^0.5</f>
        <v/>
      </c>
      <c r="E4024" s="13">
        <f>(Ret_Fourth_central_moment_5var!E298)^0.5</f>
        <v/>
      </c>
      <c r="F4024" s="13">
        <f>(Ret_Fourth_central_moment_5var!F298)^0.5</f>
        <v/>
      </c>
      <c r="T4024" s="14">
        <f>IF(F4023=24,SUM(D4024:F4213),"")</f>
        <v/>
      </c>
      <c r="U4024" s="14" t="n">
        <v>0</v>
      </c>
      <c r="V4024" s="14">
        <f>IF(T4024="","",T4024-U4024)</f>
        <v/>
      </c>
      <c r="AS4024" s="13" t="n"/>
      <c r="AT4024" s="13" t="n"/>
      <c r="AU4024" s="13" t="n"/>
    </row>
    <row r="4025">
      <c r="C4025" s="13" t="n">
        <v>112</v>
      </c>
      <c r="D4025" s="13">
        <f>(Ret_Fourth_central_moment_5var!D299)^0.5</f>
        <v/>
      </c>
      <c r="E4025" s="13">
        <f>(Ret_Fourth_central_moment_5var!E299)^0.5</f>
        <v/>
      </c>
      <c r="F4025" s="13">
        <f>(Ret_Fourth_central_moment_5var!F299)^0.5</f>
        <v/>
      </c>
      <c r="T4025" s="14">
        <f>IF(F4024=24,SUM(D4025:F4214),"")</f>
        <v/>
      </c>
      <c r="U4025" s="14" t="n">
        <v>0</v>
      </c>
      <c r="V4025" s="14">
        <f>IF(T4025="","",T4025-U4025)</f>
        <v/>
      </c>
      <c r="AS4025" s="13" t="n"/>
      <c r="AT4025" s="13" t="n"/>
      <c r="AU4025" s="13" t="n"/>
    </row>
    <row r="4026">
      <c r="C4026" s="13" t="n">
        <v>113</v>
      </c>
      <c r="D4026" s="13">
        <f>(Ret_Fourth_central_moment_5var!D300)^0.5</f>
        <v/>
      </c>
      <c r="E4026" s="13">
        <f>(Ret_Fourth_central_moment_5var!E300)^0.5</f>
        <v/>
      </c>
      <c r="F4026" s="13">
        <f>(Ret_Fourth_central_moment_5var!F300)^0.5</f>
        <v/>
      </c>
      <c r="T4026" s="14">
        <f>IF(F4025=24,SUM(D4026:F4215),"")</f>
        <v/>
      </c>
      <c r="U4026" s="14" t="n">
        <v>0</v>
      </c>
      <c r="V4026" s="14">
        <f>IF(T4026="","",T4026-U4026)</f>
        <v/>
      </c>
      <c r="AS4026" s="13" t="n"/>
      <c r="AT4026" s="13" t="n"/>
      <c r="AU4026" s="13" t="n"/>
    </row>
    <row r="4027">
      <c r="C4027" s="13" t="n">
        <v>114</v>
      </c>
      <c r="D4027" s="13">
        <f>(Ret_Fourth_central_moment_5var!D301)^0.5</f>
        <v/>
      </c>
      <c r="E4027" s="13">
        <f>(Ret_Fourth_central_moment_5var!E301)^0.5</f>
        <v/>
      </c>
      <c r="F4027" s="13">
        <f>(Ret_Fourth_central_moment_5var!F301)^0.5</f>
        <v/>
      </c>
      <c r="T4027" s="14">
        <f>IF(F4026=24,SUM(D4027:F4216),"")</f>
        <v/>
      </c>
      <c r="U4027" s="14" t="n">
        <v>0</v>
      </c>
      <c r="V4027" s="14">
        <f>IF(T4027="","",T4027-U4027)</f>
        <v/>
      </c>
      <c r="AS4027" s="13" t="n"/>
      <c r="AT4027" s="13" t="n"/>
      <c r="AU4027" s="13" t="n"/>
    </row>
    <row r="4028">
      <c r="C4028" s="13" t="n">
        <v>115</v>
      </c>
      <c r="D4028" s="13">
        <f>(Ret_Fourth_central_moment_5var!D302)^0.5</f>
        <v/>
      </c>
      <c r="E4028" s="13">
        <f>(Ret_Fourth_central_moment_5var!E302)^0.5</f>
        <v/>
      </c>
      <c r="F4028" s="13">
        <f>(Ret_Fourth_central_moment_5var!F302)^0.5</f>
        <v/>
      </c>
      <c r="T4028" s="14">
        <f>IF(F4027=24,SUM(D4028:F4217),"")</f>
        <v/>
      </c>
      <c r="U4028" s="14" t="n">
        <v>0</v>
      </c>
      <c r="V4028" s="14">
        <f>IF(T4028="","",T4028-U4028)</f>
        <v/>
      </c>
      <c r="AS4028" s="13" t="n"/>
      <c r="AT4028" s="13" t="n"/>
      <c r="AU4028" s="13" t="n"/>
    </row>
    <row r="4029">
      <c r="C4029" s="13" t="n">
        <v>116</v>
      </c>
      <c r="D4029" s="13">
        <f>(Ret_Fourth_central_moment_5var!D303)^0.5</f>
        <v/>
      </c>
      <c r="E4029" s="13">
        <f>(Ret_Fourth_central_moment_5var!E303)^0.5</f>
        <v/>
      </c>
      <c r="F4029" s="13">
        <f>(Ret_Fourth_central_moment_5var!F303)^0.5</f>
        <v/>
      </c>
      <c r="T4029" s="14">
        <f>IF(F4028=24,SUM(D4029:F4218),"")</f>
        <v/>
      </c>
      <c r="U4029" s="14" t="n">
        <v>0</v>
      </c>
      <c r="V4029" s="14">
        <f>IF(T4029="","",T4029-U4029)</f>
        <v/>
      </c>
      <c r="AS4029" s="13" t="n"/>
      <c r="AT4029" s="13" t="n"/>
      <c r="AU4029" s="13" t="n"/>
    </row>
    <row r="4030">
      <c r="C4030" s="13" t="n">
        <v>117</v>
      </c>
      <c r="D4030" s="13">
        <f>(Ret_Fourth_central_moment_5var!D304)^0.5</f>
        <v/>
      </c>
      <c r="E4030" s="13">
        <f>(Ret_Fourth_central_moment_5var!E304)^0.5</f>
        <v/>
      </c>
      <c r="F4030" s="13">
        <f>(Ret_Fourth_central_moment_5var!F304)^0.5</f>
        <v/>
      </c>
      <c r="T4030" s="14">
        <f>IF(F4029=24,SUM(D4030:F4219),"")</f>
        <v/>
      </c>
      <c r="U4030" s="14" t="n">
        <v>0</v>
      </c>
      <c r="V4030" s="14">
        <f>IF(T4030="","",T4030-U4030)</f>
        <v/>
      </c>
      <c r="AS4030" s="13" t="n"/>
      <c r="AT4030" s="13" t="n"/>
      <c r="AU4030" s="13" t="n"/>
    </row>
    <row r="4031">
      <c r="C4031" s="13" t="n">
        <v>118</v>
      </c>
      <c r="D4031" s="13">
        <f>(Ret_Fourth_central_moment_5var!D305)^0.5</f>
        <v/>
      </c>
      <c r="E4031" s="13">
        <f>(Ret_Fourth_central_moment_5var!E305)^0.5</f>
        <v/>
      </c>
      <c r="F4031" s="13">
        <f>(Ret_Fourth_central_moment_5var!F305)^0.5</f>
        <v/>
      </c>
      <c r="T4031" s="14">
        <f>IF(F4030=24,SUM(D4031:F4220),"")</f>
        <v/>
      </c>
      <c r="U4031" s="14" t="n">
        <v>0</v>
      </c>
      <c r="V4031" s="14">
        <f>IF(T4031="","",T4031-U4031)</f>
        <v/>
      </c>
      <c r="AS4031" s="13" t="n"/>
      <c r="AT4031" s="13" t="n"/>
      <c r="AU4031" s="13" t="n"/>
    </row>
    <row r="4032">
      <c r="C4032" s="13" t="n">
        <v>119</v>
      </c>
      <c r="D4032" s="13">
        <f>(Ret_Fourth_central_moment_5var!D306)^0.5</f>
        <v/>
      </c>
      <c r="E4032" s="13">
        <f>(Ret_Fourth_central_moment_5var!E306)^0.5</f>
        <v/>
      </c>
      <c r="F4032" s="13">
        <f>(Ret_Fourth_central_moment_5var!F306)^0.5</f>
        <v/>
      </c>
      <c r="T4032" s="14">
        <f>IF(F4031=24,SUM(D4032:F4221),"")</f>
        <v/>
      </c>
      <c r="U4032" s="14" t="n">
        <v>0</v>
      </c>
      <c r="V4032" s="14">
        <f>IF(T4032="","",T4032-U4032)</f>
        <v/>
      </c>
      <c r="AS4032" s="13" t="n"/>
      <c r="AT4032" s="13" t="n"/>
      <c r="AU4032" s="13" t="n"/>
    </row>
    <row r="4033">
      <c r="C4033" s="13" t="n">
        <v>120</v>
      </c>
      <c r="D4033" s="13">
        <f>(Ret_Fourth_central_moment_5var!D307)^0.5</f>
        <v/>
      </c>
      <c r="E4033" s="13">
        <f>(Ret_Fourth_central_moment_5var!E307)^0.5</f>
        <v/>
      </c>
      <c r="F4033" s="13">
        <f>(Ret_Fourth_central_moment_5var!F307)^0.5</f>
        <v/>
      </c>
      <c r="T4033" s="14">
        <f>IF(F4032=24,SUM(D4033:F4222),"")</f>
        <v/>
      </c>
      <c r="U4033" s="14" t="n">
        <v>0</v>
      </c>
      <c r="V4033" s="14">
        <f>IF(T4033="","",T4033-U4033)</f>
        <v/>
      </c>
      <c r="AS4033" s="13" t="n"/>
      <c r="AT4033" s="13" t="n"/>
      <c r="AU4033" s="13" t="n"/>
    </row>
    <row r="4034">
      <c r="C4034" s="13" t="n">
        <v>121</v>
      </c>
      <c r="D4034" s="13">
        <f>(Ret_Fourth_central_moment_5var!D308)^0.5</f>
        <v/>
      </c>
      <c r="E4034" s="13">
        <f>(Ret_Fourth_central_moment_5var!E308)^0.5</f>
        <v/>
      </c>
      <c r="F4034" s="13">
        <f>(Ret_Fourth_central_moment_5var!F308)^0.5</f>
        <v/>
      </c>
      <c r="T4034" s="14">
        <f>IF(F4033=24,SUM(D4034:F4223),"")</f>
        <v/>
      </c>
      <c r="U4034" s="14" t="n">
        <v>0</v>
      </c>
      <c r="V4034" s="14">
        <f>IF(T4034="","",T4034-U4034)</f>
        <v/>
      </c>
      <c r="AS4034" s="13" t="n"/>
      <c r="AT4034" s="13" t="n"/>
      <c r="AU4034" s="13" t="n"/>
    </row>
    <row r="4035">
      <c r="C4035" s="13" t="n">
        <v>122</v>
      </c>
      <c r="D4035" s="13">
        <f>(Ret_Fourth_central_moment_5var!D309)^0.5</f>
        <v/>
      </c>
      <c r="E4035" s="13">
        <f>(Ret_Fourth_central_moment_5var!E309)^0.5</f>
        <v/>
      </c>
      <c r="F4035" s="13">
        <f>(Ret_Fourth_central_moment_5var!F309)^0.5</f>
        <v/>
      </c>
      <c r="T4035" s="14">
        <f>IF(F4034=24,SUM(D4035:F4224),"")</f>
        <v/>
      </c>
      <c r="U4035" s="14" t="n">
        <v>0</v>
      </c>
      <c r="V4035" s="14">
        <f>IF(T4035="","",T4035-U4035)</f>
        <v/>
      </c>
      <c r="AS4035" s="13" t="n"/>
      <c r="AT4035" s="13" t="n"/>
      <c r="AU4035" s="13" t="n"/>
    </row>
    <row r="4036">
      <c r="C4036" s="13" t="n">
        <v>123</v>
      </c>
      <c r="D4036" s="13">
        <f>(Ret_Fourth_central_moment_5var!D310)^0.5</f>
        <v/>
      </c>
      <c r="E4036" s="13">
        <f>(Ret_Fourth_central_moment_5var!E310)^0.5</f>
        <v/>
      </c>
      <c r="F4036" s="13">
        <f>(Ret_Fourth_central_moment_5var!F310)^0.5</f>
        <v/>
      </c>
      <c r="T4036" s="14">
        <f>IF(F4035=24,SUM(D4036:F4225),"")</f>
        <v/>
      </c>
      <c r="U4036" s="14" t="n">
        <v>0</v>
      </c>
      <c r="V4036" s="14">
        <f>IF(T4036="","",T4036-U4036)</f>
        <v/>
      </c>
      <c r="AS4036" s="13" t="n"/>
      <c r="AT4036" s="13" t="n"/>
      <c r="AU4036" s="13" t="n"/>
    </row>
    <row r="4037">
      <c r="C4037" s="13" t="n">
        <v>124</v>
      </c>
      <c r="D4037" s="13">
        <f>(Ret_Fourth_central_moment_5var!D311)^0.5</f>
        <v/>
      </c>
      <c r="E4037" s="13">
        <f>(Ret_Fourth_central_moment_5var!E311)^0.5</f>
        <v/>
      </c>
      <c r="F4037" s="13">
        <f>(Ret_Fourth_central_moment_5var!F311)^0.5</f>
        <v/>
      </c>
      <c r="T4037" s="14">
        <f>IF(F4036=24,SUM(D4037:F4226),"")</f>
        <v/>
      </c>
      <c r="U4037" s="14" t="n">
        <v>0</v>
      </c>
      <c r="V4037" s="14">
        <f>IF(T4037="","",T4037-U4037)</f>
        <v/>
      </c>
      <c r="AS4037" s="13" t="n"/>
      <c r="AT4037" s="13" t="n"/>
      <c r="AU4037" s="13" t="n"/>
    </row>
    <row r="4038">
      <c r="C4038" s="13" t="n">
        <v>125</v>
      </c>
      <c r="D4038" s="13">
        <f>(Ret_Fourth_central_moment_5var!D312)^0.5</f>
        <v/>
      </c>
      <c r="E4038" s="13">
        <f>(Ret_Fourth_central_moment_5var!E312)^0.5</f>
        <v/>
      </c>
      <c r="F4038" s="13">
        <f>(Ret_Fourth_central_moment_5var!F312)^0.5</f>
        <v/>
      </c>
      <c r="T4038" s="14">
        <f>IF(F4037=24,SUM(D4038:F4227),"")</f>
        <v/>
      </c>
      <c r="U4038" s="14" t="n">
        <v>0</v>
      </c>
      <c r="V4038" s="14">
        <f>IF(T4038="","",T4038-U4038)</f>
        <v/>
      </c>
      <c r="AS4038" s="13" t="n"/>
      <c r="AT4038" s="13" t="n"/>
      <c r="AU4038" s="13" t="n"/>
    </row>
    <row r="4039">
      <c r="C4039" s="13" t="n">
        <v>126</v>
      </c>
      <c r="D4039" s="13">
        <f>(Ret_Fourth_central_moment_5var!D313)^0.5</f>
        <v/>
      </c>
      <c r="E4039" s="13">
        <f>(Ret_Fourth_central_moment_5var!E313)^0.5</f>
        <v/>
      </c>
      <c r="F4039" s="13">
        <f>(Ret_Fourth_central_moment_5var!F313)^0.5</f>
        <v/>
      </c>
      <c r="T4039" s="14">
        <f>IF(F4038=24,SUM(D4039:F4228),"")</f>
        <v/>
      </c>
      <c r="U4039" s="14" t="n">
        <v>0</v>
      </c>
      <c r="V4039" s="14">
        <f>IF(T4039="","",T4039-U4039)</f>
        <v/>
      </c>
      <c r="AS4039" s="13" t="n"/>
      <c r="AT4039" s="13" t="n"/>
      <c r="AU4039" s="13" t="n"/>
    </row>
    <row r="4040">
      <c r="C4040" s="13" t="n">
        <v>127</v>
      </c>
      <c r="D4040" s="13">
        <f>(Ret_Fourth_central_moment_5var!D314)^0.5</f>
        <v/>
      </c>
      <c r="E4040" s="13">
        <f>(Ret_Fourth_central_moment_5var!E314)^0.5</f>
        <v/>
      </c>
      <c r="F4040" s="13">
        <f>(Ret_Fourth_central_moment_5var!F314)^0.5</f>
        <v/>
      </c>
      <c r="T4040" s="14">
        <f>IF(F4039=24,SUM(D4040:F4229),"")</f>
        <v/>
      </c>
      <c r="U4040" s="14" t="n">
        <v>0</v>
      </c>
      <c r="V4040" s="14">
        <f>IF(T4040="","",T4040-U4040)</f>
        <v/>
      </c>
      <c r="AS4040" s="13" t="n"/>
      <c r="AT4040" s="13" t="n"/>
      <c r="AU4040" s="13" t="n"/>
    </row>
    <row r="4041">
      <c r="C4041" s="13" t="n">
        <v>128</v>
      </c>
      <c r="D4041" s="13">
        <f>(Ret_Fourth_central_moment_5var!D315)^0.5</f>
        <v/>
      </c>
      <c r="E4041" s="13">
        <f>(Ret_Fourth_central_moment_5var!E315)^0.5</f>
        <v/>
      </c>
      <c r="F4041" s="13">
        <f>(Ret_Fourth_central_moment_5var!F315)^0.5</f>
        <v/>
      </c>
      <c r="T4041" s="14">
        <f>IF(F4040=24,SUM(D4041:F4230),"")</f>
        <v/>
      </c>
      <c r="U4041" s="14" t="n">
        <v>0</v>
      </c>
      <c r="V4041" s="14">
        <f>IF(T4041="","",T4041-U4041)</f>
        <v/>
      </c>
      <c r="AS4041" s="13" t="n"/>
      <c r="AT4041" s="13" t="n"/>
      <c r="AU4041" s="13" t="n"/>
    </row>
    <row r="4042">
      <c r="C4042" s="13" t="n">
        <v>129</v>
      </c>
      <c r="D4042" s="13">
        <f>(Ret_Fourth_central_moment_5var!D316)^0.5</f>
        <v/>
      </c>
      <c r="E4042" s="13">
        <f>(Ret_Fourth_central_moment_5var!E316)^0.5</f>
        <v/>
      </c>
      <c r="F4042" s="13">
        <f>(Ret_Fourth_central_moment_5var!F316)^0.5</f>
        <v/>
      </c>
      <c r="T4042" s="14">
        <f>IF(F4041=24,SUM(D4042:F4231),"")</f>
        <v/>
      </c>
      <c r="U4042" s="14" t="n">
        <v>0</v>
      </c>
      <c r="V4042" s="14">
        <f>IF(T4042="","",T4042-U4042)</f>
        <v/>
      </c>
      <c r="AS4042" s="13" t="n"/>
      <c r="AT4042" s="13" t="n"/>
      <c r="AU4042" s="13" t="n"/>
    </row>
    <row r="4043">
      <c r="C4043" s="13" t="n">
        <v>130</v>
      </c>
      <c r="D4043" s="13">
        <f>(Ret_Fourth_central_moment_5var!D317)^0.5</f>
        <v/>
      </c>
      <c r="E4043" s="13">
        <f>(Ret_Fourth_central_moment_5var!E317)^0.5</f>
        <v/>
      </c>
      <c r="F4043" s="13">
        <f>(Ret_Fourth_central_moment_5var!F317)^0.5</f>
        <v/>
      </c>
      <c r="T4043" s="14">
        <f>IF(F4042=24,SUM(D4043:F4232),"")</f>
        <v/>
      </c>
      <c r="U4043" s="14" t="n">
        <v>0</v>
      </c>
      <c r="V4043" s="14">
        <f>IF(T4043="","",T4043-U4043)</f>
        <v/>
      </c>
      <c r="AS4043" s="13" t="n"/>
      <c r="AT4043" s="13" t="n"/>
      <c r="AU4043" s="13" t="n"/>
    </row>
    <row r="4044">
      <c r="C4044" s="13" t="n">
        <v>131</v>
      </c>
      <c r="D4044" s="13">
        <f>(Ret_Fourth_central_moment_5var!D318)^0.5</f>
        <v/>
      </c>
      <c r="E4044" s="13">
        <f>(Ret_Fourth_central_moment_5var!E318)^0.5</f>
        <v/>
      </c>
      <c r="F4044" s="13">
        <f>(Ret_Fourth_central_moment_5var!F318)^0.5</f>
        <v/>
      </c>
      <c r="T4044" s="14">
        <f>IF(F4043=24,SUM(D4044:F4233),"")</f>
        <v/>
      </c>
      <c r="U4044" s="14" t="n">
        <v>0</v>
      </c>
      <c r="V4044" s="14">
        <f>IF(T4044="","",T4044-U4044)</f>
        <v/>
      </c>
      <c r="AS4044" s="13" t="n"/>
      <c r="AT4044" s="13" t="n"/>
      <c r="AU4044" s="13" t="n"/>
    </row>
    <row r="4045">
      <c r="C4045" s="13" t="n">
        <v>132</v>
      </c>
      <c r="D4045" s="13">
        <f>(Ret_Fourth_central_moment_5var!D319)^0.5</f>
        <v/>
      </c>
      <c r="E4045" s="13">
        <f>(Ret_Fourth_central_moment_5var!E319)^0.5</f>
        <v/>
      </c>
      <c r="F4045" s="13">
        <f>(Ret_Fourth_central_moment_5var!F319)^0.5</f>
        <v/>
      </c>
      <c r="T4045" s="14">
        <f>IF(F4044=24,SUM(D4045:F4234),"")</f>
        <v/>
      </c>
      <c r="U4045" s="14" t="n">
        <v>0</v>
      </c>
      <c r="V4045" s="14">
        <f>IF(T4045="","",T4045-U4045)</f>
        <v/>
      </c>
      <c r="AS4045" s="13" t="n"/>
      <c r="AT4045" s="13" t="n"/>
      <c r="AU4045" s="13" t="n"/>
    </row>
    <row r="4046">
      <c r="C4046" s="13" t="n">
        <v>133</v>
      </c>
      <c r="D4046" s="13">
        <f>(Ret_Fourth_central_moment_5var!D320)^0.5</f>
        <v/>
      </c>
      <c r="E4046" s="13">
        <f>(Ret_Fourth_central_moment_5var!E320)^0.5</f>
        <v/>
      </c>
      <c r="F4046" s="13">
        <f>(Ret_Fourth_central_moment_5var!F320)^0.5</f>
        <v/>
      </c>
      <c r="T4046" s="14">
        <f>IF(F4045=24,SUM(D4046:F4235),"")</f>
        <v/>
      </c>
      <c r="U4046" s="14" t="n">
        <v>0</v>
      </c>
      <c r="V4046" s="14">
        <f>IF(T4046="","",T4046-U4046)</f>
        <v/>
      </c>
      <c r="AS4046" s="13" t="n"/>
      <c r="AT4046" s="13" t="n"/>
      <c r="AU4046" s="13" t="n"/>
    </row>
    <row r="4047">
      <c r="C4047" s="13" t="n">
        <v>134</v>
      </c>
      <c r="D4047" s="13">
        <f>(Ret_Fourth_central_moment_5var!D321)^0.5</f>
        <v/>
      </c>
      <c r="E4047" s="13">
        <f>(Ret_Fourth_central_moment_5var!E321)^0.5</f>
        <v/>
      </c>
      <c r="F4047" s="13">
        <f>(Ret_Fourth_central_moment_5var!F321)^0.5</f>
        <v/>
      </c>
      <c r="T4047" s="14">
        <f>IF(F4046=24,SUM(D4047:F4236),"")</f>
        <v/>
      </c>
      <c r="U4047" s="14" t="n">
        <v>0</v>
      </c>
      <c r="V4047" s="14">
        <f>IF(T4047="","",T4047-U4047)</f>
        <v/>
      </c>
      <c r="AS4047" s="13" t="n"/>
      <c r="AT4047" s="13" t="n"/>
      <c r="AU4047" s="13" t="n"/>
    </row>
    <row r="4048">
      <c r="C4048" s="13" t="n">
        <v>135</v>
      </c>
      <c r="D4048" s="13">
        <f>(Ret_Fourth_central_moment_5var!D322)^0.5</f>
        <v/>
      </c>
      <c r="E4048" s="13">
        <f>(Ret_Fourth_central_moment_5var!E322)^0.5</f>
        <v/>
      </c>
      <c r="F4048" s="13">
        <f>(Ret_Fourth_central_moment_5var!F322)^0.5</f>
        <v/>
      </c>
      <c r="T4048" s="14">
        <f>IF(F4047=24,SUM(D4048:F4237),"")</f>
        <v/>
      </c>
      <c r="U4048" s="14" t="n">
        <v>0</v>
      </c>
      <c r="V4048" s="14">
        <f>IF(T4048="","",T4048-U4048)</f>
        <v/>
      </c>
      <c r="AS4048" s="13" t="n"/>
      <c r="AT4048" s="13" t="n"/>
      <c r="AU4048" s="13" t="n"/>
    </row>
    <row r="4049">
      <c r="C4049" s="13" t="n">
        <v>136</v>
      </c>
      <c r="D4049" s="13">
        <f>(Ret_Fourth_central_moment_5var!D323)^0.5</f>
        <v/>
      </c>
      <c r="E4049" s="13">
        <f>(Ret_Fourth_central_moment_5var!E323)^0.5</f>
        <v/>
      </c>
      <c r="F4049" s="13">
        <f>(Ret_Fourth_central_moment_5var!F323)^0.5</f>
        <v/>
      </c>
      <c r="T4049" s="14">
        <f>IF(F4048=24,SUM(D4049:F4238),"")</f>
        <v/>
      </c>
      <c r="U4049" s="14" t="n">
        <v>0</v>
      </c>
      <c r="V4049" s="14">
        <f>IF(T4049="","",T4049-U4049)</f>
        <v/>
      </c>
      <c r="AS4049" s="13" t="n"/>
      <c r="AT4049" s="13" t="n"/>
      <c r="AU4049" s="13" t="n"/>
    </row>
    <row r="4050">
      <c r="C4050" s="13" t="n">
        <v>137</v>
      </c>
      <c r="D4050" s="13">
        <f>(Ret_Fourth_central_moment_5var!D324)^0.5</f>
        <v/>
      </c>
      <c r="E4050" s="13">
        <f>(Ret_Fourth_central_moment_5var!E324)^0.5</f>
        <v/>
      </c>
      <c r="F4050" s="13">
        <f>(Ret_Fourth_central_moment_5var!F324)^0.5</f>
        <v/>
      </c>
      <c r="T4050" s="14">
        <f>IF(F4049=24,SUM(D4050:F4239),"")</f>
        <v/>
      </c>
      <c r="U4050" s="14" t="n">
        <v>0</v>
      </c>
      <c r="V4050" s="14">
        <f>IF(T4050="","",T4050-U4050)</f>
        <v/>
      </c>
      <c r="AS4050" s="13" t="n"/>
      <c r="AT4050" s="13" t="n"/>
      <c r="AU4050" s="13" t="n"/>
    </row>
    <row r="4051">
      <c r="C4051" s="13" t="n">
        <v>138</v>
      </c>
      <c r="D4051" s="13">
        <f>(Ret_Fourth_central_moment_5var!D325)^0.5</f>
        <v/>
      </c>
      <c r="E4051" s="13">
        <f>(Ret_Fourth_central_moment_5var!E325)^0.5</f>
        <v/>
      </c>
      <c r="F4051" s="13">
        <f>(Ret_Fourth_central_moment_5var!F325)^0.5</f>
        <v/>
      </c>
      <c r="T4051" s="14">
        <f>IF(F4050=24,SUM(D4051:F4240),"")</f>
        <v/>
      </c>
      <c r="U4051" s="14" t="n">
        <v>0</v>
      </c>
      <c r="V4051" s="14">
        <f>IF(T4051="","",T4051-U4051)</f>
        <v/>
      </c>
      <c r="AS4051" s="13" t="n"/>
      <c r="AT4051" s="13" t="n"/>
      <c r="AU4051" s="13" t="n"/>
    </row>
    <row r="4052">
      <c r="C4052" s="13" t="n">
        <v>139</v>
      </c>
      <c r="D4052" s="13">
        <f>(Ret_Fourth_central_moment_5var!D326)^0.5</f>
        <v/>
      </c>
      <c r="E4052" s="13">
        <f>(Ret_Fourth_central_moment_5var!E326)^0.5</f>
        <v/>
      </c>
      <c r="F4052" s="13">
        <f>(Ret_Fourth_central_moment_5var!F326)^0.5</f>
        <v/>
      </c>
      <c r="T4052" s="14">
        <f>IF(F4051=24,SUM(D4052:F4241),"")</f>
        <v/>
      </c>
      <c r="U4052" s="14" t="n">
        <v>0</v>
      </c>
      <c r="V4052" s="14">
        <f>IF(T4052="","",T4052-U4052)</f>
        <v/>
      </c>
      <c r="AS4052" s="13" t="n"/>
      <c r="AT4052" s="13" t="n"/>
      <c r="AU4052" s="13" t="n"/>
    </row>
    <row r="4053">
      <c r="C4053" s="13" t="n">
        <v>140</v>
      </c>
      <c r="D4053" s="13">
        <f>(Ret_Fourth_central_moment_5var!D327)^0.5</f>
        <v/>
      </c>
      <c r="E4053" s="13">
        <f>(Ret_Fourth_central_moment_5var!E327)^0.5</f>
        <v/>
      </c>
      <c r="F4053" s="13">
        <f>(Ret_Fourth_central_moment_5var!F327)^0.5</f>
        <v/>
      </c>
      <c r="T4053" s="14">
        <f>IF(F4052=24,SUM(D4053:F4242),"")</f>
        <v/>
      </c>
      <c r="U4053" s="14" t="n">
        <v>0</v>
      </c>
      <c r="V4053" s="14">
        <f>IF(T4053="","",T4053-U4053)</f>
        <v/>
      </c>
      <c r="AS4053" s="13" t="n"/>
      <c r="AT4053" s="13" t="n"/>
      <c r="AU4053" s="13" t="n"/>
    </row>
    <row r="4054">
      <c r="C4054" s="13" t="n">
        <v>141</v>
      </c>
      <c r="D4054" s="13">
        <f>(Ret_Fourth_central_moment_5var!D328)^0.5</f>
        <v/>
      </c>
      <c r="E4054" s="13">
        <f>(Ret_Fourth_central_moment_5var!E328)^0.5</f>
        <v/>
      </c>
      <c r="F4054" s="13">
        <f>(Ret_Fourth_central_moment_5var!F328)^0.5</f>
        <v/>
      </c>
      <c r="T4054" s="14">
        <f>IF(F4053=24,SUM(D4054:F4243),"")</f>
        <v/>
      </c>
      <c r="U4054" s="14" t="n">
        <v>0</v>
      </c>
      <c r="V4054" s="14">
        <f>IF(T4054="","",T4054-U4054)</f>
        <v/>
      </c>
      <c r="AS4054" s="13" t="n"/>
      <c r="AT4054" s="13" t="n"/>
      <c r="AU4054" s="13" t="n"/>
    </row>
    <row r="4055">
      <c r="C4055" s="13" t="n">
        <v>142</v>
      </c>
      <c r="D4055" s="13">
        <f>(Ret_Fourth_central_moment_5var!D329)^0.5</f>
        <v/>
      </c>
      <c r="E4055" s="13">
        <f>(Ret_Fourth_central_moment_5var!E329)^0.5</f>
        <v/>
      </c>
      <c r="F4055" s="13">
        <f>(Ret_Fourth_central_moment_5var!F329)^0.5</f>
        <v/>
      </c>
      <c r="T4055" s="14">
        <f>IF(F4054=24,SUM(D4055:F4244),"")</f>
        <v/>
      </c>
      <c r="U4055" s="14" t="n">
        <v>0</v>
      </c>
      <c r="V4055" s="14">
        <f>IF(T4055="","",T4055-U4055)</f>
        <v/>
      </c>
      <c r="AS4055" s="13" t="n"/>
      <c r="AT4055" s="13" t="n"/>
      <c r="AU4055" s="13" t="n"/>
    </row>
    <row r="4056">
      <c r="C4056" s="13" t="n">
        <v>143</v>
      </c>
      <c r="D4056" s="13">
        <f>(Ret_Fourth_central_moment_5var!D330)^0.5</f>
        <v/>
      </c>
      <c r="E4056" s="13">
        <f>(Ret_Fourth_central_moment_5var!E330)^0.5</f>
        <v/>
      </c>
      <c r="F4056" s="13">
        <f>(Ret_Fourth_central_moment_5var!F330)^0.5</f>
        <v/>
      </c>
      <c r="T4056" s="14">
        <f>IF(F4055=24,SUM(D4056:F4245),"")</f>
        <v/>
      </c>
      <c r="U4056" s="14" t="n">
        <v>0</v>
      </c>
      <c r="V4056" s="14">
        <f>IF(T4056="","",T4056-U4056)</f>
        <v/>
      </c>
      <c r="AS4056" s="13" t="n"/>
      <c r="AT4056" s="13" t="n"/>
      <c r="AU4056" s="13" t="n"/>
    </row>
    <row r="4057">
      <c r="C4057" s="13" t="n">
        <v>144</v>
      </c>
      <c r="D4057" s="13">
        <f>(Ret_Fourth_central_moment_5var!D331)^0.5</f>
        <v/>
      </c>
      <c r="E4057" s="13">
        <f>(Ret_Fourth_central_moment_5var!E331)^0.5</f>
        <v/>
      </c>
      <c r="F4057" s="13">
        <f>(Ret_Fourth_central_moment_5var!F331)^0.5</f>
        <v/>
      </c>
      <c r="T4057" s="14">
        <f>IF(F4056=24,SUM(D4057:F4246),"")</f>
        <v/>
      </c>
      <c r="U4057" s="14" t="n">
        <v>0</v>
      </c>
      <c r="V4057" s="14">
        <f>IF(T4057="","",T4057-U4057)</f>
        <v/>
      </c>
      <c r="AS4057" s="13" t="n"/>
      <c r="AT4057" s="13" t="n"/>
      <c r="AU4057" s="13" t="n"/>
    </row>
    <row r="4058">
      <c r="C4058" s="13" t="n">
        <v>145</v>
      </c>
      <c r="D4058" s="13">
        <f>(Ret_Fourth_central_moment_5var!D332)^0.5</f>
        <v/>
      </c>
      <c r="E4058" s="13">
        <f>(Ret_Fourth_central_moment_5var!E332)^0.5</f>
        <v/>
      </c>
      <c r="F4058" s="13">
        <f>(Ret_Fourth_central_moment_5var!F332)^0.5</f>
        <v/>
      </c>
      <c r="T4058" s="14">
        <f>IF(F4057=24,SUM(D4058:F4247),"")</f>
        <v/>
      </c>
      <c r="U4058" s="14" t="n">
        <v>0</v>
      </c>
      <c r="V4058" s="14">
        <f>IF(T4058="","",T4058-U4058)</f>
        <v/>
      </c>
      <c r="AS4058" s="13" t="n"/>
      <c r="AT4058" s="13" t="n"/>
      <c r="AU4058" s="13" t="n"/>
    </row>
    <row r="4059">
      <c r="C4059" s="13" t="n">
        <v>146</v>
      </c>
      <c r="D4059" s="13">
        <f>(Ret_Fourth_central_moment_5var!D333)^0.5</f>
        <v/>
      </c>
      <c r="E4059" s="13">
        <f>(Ret_Fourth_central_moment_5var!E333)^0.5</f>
        <v/>
      </c>
      <c r="F4059" s="13">
        <f>(Ret_Fourth_central_moment_5var!F333)^0.5</f>
        <v/>
      </c>
      <c r="T4059" s="14">
        <f>IF(F4058=24,SUM(D4059:F4248),"")</f>
        <v/>
      </c>
      <c r="U4059" s="14" t="n">
        <v>0</v>
      </c>
      <c r="V4059" s="14">
        <f>IF(T4059="","",T4059-U4059)</f>
        <v/>
      </c>
      <c r="AS4059" s="13" t="n"/>
      <c r="AT4059" s="13" t="n"/>
      <c r="AU4059" s="13" t="n"/>
    </row>
    <row r="4060">
      <c r="C4060" s="13" t="n">
        <v>147</v>
      </c>
      <c r="D4060" s="13">
        <f>(Ret_Fourth_central_moment_5var!D334)^0.5</f>
        <v/>
      </c>
      <c r="E4060" s="13">
        <f>(Ret_Fourth_central_moment_5var!E334)^0.5</f>
        <v/>
      </c>
      <c r="F4060" s="13">
        <f>(Ret_Fourth_central_moment_5var!F334)^0.5</f>
        <v/>
      </c>
      <c r="T4060" s="14">
        <f>IF(F4059=24,SUM(D4060:F4249),"")</f>
        <v/>
      </c>
      <c r="U4060" s="14" t="n">
        <v>0</v>
      </c>
      <c r="V4060" s="14">
        <f>IF(T4060="","",T4060-U4060)</f>
        <v/>
      </c>
      <c r="AS4060" s="13" t="n"/>
      <c r="AT4060" s="13" t="n"/>
      <c r="AU4060" s="13" t="n"/>
    </row>
    <row r="4061">
      <c r="C4061" s="13" t="n">
        <v>148</v>
      </c>
      <c r="D4061" s="13">
        <f>(Ret_Fourth_central_moment_5var!D335)^0.5</f>
        <v/>
      </c>
      <c r="E4061" s="13">
        <f>(Ret_Fourth_central_moment_5var!E335)^0.5</f>
        <v/>
      </c>
      <c r="F4061" s="13">
        <f>(Ret_Fourth_central_moment_5var!F335)^0.5</f>
        <v/>
      </c>
      <c r="T4061" s="14">
        <f>IF(F4060=24,SUM(D4061:F4250),"")</f>
        <v/>
      </c>
      <c r="U4061" s="14" t="n">
        <v>0</v>
      </c>
      <c r="V4061" s="14">
        <f>IF(T4061="","",T4061-U4061)</f>
        <v/>
      </c>
      <c r="AS4061" s="13" t="n"/>
      <c r="AT4061" s="13" t="n"/>
      <c r="AU4061" s="13" t="n"/>
    </row>
    <row r="4062">
      <c r="C4062" s="13" t="n">
        <v>149</v>
      </c>
      <c r="D4062" s="13">
        <f>(Ret_Fourth_central_moment_5var!D336)^0.5</f>
        <v/>
      </c>
      <c r="E4062" s="13">
        <f>(Ret_Fourth_central_moment_5var!E336)^0.5</f>
        <v/>
      </c>
      <c r="F4062" s="13">
        <f>(Ret_Fourth_central_moment_5var!F336)^0.5</f>
        <v/>
      </c>
      <c r="T4062" s="14">
        <f>IF(F4061=24,SUM(D4062:F4251),"")</f>
        <v/>
      </c>
      <c r="U4062" s="14" t="n">
        <v>0</v>
      </c>
      <c r="V4062" s="14">
        <f>IF(T4062="","",T4062-U4062)</f>
        <v/>
      </c>
      <c r="AS4062" s="13" t="n"/>
      <c r="AT4062" s="13" t="n"/>
      <c r="AU4062" s="13" t="n"/>
    </row>
    <row r="4063">
      <c r="C4063" s="13" t="n">
        <v>150</v>
      </c>
      <c r="D4063" s="13">
        <f>(Ret_Fourth_central_moment_5var!D337)^0.5</f>
        <v/>
      </c>
      <c r="E4063" s="13">
        <f>(Ret_Fourth_central_moment_5var!E337)^0.5</f>
        <v/>
      </c>
      <c r="F4063" s="13">
        <f>(Ret_Fourth_central_moment_5var!F337)^0.5</f>
        <v/>
      </c>
      <c r="T4063" s="14">
        <f>IF(F4062=24,SUM(D4063:F4252),"")</f>
        <v/>
      </c>
      <c r="U4063" s="14" t="n">
        <v>0</v>
      </c>
      <c r="V4063" s="14">
        <f>IF(T4063="","",T4063-U4063)</f>
        <v/>
      </c>
      <c r="AS4063" s="13" t="n"/>
      <c r="AT4063" s="13" t="n"/>
      <c r="AU4063" s="13" t="n"/>
    </row>
    <row r="4064">
      <c r="C4064" s="13" t="n">
        <v>151</v>
      </c>
      <c r="D4064" s="13">
        <f>(Ret_Fourth_central_moment_5var!D338)^0.5</f>
        <v/>
      </c>
      <c r="E4064" s="13">
        <f>(Ret_Fourth_central_moment_5var!E338)^0.5</f>
        <v/>
      </c>
      <c r="F4064" s="13">
        <f>(Ret_Fourth_central_moment_5var!F338)^0.5</f>
        <v/>
      </c>
      <c r="T4064" s="14">
        <f>IF(F4063=24,SUM(D4064:F4253),"")</f>
        <v/>
      </c>
      <c r="U4064" s="14" t="n">
        <v>0</v>
      </c>
      <c r="V4064" s="14">
        <f>IF(T4064="","",T4064-U4064)</f>
        <v/>
      </c>
      <c r="AS4064" s="13" t="n"/>
      <c r="AT4064" s="13" t="n"/>
      <c r="AU4064" s="13" t="n"/>
    </row>
    <row r="4065">
      <c r="C4065" s="13" t="n">
        <v>152</v>
      </c>
      <c r="D4065" s="13">
        <f>(Ret_Fourth_central_moment_5var!D339)^0.5</f>
        <v/>
      </c>
      <c r="E4065" s="13">
        <f>(Ret_Fourth_central_moment_5var!E339)^0.5</f>
        <v/>
      </c>
      <c r="F4065" s="13">
        <f>(Ret_Fourth_central_moment_5var!F339)^0.5</f>
        <v/>
      </c>
      <c r="T4065" s="14">
        <f>IF(F4064=24,SUM(D4065:F4254),"")</f>
        <v/>
      </c>
      <c r="U4065" s="14" t="n">
        <v>0</v>
      </c>
      <c r="V4065" s="14">
        <f>IF(T4065="","",T4065-U4065)</f>
        <v/>
      </c>
      <c r="AS4065" s="13" t="n"/>
      <c r="AT4065" s="13" t="n"/>
      <c r="AU4065" s="13" t="n"/>
    </row>
    <row r="4066">
      <c r="C4066" s="13" t="n">
        <v>153</v>
      </c>
      <c r="D4066" s="13">
        <f>(Ret_Fourth_central_moment_5var!D340)^0.5</f>
        <v/>
      </c>
      <c r="E4066" s="13">
        <f>(Ret_Fourth_central_moment_5var!E340)^0.5</f>
        <v/>
      </c>
      <c r="F4066" s="13">
        <f>(Ret_Fourth_central_moment_5var!F340)^0.5</f>
        <v/>
      </c>
      <c r="T4066" s="14">
        <f>IF(F4065=24,SUM(D4066:F4255),"")</f>
        <v/>
      </c>
      <c r="U4066" s="14" t="n">
        <v>0</v>
      </c>
      <c r="V4066" s="14">
        <f>IF(T4066="","",T4066-U4066)</f>
        <v/>
      </c>
      <c r="AS4066" s="13" t="n"/>
      <c r="AT4066" s="13" t="n"/>
      <c r="AU4066" s="13" t="n"/>
    </row>
    <row r="4067">
      <c r="C4067" s="13" t="n">
        <v>154</v>
      </c>
      <c r="D4067" s="13">
        <f>(Ret_Fourth_central_moment_5var!D341)^0.5</f>
        <v/>
      </c>
      <c r="E4067" s="13">
        <f>(Ret_Fourth_central_moment_5var!E341)^0.5</f>
        <v/>
      </c>
      <c r="F4067" s="13">
        <f>(Ret_Fourth_central_moment_5var!F341)^0.5</f>
        <v/>
      </c>
      <c r="T4067" s="14">
        <f>IF(F4066=24,SUM(D4067:F4256),"")</f>
        <v/>
      </c>
      <c r="U4067" s="14" t="n">
        <v>0</v>
      </c>
      <c r="V4067" s="14">
        <f>IF(T4067="","",T4067-U4067)</f>
        <v/>
      </c>
      <c r="AS4067" s="13" t="n"/>
      <c r="AT4067" s="13" t="n"/>
      <c r="AU4067" s="13" t="n"/>
    </row>
    <row r="4068">
      <c r="C4068" s="13" t="n">
        <v>155</v>
      </c>
      <c r="D4068" s="13">
        <f>(Ret_Fourth_central_moment_5var!D342)^0.5</f>
        <v/>
      </c>
      <c r="E4068" s="13">
        <f>(Ret_Fourth_central_moment_5var!E342)^0.5</f>
        <v/>
      </c>
      <c r="F4068" s="13">
        <f>(Ret_Fourth_central_moment_5var!F342)^0.5</f>
        <v/>
      </c>
      <c r="T4068" s="14">
        <f>IF(F4067=24,SUM(D4068:F4257),"")</f>
        <v/>
      </c>
      <c r="U4068" s="14" t="n">
        <v>0</v>
      </c>
      <c r="V4068" s="14">
        <f>IF(T4068="","",T4068-U4068)</f>
        <v/>
      </c>
      <c r="AS4068" s="13" t="n"/>
      <c r="AT4068" s="13" t="n"/>
      <c r="AU4068" s="13" t="n"/>
    </row>
    <row r="4069">
      <c r="C4069" s="13" t="n">
        <v>156</v>
      </c>
      <c r="D4069" s="13">
        <f>(Ret_Fourth_central_moment_5var!D343)^0.5</f>
        <v/>
      </c>
      <c r="E4069" s="13">
        <f>(Ret_Fourth_central_moment_5var!E343)^0.5</f>
        <v/>
      </c>
      <c r="F4069" s="13">
        <f>(Ret_Fourth_central_moment_5var!F343)^0.5</f>
        <v/>
      </c>
      <c r="T4069" s="14">
        <f>IF(F4068=24,SUM(D4069:F4258),"")</f>
        <v/>
      </c>
      <c r="U4069" s="14" t="n">
        <v>0</v>
      </c>
      <c r="V4069" s="14">
        <f>IF(T4069="","",T4069-U4069)</f>
        <v/>
      </c>
      <c r="AS4069" s="13" t="n"/>
      <c r="AT4069" s="13" t="n"/>
      <c r="AU4069" s="13" t="n"/>
    </row>
    <row r="4070">
      <c r="C4070" s="13" t="n">
        <v>157</v>
      </c>
      <c r="D4070" s="13">
        <f>(Ret_Fourth_central_moment_5var!D344)^0.5</f>
        <v/>
      </c>
      <c r="E4070" s="13">
        <f>(Ret_Fourth_central_moment_5var!E344)^0.5</f>
        <v/>
      </c>
      <c r="F4070" s="13">
        <f>(Ret_Fourth_central_moment_5var!F344)^0.5</f>
        <v/>
      </c>
      <c r="T4070" s="14">
        <f>IF(F4069=24,SUM(D4070:F4259),"")</f>
        <v/>
      </c>
      <c r="U4070" s="14" t="n">
        <v>0</v>
      </c>
      <c r="V4070" s="14">
        <f>IF(T4070="","",T4070-U4070)</f>
        <v/>
      </c>
      <c r="AS4070" s="13" t="n"/>
      <c r="AT4070" s="13" t="n"/>
      <c r="AU4070" s="13" t="n"/>
    </row>
    <row r="4071">
      <c r="C4071" s="13" t="n">
        <v>158</v>
      </c>
      <c r="D4071" s="13">
        <f>(Ret_Fourth_central_moment_5var!D345)^0.5</f>
        <v/>
      </c>
      <c r="E4071" s="13">
        <f>(Ret_Fourth_central_moment_5var!E345)^0.5</f>
        <v/>
      </c>
      <c r="F4071" s="13">
        <f>(Ret_Fourth_central_moment_5var!F345)^0.5</f>
        <v/>
      </c>
      <c r="T4071" s="14">
        <f>IF(F4070=24,SUM(D4071:F4260),"")</f>
        <v/>
      </c>
      <c r="U4071" s="14" t="n">
        <v>0</v>
      </c>
      <c r="V4071" s="14">
        <f>IF(T4071="","",T4071-U4071)</f>
        <v/>
      </c>
      <c r="AS4071" s="13" t="n"/>
      <c r="AT4071" s="13" t="n"/>
      <c r="AU4071" s="13" t="n"/>
    </row>
    <row r="4072">
      <c r="C4072" s="13" t="n">
        <v>159</v>
      </c>
      <c r="D4072" s="13">
        <f>(Ret_Fourth_central_moment_5var!D346)^0.5</f>
        <v/>
      </c>
      <c r="E4072" s="13">
        <f>(Ret_Fourth_central_moment_5var!E346)^0.5</f>
        <v/>
      </c>
      <c r="F4072" s="13">
        <f>(Ret_Fourth_central_moment_5var!F346)^0.5</f>
        <v/>
      </c>
      <c r="T4072" s="14">
        <f>IF(F4071=24,SUM(D4072:F4261),"")</f>
        <v/>
      </c>
      <c r="U4072" s="14" t="n">
        <v>0</v>
      </c>
      <c r="V4072" s="14">
        <f>IF(T4072="","",T4072-U4072)</f>
        <v/>
      </c>
      <c r="AS4072" s="13" t="n"/>
      <c r="AT4072" s="13" t="n"/>
      <c r="AU4072" s="13" t="n"/>
    </row>
    <row r="4073">
      <c r="C4073" s="13" t="n">
        <v>160</v>
      </c>
      <c r="D4073" s="13">
        <f>(Ret_Fourth_central_moment_5var!D347)^0.5</f>
        <v/>
      </c>
      <c r="E4073" s="13">
        <f>(Ret_Fourth_central_moment_5var!E347)^0.5</f>
        <v/>
      </c>
      <c r="F4073" s="13">
        <f>(Ret_Fourth_central_moment_5var!F347)^0.5</f>
        <v/>
      </c>
      <c r="T4073" s="14">
        <f>IF(F4072=24,SUM(D4073:F4262),"")</f>
        <v/>
      </c>
      <c r="U4073" s="14" t="n">
        <v>0</v>
      </c>
      <c r="V4073" s="14">
        <f>IF(T4073="","",T4073-U4073)</f>
        <v/>
      </c>
      <c r="AS4073" s="13" t="n"/>
      <c r="AT4073" s="13" t="n"/>
      <c r="AU4073" s="13" t="n"/>
    </row>
    <row r="4074">
      <c r="C4074" s="13" t="n">
        <v>161</v>
      </c>
      <c r="D4074" s="13">
        <f>(Ret_Fourth_central_moment_5var!D348)^0.5</f>
        <v/>
      </c>
      <c r="E4074" s="13">
        <f>(Ret_Fourth_central_moment_5var!E348)^0.5</f>
        <v/>
      </c>
      <c r="F4074" s="13">
        <f>(Ret_Fourth_central_moment_5var!F348)^0.5</f>
        <v/>
      </c>
      <c r="T4074" s="14">
        <f>IF(F4073=24,SUM(D4074:F4263),"")</f>
        <v/>
      </c>
      <c r="U4074" s="14" t="n">
        <v>0</v>
      </c>
      <c r="V4074" s="14">
        <f>IF(T4074="","",T4074-U4074)</f>
        <v/>
      </c>
      <c r="AS4074" s="13" t="n"/>
      <c r="AT4074" s="13" t="n"/>
      <c r="AU4074" s="13" t="n"/>
    </row>
    <row r="4075">
      <c r="C4075" s="13" t="n">
        <v>162</v>
      </c>
      <c r="D4075" s="13">
        <f>(Ret_Fourth_central_moment_5var!D349)^0.5</f>
        <v/>
      </c>
      <c r="E4075" s="13">
        <f>(Ret_Fourth_central_moment_5var!E349)^0.5</f>
        <v/>
      </c>
      <c r="F4075" s="13">
        <f>(Ret_Fourth_central_moment_5var!F349)^0.5</f>
        <v/>
      </c>
      <c r="T4075" s="14">
        <f>IF(F4074=24,SUM(D4075:F4264),"")</f>
        <v/>
      </c>
      <c r="U4075" s="14" t="n">
        <v>0</v>
      </c>
      <c r="V4075" s="14">
        <f>IF(T4075="","",T4075-U4075)</f>
        <v/>
      </c>
      <c r="AS4075" s="13" t="n"/>
      <c r="AT4075" s="13" t="n"/>
      <c r="AU4075" s="13" t="n"/>
    </row>
    <row r="4076">
      <c r="C4076" s="13" t="n">
        <v>163</v>
      </c>
      <c r="D4076" s="13">
        <f>(Ret_Fourth_central_moment_5var!D350)^0.5</f>
        <v/>
      </c>
      <c r="E4076" s="13">
        <f>(Ret_Fourth_central_moment_5var!E350)^0.5</f>
        <v/>
      </c>
      <c r="F4076" s="13">
        <f>(Ret_Fourth_central_moment_5var!F350)^0.5</f>
        <v/>
      </c>
      <c r="T4076" s="14">
        <f>IF(F4075=24,SUM(D4076:F4265),"")</f>
        <v/>
      </c>
      <c r="U4076" s="14" t="n">
        <v>0</v>
      </c>
      <c r="V4076" s="14">
        <f>IF(T4076="","",T4076-U4076)</f>
        <v/>
      </c>
      <c r="AS4076" s="13" t="n"/>
      <c r="AT4076" s="13" t="n"/>
      <c r="AU4076" s="13" t="n"/>
    </row>
    <row r="4077">
      <c r="C4077" s="13" t="n">
        <v>164</v>
      </c>
      <c r="D4077" s="13">
        <f>(Ret_Fourth_central_moment_5var!D351)^0.5</f>
        <v/>
      </c>
      <c r="E4077" s="13">
        <f>(Ret_Fourth_central_moment_5var!E351)^0.5</f>
        <v/>
      </c>
      <c r="F4077" s="13">
        <f>(Ret_Fourth_central_moment_5var!F351)^0.5</f>
        <v/>
      </c>
      <c r="T4077" s="14">
        <f>IF(F4076=24,SUM(D4077:F4266),"")</f>
        <v/>
      </c>
      <c r="U4077" s="14" t="n">
        <v>0</v>
      </c>
      <c r="V4077" s="14">
        <f>IF(T4077="","",T4077-U4077)</f>
        <v/>
      </c>
      <c r="AS4077" s="13" t="n"/>
      <c r="AT4077" s="13" t="n"/>
      <c r="AU4077" s="13" t="n"/>
    </row>
    <row r="4078">
      <c r="C4078" s="13" t="n">
        <v>165</v>
      </c>
      <c r="D4078" s="13">
        <f>(Ret_Fourth_central_moment_5var!D352)^0.5</f>
        <v/>
      </c>
      <c r="E4078" s="13">
        <f>(Ret_Fourth_central_moment_5var!E352)^0.5</f>
        <v/>
      </c>
      <c r="F4078" s="13">
        <f>(Ret_Fourth_central_moment_5var!F352)^0.5</f>
        <v/>
      </c>
      <c r="T4078" s="14">
        <f>IF(F4077=24,SUM(D4078:F4267),"")</f>
        <v/>
      </c>
      <c r="U4078" s="14" t="n">
        <v>0</v>
      </c>
      <c r="V4078" s="14">
        <f>IF(T4078="","",T4078-U4078)</f>
        <v/>
      </c>
      <c r="AS4078" s="13" t="n"/>
      <c r="AT4078" s="13" t="n"/>
      <c r="AU4078" s="13" t="n"/>
    </row>
    <row r="4079">
      <c r="C4079" s="13" t="n">
        <v>166</v>
      </c>
      <c r="D4079" s="13">
        <f>(Ret_Fourth_central_moment_5var!D353)^0.5</f>
        <v/>
      </c>
      <c r="E4079" s="13">
        <f>(Ret_Fourth_central_moment_5var!E353)^0.5</f>
        <v/>
      </c>
      <c r="F4079" s="13">
        <f>(Ret_Fourth_central_moment_5var!F353)^0.5</f>
        <v/>
      </c>
      <c r="T4079" s="14">
        <f>IF(F4078=24,SUM(D4079:F4268),"")</f>
        <v/>
      </c>
      <c r="U4079" s="14" t="n">
        <v>0</v>
      </c>
      <c r="V4079" s="14">
        <f>IF(T4079="","",T4079-U4079)</f>
        <v/>
      </c>
      <c r="AS4079" s="13" t="n"/>
      <c r="AT4079" s="13" t="n"/>
      <c r="AU4079" s="13" t="n"/>
    </row>
    <row r="4080">
      <c r="C4080" s="13" t="n">
        <v>167</v>
      </c>
      <c r="D4080" s="13">
        <f>(Ret_Fourth_central_moment_5var!D354)^0.5</f>
        <v/>
      </c>
      <c r="E4080" s="13">
        <f>(Ret_Fourth_central_moment_5var!E354)^0.5</f>
        <v/>
      </c>
      <c r="F4080" s="13">
        <f>(Ret_Fourth_central_moment_5var!F354)^0.5</f>
        <v/>
      </c>
      <c r="T4080" s="14">
        <f>IF(F4079=24,SUM(D4080:F4269),"")</f>
        <v/>
      </c>
      <c r="U4080" s="14" t="n">
        <v>0</v>
      </c>
      <c r="V4080" s="14">
        <f>IF(T4080="","",T4080-U4080)</f>
        <v/>
      </c>
      <c r="AS4080" s="13" t="n"/>
      <c r="AT4080" s="13" t="n"/>
      <c r="AU4080" s="13" t="n"/>
    </row>
    <row r="4081">
      <c r="C4081" s="13" t="n">
        <v>168</v>
      </c>
      <c r="D4081" s="13">
        <f>(Ret_Fourth_central_moment_5var!D355)^0.5</f>
        <v/>
      </c>
      <c r="E4081" s="13">
        <f>(Ret_Fourth_central_moment_5var!E355)^0.5</f>
        <v/>
      </c>
      <c r="F4081" s="13">
        <f>(Ret_Fourth_central_moment_5var!F355)^0.5</f>
        <v/>
      </c>
      <c r="T4081" s="14">
        <f>IF(F4080=24,SUM(D4081:F4270),"")</f>
        <v/>
      </c>
      <c r="U4081" s="14" t="n">
        <v>0</v>
      </c>
      <c r="V4081" s="14">
        <f>IF(T4081="","",T4081-U4081)</f>
        <v/>
      </c>
      <c r="AS4081" s="13" t="n"/>
      <c r="AT4081" s="13" t="n"/>
      <c r="AU4081" s="13" t="n"/>
    </row>
    <row r="4082">
      <c r="C4082" s="13" t="n">
        <v>169</v>
      </c>
      <c r="D4082" s="13">
        <f>(Ret_Fourth_central_moment_5var!D356)^0.5</f>
        <v/>
      </c>
      <c r="E4082" s="13">
        <f>(Ret_Fourth_central_moment_5var!E356)^0.5</f>
        <v/>
      </c>
      <c r="F4082" s="13">
        <f>(Ret_Fourth_central_moment_5var!F356)^0.5</f>
        <v/>
      </c>
      <c r="T4082" s="14">
        <f>IF(F4081=24,SUM(D4082:F4271),"")</f>
        <v/>
      </c>
      <c r="U4082" s="14" t="n">
        <v>0</v>
      </c>
      <c r="V4082" s="14">
        <f>IF(T4082="","",T4082-U4082)</f>
        <v/>
      </c>
      <c r="AS4082" s="13" t="n"/>
      <c r="AT4082" s="13" t="n"/>
      <c r="AU4082" s="13" t="n"/>
    </row>
    <row r="4083">
      <c r="C4083" s="13" t="n">
        <v>170</v>
      </c>
      <c r="D4083" s="13">
        <f>(Ret_Fourth_central_moment_5var!D357)^0.5</f>
        <v/>
      </c>
      <c r="E4083" s="13">
        <f>(Ret_Fourth_central_moment_5var!E357)^0.5</f>
        <v/>
      </c>
      <c r="F4083" s="13">
        <f>(Ret_Fourth_central_moment_5var!F357)^0.5</f>
        <v/>
      </c>
      <c r="T4083" s="14">
        <f>IF(F4082=24,SUM(D4083:F4272),"")</f>
        <v/>
      </c>
      <c r="U4083" s="14" t="n">
        <v>0</v>
      </c>
      <c r="V4083" s="14">
        <f>IF(T4083="","",T4083-U4083)</f>
        <v/>
      </c>
      <c r="AS4083" s="13" t="n"/>
      <c r="AT4083" s="13" t="n"/>
      <c r="AU4083" s="13" t="n"/>
    </row>
    <row r="4084">
      <c r="C4084" s="13" t="n">
        <v>171</v>
      </c>
      <c r="D4084" s="13">
        <f>(Ret_Fourth_central_moment_5var!D358)^0.5</f>
        <v/>
      </c>
      <c r="E4084" s="13">
        <f>(Ret_Fourth_central_moment_5var!E358)^0.5</f>
        <v/>
      </c>
      <c r="F4084" s="13">
        <f>(Ret_Fourth_central_moment_5var!F358)^0.5</f>
        <v/>
      </c>
      <c r="T4084" s="14">
        <f>IF(F4083=24,SUM(D4084:F4273),"")</f>
        <v/>
      </c>
      <c r="U4084" s="14" t="n">
        <v>0</v>
      </c>
      <c r="V4084" s="14">
        <f>IF(T4084="","",T4084-U4084)</f>
        <v/>
      </c>
      <c r="AS4084" s="13" t="n"/>
      <c r="AT4084" s="13" t="n"/>
      <c r="AU4084" s="13" t="n"/>
    </row>
    <row r="4085">
      <c r="C4085" s="13" t="n">
        <v>172</v>
      </c>
      <c r="D4085" s="13">
        <f>(Ret_Fourth_central_moment_5var!D359)^0.5</f>
        <v/>
      </c>
      <c r="E4085" s="13">
        <f>(Ret_Fourth_central_moment_5var!E359)^0.5</f>
        <v/>
      </c>
      <c r="F4085" s="13">
        <f>(Ret_Fourth_central_moment_5var!F359)^0.5</f>
        <v/>
      </c>
      <c r="T4085" s="14">
        <f>IF(F4084=24,SUM(D4085:F4274),"")</f>
        <v/>
      </c>
      <c r="U4085" s="14" t="n">
        <v>0</v>
      </c>
      <c r="V4085" s="14">
        <f>IF(T4085="","",T4085-U4085)</f>
        <v/>
      </c>
      <c r="AS4085" s="13" t="n"/>
      <c r="AT4085" s="13" t="n"/>
      <c r="AU4085" s="13" t="n"/>
    </row>
    <row r="4086">
      <c r="C4086" s="13" t="n">
        <v>173</v>
      </c>
      <c r="D4086" s="13">
        <f>(Ret_Fourth_central_moment_5var!D360)^0.5</f>
        <v/>
      </c>
      <c r="E4086" s="13">
        <f>(Ret_Fourth_central_moment_5var!E360)^0.5</f>
        <v/>
      </c>
      <c r="F4086" s="13">
        <f>(Ret_Fourth_central_moment_5var!F360)^0.5</f>
        <v/>
      </c>
      <c r="T4086" s="14">
        <f>IF(F4085=24,SUM(D4086:F4275),"")</f>
        <v/>
      </c>
      <c r="U4086" s="14" t="n">
        <v>0</v>
      </c>
      <c r="V4086" s="14">
        <f>IF(T4086="","",T4086-U4086)</f>
        <v/>
      </c>
      <c r="AS4086" s="13" t="n"/>
      <c r="AT4086" s="13" t="n"/>
      <c r="AU4086" s="13" t="n"/>
    </row>
    <row r="4087">
      <c r="C4087" s="13" t="n">
        <v>174</v>
      </c>
      <c r="D4087" s="13">
        <f>(Ret_Fourth_central_moment_5var!D361)^0.5</f>
        <v/>
      </c>
      <c r="E4087" s="13">
        <f>(Ret_Fourth_central_moment_5var!E361)^0.5</f>
        <v/>
      </c>
      <c r="F4087" s="13">
        <f>(Ret_Fourth_central_moment_5var!F361)^0.5</f>
        <v/>
      </c>
      <c r="T4087" s="14">
        <f>IF(F4086=24,SUM(D4087:F4276),"")</f>
        <v/>
      </c>
      <c r="U4087" s="14" t="n">
        <v>0</v>
      </c>
      <c r="V4087" s="14">
        <f>IF(T4087="","",T4087-U4087)</f>
        <v/>
      </c>
      <c r="AS4087" s="13" t="n"/>
      <c r="AT4087" s="13" t="n"/>
      <c r="AU4087" s="13" t="n"/>
    </row>
    <row r="4088">
      <c r="C4088" s="13" t="n">
        <v>175</v>
      </c>
      <c r="D4088" s="13">
        <f>(Ret_Fourth_central_moment_5var!D362)^0.5</f>
        <v/>
      </c>
      <c r="E4088" s="13">
        <f>(Ret_Fourth_central_moment_5var!E362)^0.5</f>
        <v/>
      </c>
      <c r="F4088" s="13">
        <f>(Ret_Fourth_central_moment_5var!F362)^0.5</f>
        <v/>
      </c>
      <c r="T4088" s="14">
        <f>IF(F4087=24,SUM(D4088:F4277),"")</f>
        <v/>
      </c>
      <c r="U4088" s="14" t="n">
        <v>0</v>
      </c>
      <c r="V4088" s="14">
        <f>IF(T4088="","",T4088-U4088)</f>
        <v/>
      </c>
      <c r="AS4088" s="13" t="n"/>
      <c r="AT4088" s="13" t="n"/>
      <c r="AU4088" s="13" t="n"/>
    </row>
    <row r="4089">
      <c r="C4089" s="13" t="n">
        <v>176</v>
      </c>
      <c r="D4089" s="13">
        <f>(Ret_Fourth_central_moment_5var!D363)^0.5</f>
        <v/>
      </c>
      <c r="E4089" s="13">
        <f>(Ret_Fourth_central_moment_5var!E363)^0.5</f>
        <v/>
      </c>
      <c r="F4089" s="13">
        <f>(Ret_Fourth_central_moment_5var!F363)^0.5</f>
        <v/>
      </c>
      <c r="T4089" s="14">
        <f>IF(F4088=24,SUM(D4089:F4278),"")</f>
        <v/>
      </c>
      <c r="U4089" s="14" t="n">
        <v>0</v>
      </c>
      <c r="V4089" s="14">
        <f>IF(T4089="","",T4089-U4089)</f>
        <v/>
      </c>
      <c r="AS4089" s="13" t="n"/>
      <c r="AT4089" s="13" t="n"/>
      <c r="AU4089" s="13" t="n"/>
    </row>
    <row r="4090">
      <c r="C4090" s="13" t="n">
        <v>177</v>
      </c>
      <c r="D4090" s="13">
        <f>(Ret_Fourth_central_moment_5var!D364)^0.5</f>
        <v/>
      </c>
      <c r="E4090" s="13">
        <f>(Ret_Fourth_central_moment_5var!E364)^0.5</f>
        <v/>
      </c>
      <c r="F4090" s="13">
        <f>(Ret_Fourth_central_moment_5var!F364)^0.5</f>
        <v/>
      </c>
      <c r="T4090" s="14">
        <f>IF(F4089=24,SUM(D4090:F4279),"")</f>
        <v/>
      </c>
      <c r="U4090" s="14" t="n">
        <v>0</v>
      </c>
      <c r="V4090" s="14">
        <f>IF(T4090="","",T4090-U4090)</f>
        <v/>
      </c>
      <c r="AS4090" s="13" t="n"/>
      <c r="AT4090" s="13" t="n"/>
      <c r="AU4090" s="13" t="n"/>
    </row>
    <row r="4091">
      <c r="C4091" s="13" t="n">
        <v>178</v>
      </c>
      <c r="D4091" s="13">
        <f>(Ret_Fourth_central_moment_5var!D365)^0.5</f>
        <v/>
      </c>
      <c r="E4091" s="13">
        <f>(Ret_Fourth_central_moment_5var!E365)^0.5</f>
        <v/>
      </c>
      <c r="F4091" s="13">
        <f>(Ret_Fourth_central_moment_5var!F365)^0.5</f>
        <v/>
      </c>
      <c r="T4091" s="14">
        <f>IF(F4090=24,SUM(D4091:F4280),"")</f>
        <v/>
      </c>
      <c r="U4091" s="14" t="n">
        <v>0</v>
      </c>
      <c r="V4091" s="14">
        <f>IF(T4091="","",T4091-U4091)</f>
        <v/>
      </c>
      <c r="AS4091" s="13" t="n"/>
      <c r="AT4091" s="13" t="n"/>
      <c r="AU4091" s="13" t="n"/>
    </row>
    <row r="4092">
      <c r="C4092" s="13" t="n">
        <v>179</v>
      </c>
      <c r="D4092" s="13">
        <f>(Ret_Fourth_central_moment_5var!D366)^0.5</f>
        <v/>
      </c>
      <c r="E4092" s="13">
        <f>(Ret_Fourth_central_moment_5var!E366)^0.5</f>
        <v/>
      </c>
      <c r="F4092" s="13">
        <f>(Ret_Fourth_central_moment_5var!F366)^0.5</f>
        <v/>
      </c>
      <c r="T4092" s="14">
        <f>IF(F4091=24,SUM(D4092:F4281),"")</f>
        <v/>
      </c>
      <c r="U4092" s="14" t="n">
        <v>0</v>
      </c>
      <c r="V4092" s="14">
        <f>IF(T4092="","",T4092-U4092)</f>
        <v/>
      </c>
      <c r="AS4092" s="13" t="n"/>
      <c r="AT4092" s="13" t="n"/>
      <c r="AU4092" s="13" t="n"/>
    </row>
    <row r="4093">
      <c r="C4093" s="13" t="n">
        <v>180</v>
      </c>
      <c r="D4093" s="13">
        <f>(Ret_Fourth_central_moment_5var!D367)^0.5</f>
        <v/>
      </c>
      <c r="E4093" s="13">
        <f>(Ret_Fourth_central_moment_5var!E367)^0.5</f>
        <v/>
      </c>
      <c r="F4093" s="13">
        <f>(Ret_Fourth_central_moment_5var!F367)^0.5</f>
        <v/>
      </c>
      <c r="T4093" s="14">
        <f>IF(F4092=24,SUM(D4093:F4282),"")</f>
        <v/>
      </c>
      <c r="U4093" s="14" t="n">
        <v>0</v>
      </c>
      <c r="V4093" s="14">
        <f>IF(T4093="","",T4093-U4093)</f>
        <v/>
      </c>
      <c r="AS4093" s="13" t="n"/>
      <c r="AT4093" s="13" t="n"/>
      <c r="AU4093" s="13" t="n"/>
    </row>
    <row r="4094">
      <c r="C4094" s="13" t="n">
        <v>181</v>
      </c>
      <c r="D4094" s="13">
        <f>(Ret_Fourth_central_moment_5var!D368)^0.5</f>
        <v/>
      </c>
      <c r="E4094" s="13">
        <f>(Ret_Fourth_central_moment_5var!E368)^0.5</f>
        <v/>
      </c>
      <c r="F4094" s="13">
        <f>(Ret_Fourth_central_moment_5var!F368)^0.5</f>
        <v/>
      </c>
      <c r="T4094" s="14">
        <f>IF(F4093=24,SUM(D4094:F4283),"")</f>
        <v/>
      </c>
      <c r="U4094" s="14" t="n">
        <v>0</v>
      </c>
      <c r="V4094" s="14">
        <f>IF(T4094="","",T4094-U4094)</f>
        <v/>
      </c>
      <c r="AS4094" s="13" t="n"/>
      <c r="AT4094" s="13" t="n"/>
      <c r="AU4094" s="13" t="n"/>
    </row>
    <row r="4095">
      <c r="C4095" s="13" t="n">
        <v>182</v>
      </c>
      <c r="D4095" s="13">
        <f>(Ret_Fourth_central_moment_5var!D369)^0.5</f>
        <v/>
      </c>
      <c r="E4095" s="13">
        <f>(Ret_Fourth_central_moment_5var!E369)^0.5</f>
        <v/>
      </c>
      <c r="F4095" s="13">
        <f>(Ret_Fourth_central_moment_5var!F369)^0.5</f>
        <v/>
      </c>
      <c r="T4095" s="14">
        <f>IF(F4094=24,SUM(D4095:F4284),"")</f>
        <v/>
      </c>
      <c r="U4095" s="14" t="n">
        <v>0</v>
      </c>
      <c r="V4095" s="14">
        <f>IF(T4095="","",T4095-U4095)</f>
        <v/>
      </c>
      <c r="AS4095" s="13" t="n"/>
      <c r="AT4095" s="13" t="n"/>
      <c r="AU4095" s="13" t="n"/>
    </row>
    <row r="4096">
      <c r="C4096" s="13" t="n">
        <v>183</v>
      </c>
      <c r="D4096" s="13">
        <f>(Ret_Fourth_central_moment_5var!D370)^0.5</f>
        <v/>
      </c>
      <c r="E4096" s="13">
        <f>(Ret_Fourth_central_moment_5var!E370)^0.5</f>
        <v/>
      </c>
      <c r="F4096" s="13">
        <f>(Ret_Fourth_central_moment_5var!F370)^0.5</f>
        <v/>
      </c>
      <c r="T4096" s="14">
        <f>IF(F4095=24,SUM(D4096:F4285),"")</f>
        <v/>
      </c>
      <c r="U4096" s="14" t="n">
        <v>0</v>
      </c>
      <c r="V4096" s="14">
        <f>IF(T4096="","",T4096-U4096)</f>
        <v/>
      </c>
      <c r="AS4096" s="13" t="n"/>
      <c r="AT4096" s="13" t="n"/>
      <c r="AU4096" s="13" t="n"/>
    </row>
    <row r="4097">
      <c r="C4097" s="13" t="n">
        <v>184</v>
      </c>
      <c r="D4097" s="13">
        <f>(Ret_Fourth_central_moment_5var!D371)^0.5</f>
        <v/>
      </c>
      <c r="E4097" s="13">
        <f>(Ret_Fourth_central_moment_5var!E371)^0.5</f>
        <v/>
      </c>
      <c r="F4097" s="13">
        <f>(Ret_Fourth_central_moment_5var!F371)^0.5</f>
        <v/>
      </c>
      <c r="T4097" s="14">
        <f>IF(F4096=24,SUM(D4097:F4286),"")</f>
        <v/>
      </c>
      <c r="U4097" s="14" t="n">
        <v>0</v>
      </c>
      <c r="V4097" s="14">
        <f>IF(T4097="","",T4097-U4097)</f>
        <v/>
      </c>
      <c r="AS4097" s="13" t="n"/>
      <c r="AT4097" s="13" t="n"/>
      <c r="AU4097" s="13" t="n"/>
    </row>
    <row r="4098">
      <c r="C4098" s="13" t="n">
        <v>185</v>
      </c>
      <c r="D4098" s="13">
        <f>(Ret_Fourth_central_moment_5var!D372)^0.5</f>
        <v/>
      </c>
      <c r="E4098" s="13">
        <f>(Ret_Fourth_central_moment_5var!E372)^0.5</f>
        <v/>
      </c>
      <c r="F4098" s="13">
        <f>(Ret_Fourth_central_moment_5var!F372)^0.5</f>
        <v/>
      </c>
      <c r="T4098" s="14">
        <f>IF(F4097=24,SUM(D4098:F4287),"")</f>
        <v/>
      </c>
      <c r="U4098" s="14" t="n">
        <v>0</v>
      </c>
      <c r="V4098" s="14">
        <f>IF(T4098="","",T4098-U4098)</f>
        <v/>
      </c>
      <c r="AS4098" s="13" t="n"/>
      <c r="AT4098" s="13" t="n"/>
      <c r="AU4098" s="13" t="n"/>
    </row>
    <row r="4099">
      <c r="C4099" s="13" t="n">
        <v>186</v>
      </c>
      <c r="D4099" s="13">
        <f>(Ret_Fourth_central_moment_5var!D373)^0.5</f>
        <v/>
      </c>
      <c r="E4099" s="13">
        <f>(Ret_Fourth_central_moment_5var!E373)^0.5</f>
        <v/>
      </c>
      <c r="F4099" s="13">
        <f>(Ret_Fourth_central_moment_5var!F373)^0.5</f>
        <v/>
      </c>
      <c r="T4099" s="14">
        <f>IF(F4098=24,SUM(D4099:F4288),"")</f>
        <v/>
      </c>
      <c r="U4099" s="14" t="n">
        <v>0</v>
      </c>
      <c r="V4099" s="14">
        <f>IF(T4099="","",T4099-U4099)</f>
        <v/>
      </c>
      <c r="AS4099" s="13" t="n"/>
      <c r="AT4099" s="13" t="n"/>
      <c r="AU4099" s="13" t="n"/>
    </row>
    <row r="4100">
      <c r="C4100" s="13" t="n">
        <v>187</v>
      </c>
      <c r="D4100" s="13">
        <f>(Ret_Fourth_central_moment_5var!D374)^0.5</f>
        <v/>
      </c>
      <c r="E4100" s="13">
        <f>(Ret_Fourth_central_moment_5var!E374)^0.5</f>
        <v/>
      </c>
      <c r="F4100" s="13">
        <f>(Ret_Fourth_central_moment_5var!F374)^0.5</f>
        <v/>
      </c>
      <c r="T4100" s="14">
        <f>IF(F4099=24,SUM(D4100:F4289),"")</f>
        <v/>
      </c>
      <c r="U4100" s="14" t="n">
        <v>0</v>
      </c>
      <c r="V4100" s="14">
        <f>IF(T4100="","",T4100-U4100)</f>
        <v/>
      </c>
      <c r="AS4100" s="13" t="n"/>
      <c r="AT4100" s="13" t="n"/>
      <c r="AU4100" s="13" t="n"/>
    </row>
    <row r="4101">
      <c r="C4101" s="13" t="n">
        <v>188</v>
      </c>
      <c r="D4101" s="13">
        <f>(Ret_Fourth_central_moment_5var!D375)^0.5</f>
        <v/>
      </c>
      <c r="E4101" s="13">
        <f>(Ret_Fourth_central_moment_5var!E375)^0.5</f>
        <v/>
      </c>
      <c r="F4101" s="13">
        <f>(Ret_Fourth_central_moment_5var!F375)^0.5</f>
        <v/>
      </c>
      <c r="T4101" s="14">
        <f>IF(F4100=24,SUM(D4101:F4290),"")</f>
        <v/>
      </c>
      <c r="U4101" s="14" t="n">
        <v>0</v>
      </c>
      <c r="V4101" s="14">
        <f>IF(T4101="","",T4101-U4101)</f>
        <v/>
      </c>
      <c r="AS4101" s="13" t="n"/>
      <c r="AT4101" s="13" t="n"/>
      <c r="AU4101" s="13" t="n"/>
    </row>
    <row r="4102">
      <c r="C4102" s="13" t="n">
        <v>189</v>
      </c>
      <c r="D4102" s="13">
        <f>(Ret_Fourth_central_moment_5var!D376)^0.5</f>
        <v/>
      </c>
      <c r="E4102" s="13">
        <f>(Ret_Fourth_central_moment_5var!E376)^0.5</f>
        <v/>
      </c>
      <c r="F4102" s="13">
        <f>(Ret_Fourth_central_moment_5var!F376)^0.5</f>
        <v/>
      </c>
      <c r="T4102" s="14">
        <f>IF(F4101=24,SUM(D4102:F4291),"")</f>
        <v/>
      </c>
      <c r="U4102" s="14" t="n">
        <v>0</v>
      </c>
      <c r="V4102" s="14">
        <f>IF(T4102="","",T4102-U4102)</f>
        <v/>
      </c>
      <c r="AS4102" s="13" t="n"/>
      <c r="AT4102" s="13" t="n"/>
      <c r="AU4102" s="13" t="n"/>
    </row>
    <row r="4103">
      <c r="C4103" s="13" t="n">
        <v>190</v>
      </c>
      <c r="D4103" s="13">
        <f>(Ret_Fourth_central_moment_5var!D377)^0.5</f>
        <v/>
      </c>
      <c r="E4103" s="13">
        <f>(Ret_Fourth_central_moment_5var!E377)^0.5</f>
        <v/>
      </c>
      <c r="F4103" s="13">
        <f>(Ret_Fourth_central_moment_5var!F377)^0.5</f>
        <v/>
      </c>
      <c r="T4103" s="14">
        <f>IF(F4102=24,SUM(D4103:F4292),"")</f>
        <v/>
      </c>
      <c r="U4103" s="14" t="n">
        <v>0</v>
      </c>
      <c r="V4103" s="14">
        <f>IF(T4103="","",T4103-U4103)</f>
        <v/>
      </c>
      <c r="AS4103" s="13" t="n"/>
      <c r="AT4103" s="13" t="n"/>
      <c r="AU4103" s="13" t="n"/>
    </row>
    <row r="4104">
      <c r="C4104" s="13" t="n">
        <v>191</v>
      </c>
      <c r="D4104" s="13">
        <f>(Ret_Fourth_central_moment_5var!D378)^0.5</f>
        <v/>
      </c>
      <c r="E4104" s="13">
        <f>(Ret_Fourth_central_moment_5var!E378)^0.5</f>
        <v/>
      </c>
      <c r="F4104" s="13">
        <f>(Ret_Fourth_central_moment_5var!F378)^0.5</f>
        <v/>
      </c>
      <c r="T4104" s="14">
        <f>IF(F4103=24,SUM(D4104:F4293),"")</f>
        <v/>
      </c>
      <c r="U4104" s="14" t="n">
        <v>0</v>
      </c>
      <c r="V4104" s="14">
        <f>IF(T4104="","",T4104-U4104)</f>
        <v/>
      </c>
      <c r="AS4104" s="13" t="n"/>
      <c r="AT4104" s="13" t="n"/>
      <c r="AU4104" s="13" t="n"/>
    </row>
    <row r="4105">
      <c r="C4105" s="13" t="n">
        <v>192</v>
      </c>
      <c r="D4105" s="13">
        <f>(Ret_Fourth_central_moment_5var!D379)^0.5</f>
        <v/>
      </c>
      <c r="E4105" s="13">
        <f>(Ret_Fourth_central_moment_5var!E379)^0.5</f>
        <v/>
      </c>
      <c r="F4105" s="13">
        <f>(Ret_Fourth_central_moment_5var!F379)^0.5</f>
        <v/>
      </c>
      <c r="T4105" s="14">
        <f>IF(F4104=24,SUM(D4105:F4294),"")</f>
        <v/>
      </c>
      <c r="U4105" s="14" t="n">
        <v>0</v>
      </c>
      <c r="V4105" s="14">
        <f>IF(T4105="","",T4105-U4105)</f>
        <v/>
      </c>
      <c r="AS4105" s="13" t="n"/>
      <c r="AT4105" s="13" t="n"/>
      <c r="AU4105" s="13" t="n"/>
    </row>
    <row r="4106">
      <c r="C4106" s="13" t="n">
        <v>193</v>
      </c>
      <c r="D4106" s="13">
        <f>(Ret_Fourth_central_moment_5var!D380)^0.5</f>
        <v/>
      </c>
      <c r="E4106" s="13">
        <f>(Ret_Fourth_central_moment_5var!E380)^0.5</f>
        <v/>
      </c>
      <c r="F4106" s="13">
        <f>(Ret_Fourth_central_moment_5var!F380)^0.5</f>
        <v/>
      </c>
      <c r="T4106" s="14">
        <f>IF(F4105=24,SUM(D4106:F4295),"")</f>
        <v/>
      </c>
      <c r="U4106" s="14" t="n">
        <v>0</v>
      </c>
      <c r="V4106" s="14">
        <f>IF(T4106="","",T4106-U4106)</f>
        <v/>
      </c>
      <c r="AS4106" s="13" t="n"/>
      <c r="AT4106" s="13" t="n"/>
      <c r="AU4106" s="13" t="n"/>
    </row>
    <row r="4107">
      <c r="C4107" s="13" t="n">
        <v>194</v>
      </c>
      <c r="D4107" s="13">
        <f>(Ret_Fourth_central_moment_5var!D381)^0.5</f>
        <v/>
      </c>
      <c r="E4107" s="13">
        <f>(Ret_Fourth_central_moment_5var!E381)^0.5</f>
        <v/>
      </c>
      <c r="F4107" s="13">
        <f>(Ret_Fourth_central_moment_5var!F381)^0.5</f>
        <v/>
      </c>
      <c r="T4107" s="14">
        <f>IF(F4106=24,SUM(D4107:F4296),"")</f>
        <v/>
      </c>
      <c r="U4107" s="14" t="n">
        <v>0</v>
      </c>
      <c r="V4107" s="14">
        <f>IF(T4107="","",T4107-U4107)</f>
        <v/>
      </c>
      <c r="AS4107" s="13" t="n"/>
      <c r="AT4107" s="13" t="n"/>
      <c r="AU4107" s="13" t="n"/>
    </row>
    <row r="4108">
      <c r="C4108" s="13" t="n">
        <v>195</v>
      </c>
      <c r="D4108" s="13">
        <f>(Ret_Fourth_central_moment_5var!D382)^0.5</f>
        <v/>
      </c>
      <c r="E4108" s="13">
        <f>(Ret_Fourth_central_moment_5var!E382)^0.5</f>
        <v/>
      </c>
      <c r="F4108" s="13">
        <f>(Ret_Fourth_central_moment_5var!F382)^0.5</f>
        <v/>
      </c>
      <c r="T4108" s="14">
        <f>IF(F4107=24,SUM(D4108:F4297),"")</f>
        <v/>
      </c>
      <c r="U4108" s="14" t="n">
        <v>0</v>
      </c>
      <c r="V4108" s="14">
        <f>IF(T4108="","",T4108-U4108)</f>
        <v/>
      </c>
      <c r="AS4108" s="13" t="n"/>
      <c r="AT4108" s="13" t="n"/>
      <c r="AU4108" s="13" t="n"/>
    </row>
    <row r="4109">
      <c r="C4109" s="13" t="n">
        <v>196</v>
      </c>
      <c r="D4109" s="13">
        <f>(Ret_Fourth_central_moment_5var!D383)^0.5</f>
        <v/>
      </c>
      <c r="E4109" s="13">
        <f>(Ret_Fourth_central_moment_5var!E383)^0.5</f>
        <v/>
      </c>
      <c r="F4109" s="13">
        <f>(Ret_Fourth_central_moment_5var!F383)^0.5</f>
        <v/>
      </c>
      <c r="T4109" s="14">
        <f>IF(F4108=24,SUM(D4109:F4298),"")</f>
        <v/>
      </c>
      <c r="U4109" s="14" t="n">
        <v>0</v>
      </c>
      <c r="V4109" s="14">
        <f>IF(T4109="","",T4109-U4109)</f>
        <v/>
      </c>
      <c r="AS4109" s="13" t="n"/>
      <c r="AT4109" s="13" t="n"/>
      <c r="AU4109" s="13" t="n"/>
    </row>
    <row r="4110">
      <c r="C4110" s="13" t="n">
        <v>197</v>
      </c>
      <c r="D4110" s="13">
        <f>(Ret_Fourth_central_moment_5var!D384)^0.5</f>
        <v/>
      </c>
      <c r="E4110" s="13">
        <f>(Ret_Fourth_central_moment_5var!E384)^0.5</f>
        <v/>
      </c>
      <c r="F4110" s="13">
        <f>(Ret_Fourth_central_moment_5var!F384)^0.5</f>
        <v/>
      </c>
      <c r="T4110" s="14">
        <f>IF(F4109=24,SUM(D4110:F4299),"")</f>
        <v/>
      </c>
      <c r="U4110" s="14" t="n">
        <v>0</v>
      </c>
      <c r="V4110" s="14">
        <f>IF(T4110="","",T4110-U4110)</f>
        <v/>
      </c>
      <c r="AS4110" s="13" t="n"/>
      <c r="AT4110" s="13" t="n"/>
      <c r="AU4110" s="13" t="n"/>
    </row>
    <row r="4111">
      <c r="C4111" s="13" t="n">
        <v>198</v>
      </c>
      <c r="D4111" s="13">
        <f>(Ret_Fourth_central_moment_5var!D385)^0.5</f>
        <v/>
      </c>
      <c r="E4111" s="13">
        <f>(Ret_Fourth_central_moment_5var!E385)^0.5</f>
        <v/>
      </c>
      <c r="F4111" s="13">
        <f>(Ret_Fourth_central_moment_5var!F385)^0.5</f>
        <v/>
      </c>
      <c r="T4111" s="14">
        <f>IF(F4110=24,SUM(D4111:F4300),"")</f>
        <v/>
      </c>
      <c r="U4111" s="14" t="n">
        <v>0</v>
      </c>
      <c r="V4111" s="14">
        <f>IF(T4111="","",T4111-U4111)</f>
        <v/>
      </c>
      <c r="AS4111" s="13" t="n"/>
      <c r="AT4111" s="13" t="n"/>
      <c r="AU4111" s="13" t="n"/>
    </row>
    <row r="4112">
      <c r="T4112" s="14">
        <f>IF(F4111=24,SUM(D4112:F4301),"")</f>
        <v/>
      </c>
      <c r="U4112" s="14" t="n">
        <v>0</v>
      </c>
      <c r="V4112" s="14">
        <f>IF(T4112="","",T4112-U4112)</f>
        <v/>
      </c>
      <c r="AS4112" s="13" t="n"/>
      <c r="AT4112" s="13" t="n"/>
      <c r="AU4112" s="13" t="n"/>
    </row>
    <row r="4113">
      <c r="C4113" s="13" t="inlineStr">
        <is>
          <t>z(RLT)</t>
        </is>
      </c>
      <c r="D4113" s="13" t="n">
        <v>22</v>
      </c>
      <c r="E4113" s="13" t="n">
        <v>23</v>
      </c>
      <c r="F4113" s="13" t="n">
        <v>24</v>
      </c>
      <c r="T4113" s="14">
        <f>IF(F4112=24,SUM(D4113:F4302),"")</f>
        <v/>
      </c>
      <c r="U4113" s="14" t="n">
        <v>0</v>
      </c>
      <c r="V4113" s="14">
        <f>IF(T4113="","",T4113-U4113)</f>
        <v/>
      </c>
      <c r="AS4113" s="13" t="n"/>
      <c r="AT4113" s="13" t="n"/>
      <c r="AU4113" s="13" t="n"/>
    </row>
    <row r="4114">
      <c r="C4114" s="13" t="n">
        <v>9</v>
      </c>
      <c r="D4114" s="13">
        <f>Retailers_stock_balance!D6148</f>
        <v/>
      </c>
      <c r="E4114" s="13">
        <f>Retailers_stock_balance!E6148</f>
        <v/>
      </c>
      <c r="F4114" s="13">
        <f>Retailers_stock_balance!F6148</f>
        <v/>
      </c>
      <c r="T4114" s="14">
        <f>IF(F4113=24,SUM(D4114:F4303),"")</f>
        <v/>
      </c>
      <c r="U4114" s="14" t="n">
        <v>0</v>
      </c>
      <c r="V4114" s="14">
        <f>IF(T4114="","",T4114-U4114)</f>
        <v/>
      </c>
      <c r="AS4114" s="13" t="n"/>
      <c r="AT4114" s="13" t="n"/>
      <c r="AU4114" s="13" t="n"/>
    </row>
    <row r="4115">
      <c r="C4115" s="13" t="n">
        <v>10</v>
      </c>
      <c r="D4115" s="13">
        <f>Retailers_stock_balance!D6149</f>
        <v/>
      </c>
      <c r="E4115" s="13">
        <f>Retailers_stock_balance!E6149</f>
        <v/>
      </c>
      <c r="F4115" s="13">
        <f>Retailers_stock_balance!F6149</f>
        <v/>
      </c>
      <c r="T4115" s="14">
        <f>IF(F4114=24,SUM(D4115:F4304),"")</f>
        <v/>
      </c>
      <c r="U4115" s="14" t="n">
        <v>0</v>
      </c>
      <c r="V4115" s="14">
        <f>IF(T4115="","",T4115-U4115)</f>
        <v/>
      </c>
      <c r="AS4115" s="13" t="n"/>
      <c r="AT4115" s="13" t="n"/>
      <c r="AU4115" s="13" t="n"/>
    </row>
    <row r="4116">
      <c r="C4116" s="13" t="n">
        <v>11</v>
      </c>
      <c r="D4116" s="13">
        <f>Retailers_stock_balance!D6150</f>
        <v/>
      </c>
      <c r="E4116" s="13">
        <f>Retailers_stock_balance!E6150</f>
        <v/>
      </c>
      <c r="F4116" s="13">
        <f>Retailers_stock_balance!F6150</f>
        <v/>
      </c>
      <c r="T4116" s="14">
        <f>IF(F4115=24,SUM(D4116:F4305),"")</f>
        <v/>
      </c>
      <c r="U4116" s="14" t="n">
        <v>0</v>
      </c>
      <c r="V4116" s="14">
        <f>IF(T4116="","",T4116-U4116)</f>
        <v/>
      </c>
      <c r="AS4116" s="13" t="n"/>
      <c r="AT4116" s="13" t="n"/>
      <c r="AU4116" s="13" t="n"/>
    </row>
    <row r="4117">
      <c r="C4117" s="13" t="n">
        <v>12</v>
      </c>
      <c r="D4117" s="13">
        <f>Retailers_stock_balance!D6151</f>
        <v/>
      </c>
      <c r="E4117" s="13">
        <f>Retailers_stock_balance!E6151</f>
        <v/>
      </c>
      <c r="F4117" s="13">
        <f>Retailers_stock_balance!F6151</f>
        <v/>
      </c>
      <c r="T4117" s="14">
        <f>IF(F4116=24,SUM(D4117:F4306),"")</f>
        <v/>
      </c>
      <c r="U4117" s="14" t="n">
        <v>0</v>
      </c>
      <c r="V4117" s="14">
        <f>IF(T4117="","",T4117-U4117)</f>
        <v/>
      </c>
      <c r="AS4117" s="13" t="n"/>
      <c r="AT4117" s="13" t="n"/>
      <c r="AU4117" s="13" t="n"/>
    </row>
    <row r="4118">
      <c r="C4118" s="13" t="n">
        <v>13</v>
      </c>
      <c r="D4118" s="13">
        <f>Retailers_stock_balance!D6152</f>
        <v/>
      </c>
      <c r="E4118" s="13">
        <f>Retailers_stock_balance!E6152</f>
        <v/>
      </c>
      <c r="F4118" s="13">
        <f>Retailers_stock_balance!F6152</f>
        <v/>
      </c>
      <c r="T4118" s="14">
        <f>IF(F4117=24,SUM(D4118:F4307),"")</f>
        <v/>
      </c>
      <c r="U4118" s="14" t="n">
        <v>0</v>
      </c>
      <c r="V4118" s="14">
        <f>IF(T4118="","",T4118-U4118)</f>
        <v/>
      </c>
      <c r="AS4118" s="13" t="n">
        <v>86</v>
      </c>
      <c r="AT4118" s="13" t="inlineStr">
        <is>
          <t>z(RLT)</t>
        </is>
      </c>
      <c r="AU4118" s="13" t="n">
        <v>16</v>
      </c>
    </row>
    <row r="4119">
      <c r="C4119" s="13" t="n">
        <v>14</v>
      </c>
      <c r="D4119" s="13">
        <f>Retailers_stock_balance!D6153</f>
        <v/>
      </c>
      <c r="E4119" s="13">
        <f>Retailers_stock_balance!E6153</f>
        <v/>
      </c>
      <c r="F4119" s="13">
        <f>Retailers_stock_balance!F6153</f>
        <v/>
      </c>
      <c r="T4119" s="14">
        <f>IF(F4118=24,SUM(D4119:F4308),"")</f>
        <v/>
      </c>
      <c r="U4119" s="14" t="n">
        <v>0</v>
      </c>
      <c r="V4119" s="14">
        <f>IF(T4119="","",T4119-U4119)</f>
        <v/>
      </c>
      <c r="AS4119" s="13" t="n">
        <v>87</v>
      </c>
      <c r="AT4119" s="13" t="n"/>
      <c r="AU4119" s="13" t="inlineStr">
        <is>
          <t>NOVOFactories_stock_balance!D193</t>
        </is>
      </c>
    </row>
    <row r="4120">
      <c r="C4120" s="13" t="n">
        <v>15</v>
      </c>
      <c r="D4120" s="13">
        <f>Retailers_stock_balance!D6154</f>
        <v/>
      </c>
      <c r="E4120" s="13">
        <f>Retailers_stock_balance!E6154</f>
        <v/>
      </c>
      <c r="F4120" s="13">
        <f>Retailers_stock_balance!F6154</f>
        <v/>
      </c>
      <c r="T4120" s="14">
        <f>IF(F4119=24,SUM(D4120:F4309),"")</f>
        <v/>
      </c>
      <c r="U4120" s="14" t="n">
        <v>0</v>
      </c>
      <c r="V4120" s="14">
        <f>IF(T4120="","",T4120-U4120)</f>
        <v/>
      </c>
      <c r="AS4120" s="13" t="n"/>
      <c r="AT4120" s="13" t="n"/>
      <c r="AU4120" s="13" t="n"/>
    </row>
    <row r="4121">
      <c r="C4121" s="13" t="n">
        <v>16</v>
      </c>
      <c r="D4121" s="13">
        <f>Retailers_stock_balance!D6155</f>
        <v/>
      </c>
      <c r="E4121" s="13">
        <f>Retailers_stock_balance!E6155</f>
        <v/>
      </c>
      <c r="F4121" s="13">
        <f>Retailers_stock_balance!F6155</f>
        <v/>
      </c>
      <c r="T4121" s="14">
        <f>IF(F4120=24,SUM(D4121:F4310),"")</f>
        <v/>
      </c>
      <c r="U4121" s="14" t="n">
        <v>0</v>
      </c>
      <c r="V4121" s="14">
        <f>IF(T4121="","",T4121-U4121)</f>
        <v/>
      </c>
      <c r="AS4121" s="13" t="n"/>
      <c r="AT4121" s="13" t="n"/>
      <c r="AU4121" s="13" t="n"/>
    </row>
    <row r="4122">
      <c r="C4122" s="13" t="n">
        <v>17</v>
      </c>
      <c r="D4122" s="13">
        <f>Retailers_stock_balance!D6156</f>
        <v/>
      </c>
      <c r="E4122" s="13">
        <f>Retailers_stock_balance!E6156</f>
        <v/>
      </c>
      <c r="F4122" s="13">
        <f>Retailers_stock_balance!F6156</f>
        <v/>
      </c>
      <c r="T4122" s="14">
        <f>IF(F4121=24,SUM(D4122:F4311),"")</f>
        <v/>
      </c>
      <c r="U4122" s="14" t="n">
        <v>0</v>
      </c>
      <c r="V4122" s="14">
        <f>IF(T4122="","",T4122-U4122)</f>
        <v/>
      </c>
      <c r="AS4122" s="13" t="n"/>
      <c r="AT4122" s="13" t="n"/>
      <c r="AU4122" s="13" t="n"/>
    </row>
    <row r="4123">
      <c r="C4123" s="13" t="n">
        <v>18</v>
      </c>
      <c r="D4123" s="13">
        <f>Retailers_stock_balance!D6157</f>
        <v/>
      </c>
      <c r="E4123" s="13">
        <f>Retailers_stock_balance!E6157</f>
        <v/>
      </c>
      <c r="F4123" s="13">
        <f>Retailers_stock_balance!F6157</f>
        <v/>
      </c>
      <c r="T4123" s="14">
        <f>IF(F4122=24,SUM(D4123:F4312),"")</f>
        <v/>
      </c>
      <c r="U4123" s="14" t="n">
        <v>0</v>
      </c>
      <c r="V4123" s="14">
        <f>IF(T4123="","",T4123-U4123)</f>
        <v/>
      </c>
      <c r="AS4123" s="13" t="n"/>
      <c r="AT4123" s="13" t="n"/>
      <c r="AU4123" s="13" t="n"/>
    </row>
    <row r="4124">
      <c r="C4124" s="13" t="n">
        <v>19</v>
      </c>
      <c r="D4124" s="13">
        <f>Retailers_stock_balance!D6158</f>
        <v/>
      </c>
      <c r="E4124" s="13">
        <f>Retailers_stock_balance!E6158</f>
        <v/>
      </c>
      <c r="F4124" s="13">
        <f>Retailers_stock_balance!F6158</f>
        <v/>
      </c>
      <c r="T4124" s="14">
        <f>IF(F4123=24,SUM(D4124:F4313),"")</f>
        <v/>
      </c>
      <c r="U4124" s="14" t="n">
        <v>0</v>
      </c>
      <c r="V4124" s="14">
        <f>IF(T4124="","",T4124-U4124)</f>
        <v/>
      </c>
      <c r="AS4124" s="13" t="n"/>
      <c r="AT4124" s="13" t="n"/>
      <c r="AU4124" s="13" t="n"/>
    </row>
    <row r="4125">
      <c r="C4125" s="13" t="n">
        <v>20</v>
      </c>
      <c r="D4125" s="13">
        <f>Retailers_stock_balance!D6159</f>
        <v/>
      </c>
      <c r="E4125" s="13">
        <f>Retailers_stock_balance!E6159</f>
        <v/>
      </c>
      <c r="F4125" s="13">
        <f>Retailers_stock_balance!F6159</f>
        <v/>
      </c>
      <c r="T4125" s="14">
        <f>IF(F4124=24,SUM(D4125:F4314),"")</f>
        <v/>
      </c>
      <c r="U4125" s="14" t="n">
        <v>0</v>
      </c>
      <c r="V4125" s="14">
        <f>IF(T4125="","",T4125-U4125)</f>
        <v/>
      </c>
      <c r="AS4125" s="13" t="n"/>
      <c r="AT4125" s="13" t="n"/>
      <c r="AU4125" s="13" t="n"/>
    </row>
    <row r="4126">
      <c r="C4126" s="13" t="n">
        <v>21</v>
      </c>
      <c r="D4126" s="13">
        <f>Retailers_stock_balance!D6160</f>
        <v/>
      </c>
      <c r="E4126" s="13">
        <f>Retailers_stock_balance!E6160</f>
        <v/>
      </c>
      <c r="F4126" s="13">
        <f>Retailers_stock_balance!F6160</f>
        <v/>
      </c>
      <c r="T4126" s="14">
        <f>IF(F4125=24,SUM(D4126:F4315),"")</f>
        <v/>
      </c>
      <c r="U4126" s="14" t="n">
        <v>0</v>
      </c>
      <c r="V4126" s="14">
        <f>IF(T4126="","",T4126-U4126)</f>
        <v/>
      </c>
      <c r="AS4126" s="13" t="n"/>
      <c r="AT4126" s="13" t="n"/>
      <c r="AU4126" s="13" t="n"/>
    </row>
    <row r="4127">
      <c r="C4127" s="13" t="n">
        <v>22</v>
      </c>
      <c r="D4127" s="13">
        <f>Retailers_stock_balance!D6161</f>
        <v/>
      </c>
      <c r="E4127" s="13">
        <f>Retailers_stock_balance!E6161</f>
        <v/>
      </c>
      <c r="F4127" s="13">
        <f>Retailers_stock_balance!F6161</f>
        <v/>
      </c>
      <c r="T4127" s="14">
        <f>IF(F4126=24,SUM(D4127:F4316),"")</f>
        <v/>
      </c>
      <c r="U4127" s="14" t="n">
        <v>0</v>
      </c>
      <c r="V4127" s="14">
        <f>IF(T4127="","",T4127-U4127)</f>
        <v/>
      </c>
      <c r="AS4127" s="13" t="n"/>
      <c r="AT4127" s="13" t="n"/>
      <c r="AU4127" s="13" t="n"/>
    </row>
    <row r="4128">
      <c r="C4128" s="13" t="n">
        <v>23</v>
      </c>
      <c r="D4128" s="13">
        <f>Retailers_stock_balance!D6162</f>
        <v/>
      </c>
      <c r="E4128" s="13">
        <f>Retailers_stock_balance!E6162</f>
        <v/>
      </c>
      <c r="F4128" s="13">
        <f>Retailers_stock_balance!F6162</f>
        <v/>
      </c>
      <c r="T4128" s="14">
        <f>IF(F4127=24,SUM(D4128:F4317),"")</f>
        <v/>
      </c>
      <c r="U4128" s="14" t="n">
        <v>0</v>
      </c>
      <c r="V4128" s="14">
        <f>IF(T4128="","",T4128-U4128)</f>
        <v/>
      </c>
      <c r="AS4128" s="13" t="n"/>
      <c r="AT4128" s="13" t="n"/>
      <c r="AU4128" s="13" t="n"/>
    </row>
    <row r="4129">
      <c r="C4129" s="13" t="n">
        <v>24</v>
      </c>
      <c r="D4129" s="13">
        <f>Retailers_stock_balance!D6163</f>
        <v/>
      </c>
      <c r="E4129" s="13">
        <f>Retailers_stock_balance!E6163</f>
        <v/>
      </c>
      <c r="F4129" s="13">
        <f>Retailers_stock_balance!F6163</f>
        <v/>
      </c>
      <c r="T4129" s="14">
        <f>IF(F4128=24,SUM(D4129:F4318),"")</f>
        <v/>
      </c>
      <c r="U4129" s="14" t="n">
        <v>0</v>
      </c>
      <c r="V4129" s="14">
        <f>IF(T4129="","",T4129-U4129)</f>
        <v/>
      </c>
      <c r="AS4129" s="13" t="n"/>
      <c r="AT4129" s="13" t="n"/>
      <c r="AU4129" s="13" t="n"/>
    </row>
    <row r="4130">
      <c r="C4130" s="13" t="n">
        <v>25</v>
      </c>
      <c r="D4130" s="13">
        <f>Retailers_stock_balance!D6164</f>
        <v/>
      </c>
      <c r="E4130" s="13">
        <f>Retailers_stock_balance!E6164</f>
        <v/>
      </c>
      <c r="F4130" s="13">
        <f>Retailers_stock_balance!F6164</f>
        <v/>
      </c>
      <c r="T4130" s="14">
        <f>IF(F4129=24,SUM(D4130:F4319),"")</f>
        <v/>
      </c>
      <c r="U4130" s="14" t="n">
        <v>0</v>
      </c>
      <c r="V4130" s="14">
        <f>IF(T4130="","",T4130-U4130)</f>
        <v/>
      </c>
      <c r="AS4130" s="13" t="n"/>
      <c r="AT4130" s="13" t="n"/>
      <c r="AU4130" s="13" t="n"/>
    </row>
    <row r="4131">
      <c r="C4131" s="13" t="n">
        <v>26</v>
      </c>
      <c r="D4131" s="13">
        <f>Retailers_stock_balance!D6165</f>
        <v/>
      </c>
      <c r="E4131" s="13">
        <f>Retailers_stock_balance!E6165</f>
        <v/>
      </c>
      <c r="F4131" s="13">
        <f>Retailers_stock_balance!F6165</f>
        <v/>
      </c>
      <c r="T4131" s="14">
        <f>IF(F4130=24,SUM(D4131:F4320),"")</f>
        <v/>
      </c>
      <c r="U4131" s="14" t="n">
        <v>0</v>
      </c>
      <c r="V4131" s="14">
        <f>IF(T4131="","",T4131-U4131)</f>
        <v/>
      </c>
      <c r="AS4131" s="13" t="n"/>
      <c r="AT4131" s="13" t="n"/>
      <c r="AU4131" s="13" t="n"/>
    </row>
    <row r="4132">
      <c r="C4132" s="13" t="n">
        <v>27</v>
      </c>
      <c r="D4132" s="13">
        <f>Retailers_stock_balance!D6166</f>
        <v/>
      </c>
      <c r="E4132" s="13">
        <f>Retailers_stock_balance!E6166</f>
        <v/>
      </c>
      <c r="F4132" s="13">
        <f>Retailers_stock_balance!F6166</f>
        <v/>
      </c>
      <c r="T4132" s="14">
        <f>IF(F4131=24,SUM(D4132:F4321),"")</f>
        <v/>
      </c>
      <c r="U4132" s="14" t="n">
        <v>0</v>
      </c>
      <c r="V4132" s="14">
        <f>IF(T4132="","",T4132-U4132)</f>
        <v/>
      </c>
      <c r="AS4132" s="13" t="n"/>
      <c r="AT4132" s="13" t="n"/>
      <c r="AU4132" s="13" t="n"/>
    </row>
    <row r="4133">
      <c r="C4133" s="13" t="n">
        <v>28</v>
      </c>
      <c r="D4133" s="13">
        <f>Retailers_stock_balance!D6167</f>
        <v/>
      </c>
      <c r="E4133" s="13">
        <f>Retailers_stock_balance!E6167</f>
        <v/>
      </c>
      <c r="F4133" s="13">
        <f>Retailers_stock_balance!F6167</f>
        <v/>
      </c>
      <c r="T4133" s="14">
        <f>IF(F4132=24,SUM(D4133:F4322),"")</f>
        <v/>
      </c>
      <c r="U4133" s="14" t="n">
        <v>0</v>
      </c>
      <c r="V4133" s="14">
        <f>IF(T4133="","",T4133-U4133)</f>
        <v/>
      </c>
      <c r="AS4133" s="13" t="n"/>
      <c r="AT4133" s="13" t="n"/>
      <c r="AU4133" s="13" t="n"/>
    </row>
    <row r="4134">
      <c r="C4134" s="13" t="n">
        <v>29</v>
      </c>
      <c r="D4134" s="13">
        <f>Retailers_stock_balance!D6168</f>
        <v/>
      </c>
      <c r="E4134" s="13">
        <f>Retailers_stock_balance!E6168</f>
        <v/>
      </c>
      <c r="F4134" s="13">
        <f>Retailers_stock_balance!F6168</f>
        <v/>
      </c>
      <c r="T4134" s="14">
        <f>IF(F4133=24,SUM(D4134:F4323),"")</f>
        <v/>
      </c>
      <c r="U4134" s="14" t="n">
        <v>0</v>
      </c>
      <c r="V4134" s="14">
        <f>IF(T4134="","",T4134-U4134)</f>
        <v/>
      </c>
      <c r="AS4134" s="13" t="n"/>
      <c r="AT4134" s="13" t="n"/>
      <c r="AU4134" s="13" t="n"/>
    </row>
    <row r="4135">
      <c r="C4135" s="13" t="n">
        <v>30</v>
      </c>
      <c r="D4135" s="13">
        <f>Retailers_stock_balance!D6169</f>
        <v/>
      </c>
      <c r="E4135" s="13">
        <f>Retailers_stock_balance!E6169</f>
        <v/>
      </c>
      <c r="F4135" s="13">
        <f>Retailers_stock_balance!F6169</f>
        <v/>
      </c>
      <c r="T4135" s="14">
        <f>IF(F4134=24,SUM(D4135:F4324),"")</f>
        <v/>
      </c>
      <c r="U4135" s="14" t="n">
        <v>0</v>
      </c>
      <c r="V4135" s="14">
        <f>IF(T4135="","",T4135-U4135)</f>
        <v/>
      </c>
      <c r="AS4135" s="13" t="n"/>
      <c r="AT4135" s="13" t="n"/>
      <c r="AU4135" s="13" t="n"/>
    </row>
    <row r="4136">
      <c r="C4136" s="13" t="n">
        <v>31</v>
      </c>
      <c r="D4136" s="13">
        <f>Retailers_stock_balance!D6170</f>
        <v/>
      </c>
      <c r="E4136" s="13">
        <f>Retailers_stock_balance!E6170</f>
        <v/>
      </c>
      <c r="F4136" s="13">
        <f>Retailers_stock_balance!F6170</f>
        <v/>
      </c>
      <c r="T4136" s="14">
        <f>IF(F4135=24,SUM(D4136:F4325),"")</f>
        <v/>
      </c>
      <c r="U4136" s="14" t="n">
        <v>0</v>
      </c>
      <c r="V4136" s="14">
        <f>IF(T4136="","",T4136-U4136)</f>
        <v/>
      </c>
      <c r="AS4136" s="13" t="n"/>
      <c r="AT4136" s="13" t="n"/>
      <c r="AU4136" s="13" t="n"/>
    </row>
    <row r="4137">
      <c r="C4137" s="13" t="n">
        <v>32</v>
      </c>
      <c r="D4137" s="13">
        <f>Retailers_stock_balance!D6171</f>
        <v/>
      </c>
      <c r="E4137" s="13">
        <f>Retailers_stock_balance!E6171</f>
        <v/>
      </c>
      <c r="F4137" s="13">
        <f>Retailers_stock_balance!F6171</f>
        <v/>
      </c>
      <c r="T4137" s="14">
        <f>IF(F4136=24,SUM(D4137:F4326),"")</f>
        <v/>
      </c>
      <c r="U4137" s="14" t="n">
        <v>0</v>
      </c>
      <c r="V4137" s="14">
        <f>IF(T4137="","",T4137-U4137)</f>
        <v/>
      </c>
      <c r="AS4137" s="13" t="n"/>
      <c r="AT4137" s="13" t="n"/>
      <c r="AU4137" s="13" t="n"/>
    </row>
    <row r="4138">
      <c r="C4138" s="13" t="n">
        <v>33</v>
      </c>
      <c r="D4138" s="13">
        <f>Retailers_stock_balance!D6172</f>
        <v/>
      </c>
      <c r="E4138" s="13">
        <f>Retailers_stock_balance!E6172</f>
        <v/>
      </c>
      <c r="F4138" s="13">
        <f>Retailers_stock_balance!F6172</f>
        <v/>
      </c>
      <c r="T4138" s="14">
        <f>IF(F4137=24,SUM(D4138:F4327),"")</f>
        <v/>
      </c>
      <c r="U4138" s="14" t="n">
        <v>0</v>
      </c>
      <c r="V4138" s="14">
        <f>IF(T4138="","",T4138-U4138)</f>
        <v/>
      </c>
      <c r="AS4138" s="13" t="n"/>
      <c r="AT4138" s="13" t="n"/>
      <c r="AU4138" s="13" t="n"/>
    </row>
    <row r="4139">
      <c r="C4139" s="13" t="n">
        <v>34</v>
      </c>
      <c r="D4139" s="13">
        <f>Retailers_stock_balance!D6173</f>
        <v/>
      </c>
      <c r="E4139" s="13">
        <f>Retailers_stock_balance!E6173</f>
        <v/>
      </c>
      <c r="F4139" s="13">
        <f>Retailers_stock_balance!F6173</f>
        <v/>
      </c>
      <c r="T4139" s="14">
        <f>IF(F4138=24,SUM(D4139:F4328),"")</f>
        <v/>
      </c>
      <c r="U4139" s="14" t="n">
        <v>0</v>
      </c>
      <c r="V4139" s="14">
        <f>IF(T4139="","",T4139-U4139)</f>
        <v/>
      </c>
      <c r="AS4139" s="13" t="n"/>
      <c r="AT4139" s="13" t="n"/>
      <c r="AU4139" s="13" t="n"/>
    </row>
    <row r="4140">
      <c r="C4140" s="13" t="n">
        <v>35</v>
      </c>
      <c r="D4140" s="13">
        <f>Retailers_stock_balance!D6174</f>
        <v/>
      </c>
      <c r="E4140" s="13">
        <f>Retailers_stock_balance!E6174</f>
        <v/>
      </c>
      <c r="F4140" s="13">
        <f>Retailers_stock_balance!F6174</f>
        <v/>
      </c>
      <c r="T4140" s="14">
        <f>IF(F4139=24,SUM(D4140:F4329),"")</f>
        <v/>
      </c>
      <c r="U4140" s="14" t="n">
        <v>0</v>
      </c>
      <c r="V4140" s="14">
        <f>IF(T4140="","",T4140-U4140)</f>
        <v/>
      </c>
      <c r="AS4140" s="13" t="n"/>
      <c r="AT4140" s="13" t="n"/>
      <c r="AU4140" s="13" t="n"/>
    </row>
    <row r="4141">
      <c r="C4141" s="13" t="n">
        <v>36</v>
      </c>
      <c r="D4141" s="13">
        <f>Retailers_stock_balance!D6175</f>
        <v/>
      </c>
      <c r="E4141" s="13">
        <f>Retailers_stock_balance!E6175</f>
        <v/>
      </c>
      <c r="F4141" s="13">
        <f>Retailers_stock_balance!F6175</f>
        <v/>
      </c>
      <c r="T4141" s="14">
        <f>IF(F4140=24,SUM(D4141:F4330),"")</f>
        <v/>
      </c>
      <c r="U4141" s="14" t="n">
        <v>0</v>
      </c>
      <c r="V4141" s="14">
        <f>IF(T4141="","",T4141-U4141)</f>
        <v/>
      </c>
      <c r="AS4141" s="13" t="n"/>
      <c r="AT4141" s="13" t="n"/>
      <c r="AU4141" s="13" t="n"/>
    </row>
    <row r="4142">
      <c r="C4142" s="13" t="n">
        <v>37</v>
      </c>
      <c r="D4142" s="13">
        <f>Retailers_stock_balance!D6176</f>
        <v/>
      </c>
      <c r="E4142" s="13">
        <f>Retailers_stock_balance!E6176</f>
        <v/>
      </c>
      <c r="F4142" s="13">
        <f>Retailers_stock_balance!F6176</f>
        <v/>
      </c>
      <c r="T4142" s="14">
        <f>IF(F4141=24,SUM(D4142:F4331),"")</f>
        <v/>
      </c>
      <c r="U4142" s="14" t="n">
        <v>0</v>
      </c>
      <c r="V4142" s="14">
        <f>IF(T4142="","",T4142-U4142)</f>
        <v/>
      </c>
      <c r="AS4142" s="13" t="n"/>
      <c r="AT4142" s="13" t="n"/>
      <c r="AU4142" s="13" t="n"/>
    </row>
    <row r="4143">
      <c r="C4143" s="13" t="n">
        <v>38</v>
      </c>
      <c r="D4143" s="13">
        <f>Retailers_stock_balance!D6177</f>
        <v/>
      </c>
      <c r="E4143" s="13">
        <f>Retailers_stock_balance!E6177</f>
        <v/>
      </c>
      <c r="F4143" s="13">
        <f>Retailers_stock_balance!F6177</f>
        <v/>
      </c>
      <c r="T4143" s="14">
        <f>IF(F4142=24,SUM(D4143:F4332),"")</f>
        <v/>
      </c>
      <c r="U4143" s="14" t="n">
        <v>0</v>
      </c>
      <c r="V4143" s="14">
        <f>IF(T4143="","",T4143-U4143)</f>
        <v/>
      </c>
      <c r="AS4143" s="13" t="n"/>
      <c r="AT4143" s="13" t="n"/>
      <c r="AU4143" s="13" t="n"/>
    </row>
    <row r="4144">
      <c r="C4144" s="13" t="n">
        <v>39</v>
      </c>
      <c r="D4144" s="13">
        <f>Retailers_stock_balance!D6178</f>
        <v/>
      </c>
      <c r="E4144" s="13">
        <f>Retailers_stock_balance!E6178</f>
        <v/>
      </c>
      <c r="F4144" s="13">
        <f>Retailers_stock_balance!F6178</f>
        <v/>
      </c>
      <c r="T4144" s="14">
        <f>IF(F4143=24,SUM(D4144:F4333),"")</f>
        <v/>
      </c>
      <c r="U4144" s="14" t="n">
        <v>0</v>
      </c>
      <c r="V4144" s="14">
        <f>IF(T4144="","",T4144-U4144)</f>
        <v/>
      </c>
      <c r="AS4144" s="13" t="n"/>
      <c r="AT4144" s="13" t="n"/>
      <c r="AU4144" s="13" t="n"/>
    </row>
    <row r="4145">
      <c r="C4145" s="13" t="n">
        <v>40</v>
      </c>
      <c r="D4145" s="13">
        <f>Retailers_stock_balance!D6179</f>
        <v/>
      </c>
      <c r="E4145" s="13">
        <f>Retailers_stock_balance!E6179</f>
        <v/>
      </c>
      <c r="F4145" s="13">
        <f>Retailers_stock_balance!F6179</f>
        <v/>
      </c>
      <c r="T4145" s="14">
        <f>IF(F4144=24,SUM(D4145:F4334),"")</f>
        <v/>
      </c>
      <c r="U4145" s="14" t="n">
        <v>0</v>
      </c>
      <c r="V4145" s="14">
        <f>IF(T4145="","",T4145-U4145)</f>
        <v/>
      </c>
      <c r="AS4145" s="13" t="n"/>
      <c r="AT4145" s="13" t="n"/>
      <c r="AU4145" s="13" t="n"/>
    </row>
    <row r="4146">
      <c r="C4146" s="13" t="n">
        <v>41</v>
      </c>
      <c r="D4146" s="13">
        <f>Retailers_stock_balance!D6180</f>
        <v/>
      </c>
      <c r="E4146" s="13">
        <f>Retailers_stock_balance!E6180</f>
        <v/>
      </c>
      <c r="F4146" s="13">
        <f>Retailers_stock_balance!F6180</f>
        <v/>
      </c>
      <c r="T4146" s="14">
        <f>IF(F4145=24,SUM(D4146:F4335),"")</f>
        <v/>
      </c>
      <c r="U4146" s="14" t="n">
        <v>0</v>
      </c>
      <c r="V4146" s="14">
        <f>IF(T4146="","",T4146-U4146)</f>
        <v/>
      </c>
      <c r="AS4146" s="13" t="n"/>
      <c r="AT4146" s="13" t="n"/>
      <c r="AU4146" s="13" t="n"/>
    </row>
    <row r="4147">
      <c r="C4147" s="13" t="n">
        <v>42</v>
      </c>
      <c r="D4147" s="13">
        <f>Retailers_stock_balance!D6181</f>
        <v/>
      </c>
      <c r="E4147" s="13">
        <f>Retailers_stock_balance!E6181</f>
        <v/>
      </c>
      <c r="F4147" s="13">
        <f>Retailers_stock_balance!F6181</f>
        <v/>
      </c>
      <c r="T4147" s="14">
        <f>IF(F4146=24,SUM(D4147:F4336),"")</f>
        <v/>
      </c>
      <c r="U4147" s="14" t="n">
        <v>0</v>
      </c>
      <c r="V4147" s="14">
        <f>IF(T4147="","",T4147-U4147)</f>
        <v/>
      </c>
      <c r="AS4147" s="13" t="n"/>
      <c r="AT4147" s="13" t="n"/>
      <c r="AU4147" s="13" t="n"/>
    </row>
    <row r="4148">
      <c r="C4148" s="13" t="n">
        <v>43</v>
      </c>
      <c r="D4148" s="13">
        <f>Retailers_stock_balance!D6182</f>
        <v/>
      </c>
      <c r="E4148" s="13">
        <f>Retailers_stock_balance!E6182</f>
        <v/>
      </c>
      <c r="F4148" s="13">
        <f>Retailers_stock_balance!F6182</f>
        <v/>
      </c>
      <c r="T4148" s="14">
        <f>IF(F4147=24,SUM(D4148:F4337),"")</f>
        <v/>
      </c>
      <c r="U4148" s="14" t="n">
        <v>0</v>
      </c>
      <c r="V4148" s="14">
        <f>IF(T4148="","",T4148-U4148)</f>
        <v/>
      </c>
      <c r="AS4148" s="13" t="n"/>
      <c r="AT4148" s="13" t="n"/>
      <c r="AU4148" s="13" t="n"/>
    </row>
    <row r="4149">
      <c r="C4149" s="13" t="n">
        <v>44</v>
      </c>
      <c r="D4149" s="13">
        <f>Retailers_stock_balance!D6183</f>
        <v/>
      </c>
      <c r="E4149" s="13">
        <f>Retailers_stock_balance!E6183</f>
        <v/>
      </c>
      <c r="F4149" s="13">
        <f>Retailers_stock_balance!F6183</f>
        <v/>
      </c>
      <c r="T4149" s="14">
        <f>IF(F4148=24,SUM(D4149:F4338),"")</f>
        <v/>
      </c>
      <c r="U4149" s="14" t="n">
        <v>0</v>
      </c>
      <c r="V4149" s="14">
        <f>IF(T4149="","",T4149-U4149)</f>
        <v/>
      </c>
      <c r="AS4149" s="13" t="n"/>
      <c r="AT4149" s="13" t="n"/>
      <c r="AU4149" s="13" t="n"/>
    </row>
    <row r="4150">
      <c r="C4150" s="13" t="n">
        <v>45</v>
      </c>
      <c r="D4150" s="13">
        <f>Retailers_stock_balance!D6184</f>
        <v/>
      </c>
      <c r="E4150" s="13">
        <f>Retailers_stock_balance!E6184</f>
        <v/>
      </c>
      <c r="F4150" s="13">
        <f>Retailers_stock_balance!F6184</f>
        <v/>
      </c>
      <c r="T4150" s="14">
        <f>IF(F4149=24,SUM(D4150:F4339),"")</f>
        <v/>
      </c>
      <c r="U4150" s="14" t="n">
        <v>0</v>
      </c>
      <c r="V4150" s="14">
        <f>IF(T4150="","",T4150-U4150)</f>
        <v/>
      </c>
      <c r="AS4150" s="13" t="n"/>
      <c r="AT4150" s="13" t="n"/>
      <c r="AU4150" s="13" t="n"/>
    </row>
    <row r="4151">
      <c r="C4151" s="13" t="n">
        <v>46</v>
      </c>
      <c r="D4151" s="13">
        <f>Retailers_stock_balance!D6185</f>
        <v/>
      </c>
      <c r="E4151" s="13">
        <f>Retailers_stock_balance!E6185</f>
        <v/>
      </c>
      <c r="F4151" s="13">
        <f>Retailers_stock_balance!F6185</f>
        <v/>
      </c>
      <c r="T4151" s="14">
        <f>IF(F4150=24,SUM(D4151:F4340),"")</f>
        <v/>
      </c>
      <c r="U4151" s="14" t="n">
        <v>0</v>
      </c>
      <c r="V4151" s="14">
        <f>IF(T4151="","",T4151-U4151)</f>
        <v/>
      </c>
      <c r="AS4151" s="13" t="n"/>
      <c r="AT4151" s="13" t="n"/>
      <c r="AU4151" s="13" t="n"/>
    </row>
    <row r="4152">
      <c r="C4152" s="13" t="n">
        <v>47</v>
      </c>
      <c r="D4152" s="13">
        <f>Retailers_stock_balance!D6186</f>
        <v/>
      </c>
      <c r="E4152" s="13">
        <f>Retailers_stock_balance!E6186</f>
        <v/>
      </c>
      <c r="F4152" s="13">
        <f>Retailers_stock_balance!F6186</f>
        <v/>
      </c>
      <c r="T4152" s="14">
        <f>IF(F4151=24,SUM(D4152:F4341),"")</f>
        <v/>
      </c>
      <c r="U4152" s="14" t="n">
        <v>0</v>
      </c>
      <c r="V4152" s="14">
        <f>IF(T4152="","",T4152-U4152)</f>
        <v/>
      </c>
      <c r="AS4152" s="13" t="n"/>
      <c r="AT4152" s="13" t="n"/>
      <c r="AU4152" s="13" t="n"/>
    </row>
    <row r="4153">
      <c r="C4153" s="13" t="n">
        <v>48</v>
      </c>
      <c r="D4153" s="13">
        <f>Retailers_stock_balance!D6187</f>
        <v/>
      </c>
      <c r="E4153" s="13">
        <f>Retailers_stock_balance!E6187</f>
        <v/>
      </c>
      <c r="F4153" s="13">
        <f>Retailers_stock_balance!F6187</f>
        <v/>
      </c>
      <c r="T4153" s="14">
        <f>IF(F4152=24,SUM(D4153:F4342),"")</f>
        <v/>
      </c>
      <c r="U4153" s="14" t="n">
        <v>0</v>
      </c>
      <c r="V4153" s="14">
        <f>IF(T4153="","",T4153-U4153)</f>
        <v/>
      </c>
      <c r="AS4153" s="13" t="n"/>
      <c r="AT4153" s="13" t="n"/>
      <c r="AU4153" s="13" t="n"/>
    </row>
    <row r="4154">
      <c r="C4154" s="13" t="n">
        <v>49</v>
      </c>
      <c r="D4154" s="13">
        <f>Retailers_stock_balance!D6188</f>
        <v/>
      </c>
      <c r="E4154" s="13">
        <f>Retailers_stock_balance!E6188</f>
        <v/>
      </c>
      <c r="F4154" s="13">
        <f>Retailers_stock_balance!F6188</f>
        <v/>
      </c>
      <c r="T4154" s="14">
        <f>IF(F4153=24,SUM(D4154:F4343),"")</f>
        <v/>
      </c>
      <c r="U4154" s="14" t="n">
        <v>0</v>
      </c>
      <c r="V4154" s="14">
        <f>IF(T4154="","",T4154-U4154)</f>
        <v/>
      </c>
      <c r="AS4154" s="13" t="n"/>
      <c r="AT4154" s="13" t="n"/>
      <c r="AU4154" s="13" t="n"/>
    </row>
    <row r="4155">
      <c r="C4155" s="13" t="n">
        <v>50</v>
      </c>
      <c r="D4155" s="13">
        <f>Retailers_stock_balance!D6189</f>
        <v/>
      </c>
      <c r="E4155" s="13">
        <f>Retailers_stock_balance!E6189</f>
        <v/>
      </c>
      <c r="F4155" s="13">
        <f>Retailers_stock_balance!F6189</f>
        <v/>
      </c>
      <c r="T4155" s="14">
        <f>IF(F4154=24,SUM(D4155:F4344),"")</f>
        <v/>
      </c>
      <c r="U4155" s="14" t="n">
        <v>0</v>
      </c>
      <c r="V4155" s="14">
        <f>IF(T4155="","",T4155-U4155)</f>
        <v/>
      </c>
      <c r="AS4155" s="13" t="n"/>
      <c r="AT4155" s="13" t="n"/>
      <c r="AU4155" s="13" t="n"/>
    </row>
    <row r="4156">
      <c r="C4156" s="13" t="n">
        <v>51</v>
      </c>
      <c r="D4156" s="13">
        <f>Retailers_stock_balance!D6190</f>
        <v/>
      </c>
      <c r="E4156" s="13">
        <f>Retailers_stock_balance!E6190</f>
        <v/>
      </c>
      <c r="F4156" s="13">
        <f>Retailers_stock_balance!F6190</f>
        <v/>
      </c>
      <c r="T4156" s="14">
        <f>IF(F4155=24,SUM(D4156:F4345),"")</f>
        <v/>
      </c>
      <c r="U4156" s="14" t="n">
        <v>0</v>
      </c>
      <c r="V4156" s="14">
        <f>IF(T4156="","",T4156-U4156)</f>
        <v/>
      </c>
      <c r="AS4156" s="13" t="n"/>
      <c r="AT4156" s="13" t="n"/>
      <c r="AU4156" s="13" t="n"/>
    </row>
    <row r="4157">
      <c r="C4157" s="13" t="n">
        <v>52</v>
      </c>
      <c r="D4157" s="13">
        <f>Retailers_stock_balance!D6191</f>
        <v/>
      </c>
      <c r="E4157" s="13">
        <f>Retailers_stock_balance!E6191</f>
        <v/>
      </c>
      <c r="F4157" s="13">
        <f>Retailers_stock_balance!F6191</f>
        <v/>
      </c>
      <c r="T4157" s="14">
        <f>IF(F4156=24,SUM(D4157:F4346),"")</f>
        <v/>
      </c>
      <c r="U4157" s="14" t="n">
        <v>0</v>
      </c>
      <c r="V4157" s="14">
        <f>IF(T4157="","",T4157-U4157)</f>
        <v/>
      </c>
      <c r="AS4157" s="13" t="n"/>
      <c r="AT4157" s="13" t="n"/>
      <c r="AU4157" s="13" t="n"/>
    </row>
    <row r="4158">
      <c r="C4158" s="13" t="n">
        <v>53</v>
      </c>
      <c r="D4158" s="13">
        <f>Retailers_stock_balance!D6192</f>
        <v/>
      </c>
      <c r="E4158" s="13">
        <f>Retailers_stock_balance!E6192</f>
        <v/>
      </c>
      <c r="F4158" s="13">
        <f>Retailers_stock_balance!F6192</f>
        <v/>
      </c>
      <c r="T4158" s="14">
        <f>IF(F4157=24,SUM(D4158:F4347),"")</f>
        <v/>
      </c>
      <c r="U4158" s="14" t="n">
        <v>0</v>
      </c>
      <c r="V4158" s="14">
        <f>IF(T4158="","",T4158-U4158)</f>
        <v/>
      </c>
      <c r="AS4158" s="13" t="n"/>
      <c r="AT4158" s="13" t="n"/>
      <c r="AU4158" s="13" t="n"/>
    </row>
    <row r="4159">
      <c r="C4159" s="13" t="n">
        <v>54</v>
      </c>
      <c r="D4159" s="13">
        <f>Retailers_stock_balance!D6193</f>
        <v/>
      </c>
      <c r="E4159" s="13">
        <f>Retailers_stock_balance!E6193</f>
        <v/>
      </c>
      <c r="F4159" s="13">
        <f>Retailers_stock_balance!F6193</f>
        <v/>
      </c>
      <c r="T4159" s="14">
        <f>IF(F4158=24,SUM(D4159:F4348),"")</f>
        <v/>
      </c>
      <c r="U4159" s="14" t="n">
        <v>0</v>
      </c>
      <c r="V4159" s="14">
        <f>IF(T4159="","",T4159-U4159)</f>
        <v/>
      </c>
      <c r="AS4159" s="13" t="n"/>
      <c r="AT4159" s="13" t="n"/>
      <c r="AU4159" s="13" t="n"/>
    </row>
    <row r="4160">
      <c r="C4160" s="13" t="n">
        <v>55</v>
      </c>
      <c r="D4160" s="13">
        <f>Retailers_stock_balance!D6194</f>
        <v/>
      </c>
      <c r="E4160" s="13">
        <f>Retailers_stock_balance!E6194</f>
        <v/>
      </c>
      <c r="F4160" s="13">
        <f>Retailers_stock_balance!F6194</f>
        <v/>
      </c>
      <c r="T4160" s="14">
        <f>IF(F4159=24,SUM(D4160:F4349),"")</f>
        <v/>
      </c>
      <c r="U4160" s="14" t="n">
        <v>0</v>
      </c>
      <c r="V4160" s="14">
        <f>IF(T4160="","",T4160-U4160)</f>
        <v/>
      </c>
      <c r="AS4160" s="13" t="n"/>
      <c r="AT4160" s="13" t="n"/>
      <c r="AU4160" s="13" t="n"/>
    </row>
    <row r="4161">
      <c r="C4161" s="13" t="n">
        <v>56</v>
      </c>
      <c r="D4161" s="13">
        <f>Retailers_stock_balance!D6195</f>
        <v/>
      </c>
      <c r="E4161" s="13">
        <f>Retailers_stock_balance!E6195</f>
        <v/>
      </c>
      <c r="F4161" s="13">
        <f>Retailers_stock_balance!F6195</f>
        <v/>
      </c>
      <c r="T4161" s="14">
        <f>IF(F4160=24,SUM(D4161:F4350),"")</f>
        <v/>
      </c>
      <c r="U4161" s="14" t="n">
        <v>0</v>
      </c>
      <c r="V4161" s="14">
        <f>IF(T4161="","",T4161-U4161)</f>
        <v/>
      </c>
      <c r="AS4161" s="13" t="n"/>
      <c r="AT4161" s="13" t="n"/>
      <c r="AU4161" s="13" t="n"/>
    </row>
    <row r="4162">
      <c r="C4162" s="13" t="n">
        <v>57</v>
      </c>
      <c r="D4162" s="13">
        <f>Retailers_stock_balance!D6196</f>
        <v/>
      </c>
      <c r="E4162" s="13">
        <f>Retailers_stock_balance!E6196</f>
        <v/>
      </c>
      <c r="F4162" s="13">
        <f>Retailers_stock_balance!F6196</f>
        <v/>
      </c>
      <c r="T4162" s="14">
        <f>IF(F4161=24,SUM(D4162:F4351),"")</f>
        <v/>
      </c>
      <c r="U4162" s="14" t="n">
        <v>0</v>
      </c>
      <c r="V4162" s="14">
        <f>IF(T4162="","",T4162-U4162)</f>
        <v/>
      </c>
      <c r="AS4162" s="13" t="n"/>
      <c r="AT4162" s="13" t="n"/>
      <c r="AU4162" s="13" t="n"/>
    </row>
    <row r="4163">
      <c r="C4163" s="13" t="n">
        <v>58</v>
      </c>
      <c r="D4163" s="13">
        <f>Retailers_stock_balance!D6197</f>
        <v/>
      </c>
      <c r="E4163" s="13">
        <f>Retailers_stock_balance!E6197</f>
        <v/>
      </c>
      <c r="F4163" s="13">
        <f>Retailers_stock_balance!F6197</f>
        <v/>
      </c>
      <c r="T4163" s="14">
        <f>IF(F4162=24,SUM(D4163:F4352),"")</f>
        <v/>
      </c>
      <c r="U4163" s="14" t="n">
        <v>0</v>
      </c>
      <c r="V4163" s="14">
        <f>IF(T4163="","",T4163-U4163)</f>
        <v/>
      </c>
      <c r="AS4163" s="13" t="n"/>
      <c r="AT4163" s="13" t="n"/>
      <c r="AU4163" s="13" t="n"/>
    </row>
    <row r="4164">
      <c r="C4164" s="13" t="n">
        <v>59</v>
      </c>
      <c r="D4164" s="13">
        <f>Retailers_stock_balance!D6198</f>
        <v/>
      </c>
      <c r="E4164" s="13">
        <f>Retailers_stock_balance!E6198</f>
        <v/>
      </c>
      <c r="F4164" s="13">
        <f>Retailers_stock_balance!F6198</f>
        <v/>
      </c>
      <c r="T4164" s="14">
        <f>IF(F4163=24,SUM(D4164:F4353),"")</f>
        <v/>
      </c>
      <c r="U4164" s="14" t="n">
        <v>0</v>
      </c>
      <c r="V4164" s="14">
        <f>IF(T4164="","",T4164-U4164)</f>
        <v/>
      </c>
      <c r="AS4164" s="13" t="n"/>
      <c r="AT4164" s="13" t="n"/>
      <c r="AU4164" s="13" t="n"/>
    </row>
    <row r="4165">
      <c r="C4165" s="13" t="n">
        <v>60</v>
      </c>
      <c r="D4165" s="13">
        <f>Retailers_stock_balance!D6199</f>
        <v/>
      </c>
      <c r="E4165" s="13">
        <f>Retailers_stock_balance!E6199</f>
        <v/>
      </c>
      <c r="F4165" s="13">
        <f>Retailers_stock_balance!F6199</f>
        <v/>
      </c>
      <c r="T4165" s="14">
        <f>IF(F4164=24,SUM(D4165:F4354),"")</f>
        <v/>
      </c>
      <c r="U4165" s="14" t="n">
        <v>0</v>
      </c>
      <c r="V4165" s="14">
        <f>IF(T4165="","",T4165-U4165)</f>
        <v/>
      </c>
      <c r="AS4165" s="13" t="n"/>
      <c r="AT4165" s="13" t="n"/>
      <c r="AU4165" s="13" t="n"/>
    </row>
    <row r="4166">
      <c r="C4166" s="13" t="n">
        <v>61</v>
      </c>
      <c r="D4166" s="13">
        <f>Retailers_stock_balance!D6200</f>
        <v/>
      </c>
      <c r="E4166" s="13">
        <f>Retailers_stock_balance!E6200</f>
        <v/>
      </c>
      <c r="F4166" s="13">
        <f>Retailers_stock_balance!F6200</f>
        <v/>
      </c>
      <c r="T4166" s="14">
        <f>IF(F4165=24,SUM(D4166:F4355),"")</f>
        <v/>
      </c>
      <c r="U4166" s="14" t="n">
        <v>0</v>
      </c>
      <c r="V4166" s="14">
        <f>IF(T4166="","",T4166-U4166)</f>
        <v/>
      </c>
      <c r="AS4166" s="13" t="n"/>
      <c r="AT4166" s="13" t="n"/>
      <c r="AU4166" s="13" t="n"/>
    </row>
    <row r="4167">
      <c r="C4167" s="13" t="n">
        <v>62</v>
      </c>
      <c r="D4167" s="13">
        <f>Retailers_stock_balance!D6201</f>
        <v/>
      </c>
      <c r="E4167" s="13">
        <f>Retailers_stock_balance!E6201</f>
        <v/>
      </c>
      <c r="F4167" s="13">
        <f>Retailers_stock_balance!F6201</f>
        <v/>
      </c>
      <c r="T4167" s="14">
        <f>IF(F4166=24,SUM(D4167:F4356),"")</f>
        <v/>
      </c>
      <c r="U4167" s="14" t="n">
        <v>0</v>
      </c>
      <c r="V4167" s="14">
        <f>IF(T4167="","",T4167-U4167)</f>
        <v/>
      </c>
      <c r="AS4167" s="13" t="n"/>
      <c r="AT4167" s="13" t="n"/>
      <c r="AU4167" s="13" t="n"/>
    </row>
    <row r="4168">
      <c r="C4168" s="13" t="n">
        <v>63</v>
      </c>
      <c r="D4168" s="13">
        <f>Retailers_stock_balance!D6202</f>
        <v/>
      </c>
      <c r="E4168" s="13">
        <f>Retailers_stock_balance!E6202</f>
        <v/>
      </c>
      <c r="F4168" s="13">
        <f>Retailers_stock_balance!F6202</f>
        <v/>
      </c>
      <c r="T4168" s="14">
        <f>IF(F4167=24,SUM(D4168:F4357),"")</f>
        <v/>
      </c>
      <c r="U4168" s="14" t="n">
        <v>0</v>
      </c>
      <c r="V4168" s="14">
        <f>IF(T4168="","",T4168-U4168)</f>
        <v/>
      </c>
      <c r="AS4168" s="13" t="n"/>
      <c r="AT4168" s="13" t="n"/>
      <c r="AU4168" s="13" t="n"/>
    </row>
    <row r="4169">
      <c r="C4169" s="13" t="n">
        <v>64</v>
      </c>
      <c r="D4169" s="13">
        <f>Retailers_stock_balance!D6203</f>
        <v/>
      </c>
      <c r="E4169" s="13">
        <f>Retailers_stock_balance!E6203</f>
        <v/>
      </c>
      <c r="F4169" s="13">
        <f>Retailers_stock_balance!F6203</f>
        <v/>
      </c>
      <c r="T4169" s="14">
        <f>IF(F4168=24,SUM(D4169:F4358),"")</f>
        <v/>
      </c>
      <c r="U4169" s="14" t="n">
        <v>0</v>
      </c>
      <c r="V4169" s="14">
        <f>IF(T4169="","",T4169-U4169)</f>
        <v/>
      </c>
      <c r="AS4169" s="13" t="n"/>
      <c r="AT4169" s="13" t="n"/>
      <c r="AU4169" s="13" t="n"/>
    </row>
    <row r="4170">
      <c r="C4170" s="13" t="n">
        <v>65</v>
      </c>
      <c r="D4170" s="13">
        <f>Retailers_stock_balance!D6204</f>
        <v/>
      </c>
      <c r="E4170" s="13">
        <f>Retailers_stock_balance!E6204</f>
        <v/>
      </c>
      <c r="F4170" s="13">
        <f>Retailers_stock_balance!F6204</f>
        <v/>
      </c>
      <c r="T4170" s="14">
        <f>IF(F4169=24,SUM(D4170:F4359),"")</f>
        <v/>
      </c>
      <c r="U4170" s="14" t="n">
        <v>0</v>
      </c>
      <c r="V4170" s="14">
        <f>IF(T4170="","",T4170-U4170)</f>
        <v/>
      </c>
      <c r="AS4170" s="13" t="n"/>
      <c r="AT4170" s="13" t="n"/>
      <c r="AU4170" s="13" t="n"/>
    </row>
    <row r="4171">
      <c r="C4171" s="13" t="n">
        <v>66</v>
      </c>
      <c r="D4171" s="13">
        <f>Retailers_stock_balance!D6205</f>
        <v/>
      </c>
      <c r="E4171" s="13">
        <f>Retailers_stock_balance!E6205</f>
        <v/>
      </c>
      <c r="F4171" s="13">
        <f>Retailers_stock_balance!F6205</f>
        <v/>
      </c>
      <c r="T4171" s="14">
        <f>IF(F4170=24,SUM(D4171:F4360),"")</f>
        <v/>
      </c>
      <c r="U4171" s="14" t="n">
        <v>0</v>
      </c>
      <c r="V4171" s="14">
        <f>IF(T4171="","",T4171-U4171)</f>
        <v/>
      </c>
      <c r="AS4171" s="13" t="n"/>
      <c r="AT4171" s="13" t="n"/>
      <c r="AU4171" s="13" t="n"/>
    </row>
    <row r="4172">
      <c r="C4172" s="13" t="n">
        <v>67</v>
      </c>
      <c r="D4172" s="13">
        <f>Retailers_stock_balance!D6206</f>
        <v/>
      </c>
      <c r="E4172" s="13">
        <f>Retailers_stock_balance!E6206</f>
        <v/>
      </c>
      <c r="F4172" s="13">
        <f>Retailers_stock_balance!F6206</f>
        <v/>
      </c>
      <c r="T4172" s="14">
        <f>IF(F4171=24,SUM(D4172:F4361),"")</f>
        <v/>
      </c>
      <c r="U4172" s="14" t="n">
        <v>0</v>
      </c>
      <c r="V4172" s="14">
        <f>IF(T4172="","",T4172-U4172)</f>
        <v/>
      </c>
      <c r="AS4172" s="13" t="n"/>
      <c r="AT4172" s="13" t="n"/>
      <c r="AU4172" s="13" t="n"/>
    </row>
    <row r="4173">
      <c r="C4173" s="13" t="n">
        <v>68</v>
      </c>
      <c r="D4173" s="13">
        <f>Retailers_stock_balance!D6207</f>
        <v/>
      </c>
      <c r="E4173" s="13">
        <f>Retailers_stock_balance!E6207</f>
        <v/>
      </c>
      <c r="F4173" s="13">
        <f>Retailers_stock_balance!F6207</f>
        <v/>
      </c>
      <c r="T4173" s="14">
        <f>IF(F4172=24,SUM(D4173:F4362),"")</f>
        <v/>
      </c>
      <c r="U4173" s="14" t="n">
        <v>0</v>
      </c>
      <c r="V4173" s="14">
        <f>IF(T4173="","",T4173-U4173)</f>
        <v/>
      </c>
      <c r="AS4173" s="13" t="n"/>
      <c r="AT4173" s="13" t="n"/>
      <c r="AU4173" s="13" t="n"/>
    </row>
    <row r="4174">
      <c r="C4174" s="13" t="n">
        <v>69</v>
      </c>
      <c r="D4174" s="13">
        <f>Retailers_stock_balance!D6208</f>
        <v/>
      </c>
      <c r="E4174" s="13">
        <f>Retailers_stock_balance!E6208</f>
        <v/>
      </c>
      <c r="F4174" s="13">
        <f>Retailers_stock_balance!F6208</f>
        <v/>
      </c>
      <c r="T4174" s="14">
        <f>IF(F4173=24,SUM(D4174:F4363),"")</f>
        <v/>
      </c>
      <c r="U4174" s="14" t="n">
        <v>0</v>
      </c>
      <c r="V4174" s="14">
        <f>IF(T4174="","",T4174-U4174)</f>
        <v/>
      </c>
      <c r="AS4174" s="13" t="n"/>
      <c r="AT4174" s="13" t="n"/>
      <c r="AU4174" s="13" t="n"/>
    </row>
    <row r="4175">
      <c r="C4175" s="13" t="n">
        <v>70</v>
      </c>
      <c r="D4175" s="13">
        <f>Retailers_stock_balance!D6209</f>
        <v/>
      </c>
      <c r="E4175" s="13">
        <f>Retailers_stock_balance!E6209</f>
        <v/>
      </c>
      <c r="F4175" s="13">
        <f>Retailers_stock_balance!F6209</f>
        <v/>
      </c>
      <c r="T4175" s="14">
        <f>IF(F4174=24,SUM(D4175:F4364),"")</f>
        <v/>
      </c>
      <c r="U4175" s="14" t="n">
        <v>0</v>
      </c>
      <c r="V4175" s="14">
        <f>IF(T4175="","",T4175-U4175)</f>
        <v/>
      </c>
      <c r="AS4175" s="13" t="n"/>
      <c r="AT4175" s="13" t="n"/>
      <c r="AU4175" s="13" t="n"/>
    </row>
    <row r="4176">
      <c r="C4176" s="13" t="n">
        <v>71</v>
      </c>
      <c r="D4176" s="13">
        <f>Retailers_stock_balance!D6210</f>
        <v/>
      </c>
      <c r="E4176" s="13">
        <f>Retailers_stock_balance!E6210</f>
        <v/>
      </c>
      <c r="F4176" s="13">
        <f>Retailers_stock_balance!F6210</f>
        <v/>
      </c>
      <c r="T4176" s="14">
        <f>IF(F4175=24,SUM(D4176:F4365),"")</f>
        <v/>
      </c>
      <c r="U4176" s="14" t="n">
        <v>0</v>
      </c>
      <c r="V4176" s="14">
        <f>IF(T4176="","",T4176-U4176)</f>
        <v/>
      </c>
      <c r="AS4176" s="13" t="n"/>
      <c r="AT4176" s="13" t="n"/>
      <c r="AU4176" s="13" t="n"/>
    </row>
    <row r="4177">
      <c r="C4177" s="13" t="n">
        <v>72</v>
      </c>
      <c r="D4177" s="13">
        <f>Retailers_stock_balance!D6211</f>
        <v/>
      </c>
      <c r="E4177" s="13">
        <f>Retailers_stock_balance!E6211</f>
        <v/>
      </c>
      <c r="F4177" s="13">
        <f>Retailers_stock_balance!F6211</f>
        <v/>
      </c>
      <c r="T4177" s="14">
        <f>IF(F4176=24,SUM(D4177:F4366),"")</f>
        <v/>
      </c>
      <c r="U4177" s="14" t="n">
        <v>0</v>
      </c>
      <c r="V4177" s="14">
        <f>IF(T4177="","",T4177-U4177)</f>
        <v/>
      </c>
      <c r="AS4177" s="13" t="n"/>
      <c r="AT4177" s="13" t="n"/>
      <c r="AU4177" s="13" t="n"/>
    </row>
    <row r="4178">
      <c r="C4178" s="13" t="n">
        <v>73</v>
      </c>
      <c r="D4178" s="13">
        <f>Retailers_stock_balance!D6212</f>
        <v/>
      </c>
      <c r="E4178" s="13">
        <f>Retailers_stock_balance!E6212</f>
        <v/>
      </c>
      <c r="F4178" s="13">
        <f>Retailers_stock_balance!F6212</f>
        <v/>
      </c>
      <c r="T4178" s="14">
        <f>IF(F4177=24,SUM(D4178:F4367),"")</f>
        <v/>
      </c>
      <c r="U4178" s="14" t="n">
        <v>0</v>
      </c>
      <c r="V4178" s="14">
        <f>IF(T4178="","",T4178-U4178)</f>
        <v/>
      </c>
      <c r="AS4178" s="13" t="n"/>
      <c r="AT4178" s="13" t="n"/>
      <c r="AU4178" s="13" t="n"/>
    </row>
    <row r="4179">
      <c r="C4179" s="13" t="n">
        <v>74</v>
      </c>
      <c r="D4179" s="13">
        <f>Retailers_stock_balance!D6213</f>
        <v/>
      </c>
      <c r="E4179" s="13">
        <f>Retailers_stock_balance!E6213</f>
        <v/>
      </c>
      <c r="F4179" s="13">
        <f>Retailers_stock_balance!F6213</f>
        <v/>
      </c>
      <c r="T4179" s="14">
        <f>IF(F4178=24,SUM(D4179:F4368),"")</f>
        <v/>
      </c>
      <c r="U4179" s="14" t="n">
        <v>0</v>
      </c>
      <c r="V4179" s="14">
        <f>IF(T4179="","",T4179-U4179)</f>
        <v/>
      </c>
      <c r="AS4179" s="13" t="n"/>
      <c r="AT4179" s="13" t="n"/>
      <c r="AU4179" s="13" t="n"/>
    </row>
    <row r="4180">
      <c r="C4180" s="13" t="n">
        <v>75</v>
      </c>
      <c r="D4180" s="13">
        <f>Retailers_stock_balance!D6214</f>
        <v/>
      </c>
      <c r="E4180" s="13">
        <f>Retailers_stock_balance!E6214</f>
        <v/>
      </c>
      <c r="F4180" s="13">
        <f>Retailers_stock_balance!F6214</f>
        <v/>
      </c>
      <c r="T4180" s="14">
        <f>IF(F4179=24,SUM(D4180:F4369),"")</f>
        <v/>
      </c>
      <c r="U4180" s="14" t="n">
        <v>0</v>
      </c>
      <c r="V4180" s="14">
        <f>IF(T4180="","",T4180-U4180)</f>
        <v/>
      </c>
      <c r="AS4180" s="13" t="n"/>
      <c r="AT4180" s="13" t="n"/>
      <c r="AU4180" s="13" t="n"/>
    </row>
    <row r="4181">
      <c r="C4181" s="13" t="n">
        <v>76</v>
      </c>
      <c r="D4181" s="13">
        <f>Retailers_stock_balance!D6215</f>
        <v/>
      </c>
      <c r="E4181" s="13">
        <f>Retailers_stock_balance!E6215</f>
        <v/>
      </c>
      <c r="F4181" s="13">
        <f>Retailers_stock_balance!F6215</f>
        <v/>
      </c>
      <c r="T4181" s="14">
        <f>IF(F4180=24,SUM(D4181:F4370),"")</f>
        <v/>
      </c>
      <c r="U4181" s="14" t="n">
        <v>0</v>
      </c>
      <c r="V4181" s="14">
        <f>IF(T4181="","",T4181-U4181)</f>
        <v/>
      </c>
      <c r="AS4181" s="13" t="n"/>
      <c r="AT4181" s="13" t="n"/>
      <c r="AU4181" s="13" t="n"/>
    </row>
    <row r="4182">
      <c r="C4182" s="13" t="n">
        <v>77</v>
      </c>
      <c r="D4182" s="13">
        <f>Retailers_stock_balance!D6216</f>
        <v/>
      </c>
      <c r="E4182" s="13">
        <f>Retailers_stock_balance!E6216</f>
        <v/>
      </c>
      <c r="F4182" s="13">
        <f>Retailers_stock_balance!F6216</f>
        <v/>
      </c>
      <c r="T4182" s="14">
        <f>IF(F4181=24,SUM(D4182:F4371),"")</f>
        <v/>
      </c>
      <c r="U4182" s="14" t="n">
        <v>0</v>
      </c>
      <c r="V4182" s="14">
        <f>IF(T4182="","",T4182-U4182)</f>
        <v/>
      </c>
      <c r="AS4182" s="13" t="n"/>
      <c r="AT4182" s="13" t="n"/>
      <c r="AU4182" s="13" t="n"/>
    </row>
    <row r="4183">
      <c r="C4183" s="13" t="n">
        <v>78</v>
      </c>
      <c r="D4183" s="13">
        <f>Retailers_stock_balance!D6217</f>
        <v/>
      </c>
      <c r="E4183" s="13">
        <f>Retailers_stock_balance!E6217</f>
        <v/>
      </c>
      <c r="F4183" s="13">
        <f>Retailers_stock_balance!F6217</f>
        <v/>
      </c>
      <c r="T4183" s="14">
        <f>IF(F4182=24,SUM(D4183:F4372),"")</f>
        <v/>
      </c>
      <c r="U4183" s="14" t="n">
        <v>0</v>
      </c>
      <c r="V4183" s="14">
        <f>IF(T4183="","",T4183-U4183)</f>
        <v/>
      </c>
      <c r="AS4183" s="13" t="n"/>
      <c r="AT4183" s="13" t="n"/>
      <c r="AU4183" s="13" t="n"/>
    </row>
    <row r="4184">
      <c r="C4184" s="13" t="n">
        <v>79</v>
      </c>
      <c r="D4184" s="13">
        <f>Retailers_stock_balance!D6218</f>
        <v/>
      </c>
      <c r="E4184" s="13">
        <f>Retailers_stock_balance!E6218</f>
        <v/>
      </c>
      <c r="F4184" s="13">
        <f>Retailers_stock_balance!F6218</f>
        <v/>
      </c>
      <c r="T4184" s="14">
        <f>IF(F4183=24,SUM(D4184:F4373),"")</f>
        <v/>
      </c>
      <c r="U4184" s="14" t="n">
        <v>0</v>
      </c>
      <c r="V4184" s="14">
        <f>IF(T4184="","",T4184-U4184)</f>
        <v/>
      </c>
      <c r="AS4184" s="13" t="n"/>
      <c r="AT4184" s="13" t="n"/>
      <c r="AU4184" s="13" t="n"/>
    </row>
    <row r="4185">
      <c r="C4185" s="13" t="n">
        <v>80</v>
      </c>
      <c r="D4185" s="13">
        <f>Retailers_stock_balance!D6219</f>
        <v/>
      </c>
      <c r="E4185" s="13">
        <f>Retailers_stock_balance!E6219</f>
        <v/>
      </c>
      <c r="F4185" s="13">
        <f>Retailers_stock_balance!F6219</f>
        <v/>
      </c>
      <c r="T4185" s="14">
        <f>IF(F4184=24,SUM(D4185:F4374),"")</f>
        <v/>
      </c>
      <c r="U4185" s="14" t="n">
        <v>0</v>
      </c>
      <c r="V4185" s="14">
        <f>IF(T4185="","",T4185-U4185)</f>
        <v/>
      </c>
      <c r="AS4185" s="13" t="n"/>
      <c r="AT4185" s="13" t="n"/>
      <c r="AU4185" s="13" t="n"/>
    </row>
    <row r="4186">
      <c r="C4186" s="13" t="n">
        <v>81</v>
      </c>
      <c r="D4186" s="13">
        <f>Retailers_stock_balance!D6220</f>
        <v/>
      </c>
      <c r="E4186" s="13">
        <f>Retailers_stock_balance!E6220</f>
        <v/>
      </c>
      <c r="F4186" s="13">
        <f>Retailers_stock_balance!F6220</f>
        <v/>
      </c>
      <c r="T4186" s="14">
        <f>IF(F4185=24,SUM(D4186:F4375),"")</f>
        <v/>
      </c>
      <c r="U4186" s="14" t="n">
        <v>0</v>
      </c>
      <c r="V4186" s="14">
        <f>IF(T4186="","",T4186-U4186)</f>
        <v/>
      </c>
      <c r="AS4186" s="13" t="n"/>
      <c r="AT4186" s="13" t="n"/>
      <c r="AU4186" s="13" t="n"/>
    </row>
    <row r="4187">
      <c r="C4187" s="13" t="n">
        <v>82</v>
      </c>
      <c r="D4187" s="13">
        <f>Retailers_stock_balance!D6221</f>
        <v/>
      </c>
      <c r="E4187" s="13">
        <f>Retailers_stock_balance!E6221</f>
        <v/>
      </c>
      <c r="F4187" s="13">
        <f>Retailers_stock_balance!F6221</f>
        <v/>
      </c>
      <c r="T4187" s="14">
        <f>IF(F4186=24,SUM(D4187:F4376),"")</f>
        <v/>
      </c>
      <c r="U4187" s="14" t="n">
        <v>0</v>
      </c>
      <c r="V4187" s="14">
        <f>IF(T4187="","",T4187-U4187)</f>
        <v/>
      </c>
      <c r="AS4187" s="13" t="n"/>
      <c r="AT4187" s="13" t="n"/>
      <c r="AU4187" s="13" t="n"/>
    </row>
    <row r="4188">
      <c r="C4188" s="13" t="n">
        <v>83</v>
      </c>
      <c r="D4188" s="13">
        <f>Retailers_stock_balance!D6222</f>
        <v/>
      </c>
      <c r="E4188" s="13">
        <f>Retailers_stock_balance!E6222</f>
        <v/>
      </c>
      <c r="F4188" s="13">
        <f>Retailers_stock_balance!F6222</f>
        <v/>
      </c>
      <c r="T4188" s="14">
        <f>IF(F4187=24,SUM(D4188:F4377),"")</f>
        <v/>
      </c>
      <c r="U4188" s="14" t="n">
        <v>0</v>
      </c>
      <c r="V4188" s="14">
        <f>IF(T4188="","",T4188-U4188)</f>
        <v/>
      </c>
      <c r="AS4188" s="13" t="n"/>
      <c r="AT4188" s="13" t="n"/>
      <c r="AU4188" s="13" t="n"/>
    </row>
    <row r="4189">
      <c r="C4189" s="13" t="n">
        <v>84</v>
      </c>
      <c r="D4189" s="13">
        <f>Retailers_stock_balance!D6223</f>
        <v/>
      </c>
      <c r="E4189" s="13">
        <f>Retailers_stock_balance!E6223</f>
        <v/>
      </c>
      <c r="F4189" s="13">
        <f>Retailers_stock_balance!F6223</f>
        <v/>
      </c>
      <c r="T4189" s="14">
        <f>IF(F4188=24,SUM(D4189:F4378),"")</f>
        <v/>
      </c>
      <c r="U4189" s="14" t="n">
        <v>0</v>
      </c>
      <c r="V4189" s="14">
        <f>IF(T4189="","",T4189-U4189)</f>
        <v/>
      </c>
      <c r="AS4189" s="13" t="n"/>
      <c r="AT4189" s="13" t="n"/>
      <c r="AU4189" s="13" t="n"/>
    </row>
    <row r="4190">
      <c r="C4190" s="13" t="n">
        <v>85</v>
      </c>
      <c r="D4190" s="13">
        <f>Retailers_stock_balance!D6224</f>
        <v/>
      </c>
      <c r="E4190" s="13">
        <f>Retailers_stock_balance!E6224</f>
        <v/>
      </c>
      <c r="F4190" s="13">
        <f>Retailers_stock_balance!F6224</f>
        <v/>
      </c>
      <c r="T4190" s="14">
        <f>IF(F4189=24,SUM(D4190:F4379),"")</f>
        <v/>
      </c>
      <c r="U4190" s="14" t="n">
        <v>0</v>
      </c>
      <c r="V4190" s="14">
        <f>IF(T4190="","",T4190-U4190)</f>
        <v/>
      </c>
      <c r="AS4190" s="13" t="n"/>
      <c r="AT4190" s="13" t="n"/>
      <c r="AU4190" s="13" t="n"/>
    </row>
    <row r="4191">
      <c r="C4191" s="13" t="n">
        <v>86</v>
      </c>
      <c r="D4191" s="13">
        <f>Retailers_stock_balance!D6225</f>
        <v/>
      </c>
      <c r="E4191" s="13">
        <f>Retailers_stock_balance!E6225</f>
        <v/>
      </c>
      <c r="F4191" s="13">
        <f>Retailers_stock_balance!F6225</f>
        <v/>
      </c>
      <c r="T4191" s="14">
        <f>IF(F4190=24,SUM(D4191:F4380),"")</f>
        <v/>
      </c>
      <c r="U4191" s="14" t="n">
        <v>0</v>
      </c>
      <c r="V4191" s="14">
        <f>IF(T4191="","",T4191-U4191)</f>
        <v/>
      </c>
      <c r="AS4191" s="13" t="n"/>
      <c r="AT4191" s="13" t="n"/>
      <c r="AU4191" s="13" t="n"/>
    </row>
    <row r="4192">
      <c r="C4192" s="13" t="n">
        <v>87</v>
      </c>
      <c r="D4192" s="13">
        <f>Retailers_stock_balance!D6226</f>
        <v/>
      </c>
      <c r="E4192" s="13">
        <f>Retailers_stock_balance!E6226</f>
        <v/>
      </c>
      <c r="F4192" s="13">
        <f>Retailers_stock_balance!F6226</f>
        <v/>
      </c>
      <c r="T4192" s="14">
        <f>IF(F4191=24,SUM(D4192:F4381),"")</f>
        <v/>
      </c>
      <c r="U4192" s="14" t="n">
        <v>0</v>
      </c>
      <c r="V4192" s="14">
        <f>IF(T4192="","",T4192-U4192)</f>
        <v/>
      </c>
      <c r="AS4192" s="13" t="n"/>
      <c r="AT4192" s="13" t="n"/>
      <c r="AU4192" s="13" t="n"/>
    </row>
    <row r="4193">
      <c r="C4193" s="13" t="n">
        <v>88</v>
      </c>
      <c r="D4193" s="13">
        <f>Retailers_stock_balance!D6227</f>
        <v/>
      </c>
      <c r="E4193" s="13">
        <f>Retailers_stock_balance!E6227</f>
        <v/>
      </c>
      <c r="F4193" s="13">
        <f>Retailers_stock_balance!F6227</f>
        <v/>
      </c>
      <c r="T4193" s="14">
        <f>IF(F4192=24,SUM(D4193:F4382),"")</f>
        <v/>
      </c>
      <c r="U4193" s="14" t="n">
        <v>0</v>
      </c>
      <c r="V4193" s="14">
        <f>IF(T4193="","",T4193-U4193)</f>
        <v/>
      </c>
      <c r="AS4193" s="13" t="n"/>
      <c r="AT4193" s="13" t="n"/>
      <c r="AU4193" s="13" t="n"/>
    </row>
    <row r="4194">
      <c r="C4194" s="13" t="n">
        <v>89</v>
      </c>
      <c r="D4194" s="13">
        <f>Retailers_stock_balance!D6228</f>
        <v/>
      </c>
      <c r="E4194" s="13">
        <f>Retailers_stock_balance!E6228</f>
        <v/>
      </c>
      <c r="F4194" s="13">
        <f>Retailers_stock_balance!F6228</f>
        <v/>
      </c>
      <c r="T4194" s="14">
        <f>IF(F4193=24,SUM(D4194:F4383),"")</f>
        <v/>
      </c>
      <c r="U4194" s="14" t="n">
        <v>0</v>
      </c>
      <c r="V4194" s="14">
        <f>IF(T4194="","",T4194-U4194)</f>
        <v/>
      </c>
      <c r="AS4194" s="13" t="n"/>
      <c r="AT4194" s="13" t="n"/>
      <c r="AU4194" s="13" t="n"/>
    </row>
    <row r="4195">
      <c r="C4195" s="13" t="n">
        <v>90</v>
      </c>
      <c r="D4195" s="13">
        <f>Retailers_stock_balance!D6229</f>
        <v/>
      </c>
      <c r="E4195" s="13">
        <f>Retailers_stock_balance!E6229</f>
        <v/>
      </c>
      <c r="F4195" s="13">
        <f>Retailers_stock_balance!F6229</f>
        <v/>
      </c>
      <c r="T4195" s="14">
        <f>IF(F4194=24,SUM(D4195:F4384),"")</f>
        <v/>
      </c>
      <c r="U4195" s="14" t="n">
        <v>0</v>
      </c>
      <c r="V4195" s="14">
        <f>IF(T4195="","",T4195-U4195)</f>
        <v/>
      </c>
      <c r="AS4195" s="13" t="n"/>
      <c r="AT4195" s="13" t="n"/>
      <c r="AU4195" s="13" t="n"/>
    </row>
    <row r="4196">
      <c r="C4196" s="13" t="n">
        <v>91</v>
      </c>
      <c r="D4196" s="13">
        <f>Retailers_stock_balance!D6230</f>
        <v/>
      </c>
      <c r="E4196" s="13">
        <f>Retailers_stock_balance!E6230</f>
        <v/>
      </c>
      <c r="F4196" s="13">
        <f>Retailers_stock_balance!F6230</f>
        <v/>
      </c>
      <c r="T4196" s="14">
        <f>IF(F4195=24,SUM(D4196:F4385),"")</f>
        <v/>
      </c>
      <c r="U4196" s="14" t="n">
        <v>0</v>
      </c>
      <c r="V4196" s="14">
        <f>IF(T4196="","",T4196-U4196)</f>
        <v/>
      </c>
      <c r="AS4196" s="13" t="n"/>
      <c r="AT4196" s="13" t="n"/>
      <c r="AU4196" s="13" t="n"/>
    </row>
    <row r="4197">
      <c r="C4197" s="13" t="n">
        <v>92</v>
      </c>
      <c r="D4197" s="13">
        <f>Retailers_stock_balance!D6231</f>
        <v/>
      </c>
      <c r="E4197" s="13">
        <f>Retailers_stock_balance!E6231</f>
        <v/>
      </c>
      <c r="F4197" s="13">
        <f>Retailers_stock_balance!F6231</f>
        <v/>
      </c>
      <c r="T4197" s="14">
        <f>IF(F4196=24,SUM(D4197:F4386),"")</f>
        <v/>
      </c>
      <c r="U4197" s="14" t="n">
        <v>0</v>
      </c>
      <c r="V4197" s="14">
        <f>IF(T4197="","",T4197-U4197)</f>
        <v/>
      </c>
      <c r="AS4197" s="13" t="n"/>
      <c r="AT4197" s="13" t="n"/>
      <c r="AU4197" s="13" t="n"/>
    </row>
    <row r="4198">
      <c r="C4198" s="13" t="n">
        <v>93</v>
      </c>
      <c r="D4198" s="13">
        <f>Retailers_stock_balance!D6232</f>
        <v/>
      </c>
      <c r="E4198" s="13">
        <f>Retailers_stock_balance!E6232</f>
        <v/>
      </c>
      <c r="F4198" s="13">
        <f>Retailers_stock_balance!F6232</f>
        <v/>
      </c>
      <c r="T4198" s="14">
        <f>IF(F4197=24,SUM(D4198:F4387),"")</f>
        <v/>
      </c>
      <c r="U4198" s="14" t="n">
        <v>0</v>
      </c>
      <c r="V4198" s="14">
        <f>IF(T4198="","",T4198-U4198)</f>
        <v/>
      </c>
      <c r="AS4198" s="13" t="n"/>
      <c r="AT4198" s="13" t="n"/>
      <c r="AU4198" s="13" t="n"/>
    </row>
    <row r="4199">
      <c r="C4199" s="13" t="n">
        <v>94</v>
      </c>
      <c r="D4199" s="13">
        <f>Retailers_stock_balance!D6233</f>
        <v/>
      </c>
      <c r="E4199" s="13">
        <f>Retailers_stock_balance!E6233</f>
        <v/>
      </c>
      <c r="F4199" s="13">
        <f>Retailers_stock_balance!F6233</f>
        <v/>
      </c>
      <c r="T4199" s="14">
        <f>IF(F4198=24,SUM(D4199:F4388),"")</f>
        <v/>
      </c>
      <c r="U4199" s="14" t="n">
        <v>0</v>
      </c>
      <c r="V4199" s="14">
        <f>IF(T4199="","",T4199-U4199)</f>
        <v/>
      </c>
      <c r="AS4199" s="13" t="n"/>
      <c r="AT4199" s="13" t="n"/>
      <c r="AU4199" s="13" t="n"/>
    </row>
    <row r="4200">
      <c r="C4200" s="13" t="n">
        <v>95</v>
      </c>
      <c r="D4200" s="13">
        <f>Retailers_stock_balance!D6234</f>
        <v/>
      </c>
      <c r="E4200" s="13">
        <f>Retailers_stock_balance!E6234</f>
        <v/>
      </c>
      <c r="F4200" s="13">
        <f>Retailers_stock_balance!F6234</f>
        <v/>
      </c>
      <c r="T4200" s="14">
        <f>IF(F4199=24,SUM(D4200:F4389),"")</f>
        <v/>
      </c>
      <c r="U4200" s="14" t="n">
        <v>0</v>
      </c>
      <c r="V4200" s="14">
        <f>IF(T4200="","",T4200-U4200)</f>
        <v/>
      </c>
      <c r="AS4200" s="13" t="n"/>
      <c r="AT4200" s="13" t="n"/>
      <c r="AU4200" s="13" t="n"/>
    </row>
    <row r="4201">
      <c r="C4201" s="13" t="n">
        <v>96</v>
      </c>
      <c r="D4201" s="13">
        <f>Retailers_stock_balance!D6235</f>
        <v/>
      </c>
      <c r="E4201" s="13">
        <f>Retailers_stock_balance!E6235</f>
        <v/>
      </c>
      <c r="F4201" s="13">
        <f>Retailers_stock_balance!F6235</f>
        <v/>
      </c>
      <c r="T4201" s="14">
        <f>IF(F4200=24,SUM(D4201:F4390),"")</f>
        <v/>
      </c>
      <c r="U4201" s="14" t="n">
        <v>0</v>
      </c>
      <c r="V4201" s="14">
        <f>IF(T4201="","",T4201-U4201)</f>
        <v/>
      </c>
      <c r="AS4201" s="13" t="n"/>
      <c r="AT4201" s="13" t="n"/>
      <c r="AU4201" s="13" t="n"/>
    </row>
    <row r="4202">
      <c r="C4202" s="13" t="n">
        <v>97</v>
      </c>
      <c r="D4202" s="13">
        <f>Retailers_stock_balance!D6236</f>
        <v/>
      </c>
      <c r="E4202" s="13">
        <f>Retailers_stock_balance!E6236</f>
        <v/>
      </c>
      <c r="F4202" s="13">
        <f>Retailers_stock_balance!F6236</f>
        <v/>
      </c>
      <c r="T4202" s="14">
        <f>IF(F4201=24,SUM(D4202:F4391),"")</f>
        <v/>
      </c>
      <c r="U4202" s="14" t="n">
        <v>0</v>
      </c>
      <c r="V4202" s="14">
        <f>IF(T4202="","",T4202-U4202)</f>
        <v/>
      </c>
      <c r="AS4202" s="13" t="n"/>
      <c r="AT4202" s="13" t="n"/>
      <c r="AU4202" s="13" t="n"/>
    </row>
    <row r="4203">
      <c r="C4203" s="13" t="n">
        <v>98</v>
      </c>
      <c r="D4203" s="13">
        <f>Retailers_stock_balance!D6237</f>
        <v/>
      </c>
      <c r="E4203" s="13">
        <f>Retailers_stock_balance!E6237</f>
        <v/>
      </c>
      <c r="F4203" s="13">
        <f>Retailers_stock_balance!F6237</f>
        <v/>
      </c>
      <c r="T4203" s="14">
        <f>IF(F4202=24,SUM(D4203:F4392),"")</f>
        <v/>
      </c>
      <c r="U4203" s="14" t="n">
        <v>0</v>
      </c>
      <c r="V4203" s="14">
        <f>IF(T4203="","",T4203-U4203)</f>
        <v/>
      </c>
      <c r="AS4203" s="13" t="n"/>
      <c r="AT4203" s="13" t="n"/>
      <c r="AU4203" s="13" t="n"/>
    </row>
    <row r="4204">
      <c r="C4204" s="13" t="n">
        <v>99</v>
      </c>
      <c r="D4204" s="13">
        <f>Retailers_stock_balance!D6238</f>
        <v/>
      </c>
      <c r="E4204" s="13">
        <f>Retailers_stock_balance!E6238</f>
        <v/>
      </c>
      <c r="F4204" s="13">
        <f>Retailers_stock_balance!F6238</f>
        <v/>
      </c>
      <c r="T4204" s="14">
        <f>IF(F4203=24,SUM(D4204:F4393),"")</f>
        <v/>
      </c>
      <c r="U4204" s="14" t="n">
        <v>0</v>
      </c>
      <c r="V4204" s="14">
        <f>IF(T4204="","",T4204-U4204)</f>
        <v/>
      </c>
      <c r="AS4204" s="13" t="n"/>
      <c r="AT4204" s="13" t="n"/>
      <c r="AU4204" s="13" t="n"/>
    </row>
    <row r="4205">
      <c r="C4205" s="13" t="n">
        <v>100</v>
      </c>
      <c r="D4205" s="13">
        <f>Retailers_stock_balance!D6239</f>
        <v/>
      </c>
      <c r="E4205" s="13">
        <f>Retailers_stock_balance!E6239</f>
        <v/>
      </c>
      <c r="F4205" s="13">
        <f>Retailers_stock_balance!F6239</f>
        <v/>
      </c>
      <c r="T4205" s="14">
        <f>IF(F4204=24,SUM(D4205:F4394),"")</f>
        <v/>
      </c>
      <c r="U4205" s="14" t="n">
        <v>0</v>
      </c>
      <c r="V4205" s="14">
        <f>IF(T4205="","",T4205-U4205)</f>
        <v/>
      </c>
      <c r="AS4205" s="13" t="n"/>
      <c r="AT4205" s="13" t="n"/>
      <c r="AU4205" s="13" t="n"/>
    </row>
    <row r="4206">
      <c r="C4206" s="13" t="n">
        <v>101</v>
      </c>
      <c r="D4206" s="13">
        <f>Retailers_stock_balance!D6240</f>
        <v/>
      </c>
      <c r="E4206" s="13">
        <f>Retailers_stock_balance!E6240</f>
        <v/>
      </c>
      <c r="F4206" s="13">
        <f>Retailers_stock_balance!F6240</f>
        <v/>
      </c>
      <c r="T4206" s="14">
        <f>IF(F4205=24,SUM(D4206:F4395),"")</f>
        <v/>
      </c>
      <c r="U4206" s="14" t="n">
        <v>0</v>
      </c>
      <c r="V4206" s="14">
        <f>IF(T4206="","",T4206-U4206)</f>
        <v/>
      </c>
      <c r="AS4206" s="13" t="n"/>
      <c r="AT4206" s="13" t="n"/>
      <c r="AU4206" s="13" t="n"/>
    </row>
    <row r="4207">
      <c r="C4207" s="13" t="n">
        <v>102</v>
      </c>
      <c r="D4207" s="13">
        <f>Retailers_stock_balance!D6241</f>
        <v/>
      </c>
      <c r="E4207" s="13">
        <f>Retailers_stock_balance!E6241</f>
        <v/>
      </c>
      <c r="F4207" s="13">
        <f>Retailers_stock_balance!F6241</f>
        <v/>
      </c>
      <c r="T4207" s="14">
        <f>IF(F4206=24,SUM(D4207:F4396),"")</f>
        <v/>
      </c>
      <c r="U4207" s="14" t="n">
        <v>0</v>
      </c>
      <c r="V4207" s="14">
        <f>IF(T4207="","",T4207-U4207)</f>
        <v/>
      </c>
      <c r="AS4207" s="13" t="n"/>
      <c r="AT4207" s="13" t="n"/>
      <c r="AU4207" s="13" t="n"/>
    </row>
    <row r="4208">
      <c r="C4208" s="13" t="n">
        <v>103</v>
      </c>
      <c r="D4208" s="13">
        <f>Retailers_stock_balance!D6242</f>
        <v/>
      </c>
      <c r="E4208" s="13">
        <f>Retailers_stock_balance!E6242</f>
        <v/>
      </c>
      <c r="F4208" s="13">
        <f>Retailers_stock_balance!F6242</f>
        <v/>
      </c>
      <c r="T4208" s="14">
        <f>IF(F4207=24,SUM(D4208:F4397),"")</f>
        <v/>
      </c>
      <c r="U4208" s="14" t="n">
        <v>0</v>
      </c>
      <c r="V4208" s="14">
        <f>IF(T4208="","",T4208-U4208)</f>
        <v/>
      </c>
      <c r="AS4208" s="13" t="n"/>
      <c r="AT4208" s="13" t="n"/>
      <c r="AU4208" s="13" t="n"/>
    </row>
    <row r="4209">
      <c r="C4209" s="13" t="n">
        <v>104</v>
      </c>
      <c r="D4209" s="13">
        <f>Retailers_stock_balance!D6243</f>
        <v/>
      </c>
      <c r="E4209" s="13">
        <f>Retailers_stock_balance!E6243</f>
        <v/>
      </c>
      <c r="F4209" s="13">
        <f>Retailers_stock_balance!F6243</f>
        <v/>
      </c>
      <c r="T4209" s="14">
        <f>IF(F4208=24,SUM(D4209:F4398),"")</f>
        <v/>
      </c>
      <c r="U4209" s="14" t="n">
        <v>0</v>
      </c>
      <c r="V4209" s="14">
        <f>IF(T4209="","",T4209-U4209)</f>
        <v/>
      </c>
      <c r="AS4209" s="13" t="n"/>
      <c r="AT4209" s="13" t="n"/>
      <c r="AU4209" s="13" t="n"/>
    </row>
    <row r="4210">
      <c r="C4210" s="13" t="n">
        <v>105</v>
      </c>
      <c r="D4210" s="13">
        <f>Retailers_stock_balance!D6244</f>
        <v/>
      </c>
      <c r="E4210" s="13">
        <f>Retailers_stock_balance!E6244</f>
        <v/>
      </c>
      <c r="F4210" s="13">
        <f>Retailers_stock_balance!F6244</f>
        <v/>
      </c>
      <c r="T4210" s="14">
        <f>IF(F4209=24,SUM(D4210:F4399),"")</f>
        <v/>
      </c>
      <c r="U4210" s="14" t="n">
        <v>0</v>
      </c>
      <c r="V4210" s="14">
        <f>IF(T4210="","",T4210-U4210)</f>
        <v/>
      </c>
      <c r="AS4210" s="13" t="n"/>
      <c r="AT4210" s="13" t="n"/>
      <c r="AU4210" s="13" t="n"/>
    </row>
    <row r="4211">
      <c r="C4211" s="13" t="n">
        <v>106</v>
      </c>
      <c r="D4211" s="13">
        <f>Retailers_stock_balance!D6245</f>
        <v/>
      </c>
      <c r="E4211" s="13">
        <f>Retailers_stock_balance!E6245</f>
        <v/>
      </c>
      <c r="F4211" s="13">
        <f>Retailers_stock_balance!F6245</f>
        <v/>
      </c>
      <c r="T4211" s="14">
        <f>IF(F4210=24,SUM(D4211:F4400),"")</f>
        <v/>
      </c>
      <c r="U4211" s="14" t="n">
        <v>0</v>
      </c>
      <c r="V4211" s="14">
        <f>IF(T4211="","",T4211-U4211)</f>
        <v/>
      </c>
      <c r="AS4211" s="13" t="n"/>
      <c r="AT4211" s="13" t="n"/>
      <c r="AU4211" s="13" t="n"/>
    </row>
    <row r="4212">
      <c r="C4212" s="13" t="n">
        <v>107</v>
      </c>
      <c r="D4212" s="13">
        <f>Retailers_stock_balance!D6246</f>
        <v/>
      </c>
      <c r="E4212" s="13">
        <f>Retailers_stock_balance!E6246</f>
        <v/>
      </c>
      <c r="F4212" s="13">
        <f>Retailers_stock_balance!F6246</f>
        <v/>
      </c>
      <c r="T4212" s="14">
        <f>IF(F4211=24,SUM(D4212:F4401),"")</f>
        <v/>
      </c>
      <c r="U4212" s="14" t="n">
        <v>0</v>
      </c>
      <c r="V4212" s="14">
        <f>IF(T4212="","",T4212-U4212)</f>
        <v/>
      </c>
      <c r="AS4212" s="13" t="n"/>
      <c r="AT4212" s="13" t="n"/>
      <c r="AU4212" s="13" t="n"/>
    </row>
    <row r="4213">
      <c r="C4213" s="13" t="n">
        <v>108</v>
      </c>
      <c r="D4213" s="13">
        <f>Retailers_stock_balance!D6247</f>
        <v/>
      </c>
      <c r="E4213" s="13">
        <f>Retailers_stock_balance!E6247</f>
        <v/>
      </c>
      <c r="F4213" s="13">
        <f>Retailers_stock_balance!F6247</f>
        <v/>
      </c>
      <c r="T4213" s="14">
        <f>IF(F4212=24,SUM(D4213:F4402),"")</f>
        <v/>
      </c>
      <c r="U4213" s="14" t="n">
        <v>0</v>
      </c>
      <c r="V4213" s="14">
        <f>IF(T4213="","",T4213-U4213)</f>
        <v/>
      </c>
      <c r="AS4213" s="13" t="n"/>
      <c r="AT4213" s="13" t="n"/>
      <c r="AU4213" s="13" t="n"/>
    </row>
    <row r="4214">
      <c r="C4214" s="13" t="n">
        <v>109</v>
      </c>
      <c r="D4214" s="13">
        <f>Retailers_stock_balance!D6248</f>
        <v/>
      </c>
      <c r="E4214" s="13">
        <f>Retailers_stock_balance!E6248</f>
        <v/>
      </c>
      <c r="F4214" s="13">
        <f>Retailers_stock_balance!F6248</f>
        <v/>
      </c>
      <c r="T4214" s="14">
        <f>IF(F4213=24,SUM(D4214:F4403),"")</f>
        <v/>
      </c>
      <c r="U4214" s="14" t="n">
        <v>0</v>
      </c>
      <c r="V4214" s="14">
        <f>IF(T4214="","",T4214-U4214)</f>
        <v/>
      </c>
      <c r="AS4214" s="13" t="n"/>
      <c r="AT4214" s="13" t="n"/>
      <c r="AU4214" s="13" t="n"/>
    </row>
    <row r="4215">
      <c r="C4215" s="13" t="n">
        <v>110</v>
      </c>
      <c r="D4215" s="13">
        <f>Retailers_stock_balance!D6249</f>
        <v/>
      </c>
      <c r="E4215" s="13">
        <f>Retailers_stock_balance!E6249</f>
        <v/>
      </c>
      <c r="F4215" s="13">
        <f>Retailers_stock_balance!F6249</f>
        <v/>
      </c>
      <c r="T4215" s="14">
        <f>IF(F4214=24,SUM(D4215:F4404),"")</f>
        <v/>
      </c>
      <c r="U4215" s="14" t="n">
        <v>0</v>
      </c>
      <c r="V4215" s="14">
        <f>IF(T4215="","",T4215-U4215)</f>
        <v/>
      </c>
      <c r="AS4215" s="13" t="n"/>
      <c r="AT4215" s="13" t="n"/>
      <c r="AU4215" s="13" t="n"/>
    </row>
    <row r="4216">
      <c r="C4216" s="13" t="n">
        <v>111</v>
      </c>
      <c r="D4216" s="13">
        <f>Retailers_stock_balance!D6250</f>
        <v/>
      </c>
      <c r="E4216" s="13">
        <f>Retailers_stock_balance!E6250</f>
        <v/>
      </c>
      <c r="F4216" s="13">
        <f>Retailers_stock_balance!F6250</f>
        <v/>
      </c>
      <c r="T4216" s="14">
        <f>IF(F4215=24,SUM(D4216:F4405),"")</f>
        <v/>
      </c>
      <c r="U4216" s="14" t="n">
        <v>0</v>
      </c>
      <c r="V4216" s="14">
        <f>IF(T4216="","",T4216-U4216)</f>
        <v/>
      </c>
      <c r="AS4216" s="13" t="n"/>
      <c r="AT4216" s="13" t="n"/>
      <c r="AU4216" s="13" t="n"/>
    </row>
    <row r="4217">
      <c r="C4217" s="13" t="n">
        <v>112</v>
      </c>
      <c r="D4217" s="13">
        <f>Retailers_stock_balance!D6251</f>
        <v/>
      </c>
      <c r="E4217" s="13">
        <f>Retailers_stock_balance!E6251</f>
        <v/>
      </c>
      <c r="F4217" s="13">
        <f>Retailers_stock_balance!F6251</f>
        <v/>
      </c>
      <c r="T4217" s="14">
        <f>IF(F4216=24,SUM(D4217:F4406),"")</f>
        <v/>
      </c>
      <c r="U4217" s="14" t="n">
        <v>0</v>
      </c>
      <c r="V4217" s="14">
        <f>IF(T4217="","",T4217-U4217)</f>
        <v/>
      </c>
      <c r="AS4217" s="13" t="n"/>
      <c r="AT4217" s="13" t="n"/>
      <c r="AU4217" s="13" t="n"/>
    </row>
    <row r="4218">
      <c r="C4218" s="13" t="n">
        <v>113</v>
      </c>
      <c r="D4218" s="13">
        <f>Retailers_stock_balance!D6252</f>
        <v/>
      </c>
      <c r="E4218" s="13">
        <f>Retailers_stock_balance!E6252</f>
        <v/>
      </c>
      <c r="F4218" s="13">
        <f>Retailers_stock_balance!F6252</f>
        <v/>
      </c>
      <c r="T4218" s="14">
        <f>IF(F4217=24,SUM(D4218:F4407),"")</f>
        <v/>
      </c>
      <c r="U4218" s="14" t="n">
        <v>0</v>
      </c>
      <c r="V4218" s="14">
        <f>IF(T4218="","",T4218-U4218)</f>
        <v/>
      </c>
      <c r="AS4218" s="13" t="n"/>
      <c r="AT4218" s="13" t="n"/>
      <c r="AU4218" s="13" t="n"/>
    </row>
    <row r="4219">
      <c r="C4219" s="13" t="n">
        <v>114</v>
      </c>
      <c r="D4219" s="13">
        <f>Retailers_stock_balance!D6253</f>
        <v/>
      </c>
      <c r="E4219" s="13">
        <f>Retailers_stock_balance!E6253</f>
        <v/>
      </c>
      <c r="F4219" s="13">
        <f>Retailers_stock_balance!F6253</f>
        <v/>
      </c>
      <c r="T4219" s="14">
        <f>IF(F4218=24,SUM(D4219:F4408),"")</f>
        <v/>
      </c>
      <c r="U4219" s="14" t="n">
        <v>0</v>
      </c>
      <c r="V4219" s="14">
        <f>IF(T4219="","",T4219-U4219)</f>
        <v/>
      </c>
      <c r="AS4219" s="13" t="n"/>
      <c r="AT4219" s="13" t="n"/>
      <c r="AU4219" s="13" t="n"/>
    </row>
    <row r="4220">
      <c r="C4220" s="13" t="n">
        <v>115</v>
      </c>
      <c r="D4220" s="13">
        <f>Retailers_stock_balance!D6254</f>
        <v/>
      </c>
      <c r="E4220" s="13">
        <f>Retailers_stock_balance!E6254</f>
        <v/>
      </c>
      <c r="F4220" s="13">
        <f>Retailers_stock_balance!F6254</f>
        <v/>
      </c>
      <c r="T4220" s="14">
        <f>IF(F4219=24,SUM(D4220:F4409),"")</f>
        <v/>
      </c>
      <c r="U4220" s="14" t="n">
        <v>0</v>
      </c>
      <c r="V4220" s="14">
        <f>IF(T4220="","",T4220-U4220)</f>
        <v/>
      </c>
      <c r="AS4220" s="13" t="n"/>
      <c r="AT4220" s="13" t="n"/>
      <c r="AU4220" s="13" t="n"/>
    </row>
    <row r="4221">
      <c r="C4221" s="13" t="n">
        <v>116</v>
      </c>
      <c r="D4221" s="13">
        <f>Retailers_stock_balance!D6255</f>
        <v/>
      </c>
      <c r="E4221" s="13">
        <f>Retailers_stock_balance!E6255</f>
        <v/>
      </c>
      <c r="F4221" s="13">
        <f>Retailers_stock_balance!F6255</f>
        <v/>
      </c>
      <c r="T4221" s="14">
        <f>IF(F4220=24,SUM(D4221:F4410),"")</f>
        <v/>
      </c>
      <c r="U4221" s="14" t="n">
        <v>0</v>
      </c>
      <c r="V4221" s="14">
        <f>IF(T4221="","",T4221-U4221)</f>
        <v/>
      </c>
      <c r="AS4221" s="13" t="n"/>
      <c r="AT4221" s="13" t="n"/>
      <c r="AU4221" s="13" t="n"/>
    </row>
    <row r="4222">
      <c r="C4222" s="13" t="n">
        <v>117</v>
      </c>
      <c r="D4222" s="13">
        <f>Retailers_stock_balance!D6256</f>
        <v/>
      </c>
      <c r="E4222" s="13">
        <f>Retailers_stock_balance!E6256</f>
        <v/>
      </c>
      <c r="F4222" s="13">
        <f>Retailers_stock_balance!F6256</f>
        <v/>
      </c>
      <c r="T4222" s="14">
        <f>IF(F4221=24,SUM(D4222:F4411),"")</f>
        <v/>
      </c>
      <c r="U4222" s="14" t="n">
        <v>0</v>
      </c>
      <c r="V4222" s="14">
        <f>IF(T4222="","",T4222-U4222)</f>
        <v/>
      </c>
      <c r="AS4222" s="13" t="n"/>
      <c r="AT4222" s="13" t="n"/>
      <c r="AU4222" s="13" t="n"/>
    </row>
    <row r="4223">
      <c r="C4223" s="13" t="n">
        <v>118</v>
      </c>
      <c r="D4223" s="13">
        <f>Retailers_stock_balance!D6257</f>
        <v/>
      </c>
      <c r="E4223" s="13">
        <f>Retailers_stock_balance!E6257</f>
        <v/>
      </c>
      <c r="F4223" s="13">
        <f>Retailers_stock_balance!F6257</f>
        <v/>
      </c>
      <c r="T4223" s="14">
        <f>IF(F4222=24,SUM(D4223:F4412),"")</f>
        <v/>
      </c>
      <c r="U4223" s="14" t="n">
        <v>0</v>
      </c>
      <c r="V4223" s="14">
        <f>IF(T4223="","",T4223-U4223)</f>
        <v/>
      </c>
      <c r="AS4223" s="13" t="n"/>
      <c r="AT4223" s="13" t="n"/>
      <c r="AU4223" s="13" t="n"/>
    </row>
    <row r="4224">
      <c r="C4224" s="13" t="n">
        <v>119</v>
      </c>
      <c r="D4224" s="13">
        <f>Retailers_stock_balance!D6258</f>
        <v/>
      </c>
      <c r="E4224" s="13">
        <f>Retailers_stock_balance!E6258</f>
        <v/>
      </c>
      <c r="F4224" s="13">
        <f>Retailers_stock_balance!F6258</f>
        <v/>
      </c>
      <c r="T4224" s="14">
        <f>IF(F4223=24,SUM(D4224:F4413),"")</f>
        <v/>
      </c>
      <c r="U4224" s="14" t="n">
        <v>0</v>
      </c>
      <c r="V4224" s="14">
        <f>IF(T4224="","",T4224-U4224)</f>
        <v/>
      </c>
      <c r="AS4224" s="13" t="n"/>
      <c r="AT4224" s="13" t="n"/>
      <c r="AU4224" s="13" t="n"/>
    </row>
    <row r="4225">
      <c r="C4225" s="13" t="n">
        <v>120</v>
      </c>
      <c r="D4225" s="13">
        <f>Retailers_stock_balance!D6259</f>
        <v/>
      </c>
      <c r="E4225" s="13">
        <f>Retailers_stock_balance!E6259</f>
        <v/>
      </c>
      <c r="F4225" s="13">
        <f>Retailers_stock_balance!F6259</f>
        <v/>
      </c>
      <c r="T4225" s="14">
        <f>IF(F4224=24,SUM(D4225:F4414),"")</f>
        <v/>
      </c>
      <c r="U4225" s="14" t="n">
        <v>0</v>
      </c>
      <c r="V4225" s="14">
        <f>IF(T4225="","",T4225-U4225)</f>
        <v/>
      </c>
      <c r="AS4225" s="13" t="n"/>
      <c r="AT4225" s="13" t="n"/>
      <c r="AU4225" s="13" t="n"/>
    </row>
    <row r="4226">
      <c r="C4226" s="13" t="n">
        <v>121</v>
      </c>
      <c r="D4226" s="13">
        <f>Retailers_stock_balance!D6260</f>
        <v/>
      </c>
      <c r="E4226" s="13">
        <f>Retailers_stock_balance!E6260</f>
        <v/>
      </c>
      <c r="F4226" s="13">
        <f>Retailers_stock_balance!F6260</f>
        <v/>
      </c>
      <c r="T4226" s="14">
        <f>IF(F4225=24,SUM(D4226:F4415),"")</f>
        <v/>
      </c>
      <c r="U4226" s="14" t="n">
        <v>0</v>
      </c>
      <c r="V4226" s="14">
        <f>IF(T4226="","",T4226-U4226)</f>
        <v/>
      </c>
      <c r="AS4226" s="13" t="n"/>
      <c r="AT4226" s="13" t="n"/>
      <c r="AU4226" s="13" t="n"/>
    </row>
    <row r="4227">
      <c r="C4227" s="13" t="n">
        <v>122</v>
      </c>
      <c r="D4227" s="13">
        <f>Retailers_stock_balance!D6261</f>
        <v/>
      </c>
      <c r="E4227" s="13">
        <f>Retailers_stock_balance!E6261</f>
        <v/>
      </c>
      <c r="F4227" s="13">
        <f>Retailers_stock_balance!F6261</f>
        <v/>
      </c>
      <c r="T4227" s="14">
        <f>IF(F4226=24,SUM(D4227:F4416),"")</f>
        <v/>
      </c>
      <c r="U4227" s="14" t="n">
        <v>0</v>
      </c>
      <c r="V4227" s="14">
        <f>IF(T4227="","",T4227-U4227)</f>
        <v/>
      </c>
      <c r="AS4227" s="13" t="n"/>
      <c r="AT4227" s="13" t="n"/>
      <c r="AU4227" s="13" t="n"/>
    </row>
    <row r="4228">
      <c r="C4228" s="13" t="n">
        <v>123</v>
      </c>
      <c r="D4228" s="13">
        <f>Retailers_stock_balance!D6262</f>
        <v/>
      </c>
      <c r="E4228" s="13">
        <f>Retailers_stock_balance!E6262</f>
        <v/>
      </c>
      <c r="F4228" s="13">
        <f>Retailers_stock_balance!F6262</f>
        <v/>
      </c>
      <c r="T4228" s="14">
        <f>IF(F4227=24,SUM(D4228:F4417),"")</f>
        <v/>
      </c>
      <c r="U4228" s="14" t="n">
        <v>0</v>
      </c>
      <c r="V4228" s="14">
        <f>IF(T4228="","",T4228-U4228)</f>
        <v/>
      </c>
      <c r="AS4228" s="13" t="n"/>
      <c r="AT4228" s="13" t="n"/>
      <c r="AU4228" s="13" t="n"/>
    </row>
    <row r="4229">
      <c r="C4229" s="13" t="n">
        <v>124</v>
      </c>
      <c r="D4229" s="13">
        <f>Retailers_stock_balance!D6263</f>
        <v/>
      </c>
      <c r="E4229" s="13">
        <f>Retailers_stock_balance!E6263</f>
        <v/>
      </c>
      <c r="F4229" s="13">
        <f>Retailers_stock_balance!F6263</f>
        <v/>
      </c>
      <c r="T4229" s="14">
        <f>IF(F4228=24,SUM(D4229:F4418),"")</f>
        <v/>
      </c>
      <c r="U4229" s="14" t="n">
        <v>0</v>
      </c>
      <c r="V4229" s="14">
        <f>IF(T4229="","",T4229-U4229)</f>
        <v/>
      </c>
      <c r="AS4229" s="13" t="n"/>
      <c r="AT4229" s="13" t="n"/>
      <c r="AU4229" s="13" t="n"/>
    </row>
    <row r="4230">
      <c r="C4230" s="13" t="n">
        <v>125</v>
      </c>
      <c r="D4230" s="13">
        <f>Retailers_stock_balance!D6264</f>
        <v/>
      </c>
      <c r="E4230" s="13">
        <f>Retailers_stock_balance!E6264</f>
        <v/>
      </c>
      <c r="F4230" s="13">
        <f>Retailers_stock_balance!F6264</f>
        <v/>
      </c>
      <c r="T4230" s="14">
        <f>IF(F4229=24,SUM(D4230:F4419),"")</f>
        <v/>
      </c>
      <c r="U4230" s="14" t="n">
        <v>0</v>
      </c>
      <c r="V4230" s="14">
        <f>IF(T4230="","",T4230-U4230)</f>
        <v/>
      </c>
      <c r="AS4230" s="13" t="n"/>
      <c r="AT4230" s="13" t="n"/>
      <c r="AU4230" s="13" t="n"/>
    </row>
    <row r="4231">
      <c r="C4231" s="13" t="n">
        <v>126</v>
      </c>
      <c r="D4231" s="13">
        <f>Retailers_stock_balance!D6265</f>
        <v/>
      </c>
      <c r="E4231" s="13">
        <f>Retailers_stock_balance!E6265</f>
        <v/>
      </c>
      <c r="F4231" s="13">
        <f>Retailers_stock_balance!F6265</f>
        <v/>
      </c>
      <c r="T4231" s="14">
        <f>IF(F4230=24,SUM(D4231:F4420),"")</f>
        <v/>
      </c>
      <c r="U4231" s="14" t="n">
        <v>0</v>
      </c>
      <c r="V4231" s="14">
        <f>IF(T4231="","",T4231-U4231)</f>
        <v/>
      </c>
      <c r="AS4231" s="13" t="n"/>
      <c r="AT4231" s="13" t="n"/>
      <c r="AU4231" s="13" t="n"/>
    </row>
    <row r="4232">
      <c r="C4232" s="13" t="n">
        <v>127</v>
      </c>
      <c r="D4232" s="13">
        <f>Retailers_stock_balance!D6266</f>
        <v/>
      </c>
      <c r="E4232" s="13">
        <f>Retailers_stock_balance!E6266</f>
        <v/>
      </c>
      <c r="F4232" s="13">
        <f>Retailers_stock_balance!F6266</f>
        <v/>
      </c>
      <c r="T4232" s="14">
        <f>IF(F4231=24,SUM(D4232:F4421),"")</f>
        <v/>
      </c>
      <c r="U4232" s="14" t="n">
        <v>0</v>
      </c>
      <c r="V4232" s="14">
        <f>IF(T4232="","",T4232-U4232)</f>
        <v/>
      </c>
      <c r="AS4232" s="13" t="n"/>
      <c r="AT4232" s="13" t="n"/>
      <c r="AU4232" s="13" t="n"/>
    </row>
    <row r="4233">
      <c r="C4233" s="13" t="n">
        <v>128</v>
      </c>
      <c r="D4233" s="13">
        <f>Retailers_stock_balance!D6267</f>
        <v/>
      </c>
      <c r="E4233" s="13">
        <f>Retailers_stock_balance!E6267</f>
        <v/>
      </c>
      <c r="F4233" s="13">
        <f>Retailers_stock_balance!F6267</f>
        <v/>
      </c>
      <c r="T4233" s="14">
        <f>IF(F4232=24,SUM(D4233:F4422),"")</f>
        <v/>
      </c>
      <c r="U4233" s="14" t="n">
        <v>0</v>
      </c>
      <c r="V4233" s="14">
        <f>IF(T4233="","",T4233-U4233)</f>
        <v/>
      </c>
      <c r="AS4233" s="13" t="n"/>
      <c r="AT4233" s="13" t="n"/>
      <c r="AU4233" s="13" t="n"/>
    </row>
    <row r="4234">
      <c r="C4234" s="13" t="n">
        <v>129</v>
      </c>
      <c r="D4234" s="13">
        <f>Retailers_stock_balance!D6268</f>
        <v/>
      </c>
      <c r="E4234" s="13">
        <f>Retailers_stock_balance!E6268</f>
        <v/>
      </c>
      <c r="F4234" s="13">
        <f>Retailers_stock_balance!F6268</f>
        <v/>
      </c>
      <c r="T4234" s="14">
        <f>IF(F4233=24,SUM(D4234:F4423),"")</f>
        <v/>
      </c>
      <c r="U4234" s="14" t="n">
        <v>0</v>
      </c>
      <c r="V4234" s="14">
        <f>IF(T4234="","",T4234-U4234)</f>
        <v/>
      </c>
      <c r="AS4234" s="13" t="n"/>
      <c r="AT4234" s="13" t="n"/>
      <c r="AU4234" s="13" t="n"/>
    </row>
    <row r="4235">
      <c r="C4235" s="13" t="n">
        <v>130</v>
      </c>
      <c r="D4235" s="13">
        <f>Retailers_stock_balance!D6269</f>
        <v/>
      </c>
      <c r="E4235" s="13">
        <f>Retailers_stock_balance!E6269</f>
        <v/>
      </c>
      <c r="F4235" s="13">
        <f>Retailers_stock_balance!F6269</f>
        <v/>
      </c>
      <c r="T4235" s="14">
        <f>IF(F4234=24,SUM(D4235:F4424),"")</f>
        <v/>
      </c>
      <c r="U4235" s="14" t="n">
        <v>0</v>
      </c>
      <c r="V4235" s="14">
        <f>IF(T4235="","",T4235-U4235)</f>
        <v/>
      </c>
      <c r="AS4235" s="13" t="n"/>
      <c r="AT4235" s="13" t="n"/>
      <c r="AU4235" s="13" t="n"/>
    </row>
    <row r="4236">
      <c r="C4236" s="13" t="n">
        <v>131</v>
      </c>
      <c r="D4236" s="13">
        <f>Retailers_stock_balance!D6270</f>
        <v/>
      </c>
      <c r="E4236" s="13">
        <f>Retailers_stock_balance!E6270</f>
        <v/>
      </c>
      <c r="F4236" s="13">
        <f>Retailers_stock_balance!F6270</f>
        <v/>
      </c>
      <c r="T4236" s="14">
        <f>IF(F4235=24,SUM(D4236:F4425),"")</f>
        <v/>
      </c>
      <c r="U4236" s="14" t="n">
        <v>0</v>
      </c>
      <c r="V4236" s="14">
        <f>IF(T4236="","",T4236-U4236)</f>
        <v/>
      </c>
      <c r="AS4236" s="13" t="n"/>
      <c r="AT4236" s="13" t="n"/>
      <c r="AU4236" s="13" t="n"/>
    </row>
    <row r="4237">
      <c r="C4237" s="13" t="n">
        <v>132</v>
      </c>
      <c r="D4237" s="13">
        <f>Retailers_stock_balance!D6271</f>
        <v/>
      </c>
      <c r="E4237" s="13">
        <f>Retailers_stock_balance!E6271</f>
        <v/>
      </c>
      <c r="F4237" s="13">
        <f>Retailers_stock_balance!F6271</f>
        <v/>
      </c>
      <c r="T4237" s="14">
        <f>IF(F4236=24,SUM(D4237:F4426),"")</f>
        <v/>
      </c>
      <c r="U4237" s="14" t="n">
        <v>0</v>
      </c>
      <c r="V4237" s="14">
        <f>IF(T4237="","",T4237-U4237)</f>
        <v/>
      </c>
      <c r="AS4237" s="13" t="n"/>
      <c r="AT4237" s="13" t="n"/>
      <c r="AU4237" s="13" t="n"/>
    </row>
    <row r="4238">
      <c r="C4238" s="13" t="n">
        <v>133</v>
      </c>
      <c r="D4238" s="13">
        <f>Retailers_stock_balance!D6272</f>
        <v/>
      </c>
      <c r="E4238" s="13">
        <f>Retailers_stock_balance!E6272</f>
        <v/>
      </c>
      <c r="F4238" s="13">
        <f>Retailers_stock_balance!F6272</f>
        <v/>
      </c>
      <c r="T4238" s="14">
        <f>IF(F4237=24,SUM(D4238:F4427),"")</f>
        <v/>
      </c>
      <c r="U4238" s="14" t="n">
        <v>0</v>
      </c>
      <c r="V4238" s="14">
        <f>IF(T4238="","",T4238-U4238)</f>
        <v/>
      </c>
      <c r="AS4238" s="13" t="n"/>
      <c r="AT4238" s="13" t="n"/>
      <c r="AU4238" s="13" t="n"/>
    </row>
    <row r="4239">
      <c r="C4239" s="13" t="n">
        <v>134</v>
      </c>
      <c r="D4239" s="13">
        <f>Retailers_stock_balance!D6273</f>
        <v/>
      </c>
      <c r="E4239" s="13">
        <f>Retailers_stock_balance!E6273</f>
        <v/>
      </c>
      <c r="F4239" s="13">
        <f>Retailers_stock_balance!F6273</f>
        <v/>
      </c>
      <c r="T4239" s="14">
        <f>IF(F4238=24,SUM(D4239:F4428),"")</f>
        <v/>
      </c>
      <c r="U4239" s="14" t="n">
        <v>0</v>
      </c>
      <c r="V4239" s="14">
        <f>IF(T4239="","",T4239-U4239)</f>
        <v/>
      </c>
      <c r="AS4239" s="13" t="n"/>
      <c r="AT4239" s="13" t="n"/>
      <c r="AU4239" s="13" t="n"/>
    </row>
    <row r="4240">
      <c r="C4240" s="13" t="n">
        <v>135</v>
      </c>
      <c r="D4240" s="13">
        <f>Retailers_stock_balance!D6274</f>
        <v/>
      </c>
      <c r="E4240" s="13">
        <f>Retailers_stock_balance!E6274</f>
        <v/>
      </c>
      <c r="F4240" s="13">
        <f>Retailers_stock_balance!F6274</f>
        <v/>
      </c>
      <c r="T4240" s="14">
        <f>IF(F4239=24,SUM(D4240:F4429),"")</f>
        <v/>
      </c>
      <c r="U4240" s="14" t="n">
        <v>0</v>
      </c>
      <c r="V4240" s="14">
        <f>IF(T4240="","",T4240-U4240)</f>
        <v/>
      </c>
      <c r="AS4240" s="13" t="n"/>
      <c r="AT4240" s="13" t="n"/>
      <c r="AU4240" s="13" t="n"/>
    </row>
    <row r="4241">
      <c r="C4241" s="13" t="n">
        <v>136</v>
      </c>
      <c r="D4241" s="13">
        <f>Retailers_stock_balance!D6275</f>
        <v/>
      </c>
      <c r="E4241" s="13">
        <f>Retailers_stock_balance!E6275</f>
        <v/>
      </c>
      <c r="F4241" s="13">
        <f>Retailers_stock_balance!F6275</f>
        <v/>
      </c>
      <c r="T4241" s="14">
        <f>IF(F4240=24,SUM(D4241:F4430),"")</f>
        <v/>
      </c>
      <c r="U4241" s="14" t="n">
        <v>0</v>
      </c>
      <c r="V4241" s="14">
        <f>IF(T4241="","",T4241-U4241)</f>
        <v/>
      </c>
      <c r="AS4241" s="13" t="n"/>
      <c r="AT4241" s="13" t="n"/>
      <c r="AU4241" s="13" t="n"/>
    </row>
    <row r="4242">
      <c r="C4242" s="13" t="n">
        <v>137</v>
      </c>
      <c r="D4242" s="13">
        <f>Retailers_stock_balance!D6276</f>
        <v/>
      </c>
      <c r="E4242" s="13">
        <f>Retailers_stock_balance!E6276</f>
        <v/>
      </c>
      <c r="F4242" s="13">
        <f>Retailers_stock_balance!F6276</f>
        <v/>
      </c>
      <c r="T4242" s="14">
        <f>IF(F4241=24,SUM(D4242:F4431),"")</f>
        <v/>
      </c>
      <c r="U4242" s="14" t="n">
        <v>0</v>
      </c>
      <c r="V4242" s="14">
        <f>IF(T4242="","",T4242-U4242)</f>
        <v/>
      </c>
      <c r="AS4242" s="13" t="n"/>
      <c r="AT4242" s="13" t="n"/>
      <c r="AU4242" s="13" t="n"/>
    </row>
    <row r="4243">
      <c r="C4243" s="13" t="n">
        <v>138</v>
      </c>
      <c r="D4243" s="13">
        <f>Retailers_stock_balance!D6277</f>
        <v/>
      </c>
      <c r="E4243" s="13">
        <f>Retailers_stock_balance!E6277</f>
        <v/>
      </c>
      <c r="F4243" s="13">
        <f>Retailers_stock_balance!F6277</f>
        <v/>
      </c>
      <c r="T4243" s="14">
        <f>IF(F4242=24,SUM(D4243:F4432),"")</f>
        <v/>
      </c>
      <c r="U4243" s="14" t="n">
        <v>0</v>
      </c>
      <c r="V4243" s="14">
        <f>IF(T4243="","",T4243-U4243)</f>
        <v/>
      </c>
      <c r="AS4243" s="13" t="n"/>
      <c r="AT4243" s="13" t="n"/>
      <c r="AU4243" s="13" t="n"/>
    </row>
    <row r="4244">
      <c r="C4244" s="13" t="n">
        <v>139</v>
      </c>
      <c r="D4244" s="13">
        <f>Retailers_stock_balance!D6278</f>
        <v/>
      </c>
      <c r="E4244" s="13">
        <f>Retailers_stock_balance!E6278</f>
        <v/>
      </c>
      <c r="F4244" s="13">
        <f>Retailers_stock_balance!F6278</f>
        <v/>
      </c>
      <c r="T4244" s="14">
        <f>IF(F4243=24,SUM(D4244:F4433),"")</f>
        <v/>
      </c>
      <c r="U4244" s="14" t="n">
        <v>0</v>
      </c>
      <c r="V4244" s="14">
        <f>IF(T4244="","",T4244-U4244)</f>
        <v/>
      </c>
      <c r="AS4244" s="13" t="n"/>
      <c r="AT4244" s="13" t="n"/>
      <c r="AU4244" s="13" t="n"/>
    </row>
    <row r="4245">
      <c r="C4245" s="13" t="n">
        <v>140</v>
      </c>
      <c r="D4245" s="13">
        <f>Retailers_stock_balance!D6279</f>
        <v/>
      </c>
      <c r="E4245" s="13">
        <f>Retailers_stock_balance!E6279</f>
        <v/>
      </c>
      <c r="F4245" s="13">
        <f>Retailers_stock_balance!F6279</f>
        <v/>
      </c>
      <c r="T4245" s="14">
        <f>IF(F4244=24,SUM(D4245:F4434),"")</f>
        <v/>
      </c>
      <c r="U4245" s="14" t="n">
        <v>0</v>
      </c>
      <c r="V4245" s="14">
        <f>IF(T4245="","",T4245-U4245)</f>
        <v/>
      </c>
      <c r="AS4245" s="13" t="n"/>
      <c r="AT4245" s="13" t="n"/>
      <c r="AU4245" s="13" t="n"/>
    </row>
    <row r="4246">
      <c r="C4246" s="13" t="n">
        <v>141</v>
      </c>
      <c r="D4246" s="13">
        <f>Retailers_stock_balance!D6280</f>
        <v/>
      </c>
      <c r="E4246" s="13">
        <f>Retailers_stock_balance!E6280</f>
        <v/>
      </c>
      <c r="F4246" s="13">
        <f>Retailers_stock_balance!F6280</f>
        <v/>
      </c>
      <c r="T4246" s="14">
        <f>IF(F4245=24,SUM(D4246:F4435),"")</f>
        <v/>
      </c>
      <c r="U4246" s="14" t="n">
        <v>0</v>
      </c>
      <c r="V4246" s="14">
        <f>IF(T4246="","",T4246-U4246)</f>
        <v/>
      </c>
      <c r="AS4246" s="13" t="n"/>
      <c r="AT4246" s="13" t="n"/>
      <c r="AU4246" s="13" t="n"/>
    </row>
    <row r="4247">
      <c r="C4247" s="13" t="n">
        <v>142</v>
      </c>
      <c r="D4247" s="13">
        <f>Retailers_stock_balance!D6281</f>
        <v/>
      </c>
      <c r="E4247" s="13">
        <f>Retailers_stock_balance!E6281</f>
        <v/>
      </c>
      <c r="F4247" s="13">
        <f>Retailers_stock_balance!F6281</f>
        <v/>
      </c>
      <c r="T4247" s="14">
        <f>IF(F4246=24,SUM(D4247:F4436),"")</f>
        <v/>
      </c>
      <c r="U4247" s="14" t="n">
        <v>0</v>
      </c>
      <c r="V4247" s="14">
        <f>IF(T4247="","",T4247-U4247)</f>
        <v/>
      </c>
      <c r="AS4247" s="13" t="n"/>
      <c r="AT4247" s="13" t="n"/>
      <c r="AU4247" s="13" t="n"/>
    </row>
    <row r="4248">
      <c r="C4248" s="13" t="n">
        <v>143</v>
      </c>
      <c r="D4248" s="13">
        <f>Retailers_stock_balance!D6282</f>
        <v/>
      </c>
      <c r="E4248" s="13">
        <f>Retailers_stock_balance!E6282</f>
        <v/>
      </c>
      <c r="F4248" s="13">
        <f>Retailers_stock_balance!F6282</f>
        <v/>
      </c>
      <c r="T4248" s="14">
        <f>IF(F4247=24,SUM(D4248:F4437),"")</f>
        <v/>
      </c>
      <c r="U4248" s="14" t="n">
        <v>0</v>
      </c>
      <c r="V4248" s="14">
        <f>IF(T4248="","",T4248-U4248)</f>
        <v/>
      </c>
      <c r="AS4248" s="13" t="n"/>
      <c r="AT4248" s="13" t="n"/>
      <c r="AU4248" s="13" t="n"/>
    </row>
    <row r="4249">
      <c r="C4249" s="13" t="n">
        <v>144</v>
      </c>
      <c r="D4249" s="13">
        <f>Retailers_stock_balance!D6283</f>
        <v/>
      </c>
      <c r="E4249" s="13">
        <f>Retailers_stock_balance!E6283</f>
        <v/>
      </c>
      <c r="F4249" s="13">
        <f>Retailers_stock_balance!F6283</f>
        <v/>
      </c>
      <c r="T4249" s="14">
        <f>IF(F4248=24,SUM(D4249:F4438),"")</f>
        <v/>
      </c>
      <c r="U4249" s="14" t="n">
        <v>0</v>
      </c>
      <c r="V4249" s="14">
        <f>IF(T4249="","",T4249-U4249)</f>
        <v/>
      </c>
      <c r="AS4249" s="13" t="n"/>
      <c r="AT4249" s="13" t="n"/>
      <c r="AU4249" s="13" t="n"/>
    </row>
    <row r="4250">
      <c r="C4250" s="13" t="n">
        <v>145</v>
      </c>
      <c r="D4250" s="13">
        <f>Retailers_stock_balance!D6284</f>
        <v/>
      </c>
      <c r="E4250" s="13">
        <f>Retailers_stock_balance!E6284</f>
        <v/>
      </c>
      <c r="F4250" s="13">
        <f>Retailers_stock_balance!F6284</f>
        <v/>
      </c>
      <c r="T4250" s="14">
        <f>IF(F4249=24,SUM(D4250:F4439),"")</f>
        <v/>
      </c>
      <c r="U4250" s="14" t="n">
        <v>0</v>
      </c>
      <c r="V4250" s="14">
        <f>IF(T4250="","",T4250-U4250)</f>
        <v/>
      </c>
      <c r="AS4250" s="13" t="n"/>
      <c r="AT4250" s="13" t="n"/>
      <c r="AU4250" s="13" t="n"/>
    </row>
    <row r="4251">
      <c r="C4251" s="13" t="n">
        <v>146</v>
      </c>
      <c r="D4251" s="13">
        <f>Retailers_stock_balance!D6285</f>
        <v/>
      </c>
      <c r="E4251" s="13">
        <f>Retailers_stock_balance!E6285</f>
        <v/>
      </c>
      <c r="F4251" s="13">
        <f>Retailers_stock_balance!F6285</f>
        <v/>
      </c>
      <c r="T4251" s="14">
        <f>IF(F4250=24,SUM(D4251:F4440),"")</f>
        <v/>
      </c>
      <c r="U4251" s="14" t="n">
        <v>0</v>
      </c>
      <c r="V4251" s="14">
        <f>IF(T4251="","",T4251-U4251)</f>
        <v/>
      </c>
      <c r="AS4251" s="13" t="n"/>
      <c r="AT4251" s="13" t="n"/>
      <c r="AU4251" s="13" t="n"/>
    </row>
    <row r="4252">
      <c r="C4252" s="13" t="n">
        <v>147</v>
      </c>
      <c r="D4252" s="13">
        <f>Retailers_stock_balance!D6286</f>
        <v/>
      </c>
      <c r="E4252" s="13">
        <f>Retailers_stock_balance!E6286</f>
        <v/>
      </c>
      <c r="F4252" s="13">
        <f>Retailers_stock_balance!F6286</f>
        <v/>
      </c>
      <c r="T4252" s="14">
        <f>IF(F4251=24,SUM(D4252:F4441),"")</f>
        <v/>
      </c>
      <c r="U4252" s="14" t="n">
        <v>0</v>
      </c>
      <c r="V4252" s="14">
        <f>IF(T4252="","",T4252-U4252)</f>
        <v/>
      </c>
      <c r="AS4252" s="13" t="n"/>
      <c r="AT4252" s="13" t="n"/>
      <c r="AU4252" s="13" t="n"/>
    </row>
    <row r="4253">
      <c r="C4253" s="13" t="n">
        <v>148</v>
      </c>
      <c r="D4253" s="13">
        <f>Retailers_stock_balance!D6287</f>
        <v/>
      </c>
      <c r="E4253" s="13">
        <f>Retailers_stock_balance!E6287</f>
        <v/>
      </c>
      <c r="F4253" s="13">
        <f>Retailers_stock_balance!F6287</f>
        <v/>
      </c>
      <c r="T4253" s="14">
        <f>IF(F4252=24,SUM(D4253:F4442),"")</f>
        <v/>
      </c>
      <c r="U4253" s="14" t="n">
        <v>0</v>
      </c>
      <c r="V4253" s="14">
        <f>IF(T4253="","",T4253-U4253)</f>
        <v/>
      </c>
      <c r="AS4253" s="13" t="n"/>
      <c r="AT4253" s="13" t="n"/>
      <c r="AU4253" s="13" t="n"/>
    </row>
    <row r="4254">
      <c r="C4254" s="13" t="n">
        <v>149</v>
      </c>
      <c r="D4254" s="13">
        <f>Retailers_stock_balance!D6288</f>
        <v/>
      </c>
      <c r="E4254" s="13">
        <f>Retailers_stock_balance!E6288</f>
        <v/>
      </c>
      <c r="F4254" s="13">
        <f>Retailers_stock_balance!F6288</f>
        <v/>
      </c>
      <c r="T4254" s="14">
        <f>IF(F4253=24,SUM(D4254:F4443),"")</f>
        <v/>
      </c>
      <c r="U4254" s="14" t="n">
        <v>0</v>
      </c>
      <c r="V4254" s="14">
        <f>IF(T4254="","",T4254-U4254)</f>
        <v/>
      </c>
      <c r="AS4254" s="13" t="n"/>
      <c r="AT4254" s="13" t="n"/>
      <c r="AU4254" s="13" t="n"/>
    </row>
    <row r="4255">
      <c r="C4255" s="13" t="n">
        <v>150</v>
      </c>
      <c r="D4255" s="13">
        <f>Retailers_stock_balance!D6289</f>
        <v/>
      </c>
      <c r="E4255" s="13">
        <f>Retailers_stock_balance!E6289</f>
        <v/>
      </c>
      <c r="F4255" s="13">
        <f>Retailers_stock_balance!F6289</f>
        <v/>
      </c>
      <c r="T4255" s="14">
        <f>IF(F4254=24,SUM(D4255:F4444),"")</f>
        <v/>
      </c>
      <c r="U4255" s="14" t="n">
        <v>0</v>
      </c>
      <c r="V4255" s="14">
        <f>IF(T4255="","",T4255-U4255)</f>
        <v/>
      </c>
      <c r="AS4255" s="13" t="n"/>
      <c r="AT4255" s="13" t="n"/>
      <c r="AU4255" s="13" t="n"/>
    </row>
    <row r="4256">
      <c r="C4256" s="13" t="n">
        <v>151</v>
      </c>
      <c r="D4256" s="13">
        <f>Retailers_stock_balance!D6290</f>
        <v/>
      </c>
      <c r="E4256" s="13">
        <f>Retailers_stock_balance!E6290</f>
        <v/>
      </c>
      <c r="F4256" s="13">
        <f>Retailers_stock_balance!F6290</f>
        <v/>
      </c>
      <c r="T4256" s="14">
        <f>IF(F4255=24,SUM(D4256:F4445),"")</f>
        <v/>
      </c>
      <c r="U4256" s="14" t="n">
        <v>0</v>
      </c>
      <c r="V4256" s="14">
        <f>IF(T4256="","",T4256-U4256)</f>
        <v/>
      </c>
      <c r="AS4256" s="13" t="n"/>
      <c r="AT4256" s="13" t="n"/>
      <c r="AU4256" s="13" t="n"/>
    </row>
    <row r="4257">
      <c r="C4257" s="13" t="n">
        <v>152</v>
      </c>
      <c r="D4257" s="13">
        <f>Retailers_stock_balance!D6291</f>
        <v/>
      </c>
      <c r="E4257" s="13">
        <f>Retailers_stock_balance!E6291</f>
        <v/>
      </c>
      <c r="F4257" s="13">
        <f>Retailers_stock_balance!F6291</f>
        <v/>
      </c>
      <c r="T4257" s="14">
        <f>IF(F4256=24,SUM(D4257:F4446),"")</f>
        <v/>
      </c>
      <c r="U4257" s="14" t="n">
        <v>0</v>
      </c>
      <c r="V4257" s="14">
        <f>IF(T4257="","",T4257-U4257)</f>
        <v/>
      </c>
      <c r="AS4257" s="13" t="n"/>
      <c r="AT4257" s="13" t="n"/>
      <c r="AU4257" s="13" t="n"/>
    </row>
    <row r="4258">
      <c r="C4258" s="13" t="n">
        <v>153</v>
      </c>
      <c r="D4258" s="13">
        <f>Retailers_stock_balance!D6292</f>
        <v/>
      </c>
      <c r="E4258" s="13">
        <f>Retailers_stock_balance!E6292</f>
        <v/>
      </c>
      <c r="F4258" s="13">
        <f>Retailers_stock_balance!F6292</f>
        <v/>
      </c>
      <c r="T4258" s="14">
        <f>IF(F4257=24,SUM(D4258:F4447),"")</f>
        <v/>
      </c>
      <c r="U4258" s="14" t="n">
        <v>0</v>
      </c>
      <c r="V4258" s="14">
        <f>IF(T4258="","",T4258-U4258)</f>
        <v/>
      </c>
      <c r="AS4258" s="13" t="n"/>
      <c r="AT4258" s="13" t="n"/>
      <c r="AU4258" s="13" t="n"/>
    </row>
    <row r="4259">
      <c r="C4259" s="13" t="n">
        <v>154</v>
      </c>
      <c r="D4259" s="13">
        <f>Retailers_stock_balance!D6293</f>
        <v/>
      </c>
      <c r="E4259" s="13">
        <f>Retailers_stock_balance!E6293</f>
        <v/>
      </c>
      <c r="F4259" s="13">
        <f>Retailers_stock_balance!F6293</f>
        <v/>
      </c>
      <c r="T4259" s="14">
        <f>IF(F4258=24,SUM(D4259:F4448),"")</f>
        <v/>
      </c>
      <c r="U4259" s="14" t="n">
        <v>0</v>
      </c>
      <c r="V4259" s="14">
        <f>IF(T4259="","",T4259-U4259)</f>
        <v/>
      </c>
      <c r="AS4259" s="13" t="n"/>
      <c r="AT4259" s="13" t="n"/>
      <c r="AU4259" s="13" t="n"/>
    </row>
    <row r="4260">
      <c r="C4260" s="13" t="n">
        <v>155</v>
      </c>
      <c r="D4260" s="13">
        <f>Retailers_stock_balance!D6294</f>
        <v/>
      </c>
      <c r="E4260" s="13">
        <f>Retailers_stock_balance!E6294</f>
        <v/>
      </c>
      <c r="F4260" s="13">
        <f>Retailers_stock_balance!F6294</f>
        <v/>
      </c>
      <c r="T4260" s="14">
        <f>IF(F4259=24,SUM(D4260:F4449),"")</f>
        <v/>
      </c>
      <c r="U4260" s="14" t="n">
        <v>0</v>
      </c>
      <c r="V4260" s="14">
        <f>IF(T4260="","",T4260-U4260)</f>
        <v/>
      </c>
      <c r="AS4260" s="13" t="n"/>
      <c r="AT4260" s="13" t="n"/>
      <c r="AU4260" s="13" t="n"/>
    </row>
    <row r="4261">
      <c r="C4261" s="13" t="n">
        <v>156</v>
      </c>
      <c r="D4261" s="13">
        <f>Retailers_stock_balance!D6295</f>
        <v/>
      </c>
      <c r="E4261" s="13">
        <f>Retailers_stock_balance!E6295</f>
        <v/>
      </c>
      <c r="F4261" s="13">
        <f>Retailers_stock_balance!F6295</f>
        <v/>
      </c>
      <c r="T4261" s="14">
        <f>IF(F4260=24,SUM(D4261:F4450),"")</f>
        <v/>
      </c>
      <c r="U4261" s="14" t="n">
        <v>0</v>
      </c>
      <c r="V4261" s="14">
        <f>IF(T4261="","",T4261-U4261)</f>
        <v/>
      </c>
      <c r="AS4261" s="13" t="n"/>
      <c r="AT4261" s="13" t="n"/>
      <c r="AU4261" s="13" t="n"/>
    </row>
    <row r="4262">
      <c r="C4262" s="13" t="n">
        <v>157</v>
      </c>
      <c r="D4262" s="13">
        <f>Retailers_stock_balance!D6296</f>
        <v/>
      </c>
      <c r="E4262" s="13">
        <f>Retailers_stock_balance!E6296</f>
        <v/>
      </c>
      <c r="F4262" s="13">
        <f>Retailers_stock_balance!F6296</f>
        <v/>
      </c>
      <c r="T4262" s="14">
        <f>IF(F4261=24,SUM(D4262:F4451),"")</f>
        <v/>
      </c>
      <c r="U4262" s="14" t="n">
        <v>0</v>
      </c>
      <c r="V4262" s="14">
        <f>IF(T4262="","",T4262-U4262)</f>
        <v/>
      </c>
      <c r="AS4262" s="13" t="n"/>
      <c r="AT4262" s="13" t="n"/>
      <c r="AU4262" s="13" t="n"/>
    </row>
    <row r="4263">
      <c r="C4263" s="13" t="n">
        <v>158</v>
      </c>
      <c r="D4263" s="13">
        <f>Retailers_stock_balance!D6297</f>
        <v/>
      </c>
      <c r="E4263" s="13">
        <f>Retailers_stock_balance!E6297</f>
        <v/>
      </c>
      <c r="F4263" s="13">
        <f>Retailers_stock_balance!F6297</f>
        <v/>
      </c>
      <c r="T4263" s="14">
        <f>IF(F4262=24,SUM(D4263:F4452),"")</f>
        <v/>
      </c>
      <c r="U4263" s="14" t="n">
        <v>0</v>
      </c>
      <c r="V4263" s="14">
        <f>IF(T4263="","",T4263-U4263)</f>
        <v/>
      </c>
      <c r="AS4263" s="13" t="n"/>
      <c r="AT4263" s="13" t="n"/>
      <c r="AU4263" s="13" t="n"/>
    </row>
    <row r="4264">
      <c r="C4264" s="13" t="n">
        <v>159</v>
      </c>
      <c r="D4264" s="13">
        <f>Retailers_stock_balance!D6298</f>
        <v/>
      </c>
      <c r="E4264" s="13">
        <f>Retailers_stock_balance!E6298</f>
        <v/>
      </c>
      <c r="F4264" s="13">
        <f>Retailers_stock_balance!F6298</f>
        <v/>
      </c>
      <c r="T4264" s="14">
        <f>IF(F4263=24,SUM(D4264:F4453),"")</f>
        <v/>
      </c>
      <c r="U4264" s="14" t="n">
        <v>0</v>
      </c>
      <c r="V4264" s="14">
        <f>IF(T4264="","",T4264-U4264)</f>
        <v/>
      </c>
      <c r="AS4264" s="13" t="n"/>
      <c r="AT4264" s="13" t="n"/>
      <c r="AU4264" s="13" t="n"/>
    </row>
    <row r="4265">
      <c r="C4265" s="13" t="n">
        <v>160</v>
      </c>
      <c r="D4265" s="13">
        <f>Retailers_stock_balance!D6299</f>
        <v/>
      </c>
      <c r="E4265" s="13">
        <f>Retailers_stock_balance!E6299</f>
        <v/>
      </c>
      <c r="F4265" s="13">
        <f>Retailers_stock_balance!F6299</f>
        <v/>
      </c>
      <c r="T4265" s="14">
        <f>IF(F4264=24,SUM(D4265:F4454),"")</f>
        <v/>
      </c>
      <c r="U4265" s="14" t="n">
        <v>0</v>
      </c>
      <c r="V4265" s="14">
        <f>IF(T4265="","",T4265-U4265)</f>
        <v/>
      </c>
      <c r="AS4265" s="13" t="n"/>
      <c r="AT4265" s="13" t="n"/>
      <c r="AU4265" s="13" t="n"/>
    </row>
    <row r="4266">
      <c r="C4266" s="13" t="n">
        <v>161</v>
      </c>
      <c r="D4266" s="13">
        <f>Retailers_stock_balance!D6300</f>
        <v/>
      </c>
      <c r="E4266" s="13">
        <f>Retailers_stock_balance!E6300</f>
        <v/>
      </c>
      <c r="F4266" s="13">
        <f>Retailers_stock_balance!F6300</f>
        <v/>
      </c>
      <c r="T4266" s="14">
        <f>IF(F4265=24,SUM(D4266:F4455),"")</f>
        <v/>
      </c>
      <c r="U4266" s="14" t="n">
        <v>0</v>
      </c>
      <c r="V4266" s="14">
        <f>IF(T4266="","",T4266-U4266)</f>
        <v/>
      </c>
      <c r="AS4266" s="13" t="n"/>
      <c r="AT4266" s="13" t="n"/>
      <c r="AU4266" s="13" t="n"/>
    </row>
    <row r="4267">
      <c r="C4267" s="13" t="n">
        <v>162</v>
      </c>
      <c r="D4267" s="13">
        <f>Retailers_stock_balance!D6301</f>
        <v/>
      </c>
      <c r="E4267" s="13">
        <f>Retailers_stock_balance!E6301</f>
        <v/>
      </c>
      <c r="F4267" s="13">
        <f>Retailers_stock_balance!F6301</f>
        <v/>
      </c>
      <c r="T4267" s="14">
        <f>IF(F4266=24,SUM(D4267:F4456),"")</f>
        <v/>
      </c>
      <c r="U4267" s="14" t="n">
        <v>0</v>
      </c>
      <c r="V4267" s="14">
        <f>IF(T4267="","",T4267-U4267)</f>
        <v/>
      </c>
      <c r="AS4267" s="13" t="n"/>
      <c r="AT4267" s="13" t="n"/>
      <c r="AU4267" s="13" t="n"/>
    </row>
    <row r="4268">
      <c r="C4268" s="13" t="n">
        <v>163</v>
      </c>
      <c r="D4268" s="13">
        <f>Retailers_stock_balance!D6302</f>
        <v/>
      </c>
      <c r="E4268" s="13">
        <f>Retailers_stock_balance!E6302</f>
        <v/>
      </c>
      <c r="F4268" s="13">
        <f>Retailers_stock_balance!F6302</f>
        <v/>
      </c>
      <c r="T4268" s="14">
        <f>IF(F4267=24,SUM(D4268:F4457),"")</f>
        <v/>
      </c>
      <c r="U4268" s="14" t="n">
        <v>0</v>
      </c>
      <c r="V4268" s="14">
        <f>IF(T4268="","",T4268-U4268)</f>
        <v/>
      </c>
      <c r="AS4268" s="13" t="n"/>
      <c r="AT4268" s="13" t="n"/>
      <c r="AU4268" s="13" t="n"/>
    </row>
    <row r="4269">
      <c r="C4269" s="13" t="n">
        <v>164</v>
      </c>
      <c r="D4269" s="13">
        <f>Retailers_stock_balance!D6303</f>
        <v/>
      </c>
      <c r="E4269" s="13">
        <f>Retailers_stock_balance!E6303</f>
        <v/>
      </c>
      <c r="F4269" s="13">
        <f>Retailers_stock_balance!F6303</f>
        <v/>
      </c>
      <c r="T4269" s="14">
        <f>IF(F4268=24,SUM(D4269:F4458),"")</f>
        <v/>
      </c>
      <c r="U4269" s="14" t="n">
        <v>0</v>
      </c>
      <c r="V4269" s="14">
        <f>IF(T4269="","",T4269-U4269)</f>
        <v/>
      </c>
      <c r="AS4269" s="13" t="n"/>
      <c r="AT4269" s="13" t="n"/>
      <c r="AU4269" s="13" t="n"/>
    </row>
    <row r="4270">
      <c r="C4270" s="13" t="n">
        <v>165</v>
      </c>
      <c r="D4270" s="13">
        <f>Retailers_stock_balance!D6304</f>
        <v/>
      </c>
      <c r="E4270" s="13">
        <f>Retailers_stock_balance!E6304</f>
        <v/>
      </c>
      <c r="F4270" s="13">
        <f>Retailers_stock_balance!F6304</f>
        <v/>
      </c>
      <c r="T4270" s="14">
        <f>IF(F4269=24,SUM(D4270:F4459),"")</f>
        <v/>
      </c>
      <c r="U4270" s="14" t="n">
        <v>0</v>
      </c>
      <c r="V4270" s="14">
        <f>IF(T4270="","",T4270-U4270)</f>
        <v/>
      </c>
      <c r="AS4270" s="13" t="n"/>
      <c r="AT4270" s="13" t="n"/>
      <c r="AU4270" s="13" t="n"/>
    </row>
    <row r="4271">
      <c r="C4271" s="13" t="n">
        <v>166</v>
      </c>
      <c r="D4271" s="13">
        <f>Retailers_stock_balance!D6305</f>
        <v/>
      </c>
      <c r="E4271" s="13">
        <f>Retailers_stock_balance!E6305</f>
        <v/>
      </c>
      <c r="F4271" s="13">
        <f>Retailers_stock_balance!F6305</f>
        <v/>
      </c>
      <c r="T4271" s="14">
        <f>IF(F4270=24,SUM(D4271:F4460),"")</f>
        <v/>
      </c>
      <c r="U4271" s="14" t="n">
        <v>0</v>
      </c>
      <c r="V4271" s="14">
        <f>IF(T4271="","",T4271-U4271)</f>
        <v/>
      </c>
      <c r="AS4271" s="13" t="n"/>
      <c r="AT4271" s="13" t="n"/>
      <c r="AU4271" s="13" t="n"/>
    </row>
    <row r="4272">
      <c r="C4272" s="13" t="n">
        <v>167</v>
      </c>
      <c r="D4272" s="13">
        <f>Retailers_stock_balance!D6306</f>
        <v/>
      </c>
      <c r="E4272" s="13">
        <f>Retailers_stock_balance!E6306</f>
        <v/>
      </c>
      <c r="F4272" s="13">
        <f>Retailers_stock_balance!F6306</f>
        <v/>
      </c>
      <c r="T4272" s="14">
        <f>IF(F4271=24,SUM(D4272:F4461),"")</f>
        <v/>
      </c>
      <c r="U4272" s="14" t="n">
        <v>0</v>
      </c>
      <c r="V4272" s="14">
        <f>IF(T4272="","",T4272-U4272)</f>
        <v/>
      </c>
      <c r="AS4272" s="13" t="n"/>
      <c r="AT4272" s="13" t="n"/>
      <c r="AU4272" s="13" t="n"/>
    </row>
    <row r="4273">
      <c r="C4273" s="13" t="n">
        <v>168</v>
      </c>
      <c r="D4273" s="13">
        <f>Retailers_stock_balance!D6307</f>
        <v/>
      </c>
      <c r="E4273" s="13">
        <f>Retailers_stock_balance!E6307</f>
        <v/>
      </c>
      <c r="F4273" s="13">
        <f>Retailers_stock_balance!F6307</f>
        <v/>
      </c>
      <c r="T4273" s="14">
        <f>IF(F4272=24,SUM(D4273:F4462),"")</f>
        <v/>
      </c>
      <c r="U4273" s="14" t="n">
        <v>0</v>
      </c>
      <c r="V4273" s="14">
        <f>IF(T4273="","",T4273-U4273)</f>
        <v/>
      </c>
      <c r="AS4273" s="13" t="n"/>
      <c r="AT4273" s="13" t="n"/>
      <c r="AU4273" s="13" t="n"/>
    </row>
    <row r="4274">
      <c r="C4274" s="13" t="n">
        <v>169</v>
      </c>
      <c r="D4274" s="13">
        <f>Retailers_stock_balance!D6308</f>
        <v/>
      </c>
      <c r="E4274" s="13">
        <f>Retailers_stock_balance!E6308</f>
        <v/>
      </c>
      <c r="F4274" s="13">
        <f>Retailers_stock_balance!F6308</f>
        <v/>
      </c>
      <c r="T4274" s="14">
        <f>IF(F4273=24,SUM(D4274:F4463),"")</f>
        <v/>
      </c>
      <c r="U4274" s="14" t="n">
        <v>0</v>
      </c>
      <c r="V4274" s="14">
        <f>IF(T4274="","",T4274-U4274)</f>
        <v/>
      </c>
      <c r="AS4274" s="13" t="n"/>
      <c r="AT4274" s="13" t="n"/>
      <c r="AU4274" s="13" t="n"/>
    </row>
    <row r="4275">
      <c r="C4275" s="13" t="n">
        <v>170</v>
      </c>
      <c r="D4275" s="13">
        <f>Retailers_stock_balance!D6309</f>
        <v/>
      </c>
      <c r="E4275" s="13">
        <f>Retailers_stock_balance!E6309</f>
        <v/>
      </c>
      <c r="F4275" s="13">
        <f>Retailers_stock_balance!F6309</f>
        <v/>
      </c>
      <c r="T4275" s="14">
        <f>IF(F4274=24,SUM(D4275:F4464),"")</f>
        <v/>
      </c>
      <c r="U4275" s="14" t="n">
        <v>0</v>
      </c>
      <c r="V4275" s="14">
        <f>IF(T4275="","",T4275-U4275)</f>
        <v/>
      </c>
      <c r="AS4275" s="13" t="n"/>
      <c r="AT4275" s="13" t="n"/>
      <c r="AU4275" s="13" t="n"/>
    </row>
    <row r="4276">
      <c r="C4276" s="13" t="n">
        <v>171</v>
      </c>
      <c r="D4276" s="13">
        <f>Retailers_stock_balance!D6310</f>
        <v/>
      </c>
      <c r="E4276" s="13">
        <f>Retailers_stock_balance!E6310</f>
        <v/>
      </c>
      <c r="F4276" s="13">
        <f>Retailers_stock_balance!F6310</f>
        <v/>
      </c>
      <c r="T4276" s="14">
        <f>IF(F4275=24,SUM(D4276:F4465),"")</f>
        <v/>
      </c>
      <c r="U4276" s="14" t="n">
        <v>0</v>
      </c>
      <c r="V4276" s="14">
        <f>IF(T4276="","",T4276-U4276)</f>
        <v/>
      </c>
      <c r="AS4276" s="13" t="n"/>
      <c r="AT4276" s="13" t="n"/>
      <c r="AU4276" s="13" t="n"/>
    </row>
    <row r="4277">
      <c r="C4277" s="13" t="n">
        <v>172</v>
      </c>
      <c r="D4277" s="13">
        <f>Retailers_stock_balance!D6311</f>
        <v/>
      </c>
      <c r="E4277" s="13">
        <f>Retailers_stock_balance!E6311</f>
        <v/>
      </c>
      <c r="F4277" s="13">
        <f>Retailers_stock_balance!F6311</f>
        <v/>
      </c>
      <c r="T4277" s="14">
        <f>IF(F4276=24,SUM(D4277:F4466),"")</f>
        <v/>
      </c>
      <c r="U4277" s="14" t="n">
        <v>0</v>
      </c>
      <c r="V4277" s="14">
        <f>IF(T4277="","",T4277-U4277)</f>
        <v/>
      </c>
      <c r="AS4277" s="13" t="n"/>
      <c r="AT4277" s="13" t="n"/>
      <c r="AU4277" s="13" t="n"/>
    </row>
    <row r="4278">
      <c r="C4278" s="13" t="n">
        <v>173</v>
      </c>
      <c r="D4278" s="13">
        <f>Retailers_stock_balance!D6312</f>
        <v/>
      </c>
      <c r="E4278" s="13">
        <f>Retailers_stock_balance!E6312</f>
        <v/>
      </c>
      <c r="F4278" s="13">
        <f>Retailers_stock_balance!F6312</f>
        <v/>
      </c>
      <c r="T4278" s="14">
        <f>IF(F4277=24,SUM(D4278:F4467),"")</f>
        <v/>
      </c>
      <c r="U4278" s="14" t="n">
        <v>0</v>
      </c>
      <c r="V4278" s="14">
        <f>IF(T4278="","",T4278-U4278)</f>
        <v/>
      </c>
      <c r="AS4278" s="13" t="n"/>
      <c r="AT4278" s="13" t="n"/>
      <c r="AU4278" s="13" t="n"/>
    </row>
    <row r="4279">
      <c r="C4279" s="13" t="n">
        <v>174</v>
      </c>
      <c r="D4279" s="13">
        <f>Retailers_stock_balance!D6313</f>
        <v/>
      </c>
      <c r="E4279" s="13">
        <f>Retailers_stock_balance!E6313</f>
        <v/>
      </c>
      <c r="F4279" s="13">
        <f>Retailers_stock_balance!F6313</f>
        <v/>
      </c>
      <c r="T4279" s="14">
        <f>IF(F4278=24,SUM(D4279:F4468),"")</f>
        <v/>
      </c>
      <c r="U4279" s="14" t="n">
        <v>0</v>
      </c>
      <c r="V4279" s="14">
        <f>IF(T4279="","",T4279-U4279)</f>
        <v/>
      </c>
      <c r="AS4279" s="13" t="n"/>
      <c r="AT4279" s="13" t="n"/>
      <c r="AU4279" s="13" t="n"/>
    </row>
    <row r="4280">
      <c r="C4280" s="13" t="n">
        <v>175</v>
      </c>
      <c r="D4280" s="13">
        <f>Retailers_stock_balance!D6314</f>
        <v/>
      </c>
      <c r="E4280" s="13">
        <f>Retailers_stock_balance!E6314</f>
        <v/>
      </c>
      <c r="F4280" s="13">
        <f>Retailers_stock_balance!F6314</f>
        <v/>
      </c>
      <c r="T4280" s="14">
        <f>IF(F4279=24,SUM(D4280:F4469),"")</f>
        <v/>
      </c>
      <c r="U4280" s="14" t="n">
        <v>0</v>
      </c>
      <c r="V4280" s="14">
        <f>IF(T4280="","",T4280-U4280)</f>
        <v/>
      </c>
      <c r="AS4280" s="13" t="n"/>
      <c r="AT4280" s="13" t="n"/>
      <c r="AU4280" s="13" t="n"/>
    </row>
    <row r="4281">
      <c r="C4281" s="13" t="n">
        <v>176</v>
      </c>
      <c r="D4281" s="13">
        <f>Retailers_stock_balance!D6315</f>
        <v/>
      </c>
      <c r="E4281" s="13">
        <f>Retailers_stock_balance!E6315</f>
        <v/>
      </c>
      <c r="F4281" s="13">
        <f>Retailers_stock_balance!F6315</f>
        <v/>
      </c>
      <c r="T4281" s="14">
        <f>IF(F4280=24,SUM(D4281:F4470),"")</f>
        <v/>
      </c>
      <c r="U4281" s="14" t="n">
        <v>0</v>
      </c>
      <c r="V4281" s="14">
        <f>IF(T4281="","",T4281-U4281)</f>
        <v/>
      </c>
      <c r="AS4281" s="13" t="n"/>
      <c r="AT4281" s="13" t="n"/>
      <c r="AU4281" s="13" t="n"/>
    </row>
    <row r="4282">
      <c r="C4282" s="13" t="n">
        <v>177</v>
      </c>
      <c r="D4282" s="13">
        <f>Retailers_stock_balance!D6316</f>
        <v/>
      </c>
      <c r="E4282" s="13">
        <f>Retailers_stock_balance!E6316</f>
        <v/>
      </c>
      <c r="F4282" s="13">
        <f>Retailers_stock_balance!F6316</f>
        <v/>
      </c>
      <c r="T4282" s="14">
        <f>IF(F4281=24,SUM(D4282:F4471),"")</f>
        <v/>
      </c>
      <c r="U4282" s="14" t="n">
        <v>0</v>
      </c>
      <c r="V4282" s="14">
        <f>IF(T4282="","",T4282-U4282)</f>
        <v/>
      </c>
      <c r="AS4282" s="13" t="n"/>
      <c r="AT4282" s="13" t="n"/>
      <c r="AU4282" s="13" t="n"/>
    </row>
    <row r="4283">
      <c r="C4283" s="13" t="n">
        <v>178</v>
      </c>
      <c r="D4283" s="13">
        <f>Retailers_stock_balance!D6317</f>
        <v/>
      </c>
      <c r="E4283" s="13">
        <f>Retailers_stock_balance!E6317</f>
        <v/>
      </c>
      <c r="F4283" s="13">
        <f>Retailers_stock_balance!F6317</f>
        <v/>
      </c>
      <c r="T4283" s="14">
        <f>IF(F4282=24,SUM(D4283:F4472),"")</f>
        <v/>
      </c>
      <c r="U4283" s="14" t="n">
        <v>0</v>
      </c>
      <c r="V4283" s="14">
        <f>IF(T4283="","",T4283-U4283)</f>
        <v/>
      </c>
      <c r="AS4283" s="13" t="n"/>
      <c r="AT4283" s="13" t="n"/>
      <c r="AU4283" s="13" t="n"/>
    </row>
    <row r="4284">
      <c r="C4284" s="13" t="n">
        <v>179</v>
      </c>
      <c r="D4284" s="13">
        <f>Retailers_stock_balance!D6318</f>
        <v/>
      </c>
      <c r="E4284" s="13">
        <f>Retailers_stock_balance!E6318</f>
        <v/>
      </c>
      <c r="F4284" s="13">
        <f>Retailers_stock_balance!F6318</f>
        <v/>
      </c>
      <c r="T4284" s="14">
        <f>IF(F4283=24,SUM(D4284:F4473),"")</f>
        <v/>
      </c>
      <c r="U4284" s="14" t="n">
        <v>0</v>
      </c>
      <c r="V4284" s="14">
        <f>IF(T4284="","",T4284-U4284)</f>
        <v/>
      </c>
      <c r="AS4284" s="13" t="n"/>
      <c r="AT4284" s="13" t="n"/>
      <c r="AU4284" s="13" t="n"/>
    </row>
    <row r="4285">
      <c r="C4285" s="13" t="n">
        <v>180</v>
      </c>
      <c r="D4285" s="13">
        <f>Retailers_stock_balance!D6319</f>
        <v/>
      </c>
      <c r="E4285" s="13">
        <f>Retailers_stock_balance!E6319</f>
        <v/>
      </c>
      <c r="F4285" s="13">
        <f>Retailers_stock_balance!F6319</f>
        <v/>
      </c>
      <c r="T4285" s="14">
        <f>IF(F4284=24,SUM(D4285:F4474),"")</f>
        <v/>
      </c>
      <c r="U4285" s="14" t="n">
        <v>0</v>
      </c>
      <c r="V4285" s="14">
        <f>IF(T4285="","",T4285-U4285)</f>
        <v/>
      </c>
      <c r="AS4285" s="13" t="n"/>
      <c r="AT4285" s="13" t="n"/>
      <c r="AU4285" s="13" t="n"/>
    </row>
    <row r="4286">
      <c r="C4286" s="13" t="n">
        <v>181</v>
      </c>
      <c r="D4286" s="13">
        <f>Retailers_stock_balance!D6320</f>
        <v/>
      </c>
      <c r="E4286" s="13">
        <f>Retailers_stock_balance!E6320</f>
        <v/>
      </c>
      <c r="F4286" s="13">
        <f>Retailers_stock_balance!F6320</f>
        <v/>
      </c>
      <c r="T4286" s="14">
        <f>IF(F4285=24,SUM(D4286:F4475),"")</f>
        <v/>
      </c>
      <c r="U4286" s="14" t="n">
        <v>0</v>
      </c>
      <c r="V4286" s="14">
        <f>IF(T4286="","",T4286-U4286)</f>
        <v/>
      </c>
      <c r="AS4286" s="13" t="n"/>
      <c r="AT4286" s="13" t="n"/>
      <c r="AU4286" s="13" t="n"/>
    </row>
    <row r="4287">
      <c r="C4287" s="13" t="n">
        <v>182</v>
      </c>
      <c r="D4287" s="13">
        <f>Retailers_stock_balance!D6321</f>
        <v/>
      </c>
      <c r="E4287" s="13">
        <f>Retailers_stock_balance!E6321</f>
        <v/>
      </c>
      <c r="F4287" s="13">
        <f>Retailers_stock_balance!F6321</f>
        <v/>
      </c>
      <c r="T4287" s="14">
        <f>IF(F4286=24,SUM(D4287:F4476),"")</f>
        <v/>
      </c>
      <c r="U4287" s="14" t="n">
        <v>0</v>
      </c>
      <c r="V4287" s="14">
        <f>IF(T4287="","",T4287-U4287)</f>
        <v/>
      </c>
      <c r="AS4287" s="13" t="n"/>
      <c r="AT4287" s="13" t="n"/>
      <c r="AU4287" s="13" t="n"/>
    </row>
    <row r="4288">
      <c r="C4288" s="13" t="n">
        <v>183</v>
      </c>
      <c r="D4288" s="13">
        <f>Retailers_stock_balance!D6322</f>
        <v/>
      </c>
      <c r="E4288" s="13">
        <f>Retailers_stock_balance!E6322</f>
        <v/>
      </c>
      <c r="F4288" s="13">
        <f>Retailers_stock_balance!F6322</f>
        <v/>
      </c>
      <c r="T4288" s="14">
        <f>IF(F4287=24,SUM(D4288:F4477),"")</f>
        <v/>
      </c>
      <c r="U4288" s="14" t="n">
        <v>0</v>
      </c>
      <c r="V4288" s="14">
        <f>IF(T4288="","",T4288-U4288)</f>
        <v/>
      </c>
      <c r="AS4288" s="13" t="n"/>
      <c r="AT4288" s="13" t="n"/>
      <c r="AU4288" s="13" t="n"/>
    </row>
    <row r="4289">
      <c r="C4289" s="13" t="n">
        <v>184</v>
      </c>
      <c r="D4289" s="13">
        <f>Retailers_stock_balance!D6323</f>
        <v/>
      </c>
      <c r="E4289" s="13">
        <f>Retailers_stock_balance!E6323</f>
        <v/>
      </c>
      <c r="F4289" s="13">
        <f>Retailers_stock_balance!F6323</f>
        <v/>
      </c>
      <c r="T4289" s="14">
        <f>IF(F4288=24,SUM(D4289:F4478),"")</f>
        <v/>
      </c>
      <c r="U4289" s="14" t="n">
        <v>0</v>
      </c>
      <c r="V4289" s="14">
        <f>IF(T4289="","",T4289-U4289)</f>
        <v/>
      </c>
      <c r="AS4289" s="13" t="n"/>
      <c r="AT4289" s="13" t="n"/>
      <c r="AU4289" s="13" t="n"/>
    </row>
    <row r="4290">
      <c r="C4290" s="13" t="n">
        <v>185</v>
      </c>
      <c r="D4290" s="13">
        <f>Retailers_stock_balance!D6324</f>
        <v/>
      </c>
      <c r="E4290" s="13">
        <f>Retailers_stock_balance!E6324</f>
        <v/>
      </c>
      <c r="F4290" s="13">
        <f>Retailers_stock_balance!F6324</f>
        <v/>
      </c>
      <c r="T4290" s="14">
        <f>IF(F4289=24,SUM(D4290:F4479),"")</f>
        <v/>
      </c>
      <c r="U4290" s="14" t="n">
        <v>0</v>
      </c>
      <c r="V4290" s="14">
        <f>IF(T4290="","",T4290-U4290)</f>
        <v/>
      </c>
      <c r="AS4290" s="13" t="n"/>
      <c r="AT4290" s="13" t="n"/>
      <c r="AU4290" s="13" t="n"/>
    </row>
    <row r="4291">
      <c r="C4291" s="13" t="n">
        <v>186</v>
      </c>
      <c r="D4291" s="13">
        <f>Retailers_stock_balance!D6325</f>
        <v/>
      </c>
      <c r="E4291" s="13">
        <f>Retailers_stock_balance!E6325</f>
        <v/>
      </c>
      <c r="F4291" s="13">
        <f>Retailers_stock_balance!F6325</f>
        <v/>
      </c>
      <c r="T4291" s="14">
        <f>IF(F4290=24,SUM(D4291:F4480),"")</f>
        <v/>
      </c>
      <c r="U4291" s="14" t="n">
        <v>0</v>
      </c>
      <c r="V4291" s="14">
        <f>IF(T4291="","",T4291-U4291)</f>
        <v/>
      </c>
      <c r="AS4291" s="13" t="n"/>
      <c r="AT4291" s="13" t="n"/>
      <c r="AU4291" s="13" t="n"/>
    </row>
    <row r="4292">
      <c r="C4292" s="13" t="n">
        <v>187</v>
      </c>
      <c r="D4292" s="13">
        <f>Retailers_stock_balance!D6326</f>
        <v/>
      </c>
      <c r="E4292" s="13">
        <f>Retailers_stock_balance!E6326</f>
        <v/>
      </c>
      <c r="F4292" s="13">
        <f>Retailers_stock_balance!F6326</f>
        <v/>
      </c>
      <c r="T4292" s="14">
        <f>IF(F4291=24,SUM(D4292:F4481),"")</f>
        <v/>
      </c>
      <c r="U4292" s="14" t="n">
        <v>0</v>
      </c>
      <c r="V4292" s="14">
        <f>IF(T4292="","",T4292-U4292)</f>
        <v/>
      </c>
      <c r="AS4292" s="13" t="n"/>
      <c r="AT4292" s="13" t="n"/>
      <c r="AU4292" s="13" t="n"/>
    </row>
    <row r="4293">
      <c r="C4293" s="13" t="n">
        <v>188</v>
      </c>
      <c r="D4293" s="13">
        <f>Retailers_stock_balance!D6327</f>
        <v/>
      </c>
      <c r="E4293" s="13">
        <f>Retailers_stock_balance!E6327</f>
        <v/>
      </c>
      <c r="F4293" s="13">
        <f>Retailers_stock_balance!F6327</f>
        <v/>
      </c>
      <c r="T4293" s="14">
        <f>IF(F4292=24,SUM(D4293:F4482),"")</f>
        <v/>
      </c>
      <c r="U4293" s="14" t="n">
        <v>0</v>
      </c>
      <c r="V4293" s="14">
        <f>IF(T4293="","",T4293-U4293)</f>
        <v/>
      </c>
      <c r="AS4293" s="13" t="n"/>
      <c r="AT4293" s="13" t="n"/>
      <c r="AU4293" s="13" t="n"/>
    </row>
    <row r="4294">
      <c r="C4294" s="13" t="n">
        <v>189</v>
      </c>
      <c r="D4294" s="13">
        <f>Retailers_stock_balance!D6328</f>
        <v/>
      </c>
      <c r="E4294" s="13">
        <f>Retailers_stock_balance!E6328</f>
        <v/>
      </c>
      <c r="F4294" s="13">
        <f>Retailers_stock_balance!F6328</f>
        <v/>
      </c>
      <c r="T4294" s="14">
        <f>IF(F4293=24,SUM(D4294:F4483),"")</f>
        <v/>
      </c>
      <c r="U4294" s="14" t="n">
        <v>0</v>
      </c>
      <c r="V4294" s="14">
        <f>IF(T4294="","",T4294-U4294)</f>
        <v/>
      </c>
      <c r="AS4294" s="13" t="n"/>
      <c r="AT4294" s="13" t="n"/>
      <c r="AU4294" s="13" t="n"/>
    </row>
    <row r="4295">
      <c r="C4295" s="13" t="n">
        <v>190</v>
      </c>
      <c r="D4295" s="13">
        <f>Retailers_stock_balance!D6329</f>
        <v/>
      </c>
      <c r="E4295" s="13">
        <f>Retailers_stock_balance!E6329</f>
        <v/>
      </c>
      <c r="F4295" s="13">
        <f>Retailers_stock_balance!F6329</f>
        <v/>
      </c>
      <c r="T4295" s="14">
        <f>IF(F4294=24,SUM(D4295:F4484),"")</f>
        <v/>
      </c>
      <c r="U4295" s="14" t="n">
        <v>0</v>
      </c>
      <c r="V4295" s="14">
        <f>IF(T4295="","",T4295-U4295)</f>
        <v/>
      </c>
      <c r="AS4295" s="13" t="n"/>
      <c r="AT4295" s="13" t="n"/>
      <c r="AU4295" s="13" t="n"/>
    </row>
    <row r="4296">
      <c r="C4296" s="13" t="n">
        <v>191</v>
      </c>
      <c r="D4296" s="13">
        <f>Retailers_stock_balance!D6330</f>
        <v/>
      </c>
      <c r="E4296" s="13">
        <f>Retailers_stock_balance!E6330</f>
        <v/>
      </c>
      <c r="F4296" s="13">
        <f>Retailers_stock_balance!F6330</f>
        <v/>
      </c>
      <c r="T4296" s="14">
        <f>IF(F4295=24,SUM(D4296:F4485),"")</f>
        <v/>
      </c>
      <c r="U4296" s="14" t="n">
        <v>0</v>
      </c>
      <c r="V4296" s="14">
        <f>IF(T4296="","",T4296-U4296)</f>
        <v/>
      </c>
      <c r="AS4296" s="13" t="n"/>
      <c r="AT4296" s="13" t="n"/>
      <c r="AU4296" s="13" t="n"/>
    </row>
    <row r="4297">
      <c r="C4297" s="13" t="n">
        <v>192</v>
      </c>
      <c r="D4297" s="13">
        <f>Retailers_stock_balance!D6331</f>
        <v/>
      </c>
      <c r="E4297" s="13">
        <f>Retailers_stock_balance!E6331</f>
        <v/>
      </c>
      <c r="F4297" s="13">
        <f>Retailers_stock_balance!F6331</f>
        <v/>
      </c>
      <c r="T4297" s="14">
        <f>IF(F4296=24,SUM(D4297:F4486),"")</f>
        <v/>
      </c>
      <c r="U4297" s="14" t="n">
        <v>0</v>
      </c>
      <c r="V4297" s="14">
        <f>IF(T4297="","",T4297-U4297)</f>
        <v/>
      </c>
      <c r="AS4297" s="13" t="n"/>
      <c r="AT4297" s="13" t="n"/>
      <c r="AU4297" s="13" t="n"/>
    </row>
    <row r="4298">
      <c r="C4298" s="13" t="n">
        <v>193</v>
      </c>
      <c r="D4298" s="13">
        <f>Retailers_stock_balance!D6332</f>
        <v/>
      </c>
      <c r="E4298" s="13">
        <f>Retailers_stock_balance!E6332</f>
        <v/>
      </c>
      <c r="F4298" s="13">
        <f>Retailers_stock_balance!F6332</f>
        <v/>
      </c>
      <c r="T4298" s="14">
        <f>IF(F4297=24,SUM(D4298:F4487),"")</f>
        <v/>
      </c>
      <c r="U4298" s="14" t="n">
        <v>0</v>
      </c>
      <c r="V4298" s="14">
        <f>IF(T4298="","",T4298-U4298)</f>
        <v/>
      </c>
      <c r="AS4298" s="13" t="n"/>
      <c r="AT4298" s="13" t="n"/>
      <c r="AU4298" s="13" t="n"/>
    </row>
    <row r="4299">
      <c r="C4299" s="13" t="n">
        <v>194</v>
      </c>
      <c r="D4299" s="13">
        <f>Retailers_stock_balance!D6333</f>
        <v/>
      </c>
      <c r="E4299" s="13">
        <f>Retailers_stock_balance!E6333</f>
        <v/>
      </c>
      <c r="F4299" s="13">
        <f>Retailers_stock_balance!F6333</f>
        <v/>
      </c>
      <c r="T4299" s="14">
        <f>IF(F4298=24,SUM(D4299:F4488),"")</f>
        <v/>
      </c>
      <c r="U4299" s="14" t="n">
        <v>0</v>
      </c>
      <c r="V4299" s="14">
        <f>IF(T4299="","",T4299-U4299)</f>
        <v/>
      </c>
      <c r="AS4299" s="13" t="n"/>
      <c r="AT4299" s="13" t="n"/>
      <c r="AU4299" s="13" t="n"/>
    </row>
    <row r="4300">
      <c r="C4300" s="13" t="n">
        <v>195</v>
      </c>
      <c r="D4300" s="13">
        <f>Retailers_stock_balance!D6334</f>
        <v/>
      </c>
      <c r="E4300" s="13">
        <f>Retailers_stock_balance!E6334</f>
        <v/>
      </c>
      <c r="F4300" s="13">
        <f>Retailers_stock_balance!F6334</f>
        <v/>
      </c>
      <c r="T4300" s="14">
        <f>IF(F4299=24,SUM(D4300:F4489),"")</f>
        <v/>
      </c>
      <c r="U4300" s="14" t="n">
        <v>0</v>
      </c>
      <c r="V4300" s="14">
        <f>IF(T4300="","",T4300-U4300)</f>
        <v/>
      </c>
      <c r="AS4300" s="13" t="n"/>
      <c r="AT4300" s="13" t="n"/>
      <c r="AU4300" s="13" t="n"/>
    </row>
    <row r="4301">
      <c r="C4301" s="13" t="n">
        <v>196</v>
      </c>
      <c r="D4301" s="13">
        <f>Retailers_stock_balance!D6335</f>
        <v/>
      </c>
      <c r="E4301" s="13">
        <f>Retailers_stock_balance!E6335</f>
        <v/>
      </c>
      <c r="F4301" s="13">
        <f>Retailers_stock_balance!F6335</f>
        <v/>
      </c>
      <c r="T4301" s="14">
        <f>IF(F4300=24,SUM(D4301:F4490),"")</f>
        <v/>
      </c>
      <c r="U4301" s="14" t="n">
        <v>0</v>
      </c>
      <c r="V4301" s="14">
        <f>IF(T4301="","",T4301-U4301)</f>
        <v/>
      </c>
      <c r="AS4301" s="13" t="n"/>
      <c r="AT4301" s="13" t="n"/>
      <c r="AU4301" s="13" t="n"/>
    </row>
    <row r="4302">
      <c r="C4302" s="13" t="n">
        <v>197</v>
      </c>
      <c r="D4302" s="13">
        <f>Retailers_stock_balance!D6336</f>
        <v/>
      </c>
      <c r="E4302" s="13">
        <f>Retailers_stock_balance!E6336</f>
        <v/>
      </c>
      <c r="F4302" s="13">
        <f>Retailers_stock_balance!F6336</f>
        <v/>
      </c>
      <c r="T4302" s="14">
        <f>IF(F4301=24,SUM(D4302:F4491),"")</f>
        <v/>
      </c>
      <c r="U4302" s="14" t="n">
        <v>0</v>
      </c>
      <c r="V4302" s="14">
        <f>IF(T4302="","",T4302-U4302)</f>
        <v/>
      </c>
      <c r="AS4302" s="13" t="n"/>
      <c r="AT4302" s="13" t="n"/>
      <c r="AU4302" s="13" t="n"/>
    </row>
    <row r="4303">
      <c r="C4303" s="13" t="n">
        <v>198</v>
      </c>
      <c r="D4303" s="13">
        <f>Retailers_stock_balance!D6337</f>
        <v/>
      </c>
      <c r="E4303" s="13">
        <f>Retailers_stock_balance!E6337</f>
        <v/>
      </c>
      <c r="F4303" s="13">
        <f>Retailers_stock_balance!F6337</f>
        <v/>
      </c>
      <c r="T4303" s="14">
        <f>IF(F4302=24,SUM(D4303:F4492),"")</f>
        <v/>
      </c>
      <c r="U4303" s="14" t="n">
        <v>0</v>
      </c>
      <c r="V4303" s="14">
        <f>IF(T4303="","",T4303-U4303)</f>
        <v/>
      </c>
      <c r="AS4303" s="13" t="n"/>
      <c r="AT4303" s="13" t="n"/>
      <c r="AU4303" s="13" t="n"/>
    </row>
    <row r="4304">
      <c r="T4304" s="14">
        <f>IF(F4303=24,SUM(D4304:F4493),"")</f>
        <v/>
      </c>
      <c r="U4304" s="14" t="n">
        <v>0</v>
      </c>
      <c r="V4304" s="14">
        <f>IF(T4304="","",T4304-U4304)</f>
        <v/>
      </c>
      <c r="AS4304" s="13" t="n"/>
      <c r="AT4304" s="13" t="n"/>
      <c r="AU4304" s="13" t="n"/>
    </row>
    <row r="4305" ht="16.2" customHeight="1">
      <c r="C4305" s="13" t="inlineStr">
        <is>
          <t>Aleatória S2nd</t>
        </is>
      </c>
      <c r="D4305" s="13" t="n">
        <v>22</v>
      </c>
      <c r="E4305" s="13" t="n">
        <v>23</v>
      </c>
      <c r="F4305" s="13" t="n">
        <v>24</v>
      </c>
      <c r="T4305" s="14">
        <f>IF(F4304=24,SUM(D4305:F4494),"")</f>
        <v/>
      </c>
      <c r="U4305" s="14" t="n">
        <v>0</v>
      </c>
      <c r="V4305" s="14">
        <f>IF(T4305="","",T4305-U4305)</f>
        <v/>
      </c>
      <c r="AS4305" s="13" t="n"/>
      <c r="AT4305" s="13" t="n"/>
      <c r="AU4305" s="13" t="n"/>
    </row>
    <row r="4306">
      <c r="C4306" s="13" t="n">
        <v>9</v>
      </c>
      <c r="D4306" s="97">
        <f>D2578+D1810*D2770</f>
        <v/>
      </c>
      <c r="E4306" s="97">
        <f>E2578+E1810*E2770</f>
        <v/>
      </c>
      <c r="F4306" s="97">
        <f>F2578+F1810*F2770</f>
        <v/>
      </c>
      <c r="T4306" s="14">
        <f>IF(F4305=24,SUM(D4306:F4495),"")</f>
        <v/>
      </c>
      <c r="U4306" s="14" t="n">
        <v>0</v>
      </c>
      <c r="V4306" s="14">
        <f>IF(T4306="","",T4306-U4306)</f>
        <v/>
      </c>
      <c r="AS4306" s="13" t="n"/>
      <c r="AT4306" s="13" t="n"/>
      <c r="AU4306" s="13" t="n"/>
    </row>
    <row r="4307">
      <c r="C4307" s="13" t="n">
        <v>10</v>
      </c>
      <c r="D4307" s="97">
        <f>D2579+D1811*D2771</f>
        <v/>
      </c>
      <c r="E4307" s="97">
        <f>E2579+E1811*E2771</f>
        <v/>
      </c>
      <c r="F4307" s="97">
        <f>F2579+F1811*F2771</f>
        <v/>
      </c>
      <c r="T4307" s="14">
        <f>IF(F4306=24,SUM(D4307:F4496),"")</f>
        <v/>
      </c>
      <c r="U4307" s="14" t="n">
        <v>0</v>
      </c>
      <c r="V4307" s="14">
        <f>IF(T4307="","",T4307-U4307)</f>
        <v/>
      </c>
      <c r="AS4307" s="13" t="n"/>
      <c r="AT4307" s="13" t="n"/>
      <c r="AU4307" s="13" t="n"/>
    </row>
    <row r="4308">
      <c r="C4308" s="13" t="n">
        <v>11</v>
      </c>
      <c r="D4308" s="97">
        <f>D2580+D1812*D2772</f>
        <v/>
      </c>
      <c r="E4308" s="97">
        <f>E2580+E1812*E2772</f>
        <v/>
      </c>
      <c r="F4308" s="97">
        <f>F2580+F1812*F2772</f>
        <v/>
      </c>
      <c r="T4308" s="14">
        <f>IF(F4307=24,SUM(D4308:F4497),"")</f>
        <v/>
      </c>
      <c r="U4308" s="14" t="n">
        <v>0</v>
      </c>
      <c r="V4308" s="14">
        <f>IF(T4308="","",T4308-U4308)</f>
        <v/>
      </c>
      <c r="AS4308" s="13" t="n"/>
      <c r="AT4308" s="13" t="n"/>
      <c r="AU4308" s="13" t="n"/>
    </row>
    <row r="4309">
      <c r="C4309" s="13" t="n">
        <v>12</v>
      </c>
      <c r="D4309" s="97">
        <f>D2581+D1813*D2773</f>
        <v/>
      </c>
      <c r="E4309" s="97">
        <f>E2581+E1813*E2773</f>
        <v/>
      </c>
      <c r="F4309" s="97">
        <f>F2581+F1813*F2773</f>
        <v/>
      </c>
      <c r="T4309" s="14">
        <f>IF(F4308=24,SUM(D4309:F4498),"")</f>
        <v/>
      </c>
      <c r="U4309" s="14" t="n">
        <v>0</v>
      </c>
      <c r="V4309" s="14">
        <f>IF(T4309="","",T4309-U4309)</f>
        <v/>
      </c>
      <c r="AS4309" s="13" t="n"/>
      <c r="AT4309" s="13" t="n"/>
      <c r="AU4309" s="13" t="n"/>
    </row>
    <row r="4310">
      <c r="C4310" s="13" t="n">
        <v>13</v>
      </c>
      <c r="D4310" s="97">
        <f>D2582+D1814*D2774</f>
        <v/>
      </c>
      <c r="E4310" s="97">
        <f>E2582+E1814*E2774</f>
        <v/>
      </c>
      <c r="F4310" s="97">
        <f>F2582+F1814*F2774</f>
        <v/>
      </c>
      <c r="T4310" s="14">
        <f>IF(F4309=24,SUM(D4310:F4499),"")</f>
        <v/>
      </c>
      <c r="U4310" s="14" t="n">
        <v>0</v>
      </c>
      <c r="V4310" s="14">
        <f>IF(T4310="","",T4310-U4310)</f>
        <v/>
      </c>
      <c r="AS4310" s="13" t="n"/>
      <c r="AT4310" s="13" t="n"/>
      <c r="AU4310" s="13" t="n"/>
    </row>
    <row r="4311" ht="16.2" customHeight="1">
      <c r="C4311" s="13" t="n">
        <v>14</v>
      </c>
      <c r="D4311" s="97">
        <f>D2583+D1815*D2775</f>
        <v/>
      </c>
      <c r="E4311" s="97">
        <f>E2583+E1815*E2775</f>
        <v/>
      </c>
      <c r="F4311" s="97">
        <f>F2583+F1815*F2775</f>
        <v/>
      </c>
      <c r="T4311" s="14">
        <f>IF(F4310=24,SUM(D4311:F4500),"")</f>
        <v/>
      </c>
      <c r="U4311" s="14" t="n">
        <v>0</v>
      </c>
      <c r="V4311" s="14">
        <f>IF(T4311="","",T4311-U4311)</f>
        <v/>
      </c>
      <c r="AS4311" s="13" t="n">
        <v>91</v>
      </c>
      <c r="AT4311" s="13" t="inlineStr">
        <is>
          <t>Aleatória S2nd</t>
        </is>
      </c>
      <c r="AU4311" s="13" t="n">
        <v>16</v>
      </c>
    </row>
    <row r="4312">
      <c r="C4312" s="13" t="n">
        <v>15</v>
      </c>
      <c r="D4312" s="97">
        <f>D2584+D1816*D2776</f>
        <v/>
      </c>
      <c r="E4312" s="97">
        <f>E2584+E1816*E2776</f>
        <v/>
      </c>
      <c r="F4312" s="97">
        <f>F2584+F1816*F2776</f>
        <v/>
      </c>
      <c r="T4312" s="14">
        <f>IF(F4311=24,SUM(D4312:F4501),"")</f>
        <v/>
      </c>
      <c r="U4312" s="14" t="n">
        <v>0</v>
      </c>
      <c r="V4312" s="14">
        <f>IF(T4312="","",T4312-U4312)</f>
        <v/>
      </c>
      <c r="AS4312" s="13" t="n">
        <v>92</v>
      </c>
      <c r="AT4312" s="13" t="n"/>
      <c r="AU4312" s="99" t="inlineStr">
        <is>
          <t>NOVOD223+D203*D228</t>
        </is>
      </c>
    </row>
    <row r="4313">
      <c r="C4313" s="13" t="n">
        <v>16</v>
      </c>
      <c r="D4313" s="97">
        <f>D2585+D1817*D2777</f>
        <v/>
      </c>
      <c r="E4313" s="97">
        <f>E2585+E1817*E2777</f>
        <v/>
      </c>
      <c r="F4313" s="97">
        <f>F2585+F1817*F2777</f>
        <v/>
      </c>
      <c r="T4313" s="14">
        <f>IF(F4312=24,SUM(D4313:F4502),"")</f>
        <v/>
      </c>
      <c r="U4313" s="14" t="n">
        <v>0</v>
      </c>
      <c r="V4313" s="14">
        <f>IF(T4313="","",T4313-U4313)</f>
        <v/>
      </c>
      <c r="AS4313" s="13" t="n"/>
      <c r="AT4313" s="13" t="n"/>
      <c r="AU4313" s="13" t="n"/>
    </row>
    <row r="4314">
      <c r="C4314" s="13" t="n">
        <v>17</v>
      </c>
      <c r="D4314" s="97">
        <f>D2586+D1818*D2778</f>
        <v/>
      </c>
      <c r="E4314" s="97">
        <f>E2586+E1818*E2778</f>
        <v/>
      </c>
      <c r="F4314" s="97">
        <f>F2586+F1818*F2778</f>
        <v/>
      </c>
      <c r="T4314" s="14">
        <f>IF(F4313=24,SUM(D4314:F4503),"")</f>
        <v/>
      </c>
      <c r="U4314" s="14" t="n">
        <v>0</v>
      </c>
      <c r="V4314" s="14">
        <f>IF(T4314="","",T4314-U4314)</f>
        <v/>
      </c>
      <c r="AS4314" s="13" t="n"/>
      <c r="AT4314" s="13" t="n"/>
      <c r="AU4314" s="13" t="n"/>
    </row>
    <row r="4315">
      <c r="C4315" s="13" t="n">
        <v>18</v>
      </c>
      <c r="D4315" s="97">
        <f>D2587+D1819*D2779</f>
        <v/>
      </c>
      <c r="E4315" s="97">
        <f>E2587+E1819*E2779</f>
        <v/>
      </c>
      <c r="F4315" s="97">
        <f>F2587+F1819*F2779</f>
        <v/>
      </c>
      <c r="T4315" s="14">
        <f>IF(F4314=24,SUM(D4315:F4504),"")</f>
        <v/>
      </c>
      <c r="U4315" s="14" t="n">
        <v>0</v>
      </c>
      <c r="V4315" s="14">
        <f>IF(T4315="","",T4315-U4315)</f>
        <v/>
      </c>
      <c r="AS4315" s="13" t="n"/>
      <c r="AT4315" s="13" t="n"/>
      <c r="AU4315" s="13" t="n"/>
    </row>
    <row r="4316">
      <c r="C4316" s="13" t="n">
        <v>19</v>
      </c>
      <c r="D4316" s="97">
        <f>D2588+D1820*D2780</f>
        <v/>
      </c>
      <c r="E4316" s="97">
        <f>E2588+E1820*E2780</f>
        <v/>
      </c>
      <c r="F4316" s="97">
        <f>F2588+F1820*F2780</f>
        <v/>
      </c>
      <c r="T4316" s="14">
        <f>IF(F4315=24,SUM(D4316:F4505),"")</f>
        <v/>
      </c>
      <c r="U4316" s="14" t="n">
        <v>0</v>
      </c>
      <c r="V4316" s="14">
        <f>IF(T4316="","",T4316-U4316)</f>
        <v/>
      </c>
      <c r="AS4316" s="13" t="n"/>
      <c r="AT4316" s="13" t="n"/>
      <c r="AU4316" s="13" t="n"/>
    </row>
    <row r="4317">
      <c r="C4317" s="13" t="n">
        <v>20</v>
      </c>
      <c r="D4317" s="97">
        <f>D2589+D1821*D2781</f>
        <v/>
      </c>
      <c r="E4317" s="97">
        <f>E2589+E1821*E2781</f>
        <v/>
      </c>
      <c r="F4317" s="97">
        <f>F2589+F1821*F2781</f>
        <v/>
      </c>
      <c r="T4317" s="14">
        <f>IF(F4316=24,SUM(D4317:F4506),"")</f>
        <v/>
      </c>
      <c r="U4317" s="14" t="n">
        <v>0</v>
      </c>
      <c r="V4317" s="14">
        <f>IF(T4317="","",T4317-U4317)</f>
        <v/>
      </c>
      <c r="AS4317" s="13" t="n"/>
      <c r="AT4317" s="13" t="n"/>
      <c r="AU4317" s="13" t="n"/>
    </row>
    <row r="4318">
      <c r="C4318" s="13" t="n">
        <v>21</v>
      </c>
      <c r="D4318" s="97">
        <f>D2590+D1822*D2782</f>
        <v/>
      </c>
      <c r="E4318" s="97">
        <f>E2590+E1822*E2782</f>
        <v/>
      </c>
      <c r="F4318" s="97">
        <f>F2590+F1822*F2782</f>
        <v/>
      </c>
      <c r="T4318" s="14">
        <f>IF(F4317=24,SUM(D4318:F4507),"")</f>
        <v/>
      </c>
      <c r="U4318" s="14" t="n">
        <v>0</v>
      </c>
      <c r="V4318" s="14">
        <f>IF(T4318="","",T4318-U4318)</f>
        <v/>
      </c>
      <c r="AS4318" s="13" t="n"/>
      <c r="AT4318" s="13" t="n"/>
      <c r="AU4318" s="13" t="n"/>
    </row>
    <row r="4319">
      <c r="C4319" s="13" t="n">
        <v>22</v>
      </c>
      <c r="D4319" s="97">
        <f>D2591+D1823*D2783</f>
        <v/>
      </c>
      <c r="E4319" s="97">
        <f>E2591+E1823*E2783</f>
        <v/>
      </c>
      <c r="F4319" s="97">
        <f>F2591+F1823*F2783</f>
        <v/>
      </c>
      <c r="T4319" s="14">
        <f>IF(F4318=24,SUM(D4319:F4508),"")</f>
        <v/>
      </c>
      <c r="U4319" s="14" t="n">
        <v>0</v>
      </c>
      <c r="V4319" s="14">
        <f>IF(T4319="","",T4319-U4319)</f>
        <v/>
      </c>
      <c r="AS4319" s="13" t="n"/>
      <c r="AT4319" s="13" t="n"/>
      <c r="AU4319" s="13" t="n"/>
    </row>
    <row r="4320">
      <c r="C4320" s="13" t="n">
        <v>23</v>
      </c>
      <c r="D4320" s="97">
        <f>D2592+D1824*D2784</f>
        <v/>
      </c>
      <c r="E4320" s="97">
        <f>E2592+E1824*E2784</f>
        <v/>
      </c>
      <c r="F4320" s="97">
        <f>F2592+F1824*F2784</f>
        <v/>
      </c>
      <c r="T4320" s="14">
        <f>IF(F4319=24,SUM(D4320:F4509),"")</f>
        <v/>
      </c>
      <c r="U4320" s="14" t="n">
        <v>0</v>
      </c>
      <c r="V4320" s="14">
        <f>IF(T4320="","",T4320-U4320)</f>
        <v/>
      </c>
      <c r="AS4320" s="13" t="n"/>
      <c r="AT4320" s="13" t="n"/>
      <c r="AU4320" s="13" t="n"/>
    </row>
    <row r="4321">
      <c r="C4321" s="13" t="n">
        <v>24</v>
      </c>
      <c r="D4321" s="97">
        <f>D2593+D1825*D2785</f>
        <v/>
      </c>
      <c r="E4321" s="97">
        <f>E2593+E1825*E2785</f>
        <v/>
      </c>
      <c r="F4321" s="97">
        <f>F2593+F1825*F2785</f>
        <v/>
      </c>
      <c r="T4321" s="14">
        <f>IF(F4320=24,SUM(D4321:F4510),"")</f>
        <v/>
      </c>
      <c r="U4321" s="14" t="n">
        <v>0</v>
      </c>
      <c r="V4321" s="14">
        <f>IF(T4321="","",T4321-U4321)</f>
        <v/>
      </c>
      <c r="AS4321" s="13" t="n"/>
      <c r="AT4321" s="13" t="n"/>
      <c r="AU4321" s="13" t="n"/>
    </row>
    <row r="4322">
      <c r="C4322" s="13" t="n">
        <v>25</v>
      </c>
      <c r="D4322" s="97">
        <f>D2594+D1826*D2786</f>
        <v/>
      </c>
      <c r="E4322" s="97">
        <f>E2594+E1826*E2786</f>
        <v/>
      </c>
      <c r="F4322" s="97">
        <f>F2594+F1826*F2786</f>
        <v/>
      </c>
      <c r="T4322" s="14">
        <f>IF(F4321=24,SUM(D4322:F4511),"")</f>
        <v/>
      </c>
      <c r="U4322" s="14" t="n">
        <v>0</v>
      </c>
      <c r="V4322" s="14">
        <f>IF(T4322="","",T4322-U4322)</f>
        <v/>
      </c>
      <c r="AS4322" s="13" t="n"/>
      <c r="AT4322" s="13" t="n"/>
      <c r="AU4322" s="13" t="n"/>
    </row>
    <row r="4323">
      <c r="C4323" s="13" t="n">
        <v>26</v>
      </c>
      <c r="D4323" s="97">
        <f>D2595+D1827*D2787</f>
        <v/>
      </c>
      <c r="E4323" s="97">
        <f>E2595+E1827*E2787</f>
        <v/>
      </c>
      <c r="F4323" s="97">
        <f>F2595+F1827*F2787</f>
        <v/>
      </c>
      <c r="T4323" s="14">
        <f>IF(F4322=24,SUM(D4323:F4512),"")</f>
        <v/>
      </c>
      <c r="U4323" s="14" t="n">
        <v>0</v>
      </c>
      <c r="V4323" s="14">
        <f>IF(T4323="","",T4323-U4323)</f>
        <v/>
      </c>
      <c r="AS4323" s="13" t="n"/>
      <c r="AT4323" s="13" t="n"/>
      <c r="AU4323" s="13" t="n"/>
    </row>
    <row r="4324">
      <c r="C4324" s="13" t="n">
        <v>27</v>
      </c>
      <c r="D4324" s="97">
        <f>D2596+D1828*D2788</f>
        <v/>
      </c>
      <c r="E4324" s="97">
        <f>E2596+E1828*E2788</f>
        <v/>
      </c>
      <c r="F4324" s="97">
        <f>F2596+F1828*F2788</f>
        <v/>
      </c>
      <c r="T4324" s="14">
        <f>IF(F4323=24,SUM(D4324:F4513),"")</f>
        <v/>
      </c>
      <c r="U4324" s="14" t="n">
        <v>0</v>
      </c>
      <c r="V4324" s="14">
        <f>IF(T4324="","",T4324-U4324)</f>
        <v/>
      </c>
      <c r="AS4324" s="13" t="n"/>
      <c r="AT4324" s="13" t="n"/>
      <c r="AU4324" s="13" t="n"/>
    </row>
    <row r="4325">
      <c r="C4325" s="13" t="n">
        <v>28</v>
      </c>
      <c r="D4325" s="97">
        <f>D2597+D1829*D2789</f>
        <v/>
      </c>
      <c r="E4325" s="97">
        <f>E2597+E1829*E2789</f>
        <v/>
      </c>
      <c r="F4325" s="97">
        <f>F2597+F1829*F2789</f>
        <v/>
      </c>
      <c r="T4325" s="14">
        <f>IF(F4324=24,SUM(D4325:F4514),"")</f>
        <v/>
      </c>
      <c r="U4325" s="14" t="n">
        <v>0</v>
      </c>
      <c r="V4325" s="14">
        <f>IF(T4325="","",T4325-U4325)</f>
        <v/>
      </c>
      <c r="AS4325" s="13" t="n"/>
      <c r="AT4325" s="13" t="n"/>
      <c r="AU4325" s="13" t="n"/>
    </row>
    <row r="4326">
      <c r="C4326" s="13" t="n">
        <v>29</v>
      </c>
      <c r="D4326" s="97">
        <f>D2598+D1830*D2790</f>
        <v/>
      </c>
      <c r="E4326" s="97">
        <f>E2598+E1830*E2790</f>
        <v/>
      </c>
      <c r="F4326" s="97">
        <f>F2598+F1830*F2790</f>
        <v/>
      </c>
      <c r="T4326" s="14">
        <f>IF(F4325=24,SUM(D4326:F4515),"")</f>
        <v/>
      </c>
      <c r="U4326" s="14" t="n">
        <v>0</v>
      </c>
      <c r="V4326" s="14">
        <f>IF(T4326="","",T4326-U4326)</f>
        <v/>
      </c>
      <c r="AS4326" s="13" t="n"/>
      <c r="AT4326" s="13" t="n"/>
      <c r="AU4326" s="13" t="n"/>
    </row>
    <row r="4327">
      <c r="C4327" s="13" t="n">
        <v>30</v>
      </c>
      <c r="D4327" s="97">
        <f>D2599+D1831*D2791</f>
        <v/>
      </c>
      <c r="E4327" s="97">
        <f>E2599+E1831*E2791</f>
        <v/>
      </c>
      <c r="F4327" s="97">
        <f>F2599+F1831*F2791</f>
        <v/>
      </c>
      <c r="T4327" s="14">
        <f>IF(F4326=24,SUM(D4327:F4516),"")</f>
        <v/>
      </c>
      <c r="U4327" s="14" t="n">
        <v>0</v>
      </c>
      <c r="V4327" s="14">
        <f>IF(T4327="","",T4327-U4327)</f>
        <v/>
      </c>
      <c r="AS4327" s="13" t="n"/>
      <c r="AT4327" s="13" t="n"/>
      <c r="AU4327" s="13" t="n"/>
    </row>
    <row r="4328">
      <c r="C4328" s="13" t="n">
        <v>31</v>
      </c>
      <c r="D4328" s="97">
        <f>D2600+D1832*D2792</f>
        <v/>
      </c>
      <c r="E4328" s="97">
        <f>E2600+E1832*E2792</f>
        <v/>
      </c>
      <c r="F4328" s="97">
        <f>F2600+F1832*F2792</f>
        <v/>
      </c>
      <c r="T4328" s="14">
        <f>IF(F4327=24,SUM(D4328:F4517),"")</f>
        <v/>
      </c>
      <c r="U4328" s="14" t="n">
        <v>0</v>
      </c>
      <c r="V4328" s="14">
        <f>IF(T4328="","",T4328-U4328)</f>
        <v/>
      </c>
      <c r="AS4328" s="13" t="n"/>
      <c r="AT4328" s="13" t="n"/>
      <c r="AU4328" s="13" t="n"/>
    </row>
    <row r="4329">
      <c r="C4329" s="13" t="n">
        <v>32</v>
      </c>
      <c r="D4329" s="97">
        <f>D2601+D1833*D2793</f>
        <v/>
      </c>
      <c r="E4329" s="97">
        <f>E2601+E1833*E2793</f>
        <v/>
      </c>
      <c r="F4329" s="97">
        <f>F2601+F1833*F2793</f>
        <v/>
      </c>
      <c r="T4329" s="14">
        <f>IF(F4328=24,SUM(D4329:F4518),"")</f>
        <v/>
      </c>
      <c r="U4329" s="14" t="n">
        <v>0</v>
      </c>
      <c r="V4329" s="14">
        <f>IF(T4329="","",T4329-U4329)</f>
        <v/>
      </c>
      <c r="AS4329" s="13" t="n"/>
      <c r="AT4329" s="13" t="n"/>
      <c r="AU4329" s="13" t="n"/>
    </row>
    <row r="4330">
      <c r="C4330" s="13" t="n">
        <v>33</v>
      </c>
      <c r="D4330" s="97">
        <f>D2602+D1834*D2794</f>
        <v/>
      </c>
      <c r="E4330" s="97">
        <f>E2602+E1834*E2794</f>
        <v/>
      </c>
      <c r="F4330" s="97">
        <f>F2602+F1834*F2794</f>
        <v/>
      </c>
      <c r="T4330" s="14">
        <f>IF(F4329=24,SUM(D4330:F4519),"")</f>
        <v/>
      </c>
      <c r="U4330" s="14" t="n">
        <v>0</v>
      </c>
      <c r="V4330" s="14">
        <f>IF(T4330="","",T4330-U4330)</f>
        <v/>
      </c>
      <c r="AS4330" s="13" t="n"/>
      <c r="AT4330" s="13" t="n"/>
      <c r="AU4330" s="13" t="n"/>
    </row>
    <row r="4331">
      <c r="C4331" s="13" t="n">
        <v>34</v>
      </c>
      <c r="D4331" s="97">
        <f>D2603+D1835*D2795</f>
        <v/>
      </c>
      <c r="E4331" s="97">
        <f>E2603+E1835*E2795</f>
        <v/>
      </c>
      <c r="F4331" s="97">
        <f>F2603+F1835*F2795</f>
        <v/>
      </c>
      <c r="T4331" s="14">
        <f>IF(F4330=24,SUM(D4331:F4520),"")</f>
        <v/>
      </c>
      <c r="U4331" s="14" t="n">
        <v>0</v>
      </c>
      <c r="V4331" s="14">
        <f>IF(T4331="","",T4331-U4331)</f>
        <v/>
      </c>
      <c r="AS4331" s="13" t="n"/>
      <c r="AT4331" s="13" t="n"/>
      <c r="AU4331" s="13" t="n"/>
    </row>
    <row r="4332">
      <c r="C4332" s="13" t="n">
        <v>35</v>
      </c>
      <c r="D4332" s="97">
        <f>D2604+D1836*D2796</f>
        <v/>
      </c>
      <c r="E4332" s="97">
        <f>E2604+E1836*E2796</f>
        <v/>
      </c>
      <c r="F4332" s="97">
        <f>F2604+F1836*F2796</f>
        <v/>
      </c>
      <c r="T4332" s="14">
        <f>IF(F4331=24,SUM(D4332:F4521),"")</f>
        <v/>
      </c>
      <c r="U4332" s="14" t="n">
        <v>0</v>
      </c>
      <c r="V4332" s="14">
        <f>IF(T4332="","",T4332-U4332)</f>
        <v/>
      </c>
      <c r="AS4332" s="13" t="n"/>
      <c r="AT4332" s="13" t="n"/>
      <c r="AU4332" s="13" t="n"/>
    </row>
    <row r="4333">
      <c r="C4333" s="13" t="n">
        <v>36</v>
      </c>
      <c r="D4333" s="97">
        <f>D2605+D1837*D2797</f>
        <v/>
      </c>
      <c r="E4333" s="97">
        <f>E2605+E1837*E2797</f>
        <v/>
      </c>
      <c r="F4333" s="97">
        <f>F2605+F1837*F2797</f>
        <v/>
      </c>
      <c r="T4333" s="14">
        <f>IF(F4332=24,SUM(D4333:F4522),"")</f>
        <v/>
      </c>
      <c r="U4333" s="14" t="n">
        <v>0</v>
      </c>
      <c r="V4333" s="14">
        <f>IF(T4333="","",T4333-U4333)</f>
        <v/>
      </c>
      <c r="AS4333" s="13" t="n"/>
      <c r="AT4333" s="13" t="n"/>
      <c r="AU4333" s="13" t="n"/>
    </row>
    <row r="4334">
      <c r="C4334" s="13" t="n">
        <v>37</v>
      </c>
      <c r="D4334" s="97">
        <f>D2606+D1838*D2798</f>
        <v/>
      </c>
      <c r="E4334" s="97">
        <f>E2606+E1838*E2798</f>
        <v/>
      </c>
      <c r="F4334" s="97">
        <f>F2606+F1838*F2798</f>
        <v/>
      </c>
      <c r="T4334" s="14">
        <f>IF(F4333=24,SUM(D4334:F4523),"")</f>
        <v/>
      </c>
      <c r="U4334" s="14" t="n">
        <v>0</v>
      </c>
      <c r="V4334" s="14">
        <f>IF(T4334="","",T4334-U4334)</f>
        <v/>
      </c>
      <c r="AS4334" s="13" t="n"/>
      <c r="AT4334" s="13" t="n"/>
      <c r="AU4334" s="13" t="n"/>
    </row>
    <row r="4335">
      <c r="C4335" s="13" t="n">
        <v>38</v>
      </c>
      <c r="D4335" s="97">
        <f>D2607+D1839*D2799</f>
        <v/>
      </c>
      <c r="E4335" s="97">
        <f>E2607+E1839*E2799</f>
        <v/>
      </c>
      <c r="F4335" s="97">
        <f>F2607+F1839*F2799</f>
        <v/>
      </c>
      <c r="T4335" s="14">
        <f>IF(F4334=24,SUM(D4335:F4524),"")</f>
        <v/>
      </c>
      <c r="U4335" s="14" t="n">
        <v>0</v>
      </c>
      <c r="V4335" s="14">
        <f>IF(T4335="","",T4335-U4335)</f>
        <v/>
      </c>
      <c r="AS4335" s="13" t="n"/>
      <c r="AT4335" s="13" t="n"/>
      <c r="AU4335" s="13" t="n"/>
    </row>
    <row r="4336">
      <c r="C4336" s="13" t="n">
        <v>39</v>
      </c>
      <c r="D4336" s="97">
        <f>D2608+D1840*D2800</f>
        <v/>
      </c>
      <c r="E4336" s="97">
        <f>E2608+E1840*E2800</f>
        <v/>
      </c>
      <c r="F4336" s="97">
        <f>F2608+F1840*F2800</f>
        <v/>
      </c>
      <c r="T4336" s="14">
        <f>IF(F4335=24,SUM(D4336:F4525),"")</f>
        <v/>
      </c>
      <c r="U4336" s="14" t="n">
        <v>0</v>
      </c>
      <c r="V4336" s="14">
        <f>IF(T4336="","",T4336-U4336)</f>
        <v/>
      </c>
      <c r="AS4336" s="13" t="n"/>
      <c r="AT4336" s="13" t="n"/>
      <c r="AU4336" s="13" t="n"/>
    </row>
    <row r="4337">
      <c r="C4337" s="13" t="n">
        <v>40</v>
      </c>
      <c r="D4337" s="97">
        <f>D2609+D1841*D2801</f>
        <v/>
      </c>
      <c r="E4337" s="97">
        <f>E2609+E1841*E2801</f>
        <v/>
      </c>
      <c r="F4337" s="97">
        <f>F2609+F1841*F2801</f>
        <v/>
      </c>
      <c r="T4337" s="14">
        <f>IF(F4336=24,SUM(D4337:F4526),"")</f>
        <v/>
      </c>
      <c r="U4337" s="14" t="n">
        <v>0</v>
      </c>
      <c r="V4337" s="14">
        <f>IF(T4337="","",T4337-U4337)</f>
        <v/>
      </c>
      <c r="AS4337" s="13" t="n"/>
      <c r="AT4337" s="13" t="n"/>
      <c r="AU4337" s="13" t="n"/>
    </row>
    <row r="4338">
      <c r="C4338" s="13" t="n">
        <v>41</v>
      </c>
      <c r="D4338" s="97">
        <f>D2610+D1842*D2802</f>
        <v/>
      </c>
      <c r="E4338" s="97">
        <f>E2610+E1842*E2802</f>
        <v/>
      </c>
      <c r="F4338" s="97">
        <f>F2610+F1842*F2802</f>
        <v/>
      </c>
      <c r="T4338" s="14">
        <f>IF(F4337=24,SUM(D4338:F4527),"")</f>
        <v/>
      </c>
      <c r="U4338" s="14" t="n">
        <v>0</v>
      </c>
      <c r="V4338" s="14">
        <f>IF(T4338="","",T4338-U4338)</f>
        <v/>
      </c>
      <c r="AS4338" s="13" t="n"/>
      <c r="AT4338" s="13" t="n"/>
      <c r="AU4338" s="13" t="n"/>
    </row>
    <row r="4339">
      <c r="C4339" s="13" t="n">
        <v>42</v>
      </c>
      <c r="D4339" s="97">
        <f>D2611+D1843*D2803</f>
        <v/>
      </c>
      <c r="E4339" s="97">
        <f>E2611+E1843*E2803</f>
        <v/>
      </c>
      <c r="F4339" s="97">
        <f>F2611+F1843*F2803</f>
        <v/>
      </c>
      <c r="T4339" s="14">
        <f>IF(F4338=24,SUM(D4339:F4528),"")</f>
        <v/>
      </c>
      <c r="U4339" s="14" t="n">
        <v>0</v>
      </c>
      <c r="V4339" s="14">
        <f>IF(T4339="","",T4339-U4339)</f>
        <v/>
      </c>
      <c r="AS4339" s="13" t="n"/>
      <c r="AT4339" s="13" t="n"/>
      <c r="AU4339" s="13" t="n"/>
    </row>
    <row r="4340">
      <c r="C4340" s="13" t="n">
        <v>43</v>
      </c>
      <c r="D4340" s="97">
        <f>D2612+D1844*D2804</f>
        <v/>
      </c>
      <c r="E4340" s="97">
        <f>E2612+E1844*E2804</f>
        <v/>
      </c>
      <c r="F4340" s="97">
        <f>F2612+F1844*F2804</f>
        <v/>
      </c>
      <c r="T4340" s="14">
        <f>IF(F4339=24,SUM(D4340:F4529),"")</f>
        <v/>
      </c>
      <c r="U4340" s="14" t="n">
        <v>0</v>
      </c>
      <c r="V4340" s="14">
        <f>IF(T4340="","",T4340-U4340)</f>
        <v/>
      </c>
      <c r="AS4340" s="13" t="n"/>
      <c r="AT4340" s="13" t="n"/>
      <c r="AU4340" s="13" t="n"/>
    </row>
    <row r="4341">
      <c r="C4341" s="13" t="n">
        <v>44</v>
      </c>
      <c r="D4341" s="97">
        <f>D2613+D1845*D2805</f>
        <v/>
      </c>
      <c r="E4341" s="97">
        <f>E2613+E1845*E2805</f>
        <v/>
      </c>
      <c r="F4341" s="97">
        <f>F2613+F1845*F2805</f>
        <v/>
      </c>
      <c r="T4341" s="14">
        <f>IF(F4340=24,SUM(D4341:F4530),"")</f>
        <v/>
      </c>
      <c r="U4341" s="14" t="n">
        <v>0</v>
      </c>
      <c r="V4341" s="14">
        <f>IF(T4341="","",T4341-U4341)</f>
        <v/>
      </c>
      <c r="AS4341" s="13" t="n"/>
      <c r="AT4341" s="13" t="n"/>
      <c r="AU4341" s="13" t="n"/>
    </row>
    <row r="4342">
      <c r="C4342" s="13" t="n">
        <v>45</v>
      </c>
      <c r="D4342" s="97">
        <f>D2614+D1846*D2806</f>
        <v/>
      </c>
      <c r="E4342" s="97">
        <f>E2614+E1846*E2806</f>
        <v/>
      </c>
      <c r="F4342" s="97">
        <f>F2614+F1846*F2806</f>
        <v/>
      </c>
      <c r="T4342" s="14">
        <f>IF(F4341=24,SUM(D4342:F4531),"")</f>
        <v/>
      </c>
      <c r="U4342" s="14" t="n">
        <v>0</v>
      </c>
      <c r="V4342" s="14">
        <f>IF(T4342="","",T4342-U4342)</f>
        <v/>
      </c>
      <c r="AS4342" s="13" t="n"/>
      <c r="AT4342" s="13" t="n"/>
      <c r="AU4342" s="13" t="n"/>
    </row>
    <row r="4343">
      <c r="C4343" s="13" t="n">
        <v>46</v>
      </c>
      <c r="D4343" s="97">
        <f>D2615+D1847*D2807</f>
        <v/>
      </c>
      <c r="E4343" s="97">
        <f>E2615+E1847*E2807</f>
        <v/>
      </c>
      <c r="F4343" s="97">
        <f>F2615+F1847*F2807</f>
        <v/>
      </c>
      <c r="T4343" s="14">
        <f>IF(F4342=24,SUM(D4343:F4532),"")</f>
        <v/>
      </c>
      <c r="U4343" s="14" t="n">
        <v>0</v>
      </c>
      <c r="V4343" s="14">
        <f>IF(T4343="","",T4343-U4343)</f>
        <v/>
      </c>
      <c r="AS4343" s="13" t="n"/>
      <c r="AT4343" s="13" t="n"/>
      <c r="AU4343" s="13" t="n"/>
    </row>
    <row r="4344">
      <c r="C4344" s="13" t="n">
        <v>47</v>
      </c>
      <c r="D4344" s="97">
        <f>D2616+D1848*D2808</f>
        <v/>
      </c>
      <c r="E4344" s="97">
        <f>E2616+E1848*E2808</f>
        <v/>
      </c>
      <c r="F4344" s="97">
        <f>F2616+F1848*F2808</f>
        <v/>
      </c>
      <c r="T4344" s="14">
        <f>IF(F4343=24,SUM(D4344:F4533),"")</f>
        <v/>
      </c>
      <c r="U4344" s="14" t="n">
        <v>0</v>
      </c>
      <c r="V4344" s="14">
        <f>IF(T4344="","",T4344-U4344)</f>
        <v/>
      </c>
      <c r="AS4344" s="13" t="n"/>
      <c r="AT4344" s="13" t="n"/>
      <c r="AU4344" s="13" t="n"/>
    </row>
    <row r="4345">
      <c r="C4345" s="13" t="n">
        <v>48</v>
      </c>
      <c r="D4345" s="97">
        <f>D2617+D1849*D2809</f>
        <v/>
      </c>
      <c r="E4345" s="97">
        <f>E2617+E1849*E2809</f>
        <v/>
      </c>
      <c r="F4345" s="97">
        <f>F2617+F1849*F2809</f>
        <v/>
      </c>
      <c r="T4345" s="14">
        <f>IF(F4344=24,SUM(D4345:F4534),"")</f>
        <v/>
      </c>
      <c r="U4345" s="14" t="n">
        <v>0</v>
      </c>
      <c r="V4345" s="14">
        <f>IF(T4345="","",T4345-U4345)</f>
        <v/>
      </c>
      <c r="AS4345" s="13" t="n"/>
      <c r="AT4345" s="13" t="n"/>
      <c r="AU4345" s="13" t="n"/>
    </row>
    <row r="4346">
      <c r="C4346" s="13" t="n">
        <v>49</v>
      </c>
      <c r="D4346" s="97">
        <f>D2618+D1850*D2810</f>
        <v/>
      </c>
      <c r="E4346" s="97">
        <f>E2618+E1850*E2810</f>
        <v/>
      </c>
      <c r="F4346" s="97">
        <f>F2618+F1850*F2810</f>
        <v/>
      </c>
      <c r="T4346" s="14">
        <f>IF(F4345=24,SUM(D4346:F4535),"")</f>
        <v/>
      </c>
      <c r="U4346" s="14" t="n">
        <v>0</v>
      </c>
      <c r="V4346" s="14">
        <f>IF(T4346="","",T4346-U4346)</f>
        <v/>
      </c>
      <c r="AS4346" s="13" t="n"/>
      <c r="AT4346" s="13" t="n"/>
      <c r="AU4346" s="13" t="n"/>
    </row>
    <row r="4347">
      <c r="C4347" s="13" t="n">
        <v>50</v>
      </c>
      <c r="D4347" s="97">
        <f>D2619+D1851*D2811</f>
        <v/>
      </c>
      <c r="E4347" s="97">
        <f>E2619+E1851*E2811</f>
        <v/>
      </c>
      <c r="F4347" s="97">
        <f>F2619+F1851*F2811</f>
        <v/>
      </c>
      <c r="T4347" s="14">
        <f>IF(F4346=24,SUM(D4347:F4536),"")</f>
        <v/>
      </c>
      <c r="U4347" s="14" t="n">
        <v>0</v>
      </c>
      <c r="V4347" s="14">
        <f>IF(T4347="","",T4347-U4347)</f>
        <v/>
      </c>
      <c r="AS4347" s="13" t="n"/>
      <c r="AT4347" s="13" t="n"/>
      <c r="AU4347" s="13" t="n"/>
    </row>
    <row r="4348">
      <c r="C4348" s="13" t="n">
        <v>51</v>
      </c>
      <c r="D4348" s="97">
        <f>D2620+D1852*D2812</f>
        <v/>
      </c>
      <c r="E4348" s="97">
        <f>E2620+E1852*E2812</f>
        <v/>
      </c>
      <c r="F4348" s="97">
        <f>F2620+F1852*F2812</f>
        <v/>
      </c>
      <c r="T4348" s="14">
        <f>IF(F4347=24,SUM(D4348:F4537),"")</f>
        <v/>
      </c>
      <c r="U4348" s="14" t="n">
        <v>0</v>
      </c>
      <c r="V4348" s="14">
        <f>IF(T4348="","",T4348-U4348)</f>
        <v/>
      </c>
      <c r="AS4348" s="13" t="n"/>
      <c r="AT4348" s="13" t="n"/>
      <c r="AU4348" s="13" t="n"/>
    </row>
    <row r="4349">
      <c r="C4349" s="13" t="n">
        <v>52</v>
      </c>
      <c r="D4349" s="97">
        <f>D2621+D1853*D2813</f>
        <v/>
      </c>
      <c r="E4349" s="97">
        <f>E2621+E1853*E2813</f>
        <v/>
      </c>
      <c r="F4349" s="97">
        <f>F2621+F1853*F2813</f>
        <v/>
      </c>
      <c r="T4349" s="14">
        <f>IF(F4348=24,SUM(D4349:F4538),"")</f>
        <v/>
      </c>
      <c r="U4349" s="14" t="n">
        <v>0</v>
      </c>
      <c r="V4349" s="14">
        <f>IF(T4349="","",T4349-U4349)</f>
        <v/>
      </c>
      <c r="AS4349" s="13" t="n"/>
      <c r="AT4349" s="13" t="n"/>
      <c r="AU4349" s="13" t="n"/>
    </row>
    <row r="4350">
      <c r="C4350" s="13" t="n">
        <v>53</v>
      </c>
      <c r="D4350" s="97">
        <f>D2622+D1854*D2814</f>
        <v/>
      </c>
      <c r="E4350" s="97">
        <f>E2622+E1854*E2814</f>
        <v/>
      </c>
      <c r="F4350" s="97">
        <f>F2622+F1854*F2814</f>
        <v/>
      </c>
      <c r="T4350" s="14">
        <f>IF(F4349=24,SUM(D4350:F4539),"")</f>
        <v/>
      </c>
      <c r="U4350" s="14" t="n">
        <v>0</v>
      </c>
      <c r="V4350" s="14">
        <f>IF(T4350="","",T4350-U4350)</f>
        <v/>
      </c>
      <c r="AS4350" s="13" t="n"/>
      <c r="AT4350" s="13" t="n"/>
      <c r="AU4350" s="13" t="n"/>
    </row>
    <row r="4351">
      <c r="C4351" s="13" t="n">
        <v>54</v>
      </c>
      <c r="D4351" s="97">
        <f>D2623+D1855*D2815</f>
        <v/>
      </c>
      <c r="E4351" s="97">
        <f>E2623+E1855*E2815</f>
        <v/>
      </c>
      <c r="F4351" s="97">
        <f>F2623+F1855*F2815</f>
        <v/>
      </c>
      <c r="T4351" s="14">
        <f>IF(F4350=24,SUM(D4351:F4540),"")</f>
        <v/>
      </c>
      <c r="U4351" s="14" t="n">
        <v>0</v>
      </c>
      <c r="V4351" s="14">
        <f>IF(T4351="","",T4351-U4351)</f>
        <v/>
      </c>
      <c r="AS4351" s="13" t="n"/>
      <c r="AT4351" s="13" t="n"/>
      <c r="AU4351" s="13" t="n"/>
    </row>
    <row r="4352">
      <c r="C4352" s="13" t="n">
        <v>55</v>
      </c>
      <c r="D4352" s="97">
        <f>D2624+D1856*D2816</f>
        <v/>
      </c>
      <c r="E4352" s="97">
        <f>E2624+E1856*E2816</f>
        <v/>
      </c>
      <c r="F4352" s="97">
        <f>F2624+F1856*F2816</f>
        <v/>
      </c>
      <c r="T4352" s="14">
        <f>IF(F4351=24,SUM(D4352:F4541),"")</f>
        <v/>
      </c>
      <c r="U4352" s="14" t="n">
        <v>0</v>
      </c>
      <c r="V4352" s="14">
        <f>IF(T4352="","",T4352-U4352)</f>
        <v/>
      </c>
      <c r="AS4352" s="13" t="n"/>
      <c r="AT4352" s="13" t="n"/>
      <c r="AU4352" s="13" t="n"/>
    </row>
    <row r="4353">
      <c r="C4353" s="13" t="n">
        <v>56</v>
      </c>
      <c r="D4353" s="97">
        <f>D2625+D1857*D2817</f>
        <v/>
      </c>
      <c r="E4353" s="97">
        <f>E2625+E1857*E2817</f>
        <v/>
      </c>
      <c r="F4353" s="97">
        <f>F2625+F1857*F2817</f>
        <v/>
      </c>
      <c r="T4353" s="14">
        <f>IF(F4352=24,SUM(D4353:F4542),"")</f>
        <v/>
      </c>
      <c r="U4353" s="14" t="n">
        <v>0</v>
      </c>
      <c r="V4353" s="14">
        <f>IF(T4353="","",T4353-U4353)</f>
        <v/>
      </c>
      <c r="AS4353" s="13" t="n"/>
      <c r="AT4353" s="13" t="n"/>
      <c r="AU4353" s="13" t="n"/>
    </row>
    <row r="4354">
      <c r="C4354" s="13" t="n">
        <v>57</v>
      </c>
      <c r="D4354" s="97">
        <f>D2626+D1858*D2818</f>
        <v/>
      </c>
      <c r="E4354" s="97">
        <f>E2626+E1858*E2818</f>
        <v/>
      </c>
      <c r="F4354" s="97">
        <f>F2626+F1858*F2818</f>
        <v/>
      </c>
      <c r="T4354" s="14">
        <f>IF(F4353=24,SUM(D4354:F4543),"")</f>
        <v/>
      </c>
      <c r="U4354" s="14" t="n">
        <v>0</v>
      </c>
      <c r="V4354" s="14">
        <f>IF(T4354="","",T4354-U4354)</f>
        <v/>
      </c>
      <c r="AS4354" s="13" t="n"/>
      <c r="AT4354" s="13" t="n"/>
      <c r="AU4354" s="13" t="n"/>
    </row>
    <row r="4355">
      <c r="C4355" s="13" t="n">
        <v>58</v>
      </c>
      <c r="D4355" s="97">
        <f>D2627+D1859*D2819</f>
        <v/>
      </c>
      <c r="E4355" s="97">
        <f>E2627+E1859*E2819</f>
        <v/>
      </c>
      <c r="F4355" s="97">
        <f>F2627+F1859*F2819</f>
        <v/>
      </c>
      <c r="T4355" s="14">
        <f>IF(F4354=24,SUM(D4355:F4544),"")</f>
        <v/>
      </c>
      <c r="U4355" s="14" t="n">
        <v>0</v>
      </c>
      <c r="V4355" s="14">
        <f>IF(T4355="","",T4355-U4355)</f>
        <v/>
      </c>
      <c r="AS4355" s="13" t="n"/>
      <c r="AT4355" s="13" t="n"/>
      <c r="AU4355" s="13" t="n"/>
    </row>
    <row r="4356">
      <c r="C4356" s="13" t="n">
        <v>59</v>
      </c>
      <c r="D4356" s="97">
        <f>D2628+D1860*D2820</f>
        <v/>
      </c>
      <c r="E4356" s="97">
        <f>E2628+E1860*E2820</f>
        <v/>
      </c>
      <c r="F4356" s="97">
        <f>F2628+F1860*F2820</f>
        <v/>
      </c>
      <c r="T4356" s="14">
        <f>IF(F4355=24,SUM(D4356:F4545),"")</f>
        <v/>
      </c>
      <c r="U4356" s="14" t="n">
        <v>0</v>
      </c>
      <c r="V4356" s="14">
        <f>IF(T4356="","",T4356-U4356)</f>
        <v/>
      </c>
      <c r="AS4356" s="13" t="n"/>
      <c r="AT4356" s="13" t="n"/>
      <c r="AU4356" s="13" t="n"/>
    </row>
    <row r="4357">
      <c r="C4357" s="13" t="n">
        <v>60</v>
      </c>
      <c r="D4357" s="97">
        <f>D2629+D1861*D2821</f>
        <v/>
      </c>
      <c r="E4357" s="97">
        <f>E2629+E1861*E2821</f>
        <v/>
      </c>
      <c r="F4357" s="97">
        <f>F2629+F1861*F2821</f>
        <v/>
      </c>
      <c r="T4357" s="14">
        <f>IF(F4356=24,SUM(D4357:F4546),"")</f>
        <v/>
      </c>
      <c r="U4357" s="14" t="n">
        <v>0</v>
      </c>
      <c r="V4357" s="14">
        <f>IF(T4357="","",T4357-U4357)</f>
        <v/>
      </c>
      <c r="AS4357" s="13" t="n"/>
      <c r="AT4357" s="13" t="n"/>
      <c r="AU4357" s="13" t="n"/>
    </row>
    <row r="4358">
      <c r="C4358" s="13" t="n">
        <v>61</v>
      </c>
      <c r="D4358" s="97">
        <f>D2630+D1862*D2822</f>
        <v/>
      </c>
      <c r="E4358" s="97">
        <f>E2630+E1862*E2822</f>
        <v/>
      </c>
      <c r="F4358" s="97">
        <f>F2630+F1862*F2822</f>
        <v/>
      </c>
      <c r="T4358" s="14">
        <f>IF(F4357=24,SUM(D4358:F4547),"")</f>
        <v/>
      </c>
      <c r="U4358" s="14" t="n">
        <v>0</v>
      </c>
      <c r="V4358" s="14">
        <f>IF(T4358="","",T4358-U4358)</f>
        <v/>
      </c>
      <c r="AS4358" s="13" t="n"/>
      <c r="AT4358" s="13" t="n"/>
      <c r="AU4358" s="13" t="n"/>
    </row>
    <row r="4359">
      <c r="C4359" s="13" t="n">
        <v>62</v>
      </c>
      <c r="D4359" s="97">
        <f>D2631+D1863*D2823</f>
        <v/>
      </c>
      <c r="E4359" s="97">
        <f>E2631+E1863*E2823</f>
        <v/>
      </c>
      <c r="F4359" s="97">
        <f>F2631+F1863*F2823</f>
        <v/>
      </c>
      <c r="T4359" s="14">
        <f>IF(F4358=24,SUM(D4359:F4548),"")</f>
        <v/>
      </c>
      <c r="U4359" s="14" t="n">
        <v>0</v>
      </c>
      <c r="V4359" s="14">
        <f>IF(T4359="","",T4359-U4359)</f>
        <v/>
      </c>
      <c r="AS4359" s="13" t="n"/>
      <c r="AT4359" s="13" t="n"/>
      <c r="AU4359" s="13" t="n"/>
    </row>
    <row r="4360">
      <c r="C4360" s="13" t="n">
        <v>63</v>
      </c>
      <c r="D4360" s="97">
        <f>D2632+D1864*D2824</f>
        <v/>
      </c>
      <c r="E4360" s="97">
        <f>E2632+E1864*E2824</f>
        <v/>
      </c>
      <c r="F4360" s="97">
        <f>F2632+F1864*F2824</f>
        <v/>
      </c>
      <c r="T4360" s="14">
        <f>IF(F4359=24,SUM(D4360:F4549),"")</f>
        <v/>
      </c>
      <c r="U4360" s="14" t="n">
        <v>0</v>
      </c>
      <c r="V4360" s="14">
        <f>IF(T4360="","",T4360-U4360)</f>
        <v/>
      </c>
      <c r="AS4360" s="13" t="n"/>
      <c r="AT4360" s="13" t="n"/>
      <c r="AU4360" s="13" t="n"/>
    </row>
    <row r="4361">
      <c r="C4361" s="13" t="n">
        <v>64</v>
      </c>
      <c r="D4361" s="97">
        <f>D2633+D1865*D2825</f>
        <v/>
      </c>
      <c r="E4361" s="97">
        <f>E2633+E1865*E2825</f>
        <v/>
      </c>
      <c r="F4361" s="97">
        <f>F2633+F1865*F2825</f>
        <v/>
      </c>
      <c r="T4361" s="14">
        <f>IF(F4360=24,SUM(D4361:F4550),"")</f>
        <v/>
      </c>
      <c r="U4361" s="14" t="n">
        <v>0</v>
      </c>
      <c r="V4361" s="14">
        <f>IF(T4361="","",T4361-U4361)</f>
        <v/>
      </c>
      <c r="AS4361" s="13" t="n"/>
      <c r="AT4361" s="13" t="n"/>
      <c r="AU4361" s="13" t="n"/>
    </row>
    <row r="4362">
      <c r="C4362" s="13" t="n">
        <v>65</v>
      </c>
      <c r="D4362" s="97">
        <f>D2634+D1866*D2826</f>
        <v/>
      </c>
      <c r="E4362" s="97">
        <f>E2634+E1866*E2826</f>
        <v/>
      </c>
      <c r="F4362" s="97">
        <f>F2634+F1866*F2826</f>
        <v/>
      </c>
      <c r="T4362" s="14">
        <f>IF(F4361=24,SUM(D4362:F4551),"")</f>
        <v/>
      </c>
      <c r="U4362" s="14" t="n">
        <v>0</v>
      </c>
      <c r="V4362" s="14">
        <f>IF(T4362="","",T4362-U4362)</f>
        <v/>
      </c>
      <c r="AS4362" s="13" t="n"/>
      <c r="AT4362" s="13" t="n"/>
      <c r="AU4362" s="13" t="n"/>
    </row>
    <row r="4363">
      <c r="C4363" s="13" t="n">
        <v>66</v>
      </c>
      <c r="D4363" s="97">
        <f>D2635+D1867*D2827</f>
        <v/>
      </c>
      <c r="E4363" s="97">
        <f>E2635+E1867*E2827</f>
        <v/>
      </c>
      <c r="F4363" s="97">
        <f>F2635+F1867*F2827</f>
        <v/>
      </c>
      <c r="T4363" s="14">
        <f>IF(F4362=24,SUM(D4363:F4552),"")</f>
        <v/>
      </c>
      <c r="U4363" s="14" t="n">
        <v>0</v>
      </c>
      <c r="V4363" s="14">
        <f>IF(T4363="","",T4363-U4363)</f>
        <v/>
      </c>
      <c r="AS4363" s="13" t="n"/>
      <c r="AT4363" s="13" t="n"/>
      <c r="AU4363" s="13" t="n"/>
    </row>
    <row r="4364">
      <c r="C4364" s="13" t="n">
        <v>67</v>
      </c>
      <c r="D4364" s="97">
        <f>D2636+D1868*D2828</f>
        <v/>
      </c>
      <c r="E4364" s="97">
        <f>E2636+E1868*E2828</f>
        <v/>
      </c>
      <c r="F4364" s="97">
        <f>F2636+F1868*F2828</f>
        <v/>
      </c>
      <c r="T4364" s="14">
        <f>IF(F4363=24,SUM(D4364:F4553),"")</f>
        <v/>
      </c>
      <c r="U4364" s="14" t="n">
        <v>0</v>
      </c>
      <c r="V4364" s="14">
        <f>IF(T4364="","",T4364-U4364)</f>
        <v/>
      </c>
      <c r="AS4364" s="13" t="n"/>
      <c r="AT4364" s="13" t="n"/>
      <c r="AU4364" s="13" t="n"/>
    </row>
    <row r="4365">
      <c r="C4365" s="13" t="n">
        <v>68</v>
      </c>
      <c r="D4365" s="97">
        <f>D2637+D1869*D2829</f>
        <v/>
      </c>
      <c r="E4365" s="97">
        <f>E2637+E1869*E2829</f>
        <v/>
      </c>
      <c r="F4365" s="97">
        <f>F2637+F1869*F2829</f>
        <v/>
      </c>
      <c r="T4365" s="14">
        <f>IF(F4364=24,SUM(D4365:F4554),"")</f>
        <v/>
      </c>
      <c r="U4365" s="14" t="n">
        <v>0</v>
      </c>
      <c r="V4365" s="14">
        <f>IF(T4365="","",T4365-U4365)</f>
        <v/>
      </c>
      <c r="AS4365" s="13" t="n"/>
      <c r="AT4365" s="13" t="n"/>
      <c r="AU4365" s="13" t="n"/>
    </row>
    <row r="4366">
      <c r="C4366" s="13" t="n">
        <v>69</v>
      </c>
      <c r="D4366" s="97">
        <f>D2638+D1870*D2830</f>
        <v/>
      </c>
      <c r="E4366" s="97">
        <f>E2638+E1870*E2830</f>
        <v/>
      </c>
      <c r="F4366" s="97">
        <f>F2638+F1870*F2830</f>
        <v/>
      </c>
      <c r="T4366" s="14">
        <f>IF(F4365=24,SUM(D4366:F4555),"")</f>
        <v/>
      </c>
      <c r="U4366" s="14" t="n">
        <v>0</v>
      </c>
      <c r="V4366" s="14">
        <f>IF(T4366="","",T4366-U4366)</f>
        <v/>
      </c>
      <c r="AS4366" s="13" t="n"/>
      <c r="AT4366" s="13" t="n"/>
      <c r="AU4366" s="13" t="n"/>
    </row>
    <row r="4367">
      <c r="C4367" s="13" t="n">
        <v>70</v>
      </c>
      <c r="D4367" s="97">
        <f>D2639+D1871*D2831</f>
        <v/>
      </c>
      <c r="E4367" s="97">
        <f>E2639+E1871*E2831</f>
        <v/>
      </c>
      <c r="F4367" s="97">
        <f>F2639+F1871*F2831</f>
        <v/>
      </c>
      <c r="T4367" s="14">
        <f>IF(F4366=24,SUM(D4367:F4556),"")</f>
        <v/>
      </c>
      <c r="U4367" s="14" t="n">
        <v>0</v>
      </c>
      <c r="V4367" s="14">
        <f>IF(T4367="","",T4367-U4367)</f>
        <v/>
      </c>
      <c r="AS4367" s="13" t="n"/>
      <c r="AT4367" s="13" t="n"/>
      <c r="AU4367" s="13" t="n"/>
    </row>
    <row r="4368">
      <c r="C4368" s="13" t="n">
        <v>71</v>
      </c>
      <c r="D4368" s="97">
        <f>D2640+D1872*D2832</f>
        <v/>
      </c>
      <c r="E4368" s="97">
        <f>E2640+E1872*E2832</f>
        <v/>
      </c>
      <c r="F4368" s="97">
        <f>F2640+F1872*F2832</f>
        <v/>
      </c>
      <c r="T4368" s="14">
        <f>IF(F4367=24,SUM(D4368:F4557),"")</f>
        <v/>
      </c>
      <c r="U4368" s="14" t="n">
        <v>0</v>
      </c>
      <c r="V4368" s="14">
        <f>IF(T4368="","",T4368-U4368)</f>
        <v/>
      </c>
      <c r="AS4368" s="13" t="n"/>
      <c r="AT4368" s="13" t="n"/>
      <c r="AU4368" s="13" t="n"/>
    </row>
    <row r="4369">
      <c r="C4369" s="13" t="n">
        <v>72</v>
      </c>
      <c r="D4369" s="97">
        <f>D2641+D1873*D2833</f>
        <v/>
      </c>
      <c r="E4369" s="97">
        <f>E2641+E1873*E2833</f>
        <v/>
      </c>
      <c r="F4369" s="97">
        <f>F2641+F1873*F2833</f>
        <v/>
      </c>
      <c r="T4369" s="14">
        <f>IF(F4368=24,SUM(D4369:F4558),"")</f>
        <v/>
      </c>
      <c r="U4369" s="14" t="n">
        <v>0</v>
      </c>
      <c r="V4369" s="14">
        <f>IF(T4369="","",T4369-U4369)</f>
        <v/>
      </c>
      <c r="AS4369" s="13" t="n"/>
      <c r="AT4369" s="13" t="n"/>
      <c r="AU4369" s="13" t="n"/>
    </row>
    <row r="4370">
      <c r="C4370" s="13" t="n">
        <v>73</v>
      </c>
      <c r="D4370" s="97">
        <f>D2642+D1874*D2834</f>
        <v/>
      </c>
      <c r="E4370" s="97">
        <f>E2642+E1874*E2834</f>
        <v/>
      </c>
      <c r="F4370" s="97">
        <f>F2642+F1874*F2834</f>
        <v/>
      </c>
      <c r="T4370" s="14">
        <f>IF(F4369=24,SUM(D4370:F4559),"")</f>
        <v/>
      </c>
      <c r="U4370" s="14" t="n">
        <v>0</v>
      </c>
      <c r="V4370" s="14">
        <f>IF(T4370="","",T4370-U4370)</f>
        <v/>
      </c>
      <c r="AS4370" s="13" t="n"/>
      <c r="AT4370" s="13" t="n"/>
      <c r="AU4370" s="13" t="n"/>
    </row>
    <row r="4371">
      <c r="C4371" s="13" t="n">
        <v>74</v>
      </c>
      <c r="D4371" s="97">
        <f>D2643+D1875*D2835</f>
        <v/>
      </c>
      <c r="E4371" s="97">
        <f>E2643+E1875*E2835</f>
        <v/>
      </c>
      <c r="F4371" s="97">
        <f>F2643+F1875*F2835</f>
        <v/>
      </c>
      <c r="T4371" s="14">
        <f>IF(F4370=24,SUM(D4371:F4560),"")</f>
        <v/>
      </c>
      <c r="U4371" s="14" t="n">
        <v>0</v>
      </c>
      <c r="V4371" s="14">
        <f>IF(T4371="","",T4371-U4371)</f>
        <v/>
      </c>
      <c r="AS4371" s="13" t="n"/>
      <c r="AT4371" s="13" t="n"/>
      <c r="AU4371" s="13" t="n"/>
    </row>
    <row r="4372">
      <c r="C4372" s="13" t="n">
        <v>75</v>
      </c>
      <c r="D4372" s="97">
        <f>D2644+D1876*D2836</f>
        <v/>
      </c>
      <c r="E4372" s="97">
        <f>E2644+E1876*E2836</f>
        <v/>
      </c>
      <c r="F4372" s="97">
        <f>F2644+F1876*F2836</f>
        <v/>
      </c>
      <c r="T4372" s="14">
        <f>IF(F4371=24,SUM(D4372:F4561),"")</f>
        <v/>
      </c>
      <c r="U4372" s="14" t="n">
        <v>0</v>
      </c>
      <c r="V4372" s="14">
        <f>IF(T4372="","",T4372-U4372)</f>
        <v/>
      </c>
      <c r="AS4372" s="13" t="n"/>
      <c r="AT4372" s="13" t="n"/>
      <c r="AU4372" s="13" t="n"/>
    </row>
    <row r="4373">
      <c r="C4373" s="13" t="n">
        <v>76</v>
      </c>
      <c r="D4373" s="97">
        <f>D2645+D1877*D2837</f>
        <v/>
      </c>
      <c r="E4373" s="97">
        <f>E2645+E1877*E2837</f>
        <v/>
      </c>
      <c r="F4373" s="97">
        <f>F2645+F1877*F2837</f>
        <v/>
      </c>
      <c r="T4373" s="14">
        <f>IF(F4372=24,SUM(D4373:F4562),"")</f>
        <v/>
      </c>
      <c r="U4373" s="14" t="n">
        <v>0</v>
      </c>
      <c r="V4373" s="14">
        <f>IF(T4373="","",T4373-U4373)</f>
        <v/>
      </c>
      <c r="AS4373" s="13" t="n"/>
      <c r="AT4373" s="13" t="n"/>
      <c r="AU4373" s="13" t="n"/>
    </row>
    <row r="4374">
      <c r="C4374" s="13" t="n">
        <v>77</v>
      </c>
      <c r="D4374" s="97">
        <f>D2646+D1878*D2838</f>
        <v/>
      </c>
      <c r="E4374" s="97">
        <f>E2646+E1878*E2838</f>
        <v/>
      </c>
      <c r="F4374" s="97">
        <f>F2646+F1878*F2838</f>
        <v/>
      </c>
      <c r="T4374" s="14">
        <f>IF(F4373=24,SUM(D4374:F4563),"")</f>
        <v/>
      </c>
      <c r="U4374" s="14" t="n">
        <v>0</v>
      </c>
      <c r="V4374" s="14">
        <f>IF(T4374="","",T4374-U4374)</f>
        <v/>
      </c>
      <c r="AS4374" s="13" t="n"/>
      <c r="AT4374" s="13" t="n"/>
      <c r="AU4374" s="13" t="n"/>
    </row>
    <row r="4375">
      <c r="C4375" s="13" t="n">
        <v>78</v>
      </c>
      <c r="D4375" s="97">
        <f>D2647+D1879*D2839</f>
        <v/>
      </c>
      <c r="E4375" s="97">
        <f>E2647+E1879*E2839</f>
        <v/>
      </c>
      <c r="F4375" s="97">
        <f>F2647+F1879*F2839</f>
        <v/>
      </c>
      <c r="T4375" s="14">
        <f>IF(F4374=24,SUM(D4375:F4564),"")</f>
        <v/>
      </c>
      <c r="U4375" s="14" t="n">
        <v>0</v>
      </c>
      <c r="V4375" s="14">
        <f>IF(T4375="","",T4375-U4375)</f>
        <v/>
      </c>
      <c r="AS4375" s="13" t="n"/>
      <c r="AT4375" s="13" t="n"/>
      <c r="AU4375" s="13" t="n"/>
    </row>
    <row r="4376">
      <c r="C4376" s="13" t="n">
        <v>79</v>
      </c>
      <c r="D4376" s="97">
        <f>D2648+D1880*D2840</f>
        <v/>
      </c>
      <c r="E4376" s="97">
        <f>E2648+E1880*E2840</f>
        <v/>
      </c>
      <c r="F4376" s="97">
        <f>F2648+F1880*F2840</f>
        <v/>
      </c>
      <c r="T4376" s="14">
        <f>IF(F4375=24,SUM(D4376:F4565),"")</f>
        <v/>
      </c>
      <c r="U4376" s="14" t="n">
        <v>0</v>
      </c>
      <c r="V4376" s="14">
        <f>IF(T4376="","",T4376-U4376)</f>
        <v/>
      </c>
      <c r="AS4376" s="13" t="n"/>
      <c r="AT4376" s="13" t="n"/>
      <c r="AU4376" s="13" t="n"/>
    </row>
    <row r="4377">
      <c r="C4377" s="13" t="n">
        <v>80</v>
      </c>
      <c r="D4377" s="97">
        <f>D2649+D1881*D2841</f>
        <v/>
      </c>
      <c r="E4377" s="97">
        <f>E2649+E1881*E2841</f>
        <v/>
      </c>
      <c r="F4377" s="97">
        <f>F2649+F1881*F2841</f>
        <v/>
      </c>
      <c r="T4377" s="14">
        <f>IF(F4376=24,SUM(D4377:F4566),"")</f>
        <v/>
      </c>
      <c r="U4377" s="14" t="n">
        <v>0</v>
      </c>
      <c r="V4377" s="14">
        <f>IF(T4377="","",T4377-U4377)</f>
        <v/>
      </c>
      <c r="AS4377" s="13" t="n"/>
      <c r="AT4377" s="13" t="n"/>
      <c r="AU4377" s="13" t="n"/>
    </row>
    <row r="4378">
      <c r="C4378" s="13" t="n">
        <v>81</v>
      </c>
      <c r="D4378" s="97">
        <f>D2650+D1882*D2842</f>
        <v/>
      </c>
      <c r="E4378" s="97">
        <f>E2650+E1882*E2842</f>
        <v/>
      </c>
      <c r="F4378" s="97">
        <f>F2650+F1882*F2842</f>
        <v/>
      </c>
      <c r="T4378" s="14">
        <f>IF(F4377=24,SUM(D4378:F4567),"")</f>
        <v/>
      </c>
      <c r="U4378" s="14" t="n">
        <v>0</v>
      </c>
      <c r="V4378" s="14">
        <f>IF(T4378="","",T4378-U4378)</f>
        <v/>
      </c>
      <c r="AS4378" s="13" t="n"/>
      <c r="AT4378" s="13" t="n"/>
      <c r="AU4378" s="13" t="n"/>
    </row>
    <row r="4379">
      <c r="C4379" s="13" t="n">
        <v>82</v>
      </c>
      <c r="D4379" s="97">
        <f>D2651+D1883*D2843</f>
        <v/>
      </c>
      <c r="E4379" s="97">
        <f>E2651+E1883*E2843</f>
        <v/>
      </c>
      <c r="F4379" s="97">
        <f>F2651+F1883*F2843</f>
        <v/>
      </c>
      <c r="T4379" s="14">
        <f>IF(F4378=24,SUM(D4379:F4568),"")</f>
        <v/>
      </c>
      <c r="U4379" s="14" t="n">
        <v>0</v>
      </c>
      <c r="V4379" s="14">
        <f>IF(T4379="","",T4379-U4379)</f>
        <v/>
      </c>
      <c r="AS4379" s="13" t="n"/>
      <c r="AT4379" s="13" t="n"/>
      <c r="AU4379" s="13" t="n"/>
    </row>
    <row r="4380">
      <c r="C4380" s="13" t="n">
        <v>83</v>
      </c>
      <c r="D4380" s="97">
        <f>D2652+D1884*D2844</f>
        <v/>
      </c>
      <c r="E4380" s="97">
        <f>E2652+E1884*E2844</f>
        <v/>
      </c>
      <c r="F4380" s="97">
        <f>F2652+F1884*F2844</f>
        <v/>
      </c>
      <c r="T4380" s="14">
        <f>IF(F4379=24,SUM(D4380:F4569),"")</f>
        <v/>
      </c>
      <c r="U4380" s="14" t="n">
        <v>0</v>
      </c>
      <c r="V4380" s="14">
        <f>IF(T4380="","",T4380-U4380)</f>
        <v/>
      </c>
      <c r="AS4380" s="13" t="n"/>
      <c r="AT4380" s="13" t="n"/>
      <c r="AU4380" s="13" t="n"/>
    </row>
    <row r="4381">
      <c r="C4381" s="13" t="n">
        <v>84</v>
      </c>
      <c r="D4381" s="97">
        <f>D2653+D1885*D2845</f>
        <v/>
      </c>
      <c r="E4381" s="97">
        <f>E2653+E1885*E2845</f>
        <v/>
      </c>
      <c r="F4381" s="97">
        <f>F2653+F1885*F2845</f>
        <v/>
      </c>
      <c r="T4381" s="14">
        <f>IF(F4380=24,SUM(D4381:F4570),"")</f>
        <v/>
      </c>
      <c r="U4381" s="14" t="n">
        <v>0</v>
      </c>
      <c r="V4381" s="14">
        <f>IF(T4381="","",T4381-U4381)</f>
        <v/>
      </c>
      <c r="AS4381" s="13" t="n"/>
      <c r="AT4381" s="13" t="n"/>
      <c r="AU4381" s="13" t="n"/>
    </row>
    <row r="4382">
      <c r="C4382" s="13" t="n">
        <v>85</v>
      </c>
      <c r="D4382" s="97">
        <f>D2654+D1886*D2846</f>
        <v/>
      </c>
      <c r="E4382" s="97">
        <f>E2654+E1886*E2846</f>
        <v/>
      </c>
      <c r="F4382" s="97">
        <f>F2654+F1886*F2846</f>
        <v/>
      </c>
      <c r="T4382" s="14">
        <f>IF(F4381=24,SUM(D4382:F4571),"")</f>
        <v/>
      </c>
      <c r="U4382" s="14" t="n">
        <v>0</v>
      </c>
      <c r="V4382" s="14">
        <f>IF(T4382="","",T4382-U4382)</f>
        <v/>
      </c>
      <c r="AS4382" s="13" t="n"/>
      <c r="AT4382" s="13" t="n"/>
      <c r="AU4382" s="13" t="n"/>
    </row>
    <row r="4383">
      <c r="C4383" s="13" t="n">
        <v>86</v>
      </c>
      <c r="D4383" s="97">
        <f>D2655+D1887*D2847</f>
        <v/>
      </c>
      <c r="E4383" s="97">
        <f>E2655+E1887*E2847</f>
        <v/>
      </c>
      <c r="F4383" s="97">
        <f>F2655+F1887*F2847</f>
        <v/>
      </c>
      <c r="T4383" s="14">
        <f>IF(F4382=24,SUM(D4383:F4572),"")</f>
        <v/>
      </c>
      <c r="U4383" s="14" t="n">
        <v>0</v>
      </c>
      <c r="V4383" s="14">
        <f>IF(T4383="","",T4383-U4383)</f>
        <v/>
      </c>
      <c r="AS4383" s="13" t="n"/>
      <c r="AT4383" s="13" t="n"/>
      <c r="AU4383" s="13" t="n"/>
    </row>
    <row r="4384">
      <c r="C4384" s="13" t="n">
        <v>87</v>
      </c>
      <c r="D4384" s="97">
        <f>D2656+D1888*D2848</f>
        <v/>
      </c>
      <c r="E4384" s="97">
        <f>E2656+E1888*E2848</f>
        <v/>
      </c>
      <c r="F4384" s="97">
        <f>F2656+F1888*F2848</f>
        <v/>
      </c>
      <c r="T4384" s="14">
        <f>IF(F4383=24,SUM(D4384:F4573),"")</f>
        <v/>
      </c>
      <c r="U4384" s="14" t="n">
        <v>0</v>
      </c>
      <c r="V4384" s="14">
        <f>IF(T4384="","",T4384-U4384)</f>
        <v/>
      </c>
      <c r="AS4384" s="13" t="n"/>
      <c r="AT4384" s="13" t="n"/>
      <c r="AU4384" s="13" t="n"/>
    </row>
    <row r="4385">
      <c r="C4385" s="13" t="n">
        <v>88</v>
      </c>
      <c r="D4385" s="97">
        <f>D2657+D1889*D2849</f>
        <v/>
      </c>
      <c r="E4385" s="97">
        <f>E2657+E1889*E2849</f>
        <v/>
      </c>
      <c r="F4385" s="97">
        <f>F2657+F1889*F2849</f>
        <v/>
      </c>
      <c r="T4385" s="14">
        <f>IF(F4384=24,SUM(D4385:F4574),"")</f>
        <v/>
      </c>
      <c r="U4385" s="14" t="n">
        <v>0</v>
      </c>
      <c r="V4385" s="14">
        <f>IF(T4385="","",T4385-U4385)</f>
        <v/>
      </c>
      <c r="AS4385" s="13" t="n"/>
      <c r="AT4385" s="13" t="n"/>
      <c r="AU4385" s="13" t="n"/>
    </row>
    <row r="4386">
      <c r="C4386" s="13" t="n">
        <v>89</v>
      </c>
      <c r="D4386" s="97">
        <f>D2658+D1890*D2850</f>
        <v/>
      </c>
      <c r="E4386" s="97">
        <f>E2658+E1890*E2850</f>
        <v/>
      </c>
      <c r="F4386" s="97">
        <f>F2658+F1890*F2850</f>
        <v/>
      </c>
      <c r="T4386" s="14">
        <f>IF(F4385=24,SUM(D4386:F4575),"")</f>
        <v/>
      </c>
      <c r="U4386" s="14" t="n">
        <v>0</v>
      </c>
      <c r="V4386" s="14">
        <f>IF(T4386="","",T4386-U4386)</f>
        <v/>
      </c>
      <c r="AS4386" s="13" t="n"/>
      <c r="AT4386" s="13" t="n"/>
      <c r="AU4386" s="13" t="n"/>
    </row>
    <row r="4387">
      <c r="C4387" s="13" t="n">
        <v>90</v>
      </c>
      <c r="D4387" s="97">
        <f>D2659+D1891*D2851</f>
        <v/>
      </c>
      <c r="E4387" s="97">
        <f>E2659+E1891*E2851</f>
        <v/>
      </c>
      <c r="F4387" s="97">
        <f>F2659+F1891*F2851</f>
        <v/>
      </c>
      <c r="T4387" s="14">
        <f>IF(F4386=24,SUM(D4387:F4576),"")</f>
        <v/>
      </c>
      <c r="U4387" s="14" t="n">
        <v>0</v>
      </c>
      <c r="V4387" s="14">
        <f>IF(T4387="","",T4387-U4387)</f>
        <v/>
      </c>
      <c r="AS4387" s="13" t="n"/>
      <c r="AT4387" s="13" t="n"/>
      <c r="AU4387" s="13" t="n"/>
    </row>
    <row r="4388">
      <c r="C4388" s="13" t="n">
        <v>91</v>
      </c>
      <c r="D4388" s="97">
        <f>D2660+D1892*D2852</f>
        <v/>
      </c>
      <c r="E4388" s="97">
        <f>E2660+E1892*E2852</f>
        <v/>
      </c>
      <c r="F4388" s="97">
        <f>F2660+F1892*F2852</f>
        <v/>
      </c>
      <c r="T4388" s="14">
        <f>IF(F4387=24,SUM(D4388:F4577),"")</f>
        <v/>
      </c>
      <c r="U4388" s="14" t="n">
        <v>0</v>
      </c>
      <c r="V4388" s="14">
        <f>IF(T4388="","",T4388-U4388)</f>
        <v/>
      </c>
      <c r="AS4388" s="13" t="n"/>
      <c r="AT4388" s="13" t="n"/>
      <c r="AU4388" s="13" t="n"/>
    </row>
    <row r="4389">
      <c r="C4389" s="13" t="n">
        <v>92</v>
      </c>
      <c r="D4389" s="97">
        <f>D2661+D1893*D2853</f>
        <v/>
      </c>
      <c r="E4389" s="97">
        <f>E2661+E1893*E2853</f>
        <v/>
      </c>
      <c r="F4389" s="97">
        <f>F2661+F1893*F2853</f>
        <v/>
      </c>
      <c r="T4389" s="14">
        <f>IF(F4388=24,SUM(D4389:F4578),"")</f>
        <v/>
      </c>
      <c r="U4389" s="14" t="n">
        <v>0</v>
      </c>
      <c r="V4389" s="14">
        <f>IF(T4389="","",T4389-U4389)</f>
        <v/>
      </c>
      <c r="AS4389" s="13" t="n"/>
      <c r="AT4389" s="13" t="n"/>
      <c r="AU4389" s="13" t="n"/>
    </row>
    <row r="4390">
      <c r="C4390" s="13" t="n">
        <v>93</v>
      </c>
      <c r="D4390" s="97">
        <f>D2662+D1894*D2854</f>
        <v/>
      </c>
      <c r="E4390" s="97">
        <f>E2662+E1894*E2854</f>
        <v/>
      </c>
      <c r="F4390" s="97">
        <f>F2662+F1894*F2854</f>
        <v/>
      </c>
      <c r="T4390" s="14">
        <f>IF(F4389=24,SUM(D4390:F4579),"")</f>
        <v/>
      </c>
      <c r="U4390" s="14" t="n">
        <v>0</v>
      </c>
      <c r="V4390" s="14">
        <f>IF(T4390="","",T4390-U4390)</f>
        <v/>
      </c>
      <c r="AS4390" s="13" t="n"/>
      <c r="AT4390" s="13" t="n"/>
      <c r="AU4390" s="13" t="n"/>
    </row>
    <row r="4391">
      <c r="C4391" s="13" t="n">
        <v>94</v>
      </c>
      <c r="D4391" s="97">
        <f>D2663+D1895*D2855</f>
        <v/>
      </c>
      <c r="E4391" s="97">
        <f>E2663+E1895*E2855</f>
        <v/>
      </c>
      <c r="F4391" s="97">
        <f>F2663+F1895*F2855</f>
        <v/>
      </c>
      <c r="T4391" s="14">
        <f>IF(F4390=24,SUM(D4391:F4580),"")</f>
        <v/>
      </c>
      <c r="U4391" s="14" t="n">
        <v>0</v>
      </c>
      <c r="V4391" s="14">
        <f>IF(T4391="","",T4391-U4391)</f>
        <v/>
      </c>
      <c r="AS4391" s="13" t="n"/>
      <c r="AT4391" s="13" t="n"/>
      <c r="AU4391" s="13" t="n"/>
    </row>
    <row r="4392">
      <c r="C4392" s="13" t="n">
        <v>95</v>
      </c>
      <c r="D4392" s="97">
        <f>D2664+D1896*D2856</f>
        <v/>
      </c>
      <c r="E4392" s="97">
        <f>E2664+E1896*E2856</f>
        <v/>
      </c>
      <c r="F4392" s="97">
        <f>F2664+F1896*F2856</f>
        <v/>
      </c>
      <c r="T4392" s="14">
        <f>IF(F4391=24,SUM(D4392:F4581),"")</f>
        <v/>
      </c>
      <c r="U4392" s="14" t="n">
        <v>0</v>
      </c>
      <c r="V4392" s="14">
        <f>IF(T4392="","",T4392-U4392)</f>
        <v/>
      </c>
      <c r="AS4392" s="13" t="n"/>
      <c r="AT4392" s="13" t="n"/>
      <c r="AU4392" s="13" t="n"/>
    </row>
    <row r="4393">
      <c r="C4393" s="13" t="n">
        <v>96</v>
      </c>
      <c r="D4393" s="97">
        <f>D2665+D1897*D2857</f>
        <v/>
      </c>
      <c r="E4393" s="97">
        <f>E2665+E1897*E2857</f>
        <v/>
      </c>
      <c r="F4393" s="97">
        <f>F2665+F1897*F2857</f>
        <v/>
      </c>
      <c r="T4393" s="14">
        <f>IF(F4392=24,SUM(D4393:F4582),"")</f>
        <v/>
      </c>
      <c r="U4393" s="14" t="n">
        <v>0</v>
      </c>
      <c r="V4393" s="14">
        <f>IF(T4393="","",T4393-U4393)</f>
        <v/>
      </c>
      <c r="AS4393" s="13" t="n"/>
      <c r="AT4393" s="13" t="n"/>
      <c r="AU4393" s="13" t="n"/>
    </row>
    <row r="4394">
      <c r="C4394" s="13" t="n">
        <v>97</v>
      </c>
      <c r="D4394" s="97">
        <f>D2666+D1898*D2858</f>
        <v/>
      </c>
      <c r="E4394" s="97">
        <f>E2666+E1898*E2858</f>
        <v/>
      </c>
      <c r="F4394" s="97">
        <f>F2666+F1898*F2858</f>
        <v/>
      </c>
      <c r="T4394" s="14">
        <f>IF(F4393=24,SUM(D4394:F4583),"")</f>
        <v/>
      </c>
      <c r="U4394" s="14" t="n">
        <v>0</v>
      </c>
      <c r="V4394" s="14">
        <f>IF(T4394="","",T4394-U4394)</f>
        <v/>
      </c>
      <c r="AS4394" s="13" t="n"/>
      <c r="AT4394" s="13" t="n"/>
      <c r="AU4394" s="13" t="n"/>
    </row>
    <row r="4395">
      <c r="C4395" s="13" t="n">
        <v>98</v>
      </c>
      <c r="D4395" s="97">
        <f>D2667+D1899*D2859</f>
        <v/>
      </c>
      <c r="E4395" s="97">
        <f>E2667+E1899*E2859</f>
        <v/>
      </c>
      <c r="F4395" s="97">
        <f>F2667+F1899*F2859</f>
        <v/>
      </c>
      <c r="T4395" s="14">
        <f>IF(F4394=24,SUM(D4395:F4584),"")</f>
        <v/>
      </c>
      <c r="U4395" s="14" t="n">
        <v>0</v>
      </c>
      <c r="V4395" s="14">
        <f>IF(T4395="","",T4395-U4395)</f>
        <v/>
      </c>
      <c r="AS4395" s="13" t="n"/>
      <c r="AT4395" s="13" t="n"/>
      <c r="AU4395" s="13" t="n"/>
    </row>
    <row r="4396">
      <c r="C4396" s="13" t="n">
        <v>99</v>
      </c>
      <c r="D4396" s="97">
        <f>D2668+D1900*D2860</f>
        <v/>
      </c>
      <c r="E4396" s="97">
        <f>E2668+E1900*E2860</f>
        <v/>
      </c>
      <c r="F4396" s="97">
        <f>F2668+F1900*F2860</f>
        <v/>
      </c>
      <c r="T4396" s="14">
        <f>IF(F4395=24,SUM(D4396:F4585),"")</f>
        <v/>
      </c>
      <c r="U4396" s="14" t="n">
        <v>0</v>
      </c>
      <c r="V4396" s="14">
        <f>IF(T4396="","",T4396-U4396)</f>
        <v/>
      </c>
      <c r="AS4396" s="13" t="n"/>
      <c r="AT4396" s="13" t="n"/>
      <c r="AU4396" s="13" t="n"/>
    </row>
    <row r="4397">
      <c r="C4397" s="13" t="n">
        <v>100</v>
      </c>
      <c r="D4397" s="97">
        <f>D2669+D1901*D2861</f>
        <v/>
      </c>
      <c r="E4397" s="97">
        <f>E2669+E1901*E2861</f>
        <v/>
      </c>
      <c r="F4397" s="97">
        <f>F2669+F1901*F2861</f>
        <v/>
      </c>
      <c r="T4397" s="14">
        <f>IF(F4396=24,SUM(D4397:F4586),"")</f>
        <v/>
      </c>
      <c r="U4397" s="14" t="n">
        <v>0</v>
      </c>
      <c r="V4397" s="14">
        <f>IF(T4397="","",T4397-U4397)</f>
        <v/>
      </c>
      <c r="AS4397" s="13" t="n"/>
      <c r="AT4397" s="13" t="n"/>
      <c r="AU4397" s="13" t="n"/>
    </row>
    <row r="4398">
      <c r="C4398" s="13" t="n">
        <v>101</v>
      </c>
      <c r="D4398" s="97">
        <f>D2670+D1902*D2862</f>
        <v/>
      </c>
      <c r="E4398" s="97">
        <f>E2670+E1902*E2862</f>
        <v/>
      </c>
      <c r="F4398" s="97">
        <f>F2670+F1902*F2862</f>
        <v/>
      </c>
      <c r="T4398" s="14">
        <f>IF(F4397=24,SUM(D4398:F4587),"")</f>
        <v/>
      </c>
      <c r="U4398" s="14" t="n">
        <v>0</v>
      </c>
      <c r="V4398" s="14">
        <f>IF(T4398="","",T4398-U4398)</f>
        <v/>
      </c>
      <c r="AS4398" s="13" t="n"/>
      <c r="AT4398" s="13" t="n"/>
      <c r="AU4398" s="13" t="n"/>
    </row>
    <row r="4399">
      <c r="C4399" s="13" t="n">
        <v>102</v>
      </c>
      <c r="D4399" s="97">
        <f>D2671+D1903*D2863</f>
        <v/>
      </c>
      <c r="E4399" s="97">
        <f>E2671+E1903*E2863</f>
        <v/>
      </c>
      <c r="F4399" s="97">
        <f>F2671+F1903*F2863</f>
        <v/>
      </c>
      <c r="T4399" s="14">
        <f>IF(F4398=24,SUM(D4399:F4588),"")</f>
        <v/>
      </c>
      <c r="U4399" s="14" t="n">
        <v>0</v>
      </c>
      <c r="V4399" s="14">
        <f>IF(T4399="","",T4399-U4399)</f>
        <v/>
      </c>
      <c r="AS4399" s="13" t="n"/>
      <c r="AT4399" s="13" t="n"/>
      <c r="AU4399" s="13" t="n"/>
    </row>
    <row r="4400">
      <c r="C4400" s="13" t="n">
        <v>103</v>
      </c>
      <c r="D4400" s="97">
        <f>D2672+D1904*D2864</f>
        <v/>
      </c>
      <c r="E4400" s="97">
        <f>E2672+E1904*E2864</f>
        <v/>
      </c>
      <c r="F4400" s="97">
        <f>F2672+F1904*F2864</f>
        <v/>
      </c>
      <c r="T4400" s="14">
        <f>IF(F4399=24,SUM(D4400:F4589),"")</f>
        <v/>
      </c>
      <c r="U4400" s="14" t="n">
        <v>0</v>
      </c>
      <c r="V4400" s="14">
        <f>IF(T4400="","",T4400-U4400)</f>
        <v/>
      </c>
      <c r="AS4400" s="13" t="n"/>
      <c r="AT4400" s="13" t="n"/>
      <c r="AU4400" s="13" t="n"/>
    </row>
    <row r="4401">
      <c r="C4401" s="13" t="n">
        <v>104</v>
      </c>
      <c r="D4401" s="97">
        <f>D2673+D1905*D2865</f>
        <v/>
      </c>
      <c r="E4401" s="97">
        <f>E2673+E1905*E2865</f>
        <v/>
      </c>
      <c r="F4401" s="97">
        <f>F2673+F1905*F2865</f>
        <v/>
      </c>
      <c r="T4401" s="14">
        <f>IF(F4400=24,SUM(D4401:F4590),"")</f>
        <v/>
      </c>
      <c r="U4401" s="14" t="n">
        <v>0</v>
      </c>
      <c r="V4401" s="14">
        <f>IF(T4401="","",T4401-U4401)</f>
        <v/>
      </c>
      <c r="AS4401" s="13" t="n"/>
      <c r="AT4401" s="13" t="n"/>
      <c r="AU4401" s="13" t="n"/>
    </row>
    <row r="4402">
      <c r="C4402" s="13" t="n">
        <v>105</v>
      </c>
      <c r="D4402" s="97">
        <f>D2674+D1906*D2866</f>
        <v/>
      </c>
      <c r="E4402" s="97">
        <f>E2674+E1906*E2866</f>
        <v/>
      </c>
      <c r="F4402" s="97">
        <f>F2674+F1906*F2866</f>
        <v/>
      </c>
      <c r="T4402" s="14">
        <f>IF(F4401=24,SUM(D4402:F4591),"")</f>
        <v/>
      </c>
      <c r="U4402" s="14" t="n">
        <v>0</v>
      </c>
      <c r="V4402" s="14">
        <f>IF(T4402="","",T4402-U4402)</f>
        <v/>
      </c>
      <c r="AS4402" s="13" t="n"/>
      <c r="AT4402" s="13" t="n"/>
      <c r="AU4402" s="13" t="n"/>
    </row>
    <row r="4403">
      <c r="C4403" s="13" t="n">
        <v>106</v>
      </c>
      <c r="D4403" s="97">
        <f>D2675+D1907*D2867</f>
        <v/>
      </c>
      <c r="E4403" s="97">
        <f>E2675+E1907*E2867</f>
        <v/>
      </c>
      <c r="F4403" s="97">
        <f>F2675+F1907*F2867</f>
        <v/>
      </c>
      <c r="T4403" s="14">
        <f>IF(F4402=24,SUM(D4403:F4592),"")</f>
        <v/>
      </c>
      <c r="U4403" s="14" t="n">
        <v>0</v>
      </c>
      <c r="V4403" s="14">
        <f>IF(T4403="","",T4403-U4403)</f>
        <v/>
      </c>
      <c r="AS4403" s="13" t="n"/>
      <c r="AT4403" s="13" t="n"/>
      <c r="AU4403" s="13" t="n"/>
    </row>
    <row r="4404">
      <c r="C4404" s="13" t="n">
        <v>107</v>
      </c>
      <c r="D4404" s="97">
        <f>D2676+D1908*D2868</f>
        <v/>
      </c>
      <c r="E4404" s="97">
        <f>E2676+E1908*E2868</f>
        <v/>
      </c>
      <c r="F4404" s="97">
        <f>F2676+F1908*F2868</f>
        <v/>
      </c>
      <c r="T4404" s="14">
        <f>IF(F4403=24,SUM(D4404:F4593),"")</f>
        <v/>
      </c>
      <c r="U4404" s="14" t="n">
        <v>0</v>
      </c>
      <c r="V4404" s="14">
        <f>IF(T4404="","",T4404-U4404)</f>
        <v/>
      </c>
      <c r="AS4404" s="13" t="n"/>
      <c r="AT4404" s="13" t="n"/>
      <c r="AU4404" s="13" t="n"/>
    </row>
    <row r="4405">
      <c r="C4405" s="13" t="n">
        <v>108</v>
      </c>
      <c r="D4405" s="97">
        <f>D2677+D1909*D2869</f>
        <v/>
      </c>
      <c r="E4405" s="97">
        <f>E2677+E1909*E2869</f>
        <v/>
      </c>
      <c r="F4405" s="97">
        <f>F2677+F1909*F2869</f>
        <v/>
      </c>
      <c r="T4405" s="14">
        <f>IF(F4404=24,SUM(D4405:F4594),"")</f>
        <v/>
      </c>
      <c r="U4405" s="14" t="n">
        <v>0</v>
      </c>
      <c r="V4405" s="14">
        <f>IF(T4405="","",T4405-U4405)</f>
        <v/>
      </c>
      <c r="AS4405" s="13" t="n"/>
      <c r="AT4405" s="13" t="n"/>
      <c r="AU4405" s="13" t="n"/>
    </row>
    <row r="4406">
      <c r="C4406" s="13" t="n">
        <v>109</v>
      </c>
      <c r="D4406" s="97">
        <f>D2678+D1910*D2870</f>
        <v/>
      </c>
      <c r="E4406" s="97">
        <f>E2678+E1910*E2870</f>
        <v/>
      </c>
      <c r="F4406" s="97">
        <f>F2678+F1910*F2870</f>
        <v/>
      </c>
      <c r="T4406" s="14">
        <f>IF(F4405=24,SUM(D4406:F4595),"")</f>
        <v/>
      </c>
      <c r="U4406" s="14" t="n">
        <v>0</v>
      </c>
      <c r="V4406" s="14">
        <f>IF(T4406="","",T4406-U4406)</f>
        <v/>
      </c>
      <c r="AS4406" s="13" t="n"/>
      <c r="AT4406" s="13" t="n"/>
      <c r="AU4406" s="13" t="n"/>
    </row>
    <row r="4407">
      <c r="C4407" s="13" t="n">
        <v>110</v>
      </c>
      <c r="D4407" s="97">
        <f>D2679+D1911*D2871</f>
        <v/>
      </c>
      <c r="E4407" s="97">
        <f>E2679+E1911*E2871</f>
        <v/>
      </c>
      <c r="F4407" s="97">
        <f>F2679+F1911*F2871</f>
        <v/>
      </c>
      <c r="T4407" s="14">
        <f>IF(F4406=24,SUM(D4407:F4596),"")</f>
        <v/>
      </c>
      <c r="U4407" s="14" t="n">
        <v>0</v>
      </c>
      <c r="V4407" s="14">
        <f>IF(T4407="","",T4407-U4407)</f>
        <v/>
      </c>
      <c r="AS4407" s="13" t="n"/>
      <c r="AT4407" s="13" t="n"/>
      <c r="AU4407" s="13" t="n"/>
    </row>
    <row r="4408">
      <c r="C4408" s="13" t="n">
        <v>111</v>
      </c>
      <c r="D4408" s="97">
        <f>D2680+D1912*D2872</f>
        <v/>
      </c>
      <c r="E4408" s="97">
        <f>E2680+E1912*E2872</f>
        <v/>
      </c>
      <c r="F4408" s="97">
        <f>F2680+F1912*F2872</f>
        <v/>
      </c>
      <c r="T4408" s="14">
        <f>IF(F4407=24,SUM(D4408:F4597),"")</f>
        <v/>
      </c>
      <c r="U4408" s="14" t="n">
        <v>0</v>
      </c>
      <c r="V4408" s="14">
        <f>IF(T4408="","",T4408-U4408)</f>
        <v/>
      </c>
      <c r="AS4408" s="13" t="n"/>
      <c r="AT4408" s="13" t="n"/>
      <c r="AU4408" s="13" t="n"/>
    </row>
    <row r="4409">
      <c r="C4409" s="13" t="n">
        <v>112</v>
      </c>
      <c r="D4409" s="97">
        <f>D2681+D1913*D2873</f>
        <v/>
      </c>
      <c r="E4409" s="97">
        <f>E2681+E1913*E2873</f>
        <v/>
      </c>
      <c r="F4409" s="97">
        <f>F2681+F1913*F2873</f>
        <v/>
      </c>
      <c r="T4409" s="14">
        <f>IF(F4408=24,SUM(D4409:F4598),"")</f>
        <v/>
      </c>
      <c r="U4409" s="14" t="n">
        <v>0</v>
      </c>
      <c r="V4409" s="14">
        <f>IF(T4409="","",T4409-U4409)</f>
        <v/>
      </c>
      <c r="AS4409" s="13" t="n"/>
      <c r="AT4409" s="13" t="n"/>
      <c r="AU4409" s="13" t="n"/>
    </row>
    <row r="4410">
      <c r="C4410" s="13" t="n">
        <v>113</v>
      </c>
      <c r="D4410" s="97">
        <f>D2682+D1914*D2874</f>
        <v/>
      </c>
      <c r="E4410" s="97">
        <f>E2682+E1914*E2874</f>
        <v/>
      </c>
      <c r="F4410" s="97">
        <f>F2682+F1914*F2874</f>
        <v/>
      </c>
      <c r="T4410" s="14">
        <f>IF(F4409=24,SUM(D4410:F4599),"")</f>
        <v/>
      </c>
      <c r="U4410" s="14" t="n">
        <v>0</v>
      </c>
      <c r="V4410" s="14">
        <f>IF(T4410="","",T4410-U4410)</f>
        <v/>
      </c>
      <c r="AS4410" s="13" t="n"/>
      <c r="AT4410" s="13" t="n"/>
      <c r="AU4410" s="13" t="n"/>
    </row>
    <row r="4411">
      <c r="C4411" s="13" t="n">
        <v>114</v>
      </c>
      <c r="D4411" s="97">
        <f>D2683+D1915*D2875</f>
        <v/>
      </c>
      <c r="E4411" s="97">
        <f>E2683+E1915*E2875</f>
        <v/>
      </c>
      <c r="F4411" s="97">
        <f>F2683+F1915*F2875</f>
        <v/>
      </c>
      <c r="T4411" s="14">
        <f>IF(F4410=24,SUM(D4411:F4600),"")</f>
        <v/>
      </c>
      <c r="U4411" s="14" t="n">
        <v>0</v>
      </c>
      <c r="V4411" s="14">
        <f>IF(T4411="","",T4411-U4411)</f>
        <v/>
      </c>
      <c r="AS4411" s="13" t="n"/>
      <c r="AT4411" s="13" t="n"/>
      <c r="AU4411" s="13" t="n"/>
    </row>
    <row r="4412">
      <c r="C4412" s="13" t="n">
        <v>115</v>
      </c>
      <c r="D4412" s="97">
        <f>D2684+D1916*D2876</f>
        <v/>
      </c>
      <c r="E4412" s="97">
        <f>E2684+E1916*E2876</f>
        <v/>
      </c>
      <c r="F4412" s="97">
        <f>F2684+F1916*F2876</f>
        <v/>
      </c>
      <c r="T4412" s="14">
        <f>IF(F4411=24,SUM(D4412:F4601),"")</f>
        <v/>
      </c>
      <c r="U4412" s="14" t="n">
        <v>0</v>
      </c>
      <c r="V4412" s="14">
        <f>IF(T4412="","",T4412-U4412)</f>
        <v/>
      </c>
      <c r="AS4412" s="13" t="n"/>
      <c r="AT4412" s="13" t="n"/>
      <c r="AU4412" s="13" t="n"/>
    </row>
    <row r="4413">
      <c r="C4413" s="13" t="n">
        <v>116</v>
      </c>
      <c r="D4413" s="97">
        <f>D2685+D1917*D2877</f>
        <v/>
      </c>
      <c r="E4413" s="97">
        <f>E2685+E1917*E2877</f>
        <v/>
      </c>
      <c r="F4413" s="97">
        <f>F2685+F1917*F2877</f>
        <v/>
      </c>
      <c r="T4413" s="14">
        <f>IF(F4412=24,SUM(D4413:F4602),"")</f>
        <v/>
      </c>
      <c r="U4413" s="14" t="n">
        <v>0</v>
      </c>
      <c r="V4413" s="14">
        <f>IF(T4413="","",T4413-U4413)</f>
        <v/>
      </c>
      <c r="AS4413" s="13" t="n"/>
      <c r="AT4413" s="13" t="n"/>
      <c r="AU4413" s="13" t="n"/>
    </row>
    <row r="4414">
      <c r="C4414" s="13" t="n">
        <v>117</v>
      </c>
      <c r="D4414" s="97">
        <f>D2686+D1918*D2878</f>
        <v/>
      </c>
      <c r="E4414" s="97">
        <f>E2686+E1918*E2878</f>
        <v/>
      </c>
      <c r="F4414" s="97">
        <f>F2686+F1918*F2878</f>
        <v/>
      </c>
      <c r="T4414" s="14">
        <f>IF(F4413=24,SUM(D4414:F4603),"")</f>
        <v/>
      </c>
      <c r="U4414" s="14" t="n">
        <v>0</v>
      </c>
      <c r="V4414" s="14">
        <f>IF(T4414="","",T4414-U4414)</f>
        <v/>
      </c>
      <c r="AS4414" s="13" t="n"/>
      <c r="AT4414" s="13" t="n"/>
      <c r="AU4414" s="13" t="n"/>
    </row>
    <row r="4415">
      <c r="C4415" s="13" t="n">
        <v>118</v>
      </c>
      <c r="D4415" s="97">
        <f>D2687+D1919*D2879</f>
        <v/>
      </c>
      <c r="E4415" s="97">
        <f>E2687+E1919*E2879</f>
        <v/>
      </c>
      <c r="F4415" s="97">
        <f>F2687+F1919*F2879</f>
        <v/>
      </c>
      <c r="T4415" s="14">
        <f>IF(F4414=24,SUM(D4415:F4604),"")</f>
        <v/>
      </c>
      <c r="U4415" s="14" t="n">
        <v>0</v>
      </c>
      <c r="V4415" s="14">
        <f>IF(T4415="","",T4415-U4415)</f>
        <v/>
      </c>
      <c r="AS4415" s="13" t="n"/>
      <c r="AT4415" s="13" t="n"/>
      <c r="AU4415" s="13" t="n"/>
    </row>
    <row r="4416">
      <c r="C4416" s="13" t="n">
        <v>119</v>
      </c>
      <c r="D4416" s="97">
        <f>D2688+D1920*D2880</f>
        <v/>
      </c>
      <c r="E4416" s="97">
        <f>E2688+E1920*E2880</f>
        <v/>
      </c>
      <c r="F4416" s="97">
        <f>F2688+F1920*F2880</f>
        <v/>
      </c>
      <c r="T4416" s="14">
        <f>IF(F4415=24,SUM(D4416:F4605),"")</f>
        <v/>
      </c>
      <c r="U4416" s="14" t="n">
        <v>0</v>
      </c>
      <c r="V4416" s="14">
        <f>IF(T4416="","",T4416-U4416)</f>
        <v/>
      </c>
      <c r="AS4416" s="13" t="n"/>
      <c r="AT4416" s="13" t="n"/>
      <c r="AU4416" s="13" t="n"/>
    </row>
    <row r="4417">
      <c r="C4417" s="13" t="n">
        <v>120</v>
      </c>
      <c r="D4417" s="97">
        <f>D2689+D1921*D2881</f>
        <v/>
      </c>
      <c r="E4417" s="97">
        <f>E2689+E1921*E2881</f>
        <v/>
      </c>
      <c r="F4417" s="97">
        <f>F2689+F1921*F2881</f>
        <v/>
      </c>
      <c r="T4417" s="14">
        <f>IF(F4416=24,SUM(D4417:F4606),"")</f>
        <v/>
      </c>
      <c r="U4417" s="14" t="n">
        <v>0</v>
      </c>
      <c r="V4417" s="14">
        <f>IF(T4417="","",T4417-U4417)</f>
        <v/>
      </c>
      <c r="AS4417" s="13" t="n"/>
      <c r="AT4417" s="13" t="n"/>
      <c r="AU4417" s="13" t="n"/>
    </row>
    <row r="4418">
      <c r="C4418" s="13" t="n">
        <v>121</v>
      </c>
      <c r="D4418" s="97">
        <f>D2690+D1922*D2882</f>
        <v/>
      </c>
      <c r="E4418" s="97">
        <f>E2690+E1922*E2882</f>
        <v/>
      </c>
      <c r="F4418" s="97">
        <f>F2690+F1922*F2882</f>
        <v/>
      </c>
      <c r="T4418" s="14">
        <f>IF(F4417=24,SUM(D4418:F4607),"")</f>
        <v/>
      </c>
      <c r="U4418" s="14" t="n">
        <v>0</v>
      </c>
      <c r="V4418" s="14">
        <f>IF(T4418="","",T4418-U4418)</f>
        <v/>
      </c>
      <c r="AS4418" s="13" t="n"/>
      <c r="AT4418" s="13" t="n"/>
      <c r="AU4418" s="13" t="n"/>
    </row>
    <row r="4419">
      <c r="C4419" s="13" t="n">
        <v>122</v>
      </c>
      <c r="D4419" s="97">
        <f>D2691+D1923*D2883</f>
        <v/>
      </c>
      <c r="E4419" s="97">
        <f>E2691+E1923*E2883</f>
        <v/>
      </c>
      <c r="F4419" s="97">
        <f>F2691+F1923*F2883</f>
        <v/>
      </c>
      <c r="T4419" s="14">
        <f>IF(F4418=24,SUM(D4419:F4608),"")</f>
        <v/>
      </c>
      <c r="U4419" s="14" t="n">
        <v>0</v>
      </c>
      <c r="V4419" s="14">
        <f>IF(T4419="","",T4419-U4419)</f>
        <v/>
      </c>
      <c r="AS4419" s="13" t="n"/>
      <c r="AT4419" s="13" t="n"/>
      <c r="AU4419" s="13" t="n"/>
    </row>
    <row r="4420">
      <c r="C4420" s="13" t="n">
        <v>123</v>
      </c>
      <c r="D4420" s="97">
        <f>D2692+D1924*D2884</f>
        <v/>
      </c>
      <c r="E4420" s="97">
        <f>E2692+E1924*E2884</f>
        <v/>
      </c>
      <c r="F4420" s="97">
        <f>F2692+F1924*F2884</f>
        <v/>
      </c>
      <c r="T4420" s="14">
        <f>IF(F4419=24,SUM(D4420:F4609),"")</f>
        <v/>
      </c>
      <c r="U4420" s="14" t="n">
        <v>0</v>
      </c>
      <c r="V4420" s="14">
        <f>IF(T4420="","",T4420-U4420)</f>
        <v/>
      </c>
      <c r="AS4420" s="13" t="n"/>
      <c r="AT4420" s="13" t="n"/>
      <c r="AU4420" s="13" t="n"/>
    </row>
    <row r="4421">
      <c r="C4421" s="13" t="n">
        <v>124</v>
      </c>
      <c r="D4421" s="97">
        <f>D2693+D1925*D2885</f>
        <v/>
      </c>
      <c r="E4421" s="97">
        <f>E2693+E1925*E2885</f>
        <v/>
      </c>
      <c r="F4421" s="97">
        <f>F2693+F1925*F2885</f>
        <v/>
      </c>
      <c r="T4421" s="14">
        <f>IF(F4420=24,SUM(D4421:F4610),"")</f>
        <v/>
      </c>
      <c r="U4421" s="14" t="n">
        <v>0</v>
      </c>
      <c r="V4421" s="14">
        <f>IF(T4421="","",T4421-U4421)</f>
        <v/>
      </c>
      <c r="AS4421" s="13" t="n"/>
      <c r="AT4421" s="13" t="n"/>
      <c r="AU4421" s="13" t="n"/>
    </row>
    <row r="4422">
      <c r="C4422" s="13" t="n">
        <v>125</v>
      </c>
      <c r="D4422" s="97">
        <f>D2694+D1926*D2886</f>
        <v/>
      </c>
      <c r="E4422" s="97">
        <f>E2694+E1926*E2886</f>
        <v/>
      </c>
      <c r="F4422" s="97">
        <f>F2694+F1926*F2886</f>
        <v/>
      </c>
      <c r="T4422" s="14">
        <f>IF(F4421=24,SUM(D4422:F4611),"")</f>
        <v/>
      </c>
      <c r="U4422" s="14" t="n">
        <v>0</v>
      </c>
      <c r="V4422" s="14">
        <f>IF(T4422="","",T4422-U4422)</f>
        <v/>
      </c>
      <c r="AS4422" s="13" t="n"/>
      <c r="AT4422" s="13" t="n"/>
      <c r="AU4422" s="13" t="n"/>
    </row>
    <row r="4423">
      <c r="C4423" s="13" t="n">
        <v>126</v>
      </c>
      <c r="D4423" s="97">
        <f>D2695+D1927*D2887</f>
        <v/>
      </c>
      <c r="E4423" s="97">
        <f>E2695+E1927*E2887</f>
        <v/>
      </c>
      <c r="F4423" s="97">
        <f>F2695+F1927*F2887</f>
        <v/>
      </c>
      <c r="T4423" s="14">
        <f>IF(F4422=24,SUM(D4423:F4612),"")</f>
        <v/>
      </c>
      <c r="U4423" s="14" t="n">
        <v>0</v>
      </c>
      <c r="V4423" s="14">
        <f>IF(T4423="","",T4423-U4423)</f>
        <v/>
      </c>
      <c r="AS4423" s="13" t="n"/>
      <c r="AT4423" s="13" t="n"/>
      <c r="AU4423" s="13" t="n"/>
    </row>
    <row r="4424">
      <c r="C4424" s="13" t="n">
        <v>127</v>
      </c>
      <c r="D4424" s="97">
        <f>D2696+D1928*D2888</f>
        <v/>
      </c>
      <c r="E4424" s="97">
        <f>E2696+E1928*E2888</f>
        <v/>
      </c>
      <c r="F4424" s="97">
        <f>F2696+F1928*F2888</f>
        <v/>
      </c>
      <c r="T4424" s="14">
        <f>IF(F4423=24,SUM(D4424:F4613),"")</f>
        <v/>
      </c>
      <c r="U4424" s="14" t="n">
        <v>0</v>
      </c>
      <c r="V4424" s="14">
        <f>IF(T4424="","",T4424-U4424)</f>
        <v/>
      </c>
      <c r="AS4424" s="13" t="n"/>
      <c r="AT4424" s="13" t="n"/>
      <c r="AU4424" s="13" t="n"/>
    </row>
    <row r="4425">
      <c r="C4425" s="13" t="n">
        <v>128</v>
      </c>
      <c r="D4425" s="97">
        <f>D2697+D1929*D2889</f>
        <v/>
      </c>
      <c r="E4425" s="97">
        <f>E2697+E1929*E2889</f>
        <v/>
      </c>
      <c r="F4425" s="97">
        <f>F2697+F1929*F2889</f>
        <v/>
      </c>
      <c r="T4425" s="14">
        <f>IF(F4424=24,SUM(D4425:F4614),"")</f>
        <v/>
      </c>
      <c r="U4425" s="14" t="n">
        <v>0</v>
      </c>
      <c r="V4425" s="14">
        <f>IF(T4425="","",T4425-U4425)</f>
        <v/>
      </c>
      <c r="AS4425" s="13" t="n"/>
      <c r="AT4425" s="13" t="n"/>
      <c r="AU4425" s="13" t="n"/>
    </row>
    <row r="4426">
      <c r="C4426" s="13" t="n">
        <v>129</v>
      </c>
      <c r="D4426" s="97">
        <f>D2698+D1930*D2890</f>
        <v/>
      </c>
      <c r="E4426" s="97">
        <f>E2698+E1930*E2890</f>
        <v/>
      </c>
      <c r="F4426" s="97">
        <f>F2698+F1930*F2890</f>
        <v/>
      </c>
      <c r="T4426" s="14">
        <f>IF(F4425=24,SUM(D4426:F4615),"")</f>
        <v/>
      </c>
      <c r="U4426" s="14" t="n">
        <v>0</v>
      </c>
      <c r="V4426" s="14">
        <f>IF(T4426="","",T4426-U4426)</f>
        <v/>
      </c>
      <c r="AS4426" s="13" t="n"/>
      <c r="AT4426" s="13" t="n"/>
      <c r="AU4426" s="13" t="n"/>
    </row>
    <row r="4427">
      <c r="C4427" s="13" t="n">
        <v>130</v>
      </c>
      <c r="D4427" s="97">
        <f>D2699+D1931*D2891</f>
        <v/>
      </c>
      <c r="E4427" s="97">
        <f>E2699+E1931*E2891</f>
        <v/>
      </c>
      <c r="F4427" s="97">
        <f>F2699+F1931*F2891</f>
        <v/>
      </c>
      <c r="T4427" s="14">
        <f>IF(F4426=24,SUM(D4427:F4616),"")</f>
        <v/>
      </c>
      <c r="U4427" s="14" t="n">
        <v>0</v>
      </c>
      <c r="V4427" s="14">
        <f>IF(T4427="","",T4427-U4427)</f>
        <v/>
      </c>
      <c r="AS4427" s="13" t="n"/>
      <c r="AT4427" s="13" t="n"/>
      <c r="AU4427" s="13" t="n"/>
    </row>
    <row r="4428">
      <c r="C4428" s="13" t="n">
        <v>131</v>
      </c>
      <c r="D4428" s="97">
        <f>D2700+D1932*D2892</f>
        <v/>
      </c>
      <c r="E4428" s="97">
        <f>E2700+E1932*E2892</f>
        <v/>
      </c>
      <c r="F4428" s="97">
        <f>F2700+F1932*F2892</f>
        <v/>
      </c>
      <c r="T4428" s="14">
        <f>IF(F4427=24,SUM(D4428:F4617),"")</f>
        <v/>
      </c>
      <c r="U4428" s="14" t="n">
        <v>0</v>
      </c>
      <c r="V4428" s="14">
        <f>IF(T4428="","",T4428-U4428)</f>
        <v/>
      </c>
      <c r="AS4428" s="13" t="n"/>
      <c r="AT4428" s="13" t="n"/>
      <c r="AU4428" s="13" t="n"/>
    </row>
    <row r="4429">
      <c r="C4429" s="13" t="n">
        <v>132</v>
      </c>
      <c r="D4429" s="97">
        <f>D2701+D1933*D2893</f>
        <v/>
      </c>
      <c r="E4429" s="97">
        <f>E2701+E1933*E2893</f>
        <v/>
      </c>
      <c r="F4429" s="97">
        <f>F2701+F1933*F2893</f>
        <v/>
      </c>
      <c r="T4429" s="14">
        <f>IF(F4428=24,SUM(D4429:F4618),"")</f>
        <v/>
      </c>
      <c r="U4429" s="14" t="n">
        <v>0</v>
      </c>
      <c r="V4429" s="14">
        <f>IF(T4429="","",T4429-U4429)</f>
        <v/>
      </c>
      <c r="AS4429" s="13" t="n"/>
      <c r="AT4429" s="13" t="n"/>
      <c r="AU4429" s="13" t="n"/>
    </row>
    <row r="4430">
      <c r="C4430" s="13" t="n">
        <v>133</v>
      </c>
      <c r="D4430" s="97">
        <f>D2702+D1934*D2894</f>
        <v/>
      </c>
      <c r="E4430" s="97">
        <f>E2702+E1934*E2894</f>
        <v/>
      </c>
      <c r="F4430" s="97">
        <f>F2702+F1934*F2894</f>
        <v/>
      </c>
      <c r="T4430" s="14">
        <f>IF(F4429=24,SUM(D4430:F4619),"")</f>
        <v/>
      </c>
      <c r="U4430" s="14" t="n">
        <v>0</v>
      </c>
      <c r="V4430" s="14">
        <f>IF(T4430="","",T4430-U4430)</f>
        <v/>
      </c>
      <c r="AS4430" s="13" t="n"/>
      <c r="AT4430" s="13" t="n"/>
      <c r="AU4430" s="13" t="n"/>
    </row>
    <row r="4431">
      <c r="C4431" s="13" t="n">
        <v>134</v>
      </c>
      <c r="D4431" s="97">
        <f>D2703+D1935*D2895</f>
        <v/>
      </c>
      <c r="E4431" s="97">
        <f>E2703+E1935*E2895</f>
        <v/>
      </c>
      <c r="F4431" s="97">
        <f>F2703+F1935*F2895</f>
        <v/>
      </c>
      <c r="T4431" s="14">
        <f>IF(F4430=24,SUM(D4431:F4620),"")</f>
        <v/>
      </c>
      <c r="U4431" s="14" t="n">
        <v>0</v>
      </c>
      <c r="V4431" s="14">
        <f>IF(T4431="","",T4431-U4431)</f>
        <v/>
      </c>
      <c r="AS4431" s="13" t="n"/>
      <c r="AT4431" s="13" t="n"/>
      <c r="AU4431" s="13" t="n"/>
    </row>
    <row r="4432">
      <c r="C4432" s="13" t="n">
        <v>135</v>
      </c>
      <c r="D4432" s="97">
        <f>D2704+D1936*D2896</f>
        <v/>
      </c>
      <c r="E4432" s="97">
        <f>E2704+E1936*E2896</f>
        <v/>
      </c>
      <c r="F4432" s="97">
        <f>F2704+F1936*F2896</f>
        <v/>
      </c>
      <c r="T4432" s="14">
        <f>IF(F4431=24,SUM(D4432:F4621),"")</f>
        <v/>
      </c>
      <c r="U4432" s="14" t="n">
        <v>0</v>
      </c>
      <c r="V4432" s="14">
        <f>IF(T4432="","",T4432-U4432)</f>
        <v/>
      </c>
      <c r="AS4432" s="13" t="n"/>
      <c r="AT4432" s="13" t="n"/>
      <c r="AU4432" s="13" t="n"/>
    </row>
    <row r="4433">
      <c r="C4433" s="13" t="n">
        <v>136</v>
      </c>
      <c r="D4433" s="97">
        <f>D2705+D1937*D2897</f>
        <v/>
      </c>
      <c r="E4433" s="97">
        <f>E2705+E1937*E2897</f>
        <v/>
      </c>
      <c r="F4433" s="97">
        <f>F2705+F1937*F2897</f>
        <v/>
      </c>
      <c r="T4433" s="14">
        <f>IF(F4432=24,SUM(D4433:F4622),"")</f>
        <v/>
      </c>
      <c r="U4433" s="14" t="n">
        <v>0</v>
      </c>
      <c r="V4433" s="14">
        <f>IF(T4433="","",T4433-U4433)</f>
        <v/>
      </c>
      <c r="AS4433" s="13" t="n"/>
      <c r="AT4433" s="13" t="n"/>
      <c r="AU4433" s="13" t="n"/>
    </row>
    <row r="4434">
      <c r="C4434" s="13" t="n">
        <v>137</v>
      </c>
      <c r="D4434" s="97">
        <f>D2706+D1938*D2898</f>
        <v/>
      </c>
      <c r="E4434" s="97">
        <f>E2706+E1938*E2898</f>
        <v/>
      </c>
      <c r="F4434" s="97">
        <f>F2706+F1938*F2898</f>
        <v/>
      </c>
      <c r="T4434" s="14">
        <f>IF(F4433=24,SUM(D4434:F4623),"")</f>
        <v/>
      </c>
      <c r="U4434" s="14" t="n">
        <v>0</v>
      </c>
      <c r="V4434" s="14">
        <f>IF(T4434="","",T4434-U4434)</f>
        <v/>
      </c>
      <c r="AS4434" s="13" t="n"/>
      <c r="AT4434" s="13" t="n"/>
      <c r="AU4434" s="13" t="n"/>
    </row>
    <row r="4435">
      <c r="C4435" s="13" t="n">
        <v>138</v>
      </c>
      <c r="D4435" s="97">
        <f>D2707+D1939*D2899</f>
        <v/>
      </c>
      <c r="E4435" s="97">
        <f>E2707+E1939*E2899</f>
        <v/>
      </c>
      <c r="F4435" s="97">
        <f>F2707+F1939*F2899</f>
        <v/>
      </c>
      <c r="T4435" s="14">
        <f>IF(F4434=24,SUM(D4435:F4624),"")</f>
        <v/>
      </c>
      <c r="U4435" s="14" t="n">
        <v>0</v>
      </c>
      <c r="V4435" s="14">
        <f>IF(T4435="","",T4435-U4435)</f>
        <v/>
      </c>
      <c r="AS4435" s="13" t="n"/>
      <c r="AT4435" s="13" t="n"/>
      <c r="AU4435" s="13" t="n"/>
    </row>
    <row r="4436">
      <c r="C4436" s="13" t="n">
        <v>139</v>
      </c>
      <c r="D4436" s="97">
        <f>D2708+D1940*D2900</f>
        <v/>
      </c>
      <c r="E4436" s="97">
        <f>E2708+E1940*E2900</f>
        <v/>
      </c>
      <c r="F4436" s="97">
        <f>F2708+F1940*F2900</f>
        <v/>
      </c>
      <c r="T4436" s="14">
        <f>IF(F4435=24,SUM(D4436:F4625),"")</f>
        <v/>
      </c>
      <c r="U4436" s="14" t="n">
        <v>0</v>
      </c>
      <c r="V4436" s="14">
        <f>IF(T4436="","",T4436-U4436)</f>
        <v/>
      </c>
      <c r="AS4436" s="13" t="n"/>
      <c r="AT4436" s="13" t="n"/>
      <c r="AU4436" s="13" t="n"/>
    </row>
    <row r="4437">
      <c r="C4437" s="13" t="n">
        <v>140</v>
      </c>
      <c r="D4437" s="97">
        <f>D2709+D1941*D2901</f>
        <v/>
      </c>
      <c r="E4437" s="97">
        <f>E2709+E1941*E2901</f>
        <v/>
      </c>
      <c r="F4437" s="97">
        <f>F2709+F1941*F2901</f>
        <v/>
      </c>
      <c r="T4437" s="14">
        <f>IF(F4436=24,SUM(D4437:F4626),"")</f>
        <v/>
      </c>
      <c r="U4437" s="14" t="n">
        <v>0</v>
      </c>
      <c r="V4437" s="14">
        <f>IF(T4437="","",T4437-U4437)</f>
        <v/>
      </c>
      <c r="AS4437" s="13" t="n"/>
      <c r="AT4437" s="13" t="n"/>
      <c r="AU4437" s="13" t="n"/>
    </row>
    <row r="4438">
      <c r="C4438" s="13" t="n">
        <v>141</v>
      </c>
      <c r="D4438" s="97">
        <f>D2710+D1942*D2902</f>
        <v/>
      </c>
      <c r="E4438" s="97">
        <f>E2710+E1942*E2902</f>
        <v/>
      </c>
      <c r="F4438" s="97">
        <f>F2710+F1942*F2902</f>
        <v/>
      </c>
      <c r="T4438" s="14">
        <f>IF(F4437=24,SUM(D4438:F4627),"")</f>
        <v/>
      </c>
      <c r="U4438" s="14" t="n">
        <v>0</v>
      </c>
      <c r="V4438" s="14">
        <f>IF(T4438="","",T4438-U4438)</f>
        <v/>
      </c>
      <c r="AS4438" s="13" t="n"/>
      <c r="AT4438" s="13" t="n"/>
      <c r="AU4438" s="13" t="n"/>
    </row>
    <row r="4439">
      <c r="C4439" s="13" t="n">
        <v>142</v>
      </c>
      <c r="D4439" s="97">
        <f>D2711+D1943*D2903</f>
        <v/>
      </c>
      <c r="E4439" s="97">
        <f>E2711+E1943*E2903</f>
        <v/>
      </c>
      <c r="F4439" s="97">
        <f>F2711+F1943*F2903</f>
        <v/>
      </c>
      <c r="T4439" s="14">
        <f>IF(F4438=24,SUM(D4439:F4628),"")</f>
        <v/>
      </c>
      <c r="U4439" s="14" t="n">
        <v>0</v>
      </c>
      <c r="V4439" s="14">
        <f>IF(T4439="","",T4439-U4439)</f>
        <v/>
      </c>
      <c r="AS4439" s="13" t="n"/>
      <c r="AT4439" s="13" t="n"/>
      <c r="AU4439" s="13" t="n"/>
    </row>
    <row r="4440">
      <c r="C4440" s="13" t="n">
        <v>143</v>
      </c>
      <c r="D4440" s="97">
        <f>D2712+D1944*D2904</f>
        <v/>
      </c>
      <c r="E4440" s="97">
        <f>E2712+E1944*E2904</f>
        <v/>
      </c>
      <c r="F4440" s="97">
        <f>F2712+F1944*F2904</f>
        <v/>
      </c>
      <c r="T4440" s="14">
        <f>IF(F4439=24,SUM(D4440:F4629),"")</f>
        <v/>
      </c>
      <c r="U4440" s="14" t="n">
        <v>0</v>
      </c>
      <c r="V4440" s="14">
        <f>IF(T4440="","",T4440-U4440)</f>
        <v/>
      </c>
      <c r="AS4440" s="13" t="n"/>
      <c r="AT4440" s="13" t="n"/>
      <c r="AU4440" s="13" t="n"/>
    </row>
    <row r="4441">
      <c r="C4441" s="13" t="n">
        <v>144</v>
      </c>
      <c r="D4441" s="97">
        <f>D2713+D1945*D2905</f>
        <v/>
      </c>
      <c r="E4441" s="97">
        <f>E2713+E1945*E2905</f>
        <v/>
      </c>
      <c r="F4441" s="97">
        <f>F2713+F1945*F2905</f>
        <v/>
      </c>
      <c r="T4441" s="14">
        <f>IF(F4440=24,SUM(D4441:F4630),"")</f>
        <v/>
      </c>
      <c r="U4441" s="14" t="n">
        <v>0</v>
      </c>
      <c r="V4441" s="14">
        <f>IF(T4441="","",T4441-U4441)</f>
        <v/>
      </c>
      <c r="AS4441" s="13" t="n"/>
      <c r="AT4441" s="13" t="n"/>
      <c r="AU4441" s="13" t="n"/>
    </row>
    <row r="4442">
      <c r="C4442" s="13" t="n">
        <v>145</v>
      </c>
      <c r="D4442" s="97">
        <f>D2714+D1946*D2906</f>
        <v/>
      </c>
      <c r="E4442" s="97">
        <f>E2714+E1946*E2906</f>
        <v/>
      </c>
      <c r="F4442" s="97">
        <f>F2714+F1946*F2906</f>
        <v/>
      </c>
      <c r="T4442" s="14">
        <f>IF(F4441=24,SUM(D4442:F4631),"")</f>
        <v/>
      </c>
      <c r="U4442" s="14" t="n">
        <v>0</v>
      </c>
      <c r="V4442" s="14">
        <f>IF(T4442="","",T4442-U4442)</f>
        <v/>
      </c>
      <c r="AS4442" s="13" t="n"/>
      <c r="AT4442" s="13" t="n"/>
      <c r="AU4442" s="13" t="n"/>
    </row>
    <row r="4443">
      <c r="C4443" s="13" t="n">
        <v>146</v>
      </c>
      <c r="D4443" s="97">
        <f>D2715+D1947*D2907</f>
        <v/>
      </c>
      <c r="E4443" s="97">
        <f>E2715+E1947*E2907</f>
        <v/>
      </c>
      <c r="F4443" s="97">
        <f>F2715+F1947*F2907</f>
        <v/>
      </c>
      <c r="T4443" s="14">
        <f>IF(F4442=24,SUM(D4443:F4632),"")</f>
        <v/>
      </c>
      <c r="U4443" s="14" t="n">
        <v>0</v>
      </c>
      <c r="V4443" s="14">
        <f>IF(T4443="","",T4443-U4443)</f>
        <v/>
      </c>
      <c r="AS4443" s="13" t="n"/>
      <c r="AT4443" s="13" t="n"/>
      <c r="AU4443" s="13" t="n"/>
    </row>
    <row r="4444">
      <c r="C4444" s="13" t="n">
        <v>147</v>
      </c>
      <c r="D4444" s="97">
        <f>D2716+D1948*D2908</f>
        <v/>
      </c>
      <c r="E4444" s="97">
        <f>E2716+E1948*E2908</f>
        <v/>
      </c>
      <c r="F4444" s="97">
        <f>F2716+F1948*F2908</f>
        <v/>
      </c>
      <c r="T4444" s="14">
        <f>IF(F4443=24,SUM(D4444:F4633),"")</f>
        <v/>
      </c>
      <c r="U4444" s="14" t="n">
        <v>0</v>
      </c>
      <c r="V4444" s="14">
        <f>IF(T4444="","",T4444-U4444)</f>
        <v/>
      </c>
      <c r="AS4444" s="13" t="n"/>
      <c r="AT4444" s="13" t="n"/>
      <c r="AU4444" s="13" t="n"/>
    </row>
    <row r="4445">
      <c r="C4445" s="13" t="n">
        <v>148</v>
      </c>
      <c r="D4445" s="97">
        <f>D2717+D1949*D2909</f>
        <v/>
      </c>
      <c r="E4445" s="97">
        <f>E2717+E1949*E2909</f>
        <v/>
      </c>
      <c r="F4445" s="97">
        <f>F2717+F1949*F2909</f>
        <v/>
      </c>
      <c r="T4445" s="14">
        <f>IF(F4444=24,SUM(D4445:F4634),"")</f>
        <v/>
      </c>
      <c r="U4445" s="14" t="n">
        <v>0</v>
      </c>
      <c r="V4445" s="14">
        <f>IF(T4445="","",T4445-U4445)</f>
        <v/>
      </c>
      <c r="AS4445" s="13" t="n"/>
      <c r="AT4445" s="13" t="n"/>
      <c r="AU4445" s="13" t="n"/>
    </row>
    <row r="4446">
      <c r="C4446" s="13" t="n">
        <v>149</v>
      </c>
      <c r="D4446" s="97">
        <f>D2718+D1950*D2910</f>
        <v/>
      </c>
      <c r="E4446" s="97">
        <f>E2718+E1950*E2910</f>
        <v/>
      </c>
      <c r="F4446" s="97">
        <f>F2718+F1950*F2910</f>
        <v/>
      </c>
      <c r="T4446" s="14">
        <f>IF(F4445=24,SUM(D4446:F4635),"")</f>
        <v/>
      </c>
      <c r="U4446" s="14" t="n">
        <v>0</v>
      </c>
      <c r="V4446" s="14">
        <f>IF(T4446="","",T4446-U4446)</f>
        <v/>
      </c>
      <c r="AS4446" s="13" t="n"/>
      <c r="AT4446" s="13" t="n"/>
      <c r="AU4446" s="13" t="n"/>
    </row>
    <row r="4447">
      <c r="C4447" s="13" t="n">
        <v>150</v>
      </c>
      <c r="D4447" s="97">
        <f>D2719+D1951*D2911</f>
        <v/>
      </c>
      <c r="E4447" s="97">
        <f>E2719+E1951*E2911</f>
        <v/>
      </c>
      <c r="F4447" s="97">
        <f>F2719+F1951*F2911</f>
        <v/>
      </c>
      <c r="T4447" s="14">
        <f>IF(F4446=24,SUM(D4447:F4636),"")</f>
        <v/>
      </c>
      <c r="U4447" s="14" t="n">
        <v>0</v>
      </c>
      <c r="V4447" s="14">
        <f>IF(T4447="","",T4447-U4447)</f>
        <v/>
      </c>
      <c r="AS4447" s="13" t="n"/>
      <c r="AT4447" s="13" t="n"/>
      <c r="AU4447" s="13" t="n"/>
    </row>
    <row r="4448">
      <c r="C4448" s="13" t="n">
        <v>151</v>
      </c>
      <c r="D4448" s="97">
        <f>D2720+D1952*D2912</f>
        <v/>
      </c>
      <c r="E4448" s="97">
        <f>E2720+E1952*E2912</f>
        <v/>
      </c>
      <c r="F4448" s="97">
        <f>F2720+F1952*F2912</f>
        <v/>
      </c>
      <c r="T4448" s="14">
        <f>IF(F4447=24,SUM(D4448:F4637),"")</f>
        <v/>
      </c>
      <c r="U4448" s="14" t="n">
        <v>0</v>
      </c>
      <c r="V4448" s="14">
        <f>IF(T4448="","",T4448-U4448)</f>
        <v/>
      </c>
      <c r="AS4448" s="13" t="n"/>
      <c r="AT4448" s="13" t="n"/>
      <c r="AU4448" s="13" t="n"/>
    </row>
    <row r="4449">
      <c r="C4449" s="13" t="n">
        <v>152</v>
      </c>
      <c r="D4449" s="97">
        <f>D2721+D1953*D2913</f>
        <v/>
      </c>
      <c r="E4449" s="97">
        <f>E2721+E1953*E2913</f>
        <v/>
      </c>
      <c r="F4449" s="97">
        <f>F2721+F1953*F2913</f>
        <v/>
      </c>
      <c r="T4449" s="14">
        <f>IF(F4448=24,SUM(D4449:F4638),"")</f>
        <v/>
      </c>
      <c r="U4449" s="14" t="n">
        <v>0</v>
      </c>
      <c r="V4449" s="14">
        <f>IF(T4449="","",T4449-U4449)</f>
        <v/>
      </c>
      <c r="AS4449" s="13" t="n"/>
      <c r="AT4449" s="13" t="n"/>
      <c r="AU4449" s="13" t="n"/>
    </row>
    <row r="4450">
      <c r="C4450" s="13" t="n">
        <v>153</v>
      </c>
      <c r="D4450" s="97">
        <f>D2722+D1954*D2914</f>
        <v/>
      </c>
      <c r="E4450" s="97">
        <f>E2722+E1954*E2914</f>
        <v/>
      </c>
      <c r="F4450" s="97">
        <f>F2722+F1954*F2914</f>
        <v/>
      </c>
      <c r="T4450" s="14">
        <f>IF(F4449=24,SUM(D4450:F4639),"")</f>
        <v/>
      </c>
      <c r="U4450" s="14" t="n">
        <v>0</v>
      </c>
      <c r="V4450" s="14">
        <f>IF(T4450="","",T4450-U4450)</f>
        <v/>
      </c>
      <c r="AS4450" s="13" t="n"/>
      <c r="AT4450" s="13" t="n"/>
      <c r="AU4450" s="13" t="n"/>
    </row>
    <row r="4451">
      <c r="C4451" s="13" t="n">
        <v>154</v>
      </c>
      <c r="D4451" s="97">
        <f>D2723+D1955*D2915</f>
        <v/>
      </c>
      <c r="E4451" s="97">
        <f>E2723+E1955*E2915</f>
        <v/>
      </c>
      <c r="F4451" s="97">
        <f>F2723+F1955*F2915</f>
        <v/>
      </c>
      <c r="T4451" s="14">
        <f>IF(F4450=24,SUM(D4451:F4640),"")</f>
        <v/>
      </c>
      <c r="U4451" s="14" t="n">
        <v>0</v>
      </c>
      <c r="V4451" s="14">
        <f>IF(T4451="","",T4451-U4451)</f>
        <v/>
      </c>
      <c r="AS4451" s="13" t="n"/>
      <c r="AT4451" s="13" t="n"/>
      <c r="AU4451" s="13" t="n"/>
    </row>
    <row r="4452">
      <c r="C4452" s="13" t="n">
        <v>155</v>
      </c>
      <c r="D4452" s="97">
        <f>D2724+D1956*D2916</f>
        <v/>
      </c>
      <c r="E4452" s="97">
        <f>E2724+E1956*E2916</f>
        <v/>
      </c>
      <c r="F4452" s="97">
        <f>F2724+F1956*F2916</f>
        <v/>
      </c>
      <c r="T4452" s="14">
        <f>IF(F4451=24,SUM(D4452:F4641),"")</f>
        <v/>
      </c>
      <c r="U4452" s="14" t="n">
        <v>0</v>
      </c>
      <c r="V4452" s="14">
        <f>IF(T4452="","",T4452-U4452)</f>
        <v/>
      </c>
      <c r="AS4452" s="13" t="n"/>
      <c r="AT4452" s="13" t="n"/>
      <c r="AU4452" s="13" t="n"/>
    </row>
    <row r="4453">
      <c r="C4453" s="13" t="n">
        <v>156</v>
      </c>
      <c r="D4453" s="97">
        <f>D2725+D1957*D2917</f>
        <v/>
      </c>
      <c r="E4453" s="97">
        <f>E2725+E1957*E2917</f>
        <v/>
      </c>
      <c r="F4453" s="97">
        <f>F2725+F1957*F2917</f>
        <v/>
      </c>
      <c r="T4453" s="14">
        <f>IF(F4452=24,SUM(D4453:F4642),"")</f>
        <v/>
      </c>
      <c r="U4453" s="14" t="n">
        <v>0</v>
      </c>
      <c r="V4453" s="14">
        <f>IF(T4453="","",T4453-U4453)</f>
        <v/>
      </c>
      <c r="AS4453" s="13" t="n"/>
      <c r="AT4453" s="13" t="n"/>
      <c r="AU4453" s="13" t="n"/>
    </row>
    <row r="4454">
      <c r="C4454" s="13" t="n">
        <v>157</v>
      </c>
      <c r="D4454" s="97">
        <f>D2726+D1958*D2918</f>
        <v/>
      </c>
      <c r="E4454" s="97">
        <f>E2726+E1958*E2918</f>
        <v/>
      </c>
      <c r="F4454" s="97">
        <f>F2726+F1958*F2918</f>
        <v/>
      </c>
      <c r="T4454" s="14">
        <f>IF(F4453=24,SUM(D4454:F4643),"")</f>
        <v/>
      </c>
      <c r="U4454" s="14" t="n">
        <v>0</v>
      </c>
      <c r="V4454" s="14">
        <f>IF(T4454="","",T4454-U4454)</f>
        <v/>
      </c>
      <c r="AS4454" s="13" t="n"/>
      <c r="AT4454" s="13" t="n"/>
      <c r="AU4454" s="13" t="n"/>
    </row>
    <row r="4455">
      <c r="C4455" s="13" t="n">
        <v>158</v>
      </c>
      <c r="D4455" s="97">
        <f>D2727+D1959*D2919</f>
        <v/>
      </c>
      <c r="E4455" s="97">
        <f>E2727+E1959*E2919</f>
        <v/>
      </c>
      <c r="F4455" s="97">
        <f>F2727+F1959*F2919</f>
        <v/>
      </c>
      <c r="T4455" s="14">
        <f>IF(F4454=24,SUM(D4455:F4644),"")</f>
        <v/>
      </c>
      <c r="U4455" s="14" t="n">
        <v>0</v>
      </c>
      <c r="V4455" s="14">
        <f>IF(T4455="","",T4455-U4455)</f>
        <v/>
      </c>
      <c r="AS4455" s="13" t="n"/>
      <c r="AT4455" s="13" t="n"/>
      <c r="AU4455" s="13" t="n"/>
    </row>
    <row r="4456">
      <c r="C4456" s="13" t="n">
        <v>159</v>
      </c>
      <c r="D4456" s="97">
        <f>D2728+D1960*D2920</f>
        <v/>
      </c>
      <c r="E4456" s="97">
        <f>E2728+E1960*E2920</f>
        <v/>
      </c>
      <c r="F4456" s="97">
        <f>F2728+F1960*F2920</f>
        <v/>
      </c>
      <c r="T4456" s="14">
        <f>IF(F4455=24,SUM(D4456:F4645),"")</f>
        <v/>
      </c>
      <c r="U4456" s="14" t="n">
        <v>0</v>
      </c>
      <c r="V4456" s="14">
        <f>IF(T4456="","",T4456-U4456)</f>
        <v/>
      </c>
      <c r="AS4456" s="13" t="n"/>
      <c r="AT4456" s="13" t="n"/>
      <c r="AU4456" s="13" t="n"/>
    </row>
    <row r="4457">
      <c r="C4457" s="13" t="n">
        <v>160</v>
      </c>
      <c r="D4457" s="97">
        <f>D2729+D1961*D2921</f>
        <v/>
      </c>
      <c r="E4457" s="97">
        <f>E2729+E1961*E2921</f>
        <v/>
      </c>
      <c r="F4457" s="97">
        <f>F2729+F1961*F2921</f>
        <v/>
      </c>
      <c r="T4457" s="14">
        <f>IF(F4456=24,SUM(D4457:F4646),"")</f>
        <v/>
      </c>
      <c r="U4457" s="14" t="n">
        <v>0</v>
      </c>
      <c r="V4457" s="14">
        <f>IF(T4457="","",T4457-U4457)</f>
        <v/>
      </c>
      <c r="AS4457" s="13" t="n"/>
      <c r="AT4457" s="13" t="n"/>
      <c r="AU4457" s="13" t="n"/>
    </row>
    <row r="4458">
      <c r="C4458" s="13" t="n">
        <v>161</v>
      </c>
      <c r="D4458" s="97">
        <f>D2730+D1962*D2922</f>
        <v/>
      </c>
      <c r="E4458" s="97">
        <f>E2730+E1962*E2922</f>
        <v/>
      </c>
      <c r="F4458" s="97">
        <f>F2730+F1962*F2922</f>
        <v/>
      </c>
      <c r="T4458" s="14">
        <f>IF(F4457=24,SUM(D4458:F4647),"")</f>
        <v/>
      </c>
      <c r="U4458" s="14" t="n">
        <v>0</v>
      </c>
      <c r="V4458" s="14">
        <f>IF(T4458="","",T4458-U4458)</f>
        <v/>
      </c>
      <c r="AS4458" s="13" t="n"/>
      <c r="AT4458" s="13" t="n"/>
      <c r="AU4458" s="13" t="n"/>
    </row>
    <row r="4459">
      <c r="C4459" s="13" t="n">
        <v>162</v>
      </c>
      <c r="D4459" s="97">
        <f>D2731+D1963*D2923</f>
        <v/>
      </c>
      <c r="E4459" s="97">
        <f>E2731+E1963*E2923</f>
        <v/>
      </c>
      <c r="F4459" s="97">
        <f>F2731+F1963*F2923</f>
        <v/>
      </c>
      <c r="T4459" s="14">
        <f>IF(F4458=24,SUM(D4459:F4648),"")</f>
        <v/>
      </c>
      <c r="U4459" s="14" t="n">
        <v>0</v>
      </c>
      <c r="V4459" s="14">
        <f>IF(T4459="","",T4459-U4459)</f>
        <v/>
      </c>
      <c r="AS4459" s="13" t="n"/>
      <c r="AT4459" s="13" t="n"/>
      <c r="AU4459" s="13" t="n"/>
    </row>
    <row r="4460">
      <c r="C4460" s="13" t="n">
        <v>163</v>
      </c>
      <c r="D4460" s="97">
        <f>D2732+D1964*D2924</f>
        <v/>
      </c>
      <c r="E4460" s="97">
        <f>E2732+E1964*E2924</f>
        <v/>
      </c>
      <c r="F4460" s="97">
        <f>F2732+F1964*F2924</f>
        <v/>
      </c>
      <c r="T4460" s="14">
        <f>IF(F4459=24,SUM(D4460:F4649),"")</f>
        <v/>
      </c>
      <c r="U4460" s="14" t="n">
        <v>0</v>
      </c>
      <c r="V4460" s="14">
        <f>IF(T4460="","",T4460-U4460)</f>
        <v/>
      </c>
      <c r="AS4460" s="13" t="n"/>
      <c r="AT4460" s="13" t="n"/>
      <c r="AU4460" s="13" t="n"/>
    </row>
    <row r="4461">
      <c r="C4461" s="13" t="n">
        <v>164</v>
      </c>
      <c r="D4461" s="97">
        <f>D2733+D1965*D2925</f>
        <v/>
      </c>
      <c r="E4461" s="97">
        <f>E2733+E1965*E2925</f>
        <v/>
      </c>
      <c r="F4461" s="97">
        <f>F2733+F1965*F2925</f>
        <v/>
      </c>
      <c r="T4461" s="14">
        <f>IF(F4460=24,SUM(D4461:F4650),"")</f>
        <v/>
      </c>
      <c r="U4461" s="14" t="n">
        <v>0</v>
      </c>
      <c r="V4461" s="14">
        <f>IF(T4461="","",T4461-U4461)</f>
        <v/>
      </c>
      <c r="AS4461" s="13" t="n"/>
      <c r="AT4461" s="13" t="n"/>
      <c r="AU4461" s="13" t="n"/>
    </row>
    <row r="4462">
      <c r="C4462" s="13" t="n">
        <v>165</v>
      </c>
      <c r="D4462" s="97">
        <f>D2734+D1966*D2926</f>
        <v/>
      </c>
      <c r="E4462" s="97">
        <f>E2734+E1966*E2926</f>
        <v/>
      </c>
      <c r="F4462" s="97">
        <f>F2734+F1966*F2926</f>
        <v/>
      </c>
      <c r="T4462" s="14">
        <f>IF(F4461=24,SUM(D4462:F4651),"")</f>
        <v/>
      </c>
      <c r="U4462" s="14" t="n">
        <v>0</v>
      </c>
      <c r="V4462" s="14">
        <f>IF(T4462="","",T4462-U4462)</f>
        <v/>
      </c>
      <c r="AS4462" s="13" t="n"/>
      <c r="AT4462" s="13" t="n"/>
      <c r="AU4462" s="13" t="n"/>
    </row>
    <row r="4463">
      <c r="C4463" s="13" t="n">
        <v>166</v>
      </c>
      <c r="D4463" s="97">
        <f>D2735+D1967*D2927</f>
        <v/>
      </c>
      <c r="E4463" s="97">
        <f>E2735+E1967*E2927</f>
        <v/>
      </c>
      <c r="F4463" s="97">
        <f>F2735+F1967*F2927</f>
        <v/>
      </c>
      <c r="T4463" s="14">
        <f>IF(F4462=24,SUM(D4463:F4652),"")</f>
        <v/>
      </c>
      <c r="U4463" s="14" t="n">
        <v>0</v>
      </c>
      <c r="V4463" s="14">
        <f>IF(T4463="","",T4463-U4463)</f>
        <v/>
      </c>
      <c r="AS4463" s="13" t="n"/>
      <c r="AT4463" s="13" t="n"/>
      <c r="AU4463" s="13" t="n"/>
    </row>
    <row r="4464">
      <c r="C4464" s="13" t="n">
        <v>167</v>
      </c>
      <c r="D4464" s="97">
        <f>D2736+D1968*D2928</f>
        <v/>
      </c>
      <c r="E4464" s="97">
        <f>E2736+E1968*E2928</f>
        <v/>
      </c>
      <c r="F4464" s="97">
        <f>F2736+F1968*F2928</f>
        <v/>
      </c>
      <c r="T4464" s="14">
        <f>IF(F4463=24,SUM(D4464:F4653),"")</f>
        <v/>
      </c>
      <c r="U4464" s="14" t="n">
        <v>0</v>
      </c>
      <c r="V4464" s="14">
        <f>IF(T4464="","",T4464-U4464)</f>
        <v/>
      </c>
      <c r="AS4464" s="13" t="n"/>
      <c r="AT4464" s="13" t="n"/>
      <c r="AU4464" s="13" t="n"/>
    </row>
    <row r="4465">
      <c r="C4465" s="13" t="n">
        <v>168</v>
      </c>
      <c r="D4465" s="97">
        <f>D2737+D1969*D2929</f>
        <v/>
      </c>
      <c r="E4465" s="97">
        <f>E2737+E1969*E2929</f>
        <v/>
      </c>
      <c r="F4465" s="97">
        <f>F2737+F1969*F2929</f>
        <v/>
      </c>
      <c r="T4465" s="14">
        <f>IF(F4464=24,SUM(D4465:F4654),"")</f>
        <v/>
      </c>
      <c r="U4465" s="14" t="n">
        <v>0</v>
      </c>
      <c r="V4465" s="14">
        <f>IF(T4465="","",T4465-U4465)</f>
        <v/>
      </c>
      <c r="AS4465" s="13" t="n"/>
      <c r="AT4465" s="13" t="n"/>
      <c r="AU4465" s="13" t="n"/>
    </row>
    <row r="4466">
      <c r="C4466" s="13" t="n">
        <v>169</v>
      </c>
      <c r="D4466" s="97">
        <f>D2738+D1970*D2930</f>
        <v/>
      </c>
      <c r="E4466" s="97">
        <f>E2738+E1970*E2930</f>
        <v/>
      </c>
      <c r="F4466" s="97">
        <f>F2738+F1970*F2930</f>
        <v/>
      </c>
      <c r="T4466" s="14">
        <f>IF(F4465=24,SUM(D4466:F4655),"")</f>
        <v/>
      </c>
      <c r="U4466" s="14" t="n">
        <v>0</v>
      </c>
      <c r="V4466" s="14">
        <f>IF(T4466="","",T4466-U4466)</f>
        <v/>
      </c>
      <c r="AS4466" s="13" t="n"/>
      <c r="AT4466" s="13" t="n"/>
      <c r="AU4466" s="13" t="n"/>
    </row>
    <row r="4467">
      <c r="C4467" s="13" t="n">
        <v>170</v>
      </c>
      <c r="D4467" s="97">
        <f>D2739+D1971*D2931</f>
        <v/>
      </c>
      <c r="E4467" s="97">
        <f>E2739+E1971*E2931</f>
        <v/>
      </c>
      <c r="F4467" s="97">
        <f>F2739+F1971*F2931</f>
        <v/>
      </c>
      <c r="T4467" s="14">
        <f>IF(F4466=24,SUM(D4467:F4656),"")</f>
        <v/>
      </c>
      <c r="U4467" s="14" t="n">
        <v>0</v>
      </c>
      <c r="V4467" s="14">
        <f>IF(T4467="","",T4467-U4467)</f>
        <v/>
      </c>
      <c r="AS4467" s="13" t="n"/>
      <c r="AT4467" s="13" t="n"/>
      <c r="AU4467" s="13" t="n"/>
    </row>
    <row r="4468">
      <c r="C4468" s="13" t="n">
        <v>171</v>
      </c>
      <c r="D4468" s="97">
        <f>D2740+D1972*D2932</f>
        <v/>
      </c>
      <c r="E4468" s="97">
        <f>E2740+E1972*E2932</f>
        <v/>
      </c>
      <c r="F4468" s="97">
        <f>F2740+F1972*F2932</f>
        <v/>
      </c>
      <c r="T4468" s="14">
        <f>IF(F4467=24,SUM(D4468:F4657),"")</f>
        <v/>
      </c>
      <c r="U4468" s="14" t="n">
        <v>0</v>
      </c>
      <c r="V4468" s="14">
        <f>IF(T4468="","",T4468-U4468)</f>
        <v/>
      </c>
      <c r="AS4468" s="13" t="n"/>
      <c r="AT4468" s="13" t="n"/>
      <c r="AU4468" s="13" t="n"/>
    </row>
    <row r="4469">
      <c r="C4469" s="13" t="n">
        <v>172</v>
      </c>
      <c r="D4469" s="97">
        <f>D2741+D1973*D2933</f>
        <v/>
      </c>
      <c r="E4469" s="97">
        <f>E2741+E1973*E2933</f>
        <v/>
      </c>
      <c r="F4469" s="97">
        <f>F2741+F1973*F2933</f>
        <v/>
      </c>
      <c r="T4469" s="14">
        <f>IF(F4468=24,SUM(D4469:F4658),"")</f>
        <v/>
      </c>
      <c r="U4469" s="14" t="n">
        <v>0</v>
      </c>
      <c r="V4469" s="14">
        <f>IF(T4469="","",T4469-U4469)</f>
        <v/>
      </c>
      <c r="AS4469" s="13" t="n"/>
      <c r="AT4469" s="13" t="n"/>
      <c r="AU4469" s="13" t="n"/>
    </row>
    <row r="4470">
      <c r="C4470" s="13" t="n">
        <v>173</v>
      </c>
      <c r="D4470" s="97">
        <f>D2742+D1974*D2934</f>
        <v/>
      </c>
      <c r="E4470" s="97">
        <f>E2742+E1974*E2934</f>
        <v/>
      </c>
      <c r="F4470" s="97">
        <f>F2742+F1974*F2934</f>
        <v/>
      </c>
      <c r="T4470" s="14">
        <f>IF(F4469=24,SUM(D4470:F4659),"")</f>
        <v/>
      </c>
      <c r="U4470" s="14" t="n">
        <v>0</v>
      </c>
      <c r="V4470" s="14">
        <f>IF(T4470="","",T4470-U4470)</f>
        <v/>
      </c>
      <c r="AS4470" s="13" t="n"/>
      <c r="AT4470" s="13" t="n"/>
      <c r="AU4470" s="13" t="n"/>
    </row>
    <row r="4471">
      <c r="C4471" s="13" t="n">
        <v>174</v>
      </c>
      <c r="D4471" s="97">
        <f>D2743+D1975*D2935</f>
        <v/>
      </c>
      <c r="E4471" s="97">
        <f>E2743+E1975*E2935</f>
        <v/>
      </c>
      <c r="F4471" s="97">
        <f>F2743+F1975*F2935</f>
        <v/>
      </c>
      <c r="T4471" s="14">
        <f>IF(F4470=24,SUM(D4471:F4660),"")</f>
        <v/>
      </c>
      <c r="U4471" s="14" t="n">
        <v>0</v>
      </c>
      <c r="V4471" s="14">
        <f>IF(T4471="","",T4471-U4471)</f>
        <v/>
      </c>
      <c r="AS4471" s="13" t="n"/>
      <c r="AT4471" s="13" t="n"/>
      <c r="AU4471" s="13" t="n"/>
    </row>
    <row r="4472">
      <c r="C4472" s="13" t="n">
        <v>175</v>
      </c>
      <c r="D4472" s="97">
        <f>D2744+D1976*D2936</f>
        <v/>
      </c>
      <c r="E4472" s="97">
        <f>E2744+E1976*E2936</f>
        <v/>
      </c>
      <c r="F4472" s="97">
        <f>F2744+F1976*F2936</f>
        <v/>
      </c>
      <c r="T4472" s="14">
        <f>IF(F4471=24,SUM(D4472:F4661),"")</f>
        <v/>
      </c>
      <c r="U4472" s="14" t="n">
        <v>0</v>
      </c>
      <c r="V4472" s="14">
        <f>IF(T4472="","",T4472-U4472)</f>
        <v/>
      </c>
      <c r="AS4472" s="13" t="n"/>
      <c r="AT4472" s="13" t="n"/>
      <c r="AU4472" s="13" t="n"/>
    </row>
    <row r="4473">
      <c r="C4473" s="13" t="n">
        <v>176</v>
      </c>
      <c r="D4473" s="97">
        <f>D2745+D1977*D2937</f>
        <v/>
      </c>
      <c r="E4473" s="97">
        <f>E2745+E1977*E2937</f>
        <v/>
      </c>
      <c r="F4473" s="97">
        <f>F2745+F1977*F2937</f>
        <v/>
      </c>
      <c r="T4473" s="14">
        <f>IF(F4472=24,SUM(D4473:F4662),"")</f>
        <v/>
      </c>
      <c r="U4473" s="14" t="n">
        <v>0</v>
      </c>
      <c r="V4473" s="14">
        <f>IF(T4473="","",T4473-U4473)</f>
        <v/>
      </c>
      <c r="AS4473" s="13" t="n"/>
      <c r="AT4473" s="13" t="n"/>
      <c r="AU4473" s="13" t="n"/>
    </row>
    <row r="4474">
      <c r="C4474" s="13" t="n">
        <v>177</v>
      </c>
      <c r="D4474" s="97">
        <f>D2746+D1978*D2938</f>
        <v/>
      </c>
      <c r="E4474" s="97">
        <f>E2746+E1978*E2938</f>
        <v/>
      </c>
      <c r="F4474" s="97">
        <f>F2746+F1978*F2938</f>
        <v/>
      </c>
      <c r="T4474" s="14">
        <f>IF(F4473=24,SUM(D4474:F4663),"")</f>
        <v/>
      </c>
      <c r="U4474" s="14" t="n">
        <v>0</v>
      </c>
      <c r="V4474" s="14">
        <f>IF(T4474="","",T4474-U4474)</f>
        <v/>
      </c>
      <c r="AS4474" s="13" t="n"/>
      <c r="AT4474" s="13" t="n"/>
      <c r="AU4474" s="13" t="n"/>
    </row>
    <row r="4475">
      <c r="C4475" s="13" t="n">
        <v>178</v>
      </c>
      <c r="D4475" s="97">
        <f>D2747+D1979*D2939</f>
        <v/>
      </c>
      <c r="E4475" s="97">
        <f>E2747+E1979*E2939</f>
        <v/>
      </c>
      <c r="F4475" s="97">
        <f>F2747+F1979*F2939</f>
        <v/>
      </c>
      <c r="T4475" s="14">
        <f>IF(F4474=24,SUM(D4475:F4664),"")</f>
        <v/>
      </c>
      <c r="U4475" s="14" t="n">
        <v>0</v>
      </c>
      <c r="V4475" s="14">
        <f>IF(T4475="","",T4475-U4475)</f>
        <v/>
      </c>
      <c r="AS4475" s="13" t="n"/>
      <c r="AT4475" s="13" t="n"/>
      <c r="AU4475" s="13" t="n"/>
    </row>
    <row r="4476">
      <c r="C4476" s="13" t="n">
        <v>179</v>
      </c>
      <c r="D4476" s="97">
        <f>D2748+D1980*D2940</f>
        <v/>
      </c>
      <c r="E4476" s="97">
        <f>E2748+E1980*E2940</f>
        <v/>
      </c>
      <c r="F4476" s="97">
        <f>F2748+F1980*F2940</f>
        <v/>
      </c>
      <c r="T4476" s="14">
        <f>IF(F4475=24,SUM(D4476:F4665),"")</f>
        <v/>
      </c>
      <c r="U4476" s="14" t="n">
        <v>0</v>
      </c>
      <c r="V4476" s="14">
        <f>IF(T4476="","",T4476-U4476)</f>
        <v/>
      </c>
      <c r="AS4476" s="13" t="n"/>
      <c r="AT4476" s="13" t="n"/>
      <c r="AU4476" s="13" t="n"/>
    </row>
    <row r="4477">
      <c r="C4477" s="13" t="n">
        <v>180</v>
      </c>
      <c r="D4477" s="97">
        <f>D2749+D1981*D2941</f>
        <v/>
      </c>
      <c r="E4477" s="97">
        <f>E2749+E1981*E2941</f>
        <v/>
      </c>
      <c r="F4477" s="97">
        <f>F2749+F1981*F2941</f>
        <v/>
      </c>
      <c r="T4477" s="14">
        <f>IF(F4476=24,SUM(D4477:F4666),"")</f>
        <v/>
      </c>
      <c r="U4477" s="14" t="n">
        <v>0</v>
      </c>
      <c r="V4477" s="14">
        <f>IF(T4477="","",T4477-U4477)</f>
        <v/>
      </c>
      <c r="AS4477" s="13" t="n"/>
      <c r="AT4477" s="13" t="n"/>
      <c r="AU4477" s="13" t="n"/>
    </row>
    <row r="4478">
      <c r="C4478" s="13" t="n">
        <v>181</v>
      </c>
      <c r="D4478" s="97">
        <f>D2750+D1982*D2942</f>
        <v/>
      </c>
      <c r="E4478" s="97">
        <f>E2750+E1982*E2942</f>
        <v/>
      </c>
      <c r="F4478" s="97">
        <f>F2750+F1982*F2942</f>
        <v/>
      </c>
      <c r="T4478" s="14">
        <f>IF(F4477=24,SUM(D4478:F4667),"")</f>
        <v/>
      </c>
      <c r="U4478" s="14" t="n">
        <v>0</v>
      </c>
      <c r="V4478" s="14">
        <f>IF(T4478="","",T4478-U4478)</f>
        <v/>
      </c>
      <c r="AS4478" s="13" t="n"/>
      <c r="AT4478" s="13" t="n"/>
      <c r="AU4478" s="13" t="n"/>
    </row>
    <row r="4479">
      <c r="C4479" s="13" t="n">
        <v>182</v>
      </c>
      <c r="D4479" s="97">
        <f>D2751+D1983*D2943</f>
        <v/>
      </c>
      <c r="E4479" s="97">
        <f>E2751+E1983*E2943</f>
        <v/>
      </c>
      <c r="F4479" s="97">
        <f>F2751+F1983*F2943</f>
        <v/>
      </c>
      <c r="T4479" s="14">
        <f>IF(F4478=24,SUM(D4479:F4668),"")</f>
        <v/>
      </c>
      <c r="U4479" s="14" t="n">
        <v>0</v>
      </c>
      <c r="V4479" s="14">
        <f>IF(T4479="","",T4479-U4479)</f>
        <v/>
      </c>
      <c r="AS4479" s="13" t="n"/>
      <c r="AT4479" s="13" t="n"/>
      <c r="AU4479" s="13" t="n"/>
    </row>
    <row r="4480">
      <c r="C4480" s="13" t="n">
        <v>183</v>
      </c>
      <c r="D4480" s="97">
        <f>D2752+D1984*D2944</f>
        <v/>
      </c>
      <c r="E4480" s="97">
        <f>E2752+E1984*E2944</f>
        <v/>
      </c>
      <c r="F4480" s="97">
        <f>F2752+F1984*F2944</f>
        <v/>
      </c>
      <c r="T4480" s="14">
        <f>IF(F4479=24,SUM(D4480:F4669),"")</f>
        <v/>
      </c>
      <c r="U4480" s="14" t="n">
        <v>0</v>
      </c>
      <c r="V4480" s="14">
        <f>IF(T4480="","",T4480-U4480)</f>
        <v/>
      </c>
      <c r="AS4480" s="13" t="n"/>
      <c r="AT4480" s="13" t="n"/>
      <c r="AU4480" s="13" t="n"/>
    </row>
    <row r="4481">
      <c r="C4481" s="13" t="n">
        <v>184</v>
      </c>
      <c r="D4481" s="97">
        <f>D2753+D1985*D2945</f>
        <v/>
      </c>
      <c r="E4481" s="97">
        <f>E2753+E1985*E2945</f>
        <v/>
      </c>
      <c r="F4481" s="97">
        <f>F2753+F1985*F2945</f>
        <v/>
      </c>
      <c r="T4481" s="14">
        <f>IF(F4480=24,SUM(D4481:F4670),"")</f>
        <v/>
      </c>
      <c r="U4481" s="14" t="n">
        <v>0</v>
      </c>
      <c r="V4481" s="14">
        <f>IF(T4481="","",T4481-U4481)</f>
        <v/>
      </c>
      <c r="AS4481" s="13" t="n"/>
      <c r="AT4481" s="13" t="n"/>
      <c r="AU4481" s="13" t="n"/>
    </row>
    <row r="4482">
      <c r="C4482" s="13" t="n">
        <v>185</v>
      </c>
      <c r="D4482" s="97">
        <f>D2754+D1986*D2946</f>
        <v/>
      </c>
      <c r="E4482" s="97">
        <f>E2754+E1986*E2946</f>
        <v/>
      </c>
      <c r="F4482" s="97">
        <f>F2754+F1986*F2946</f>
        <v/>
      </c>
      <c r="T4482" s="14">
        <f>IF(F4481=24,SUM(D4482:F4671),"")</f>
        <v/>
      </c>
      <c r="U4482" s="14" t="n">
        <v>0</v>
      </c>
      <c r="V4482" s="14">
        <f>IF(T4482="","",T4482-U4482)</f>
        <v/>
      </c>
      <c r="AS4482" s="13" t="n"/>
      <c r="AT4482" s="13" t="n"/>
      <c r="AU4482" s="13" t="n"/>
    </row>
    <row r="4483">
      <c r="C4483" s="13" t="n">
        <v>186</v>
      </c>
      <c r="D4483" s="97">
        <f>D2755+D1987*D2947</f>
        <v/>
      </c>
      <c r="E4483" s="97">
        <f>E2755+E1987*E2947</f>
        <v/>
      </c>
      <c r="F4483" s="97">
        <f>F2755+F1987*F2947</f>
        <v/>
      </c>
      <c r="T4483" s="14">
        <f>IF(F4482=24,SUM(D4483:F4672),"")</f>
        <v/>
      </c>
      <c r="U4483" s="14" t="n">
        <v>0</v>
      </c>
      <c r="V4483" s="14">
        <f>IF(T4483="","",T4483-U4483)</f>
        <v/>
      </c>
      <c r="AS4483" s="13" t="n"/>
      <c r="AT4483" s="13" t="n"/>
      <c r="AU4483" s="13" t="n"/>
    </row>
    <row r="4484">
      <c r="C4484" s="13" t="n">
        <v>187</v>
      </c>
      <c r="D4484" s="97">
        <f>D2756+D1988*D2948</f>
        <v/>
      </c>
      <c r="E4484" s="97">
        <f>E2756+E1988*E2948</f>
        <v/>
      </c>
      <c r="F4484" s="97">
        <f>F2756+F1988*F2948</f>
        <v/>
      </c>
      <c r="T4484" s="14">
        <f>IF(F4483=24,SUM(D4484:F4673),"")</f>
        <v/>
      </c>
      <c r="U4484" s="14" t="n">
        <v>0</v>
      </c>
      <c r="V4484" s="14">
        <f>IF(T4484="","",T4484-U4484)</f>
        <v/>
      </c>
      <c r="AS4484" s="13" t="n"/>
      <c r="AT4484" s="13" t="n"/>
      <c r="AU4484" s="13" t="n"/>
    </row>
    <row r="4485">
      <c r="C4485" s="13" t="n">
        <v>188</v>
      </c>
      <c r="D4485" s="97">
        <f>D2757+D1989*D2949</f>
        <v/>
      </c>
      <c r="E4485" s="97">
        <f>E2757+E1989*E2949</f>
        <v/>
      </c>
      <c r="F4485" s="97">
        <f>F2757+F1989*F2949</f>
        <v/>
      </c>
      <c r="T4485" s="14">
        <f>IF(F4484=24,SUM(D4485:F4674),"")</f>
        <v/>
      </c>
      <c r="U4485" s="14" t="n">
        <v>0</v>
      </c>
      <c r="V4485" s="14">
        <f>IF(T4485="","",T4485-U4485)</f>
        <v/>
      </c>
      <c r="AS4485" s="13" t="n"/>
      <c r="AT4485" s="13" t="n"/>
      <c r="AU4485" s="13" t="n"/>
    </row>
    <row r="4486">
      <c r="C4486" s="13" t="n">
        <v>189</v>
      </c>
      <c r="D4486" s="97">
        <f>D2758+D1990*D2950</f>
        <v/>
      </c>
      <c r="E4486" s="97">
        <f>E2758+E1990*E2950</f>
        <v/>
      </c>
      <c r="F4486" s="97">
        <f>F2758+F1990*F2950</f>
        <v/>
      </c>
      <c r="T4486" s="14">
        <f>IF(F4485=24,SUM(D4486:F4675),"")</f>
        <v/>
      </c>
      <c r="U4486" s="14" t="n">
        <v>0</v>
      </c>
      <c r="V4486" s="14">
        <f>IF(T4486="","",T4486-U4486)</f>
        <v/>
      </c>
      <c r="AS4486" s="13" t="n"/>
      <c r="AT4486" s="13" t="n"/>
      <c r="AU4486" s="13" t="n"/>
    </row>
    <row r="4487">
      <c r="C4487" s="13" t="n">
        <v>190</v>
      </c>
      <c r="D4487" s="97">
        <f>D2759+D1991*D2951</f>
        <v/>
      </c>
      <c r="E4487" s="97">
        <f>E2759+E1991*E2951</f>
        <v/>
      </c>
      <c r="F4487" s="97">
        <f>F2759+F1991*F2951</f>
        <v/>
      </c>
      <c r="T4487" s="14">
        <f>IF(F4486=24,SUM(D4487:F4676),"")</f>
        <v/>
      </c>
      <c r="U4487" s="14" t="n">
        <v>0</v>
      </c>
      <c r="V4487" s="14">
        <f>IF(T4487="","",T4487-U4487)</f>
        <v/>
      </c>
      <c r="AS4487" s="13" t="n"/>
      <c r="AT4487" s="13" t="n"/>
      <c r="AU4487" s="13" t="n"/>
    </row>
    <row r="4488">
      <c r="C4488" s="13" t="n">
        <v>191</v>
      </c>
      <c r="D4488" s="97">
        <f>D2760+D1992*D2952</f>
        <v/>
      </c>
      <c r="E4488" s="97">
        <f>E2760+E1992*E2952</f>
        <v/>
      </c>
      <c r="F4488" s="97">
        <f>F2760+F1992*F2952</f>
        <v/>
      </c>
      <c r="T4488" s="14">
        <f>IF(F4487=24,SUM(D4488:F4677),"")</f>
        <v/>
      </c>
      <c r="U4488" s="14" t="n">
        <v>0</v>
      </c>
      <c r="V4488" s="14">
        <f>IF(T4488="","",T4488-U4488)</f>
        <v/>
      </c>
      <c r="AS4488" s="13" t="n"/>
      <c r="AT4488" s="13" t="n"/>
      <c r="AU4488" s="13" t="n"/>
    </row>
    <row r="4489">
      <c r="C4489" s="13" t="n">
        <v>192</v>
      </c>
      <c r="D4489" s="97">
        <f>D2761+D1993*D2953</f>
        <v/>
      </c>
      <c r="E4489" s="97">
        <f>E2761+E1993*E2953</f>
        <v/>
      </c>
      <c r="F4489" s="97">
        <f>F2761+F1993*F2953</f>
        <v/>
      </c>
      <c r="T4489" s="14">
        <f>IF(F4488=24,SUM(D4489:F4678),"")</f>
        <v/>
      </c>
      <c r="U4489" s="14" t="n">
        <v>0</v>
      </c>
      <c r="V4489" s="14">
        <f>IF(T4489="","",T4489-U4489)</f>
        <v/>
      </c>
      <c r="AS4489" s="13" t="n"/>
      <c r="AT4489" s="13" t="n"/>
      <c r="AU4489" s="13" t="n"/>
    </row>
    <row r="4490">
      <c r="C4490" s="13" t="n">
        <v>193</v>
      </c>
      <c r="D4490" s="97">
        <f>D2762+D1994*D2954</f>
        <v/>
      </c>
      <c r="E4490" s="97">
        <f>E2762+E1994*E2954</f>
        <v/>
      </c>
      <c r="F4490" s="97">
        <f>F2762+F1994*F2954</f>
        <v/>
      </c>
      <c r="T4490" s="14">
        <f>IF(F4489=24,SUM(D4490:F4679),"")</f>
        <v/>
      </c>
      <c r="U4490" s="14" t="n">
        <v>0</v>
      </c>
      <c r="V4490" s="14">
        <f>IF(T4490="","",T4490-U4490)</f>
        <v/>
      </c>
      <c r="AS4490" s="13" t="n"/>
      <c r="AT4490" s="13" t="n"/>
      <c r="AU4490" s="13" t="n"/>
    </row>
    <row r="4491">
      <c r="C4491" s="13" t="n">
        <v>194</v>
      </c>
      <c r="D4491" s="97">
        <f>D2763+D1995*D2955</f>
        <v/>
      </c>
      <c r="E4491" s="97">
        <f>E2763+E1995*E2955</f>
        <v/>
      </c>
      <c r="F4491" s="97">
        <f>F2763+F1995*F2955</f>
        <v/>
      </c>
      <c r="T4491" s="14">
        <f>IF(F4490=24,SUM(D4491:F4680),"")</f>
        <v/>
      </c>
      <c r="U4491" s="14" t="n">
        <v>0</v>
      </c>
      <c r="V4491" s="14">
        <f>IF(T4491="","",T4491-U4491)</f>
        <v/>
      </c>
      <c r="AS4491" s="13" t="n"/>
      <c r="AT4491" s="13" t="n"/>
      <c r="AU4491" s="13" t="n"/>
    </row>
    <row r="4492">
      <c r="C4492" s="13" t="n">
        <v>195</v>
      </c>
      <c r="D4492" s="97">
        <f>D2764+D1996*D2956</f>
        <v/>
      </c>
      <c r="E4492" s="97">
        <f>E2764+E1996*E2956</f>
        <v/>
      </c>
      <c r="F4492" s="97">
        <f>F2764+F1996*F2956</f>
        <v/>
      </c>
      <c r="T4492" s="14">
        <f>IF(F4491=24,SUM(D4492:F4681),"")</f>
        <v/>
      </c>
      <c r="U4492" s="14" t="n">
        <v>0</v>
      </c>
      <c r="V4492" s="14">
        <f>IF(T4492="","",T4492-U4492)</f>
        <v/>
      </c>
      <c r="AS4492" s="13" t="n"/>
      <c r="AT4492" s="13" t="n"/>
      <c r="AU4492" s="13" t="n"/>
    </row>
    <row r="4493">
      <c r="C4493" s="13" t="n">
        <v>196</v>
      </c>
      <c r="D4493" s="97">
        <f>D2765+D1997*D2957</f>
        <v/>
      </c>
      <c r="E4493" s="97">
        <f>E2765+E1997*E2957</f>
        <v/>
      </c>
      <c r="F4493" s="97">
        <f>F2765+F1997*F2957</f>
        <v/>
      </c>
      <c r="T4493" s="14">
        <f>IF(F4492=24,SUM(D4493:F4682),"")</f>
        <v/>
      </c>
      <c r="U4493" s="14" t="n">
        <v>0</v>
      </c>
      <c r="V4493" s="14">
        <f>IF(T4493="","",T4493-U4493)</f>
        <v/>
      </c>
      <c r="AS4493" s="13" t="n"/>
      <c r="AT4493" s="13" t="n"/>
      <c r="AU4493" s="13" t="n"/>
    </row>
    <row r="4494">
      <c r="C4494" s="13" t="n">
        <v>197</v>
      </c>
      <c r="D4494" s="97">
        <f>D2766+D1998*D2958</f>
        <v/>
      </c>
      <c r="E4494" s="97">
        <f>E2766+E1998*E2958</f>
        <v/>
      </c>
      <c r="F4494" s="97">
        <f>F2766+F1998*F2958</f>
        <v/>
      </c>
      <c r="T4494" s="14">
        <f>IF(F4493=24,SUM(D4494:F4683),"")</f>
        <v/>
      </c>
      <c r="U4494" s="14" t="n">
        <v>0</v>
      </c>
      <c r="V4494" s="14">
        <f>IF(T4494="","",T4494-U4494)</f>
        <v/>
      </c>
      <c r="AS4494" s="13" t="n"/>
      <c r="AT4494" s="13" t="n"/>
      <c r="AU4494" s="13" t="n"/>
    </row>
    <row r="4495">
      <c r="C4495" s="13" t="n">
        <v>198</v>
      </c>
      <c r="D4495" s="97">
        <f>D2767+D1999*D2959</f>
        <v/>
      </c>
      <c r="E4495" s="97">
        <f>E2767+E1999*E2959</f>
        <v/>
      </c>
      <c r="F4495" s="97">
        <f>F2767+F1999*F2959</f>
        <v/>
      </c>
      <c r="T4495" s="14">
        <f>IF(F4494=24,SUM(D4495:F4684),"")</f>
        <v/>
      </c>
      <c r="U4495" s="14" t="n">
        <v>0</v>
      </c>
      <c r="V4495" s="14">
        <f>IF(T4495="","",T4495-U4495)</f>
        <v/>
      </c>
      <c r="AS4495" s="13" t="n"/>
      <c r="AT4495" s="13" t="n"/>
      <c r="AU4495" s="13" t="n"/>
    </row>
    <row r="4496">
      <c r="T4496" s="14">
        <f>IF(F4495=24,SUM(D4496:F4685),"")</f>
        <v/>
      </c>
      <c r="U4496" s="14" t="n">
        <v>0</v>
      </c>
      <c r="V4496" s="14">
        <f>IF(T4496="","",T4496-U4496)</f>
        <v/>
      </c>
      <c r="AS4496" s="13" t="n"/>
      <c r="AT4496" s="13" t="n"/>
      <c r="AU4496" s="13" t="n"/>
    </row>
    <row r="4497">
      <c r="C4497" s="13" t="inlineStr">
        <is>
          <t>Radicand</t>
        </is>
      </c>
      <c r="D4497" s="13" t="n">
        <v>22</v>
      </c>
      <c r="E4497" s="13" t="n">
        <v>23</v>
      </c>
      <c r="F4497" s="13" t="n">
        <v>24</v>
      </c>
      <c r="T4497" s="14">
        <f>IF(F4496=24,SUM(D4497:F4686),"")</f>
        <v/>
      </c>
      <c r="U4497" s="14" t="n">
        <v>0</v>
      </c>
      <c r="V4497" s="14">
        <f>IF(T4497="","",T4497-U4497)</f>
        <v/>
      </c>
      <c r="AS4497" s="13" t="n"/>
      <c r="AT4497" s="13" t="n"/>
      <c r="AU4497" s="13" t="n"/>
    </row>
    <row r="4498">
      <c r="C4498" s="13" t="n">
        <v>9</v>
      </c>
      <c r="D4498" s="13">
        <f>Retailers_stock_balance!D5572</f>
        <v/>
      </c>
      <c r="E4498" s="13">
        <f>Retailers_stock_balance!E5572</f>
        <v/>
      </c>
      <c r="F4498" s="13">
        <f>Retailers_stock_balance!F5572</f>
        <v/>
      </c>
      <c r="T4498" s="14">
        <f>IF(F4497=24,SUM(D4498:F4687),"")</f>
        <v/>
      </c>
      <c r="U4498" s="14" t="n">
        <v>0</v>
      </c>
      <c r="V4498" s="14">
        <f>IF(T4498="","",T4498-U4498)</f>
        <v/>
      </c>
      <c r="AS4498" s="13" t="n">
        <v>96</v>
      </c>
      <c r="AT4498" s="13" t="inlineStr">
        <is>
          <t>Radicand</t>
        </is>
      </c>
      <c r="AU4498" s="13" t="n">
        <v>16</v>
      </c>
    </row>
    <row r="4499">
      <c r="C4499" s="13" t="n">
        <v>10</v>
      </c>
      <c r="D4499" s="13">
        <f>Retailers_stock_balance!D5573</f>
        <v/>
      </c>
      <c r="E4499" s="13">
        <f>Retailers_stock_balance!E5573</f>
        <v/>
      </c>
      <c r="F4499" s="13">
        <f>Retailers_stock_balance!F5573</f>
        <v/>
      </c>
      <c r="T4499" s="14">
        <f>IF(F4498=24,SUM(D4499:F4688),"")</f>
        <v/>
      </c>
      <c r="U4499" s="14" t="n">
        <v>0</v>
      </c>
      <c r="V4499" s="14">
        <f>IF(T4499="","",T4499-U4499)</f>
        <v/>
      </c>
      <c r="AS4499" s="13" t="n">
        <v>97</v>
      </c>
      <c r="AT4499" s="13" t="n"/>
      <c r="AU4499" s="13" t="inlineStr">
        <is>
          <t>NOVOFactories_stock_balance!D175</t>
        </is>
      </c>
    </row>
    <row r="4500">
      <c r="C4500" s="13" t="n">
        <v>11</v>
      </c>
      <c r="D4500" s="13">
        <f>Retailers_stock_balance!D5574</f>
        <v/>
      </c>
      <c r="E4500" s="13">
        <f>Retailers_stock_balance!E5574</f>
        <v/>
      </c>
      <c r="F4500" s="13">
        <f>Retailers_stock_balance!F5574</f>
        <v/>
      </c>
      <c r="T4500" s="14">
        <f>IF(F4499=24,SUM(D4500:F4689),"")</f>
        <v/>
      </c>
      <c r="U4500" s="14" t="n">
        <v>0</v>
      </c>
      <c r="V4500" s="14">
        <f>IF(T4500="","",T4500-U4500)</f>
        <v/>
      </c>
      <c r="AS4500" s="13" t="n"/>
      <c r="AT4500" s="13" t="n"/>
      <c r="AU4500" s="13" t="n"/>
    </row>
    <row r="4501">
      <c r="C4501" s="13" t="n">
        <v>12</v>
      </c>
      <c r="D4501" s="13">
        <f>Retailers_stock_balance!D5575</f>
        <v/>
      </c>
      <c r="E4501" s="13">
        <f>Retailers_stock_balance!E5575</f>
        <v/>
      </c>
      <c r="F4501" s="13">
        <f>Retailers_stock_balance!F5575</f>
        <v/>
      </c>
      <c r="T4501" s="14">
        <f>IF(F4500=24,SUM(D4501:F4690),"")</f>
        <v/>
      </c>
      <c r="U4501" s="14" t="n">
        <v>0</v>
      </c>
      <c r="V4501" s="14">
        <f>IF(T4501="","",T4501-U4501)</f>
        <v/>
      </c>
      <c r="AS4501" s="13" t="n"/>
      <c r="AT4501" s="13" t="n"/>
      <c r="AU4501" s="13" t="n"/>
    </row>
    <row r="4502">
      <c r="C4502" s="13" t="n">
        <v>13</v>
      </c>
      <c r="D4502" s="13">
        <f>Retailers_stock_balance!D5576</f>
        <v/>
      </c>
      <c r="E4502" s="13">
        <f>Retailers_stock_balance!E5576</f>
        <v/>
      </c>
      <c r="F4502" s="13">
        <f>Retailers_stock_balance!F5576</f>
        <v/>
      </c>
      <c r="T4502" s="14">
        <f>IF(F4501=24,SUM(D4502:F4691),"")</f>
        <v/>
      </c>
      <c r="U4502" s="14" t="n">
        <v>0</v>
      </c>
      <c r="V4502" s="14">
        <f>IF(T4502="","",T4502-U4502)</f>
        <v/>
      </c>
      <c r="AS4502" s="13" t="n"/>
      <c r="AT4502" s="13" t="n"/>
      <c r="AU4502" s="13" t="n"/>
    </row>
    <row r="4503">
      <c r="C4503" s="13" t="n">
        <v>14</v>
      </c>
      <c r="D4503" s="13">
        <f>Retailers_stock_balance!D5577</f>
        <v/>
      </c>
      <c r="E4503" s="13">
        <f>Retailers_stock_balance!E5577</f>
        <v/>
      </c>
      <c r="F4503" s="13">
        <f>Retailers_stock_balance!F5577</f>
        <v/>
      </c>
      <c r="T4503" s="14">
        <f>IF(F4502=24,SUM(D4503:F4692),"")</f>
        <v/>
      </c>
      <c r="U4503" s="14" t="n">
        <v>0</v>
      </c>
      <c r="V4503" s="14">
        <f>IF(T4503="","",T4503-U4503)</f>
        <v/>
      </c>
      <c r="AS4503" s="13" t="n"/>
      <c r="AT4503" s="13" t="n"/>
      <c r="AU4503" s="13" t="n"/>
    </row>
    <row r="4504">
      <c r="C4504" s="13" t="n">
        <v>15</v>
      </c>
      <c r="D4504" s="13">
        <f>Retailers_stock_balance!D5578</f>
        <v/>
      </c>
      <c r="E4504" s="13">
        <f>Retailers_stock_balance!E5578</f>
        <v/>
      </c>
      <c r="F4504" s="13">
        <f>Retailers_stock_balance!F5578</f>
        <v/>
      </c>
      <c r="T4504" s="14">
        <f>IF(F4503=24,SUM(D4504:F4693),"")</f>
        <v/>
      </c>
      <c r="U4504" s="14" t="n">
        <v>0</v>
      </c>
      <c r="V4504" s="14">
        <f>IF(T4504="","",T4504-U4504)</f>
        <v/>
      </c>
      <c r="AS4504" s="13" t="n"/>
      <c r="AT4504" s="13" t="n"/>
      <c r="AU4504" s="13" t="n"/>
    </row>
    <row r="4505">
      <c r="C4505" s="13" t="n">
        <v>16</v>
      </c>
      <c r="D4505" s="13">
        <f>Retailers_stock_balance!D5579</f>
        <v/>
      </c>
      <c r="E4505" s="13">
        <f>Retailers_stock_balance!E5579</f>
        <v/>
      </c>
      <c r="F4505" s="13">
        <f>Retailers_stock_balance!F5579</f>
        <v/>
      </c>
      <c r="T4505" s="14">
        <f>IF(F4504=24,SUM(D4505:F4694),"")</f>
        <v/>
      </c>
      <c r="U4505" s="14" t="n">
        <v>0</v>
      </c>
      <c r="V4505" s="14">
        <f>IF(T4505="","",T4505-U4505)</f>
        <v/>
      </c>
      <c r="AS4505" s="13" t="n"/>
      <c r="AT4505" s="13" t="n"/>
      <c r="AU4505" s="13" t="n"/>
    </row>
    <row r="4506">
      <c r="C4506" s="13" t="n">
        <v>17</v>
      </c>
      <c r="D4506" s="13">
        <f>Retailers_stock_balance!D5580</f>
        <v/>
      </c>
      <c r="E4506" s="13">
        <f>Retailers_stock_balance!E5580</f>
        <v/>
      </c>
      <c r="F4506" s="13">
        <f>Retailers_stock_balance!F5580</f>
        <v/>
      </c>
      <c r="T4506" s="14">
        <f>IF(F4505=24,SUM(D4506:F4695),"")</f>
        <v/>
      </c>
      <c r="U4506" s="14" t="n">
        <v>0</v>
      </c>
      <c r="V4506" s="14">
        <f>IF(T4506="","",T4506-U4506)</f>
        <v/>
      </c>
      <c r="AS4506" s="13" t="n"/>
      <c r="AT4506" s="13" t="n"/>
      <c r="AU4506" s="13" t="n"/>
    </row>
    <row r="4507">
      <c r="C4507" s="13" t="n">
        <v>18</v>
      </c>
      <c r="D4507" s="13">
        <f>Retailers_stock_balance!D5581</f>
        <v/>
      </c>
      <c r="E4507" s="13">
        <f>Retailers_stock_balance!E5581</f>
        <v/>
      </c>
      <c r="F4507" s="13">
        <f>Retailers_stock_balance!F5581</f>
        <v/>
      </c>
      <c r="T4507" s="14">
        <f>IF(F4506=24,SUM(D4507:F4696),"")</f>
        <v/>
      </c>
      <c r="U4507" s="14" t="n">
        <v>0</v>
      </c>
      <c r="V4507" s="14">
        <f>IF(T4507="","",T4507-U4507)</f>
        <v/>
      </c>
      <c r="AS4507" s="13" t="n"/>
      <c r="AT4507" s="13" t="n"/>
      <c r="AU4507" s="13" t="n"/>
    </row>
    <row r="4508">
      <c r="C4508" s="13" t="n">
        <v>19</v>
      </c>
      <c r="D4508" s="13">
        <f>Retailers_stock_balance!D5582</f>
        <v/>
      </c>
      <c r="E4508" s="13">
        <f>Retailers_stock_balance!E5582</f>
        <v/>
      </c>
      <c r="F4508" s="13">
        <f>Retailers_stock_balance!F5582</f>
        <v/>
      </c>
      <c r="T4508" s="14">
        <f>IF(F4507=24,SUM(D4508:F4697),"")</f>
        <v/>
      </c>
      <c r="U4508" s="14" t="n">
        <v>0</v>
      </c>
      <c r="V4508" s="14">
        <f>IF(T4508="","",T4508-U4508)</f>
        <v/>
      </c>
      <c r="AS4508" s="13" t="n"/>
      <c r="AT4508" s="13" t="n"/>
      <c r="AU4508" s="13" t="n"/>
    </row>
    <row r="4509">
      <c r="C4509" s="13" t="n">
        <v>20</v>
      </c>
      <c r="D4509" s="13">
        <f>Retailers_stock_balance!D5583</f>
        <v/>
      </c>
      <c r="E4509" s="13">
        <f>Retailers_stock_balance!E5583</f>
        <v/>
      </c>
      <c r="F4509" s="13">
        <f>Retailers_stock_balance!F5583</f>
        <v/>
      </c>
      <c r="T4509" s="14">
        <f>IF(F4508=24,SUM(D4509:F4698),"")</f>
        <v/>
      </c>
      <c r="U4509" s="14" t="n">
        <v>0</v>
      </c>
      <c r="V4509" s="14">
        <f>IF(T4509="","",T4509-U4509)</f>
        <v/>
      </c>
      <c r="AS4509" s="13" t="n"/>
      <c r="AT4509" s="13" t="n"/>
      <c r="AU4509" s="13" t="n"/>
    </row>
    <row r="4510">
      <c r="C4510" s="13" t="n">
        <v>21</v>
      </c>
      <c r="D4510" s="13">
        <f>Retailers_stock_balance!D5584</f>
        <v/>
      </c>
      <c r="E4510" s="13">
        <f>Retailers_stock_balance!E5584</f>
        <v/>
      </c>
      <c r="F4510" s="13">
        <f>Retailers_stock_balance!F5584</f>
        <v/>
      </c>
      <c r="T4510" s="14">
        <f>IF(F4509=24,SUM(D4510:F4699),"")</f>
        <v/>
      </c>
      <c r="U4510" s="14" t="n">
        <v>0</v>
      </c>
      <c r="V4510" s="14">
        <f>IF(T4510="","",T4510-U4510)</f>
        <v/>
      </c>
      <c r="AS4510" s="13" t="n"/>
      <c r="AT4510" s="13" t="n"/>
      <c r="AU4510" s="13" t="n"/>
    </row>
    <row r="4511">
      <c r="C4511" s="13" t="n">
        <v>22</v>
      </c>
      <c r="D4511" s="13">
        <f>Retailers_stock_balance!D5585</f>
        <v/>
      </c>
      <c r="E4511" s="13">
        <f>Retailers_stock_balance!E5585</f>
        <v/>
      </c>
      <c r="F4511" s="13">
        <f>Retailers_stock_balance!F5585</f>
        <v/>
      </c>
      <c r="T4511" s="14">
        <f>IF(F4510=24,SUM(D4511:F4700),"")</f>
        <v/>
      </c>
      <c r="U4511" s="14" t="n">
        <v>0</v>
      </c>
      <c r="V4511" s="14">
        <f>IF(T4511="","",T4511-U4511)</f>
        <v/>
      </c>
      <c r="AS4511" s="13" t="n"/>
      <c r="AT4511" s="13" t="n"/>
      <c r="AU4511" s="13" t="n"/>
    </row>
    <row r="4512">
      <c r="C4512" s="13" t="n">
        <v>23</v>
      </c>
      <c r="D4512" s="13">
        <f>Retailers_stock_balance!D5586</f>
        <v/>
      </c>
      <c r="E4512" s="13">
        <f>Retailers_stock_balance!E5586</f>
        <v/>
      </c>
      <c r="F4512" s="13">
        <f>Retailers_stock_balance!F5586</f>
        <v/>
      </c>
      <c r="T4512" s="14">
        <f>IF(F4511=24,SUM(D4512:F4701),"")</f>
        <v/>
      </c>
      <c r="U4512" s="14" t="n">
        <v>0</v>
      </c>
      <c r="V4512" s="14">
        <f>IF(T4512="","",T4512-U4512)</f>
        <v/>
      </c>
      <c r="AS4512" s="13" t="n"/>
      <c r="AT4512" s="13" t="n"/>
      <c r="AU4512" s="13" t="n"/>
    </row>
    <row r="4513">
      <c r="C4513" s="13" t="n">
        <v>24</v>
      </c>
      <c r="D4513" s="13">
        <f>Retailers_stock_balance!D5587</f>
        <v/>
      </c>
      <c r="E4513" s="13">
        <f>Retailers_stock_balance!E5587</f>
        <v/>
      </c>
      <c r="F4513" s="13">
        <f>Retailers_stock_balance!F5587</f>
        <v/>
      </c>
      <c r="T4513" s="14">
        <f>IF(F4512=24,SUM(D4513:F4702),"")</f>
        <v/>
      </c>
      <c r="U4513" s="14" t="n">
        <v>0</v>
      </c>
      <c r="V4513" s="14">
        <f>IF(T4513="","",T4513-U4513)</f>
        <v/>
      </c>
      <c r="AS4513" s="13" t="n"/>
      <c r="AT4513" s="13" t="n"/>
      <c r="AU4513" s="13" t="n"/>
    </row>
    <row r="4514">
      <c r="C4514" s="13" t="n">
        <v>25</v>
      </c>
      <c r="D4514" s="13">
        <f>Retailers_stock_balance!D5588</f>
        <v/>
      </c>
      <c r="E4514" s="13">
        <f>Retailers_stock_balance!E5588</f>
        <v/>
      </c>
      <c r="F4514" s="13">
        <f>Retailers_stock_balance!F5588</f>
        <v/>
      </c>
      <c r="T4514" s="14">
        <f>IF(F4513=24,SUM(D4514:F4703),"")</f>
        <v/>
      </c>
      <c r="U4514" s="14" t="n">
        <v>0</v>
      </c>
      <c r="V4514" s="14">
        <f>IF(T4514="","",T4514-U4514)</f>
        <v/>
      </c>
      <c r="AS4514" s="13" t="n"/>
      <c r="AT4514" s="13" t="n"/>
      <c r="AU4514" s="13" t="n"/>
    </row>
    <row r="4515">
      <c r="C4515" s="13" t="n">
        <v>26</v>
      </c>
      <c r="D4515" s="13">
        <f>Retailers_stock_balance!D5589</f>
        <v/>
      </c>
      <c r="E4515" s="13">
        <f>Retailers_stock_balance!E5589</f>
        <v/>
      </c>
      <c r="F4515" s="13">
        <f>Retailers_stock_balance!F5589</f>
        <v/>
      </c>
      <c r="T4515" s="14">
        <f>IF(F4514=24,SUM(D4515:F4704),"")</f>
        <v/>
      </c>
      <c r="U4515" s="14" t="n">
        <v>0</v>
      </c>
      <c r="V4515" s="14">
        <f>IF(T4515="","",T4515-U4515)</f>
        <v/>
      </c>
      <c r="AS4515" s="13" t="n"/>
      <c r="AT4515" s="13" t="n"/>
      <c r="AU4515" s="13" t="n"/>
    </row>
    <row r="4516">
      <c r="C4516" s="13" t="n">
        <v>27</v>
      </c>
      <c r="D4516" s="13">
        <f>Retailers_stock_balance!D5590</f>
        <v/>
      </c>
      <c r="E4516" s="13">
        <f>Retailers_stock_balance!E5590</f>
        <v/>
      </c>
      <c r="F4516" s="13">
        <f>Retailers_stock_balance!F5590</f>
        <v/>
      </c>
      <c r="T4516" s="14">
        <f>IF(F4515=24,SUM(D4516:F4705),"")</f>
        <v/>
      </c>
      <c r="U4516" s="14" t="n">
        <v>0</v>
      </c>
      <c r="V4516" s="14">
        <f>IF(T4516="","",T4516-U4516)</f>
        <v/>
      </c>
      <c r="AS4516" s="13" t="n"/>
      <c r="AT4516" s="13" t="n"/>
      <c r="AU4516" s="13" t="n"/>
    </row>
    <row r="4517">
      <c r="C4517" s="13" t="n">
        <v>28</v>
      </c>
      <c r="D4517" s="13">
        <f>Retailers_stock_balance!D5591</f>
        <v/>
      </c>
      <c r="E4517" s="13">
        <f>Retailers_stock_balance!E5591</f>
        <v/>
      </c>
      <c r="F4517" s="13">
        <f>Retailers_stock_balance!F5591</f>
        <v/>
      </c>
      <c r="T4517" s="14">
        <f>IF(F4516=24,SUM(D4517:F4706),"")</f>
        <v/>
      </c>
      <c r="U4517" s="14" t="n">
        <v>0</v>
      </c>
      <c r="V4517" s="14">
        <f>IF(T4517="","",T4517-U4517)</f>
        <v/>
      </c>
      <c r="AS4517" s="13" t="n"/>
      <c r="AT4517" s="13" t="n"/>
      <c r="AU4517" s="13" t="n"/>
    </row>
    <row r="4518">
      <c r="C4518" s="13" t="n">
        <v>29</v>
      </c>
      <c r="D4518" s="13">
        <f>Retailers_stock_balance!D5592</f>
        <v/>
      </c>
      <c r="E4518" s="13">
        <f>Retailers_stock_balance!E5592</f>
        <v/>
      </c>
      <c r="F4518" s="13">
        <f>Retailers_stock_balance!F5592</f>
        <v/>
      </c>
      <c r="T4518" s="14">
        <f>IF(F4517=24,SUM(D4518:F4707),"")</f>
        <v/>
      </c>
      <c r="U4518" s="14" t="n">
        <v>0</v>
      </c>
      <c r="V4518" s="14">
        <f>IF(T4518="","",T4518-U4518)</f>
        <v/>
      </c>
      <c r="AS4518" s="13" t="n"/>
      <c r="AT4518" s="13" t="n"/>
      <c r="AU4518" s="13" t="n"/>
    </row>
    <row r="4519">
      <c r="C4519" s="13" t="n">
        <v>30</v>
      </c>
      <c r="D4519" s="13">
        <f>Retailers_stock_balance!D5593</f>
        <v/>
      </c>
      <c r="E4519" s="13">
        <f>Retailers_stock_balance!E5593</f>
        <v/>
      </c>
      <c r="F4519" s="13">
        <f>Retailers_stock_balance!F5593</f>
        <v/>
      </c>
      <c r="T4519" s="14">
        <f>IF(F4518=24,SUM(D4519:F4708),"")</f>
        <v/>
      </c>
      <c r="U4519" s="14" t="n">
        <v>0</v>
      </c>
      <c r="V4519" s="14">
        <f>IF(T4519="","",T4519-U4519)</f>
        <v/>
      </c>
      <c r="AS4519" s="13" t="n"/>
      <c r="AT4519" s="13" t="n"/>
      <c r="AU4519" s="13" t="n"/>
    </row>
    <row r="4520">
      <c r="C4520" s="13" t="n">
        <v>31</v>
      </c>
      <c r="D4520" s="13">
        <f>Retailers_stock_balance!D5594</f>
        <v/>
      </c>
      <c r="E4520" s="13">
        <f>Retailers_stock_balance!E5594</f>
        <v/>
      </c>
      <c r="F4520" s="13">
        <f>Retailers_stock_balance!F5594</f>
        <v/>
      </c>
      <c r="T4520" s="14">
        <f>IF(F4519=24,SUM(D4520:F4709),"")</f>
        <v/>
      </c>
      <c r="U4520" s="14" t="n">
        <v>0</v>
      </c>
      <c r="V4520" s="14">
        <f>IF(T4520="","",T4520-U4520)</f>
        <v/>
      </c>
      <c r="AS4520" s="13" t="n"/>
      <c r="AT4520" s="13" t="n"/>
      <c r="AU4520" s="13" t="n"/>
    </row>
    <row r="4521">
      <c r="C4521" s="13" t="n">
        <v>32</v>
      </c>
      <c r="D4521" s="13">
        <f>Retailers_stock_balance!D5595</f>
        <v/>
      </c>
      <c r="E4521" s="13">
        <f>Retailers_stock_balance!E5595</f>
        <v/>
      </c>
      <c r="F4521" s="13">
        <f>Retailers_stock_balance!F5595</f>
        <v/>
      </c>
      <c r="T4521" s="14">
        <f>IF(F4520=24,SUM(D4521:F4710),"")</f>
        <v/>
      </c>
      <c r="U4521" s="14" t="n">
        <v>0</v>
      </c>
      <c r="V4521" s="14">
        <f>IF(T4521="","",T4521-U4521)</f>
        <v/>
      </c>
      <c r="AS4521" s="13" t="n"/>
      <c r="AT4521" s="13" t="n"/>
      <c r="AU4521" s="13" t="n"/>
    </row>
    <row r="4522">
      <c r="C4522" s="13" t="n">
        <v>33</v>
      </c>
      <c r="D4522" s="13">
        <f>Retailers_stock_balance!D5596</f>
        <v/>
      </c>
      <c r="E4522" s="13">
        <f>Retailers_stock_balance!E5596</f>
        <v/>
      </c>
      <c r="F4522" s="13">
        <f>Retailers_stock_balance!F5596</f>
        <v/>
      </c>
      <c r="T4522" s="14">
        <f>IF(F4521=24,SUM(D4522:F4711),"")</f>
        <v/>
      </c>
      <c r="U4522" s="14" t="n">
        <v>0</v>
      </c>
      <c r="V4522" s="14">
        <f>IF(T4522="","",T4522-U4522)</f>
        <v/>
      </c>
      <c r="AS4522" s="13" t="n"/>
      <c r="AT4522" s="13" t="n"/>
      <c r="AU4522" s="13" t="n"/>
    </row>
    <row r="4523">
      <c r="C4523" s="13" t="n">
        <v>34</v>
      </c>
      <c r="D4523" s="13">
        <f>Retailers_stock_balance!D5597</f>
        <v/>
      </c>
      <c r="E4523" s="13">
        <f>Retailers_stock_balance!E5597</f>
        <v/>
      </c>
      <c r="F4523" s="13">
        <f>Retailers_stock_balance!F5597</f>
        <v/>
      </c>
      <c r="T4523" s="14">
        <f>IF(F4522=24,SUM(D4523:F4712),"")</f>
        <v/>
      </c>
      <c r="U4523" s="14" t="n">
        <v>0</v>
      </c>
      <c r="V4523" s="14">
        <f>IF(T4523="","",T4523-U4523)</f>
        <v/>
      </c>
      <c r="AS4523" s="13" t="n"/>
      <c r="AT4523" s="13" t="n"/>
      <c r="AU4523" s="13" t="n"/>
    </row>
    <row r="4524">
      <c r="C4524" s="13" t="n">
        <v>35</v>
      </c>
      <c r="D4524" s="13">
        <f>Retailers_stock_balance!D5598</f>
        <v/>
      </c>
      <c r="E4524" s="13">
        <f>Retailers_stock_balance!E5598</f>
        <v/>
      </c>
      <c r="F4524" s="13">
        <f>Retailers_stock_balance!F5598</f>
        <v/>
      </c>
      <c r="T4524" s="14">
        <f>IF(F4523=24,SUM(D4524:F4713),"")</f>
        <v/>
      </c>
      <c r="U4524" s="14" t="n">
        <v>0</v>
      </c>
      <c r="V4524" s="14">
        <f>IF(T4524="","",T4524-U4524)</f>
        <v/>
      </c>
      <c r="AS4524" s="13" t="n"/>
      <c r="AT4524" s="13" t="n"/>
      <c r="AU4524" s="13" t="n"/>
    </row>
    <row r="4525">
      <c r="C4525" s="13" t="n">
        <v>36</v>
      </c>
      <c r="D4525" s="13">
        <f>Retailers_stock_balance!D5599</f>
        <v/>
      </c>
      <c r="E4525" s="13">
        <f>Retailers_stock_balance!E5599</f>
        <v/>
      </c>
      <c r="F4525" s="13">
        <f>Retailers_stock_balance!F5599</f>
        <v/>
      </c>
      <c r="T4525" s="14">
        <f>IF(F4524=24,SUM(D4525:F4714),"")</f>
        <v/>
      </c>
      <c r="U4525" s="14" t="n">
        <v>0</v>
      </c>
      <c r="V4525" s="14">
        <f>IF(T4525="","",T4525-U4525)</f>
        <v/>
      </c>
      <c r="AS4525" s="13" t="n"/>
      <c r="AT4525" s="13" t="n"/>
      <c r="AU4525" s="13" t="n"/>
    </row>
    <row r="4526">
      <c r="C4526" s="13" t="n">
        <v>37</v>
      </c>
      <c r="D4526" s="13">
        <f>Retailers_stock_balance!D5600</f>
        <v/>
      </c>
      <c r="E4526" s="13">
        <f>Retailers_stock_balance!E5600</f>
        <v/>
      </c>
      <c r="F4526" s="13">
        <f>Retailers_stock_balance!F5600</f>
        <v/>
      </c>
      <c r="T4526" s="14">
        <f>IF(F4525=24,SUM(D4526:F4715),"")</f>
        <v/>
      </c>
      <c r="U4526" s="14" t="n">
        <v>0</v>
      </c>
      <c r="V4526" s="14">
        <f>IF(T4526="","",T4526-U4526)</f>
        <v/>
      </c>
      <c r="AS4526" s="13" t="n"/>
      <c r="AT4526" s="13" t="n"/>
      <c r="AU4526" s="13" t="n"/>
    </row>
    <row r="4527">
      <c r="C4527" s="13" t="n">
        <v>38</v>
      </c>
      <c r="D4527" s="13">
        <f>Retailers_stock_balance!D5601</f>
        <v/>
      </c>
      <c r="E4527" s="13">
        <f>Retailers_stock_balance!E5601</f>
        <v/>
      </c>
      <c r="F4527" s="13">
        <f>Retailers_stock_balance!F5601</f>
        <v/>
      </c>
      <c r="T4527" s="14">
        <f>IF(F4526=24,SUM(D4527:F4716),"")</f>
        <v/>
      </c>
      <c r="U4527" s="14" t="n">
        <v>0</v>
      </c>
      <c r="V4527" s="14">
        <f>IF(T4527="","",T4527-U4527)</f>
        <v/>
      </c>
      <c r="AS4527" s="13" t="n"/>
      <c r="AT4527" s="13" t="n"/>
      <c r="AU4527" s="13" t="n"/>
    </row>
    <row r="4528">
      <c r="C4528" s="13" t="n">
        <v>39</v>
      </c>
      <c r="D4528" s="13">
        <f>Retailers_stock_balance!D5602</f>
        <v/>
      </c>
      <c r="E4528" s="13">
        <f>Retailers_stock_balance!E5602</f>
        <v/>
      </c>
      <c r="F4528" s="13">
        <f>Retailers_stock_balance!F5602</f>
        <v/>
      </c>
      <c r="T4528" s="14">
        <f>IF(F4527=24,SUM(D4528:F4717),"")</f>
        <v/>
      </c>
      <c r="U4528" s="14" t="n">
        <v>0</v>
      </c>
      <c r="V4528" s="14">
        <f>IF(T4528="","",T4528-U4528)</f>
        <v/>
      </c>
      <c r="AS4528" s="13" t="n"/>
      <c r="AT4528" s="13" t="n"/>
      <c r="AU4528" s="13" t="n"/>
    </row>
    <row r="4529">
      <c r="C4529" s="13" t="n">
        <v>40</v>
      </c>
      <c r="D4529" s="13">
        <f>Retailers_stock_balance!D5603</f>
        <v/>
      </c>
      <c r="E4529" s="13">
        <f>Retailers_stock_balance!E5603</f>
        <v/>
      </c>
      <c r="F4529" s="13">
        <f>Retailers_stock_balance!F5603</f>
        <v/>
      </c>
      <c r="T4529" s="14">
        <f>IF(F4528=24,SUM(D4529:F4718),"")</f>
        <v/>
      </c>
      <c r="U4529" s="14" t="n">
        <v>0</v>
      </c>
      <c r="V4529" s="14">
        <f>IF(T4529="","",T4529-U4529)</f>
        <v/>
      </c>
      <c r="AS4529" s="13" t="n"/>
      <c r="AT4529" s="13" t="n"/>
      <c r="AU4529" s="13" t="n"/>
    </row>
    <row r="4530">
      <c r="C4530" s="13" t="n">
        <v>41</v>
      </c>
      <c r="D4530" s="13">
        <f>Retailers_stock_balance!D5604</f>
        <v/>
      </c>
      <c r="E4530" s="13">
        <f>Retailers_stock_balance!E5604</f>
        <v/>
      </c>
      <c r="F4530" s="13">
        <f>Retailers_stock_balance!F5604</f>
        <v/>
      </c>
      <c r="T4530" s="14">
        <f>IF(F4529=24,SUM(D4530:F4719),"")</f>
        <v/>
      </c>
      <c r="U4530" s="14" t="n">
        <v>0</v>
      </c>
      <c r="V4530" s="14">
        <f>IF(T4530="","",T4530-U4530)</f>
        <v/>
      </c>
      <c r="AS4530" s="13" t="n"/>
      <c r="AT4530" s="13" t="n"/>
      <c r="AU4530" s="13" t="n"/>
    </row>
    <row r="4531">
      <c r="C4531" s="13" t="n">
        <v>42</v>
      </c>
      <c r="D4531" s="13">
        <f>Retailers_stock_balance!D5605</f>
        <v/>
      </c>
      <c r="E4531" s="13">
        <f>Retailers_stock_balance!E5605</f>
        <v/>
      </c>
      <c r="F4531" s="13">
        <f>Retailers_stock_balance!F5605</f>
        <v/>
      </c>
      <c r="T4531" s="14">
        <f>IF(F4530=24,SUM(D4531:F4720),"")</f>
        <v/>
      </c>
      <c r="U4531" s="14" t="n">
        <v>0</v>
      </c>
      <c r="V4531" s="14">
        <f>IF(T4531="","",T4531-U4531)</f>
        <v/>
      </c>
      <c r="AS4531" s="13" t="n"/>
      <c r="AT4531" s="13" t="n"/>
      <c r="AU4531" s="13" t="n"/>
    </row>
    <row r="4532">
      <c r="C4532" s="13" t="n">
        <v>43</v>
      </c>
      <c r="D4532" s="13">
        <f>Retailers_stock_balance!D5606</f>
        <v/>
      </c>
      <c r="E4532" s="13">
        <f>Retailers_stock_balance!E5606</f>
        <v/>
      </c>
      <c r="F4532" s="13">
        <f>Retailers_stock_balance!F5606</f>
        <v/>
      </c>
      <c r="T4532" s="14">
        <f>IF(F4531=24,SUM(D4532:F4721),"")</f>
        <v/>
      </c>
      <c r="U4532" s="14" t="n">
        <v>0</v>
      </c>
      <c r="V4532" s="14">
        <f>IF(T4532="","",T4532-U4532)</f>
        <v/>
      </c>
      <c r="AS4532" s="13" t="n"/>
      <c r="AT4532" s="13" t="n"/>
      <c r="AU4532" s="13" t="n"/>
    </row>
    <row r="4533">
      <c r="C4533" s="13" t="n">
        <v>44</v>
      </c>
      <c r="D4533" s="13">
        <f>Retailers_stock_balance!D5607</f>
        <v/>
      </c>
      <c r="E4533" s="13">
        <f>Retailers_stock_balance!E5607</f>
        <v/>
      </c>
      <c r="F4533" s="13">
        <f>Retailers_stock_balance!F5607</f>
        <v/>
      </c>
      <c r="T4533" s="14">
        <f>IF(F4532=24,SUM(D4533:F4722),"")</f>
        <v/>
      </c>
      <c r="U4533" s="14" t="n">
        <v>0</v>
      </c>
      <c r="V4533" s="14">
        <f>IF(T4533="","",T4533-U4533)</f>
        <v/>
      </c>
      <c r="AS4533" s="13" t="n"/>
      <c r="AT4533" s="13" t="n"/>
      <c r="AU4533" s="13" t="n"/>
    </row>
    <row r="4534">
      <c r="C4534" s="13" t="n">
        <v>45</v>
      </c>
      <c r="D4534" s="13">
        <f>Retailers_stock_balance!D5608</f>
        <v/>
      </c>
      <c r="E4534" s="13">
        <f>Retailers_stock_balance!E5608</f>
        <v/>
      </c>
      <c r="F4534" s="13">
        <f>Retailers_stock_balance!F5608</f>
        <v/>
      </c>
      <c r="T4534" s="14">
        <f>IF(F4533=24,SUM(D4534:F4723),"")</f>
        <v/>
      </c>
      <c r="U4534" s="14" t="n">
        <v>0</v>
      </c>
      <c r="V4534" s="14">
        <f>IF(T4534="","",T4534-U4534)</f>
        <v/>
      </c>
      <c r="AS4534" s="13" t="n"/>
      <c r="AT4534" s="13" t="n"/>
      <c r="AU4534" s="13" t="n"/>
    </row>
    <row r="4535">
      <c r="C4535" s="13" t="n">
        <v>46</v>
      </c>
      <c r="D4535" s="13">
        <f>Retailers_stock_balance!D5609</f>
        <v/>
      </c>
      <c r="E4535" s="13">
        <f>Retailers_stock_balance!E5609</f>
        <v/>
      </c>
      <c r="F4535" s="13">
        <f>Retailers_stock_balance!F5609</f>
        <v/>
      </c>
      <c r="T4535" s="14">
        <f>IF(F4534=24,SUM(D4535:F4724),"")</f>
        <v/>
      </c>
      <c r="U4535" s="14" t="n">
        <v>0</v>
      </c>
      <c r="V4535" s="14">
        <f>IF(T4535="","",T4535-U4535)</f>
        <v/>
      </c>
      <c r="AS4535" s="13" t="n"/>
      <c r="AT4535" s="13" t="n"/>
      <c r="AU4535" s="13" t="n"/>
    </row>
    <row r="4536">
      <c r="C4536" s="13" t="n">
        <v>47</v>
      </c>
      <c r="D4536" s="13">
        <f>Retailers_stock_balance!D5610</f>
        <v/>
      </c>
      <c r="E4536" s="13">
        <f>Retailers_stock_balance!E5610</f>
        <v/>
      </c>
      <c r="F4536" s="13">
        <f>Retailers_stock_balance!F5610</f>
        <v/>
      </c>
      <c r="T4536" s="14">
        <f>IF(F4535=24,SUM(D4536:F4725),"")</f>
        <v/>
      </c>
      <c r="U4536" s="14" t="n">
        <v>0</v>
      </c>
      <c r="V4536" s="14">
        <f>IF(T4536="","",T4536-U4536)</f>
        <v/>
      </c>
      <c r="AS4536" s="13" t="n"/>
      <c r="AT4536" s="13" t="n"/>
      <c r="AU4536" s="13" t="n"/>
    </row>
    <row r="4537">
      <c r="C4537" s="13" t="n">
        <v>48</v>
      </c>
      <c r="D4537" s="13">
        <f>Retailers_stock_balance!D5611</f>
        <v/>
      </c>
      <c r="E4537" s="13">
        <f>Retailers_stock_balance!E5611</f>
        <v/>
      </c>
      <c r="F4537" s="13">
        <f>Retailers_stock_balance!F5611</f>
        <v/>
      </c>
      <c r="T4537" s="14">
        <f>IF(F4536=24,SUM(D4537:F4726),"")</f>
        <v/>
      </c>
      <c r="U4537" s="14" t="n">
        <v>0</v>
      </c>
      <c r="V4537" s="14">
        <f>IF(T4537="","",T4537-U4537)</f>
        <v/>
      </c>
      <c r="AS4537" s="13" t="n"/>
      <c r="AT4537" s="13" t="n"/>
      <c r="AU4537" s="13" t="n"/>
    </row>
    <row r="4538">
      <c r="C4538" s="13" t="n">
        <v>49</v>
      </c>
      <c r="D4538" s="13">
        <f>Retailers_stock_balance!D5612</f>
        <v/>
      </c>
      <c r="E4538" s="13">
        <f>Retailers_stock_balance!E5612</f>
        <v/>
      </c>
      <c r="F4538" s="13">
        <f>Retailers_stock_balance!F5612</f>
        <v/>
      </c>
      <c r="T4538" s="14">
        <f>IF(F4537=24,SUM(D4538:F4727),"")</f>
        <v/>
      </c>
      <c r="U4538" s="14" t="n">
        <v>0</v>
      </c>
      <c r="V4538" s="14">
        <f>IF(T4538="","",T4538-U4538)</f>
        <v/>
      </c>
      <c r="AS4538" s="13" t="n"/>
      <c r="AT4538" s="13" t="n"/>
      <c r="AU4538" s="13" t="n"/>
    </row>
    <row r="4539">
      <c r="C4539" s="13" t="n">
        <v>50</v>
      </c>
      <c r="D4539" s="13">
        <f>Retailers_stock_balance!D5613</f>
        <v/>
      </c>
      <c r="E4539" s="13">
        <f>Retailers_stock_balance!E5613</f>
        <v/>
      </c>
      <c r="F4539" s="13">
        <f>Retailers_stock_balance!F5613</f>
        <v/>
      </c>
      <c r="T4539" s="14">
        <f>IF(F4538=24,SUM(D4539:F4728),"")</f>
        <v/>
      </c>
      <c r="U4539" s="14" t="n">
        <v>0</v>
      </c>
      <c r="V4539" s="14">
        <f>IF(T4539="","",T4539-U4539)</f>
        <v/>
      </c>
      <c r="AS4539" s="13" t="n"/>
      <c r="AT4539" s="13" t="n"/>
      <c r="AU4539" s="13" t="n"/>
    </row>
    <row r="4540">
      <c r="C4540" s="13" t="n">
        <v>51</v>
      </c>
      <c r="D4540" s="13">
        <f>Retailers_stock_balance!D5614</f>
        <v/>
      </c>
      <c r="E4540" s="13">
        <f>Retailers_stock_balance!E5614</f>
        <v/>
      </c>
      <c r="F4540" s="13">
        <f>Retailers_stock_balance!F5614</f>
        <v/>
      </c>
      <c r="T4540" s="14">
        <f>IF(F4539=24,SUM(D4540:F4729),"")</f>
        <v/>
      </c>
      <c r="U4540" s="14" t="n">
        <v>0</v>
      </c>
      <c r="V4540" s="14">
        <f>IF(T4540="","",T4540-U4540)</f>
        <v/>
      </c>
      <c r="AS4540" s="13" t="n"/>
      <c r="AT4540" s="13" t="n"/>
      <c r="AU4540" s="13" t="n"/>
    </row>
    <row r="4541">
      <c r="C4541" s="13" t="n">
        <v>52</v>
      </c>
      <c r="D4541" s="13">
        <f>Retailers_stock_balance!D5615</f>
        <v/>
      </c>
      <c r="E4541" s="13">
        <f>Retailers_stock_balance!E5615</f>
        <v/>
      </c>
      <c r="F4541" s="13">
        <f>Retailers_stock_balance!F5615</f>
        <v/>
      </c>
      <c r="T4541" s="14">
        <f>IF(F4540=24,SUM(D4541:F4730),"")</f>
        <v/>
      </c>
      <c r="U4541" s="14" t="n">
        <v>0</v>
      </c>
      <c r="V4541" s="14">
        <f>IF(T4541="","",T4541-U4541)</f>
        <v/>
      </c>
      <c r="AS4541" s="13" t="n"/>
      <c r="AT4541" s="13" t="n"/>
      <c r="AU4541" s="13" t="n"/>
    </row>
    <row r="4542">
      <c r="C4542" s="13" t="n">
        <v>53</v>
      </c>
      <c r="D4542" s="13">
        <f>Retailers_stock_balance!D5616</f>
        <v/>
      </c>
      <c r="E4542" s="13">
        <f>Retailers_stock_balance!E5616</f>
        <v/>
      </c>
      <c r="F4542" s="13">
        <f>Retailers_stock_balance!F5616</f>
        <v/>
      </c>
      <c r="T4542" s="14">
        <f>IF(F4541=24,SUM(D4542:F4731),"")</f>
        <v/>
      </c>
      <c r="U4542" s="14" t="n">
        <v>0</v>
      </c>
      <c r="V4542" s="14">
        <f>IF(T4542="","",T4542-U4542)</f>
        <v/>
      </c>
      <c r="AS4542" s="13" t="n"/>
      <c r="AT4542" s="13" t="n"/>
      <c r="AU4542" s="13" t="n"/>
    </row>
    <row r="4543">
      <c r="C4543" s="13" t="n">
        <v>54</v>
      </c>
      <c r="D4543" s="13">
        <f>Retailers_stock_balance!D5617</f>
        <v/>
      </c>
      <c r="E4543" s="13">
        <f>Retailers_stock_balance!E5617</f>
        <v/>
      </c>
      <c r="F4543" s="13">
        <f>Retailers_stock_balance!F5617</f>
        <v/>
      </c>
      <c r="T4543" s="14">
        <f>IF(F4542=24,SUM(D4543:F4732),"")</f>
        <v/>
      </c>
      <c r="U4543" s="14" t="n">
        <v>0</v>
      </c>
      <c r="V4543" s="14">
        <f>IF(T4543="","",T4543-U4543)</f>
        <v/>
      </c>
      <c r="AS4543" s="13" t="n"/>
      <c r="AT4543" s="13" t="n"/>
      <c r="AU4543" s="13" t="n"/>
    </row>
    <row r="4544">
      <c r="C4544" s="13" t="n">
        <v>55</v>
      </c>
      <c r="D4544" s="13">
        <f>Retailers_stock_balance!D5618</f>
        <v/>
      </c>
      <c r="E4544" s="13">
        <f>Retailers_stock_balance!E5618</f>
        <v/>
      </c>
      <c r="F4544" s="13">
        <f>Retailers_stock_balance!F5618</f>
        <v/>
      </c>
      <c r="T4544" s="14">
        <f>IF(F4543=24,SUM(D4544:F4733),"")</f>
        <v/>
      </c>
      <c r="U4544" s="14" t="n">
        <v>0</v>
      </c>
      <c r="V4544" s="14">
        <f>IF(T4544="","",T4544-U4544)</f>
        <v/>
      </c>
      <c r="AS4544" s="13" t="n"/>
      <c r="AT4544" s="13" t="n"/>
      <c r="AU4544" s="13" t="n"/>
    </row>
    <row r="4545">
      <c r="C4545" s="13" t="n">
        <v>56</v>
      </c>
      <c r="D4545" s="13">
        <f>Retailers_stock_balance!D5619</f>
        <v/>
      </c>
      <c r="E4545" s="13">
        <f>Retailers_stock_balance!E5619</f>
        <v/>
      </c>
      <c r="F4545" s="13">
        <f>Retailers_stock_balance!F5619</f>
        <v/>
      </c>
      <c r="T4545" s="14">
        <f>IF(F4544=24,SUM(D4545:F4734),"")</f>
        <v/>
      </c>
      <c r="U4545" s="14" t="n">
        <v>0</v>
      </c>
      <c r="V4545" s="14">
        <f>IF(T4545="","",T4545-U4545)</f>
        <v/>
      </c>
      <c r="AS4545" s="13" t="n"/>
      <c r="AT4545" s="13" t="n"/>
      <c r="AU4545" s="13" t="n"/>
    </row>
    <row r="4546">
      <c r="C4546" s="13" t="n">
        <v>57</v>
      </c>
      <c r="D4546" s="13">
        <f>Retailers_stock_balance!D5620</f>
        <v/>
      </c>
      <c r="E4546" s="13">
        <f>Retailers_stock_balance!E5620</f>
        <v/>
      </c>
      <c r="F4546" s="13">
        <f>Retailers_stock_balance!F5620</f>
        <v/>
      </c>
      <c r="T4546" s="14">
        <f>IF(F4545=24,SUM(D4546:F4735),"")</f>
        <v/>
      </c>
      <c r="U4546" s="14" t="n">
        <v>0</v>
      </c>
      <c r="V4546" s="14">
        <f>IF(T4546="","",T4546-U4546)</f>
        <v/>
      </c>
      <c r="AS4546" s="13" t="n"/>
      <c r="AT4546" s="13" t="n"/>
      <c r="AU4546" s="13" t="n"/>
    </row>
    <row r="4547">
      <c r="C4547" s="13" t="n">
        <v>58</v>
      </c>
      <c r="D4547" s="13">
        <f>Retailers_stock_balance!D5621</f>
        <v/>
      </c>
      <c r="E4547" s="13">
        <f>Retailers_stock_balance!E5621</f>
        <v/>
      </c>
      <c r="F4547" s="13">
        <f>Retailers_stock_balance!F5621</f>
        <v/>
      </c>
      <c r="T4547" s="14">
        <f>IF(F4546=24,SUM(D4547:F4736),"")</f>
        <v/>
      </c>
      <c r="U4547" s="14" t="n">
        <v>0</v>
      </c>
      <c r="V4547" s="14">
        <f>IF(T4547="","",T4547-U4547)</f>
        <v/>
      </c>
      <c r="AS4547" s="13" t="n"/>
      <c r="AT4547" s="13" t="n"/>
      <c r="AU4547" s="13" t="n"/>
    </row>
    <row r="4548">
      <c r="C4548" s="13" t="n">
        <v>59</v>
      </c>
      <c r="D4548" s="13">
        <f>Retailers_stock_balance!D5622</f>
        <v/>
      </c>
      <c r="E4548" s="13">
        <f>Retailers_stock_balance!E5622</f>
        <v/>
      </c>
      <c r="F4548" s="13">
        <f>Retailers_stock_balance!F5622</f>
        <v/>
      </c>
      <c r="T4548" s="14">
        <f>IF(F4547=24,SUM(D4548:F4737),"")</f>
        <v/>
      </c>
      <c r="U4548" s="14" t="n">
        <v>0</v>
      </c>
      <c r="V4548" s="14">
        <f>IF(T4548="","",T4548-U4548)</f>
        <v/>
      </c>
      <c r="AS4548" s="13" t="n"/>
      <c r="AT4548" s="13" t="n"/>
      <c r="AU4548" s="13" t="n"/>
    </row>
    <row r="4549">
      <c r="C4549" s="13" t="n">
        <v>60</v>
      </c>
      <c r="D4549" s="13">
        <f>Retailers_stock_balance!D5623</f>
        <v/>
      </c>
      <c r="E4549" s="13">
        <f>Retailers_stock_balance!E5623</f>
        <v/>
      </c>
      <c r="F4549" s="13">
        <f>Retailers_stock_balance!F5623</f>
        <v/>
      </c>
      <c r="T4549" s="14">
        <f>IF(F4548=24,SUM(D4549:F4738),"")</f>
        <v/>
      </c>
      <c r="U4549" s="14" t="n">
        <v>0</v>
      </c>
      <c r="V4549" s="14">
        <f>IF(T4549="","",T4549-U4549)</f>
        <v/>
      </c>
      <c r="AS4549" s="13" t="n"/>
      <c r="AT4549" s="13" t="n"/>
      <c r="AU4549" s="13" t="n"/>
    </row>
    <row r="4550">
      <c r="C4550" s="13" t="n">
        <v>61</v>
      </c>
      <c r="D4550" s="13">
        <f>Retailers_stock_balance!D5624</f>
        <v/>
      </c>
      <c r="E4550" s="13">
        <f>Retailers_stock_balance!E5624</f>
        <v/>
      </c>
      <c r="F4550" s="13">
        <f>Retailers_stock_balance!F5624</f>
        <v/>
      </c>
      <c r="T4550" s="14">
        <f>IF(F4549=24,SUM(D4550:F4739),"")</f>
        <v/>
      </c>
      <c r="U4550" s="14" t="n">
        <v>0</v>
      </c>
      <c r="V4550" s="14">
        <f>IF(T4550="","",T4550-U4550)</f>
        <v/>
      </c>
      <c r="AS4550" s="13" t="n"/>
      <c r="AT4550" s="13" t="n"/>
      <c r="AU4550" s="13" t="n"/>
    </row>
    <row r="4551">
      <c r="C4551" s="13" t="n">
        <v>62</v>
      </c>
      <c r="D4551" s="13">
        <f>Retailers_stock_balance!D5625</f>
        <v/>
      </c>
      <c r="E4551" s="13">
        <f>Retailers_stock_balance!E5625</f>
        <v/>
      </c>
      <c r="F4551" s="13">
        <f>Retailers_stock_balance!F5625</f>
        <v/>
      </c>
      <c r="T4551" s="14">
        <f>IF(F4550=24,SUM(D4551:F4740),"")</f>
        <v/>
      </c>
      <c r="U4551" s="14" t="n">
        <v>0</v>
      </c>
      <c r="V4551" s="14">
        <f>IF(T4551="","",T4551-U4551)</f>
        <v/>
      </c>
      <c r="AS4551" s="13" t="n"/>
      <c r="AT4551" s="13" t="n"/>
      <c r="AU4551" s="13" t="n"/>
    </row>
    <row r="4552">
      <c r="C4552" s="13" t="n">
        <v>63</v>
      </c>
      <c r="D4552" s="13">
        <f>Retailers_stock_balance!D5626</f>
        <v/>
      </c>
      <c r="E4552" s="13">
        <f>Retailers_stock_balance!E5626</f>
        <v/>
      </c>
      <c r="F4552" s="13">
        <f>Retailers_stock_balance!F5626</f>
        <v/>
      </c>
      <c r="T4552" s="14">
        <f>IF(F4551=24,SUM(D4552:F4741),"")</f>
        <v/>
      </c>
      <c r="U4552" s="14" t="n">
        <v>0</v>
      </c>
      <c r="V4552" s="14">
        <f>IF(T4552="","",T4552-U4552)</f>
        <v/>
      </c>
      <c r="AS4552" s="13" t="n"/>
      <c r="AT4552" s="13" t="n"/>
      <c r="AU4552" s="13" t="n"/>
    </row>
    <row r="4553">
      <c r="C4553" s="13" t="n">
        <v>64</v>
      </c>
      <c r="D4553" s="13">
        <f>Retailers_stock_balance!D5627</f>
        <v/>
      </c>
      <c r="E4553" s="13">
        <f>Retailers_stock_balance!E5627</f>
        <v/>
      </c>
      <c r="F4553" s="13">
        <f>Retailers_stock_balance!F5627</f>
        <v/>
      </c>
      <c r="T4553" s="14">
        <f>IF(F4552=24,SUM(D4553:F4742),"")</f>
        <v/>
      </c>
      <c r="U4553" s="14" t="n">
        <v>0</v>
      </c>
      <c r="V4553" s="14">
        <f>IF(T4553="","",T4553-U4553)</f>
        <v/>
      </c>
      <c r="AS4553" s="13" t="n"/>
      <c r="AT4553" s="13" t="n"/>
      <c r="AU4553" s="13" t="n"/>
    </row>
    <row r="4554">
      <c r="C4554" s="13" t="n">
        <v>65</v>
      </c>
      <c r="D4554" s="13">
        <f>Retailers_stock_balance!D5628</f>
        <v/>
      </c>
      <c r="E4554" s="13">
        <f>Retailers_stock_balance!E5628</f>
        <v/>
      </c>
      <c r="F4554" s="13">
        <f>Retailers_stock_balance!F5628</f>
        <v/>
      </c>
      <c r="T4554" s="14">
        <f>IF(F4553=24,SUM(D4554:F4743),"")</f>
        <v/>
      </c>
      <c r="U4554" s="14" t="n">
        <v>0</v>
      </c>
      <c r="V4554" s="14">
        <f>IF(T4554="","",T4554-U4554)</f>
        <v/>
      </c>
      <c r="AS4554" s="13" t="n"/>
      <c r="AT4554" s="13" t="n"/>
      <c r="AU4554" s="13" t="n"/>
    </row>
    <row r="4555">
      <c r="C4555" s="13" t="n">
        <v>66</v>
      </c>
      <c r="D4555" s="13">
        <f>Retailers_stock_balance!D5629</f>
        <v/>
      </c>
      <c r="E4555" s="13">
        <f>Retailers_stock_balance!E5629</f>
        <v/>
      </c>
      <c r="F4555" s="13">
        <f>Retailers_stock_balance!F5629</f>
        <v/>
      </c>
      <c r="T4555" s="14">
        <f>IF(F4554=24,SUM(D4555:F4744),"")</f>
        <v/>
      </c>
      <c r="U4555" s="14" t="n">
        <v>0</v>
      </c>
      <c r="V4555" s="14">
        <f>IF(T4555="","",T4555-U4555)</f>
        <v/>
      </c>
      <c r="AS4555" s="13" t="n"/>
      <c r="AT4555" s="13" t="n"/>
      <c r="AU4555" s="13" t="n"/>
    </row>
    <row r="4556">
      <c r="C4556" s="13" t="n">
        <v>67</v>
      </c>
      <c r="D4556" s="13">
        <f>Retailers_stock_balance!D5630</f>
        <v/>
      </c>
      <c r="E4556" s="13">
        <f>Retailers_stock_balance!E5630</f>
        <v/>
      </c>
      <c r="F4556" s="13">
        <f>Retailers_stock_balance!F5630</f>
        <v/>
      </c>
      <c r="T4556" s="14">
        <f>IF(F4555=24,SUM(D4556:F4745),"")</f>
        <v/>
      </c>
      <c r="U4556" s="14" t="n">
        <v>0</v>
      </c>
      <c r="V4556" s="14">
        <f>IF(T4556="","",T4556-U4556)</f>
        <v/>
      </c>
      <c r="AS4556" s="13" t="n"/>
      <c r="AT4556" s="13" t="n"/>
      <c r="AU4556" s="13" t="n"/>
    </row>
    <row r="4557">
      <c r="C4557" s="13" t="n">
        <v>68</v>
      </c>
      <c r="D4557" s="13">
        <f>Retailers_stock_balance!D5631</f>
        <v/>
      </c>
      <c r="E4557" s="13">
        <f>Retailers_stock_balance!E5631</f>
        <v/>
      </c>
      <c r="F4557" s="13">
        <f>Retailers_stock_balance!F5631</f>
        <v/>
      </c>
      <c r="T4557" s="14">
        <f>IF(F4556=24,SUM(D4557:F4746),"")</f>
        <v/>
      </c>
      <c r="U4557" s="14" t="n">
        <v>0</v>
      </c>
      <c r="V4557" s="14">
        <f>IF(T4557="","",T4557-U4557)</f>
        <v/>
      </c>
      <c r="AS4557" s="13" t="n"/>
      <c r="AT4557" s="13" t="n"/>
      <c r="AU4557" s="13" t="n"/>
    </row>
    <row r="4558">
      <c r="C4558" s="13" t="n">
        <v>69</v>
      </c>
      <c r="D4558" s="13">
        <f>Retailers_stock_balance!D5632</f>
        <v/>
      </c>
      <c r="E4558" s="13">
        <f>Retailers_stock_balance!E5632</f>
        <v/>
      </c>
      <c r="F4558" s="13">
        <f>Retailers_stock_balance!F5632</f>
        <v/>
      </c>
      <c r="T4558" s="14">
        <f>IF(F4557=24,SUM(D4558:F4747),"")</f>
        <v/>
      </c>
      <c r="U4558" s="14" t="n">
        <v>0</v>
      </c>
      <c r="V4558" s="14">
        <f>IF(T4558="","",T4558-U4558)</f>
        <v/>
      </c>
      <c r="AS4558" s="13" t="n"/>
      <c r="AT4558" s="13" t="n"/>
      <c r="AU4558" s="13" t="n"/>
    </row>
    <row r="4559">
      <c r="C4559" s="13" t="n">
        <v>70</v>
      </c>
      <c r="D4559" s="13">
        <f>Retailers_stock_balance!D5633</f>
        <v/>
      </c>
      <c r="E4559" s="13">
        <f>Retailers_stock_balance!E5633</f>
        <v/>
      </c>
      <c r="F4559" s="13">
        <f>Retailers_stock_balance!F5633</f>
        <v/>
      </c>
      <c r="T4559" s="14">
        <f>IF(F4558=24,SUM(D4559:F4748),"")</f>
        <v/>
      </c>
      <c r="U4559" s="14" t="n">
        <v>0</v>
      </c>
      <c r="V4559" s="14">
        <f>IF(T4559="","",T4559-U4559)</f>
        <v/>
      </c>
      <c r="AS4559" s="13" t="n"/>
      <c r="AT4559" s="13" t="n"/>
      <c r="AU4559" s="13" t="n"/>
    </row>
    <row r="4560">
      <c r="C4560" s="13" t="n">
        <v>71</v>
      </c>
      <c r="D4560" s="13">
        <f>Retailers_stock_balance!D5634</f>
        <v/>
      </c>
      <c r="E4560" s="13">
        <f>Retailers_stock_balance!E5634</f>
        <v/>
      </c>
      <c r="F4560" s="13">
        <f>Retailers_stock_balance!F5634</f>
        <v/>
      </c>
      <c r="T4560" s="14">
        <f>IF(F4559=24,SUM(D4560:F4749),"")</f>
        <v/>
      </c>
      <c r="U4560" s="14" t="n">
        <v>0</v>
      </c>
      <c r="V4560" s="14">
        <f>IF(T4560="","",T4560-U4560)</f>
        <v/>
      </c>
      <c r="AS4560" s="13" t="n"/>
      <c r="AT4560" s="13" t="n"/>
      <c r="AU4560" s="13" t="n"/>
    </row>
    <row r="4561">
      <c r="C4561" s="13" t="n">
        <v>72</v>
      </c>
      <c r="D4561" s="13">
        <f>Retailers_stock_balance!D5635</f>
        <v/>
      </c>
      <c r="E4561" s="13">
        <f>Retailers_stock_balance!E5635</f>
        <v/>
      </c>
      <c r="F4561" s="13">
        <f>Retailers_stock_balance!F5635</f>
        <v/>
      </c>
      <c r="T4561" s="14">
        <f>IF(F4560=24,SUM(D4561:F4750),"")</f>
        <v/>
      </c>
      <c r="U4561" s="14" t="n">
        <v>0</v>
      </c>
      <c r="V4561" s="14">
        <f>IF(T4561="","",T4561-U4561)</f>
        <v/>
      </c>
      <c r="AS4561" s="13" t="n"/>
      <c r="AT4561" s="13" t="n"/>
      <c r="AU4561" s="13" t="n"/>
    </row>
    <row r="4562">
      <c r="C4562" s="13" t="n">
        <v>73</v>
      </c>
      <c r="D4562" s="13">
        <f>Retailers_stock_balance!D5636</f>
        <v/>
      </c>
      <c r="E4562" s="13">
        <f>Retailers_stock_balance!E5636</f>
        <v/>
      </c>
      <c r="F4562" s="13">
        <f>Retailers_stock_balance!F5636</f>
        <v/>
      </c>
      <c r="T4562" s="14">
        <f>IF(F4561=24,SUM(D4562:F4751),"")</f>
        <v/>
      </c>
      <c r="U4562" s="14" t="n">
        <v>0</v>
      </c>
      <c r="V4562" s="14">
        <f>IF(T4562="","",T4562-U4562)</f>
        <v/>
      </c>
      <c r="AS4562" s="13" t="n"/>
      <c r="AT4562" s="13" t="n"/>
      <c r="AU4562" s="13" t="n"/>
    </row>
    <row r="4563">
      <c r="C4563" s="13" t="n">
        <v>74</v>
      </c>
      <c r="D4563" s="13">
        <f>Retailers_stock_balance!D5637</f>
        <v/>
      </c>
      <c r="E4563" s="13">
        <f>Retailers_stock_balance!E5637</f>
        <v/>
      </c>
      <c r="F4563" s="13">
        <f>Retailers_stock_balance!F5637</f>
        <v/>
      </c>
      <c r="T4563" s="14">
        <f>IF(F4562=24,SUM(D4563:F4752),"")</f>
        <v/>
      </c>
      <c r="U4563" s="14" t="n">
        <v>0</v>
      </c>
      <c r="V4563" s="14">
        <f>IF(T4563="","",T4563-U4563)</f>
        <v/>
      </c>
      <c r="AS4563" s="13" t="n"/>
      <c r="AT4563" s="13" t="n"/>
      <c r="AU4563" s="13" t="n"/>
    </row>
    <row r="4564">
      <c r="C4564" s="13" t="n">
        <v>75</v>
      </c>
      <c r="D4564" s="13">
        <f>Retailers_stock_balance!D5638</f>
        <v/>
      </c>
      <c r="E4564" s="13">
        <f>Retailers_stock_balance!E5638</f>
        <v/>
      </c>
      <c r="F4564" s="13">
        <f>Retailers_stock_balance!F5638</f>
        <v/>
      </c>
      <c r="T4564" s="14">
        <f>IF(F4563=24,SUM(D4564:F4753),"")</f>
        <v/>
      </c>
      <c r="U4564" s="14" t="n">
        <v>0</v>
      </c>
      <c r="V4564" s="14">
        <f>IF(T4564="","",T4564-U4564)</f>
        <v/>
      </c>
      <c r="AS4564" s="13" t="n"/>
      <c r="AT4564" s="13" t="n"/>
      <c r="AU4564" s="13" t="n"/>
    </row>
    <row r="4565">
      <c r="C4565" s="13" t="n">
        <v>76</v>
      </c>
      <c r="D4565" s="13">
        <f>Retailers_stock_balance!D5639</f>
        <v/>
      </c>
      <c r="E4565" s="13">
        <f>Retailers_stock_balance!E5639</f>
        <v/>
      </c>
      <c r="F4565" s="13">
        <f>Retailers_stock_balance!F5639</f>
        <v/>
      </c>
      <c r="T4565" s="14">
        <f>IF(F4564=24,SUM(D4565:F4754),"")</f>
        <v/>
      </c>
      <c r="U4565" s="14" t="n">
        <v>0</v>
      </c>
      <c r="V4565" s="14">
        <f>IF(T4565="","",T4565-U4565)</f>
        <v/>
      </c>
      <c r="AS4565" s="13" t="n"/>
      <c r="AT4565" s="13" t="n"/>
      <c r="AU4565" s="13" t="n"/>
    </row>
    <row r="4566">
      <c r="C4566" s="13" t="n">
        <v>77</v>
      </c>
      <c r="D4566" s="13">
        <f>Retailers_stock_balance!D5640</f>
        <v/>
      </c>
      <c r="E4566" s="13">
        <f>Retailers_stock_balance!E5640</f>
        <v/>
      </c>
      <c r="F4566" s="13">
        <f>Retailers_stock_balance!F5640</f>
        <v/>
      </c>
      <c r="T4566" s="14">
        <f>IF(F4565=24,SUM(D4566:F4755),"")</f>
        <v/>
      </c>
      <c r="U4566" s="14" t="n">
        <v>0</v>
      </c>
      <c r="V4566" s="14">
        <f>IF(T4566="","",T4566-U4566)</f>
        <v/>
      </c>
      <c r="AS4566" s="13" t="n"/>
      <c r="AT4566" s="13" t="n"/>
      <c r="AU4566" s="13" t="n"/>
    </row>
    <row r="4567">
      <c r="C4567" s="13" t="n">
        <v>78</v>
      </c>
      <c r="D4567" s="13">
        <f>Retailers_stock_balance!D5641</f>
        <v/>
      </c>
      <c r="E4567" s="13">
        <f>Retailers_stock_balance!E5641</f>
        <v/>
      </c>
      <c r="F4567" s="13">
        <f>Retailers_stock_balance!F5641</f>
        <v/>
      </c>
      <c r="T4567" s="14">
        <f>IF(F4566=24,SUM(D4567:F4756),"")</f>
        <v/>
      </c>
      <c r="U4567" s="14" t="n">
        <v>0</v>
      </c>
      <c r="V4567" s="14">
        <f>IF(T4567="","",T4567-U4567)</f>
        <v/>
      </c>
      <c r="AS4567" s="13" t="n"/>
      <c r="AT4567" s="13" t="n"/>
      <c r="AU4567" s="13" t="n"/>
    </row>
    <row r="4568">
      <c r="C4568" s="13" t="n">
        <v>79</v>
      </c>
      <c r="D4568" s="13">
        <f>Retailers_stock_balance!D5642</f>
        <v/>
      </c>
      <c r="E4568" s="13">
        <f>Retailers_stock_balance!E5642</f>
        <v/>
      </c>
      <c r="F4568" s="13">
        <f>Retailers_stock_balance!F5642</f>
        <v/>
      </c>
      <c r="T4568" s="14">
        <f>IF(F4567=24,SUM(D4568:F4757),"")</f>
        <v/>
      </c>
      <c r="U4568" s="14" t="n">
        <v>0</v>
      </c>
      <c r="V4568" s="14">
        <f>IF(T4568="","",T4568-U4568)</f>
        <v/>
      </c>
      <c r="AS4568" s="13" t="n"/>
      <c r="AT4568" s="13" t="n"/>
      <c r="AU4568" s="13" t="n"/>
    </row>
    <row r="4569">
      <c r="C4569" s="13" t="n">
        <v>80</v>
      </c>
      <c r="D4569" s="13">
        <f>Retailers_stock_balance!D5643</f>
        <v/>
      </c>
      <c r="E4569" s="13">
        <f>Retailers_stock_balance!E5643</f>
        <v/>
      </c>
      <c r="F4569" s="13">
        <f>Retailers_stock_balance!F5643</f>
        <v/>
      </c>
      <c r="T4569" s="14">
        <f>IF(F4568=24,SUM(D4569:F4758),"")</f>
        <v/>
      </c>
      <c r="U4569" s="14" t="n">
        <v>0</v>
      </c>
      <c r="V4569" s="14">
        <f>IF(T4569="","",T4569-U4569)</f>
        <v/>
      </c>
      <c r="AS4569" s="13" t="n"/>
      <c r="AT4569" s="13" t="n"/>
      <c r="AU4569" s="13" t="n"/>
    </row>
    <row r="4570">
      <c r="C4570" s="13" t="n">
        <v>81</v>
      </c>
      <c r="D4570" s="13">
        <f>Retailers_stock_balance!D5644</f>
        <v/>
      </c>
      <c r="E4570" s="13">
        <f>Retailers_stock_balance!E5644</f>
        <v/>
      </c>
      <c r="F4570" s="13">
        <f>Retailers_stock_balance!F5644</f>
        <v/>
      </c>
      <c r="T4570" s="14">
        <f>IF(F4569=24,SUM(D4570:F4759),"")</f>
        <v/>
      </c>
      <c r="U4570" s="14" t="n">
        <v>0</v>
      </c>
      <c r="V4570" s="14">
        <f>IF(T4570="","",T4570-U4570)</f>
        <v/>
      </c>
      <c r="AS4570" s="13" t="n"/>
      <c r="AT4570" s="13" t="n"/>
      <c r="AU4570" s="13" t="n"/>
    </row>
    <row r="4571">
      <c r="C4571" s="13" t="n">
        <v>82</v>
      </c>
      <c r="D4571" s="13">
        <f>Retailers_stock_balance!D5645</f>
        <v/>
      </c>
      <c r="E4571" s="13">
        <f>Retailers_stock_balance!E5645</f>
        <v/>
      </c>
      <c r="F4571" s="13">
        <f>Retailers_stock_balance!F5645</f>
        <v/>
      </c>
      <c r="T4571" s="14">
        <f>IF(F4570=24,SUM(D4571:F4760),"")</f>
        <v/>
      </c>
      <c r="U4571" s="14" t="n">
        <v>0</v>
      </c>
      <c r="V4571" s="14">
        <f>IF(T4571="","",T4571-U4571)</f>
        <v/>
      </c>
      <c r="AS4571" s="13" t="n"/>
      <c r="AT4571" s="13" t="n"/>
      <c r="AU4571" s="13" t="n"/>
    </row>
    <row r="4572">
      <c r="C4572" s="13" t="n">
        <v>83</v>
      </c>
      <c r="D4572" s="13">
        <f>Retailers_stock_balance!D5646</f>
        <v/>
      </c>
      <c r="E4572" s="13">
        <f>Retailers_stock_balance!E5646</f>
        <v/>
      </c>
      <c r="F4572" s="13">
        <f>Retailers_stock_balance!F5646</f>
        <v/>
      </c>
      <c r="T4572" s="14">
        <f>IF(F4571=24,SUM(D4572:F4761),"")</f>
        <v/>
      </c>
      <c r="U4572" s="14" t="n">
        <v>0</v>
      </c>
      <c r="V4572" s="14">
        <f>IF(T4572="","",T4572-U4572)</f>
        <v/>
      </c>
      <c r="AS4572" s="13" t="n"/>
      <c r="AT4572" s="13" t="n"/>
      <c r="AU4572" s="13" t="n"/>
    </row>
    <row r="4573">
      <c r="C4573" s="13" t="n">
        <v>84</v>
      </c>
      <c r="D4573" s="13">
        <f>Retailers_stock_balance!D5647</f>
        <v/>
      </c>
      <c r="E4573" s="13">
        <f>Retailers_stock_balance!E5647</f>
        <v/>
      </c>
      <c r="F4573" s="13">
        <f>Retailers_stock_balance!F5647</f>
        <v/>
      </c>
      <c r="T4573" s="14">
        <f>IF(F4572=24,SUM(D4573:F4762),"")</f>
        <v/>
      </c>
      <c r="U4573" s="14" t="n">
        <v>0</v>
      </c>
      <c r="V4573" s="14">
        <f>IF(T4573="","",T4573-U4573)</f>
        <v/>
      </c>
      <c r="AS4573" s="13" t="n"/>
      <c r="AT4573" s="13" t="n"/>
      <c r="AU4573" s="13" t="n"/>
    </row>
    <row r="4574">
      <c r="C4574" s="13" t="n">
        <v>85</v>
      </c>
      <c r="D4574" s="13">
        <f>Retailers_stock_balance!D5648</f>
        <v/>
      </c>
      <c r="E4574" s="13">
        <f>Retailers_stock_balance!E5648</f>
        <v/>
      </c>
      <c r="F4574" s="13">
        <f>Retailers_stock_balance!F5648</f>
        <v/>
      </c>
      <c r="T4574" s="14">
        <f>IF(F4573=24,SUM(D4574:F4763),"")</f>
        <v/>
      </c>
      <c r="U4574" s="14" t="n">
        <v>0</v>
      </c>
      <c r="V4574" s="14">
        <f>IF(T4574="","",T4574-U4574)</f>
        <v/>
      </c>
      <c r="AS4574" s="13" t="n"/>
      <c r="AT4574" s="13" t="n"/>
      <c r="AU4574" s="13" t="n"/>
    </row>
    <row r="4575">
      <c r="C4575" s="13" t="n">
        <v>86</v>
      </c>
      <c r="D4575" s="13">
        <f>Retailers_stock_balance!D5649</f>
        <v/>
      </c>
      <c r="E4575" s="13">
        <f>Retailers_stock_balance!E5649</f>
        <v/>
      </c>
      <c r="F4575" s="13">
        <f>Retailers_stock_balance!F5649</f>
        <v/>
      </c>
      <c r="T4575" s="14">
        <f>IF(F4574=24,SUM(D4575:F4764),"")</f>
        <v/>
      </c>
      <c r="U4575" s="14" t="n">
        <v>0</v>
      </c>
      <c r="V4575" s="14">
        <f>IF(T4575="","",T4575-U4575)</f>
        <v/>
      </c>
      <c r="AS4575" s="13" t="n"/>
      <c r="AT4575" s="13" t="n"/>
      <c r="AU4575" s="13" t="n"/>
    </row>
    <row r="4576">
      <c r="C4576" s="13" t="n">
        <v>87</v>
      </c>
      <c r="D4576" s="13">
        <f>Retailers_stock_balance!D5650</f>
        <v/>
      </c>
      <c r="E4576" s="13">
        <f>Retailers_stock_balance!E5650</f>
        <v/>
      </c>
      <c r="F4576" s="13">
        <f>Retailers_stock_balance!F5650</f>
        <v/>
      </c>
      <c r="T4576" s="14">
        <f>IF(F4575=24,SUM(D4576:F4765),"")</f>
        <v/>
      </c>
      <c r="U4576" s="14" t="n">
        <v>0</v>
      </c>
      <c r="V4576" s="14">
        <f>IF(T4576="","",T4576-U4576)</f>
        <v/>
      </c>
      <c r="AS4576" s="13" t="n"/>
      <c r="AT4576" s="13" t="n"/>
      <c r="AU4576" s="13" t="n"/>
    </row>
    <row r="4577">
      <c r="C4577" s="13" t="n">
        <v>88</v>
      </c>
      <c r="D4577" s="13">
        <f>Retailers_stock_balance!D5651</f>
        <v/>
      </c>
      <c r="E4577" s="13">
        <f>Retailers_stock_balance!E5651</f>
        <v/>
      </c>
      <c r="F4577" s="13">
        <f>Retailers_stock_balance!F5651</f>
        <v/>
      </c>
      <c r="T4577" s="14">
        <f>IF(F4576=24,SUM(D4577:F4766),"")</f>
        <v/>
      </c>
      <c r="U4577" s="14" t="n">
        <v>0</v>
      </c>
      <c r="V4577" s="14">
        <f>IF(T4577="","",T4577-U4577)</f>
        <v/>
      </c>
      <c r="AS4577" s="13" t="n"/>
      <c r="AT4577" s="13" t="n"/>
      <c r="AU4577" s="13" t="n"/>
    </row>
    <row r="4578">
      <c r="C4578" s="13" t="n">
        <v>89</v>
      </c>
      <c r="D4578" s="13">
        <f>Retailers_stock_balance!D5652</f>
        <v/>
      </c>
      <c r="E4578" s="13">
        <f>Retailers_stock_balance!E5652</f>
        <v/>
      </c>
      <c r="F4578" s="13">
        <f>Retailers_stock_balance!F5652</f>
        <v/>
      </c>
      <c r="T4578" s="14">
        <f>IF(F4577=24,SUM(D4578:F4767),"")</f>
        <v/>
      </c>
      <c r="U4578" s="14" t="n">
        <v>0</v>
      </c>
      <c r="V4578" s="14">
        <f>IF(T4578="","",T4578-U4578)</f>
        <v/>
      </c>
      <c r="AS4578" s="13" t="n"/>
      <c r="AT4578" s="13" t="n"/>
      <c r="AU4578" s="13" t="n"/>
    </row>
    <row r="4579">
      <c r="C4579" s="13" t="n">
        <v>90</v>
      </c>
      <c r="D4579" s="13">
        <f>Retailers_stock_balance!D5653</f>
        <v/>
      </c>
      <c r="E4579" s="13">
        <f>Retailers_stock_balance!E5653</f>
        <v/>
      </c>
      <c r="F4579" s="13">
        <f>Retailers_stock_balance!F5653</f>
        <v/>
      </c>
      <c r="T4579" s="14">
        <f>IF(F4578=24,SUM(D4579:F4768),"")</f>
        <v/>
      </c>
      <c r="U4579" s="14" t="n">
        <v>0</v>
      </c>
      <c r="V4579" s="14">
        <f>IF(T4579="","",T4579-U4579)</f>
        <v/>
      </c>
      <c r="AS4579" s="13" t="n"/>
      <c r="AT4579" s="13" t="n"/>
      <c r="AU4579" s="13" t="n"/>
    </row>
    <row r="4580">
      <c r="C4580" s="13" t="n">
        <v>91</v>
      </c>
      <c r="D4580" s="13">
        <f>Retailers_stock_balance!D5654</f>
        <v/>
      </c>
      <c r="E4580" s="13">
        <f>Retailers_stock_balance!E5654</f>
        <v/>
      </c>
      <c r="F4580" s="13">
        <f>Retailers_stock_balance!F5654</f>
        <v/>
      </c>
      <c r="T4580" s="14">
        <f>IF(F4579=24,SUM(D4580:F4769),"")</f>
        <v/>
      </c>
      <c r="U4580" s="14" t="n">
        <v>0</v>
      </c>
      <c r="V4580" s="14">
        <f>IF(T4580="","",T4580-U4580)</f>
        <v/>
      </c>
      <c r="AS4580" s="13" t="n"/>
      <c r="AT4580" s="13" t="n"/>
      <c r="AU4580" s="13" t="n"/>
    </row>
    <row r="4581">
      <c r="C4581" s="13" t="n">
        <v>92</v>
      </c>
      <c r="D4581" s="13">
        <f>Retailers_stock_balance!D5655</f>
        <v/>
      </c>
      <c r="E4581" s="13">
        <f>Retailers_stock_balance!E5655</f>
        <v/>
      </c>
      <c r="F4581" s="13">
        <f>Retailers_stock_balance!F5655</f>
        <v/>
      </c>
      <c r="T4581" s="14">
        <f>IF(F4580=24,SUM(D4581:F4770),"")</f>
        <v/>
      </c>
      <c r="U4581" s="14" t="n">
        <v>0</v>
      </c>
      <c r="V4581" s="14">
        <f>IF(T4581="","",T4581-U4581)</f>
        <v/>
      </c>
      <c r="AS4581" s="13" t="n"/>
      <c r="AT4581" s="13" t="n"/>
      <c r="AU4581" s="13" t="n"/>
    </row>
    <row r="4582">
      <c r="C4582" s="13" t="n">
        <v>93</v>
      </c>
      <c r="D4582" s="13">
        <f>Retailers_stock_balance!D5656</f>
        <v/>
      </c>
      <c r="E4582" s="13">
        <f>Retailers_stock_balance!E5656</f>
        <v/>
      </c>
      <c r="F4582" s="13">
        <f>Retailers_stock_balance!F5656</f>
        <v/>
      </c>
      <c r="T4582" s="14">
        <f>IF(F4581=24,SUM(D4582:F4771),"")</f>
        <v/>
      </c>
      <c r="U4582" s="14" t="n">
        <v>0</v>
      </c>
      <c r="V4582" s="14">
        <f>IF(T4582="","",T4582-U4582)</f>
        <v/>
      </c>
      <c r="AS4582" s="13" t="n"/>
      <c r="AT4582" s="13" t="n"/>
      <c r="AU4582" s="13" t="n"/>
    </row>
    <row r="4583">
      <c r="C4583" s="13" t="n">
        <v>94</v>
      </c>
      <c r="D4583" s="13">
        <f>Retailers_stock_balance!D5657</f>
        <v/>
      </c>
      <c r="E4583" s="13">
        <f>Retailers_stock_balance!E5657</f>
        <v/>
      </c>
      <c r="F4583" s="13">
        <f>Retailers_stock_balance!F5657</f>
        <v/>
      </c>
      <c r="T4583" s="14">
        <f>IF(F4582=24,SUM(D4583:F4772),"")</f>
        <v/>
      </c>
      <c r="U4583" s="14" t="n">
        <v>0</v>
      </c>
      <c r="V4583" s="14">
        <f>IF(T4583="","",T4583-U4583)</f>
        <v/>
      </c>
      <c r="AS4583" s="13" t="n"/>
      <c r="AT4583" s="13" t="n"/>
      <c r="AU4583" s="13" t="n"/>
    </row>
    <row r="4584">
      <c r="C4584" s="13" t="n">
        <v>95</v>
      </c>
      <c r="D4584" s="13">
        <f>Retailers_stock_balance!D5658</f>
        <v/>
      </c>
      <c r="E4584" s="13">
        <f>Retailers_stock_balance!E5658</f>
        <v/>
      </c>
      <c r="F4584" s="13">
        <f>Retailers_stock_balance!F5658</f>
        <v/>
      </c>
      <c r="T4584" s="14">
        <f>IF(F4583=24,SUM(D4584:F4773),"")</f>
        <v/>
      </c>
      <c r="U4584" s="14" t="n">
        <v>0</v>
      </c>
      <c r="V4584" s="14">
        <f>IF(T4584="","",T4584-U4584)</f>
        <v/>
      </c>
      <c r="AS4584" s="13" t="n"/>
      <c r="AT4584" s="13" t="n"/>
      <c r="AU4584" s="13" t="n"/>
    </row>
    <row r="4585">
      <c r="C4585" s="13" t="n">
        <v>96</v>
      </c>
      <c r="D4585" s="13">
        <f>Retailers_stock_balance!D5659</f>
        <v/>
      </c>
      <c r="E4585" s="13">
        <f>Retailers_stock_balance!E5659</f>
        <v/>
      </c>
      <c r="F4585" s="13">
        <f>Retailers_stock_balance!F5659</f>
        <v/>
      </c>
      <c r="T4585" s="14">
        <f>IF(F4584=24,SUM(D4585:F4774),"")</f>
        <v/>
      </c>
      <c r="U4585" s="14" t="n">
        <v>0</v>
      </c>
      <c r="V4585" s="14">
        <f>IF(T4585="","",T4585-U4585)</f>
        <v/>
      </c>
      <c r="AS4585" s="13" t="n"/>
      <c r="AT4585" s="13" t="n"/>
      <c r="AU4585" s="13" t="n"/>
    </row>
    <row r="4586">
      <c r="C4586" s="13" t="n">
        <v>97</v>
      </c>
      <c r="D4586" s="13">
        <f>Retailers_stock_balance!D5660</f>
        <v/>
      </c>
      <c r="E4586" s="13">
        <f>Retailers_stock_balance!E5660</f>
        <v/>
      </c>
      <c r="F4586" s="13">
        <f>Retailers_stock_balance!F5660</f>
        <v/>
      </c>
      <c r="T4586" s="14">
        <f>IF(F4585=24,SUM(D4586:F4775),"")</f>
        <v/>
      </c>
      <c r="U4586" s="14" t="n">
        <v>0</v>
      </c>
      <c r="V4586" s="14">
        <f>IF(T4586="","",T4586-U4586)</f>
        <v/>
      </c>
      <c r="AS4586" s="13" t="n"/>
      <c r="AT4586" s="13" t="n"/>
      <c r="AU4586" s="13" t="n"/>
    </row>
    <row r="4587">
      <c r="C4587" s="13" t="n">
        <v>98</v>
      </c>
      <c r="D4587" s="13">
        <f>Retailers_stock_balance!D5661</f>
        <v/>
      </c>
      <c r="E4587" s="13">
        <f>Retailers_stock_balance!E5661</f>
        <v/>
      </c>
      <c r="F4587" s="13">
        <f>Retailers_stock_balance!F5661</f>
        <v/>
      </c>
      <c r="T4587" s="14">
        <f>IF(F4586=24,SUM(D4587:F4776),"")</f>
        <v/>
      </c>
      <c r="U4587" s="14" t="n">
        <v>0</v>
      </c>
      <c r="V4587" s="14">
        <f>IF(T4587="","",T4587-U4587)</f>
        <v/>
      </c>
      <c r="AS4587" s="13" t="n"/>
      <c r="AT4587" s="13" t="n"/>
      <c r="AU4587" s="13" t="n"/>
    </row>
    <row r="4588">
      <c r="C4588" s="13" t="n">
        <v>99</v>
      </c>
      <c r="D4588" s="13">
        <f>Retailers_stock_balance!D5662</f>
        <v/>
      </c>
      <c r="E4588" s="13">
        <f>Retailers_stock_balance!E5662</f>
        <v/>
      </c>
      <c r="F4588" s="13">
        <f>Retailers_stock_balance!F5662</f>
        <v/>
      </c>
      <c r="T4588" s="14">
        <f>IF(F4587=24,SUM(D4588:F4777),"")</f>
        <v/>
      </c>
      <c r="U4588" s="14" t="n">
        <v>0</v>
      </c>
      <c r="V4588" s="14">
        <f>IF(T4588="","",T4588-U4588)</f>
        <v/>
      </c>
      <c r="AS4588" s="13" t="n"/>
      <c r="AT4588" s="13" t="n"/>
      <c r="AU4588" s="13" t="n"/>
    </row>
    <row r="4589">
      <c r="C4589" s="13" t="n">
        <v>100</v>
      </c>
      <c r="D4589" s="13">
        <f>Retailers_stock_balance!D5663</f>
        <v/>
      </c>
      <c r="E4589" s="13">
        <f>Retailers_stock_balance!E5663</f>
        <v/>
      </c>
      <c r="F4589" s="13">
        <f>Retailers_stock_balance!F5663</f>
        <v/>
      </c>
      <c r="T4589" s="14">
        <f>IF(F4588=24,SUM(D4589:F4778),"")</f>
        <v/>
      </c>
      <c r="U4589" s="14" t="n">
        <v>0</v>
      </c>
      <c r="V4589" s="14">
        <f>IF(T4589="","",T4589-U4589)</f>
        <v/>
      </c>
      <c r="AS4589" s="13" t="n"/>
      <c r="AT4589" s="13" t="n"/>
      <c r="AU4589" s="13" t="n"/>
    </row>
    <row r="4590">
      <c r="C4590" s="13" t="n">
        <v>101</v>
      </c>
      <c r="D4590" s="13">
        <f>Retailers_stock_balance!D5664</f>
        <v/>
      </c>
      <c r="E4590" s="13">
        <f>Retailers_stock_balance!E5664</f>
        <v/>
      </c>
      <c r="F4590" s="13">
        <f>Retailers_stock_balance!F5664</f>
        <v/>
      </c>
      <c r="T4590" s="14">
        <f>IF(F4589=24,SUM(D4590:F4779),"")</f>
        <v/>
      </c>
      <c r="U4590" s="14" t="n">
        <v>0</v>
      </c>
      <c r="V4590" s="14">
        <f>IF(T4590="","",T4590-U4590)</f>
        <v/>
      </c>
      <c r="AS4590" s="13" t="n"/>
      <c r="AT4590" s="13" t="n"/>
      <c r="AU4590" s="13" t="n"/>
    </row>
    <row r="4591">
      <c r="C4591" s="13" t="n">
        <v>102</v>
      </c>
      <c r="D4591" s="13">
        <f>Retailers_stock_balance!D5665</f>
        <v/>
      </c>
      <c r="E4591" s="13">
        <f>Retailers_stock_balance!E5665</f>
        <v/>
      </c>
      <c r="F4591" s="13">
        <f>Retailers_stock_balance!F5665</f>
        <v/>
      </c>
      <c r="T4591" s="14">
        <f>IF(F4590=24,SUM(D4591:F4780),"")</f>
        <v/>
      </c>
      <c r="U4591" s="14" t="n">
        <v>0</v>
      </c>
      <c r="V4591" s="14">
        <f>IF(T4591="","",T4591-U4591)</f>
        <v/>
      </c>
      <c r="AS4591" s="13" t="n"/>
      <c r="AT4591" s="13" t="n"/>
      <c r="AU4591" s="13" t="n"/>
    </row>
    <row r="4592">
      <c r="C4592" s="13" t="n">
        <v>103</v>
      </c>
      <c r="D4592" s="13">
        <f>Retailers_stock_balance!D5666</f>
        <v/>
      </c>
      <c r="E4592" s="13">
        <f>Retailers_stock_balance!E5666</f>
        <v/>
      </c>
      <c r="F4592" s="13">
        <f>Retailers_stock_balance!F5666</f>
        <v/>
      </c>
      <c r="T4592" s="14">
        <f>IF(F4591=24,SUM(D4592:F4781),"")</f>
        <v/>
      </c>
      <c r="U4592" s="14" t="n">
        <v>0</v>
      </c>
      <c r="V4592" s="14">
        <f>IF(T4592="","",T4592-U4592)</f>
        <v/>
      </c>
      <c r="AS4592" s="13" t="n"/>
      <c r="AT4592" s="13" t="n"/>
      <c r="AU4592" s="13" t="n"/>
    </row>
    <row r="4593">
      <c r="C4593" s="13" t="n">
        <v>104</v>
      </c>
      <c r="D4593" s="13">
        <f>Retailers_stock_balance!D5667</f>
        <v/>
      </c>
      <c r="E4593" s="13">
        <f>Retailers_stock_balance!E5667</f>
        <v/>
      </c>
      <c r="F4593" s="13">
        <f>Retailers_stock_balance!F5667</f>
        <v/>
      </c>
      <c r="T4593" s="14">
        <f>IF(F4592=24,SUM(D4593:F4782),"")</f>
        <v/>
      </c>
      <c r="U4593" s="14" t="n">
        <v>0</v>
      </c>
      <c r="V4593" s="14">
        <f>IF(T4593="","",T4593-U4593)</f>
        <v/>
      </c>
      <c r="AS4593" s="13" t="n"/>
      <c r="AT4593" s="13" t="n"/>
      <c r="AU4593" s="13" t="n"/>
    </row>
    <row r="4594">
      <c r="C4594" s="13" t="n">
        <v>105</v>
      </c>
      <c r="D4594" s="13">
        <f>Retailers_stock_balance!D5668</f>
        <v/>
      </c>
      <c r="E4594" s="13">
        <f>Retailers_stock_balance!E5668</f>
        <v/>
      </c>
      <c r="F4594" s="13">
        <f>Retailers_stock_balance!F5668</f>
        <v/>
      </c>
      <c r="T4594" s="14">
        <f>IF(F4593=24,SUM(D4594:F4783),"")</f>
        <v/>
      </c>
      <c r="U4594" s="14" t="n">
        <v>0</v>
      </c>
      <c r="V4594" s="14">
        <f>IF(T4594="","",T4594-U4594)</f>
        <v/>
      </c>
      <c r="AS4594" s="13" t="n"/>
      <c r="AT4594" s="13" t="n"/>
      <c r="AU4594" s="13" t="n"/>
    </row>
    <row r="4595">
      <c r="C4595" s="13" t="n">
        <v>106</v>
      </c>
      <c r="D4595" s="13">
        <f>Retailers_stock_balance!D5669</f>
        <v/>
      </c>
      <c r="E4595" s="13">
        <f>Retailers_stock_balance!E5669</f>
        <v/>
      </c>
      <c r="F4595" s="13">
        <f>Retailers_stock_balance!F5669</f>
        <v/>
      </c>
      <c r="T4595" s="14">
        <f>IF(F4594=24,SUM(D4595:F4784),"")</f>
        <v/>
      </c>
      <c r="U4595" s="14" t="n">
        <v>0</v>
      </c>
      <c r="V4595" s="14">
        <f>IF(T4595="","",T4595-U4595)</f>
        <v/>
      </c>
      <c r="AS4595" s="13" t="n"/>
      <c r="AT4595" s="13" t="n"/>
      <c r="AU4595" s="13" t="n"/>
    </row>
    <row r="4596">
      <c r="C4596" s="13" t="n">
        <v>107</v>
      </c>
      <c r="D4596" s="13">
        <f>Retailers_stock_balance!D5670</f>
        <v/>
      </c>
      <c r="E4596" s="13">
        <f>Retailers_stock_balance!E5670</f>
        <v/>
      </c>
      <c r="F4596" s="13">
        <f>Retailers_stock_balance!F5670</f>
        <v/>
      </c>
      <c r="T4596" s="14">
        <f>IF(F4595=24,SUM(D4596:F4785),"")</f>
        <v/>
      </c>
      <c r="U4596" s="14" t="n">
        <v>0</v>
      </c>
      <c r="V4596" s="14">
        <f>IF(T4596="","",T4596-U4596)</f>
        <v/>
      </c>
      <c r="AS4596" s="13" t="n"/>
      <c r="AT4596" s="13" t="n"/>
      <c r="AU4596" s="13" t="n"/>
    </row>
    <row r="4597">
      <c r="C4597" s="13" t="n">
        <v>108</v>
      </c>
      <c r="D4597" s="13">
        <f>Retailers_stock_balance!D5671</f>
        <v/>
      </c>
      <c r="E4597" s="13">
        <f>Retailers_stock_balance!E5671</f>
        <v/>
      </c>
      <c r="F4597" s="13">
        <f>Retailers_stock_balance!F5671</f>
        <v/>
      </c>
      <c r="T4597" s="14">
        <f>IF(F4596=24,SUM(D4597:F4786),"")</f>
        <v/>
      </c>
      <c r="U4597" s="14" t="n">
        <v>0</v>
      </c>
      <c r="V4597" s="14">
        <f>IF(T4597="","",T4597-U4597)</f>
        <v/>
      </c>
      <c r="AS4597" s="13" t="n"/>
      <c r="AT4597" s="13" t="n"/>
      <c r="AU4597" s="13" t="n"/>
    </row>
    <row r="4598">
      <c r="C4598" s="13" t="n">
        <v>109</v>
      </c>
      <c r="D4598" s="13">
        <f>Retailers_stock_balance!D5672</f>
        <v/>
      </c>
      <c r="E4598" s="13">
        <f>Retailers_stock_balance!E5672</f>
        <v/>
      </c>
      <c r="F4598" s="13">
        <f>Retailers_stock_balance!F5672</f>
        <v/>
      </c>
      <c r="T4598" s="14">
        <f>IF(F4597=24,SUM(D4598:F4787),"")</f>
        <v/>
      </c>
      <c r="U4598" s="14" t="n">
        <v>0</v>
      </c>
      <c r="V4598" s="14">
        <f>IF(T4598="","",T4598-U4598)</f>
        <v/>
      </c>
      <c r="AS4598" s="13" t="n"/>
      <c r="AT4598" s="13" t="n"/>
      <c r="AU4598" s="13" t="n"/>
    </row>
    <row r="4599">
      <c r="C4599" s="13" t="n">
        <v>110</v>
      </c>
      <c r="D4599" s="13">
        <f>Retailers_stock_balance!D5673</f>
        <v/>
      </c>
      <c r="E4599" s="13">
        <f>Retailers_stock_balance!E5673</f>
        <v/>
      </c>
      <c r="F4599" s="13">
        <f>Retailers_stock_balance!F5673</f>
        <v/>
      </c>
      <c r="T4599" s="14">
        <f>IF(F4598=24,SUM(D4599:F4788),"")</f>
        <v/>
      </c>
      <c r="U4599" s="14" t="n">
        <v>0</v>
      </c>
      <c r="V4599" s="14">
        <f>IF(T4599="","",T4599-U4599)</f>
        <v/>
      </c>
      <c r="AS4599" s="13" t="n"/>
      <c r="AT4599" s="13" t="n"/>
      <c r="AU4599" s="13" t="n"/>
    </row>
    <row r="4600">
      <c r="C4600" s="13" t="n">
        <v>111</v>
      </c>
      <c r="D4600" s="13">
        <f>Retailers_stock_balance!D5674</f>
        <v/>
      </c>
      <c r="E4600" s="13">
        <f>Retailers_stock_balance!E5674</f>
        <v/>
      </c>
      <c r="F4600" s="13">
        <f>Retailers_stock_balance!F5674</f>
        <v/>
      </c>
      <c r="T4600" s="14">
        <f>IF(F4599=24,SUM(D4600:F4789),"")</f>
        <v/>
      </c>
      <c r="U4600" s="14" t="n">
        <v>0</v>
      </c>
      <c r="V4600" s="14">
        <f>IF(T4600="","",T4600-U4600)</f>
        <v/>
      </c>
      <c r="AS4600" s="13" t="n"/>
      <c r="AT4600" s="13" t="n"/>
      <c r="AU4600" s="13" t="n"/>
    </row>
    <row r="4601">
      <c r="C4601" s="13" t="n">
        <v>112</v>
      </c>
      <c r="D4601" s="13">
        <f>Retailers_stock_balance!D5675</f>
        <v/>
      </c>
      <c r="E4601" s="13">
        <f>Retailers_stock_balance!E5675</f>
        <v/>
      </c>
      <c r="F4601" s="13">
        <f>Retailers_stock_balance!F5675</f>
        <v/>
      </c>
      <c r="T4601" s="14">
        <f>IF(F4600=24,SUM(D4601:F4790),"")</f>
        <v/>
      </c>
      <c r="U4601" s="14" t="n">
        <v>0</v>
      </c>
      <c r="V4601" s="14">
        <f>IF(T4601="","",T4601-U4601)</f>
        <v/>
      </c>
      <c r="AS4601" s="13" t="n"/>
      <c r="AT4601" s="13" t="n"/>
      <c r="AU4601" s="13" t="n"/>
    </row>
    <row r="4602">
      <c r="C4602" s="13" t="n">
        <v>113</v>
      </c>
      <c r="D4602" s="13">
        <f>Retailers_stock_balance!D5676</f>
        <v/>
      </c>
      <c r="E4602" s="13">
        <f>Retailers_stock_balance!E5676</f>
        <v/>
      </c>
      <c r="F4602" s="13">
        <f>Retailers_stock_balance!F5676</f>
        <v/>
      </c>
      <c r="T4602" s="14">
        <f>IF(F4601=24,SUM(D4602:F4791),"")</f>
        <v/>
      </c>
      <c r="U4602" s="14" t="n">
        <v>0</v>
      </c>
      <c r="V4602" s="14">
        <f>IF(T4602="","",T4602-U4602)</f>
        <v/>
      </c>
      <c r="AS4602" s="13" t="n"/>
      <c r="AT4602" s="13" t="n"/>
      <c r="AU4602" s="13" t="n"/>
    </row>
    <row r="4603">
      <c r="C4603" s="13" t="n">
        <v>114</v>
      </c>
      <c r="D4603" s="13">
        <f>Retailers_stock_balance!D5677</f>
        <v/>
      </c>
      <c r="E4603" s="13">
        <f>Retailers_stock_balance!E5677</f>
        <v/>
      </c>
      <c r="F4603" s="13">
        <f>Retailers_stock_balance!F5677</f>
        <v/>
      </c>
      <c r="T4603" s="14">
        <f>IF(F4602=24,SUM(D4603:F4792),"")</f>
        <v/>
      </c>
      <c r="U4603" s="14" t="n">
        <v>0</v>
      </c>
      <c r="V4603" s="14">
        <f>IF(T4603="","",T4603-U4603)</f>
        <v/>
      </c>
      <c r="AS4603" s="13" t="n"/>
      <c r="AT4603" s="13" t="n"/>
      <c r="AU4603" s="13" t="n"/>
    </row>
    <row r="4604">
      <c r="C4604" s="13" t="n">
        <v>115</v>
      </c>
      <c r="D4604" s="13">
        <f>Retailers_stock_balance!D5678</f>
        <v/>
      </c>
      <c r="E4604" s="13">
        <f>Retailers_stock_balance!E5678</f>
        <v/>
      </c>
      <c r="F4604" s="13">
        <f>Retailers_stock_balance!F5678</f>
        <v/>
      </c>
      <c r="T4604" s="14">
        <f>IF(F4603=24,SUM(D4604:F4793),"")</f>
        <v/>
      </c>
      <c r="U4604" s="14" t="n">
        <v>0</v>
      </c>
      <c r="V4604" s="14">
        <f>IF(T4604="","",T4604-U4604)</f>
        <v/>
      </c>
      <c r="AS4604" s="13" t="n"/>
      <c r="AT4604" s="13" t="n"/>
      <c r="AU4604" s="13" t="n"/>
    </row>
    <row r="4605">
      <c r="C4605" s="13" t="n">
        <v>116</v>
      </c>
      <c r="D4605" s="13">
        <f>Retailers_stock_balance!D5679</f>
        <v/>
      </c>
      <c r="E4605" s="13">
        <f>Retailers_stock_balance!E5679</f>
        <v/>
      </c>
      <c r="F4605" s="13">
        <f>Retailers_stock_balance!F5679</f>
        <v/>
      </c>
      <c r="T4605" s="14">
        <f>IF(F4604=24,SUM(D4605:F4794),"")</f>
        <v/>
      </c>
      <c r="U4605" s="14" t="n">
        <v>0</v>
      </c>
      <c r="V4605" s="14">
        <f>IF(T4605="","",T4605-U4605)</f>
        <v/>
      </c>
      <c r="AS4605" s="13" t="n"/>
      <c r="AT4605" s="13" t="n"/>
      <c r="AU4605" s="13" t="n"/>
    </row>
    <row r="4606">
      <c r="C4606" s="13" t="n">
        <v>117</v>
      </c>
      <c r="D4606" s="13">
        <f>Retailers_stock_balance!D5680</f>
        <v/>
      </c>
      <c r="E4606" s="13">
        <f>Retailers_stock_balance!E5680</f>
        <v/>
      </c>
      <c r="F4606" s="13">
        <f>Retailers_stock_balance!F5680</f>
        <v/>
      </c>
      <c r="T4606" s="14">
        <f>IF(F4605=24,SUM(D4606:F4795),"")</f>
        <v/>
      </c>
      <c r="U4606" s="14" t="n">
        <v>0</v>
      </c>
      <c r="V4606" s="14">
        <f>IF(T4606="","",T4606-U4606)</f>
        <v/>
      </c>
      <c r="AS4606" s="13" t="n"/>
      <c r="AT4606" s="13" t="n"/>
      <c r="AU4606" s="13" t="n"/>
    </row>
    <row r="4607">
      <c r="C4607" s="13" t="n">
        <v>118</v>
      </c>
      <c r="D4607" s="13">
        <f>Retailers_stock_balance!D5681</f>
        <v/>
      </c>
      <c r="E4607" s="13">
        <f>Retailers_stock_balance!E5681</f>
        <v/>
      </c>
      <c r="F4607" s="13">
        <f>Retailers_stock_balance!F5681</f>
        <v/>
      </c>
      <c r="T4607" s="14">
        <f>IF(F4606=24,SUM(D4607:F4796),"")</f>
        <v/>
      </c>
      <c r="U4607" s="14" t="n">
        <v>0</v>
      </c>
      <c r="V4607" s="14">
        <f>IF(T4607="","",T4607-U4607)</f>
        <v/>
      </c>
      <c r="AS4607" s="13" t="n"/>
      <c r="AT4607" s="13" t="n"/>
      <c r="AU4607" s="13" t="n"/>
    </row>
    <row r="4608">
      <c r="C4608" s="13" t="n">
        <v>119</v>
      </c>
      <c r="D4608" s="13">
        <f>Retailers_stock_balance!D5682</f>
        <v/>
      </c>
      <c r="E4608" s="13">
        <f>Retailers_stock_balance!E5682</f>
        <v/>
      </c>
      <c r="F4608" s="13">
        <f>Retailers_stock_balance!F5682</f>
        <v/>
      </c>
      <c r="T4608" s="14">
        <f>IF(F4607=24,SUM(D4608:F4797),"")</f>
        <v/>
      </c>
      <c r="U4608" s="14" t="n">
        <v>0</v>
      </c>
      <c r="V4608" s="14">
        <f>IF(T4608="","",T4608-U4608)</f>
        <v/>
      </c>
      <c r="AS4608" s="13" t="n"/>
      <c r="AT4608" s="13" t="n"/>
      <c r="AU4608" s="13" t="n"/>
    </row>
    <row r="4609">
      <c r="C4609" s="13" t="n">
        <v>120</v>
      </c>
      <c r="D4609" s="13">
        <f>Retailers_stock_balance!D5683</f>
        <v/>
      </c>
      <c r="E4609" s="13">
        <f>Retailers_stock_balance!E5683</f>
        <v/>
      </c>
      <c r="F4609" s="13">
        <f>Retailers_stock_balance!F5683</f>
        <v/>
      </c>
      <c r="T4609" s="14">
        <f>IF(F4608=24,SUM(D4609:F4798),"")</f>
        <v/>
      </c>
      <c r="U4609" s="14" t="n">
        <v>0</v>
      </c>
      <c r="V4609" s="14">
        <f>IF(T4609="","",T4609-U4609)</f>
        <v/>
      </c>
      <c r="AS4609" s="13" t="n"/>
      <c r="AT4609" s="13" t="n"/>
      <c r="AU4609" s="13" t="n"/>
    </row>
    <row r="4610">
      <c r="C4610" s="13" t="n">
        <v>121</v>
      </c>
      <c r="D4610" s="13">
        <f>Retailers_stock_balance!D5684</f>
        <v/>
      </c>
      <c r="E4610" s="13">
        <f>Retailers_stock_balance!E5684</f>
        <v/>
      </c>
      <c r="F4610" s="13">
        <f>Retailers_stock_balance!F5684</f>
        <v/>
      </c>
      <c r="T4610" s="14">
        <f>IF(F4609=24,SUM(D4610:F4799),"")</f>
        <v/>
      </c>
      <c r="U4610" s="14" t="n">
        <v>0</v>
      </c>
      <c r="V4610" s="14">
        <f>IF(T4610="","",T4610-U4610)</f>
        <v/>
      </c>
      <c r="AS4610" s="13" t="n"/>
      <c r="AT4610" s="13" t="n"/>
      <c r="AU4610" s="13" t="n"/>
    </row>
    <row r="4611">
      <c r="C4611" s="13" t="n">
        <v>122</v>
      </c>
      <c r="D4611" s="13">
        <f>Retailers_stock_balance!D5685</f>
        <v/>
      </c>
      <c r="E4611" s="13">
        <f>Retailers_stock_balance!E5685</f>
        <v/>
      </c>
      <c r="F4611" s="13">
        <f>Retailers_stock_balance!F5685</f>
        <v/>
      </c>
      <c r="T4611" s="14">
        <f>IF(F4610=24,SUM(D4611:F4800),"")</f>
        <v/>
      </c>
      <c r="U4611" s="14" t="n">
        <v>0</v>
      </c>
      <c r="V4611" s="14">
        <f>IF(T4611="","",T4611-U4611)</f>
        <v/>
      </c>
      <c r="AS4611" s="13" t="n"/>
      <c r="AT4611" s="13" t="n"/>
      <c r="AU4611" s="13" t="n"/>
    </row>
    <row r="4612">
      <c r="C4612" s="13" t="n">
        <v>123</v>
      </c>
      <c r="D4612" s="13">
        <f>Retailers_stock_balance!D5686</f>
        <v/>
      </c>
      <c r="E4612" s="13">
        <f>Retailers_stock_balance!E5686</f>
        <v/>
      </c>
      <c r="F4612" s="13">
        <f>Retailers_stock_balance!F5686</f>
        <v/>
      </c>
      <c r="T4612" s="14">
        <f>IF(F4611=24,SUM(D4612:F4801),"")</f>
        <v/>
      </c>
      <c r="U4612" s="14" t="n">
        <v>0</v>
      </c>
      <c r="V4612" s="14">
        <f>IF(T4612="","",T4612-U4612)</f>
        <v/>
      </c>
      <c r="AS4612" s="13" t="n"/>
      <c r="AT4612" s="13" t="n"/>
      <c r="AU4612" s="13" t="n"/>
    </row>
    <row r="4613">
      <c r="C4613" s="13" t="n">
        <v>124</v>
      </c>
      <c r="D4613" s="13">
        <f>Retailers_stock_balance!D5687</f>
        <v/>
      </c>
      <c r="E4613" s="13">
        <f>Retailers_stock_balance!E5687</f>
        <v/>
      </c>
      <c r="F4613" s="13">
        <f>Retailers_stock_balance!F5687</f>
        <v/>
      </c>
      <c r="T4613" s="14">
        <f>IF(F4612=24,SUM(D4613:F4802),"")</f>
        <v/>
      </c>
      <c r="U4613" s="14" t="n">
        <v>0</v>
      </c>
      <c r="V4613" s="14">
        <f>IF(T4613="","",T4613-U4613)</f>
        <v/>
      </c>
      <c r="AS4613" s="13" t="n"/>
      <c r="AT4613" s="13" t="n"/>
      <c r="AU4613" s="13" t="n"/>
    </row>
    <row r="4614">
      <c r="C4614" s="13" t="n">
        <v>125</v>
      </c>
      <c r="D4614" s="13">
        <f>Retailers_stock_balance!D5688</f>
        <v/>
      </c>
      <c r="E4614" s="13">
        <f>Retailers_stock_balance!E5688</f>
        <v/>
      </c>
      <c r="F4614" s="13">
        <f>Retailers_stock_balance!F5688</f>
        <v/>
      </c>
      <c r="T4614" s="14">
        <f>IF(F4613=24,SUM(D4614:F4803),"")</f>
        <v/>
      </c>
      <c r="U4614" s="14" t="n">
        <v>0</v>
      </c>
      <c r="V4614" s="14">
        <f>IF(T4614="","",T4614-U4614)</f>
        <v/>
      </c>
      <c r="AS4614" s="13" t="n"/>
      <c r="AT4614" s="13" t="n"/>
      <c r="AU4614" s="13" t="n"/>
    </row>
    <row r="4615">
      <c r="C4615" s="13" t="n">
        <v>126</v>
      </c>
      <c r="D4615" s="13">
        <f>Retailers_stock_balance!D5689</f>
        <v/>
      </c>
      <c r="E4615" s="13">
        <f>Retailers_stock_balance!E5689</f>
        <v/>
      </c>
      <c r="F4615" s="13">
        <f>Retailers_stock_balance!F5689</f>
        <v/>
      </c>
      <c r="T4615" s="14">
        <f>IF(F4614=24,SUM(D4615:F4804),"")</f>
        <v/>
      </c>
      <c r="U4615" s="14" t="n">
        <v>0</v>
      </c>
      <c r="V4615" s="14">
        <f>IF(T4615="","",T4615-U4615)</f>
        <v/>
      </c>
      <c r="AS4615" s="13" t="n"/>
      <c r="AT4615" s="13" t="n"/>
      <c r="AU4615" s="13" t="n"/>
    </row>
    <row r="4616">
      <c r="C4616" s="13" t="n">
        <v>127</v>
      </c>
      <c r="D4616" s="13">
        <f>Retailers_stock_balance!D5690</f>
        <v/>
      </c>
      <c r="E4616" s="13">
        <f>Retailers_stock_balance!E5690</f>
        <v/>
      </c>
      <c r="F4616" s="13">
        <f>Retailers_stock_balance!F5690</f>
        <v/>
      </c>
      <c r="T4616" s="14">
        <f>IF(F4615=24,SUM(D4616:F4805),"")</f>
        <v/>
      </c>
      <c r="U4616" s="14" t="n">
        <v>0</v>
      </c>
      <c r="V4616" s="14">
        <f>IF(T4616="","",T4616-U4616)</f>
        <v/>
      </c>
      <c r="AS4616" s="13" t="n"/>
      <c r="AT4616" s="13" t="n"/>
      <c r="AU4616" s="13" t="n"/>
    </row>
    <row r="4617">
      <c r="C4617" s="13" t="n">
        <v>128</v>
      </c>
      <c r="D4617" s="13">
        <f>Retailers_stock_balance!D5691</f>
        <v/>
      </c>
      <c r="E4617" s="13">
        <f>Retailers_stock_balance!E5691</f>
        <v/>
      </c>
      <c r="F4617" s="13">
        <f>Retailers_stock_balance!F5691</f>
        <v/>
      </c>
      <c r="T4617" s="14">
        <f>IF(F4616=24,SUM(D4617:F4806),"")</f>
        <v/>
      </c>
      <c r="U4617" s="14" t="n">
        <v>0</v>
      </c>
      <c r="V4617" s="14">
        <f>IF(T4617="","",T4617-U4617)</f>
        <v/>
      </c>
      <c r="AS4617" s="13" t="n"/>
      <c r="AT4617" s="13" t="n"/>
      <c r="AU4617" s="13" t="n"/>
    </row>
    <row r="4618">
      <c r="C4618" s="13" t="n">
        <v>129</v>
      </c>
      <c r="D4618" s="13">
        <f>Retailers_stock_balance!D5692</f>
        <v/>
      </c>
      <c r="E4618" s="13">
        <f>Retailers_stock_balance!E5692</f>
        <v/>
      </c>
      <c r="F4618" s="13">
        <f>Retailers_stock_balance!F5692</f>
        <v/>
      </c>
      <c r="T4618" s="14">
        <f>IF(F4617=24,SUM(D4618:F4807),"")</f>
        <v/>
      </c>
      <c r="U4618" s="14" t="n">
        <v>0</v>
      </c>
      <c r="V4618" s="14">
        <f>IF(T4618="","",T4618-U4618)</f>
        <v/>
      </c>
      <c r="AS4618" s="13" t="n"/>
      <c r="AT4618" s="13" t="n"/>
      <c r="AU4618" s="13" t="n"/>
    </row>
    <row r="4619">
      <c r="C4619" s="13" t="n">
        <v>130</v>
      </c>
      <c r="D4619" s="13">
        <f>Retailers_stock_balance!D5693</f>
        <v/>
      </c>
      <c r="E4619" s="13">
        <f>Retailers_stock_balance!E5693</f>
        <v/>
      </c>
      <c r="F4619" s="13">
        <f>Retailers_stock_balance!F5693</f>
        <v/>
      </c>
      <c r="T4619" s="14">
        <f>IF(F4618=24,SUM(D4619:F4808),"")</f>
        <v/>
      </c>
      <c r="U4619" s="14" t="n">
        <v>0</v>
      </c>
      <c r="V4619" s="14">
        <f>IF(T4619="","",T4619-U4619)</f>
        <v/>
      </c>
      <c r="AS4619" s="13" t="n"/>
      <c r="AT4619" s="13" t="n"/>
      <c r="AU4619" s="13" t="n"/>
    </row>
    <row r="4620">
      <c r="C4620" s="13" t="n">
        <v>131</v>
      </c>
      <c r="D4620" s="13">
        <f>Retailers_stock_balance!D5694</f>
        <v/>
      </c>
      <c r="E4620" s="13">
        <f>Retailers_stock_balance!E5694</f>
        <v/>
      </c>
      <c r="F4620" s="13">
        <f>Retailers_stock_balance!F5694</f>
        <v/>
      </c>
      <c r="T4620" s="14">
        <f>IF(F4619=24,SUM(D4620:F4809),"")</f>
        <v/>
      </c>
      <c r="U4620" s="14" t="n">
        <v>0</v>
      </c>
      <c r="V4620" s="14">
        <f>IF(T4620="","",T4620-U4620)</f>
        <v/>
      </c>
      <c r="AS4620" s="13" t="n"/>
      <c r="AT4620" s="13" t="n"/>
      <c r="AU4620" s="13" t="n"/>
    </row>
    <row r="4621">
      <c r="C4621" s="13" t="n">
        <v>132</v>
      </c>
      <c r="D4621" s="13">
        <f>Retailers_stock_balance!D5695</f>
        <v/>
      </c>
      <c r="E4621" s="13">
        <f>Retailers_stock_balance!E5695</f>
        <v/>
      </c>
      <c r="F4621" s="13">
        <f>Retailers_stock_balance!F5695</f>
        <v/>
      </c>
      <c r="T4621" s="14">
        <f>IF(F4620=24,SUM(D4621:F4810),"")</f>
        <v/>
      </c>
      <c r="U4621" s="14" t="n">
        <v>0</v>
      </c>
      <c r="V4621" s="14">
        <f>IF(T4621="","",T4621-U4621)</f>
        <v/>
      </c>
      <c r="AS4621" s="13" t="n"/>
      <c r="AT4621" s="13" t="n"/>
      <c r="AU4621" s="13" t="n"/>
    </row>
    <row r="4622">
      <c r="C4622" s="13" t="n">
        <v>133</v>
      </c>
      <c r="D4622" s="13">
        <f>Retailers_stock_balance!D5696</f>
        <v/>
      </c>
      <c r="E4622" s="13">
        <f>Retailers_stock_balance!E5696</f>
        <v/>
      </c>
      <c r="F4622" s="13">
        <f>Retailers_stock_balance!F5696</f>
        <v/>
      </c>
      <c r="T4622" s="14">
        <f>IF(F4621=24,SUM(D4622:F4811),"")</f>
        <v/>
      </c>
      <c r="U4622" s="14" t="n">
        <v>0</v>
      </c>
      <c r="V4622" s="14">
        <f>IF(T4622="","",T4622-U4622)</f>
        <v/>
      </c>
      <c r="AS4622" s="13" t="n"/>
      <c r="AT4622" s="13" t="n"/>
      <c r="AU4622" s="13" t="n"/>
    </row>
    <row r="4623">
      <c r="C4623" s="13" t="n">
        <v>134</v>
      </c>
      <c r="D4623" s="13">
        <f>Retailers_stock_balance!D5697</f>
        <v/>
      </c>
      <c r="E4623" s="13">
        <f>Retailers_stock_balance!E5697</f>
        <v/>
      </c>
      <c r="F4623" s="13">
        <f>Retailers_stock_balance!F5697</f>
        <v/>
      </c>
      <c r="T4623" s="14">
        <f>IF(F4622=24,SUM(D4623:F4812),"")</f>
        <v/>
      </c>
      <c r="U4623" s="14" t="n">
        <v>0</v>
      </c>
      <c r="V4623" s="14">
        <f>IF(T4623="","",T4623-U4623)</f>
        <v/>
      </c>
      <c r="AS4623" s="13" t="n"/>
      <c r="AT4623" s="13" t="n"/>
      <c r="AU4623" s="13" t="n"/>
    </row>
    <row r="4624">
      <c r="C4624" s="13" t="n">
        <v>135</v>
      </c>
      <c r="D4624" s="13">
        <f>Retailers_stock_balance!D5698</f>
        <v/>
      </c>
      <c r="E4624" s="13">
        <f>Retailers_stock_balance!E5698</f>
        <v/>
      </c>
      <c r="F4624" s="13">
        <f>Retailers_stock_balance!F5698</f>
        <v/>
      </c>
      <c r="T4624" s="14">
        <f>IF(F4623=24,SUM(D4624:F4813),"")</f>
        <v/>
      </c>
      <c r="U4624" s="14" t="n">
        <v>0</v>
      </c>
      <c r="V4624" s="14">
        <f>IF(T4624="","",T4624-U4624)</f>
        <v/>
      </c>
      <c r="AS4624" s="13" t="n"/>
      <c r="AT4624" s="13" t="n"/>
      <c r="AU4624" s="13" t="n"/>
    </row>
    <row r="4625">
      <c r="C4625" s="13" t="n">
        <v>136</v>
      </c>
      <c r="D4625" s="13">
        <f>Retailers_stock_balance!D5699</f>
        <v/>
      </c>
      <c r="E4625" s="13">
        <f>Retailers_stock_balance!E5699</f>
        <v/>
      </c>
      <c r="F4625" s="13">
        <f>Retailers_stock_balance!F5699</f>
        <v/>
      </c>
      <c r="T4625" s="14">
        <f>IF(F4624=24,SUM(D4625:F4814),"")</f>
        <v/>
      </c>
      <c r="U4625" s="14" t="n">
        <v>0</v>
      </c>
      <c r="V4625" s="14">
        <f>IF(T4625="","",T4625-U4625)</f>
        <v/>
      </c>
      <c r="AS4625" s="13" t="n"/>
      <c r="AT4625" s="13" t="n"/>
      <c r="AU4625" s="13" t="n"/>
    </row>
    <row r="4626">
      <c r="C4626" s="13" t="n">
        <v>137</v>
      </c>
      <c r="D4626" s="13">
        <f>Retailers_stock_balance!D5700</f>
        <v/>
      </c>
      <c r="E4626" s="13">
        <f>Retailers_stock_balance!E5700</f>
        <v/>
      </c>
      <c r="F4626" s="13">
        <f>Retailers_stock_balance!F5700</f>
        <v/>
      </c>
      <c r="T4626" s="14">
        <f>IF(F4625=24,SUM(D4626:F4815),"")</f>
        <v/>
      </c>
      <c r="U4626" s="14" t="n">
        <v>0</v>
      </c>
      <c r="V4626" s="14">
        <f>IF(T4626="","",T4626-U4626)</f>
        <v/>
      </c>
      <c r="AS4626" s="13" t="n"/>
      <c r="AT4626" s="13" t="n"/>
      <c r="AU4626" s="13" t="n"/>
    </row>
    <row r="4627">
      <c r="C4627" s="13" t="n">
        <v>138</v>
      </c>
      <c r="D4627" s="13">
        <f>Retailers_stock_balance!D5701</f>
        <v/>
      </c>
      <c r="E4627" s="13">
        <f>Retailers_stock_balance!E5701</f>
        <v/>
      </c>
      <c r="F4627" s="13">
        <f>Retailers_stock_balance!F5701</f>
        <v/>
      </c>
      <c r="T4627" s="14">
        <f>IF(F4626=24,SUM(D4627:F4816),"")</f>
        <v/>
      </c>
      <c r="U4627" s="14" t="n">
        <v>0</v>
      </c>
      <c r="V4627" s="14">
        <f>IF(T4627="","",T4627-U4627)</f>
        <v/>
      </c>
      <c r="AS4627" s="13" t="n"/>
      <c r="AT4627" s="13" t="n"/>
      <c r="AU4627" s="13" t="n"/>
    </row>
    <row r="4628">
      <c r="C4628" s="13" t="n">
        <v>139</v>
      </c>
      <c r="D4628" s="13">
        <f>Retailers_stock_balance!D5702</f>
        <v/>
      </c>
      <c r="E4628" s="13">
        <f>Retailers_stock_balance!E5702</f>
        <v/>
      </c>
      <c r="F4628" s="13">
        <f>Retailers_stock_balance!F5702</f>
        <v/>
      </c>
      <c r="T4628" s="14">
        <f>IF(F4627=24,SUM(D4628:F4817),"")</f>
        <v/>
      </c>
      <c r="U4628" s="14" t="n">
        <v>0</v>
      </c>
      <c r="V4628" s="14">
        <f>IF(T4628="","",T4628-U4628)</f>
        <v/>
      </c>
      <c r="AS4628" s="13" t="n"/>
      <c r="AT4628" s="13" t="n"/>
      <c r="AU4628" s="13" t="n"/>
    </row>
    <row r="4629">
      <c r="C4629" s="13" t="n">
        <v>140</v>
      </c>
      <c r="D4629" s="13">
        <f>Retailers_stock_balance!D5703</f>
        <v/>
      </c>
      <c r="E4629" s="13">
        <f>Retailers_stock_balance!E5703</f>
        <v/>
      </c>
      <c r="F4629" s="13">
        <f>Retailers_stock_balance!F5703</f>
        <v/>
      </c>
      <c r="T4629" s="14">
        <f>IF(F4628=24,SUM(D4629:F4818),"")</f>
        <v/>
      </c>
      <c r="U4629" s="14" t="n">
        <v>0</v>
      </c>
      <c r="V4629" s="14">
        <f>IF(T4629="","",T4629-U4629)</f>
        <v/>
      </c>
      <c r="AS4629" s="13" t="n"/>
      <c r="AT4629" s="13" t="n"/>
      <c r="AU4629" s="13" t="n"/>
    </row>
    <row r="4630">
      <c r="C4630" s="13" t="n">
        <v>141</v>
      </c>
      <c r="D4630" s="13">
        <f>Retailers_stock_balance!D5704</f>
        <v/>
      </c>
      <c r="E4630" s="13">
        <f>Retailers_stock_balance!E5704</f>
        <v/>
      </c>
      <c r="F4630" s="13">
        <f>Retailers_stock_balance!F5704</f>
        <v/>
      </c>
      <c r="T4630" s="14">
        <f>IF(F4629=24,SUM(D4630:F4819),"")</f>
        <v/>
      </c>
      <c r="U4630" s="14" t="n">
        <v>0</v>
      </c>
      <c r="V4630" s="14">
        <f>IF(T4630="","",T4630-U4630)</f>
        <v/>
      </c>
      <c r="AS4630" s="13" t="n"/>
      <c r="AT4630" s="13" t="n"/>
      <c r="AU4630" s="13" t="n"/>
    </row>
    <row r="4631">
      <c r="C4631" s="13" t="n">
        <v>142</v>
      </c>
      <c r="D4631" s="13">
        <f>Retailers_stock_balance!D5705</f>
        <v/>
      </c>
      <c r="E4631" s="13">
        <f>Retailers_stock_balance!E5705</f>
        <v/>
      </c>
      <c r="F4631" s="13">
        <f>Retailers_stock_balance!F5705</f>
        <v/>
      </c>
      <c r="T4631" s="14">
        <f>IF(F4630=24,SUM(D4631:F4820),"")</f>
        <v/>
      </c>
      <c r="U4631" s="14" t="n">
        <v>0</v>
      </c>
      <c r="V4631" s="14">
        <f>IF(T4631="","",T4631-U4631)</f>
        <v/>
      </c>
      <c r="AS4631" s="13" t="n"/>
      <c r="AT4631" s="13" t="n"/>
      <c r="AU4631" s="13" t="n"/>
    </row>
    <row r="4632">
      <c r="C4632" s="13" t="n">
        <v>143</v>
      </c>
      <c r="D4632" s="13">
        <f>Retailers_stock_balance!D5706</f>
        <v/>
      </c>
      <c r="E4632" s="13">
        <f>Retailers_stock_balance!E5706</f>
        <v/>
      </c>
      <c r="F4632" s="13">
        <f>Retailers_stock_balance!F5706</f>
        <v/>
      </c>
      <c r="T4632" s="14">
        <f>IF(F4631=24,SUM(D4632:F4821),"")</f>
        <v/>
      </c>
      <c r="U4632" s="14" t="n">
        <v>0</v>
      </c>
      <c r="V4632" s="14">
        <f>IF(T4632="","",T4632-U4632)</f>
        <v/>
      </c>
      <c r="AS4632" s="13" t="n"/>
      <c r="AT4632" s="13" t="n"/>
      <c r="AU4632" s="13" t="n"/>
    </row>
    <row r="4633">
      <c r="C4633" s="13" t="n">
        <v>144</v>
      </c>
      <c r="D4633" s="13">
        <f>Retailers_stock_balance!D5707</f>
        <v/>
      </c>
      <c r="E4633" s="13">
        <f>Retailers_stock_balance!E5707</f>
        <v/>
      </c>
      <c r="F4633" s="13">
        <f>Retailers_stock_balance!F5707</f>
        <v/>
      </c>
      <c r="T4633" s="14">
        <f>IF(F4632=24,SUM(D4633:F4822),"")</f>
        <v/>
      </c>
      <c r="U4633" s="14" t="n">
        <v>0</v>
      </c>
      <c r="V4633" s="14">
        <f>IF(T4633="","",T4633-U4633)</f>
        <v/>
      </c>
      <c r="AS4633" s="13" t="n"/>
      <c r="AT4633" s="13" t="n"/>
      <c r="AU4633" s="13" t="n"/>
    </row>
    <row r="4634">
      <c r="C4634" s="13" t="n">
        <v>145</v>
      </c>
      <c r="D4634" s="13">
        <f>Retailers_stock_balance!D5708</f>
        <v/>
      </c>
      <c r="E4634" s="13">
        <f>Retailers_stock_balance!E5708</f>
        <v/>
      </c>
      <c r="F4634" s="13">
        <f>Retailers_stock_balance!F5708</f>
        <v/>
      </c>
      <c r="T4634" s="14">
        <f>IF(F4633=24,SUM(D4634:F4823),"")</f>
        <v/>
      </c>
      <c r="U4634" s="14" t="n">
        <v>0</v>
      </c>
      <c r="V4634" s="14">
        <f>IF(T4634="","",T4634-U4634)</f>
        <v/>
      </c>
      <c r="AS4634" s="13" t="n"/>
      <c r="AT4634" s="13" t="n"/>
      <c r="AU4634" s="13" t="n"/>
    </row>
    <row r="4635">
      <c r="C4635" s="13" t="n">
        <v>146</v>
      </c>
      <c r="D4635" s="13">
        <f>Retailers_stock_balance!D5709</f>
        <v/>
      </c>
      <c r="E4635" s="13">
        <f>Retailers_stock_balance!E5709</f>
        <v/>
      </c>
      <c r="F4635" s="13">
        <f>Retailers_stock_balance!F5709</f>
        <v/>
      </c>
      <c r="T4635" s="14">
        <f>IF(F4634=24,SUM(D4635:F4824),"")</f>
        <v/>
      </c>
      <c r="U4635" s="14" t="n">
        <v>0</v>
      </c>
      <c r="V4635" s="14">
        <f>IF(T4635="","",T4635-U4635)</f>
        <v/>
      </c>
      <c r="AS4635" s="13" t="n"/>
      <c r="AT4635" s="13" t="n"/>
      <c r="AU4635" s="13" t="n"/>
    </row>
    <row r="4636">
      <c r="C4636" s="13" t="n">
        <v>147</v>
      </c>
      <c r="D4636" s="13">
        <f>Retailers_stock_balance!D5710</f>
        <v/>
      </c>
      <c r="E4636" s="13">
        <f>Retailers_stock_balance!E5710</f>
        <v/>
      </c>
      <c r="F4636" s="13">
        <f>Retailers_stock_balance!F5710</f>
        <v/>
      </c>
      <c r="T4636" s="14">
        <f>IF(F4635=24,SUM(D4636:F4825),"")</f>
        <v/>
      </c>
      <c r="U4636" s="14" t="n">
        <v>0</v>
      </c>
      <c r="V4636" s="14">
        <f>IF(T4636="","",T4636-U4636)</f>
        <v/>
      </c>
      <c r="AS4636" s="13" t="n"/>
      <c r="AT4636" s="13" t="n"/>
      <c r="AU4636" s="13" t="n"/>
    </row>
    <row r="4637">
      <c r="C4637" s="13" t="n">
        <v>148</v>
      </c>
      <c r="D4637" s="13">
        <f>Retailers_stock_balance!D5711</f>
        <v/>
      </c>
      <c r="E4637" s="13">
        <f>Retailers_stock_balance!E5711</f>
        <v/>
      </c>
      <c r="F4637" s="13">
        <f>Retailers_stock_balance!F5711</f>
        <v/>
      </c>
      <c r="T4637" s="14">
        <f>IF(F4636=24,SUM(D4637:F4826),"")</f>
        <v/>
      </c>
      <c r="U4637" s="14" t="n">
        <v>0</v>
      </c>
      <c r="V4637" s="14">
        <f>IF(T4637="","",T4637-U4637)</f>
        <v/>
      </c>
      <c r="AS4637" s="13" t="n"/>
      <c r="AT4637" s="13" t="n"/>
      <c r="AU4637" s="13" t="n"/>
    </row>
    <row r="4638">
      <c r="C4638" s="13" t="n">
        <v>149</v>
      </c>
      <c r="D4638" s="13">
        <f>Retailers_stock_balance!D5712</f>
        <v/>
      </c>
      <c r="E4638" s="13">
        <f>Retailers_stock_balance!E5712</f>
        <v/>
      </c>
      <c r="F4638" s="13">
        <f>Retailers_stock_balance!F5712</f>
        <v/>
      </c>
      <c r="T4638" s="14">
        <f>IF(F4637=24,SUM(D4638:F4827),"")</f>
        <v/>
      </c>
      <c r="U4638" s="14" t="n">
        <v>0</v>
      </c>
      <c r="V4638" s="14">
        <f>IF(T4638="","",T4638-U4638)</f>
        <v/>
      </c>
      <c r="AS4638" s="13" t="n"/>
      <c r="AT4638" s="13" t="n"/>
      <c r="AU4638" s="13" t="n"/>
    </row>
    <row r="4639">
      <c r="C4639" s="13" t="n">
        <v>150</v>
      </c>
      <c r="D4639" s="13">
        <f>Retailers_stock_balance!D5713</f>
        <v/>
      </c>
      <c r="E4639" s="13">
        <f>Retailers_stock_balance!E5713</f>
        <v/>
      </c>
      <c r="F4639" s="13">
        <f>Retailers_stock_balance!F5713</f>
        <v/>
      </c>
      <c r="T4639" s="14">
        <f>IF(F4638=24,SUM(D4639:F4828),"")</f>
        <v/>
      </c>
      <c r="U4639" s="14" t="n">
        <v>0</v>
      </c>
      <c r="V4639" s="14">
        <f>IF(T4639="","",T4639-U4639)</f>
        <v/>
      </c>
      <c r="AS4639" s="13" t="n"/>
      <c r="AT4639" s="13" t="n"/>
      <c r="AU4639" s="13" t="n"/>
    </row>
    <row r="4640">
      <c r="C4640" s="13" t="n">
        <v>151</v>
      </c>
      <c r="D4640" s="13">
        <f>Retailers_stock_balance!D5714</f>
        <v/>
      </c>
      <c r="E4640" s="13">
        <f>Retailers_stock_balance!E5714</f>
        <v/>
      </c>
      <c r="F4640" s="13">
        <f>Retailers_stock_balance!F5714</f>
        <v/>
      </c>
      <c r="T4640" s="14">
        <f>IF(F4639=24,SUM(D4640:F4829),"")</f>
        <v/>
      </c>
      <c r="U4640" s="14" t="n">
        <v>0</v>
      </c>
      <c r="V4640" s="14">
        <f>IF(T4640="","",T4640-U4640)</f>
        <v/>
      </c>
      <c r="AS4640" s="13" t="n"/>
      <c r="AT4640" s="13" t="n"/>
      <c r="AU4640" s="13" t="n"/>
    </row>
    <row r="4641">
      <c r="C4641" s="13" t="n">
        <v>152</v>
      </c>
      <c r="D4641" s="13">
        <f>Retailers_stock_balance!D5715</f>
        <v/>
      </c>
      <c r="E4641" s="13">
        <f>Retailers_stock_balance!E5715</f>
        <v/>
      </c>
      <c r="F4641" s="13">
        <f>Retailers_stock_balance!F5715</f>
        <v/>
      </c>
      <c r="T4641" s="14">
        <f>IF(F4640=24,SUM(D4641:F4830),"")</f>
        <v/>
      </c>
      <c r="U4641" s="14" t="n">
        <v>0</v>
      </c>
      <c r="V4641" s="14">
        <f>IF(T4641="","",T4641-U4641)</f>
        <v/>
      </c>
      <c r="AS4641" s="13" t="n"/>
      <c r="AT4641" s="13" t="n"/>
      <c r="AU4641" s="13" t="n"/>
    </row>
    <row r="4642">
      <c r="C4642" s="13" t="n">
        <v>153</v>
      </c>
      <c r="D4642" s="13">
        <f>Retailers_stock_balance!D5716</f>
        <v/>
      </c>
      <c r="E4642" s="13">
        <f>Retailers_stock_balance!E5716</f>
        <v/>
      </c>
      <c r="F4642" s="13">
        <f>Retailers_stock_balance!F5716</f>
        <v/>
      </c>
      <c r="T4642" s="14">
        <f>IF(F4641=24,SUM(D4642:F4831),"")</f>
        <v/>
      </c>
      <c r="U4642" s="14" t="n">
        <v>0</v>
      </c>
      <c r="V4642" s="14">
        <f>IF(T4642="","",T4642-U4642)</f>
        <v/>
      </c>
      <c r="AS4642" s="13" t="n"/>
      <c r="AT4642" s="13" t="n"/>
      <c r="AU4642" s="13" t="n"/>
    </row>
    <row r="4643">
      <c r="C4643" s="13" t="n">
        <v>154</v>
      </c>
      <c r="D4643" s="13">
        <f>Retailers_stock_balance!D5717</f>
        <v/>
      </c>
      <c r="E4643" s="13">
        <f>Retailers_stock_balance!E5717</f>
        <v/>
      </c>
      <c r="F4643" s="13">
        <f>Retailers_stock_balance!F5717</f>
        <v/>
      </c>
      <c r="T4643" s="14">
        <f>IF(F4642=24,SUM(D4643:F4832),"")</f>
        <v/>
      </c>
      <c r="U4643" s="14" t="n">
        <v>0</v>
      </c>
      <c r="V4643" s="14">
        <f>IF(T4643="","",T4643-U4643)</f>
        <v/>
      </c>
      <c r="AS4643" s="13" t="n"/>
      <c r="AT4643" s="13" t="n"/>
      <c r="AU4643" s="13" t="n"/>
    </row>
    <row r="4644">
      <c r="C4644" s="13" t="n">
        <v>155</v>
      </c>
      <c r="D4644" s="13">
        <f>Retailers_stock_balance!D5718</f>
        <v/>
      </c>
      <c r="E4644" s="13">
        <f>Retailers_stock_balance!E5718</f>
        <v/>
      </c>
      <c r="F4644" s="13">
        <f>Retailers_stock_balance!F5718</f>
        <v/>
      </c>
      <c r="T4644" s="14">
        <f>IF(F4643=24,SUM(D4644:F4833),"")</f>
        <v/>
      </c>
      <c r="U4644" s="14" t="n">
        <v>0</v>
      </c>
      <c r="V4644" s="14">
        <f>IF(T4644="","",T4644-U4644)</f>
        <v/>
      </c>
      <c r="AS4644" s="13" t="n"/>
      <c r="AT4644" s="13" t="n"/>
      <c r="AU4644" s="13" t="n"/>
    </row>
    <row r="4645">
      <c r="C4645" s="13" t="n">
        <v>156</v>
      </c>
      <c r="D4645" s="13">
        <f>Retailers_stock_balance!D5719</f>
        <v/>
      </c>
      <c r="E4645" s="13">
        <f>Retailers_stock_balance!E5719</f>
        <v/>
      </c>
      <c r="F4645" s="13">
        <f>Retailers_stock_balance!F5719</f>
        <v/>
      </c>
      <c r="T4645" s="14">
        <f>IF(F4644=24,SUM(D4645:F4834),"")</f>
        <v/>
      </c>
      <c r="U4645" s="14" t="n">
        <v>0</v>
      </c>
      <c r="V4645" s="14">
        <f>IF(T4645="","",T4645-U4645)</f>
        <v/>
      </c>
      <c r="AS4645" s="13" t="n"/>
      <c r="AT4645" s="13" t="n"/>
      <c r="AU4645" s="13" t="n"/>
    </row>
    <row r="4646">
      <c r="C4646" s="13" t="n">
        <v>157</v>
      </c>
      <c r="D4646" s="13">
        <f>Retailers_stock_balance!D5720</f>
        <v/>
      </c>
      <c r="E4646" s="13">
        <f>Retailers_stock_balance!E5720</f>
        <v/>
      </c>
      <c r="F4646" s="13">
        <f>Retailers_stock_balance!F5720</f>
        <v/>
      </c>
      <c r="T4646" s="14">
        <f>IF(F4645=24,SUM(D4646:F4835),"")</f>
        <v/>
      </c>
      <c r="U4646" s="14" t="n">
        <v>0</v>
      </c>
      <c r="V4646" s="14">
        <f>IF(T4646="","",T4646-U4646)</f>
        <v/>
      </c>
      <c r="AS4646" s="13" t="n"/>
      <c r="AT4646" s="13" t="n"/>
      <c r="AU4646" s="13" t="n"/>
    </row>
    <row r="4647">
      <c r="C4647" s="13" t="n">
        <v>158</v>
      </c>
      <c r="D4647" s="13">
        <f>Retailers_stock_balance!D5721</f>
        <v/>
      </c>
      <c r="E4647" s="13">
        <f>Retailers_stock_balance!E5721</f>
        <v/>
      </c>
      <c r="F4647" s="13">
        <f>Retailers_stock_balance!F5721</f>
        <v/>
      </c>
      <c r="T4647" s="14">
        <f>IF(F4646=24,SUM(D4647:F4836),"")</f>
        <v/>
      </c>
      <c r="U4647" s="14" t="n">
        <v>0</v>
      </c>
      <c r="V4647" s="14">
        <f>IF(T4647="","",T4647-U4647)</f>
        <v/>
      </c>
      <c r="AS4647" s="13" t="n"/>
      <c r="AT4647" s="13" t="n"/>
      <c r="AU4647" s="13" t="n"/>
    </row>
    <row r="4648">
      <c r="C4648" s="13" t="n">
        <v>159</v>
      </c>
      <c r="D4648" s="13">
        <f>Retailers_stock_balance!D5722</f>
        <v/>
      </c>
      <c r="E4648" s="13">
        <f>Retailers_stock_balance!E5722</f>
        <v/>
      </c>
      <c r="F4648" s="13">
        <f>Retailers_stock_balance!F5722</f>
        <v/>
      </c>
      <c r="T4648" s="14">
        <f>IF(F4647=24,SUM(D4648:F4837),"")</f>
        <v/>
      </c>
      <c r="U4648" s="14" t="n">
        <v>0</v>
      </c>
      <c r="V4648" s="14">
        <f>IF(T4648="","",T4648-U4648)</f>
        <v/>
      </c>
      <c r="AS4648" s="13" t="n"/>
      <c r="AT4648" s="13" t="n"/>
      <c r="AU4648" s="13" t="n"/>
    </row>
    <row r="4649">
      <c r="C4649" s="13" t="n">
        <v>160</v>
      </c>
      <c r="D4649" s="13">
        <f>Retailers_stock_balance!D5723</f>
        <v/>
      </c>
      <c r="E4649" s="13">
        <f>Retailers_stock_balance!E5723</f>
        <v/>
      </c>
      <c r="F4649" s="13">
        <f>Retailers_stock_balance!F5723</f>
        <v/>
      </c>
      <c r="T4649" s="14">
        <f>IF(F4648=24,SUM(D4649:F4838),"")</f>
        <v/>
      </c>
      <c r="U4649" s="14" t="n">
        <v>0</v>
      </c>
      <c r="V4649" s="14">
        <f>IF(T4649="","",T4649-U4649)</f>
        <v/>
      </c>
      <c r="AS4649" s="13" t="n"/>
      <c r="AT4649" s="13" t="n"/>
      <c r="AU4649" s="13" t="n"/>
    </row>
    <row r="4650">
      <c r="C4650" s="13" t="n">
        <v>161</v>
      </c>
      <c r="D4650" s="13">
        <f>Retailers_stock_balance!D5724</f>
        <v/>
      </c>
      <c r="E4650" s="13">
        <f>Retailers_stock_balance!E5724</f>
        <v/>
      </c>
      <c r="F4650" s="13">
        <f>Retailers_stock_balance!F5724</f>
        <v/>
      </c>
      <c r="T4650" s="14">
        <f>IF(F4649=24,SUM(D4650:F4839),"")</f>
        <v/>
      </c>
      <c r="U4650" s="14" t="n">
        <v>0</v>
      </c>
      <c r="V4650" s="14">
        <f>IF(T4650="","",T4650-U4650)</f>
        <v/>
      </c>
      <c r="AS4650" s="13" t="n"/>
      <c r="AT4650" s="13" t="n"/>
      <c r="AU4650" s="13" t="n"/>
    </row>
    <row r="4651">
      <c r="C4651" s="13" t="n">
        <v>162</v>
      </c>
      <c r="D4651" s="13">
        <f>Retailers_stock_balance!D5725</f>
        <v/>
      </c>
      <c r="E4651" s="13">
        <f>Retailers_stock_balance!E5725</f>
        <v/>
      </c>
      <c r="F4651" s="13">
        <f>Retailers_stock_balance!F5725</f>
        <v/>
      </c>
      <c r="T4651" s="14">
        <f>IF(F4650=24,SUM(D4651:F4840),"")</f>
        <v/>
      </c>
      <c r="U4651" s="14" t="n">
        <v>0</v>
      </c>
      <c r="V4651" s="14">
        <f>IF(T4651="","",T4651-U4651)</f>
        <v/>
      </c>
      <c r="AS4651" s="13" t="n"/>
      <c r="AT4651" s="13" t="n"/>
      <c r="AU4651" s="13" t="n"/>
    </row>
    <row r="4652">
      <c r="C4652" s="13" t="n">
        <v>163</v>
      </c>
      <c r="D4652" s="13">
        <f>Retailers_stock_balance!D5726</f>
        <v/>
      </c>
      <c r="E4652" s="13">
        <f>Retailers_stock_balance!E5726</f>
        <v/>
      </c>
      <c r="F4652" s="13">
        <f>Retailers_stock_balance!F5726</f>
        <v/>
      </c>
      <c r="T4652" s="14">
        <f>IF(F4651=24,SUM(D4652:F4841),"")</f>
        <v/>
      </c>
      <c r="U4652" s="14" t="n">
        <v>0</v>
      </c>
      <c r="V4652" s="14">
        <f>IF(T4652="","",T4652-U4652)</f>
        <v/>
      </c>
      <c r="AS4652" s="13" t="n"/>
      <c r="AT4652" s="13" t="n"/>
      <c r="AU4652" s="13" t="n"/>
    </row>
    <row r="4653">
      <c r="C4653" s="13" t="n">
        <v>164</v>
      </c>
      <c r="D4653" s="13">
        <f>Retailers_stock_balance!D5727</f>
        <v/>
      </c>
      <c r="E4653" s="13">
        <f>Retailers_stock_balance!E5727</f>
        <v/>
      </c>
      <c r="F4653" s="13">
        <f>Retailers_stock_balance!F5727</f>
        <v/>
      </c>
      <c r="T4653" s="14">
        <f>IF(F4652=24,SUM(D4653:F4842),"")</f>
        <v/>
      </c>
      <c r="U4653" s="14" t="n">
        <v>0</v>
      </c>
      <c r="V4653" s="14">
        <f>IF(T4653="","",T4653-U4653)</f>
        <v/>
      </c>
      <c r="AS4653" s="13" t="n"/>
      <c r="AT4653" s="13" t="n"/>
      <c r="AU4653" s="13" t="n"/>
    </row>
    <row r="4654">
      <c r="C4654" s="13" t="n">
        <v>165</v>
      </c>
      <c r="D4654" s="13">
        <f>Retailers_stock_balance!D5728</f>
        <v/>
      </c>
      <c r="E4654" s="13">
        <f>Retailers_stock_balance!E5728</f>
        <v/>
      </c>
      <c r="F4654" s="13">
        <f>Retailers_stock_balance!F5728</f>
        <v/>
      </c>
      <c r="T4654" s="14">
        <f>IF(F4653=24,SUM(D4654:F4843),"")</f>
        <v/>
      </c>
      <c r="U4654" s="14" t="n">
        <v>0</v>
      </c>
      <c r="V4654" s="14">
        <f>IF(T4654="","",T4654-U4654)</f>
        <v/>
      </c>
      <c r="AS4654" s="13" t="n"/>
      <c r="AT4654" s="13" t="n"/>
      <c r="AU4654" s="13" t="n"/>
    </row>
    <row r="4655">
      <c r="C4655" s="13" t="n">
        <v>166</v>
      </c>
      <c r="D4655" s="13">
        <f>Retailers_stock_balance!D5729</f>
        <v/>
      </c>
      <c r="E4655" s="13">
        <f>Retailers_stock_balance!E5729</f>
        <v/>
      </c>
      <c r="F4655" s="13">
        <f>Retailers_stock_balance!F5729</f>
        <v/>
      </c>
      <c r="T4655" s="14">
        <f>IF(F4654=24,SUM(D4655:F4844),"")</f>
        <v/>
      </c>
      <c r="U4655" s="14" t="n">
        <v>0</v>
      </c>
      <c r="V4655" s="14">
        <f>IF(T4655="","",T4655-U4655)</f>
        <v/>
      </c>
      <c r="AS4655" s="13" t="n"/>
      <c r="AT4655" s="13" t="n"/>
      <c r="AU4655" s="13" t="n"/>
    </row>
    <row r="4656">
      <c r="C4656" s="13" t="n">
        <v>167</v>
      </c>
      <c r="D4656" s="13">
        <f>Retailers_stock_balance!D5730</f>
        <v/>
      </c>
      <c r="E4656" s="13">
        <f>Retailers_stock_balance!E5730</f>
        <v/>
      </c>
      <c r="F4656" s="13">
        <f>Retailers_stock_balance!F5730</f>
        <v/>
      </c>
      <c r="T4656" s="14">
        <f>IF(F4655=24,SUM(D4656:F4845),"")</f>
        <v/>
      </c>
      <c r="U4656" s="14" t="n">
        <v>0</v>
      </c>
      <c r="V4656" s="14">
        <f>IF(T4656="","",T4656-U4656)</f>
        <v/>
      </c>
      <c r="AS4656" s="13" t="n"/>
      <c r="AT4656" s="13" t="n"/>
      <c r="AU4656" s="13" t="n"/>
    </row>
    <row r="4657">
      <c r="C4657" s="13" t="n">
        <v>168</v>
      </c>
      <c r="D4657" s="13">
        <f>Retailers_stock_balance!D5731</f>
        <v/>
      </c>
      <c r="E4657" s="13">
        <f>Retailers_stock_balance!E5731</f>
        <v/>
      </c>
      <c r="F4657" s="13">
        <f>Retailers_stock_balance!F5731</f>
        <v/>
      </c>
      <c r="T4657" s="14">
        <f>IF(F4656=24,SUM(D4657:F4846),"")</f>
        <v/>
      </c>
      <c r="U4657" s="14" t="n">
        <v>0</v>
      </c>
      <c r="V4657" s="14">
        <f>IF(T4657="","",T4657-U4657)</f>
        <v/>
      </c>
      <c r="AS4657" s="13" t="n"/>
      <c r="AT4657" s="13" t="n"/>
      <c r="AU4657" s="13" t="n"/>
    </row>
    <row r="4658">
      <c r="C4658" s="13" t="n">
        <v>169</v>
      </c>
      <c r="D4658" s="13">
        <f>Retailers_stock_balance!D5732</f>
        <v/>
      </c>
      <c r="E4658" s="13">
        <f>Retailers_stock_balance!E5732</f>
        <v/>
      </c>
      <c r="F4658" s="13">
        <f>Retailers_stock_balance!F5732</f>
        <v/>
      </c>
      <c r="T4658" s="14">
        <f>IF(F4657=24,SUM(D4658:F4847),"")</f>
        <v/>
      </c>
      <c r="U4658" s="14" t="n">
        <v>0</v>
      </c>
      <c r="V4658" s="14">
        <f>IF(T4658="","",T4658-U4658)</f>
        <v/>
      </c>
      <c r="AS4658" s="13" t="n"/>
      <c r="AT4658" s="13" t="n"/>
      <c r="AU4658" s="13" t="n"/>
    </row>
    <row r="4659">
      <c r="C4659" s="13" t="n">
        <v>170</v>
      </c>
      <c r="D4659" s="13">
        <f>Retailers_stock_balance!D5733</f>
        <v/>
      </c>
      <c r="E4659" s="13">
        <f>Retailers_stock_balance!E5733</f>
        <v/>
      </c>
      <c r="F4659" s="13">
        <f>Retailers_stock_balance!F5733</f>
        <v/>
      </c>
      <c r="T4659" s="14">
        <f>IF(F4658=24,SUM(D4659:F4848),"")</f>
        <v/>
      </c>
      <c r="U4659" s="14" t="n">
        <v>0</v>
      </c>
      <c r="V4659" s="14">
        <f>IF(T4659="","",T4659-U4659)</f>
        <v/>
      </c>
      <c r="AS4659" s="13" t="n"/>
      <c r="AT4659" s="13" t="n"/>
      <c r="AU4659" s="13" t="n"/>
    </row>
    <row r="4660">
      <c r="C4660" s="13" t="n">
        <v>171</v>
      </c>
      <c r="D4660" s="13">
        <f>Retailers_stock_balance!D5734</f>
        <v/>
      </c>
      <c r="E4660" s="13">
        <f>Retailers_stock_balance!E5734</f>
        <v/>
      </c>
      <c r="F4660" s="13">
        <f>Retailers_stock_balance!F5734</f>
        <v/>
      </c>
      <c r="T4660" s="14">
        <f>IF(F4659=24,SUM(D4660:F4849),"")</f>
        <v/>
      </c>
      <c r="U4660" s="14" t="n">
        <v>0</v>
      </c>
      <c r="V4660" s="14">
        <f>IF(T4660="","",T4660-U4660)</f>
        <v/>
      </c>
      <c r="AS4660" s="13" t="n"/>
      <c r="AT4660" s="13" t="n"/>
      <c r="AU4660" s="13" t="n"/>
    </row>
    <row r="4661">
      <c r="C4661" s="13" t="n">
        <v>172</v>
      </c>
      <c r="D4661" s="13">
        <f>Retailers_stock_balance!D5735</f>
        <v/>
      </c>
      <c r="E4661" s="13">
        <f>Retailers_stock_balance!E5735</f>
        <v/>
      </c>
      <c r="F4661" s="13">
        <f>Retailers_stock_balance!F5735</f>
        <v/>
      </c>
      <c r="T4661" s="14">
        <f>IF(F4660=24,SUM(D4661:F4850),"")</f>
        <v/>
      </c>
      <c r="U4661" s="14" t="n">
        <v>0</v>
      </c>
      <c r="V4661" s="14">
        <f>IF(T4661="","",T4661-U4661)</f>
        <v/>
      </c>
      <c r="AS4661" s="13" t="n"/>
      <c r="AT4661" s="13" t="n"/>
      <c r="AU4661" s="13" t="n"/>
    </row>
    <row r="4662">
      <c r="C4662" s="13" t="n">
        <v>173</v>
      </c>
      <c r="D4662" s="13">
        <f>Retailers_stock_balance!D5736</f>
        <v/>
      </c>
      <c r="E4662" s="13">
        <f>Retailers_stock_balance!E5736</f>
        <v/>
      </c>
      <c r="F4662" s="13">
        <f>Retailers_stock_balance!F5736</f>
        <v/>
      </c>
      <c r="T4662" s="14">
        <f>IF(F4661=24,SUM(D4662:F4851),"")</f>
        <v/>
      </c>
      <c r="U4662" s="14" t="n">
        <v>0</v>
      </c>
      <c r="V4662" s="14">
        <f>IF(T4662="","",T4662-U4662)</f>
        <v/>
      </c>
      <c r="AS4662" s="13" t="n"/>
      <c r="AT4662" s="13" t="n"/>
      <c r="AU4662" s="13" t="n"/>
    </row>
    <row r="4663">
      <c r="C4663" s="13" t="n">
        <v>174</v>
      </c>
      <c r="D4663" s="13">
        <f>Retailers_stock_balance!D5737</f>
        <v/>
      </c>
      <c r="E4663" s="13">
        <f>Retailers_stock_balance!E5737</f>
        <v/>
      </c>
      <c r="F4663" s="13">
        <f>Retailers_stock_balance!F5737</f>
        <v/>
      </c>
      <c r="T4663" s="14">
        <f>IF(F4662=24,SUM(D4663:F4852),"")</f>
        <v/>
      </c>
      <c r="U4663" s="14" t="n">
        <v>0</v>
      </c>
      <c r="V4663" s="14">
        <f>IF(T4663="","",T4663-U4663)</f>
        <v/>
      </c>
      <c r="AS4663" s="13" t="n"/>
      <c r="AT4663" s="13" t="n"/>
      <c r="AU4663" s="13" t="n"/>
    </row>
    <row r="4664">
      <c r="C4664" s="13" t="n">
        <v>175</v>
      </c>
      <c r="D4664" s="13">
        <f>Retailers_stock_balance!D5738</f>
        <v/>
      </c>
      <c r="E4664" s="13">
        <f>Retailers_stock_balance!E5738</f>
        <v/>
      </c>
      <c r="F4664" s="13">
        <f>Retailers_stock_balance!F5738</f>
        <v/>
      </c>
      <c r="T4664" s="14">
        <f>IF(F4663=24,SUM(D4664:F4853),"")</f>
        <v/>
      </c>
      <c r="U4664" s="14" t="n">
        <v>0</v>
      </c>
      <c r="V4664" s="14">
        <f>IF(T4664="","",T4664-U4664)</f>
        <v/>
      </c>
      <c r="AS4664" s="13" t="n"/>
      <c r="AT4664" s="13" t="n"/>
      <c r="AU4664" s="13" t="n"/>
    </row>
    <row r="4665">
      <c r="C4665" s="13" t="n">
        <v>176</v>
      </c>
      <c r="D4665" s="13">
        <f>Retailers_stock_balance!D5739</f>
        <v/>
      </c>
      <c r="E4665" s="13">
        <f>Retailers_stock_balance!E5739</f>
        <v/>
      </c>
      <c r="F4665" s="13">
        <f>Retailers_stock_balance!F5739</f>
        <v/>
      </c>
      <c r="T4665" s="14">
        <f>IF(F4664=24,SUM(D4665:F4854),"")</f>
        <v/>
      </c>
      <c r="U4665" s="14" t="n">
        <v>0</v>
      </c>
      <c r="V4665" s="14">
        <f>IF(T4665="","",T4665-U4665)</f>
        <v/>
      </c>
      <c r="AS4665" s="13" t="n"/>
      <c r="AT4665" s="13" t="n"/>
      <c r="AU4665" s="13" t="n"/>
    </row>
    <row r="4666">
      <c r="C4666" s="13" t="n">
        <v>177</v>
      </c>
      <c r="D4666" s="13">
        <f>Retailers_stock_balance!D5740</f>
        <v/>
      </c>
      <c r="E4666" s="13">
        <f>Retailers_stock_balance!E5740</f>
        <v/>
      </c>
      <c r="F4666" s="13">
        <f>Retailers_stock_balance!F5740</f>
        <v/>
      </c>
      <c r="T4666" s="14">
        <f>IF(F4665=24,SUM(D4666:F4855),"")</f>
        <v/>
      </c>
      <c r="U4666" s="14" t="n">
        <v>0</v>
      </c>
      <c r="V4666" s="14">
        <f>IF(T4666="","",T4666-U4666)</f>
        <v/>
      </c>
      <c r="AS4666" s="13" t="n"/>
      <c r="AT4666" s="13" t="n"/>
      <c r="AU4666" s="13" t="n"/>
    </row>
    <row r="4667">
      <c r="C4667" s="13" t="n">
        <v>178</v>
      </c>
      <c r="D4667" s="13">
        <f>Retailers_stock_balance!D5741</f>
        <v/>
      </c>
      <c r="E4667" s="13">
        <f>Retailers_stock_balance!E5741</f>
        <v/>
      </c>
      <c r="F4667" s="13">
        <f>Retailers_stock_balance!F5741</f>
        <v/>
      </c>
      <c r="T4667" s="14">
        <f>IF(F4666=24,SUM(D4667:F4856),"")</f>
        <v/>
      </c>
      <c r="U4667" s="14" t="n">
        <v>0</v>
      </c>
      <c r="V4667" s="14">
        <f>IF(T4667="","",T4667-U4667)</f>
        <v/>
      </c>
      <c r="AS4667" s="13" t="n"/>
      <c r="AT4667" s="13" t="n"/>
      <c r="AU4667" s="13" t="n"/>
    </row>
    <row r="4668">
      <c r="C4668" s="13" t="n">
        <v>179</v>
      </c>
      <c r="D4668" s="13">
        <f>Retailers_stock_balance!D5742</f>
        <v/>
      </c>
      <c r="E4668" s="13">
        <f>Retailers_stock_balance!E5742</f>
        <v/>
      </c>
      <c r="F4668" s="13">
        <f>Retailers_stock_balance!F5742</f>
        <v/>
      </c>
      <c r="T4668" s="14">
        <f>IF(F4667=24,SUM(D4668:F4857),"")</f>
        <v/>
      </c>
      <c r="U4668" s="14" t="n">
        <v>0</v>
      </c>
      <c r="V4668" s="14">
        <f>IF(T4668="","",T4668-U4668)</f>
        <v/>
      </c>
      <c r="AS4668" s="13" t="n"/>
      <c r="AT4668" s="13" t="n"/>
      <c r="AU4668" s="13" t="n"/>
    </row>
    <row r="4669">
      <c r="C4669" s="13" t="n">
        <v>180</v>
      </c>
      <c r="D4669" s="13">
        <f>Retailers_stock_balance!D5743</f>
        <v/>
      </c>
      <c r="E4669" s="13">
        <f>Retailers_stock_balance!E5743</f>
        <v/>
      </c>
      <c r="F4669" s="13">
        <f>Retailers_stock_balance!F5743</f>
        <v/>
      </c>
      <c r="T4669" s="14">
        <f>IF(F4668=24,SUM(D4669:F4858),"")</f>
        <v/>
      </c>
      <c r="U4669" s="14" t="n">
        <v>0</v>
      </c>
      <c r="V4669" s="14">
        <f>IF(T4669="","",T4669-U4669)</f>
        <v/>
      </c>
      <c r="AS4669" s="13" t="n"/>
      <c r="AT4669" s="13" t="n"/>
      <c r="AU4669" s="13" t="n"/>
    </row>
    <row r="4670">
      <c r="C4670" s="13" t="n">
        <v>181</v>
      </c>
      <c r="D4670" s="13">
        <f>Retailers_stock_balance!D5744</f>
        <v/>
      </c>
      <c r="E4670" s="13">
        <f>Retailers_stock_balance!E5744</f>
        <v/>
      </c>
      <c r="F4670" s="13">
        <f>Retailers_stock_balance!F5744</f>
        <v/>
      </c>
      <c r="T4670" s="14">
        <f>IF(F4669=24,SUM(D4670:F4859),"")</f>
        <v/>
      </c>
      <c r="U4670" s="14" t="n">
        <v>0</v>
      </c>
      <c r="V4670" s="14">
        <f>IF(T4670="","",T4670-U4670)</f>
        <v/>
      </c>
      <c r="AS4670" s="13" t="n"/>
      <c r="AT4670" s="13" t="n"/>
      <c r="AU4670" s="13" t="n"/>
    </row>
    <row r="4671">
      <c r="C4671" s="13" t="n">
        <v>182</v>
      </c>
      <c r="D4671" s="13">
        <f>Retailers_stock_balance!D5745</f>
        <v/>
      </c>
      <c r="E4671" s="13">
        <f>Retailers_stock_balance!E5745</f>
        <v/>
      </c>
      <c r="F4671" s="13">
        <f>Retailers_stock_balance!F5745</f>
        <v/>
      </c>
      <c r="T4671" s="14">
        <f>IF(F4670=24,SUM(D4671:F4860),"")</f>
        <v/>
      </c>
      <c r="U4671" s="14" t="n">
        <v>0</v>
      </c>
      <c r="V4671" s="14">
        <f>IF(T4671="","",T4671-U4671)</f>
        <v/>
      </c>
      <c r="AS4671" s="13" t="n"/>
      <c r="AT4671" s="13" t="n"/>
      <c r="AU4671" s="13" t="n"/>
    </row>
    <row r="4672">
      <c r="C4672" s="13" t="n">
        <v>183</v>
      </c>
      <c r="D4672" s="13">
        <f>Retailers_stock_balance!D5746</f>
        <v/>
      </c>
      <c r="E4672" s="13">
        <f>Retailers_stock_balance!E5746</f>
        <v/>
      </c>
      <c r="F4672" s="13">
        <f>Retailers_stock_balance!F5746</f>
        <v/>
      </c>
      <c r="T4672" s="14">
        <f>IF(F4671=24,SUM(D4672:F4861),"")</f>
        <v/>
      </c>
      <c r="U4672" s="14" t="n">
        <v>0</v>
      </c>
      <c r="V4672" s="14">
        <f>IF(T4672="","",T4672-U4672)</f>
        <v/>
      </c>
      <c r="AS4672" s="13" t="n"/>
      <c r="AT4672" s="13" t="n"/>
      <c r="AU4672" s="13" t="n"/>
    </row>
    <row r="4673">
      <c r="C4673" s="13" t="n">
        <v>184</v>
      </c>
      <c r="D4673" s="13">
        <f>Retailers_stock_balance!D5747</f>
        <v/>
      </c>
      <c r="E4673" s="13">
        <f>Retailers_stock_balance!E5747</f>
        <v/>
      </c>
      <c r="F4673" s="13">
        <f>Retailers_stock_balance!F5747</f>
        <v/>
      </c>
      <c r="T4673" s="14">
        <f>IF(F4672=24,SUM(D4673:F4862),"")</f>
        <v/>
      </c>
      <c r="U4673" s="14" t="n">
        <v>0</v>
      </c>
      <c r="V4673" s="14">
        <f>IF(T4673="","",T4673-U4673)</f>
        <v/>
      </c>
      <c r="AS4673" s="13" t="n"/>
      <c r="AT4673" s="13" t="n"/>
      <c r="AU4673" s="13" t="n"/>
    </row>
    <row r="4674">
      <c r="C4674" s="13" t="n">
        <v>185</v>
      </c>
      <c r="D4674" s="13">
        <f>Retailers_stock_balance!D5748</f>
        <v/>
      </c>
      <c r="E4674" s="13">
        <f>Retailers_stock_balance!E5748</f>
        <v/>
      </c>
      <c r="F4674" s="13">
        <f>Retailers_stock_balance!F5748</f>
        <v/>
      </c>
      <c r="T4674" s="14">
        <f>IF(F4673=24,SUM(D4674:F4863),"")</f>
        <v/>
      </c>
      <c r="U4674" s="14" t="n">
        <v>0</v>
      </c>
      <c r="V4674" s="14">
        <f>IF(T4674="","",T4674-U4674)</f>
        <v/>
      </c>
      <c r="AS4674" s="13" t="n"/>
      <c r="AT4674" s="13" t="n"/>
      <c r="AU4674" s="13" t="n"/>
    </row>
    <row r="4675">
      <c r="C4675" s="13" t="n">
        <v>186</v>
      </c>
      <c r="D4675" s="13">
        <f>Retailers_stock_balance!D5749</f>
        <v/>
      </c>
      <c r="E4675" s="13">
        <f>Retailers_stock_balance!E5749</f>
        <v/>
      </c>
      <c r="F4675" s="13">
        <f>Retailers_stock_balance!F5749</f>
        <v/>
      </c>
      <c r="T4675" s="14">
        <f>IF(F4674=24,SUM(D4675:F4864),"")</f>
        <v/>
      </c>
      <c r="U4675" s="14" t="n">
        <v>0</v>
      </c>
      <c r="V4675" s="14">
        <f>IF(T4675="","",T4675-U4675)</f>
        <v/>
      </c>
      <c r="AS4675" s="13" t="n"/>
      <c r="AT4675" s="13" t="n"/>
      <c r="AU4675" s="13" t="n"/>
    </row>
    <row r="4676">
      <c r="C4676" s="13" t="n">
        <v>187</v>
      </c>
      <c r="D4676" s="13">
        <f>Retailers_stock_balance!D5750</f>
        <v/>
      </c>
      <c r="E4676" s="13">
        <f>Retailers_stock_balance!E5750</f>
        <v/>
      </c>
      <c r="F4676" s="13">
        <f>Retailers_stock_balance!F5750</f>
        <v/>
      </c>
      <c r="T4676" s="14">
        <f>IF(F4675=24,SUM(D4676:F4865),"")</f>
        <v/>
      </c>
      <c r="U4676" s="14" t="n">
        <v>0</v>
      </c>
      <c r="V4676" s="14">
        <f>IF(T4676="","",T4676-U4676)</f>
        <v/>
      </c>
      <c r="AS4676" s="13" t="n"/>
      <c r="AT4676" s="13" t="n"/>
      <c r="AU4676" s="13" t="n"/>
    </row>
    <row r="4677">
      <c r="C4677" s="13" t="n">
        <v>188</v>
      </c>
      <c r="D4677" s="13">
        <f>Retailers_stock_balance!D5751</f>
        <v/>
      </c>
      <c r="E4677" s="13">
        <f>Retailers_stock_balance!E5751</f>
        <v/>
      </c>
      <c r="F4677" s="13">
        <f>Retailers_stock_balance!F5751</f>
        <v/>
      </c>
      <c r="T4677" s="14">
        <f>IF(F4676=24,SUM(D4677:F4866),"")</f>
        <v/>
      </c>
      <c r="U4677" s="14" t="n">
        <v>0</v>
      </c>
      <c r="V4677" s="14">
        <f>IF(T4677="","",T4677-U4677)</f>
        <v/>
      </c>
      <c r="AS4677" s="13" t="n"/>
      <c r="AT4677" s="13" t="n"/>
      <c r="AU4677" s="13" t="n"/>
    </row>
    <row r="4678">
      <c r="C4678" s="13" t="n">
        <v>189</v>
      </c>
      <c r="D4678" s="13">
        <f>Retailers_stock_balance!D5752</f>
        <v/>
      </c>
      <c r="E4678" s="13">
        <f>Retailers_stock_balance!E5752</f>
        <v/>
      </c>
      <c r="F4678" s="13">
        <f>Retailers_stock_balance!F5752</f>
        <v/>
      </c>
      <c r="T4678" s="14">
        <f>IF(F4677=24,SUM(D4678:F4867),"")</f>
        <v/>
      </c>
      <c r="U4678" s="14" t="n">
        <v>0</v>
      </c>
      <c r="V4678" s="14">
        <f>IF(T4678="","",T4678-U4678)</f>
        <v/>
      </c>
      <c r="AS4678" s="13" t="n"/>
      <c r="AT4678" s="13" t="n"/>
      <c r="AU4678" s="13" t="n"/>
    </row>
    <row r="4679">
      <c r="C4679" s="13" t="n">
        <v>190</v>
      </c>
      <c r="D4679" s="13">
        <f>Retailers_stock_balance!D5753</f>
        <v/>
      </c>
      <c r="E4679" s="13">
        <f>Retailers_stock_balance!E5753</f>
        <v/>
      </c>
      <c r="F4679" s="13">
        <f>Retailers_stock_balance!F5753</f>
        <v/>
      </c>
      <c r="T4679" s="14">
        <f>IF(F4678=24,SUM(D4679:F4868),"")</f>
        <v/>
      </c>
      <c r="U4679" s="14" t="n">
        <v>0</v>
      </c>
      <c r="V4679" s="14">
        <f>IF(T4679="","",T4679-U4679)</f>
        <v/>
      </c>
      <c r="AS4679" s="13" t="n"/>
      <c r="AT4679" s="13" t="n"/>
      <c r="AU4679" s="13" t="n"/>
    </row>
    <row r="4680">
      <c r="C4680" s="13" t="n">
        <v>191</v>
      </c>
      <c r="D4680" s="13">
        <f>Retailers_stock_balance!D5754</f>
        <v/>
      </c>
      <c r="E4680" s="13">
        <f>Retailers_stock_balance!E5754</f>
        <v/>
      </c>
      <c r="F4680" s="13">
        <f>Retailers_stock_balance!F5754</f>
        <v/>
      </c>
      <c r="T4680" s="14">
        <f>IF(F4679=24,SUM(D4680:F4869),"")</f>
        <v/>
      </c>
      <c r="U4680" s="14" t="n">
        <v>0</v>
      </c>
      <c r="V4680" s="14">
        <f>IF(T4680="","",T4680-U4680)</f>
        <v/>
      </c>
      <c r="AS4680" s="13" t="n"/>
      <c r="AT4680" s="13" t="n"/>
      <c r="AU4680" s="13" t="n"/>
    </row>
    <row r="4681">
      <c r="C4681" s="13" t="n">
        <v>192</v>
      </c>
      <c r="D4681" s="13">
        <f>Retailers_stock_balance!D5755</f>
        <v/>
      </c>
      <c r="E4681" s="13">
        <f>Retailers_stock_balance!E5755</f>
        <v/>
      </c>
      <c r="F4681" s="13">
        <f>Retailers_stock_balance!F5755</f>
        <v/>
      </c>
      <c r="T4681" s="14">
        <f>IF(F4680=24,SUM(D4681:F4870),"")</f>
        <v/>
      </c>
      <c r="U4681" s="14" t="n">
        <v>0</v>
      </c>
      <c r="V4681" s="14">
        <f>IF(T4681="","",T4681-U4681)</f>
        <v/>
      </c>
      <c r="AS4681" s="13" t="n"/>
      <c r="AT4681" s="13" t="n"/>
      <c r="AU4681" s="13" t="n"/>
    </row>
    <row r="4682">
      <c r="C4682" s="13" t="n">
        <v>193</v>
      </c>
      <c r="D4682" s="13">
        <f>Retailers_stock_balance!D5756</f>
        <v/>
      </c>
      <c r="E4682" s="13">
        <f>Retailers_stock_balance!E5756</f>
        <v/>
      </c>
      <c r="F4682" s="13">
        <f>Retailers_stock_balance!F5756</f>
        <v/>
      </c>
      <c r="T4682" s="14">
        <f>IF(F4681=24,SUM(D4682:F4871),"")</f>
        <v/>
      </c>
      <c r="U4682" s="14" t="n">
        <v>0</v>
      </c>
      <c r="V4682" s="14">
        <f>IF(T4682="","",T4682-U4682)</f>
        <v/>
      </c>
      <c r="AS4682" s="13" t="n"/>
      <c r="AT4682" s="13" t="n"/>
      <c r="AU4682" s="13" t="n"/>
    </row>
    <row r="4683">
      <c r="C4683" s="13" t="n">
        <v>194</v>
      </c>
      <c r="D4683" s="13">
        <f>Retailers_stock_balance!D5757</f>
        <v/>
      </c>
      <c r="E4683" s="13">
        <f>Retailers_stock_balance!E5757</f>
        <v/>
      </c>
      <c r="F4683" s="13">
        <f>Retailers_stock_balance!F5757</f>
        <v/>
      </c>
      <c r="T4683" s="14">
        <f>IF(F4682=24,SUM(D4683:F4872),"")</f>
        <v/>
      </c>
      <c r="U4683" s="14" t="n">
        <v>0</v>
      </c>
      <c r="V4683" s="14">
        <f>IF(T4683="","",T4683-U4683)</f>
        <v/>
      </c>
      <c r="AS4683" s="13" t="n"/>
      <c r="AT4683" s="13" t="n"/>
      <c r="AU4683" s="13" t="n"/>
    </row>
    <row r="4684">
      <c r="C4684" s="13" t="n">
        <v>195</v>
      </c>
      <c r="D4684" s="13">
        <f>Retailers_stock_balance!D5758</f>
        <v/>
      </c>
      <c r="E4684" s="13">
        <f>Retailers_stock_balance!E5758</f>
        <v/>
      </c>
      <c r="F4684" s="13">
        <f>Retailers_stock_balance!F5758</f>
        <v/>
      </c>
      <c r="T4684" s="14">
        <f>IF(F4683=24,SUM(D4684:F4873),"")</f>
        <v/>
      </c>
      <c r="U4684" s="14" t="n">
        <v>0</v>
      </c>
      <c r="V4684" s="14">
        <f>IF(T4684="","",T4684-U4684)</f>
        <v/>
      </c>
      <c r="AS4684" s="13" t="n"/>
      <c r="AT4684" s="13" t="n"/>
      <c r="AU4684" s="13" t="n"/>
    </row>
    <row r="4685">
      <c r="C4685" s="13" t="n">
        <v>196</v>
      </c>
      <c r="D4685" s="13">
        <f>Retailers_stock_balance!D5759</f>
        <v/>
      </c>
      <c r="E4685" s="13">
        <f>Retailers_stock_balance!E5759</f>
        <v/>
      </c>
      <c r="F4685" s="13">
        <f>Retailers_stock_balance!F5759</f>
        <v/>
      </c>
      <c r="T4685" s="14">
        <f>IF(F4684=24,SUM(D4685:F4874),"")</f>
        <v/>
      </c>
      <c r="U4685" s="14" t="n">
        <v>0</v>
      </c>
      <c r="V4685" s="14">
        <f>IF(T4685="","",T4685-U4685)</f>
        <v/>
      </c>
      <c r="AS4685" s="13" t="n"/>
      <c r="AT4685" s="13" t="n"/>
      <c r="AU4685" s="13" t="n"/>
    </row>
    <row r="4686">
      <c r="C4686" s="13" t="n">
        <v>197</v>
      </c>
      <c r="D4686" s="13">
        <f>Retailers_stock_balance!D5760</f>
        <v/>
      </c>
      <c r="E4686" s="13">
        <f>Retailers_stock_balance!E5760</f>
        <v/>
      </c>
      <c r="F4686" s="13">
        <f>Retailers_stock_balance!F5760</f>
        <v/>
      </c>
      <c r="T4686" s="14">
        <f>IF(F4685=24,SUM(D4686:F4875),"")</f>
        <v/>
      </c>
      <c r="U4686" s="14" t="n">
        <v>0</v>
      </c>
      <c r="V4686" s="14">
        <f>IF(T4686="","",T4686-U4686)</f>
        <v/>
      </c>
      <c r="AS4686" s="13" t="n"/>
      <c r="AT4686" s="13" t="n"/>
      <c r="AU4686" s="13" t="n"/>
    </row>
    <row r="4687">
      <c r="C4687" s="13" t="n">
        <v>198</v>
      </c>
      <c r="D4687" s="13">
        <f>Retailers_stock_balance!D5761</f>
        <v/>
      </c>
      <c r="E4687" s="13">
        <f>Retailers_stock_balance!E5761</f>
        <v/>
      </c>
      <c r="F4687" s="13">
        <f>Retailers_stock_balance!F5761</f>
        <v/>
      </c>
      <c r="T4687" s="14">
        <f>IF(F4686=24,SUM(D4687:F4876),"")</f>
        <v/>
      </c>
      <c r="U4687" s="14" t="n">
        <v>0</v>
      </c>
      <c r="V4687" s="14">
        <f>IF(T4687="","",T4687-U4687)</f>
        <v/>
      </c>
      <c r="AS4687" s="13" t="n"/>
      <c r="AT4687" s="13" t="n"/>
      <c r="AU4687" s="13" t="n"/>
    </row>
    <row r="4688">
      <c r="T4688" s="14">
        <f>IF(F4687=24,SUM(D4688:F4877),"")</f>
        <v/>
      </c>
      <c r="U4688" s="14" t="n">
        <v>0</v>
      </c>
      <c r="V4688" s="14">
        <f>IF(T4688="","",T4688-U4688)</f>
        <v/>
      </c>
      <c r="AS4688" s="13" t="n"/>
      <c r="AT4688" s="13" t="n"/>
      <c r="AU4688" s="13" t="n"/>
    </row>
    <row r="4689">
      <c r="C4689" s="13" t="inlineStr">
        <is>
          <t>SQRT</t>
        </is>
      </c>
      <c r="D4689" s="13" t="n">
        <v>22</v>
      </c>
      <c r="E4689" s="13" t="n">
        <v>23</v>
      </c>
      <c r="F4689" s="13" t="n">
        <v>24</v>
      </c>
      <c r="T4689" s="14">
        <f>IF(F4688=24,SUM(D4689:F4878),"")</f>
        <v/>
      </c>
      <c r="U4689" s="14" t="n">
        <v>0</v>
      </c>
      <c r="V4689" s="14">
        <f>IF(T4689="","",T4689-U4689)</f>
        <v/>
      </c>
      <c r="AS4689" s="13" t="n"/>
      <c r="AT4689" s="13" t="n"/>
      <c r="AU4689" s="13" t="n"/>
    </row>
    <row r="4690">
      <c r="C4690" s="13" t="n">
        <v>9</v>
      </c>
      <c r="D4690" s="13">
        <f>Retailers_stock_balance!D5764</f>
        <v/>
      </c>
      <c r="E4690" s="13">
        <f>Retailers_stock_balance!E5764</f>
        <v/>
      </c>
      <c r="F4690" s="13">
        <f>Retailers_stock_balance!F5764</f>
        <v/>
      </c>
      <c r="T4690" s="14">
        <f>IF(F4689=24,SUM(D4690:F4879),"")</f>
        <v/>
      </c>
      <c r="U4690" s="14" t="n">
        <v>0</v>
      </c>
      <c r="V4690" s="14">
        <f>IF(T4690="","",T4690-U4690)</f>
        <v/>
      </c>
      <c r="AS4690" s="13" t="n">
        <v>101</v>
      </c>
      <c r="AT4690" s="13" t="inlineStr">
        <is>
          <t>SQRT</t>
        </is>
      </c>
      <c r="AU4690" s="13" t="n">
        <v>16</v>
      </c>
    </row>
    <row r="4691">
      <c r="C4691" s="13" t="n">
        <v>10</v>
      </c>
      <c r="D4691" s="13">
        <f>Retailers_stock_balance!D5765</f>
        <v/>
      </c>
      <c r="E4691" s="13">
        <f>Retailers_stock_balance!E5765</f>
        <v/>
      </c>
      <c r="F4691" s="13">
        <f>Retailers_stock_balance!F5765</f>
        <v/>
      </c>
      <c r="T4691" s="14">
        <f>IF(F4690=24,SUM(D4691:F4880),"")</f>
        <v/>
      </c>
      <c r="U4691" s="14" t="n">
        <v>0</v>
      </c>
      <c r="V4691" s="14">
        <f>IF(T4691="","",T4691-U4691)</f>
        <v/>
      </c>
      <c r="AS4691" s="13" t="n">
        <v>102</v>
      </c>
      <c r="AT4691" s="13" t="n"/>
      <c r="AU4691" s="13" t="inlineStr">
        <is>
          <t>NOVOFactories_stock_balance!D181</t>
        </is>
      </c>
    </row>
    <row r="4692">
      <c r="C4692" s="13" t="n">
        <v>11</v>
      </c>
      <c r="D4692" s="13">
        <f>Retailers_stock_balance!D5766</f>
        <v/>
      </c>
      <c r="E4692" s="13">
        <f>Retailers_stock_balance!E5766</f>
        <v/>
      </c>
      <c r="F4692" s="13">
        <f>Retailers_stock_balance!F5766</f>
        <v/>
      </c>
      <c r="T4692" s="14">
        <f>IF(F4691=24,SUM(D4692:F4881),"")</f>
        <v/>
      </c>
      <c r="U4692" s="14" t="n">
        <v>0</v>
      </c>
      <c r="V4692" s="14">
        <f>IF(T4692="","",T4692-U4692)</f>
        <v/>
      </c>
      <c r="AS4692" s="13" t="n"/>
      <c r="AT4692" s="13" t="n"/>
      <c r="AU4692" s="13" t="n"/>
    </row>
    <row r="4693">
      <c r="C4693" s="13" t="n">
        <v>12</v>
      </c>
      <c r="D4693" s="13">
        <f>Retailers_stock_balance!D5767</f>
        <v/>
      </c>
      <c r="E4693" s="13">
        <f>Retailers_stock_balance!E5767</f>
        <v/>
      </c>
      <c r="F4693" s="13">
        <f>Retailers_stock_balance!F5767</f>
        <v/>
      </c>
      <c r="T4693" s="14">
        <f>IF(F4692=24,SUM(D4693:F4882),"")</f>
        <v/>
      </c>
      <c r="U4693" s="14" t="n">
        <v>0</v>
      </c>
      <c r="V4693" s="14">
        <f>IF(T4693="","",T4693-U4693)</f>
        <v/>
      </c>
      <c r="AS4693" s="13" t="n"/>
      <c r="AT4693" s="13" t="n"/>
      <c r="AU4693" s="13" t="n"/>
    </row>
    <row r="4694">
      <c r="C4694" s="13" t="n">
        <v>13</v>
      </c>
      <c r="D4694" s="13">
        <f>Retailers_stock_balance!D5768</f>
        <v/>
      </c>
      <c r="E4694" s="13">
        <f>Retailers_stock_balance!E5768</f>
        <v/>
      </c>
      <c r="F4694" s="13">
        <f>Retailers_stock_balance!F5768</f>
        <v/>
      </c>
      <c r="T4694" s="14">
        <f>IF(F4693=24,SUM(D4694:F4883),"")</f>
        <v/>
      </c>
      <c r="U4694" s="14" t="n">
        <v>0</v>
      </c>
      <c r="V4694" s="14">
        <f>IF(T4694="","",T4694-U4694)</f>
        <v/>
      </c>
      <c r="AS4694" s="13" t="n"/>
      <c r="AT4694" s="13" t="n"/>
      <c r="AU4694" s="13" t="n"/>
    </row>
    <row r="4695">
      <c r="C4695" s="13" t="n">
        <v>14</v>
      </c>
      <c r="D4695" s="13">
        <f>Retailers_stock_balance!D5769</f>
        <v/>
      </c>
      <c r="E4695" s="13">
        <f>Retailers_stock_balance!E5769</f>
        <v/>
      </c>
      <c r="F4695" s="13">
        <f>Retailers_stock_balance!F5769</f>
        <v/>
      </c>
      <c r="T4695" s="14">
        <f>IF(F4694=24,SUM(D4695:F4884),"")</f>
        <v/>
      </c>
      <c r="U4695" s="14" t="n">
        <v>0</v>
      </c>
      <c r="V4695" s="14">
        <f>IF(T4695="","",T4695-U4695)</f>
        <v/>
      </c>
      <c r="AS4695" s="13" t="n"/>
      <c r="AT4695" s="13" t="n"/>
      <c r="AU4695" s="13" t="n"/>
    </row>
    <row r="4696">
      <c r="C4696" s="13" t="n">
        <v>15</v>
      </c>
      <c r="D4696" s="13">
        <f>Retailers_stock_balance!D5770</f>
        <v/>
      </c>
      <c r="E4696" s="13">
        <f>Retailers_stock_balance!E5770</f>
        <v/>
      </c>
      <c r="F4696" s="13">
        <f>Retailers_stock_balance!F5770</f>
        <v/>
      </c>
      <c r="T4696" s="14">
        <f>IF(F4695=24,SUM(D4696:F4885),"")</f>
        <v/>
      </c>
      <c r="U4696" s="14" t="n">
        <v>0</v>
      </c>
      <c r="V4696" s="14">
        <f>IF(T4696="","",T4696-U4696)</f>
        <v/>
      </c>
      <c r="AS4696" s="13" t="n"/>
      <c r="AT4696" s="13" t="n"/>
      <c r="AU4696" s="13" t="n"/>
    </row>
    <row r="4697">
      <c r="C4697" s="13" t="n">
        <v>16</v>
      </c>
      <c r="D4697" s="13">
        <f>Retailers_stock_balance!D5771</f>
        <v/>
      </c>
      <c r="E4697" s="13">
        <f>Retailers_stock_balance!E5771</f>
        <v/>
      </c>
      <c r="F4697" s="13">
        <f>Retailers_stock_balance!F5771</f>
        <v/>
      </c>
      <c r="T4697" s="14">
        <f>IF(F4696=24,SUM(D4697:F4886),"")</f>
        <v/>
      </c>
      <c r="U4697" s="14" t="n">
        <v>0</v>
      </c>
      <c r="V4697" s="14">
        <f>IF(T4697="","",T4697-U4697)</f>
        <v/>
      </c>
      <c r="AS4697" s="13" t="n"/>
      <c r="AT4697" s="13" t="n"/>
      <c r="AU4697" s="13" t="n"/>
    </row>
    <row r="4698">
      <c r="C4698" s="13" t="n">
        <v>17</v>
      </c>
      <c r="D4698" s="13">
        <f>Retailers_stock_balance!D5772</f>
        <v/>
      </c>
      <c r="E4698" s="13">
        <f>Retailers_stock_balance!E5772</f>
        <v/>
      </c>
      <c r="F4698" s="13">
        <f>Retailers_stock_balance!F5772</f>
        <v/>
      </c>
      <c r="T4698" s="14">
        <f>IF(F4697=24,SUM(D4698:F4887),"")</f>
        <v/>
      </c>
      <c r="U4698" s="14" t="n">
        <v>0</v>
      </c>
      <c r="V4698" s="14">
        <f>IF(T4698="","",T4698-U4698)</f>
        <v/>
      </c>
      <c r="AS4698" s="13" t="n"/>
      <c r="AT4698" s="13" t="n"/>
      <c r="AU4698" s="13" t="n"/>
    </row>
    <row r="4699">
      <c r="C4699" s="13" t="n">
        <v>18</v>
      </c>
      <c r="D4699" s="13">
        <f>Retailers_stock_balance!D5773</f>
        <v/>
      </c>
      <c r="E4699" s="13">
        <f>Retailers_stock_balance!E5773</f>
        <v/>
      </c>
      <c r="F4699" s="13">
        <f>Retailers_stock_balance!F5773</f>
        <v/>
      </c>
      <c r="T4699" s="14">
        <f>IF(F4698=24,SUM(D4699:F4888),"")</f>
        <v/>
      </c>
      <c r="U4699" s="14" t="n">
        <v>0</v>
      </c>
      <c r="V4699" s="14">
        <f>IF(T4699="","",T4699-U4699)</f>
        <v/>
      </c>
      <c r="AS4699" s="13" t="n"/>
      <c r="AT4699" s="13" t="n"/>
      <c r="AU4699" s="13" t="n"/>
    </row>
    <row r="4700">
      <c r="C4700" s="13" t="n">
        <v>19</v>
      </c>
      <c r="D4700" s="13">
        <f>Retailers_stock_balance!D5774</f>
        <v/>
      </c>
      <c r="E4700" s="13">
        <f>Retailers_stock_balance!E5774</f>
        <v/>
      </c>
      <c r="F4700" s="13">
        <f>Retailers_stock_balance!F5774</f>
        <v/>
      </c>
      <c r="T4700" s="14">
        <f>IF(F4699=24,SUM(D4700:F4889),"")</f>
        <v/>
      </c>
      <c r="U4700" s="14" t="n">
        <v>0</v>
      </c>
      <c r="V4700" s="14">
        <f>IF(T4700="","",T4700-U4700)</f>
        <v/>
      </c>
      <c r="AS4700" s="13" t="n"/>
      <c r="AT4700" s="13" t="n"/>
      <c r="AU4700" s="13" t="n"/>
    </row>
    <row r="4701">
      <c r="C4701" s="13" t="n">
        <v>20</v>
      </c>
      <c r="D4701" s="13">
        <f>Retailers_stock_balance!D5775</f>
        <v/>
      </c>
      <c r="E4701" s="13">
        <f>Retailers_stock_balance!E5775</f>
        <v/>
      </c>
      <c r="F4701" s="13">
        <f>Retailers_stock_balance!F5775</f>
        <v/>
      </c>
      <c r="T4701" s="14">
        <f>IF(F4700=24,SUM(D4701:F4890),"")</f>
        <v/>
      </c>
      <c r="U4701" s="14" t="n">
        <v>0</v>
      </c>
      <c r="V4701" s="14">
        <f>IF(T4701="","",T4701-U4701)</f>
        <v/>
      </c>
      <c r="AS4701" s="13" t="n"/>
      <c r="AT4701" s="13" t="n"/>
      <c r="AU4701" s="13" t="n"/>
    </row>
    <row r="4702">
      <c r="C4702" s="13" t="n">
        <v>21</v>
      </c>
      <c r="D4702" s="13">
        <f>Retailers_stock_balance!D5776</f>
        <v/>
      </c>
      <c r="E4702" s="13">
        <f>Retailers_stock_balance!E5776</f>
        <v/>
      </c>
      <c r="F4702" s="13">
        <f>Retailers_stock_balance!F5776</f>
        <v/>
      </c>
      <c r="T4702" s="14">
        <f>IF(F4701=24,SUM(D4702:F4891),"")</f>
        <v/>
      </c>
      <c r="U4702" s="14" t="n">
        <v>0</v>
      </c>
      <c r="V4702" s="14">
        <f>IF(T4702="","",T4702-U4702)</f>
        <v/>
      </c>
      <c r="AS4702" s="13" t="n"/>
      <c r="AT4702" s="13" t="n"/>
      <c r="AU4702" s="13" t="n"/>
    </row>
    <row r="4703">
      <c r="C4703" s="13" t="n">
        <v>22</v>
      </c>
      <c r="D4703" s="13">
        <f>Retailers_stock_balance!D5777</f>
        <v/>
      </c>
      <c r="E4703" s="13">
        <f>Retailers_stock_balance!E5777</f>
        <v/>
      </c>
      <c r="F4703" s="13">
        <f>Retailers_stock_balance!F5777</f>
        <v/>
      </c>
      <c r="T4703" s="14">
        <f>IF(F4702=24,SUM(D4703:F4892),"")</f>
        <v/>
      </c>
      <c r="U4703" s="14" t="n">
        <v>0</v>
      </c>
      <c r="V4703" s="14">
        <f>IF(T4703="","",T4703-U4703)</f>
        <v/>
      </c>
      <c r="AS4703" s="13" t="n"/>
      <c r="AT4703" s="13" t="n"/>
      <c r="AU4703" s="13" t="n"/>
    </row>
    <row r="4704">
      <c r="C4704" s="13" t="n">
        <v>23</v>
      </c>
      <c r="D4704" s="13">
        <f>Retailers_stock_balance!D5778</f>
        <v/>
      </c>
      <c r="E4704" s="13">
        <f>Retailers_stock_balance!E5778</f>
        <v/>
      </c>
      <c r="F4704" s="13">
        <f>Retailers_stock_balance!F5778</f>
        <v/>
      </c>
      <c r="T4704" s="14">
        <f>IF(F4703=24,SUM(D4704:F4893),"")</f>
        <v/>
      </c>
      <c r="U4704" s="14" t="n">
        <v>0</v>
      </c>
      <c r="V4704" s="14">
        <f>IF(T4704="","",T4704-U4704)</f>
        <v/>
      </c>
      <c r="AS4704" s="13" t="n"/>
      <c r="AT4704" s="13" t="n"/>
      <c r="AU4704" s="13" t="n"/>
    </row>
    <row r="4705">
      <c r="C4705" s="13" t="n">
        <v>24</v>
      </c>
      <c r="D4705" s="13">
        <f>Retailers_stock_balance!D5779</f>
        <v/>
      </c>
      <c r="E4705" s="13">
        <f>Retailers_stock_balance!E5779</f>
        <v/>
      </c>
      <c r="F4705" s="13">
        <f>Retailers_stock_balance!F5779</f>
        <v/>
      </c>
      <c r="T4705" s="14">
        <f>IF(F4704=24,SUM(D4705:F4894),"")</f>
        <v/>
      </c>
      <c r="U4705" s="14" t="n">
        <v>0</v>
      </c>
      <c r="V4705" s="14">
        <f>IF(T4705="","",T4705-U4705)</f>
        <v/>
      </c>
      <c r="AS4705" s="13" t="n"/>
      <c r="AT4705" s="13" t="n"/>
      <c r="AU4705" s="13" t="n"/>
    </row>
    <row r="4706">
      <c r="C4706" s="13" t="n">
        <v>25</v>
      </c>
      <c r="D4706" s="13">
        <f>Retailers_stock_balance!D5780</f>
        <v/>
      </c>
      <c r="E4706" s="13">
        <f>Retailers_stock_balance!E5780</f>
        <v/>
      </c>
      <c r="F4706" s="13">
        <f>Retailers_stock_balance!F5780</f>
        <v/>
      </c>
      <c r="T4706" s="14">
        <f>IF(F4705=24,SUM(D4706:F4895),"")</f>
        <v/>
      </c>
      <c r="U4706" s="14" t="n">
        <v>0</v>
      </c>
      <c r="V4706" s="14">
        <f>IF(T4706="","",T4706-U4706)</f>
        <v/>
      </c>
      <c r="AS4706" s="13" t="n"/>
      <c r="AT4706" s="13" t="n"/>
      <c r="AU4706" s="13" t="n"/>
    </row>
    <row r="4707">
      <c r="C4707" s="13" t="n">
        <v>26</v>
      </c>
      <c r="D4707" s="13">
        <f>Retailers_stock_balance!D5781</f>
        <v/>
      </c>
      <c r="E4707" s="13">
        <f>Retailers_stock_balance!E5781</f>
        <v/>
      </c>
      <c r="F4707" s="13">
        <f>Retailers_stock_balance!F5781</f>
        <v/>
      </c>
      <c r="T4707" s="14">
        <f>IF(F4706=24,SUM(D4707:F4896),"")</f>
        <v/>
      </c>
      <c r="U4707" s="14" t="n">
        <v>0</v>
      </c>
      <c r="V4707" s="14">
        <f>IF(T4707="","",T4707-U4707)</f>
        <v/>
      </c>
      <c r="AS4707" s="13" t="n"/>
      <c r="AT4707" s="13" t="n"/>
      <c r="AU4707" s="13" t="n"/>
    </row>
    <row r="4708">
      <c r="C4708" s="13" t="n">
        <v>27</v>
      </c>
      <c r="D4708" s="13">
        <f>Retailers_stock_balance!D5782</f>
        <v/>
      </c>
      <c r="E4708" s="13">
        <f>Retailers_stock_balance!E5782</f>
        <v/>
      </c>
      <c r="F4708" s="13">
        <f>Retailers_stock_balance!F5782</f>
        <v/>
      </c>
      <c r="T4708" s="14">
        <f>IF(F4707=24,SUM(D4708:F4897),"")</f>
        <v/>
      </c>
      <c r="U4708" s="14" t="n">
        <v>0</v>
      </c>
      <c r="V4708" s="14">
        <f>IF(T4708="","",T4708-U4708)</f>
        <v/>
      </c>
      <c r="AS4708" s="13" t="n"/>
      <c r="AT4708" s="13" t="n"/>
      <c r="AU4708" s="13" t="n"/>
    </row>
    <row r="4709">
      <c r="C4709" s="13" t="n">
        <v>28</v>
      </c>
      <c r="D4709" s="13">
        <f>Retailers_stock_balance!D5783</f>
        <v/>
      </c>
      <c r="E4709" s="13">
        <f>Retailers_stock_balance!E5783</f>
        <v/>
      </c>
      <c r="F4709" s="13">
        <f>Retailers_stock_balance!F5783</f>
        <v/>
      </c>
      <c r="T4709" s="14">
        <f>IF(F4708=24,SUM(D4709:F4898),"")</f>
        <v/>
      </c>
      <c r="U4709" s="14" t="n">
        <v>0</v>
      </c>
      <c r="V4709" s="14">
        <f>IF(T4709="","",T4709-U4709)</f>
        <v/>
      </c>
      <c r="AS4709" s="13" t="n"/>
      <c r="AT4709" s="13" t="n"/>
      <c r="AU4709" s="13" t="n"/>
    </row>
    <row r="4710">
      <c r="C4710" s="13" t="n">
        <v>29</v>
      </c>
      <c r="D4710" s="13">
        <f>Retailers_stock_balance!D5784</f>
        <v/>
      </c>
      <c r="E4710" s="13">
        <f>Retailers_stock_balance!E5784</f>
        <v/>
      </c>
      <c r="F4710" s="13">
        <f>Retailers_stock_balance!F5784</f>
        <v/>
      </c>
      <c r="T4710" s="14">
        <f>IF(F4709=24,SUM(D4710:F4899),"")</f>
        <v/>
      </c>
      <c r="U4710" s="14" t="n">
        <v>0</v>
      </c>
      <c r="V4710" s="14">
        <f>IF(T4710="","",T4710-U4710)</f>
        <v/>
      </c>
      <c r="AS4710" s="13" t="n"/>
      <c r="AT4710" s="13" t="n"/>
      <c r="AU4710" s="13" t="n"/>
    </row>
    <row r="4711">
      <c r="C4711" s="13" t="n">
        <v>30</v>
      </c>
      <c r="D4711" s="13">
        <f>Retailers_stock_balance!D5785</f>
        <v/>
      </c>
      <c r="E4711" s="13">
        <f>Retailers_stock_balance!E5785</f>
        <v/>
      </c>
      <c r="F4711" s="13">
        <f>Retailers_stock_balance!F5785</f>
        <v/>
      </c>
      <c r="T4711" s="14">
        <f>IF(F4710=24,SUM(D4711:F4900),"")</f>
        <v/>
      </c>
      <c r="U4711" s="14" t="n">
        <v>0</v>
      </c>
      <c r="V4711" s="14">
        <f>IF(T4711="","",T4711-U4711)</f>
        <v/>
      </c>
      <c r="AS4711" s="13" t="n"/>
      <c r="AT4711" s="13" t="n"/>
      <c r="AU4711" s="13" t="n"/>
    </row>
    <row r="4712">
      <c r="C4712" s="13" t="n">
        <v>31</v>
      </c>
      <c r="D4712" s="13">
        <f>Retailers_stock_balance!D5786</f>
        <v/>
      </c>
      <c r="E4712" s="13">
        <f>Retailers_stock_balance!E5786</f>
        <v/>
      </c>
      <c r="F4712" s="13">
        <f>Retailers_stock_balance!F5786</f>
        <v/>
      </c>
      <c r="T4712" s="14">
        <f>IF(F4711=24,SUM(D4712:F4901),"")</f>
        <v/>
      </c>
      <c r="U4712" s="14" t="n">
        <v>0</v>
      </c>
      <c r="V4712" s="14">
        <f>IF(T4712="","",T4712-U4712)</f>
        <v/>
      </c>
      <c r="AS4712" s="13" t="n"/>
      <c r="AT4712" s="13" t="n"/>
      <c r="AU4712" s="13" t="n"/>
    </row>
    <row r="4713">
      <c r="C4713" s="13" t="n">
        <v>32</v>
      </c>
      <c r="D4713" s="13">
        <f>Retailers_stock_balance!D5787</f>
        <v/>
      </c>
      <c r="E4713" s="13">
        <f>Retailers_stock_balance!E5787</f>
        <v/>
      </c>
      <c r="F4713" s="13">
        <f>Retailers_stock_balance!F5787</f>
        <v/>
      </c>
      <c r="T4713" s="14">
        <f>IF(F4712=24,SUM(D4713:F4902),"")</f>
        <v/>
      </c>
      <c r="U4713" s="14" t="n">
        <v>0</v>
      </c>
      <c r="V4713" s="14">
        <f>IF(T4713="","",T4713-U4713)</f>
        <v/>
      </c>
      <c r="AS4713" s="13" t="n"/>
      <c r="AT4713" s="13" t="n"/>
      <c r="AU4713" s="13" t="n"/>
    </row>
    <row r="4714">
      <c r="C4714" s="13" t="n">
        <v>33</v>
      </c>
      <c r="D4714" s="13">
        <f>Retailers_stock_balance!D5788</f>
        <v/>
      </c>
      <c r="E4714" s="13">
        <f>Retailers_stock_balance!E5788</f>
        <v/>
      </c>
      <c r="F4714" s="13">
        <f>Retailers_stock_balance!F5788</f>
        <v/>
      </c>
      <c r="T4714" s="14">
        <f>IF(F4713=24,SUM(D4714:F4903),"")</f>
        <v/>
      </c>
      <c r="U4714" s="14" t="n">
        <v>0</v>
      </c>
      <c r="V4714" s="14">
        <f>IF(T4714="","",T4714-U4714)</f>
        <v/>
      </c>
      <c r="AS4714" s="13" t="n"/>
      <c r="AT4714" s="13" t="n"/>
      <c r="AU4714" s="13" t="n"/>
    </row>
    <row r="4715">
      <c r="C4715" s="13" t="n">
        <v>34</v>
      </c>
      <c r="D4715" s="13">
        <f>Retailers_stock_balance!D5789</f>
        <v/>
      </c>
      <c r="E4715" s="13">
        <f>Retailers_stock_balance!E5789</f>
        <v/>
      </c>
      <c r="F4715" s="13">
        <f>Retailers_stock_balance!F5789</f>
        <v/>
      </c>
      <c r="T4715" s="14">
        <f>IF(F4714=24,SUM(D4715:F4904),"")</f>
        <v/>
      </c>
      <c r="U4715" s="14" t="n">
        <v>0</v>
      </c>
      <c r="V4715" s="14">
        <f>IF(T4715="","",T4715-U4715)</f>
        <v/>
      </c>
      <c r="AS4715" s="13" t="n"/>
      <c r="AT4715" s="13" t="n"/>
      <c r="AU4715" s="13" t="n"/>
    </row>
    <row r="4716">
      <c r="C4716" s="13" t="n">
        <v>35</v>
      </c>
      <c r="D4716" s="13">
        <f>Retailers_stock_balance!D5790</f>
        <v/>
      </c>
      <c r="E4716" s="13">
        <f>Retailers_stock_balance!E5790</f>
        <v/>
      </c>
      <c r="F4716" s="13">
        <f>Retailers_stock_balance!F5790</f>
        <v/>
      </c>
      <c r="T4716" s="14">
        <f>IF(F4715=24,SUM(D4716:F4905),"")</f>
        <v/>
      </c>
      <c r="U4716" s="14" t="n">
        <v>0</v>
      </c>
      <c r="V4716" s="14">
        <f>IF(T4716="","",T4716-U4716)</f>
        <v/>
      </c>
      <c r="AS4716" s="13" t="n"/>
      <c r="AT4716" s="13" t="n"/>
      <c r="AU4716" s="13" t="n"/>
    </row>
    <row r="4717">
      <c r="C4717" s="13" t="n">
        <v>36</v>
      </c>
      <c r="D4717" s="13">
        <f>Retailers_stock_balance!D5791</f>
        <v/>
      </c>
      <c r="E4717" s="13">
        <f>Retailers_stock_balance!E5791</f>
        <v/>
      </c>
      <c r="F4717" s="13">
        <f>Retailers_stock_balance!F5791</f>
        <v/>
      </c>
      <c r="T4717" s="14">
        <f>IF(F4716=24,SUM(D4717:F4906),"")</f>
        <v/>
      </c>
      <c r="U4717" s="14" t="n">
        <v>0</v>
      </c>
      <c r="V4717" s="14">
        <f>IF(T4717="","",T4717-U4717)</f>
        <v/>
      </c>
      <c r="AS4717" s="13" t="n"/>
      <c r="AT4717" s="13" t="n"/>
      <c r="AU4717" s="13" t="n"/>
    </row>
    <row r="4718">
      <c r="C4718" s="13" t="n">
        <v>37</v>
      </c>
      <c r="D4718" s="13">
        <f>Retailers_stock_balance!D5792</f>
        <v/>
      </c>
      <c r="E4718" s="13">
        <f>Retailers_stock_balance!E5792</f>
        <v/>
      </c>
      <c r="F4718" s="13">
        <f>Retailers_stock_balance!F5792</f>
        <v/>
      </c>
      <c r="T4718" s="14">
        <f>IF(F4717=24,SUM(D4718:F4907),"")</f>
        <v/>
      </c>
      <c r="U4718" s="14" t="n">
        <v>0</v>
      </c>
      <c r="V4718" s="14">
        <f>IF(T4718="","",T4718-U4718)</f>
        <v/>
      </c>
      <c r="AS4718" s="13" t="n"/>
      <c r="AT4718" s="13" t="n"/>
      <c r="AU4718" s="13" t="n"/>
    </row>
    <row r="4719">
      <c r="C4719" s="13" t="n">
        <v>38</v>
      </c>
      <c r="D4719" s="13">
        <f>Retailers_stock_balance!D5793</f>
        <v/>
      </c>
      <c r="E4719" s="13">
        <f>Retailers_stock_balance!E5793</f>
        <v/>
      </c>
      <c r="F4719" s="13">
        <f>Retailers_stock_balance!F5793</f>
        <v/>
      </c>
      <c r="T4719" s="14">
        <f>IF(F4718=24,SUM(D4719:F4908),"")</f>
        <v/>
      </c>
      <c r="U4719" s="14" t="n">
        <v>0</v>
      </c>
      <c r="V4719" s="14">
        <f>IF(T4719="","",T4719-U4719)</f>
        <v/>
      </c>
      <c r="AS4719" s="13" t="n"/>
      <c r="AT4719" s="13" t="n"/>
      <c r="AU4719" s="13" t="n"/>
    </row>
    <row r="4720">
      <c r="C4720" s="13" t="n">
        <v>39</v>
      </c>
      <c r="D4720" s="13">
        <f>Retailers_stock_balance!D5794</f>
        <v/>
      </c>
      <c r="E4720" s="13">
        <f>Retailers_stock_balance!E5794</f>
        <v/>
      </c>
      <c r="F4720" s="13">
        <f>Retailers_stock_balance!F5794</f>
        <v/>
      </c>
      <c r="T4720" s="14">
        <f>IF(F4719=24,SUM(D4720:F4909),"")</f>
        <v/>
      </c>
      <c r="U4720" s="14" t="n">
        <v>0</v>
      </c>
      <c r="V4720" s="14">
        <f>IF(T4720="","",T4720-U4720)</f>
        <v/>
      </c>
      <c r="AS4720" s="13" t="n"/>
      <c r="AT4720" s="13" t="n"/>
      <c r="AU4720" s="13" t="n"/>
    </row>
    <row r="4721">
      <c r="C4721" s="13" t="n">
        <v>40</v>
      </c>
      <c r="D4721" s="13">
        <f>Retailers_stock_balance!D5795</f>
        <v/>
      </c>
      <c r="E4721" s="13">
        <f>Retailers_stock_balance!E5795</f>
        <v/>
      </c>
      <c r="F4721" s="13">
        <f>Retailers_stock_balance!F5795</f>
        <v/>
      </c>
      <c r="T4721" s="14">
        <f>IF(F4720=24,SUM(D4721:F4910),"")</f>
        <v/>
      </c>
      <c r="U4721" s="14" t="n">
        <v>0</v>
      </c>
      <c r="V4721" s="14">
        <f>IF(T4721="","",T4721-U4721)</f>
        <v/>
      </c>
      <c r="AS4721" s="13" t="n"/>
      <c r="AT4721" s="13" t="n"/>
      <c r="AU4721" s="13" t="n"/>
    </row>
    <row r="4722">
      <c r="C4722" s="13" t="n">
        <v>41</v>
      </c>
      <c r="D4722" s="13">
        <f>Retailers_stock_balance!D5796</f>
        <v/>
      </c>
      <c r="E4722" s="13">
        <f>Retailers_stock_balance!E5796</f>
        <v/>
      </c>
      <c r="F4722" s="13">
        <f>Retailers_stock_balance!F5796</f>
        <v/>
      </c>
      <c r="T4722" s="14">
        <f>IF(F4721=24,SUM(D4722:F4911),"")</f>
        <v/>
      </c>
      <c r="U4722" s="14" t="n">
        <v>0</v>
      </c>
      <c r="V4722" s="14">
        <f>IF(T4722="","",T4722-U4722)</f>
        <v/>
      </c>
      <c r="AS4722" s="13" t="n"/>
      <c r="AT4722" s="13" t="n"/>
      <c r="AU4722" s="13" t="n"/>
    </row>
    <row r="4723">
      <c r="C4723" s="13" t="n">
        <v>42</v>
      </c>
      <c r="D4723" s="13">
        <f>Retailers_stock_balance!D5797</f>
        <v/>
      </c>
      <c r="E4723" s="13">
        <f>Retailers_stock_balance!E5797</f>
        <v/>
      </c>
      <c r="F4723" s="13">
        <f>Retailers_stock_balance!F5797</f>
        <v/>
      </c>
      <c r="T4723" s="14">
        <f>IF(F4722=24,SUM(D4723:F4912),"")</f>
        <v/>
      </c>
      <c r="U4723" s="14" t="n">
        <v>0</v>
      </c>
      <c r="V4723" s="14">
        <f>IF(T4723="","",T4723-U4723)</f>
        <v/>
      </c>
      <c r="AS4723" s="13" t="n"/>
      <c r="AT4723" s="13" t="n"/>
      <c r="AU4723" s="13" t="n"/>
    </row>
    <row r="4724">
      <c r="C4724" s="13" t="n">
        <v>43</v>
      </c>
      <c r="D4724" s="13">
        <f>Retailers_stock_balance!D5798</f>
        <v/>
      </c>
      <c r="E4724" s="13">
        <f>Retailers_stock_balance!E5798</f>
        <v/>
      </c>
      <c r="F4724" s="13">
        <f>Retailers_stock_balance!F5798</f>
        <v/>
      </c>
      <c r="T4724" s="14">
        <f>IF(F4723=24,SUM(D4724:F4913),"")</f>
        <v/>
      </c>
      <c r="U4724" s="14" t="n">
        <v>0</v>
      </c>
      <c r="V4724" s="14">
        <f>IF(T4724="","",T4724-U4724)</f>
        <v/>
      </c>
      <c r="AS4724" s="13" t="n"/>
      <c r="AT4724" s="13" t="n"/>
      <c r="AU4724" s="13" t="n"/>
    </row>
    <row r="4725">
      <c r="C4725" s="13" t="n">
        <v>44</v>
      </c>
      <c r="D4725" s="13">
        <f>Retailers_stock_balance!D5799</f>
        <v/>
      </c>
      <c r="E4725" s="13">
        <f>Retailers_stock_balance!E5799</f>
        <v/>
      </c>
      <c r="F4725" s="13">
        <f>Retailers_stock_balance!F5799</f>
        <v/>
      </c>
      <c r="T4725" s="14">
        <f>IF(F4724=24,SUM(D4725:F4914),"")</f>
        <v/>
      </c>
      <c r="U4725" s="14" t="n">
        <v>0</v>
      </c>
      <c r="V4725" s="14">
        <f>IF(T4725="","",T4725-U4725)</f>
        <v/>
      </c>
      <c r="AS4725" s="13" t="n"/>
      <c r="AT4725" s="13" t="n"/>
      <c r="AU4725" s="13" t="n"/>
    </row>
    <row r="4726">
      <c r="C4726" s="13" t="n">
        <v>45</v>
      </c>
      <c r="D4726" s="13">
        <f>Retailers_stock_balance!D5800</f>
        <v/>
      </c>
      <c r="E4726" s="13">
        <f>Retailers_stock_balance!E5800</f>
        <v/>
      </c>
      <c r="F4726" s="13">
        <f>Retailers_stock_balance!F5800</f>
        <v/>
      </c>
      <c r="T4726" s="14">
        <f>IF(F4725=24,SUM(D4726:F4915),"")</f>
        <v/>
      </c>
      <c r="U4726" s="14" t="n">
        <v>0</v>
      </c>
      <c r="V4726" s="14">
        <f>IF(T4726="","",T4726-U4726)</f>
        <v/>
      </c>
      <c r="AS4726" s="13" t="n"/>
      <c r="AT4726" s="13" t="n"/>
      <c r="AU4726" s="13" t="n"/>
    </row>
    <row r="4727">
      <c r="C4727" s="13" t="n">
        <v>46</v>
      </c>
      <c r="D4727" s="13">
        <f>Retailers_stock_balance!D5801</f>
        <v/>
      </c>
      <c r="E4727" s="13">
        <f>Retailers_stock_balance!E5801</f>
        <v/>
      </c>
      <c r="F4727" s="13">
        <f>Retailers_stock_balance!F5801</f>
        <v/>
      </c>
      <c r="T4727" s="14">
        <f>IF(F4726=24,SUM(D4727:F4916),"")</f>
        <v/>
      </c>
      <c r="U4727" s="14" t="n">
        <v>0</v>
      </c>
      <c r="V4727" s="14">
        <f>IF(T4727="","",T4727-U4727)</f>
        <v/>
      </c>
      <c r="AS4727" s="13" t="n"/>
      <c r="AT4727" s="13" t="n"/>
      <c r="AU4727" s="13" t="n"/>
    </row>
    <row r="4728">
      <c r="C4728" s="13" t="n">
        <v>47</v>
      </c>
      <c r="D4728" s="13">
        <f>Retailers_stock_balance!D5802</f>
        <v/>
      </c>
      <c r="E4728" s="13">
        <f>Retailers_stock_balance!E5802</f>
        <v/>
      </c>
      <c r="F4728" s="13">
        <f>Retailers_stock_balance!F5802</f>
        <v/>
      </c>
      <c r="T4728" s="14">
        <f>IF(F4727=24,SUM(D4728:F4917),"")</f>
        <v/>
      </c>
      <c r="U4728" s="14" t="n">
        <v>0</v>
      </c>
      <c r="V4728" s="14">
        <f>IF(T4728="","",T4728-U4728)</f>
        <v/>
      </c>
      <c r="AS4728" s="13" t="n"/>
      <c r="AT4728" s="13" t="n"/>
      <c r="AU4728" s="13" t="n"/>
    </row>
    <row r="4729">
      <c r="C4729" s="13" t="n">
        <v>48</v>
      </c>
      <c r="D4729" s="13">
        <f>Retailers_stock_balance!D5803</f>
        <v/>
      </c>
      <c r="E4729" s="13">
        <f>Retailers_stock_balance!E5803</f>
        <v/>
      </c>
      <c r="F4729" s="13">
        <f>Retailers_stock_balance!F5803</f>
        <v/>
      </c>
      <c r="T4729" s="14">
        <f>IF(F4728=24,SUM(D4729:F4918),"")</f>
        <v/>
      </c>
      <c r="U4729" s="14" t="n">
        <v>0</v>
      </c>
      <c r="V4729" s="14">
        <f>IF(T4729="","",T4729-U4729)</f>
        <v/>
      </c>
      <c r="AS4729" s="13" t="n"/>
      <c r="AT4729" s="13" t="n"/>
      <c r="AU4729" s="13" t="n"/>
    </row>
    <row r="4730">
      <c r="C4730" s="13" t="n">
        <v>49</v>
      </c>
      <c r="D4730" s="13">
        <f>Retailers_stock_balance!D5804</f>
        <v/>
      </c>
      <c r="E4730" s="13">
        <f>Retailers_stock_balance!E5804</f>
        <v/>
      </c>
      <c r="F4730" s="13">
        <f>Retailers_stock_balance!F5804</f>
        <v/>
      </c>
      <c r="T4730" s="14">
        <f>IF(F4729=24,SUM(D4730:F4919),"")</f>
        <v/>
      </c>
      <c r="U4730" s="14" t="n">
        <v>0</v>
      </c>
      <c r="V4730" s="14">
        <f>IF(T4730="","",T4730-U4730)</f>
        <v/>
      </c>
      <c r="AS4730" s="13" t="n"/>
      <c r="AT4730" s="13" t="n"/>
      <c r="AU4730" s="13" t="n"/>
    </row>
    <row r="4731">
      <c r="C4731" s="13" t="n">
        <v>50</v>
      </c>
      <c r="D4731" s="13">
        <f>Retailers_stock_balance!D5805</f>
        <v/>
      </c>
      <c r="E4731" s="13">
        <f>Retailers_stock_balance!E5805</f>
        <v/>
      </c>
      <c r="F4731" s="13">
        <f>Retailers_stock_balance!F5805</f>
        <v/>
      </c>
      <c r="T4731" s="14">
        <f>IF(F4730=24,SUM(D4731:F4920),"")</f>
        <v/>
      </c>
      <c r="U4731" s="14" t="n">
        <v>0</v>
      </c>
      <c r="V4731" s="14">
        <f>IF(T4731="","",T4731-U4731)</f>
        <v/>
      </c>
      <c r="AS4731" s="13" t="n"/>
      <c r="AT4731" s="13" t="n"/>
      <c r="AU4731" s="13" t="n"/>
    </row>
    <row r="4732">
      <c r="C4732" s="13" t="n">
        <v>51</v>
      </c>
      <c r="D4732" s="13">
        <f>Retailers_stock_balance!D5806</f>
        <v/>
      </c>
      <c r="E4732" s="13">
        <f>Retailers_stock_balance!E5806</f>
        <v/>
      </c>
      <c r="F4732" s="13">
        <f>Retailers_stock_balance!F5806</f>
        <v/>
      </c>
      <c r="T4732" s="14">
        <f>IF(F4731=24,SUM(D4732:F4921),"")</f>
        <v/>
      </c>
      <c r="U4732" s="14" t="n">
        <v>0</v>
      </c>
      <c r="V4732" s="14">
        <f>IF(T4732="","",T4732-U4732)</f>
        <v/>
      </c>
      <c r="AS4732" s="13" t="n"/>
      <c r="AT4732" s="13" t="n"/>
      <c r="AU4732" s="13" t="n"/>
    </row>
    <row r="4733">
      <c r="C4733" s="13" t="n">
        <v>52</v>
      </c>
      <c r="D4733" s="13">
        <f>Retailers_stock_balance!D5807</f>
        <v/>
      </c>
      <c r="E4733" s="13">
        <f>Retailers_stock_balance!E5807</f>
        <v/>
      </c>
      <c r="F4733" s="13">
        <f>Retailers_stock_balance!F5807</f>
        <v/>
      </c>
      <c r="T4733" s="14">
        <f>IF(F4732=24,SUM(D4733:F4922),"")</f>
        <v/>
      </c>
      <c r="U4733" s="14" t="n">
        <v>0</v>
      </c>
      <c r="V4733" s="14">
        <f>IF(T4733="","",T4733-U4733)</f>
        <v/>
      </c>
      <c r="AS4733" s="13" t="n"/>
      <c r="AT4733" s="13" t="n"/>
      <c r="AU4733" s="13" t="n"/>
    </row>
    <row r="4734">
      <c r="C4734" s="13" t="n">
        <v>53</v>
      </c>
      <c r="D4734" s="13">
        <f>Retailers_stock_balance!D5808</f>
        <v/>
      </c>
      <c r="E4734" s="13">
        <f>Retailers_stock_balance!E5808</f>
        <v/>
      </c>
      <c r="F4734" s="13">
        <f>Retailers_stock_balance!F5808</f>
        <v/>
      </c>
      <c r="T4734" s="14">
        <f>IF(F4733=24,SUM(D4734:F4923),"")</f>
        <v/>
      </c>
      <c r="U4734" s="14" t="n">
        <v>0</v>
      </c>
      <c r="V4734" s="14">
        <f>IF(T4734="","",T4734-U4734)</f>
        <v/>
      </c>
      <c r="AS4734" s="13" t="n"/>
      <c r="AT4734" s="13" t="n"/>
      <c r="AU4734" s="13" t="n"/>
    </row>
    <row r="4735">
      <c r="C4735" s="13" t="n">
        <v>54</v>
      </c>
      <c r="D4735" s="13">
        <f>Retailers_stock_balance!D5809</f>
        <v/>
      </c>
      <c r="E4735" s="13">
        <f>Retailers_stock_balance!E5809</f>
        <v/>
      </c>
      <c r="F4735" s="13">
        <f>Retailers_stock_balance!F5809</f>
        <v/>
      </c>
      <c r="T4735" s="14">
        <f>IF(F4734=24,SUM(D4735:F4924),"")</f>
        <v/>
      </c>
      <c r="U4735" s="14" t="n">
        <v>0</v>
      </c>
      <c r="V4735" s="14">
        <f>IF(T4735="","",T4735-U4735)</f>
        <v/>
      </c>
      <c r="AS4735" s="13" t="n"/>
      <c r="AT4735" s="13" t="n"/>
      <c r="AU4735" s="13" t="n"/>
    </row>
    <row r="4736">
      <c r="C4736" s="13" t="n">
        <v>55</v>
      </c>
      <c r="D4736" s="13">
        <f>Retailers_stock_balance!D5810</f>
        <v/>
      </c>
      <c r="E4736" s="13">
        <f>Retailers_stock_balance!E5810</f>
        <v/>
      </c>
      <c r="F4736" s="13">
        <f>Retailers_stock_balance!F5810</f>
        <v/>
      </c>
      <c r="T4736" s="14">
        <f>IF(F4735=24,SUM(D4736:F4925),"")</f>
        <v/>
      </c>
      <c r="U4736" s="14" t="n">
        <v>0</v>
      </c>
      <c r="V4736" s="14">
        <f>IF(T4736="","",T4736-U4736)</f>
        <v/>
      </c>
      <c r="AS4736" s="13" t="n"/>
      <c r="AT4736" s="13" t="n"/>
      <c r="AU4736" s="13" t="n"/>
    </row>
    <row r="4737">
      <c r="C4737" s="13" t="n">
        <v>56</v>
      </c>
      <c r="D4737" s="13">
        <f>Retailers_stock_balance!D5811</f>
        <v/>
      </c>
      <c r="E4737" s="13">
        <f>Retailers_stock_balance!E5811</f>
        <v/>
      </c>
      <c r="F4737" s="13">
        <f>Retailers_stock_balance!F5811</f>
        <v/>
      </c>
      <c r="T4737" s="14">
        <f>IF(F4736=24,SUM(D4737:F4926),"")</f>
        <v/>
      </c>
      <c r="U4737" s="14" t="n">
        <v>0</v>
      </c>
      <c r="V4737" s="14">
        <f>IF(T4737="","",T4737-U4737)</f>
        <v/>
      </c>
      <c r="AS4737" s="13" t="n"/>
      <c r="AT4737" s="13" t="n"/>
      <c r="AU4737" s="13" t="n"/>
    </row>
    <row r="4738">
      <c r="C4738" s="13" t="n">
        <v>57</v>
      </c>
      <c r="D4738" s="13">
        <f>Retailers_stock_balance!D5812</f>
        <v/>
      </c>
      <c r="E4738" s="13">
        <f>Retailers_stock_balance!E5812</f>
        <v/>
      </c>
      <c r="F4738" s="13">
        <f>Retailers_stock_balance!F5812</f>
        <v/>
      </c>
      <c r="T4738" s="14">
        <f>IF(F4737=24,SUM(D4738:F4927),"")</f>
        <v/>
      </c>
      <c r="U4738" s="14" t="n">
        <v>0</v>
      </c>
      <c r="V4738" s="14">
        <f>IF(T4738="","",T4738-U4738)</f>
        <v/>
      </c>
      <c r="AS4738" s="13" t="n"/>
      <c r="AT4738" s="13" t="n"/>
      <c r="AU4738" s="13" t="n"/>
    </row>
    <row r="4739">
      <c r="C4739" s="13" t="n">
        <v>58</v>
      </c>
      <c r="D4739" s="13">
        <f>Retailers_stock_balance!D5813</f>
        <v/>
      </c>
      <c r="E4739" s="13">
        <f>Retailers_stock_balance!E5813</f>
        <v/>
      </c>
      <c r="F4739" s="13">
        <f>Retailers_stock_balance!F5813</f>
        <v/>
      </c>
      <c r="T4739" s="14">
        <f>IF(F4738=24,SUM(D4739:F4928),"")</f>
        <v/>
      </c>
      <c r="U4739" s="14" t="n">
        <v>0</v>
      </c>
      <c r="V4739" s="14">
        <f>IF(T4739="","",T4739-U4739)</f>
        <v/>
      </c>
      <c r="AS4739" s="13" t="n"/>
      <c r="AT4739" s="13" t="n"/>
      <c r="AU4739" s="13" t="n"/>
    </row>
    <row r="4740">
      <c r="C4740" s="13" t="n">
        <v>59</v>
      </c>
      <c r="D4740" s="13">
        <f>Retailers_stock_balance!D5814</f>
        <v/>
      </c>
      <c r="E4740" s="13">
        <f>Retailers_stock_balance!E5814</f>
        <v/>
      </c>
      <c r="F4740" s="13">
        <f>Retailers_stock_balance!F5814</f>
        <v/>
      </c>
      <c r="T4740" s="14">
        <f>IF(F4739=24,SUM(D4740:F4929),"")</f>
        <v/>
      </c>
      <c r="U4740" s="14" t="n">
        <v>0</v>
      </c>
      <c r="V4740" s="14">
        <f>IF(T4740="","",T4740-U4740)</f>
        <v/>
      </c>
      <c r="AS4740" s="13" t="n"/>
      <c r="AT4740" s="13" t="n"/>
      <c r="AU4740" s="13" t="n"/>
    </row>
    <row r="4741">
      <c r="C4741" s="13" t="n">
        <v>60</v>
      </c>
      <c r="D4741" s="13">
        <f>Retailers_stock_balance!D5815</f>
        <v/>
      </c>
      <c r="E4741" s="13">
        <f>Retailers_stock_balance!E5815</f>
        <v/>
      </c>
      <c r="F4741" s="13">
        <f>Retailers_stock_balance!F5815</f>
        <v/>
      </c>
      <c r="T4741" s="14">
        <f>IF(F4740=24,SUM(D4741:F4930),"")</f>
        <v/>
      </c>
      <c r="U4741" s="14" t="n">
        <v>0</v>
      </c>
      <c r="V4741" s="14">
        <f>IF(T4741="","",T4741-U4741)</f>
        <v/>
      </c>
      <c r="AS4741" s="13" t="n"/>
      <c r="AT4741" s="13" t="n"/>
      <c r="AU4741" s="13" t="n"/>
    </row>
    <row r="4742">
      <c r="C4742" s="13" t="n">
        <v>61</v>
      </c>
      <c r="D4742" s="13">
        <f>Retailers_stock_balance!D5816</f>
        <v/>
      </c>
      <c r="E4742" s="13">
        <f>Retailers_stock_balance!E5816</f>
        <v/>
      </c>
      <c r="F4742" s="13">
        <f>Retailers_stock_balance!F5816</f>
        <v/>
      </c>
      <c r="T4742" s="14">
        <f>IF(F4741=24,SUM(D4742:F4931),"")</f>
        <v/>
      </c>
      <c r="U4742" s="14" t="n">
        <v>0</v>
      </c>
      <c r="V4742" s="14">
        <f>IF(T4742="","",T4742-U4742)</f>
        <v/>
      </c>
      <c r="AS4742" s="13" t="n"/>
      <c r="AT4742" s="13" t="n"/>
      <c r="AU4742" s="13" t="n"/>
    </row>
    <row r="4743">
      <c r="C4743" s="13" t="n">
        <v>62</v>
      </c>
      <c r="D4743" s="13">
        <f>Retailers_stock_balance!D5817</f>
        <v/>
      </c>
      <c r="E4743" s="13">
        <f>Retailers_stock_balance!E5817</f>
        <v/>
      </c>
      <c r="F4743" s="13">
        <f>Retailers_stock_balance!F5817</f>
        <v/>
      </c>
      <c r="T4743" s="14">
        <f>IF(F4742=24,SUM(D4743:F4932),"")</f>
        <v/>
      </c>
      <c r="U4743" s="14" t="n">
        <v>0</v>
      </c>
      <c r="V4743" s="14">
        <f>IF(T4743="","",T4743-U4743)</f>
        <v/>
      </c>
      <c r="AS4743" s="13" t="n"/>
      <c r="AT4743" s="13" t="n"/>
      <c r="AU4743" s="13" t="n"/>
    </row>
    <row r="4744">
      <c r="C4744" s="13" t="n">
        <v>63</v>
      </c>
      <c r="D4744" s="13">
        <f>Retailers_stock_balance!D5818</f>
        <v/>
      </c>
      <c r="E4744" s="13">
        <f>Retailers_stock_balance!E5818</f>
        <v/>
      </c>
      <c r="F4744" s="13">
        <f>Retailers_stock_balance!F5818</f>
        <v/>
      </c>
      <c r="T4744" s="14">
        <f>IF(F4743=24,SUM(D4744:F4933),"")</f>
        <v/>
      </c>
      <c r="U4744" s="14" t="n">
        <v>0</v>
      </c>
      <c r="V4744" s="14">
        <f>IF(T4744="","",T4744-U4744)</f>
        <v/>
      </c>
      <c r="AS4744" s="13" t="n"/>
      <c r="AT4744" s="13" t="n"/>
      <c r="AU4744" s="13" t="n"/>
    </row>
    <row r="4745">
      <c r="C4745" s="13" t="n">
        <v>64</v>
      </c>
      <c r="D4745" s="13">
        <f>Retailers_stock_balance!D5819</f>
        <v/>
      </c>
      <c r="E4745" s="13">
        <f>Retailers_stock_balance!E5819</f>
        <v/>
      </c>
      <c r="F4745" s="13">
        <f>Retailers_stock_balance!F5819</f>
        <v/>
      </c>
      <c r="T4745" s="14">
        <f>IF(F4744=24,SUM(D4745:F4934),"")</f>
        <v/>
      </c>
      <c r="U4745" s="14" t="n">
        <v>0</v>
      </c>
      <c r="V4745" s="14">
        <f>IF(T4745="","",T4745-U4745)</f>
        <v/>
      </c>
      <c r="AS4745" s="13" t="n"/>
      <c r="AT4745" s="13" t="n"/>
      <c r="AU4745" s="13" t="n"/>
    </row>
    <row r="4746">
      <c r="C4746" s="13" t="n">
        <v>65</v>
      </c>
      <c r="D4746" s="13">
        <f>Retailers_stock_balance!D5820</f>
        <v/>
      </c>
      <c r="E4746" s="13">
        <f>Retailers_stock_balance!E5820</f>
        <v/>
      </c>
      <c r="F4746" s="13">
        <f>Retailers_stock_balance!F5820</f>
        <v/>
      </c>
      <c r="T4746" s="14">
        <f>IF(F4745=24,SUM(D4746:F4935),"")</f>
        <v/>
      </c>
      <c r="U4746" s="14" t="n">
        <v>0</v>
      </c>
      <c r="V4746" s="14">
        <f>IF(T4746="","",T4746-U4746)</f>
        <v/>
      </c>
      <c r="AS4746" s="13" t="n"/>
      <c r="AT4746" s="13" t="n"/>
      <c r="AU4746" s="13" t="n"/>
    </row>
    <row r="4747">
      <c r="C4747" s="13" t="n">
        <v>66</v>
      </c>
      <c r="D4747" s="13">
        <f>Retailers_stock_balance!D5821</f>
        <v/>
      </c>
      <c r="E4747" s="13">
        <f>Retailers_stock_balance!E5821</f>
        <v/>
      </c>
      <c r="F4747" s="13">
        <f>Retailers_stock_balance!F5821</f>
        <v/>
      </c>
      <c r="T4747" s="14">
        <f>IF(F4746=24,SUM(D4747:F4936),"")</f>
        <v/>
      </c>
      <c r="U4747" s="14" t="n">
        <v>0</v>
      </c>
      <c r="V4747" s="14">
        <f>IF(T4747="","",T4747-U4747)</f>
        <v/>
      </c>
      <c r="AS4747" s="13" t="n"/>
      <c r="AT4747" s="13" t="n"/>
      <c r="AU4747" s="13" t="n"/>
    </row>
    <row r="4748">
      <c r="C4748" s="13" t="n">
        <v>67</v>
      </c>
      <c r="D4748" s="13">
        <f>Retailers_stock_balance!D5822</f>
        <v/>
      </c>
      <c r="E4748" s="13">
        <f>Retailers_stock_balance!E5822</f>
        <v/>
      </c>
      <c r="F4748" s="13">
        <f>Retailers_stock_balance!F5822</f>
        <v/>
      </c>
      <c r="T4748" s="14">
        <f>IF(F4747=24,SUM(D4748:F4937),"")</f>
        <v/>
      </c>
      <c r="U4748" s="14" t="n">
        <v>0</v>
      </c>
      <c r="V4748" s="14">
        <f>IF(T4748="","",T4748-U4748)</f>
        <v/>
      </c>
      <c r="AS4748" s="13" t="n"/>
      <c r="AT4748" s="13" t="n"/>
      <c r="AU4748" s="13" t="n"/>
    </row>
    <row r="4749">
      <c r="C4749" s="13" t="n">
        <v>68</v>
      </c>
      <c r="D4749" s="13">
        <f>Retailers_stock_balance!D5823</f>
        <v/>
      </c>
      <c r="E4749" s="13">
        <f>Retailers_stock_balance!E5823</f>
        <v/>
      </c>
      <c r="F4749" s="13">
        <f>Retailers_stock_balance!F5823</f>
        <v/>
      </c>
      <c r="T4749" s="14">
        <f>IF(F4748=24,SUM(D4749:F4938),"")</f>
        <v/>
      </c>
      <c r="U4749" s="14" t="n">
        <v>0</v>
      </c>
      <c r="V4749" s="14">
        <f>IF(T4749="","",T4749-U4749)</f>
        <v/>
      </c>
      <c r="AS4749" s="13" t="n"/>
      <c r="AT4749" s="13" t="n"/>
      <c r="AU4749" s="13" t="n"/>
    </row>
    <row r="4750">
      <c r="C4750" s="13" t="n">
        <v>69</v>
      </c>
      <c r="D4750" s="13">
        <f>Retailers_stock_balance!D5824</f>
        <v/>
      </c>
      <c r="E4750" s="13">
        <f>Retailers_stock_balance!E5824</f>
        <v/>
      </c>
      <c r="F4750" s="13">
        <f>Retailers_stock_balance!F5824</f>
        <v/>
      </c>
      <c r="T4750" s="14">
        <f>IF(F4749=24,SUM(D4750:F4939),"")</f>
        <v/>
      </c>
      <c r="U4750" s="14" t="n">
        <v>0</v>
      </c>
      <c r="V4750" s="14">
        <f>IF(T4750="","",T4750-U4750)</f>
        <v/>
      </c>
      <c r="AS4750" s="13" t="n"/>
      <c r="AT4750" s="13" t="n"/>
      <c r="AU4750" s="13" t="n"/>
    </row>
    <row r="4751">
      <c r="C4751" s="13" t="n">
        <v>70</v>
      </c>
      <c r="D4751" s="13">
        <f>Retailers_stock_balance!D5825</f>
        <v/>
      </c>
      <c r="E4751" s="13">
        <f>Retailers_stock_balance!E5825</f>
        <v/>
      </c>
      <c r="F4751" s="13">
        <f>Retailers_stock_balance!F5825</f>
        <v/>
      </c>
      <c r="T4751" s="14">
        <f>IF(F4750=24,SUM(D4751:F4940),"")</f>
        <v/>
      </c>
      <c r="U4751" s="14" t="n">
        <v>0</v>
      </c>
      <c r="V4751" s="14">
        <f>IF(T4751="","",T4751-U4751)</f>
        <v/>
      </c>
      <c r="AS4751" s="13" t="n"/>
      <c r="AT4751" s="13" t="n"/>
      <c r="AU4751" s="13" t="n"/>
    </row>
    <row r="4752">
      <c r="C4752" s="13" t="n">
        <v>71</v>
      </c>
      <c r="D4752" s="13">
        <f>Retailers_stock_balance!D5826</f>
        <v/>
      </c>
      <c r="E4752" s="13">
        <f>Retailers_stock_balance!E5826</f>
        <v/>
      </c>
      <c r="F4752" s="13">
        <f>Retailers_stock_balance!F5826</f>
        <v/>
      </c>
      <c r="T4752" s="14">
        <f>IF(F4751=24,SUM(D4752:F4941),"")</f>
        <v/>
      </c>
      <c r="U4752" s="14" t="n">
        <v>0</v>
      </c>
      <c r="V4752" s="14">
        <f>IF(T4752="","",T4752-U4752)</f>
        <v/>
      </c>
      <c r="AS4752" s="13" t="n"/>
      <c r="AT4752" s="13" t="n"/>
      <c r="AU4752" s="13" t="n"/>
    </row>
    <row r="4753">
      <c r="C4753" s="13" t="n">
        <v>72</v>
      </c>
      <c r="D4753" s="13">
        <f>Retailers_stock_balance!D5827</f>
        <v/>
      </c>
      <c r="E4753" s="13">
        <f>Retailers_stock_balance!E5827</f>
        <v/>
      </c>
      <c r="F4753" s="13">
        <f>Retailers_stock_balance!F5827</f>
        <v/>
      </c>
      <c r="T4753" s="14">
        <f>IF(F4752=24,SUM(D4753:F4942),"")</f>
        <v/>
      </c>
      <c r="U4753" s="14" t="n">
        <v>0</v>
      </c>
      <c r="V4753" s="14">
        <f>IF(T4753="","",T4753-U4753)</f>
        <v/>
      </c>
      <c r="AS4753" s="13" t="n"/>
      <c r="AT4753" s="13" t="n"/>
      <c r="AU4753" s="13" t="n"/>
    </row>
    <row r="4754">
      <c r="C4754" s="13" t="n">
        <v>73</v>
      </c>
      <c r="D4754" s="13">
        <f>Retailers_stock_balance!D5828</f>
        <v/>
      </c>
      <c r="E4754" s="13">
        <f>Retailers_stock_balance!E5828</f>
        <v/>
      </c>
      <c r="F4754" s="13">
        <f>Retailers_stock_balance!F5828</f>
        <v/>
      </c>
      <c r="T4754" s="14">
        <f>IF(F4753=24,SUM(D4754:F4943),"")</f>
        <v/>
      </c>
      <c r="U4754" s="14" t="n">
        <v>0</v>
      </c>
      <c r="V4754" s="14">
        <f>IF(T4754="","",T4754-U4754)</f>
        <v/>
      </c>
      <c r="AS4754" s="13" t="n"/>
      <c r="AT4754" s="13" t="n"/>
      <c r="AU4754" s="13" t="n"/>
    </row>
    <row r="4755">
      <c r="C4755" s="13" t="n">
        <v>74</v>
      </c>
      <c r="D4755" s="13">
        <f>Retailers_stock_balance!D5829</f>
        <v/>
      </c>
      <c r="E4755" s="13">
        <f>Retailers_stock_balance!E5829</f>
        <v/>
      </c>
      <c r="F4755" s="13">
        <f>Retailers_stock_balance!F5829</f>
        <v/>
      </c>
      <c r="T4755" s="14">
        <f>IF(F4754=24,SUM(D4755:F4944),"")</f>
        <v/>
      </c>
      <c r="U4755" s="14" t="n">
        <v>0</v>
      </c>
      <c r="V4755" s="14">
        <f>IF(T4755="","",T4755-U4755)</f>
        <v/>
      </c>
      <c r="AS4755" s="13" t="n"/>
      <c r="AT4755" s="13" t="n"/>
      <c r="AU4755" s="13" t="n"/>
    </row>
    <row r="4756">
      <c r="C4756" s="13" t="n">
        <v>75</v>
      </c>
      <c r="D4756" s="13">
        <f>Retailers_stock_balance!D5830</f>
        <v/>
      </c>
      <c r="E4756" s="13">
        <f>Retailers_stock_balance!E5830</f>
        <v/>
      </c>
      <c r="F4756" s="13">
        <f>Retailers_stock_balance!F5830</f>
        <v/>
      </c>
      <c r="T4756" s="14">
        <f>IF(F4755=24,SUM(D4756:F4945),"")</f>
        <v/>
      </c>
      <c r="U4756" s="14" t="n">
        <v>0</v>
      </c>
      <c r="V4756" s="14">
        <f>IF(T4756="","",T4756-U4756)</f>
        <v/>
      </c>
      <c r="AS4756" s="13" t="n"/>
      <c r="AT4756" s="13" t="n"/>
      <c r="AU4756" s="13" t="n"/>
    </row>
    <row r="4757">
      <c r="C4757" s="13" t="n">
        <v>76</v>
      </c>
      <c r="D4757" s="13">
        <f>Retailers_stock_balance!D5831</f>
        <v/>
      </c>
      <c r="E4757" s="13">
        <f>Retailers_stock_balance!E5831</f>
        <v/>
      </c>
      <c r="F4757" s="13">
        <f>Retailers_stock_balance!F5831</f>
        <v/>
      </c>
      <c r="T4757" s="14">
        <f>IF(F4756=24,SUM(D4757:F4946),"")</f>
        <v/>
      </c>
      <c r="U4757" s="14" t="n">
        <v>0</v>
      </c>
      <c r="V4757" s="14">
        <f>IF(T4757="","",T4757-U4757)</f>
        <v/>
      </c>
      <c r="AS4757" s="13" t="n"/>
      <c r="AT4757" s="13" t="n"/>
      <c r="AU4757" s="13" t="n"/>
    </row>
    <row r="4758">
      <c r="C4758" s="13" t="n">
        <v>77</v>
      </c>
      <c r="D4758" s="13">
        <f>Retailers_stock_balance!D5832</f>
        <v/>
      </c>
      <c r="E4758" s="13">
        <f>Retailers_stock_balance!E5832</f>
        <v/>
      </c>
      <c r="F4758" s="13">
        <f>Retailers_stock_balance!F5832</f>
        <v/>
      </c>
      <c r="T4758" s="14">
        <f>IF(F4757=24,SUM(D4758:F4947),"")</f>
        <v/>
      </c>
      <c r="U4758" s="14" t="n">
        <v>0</v>
      </c>
      <c r="V4758" s="14">
        <f>IF(T4758="","",T4758-U4758)</f>
        <v/>
      </c>
      <c r="AS4758" s="13" t="n"/>
      <c r="AT4758" s="13" t="n"/>
      <c r="AU4758" s="13" t="n"/>
    </row>
    <row r="4759">
      <c r="C4759" s="13" t="n">
        <v>78</v>
      </c>
      <c r="D4759" s="13">
        <f>Retailers_stock_balance!D5833</f>
        <v/>
      </c>
      <c r="E4759" s="13">
        <f>Retailers_stock_balance!E5833</f>
        <v/>
      </c>
      <c r="F4759" s="13">
        <f>Retailers_stock_balance!F5833</f>
        <v/>
      </c>
      <c r="T4759" s="14">
        <f>IF(F4758=24,SUM(D4759:F4948),"")</f>
        <v/>
      </c>
      <c r="U4759" s="14" t="n">
        <v>0</v>
      </c>
      <c r="V4759" s="14">
        <f>IF(T4759="","",T4759-U4759)</f>
        <v/>
      </c>
      <c r="AS4759" s="13" t="n"/>
      <c r="AT4759" s="13" t="n"/>
      <c r="AU4759" s="13" t="n"/>
    </row>
    <row r="4760">
      <c r="C4760" s="13" t="n">
        <v>79</v>
      </c>
      <c r="D4760" s="13">
        <f>Retailers_stock_balance!D5834</f>
        <v/>
      </c>
      <c r="E4760" s="13">
        <f>Retailers_stock_balance!E5834</f>
        <v/>
      </c>
      <c r="F4760" s="13">
        <f>Retailers_stock_balance!F5834</f>
        <v/>
      </c>
      <c r="T4760" s="14">
        <f>IF(F4759=24,SUM(D4760:F4949),"")</f>
        <v/>
      </c>
      <c r="U4760" s="14" t="n">
        <v>0</v>
      </c>
      <c r="V4760" s="14">
        <f>IF(T4760="","",T4760-U4760)</f>
        <v/>
      </c>
      <c r="AS4760" s="13" t="n"/>
      <c r="AT4760" s="13" t="n"/>
      <c r="AU4760" s="13" t="n"/>
    </row>
    <row r="4761">
      <c r="C4761" s="13" t="n">
        <v>80</v>
      </c>
      <c r="D4761" s="13">
        <f>Retailers_stock_balance!D5835</f>
        <v/>
      </c>
      <c r="E4761" s="13">
        <f>Retailers_stock_balance!E5835</f>
        <v/>
      </c>
      <c r="F4761" s="13">
        <f>Retailers_stock_balance!F5835</f>
        <v/>
      </c>
      <c r="T4761" s="14">
        <f>IF(F4760=24,SUM(D4761:F4950),"")</f>
        <v/>
      </c>
      <c r="U4761" s="14" t="n">
        <v>0</v>
      </c>
      <c r="V4761" s="14">
        <f>IF(T4761="","",T4761-U4761)</f>
        <v/>
      </c>
      <c r="AS4761" s="13" t="n"/>
      <c r="AT4761" s="13" t="n"/>
      <c r="AU4761" s="13" t="n"/>
    </row>
    <row r="4762">
      <c r="C4762" s="13" t="n">
        <v>81</v>
      </c>
      <c r="D4762" s="13">
        <f>Retailers_stock_balance!D5836</f>
        <v/>
      </c>
      <c r="E4762" s="13">
        <f>Retailers_stock_balance!E5836</f>
        <v/>
      </c>
      <c r="F4762" s="13">
        <f>Retailers_stock_balance!F5836</f>
        <v/>
      </c>
      <c r="T4762" s="14">
        <f>IF(F4761=24,SUM(D4762:F4951),"")</f>
        <v/>
      </c>
      <c r="U4762" s="14" t="n">
        <v>0</v>
      </c>
      <c r="V4762" s="14">
        <f>IF(T4762="","",T4762-U4762)</f>
        <v/>
      </c>
      <c r="AS4762" s="13" t="n"/>
      <c r="AT4762" s="13" t="n"/>
      <c r="AU4762" s="13" t="n"/>
    </row>
    <row r="4763">
      <c r="C4763" s="13" t="n">
        <v>82</v>
      </c>
      <c r="D4763" s="13">
        <f>Retailers_stock_balance!D5837</f>
        <v/>
      </c>
      <c r="E4763" s="13">
        <f>Retailers_stock_balance!E5837</f>
        <v/>
      </c>
      <c r="F4763" s="13">
        <f>Retailers_stock_balance!F5837</f>
        <v/>
      </c>
      <c r="T4763" s="14">
        <f>IF(F4762=24,SUM(D4763:F4952),"")</f>
        <v/>
      </c>
      <c r="U4763" s="14" t="n">
        <v>0</v>
      </c>
      <c r="V4763" s="14">
        <f>IF(T4763="","",T4763-U4763)</f>
        <v/>
      </c>
      <c r="AS4763" s="13" t="n"/>
      <c r="AT4763" s="13" t="n"/>
      <c r="AU4763" s="13" t="n"/>
    </row>
    <row r="4764">
      <c r="C4764" s="13" t="n">
        <v>83</v>
      </c>
      <c r="D4764" s="13">
        <f>Retailers_stock_balance!D5838</f>
        <v/>
      </c>
      <c r="E4764" s="13">
        <f>Retailers_stock_balance!E5838</f>
        <v/>
      </c>
      <c r="F4764" s="13">
        <f>Retailers_stock_balance!F5838</f>
        <v/>
      </c>
      <c r="T4764" s="14">
        <f>IF(F4763=24,SUM(D4764:F4953),"")</f>
        <v/>
      </c>
      <c r="U4764" s="14" t="n">
        <v>0</v>
      </c>
      <c r="V4764" s="14">
        <f>IF(T4764="","",T4764-U4764)</f>
        <v/>
      </c>
      <c r="AS4764" s="13" t="n"/>
      <c r="AT4764" s="13" t="n"/>
      <c r="AU4764" s="13" t="n"/>
    </row>
    <row r="4765">
      <c r="C4765" s="13" t="n">
        <v>84</v>
      </c>
      <c r="D4765" s="13">
        <f>Retailers_stock_balance!D5839</f>
        <v/>
      </c>
      <c r="E4765" s="13">
        <f>Retailers_stock_balance!E5839</f>
        <v/>
      </c>
      <c r="F4765" s="13">
        <f>Retailers_stock_balance!F5839</f>
        <v/>
      </c>
      <c r="T4765" s="14">
        <f>IF(F4764=24,SUM(D4765:F4954),"")</f>
        <v/>
      </c>
      <c r="U4765" s="14" t="n">
        <v>0</v>
      </c>
      <c r="V4765" s="14">
        <f>IF(T4765="","",T4765-U4765)</f>
        <v/>
      </c>
      <c r="AS4765" s="13" t="n"/>
      <c r="AT4765" s="13" t="n"/>
      <c r="AU4765" s="13" t="n"/>
    </row>
    <row r="4766">
      <c r="C4766" s="13" t="n">
        <v>85</v>
      </c>
      <c r="D4766" s="13">
        <f>Retailers_stock_balance!D5840</f>
        <v/>
      </c>
      <c r="E4766" s="13">
        <f>Retailers_stock_balance!E5840</f>
        <v/>
      </c>
      <c r="F4766" s="13">
        <f>Retailers_stock_balance!F5840</f>
        <v/>
      </c>
      <c r="T4766" s="14">
        <f>IF(F4765=24,SUM(D4766:F4955),"")</f>
        <v/>
      </c>
      <c r="U4766" s="14" t="n">
        <v>0</v>
      </c>
      <c r="V4766" s="14">
        <f>IF(T4766="","",T4766-U4766)</f>
        <v/>
      </c>
      <c r="AS4766" s="13" t="n"/>
      <c r="AT4766" s="13" t="n"/>
      <c r="AU4766" s="13" t="n"/>
    </row>
    <row r="4767">
      <c r="C4767" s="13" t="n">
        <v>86</v>
      </c>
      <c r="D4767" s="13">
        <f>Retailers_stock_balance!D5841</f>
        <v/>
      </c>
      <c r="E4767" s="13">
        <f>Retailers_stock_balance!E5841</f>
        <v/>
      </c>
      <c r="F4767" s="13">
        <f>Retailers_stock_balance!F5841</f>
        <v/>
      </c>
      <c r="T4767" s="14">
        <f>IF(F4766=24,SUM(D4767:F4956),"")</f>
        <v/>
      </c>
      <c r="U4767" s="14" t="n">
        <v>0</v>
      </c>
      <c r="V4767" s="14">
        <f>IF(T4767="","",T4767-U4767)</f>
        <v/>
      </c>
      <c r="AS4767" s="13" t="n"/>
      <c r="AT4767" s="13" t="n"/>
      <c r="AU4767" s="13" t="n"/>
    </row>
    <row r="4768">
      <c r="C4768" s="13" t="n">
        <v>87</v>
      </c>
      <c r="D4768" s="13">
        <f>Retailers_stock_balance!D5842</f>
        <v/>
      </c>
      <c r="E4768" s="13">
        <f>Retailers_stock_balance!E5842</f>
        <v/>
      </c>
      <c r="F4768" s="13">
        <f>Retailers_stock_balance!F5842</f>
        <v/>
      </c>
      <c r="T4768" s="14">
        <f>IF(F4767=24,SUM(D4768:F4957),"")</f>
        <v/>
      </c>
      <c r="U4768" s="14" t="n">
        <v>0</v>
      </c>
      <c r="V4768" s="14">
        <f>IF(T4768="","",T4768-U4768)</f>
        <v/>
      </c>
      <c r="AS4768" s="13" t="n"/>
      <c r="AT4768" s="13" t="n"/>
      <c r="AU4768" s="13" t="n"/>
    </row>
    <row r="4769">
      <c r="C4769" s="13" t="n">
        <v>88</v>
      </c>
      <c r="D4769" s="13">
        <f>Retailers_stock_balance!D5843</f>
        <v/>
      </c>
      <c r="E4769" s="13">
        <f>Retailers_stock_balance!E5843</f>
        <v/>
      </c>
      <c r="F4769" s="13">
        <f>Retailers_stock_balance!F5843</f>
        <v/>
      </c>
      <c r="T4769" s="14">
        <f>IF(F4768=24,SUM(D4769:F4958),"")</f>
        <v/>
      </c>
      <c r="U4769" s="14" t="n">
        <v>0</v>
      </c>
      <c r="V4769" s="14">
        <f>IF(T4769="","",T4769-U4769)</f>
        <v/>
      </c>
      <c r="AS4769" s="13" t="n"/>
      <c r="AT4769" s="13" t="n"/>
      <c r="AU4769" s="13" t="n"/>
    </row>
    <row r="4770">
      <c r="C4770" s="13" t="n">
        <v>89</v>
      </c>
      <c r="D4770" s="13">
        <f>Retailers_stock_balance!D5844</f>
        <v/>
      </c>
      <c r="E4770" s="13">
        <f>Retailers_stock_balance!E5844</f>
        <v/>
      </c>
      <c r="F4770" s="13">
        <f>Retailers_stock_balance!F5844</f>
        <v/>
      </c>
      <c r="T4770" s="14">
        <f>IF(F4769=24,SUM(D4770:F4959),"")</f>
        <v/>
      </c>
      <c r="U4770" s="14" t="n">
        <v>0</v>
      </c>
      <c r="V4770" s="14">
        <f>IF(T4770="","",T4770-U4770)</f>
        <v/>
      </c>
      <c r="AS4770" s="13" t="n"/>
      <c r="AT4770" s="13" t="n"/>
      <c r="AU4770" s="13" t="n"/>
    </row>
    <row r="4771">
      <c r="C4771" s="13" t="n">
        <v>90</v>
      </c>
      <c r="D4771" s="13">
        <f>Retailers_stock_balance!D5845</f>
        <v/>
      </c>
      <c r="E4771" s="13">
        <f>Retailers_stock_balance!E5845</f>
        <v/>
      </c>
      <c r="F4771" s="13">
        <f>Retailers_stock_balance!F5845</f>
        <v/>
      </c>
      <c r="T4771" s="14">
        <f>IF(F4770=24,SUM(D4771:F4960),"")</f>
        <v/>
      </c>
      <c r="U4771" s="14" t="n">
        <v>0</v>
      </c>
      <c r="V4771" s="14">
        <f>IF(T4771="","",T4771-U4771)</f>
        <v/>
      </c>
      <c r="AS4771" s="13" t="n"/>
      <c r="AT4771" s="13" t="n"/>
      <c r="AU4771" s="13" t="n"/>
    </row>
    <row r="4772">
      <c r="C4772" s="13" t="n">
        <v>91</v>
      </c>
      <c r="D4772" s="13">
        <f>Retailers_stock_balance!D5846</f>
        <v/>
      </c>
      <c r="E4772" s="13">
        <f>Retailers_stock_balance!E5846</f>
        <v/>
      </c>
      <c r="F4772" s="13">
        <f>Retailers_stock_balance!F5846</f>
        <v/>
      </c>
      <c r="T4772" s="14">
        <f>IF(F4771=24,SUM(D4772:F4961),"")</f>
        <v/>
      </c>
      <c r="U4772" s="14" t="n">
        <v>0</v>
      </c>
      <c r="V4772" s="14">
        <f>IF(T4772="","",T4772-U4772)</f>
        <v/>
      </c>
      <c r="AS4772" s="13" t="n"/>
      <c r="AT4772" s="13" t="n"/>
      <c r="AU4772" s="13" t="n"/>
    </row>
    <row r="4773">
      <c r="C4773" s="13" t="n">
        <v>92</v>
      </c>
      <c r="D4773" s="13">
        <f>Retailers_stock_balance!D5847</f>
        <v/>
      </c>
      <c r="E4773" s="13">
        <f>Retailers_stock_balance!E5847</f>
        <v/>
      </c>
      <c r="F4773" s="13">
        <f>Retailers_stock_balance!F5847</f>
        <v/>
      </c>
      <c r="T4773" s="14">
        <f>IF(F4772=24,SUM(D4773:F4962),"")</f>
        <v/>
      </c>
      <c r="U4773" s="14" t="n">
        <v>0</v>
      </c>
      <c r="V4773" s="14">
        <f>IF(T4773="","",T4773-U4773)</f>
        <v/>
      </c>
      <c r="AS4773" s="13" t="n"/>
      <c r="AT4773" s="13" t="n"/>
      <c r="AU4773" s="13" t="n"/>
    </row>
    <row r="4774">
      <c r="C4774" s="13" t="n">
        <v>93</v>
      </c>
      <c r="D4774" s="13">
        <f>Retailers_stock_balance!D5848</f>
        <v/>
      </c>
      <c r="E4774" s="13">
        <f>Retailers_stock_balance!E5848</f>
        <v/>
      </c>
      <c r="F4774" s="13">
        <f>Retailers_stock_balance!F5848</f>
        <v/>
      </c>
      <c r="T4774" s="14">
        <f>IF(F4773=24,SUM(D4774:F4963),"")</f>
        <v/>
      </c>
      <c r="U4774" s="14" t="n">
        <v>0</v>
      </c>
      <c r="V4774" s="14">
        <f>IF(T4774="","",T4774-U4774)</f>
        <v/>
      </c>
      <c r="AS4774" s="13" t="n"/>
      <c r="AT4774" s="13" t="n"/>
      <c r="AU4774" s="13" t="n"/>
    </row>
    <row r="4775">
      <c r="C4775" s="13" t="n">
        <v>94</v>
      </c>
      <c r="D4775" s="13">
        <f>Retailers_stock_balance!D5849</f>
        <v/>
      </c>
      <c r="E4775" s="13">
        <f>Retailers_stock_balance!E5849</f>
        <v/>
      </c>
      <c r="F4775" s="13">
        <f>Retailers_stock_balance!F5849</f>
        <v/>
      </c>
      <c r="T4775" s="14">
        <f>IF(F4774=24,SUM(D4775:F4964),"")</f>
        <v/>
      </c>
      <c r="U4775" s="14" t="n">
        <v>0</v>
      </c>
      <c r="V4775" s="14">
        <f>IF(T4775="","",T4775-U4775)</f>
        <v/>
      </c>
      <c r="AS4775" s="13" t="n"/>
      <c r="AT4775" s="13" t="n"/>
      <c r="AU4775" s="13" t="n"/>
    </row>
    <row r="4776">
      <c r="C4776" s="13" t="n">
        <v>95</v>
      </c>
      <c r="D4776" s="13">
        <f>Retailers_stock_balance!D5850</f>
        <v/>
      </c>
      <c r="E4776" s="13">
        <f>Retailers_stock_balance!E5850</f>
        <v/>
      </c>
      <c r="F4776" s="13">
        <f>Retailers_stock_balance!F5850</f>
        <v/>
      </c>
      <c r="T4776" s="14">
        <f>IF(F4775=24,SUM(D4776:F4965),"")</f>
        <v/>
      </c>
      <c r="U4776" s="14" t="n">
        <v>0</v>
      </c>
      <c r="V4776" s="14">
        <f>IF(T4776="","",T4776-U4776)</f>
        <v/>
      </c>
      <c r="AS4776" s="13" t="n"/>
      <c r="AT4776" s="13" t="n"/>
      <c r="AU4776" s="13" t="n"/>
    </row>
    <row r="4777">
      <c r="C4777" s="13" t="n">
        <v>96</v>
      </c>
      <c r="D4777" s="13">
        <f>Retailers_stock_balance!D5851</f>
        <v/>
      </c>
      <c r="E4777" s="13">
        <f>Retailers_stock_balance!E5851</f>
        <v/>
      </c>
      <c r="F4777" s="13">
        <f>Retailers_stock_balance!F5851</f>
        <v/>
      </c>
      <c r="T4777" s="14">
        <f>IF(F4776=24,SUM(D4777:F4966),"")</f>
        <v/>
      </c>
      <c r="U4777" s="14" t="n">
        <v>0</v>
      </c>
      <c r="V4777" s="14">
        <f>IF(T4777="","",T4777-U4777)</f>
        <v/>
      </c>
      <c r="AS4777" s="13" t="n"/>
      <c r="AT4777" s="13" t="n"/>
      <c r="AU4777" s="13" t="n"/>
    </row>
    <row r="4778">
      <c r="C4778" s="13" t="n">
        <v>97</v>
      </c>
      <c r="D4778" s="13">
        <f>Retailers_stock_balance!D5852</f>
        <v/>
      </c>
      <c r="E4778" s="13">
        <f>Retailers_stock_balance!E5852</f>
        <v/>
      </c>
      <c r="F4778" s="13">
        <f>Retailers_stock_balance!F5852</f>
        <v/>
      </c>
      <c r="T4778" s="14">
        <f>IF(F4777=24,SUM(D4778:F4967),"")</f>
        <v/>
      </c>
      <c r="U4778" s="14" t="n">
        <v>0</v>
      </c>
      <c r="V4778" s="14">
        <f>IF(T4778="","",T4778-U4778)</f>
        <v/>
      </c>
      <c r="AS4778" s="13" t="n"/>
      <c r="AT4778" s="13" t="n"/>
      <c r="AU4778" s="13" t="n"/>
    </row>
    <row r="4779">
      <c r="C4779" s="13" t="n">
        <v>98</v>
      </c>
      <c r="D4779" s="13">
        <f>Retailers_stock_balance!D5853</f>
        <v/>
      </c>
      <c r="E4779" s="13">
        <f>Retailers_stock_balance!E5853</f>
        <v/>
      </c>
      <c r="F4779" s="13">
        <f>Retailers_stock_balance!F5853</f>
        <v/>
      </c>
      <c r="T4779" s="14">
        <f>IF(F4778=24,SUM(D4779:F4968),"")</f>
        <v/>
      </c>
      <c r="U4779" s="14" t="n">
        <v>0</v>
      </c>
      <c r="V4779" s="14">
        <f>IF(T4779="","",T4779-U4779)</f>
        <v/>
      </c>
      <c r="AS4779" s="13" t="n"/>
      <c r="AT4779" s="13" t="n"/>
      <c r="AU4779" s="13" t="n"/>
    </row>
    <row r="4780">
      <c r="C4780" s="13" t="n">
        <v>99</v>
      </c>
      <c r="D4780" s="13">
        <f>Retailers_stock_balance!D5854</f>
        <v/>
      </c>
      <c r="E4780" s="13">
        <f>Retailers_stock_balance!E5854</f>
        <v/>
      </c>
      <c r="F4780" s="13">
        <f>Retailers_stock_balance!F5854</f>
        <v/>
      </c>
      <c r="T4780" s="14">
        <f>IF(F4779=24,SUM(D4780:F4969),"")</f>
        <v/>
      </c>
      <c r="U4780" s="14" t="n">
        <v>0</v>
      </c>
      <c r="V4780" s="14">
        <f>IF(T4780="","",T4780-U4780)</f>
        <v/>
      </c>
      <c r="AS4780" s="13" t="n"/>
      <c r="AT4780" s="13" t="n"/>
      <c r="AU4780" s="13" t="n"/>
    </row>
    <row r="4781">
      <c r="C4781" s="13" t="n">
        <v>100</v>
      </c>
      <c r="D4781" s="13">
        <f>Retailers_stock_balance!D5855</f>
        <v/>
      </c>
      <c r="E4781" s="13">
        <f>Retailers_stock_balance!E5855</f>
        <v/>
      </c>
      <c r="F4781" s="13">
        <f>Retailers_stock_balance!F5855</f>
        <v/>
      </c>
      <c r="T4781" s="14">
        <f>IF(F4780=24,SUM(D4781:F4970),"")</f>
        <v/>
      </c>
      <c r="U4781" s="14" t="n">
        <v>0</v>
      </c>
      <c r="V4781" s="14">
        <f>IF(T4781="","",T4781-U4781)</f>
        <v/>
      </c>
      <c r="AS4781" s="13" t="n"/>
      <c r="AT4781" s="13" t="n"/>
      <c r="AU4781" s="13" t="n"/>
    </row>
    <row r="4782">
      <c r="C4782" s="13" t="n">
        <v>101</v>
      </c>
      <c r="D4782" s="13">
        <f>Retailers_stock_balance!D5856</f>
        <v/>
      </c>
      <c r="E4782" s="13">
        <f>Retailers_stock_balance!E5856</f>
        <v/>
      </c>
      <c r="F4782" s="13">
        <f>Retailers_stock_balance!F5856</f>
        <v/>
      </c>
      <c r="T4782" s="14">
        <f>IF(F4781=24,SUM(D4782:F4971),"")</f>
        <v/>
      </c>
      <c r="U4782" s="14" t="n">
        <v>0</v>
      </c>
      <c r="V4782" s="14">
        <f>IF(T4782="","",T4782-U4782)</f>
        <v/>
      </c>
      <c r="AS4782" s="13" t="n"/>
      <c r="AT4782" s="13" t="n"/>
      <c r="AU4782" s="13" t="n"/>
    </row>
    <row r="4783">
      <c r="C4783" s="13" t="n">
        <v>102</v>
      </c>
      <c r="D4783" s="13">
        <f>Retailers_stock_balance!D5857</f>
        <v/>
      </c>
      <c r="E4783" s="13">
        <f>Retailers_stock_balance!E5857</f>
        <v/>
      </c>
      <c r="F4783" s="13">
        <f>Retailers_stock_balance!F5857</f>
        <v/>
      </c>
      <c r="T4783" s="14">
        <f>IF(F4782=24,SUM(D4783:F4972),"")</f>
        <v/>
      </c>
      <c r="U4783" s="14" t="n">
        <v>0</v>
      </c>
      <c r="V4783" s="14">
        <f>IF(T4783="","",T4783-U4783)</f>
        <v/>
      </c>
      <c r="AS4783" s="13" t="n"/>
      <c r="AT4783" s="13" t="n"/>
      <c r="AU4783" s="13" t="n"/>
    </row>
    <row r="4784">
      <c r="C4784" s="13" t="n">
        <v>103</v>
      </c>
      <c r="D4784" s="13">
        <f>Retailers_stock_balance!D5858</f>
        <v/>
      </c>
      <c r="E4784" s="13">
        <f>Retailers_stock_balance!E5858</f>
        <v/>
      </c>
      <c r="F4784" s="13">
        <f>Retailers_stock_balance!F5858</f>
        <v/>
      </c>
      <c r="T4784" s="14">
        <f>IF(F4783=24,SUM(D4784:F4973),"")</f>
        <v/>
      </c>
      <c r="U4784" s="14" t="n">
        <v>0</v>
      </c>
      <c r="V4784" s="14">
        <f>IF(T4784="","",T4784-U4784)</f>
        <v/>
      </c>
      <c r="AS4784" s="13" t="n"/>
      <c r="AT4784" s="13" t="n"/>
      <c r="AU4784" s="13" t="n"/>
    </row>
    <row r="4785">
      <c r="C4785" s="13" t="n">
        <v>104</v>
      </c>
      <c r="D4785" s="13">
        <f>Retailers_stock_balance!D5859</f>
        <v/>
      </c>
      <c r="E4785" s="13">
        <f>Retailers_stock_balance!E5859</f>
        <v/>
      </c>
      <c r="F4785" s="13">
        <f>Retailers_stock_balance!F5859</f>
        <v/>
      </c>
      <c r="T4785" s="14">
        <f>IF(F4784=24,SUM(D4785:F4974),"")</f>
        <v/>
      </c>
      <c r="U4785" s="14" t="n">
        <v>0</v>
      </c>
      <c r="V4785" s="14">
        <f>IF(T4785="","",T4785-U4785)</f>
        <v/>
      </c>
      <c r="AS4785" s="13" t="n"/>
      <c r="AT4785" s="13" t="n"/>
      <c r="AU4785" s="13" t="n"/>
    </row>
    <row r="4786">
      <c r="C4786" s="13" t="n">
        <v>105</v>
      </c>
      <c r="D4786" s="13">
        <f>Retailers_stock_balance!D5860</f>
        <v/>
      </c>
      <c r="E4786" s="13">
        <f>Retailers_stock_balance!E5860</f>
        <v/>
      </c>
      <c r="F4786" s="13">
        <f>Retailers_stock_balance!F5860</f>
        <v/>
      </c>
      <c r="T4786" s="14">
        <f>IF(F4785=24,SUM(D4786:F4975),"")</f>
        <v/>
      </c>
      <c r="U4786" s="14" t="n">
        <v>0</v>
      </c>
      <c r="V4786" s="14">
        <f>IF(T4786="","",T4786-U4786)</f>
        <v/>
      </c>
      <c r="AS4786" s="13" t="n"/>
      <c r="AT4786" s="13" t="n"/>
      <c r="AU4786" s="13" t="n"/>
    </row>
    <row r="4787">
      <c r="C4787" s="13" t="n">
        <v>106</v>
      </c>
      <c r="D4787" s="13">
        <f>Retailers_stock_balance!D5861</f>
        <v/>
      </c>
      <c r="E4787" s="13">
        <f>Retailers_stock_balance!E5861</f>
        <v/>
      </c>
      <c r="F4787" s="13">
        <f>Retailers_stock_balance!F5861</f>
        <v/>
      </c>
      <c r="T4787" s="14">
        <f>IF(F4786=24,SUM(D4787:F4976),"")</f>
        <v/>
      </c>
      <c r="U4787" s="14" t="n">
        <v>0</v>
      </c>
      <c r="V4787" s="14">
        <f>IF(T4787="","",T4787-U4787)</f>
        <v/>
      </c>
      <c r="AS4787" s="13" t="n"/>
      <c r="AT4787" s="13" t="n"/>
      <c r="AU4787" s="13" t="n"/>
    </row>
    <row r="4788">
      <c r="C4788" s="13" t="n">
        <v>107</v>
      </c>
      <c r="D4788" s="13">
        <f>Retailers_stock_balance!D5862</f>
        <v/>
      </c>
      <c r="E4788" s="13">
        <f>Retailers_stock_balance!E5862</f>
        <v/>
      </c>
      <c r="F4788" s="13">
        <f>Retailers_stock_balance!F5862</f>
        <v/>
      </c>
      <c r="T4788" s="14">
        <f>IF(F4787=24,SUM(D4788:F4977),"")</f>
        <v/>
      </c>
      <c r="U4788" s="14" t="n">
        <v>0</v>
      </c>
      <c r="V4788" s="14">
        <f>IF(T4788="","",T4788-U4788)</f>
        <v/>
      </c>
      <c r="AS4788" s="13" t="n"/>
      <c r="AT4788" s="13" t="n"/>
      <c r="AU4788" s="13" t="n"/>
    </row>
    <row r="4789">
      <c r="C4789" s="13" t="n">
        <v>108</v>
      </c>
      <c r="D4789" s="13">
        <f>Retailers_stock_balance!D5863</f>
        <v/>
      </c>
      <c r="E4789" s="13">
        <f>Retailers_stock_balance!E5863</f>
        <v/>
      </c>
      <c r="F4789" s="13">
        <f>Retailers_stock_balance!F5863</f>
        <v/>
      </c>
      <c r="T4789" s="14">
        <f>IF(F4788=24,SUM(D4789:F4978),"")</f>
        <v/>
      </c>
      <c r="U4789" s="14" t="n">
        <v>0</v>
      </c>
      <c r="V4789" s="14">
        <f>IF(T4789="","",T4789-U4789)</f>
        <v/>
      </c>
      <c r="AS4789" s="13" t="n"/>
      <c r="AT4789" s="13" t="n"/>
      <c r="AU4789" s="13" t="n"/>
    </row>
    <row r="4790">
      <c r="C4790" s="13" t="n">
        <v>109</v>
      </c>
      <c r="D4790" s="13">
        <f>Retailers_stock_balance!D5864</f>
        <v/>
      </c>
      <c r="E4790" s="13">
        <f>Retailers_stock_balance!E5864</f>
        <v/>
      </c>
      <c r="F4790" s="13">
        <f>Retailers_stock_balance!F5864</f>
        <v/>
      </c>
      <c r="T4790" s="14">
        <f>IF(F4789=24,SUM(D4790:F4979),"")</f>
        <v/>
      </c>
      <c r="U4790" s="14" t="n">
        <v>0</v>
      </c>
      <c r="V4790" s="14">
        <f>IF(T4790="","",T4790-U4790)</f>
        <v/>
      </c>
      <c r="AS4790" s="13" t="n"/>
      <c r="AT4790" s="13" t="n"/>
      <c r="AU4790" s="13" t="n"/>
    </row>
    <row r="4791">
      <c r="C4791" s="13" t="n">
        <v>110</v>
      </c>
      <c r="D4791" s="13">
        <f>Retailers_stock_balance!D5865</f>
        <v/>
      </c>
      <c r="E4791" s="13">
        <f>Retailers_stock_balance!E5865</f>
        <v/>
      </c>
      <c r="F4791" s="13">
        <f>Retailers_stock_balance!F5865</f>
        <v/>
      </c>
      <c r="T4791" s="14">
        <f>IF(F4790=24,SUM(D4791:F4980),"")</f>
        <v/>
      </c>
      <c r="U4791" s="14" t="n">
        <v>0</v>
      </c>
      <c r="V4791" s="14">
        <f>IF(T4791="","",T4791-U4791)</f>
        <v/>
      </c>
      <c r="AS4791" s="13" t="n"/>
      <c r="AT4791" s="13" t="n"/>
      <c r="AU4791" s="13" t="n"/>
    </row>
    <row r="4792">
      <c r="C4792" s="13" t="n">
        <v>111</v>
      </c>
      <c r="D4792" s="13">
        <f>Retailers_stock_balance!D5866</f>
        <v/>
      </c>
      <c r="E4792" s="13">
        <f>Retailers_stock_balance!E5866</f>
        <v/>
      </c>
      <c r="F4792" s="13">
        <f>Retailers_stock_balance!F5866</f>
        <v/>
      </c>
      <c r="T4792" s="14">
        <f>IF(F4791=24,SUM(D4792:F4981),"")</f>
        <v/>
      </c>
      <c r="U4792" s="14" t="n">
        <v>0</v>
      </c>
      <c r="V4792" s="14">
        <f>IF(T4792="","",T4792-U4792)</f>
        <v/>
      </c>
      <c r="AS4792" s="13" t="n"/>
      <c r="AT4792" s="13" t="n"/>
      <c r="AU4792" s="13" t="n"/>
    </row>
    <row r="4793">
      <c r="C4793" s="13" t="n">
        <v>112</v>
      </c>
      <c r="D4793" s="13">
        <f>Retailers_stock_balance!D5867</f>
        <v/>
      </c>
      <c r="E4793" s="13">
        <f>Retailers_stock_balance!E5867</f>
        <v/>
      </c>
      <c r="F4793" s="13">
        <f>Retailers_stock_balance!F5867</f>
        <v/>
      </c>
      <c r="T4793" s="14">
        <f>IF(F4792=24,SUM(D4793:F4982),"")</f>
        <v/>
      </c>
      <c r="U4793" s="14" t="n">
        <v>0</v>
      </c>
      <c r="V4793" s="14">
        <f>IF(T4793="","",T4793-U4793)</f>
        <v/>
      </c>
      <c r="AS4793" s="13" t="n"/>
      <c r="AT4793" s="13" t="n"/>
      <c r="AU4793" s="13" t="n"/>
    </row>
    <row r="4794">
      <c r="C4794" s="13" t="n">
        <v>113</v>
      </c>
      <c r="D4794" s="13">
        <f>Retailers_stock_balance!D5868</f>
        <v/>
      </c>
      <c r="E4794" s="13">
        <f>Retailers_stock_balance!E5868</f>
        <v/>
      </c>
      <c r="F4794" s="13">
        <f>Retailers_stock_balance!F5868</f>
        <v/>
      </c>
      <c r="T4794" s="14">
        <f>IF(F4793=24,SUM(D4794:F4983),"")</f>
        <v/>
      </c>
      <c r="U4794" s="14" t="n">
        <v>0</v>
      </c>
      <c r="V4794" s="14">
        <f>IF(T4794="","",T4794-U4794)</f>
        <v/>
      </c>
      <c r="AS4794" s="13" t="n"/>
      <c r="AT4794" s="13" t="n"/>
      <c r="AU4794" s="13" t="n"/>
    </row>
    <row r="4795">
      <c r="C4795" s="13" t="n">
        <v>114</v>
      </c>
      <c r="D4795" s="13">
        <f>Retailers_stock_balance!D5869</f>
        <v/>
      </c>
      <c r="E4795" s="13">
        <f>Retailers_stock_balance!E5869</f>
        <v/>
      </c>
      <c r="F4795" s="13">
        <f>Retailers_stock_balance!F5869</f>
        <v/>
      </c>
      <c r="T4795" s="14">
        <f>IF(F4794=24,SUM(D4795:F4984),"")</f>
        <v/>
      </c>
      <c r="U4795" s="14" t="n">
        <v>0</v>
      </c>
      <c r="V4795" s="14">
        <f>IF(T4795="","",T4795-U4795)</f>
        <v/>
      </c>
      <c r="AS4795" s="13" t="n"/>
      <c r="AT4795" s="13" t="n"/>
      <c r="AU4795" s="13" t="n"/>
    </row>
    <row r="4796">
      <c r="C4796" s="13" t="n">
        <v>115</v>
      </c>
      <c r="D4796" s="13">
        <f>Retailers_stock_balance!D5870</f>
        <v/>
      </c>
      <c r="E4796" s="13">
        <f>Retailers_stock_balance!E5870</f>
        <v/>
      </c>
      <c r="F4796" s="13">
        <f>Retailers_stock_balance!F5870</f>
        <v/>
      </c>
      <c r="T4796" s="14">
        <f>IF(F4795=24,SUM(D4796:F4985),"")</f>
        <v/>
      </c>
      <c r="U4796" s="14" t="n">
        <v>0</v>
      </c>
      <c r="V4796" s="14">
        <f>IF(T4796="","",T4796-U4796)</f>
        <v/>
      </c>
      <c r="AS4796" s="13" t="n"/>
      <c r="AT4796" s="13" t="n"/>
      <c r="AU4796" s="13" t="n"/>
    </row>
    <row r="4797">
      <c r="C4797" s="13" t="n">
        <v>116</v>
      </c>
      <c r="D4797" s="13">
        <f>Retailers_stock_balance!D5871</f>
        <v/>
      </c>
      <c r="E4797" s="13">
        <f>Retailers_stock_balance!E5871</f>
        <v/>
      </c>
      <c r="F4797" s="13">
        <f>Retailers_stock_balance!F5871</f>
        <v/>
      </c>
      <c r="T4797" s="14">
        <f>IF(F4796=24,SUM(D4797:F4986),"")</f>
        <v/>
      </c>
      <c r="U4797" s="14" t="n">
        <v>0</v>
      </c>
      <c r="V4797" s="14">
        <f>IF(T4797="","",T4797-U4797)</f>
        <v/>
      </c>
      <c r="AS4797" s="13" t="n"/>
      <c r="AT4797" s="13" t="n"/>
      <c r="AU4797" s="13" t="n"/>
    </row>
    <row r="4798">
      <c r="C4798" s="13" t="n">
        <v>117</v>
      </c>
      <c r="D4798" s="13">
        <f>Retailers_stock_balance!D5872</f>
        <v/>
      </c>
      <c r="E4798" s="13">
        <f>Retailers_stock_balance!E5872</f>
        <v/>
      </c>
      <c r="F4798" s="13">
        <f>Retailers_stock_balance!F5872</f>
        <v/>
      </c>
      <c r="T4798" s="14">
        <f>IF(F4797=24,SUM(D4798:F4987),"")</f>
        <v/>
      </c>
      <c r="U4798" s="14" t="n">
        <v>0</v>
      </c>
      <c r="V4798" s="14">
        <f>IF(T4798="","",T4798-U4798)</f>
        <v/>
      </c>
      <c r="AS4798" s="13" t="n"/>
      <c r="AT4798" s="13" t="n"/>
      <c r="AU4798" s="13" t="n"/>
    </row>
    <row r="4799">
      <c r="C4799" s="13" t="n">
        <v>118</v>
      </c>
      <c r="D4799" s="13">
        <f>Retailers_stock_balance!D5873</f>
        <v/>
      </c>
      <c r="E4799" s="13">
        <f>Retailers_stock_balance!E5873</f>
        <v/>
      </c>
      <c r="F4799" s="13">
        <f>Retailers_stock_balance!F5873</f>
        <v/>
      </c>
      <c r="T4799" s="14">
        <f>IF(F4798=24,SUM(D4799:F4988),"")</f>
        <v/>
      </c>
      <c r="U4799" s="14" t="n">
        <v>0</v>
      </c>
      <c r="V4799" s="14">
        <f>IF(T4799="","",T4799-U4799)</f>
        <v/>
      </c>
      <c r="AS4799" s="13" t="n"/>
      <c r="AT4799" s="13" t="n"/>
      <c r="AU4799" s="13" t="n"/>
    </row>
    <row r="4800">
      <c r="C4800" s="13" t="n">
        <v>119</v>
      </c>
      <c r="D4800" s="13">
        <f>Retailers_stock_balance!D5874</f>
        <v/>
      </c>
      <c r="E4800" s="13">
        <f>Retailers_stock_balance!E5874</f>
        <v/>
      </c>
      <c r="F4800" s="13">
        <f>Retailers_stock_balance!F5874</f>
        <v/>
      </c>
      <c r="T4800" s="14">
        <f>IF(F4799=24,SUM(D4800:F4989),"")</f>
        <v/>
      </c>
      <c r="U4800" s="14" t="n">
        <v>0</v>
      </c>
      <c r="V4800" s="14">
        <f>IF(T4800="","",T4800-U4800)</f>
        <v/>
      </c>
      <c r="AS4800" s="13" t="n"/>
      <c r="AT4800" s="13" t="n"/>
      <c r="AU4800" s="13" t="n"/>
    </row>
    <row r="4801">
      <c r="C4801" s="13" t="n">
        <v>120</v>
      </c>
      <c r="D4801" s="13">
        <f>Retailers_stock_balance!D5875</f>
        <v/>
      </c>
      <c r="E4801" s="13">
        <f>Retailers_stock_balance!E5875</f>
        <v/>
      </c>
      <c r="F4801" s="13">
        <f>Retailers_stock_balance!F5875</f>
        <v/>
      </c>
      <c r="T4801" s="14">
        <f>IF(F4800=24,SUM(D4801:F4990),"")</f>
        <v/>
      </c>
      <c r="U4801" s="14" t="n">
        <v>0</v>
      </c>
      <c r="V4801" s="14">
        <f>IF(T4801="","",T4801-U4801)</f>
        <v/>
      </c>
      <c r="AS4801" s="13" t="n"/>
      <c r="AT4801" s="13" t="n"/>
      <c r="AU4801" s="13" t="n"/>
    </row>
    <row r="4802">
      <c r="C4802" s="13" t="n">
        <v>121</v>
      </c>
      <c r="D4802" s="13">
        <f>Retailers_stock_balance!D5876</f>
        <v/>
      </c>
      <c r="E4802" s="13">
        <f>Retailers_stock_balance!E5876</f>
        <v/>
      </c>
      <c r="F4802" s="13">
        <f>Retailers_stock_balance!F5876</f>
        <v/>
      </c>
      <c r="T4802" s="14">
        <f>IF(F4801=24,SUM(D4802:F4991),"")</f>
        <v/>
      </c>
      <c r="U4802" s="14" t="n">
        <v>0</v>
      </c>
      <c r="V4802" s="14">
        <f>IF(T4802="","",T4802-U4802)</f>
        <v/>
      </c>
      <c r="AS4802" s="13" t="n"/>
      <c r="AT4802" s="13" t="n"/>
      <c r="AU4802" s="13" t="n"/>
    </row>
    <row r="4803">
      <c r="C4803" s="13" t="n">
        <v>122</v>
      </c>
      <c r="D4803" s="13">
        <f>Retailers_stock_balance!D5877</f>
        <v/>
      </c>
      <c r="E4803" s="13">
        <f>Retailers_stock_balance!E5877</f>
        <v/>
      </c>
      <c r="F4803" s="13">
        <f>Retailers_stock_balance!F5877</f>
        <v/>
      </c>
      <c r="T4803" s="14">
        <f>IF(F4802=24,SUM(D4803:F4992),"")</f>
        <v/>
      </c>
      <c r="U4803" s="14" t="n">
        <v>0</v>
      </c>
      <c r="V4803" s="14">
        <f>IF(T4803="","",T4803-U4803)</f>
        <v/>
      </c>
      <c r="AS4803" s="13" t="n"/>
      <c r="AT4803" s="13" t="n"/>
      <c r="AU4803" s="13" t="n"/>
    </row>
    <row r="4804">
      <c r="C4804" s="13" t="n">
        <v>123</v>
      </c>
      <c r="D4804" s="13">
        <f>Retailers_stock_balance!D5878</f>
        <v/>
      </c>
      <c r="E4804" s="13">
        <f>Retailers_stock_balance!E5878</f>
        <v/>
      </c>
      <c r="F4804" s="13">
        <f>Retailers_stock_balance!F5878</f>
        <v/>
      </c>
      <c r="T4804" s="14">
        <f>IF(F4803=24,SUM(D4804:F4993),"")</f>
        <v/>
      </c>
      <c r="U4804" s="14" t="n">
        <v>0</v>
      </c>
      <c r="V4804" s="14">
        <f>IF(T4804="","",T4804-U4804)</f>
        <v/>
      </c>
      <c r="AS4804" s="13" t="n"/>
      <c r="AT4804" s="13" t="n"/>
      <c r="AU4804" s="13" t="n"/>
    </row>
    <row r="4805">
      <c r="C4805" s="13" t="n">
        <v>124</v>
      </c>
      <c r="D4805" s="13">
        <f>Retailers_stock_balance!D5879</f>
        <v/>
      </c>
      <c r="E4805" s="13">
        <f>Retailers_stock_balance!E5879</f>
        <v/>
      </c>
      <c r="F4805" s="13">
        <f>Retailers_stock_balance!F5879</f>
        <v/>
      </c>
      <c r="T4805" s="14">
        <f>IF(F4804=24,SUM(D4805:F4994),"")</f>
        <v/>
      </c>
      <c r="U4805" s="14" t="n">
        <v>0</v>
      </c>
      <c r="V4805" s="14">
        <f>IF(T4805="","",T4805-U4805)</f>
        <v/>
      </c>
      <c r="AS4805" s="13" t="n"/>
      <c r="AT4805" s="13" t="n"/>
      <c r="AU4805" s="13" t="n"/>
    </row>
    <row r="4806">
      <c r="C4806" s="13" t="n">
        <v>125</v>
      </c>
      <c r="D4806" s="13">
        <f>Retailers_stock_balance!D5880</f>
        <v/>
      </c>
      <c r="E4806" s="13">
        <f>Retailers_stock_balance!E5880</f>
        <v/>
      </c>
      <c r="F4806" s="13">
        <f>Retailers_stock_balance!F5880</f>
        <v/>
      </c>
      <c r="T4806" s="14">
        <f>IF(F4805=24,SUM(D4806:F4995),"")</f>
        <v/>
      </c>
      <c r="U4806" s="14" t="n">
        <v>0</v>
      </c>
      <c r="V4806" s="14">
        <f>IF(T4806="","",T4806-U4806)</f>
        <v/>
      </c>
      <c r="AS4806" s="13" t="n"/>
      <c r="AT4806" s="13" t="n"/>
      <c r="AU4806" s="13" t="n"/>
    </row>
    <row r="4807">
      <c r="C4807" s="13" t="n">
        <v>126</v>
      </c>
      <c r="D4807" s="13">
        <f>Retailers_stock_balance!D5881</f>
        <v/>
      </c>
      <c r="E4807" s="13">
        <f>Retailers_stock_balance!E5881</f>
        <v/>
      </c>
      <c r="F4807" s="13">
        <f>Retailers_stock_balance!F5881</f>
        <v/>
      </c>
      <c r="T4807" s="14">
        <f>IF(F4806=24,SUM(D4807:F4996),"")</f>
        <v/>
      </c>
      <c r="U4807" s="14" t="n">
        <v>0</v>
      </c>
      <c r="V4807" s="14">
        <f>IF(T4807="","",T4807-U4807)</f>
        <v/>
      </c>
      <c r="AS4807" s="13" t="n"/>
      <c r="AT4807" s="13" t="n"/>
      <c r="AU4807" s="13" t="n"/>
    </row>
    <row r="4808">
      <c r="C4808" s="13" t="n">
        <v>127</v>
      </c>
      <c r="D4808" s="13">
        <f>Retailers_stock_balance!D5882</f>
        <v/>
      </c>
      <c r="E4808" s="13">
        <f>Retailers_stock_balance!E5882</f>
        <v/>
      </c>
      <c r="F4808" s="13">
        <f>Retailers_stock_balance!F5882</f>
        <v/>
      </c>
      <c r="T4808" s="14">
        <f>IF(F4807=24,SUM(D4808:F4997),"")</f>
        <v/>
      </c>
      <c r="U4808" s="14" t="n">
        <v>0</v>
      </c>
      <c r="V4808" s="14">
        <f>IF(T4808="","",T4808-U4808)</f>
        <v/>
      </c>
      <c r="AS4808" s="13" t="n"/>
      <c r="AT4808" s="13" t="n"/>
      <c r="AU4808" s="13" t="n"/>
    </row>
    <row r="4809">
      <c r="C4809" s="13" t="n">
        <v>128</v>
      </c>
      <c r="D4809" s="13">
        <f>Retailers_stock_balance!D5883</f>
        <v/>
      </c>
      <c r="E4809" s="13">
        <f>Retailers_stock_balance!E5883</f>
        <v/>
      </c>
      <c r="F4809" s="13">
        <f>Retailers_stock_balance!F5883</f>
        <v/>
      </c>
      <c r="T4809" s="14">
        <f>IF(F4808=24,SUM(D4809:F4998),"")</f>
        <v/>
      </c>
      <c r="U4809" s="14" t="n">
        <v>0</v>
      </c>
      <c r="V4809" s="14">
        <f>IF(T4809="","",T4809-U4809)</f>
        <v/>
      </c>
      <c r="AS4809" s="13" t="n"/>
      <c r="AT4809" s="13" t="n"/>
      <c r="AU4809" s="13" t="n"/>
    </row>
    <row r="4810">
      <c r="C4810" s="13" t="n">
        <v>129</v>
      </c>
      <c r="D4810" s="13">
        <f>Retailers_stock_balance!D5884</f>
        <v/>
      </c>
      <c r="E4810" s="13">
        <f>Retailers_stock_balance!E5884</f>
        <v/>
      </c>
      <c r="F4810" s="13">
        <f>Retailers_stock_balance!F5884</f>
        <v/>
      </c>
      <c r="T4810" s="14">
        <f>IF(F4809=24,SUM(D4810:F4999),"")</f>
        <v/>
      </c>
      <c r="U4810" s="14" t="n">
        <v>0</v>
      </c>
      <c r="V4810" s="14">
        <f>IF(T4810="","",T4810-U4810)</f>
        <v/>
      </c>
      <c r="AS4810" s="13" t="n"/>
      <c r="AT4810" s="13" t="n"/>
      <c r="AU4810" s="13" t="n"/>
    </row>
    <row r="4811">
      <c r="C4811" s="13" t="n">
        <v>130</v>
      </c>
      <c r="D4811" s="13">
        <f>Retailers_stock_balance!D5885</f>
        <v/>
      </c>
      <c r="E4811" s="13">
        <f>Retailers_stock_balance!E5885</f>
        <v/>
      </c>
      <c r="F4811" s="13">
        <f>Retailers_stock_balance!F5885</f>
        <v/>
      </c>
      <c r="T4811" s="14">
        <f>IF(F4810=24,SUM(D4811:F5000),"")</f>
        <v/>
      </c>
      <c r="U4811" s="14" t="n">
        <v>0</v>
      </c>
      <c r="V4811" s="14">
        <f>IF(T4811="","",T4811-U4811)</f>
        <v/>
      </c>
      <c r="AS4811" s="13" t="n"/>
      <c r="AT4811" s="13" t="n"/>
      <c r="AU4811" s="13" t="n"/>
    </row>
    <row r="4812">
      <c r="C4812" s="13" t="n">
        <v>131</v>
      </c>
      <c r="D4812" s="13">
        <f>Retailers_stock_balance!D5886</f>
        <v/>
      </c>
      <c r="E4812" s="13">
        <f>Retailers_stock_balance!E5886</f>
        <v/>
      </c>
      <c r="F4812" s="13">
        <f>Retailers_stock_balance!F5886</f>
        <v/>
      </c>
      <c r="T4812" s="14">
        <f>IF(F4811=24,SUM(D4812:F5001),"")</f>
        <v/>
      </c>
      <c r="U4812" s="14" t="n">
        <v>0</v>
      </c>
      <c r="V4812" s="14">
        <f>IF(T4812="","",T4812-U4812)</f>
        <v/>
      </c>
      <c r="AS4812" s="13" t="n"/>
      <c r="AT4812" s="13" t="n"/>
      <c r="AU4812" s="13" t="n"/>
    </row>
    <row r="4813">
      <c r="C4813" s="13" t="n">
        <v>132</v>
      </c>
      <c r="D4813" s="13">
        <f>Retailers_stock_balance!D5887</f>
        <v/>
      </c>
      <c r="E4813" s="13">
        <f>Retailers_stock_balance!E5887</f>
        <v/>
      </c>
      <c r="F4813" s="13">
        <f>Retailers_stock_balance!F5887</f>
        <v/>
      </c>
      <c r="T4813" s="14">
        <f>IF(F4812=24,SUM(D4813:F5002),"")</f>
        <v/>
      </c>
      <c r="U4813" s="14" t="n">
        <v>0</v>
      </c>
      <c r="V4813" s="14">
        <f>IF(T4813="","",T4813-U4813)</f>
        <v/>
      </c>
      <c r="AS4813" s="13" t="n"/>
      <c r="AT4813" s="13" t="n"/>
      <c r="AU4813" s="13" t="n"/>
    </row>
    <row r="4814">
      <c r="C4814" s="13" t="n">
        <v>133</v>
      </c>
      <c r="D4814" s="13">
        <f>Retailers_stock_balance!D5888</f>
        <v/>
      </c>
      <c r="E4814" s="13">
        <f>Retailers_stock_balance!E5888</f>
        <v/>
      </c>
      <c r="F4814" s="13">
        <f>Retailers_stock_balance!F5888</f>
        <v/>
      </c>
      <c r="T4814" s="14">
        <f>IF(F4813=24,SUM(D4814:F5003),"")</f>
        <v/>
      </c>
      <c r="U4814" s="14" t="n">
        <v>0</v>
      </c>
      <c r="V4814" s="14">
        <f>IF(T4814="","",T4814-U4814)</f>
        <v/>
      </c>
      <c r="AS4814" s="13" t="n"/>
      <c r="AT4814" s="13" t="n"/>
      <c r="AU4814" s="13" t="n"/>
    </row>
    <row r="4815">
      <c r="C4815" s="13" t="n">
        <v>134</v>
      </c>
      <c r="D4815" s="13">
        <f>Retailers_stock_balance!D5889</f>
        <v/>
      </c>
      <c r="E4815" s="13">
        <f>Retailers_stock_balance!E5889</f>
        <v/>
      </c>
      <c r="F4815" s="13">
        <f>Retailers_stock_balance!F5889</f>
        <v/>
      </c>
      <c r="T4815" s="14">
        <f>IF(F4814=24,SUM(D4815:F5004),"")</f>
        <v/>
      </c>
      <c r="U4815" s="14" t="n">
        <v>0</v>
      </c>
      <c r="V4815" s="14">
        <f>IF(T4815="","",T4815-U4815)</f>
        <v/>
      </c>
      <c r="AS4815" s="13" t="n"/>
      <c r="AT4815" s="13" t="n"/>
      <c r="AU4815" s="13" t="n"/>
    </row>
    <row r="4816">
      <c r="C4816" s="13" t="n">
        <v>135</v>
      </c>
      <c r="D4816" s="13">
        <f>Retailers_stock_balance!D5890</f>
        <v/>
      </c>
      <c r="E4816" s="13">
        <f>Retailers_stock_balance!E5890</f>
        <v/>
      </c>
      <c r="F4816" s="13">
        <f>Retailers_stock_balance!F5890</f>
        <v/>
      </c>
      <c r="T4816" s="14">
        <f>IF(F4815=24,SUM(D4816:F5005),"")</f>
        <v/>
      </c>
      <c r="U4816" s="14" t="n">
        <v>0</v>
      </c>
      <c r="V4816" s="14">
        <f>IF(T4816="","",T4816-U4816)</f>
        <v/>
      </c>
      <c r="AS4816" s="13" t="n"/>
      <c r="AT4816" s="13" t="n"/>
      <c r="AU4816" s="13" t="n"/>
    </row>
    <row r="4817">
      <c r="C4817" s="13" t="n">
        <v>136</v>
      </c>
      <c r="D4817" s="13">
        <f>Retailers_stock_balance!D5891</f>
        <v/>
      </c>
      <c r="E4817" s="13">
        <f>Retailers_stock_balance!E5891</f>
        <v/>
      </c>
      <c r="F4817" s="13">
        <f>Retailers_stock_balance!F5891</f>
        <v/>
      </c>
      <c r="T4817" s="14">
        <f>IF(F4816=24,SUM(D4817:F5006),"")</f>
        <v/>
      </c>
      <c r="U4817" s="14" t="n">
        <v>0</v>
      </c>
      <c r="V4817" s="14">
        <f>IF(T4817="","",T4817-U4817)</f>
        <v/>
      </c>
      <c r="AS4817" s="13" t="n"/>
      <c r="AT4817" s="13" t="n"/>
      <c r="AU4817" s="13" t="n"/>
    </row>
    <row r="4818">
      <c r="C4818" s="13" t="n">
        <v>137</v>
      </c>
      <c r="D4818" s="13">
        <f>Retailers_stock_balance!D5892</f>
        <v/>
      </c>
      <c r="E4818" s="13">
        <f>Retailers_stock_balance!E5892</f>
        <v/>
      </c>
      <c r="F4818" s="13">
        <f>Retailers_stock_balance!F5892</f>
        <v/>
      </c>
      <c r="T4818" s="14">
        <f>IF(F4817=24,SUM(D4818:F5007),"")</f>
        <v/>
      </c>
      <c r="U4818" s="14" t="n">
        <v>0</v>
      </c>
      <c r="V4818" s="14">
        <f>IF(T4818="","",T4818-U4818)</f>
        <v/>
      </c>
      <c r="AS4818" s="13" t="n"/>
      <c r="AT4818" s="13" t="n"/>
      <c r="AU4818" s="13" t="n"/>
    </row>
    <row r="4819">
      <c r="C4819" s="13" t="n">
        <v>138</v>
      </c>
      <c r="D4819" s="13">
        <f>Retailers_stock_balance!D5893</f>
        <v/>
      </c>
      <c r="E4819" s="13">
        <f>Retailers_stock_balance!E5893</f>
        <v/>
      </c>
      <c r="F4819" s="13">
        <f>Retailers_stock_balance!F5893</f>
        <v/>
      </c>
      <c r="T4819" s="14">
        <f>IF(F4818=24,SUM(D4819:F5008),"")</f>
        <v/>
      </c>
      <c r="U4819" s="14" t="n">
        <v>0</v>
      </c>
      <c r="V4819" s="14">
        <f>IF(T4819="","",T4819-U4819)</f>
        <v/>
      </c>
      <c r="AS4819" s="13" t="n"/>
      <c r="AT4819" s="13" t="n"/>
      <c r="AU4819" s="13" t="n"/>
    </row>
    <row r="4820">
      <c r="C4820" s="13" t="n">
        <v>139</v>
      </c>
      <c r="D4820" s="13">
        <f>Retailers_stock_balance!D5894</f>
        <v/>
      </c>
      <c r="E4820" s="13">
        <f>Retailers_stock_balance!E5894</f>
        <v/>
      </c>
      <c r="F4820" s="13">
        <f>Retailers_stock_balance!F5894</f>
        <v/>
      </c>
      <c r="T4820" s="14">
        <f>IF(F4819=24,SUM(D4820:F5009),"")</f>
        <v/>
      </c>
      <c r="U4820" s="14" t="n">
        <v>0</v>
      </c>
      <c r="V4820" s="14">
        <f>IF(T4820="","",T4820-U4820)</f>
        <v/>
      </c>
      <c r="AS4820" s="13" t="n"/>
      <c r="AT4820" s="13" t="n"/>
      <c r="AU4820" s="13" t="n"/>
    </row>
    <row r="4821">
      <c r="C4821" s="13" t="n">
        <v>140</v>
      </c>
      <c r="D4821" s="13">
        <f>Retailers_stock_balance!D5895</f>
        <v/>
      </c>
      <c r="E4821" s="13">
        <f>Retailers_stock_balance!E5895</f>
        <v/>
      </c>
      <c r="F4821" s="13">
        <f>Retailers_stock_balance!F5895</f>
        <v/>
      </c>
      <c r="T4821" s="14">
        <f>IF(F4820=24,SUM(D4821:F5010),"")</f>
        <v/>
      </c>
      <c r="U4821" s="14" t="n">
        <v>0</v>
      </c>
      <c r="V4821" s="14">
        <f>IF(T4821="","",T4821-U4821)</f>
        <v/>
      </c>
      <c r="AS4821" s="13" t="n"/>
      <c r="AT4821" s="13" t="n"/>
      <c r="AU4821" s="13" t="n"/>
    </row>
    <row r="4822">
      <c r="C4822" s="13" t="n">
        <v>141</v>
      </c>
      <c r="D4822" s="13">
        <f>Retailers_stock_balance!D5896</f>
        <v/>
      </c>
      <c r="E4822" s="13">
        <f>Retailers_stock_balance!E5896</f>
        <v/>
      </c>
      <c r="F4822" s="13">
        <f>Retailers_stock_balance!F5896</f>
        <v/>
      </c>
      <c r="T4822" s="14">
        <f>IF(F4821=24,SUM(D4822:F5011),"")</f>
        <v/>
      </c>
      <c r="U4822" s="14" t="n">
        <v>0</v>
      </c>
      <c r="V4822" s="14">
        <f>IF(T4822="","",T4822-U4822)</f>
        <v/>
      </c>
      <c r="AS4822" s="13" t="n"/>
      <c r="AT4822" s="13" t="n"/>
      <c r="AU4822" s="13" t="n"/>
    </row>
    <row r="4823">
      <c r="C4823" s="13" t="n">
        <v>142</v>
      </c>
      <c r="D4823" s="13">
        <f>Retailers_stock_balance!D5897</f>
        <v/>
      </c>
      <c r="E4823" s="13">
        <f>Retailers_stock_balance!E5897</f>
        <v/>
      </c>
      <c r="F4823" s="13">
        <f>Retailers_stock_balance!F5897</f>
        <v/>
      </c>
      <c r="T4823" s="14">
        <f>IF(F4822=24,SUM(D4823:F5012),"")</f>
        <v/>
      </c>
      <c r="U4823" s="14" t="n">
        <v>0</v>
      </c>
      <c r="V4823" s="14">
        <f>IF(T4823="","",T4823-U4823)</f>
        <v/>
      </c>
      <c r="AS4823" s="13" t="n"/>
      <c r="AT4823" s="13" t="n"/>
      <c r="AU4823" s="13" t="n"/>
    </row>
    <row r="4824">
      <c r="C4824" s="13" t="n">
        <v>143</v>
      </c>
      <c r="D4824" s="13">
        <f>Retailers_stock_balance!D5898</f>
        <v/>
      </c>
      <c r="E4824" s="13">
        <f>Retailers_stock_balance!E5898</f>
        <v/>
      </c>
      <c r="F4824" s="13">
        <f>Retailers_stock_balance!F5898</f>
        <v/>
      </c>
      <c r="T4824" s="14">
        <f>IF(F4823=24,SUM(D4824:F5013),"")</f>
        <v/>
      </c>
      <c r="U4824" s="14" t="n">
        <v>0</v>
      </c>
      <c r="V4824" s="14">
        <f>IF(T4824="","",T4824-U4824)</f>
        <v/>
      </c>
      <c r="AS4824" s="13" t="n"/>
      <c r="AT4824" s="13" t="n"/>
      <c r="AU4824" s="13" t="n"/>
    </row>
    <row r="4825">
      <c r="C4825" s="13" t="n">
        <v>144</v>
      </c>
      <c r="D4825" s="13">
        <f>Retailers_stock_balance!D5899</f>
        <v/>
      </c>
      <c r="E4825" s="13">
        <f>Retailers_stock_balance!E5899</f>
        <v/>
      </c>
      <c r="F4825" s="13">
        <f>Retailers_stock_balance!F5899</f>
        <v/>
      </c>
      <c r="T4825" s="14">
        <f>IF(F4824=24,SUM(D4825:F5014),"")</f>
        <v/>
      </c>
      <c r="U4825" s="14" t="n">
        <v>0</v>
      </c>
      <c r="V4825" s="14">
        <f>IF(T4825="","",T4825-U4825)</f>
        <v/>
      </c>
      <c r="AS4825" s="13" t="n"/>
      <c r="AT4825" s="13" t="n"/>
      <c r="AU4825" s="13" t="n"/>
    </row>
    <row r="4826">
      <c r="C4826" s="13" t="n">
        <v>145</v>
      </c>
      <c r="D4826" s="13">
        <f>Retailers_stock_balance!D5900</f>
        <v/>
      </c>
      <c r="E4826" s="13">
        <f>Retailers_stock_balance!E5900</f>
        <v/>
      </c>
      <c r="F4826" s="13">
        <f>Retailers_stock_balance!F5900</f>
        <v/>
      </c>
      <c r="T4826" s="14">
        <f>IF(F4825=24,SUM(D4826:F5015),"")</f>
        <v/>
      </c>
      <c r="U4826" s="14" t="n">
        <v>0</v>
      </c>
      <c r="V4826" s="14">
        <f>IF(T4826="","",T4826-U4826)</f>
        <v/>
      </c>
      <c r="AS4826" s="13" t="n"/>
      <c r="AT4826" s="13" t="n"/>
      <c r="AU4826" s="13" t="n"/>
    </row>
    <row r="4827">
      <c r="C4827" s="13" t="n">
        <v>146</v>
      </c>
      <c r="D4827" s="13">
        <f>Retailers_stock_balance!D5901</f>
        <v/>
      </c>
      <c r="E4827" s="13">
        <f>Retailers_stock_balance!E5901</f>
        <v/>
      </c>
      <c r="F4827" s="13">
        <f>Retailers_stock_balance!F5901</f>
        <v/>
      </c>
      <c r="T4827" s="14">
        <f>IF(F4826=24,SUM(D4827:F5016),"")</f>
        <v/>
      </c>
      <c r="U4827" s="14" t="n">
        <v>0</v>
      </c>
      <c r="V4827" s="14">
        <f>IF(T4827="","",T4827-U4827)</f>
        <v/>
      </c>
      <c r="AS4827" s="13" t="n"/>
      <c r="AT4827" s="13" t="n"/>
      <c r="AU4827" s="13" t="n"/>
    </row>
    <row r="4828">
      <c r="C4828" s="13" t="n">
        <v>147</v>
      </c>
      <c r="D4828" s="13">
        <f>Retailers_stock_balance!D5902</f>
        <v/>
      </c>
      <c r="E4828" s="13">
        <f>Retailers_stock_balance!E5902</f>
        <v/>
      </c>
      <c r="F4828" s="13">
        <f>Retailers_stock_balance!F5902</f>
        <v/>
      </c>
      <c r="T4828" s="14">
        <f>IF(F4827=24,SUM(D4828:F5017),"")</f>
        <v/>
      </c>
      <c r="U4828" s="14" t="n">
        <v>0</v>
      </c>
      <c r="V4828" s="14">
        <f>IF(T4828="","",T4828-U4828)</f>
        <v/>
      </c>
      <c r="AS4828" s="13" t="n"/>
      <c r="AT4828" s="13" t="n"/>
      <c r="AU4828" s="13" t="n"/>
    </row>
    <row r="4829">
      <c r="C4829" s="13" t="n">
        <v>148</v>
      </c>
      <c r="D4829" s="13">
        <f>Retailers_stock_balance!D5903</f>
        <v/>
      </c>
      <c r="E4829" s="13">
        <f>Retailers_stock_balance!E5903</f>
        <v/>
      </c>
      <c r="F4829" s="13">
        <f>Retailers_stock_balance!F5903</f>
        <v/>
      </c>
      <c r="T4829" s="14">
        <f>IF(F4828=24,SUM(D4829:F5018),"")</f>
        <v/>
      </c>
      <c r="U4829" s="14" t="n">
        <v>0</v>
      </c>
      <c r="V4829" s="14">
        <f>IF(T4829="","",T4829-U4829)</f>
        <v/>
      </c>
      <c r="AS4829" s="13" t="n"/>
      <c r="AT4829" s="13" t="n"/>
      <c r="AU4829" s="13" t="n"/>
    </row>
    <row r="4830">
      <c r="C4830" s="13" t="n">
        <v>149</v>
      </c>
      <c r="D4830" s="13">
        <f>Retailers_stock_balance!D5904</f>
        <v/>
      </c>
      <c r="E4830" s="13">
        <f>Retailers_stock_balance!E5904</f>
        <v/>
      </c>
      <c r="F4830" s="13">
        <f>Retailers_stock_balance!F5904</f>
        <v/>
      </c>
      <c r="T4830" s="14">
        <f>IF(F4829=24,SUM(D4830:F5019),"")</f>
        <v/>
      </c>
      <c r="U4830" s="14" t="n">
        <v>0</v>
      </c>
      <c r="V4830" s="14">
        <f>IF(T4830="","",T4830-U4830)</f>
        <v/>
      </c>
      <c r="AS4830" s="13" t="n"/>
      <c r="AT4830" s="13" t="n"/>
      <c r="AU4830" s="13" t="n"/>
    </row>
    <row r="4831">
      <c r="C4831" s="13" t="n">
        <v>150</v>
      </c>
      <c r="D4831" s="13">
        <f>Retailers_stock_balance!D5905</f>
        <v/>
      </c>
      <c r="E4831" s="13">
        <f>Retailers_stock_balance!E5905</f>
        <v/>
      </c>
      <c r="F4831" s="13">
        <f>Retailers_stock_balance!F5905</f>
        <v/>
      </c>
      <c r="T4831" s="14">
        <f>IF(F4830=24,SUM(D4831:F5020),"")</f>
        <v/>
      </c>
      <c r="U4831" s="14" t="n">
        <v>0</v>
      </c>
      <c r="V4831" s="14">
        <f>IF(T4831="","",T4831-U4831)</f>
        <v/>
      </c>
      <c r="AS4831" s="13" t="n"/>
      <c r="AT4831" s="13" t="n"/>
      <c r="AU4831" s="13" t="n"/>
    </row>
    <row r="4832">
      <c r="C4832" s="13" t="n">
        <v>151</v>
      </c>
      <c r="D4832" s="13">
        <f>Retailers_stock_balance!D5906</f>
        <v/>
      </c>
      <c r="E4832" s="13">
        <f>Retailers_stock_balance!E5906</f>
        <v/>
      </c>
      <c r="F4832" s="13">
        <f>Retailers_stock_balance!F5906</f>
        <v/>
      </c>
      <c r="T4832" s="14">
        <f>IF(F4831=24,SUM(D4832:F5021),"")</f>
        <v/>
      </c>
      <c r="U4832" s="14" t="n">
        <v>0</v>
      </c>
      <c r="V4832" s="14">
        <f>IF(T4832="","",T4832-U4832)</f>
        <v/>
      </c>
      <c r="AS4832" s="13" t="n"/>
      <c r="AT4832" s="13" t="n"/>
      <c r="AU4832" s="13" t="n"/>
    </row>
    <row r="4833">
      <c r="C4833" s="13" t="n">
        <v>152</v>
      </c>
      <c r="D4833" s="13">
        <f>Retailers_stock_balance!D5907</f>
        <v/>
      </c>
      <c r="E4833" s="13">
        <f>Retailers_stock_balance!E5907</f>
        <v/>
      </c>
      <c r="F4833" s="13">
        <f>Retailers_stock_balance!F5907</f>
        <v/>
      </c>
      <c r="T4833" s="14">
        <f>IF(F4832=24,SUM(D4833:F5022),"")</f>
        <v/>
      </c>
      <c r="U4833" s="14" t="n">
        <v>0</v>
      </c>
      <c r="V4833" s="14">
        <f>IF(T4833="","",T4833-U4833)</f>
        <v/>
      </c>
      <c r="AS4833" s="13" t="n"/>
      <c r="AT4833" s="13" t="n"/>
      <c r="AU4833" s="13" t="n"/>
    </row>
    <row r="4834">
      <c r="C4834" s="13" t="n">
        <v>153</v>
      </c>
      <c r="D4834" s="13">
        <f>Retailers_stock_balance!D5908</f>
        <v/>
      </c>
      <c r="E4834" s="13">
        <f>Retailers_stock_balance!E5908</f>
        <v/>
      </c>
      <c r="F4834" s="13">
        <f>Retailers_stock_balance!F5908</f>
        <v/>
      </c>
      <c r="T4834" s="14">
        <f>IF(F4833=24,SUM(D4834:F5023),"")</f>
        <v/>
      </c>
      <c r="U4834" s="14" t="n">
        <v>0</v>
      </c>
      <c r="V4834" s="14">
        <f>IF(T4834="","",T4834-U4834)</f>
        <v/>
      </c>
      <c r="AS4834" s="13" t="n"/>
      <c r="AT4834" s="13" t="n"/>
      <c r="AU4834" s="13" t="n"/>
    </row>
    <row r="4835">
      <c r="C4835" s="13" t="n">
        <v>154</v>
      </c>
      <c r="D4835" s="13">
        <f>Retailers_stock_balance!D5909</f>
        <v/>
      </c>
      <c r="E4835" s="13">
        <f>Retailers_stock_balance!E5909</f>
        <v/>
      </c>
      <c r="F4835" s="13">
        <f>Retailers_stock_balance!F5909</f>
        <v/>
      </c>
      <c r="T4835" s="14">
        <f>IF(F4834=24,SUM(D4835:F5024),"")</f>
        <v/>
      </c>
      <c r="U4835" s="14" t="n">
        <v>0</v>
      </c>
      <c r="V4835" s="14">
        <f>IF(T4835="","",T4835-U4835)</f>
        <v/>
      </c>
      <c r="AS4835" s="13" t="n"/>
      <c r="AT4835" s="13" t="n"/>
      <c r="AU4835" s="13" t="n"/>
    </row>
    <row r="4836">
      <c r="C4836" s="13" t="n">
        <v>155</v>
      </c>
      <c r="D4836" s="13">
        <f>Retailers_stock_balance!D5910</f>
        <v/>
      </c>
      <c r="E4836" s="13">
        <f>Retailers_stock_balance!E5910</f>
        <v/>
      </c>
      <c r="F4836" s="13">
        <f>Retailers_stock_balance!F5910</f>
        <v/>
      </c>
      <c r="T4836" s="14">
        <f>IF(F4835=24,SUM(D4836:F5025),"")</f>
        <v/>
      </c>
      <c r="U4836" s="14" t="n">
        <v>0</v>
      </c>
      <c r="V4836" s="14">
        <f>IF(T4836="","",T4836-U4836)</f>
        <v/>
      </c>
      <c r="AS4836" s="13" t="n"/>
      <c r="AT4836" s="13" t="n"/>
      <c r="AU4836" s="13" t="n"/>
    </row>
    <row r="4837">
      <c r="C4837" s="13" t="n">
        <v>156</v>
      </c>
      <c r="D4837" s="13">
        <f>Retailers_stock_balance!D5911</f>
        <v/>
      </c>
      <c r="E4837" s="13">
        <f>Retailers_stock_balance!E5911</f>
        <v/>
      </c>
      <c r="F4837" s="13">
        <f>Retailers_stock_balance!F5911</f>
        <v/>
      </c>
      <c r="T4837" s="14">
        <f>IF(F4836=24,SUM(D4837:F5026),"")</f>
        <v/>
      </c>
      <c r="U4837" s="14" t="n">
        <v>0</v>
      </c>
      <c r="V4837" s="14">
        <f>IF(T4837="","",T4837-U4837)</f>
        <v/>
      </c>
      <c r="AS4837" s="13" t="n"/>
      <c r="AT4837" s="13" t="n"/>
      <c r="AU4837" s="13" t="n"/>
    </row>
    <row r="4838">
      <c r="C4838" s="13" t="n">
        <v>157</v>
      </c>
      <c r="D4838" s="13">
        <f>Retailers_stock_balance!D5912</f>
        <v/>
      </c>
      <c r="E4838" s="13">
        <f>Retailers_stock_balance!E5912</f>
        <v/>
      </c>
      <c r="F4838" s="13">
        <f>Retailers_stock_balance!F5912</f>
        <v/>
      </c>
      <c r="T4838" s="14">
        <f>IF(F4837=24,SUM(D4838:F5027),"")</f>
        <v/>
      </c>
      <c r="U4838" s="14" t="n">
        <v>0</v>
      </c>
      <c r="V4838" s="14">
        <f>IF(T4838="","",T4838-U4838)</f>
        <v/>
      </c>
      <c r="AS4838" s="13" t="n"/>
      <c r="AT4838" s="13" t="n"/>
      <c r="AU4838" s="13" t="n"/>
    </row>
    <row r="4839">
      <c r="C4839" s="13" t="n">
        <v>158</v>
      </c>
      <c r="D4839" s="13">
        <f>Retailers_stock_balance!D5913</f>
        <v/>
      </c>
      <c r="E4839" s="13">
        <f>Retailers_stock_balance!E5913</f>
        <v/>
      </c>
      <c r="F4839" s="13">
        <f>Retailers_stock_balance!F5913</f>
        <v/>
      </c>
      <c r="T4839" s="14">
        <f>IF(F4838=24,SUM(D4839:F5028),"")</f>
        <v/>
      </c>
      <c r="U4839" s="14" t="n">
        <v>0</v>
      </c>
      <c r="V4839" s="14">
        <f>IF(T4839="","",T4839-U4839)</f>
        <v/>
      </c>
      <c r="AS4839" s="13" t="n"/>
      <c r="AT4839" s="13" t="n"/>
      <c r="AU4839" s="13" t="n"/>
    </row>
    <row r="4840">
      <c r="C4840" s="13" t="n">
        <v>159</v>
      </c>
      <c r="D4840" s="13">
        <f>Retailers_stock_balance!D5914</f>
        <v/>
      </c>
      <c r="E4840" s="13">
        <f>Retailers_stock_balance!E5914</f>
        <v/>
      </c>
      <c r="F4840" s="13">
        <f>Retailers_stock_balance!F5914</f>
        <v/>
      </c>
      <c r="T4840" s="14">
        <f>IF(F4839=24,SUM(D4840:F5029),"")</f>
        <v/>
      </c>
      <c r="U4840" s="14" t="n">
        <v>0</v>
      </c>
      <c r="V4840" s="14">
        <f>IF(T4840="","",T4840-U4840)</f>
        <v/>
      </c>
      <c r="AS4840" s="13" t="n"/>
      <c r="AT4840" s="13" t="n"/>
      <c r="AU4840" s="13" t="n"/>
    </row>
    <row r="4841">
      <c r="C4841" s="13" t="n">
        <v>160</v>
      </c>
      <c r="D4841" s="13">
        <f>Retailers_stock_balance!D5915</f>
        <v/>
      </c>
      <c r="E4841" s="13">
        <f>Retailers_stock_balance!E5915</f>
        <v/>
      </c>
      <c r="F4841" s="13">
        <f>Retailers_stock_balance!F5915</f>
        <v/>
      </c>
      <c r="T4841" s="14">
        <f>IF(F4840=24,SUM(D4841:F5030),"")</f>
        <v/>
      </c>
      <c r="U4841" s="14" t="n">
        <v>0</v>
      </c>
      <c r="V4841" s="14">
        <f>IF(T4841="","",T4841-U4841)</f>
        <v/>
      </c>
      <c r="AS4841" s="13" t="n"/>
      <c r="AT4841" s="13" t="n"/>
      <c r="AU4841" s="13" t="n"/>
    </row>
    <row r="4842">
      <c r="C4842" s="13" t="n">
        <v>161</v>
      </c>
      <c r="D4842" s="13">
        <f>Retailers_stock_balance!D5916</f>
        <v/>
      </c>
      <c r="E4842" s="13">
        <f>Retailers_stock_balance!E5916</f>
        <v/>
      </c>
      <c r="F4842" s="13">
        <f>Retailers_stock_balance!F5916</f>
        <v/>
      </c>
      <c r="T4842" s="14">
        <f>IF(F4841=24,SUM(D4842:F5031),"")</f>
        <v/>
      </c>
      <c r="U4842" s="14" t="n">
        <v>0</v>
      </c>
      <c r="V4842" s="14">
        <f>IF(T4842="","",T4842-U4842)</f>
        <v/>
      </c>
      <c r="AS4842" s="13" t="n"/>
      <c r="AT4842" s="13" t="n"/>
      <c r="AU4842" s="13" t="n"/>
    </row>
    <row r="4843">
      <c r="C4843" s="13" t="n">
        <v>162</v>
      </c>
      <c r="D4843" s="13">
        <f>Retailers_stock_balance!D5917</f>
        <v/>
      </c>
      <c r="E4843" s="13">
        <f>Retailers_stock_balance!E5917</f>
        <v/>
      </c>
      <c r="F4843" s="13">
        <f>Retailers_stock_balance!F5917</f>
        <v/>
      </c>
      <c r="T4843" s="14">
        <f>IF(F4842=24,SUM(D4843:F5032),"")</f>
        <v/>
      </c>
      <c r="U4843" s="14" t="n">
        <v>0</v>
      </c>
      <c r="V4843" s="14">
        <f>IF(T4843="","",T4843-U4843)</f>
        <v/>
      </c>
      <c r="AS4843" s="13" t="n"/>
      <c r="AT4843" s="13" t="n"/>
      <c r="AU4843" s="13" t="n"/>
    </row>
    <row r="4844">
      <c r="C4844" s="13" t="n">
        <v>163</v>
      </c>
      <c r="D4844" s="13">
        <f>Retailers_stock_balance!D5918</f>
        <v/>
      </c>
      <c r="E4844" s="13">
        <f>Retailers_stock_balance!E5918</f>
        <v/>
      </c>
      <c r="F4844" s="13">
        <f>Retailers_stock_balance!F5918</f>
        <v/>
      </c>
      <c r="T4844" s="14">
        <f>IF(F4843=24,SUM(D4844:F5033),"")</f>
        <v/>
      </c>
      <c r="U4844" s="14" t="n">
        <v>0</v>
      </c>
      <c r="V4844" s="14">
        <f>IF(T4844="","",T4844-U4844)</f>
        <v/>
      </c>
      <c r="AS4844" s="13" t="n"/>
      <c r="AT4844" s="13" t="n"/>
      <c r="AU4844" s="13" t="n"/>
    </row>
    <row r="4845">
      <c r="C4845" s="13" t="n">
        <v>164</v>
      </c>
      <c r="D4845" s="13">
        <f>Retailers_stock_balance!D5919</f>
        <v/>
      </c>
      <c r="E4845" s="13">
        <f>Retailers_stock_balance!E5919</f>
        <v/>
      </c>
      <c r="F4845" s="13">
        <f>Retailers_stock_balance!F5919</f>
        <v/>
      </c>
      <c r="T4845" s="14">
        <f>IF(F4844=24,SUM(D4845:F5034),"")</f>
        <v/>
      </c>
      <c r="U4845" s="14" t="n">
        <v>0</v>
      </c>
      <c r="V4845" s="14">
        <f>IF(T4845="","",T4845-U4845)</f>
        <v/>
      </c>
      <c r="AS4845" s="13" t="n"/>
      <c r="AT4845" s="13" t="n"/>
      <c r="AU4845" s="13" t="n"/>
    </row>
    <row r="4846">
      <c r="C4846" s="13" t="n">
        <v>165</v>
      </c>
      <c r="D4846" s="13">
        <f>Retailers_stock_balance!D5920</f>
        <v/>
      </c>
      <c r="E4846" s="13">
        <f>Retailers_stock_balance!E5920</f>
        <v/>
      </c>
      <c r="F4846" s="13">
        <f>Retailers_stock_balance!F5920</f>
        <v/>
      </c>
      <c r="T4846" s="14">
        <f>IF(F4845=24,SUM(D4846:F5035),"")</f>
        <v/>
      </c>
      <c r="U4846" s="14" t="n">
        <v>0</v>
      </c>
      <c r="V4846" s="14">
        <f>IF(T4846="","",T4846-U4846)</f>
        <v/>
      </c>
      <c r="AS4846" s="13" t="n"/>
      <c r="AT4846" s="13" t="n"/>
      <c r="AU4846" s="13" t="n"/>
    </row>
    <row r="4847">
      <c r="C4847" s="13" t="n">
        <v>166</v>
      </c>
      <c r="D4847" s="13">
        <f>Retailers_stock_balance!D5921</f>
        <v/>
      </c>
      <c r="E4847" s="13">
        <f>Retailers_stock_balance!E5921</f>
        <v/>
      </c>
      <c r="F4847" s="13">
        <f>Retailers_stock_balance!F5921</f>
        <v/>
      </c>
      <c r="T4847" s="14">
        <f>IF(F4846=24,SUM(D4847:F5036),"")</f>
        <v/>
      </c>
      <c r="U4847" s="14" t="n">
        <v>0</v>
      </c>
      <c r="V4847" s="14">
        <f>IF(T4847="","",T4847-U4847)</f>
        <v/>
      </c>
      <c r="AS4847" s="13" t="n"/>
      <c r="AT4847" s="13" t="n"/>
      <c r="AU4847" s="13" t="n"/>
    </row>
    <row r="4848">
      <c r="C4848" s="13" t="n">
        <v>167</v>
      </c>
      <c r="D4848" s="13">
        <f>Retailers_stock_balance!D5922</f>
        <v/>
      </c>
      <c r="E4848" s="13">
        <f>Retailers_stock_balance!E5922</f>
        <v/>
      </c>
      <c r="F4848" s="13">
        <f>Retailers_stock_balance!F5922</f>
        <v/>
      </c>
      <c r="T4848" s="14">
        <f>IF(F4847=24,SUM(D4848:F5037),"")</f>
        <v/>
      </c>
      <c r="U4848" s="14" t="n">
        <v>0</v>
      </c>
      <c r="V4848" s="14">
        <f>IF(T4848="","",T4848-U4848)</f>
        <v/>
      </c>
      <c r="AS4848" s="13" t="n"/>
      <c r="AT4848" s="13" t="n"/>
      <c r="AU4848" s="13" t="n"/>
    </row>
    <row r="4849">
      <c r="C4849" s="13" t="n">
        <v>168</v>
      </c>
      <c r="D4849" s="13">
        <f>Retailers_stock_balance!D5923</f>
        <v/>
      </c>
      <c r="E4849" s="13">
        <f>Retailers_stock_balance!E5923</f>
        <v/>
      </c>
      <c r="F4849" s="13">
        <f>Retailers_stock_balance!F5923</f>
        <v/>
      </c>
      <c r="T4849" s="14">
        <f>IF(F4848=24,SUM(D4849:F5038),"")</f>
        <v/>
      </c>
      <c r="U4849" s="14" t="n">
        <v>0</v>
      </c>
      <c r="V4849" s="14">
        <f>IF(T4849="","",T4849-U4849)</f>
        <v/>
      </c>
      <c r="AS4849" s="13" t="n"/>
      <c r="AT4849" s="13" t="n"/>
      <c r="AU4849" s="13" t="n"/>
    </row>
    <row r="4850">
      <c r="C4850" s="13" t="n">
        <v>169</v>
      </c>
      <c r="D4850" s="13">
        <f>Retailers_stock_balance!D5924</f>
        <v/>
      </c>
      <c r="E4850" s="13">
        <f>Retailers_stock_balance!E5924</f>
        <v/>
      </c>
      <c r="F4850" s="13">
        <f>Retailers_stock_balance!F5924</f>
        <v/>
      </c>
      <c r="T4850" s="14">
        <f>IF(F4849=24,SUM(D4850:F5039),"")</f>
        <v/>
      </c>
      <c r="U4850" s="14" t="n">
        <v>0</v>
      </c>
      <c r="V4850" s="14">
        <f>IF(T4850="","",T4850-U4850)</f>
        <v/>
      </c>
      <c r="AS4850" s="13" t="n"/>
      <c r="AT4850" s="13" t="n"/>
      <c r="AU4850" s="13" t="n"/>
    </row>
    <row r="4851">
      <c r="C4851" s="13" t="n">
        <v>170</v>
      </c>
      <c r="D4851" s="13">
        <f>Retailers_stock_balance!D5925</f>
        <v/>
      </c>
      <c r="E4851" s="13">
        <f>Retailers_stock_balance!E5925</f>
        <v/>
      </c>
      <c r="F4851" s="13">
        <f>Retailers_stock_balance!F5925</f>
        <v/>
      </c>
      <c r="T4851" s="14">
        <f>IF(F4850=24,SUM(D4851:F5040),"")</f>
        <v/>
      </c>
      <c r="U4851" s="14" t="n">
        <v>0</v>
      </c>
      <c r="V4851" s="14">
        <f>IF(T4851="","",T4851-U4851)</f>
        <v/>
      </c>
      <c r="AS4851" s="13" t="n"/>
      <c r="AT4851" s="13" t="n"/>
      <c r="AU4851" s="13" t="n"/>
    </row>
    <row r="4852">
      <c r="C4852" s="13" t="n">
        <v>171</v>
      </c>
      <c r="D4852" s="13">
        <f>Retailers_stock_balance!D5926</f>
        <v/>
      </c>
      <c r="E4852" s="13">
        <f>Retailers_stock_balance!E5926</f>
        <v/>
      </c>
      <c r="F4852" s="13">
        <f>Retailers_stock_balance!F5926</f>
        <v/>
      </c>
      <c r="T4852" s="14">
        <f>IF(F4851=24,SUM(D4852:F5041),"")</f>
        <v/>
      </c>
      <c r="U4852" s="14" t="n">
        <v>0</v>
      </c>
      <c r="V4852" s="14">
        <f>IF(T4852="","",T4852-U4852)</f>
        <v/>
      </c>
      <c r="AS4852" s="13" t="n"/>
      <c r="AT4852" s="13" t="n"/>
      <c r="AU4852" s="13" t="n"/>
    </row>
    <row r="4853">
      <c r="C4853" s="13" t="n">
        <v>172</v>
      </c>
      <c r="D4853" s="13">
        <f>Retailers_stock_balance!D5927</f>
        <v/>
      </c>
      <c r="E4853" s="13">
        <f>Retailers_stock_balance!E5927</f>
        <v/>
      </c>
      <c r="F4853" s="13">
        <f>Retailers_stock_balance!F5927</f>
        <v/>
      </c>
      <c r="T4853" s="14">
        <f>IF(F4852=24,SUM(D4853:F5042),"")</f>
        <v/>
      </c>
      <c r="U4853" s="14" t="n">
        <v>0</v>
      </c>
      <c r="V4853" s="14">
        <f>IF(T4853="","",T4853-U4853)</f>
        <v/>
      </c>
      <c r="AS4853" s="13" t="n"/>
      <c r="AT4853" s="13" t="n"/>
      <c r="AU4853" s="13" t="n"/>
    </row>
    <row r="4854">
      <c r="C4854" s="13" t="n">
        <v>173</v>
      </c>
      <c r="D4854" s="13">
        <f>Retailers_stock_balance!D5928</f>
        <v/>
      </c>
      <c r="E4854" s="13">
        <f>Retailers_stock_balance!E5928</f>
        <v/>
      </c>
      <c r="F4854" s="13">
        <f>Retailers_stock_balance!F5928</f>
        <v/>
      </c>
      <c r="T4854" s="14">
        <f>IF(F4853=24,SUM(D4854:F5043),"")</f>
        <v/>
      </c>
      <c r="U4854" s="14" t="n">
        <v>0</v>
      </c>
      <c r="V4854" s="14">
        <f>IF(T4854="","",T4854-U4854)</f>
        <v/>
      </c>
      <c r="AS4854" s="13" t="n"/>
      <c r="AT4854" s="13" t="n"/>
      <c r="AU4854" s="13" t="n"/>
    </row>
    <row r="4855">
      <c r="C4855" s="13" t="n">
        <v>174</v>
      </c>
      <c r="D4855" s="13">
        <f>Retailers_stock_balance!D5929</f>
        <v/>
      </c>
      <c r="E4855" s="13">
        <f>Retailers_stock_balance!E5929</f>
        <v/>
      </c>
      <c r="F4855" s="13">
        <f>Retailers_stock_balance!F5929</f>
        <v/>
      </c>
      <c r="T4855" s="14">
        <f>IF(F4854=24,SUM(D4855:F5044),"")</f>
        <v/>
      </c>
      <c r="U4855" s="14" t="n">
        <v>0</v>
      </c>
      <c r="V4855" s="14">
        <f>IF(T4855="","",T4855-U4855)</f>
        <v/>
      </c>
      <c r="AS4855" s="13" t="n"/>
      <c r="AT4855" s="13" t="n"/>
      <c r="AU4855" s="13" t="n"/>
    </row>
    <row r="4856">
      <c r="C4856" s="13" t="n">
        <v>175</v>
      </c>
      <c r="D4856" s="13">
        <f>Retailers_stock_balance!D5930</f>
        <v/>
      </c>
      <c r="E4856" s="13">
        <f>Retailers_stock_balance!E5930</f>
        <v/>
      </c>
      <c r="F4856" s="13">
        <f>Retailers_stock_balance!F5930</f>
        <v/>
      </c>
      <c r="T4856" s="14">
        <f>IF(F4855=24,SUM(D4856:F5045),"")</f>
        <v/>
      </c>
      <c r="U4856" s="14" t="n">
        <v>0</v>
      </c>
      <c r="V4856" s="14">
        <f>IF(T4856="","",T4856-U4856)</f>
        <v/>
      </c>
      <c r="AS4856" s="13" t="n"/>
      <c r="AT4856" s="13" t="n"/>
      <c r="AU4856" s="13" t="n"/>
    </row>
    <row r="4857">
      <c r="C4857" s="13" t="n">
        <v>176</v>
      </c>
      <c r="D4857" s="13">
        <f>Retailers_stock_balance!D5931</f>
        <v/>
      </c>
      <c r="E4857" s="13">
        <f>Retailers_stock_balance!E5931</f>
        <v/>
      </c>
      <c r="F4857" s="13">
        <f>Retailers_stock_balance!F5931</f>
        <v/>
      </c>
      <c r="T4857" s="14">
        <f>IF(F4856=24,SUM(D4857:F5046),"")</f>
        <v/>
      </c>
      <c r="U4857" s="14" t="n">
        <v>0</v>
      </c>
      <c r="V4857" s="14">
        <f>IF(T4857="","",T4857-U4857)</f>
        <v/>
      </c>
      <c r="AS4857" s="13" t="n"/>
      <c r="AT4857" s="13" t="n"/>
      <c r="AU4857" s="13" t="n"/>
    </row>
    <row r="4858">
      <c r="C4858" s="13" t="n">
        <v>177</v>
      </c>
      <c r="D4858" s="13">
        <f>Retailers_stock_balance!D5932</f>
        <v/>
      </c>
      <c r="E4858" s="13">
        <f>Retailers_stock_balance!E5932</f>
        <v/>
      </c>
      <c r="F4858" s="13">
        <f>Retailers_stock_balance!F5932</f>
        <v/>
      </c>
      <c r="T4858" s="14">
        <f>IF(F4857=24,SUM(D4858:F5047),"")</f>
        <v/>
      </c>
      <c r="U4858" s="14" t="n">
        <v>0</v>
      </c>
      <c r="V4858" s="14">
        <f>IF(T4858="","",T4858-U4858)</f>
        <v/>
      </c>
      <c r="AS4858" s="13" t="n"/>
      <c r="AT4858" s="13" t="n"/>
      <c r="AU4858" s="13" t="n"/>
    </row>
    <row r="4859">
      <c r="C4859" s="13" t="n">
        <v>178</v>
      </c>
      <c r="D4859" s="13">
        <f>Retailers_stock_balance!D5933</f>
        <v/>
      </c>
      <c r="E4859" s="13">
        <f>Retailers_stock_balance!E5933</f>
        <v/>
      </c>
      <c r="F4859" s="13">
        <f>Retailers_stock_balance!F5933</f>
        <v/>
      </c>
      <c r="T4859" s="14">
        <f>IF(F4858=24,SUM(D4859:F5048),"")</f>
        <v/>
      </c>
      <c r="U4859" s="14" t="n">
        <v>0</v>
      </c>
      <c r="V4859" s="14">
        <f>IF(T4859="","",T4859-U4859)</f>
        <v/>
      </c>
      <c r="AS4859" s="13" t="n"/>
      <c r="AT4859" s="13" t="n"/>
      <c r="AU4859" s="13" t="n"/>
    </row>
    <row r="4860">
      <c r="C4860" s="13" t="n">
        <v>179</v>
      </c>
      <c r="D4860" s="13">
        <f>Retailers_stock_balance!D5934</f>
        <v/>
      </c>
      <c r="E4860" s="13">
        <f>Retailers_stock_balance!E5934</f>
        <v/>
      </c>
      <c r="F4860" s="13">
        <f>Retailers_stock_balance!F5934</f>
        <v/>
      </c>
      <c r="T4860" s="14">
        <f>IF(F4859=24,SUM(D4860:F5049),"")</f>
        <v/>
      </c>
      <c r="U4860" s="14" t="n">
        <v>0</v>
      </c>
      <c r="V4860" s="14">
        <f>IF(T4860="","",T4860-U4860)</f>
        <v/>
      </c>
      <c r="AS4860" s="13" t="n"/>
      <c r="AT4860" s="13" t="n"/>
      <c r="AU4860" s="13" t="n"/>
    </row>
    <row r="4861">
      <c r="C4861" s="13" t="n">
        <v>180</v>
      </c>
      <c r="D4861" s="13">
        <f>Retailers_stock_balance!D5935</f>
        <v/>
      </c>
      <c r="E4861" s="13">
        <f>Retailers_stock_balance!E5935</f>
        <v/>
      </c>
      <c r="F4861" s="13">
        <f>Retailers_stock_balance!F5935</f>
        <v/>
      </c>
      <c r="T4861" s="14">
        <f>IF(F4860=24,SUM(D4861:F5050),"")</f>
        <v/>
      </c>
      <c r="U4861" s="14" t="n">
        <v>0</v>
      </c>
      <c r="V4861" s="14">
        <f>IF(T4861="","",T4861-U4861)</f>
        <v/>
      </c>
      <c r="AS4861" s="13" t="n"/>
      <c r="AT4861" s="13" t="n"/>
      <c r="AU4861" s="13" t="n"/>
    </row>
    <row r="4862">
      <c r="C4862" s="13" t="n">
        <v>181</v>
      </c>
      <c r="D4862" s="13">
        <f>Retailers_stock_balance!D5936</f>
        <v/>
      </c>
      <c r="E4862" s="13">
        <f>Retailers_stock_balance!E5936</f>
        <v/>
      </c>
      <c r="F4862" s="13">
        <f>Retailers_stock_balance!F5936</f>
        <v/>
      </c>
      <c r="T4862" s="14">
        <f>IF(F4861=24,SUM(D4862:F5051),"")</f>
        <v/>
      </c>
      <c r="U4862" s="14" t="n">
        <v>0</v>
      </c>
      <c r="V4862" s="14">
        <f>IF(T4862="","",T4862-U4862)</f>
        <v/>
      </c>
      <c r="AS4862" s="13" t="n"/>
      <c r="AT4862" s="13" t="n"/>
      <c r="AU4862" s="13" t="n"/>
    </row>
    <row r="4863">
      <c r="C4863" s="13" t="n">
        <v>182</v>
      </c>
      <c r="D4863" s="13">
        <f>Retailers_stock_balance!D5937</f>
        <v/>
      </c>
      <c r="E4863" s="13">
        <f>Retailers_stock_balance!E5937</f>
        <v/>
      </c>
      <c r="F4863" s="13">
        <f>Retailers_stock_balance!F5937</f>
        <v/>
      </c>
      <c r="T4863" s="14">
        <f>IF(F4862=24,SUM(D4863:F5052),"")</f>
        <v/>
      </c>
      <c r="U4863" s="14" t="n">
        <v>0</v>
      </c>
      <c r="V4863" s="14">
        <f>IF(T4863="","",T4863-U4863)</f>
        <v/>
      </c>
      <c r="AS4863" s="13" t="n"/>
      <c r="AT4863" s="13" t="n"/>
      <c r="AU4863" s="13" t="n"/>
    </row>
    <row r="4864">
      <c r="C4864" s="13" t="n">
        <v>183</v>
      </c>
      <c r="D4864" s="13">
        <f>Retailers_stock_balance!D5938</f>
        <v/>
      </c>
      <c r="E4864" s="13">
        <f>Retailers_stock_balance!E5938</f>
        <v/>
      </c>
      <c r="F4864" s="13">
        <f>Retailers_stock_balance!F5938</f>
        <v/>
      </c>
      <c r="T4864" s="14">
        <f>IF(F4863=24,SUM(D4864:F5053),"")</f>
        <v/>
      </c>
      <c r="U4864" s="14" t="n">
        <v>0</v>
      </c>
      <c r="V4864" s="14">
        <f>IF(T4864="","",T4864-U4864)</f>
        <v/>
      </c>
      <c r="AS4864" s="13" t="n"/>
      <c r="AT4864" s="13" t="n"/>
      <c r="AU4864" s="13" t="n"/>
    </row>
    <row r="4865">
      <c r="C4865" s="13" t="n">
        <v>184</v>
      </c>
      <c r="D4865" s="13">
        <f>Retailers_stock_balance!D5939</f>
        <v/>
      </c>
      <c r="E4865" s="13">
        <f>Retailers_stock_balance!E5939</f>
        <v/>
      </c>
      <c r="F4865" s="13">
        <f>Retailers_stock_balance!F5939</f>
        <v/>
      </c>
      <c r="T4865" s="14">
        <f>IF(F4864=24,SUM(D4865:F5054),"")</f>
        <v/>
      </c>
      <c r="U4865" s="14" t="n">
        <v>0</v>
      </c>
      <c r="V4865" s="14">
        <f>IF(T4865="","",T4865-U4865)</f>
        <v/>
      </c>
      <c r="AS4865" s="13" t="n"/>
      <c r="AT4865" s="13" t="n"/>
      <c r="AU4865" s="13" t="n"/>
    </row>
    <row r="4866">
      <c r="C4866" s="13" t="n">
        <v>185</v>
      </c>
      <c r="D4866" s="13">
        <f>Retailers_stock_balance!D5940</f>
        <v/>
      </c>
      <c r="E4866" s="13">
        <f>Retailers_stock_balance!E5940</f>
        <v/>
      </c>
      <c r="F4866" s="13">
        <f>Retailers_stock_balance!F5940</f>
        <v/>
      </c>
      <c r="T4866" s="14">
        <f>IF(F4865=24,SUM(D4866:F5055),"")</f>
        <v/>
      </c>
      <c r="U4866" s="14" t="n">
        <v>0</v>
      </c>
      <c r="V4866" s="14">
        <f>IF(T4866="","",T4866-U4866)</f>
        <v/>
      </c>
      <c r="AS4866" s="13" t="n"/>
      <c r="AT4866" s="13" t="n"/>
      <c r="AU4866" s="13" t="n"/>
    </row>
    <row r="4867">
      <c r="C4867" s="13" t="n">
        <v>186</v>
      </c>
      <c r="D4867" s="13">
        <f>Retailers_stock_balance!D5941</f>
        <v/>
      </c>
      <c r="E4867" s="13">
        <f>Retailers_stock_balance!E5941</f>
        <v/>
      </c>
      <c r="F4867" s="13">
        <f>Retailers_stock_balance!F5941</f>
        <v/>
      </c>
      <c r="T4867" s="14">
        <f>IF(F4866=24,SUM(D4867:F5056),"")</f>
        <v/>
      </c>
      <c r="U4867" s="14" t="n">
        <v>0</v>
      </c>
      <c r="V4867" s="14">
        <f>IF(T4867="","",T4867-U4867)</f>
        <v/>
      </c>
      <c r="AS4867" s="13" t="n"/>
      <c r="AT4867" s="13" t="n"/>
      <c r="AU4867" s="13" t="n"/>
    </row>
    <row r="4868">
      <c r="C4868" s="13" t="n">
        <v>187</v>
      </c>
      <c r="D4868" s="13">
        <f>Retailers_stock_balance!D5942</f>
        <v/>
      </c>
      <c r="E4868" s="13">
        <f>Retailers_stock_balance!E5942</f>
        <v/>
      </c>
      <c r="F4868" s="13">
        <f>Retailers_stock_balance!F5942</f>
        <v/>
      </c>
      <c r="T4868" s="14">
        <f>IF(F4867=24,SUM(D4868:F5057),"")</f>
        <v/>
      </c>
      <c r="U4868" s="14" t="n">
        <v>0</v>
      </c>
      <c r="V4868" s="14">
        <f>IF(T4868="","",T4868-U4868)</f>
        <v/>
      </c>
      <c r="AS4868" s="13" t="n"/>
      <c r="AT4868" s="13" t="n"/>
      <c r="AU4868" s="13" t="n"/>
    </row>
    <row r="4869">
      <c r="C4869" s="13" t="n">
        <v>188</v>
      </c>
      <c r="D4869" s="13">
        <f>Retailers_stock_balance!D5943</f>
        <v/>
      </c>
      <c r="E4869" s="13">
        <f>Retailers_stock_balance!E5943</f>
        <v/>
      </c>
      <c r="F4869" s="13">
        <f>Retailers_stock_balance!F5943</f>
        <v/>
      </c>
      <c r="T4869" s="14">
        <f>IF(F4868=24,SUM(D4869:F5058),"")</f>
        <v/>
      </c>
      <c r="U4869" s="14" t="n">
        <v>0</v>
      </c>
      <c r="V4869" s="14">
        <f>IF(T4869="","",T4869-U4869)</f>
        <v/>
      </c>
      <c r="AS4869" s="13" t="n"/>
      <c r="AT4869" s="13" t="n"/>
      <c r="AU4869" s="13" t="n"/>
    </row>
    <row r="4870">
      <c r="C4870" s="13" t="n">
        <v>189</v>
      </c>
      <c r="D4870" s="13">
        <f>Retailers_stock_balance!D5944</f>
        <v/>
      </c>
      <c r="E4870" s="13">
        <f>Retailers_stock_balance!E5944</f>
        <v/>
      </c>
      <c r="F4870" s="13">
        <f>Retailers_stock_balance!F5944</f>
        <v/>
      </c>
      <c r="T4870" s="14">
        <f>IF(F4869=24,SUM(D4870:F5059),"")</f>
        <v/>
      </c>
      <c r="U4870" s="14" t="n">
        <v>0</v>
      </c>
      <c r="V4870" s="14">
        <f>IF(T4870="","",T4870-U4870)</f>
        <v/>
      </c>
      <c r="AS4870" s="13" t="n"/>
      <c r="AT4870" s="13" t="n"/>
      <c r="AU4870" s="13" t="n"/>
    </row>
    <row r="4871">
      <c r="C4871" s="13" t="n">
        <v>190</v>
      </c>
      <c r="D4871" s="13">
        <f>Retailers_stock_balance!D5945</f>
        <v/>
      </c>
      <c r="E4871" s="13">
        <f>Retailers_stock_balance!E5945</f>
        <v/>
      </c>
      <c r="F4871" s="13">
        <f>Retailers_stock_balance!F5945</f>
        <v/>
      </c>
      <c r="T4871" s="14">
        <f>IF(F4870=24,SUM(D4871:F5060),"")</f>
        <v/>
      </c>
      <c r="U4871" s="14" t="n">
        <v>0</v>
      </c>
      <c r="V4871" s="14">
        <f>IF(T4871="","",T4871-U4871)</f>
        <v/>
      </c>
      <c r="AS4871" s="13" t="n"/>
      <c r="AT4871" s="13" t="n"/>
      <c r="AU4871" s="13" t="n"/>
    </row>
    <row r="4872">
      <c r="C4872" s="13" t="n">
        <v>191</v>
      </c>
      <c r="D4872" s="13">
        <f>Retailers_stock_balance!D5946</f>
        <v/>
      </c>
      <c r="E4872" s="13">
        <f>Retailers_stock_balance!E5946</f>
        <v/>
      </c>
      <c r="F4872" s="13">
        <f>Retailers_stock_balance!F5946</f>
        <v/>
      </c>
      <c r="T4872" s="14">
        <f>IF(F4871=24,SUM(D4872:F5061),"")</f>
        <v/>
      </c>
      <c r="U4872" s="14" t="n">
        <v>0</v>
      </c>
      <c r="V4872" s="14">
        <f>IF(T4872="","",T4872-U4872)</f>
        <v/>
      </c>
      <c r="AS4872" s="13" t="n"/>
      <c r="AT4872" s="13" t="n"/>
      <c r="AU4872" s="13" t="n"/>
    </row>
    <row r="4873">
      <c r="C4873" s="13" t="n">
        <v>192</v>
      </c>
      <c r="D4873" s="13">
        <f>Retailers_stock_balance!D5947</f>
        <v/>
      </c>
      <c r="E4873" s="13">
        <f>Retailers_stock_balance!E5947</f>
        <v/>
      </c>
      <c r="F4873" s="13">
        <f>Retailers_stock_balance!F5947</f>
        <v/>
      </c>
      <c r="T4873" s="14">
        <f>IF(F4872=24,SUM(D4873:F5062),"")</f>
        <v/>
      </c>
      <c r="U4873" s="14" t="n">
        <v>0</v>
      </c>
      <c r="V4873" s="14">
        <f>IF(T4873="","",T4873-U4873)</f>
        <v/>
      </c>
      <c r="AS4873" s="13" t="n"/>
      <c r="AT4873" s="13" t="n"/>
      <c r="AU4873" s="13" t="n"/>
    </row>
    <row r="4874">
      <c r="C4874" s="13" t="n">
        <v>193</v>
      </c>
      <c r="D4874" s="13">
        <f>Retailers_stock_balance!D5948</f>
        <v/>
      </c>
      <c r="E4874" s="13">
        <f>Retailers_stock_balance!E5948</f>
        <v/>
      </c>
      <c r="F4874" s="13">
        <f>Retailers_stock_balance!F5948</f>
        <v/>
      </c>
      <c r="T4874" s="14">
        <f>IF(F4873=24,SUM(D4874:F5063),"")</f>
        <v/>
      </c>
      <c r="U4874" s="14" t="n">
        <v>0</v>
      </c>
      <c r="V4874" s="14">
        <f>IF(T4874="","",T4874-U4874)</f>
        <v/>
      </c>
      <c r="AS4874" s="13" t="n"/>
      <c r="AT4874" s="13" t="n"/>
      <c r="AU4874" s="13" t="n"/>
    </row>
    <row r="4875">
      <c r="C4875" s="13" t="n">
        <v>194</v>
      </c>
      <c r="D4875" s="13">
        <f>Retailers_stock_balance!D5949</f>
        <v/>
      </c>
      <c r="E4875" s="13">
        <f>Retailers_stock_balance!E5949</f>
        <v/>
      </c>
      <c r="F4875" s="13">
        <f>Retailers_stock_balance!F5949</f>
        <v/>
      </c>
      <c r="T4875" s="14">
        <f>IF(F4874=24,SUM(D4875:F5064),"")</f>
        <v/>
      </c>
      <c r="U4875" s="14" t="n">
        <v>0</v>
      </c>
      <c r="V4875" s="14">
        <f>IF(T4875="","",T4875-U4875)</f>
        <v/>
      </c>
      <c r="AS4875" s="13" t="n"/>
      <c r="AT4875" s="13" t="n"/>
      <c r="AU4875" s="13" t="n"/>
    </row>
    <row r="4876">
      <c r="C4876" s="13" t="n">
        <v>195</v>
      </c>
      <c r="D4876" s="13">
        <f>Retailers_stock_balance!D5950</f>
        <v/>
      </c>
      <c r="E4876" s="13">
        <f>Retailers_stock_balance!E5950</f>
        <v/>
      </c>
      <c r="F4876" s="13">
        <f>Retailers_stock_balance!F5950</f>
        <v/>
      </c>
      <c r="T4876" s="14">
        <f>IF(F4875=24,SUM(D4876:F5065),"")</f>
        <v/>
      </c>
      <c r="U4876" s="14" t="n">
        <v>0</v>
      </c>
      <c r="V4876" s="14">
        <f>IF(T4876="","",T4876-U4876)</f>
        <v/>
      </c>
      <c r="AS4876" s="13" t="n"/>
      <c r="AT4876" s="13" t="n"/>
      <c r="AU4876" s="13" t="n"/>
    </row>
    <row r="4877">
      <c r="C4877" s="13" t="n">
        <v>196</v>
      </c>
      <c r="D4877" s="13">
        <f>Retailers_stock_balance!D5951</f>
        <v/>
      </c>
      <c r="E4877" s="13">
        <f>Retailers_stock_balance!E5951</f>
        <v/>
      </c>
      <c r="F4877" s="13">
        <f>Retailers_stock_balance!F5951</f>
        <v/>
      </c>
      <c r="T4877" s="14">
        <f>IF(F4876=24,SUM(D4877:F5066),"")</f>
        <v/>
      </c>
      <c r="U4877" s="14" t="n">
        <v>0</v>
      </c>
      <c r="V4877" s="14">
        <f>IF(T4877="","",T4877-U4877)</f>
        <v/>
      </c>
      <c r="AS4877" s="13" t="n"/>
      <c r="AT4877" s="13" t="n"/>
      <c r="AU4877" s="13" t="n"/>
    </row>
    <row r="4878">
      <c r="C4878" s="13" t="n">
        <v>197</v>
      </c>
      <c r="D4878" s="13">
        <f>Retailers_stock_balance!D5952</f>
        <v/>
      </c>
      <c r="E4878" s="13">
        <f>Retailers_stock_balance!E5952</f>
        <v/>
      </c>
      <c r="F4878" s="13">
        <f>Retailers_stock_balance!F5952</f>
        <v/>
      </c>
      <c r="T4878" s="14">
        <f>IF(F4877=24,SUM(D4878:F5067),"")</f>
        <v/>
      </c>
      <c r="U4878" s="14" t="n">
        <v>0</v>
      </c>
      <c r="V4878" s="14">
        <f>IF(T4878="","",T4878-U4878)</f>
        <v/>
      </c>
      <c r="AS4878" s="13" t="n"/>
      <c r="AT4878" s="13" t="n"/>
      <c r="AU4878" s="13" t="n"/>
    </row>
    <row r="4879">
      <c r="C4879" s="13" t="n">
        <v>198</v>
      </c>
      <c r="D4879" s="13">
        <f>Retailers_stock_balance!D5953</f>
        <v/>
      </c>
      <c r="E4879" s="13">
        <f>Retailers_stock_balance!E5953</f>
        <v/>
      </c>
      <c r="F4879" s="13">
        <f>Retailers_stock_balance!F5953</f>
        <v/>
      </c>
      <c r="T4879" s="14">
        <f>IF(F4878=24,SUM(D4879:F5068),"")</f>
        <v/>
      </c>
      <c r="U4879" s="14" t="n">
        <v>0</v>
      </c>
      <c r="V4879" s="14">
        <f>IF(T4879="","",T4879-U4879)</f>
        <v/>
      </c>
      <c r="AS4879" s="13" t="n"/>
      <c r="AT4879" s="13" t="n"/>
      <c r="AU4879" s="13" t="n"/>
    </row>
    <row r="4880">
      <c r="T4880" s="14">
        <f>IF(F4879=24,SUM(D4880:F5069),"")</f>
        <v/>
      </c>
      <c r="U4880" s="14" t="n">
        <v>0</v>
      </c>
      <c r="V4880" s="14">
        <f>IF(T4880="","",T4880-U4880)</f>
        <v/>
      </c>
      <c r="AS4880" s="13" t="n"/>
      <c r="AT4880" s="13" t="n"/>
      <c r="AU4880" s="13" t="n"/>
    </row>
    <row r="4881">
      <c r="C4881" s="13" t="inlineStr">
        <is>
          <t>ND*ELT</t>
        </is>
      </c>
      <c r="D4881" s="13" t="n">
        <v>22</v>
      </c>
      <c r="E4881" s="13" t="n">
        <v>23</v>
      </c>
      <c r="F4881" s="13" t="n">
        <v>24</v>
      </c>
      <c r="T4881" s="14">
        <f>IF(F4880=24,SUM(D4881:F5070),"")</f>
        <v/>
      </c>
      <c r="U4881" s="14" t="n">
        <v>0</v>
      </c>
      <c r="V4881" s="14">
        <f>IF(T4881="","",T4881-U4881)</f>
        <v/>
      </c>
      <c r="AS4881" s="13" t="n"/>
      <c r="AT4881" s="13" t="n"/>
      <c r="AU4881" s="13" t="n"/>
    </row>
    <row r="4882">
      <c r="C4882" s="13" t="n">
        <v>9</v>
      </c>
      <c r="D4882" s="13">
        <f>Retailers_stock_balance!D7492</f>
        <v/>
      </c>
      <c r="E4882" s="13">
        <f>Retailers_stock_balance!E7492</f>
        <v/>
      </c>
      <c r="F4882" s="13">
        <f>Retailers_stock_balance!F7492</f>
        <v/>
      </c>
      <c r="T4882" s="14">
        <f>IF(F4881=24,SUM(D4882:F5071),"")</f>
        <v/>
      </c>
      <c r="U4882" s="14" t="n">
        <v>0</v>
      </c>
      <c r="V4882" s="14">
        <f>IF(T4882="","",T4882-U4882)</f>
        <v/>
      </c>
      <c r="AS4882" s="13" t="n">
        <v>106</v>
      </c>
      <c r="AT4882" s="13" t="inlineStr">
        <is>
          <t>ND*ELT</t>
        </is>
      </c>
      <c r="AU4882" s="13" t="n">
        <v>16</v>
      </c>
    </row>
    <row r="4883">
      <c r="C4883" s="13" t="n">
        <v>10</v>
      </c>
      <c r="D4883" s="13">
        <f>Retailers_stock_balance!D7493</f>
        <v/>
      </c>
      <c r="E4883" s="13">
        <f>Retailers_stock_balance!E7493</f>
        <v/>
      </c>
      <c r="F4883" s="13">
        <f>Retailers_stock_balance!F7493</f>
        <v/>
      </c>
      <c r="T4883" s="14">
        <f>IF(F4882=24,SUM(D4883:F5072),"")</f>
        <v/>
      </c>
      <c r="U4883" s="14" t="n">
        <v>0</v>
      </c>
      <c r="V4883" s="14">
        <f>IF(T4883="","",T4883-U4883)</f>
        <v/>
      </c>
      <c r="AS4883" s="13" t="n">
        <v>107</v>
      </c>
      <c r="AT4883" s="13" t="n"/>
      <c r="AU4883" s="13" t="inlineStr">
        <is>
          <t>NOVOFactories_stock_balance!D235</t>
        </is>
      </c>
    </row>
    <row r="4884">
      <c r="C4884" s="13" t="n">
        <v>11</v>
      </c>
      <c r="D4884" s="13">
        <f>Retailers_stock_balance!D7494</f>
        <v/>
      </c>
      <c r="E4884" s="13">
        <f>Retailers_stock_balance!E7494</f>
        <v/>
      </c>
      <c r="F4884" s="13">
        <f>Retailers_stock_balance!F7494</f>
        <v/>
      </c>
      <c r="T4884" s="14">
        <f>IF(F4883=24,SUM(D4884:F5073),"")</f>
        <v/>
      </c>
      <c r="U4884" s="14" t="n">
        <v>0</v>
      </c>
      <c r="V4884" s="14">
        <f>IF(T4884="","",T4884-U4884)</f>
        <v/>
      </c>
      <c r="AS4884" s="13" t="n"/>
      <c r="AT4884" s="13" t="n"/>
      <c r="AU4884" s="13" t="n"/>
    </row>
    <row r="4885">
      <c r="C4885" s="13" t="n">
        <v>12</v>
      </c>
      <c r="D4885" s="13">
        <f>Retailers_stock_balance!D7495</f>
        <v/>
      </c>
      <c r="E4885" s="13">
        <f>Retailers_stock_balance!E7495</f>
        <v/>
      </c>
      <c r="F4885" s="13">
        <f>Retailers_stock_balance!F7495</f>
        <v/>
      </c>
      <c r="T4885" s="14">
        <f>IF(F4884=24,SUM(D4885:F5074),"")</f>
        <v/>
      </c>
      <c r="U4885" s="14" t="n">
        <v>0</v>
      </c>
      <c r="V4885" s="14">
        <f>IF(T4885="","",T4885-U4885)</f>
        <v/>
      </c>
      <c r="AS4885" s="13" t="n"/>
      <c r="AT4885" s="13" t="n"/>
      <c r="AU4885" s="13" t="n"/>
    </row>
    <row r="4886">
      <c r="C4886" s="13" t="n">
        <v>13</v>
      </c>
      <c r="D4886" s="13">
        <f>Retailers_stock_balance!D7496</f>
        <v/>
      </c>
      <c r="E4886" s="13">
        <f>Retailers_stock_balance!E7496</f>
        <v/>
      </c>
      <c r="F4886" s="13">
        <f>Retailers_stock_balance!F7496</f>
        <v/>
      </c>
      <c r="T4886" s="14">
        <f>IF(F4885=24,SUM(D4886:F5075),"")</f>
        <v/>
      </c>
      <c r="U4886" s="14" t="n">
        <v>0</v>
      </c>
      <c r="V4886" s="14">
        <f>IF(T4886="","",T4886-U4886)</f>
        <v/>
      </c>
      <c r="AS4886" s="13" t="n"/>
      <c r="AT4886" s="13" t="n"/>
      <c r="AU4886" s="13" t="n"/>
    </row>
    <row r="4887">
      <c r="C4887" s="13" t="n">
        <v>14</v>
      </c>
      <c r="D4887" s="13">
        <f>Retailers_stock_balance!D7497</f>
        <v/>
      </c>
      <c r="E4887" s="13">
        <f>Retailers_stock_balance!E7497</f>
        <v/>
      </c>
      <c r="F4887" s="13">
        <f>Retailers_stock_balance!F7497</f>
        <v/>
      </c>
      <c r="T4887" s="14">
        <f>IF(F4886=24,SUM(D4887:F5076),"")</f>
        <v/>
      </c>
      <c r="U4887" s="14" t="n">
        <v>0</v>
      </c>
      <c r="V4887" s="14">
        <f>IF(T4887="","",T4887-U4887)</f>
        <v/>
      </c>
      <c r="AS4887" s="13" t="n"/>
      <c r="AT4887" s="13" t="n"/>
      <c r="AU4887" s="13" t="n"/>
    </row>
    <row r="4888">
      <c r="C4888" s="13" t="n">
        <v>15</v>
      </c>
      <c r="D4888" s="13">
        <f>Retailers_stock_balance!D7498</f>
        <v/>
      </c>
      <c r="E4888" s="13">
        <f>Retailers_stock_balance!E7498</f>
        <v/>
      </c>
      <c r="F4888" s="13">
        <f>Retailers_stock_balance!F7498</f>
        <v/>
      </c>
      <c r="T4888" s="14">
        <f>IF(F4887=24,SUM(D4888:F5077),"")</f>
        <v/>
      </c>
      <c r="U4888" s="14" t="n">
        <v>0</v>
      </c>
      <c r="V4888" s="14">
        <f>IF(T4888="","",T4888-U4888)</f>
        <v/>
      </c>
      <c r="AS4888" s="13" t="n"/>
      <c r="AT4888" s="13" t="n"/>
      <c r="AU4888" s="13" t="n"/>
    </row>
    <row r="4889">
      <c r="C4889" s="13" t="n">
        <v>16</v>
      </c>
      <c r="D4889" s="13">
        <f>Retailers_stock_balance!D7499</f>
        <v/>
      </c>
      <c r="E4889" s="13">
        <f>Retailers_stock_balance!E7499</f>
        <v/>
      </c>
      <c r="F4889" s="13">
        <f>Retailers_stock_balance!F7499</f>
        <v/>
      </c>
      <c r="T4889" s="14">
        <f>IF(F4888=24,SUM(D4889:F5078),"")</f>
        <v/>
      </c>
      <c r="U4889" s="14" t="n">
        <v>0</v>
      </c>
      <c r="V4889" s="14">
        <f>IF(T4889="","",T4889-U4889)</f>
        <v/>
      </c>
      <c r="AS4889" s="13" t="n"/>
      <c r="AT4889" s="13" t="n"/>
      <c r="AU4889" s="13" t="n"/>
    </row>
    <row r="4890">
      <c r="C4890" s="13" t="n">
        <v>17</v>
      </c>
      <c r="D4890" s="13">
        <f>Retailers_stock_balance!D7500</f>
        <v/>
      </c>
      <c r="E4890" s="13">
        <f>Retailers_stock_balance!E7500</f>
        <v/>
      </c>
      <c r="F4890" s="13">
        <f>Retailers_stock_balance!F7500</f>
        <v/>
      </c>
      <c r="T4890" s="14">
        <f>IF(F4889=24,SUM(D4890:F5079),"")</f>
        <v/>
      </c>
      <c r="U4890" s="14" t="n">
        <v>0</v>
      </c>
      <c r="V4890" s="14">
        <f>IF(T4890="","",T4890-U4890)</f>
        <v/>
      </c>
      <c r="AS4890" s="13" t="n"/>
      <c r="AT4890" s="13" t="n"/>
      <c r="AU4890" s="13" t="n"/>
    </row>
    <row r="4891">
      <c r="C4891" s="13" t="n">
        <v>18</v>
      </c>
      <c r="D4891" s="13">
        <f>Retailers_stock_balance!D7501</f>
        <v/>
      </c>
      <c r="E4891" s="13">
        <f>Retailers_stock_balance!E7501</f>
        <v/>
      </c>
      <c r="F4891" s="13">
        <f>Retailers_stock_balance!F7501</f>
        <v/>
      </c>
      <c r="T4891" s="14">
        <f>IF(F4890=24,SUM(D4891:F5080),"")</f>
        <v/>
      </c>
      <c r="U4891" s="14" t="n">
        <v>0</v>
      </c>
      <c r="V4891" s="14">
        <f>IF(T4891="","",T4891-U4891)</f>
        <v/>
      </c>
      <c r="AS4891" s="13" t="n"/>
      <c r="AT4891" s="13" t="n"/>
      <c r="AU4891" s="13" t="n"/>
    </row>
    <row r="4892">
      <c r="C4892" s="13" t="n">
        <v>19</v>
      </c>
      <c r="D4892" s="13">
        <f>Retailers_stock_balance!D7502</f>
        <v/>
      </c>
      <c r="E4892" s="13">
        <f>Retailers_stock_balance!E7502</f>
        <v/>
      </c>
      <c r="F4892" s="13">
        <f>Retailers_stock_balance!F7502</f>
        <v/>
      </c>
      <c r="T4892" s="14">
        <f>IF(F4891=24,SUM(D4892:F5081),"")</f>
        <v/>
      </c>
      <c r="U4892" s="14" t="n">
        <v>0</v>
      </c>
      <c r="V4892" s="14">
        <f>IF(T4892="","",T4892-U4892)</f>
        <v/>
      </c>
      <c r="AS4892" s="13" t="n"/>
      <c r="AT4892" s="13" t="n"/>
      <c r="AU4892" s="13" t="n"/>
    </row>
    <row r="4893">
      <c r="C4893" s="13" t="n">
        <v>20</v>
      </c>
      <c r="D4893" s="13">
        <f>Retailers_stock_balance!D7503</f>
        <v/>
      </c>
      <c r="E4893" s="13">
        <f>Retailers_stock_balance!E7503</f>
        <v/>
      </c>
      <c r="F4893" s="13">
        <f>Retailers_stock_balance!F7503</f>
        <v/>
      </c>
      <c r="T4893" s="14">
        <f>IF(F4892=24,SUM(D4893:F5082),"")</f>
        <v/>
      </c>
      <c r="U4893" s="14" t="n">
        <v>0</v>
      </c>
      <c r="V4893" s="14">
        <f>IF(T4893="","",T4893-U4893)</f>
        <v/>
      </c>
      <c r="AS4893" s="13" t="n"/>
      <c r="AT4893" s="13" t="n"/>
      <c r="AU4893" s="13" t="n"/>
    </row>
    <row r="4894">
      <c r="C4894" s="13" t="n">
        <v>21</v>
      </c>
      <c r="D4894" s="13">
        <f>Retailers_stock_balance!D7504</f>
        <v/>
      </c>
      <c r="E4894" s="13">
        <f>Retailers_stock_balance!E7504</f>
        <v/>
      </c>
      <c r="F4894" s="13">
        <f>Retailers_stock_balance!F7504</f>
        <v/>
      </c>
      <c r="T4894" s="14">
        <f>IF(F4893=24,SUM(D4894:F5083),"")</f>
        <v/>
      </c>
      <c r="U4894" s="14" t="n">
        <v>0</v>
      </c>
      <c r="V4894" s="14">
        <f>IF(T4894="","",T4894-U4894)</f>
        <v/>
      </c>
      <c r="AS4894" s="13" t="n"/>
      <c r="AT4894" s="13" t="n"/>
      <c r="AU4894" s="13" t="n"/>
    </row>
    <row r="4895">
      <c r="C4895" s="13" t="n">
        <v>22</v>
      </c>
      <c r="D4895" s="13">
        <f>Retailers_stock_balance!D7505</f>
        <v/>
      </c>
      <c r="E4895" s="13">
        <f>Retailers_stock_balance!E7505</f>
        <v/>
      </c>
      <c r="F4895" s="13">
        <f>Retailers_stock_balance!F7505</f>
        <v/>
      </c>
      <c r="T4895" s="14">
        <f>IF(F4894=24,SUM(D4895:F5084),"")</f>
        <v/>
      </c>
      <c r="U4895" s="14" t="n">
        <v>0</v>
      </c>
      <c r="V4895" s="14">
        <f>IF(T4895="","",T4895-U4895)</f>
        <v/>
      </c>
      <c r="AS4895" s="13" t="n"/>
      <c r="AT4895" s="13" t="n"/>
      <c r="AU4895" s="13" t="n"/>
    </row>
    <row r="4896">
      <c r="C4896" s="13" t="n">
        <v>23</v>
      </c>
      <c r="D4896" s="13">
        <f>Retailers_stock_balance!D7506</f>
        <v/>
      </c>
      <c r="E4896" s="13">
        <f>Retailers_stock_balance!E7506</f>
        <v/>
      </c>
      <c r="F4896" s="13">
        <f>Retailers_stock_balance!F7506</f>
        <v/>
      </c>
      <c r="T4896" s="14">
        <f>IF(F4895=24,SUM(D4896:F5085),"")</f>
        <v/>
      </c>
      <c r="U4896" s="14" t="n">
        <v>0</v>
      </c>
      <c r="V4896" s="14">
        <f>IF(T4896="","",T4896-U4896)</f>
        <v/>
      </c>
      <c r="AS4896" s="13" t="n"/>
      <c r="AT4896" s="13" t="n"/>
      <c r="AU4896" s="13" t="n"/>
    </row>
    <row r="4897">
      <c r="C4897" s="13" t="n">
        <v>24</v>
      </c>
      <c r="D4897" s="13">
        <f>Retailers_stock_balance!D7507</f>
        <v/>
      </c>
      <c r="E4897" s="13">
        <f>Retailers_stock_balance!E7507</f>
        <v/>
      </c>
      <c r="F4897" s="13">
        <f>Retailers_stock_balance!F7507</f>
        <v/>
      </c>
      <c r="T4897" s="14">
        <f>IF(F4896=24,SUM(D4897:F5086),"")</f>
        <v/>
      </c>
      <c r="U4897" s="14" t="n">
        <v>0</v>
      </c>
      <c r="V4897" s="14">
        <f>IF(T4897="","",T4897-U4897)</f>
        <v/>
      </c>
      <c r="AS4897" s="13" t="n"/>
      <c r="AT4897" s="13" t="n"/>
      <c r="AU4897" s="13" t="n"/>
    </row>
    <row r="4898">
      <c r="C4898" s="13" t="n">
        <v>25</v>
      </c>
      <c r="D4898" s="13">
        <f>Retailers_stock_balance!D7508</f>
        <v/>
      </c>
      <c r="E4898" s="13">
        <f>Retailers_stock_balance!E7508</f>
        <v/>
      </c>
      <c r="F4898" s="13">
        <f>Retailers_stock_balance!F7508</f>
        <v/>
      </c>
      <c r="T4898" s="14">
        <f>IF(F4897=24,SUM(D4898:F5087),"")</f>
        <v/>
      </c>
      <c r="U4898" s="14" t="n">
        <v>0</v>
      </c>
      <c r="V4898" s="14">
        <f>IF(T4898="","",T4898-U4898)</f>
        <v/>
      </c>
      <c r="AS4898" s="13" t="n"/>
      <c r="AT4898" s="13" t="n"/>
      <c r="AU4898" s="13" t="n"/>
    </row>
    <row r="4899">
      <c r="C4899" s="13" t="n">
        <v>26</v>
      </c>
      <c r="D4899" s="13">
        <f>Retailers_stock_balance!D7509</f>
        <v/>
      </c>
      <c r="E4899" s="13">
        <f>Retailers_stock_balance!E7509</f>
        <v/>
      </c>
      <c r="F4899" s="13">
        <f>Retailers_stock_balance!F7509</f>
        <v/>
      </c>
      <c r="T4899" s="14">
        <f>IF(F4898=24,SUM(D4899:F5088),"")</f>
        <v/>
      </c>
      <c r="U4899" s="14" t="n">
        <v>0</v>
      </c>
      <c r="V4899" s="14">
        <f>IF(T4899="","",T4899-U4899)</f>
        <v/>
      </c>
      <c r="AS4899" s="13" t="n"/>
      <c r="AT4899" s="13" t="n"/>
      <c r="AU4899" s="13" t="n"/>
    </row>
    <row r="4900">
      <c r="C4900" s="13" t="n">
        <v>27</v>
      </c>
      <c r="D4900" s="13">
        <f>Retailers_stock_balance!D7510</f>
        <v/>
      </c>
      <c r="E4900" s="13">
        <f>Retailers_stock_balance!E7510</f>
        <v/>
      </c>
      <c r="F4900" s="13">
        <f>Retailers_stock_balance!F7510</f>
        <v/>
      </c>
      <c r="T4900" s="14">
        <f>IF(F4899=24,SUM(D4900:F5089),"")</f>
        <v/>
      </c>
      <c r="U4900" s="14" t="n">
        <v>0</v>
      </c>
      <c r="V4900" s="14">
        <f>IF(T4900="","",T4900-U4900)</f>
        <v/>
      </c>
      <c r="AS4900" s="13" t="n"/>
      <c r="AT4900" s="13" t="n"/>
      <c r="AU4900" s="13" t="n"/>
    </row>
    <row r="4901">
      <c r="C4901" s="13" t="n">
        <v>28</v>
      </c>
      <c r="D4901" s="13">
        <f>Retailers_stock_balance!D7511</f>
        <v/>
      </c>
      <c r="E4901" s="13">
        <f>Retailers_stock_balance!E7511</f>
        <v/>
      </c>
      <c r="F4901" s="13">
        <f>Retailers_stock_balance!F7511</f>
        <v/>
      </c>
      <c r="T4901" s="14">
        <f>IF(F4900=24,SUM(D4901:F5090),"")</f>
        <v/>
      </c>
      <c r="U4901" s="14" t="n">
        <v>0</v>
      </c>
      <c r="V4901" s="14">
        <f>IF(T4901="","",T4901-U4901)</f>
        <v/>
      </c>
      <c r="AS4901" s="13" t="n"/>
      <c r="AT4901" s="13" t="n"/>
      <c r="AU4901" s="13" t="n"/>
    </row>
    <row r="4902">
      <c r="C4902" s="13" t="n">
        <v>29</v>
      </c>
      <c r="D4902" s="13">
        <f>Retailers_stock_balance!D7512</f>
        <v/>
      </c>
      <c r="E4902" s="13">
        <f>Retailers_stock_balance!E7512</f>
        <v/>
      </c>
      <c r="F4902" s="13">
        <f>Retailers_stock_balance!F7512</f>
        <v/>
      </c>
      <c r="T4902" s="14">
        <f>IF(F4901=24,SUM(D4902:F5091),"")</f>
        <v/>
      </c>
      <c r="U4902" s="14" t="n">
        <v>0</v>
      </c>
      <c r="V4902" s="14">
        <f>IF(T4902="","",T4902-U4902)</f>
        <v/>
      </c>
      <c r="AS4902" s="13" t="n"/>
      <c r="AT4902" s="13" t="n"/>
      <c r="AU4902" s="13" t="n"/>
    </row>
    <row r="4903">
      <c r="C4903" s="13" t="n">
        <v>30</v>
      </c>
      <c r="D4903" s="13">
        <f>Retailers_stock_balance!D7513</f>
        <v/>
      </c>
      <c r="E4903" s="13">
        <f>Retailers_stock_balance!E7513</f>
        <v/>
      </c>
      <c r="F4903" s="13">
        <f>Retailers_stock_balance!F7513</f>
        <v/>
      </c>
      <c r="T4903" s="14">
        <f>IF(F4902=24,SUM(D4903:F5092),"")</f>
        <v/>
      </c>
      <c r="U4903" s="14" t="n">
        <v>0</v>
      </c>
      <c r="V4903" s="14">
        <f>IF(T4903="","",T4903-U4903)</f>
        <v/>
      </c>
      <c r="AS4903" s="13" t="n"/>
      <c r="AT4903" s="13" t="n"/>
      <c r="AU4903" s="13" t="n"/>
    </row>
    <row r="4904">
      <c r="C4904" s="13" t="n">
        <v>31</v>
      </c>
      <c r="D4904" s="13">
        <f>Retailers_stock_balance!D7514</f>
        <v/>
      </c>
      <c r="E4904" s="13">
        <f>Retailers_stock_balance!E7514</f>
        <v/>
      </c>
      <c r="F4904" s="13">
        <f>Retailers_stock_balance!F7514</f>
        <v/>
      </c>
      <c r="T4904" s="14">
        <f>IF(F4903=24,SUM(D4904:F5093),"")</f>
        <v/>
      </c>
      <c r="U4904" s="14" t="n">
        <v>0</v>
      </c>
      <c r="V4904" s="14">
        <f>IF(T4904="","",T4904-U4904)</f>
        <v/>
      </c>
      <c r="AS4904" s="13" t="n"/>
      <c r="AT4904" s="13" t="n"/>
      <c r="AU4904" s="13" t="n"/>
    </row>
    <row r="4905">
      <c r="C4905" s="13" t="n">
        <v>32</v>
      </c>
      <c r="D4905" s="13">
        <f>Retailers_stock_balance!D7515</f>
        <v/>
      </c>
      <c r="E4905" s="13">
        <f>Retailers_stock_balance!E7515</f>
        <v/>
      </c>
      <c r="F4905" s="13">
        <f>Retailers_stock_balance!F7515</f>
        <v/>
      </c>
      <c r="T4905" s="14">
        <f>IF(F4904=24,SUM(D4905:F5094),"")</f>
        <v/>
      </c>
      <c r="U4905" s="14" t="n">
        <v>0</v>
      </c>
      <c r="V4905" s="14">
        <f>IF(T4905="","",T4905-U4905)</f>
        <v/>
      </c>
      <c r="AS4905" s="13" t="n"/>
      <c r="AT4905" s="13" t="n"/>
      <c r="AU4905" s="13" t="n"/>
    </row>
    <row r="4906">
      <c r="C4906" s="13" t="n">
        <v>33</v>
      </c>
      <c r="D4906" s="13">
        <f>Retailers_stock_balance!D7516</f>
        <v/>
      </c>
      <c r="E4906" s="13">
        <f>Retailers_stock_balance!E7516</f>
        <v/>
      </c>
      <c r="F4906" s="13">
        <f>Retailers_stock_balance!F7516</f>
        <v/>
      </c>
      <c r="T4906" s="14">
        <f>IF(F4905=24,SUM(D4906:F5095),"")</f>
        <v/>
      </c>
      <c r="U4906" s="14" t="n">
        <v>0</v>
      </c>
      <c r="V4906" s="14">
        <f>IF(T4906="","",T4906-U4906)</f>
        <v/>
      </c>
      <c r="AS4906" s="13" t="n"/>
      <c r="AT4906" s="13" t="n"/>
      <c r="AU4906" s="13" t="n"/>
    </row>
    <row r="4907">
      <c r="C4907" s="13" t="n">
        <v>34</v>
      </c>
      <c r="D4907" s="13">
        <f>Retailers_stock_balance!D7517</f>
        <v/>
      </c>
      <c r="E4907" s="13">
        <f>Retailers_stock_balance!E7517</f>
        <v/>
      </c>
      <c r="F4907" s="13">
        <f>Retailers_stock_balance!F7517</f>
        <v/>
      </c>
      <c r="T4907" s="14">
        <f>IF(F4906=24,SUM(D4907:F5096),"")</f>
        <v/>
      </c>
      <c r="U4907" s="14" t="n">
        <v>0</v>
      </c>
      <c r="V4907" s="14">
        <f>IF(T4907="","",T4907-U4907)</f>
        <v/>
      </c>
      <c r="AS4907" s="13" t="n"/>
      <c r="AT4907" s="13" t="n"/>
      <c r="AU4907" s="13" t="n"/>
    </row>
    <row r="4908">
      <c r="C4908" s="13" t="n">
        <v>35</v>
      </c>
      <c r="D4908" s="13">
        <f>Retailers_stock_balance!D7518</f>
        <v/>
      </c>
      <c r="E4908" s="13">
        <f>Retailers_stock_balance!E7518</f>
        <v/>
      </c>
      <c r="F4908" s="13">
        <f>Retailers_stock_balance!F7518</f>
        <v/>
      </c>
      <c r="T4908" s="14">
        <f>IF(F4907=24,SUM(D4908:F5097),"")</f>
        <v/>
      </c>
      <c r="U4908" s="14" t="n">
        <v>0</v>
      </c>
      <c r="V4908" s="14">
        <f>IF(T4908="","",T4908-U4908)</f>
        <v/>
      </c>
      <c r="AS4908" s="13" t="n"/>
      <c r="AT4908" s="13" t="n"/>
      <c r="AU4908" s="13" t="n"/>
    </row>
    <row r="4909">
      <c r="C4909" s="13" t="n">
        <v>36</v>
      </c>
      <c r="D4909" s="13">
        <f>Retailers_stock_balance!D7519</f>
        <v/>
      </c>
      <c r="E4909" s="13">
        <f>Retailers_stock_balance!E7519</f>
        <v/>
      </c>
      <c r="F4909" s="13">
        <f>Retailers_stock_balance!F7519</f>
        <v/>
      </c>
      <c r="T4909" s="14">
        <f>IF(F4908=24,SUM(D4909:F5098),"")</f>
        <v/>
      </c>
      <c r="U4909" s="14" t="n">
        <v>0</v>
      </c>
      <c r="V4909" s="14">
        <f>IF(T4909="","",T4909-U4909)</f>
        <v/>
      </c>
      <c r="AS4909" s="13" t="n"/>
      <c r="AT4909" s="13" t="n"/>
      <c r="AU4909" s="13" t="n"/>
    </row>
    <row r="4910">
      <c r="C4910" s="13" t="n">
        <v>37</v>
      </c>
      <c r="D4910" s="13">
        <f>Retailers_stock_balance!D7520</f>
        <v/>
      </c>
      <c r="E4910" s="13">
        <f>Retailers_stock_balance!E7520</f>
        <v/>
      </c>
      <c r="F4910" s="13">
        <f>Retailers_stock_balance!F7520</f>
        <v/>
      </c>
      <c r="T4910" s="14">
        <f>IF(F4909=24,SUM(D4910:F5099),"")</f>
        <v/>
      </c>
      <c r="U4910" s="14" t="n">
        <v>0</v>
      </c>
      <c r="V4910" s="14">
        <f>IF(T4910="","",T4910-U4910)</f>
        <v/>
      </c>
      <c r="AS4910" s="13" t="n"/>
      <c r="AT4910" s="13" t="n"/>
      <c r="AU4910" s="13" t="n"/>
    </row>
    <row r="4911">
      <c r="C4911" s="13" t="n">
        <v>38</v>
      </c>
      <c r="D4911" s="13">
        <f>Retailers_stock_balance!D7521</f>
        <v/>
      </c>
      <c r="E4911" s="13">
        <f>Retailers_stock_balance!E7521</f>
        <v/>
      </c>
      <c r="F4911" s="13">
        <f>Retailers_stock_balance!F7521</f>
        <v/>
      </c>
      <c r="T4911" s="14">
        <f>IF(F4910=24,SUM(D4911:F5100),"")</f>
        <v/>
      </c>
      <c r="U4911" s="14" t="n">
        <v>0</v>
      </c>
      <c r="V4911" s="14">
        <f>IF(T4911="","",T4911-U4911)</f>
        <v/>
      </c>
      <c r="AS4911" s="13" t="n"/>
      <c r="AT4911" s="13" t="n"/>
      <c r="AU4911" s="13" t="n"/>
    </row>
    <row r="4912">
      <c r="C4912" s="13" t="n">
        <v>39</v>
      </c>
      <c r="D4912" s="13">
        <f>Retailers_stock_balance!D7522</f>
        <v/>
      </c>
      <c r="E4912" s="13">
        <f>Retailers_stock_balance!E7522</f>
        <v/>
      </c>
      <c r="F4912" s="13">
        <f>Retailers_stock_balance!F7522</f>
        <v/>
      </c>
      <c r="T4912" s="14">
        <f>IF(F4911=24,SUM(D4912:F5101),"")</f>
        <v/>
      </c>
      <c r="U4912" s="14" t="n">
        <v>0</v>
      </c>
      <c r="V4912" s="14">
        <f>IF(T4912="","",T4912-U4912)</f>
        <v/>
      </c>
      <c r="AS4912" s="13" t="n"/>
      <c r="AT4912" s="13" t="n"/>
      <c r="AU4912" s="13" t="n"/>
    </row>
    <row r="4913">
      <c r="C4913" s="13" t="n">
        <v>40</v>
      </c>
      <c r="D4913" s="13">
        <f>Retailers_stock_balance!D7523</f>
        <v/>
      </c>
      <c r="E4913" s="13">
        <f>Retailers_stock_balance!E7523</f>
        <v/>
      </c>
      <c r="F4913" s="13">
        <f>Retailers_stock_balance!F7523</f>
        <v/>
      </c>
      <c r="T4913" s="14">
        <f>IF(F4912=24,SUM(D4913:F5102),"")</f>
        <v/>
      </c>
      <c r="U4913" s="14" t="n">
        <v>0</v>
      </c>
      <c r="V4913" s="14">
        <f>IF(T4913="","",T4913-U4913)</f>
        <v/>
      </c>
      <c r="AS4913" s="13" t="n"/>
      <c r="AT4913" s="13" t="n"/>
      <c r="AU4913" s="13" t="n"/>
    </row>
    <row r="4914">
      <c r="C4914" s="13" t="n">
        <v>41</v>
      </c>
      <c r="D4914" s="13">
        <f>Retailers_stock_balance!D7524</f>
        <v/>
      </c>
      <c r="E4914" s="13">
        <f>Retailers_stock_balance!E7524</f>
        <v/>
      </c>
      <c r="F4914" s="13">
        <f>Retailers_stock_balance!F7524</f>
        <v/>
      </c>
      <c r="T4914" s="14">
        <f>IF(F4913=24,SUM(D4914:F5103),"")</f>
        <v/>
      </c>
      <c r="U4914" s="14" t="n">
        <v>0</v>
      </c>
      <c r="V4914" s="14">
        <f>IF(T4914="","",T4914-U4914)</f>
        <v/>
      </c>
      <c r="AS4914" s="13" t="n"/>
      <c r="AT4914" s="13" t="n"/>
      <c r="AU4914" s="13" t="n"/>
    </row>
    <row r="4915">
      <c r="C4915" s="13" t="n">
        <v>42</v>
      </c>
      <c r="D4915" s="13">
        <f>Retailers_stock_balance!D7525</f>
        <v/>
      </c>
      <c r="E4915" s="13">
        <f>Retailers_stock_balance!E7525</f>
        <v/>
      </c>
      <c r="F4915" s="13">
        <f>Retailers_stock_balance!F7525</f>
        <v/>
      </c>
      <c r="T4915" s="14">
        <f>IF(F4914=24,SUM(D4915:F5104),"")</f>
        <v/>
      </c>
      <c r="U4915" s="14" t="n">
        <v>0</v>
      </c>
      <c r="V4915" s="14">
        <f>IF(T4915="","",T4915-U4915)</f>
        <v/>
      </c>
      <c r="AS4915" s="13" t="n"/>
      <c r="AT4915" s="13" t="n"/>
      <c r="AU4915" s="13" t="n"/>
    </row>
    <row r="4916">
      <c r="C4916" s="13" t="n">
        <v>43</v>
      </c>
      <c r="D4916" s="13">
        <f>Retailers_stock_balance!D7526</f>
        <v/>
      </c>
      <c r="E4916" s="13">
        <f>Retailers_stock_balance!E7526</f>
        <v/>
      </c>
      <c r="F4916" s="13">
        <f>Retailers_stock_balance!F7526</f>
        <v/>
      </c>
      <c r="T4916" s="14">
        <f>IF(F4915=24,SUM(D4916:F5105),"")</f>
        <v/>
      </c>
      <c r="U4916" s="14" t="n">
        <v>0</v>
      </c>
      <c r="V4916" s="14">
        <f>IF(T4916="","",T4916-U4916)</f>
        <v/>
      </c>
      <c r="AS4916" s="13" t="n"/>
      <c r="AT4916" s="13" t="n"/>
      <c r="AU4916" s="13" t="n"/>
    </row>
    <row r="4917">
      <c r="C4917" s="13" t="n">
        <v>44</v>
      </c>
      <c r="D4917" s="13">
        <f>Retailers_stock_balance!D7527</f>
        <v/>
      </c>
      <c r="E4917" s="13">
        <f>Retailers_stock_balance!E7527</f>
        <v/>
      </c>
      <c r="F4917" s="13">
        <f>Retailers_stock_balance!F7527</f>
        <v/>
      </c>
      <c r="T4917" s="14">
        <f>IF(F4916=24,SUM(D4917:F5106),"")</f>
        <v/>
      </c>
      <c r="U4917" s="14" t="n">
        <v>0</v>
      </c>
      <c r="V4917" s="14">
        <f>IF(T4917="","",T4917-U4917)</f>
        <v/>
      </c>
      <c r="AS4917" s="13" t="n"/>
      <c r="AT4917" s="13" t="n"/>
      <c r="AU4917" s="13" t="n"/>
    </row>
    <row r="4918">
      <c r="C4918" s="13" t="n">
        <v>45</v>
      </c>
      <c r="D4918" s="13">
        <f>Retailers_stock_balance!D7528</f>
        <v/>
      </c>
      <c r="E4918" s="13">
        <f>Retailers_stock_balance!E7528</f>
        <v/>
      </c>
      <c r="F4918" s="13">
        <f>Retailers_stock_balance!F7528</f>
        <v/>
      </c>
      <c r="T4918" s="14">
        <f>IF(F4917=24,SUM(D4918:F5107),"")</f>
        <v/>
      </c>
      <c r="U4918" s="14" t="n">
        <v>0</v>
      </c>
      <c r="V4918" s="14">
        <f>IF(T4918="","",T4918-U4918)</f>
        <v/>
      </c>
      <c r="AS4918" s="13" t="n"/>
      <c r="AT4918" s="13" t="n"/>
      <c r="AU4918" s="13" t="n"/>
    </row>
    <row r="4919">
      <c r="C4919" s="13" t="n">
        <v>46</v>
      </c>
      <c r="D4919" s="13">
        <f>Retailers_stock_balance!D7529</f>
        <v/>
      </c>
      <c r="E4919" s="13">
        <f>Retailers_stock_balance!E7529</f>
        <v/>
      </c>
      <c r="F4919" s="13">
        <f>Retailers_stock_balance!F7529</f>
        <v/>
      </c>
      <c r="T4919" s="14">
        <f>IF(F4918=24,SUM(D4919:F5108),"")</f>
        <v/>
      </c>
      <c r="U4919" s="14" t="n">
        <v>0</v>
      </c>
      <c r="V4919" s="14">
        <f>IF(T4919="","",T4919-U4919)</f>
        <v/>
      </c>
      <c r="AS4919" s="13" t="n"/>
      <c r="AT4919" s="13" t="n"/>
      <c r="AU4919" s="13" t="n"/>
    </row>
    <row r="4920">
      <c r="C4920" s="13" t="n">
        <v>47</v>
      </c>
      <c r="D4920" s="13">
        <f>Retailers_stock_balance!D7530</f>
        <v/>
      </c>
      <c r="E4920" s="13">
        <f>Retailers_stock_balance!E7530</f>
        <v/>
      </c>
      <c r="F4920" s="13">
        <f>Retailers_stock_balance!F7530</f>
        <v/>
      </c>
      <c r="T4920" s="14">
        <f>IF(F4919=24,SUM(D4920:F5109),"")</f>
        <v/>
      </c>
      <c r="U4920" s="14" t="n">
        <v>0</v>
      </c>
      <c r="V4920" s="14">
        <f>IF(T4920="","",T4920-U4920)</f>
        <v/>
      </c>
      <c r="AS4920" s="13" t="n"/>
      <c r="AT4920" s="13" t="n"/>
      <c r="AU4920" s="13" t="n"/>
    </row>
    <row r="4921">
      <c r="C4921" s="13" t="n">
        <v>48</v>
      </c>
      <c r="D4921" s="13">
        <f>Retailers_stock_balance!D7531</f>
        <v/>
      </c>
      <c r="E4921" s="13">
        <f>Retailers_stock_balance!E7531</f>
        <v/>
      </c>
      <c r="F4921" s="13">
        <f>Retailers_stock_balance!F7531</f>
        <v/>
      </c>
      <c r="T4921" s="14">
        <f>IF(F4920=24,SUM(D4921:F5110),"")</f>
        <v/>
      </c>
      <c r="U4921" s="14" t="n">
        <v>0</v>
      </c>
      <c r="V4921" s="14">
        <f>IF(T4921="","",T4921-U4921)</f>
        <v/>
      </c>
      <c r="AS4921" s="13" t="n"/>
      <c r="AT4921" s="13" t="n"/>
      <c r="AU4921" s="13" t="n"/>
    </row>
    <row r="4922">
      <c r="C4922" s="13" t="n">
        <v>49</v>
      </c>
      <c r="D4922" s="13">
        <f>Retailers_stock_balance!D7532</f>
        <v/>
      </c>
      <c r="E4922" s="13">
        <f>Retailers_stock_balance!E7532</f>
        <v/>
      </c>
      <c r="F4922" s="13">
        <f>Retailers_stock_balance!F7532</f>
        <v/>
      </c>
      <c r="T4922" s="14">
        <f>IF(F4921=24,SUM(D4922:F5111),"")</f>
        <v/>
      </c>
      <c r="U4922" s="14" t="n">
        <v>0</v>
      </c>
      <c r="V4922" s="14">
        <f>IF(T4922="","",T4922-U4922)</f>
        <v/>
      </c>
      <c r="AS4922" s="13" t="n"/>
      <c r="AT4922" s="13" t="n"/>
      <c r="AU4922" s="13" t="n"/>
    </row>
    <row r="4923">
      <c r="C4923" s="13" t="n">
        <v>50</v>
      </c>
      <c r="D4923" s="13">
        <f>Retailers_stock_balance!D7533</f>
        <v/>
      </c>
      <c r="E4923" s="13">
        <f>Retailers_stock_balance!E7533</f>
        <v/>
      </c>
      <c r="F4923" s="13">
        <f>Retailers_stock_balance!F7533</f>
        <v/>
      </c>
      <c r="T4923" s="14">
        <f>IF(F4922=24,SUM(D4923:F5112),"")</f>
        <v/>
      </c>
      <c r="U4923" s="14" t="n">
        <v>0</v>
      </c>
      <c r="V4923" s="14">
        <f>IF(T4923="","",T4923-U4923)</f>
        <v/>
      </c>
      <c r="AS4923" s="13" t="n"/>
      <c r="AT4923" s="13" t="n"/>
      <c r="AU4923" s="13" t="n"/>
    </row>
    <row r="4924">
      <c r="C4924" s="13" t="n">
        <v>51</v>
      </c>
      <c r="D4924" s="13">
        <f>Retailers_stock_balance!D7534</f>
        <v/>
      </c>
      <c r="E4924" s="13">
        <f>Retailers_stock_balance!E7534</f>
        <v/>
      </c>
      <c r="F4924" s="13">
        <f>Retailers_stock_balance!F7534</f>
        <v/>
      </c>
      <c r="T4924" s="14">
        <f>IF(F4923=24,SUM(D4924:F5113),"")</f>
        <v/>
      </c>
      <c r="U4924" s="14" t="n">
        <v>0</v>
      </c>
      <c r="V4924" s="14">
        <f>IF(T4924="","",T4924-U4924)</f>
        <v/>
      </c>
      <c r="AS4924" s="13" t="n"/>
      <c r="AT4924" s="13" t="n"/>
      <c r="AU4924" s="13" t="n"/>
    </row>
    <row r="4925">
      <c r="C4925" s="13" t="n">
        <v>52</v>
      </c>
      <c r="D4925" s="13">
        <f>Retailers_stock_balance!D7535</f>
        <v/>
      </c>
      <c r="E4925" s="13">
        <f>Retailers_stock_balance!E7535</f>
        <v/>
      </c>
      <c r="F4925" s="13">
        <f>Retailers_stock_balance!F7535</f>
        <v/>
      </c>
      <c r="T4925" s="14">
        <f>IF(F4924=24,SUM(D4925:F5114),"")</f>
        <v/>
      </c>
      <c r="U4925" s="14" t="n">
        <v>0</v>
      </c>
      <c r="V4925" s="14">
        <f>IF(T4925="","",T4925-U4925)</f>
        <v/>
      </c>
      <c r="AS4925" s="13" t="n"/>
      <c r="AT4925" s="13" t="n"/>
      <c r="AU4925" s="13" t="n"/>
    </row>
    <row r="4926">
      <c r="C4926" s="13" t="n">
        <v>53</v>
      </c>
      <c r="D4926" s="13">
        <f>Retailers_stock_balance!D7536</f>
        <v/>
      </c>
      <c r="E4926" s="13">
        <f>Retailers_stock_balance!E7536</f>
        <v/>
      </c>
      <c r="F4926" s="13">
        <f>Retailers_stock_balance!F7536</f>
        <v/>
      </c>
      <c r="T4926" s="14">
        <f>IF(F4925=24,SUM(D4926:F5115),"")</f>
        <v/>
      </c>
      <c r="U4926" s="14" t="n">
        <v>0</v>
      </c>
      <c r="V4926" s="14">
        <f>IF(T4926="","",T4926-U4926)</f>
        <v/>
      </c>
      <c r="AS4926" s="13" t="n"/>
      <c r="AT4926" s="13" t="n"/>
      <c r="AU4926" s="13" t="n"/>
    </row>
    <row r="4927">
      <c r="C4927" s="13" t="n">
        <v>54</v>
      </c>
      <c r="D4927" s="13">
        <f>Retailers_stock_balance!D7537</f>
        <v/>
      </c>
      <c r="E4927" s="13">
        <f>Retailers_stock_balance!E7537</f>
        <v/>
      </c>
      <c r="F4927" s="13">
        <f>Retailers_stock_balance!F7537</f>
        <v/>
      </c>
      <c r="T4927" s="14">
        <f>IF(F4926=24,SUM(D4927:F5116),"")</f>
        <v/>
      </c>
      <c r="U4927" s="14" t="n">
        <v>0</v>
      </c>
      <c r="V4927" s="14">
        <f>IF(T4927="","",T4927-U4927)</f>
        <v/>
      </c>
      <c r="AS4927" s="13" t="n"/>
      <c r="AT4927" s="13" t="n"/>
      <c r="AU4927" s="13" t="n"/>
    </row>
    <row r="4928">
      <c r="C4928" s="13" t="n">
        <v>55</v>
      </c>
      <c r="D4928" s="13">
        <f>Retailers_stock_balance!D7538</f>
        <v/>
      </c>
      <c r="E4928" s="13">
        <f>Retailers_stock_balance!E7538</f>
        <v/>
      </c>
      <c r="F4928" s="13">
        <f>Retailers_stock_balance!F7538</f>
        <v/>
      </c>
      <c r="T4928" s="14">
        <f>IF(F4927=24,SUM(D4928:F5117),"")</f>
        <v/>
      </c>
      <c r="U4928" s="14" t="n">
        <v>0</v>
      </c>
      <c r="V4928" s="14">
        <f>IF(T4928="","",T4928-U4928)</f>
        <v/>
      </c>
      <c r="AS4928" s="13" t="n"/>
      <c r="AT4928" s="13" t="n"/>
      <c r="AU4928" s="13" t="n"/>
    </row>
    <row r="4929">
      <c r="C4929" s="13" t="n">
        <v>56</v>
      </c>
      <c r="D4929" s="13">
        <f>Retailers_stock_balance!D7539</f>
        <v/>
      </c>
      <c r="E4929" s="13">
        <f>Retailers_stock_balance!E7539</f>
        <v/>
      </c>
      <c r="F4929" s="13">
        <f>Retailers_stock_balance!F7539</f>
        <v/>
      </c>
      <c r="T4929" s="14">
        <f>IF(F4928=24,SUM(D4929:F5118),"")</f>
        <v/>
      </c>
      <c r="U4929" s="14" t="n">
        <v>0</v>
      </c>
      <c r="V4929" s="14">
        <f>IF(T4929="","",T4929-U4929)</f>
        <v/>
      </c>
      <c r="AS4929" s="13" t="n"/>
      <c r="AT4929" s="13" t="n"/>
      <c r="AU4929" s="13" t="n"/>
    </row>
    <row r="4930">
      <c r="C4930" s="13" t="n">
        <v>57</v>
      </c>
      <c r="D4930" s="13">
        <f>Retailers_stock_balance!D7540</f>
        <v/>
      </c>
      <c r="E4930" s="13">
        <f>Retailers_stock_balance!E7540</f>
        <v/>
      </c>
      <c r="F4930" s="13">
        <f>Retailers_stock_balance!F7540</f>
        <v/>
      </c>
      <c r="T4930" s="14">
        <f>IF(F4929=24,SUM(D4930:F5119),"")</f>
        <v/>
      </c>
      <c r="U4930" s="14" t="n">
        <v>0</v>
      </c>
      <c r="V4930" s="14">
        <f>IF(T4930="","",T4930-U4930)</f>
        <v/>
      </c>
      <c r="AS4930" s="13" t="n"/>
      <c r="AT4930" s="13" t="n"/>
      <c r="AU4930" s="13" t="n"/>
    </row>
    <row r="4931">
      <c r="C4931" s="13" t="n">
        <v>58</v>
      </c>
      <c r="D4931" s="13">
        <f>Retailers_stock_balance!D7541</f>
        <v/>
      </c>
      <c r="E4931" s="13">
        <f>Retailers_stock_balance!E7541</f>
        <v/>
      </c>
      <c r="F4931" s="13">
        <f>Retailers_stock_balance!F7541</f>
        <v/>
      </c>
      <c r="T4931" s="14">
        <f>IF(F4930=24,SUM(D4931:F5120),"")</f>
        <v/>
      </c>
      <c r="U4931" s="14" t="n">
        <v>0</v>
      </c>
      <c r="V4931" s="14">
        <f>IF(T4931="","",T4931-U4931)</f>
        <v/>
      </c>
      <c r="AS4931" s="13" t="n"/>
      <c r="AT4931" s="13" t="n"/>
      <c r="AU4931" s="13" t="n"/>
    </row>
    <row r="4932">
      <c r="C4932" s="13" t="n">
        <v>59</v>
      </c>
      <c r="D4932" s="13">
        <f>Retailers_stock_balance!D7542</f>
        <v/>
      </c>
      <c r="E4932" s="13">
        <f>Retailers_stock_balance!E7542</f>
        <v/>
      </c>
      <c r="F4932" s="13">
        <f>Retailers_stock_balance!F7542</f>
        <v/>
      </c>
      <c r="T4932" s="14">
        <f>IF(F4931=24,SUM(D4932:F5121),"")</f>
        <v/>
      </c>
      <c r="U4932" s="14" t="n">
        <v>0</v>
      </c>
      <c r="V4932" s="14">
        <f>IF(T4932="","",T4932-U4932)</f>
        <v/>
      </c>
      <c r="AS4932" s="13" t="n"/>
      <c r="AT4932" s="13" t="n"/>
      <c r="AU4932" s="13" t="n"/>
    </row>
    <row r="4933">
      <c r="C4933" s="13" t="n">
        <v>60</v>
      </c>
      <c r="D4933" s="13">
        <f>Retailers_stock_balance!D7543</f>
        <v/>
      </c>
      <c r="E4933" s="13">
        <f>Retailers_stock_balance!E7543</f>
        <v/>
      </c>
      <c r="F4933" s="13">
        <f>Retailers_stock_balance!F7543</f>
        <v/>
      </c>
      <c r="T4933" s="14">
        <f>IF(F4932=24,SUM(D4933:F5122),"")</f>
        <v/>
      </c>
      <c r="U4933" s="14" t="n">
        <v>0</v>
      </c>
      <c r="V4933" s="14">
        <f>IF(T4933="","",T4933-U4933)</f>
        <v/>
      </c>
      <c r="AS4933" s="13" t="n"/>
      <c r="AT4933" s="13" t="n"/>
      <c r="AU4933" s="13" t="n"/>
    </row>
    <row r="4934">
      <c r="C4934" s="13" t="n">
        <v>61</v>
      </c>
      <c r="D4934" s="13">
        <f>Retailers_stock_balance!D7544</f>
        <v/>
      </c>
      <c r="E4934" s="13">
        <f>Retailers_stock_balance!E7544</f>
        <v/>
      </c>
      <c r="F4934" s="13">
        <f>Retailers_stock_balance!F7544</f>
        <v/>
      </c>
      <c r="T4934" s="14">
        <f>IF(F4933=24,SUM(D4934:F5123),"")</f>
        <v/>
      </c>
      <c r="U4934" s="14" t="n">
        <v>0</v>
      </c>
      <c r="V4934" s="14">
        <f>IF(T4934="","",T4934-U4934)</f>
        <v/>
      </c>
      <c r="AS4934" s="13" t="n"/>
      <c r="AT4934" s="13" t="n"/>
      <c r="AU4934" s="13" t="n"/>
    </row>
    <row r="4935">
      <c r="C4935" s="13" t="n">
        <v>62</v>
      </c>
      <c r="D4935" s="13">
        <f>Retailers_stock_balance!D7545</f>
        <v/>
      </c>
      <c r="E4935" s="13">
        <f>Retailers_stock_balance!E7545</f>
        <v/>
      </c>
      <c r="F4935" s="13">
        <f>Retailers_stock_balance!F7545</f>
        <v/>
      </c>
      <c r="T4935" s="14">
        <f>IF(F4934=24,SUM(D4935:F5124),"")</f>
        <v/>
      </c>
      <c r="U4935" s="14" t="n">
        <v>0</v>
      </c>
      <c r="V4935" s="14">
        <f>IF(T4935="","",T4935-U4935)</f>
        <v/>
      </c>
      <c r="AS4935" s="13" t="n"/>
      <c r="AT4935" s="13" t="n"/>
      <c r="AU4935" s="13" t="n"/>
    </row>
    <row r="4936">
      <c r="C4936" s="13" t="n">
        <v>63</v>
      </c>
      <c r="D4936" s="13">
        <f>Retailers_stock_balance!D7546</f>
        <v/>
      </c>
      <c r="E4936" s="13">
        <f>Retailers_stock_balance!E7546</f>
        <v/>
      </c>
      <c r="F4936" s="13">
        <f>Retailers_stock_balance!F7546</f>
        <v/>
      </c>
      <c r="T4936" s="14">
        <f>IF(F4935=24,SUM(D4936:F5125),"")</f>
        <v/>
      </c>
      <c r="U4936" s="14" t="n">
        <v>0</v>
      </c>
      <c r="V4936" s="14">
        <f>IF(T4936="","",T4936-U4936)</f>
        <v/>
      </c>
      <c r="AS4936" s="13" t="n"/>
      <c r="AT4936" s="13" t="n"/>
      <c r="AU4936" s="13" t="n"/>
    </row>
    <row r="4937">
      <c r="C4937" s="13" t="n">
        <v>64</v>
      </c>
      <c r="D4937" s="13">
        <f>Retailers_stock_balance!D7547</f>
        <v/>
      </c>
      <c r="E4937" s="13">
        <f>Retailers_stock_balance!E7547</f>
        <v/>
      </c>
      <c r="F4937" s="13">
        <f>Retailers_stock_balance!F7547</f>
        <v/>
      </c>
      <c r="T4937" s="14">
        <f>IF(F4936=24,SUM(D4937:F5126),"")</f>
        <v/>
      </c>
      <c r="U4937" s="14" t="n">
        <v>0</v>
      </c>
      <c r="V4937" s="14">
        <f>IF(T4937="","",T4937-U4937)</f>
        <v/>
      </c>
      <c r="AS4937" s="13" t="n"/>
      <c r="AT4937" s="13" t="n"/>
      <c r="AU4937" s="13" t="n"/>
    </row>
    <row r="4938">
      <c r="C4938" s="13" t="n">
        <v>65</v>
      </c>
      <c r="D4938" s="13">
        <f>Retailers_stock_balance!D7548</f>
        <v/>
      </c>
      <c r="E4938" s="13">
        <f>Retailers_stock_balance!E7548</f>
        <v/>
      </c>
      <c r="F4938" s="13">
        <f>Retailers_stock_balance!F7548</f>
        <v/>
      </c>
      <c r="T4938" s="14">
        <f>IF(F4937=24,SUM(D4938:F5127),"")</f>
        <v/>
      </c>
      <c r="U4938" s="14" t="n">
        <v>0</v>
      </c>
      <c r="V4938" s="14">
        <f>IF(T4938="","",T4938-U4938)</f>
        <v/>
      </c>
      <c r="AS4938" s="13" t="n"/>
      <c r="AT4938" s="13" t="n"/>
      <c r="AU4938" s="13" t="n"/>
    </row>
    <row r="4939">
      <c r="C4939" s="13" t="n">
        <v>66</v>
      </c>
      <c r="D4939" s="13">
        <f>Retailers_stock_balance!D7549</f>
        <v/>
      </c>
      <c r="E4939" s="13">
        <f>Retailers_stock_balance!E7549</f>
        <v/>
      </c>
      <c r="F4939" s="13">
        <f>Retailers_stock_balance!F7549</f>
        <v/>
      </c>
      <c r="T4939" s="14">
        <f>IF(F4938=24,SUM(D4939:F5128),"")</f>
        <v/>
      </c>
      <c r="U4939" s="14" t="n">
        <v>0</v>
      </c>
      <c r="V4939" s="14">
        <f>IF(T4939="","",T4939-U4939)</f>
        <v/>
      </c>
      <c r="AS4939" s="13" t="n"/>
      <c r="AT4939" s="13" t="n"/>
      <c r="AU4939" s="13" t="n"/>
    </row>
    <row r="4940">
      <c r="C4940" s="13" t="n">
        <v>67</v>
      </c>
      <c r="D4940" s="13">
        <f>Retailers_stock_balance!D7550</f>
        <v/>
      </c>
      <c r="E4940" s="13">
        <f>Retailers_stock_balance!E7550</f>
        <v/>
      </c>
      <c r="F4940" s="13">
        <f>Retailers_stock_balance!F7550</f>
        <v/>
      </c>
      <c r="T4940" s="14">
        <f>IF(F4939=24,SUM(D4940:F5129),"")</f>
        <v/>
      </c>
      <c r="U4940" s="14" t="n">
        <v>0</v>
      </c>
      <c r="V4940" s="14">
        <f>IF(T4940="","",T4940-U4940)</f>
        <v/>
      </c>
      <c r="AS4940" s="13" t="n"/>
      <c r="AT4940" s="13" t="n"/>
      <c r="AU4940" s="13" t="n"/>
    </row>
    <row r="4941">
      <c r="C4941" s="13" t="n">
        <v>68</v>
      </c>
      <c r="D4941" s="13">
        <f>Retailers_stock_balance!D7551</f>
        <v/>
      </c>
      <c r="E4941" s="13">
        <f>Retailers_stock_balance!E7551</f>
        <v/>
      </c>
      <c r="F4941" s="13">
        <f>Retailers_stock_balance!F7551</f>
        <v/>
      </c>
      <c r="T4941" s="14">
        <f>IF(F4940=24,SUM(D4941:F5130),"")</f>
        <v/>
      </c>
      <c r="U4941" s="14" t="n">
        <v>0</v>
      </c>
      <c r="V4941" s="14">
        <f>IF(T4941="","",T4941-U4941)</f>
        <v/>
      </c>
      <c r="AS4941" s="13" t="n"/>
      <c r="AT4941" s="13" t="n"/>
      <c r="AU4941" s="13" t="n"/>
    </row>
    <row r="4942">
      <c r="C4942" s="13" t="n">
        <v>69</v>
      </c>
      <c r="D4942" s="13">
        <f>Retailers_stock_balance!D7552</f>
        <v/>
      </c>
      <c r="E4942" s="13">
        <f>Retailers_stock_balance!E7552</f>
        <v/>
      </c>
      <c r="F4942" s="13">
        <f>Retailers_stock_balance!F7552</f>
        <v/>
      </c>
      <c r="T4942" s="14">
        <f>IF(F4941=24,SUM(D4942:F5131),"")</f>
        <v/>
      </c>
      <c r="U4942" s="14" t="n">
        <v>0</v>
      </c>
      <c r="V4942" s="14">
        <f>IF(T4942="","",T4942-U4942)</f>
        <v/>
      </c>
      <c r="AS4942" s="13" t="n"/>
      <c r="AT4942" s="13" t="n"/>
      <c r="AU4942" s="13" t="n"/>
    </row>
    <row r="4943">
      <c r="C4943" s="13" t="n">
        <v>70</v>
      </c>
      <c r="D4943" s="13">
        <f>Retailers_stock_balance!D7553</f>
        <v/>
      </c>
      <c r="E4943" s="13">
        <f>Retailers_stock_balance!E7553</f>
        <v/>
      </c>
      <c r="F4943" s="13">
        <f>Retailers_stock_balance!F7553</f>
        <v/>
      </c>
      <c r="T4943" s="14">
        <f>IF(F4942=24,SUM(D4943:F5132),"")</f>
        <v/>
      </c>
      <c r="U4943" s="14" t="n">
        <v>0</v>
      </c>
      <c r="V4943" s="14">
        <f>IF(T4943="","",T4943-U4943)</f>
        <v/>
      </c>
      <c r="AS4943" s="13" t="n"/>
      <c r="AT4943" s="13" t="n"/>
      <c r="AU4943" s="13" t="n"/>
    </row>
    <row r="4944">
      <c r="C4944" s="13" t="n">
        <v>71</v>
      </c>
      <c r="D4944" s="13">
        <f>Retailers_stock_balance!D7554</f>
        <v/>
      </c>
      <c r="E4944" s="13">
        <f>Retailers_stock_balance!E7554</f>
        <v/>
      </c>
      <c r="F4944" s="13">
        <f>Retailers_stock_balance!F7554</f>
        <v/>
      </c>
      <c r="T4944" s="14">
        <f>IF(F4943=24,SUM(D4944:F5133),"")</f>
        <v/>
      </c>
      <c r="U4944" s="14" t="n">
        <v>0</v>
      </c>
      <c r="V4944" s="14">
        <f>IF(T4944="","",T4944-U4944)</f>
        <v/>
      </c>
      <c r="AS4944" s="13" t="n"/>
      <c r="AT4944" s="13" t="n"/>
      <c r="AU4944" s="13" t="n"/>
    </row>
    <row r="4945">
      <c r="C4945" s="13" t="n">
        <v>72</v>
      </c>
      <c r="D4945" s="13">
        <f>Retailers_stock_balance!D7555</f>
        <v/>
      </c>
      <c r="E4945" s="13">
        <f>Retailers_stock_balance!E7555</f>
        <v/>
      </c>
      <c r="F4945" s="13">
        <f>Retailers_stock_balance!F7555</f>
        <v/>
      </c>
      <c r="T4945" s="14">
        <f>IF(F4944=24,SUM(D4945:F5134),"")</f>
        <v/>
      </c>
      <c r="U4945" s="14" t="n">
        <v>0</v>
      </c>
      <c r="V4945" s="14">
        <f>IF(T4945="","",T4945-U4945)</f>
        <v/>
      </c>
      <c r="AS4945" s="13" t="n"/>
      <c r="AT4945" s="13" t="n"/>
      <c r="AU4945" s="13" t="n"/>
    </row>
    <row r="4946">
      <c r="C4946" s="13" t="n">
        <v>73</v>
      </c>
      <c r="D4946" s="13">
        <f>Retailers_stock_balance!D7556</f>
        <v/>
      </c>
      <c r="E4946" s="13">
        <f>Retailers_stock_balance!E7556</f>
        <v/>
      </c>
      <c r="F4946" s="13">
        <f>Retailers_stock_balance!F7556</f>
        <v/>
      </c>
      <c r="T4946" s="14">
        <f>IF(F4945=24,SUM(D4946:F5135),"")</f>
        <v/>
      </c>
      <c r="U4946" s="14" t="n">
        <v>0</v>
      </c>
      <c r="V4946" s="14">
        <f>IF(T4946="","",T4946-U4946)</f>
        <v/>
      </c>
      <c r="AS4946" s="13" t="n"/>
      <c r="AT4946" s="13" t="n"/>
      <c r="AU4946" s="13" t="n"/>
    </row>
    <row r="4947">
      <c r="C4947" s="13" t="n">
        <v>74</v>
      </c>
      <c r="D4947" s="13">
        <f>Retailers_stock_balance!D7557</f>
        <v/>
      </c>
      <c r="E4947" s="13">
        <f>Retailers_stock_balance!E7557</f>
        <v/>
      </c>
      <c r="F4947" s="13">
        <f>Retailers_stock_balance!F7557</f>
        <v/>
      </c>
      <c r="T4947" s="14">
        <f>IF(F4946=24,SUM(D4947:F5136),"")</f>
        <v/>
      </c>
      <c r="U4947" s="14" t="n">
        <v>0</v>
      </c>
      <c r="V4947" s="14">
        <f>IF(T4947="","",T4947-U4947)</f>
        <v/>
      </c>
      <c r="AS4947" s="13" t="n"/>
      <c r="AT4947" s="13" t="n"/>
      <c r="AU4947" s="13" t="n"/>
    </row>
    <row r="4948">
      <c r="C4948" s="13" t="n">
        <v>75</v>
      </c>
      <c r="D4948" s="13">
        <f>Retailers_stock_balance!D7558</f>
        <v/>
      </c>
      <c r="E4948" s="13">
        <f>Retailers_stock_balance!E7558</f>
        <v/>
      </c>
      <c r="F4948" s="13">
        <f>Retailers_stock_balance!F7558</f>
        <v/>
      </c>
      <c r="T4948" s="14">
        <f>IF(F4947=24,SUM(D4948:F5137),"")</f>
        <v/>
      </c>
      <c r="U4948" s="14" t="n">
        <v>0</v>
      </c>
      <c r="V4948" s="14">
        <f>IF(T4948="","",T4948-U4948)</f>
        <v/>
      </c>
      <c r="AS4948" s="13" t="n"/>
      <c r="AT4948" s="13" t="n"/>
      <c r="AU4948" s="13" t="n"/>
    </row>
    <row r="4949">
      <c r="C4949" s="13" t="n">
        <v>76</v>
      </c>
      <c r="D4949" s="13">
        <f>Retailers_stock_balance!D7559</f>
        <v/>
      </c>
      <c r="E4949" s="13">
        <f>Retailers_stock_balance!E7559</f>
        <v/>
      </c>
      <c r="F4949" s="13">
        <f>Retailers_stock_balance!F7559</f>
        <v/>
      </c>
      <c r="T4949" s="14">
        <f>IF(F4948=24,SUM(D4949:F5138),"")</f>
        <v/>
      </c>
      <c r="U4949" s="14" t="n">
        <v>0</v>
      </c>
      <c r="V4949" s="14">
        <f>IF(T4949="","",T4949-U4949)</f>
        <v/>
      </c>
      <c r="AS4949" s="13" t="n"/>
      <c r="AT4949" s="13" t="n"/>
      <c r="AU4949" s="13" t="n"/>
    </row>
    <row r="4950">
      <c r="C4950" s="13" t="n">
        <v>77</v>
      </c>
      <c r="D4950" s="13">
        <f>Retailers_stock_balance!D7560</f>
        <v/>
      </c>
      <c r="E4950" s="13">
        <f>Retailers_stock_balance!E7560</f>
        <v/>
      </c>
      <c r="F4950" s="13">
        <f>Retailers_stock_balance!F7560</f>
        <v/>
      </c>
      <c r="T4950" s="14">
        <f>IF(F4949=24,SUM(D4950:F5139),"")</f>
        <v/>
      </c>
      <c r="U4950" s="14" t="n">
        <v>0</v>
      </c>
      <c r="V4950" s="14">
        <f>IF(T4950="","",T4950-U4950)</f>
        <v/>
      </c>
      <c r="AS4950" s="13" t="n"/>
      <c r="AT4950" s="13" t="n"/>
      <c r="AU4950" s="13" t="n"/>
    </row>
    <row r="4951">
      <c r="C4951" s="13" t="n">
        <v>78</v>
      </c>
      <c r="D4951" s="13">
        <f>Retailers_stock_balance!D7561</f>
        <v/>
      </c>
      <c r="E4951" s="13">
        <f>Retailers_stock_balance!E7561</f>
        <v/>
      </c>
      <c r="F4951" s="13">
        <f>Retailers_stock_balance!F7561</f>
        <v/>
      </c>
      <c r="T4951" s="14">
        <f>IF(F4950=24,SUM(D4951:F5140),"")</f>
        <v/>
      </c>
      <c r="U4951" s="14" t="n">
        <v>0</v>
      </c>
      <c r="V4951" s="14">
        <f>IF(T4951="","",T4951-U4951)</f>
        <v/>
      </c>
      <c r="AS4951" s="13" t="n"/>
      <c r="AT4951" s="13" t="n"/>
      <c r="AU4951" s="13" t="n"/>
    </row>
    <row r="4952">
      <c r="C4952" s="13" t="n">
        <v>79</v>
      </c>
      <c r="D4952" s="13">
        <f>Retailers_stock_balance!D7562</f>
        <v/>
      </c>
      <c r="E4952" s="13">
        <f>Retailers_stock_balance!E7562</f>
        <v/>
      </c>
      <c r="F4952" s="13">
        <f>Retailers_stock_balance!F7562</f>
        <v/>
      </c>
      <c r="T4952" s="14">
        <f>IF(F4951=24,SUM(D4952:F5141),"")</f>
        <v/>
      </c>
      <c r="U4952" s="14" t="n">
        <v>0</v>
      </c>
      <c r="V4952" s="14">
        <f>IF(T4952="","",T4952-U4952)</f>
        <v/>
      </c>
      <c r="AS4952" s="13" t="n"/>
      <c r="AT4952" s="13" t="n"/>
      <c r="AU4952" s="13" t="n"/>
    </row>
    <row r="4953">
      <c r="C4953" s="13" t="n">
        <v>80</v>
      </c>
      <c r="D4953" s="13">
        <f>Retailers_stock_balance!D7563</f>
        <v/>
      </c>
      <c r="E4953" s="13">
        <f>Retailers_stock_balance!E7563</f>
        <v/>
      </c>
      <c r="F4953" s="13">
        <f>Retailers_stock_balance!F7563</f>
        <v/>
      </c>
      <c r="T4953" s="14">
        <f>IF(F4952=24,SUM(D4953:F5142),"")</f>
        <v/>
      </c>
      <c r="U4953" s="14" t="n">
        <v>0</v>
      </c>
      <c r="V4953" s="14">
        <f>IF(T4953="","",T4953-U4953)</f>
        <v/>
      </c>
      <c r="AS4953" s="13" t="n"/>
      <c r="AT4953" s="13" t="n"/>
      <c r="AU4953" s="13" t="n"/>
    </row>
    <row r="4954">
      <c r="C4954" s="13" t="n">
        <v>81</v>
      </c>
      <c r="D4954" s="13">
        <f>Retailers_stock_balance!D7564</f>
        <v/>
      </c>
      <c r="E4954" s="13">
        <f>Retailers_stock_balance!E7564</f>
        <v/>
      </c>
      <c r="F4954" s="13">
        <f>Retailers_stock_balance!F7564</f>
        <v/>
      </c>
      <c r="T4954" s="14">
        <f>IF(F4953=24,SUM(D4954:F5143),"")</f>
        <v/>
      </c>
      <c r="U4954" s="14" t="n">
        <v>0</v>
      </c>
      <c r="V4954" s="14">
        <f>IF(T4954="","",T4954-U4954)</f>
        <v/>
      </c>
      <c r="AS4954" s="13" t="n"/>
      <c r="AT4954" s="13" t="n"/>
      <c r="AU4954" s="13" t="n"/>
    </row>
    <row r="4955">
      <c r="C4955" s="13" t="n">
        <v>82</v>
      </c>
      <c r="D4955" s="13">
        <f>Retailers_stock_balance!D7565</f>
        <v/>
      </c>
      <c r="E4955" s="13">
        <f>Retailers_stock_balance!E7565</f>
        <v/>
      </c>
      <c r="F4955" s="13">
        <f>Retailers_stock_balance!F7565</f>
        <v/>
      </c>
      <c r="T4955" s="14">
        <f>IF(F4954=24,SUM(D4955:F5144),"")</f>
        <v/>
      </c>
      <c r="U4955" s="14" t="n">
        <v>0</v>
      </c>
      <c r="V4955" s="14">
        <f>IF(T4955="","",T4955-U4955)</f>
        <v/>
      </c>
      <c r="AS4955" s="13" t="n"/>
      <c r="AT4955" s="13" t="n"/>
      <c r="AU4955" s="13" t="n"/>
    </row>
    <row r="4956">
      <c r="C4956" s="13" t="n">
        <v>83</v>
      </c>
      <c r="D4956" s="13">
        <f>Retailers_stock_balance!D7566</f>
        <v/>
      </c>
      <c r="E4956" s="13">
        <f>Retailers_stock_balance!E7566</f>
        <v/>
      </c>
      <c r="F4956" s="13">
        <f>Retailers_stock_balance!F7566</f>
        <v/>
      </c>
      <c r="T4956" s="14">
        <f>IF(F4955=24,SUM(D4956:F5145),"")</f>
        <v/>
      </c>
      <c r="U4956" s="14" t="n">
        <v>0</v>
      </c>
      <c r="V4956" s="14">
        <f>IF(T4956="","",T4956-U4956)</f>
        <v/>
      </c>
      <c r="AS4956" s="13" t="n"/>
      <c r="AT4956" s="13" t="n"/>
      <c r="AU4956" s="13" t="n"/>
    </row>
    <row r="4957">
      <c r="C4957" s="13" t="n">
        <v>84</v>
      </c>
      <c r="D4957" s="13">
        <f>Retailers_stock_balance!D7567</f>
        <v/>
      </c>
      <c r="E4957" s="13">
        <f>Retailers_stock_balance!E7567</f>
        <v/>
      </c>
      <c r="F4957" s="13">
        <f>Retailers_stock_balance!F7567</f>
        <v/>
      </c>
      <c r="T4957" s="14">
        <f>IF(F4956=24,SUM(D4957:F5146),"")</f>
        <v/>
      </c>
      <c r="U4957" s="14" t="n">
        <v>0</v>
      </c>
      <c r="V4957" s="14">
        <f>IF(T4957="","",T4957-U4957)</f>
        <v/>
      </c>
      <c r="AS4957" s="13" t="n"/>
      <c r="AT4957" s="13" t="n"/>
      <c r="AU4957" s="13" t="n"/>
    </row>
    <row r="4958">
      <c r="C4958" s="13" t="n">
        <v>85</v>
      </c>
      <c r="D4958" s="13">
        <f>Retailers_stock_balance!D7568</f>
        <v/>
      </c>
      <c r="E4958" s="13">
        <f>Retailers_stock_balance!E7568</f>
        <v/>
      </c>
      <c r="F4958" s="13">
        <f>Retailers_stock_balance!F7568</f>
        <v/>
      </c>
      <c r="T4958" s="14">
        <f>IF(F4957=24,SUM(D4958:F5147),"")</f>
        <v/>
      </c>
      <c r="U4958" s="14" t="n">
        <v>0</v>
      </c>
      <c r="V4958" s="14">
        <f>IF(T4958="","",T4958-U4958)</f>
        <v/>
      </c>
      <c r="AS4958" s="13" t="n"/>
      <c r="AT4958" s="13" t="n"/>
      <c r="AU4958" s="13" t="n"/>
    </row>
    <row r="4959">
      <c r="C4959" s="13" t="n">
        <v>86</v>
      </c>
      <c r="D4959" s="13">
        <f>Retailers_stock_balance!D7569</f>
        <v/>
      </c>
      <c r="E4959" s="13">
        <f>Retailers_stock_balance!E7569</f>
        <v/>
      </c>
      <c r="F4959" s="13">
        <f>Retailers_stock_balance!F7569</f>
        <v/>
      </c>
      <c r="T4959" s="14">
        <f>IF(F4958=24,SUM(D4959:F5148),"")</f>
        <v/>
      </c>
      <c r="U4959" s="14" t="n">
        <v>0</v>
      </c>
      <c r="V4959" s="14">
        <f>IF(T4959="","",T4959-U4959)</f>
        <v/>
      </c>
      <c r="AS4959" s="13" t="n"/>
      <c r="AT4959" s="13" t="n"/>
      <c r="AU4959" s="13" t="n"/>
    </row>
    <row r="4960">
      <c r="C4960" s="13" t="n">
        <v>87</v>
      </c>
      <c r="D4960" s="13">
        <f>Retailers_stock_balance!D7570</f>
        <v/>
      </c>
      <c r="E4960" s="13">
        <f>Retailers_stock_balance!E7570</f>
        <v/>
      </c>
      <c r="F4960" s="13">
        <f>Retailers_stock_balance!F7570</f>
        <v/>
      </c>
      <c r="T4960" s="14">
        <f>IF(F4959=24,SUM(D4960:F5149),"")</f>
        <v/>
      </c>
      <c r="U4960" s="14" t="n">
        <v>0</v>
      </c>
      <c r="V4960" s="14">
        <f>IF(T4960="","",T4960-U4960)</f>
        <v/>
      </c>
      <c r="AS4960" s="13" t="n"/>
      <c r="AT4960" s="13" t="n"/>
      <c r="AU4960" s="13" t="n"/>
    </row>
    <row r="4961">
      <c r="C4961" s="13" t="n">
        <v>88</v>
      </c>
      <c r="D4961" s="13">
        <f>Retailers_stock_balance!D7571</f>
        <v/>
      </c>
      <c r="E4961" s="13">
        <f>Retailers_stock_balance!E7571</f>
        <v/>
      </c>
      <c r="F4961" s="13">
        <f>Retailers_stock_balance!F7571</f>
        <v/>
      </c>
      <c r="T4961" s="14">
        <f>IF(F4960=24,SUM(D4961:F5150),"")</f>
        <v/>
      </c>
      <c r="U4961" s="14" t="n">
        <v>0</v>
      </c>
      <c r="V4961" s="14">
        <f>IF(T4961="","",T4961-U4961)</f>
        <v/>
      </c>
      <c r="AS4961" s="13" t="n"/>
      <c r="AT4961" s="13" t="n"/>
      <c r="AU4961" s="13" t="n"/>
    </row>
    <row r="4962">
      <c r="C4962" s="13" t="n">
        <v>89</v>
      </c>
      <c r="D4962" s="13">
        <f>Retailers_stock_balance!D7572</f>
        <v/>
      </c>
      <c r="E4962" s="13">
        <f>Retailers_stock_balance!E7572</f>
        <v/>
      </c>
      <c r="F4962" s="13">
        <f>Retailers_stock_balance!F7572</f>
        <v/>
      </c>
      <c r="T4962" s="14">
        <f>IF(F4961=24,SUM(D4962:F5151),"")</f>
        <v/>
      </c>
      <c r="U4962" s="14" t="n">
        <v>0</v>
      </c>
      <c r="V4962" s="14">
        <f>IF(T4962="","",T4962-U4962)</f>
        <v/>
      </c>
      <c r="AS4962" s="13" t="n"/>
      <c r="AT4962" s="13" t="n"/>
      <c r="AU4962" s="13" t="n"/>
    </row>
    <row r="4963">
      <c r="C4963" s="13" t="n">
        <v>90</v>
      </c>
      <c r="D4963" s="13">
        <f>Retailers_stock_balance!D7573</f>
        <v/>
      </c>
      <c r="E4963" s="13">
        <f>Retailers_stock_balance!E7573</f>
        <v/>
      </c>
      <c r="F4963" s="13">
        <f>Retailers_stock_balance!F7573</f>
        <v/>
      </c>
      <c r="T4963" s="14">
        <f>IF(F4962=24,SUM(D4963:F5152),"")</f>
        <v/>
      </c>
      <c r="U4963" s="14" t="n">
        <v>0</v>
      </c>
      <c r="V4963" s="14">
        <f>IF(T4963="","",T4963-U4963)</f>
        <v/>
      </c>
      <c r="AS4963" s="13" t="n"/>
      <c r="AT4963" s="13" t="n"/>
      <c r="AU4963" s="13" t="n"/>
    </row>
    <row r="4964">
      <c r="C4964" s="13" t="n">
        <v>91</v>
      </c>
      <c r="D4964" s="13">
        <f>Retailers_stock_balance!D7574</f>
        <v/>
      </c>
      <c r="E4964" s="13">
        <f>Retailers_stock_balance!E7574</f>
        <v/>
      </c>
      <c r="F4964" s="13">
        <f>Retailers_stock_balance!F7574</f>
        <v/>
      </c>
      <c r="T4964" s="14">
        <f>IF(F4963=24,SUM(D4964:F5153),"")</f>
        <v/>
      </c>
      <c r="U4964" s="14" t="n">
        <v>0</v>
      </c>
      <c r="V4964" s="14">
        <f>IF(T4964="","",T4964-U4964)</f>
        <v/>
      </c>
      <c r="AS4964" s="13" t="n"/>
      <c r="AT4964" s="13" t="n"/>
      <c r="AU4964" s="13" t="n"/>
    </row>
    <row r="4965">
      <c r="C4965" s="13" t="n">
        <v>92</v>
      </c>
      <c r="D4965" s="13">
        <f>Retailers_stock_balance!D7575</f>
        <v/>
      </c>
      <c r="E4965" s="13">
        <f>Retailers_stock_balance!E7575</f>
        <v/>
      </c>
      <c r="F4965" s="13">
        <f>Retailers_stock_balance!F7575</f>
        <v/>
      </c>
      <c r="T4965" s="14">
        <f>IF(F4964=24,SUM(D4965:F5154),"")</f>
        <v/>
      </c>
      <c r="U4965" s="14" t="n">
        <v>0</v>
      </c>
      <c r="V4965" s="14">
        <f>IF(T4965="","",T4965-U4965)</f>
        <v/>
      </c>
      <c r="AS4965" s="13" t="n"/>
      <c r="AT4965" s="13" t="n"/>
      <c r="AU4965" s="13" t="n"/>
    </row>
    <row r="4966">
      <c r="C4966" s="13" t="n">
        <v>93</v>
      </c>
      <c r="D4966" s="13">
        <f>Retailers_stock_balance!D7576</f>
        <v/>
      </c>
      <c r="E4966" s="13">
        <f>Retailers_stock_balance!E7576</f>
        <v/>
      </c>
      <c r="F4966" s="13">
        <f>Retailers_stock_balance!F7576</f>
        <v/>
      </c>
      <c r="T4966" s="14">
        <f>IF(F4965=24,SUM(D4966:F5155),"")</f>
        <v/>
      </c>
      <c r="U4966" s="14" t="n">
        <v>0</v>
      </c>
      <c r="V4966" s="14">
        <f>IF(T4966="","",T4966-U4966)</f>
        <v/>
      </c>
      <c r="AS4966" s="13" t="n"/>
      <c r="AT4966" s="13" t="n"/>
      <c r="AU4966" s="13" t="n"/>
    </row>
    <row r="4967">
      <c r="C4967" s="13" t="n">
        <v>94</v>
      </c>
      <c r="D4967" s="13">
        <f>Retailers_stock_balance!D7577</f>
        <v/>
      </c>
      <c r="E4967" s="13">
        <f>Retailers_stock_balance!E7577</f>
        <v/>
      </c>
      <c r="F4967" s="13">
        <f>Retailers_stock_balance!F7577</f>
        <v/>
      </c>
      <c r="T4967" s="14">
        <f>IF(F4966=24,SUM(D4967:F5156),"")</f>
        <v/>
      </c>
      <c r="U4967" s="14" t="n">
        <v>0</v>
      </c>
      <c r="V4967" s="14">
        <f>IF(T4967="","",T4967-U4967)</f>
        <v/>
      </c>
      <c r="AS4967" s="13" t="n"/>
      <c r="AT4967" s="13" t="n"/>
      <c r="AU4967" s="13" t="n"/>
    </row>
    <row r="4968">
      <c r="C4968" s="13" t="n">
        <v>95</v>
      </c>
      <c r="D4968" s="13">
        <f>Retailers_stock_balance!D7578</f>
        <v/>
      </c>
      <c r="E4968" s="13">
        <f>Retailers_stock_balance!E7578</f>
        <v/>
      </c>
      <c r="F4968" s="13">
        <f>Retailers_stock_balance!F7578</f>
        <v/>
      </c>
      <c r="T4968" s="14">
        <f>IF(F4967=24,SUM(D4968:F5157),"")</f>
        <v/>
      </c>
      <c r="U4968" s="14" t="n">
        <v>0</v>
      </c>
      <c r="V4968" s="14">
        <f>IF(T4968="","",T4968-U4968)</f>
        <v/>
      </c>
      <c r="AS4968" s="13" t="n"/>
      <c r="AT4968" s="13" t="n"/>
      <c r="AU4968" s="13" t="n"/>
    </row>
    <row r="4969">
      <c r="C4969" s="13" t="n">
        <v>96</v>
      </c>
      <c r="D4969" s="13">
        <f>Retailers_stock_balance!D7579</f>
        <v/>
      </c>
      <c r="E4969" s="13">
        <f>Retailers_stock_balance!E7579</f>
        <v/>
      </c>
      <c r="F4969" s="13">
        <f>Retailers_stock_balance!F7579</f>
        <v/>
      </c>
      <c r="T4969" s="14">
        <f>IF(F4968=24,SUM(D4969:F5158),"")</f>
        <v/>
      </c>
      <c r="U4969" s="14" t="n">
        <v>0</v>
      </c>
      <c r="V4969" s="14">
        <f>IF(T4969="","",T4969-U4969)</f>
        <v/>
      </c>
      <c r="AS4969" s="13" t="n"/>
      <c r="AT4969" s="13" t="n"/>
      <c r="AU4969" s="13" t="n"/>
    </row>
    <row r="4970">
      <c r="C4970" s="13" t="n">
        <v>97</v>
      </c>
      <c r="D4970" s="13">
        <f>Retailers_stock_balance!D7580</f>
        <v/>
      </c>
      <c r="E4970" s="13">
        <f>Retailers_stock_balance!E7580</f>
        <v/>
      </c>
      <c r="F4970" s="13">
        <f>Retailers_stock_balance!F7580</f>
        <v/>
      </c>
      <c r="T4970" s="14">
        <f>IF(F4969=24,SUM(D4970:F5159),"")</f>
        <v/>
      </c>
      <c r="U4970" s="14" t="n">
        <v>0</v>
      </c>
      <c r="V4970" s="14">
        <f>IF(T4970="","",T4970-U4970)</f>
        <v/>
      </c>
      <c r="AS4970" s="13" t="n"/>
      <c r="AT4970" s="13" t="n"/>
      <c r="AU4970" s="13" t="n"/>
    </row>
    <row r="4971">
      <c r="C4971" s="13" t="n">
        <v>98</v>
      </c>
      <c r="D4971" s="13">
        <f>Retailers_stock_balance!D7581</f>
        <v/>
      </c>
      <c r="E4971" s="13">
        <f>Retailers_stock_balance!E7581</f>
        <v/>
      </c>
      <c r="F4971" s="13">
        <f>Retailers_stock_balance!F7581</f>
        <v/>
      </c>
      <c r="T4971" s="14">
        <f>IF(F4970=24,SUM(D4971:F5160),"")</f>
        <v/>
      </c>
      <c r="U4971" s="14" t="n">
        <v>0</v>
      </c>
      <c r="V4971" s="14">
        <f>IF(T4971="","",T4971-U4971)</f>
        <v/>
      </c>
      <c r="AS4971" s="13" t="n"/>
      <c r="AT4971" s="13" t="n"/>
      <c r="AU4971" s="13" t="n"/>
    </row>
    <row r="4972">
      <c r="C4972" s="13" t="n">
        <v>99</v>
      </c>
      <c r="D4972" s="13">
        <f>Retailers_stock_balance!D7582</f>
        <v/>
      </c>
      <c r="E4972" s="13">
        <f>Retailers_stock_balance!E7582</f>
        <v/>
      </c>
      <c r="F4972" s="13">
        <f>Retailers_stock_balance!F7582</f>
        <v/>
      </c>
      <c r="T4972" s="14">
        <f>IF(F4971=24,SUM(D4972:F5161),"")</f>
        <v/>
      </c>
      <c r="U4972" s="14" t="n">
        <v>0</v>
      </c>
      <c r="V4972" s="14">
        <f>IF(T4972="","",T4972-U4972)</f>
        <v/>
      </c>
      <c r="AS4972" s="13" t="n"/>
      <c r="AT4972" s="13" t="n"/>
      <c r="AU4972" s="13" t="n"/>
    </row>
    <row r="4973">
      <c r="C4973" s="13" t="n">
        <v>100</v>
      </c>
      <c r="D4973" s="13">
        <f>Retailers_stock_balance!D7583</f>
        <v/>
      </c>
      <c r="E4973" s="13">
        <f>Retailers_stock_balance!E7583</f>
        <v/>
      </c>
      <c r="F4973" s="13">
        <f>Retailers_stock_balance!F7583</f>
        <v/>
      </c>
      <c r="T4973" s="14">
        <f>IF(F4972=24,SUM(D4973:F5162),"")</f>
        <v/>
      </c>
      <c r="U4973" s="14" t="n">
        <v>0</v>
      </c>
      <c r="V4973" s="14">
        <f>IF(T4973="","",T4973-U4973)</f>
        <v/>
      </c>
      <c r="AS4973" s="13" t="n"/>
      <c r="AT4973" s="13" t="n"/>
      <c r="AU4973" s="13" t="n"/>
    </row>
    <row r="4974">
      <c r="C4974" s="13" t="n">
        <v>101</v>
      </c>
      <c r="D4974" s="13">
        <f>Retailers_stock_balance!D7584</f>
        <v/>
      </c>
      <c r="E4974" s="13">
        <f>Retailers_stock_balance!E7584</f>
        <v/>
      </c>
      <c r="F4974" s="13">
        <f>Retailers_stock_balance!F7584</f>
        <v/>
      </c>
      <c r="T4974" s="14">
        <f>IF(F4973=24,SUM(D4974:F5163),"")</f>
        <v/>
      </c>
      <c r="U4974" s="14" t="n">
        <v>0</v>
      </c>
      <c r="V4974" s="14">
        <f>IF(T4974="","",T4974-U4974)</f>
        <v/>
      </c>
      <c r="AS4974" s="13" t="n"/>
      <c r="AT4974" s="13" t="n"/>
      <c r="AU4974" s="13" t="n"/>
    </row>
    <row r="4975">
      <c r="C4975" s="13" t="n">
        <v>102</v>
      </c>
      <c r="D4975" s="13">
        <f>Retailers_stock_balance!D7585</f>
        <v/>
      </c>
      <c r="E4975" s="13">
        <f>Retailers_stock_balance!E7585</f>
        <v/>
      </c>
      <c r="F4975" s="13">
        <f>Retailers_stock_balance!F7585</f>
        <v/>
      </c>
      <c r="T4975" s="14">
        <f>IF(F4974=24,SUM(D4975:F5164),"")</f>
        <v/>
      </c>
      <c r="U4975" s="14" t="n">
        <v>0</v>
      </c>
      <c r="V4975" s="14">
        <f>IF(T4975="","",T4975-U4975)</f>
        <v/>
      </c>
      <c r="AS4975" s="13" t="n"/>
      <c r="AT4975" s="13" t="n"/>
      <c r="AU4975" s="13" t="n"/>
    </row>
    <row r="4976">
      <c r="C4976" s="13" t="n">
        <v>103</v>
      </c>
      <c r="D4976" s="13">
        <f>Retailers_stock_balance!D7586</f>
        <v/>
      </c>
      <c r="E4976" s="13">
        <f>Retailers_stock_balance!E7586</f>
        <v/>
      </c>
      <c r="F4976" s="13">
        <f>Retailers_stock_balance!F7586</f>
        <v/>
      </c>
      <c r="T4976" s="14">
        <f>IF(F4975=24,SUM(D4976:F5165),"")</f>
        <v/>
      </c>
      <c r="U4976" s="14" t="n">
        <v>0</v>
      </c>
      <c r="V4976" s="14">
        <f>IF(T4976="","",T4976-U4976)</f>
        <v/>
      </c>
      <c r="AS4976" s="13" t="n"/>
      <c r="AT4976" s="13" t="n"/>
      <c r="AU4976" s="13" t="n"/>
    </row>
    <row r="4977">
      <c r="C4977" s="13" t="n">
        <v>104</v>
      </c>
      <c r="D4977" s="13">
        <f>Retailers_stock_balance!D7587</f>
        <v/>
      </c>
      <c r="E4977" s="13">
        <f>Retailers_stock_balance!E7587</f>
        <v/>
      </c>
      <c r="F4977" s="13">
        <f>Retailers_stock_balance!F7587</f>
        <v/>
      </c>
      <c r="T4977" s="14">
        <f>IF(F4976=24,SUM(D4977:F5166),"")</f>
        <v/>
      </c>
      <c r="U4977" s="14" t="n">
        <v>0</v>
      </c>
      <c r="V4977" s="14">
        <f>IF(T4977="","",T4977-U4977)</f>
        <v/>
      </c>
      <c r="AS4977" s="13" t="n"/>
      <c r="AT4977" s="13" t="n"/>
      <c r="AU4977" s="13" t="n"/>
    </row>
    <row r="4978">
      <c r="C4978" s="13" t="n">
        <v>105</v>
      </c>
      <c r="D4978" s="13">
        <f>Retailers_stock_balance!D7588</f>
        <v/>
      </c>
      <c r="E4978" s="13">
        <f>Retailers_stock_balance!E7588</f>
        <v/>
      </c>
      <c r="F4978" s="13">
        <f>Retailers_stock_balance!F7588</f>
        <v/>
      </c>
      <c r="T4978" s="14">
        <f>IF(F4977=24,SUM(D4978:F5167),"")</f>
        <v/>
      </c>
      <c r="U4978" s="14" t="n">
        <v>0</v>
      </c>
      <c r="V4978" s="14">
        <f>IF(T4978="","",T4978-U4978)</f>
        <v/>
      </c>
      <c r="AS4978" s="13" t="n"/>
      <c r="AT4978" s="13" t="n"/>
      <c r="AU4978" s="13" t="n"/>
    </row>
    <row r="4979">
      <c r="C4979" s="13" t="n">
        <v>106</v>
      </c>
      <c r="D4979" s="13">
        <f>Retailers_stock_balance!D7589</f>
        <v/>
      </c>
      <c r="E4979" s="13">
        <f>Retailers_stock_balance!E7589</f>
        <v/>
      </c>
      <c r="F4979" s="13">
        <f>Retailers_stock_balance!F7589</f>
        <v/>
      </c>
      <c r="T4979" s="14">
        <f>IF(F4978=24,SUM(D4979:F5168),"")</f>
        <v/>
      </c>
      <c r="U4979" s="14" t="n">
        <v>0</v>
      </c>
      <c r="V4979" s="14">
        <f>IF(T4979="","",T4979-U4979)</f>
        <v/>
      </c>
      <c r="AS4979" s="13" t="n"/>
      <c r="AT4979" s="13" t="n"/>
      <c r="AU4979" s="13" t="n"/>
    </row>
    <row r="4980">
      <c r="C4980" s="13" t="n">
        <v>107</v>
      </c>
      <c r="D4980" s="13">
        <f>Retailers_stock_balance!D7590</f>
        <v/>
      </c>
      <c r="E4980" s="13">
        <f>Retailers_stock_balance!E7590</f>
        <v/>
      </c>
      <c r="F4980" s="13">
        <f>Retailers_stock_balance!F7590</f>
        <v/>
      </c>
      <c r="T4980" s="14">
        <f>IF(F4979=24,SUM(D4980:F5169),"")</f>
        <v/>
      </c>
      <c r="U4980" s="14" t="n">
        <v>0</v>
      </c>
      <c r="V4980" s="14">
        <f>IF(T4980="","",T4980-U4980)</f>
        <v/>
      </c>
      <c r="AS4980" s="13" t="n"/>
      <c r="AT4980" s="13" t="n"/>
      <c r="AU4980" s="13" t="n"/>
    </row>
    <row r="4981">
      <c r="C4981" s="13" t="n">
        <v>108</v>
      </c>
      <c r="D4981" s="13">
        <f>Retailers_stock_balance!D7591</f>
        <v/>
      </c>
      <c r="E4981" s="13">
        <f>Retailers_stock_balance!E7591</f>
        <v/>
      </c>
      <c r="F4981" s="13">
        <f>Retailers_stock_balance!F7591</f>
        <v/>
      </c>
      <c r="T4981" s="14">
        <f>IF(F4980=24,SUM(D4981:F5170),"")</f>
        <v/>
      </c>
      <c r="U4981" s="14" t="n">
        <v>0</v>
      </c>
      <c r="V4981" s="14">
        <f>IF(T4981="","",T4981-U4981)</f>
        <v/>
      </c>
      <c r="AS4981" s="13" t="n"/>
      <c r="AT4981" s="13" t="n"/>
      <c r="AU4981" s="13" t="n"/>
    </row>
    <row r="4982">
      <c r="C4982" s="13" t="n">
        <v>109</v>
      </c>
      <c r="D4982" s="13">
        <f>Retailers_stock_balance!D7592</f>
        <v/>
      </c>
      <c r="E4982" s="13">
        <f>Retailers_stock_balance!E7592</f>
        <v/>
      </c>
      <c r="F4982" s="13">
        <f>Retailers_stock_balance!F7592</f>
        <v/>
      </c>
      <c r="T4982" s="14">
        <f>IF(F4981=24,SUM(D4982:F5171),"")</f>
        <v/>
      </c>
      <c r="U4982" s="14" t="n">
        <v>0</v>
      </c>
      <c r="V4982" s="14">
        <f>IF(T4982="","",T4982-U4982)</f>
        <v/>
      </c>
      <c r="AS4982" s="13" t="n"/>
      <c r="AT4982" s="13" t="n"/>
      <c r="AU4982" s="13" t="n"/>
    </row>
    <row r="4983">
      <c r="C4983" s="13" t="n">
        <v>110</v>
      </c>
      <c r="D4983" s="13">
        <f>Retailers_stock_balance!D7593</f>
        <v/>
      </c>
      <c r="E4983" s="13">
        <f>Retailers_stock_balance!E7593</f>
        <v/>
      </c>
      <c r="F4983" s="13">
        <f>Retailers_stock_balance!F7593</f>
        <v/>
      </c>
      <c r="T4983" s="14">
        <f>IF(F4982=24,SUM(D4983:F5172),"")</f>
        <v/>
      </c>
      <c r="U4983" s="14" t="n">
        <v>0</v>
      </c>
      <c r="V4983" s="14">
        <f>IF(T4983="","",T4983-U4983)</f>
        <v/>
      </c>
      <c r="AS4983" s="13" t="n"/>
      <c r="AT4983" s="13" t="n"/>
      <c r="AU4983" s="13" t="n"/>
    </row>
    <row r="4984">
      <c r="C4984" s="13" t="n">
        <v>111</v>
      </c>
      <c r="D4984" s="13">
        <f>Retailers_stock_balance!D7594</f>
        <v/>
      </c>
      <c r="E4984" s="13">
        <f>Retailers_stock_balance!E7594</f>
        <v/>
      </c>
      <c r="F4984" s="13">
        <f>Retailers_stock_balance!F7594</f>
        <v/>
      </c>
      <c r="T4984" s="14">
        <f>IF(F4983=24,SUM(D4984:F5173),"")</f>
        <v/>
      </c>
      <c r="U4984" s="14" t="n">
        <v>0</v>
      </c>
      <c r="V4984" s="14">
        <f>IF(T4984="","",T4984-U4984)</f>
        <v/>
      </c>
      <c r="AS4984" s="13" t="n"/>
      <c r="AT4984" s="13" t="n"/>
      <c r="AU4984" s="13" t="n"/>
    </row>
    <row r="4985">
      <c r="C4985" s="13" t="n">
        <v>112</v>
      </c>
      <c r="D4985" s="13">
        <f>Retailers_stock_balance!D7595</f>
        <v/>
      </c>
      <c r="E4985" s="13">
        <f>Retailers_stock_balance!E7595</f>
        <v/>
      </c>
      <c r="F4985" s="13">
        <f>Retailers_stock_balance!F7595</f>
        <v/>
      </c>
      <c r="T4985" s="14">
        <f>IF(F4984=24,SUM(D4985:F5174),"")</f>
        <v/>
      </c>
      <c r="U4985" s="14" t="n">
        <v>0</v>
      </c>
      <c r="V4985" s="14">
        <f>IF(T4985="","",T4985-U4985)</f>
        <v/>
      </c>
      <c r="AS4985" s="13" t="n"/>
      <c r="AT4985" s="13" t="n"/>
      <c r="AU4985" s="13" t="n"/>
    </row>
    <row r="4986">
      <c r="C4986" s="13" t="n">
        <v>113</v>
      </c>
      <c r="D4986" s="13">
        <f>Retailers_stock_balance!D7596</f>
        <v/>
      </c>
      <c r="E4986" s="13">
        <f>Retailers_stock_balance!E7596</f>
        <v/>
      </c>
      <c r="F4986" s="13">
        <f>Retailers_stock_balance!F7596</f>
        <v/>
      </c>
      <c r="T4986" s="14">
        <f>IF(F4985=24,SUM(D4986:F5175),"")</f>
        <v/>
      </c>
      <c r="U4986" s="14" t="n">
        <v>0</v>
      </c>
      <c r="V4986" s="14">
        <f>IF(T4986="","",T4986-U4986)</f>
        <v/>
      </c>
      <c r="AS4986" s="13" t="n"/>
      <c r="AT4986" s="13" t="n"/>
      <c r="AU4986" s="13" t="n"/>
    </row>
    <row r="4987">
      <c r="C4987" s="13" t="n">
        <v>114</v>
      </c>
      <c r="D4987" s="13">
        <f>Retailers_stock_balance!D7597</f>
        <v/>
      </c>
      <c r="E4987" s="13">
        <f>Retailers_stock_balance!E7597</f>
        <v/>
      </c>
      <c r="F4987" s="13">
        <f>Retailers_stock_balance!F7597</f>
        <v/>
      </c>
      <c r="T4987" s="14">
        <f>IF(F4986=24,SUM(D4987:F5176),"")</f>
        <v/>
      </c>
      <c r="U4987" s="14" t="n">
        <v>0</v>
      </c>
      <c r="V4987" s="14">
        <f>IF(T4987="","",T4987-U4987)</f>
        <v/>
      </c>
      <c r="AS4987" s="13" t="n"/>
      <c r="AT4987" s="13" t="n"/>
      <c r="AU4987" s="13" t="n"/>
    </row>
    <row r="4988">
      <c r="C4988" s="13" t="n">
        <v>115</v>
      </c>
      <c r="D4988" s="13">
        <f>Retailers_stock_balance!D7598</f>
        <v/>
      </c>
      <c r="E4988" s="13">
        <f>Retailers_stock_balance!E7598</f>
        <v/>
      </c>
      <c r="F4988" s="13">
        <f>Retailers_stock_balance!F7598</f>
        <v/>
      </c>
      <c r="T4988" s="14">
        <f>IF(F4987=24,SUM(D4988:F5177),"")</f>
        <v/>
      </c>
      <c r="U4988" s="14" t="n">
        <v>0</v>
      </c>
      <c r="V4988" s="14">
        <f>IF(T4988="","",T4988-U4988)</f>
        <v/>
      </c>
      <c r="AS4988" s="13" t="n"/>
      <c r="AT4988" s="13" t="n"/>
      <c r="AU4988" s="13" t="n"/>
    </row>
    <row r="4989">
      <c r="C4989" s="13" t="n">
        <v>116</v>
      </c>
      <c r="D4989" s="13">
        <f>Retailers_stock_balance!D7599</f>
        <v/>
      </c>
      <c r="E4989" s="13">
        <f>Retailers_stock_balance!E7599</f>
        <v/>
      </c>
      <c r="F4989" s="13">
        <f>Retailers_stock_balance!F7599</f>
        <v/>
      </c>
      <c r="T4989" s="14">
        <f>IF(F4988=24,SUM(D4989:F5178),"")</f>
        <v/>
      </c>
      <c r="U4989" s="14" t="n">
        <v>0</v>
      </c>
      <c r="V4989" s="14">
        <f>IF(T4989="","",T4989-U4989)</f>
        <v/>
      </c>
      <c r="AS4989" s="13" t="n"/>
      <c r="AT4989" s="13" t="n"/>
      <c r="AU4989" s="13" t="n"/>
    </row>
    <row r="4990">
      <c r="C4990" s="13" t="n">
        <v>117</v>
      </c>
      <c r="D4990" s="13">
        <f>Retailers_stock_balance!D7600</f>
        <v/>
      </c>
      <c r="E4990" s="13">
        <f>Retailers_stock_balance!E7600</f>
        <v/>
      </c>
      <c r="F4990" s="13">
        <f>Retailers_stock_balance!F7600</f>
        <v/>
      </c>
      <c r="T4990" s="14">
        <f>IF(F4989=24,SUM(D4990:F5179),"")</f>
        <v/>
      </c>
      <c r="U4990" s="14" t="n">
        <v>0</v>
      </c>
      <c r="V4990" s="14">
        <f>IF(T4990="","",T4990-U4990)</f>
        <v/>
      </c>
      <c r="AS4990" s="13" t="n"/>
      <c r="AT4990" s="13" t="n"/>
      <c r="AU4990" s="13" t="n"/>
    </row>
    <row r="4991">
      <c r="C4991" s="13" t="n">
        <v>118</v>
      </c>
      <c r="D4991" s="13">
        <f>Retailers_stock_balance!D7601</f>
        <v/>
      </c>
      <c r="E4991" s="13">
        <f>Retailers_stock_balance!E7601</f>
        <v/>
      </c>
      <c r="F4991" s="13">
        <f>Retailers_stock_balance!F7601</f>
        <v/>
      </c>
      <c r="T4991" s="14">
        <f>IF(F4990=24,SUM(D4991:F5180),"")</f>
        <v/>
      </c>
      <c r="U4991" s="14" t="n">
        <v>0</v>
      </c>
      <c r="V4991" s="14">
        <f>IF(T4991="","",T4991-U4991)</f>
        <v/>
      </c>
      <c r="AS4991" s="13" t="n"/>
      <c r="AT4991" s="13" t="n"/>
      <c r="AU4991" s="13" t="n"/>
    </row>
    <row r="4992">
      <c r="C4992" s="13" t="n">
        <v>119</v>
      </c>
      <c r="D4992" s="13">
        <f>Retailers_stock_balance!D7602</f>
        <v/>
      </c>
      <c r="E4992" s="13">
        <f>Retailers_stock_balance!E7602</f>
        <v/>
      </c>
      <c r="F4992" s="13">
        <f>Retailers_stock_balance!F7602</f>
        <v/>
      </c>
      <c r="T4992" s="14">
        <f>IF(F4991=24,SUM(D4992:F5181),"")</f>
        <v/>
      </c>
      <c r="U4992" s="14" t="n">
        <v>0</v>
      </c>
      <c r="V4992" s="14">
        <f>IF(T4992="","",T4992-U4992)</f>
        <v/>
      </c>
      <c r="AS4992" s="13" t="n"/>
      <c r="AT4992" s="13" t="n"/>
      <c r="AU4992" s="13" t="n"/>
    </row>
    <row r="4993">
      <c r="C4993" s="13" t="n">
        <v>120</v>
      </c>
      <c r="D4993" s="13">
        <f>Retailers_stock_balance!D7603</f>
        <v/>
      </c>
      <c r="E4993" s="13">
        <f>Retailers_stock_balance!E7603</f>
        <v/>
      </c>
      <c r="F4993" s="13">
        <f>Retailers_stock_balance!F7603</f>
        <v/>
      </c>
      <c r="T4993" s="14">
        <f>IF(F4992=24,SUM(D4993:F5182),"")</f>
        <v/>
      </c>
      <c r="U4993" s="14" t="n">
        <v>0</v>
      </c>
      <c r="V4993" s="14">
        <f>IF(T4993="","",T4993-U4993)</f>
        <v/>
      </c>
      <c r="AS4993" s="13" t="n"/>
      <c r="AT4993" s="13" t="n"/>
      <c r="AU4993" s="13" t="n"/>
    </row>
    <row r="4994">
      <c r="C4994" s="13" t="n">
        <v>121</v>
      </c>
      <c r="D4994" s="13">
        <f>Retailers_stock_balance!D7604</f>
        <v/>
      </c>
      <c r="E4994" s="13">
        <f>Retailers_stock_balance!E7604</f>
        <v/>
      </c>
      <c r="F4994" s="13">
        <f>Retailers_stock_balance!F7604</f>
        <v/>
      </c>
      <c r="T4994" s="14">
        <f>IF(F4993=24,SUM(D4994:F5183),"")</f>
        <v/>
      </c>
      <c r="U4994" s="14" t="n">
        <v>0</v>
      </c>
      <c r="V4994" s="14">
        <f>IF(T4994="","",T4994-U4994)</f>
        <v/>
      </c>
      <c r="AS4994" s="13" t="n"/>
      <c r="AT4994" s="13" t="n"/>
      <c r="AU4994" s="13" t="n"/>
    </row>
    <row r="4995">
      <c r="C4995" s="13" t="n">
        <v>122</v>
      </c>
      <c r="D4995" s="13">
        <f>Retailers_stock_balance!D7605</f>
        <v/>
      </c>
      <c r="E4995" s="13">
        <f>Retailers_stock_balance!E7605</f>
        <v/>
      </c>
      <c r="F4995" s="13">
        <f>Retailers_stock_balance!F7605</f>
        <v/>
      </c>
      <c r="T4995" s="14">
        <f>IF(F4994=24,SUM(D4995:F5184),"")</f>
        <v/>
      </c>
      <c r="U4995" s="14" t="n">
        <v>0</v>
      </c>
      <c r="V4995" s="14">
        <f>IF(T4995="","",T4995-U4995)</f>
        <v/>
      </c>
      <c r="AS4995" s="13" t="n"/>
      <c r="AT4995" s="13" t="n"/>
      <c r="AU4995" s="13" t="n"/>
    </row>
    <row r="4996">
      <c r="C4996" s="13" t="n">
        <v>123</v>
      </c>
      <c r="D4996" s="13">
        <f>Retailers_stock_balance!D7606</f>
        <v/>
      </c>
      <c r="E4996" s="13">
        <f>Retailers_stock_balance!E7606</f>
        <v/>
      </c>
      <c r="F4996" s="13">
        <f>Retailers_stock_balance!F7606</f>
        <v/>
      </c>
      <c r="T4996" s="14">
        <f>IF(F4995=24,SUM(D4996:F5185),"")</f>
        <v/>
      </c>
      <c r="U4996" s="14" t="n">
        <v>0</v>
      </c>
      <c r="V4996" s="14">
        <f>IF(T4996="","",T4996-U4996)</f>
        <v/>
      </c>
      <c r="AS4996" s="13" t="n"/>
      <c r="AT4996" s="13" t="n"/>
      <c r="AU4996" s="13" t="n"/>
    </row>
    <row r="4997">
      <c r="C4997" s="13" t="n">
        <v>124</v>
      </c>
      <c r="D4997" s="13">
        <f>Retailers_stock_balance!D7607</f>
        <v/>
      </c>
      <c r="E4997" s="13">
        <f>Retailers_stock_balance!E7607</f>
        <v/>
      </c>
      <c r="F4997" s="13">
        <f>Retailers_stock_balance!F7607</f>
        <v/>
      </c>
      <c r="T4997" s="14">
        <f>IF(F4996=24,SUM(D4997:F5186),"")</f>
        <v/>
      </c>
      <c r="U4997" s="14" t="n">
        <v>0</v>
      </c>
      <c r="V4997" s="14">
        <f>IF(T4997="","",T4997-U4997)</f>
        <v/>
      </c>
      <c r="AS4997" s="13" t="n"/>
      <c r="AT4997" s="13" t="n"/>
      <c r="AU4997" s="13" t="n"/>
    </row>
    <row r="4998">
      <c r="C4998" s="13" t="n">
        <v>125</v>
      </c>
      <c r="D4998" s="13">
        <f>Retailers_stock_balance!D7608</f>
        <v/>
      </c>
      <c r="E4998" s="13">
        <f>Retailers_stock_balance!E7608</f>
        <v/>
      </c>
      <c r="F4998" s="13">
        <f>Retailers_stock_balance!F7608</f>
        <v/>
      </c>
      <c r="T4998" s="14">
        <f>IF(F4997=24,SUM(D4998:F5187),"")</f>
        <v/>
      </c>
      <c r="U4998" s="14" t="n">
        <v>0</v>
      </c>
      <c r="V4998" s="14">
        <f>IF(T4998="","",T4998-U4998)</f>
        <v/>
      </c>
      <c r="AS4998" s="13" t="n"/>
      <c r="AT4998" s="13" t="n"/>
      <c r="AU4998" s="13" t="n"/>
    </row>
    <row r="4999">
      <c r="C4999" s="13" t="n">
        <v>126</v>
      </c>
      <c r="D4999" s="13">
        <f>Retailers_stock_balance!D7609</f>
        <v/>
      </c>
      <c r="E4999" s="13">
        <f>Retailers_stock_balance!E7609</f>
        <v/>
      </c>
      <c r="F4999" s="13">
        <f>Retailers_stock_balance!F7609</f>
        <v/>
      </c>
      <c r="T4999" s="14">
        <f>IF(F4998=24,SUM(D4999:F5188),"")</f>
        <v/>
      </c>
      <c r="U4999" s="14" t="n">
        <v>0</v>
      </c>
      <c r="V4999" s="14">
        <f>IF(T4999="","",T4999-U4999)</f>
        <v/>
      </c>
      <c r="AS4999" s="13" t="n"/>
      <c r="AT4999" s="13" t="n"/>
      <c r="AU4999" s="13" t="n"/>
    </row>
    <row r="5000">
      <c r="C5000" s="13" t="n">
        <v>127</v>
      </c>
      <c r="D5000" s="13">
        <f>Retailers_stock_balance!D7610</f>
        <v/>
      </c>
      <c r="E5000" s="13">
        <f>Retailers_stock_balance!E7610</f>
        <v/>
      </c>
      <c r="F5000" s="13">
        <f>Retailers_stock_balance!F7610</f>
        <v/>
      </c>
      <c r="T5000" s="14">
        <f>IF(F4999=24,SUM(D5000:F5189),"")</f>
        <v/>
      </c>
      <c r="U5000" s="14" t="n">
        <v>0</v>
      </c>
      <c r="V5000" s="14">
        <f>IF(T5000="","",T5000-U5000)</f>
        <v/>
      </c>
      <c r="AS5000" s="13" t="n"/>
      <c r="AT5000" s="13" t="n"/>
      <c r="AU5000" s="13" t="n"/>
    </row>
    <row r="5001">
      <c r="C5001" s="13" t="n">
        <v>128</v>
      </c>
      <c r="D5001" s="13">
        <f>Retailers_stock_balance!D7611</f>
        <v/>
      </c>
      <c r="E5001" s="13">
        <f>Retailers_stock_balance!E7611</f>
        <v/>
      </c>
      <c r="F5001" s="13">
        <f>Retailers_stock_balance!F7611</f>
        <v/>
      </c>
      <c r="T5001" s="14">
        <f>IF(F5000=24,SUM(D5001:F5190),"")</f>
        <v/>
      </c>
      <c r="U5001" s="14" t="n">
        <v>0</v>
      </c>
      <c r="V5001" s="14">
        <f>IF(T5001="","",T5001-U5001)</f>
        <v/>
      </c>
      <c r="AS5001" s="13" t="n"/>
      <c r="AT5001" s="13" t="n"/>
      <c r="AU5001" s="13" t="n"/>
    </row>
    <row r="5002">
      <c r="C5002" s="13" t="n">
        <v>129</v>
      </c>
      <c r="D5002" s="13">
        <f>Retailers_stock_balance!D7612</f>
        <v/>
      </c>
      <c r="E5002" s="13">
        <f>Retailers_stock_balance!E7612</f>
        <v/>
      </c>
      <c r="F5002" s="13">
        <f>Retailers_stock_balance!F7612</f>
        <v/>
      </c>
      <c r="T5002" s="14">
        <f>IF(F5001=24,SUM(D5002:F5191),"")</f>
        <v/>
      </c>
      <c r="U5002" s="14" t="n">
        <v>0</v>
      </c>
      <c r="V5002" s="14">
        <f>IF(T5002="","",T5002-U5002)</f>
        <v/>
      </c>
      <c r="AS5002" s="13" t="n"/>
      <c r="AT5002" s="13" t="n"/>
      <c r="AU5002" s="13" t="n"/>
    </row>
    <row r="5003">
      <c r="C5003" s="13" t="n">
        <v>130</v>
      </c>
      <c r="D5003" s="13">
        <f>Retailers_stock_balance!D7613</f>
        <v/>
      </c>
      <c r="E5003" s="13">
        <f>Retailers_stock_balance!E7613</f>
        <v/>
      </c>
      <c r="F5003" s="13">
        <f>Retailers_stock_balance!F7613</f>
        <v/>
      </c>
      <c r="T5003" s="14">
        <f>IF(F5002=24,SUM(D5003:F5192),"")</f>
        <v/>
      </c>
      <c r="U5003" s="14" t="n">
        <v>0</v>
      </c>
      <c r="V5003" s="14">
        <f>IF(T5003="","",T5003-U5003)</f>
        <v/>
      </c>
      <c r="AS5003" s="13" t="n"/>
      <c r="AT5003" s="13" t="n"/>
      <c r="AU5003" s="13" t="n"/>
    </row>
    <row r="5004">
      <c r="C5004" s="13" t="n">
        <v>131</v>
      </c>
      <c r="D5004" s="13">
        <f>Retailers_stock_balance!D7614</f>
        <v/>
      </c>
      <c r="E5004" s="13">
        <f>Retailers_stock_balance!E7614</f>
        <v/>
      </c>
      <c r="F5004" s="13">
        <f>Retailers_stock_balance!F7614</f>
        <v/>
      </c>
      <c r="T5004" s="14">
        <f>IF(F5003=24,SUM(D5004:F5193),"")</f>
        <v/>
      </c>
      <c r="U5004" s="14" t="n">
        <v>0</v>
      </c>
      <c r="V5004" s="14">
        <f>IF(T5004="","",T5004-U5004)</f>
        <v/>
      </c>
      <c r="AS5004" s="13" t="n"/>
      <c r="AT5004" s="13" t="n"/>
      <c r="AU5004" s="13" t="n"/>
    </row>
    <row r="5005">
      <c r="C5005" s="13" t="n">
        <v>132</v>
      </c>
      <c r="D5005" s="13">
        <f>Retailers_stock_balance!D7615</f>
        <v/>
      </c>
      <c r="E5005" s="13">
        <f>Retailers_stock_balance!E7615</f>
        <v/>
      </c>
      <c r="F5005" s="13">
        <f>Retailers_stock_balance!F7615</f>
        <v/>
      </c>
      <c r="T5005" s="14">
        <f>IF(F5004=24,SUM(D5005:F5194),"")</f>
        <v/>
      </c>
      <c r="U5005" s="14" t="n">
        <v>0</v>
      </c>
      <c r="V5005" s="14">
        <f>IF(T5005="","",T5005-U5005)</f>
        <v/>
      </c>
      <c r="AS5005" s="13" t="n"/>
      <c r="AT5005" s="13" t="n"/>
      <c r="AU5005" s="13" t="n"/>
    </row>
    <row r="5006">
      <c r="C5006" s="13" t="n">
        <v>133</v>
      </c>
      <c r="D5006" s="13">
        <f>Retailers_stock_balance!D7616</f>
        <v/>
      </c>
      <c r="E5006" s="13">
        <f>Retailers_stock_balance!E7616</f>
        <v/>
      </c>
      <c r="F5006" s="13">
        <f>Retailers_stock_balance!F7616</f>
        <v/>
      </c>
      <c r="T5006" s="14">
        <f>IF(F5005=24,SUM(D5006:F5195),"")</f>
        <v/>
      </c>
      <c r="U5006" s="14" t="n">
        <v>0</v>
      </c>
      <c r="V5006" s="14">
        <f>IF(T5006="","",T5006-U5006)</f>
        <v/>
      </c>
      <c r="AS5006" s="13" t="n"/>
      <c r="AT5006" s="13" t="n"/>
      <c r="AU5006" s="13" t="n"/>
    </row>
    <row r="5007">
      <c r="C5007" s="13" t="n">
        <v>134</v>
      </c>
      <c r="D5007" s="13">
        <f>Retailers_stock_balance!D7617</f>
        <v/>
      </c>
      <c r="E5007" s="13">
        <f>Retailers_stock_balance!E7617</f>
        <v/>
      </c>
      <c r="F5007" s="13">
        <f>Retailers_stock_balance!F7617</f>
        <v/>
      </c>
      <c r="T5007" s="14">
        <f>IF(F5006=24,SUM(D5007:F5196),"")</f>
        <v/>
      </c>
      <c r="U5007" s="14" t="n">
        <v>0</v>
      </c>
      <c r="V5007" s="14">
        <f>IF(T5007="","",T5007-U5007)</f>
        <v/>
      </c>
      <c r="AS5007" s="13" t="n"/>
      <c r="AT5007" s="13" t="n"/>
      <c r="AU5007" s="13" t="n"/>
    </row>
    <row r="5008">
      <c r="C5008" s="13" t="n">
        <v>135</v>
      </c>
      <c r="D5008" s="13">
        <f>Retailers_stock_balance!D7618</f>
        <v/>
      </c>
      <c r="E5008" s="13">
        <f>Retailers_stock_balance!E7618</f>
        <v/>
      </c>
      <c r="F5008" s="13">
        <f>Retailers_stock_balance!F7618</f>
        <v/>
      </c>
      <c r="T5008" s="14">
        <f>IF(F5007=24,SUM(D5008:F5197),"")</f>
        <v/>
      </c>
      <c r="U5008" s="14" t="n">
        <v>0</v>
      </c>
      <c r="V5008" s="14">
        <f>IF(T5008="","",T5008-U5008)</f>
        <v/>
      </c>
      <c r="AS5008" s="13" t="n"/>
      <c r="AT5008" s="13" t="n"/>
      <c r="AU5008" s="13" t="n"/>
    </row>
    <row r="5009">
      <c r="C5009" s="13" t="n">
        <v>136</v>
      </c>
      <c r="D5009" s="13">
        <f>Retailers_stock_balance!D7619</f>
        <v/>
      </c>
      <c r="E5009" s="13">
        <f>Retailers_stock_balance!E7619</f>
        <v/>
      </c>
      <c r="F5009" s="13">
        <f>Retailers_stock_balance!F7619</f>
        <v/>
      </c>
      <c r="T5009" s="14">
        <f>IF(F5008=24,SUM(D5009:F5198),"")</f>
        <v/>
      </c>
      <c r="U5009" s="14" t="n">
        <v>0</v>
      </c>
      <c r="V5009" s="14">
        <f>IF(T5009="","",T5009-U5009)</f>
        <v/>
      </c>
      <c r="AS5009" s="13" t="n"/>
      <c r="AT5009" s="13" t="n"/>
      <c r="AU5009" s="13" t="n"/>
    </row>
    <row r="5010">
      <c r="C5010" s="13" t="n">
        <v>137</v>
      </c>
      <c r="D5010" s="13">
        <f>Retailers_stock_balance!D7620</f>
        <v/>
      </c>
      <c r="E5010" s="13">
        <f>Retailers_stock_balance!E7620</f>
        <v/>
      </c>
      <c r="F5010" s="13">
        <f>Retailers_stock_balance!F7620</f>
        <v/>
      </c>
      <c r="T5010" s="14">
        <f>IF(F5009=24,SUM(D5010:F5199),"")</f>
        <v/>
      </c>
      <c r="U5010" s="14" t="n">
        <v>0</v>
      </c>
      <c r="V5010" s="14">
        <f>IF(T5010="","",T5010-U5010)</f>
        <v/>
      </c>
      <c r="AS5010" s="13" t="n"/>
      <c r="AT5010" s="13" t="n"/>
      <c r="AU5010" s="13" t="n"/>
    </row>
    <row r="5011">
      <c r="C5011" s="13" t="n">
        <v>138</v>
      </c>
      <c r="D5011" s="13">
        <f>Retailers_stock_balance!D7621</f>
        <v/>
      </c>
      <c r="E5011" s="13">
        <f>Retailers_stock_balance!E7621</f>
        <v/>
      </c>
      <c r="F5011" s="13">
        <f>Retailers_stock_balance!F7621</f>
        <v/>
      </c>
      <c r="T5011" s="14">
        <f>IF(F5010=24,SUM(D5011:F5200),"")</f>
        <v/>
      </c>
      <c r="U5011" s="14" t="n">
        <v>0</v>
      </c>
      <c r="V5011" s="14">
        <f>IF(T5011="","",T5011-U5011)</f>
        <v/>
      </c>
      <c r="AS5011" s="13" t="n"/>
      <c r="AT5011" s="13" t="n"/>
      <c r="AU5011" s="13" t="n"/>
    </row>
    <row r="5012">
      <c r="C5012" s="13" t="n">
        <v>139</v>
      </c>
      <c r="D5012" s="13">
        <f>Retailers_stock_balance!D7622</f>
        <v/>
      </c>
      <c r="E5012" s="13">
        <f>Retailers_stock_balance!E7622</f>
        <v/>
      </c>
      <c r="F5012" s="13">
        <f>Retailers_stock_balance!F7622</f>
        <v/>
      </c>
      <c r="T5012" s="14">
        <f>IF(F5011=24,SUM(D5012:F5201),"")</f>
        <v/>
      </c>
      <c r="U5012" s="14" t="n">
        <v>0</v>
      </c>
      <c r="V5012" s="14">
        <f>IF(T5012="","",T5012-U5012)</f>
        <v/>
      </c>
      <c r="AS5012" s="13" t="n"/>
      <c r="AT5012" s="13" t="n"/>
      <c r="AU5012" s="13" t="n"/>
    </row>
    <row r="5013">
      <c r="C5013" s="13" t="n">
        <v>140</v>
      </c>
      <c r="D5013" s="13">
        <f>Retailers_stock_balance!D7623</f>
        <v/>
      </c>
      <c r="E5013" s="13">
        <f>Retailers_stock_balance!E7623</f>
        <v/>
      </c>
      <c r="F5013" s="13">
        <f>Retailers_stock_balance!F7623</f>
        <v/>
      </c>
      <c r="T5013" s="14">
        <f>IF(F5012=24,SUM(D5013:F5202),"")</f>
        <v/>
      </c>
      <c r="U5013" s="14" t="n">
        <v>0</v>
      </c>
      <c r="V5013" s="14">
        <f>IF(T5013="","",T5013-U5013)</f>
        <v/>
      </c>
      <c r="AS5013" s="13" t="n"/>
      <c r="AT5013" s="13" t="n"/>
      <c r="AU5013" s="13" t="n"/>
    </row>
    <row r="5014">
      <c r="C5014" s="13" t="n">
        <v>141</v>
      </c>
      <c r="D5014" s="13">
        <f>Retailers_stock_balance!D7624</f>
        <v/>
      </c>
      <c r="E5014" s="13">
        <f>Retailers_stock_balance!E7624</f>
        <v/>
      </c>
      <c r="F5014" s="13">
        <f>Retailers_stock_balance!F7624</f>
        <v/>
      </c>
      <c r="T5014" s="14">
        <f>IF(F5013=24,SUM(D5014:F5203),"")</f>
        <v/>
      </c>
      <c r="U5014" s="14" t="n">
        <v>0</v>
      </c>
      <c r="V5014" s="14">
        <f>IF(T5014="","",T5014-U5014)</f>
        <v/>
      </c>
      <c r="AS5014" s="13" t="n"/>
      <c r="AT5014" s="13" t="n"/>
      <c r="AU5014" s="13" t="n"/>
    </row>
    <row r="5015">
      <c r="C5015" s="13" t="n">
        <v>142</v>
      </c>
      <c r="D5015" s="13">
        <f>Retailers_stock_balance!D7625</f>
        <v/>
      </c>
      <c r="E5015" s="13">
        <f>Retailers_stock_balance!E7625</f>
        <v/>
      </c>
      <c r="F5015" s="13">
        <f>Retailers_stock_balance!F7625</f>
        <v/>
      </c>
      <c r="T5015" s="14">
        <f>IF(F5014=24,SUM(D5015:F5204),"")</f>
        <v/>
      </c>
      <c r="U5015" s="14" t="n">
        <v>0</v>
      </c>
      <c r="V5015" s="14">
        <f>IF(T5015="","",T5015-U5015)</f>
        <v/>
      </c>
      <c r="AS5015" s="13" t="n"/>
      <c r="AT5015" s="13" t="n"/>
      <c r="AU5015" s="13" t="n"/>
    </row>
    <row r="5016">
      <c r="C5016" s="13" t="n">
        <v>143</v>
      </c>
      <c r="D5016" s="13">
        <f>Retailers_stock_balance!D7626</f>
        <v/>
      </c>
      <c r="E5016" s="13">
        <f>Retailers_stock_balance!E7626</f>
        <v/>
      </c>
      <c r="F5016" s="13">
        <f>Retailers_stock_balance!F7626</f>
        <v/>
      </c>
      <c r="T5016" s="14">
        <f>IF(F5015=24,SUM(D5016:F5205),"")</f>
        <v/>
      </c>
      <c r="U5016" s="14" t="n">
        <v>0</v>
      </c>
      <c r="V5016" s="14">
        <f>IF(T5016="","",T5016-U5016)</f>
        <v/>
      </c>
      <c r="AS5016" s="13" t="n"/>
      <c r="AT5016" s="13" t="n"/>
      <c r="AU5016" s="13" t="n"/>
    </row>
    <row r="5017">
      <c r="C5017" s="13" t="n">
        <v>144</v>
      </c>
      <c r="D5017" s="13">
        <f>Retailers_stock_balance!D7627</f>
        <v/>
      </c>
      <c r="E5017" s="13">
        <f>Retailers_stock_balance!E7627</f>
        <v/>
      </c>
      <c r="F5017" s="13">
        <f>Retailers_stock_balance!F7627</f>
        <v/>
      </c>
      <c r="T5017" s="14">
        <f>IF(F5016=24,SUM(D5017:F5206),"")</f>
        <v/>
      </c>
      <c r="U5017" s="14" t="n">
        <v>0</v>
      </c>
      <c r="V5017" s="14">
        <f>IF(T5017="","",T5017-U5017)</f>
        <v/>
      </c>
      <c r="AS5017" s="13" t="n"/>
      <c r="AT5017" s="13" t="n"/>
      <c r="AU5017" s="13" t="n"/>
    </row>
    <row r="5018">
      <c r="C5018" s="13" t="n">
        <v>145</v>
      </c>
      <c r="D5018" s="13">
        <f>Retailers_stock_balance!D7628</f>
        <v/>
      </c>
      <c r="E5018" s="13">
        <f>Retailers_stock_balance!E7628</f>
        <v/>
      </c>
      <c r="F5018" s="13">
        <f>Retailers_stock_balance!F7628</f>
        <v/>
      </c>
      <c r="T5018" s="14">
        <f>IF(F5017=24,SUM(D5018:F5207),"")</f>
        <v/>
      </c>
      <c r="U5018" s="14" t="n">
        <v>0</v>
      </c>
      <c r="V5018" s="14">
        <f>IF(T5018="","",T5018-U5018)</f>
        <v/>
      </c>
      <c r="AS5018" s="13" t="n"/>
      <c r="AT5018" s="13" t="n"/>
      <c r="AU5018" s="13" t="n"/>
    </row>
    <row r="5019">
      <c r="C5019" s="13" t="n">
        <v>146</v>
      </c>
      <c r="D5019" s="13">
        <f>Retailers_stock_balance!D7629</f>
        <v/>
      </c>
      <c r="E5019" s="13">
        <f>Retailers_stock_balance!E7629</f>
        <v/>
      </c>
      <c r="F5019" s="13">
        <f>Retailers_stock_balance!F7629</f>
        <v/>
      </c>
      <c r="T5019" s="14">
        <f>IF(F5018=24,SUM(D5019:F5208),"")</f>
        <v/>
      </c>
      <c r="U5019" s="14" t="n">
        <v>0</v>
      </c>
      <c r="V5019" s="14">
        <f>IF(T5019="","",T5019-U5019)</f>
        <v/>
      </c>
      <c r="AS5019" s="13" t="n"/>
      <c r="AT5019" s="13" t="n"/>
      <c r="AU5019" s="13" t="n"/>
    </row>
    <row r="5020">
      <c r="C5020" s="13" t="n">
        <v>147</v>
      </c>
      <c r="D5020" s="13">
        <f>Retailers_stock_balance!D7630</f>
        <v/>
      </c>
      <c r="E5020" s="13">
        <f>Retailers_stock_balance!E7630</f>
        <v/>
      </c>
      <c r="F5020" s="13">
        <f>Retailers_stock_balance!F7630</f>
        <v/>
      </c>
      <c r="T5020" s="14">
        <f>IF(F5019=24,SUM(D5020:F5209),"")</f>
        <v/>
      </c>
      <c r="U5020" s="14" t="n">
        <v>0</v>
      </c>
      <c r="V5020" s="14">
        <f>IF(T5020="","",T5020-U5020)</f>
        <v/>
      </c>
      <c r="AS5020" s="13" t="n"/>
      <c r="AT5020" s="13" t="n"/>
      <c r="AU5020" s="13" t="n"/>
    </row>
    <row r="5021">
      <c r="C5021" s="13" t="n">
        <v>148</v>
      </c>
      <c r="D5021" s="13">
        <f>Retailers_stock_balance!D7631</f>
        <v/>
      </c>
      <c r="E5021" s="13">
        <f>Retailers_stock_balance!E7631</f>
        <v/>
      </c>
      <c r="F5021" s="13">
        <f>Retailers_stock_balance!F7631</f>
        <v/>
      </c>
      <c r="T5021" s="14">
        <f>IF(F5020=24,SUM(D5021:F5210),"")</f>
        <v/>
      </c>
      <c r="U5021" s="14" t="n">
        <v>0</v>
      </c>
      <c r="V5021" s="14">
        <f>IF(T5021="","",T5021-U5021)</f>
        <v/>
      </c>
      <c r="AS5021" s="13" t="n"/>
      <c r="AT5021" s="13" t="n"/>
      <c r="AU5021" s="13" t="n"/>
    </row>
    <row r="5022">
      <c r="C5022" s="13" t="n">
        <v>149</v>
      </c>
      <c r="D5022" s="13">
        <f>Retailers_stock_balance!D7632</f>
        <v/>
      </c>
      <c r="E5022" s="13">
        <f>Retailers_stock_balance!E7632</f>
        <v/>
      </c>
      <c r="F5022" s="13">
        <f>Retailers_stock_balance!F7632</f>
        <v/>
      </c>
      <c r="T5022" s="14">
        <f>IF(F5021=24,SUM(D5022:F5211),"")</f>
        <v/>
      </c>
      <c r="U5022" s="14" t="n">
        <v>0</v>
      </c>
      <c r="V5022" s="14">
        <f>IF(T5022="","",T5022-U5022)</f>
        <v/>
      </c>
      <c r="AS5022" s="13" t="n"/>
      <c r="AT5022" s="13" t="n"/>
      <c r="AU5022" s="13" t="n"/>
    </row>
    <row r="5023">
      <c r="C5023" s="13" t="n">
        <v>150</v>
      </c>
      <c r="D5023" s="13">
        <f>Retailers_stock_balance!D7633</f>
        <v/>
      </c>
      <c r="E5023" s="13">
        <f>Retailers_stock_balance!E7633</f>
        <v/>
      </c>
      <c r="F5023" s="13">
        <f>Retailers_stock_balance!F7633</f>
        <v/>
      </c>
      <c r="T5023" s="14">
        <f>IF(F5022=24,SUM(D5023:F5212),"")</f>
        <v/>
      </c>
      <c r="U5023" s="14" t="n">
        <v>0</v>
      </c>
      <c r="V5023" s="14">
        <f>IF(T5023="","",T5023-U5023)</f>
        <v/>
      </c>
      <c r="AS5023" s="13" t="n"/>
      <c r="AT5023" s="13" t="n"/>
      <c r="AU5023" s="13" t="n"/>
    </row>
    <row r="5024">
      <c r="C5024" s="13" t="n">
        <v>151</v>
      </c>
      <c r="D5024" s="13">
        <f>Retailers_stock_balance!D7634</f>
        <v/>
      </c>
      <c r="E5024" s="13">
        <f>Retailers_stock_balance!E7634</f>
        <v/>
      </c>
      <c r="F5024" s="13">
        <f>Retailers_stock_balance!F7634</f>
        <v/>
      </c>
      <c r="T5024" s="14">
        <f>IF(F5023=24,SUM(D5024:F5213),"")</f>
        <v/>
      </c>
      <c r="U5024" s="14" t="n">
        <v>0</v>
      </c>
      <c r="V5024" s="14">
        <f>IF(T5024="","",T5024-U5024)</f>
        <v/>
      </c>
      <c r="AS5024" s="13" t="n"/>
      <c r="AT5024" s="13" t="n"/>
      <c r="AU5024" s="13" t="n"/>
    </row>
    <row r="5025">
      <c r="C5025" s="13" t="n">
        <v>152</v>
      </c>
      <c r="D5025" s="13">
        <f>Retailers_stock_balance!D7635</f>
        <v/>
      </c>
      <c r="E5025" s="13">
        <f>Retailers_stock_balance!E7635</f>
        <v/>
      </c>
      <c r="F5025" s="13">
        <f>Retailers_stock_balance!F7635</f>
        <v/>
      </c>
      <c r="T5025" s="14">
        <f>IF(F5024=24,SUM(D5025:F5214),"")</f>
        <v/>
      </c>
      <c r="U5025" s="14" t="n">
        <v>0</v>
      </c>
      <c r="V5025" s="14">
        <f>IF(T5025="","",T5025-U5025)</f>
        <v/>
      </c>
      <c r="AS5025" s="13" t="n"/>
      <c r="AT5025" s="13" t="n"/>
      <c r="AU5025" s="13" t="n"/>
    </row>
    <row r="5026">
      <c r="C5026" s="13" t="n">
        <v>153</v>
      </c>
      <c r="D5026" s="13">
        <f>Retailers_stock_balance!D7636</f>
        <v/>
      </c>
      <c r="E5026" s="13">
        <f>Retailers_stock_balance!E7636</f>
        <v/>
      </c>
      <c r="F5026" s="13">
        <f>Retailers_stock_balance!F7636</f>
        <v/>
      </c>
      <c r="T5026" s="14">
        <f>IF(F5025=24,SUM(D5026:F5215),"")</f>
        <v/>
      </c>
      <c r="U5026" s="14" t="n">
        <v>0</v>
      </c>
      <c r="V5026" s="14">
        <f>IF(T5026="","",T5026-U5026)</f>
        <v/>
      </c>
      <c r="AS5026" s="13" t="n"/>
      <c r="AT5026" s="13" t="n"/>
      <c r="AU5026" s="13" t="n"/>
    </row>
    <row r="5027">
      <c r="C5027" s="13" t="n">
        <v>154</v>
      </c>
      <c r="D5027" s="13">
        <f>Retailers_stock_balance!D7637</f>
        <v/>
      </c>
      <c r="E5027" s="13">
        <f>Retailers_stock_balance!E7637</f>
        <v/>
      </c>
      <c r="F5027" s="13">
        <f>Retailers_stock_balance!F7637</f>
        <v/>
      </c>
      <c r="T5027" s="14">
        <f>IF(F5026=24,SUM(D5027:F5216),"")</f>
        <v/>
      </c>
      <c r="U5027" s="14" t="n">
        <v>0</v>
      </c>
      <c r="V5027" s="14">
        <f>IF(T5027="","",T5027-U5027)</f>
        <v/>
      </c>
      <c r="AS5027" s="13" t="n"/>
      <c r="AT5027" s="13" t="n"/>
      <c r="AU5027" s="13" t="n"/>
    </row>
    <row r="5028">
      <c r="C5028" s="13" t="n">
        <v>155</v>
      </c>
      <c r="D5028" s="13">
        <f>Retailers_stock_balance!D7638</f>
        <v/>
      </c>
      <c r="E5028" s="13">
        <f>Retailers_stock_balance!E7638</f>
        <v/>
      </c>
      <c r="F5028" s="13">
        <f>Retailers_stock_balance!F7638</f>
        <v/>
      </c>
      <c r="T5028" s="14">
        <f>IF(F5027=24,SUM(D5028:F5217),"")</f>
        <v/>
      </c>
      <c r="U5028" s="14" t="n">
        <v>0</v>
      </c>
      <c r="V5028" s="14">
        <f>IF(T5028="","",T5028-U5028)</f>
        <v/>
      </c>
      <c r="AS5028" s="13" t="n"/>
      <c r="AT5028" s="13" t="n"/>
      <c r="AU5028" s="13" t="n"/>
    </row>
    <row r="5029">
      <c r="C5029" s="13" t="n">
        <v>156</v>
      </c>
      <c r="D5029" s="13">
        <f>Retailers_stock_balance!D7639</f>
        <v/>
      </c>
      <c r="E5029" s="13">
        <f>Retailers_stock_balance!E7639</f>
        <v/>
      </c>
      <c r="F5029" s="13">
        <f>Retailers_stock_balance!F7639</f>
        <v/>
      </c>
      <c r="T5029" s="14">
        <f>IF(F5028=24,SUM(D5029:F5218),"")</f>
        <v/>
      </c>
      <c r="U5029" s="14" t="n">
        <v>0</v>
      </c>
      <c r="V5029" s="14">
        <f>IF(T5029="","",T5029-U5029)</f>
        <v/>
      </c>
      <c r="AS5029" s="13" t="n"/>
      <c r="AT5029" s="13" t="n"/>
      <c r="AU5029" s="13" t="n"/>
    </row>
    <row r="5030">
      <c r="C5030" s="13" t="n">
        <v>157</v>
      </c>
      <c r="D5030" s="13">
        <f>Retailers_stock_balance!D7640</f>
        <v/>
      </c>
      <c r="E5030" s="13">
        <f>Retailers_stock_balance!E7640</f>
        <v/>
      </c>
      <c r="F5030" s="13">
        <f>Retailers_stock_balance!F7640</f>
        <v/>
      </c>
      <c r="T5030" s="14">
        <f>IF(F5029=24,SUM(D5030:F5219),"")</f>
        <v/>
      </c>
      <c r="U5030" s="14" t="n">
        <v>0</v>
      </c>
      <c r="V5030" s="14">
        <f>IF(T5030="","",T5030-U5030)</f>
        <v/>
      </c>
      <c r="AS5030" s="13" t="n"/>
      <c r="AT5030" s="13" t="n"/>
      <c r="AU5030" s="13" t="n"/>
    </row>
    <row r="5031">
      <c r="C5031" s="13" t="n">
        <v>158</v>
      </c>
      <c r="D5031" s="13">
        <f>Retailers_stock_balance!D7641</f>
        <v/>
      </c>
      <c r="E5031" s="13">
        <f>Retailers_stock_balance!E7641</f>
        <v/>
      </c>
      <c r="F5031" s="13">
        <f>Retailers_stock_balance!F7641</f>
        <v/>
      </c>
      <c r="T5031" s="14">
        <f>IF(F5030=24,SUM(D5031:F5220),"")</f>
        <v/>
      </c>
      <c r="U5031" s="14" t="n">
        <v>0</v>
      </c>
      <c r="V5031" s="14">
        <f>IF(T5031="","",T5031-U5031)</f>
        <v/>
      </c>
      <c r="AS5031" s="13" t="n"/>
      <c r="AT5031" s="13" t="n"/>
      <c r="AU5031" s="13" t="n"/>
    </row>
    <row r="5032">
      <c r="C5032" s="13" t="n">
        <v>159</v>
      </c>
      <c r="D5032" s="13">
        <f>Retailers_stock_balance!D7642</f>
        <v/>
      </c>
      <c r="E5032" s="13">
        <f>Retailers_stock_balance!E7642</f>
        <v/>
      </c>
      <c r="F5032" s="13">
        <f>Retailers_stock_balance!F7642</f>
        <v/>
      </c>
      <c r="T5032" s="14">
        <f>IF(F5031=24,SUM(D5032:F5221),"")</f>
        <v/>
      </c>
      <c r="U5032" s="14" t="n">
        <v>0</v>
      </c>
      <c r="V5032" s="14">
        <f>IF(T5032="","",T5032-U5032)</f>
        <v/>
      </c>
      <c r="AS5032" s="13" t="n"/>
      <c r="AT5032" s="13" t="n"/>
      <c r="AU5032" s="13" t="n"/>
    </row>
    <row r="5033">
      <c r="C5033" s="13" t="n">
        <v>160</v>
      </c>
      <c r="D5033" s="13">
        <f>Retailers_stock_balance!D7643</f>
        <v/>
      </c>
      <c r="E5033" s="13">
        <f>Retailers_stock_balance!E7643</f>
        <v/>
      </c>
      <c r="F5033" s="13">
        <f>Retailers_stock_balance!F7643</f>
        <v/>
      </c>
      <c r="T5033" s="14">
        <f>IF(F5032=24,SUM(D5033:F5222),"")</f>
        <v/>
      </c>
      <c r="U5033" s="14" t="n">
        <v>0</v>
      </c>
      <c r="V5033" s="14">
        <f>IF(T5033="","",T5033-U5033)</f>
        <v/>
      </c>
      <c r="AS5033" s="13" t="n"/>
      <c r="AT5033" s="13" t="n"/>
      <c r="AU5033" s="13" t="n"/>
    </row>
    <row r="5034">
      <c r="C5034" s="13" t="n">
        <v>161</v>
      </c>
      <c r="D5034" s="13">
        <f>Retailers_stock_balance!D7644</f>
        <v/>
      </c>
      <c r="E5034" s="13">
        <f>Retailers_stock_balance!E7644</f>
        <v/>
      </c>
      <c r="F5034" s="13">
        <f>Retailers_stock_balance!F7644</f>
        <v/>
      </c>
      <c r="T5034" s="14">
        <f>IF(F5033=24,SUM(D5034:F5223),"")</f>
        <v/>
      </c>
      <c r="U5034" s="14" t="n">
        <v>0</v>
      </c>
      <c r="V5034" s="14">
        <f>IF(T5034="","",T5034-U5034)</f>
        <v/>
      </c>
      <c r="AS5034" s="13" t="n"/>
      <c r="AT5034" s="13" t="n"/>
      <c r="AU5034" s="13" t="n"/>
    </row>
    <row r="5035">
      <c r="C5035" s="13" t="n">
        <v>162</v>
      </c>
      <c r="D5035" s="13">
        <f>Retailers_stock_balance!D7645</f>
        <v/>
      </c>
      <c r="E5035" s="13">
        <f>Retailers_stock_balance!E7645</f>
        <v/>
      </c>
      <c r="F5035" s="13">
        <f>Retailers_stock_balance!F7645</f>
        <v/>
      </c>
      <c r="T5035" s="14">
        <f>IF(F5034=24,SUM(D5035:F5224),"")</f>
        <v/>
      </c>
      <c r="U5035" s="14" t="n">
        <v>0</v>
      </c>
      <c r="V5035" s="14">
        <f>IF(T5035="","",T5035-U5035)</f>
        <v/>
      </c>
      <c r="AS5035" s="13" t="n"/>
      <c r="AT5035" s="13" t="n"/>
      <c r="AU5035" s="13" t="n"/>
    </row>
    <row r="5036">
      <c r="C5036" s="13" t="n">
        <v>163</v>
      </c>
      <c r="D5036" s="13">
        <f>Retailers_stock_balance!D7646</f>
        <v/>
      </c>
      <c r="E5036" s="13">
        <f>Retailers_stock_balance!E7646</f>
        <v/>
      </c>
      <c r="F5036" s="13">
        <f>Retailers_stock_balance!F7646</f>
        <v/>
      </c>
      <c r="T5036" s="14">
        <f>IF(F5035=24,SUM(D5036:F5225),"")</f>
        <v/>
      </c>
      <c r="U5036" s="14" t="n">
        <v>0</v>
      </c>
      <c r="V5036" s="14">
        <f>IF(T5036="","",T5036-U5036)</f>
        <v/>
      </c>
      <c r="AS5036" s="13" t="n"/>
      <c r="AT5036" s="13" t="n"/>
      <c r="AU5036" s="13" t="n"/>
    </row>
    <row r="5037">
      <c r="C5037" s="13" t="n">
        <v>164</v>
      </c>
      <c r="D5037" s="13">
        <f>Retailers_stock_balance!D7647</f>
        <v/>
      </c>
      <c r="E5037" s="13">
        <f>Retailers_stock_balance!E7647</f>
        <v/>
      </c>
      <c r="F5037" s="13">
        <f>Retailers_stock_balance!F7647</f>
        <v/>
      </c>
      <c r="T5037" s="14">
        <f>IF(F5036=24,SUM(D5037:F5226),"")</f>
        <v/>
      </c>
      <c r="U5037" s="14" t="n">
        <v>0</v>
      </c>
      <c r="V5037" s="14">
        <f>IF(T5037="","",T5037-U5037)</f>
        <v/>
      </c>
      <c r="AS5037" s="13" t="n"/>
      <c r="AT5037" s="13" t="n"/>
      <c r="AU5037" s="13" t="n"/>
    </row>
    <row r="5038">
      <c r="C5038" s="13" t="n">
        <v>165</v>
      </c>
      <c r="D5038" s="13">
        <f>Retailers_stock_balance!D7648</f>
        <v/>
      </c>
      <c r="E5038" s="13">
        <f>Retailers_stock_balance!E7648</f>
        <v/>
      </c>
      <c r="F5038" s="13">
        <f>Retailers_stock_balance!F7648</f>
        <v/>
      </c>
      <c r="T5038" s="14">
        <f>IF(F5037=24,SUM(D5038:F5227),"")</f>
        <v/>
      </c>
      <c r="U5038" s="14" t="n">
        <v>0</v>
      </c>
      <c r="V5038" s="14">
        <f>IF(T5038="","",T5038-U5038)</f>
        <v/>
      </c>
      <c r="AS5038" s="13" t="n"/>
      <c r="AT5038" s="13" t="n"/>
      <c r="AU5038" s="13" t="n"/>
    </row>
    <row r="5039">
      <c r="C5039" s="13" t="n">
        <v>166</v>
      </c>
      <c r="D5039" s="13">
        <f>Retailers_stock_balance!D7649</f>
        <v/>
      </c>
      <c r="E5039" s="13">
        <f>Retailers_stock_balance!E7649</f>
        <v/>
      </c>
      <c r="F5039" s="13">
        <f>Retailers_stock_balance!F7649</f>
        <v/>
      </c>
      <c r="T5039" s="14">
        <f>IF(F5038=24,SUM(D5039:F5228),"")</f>
        <v/>
      </c>
      <c r="U5039" s="14" t="n">
        <v>0</v>
      </c>
      <c r="V5039" s="14">
        <f>IF(T5039="","",T5039-U5039)</f>
        <v/>
      </c>
      <c r="AS5039" s="13" t="n"/>
      <c r="AT5039" s="13" t="n"/>
      <c r="AU5039" s="13" t="n"/>
    </row>
    <row r="5040">
      <c r="C5040" s="13" t="n">
        <v>167</v>
      </c>
      <c r="D5040" s="13">
        <f>Retailers_stock_balance!D7650</f>
        <v/>
      </c>
      <c r="E5040" s="13">
        <f>Retailers_stock_balance!E7650</f>
        <v/>
      </c>
      <c r="F5040" s="13">
        <f>Retailers_stock_balance!F7650</f>
        <v/>
      </c>
      <c r="T5040" s="14">
        <f>IF(F5039=24,SUM(D5040:F5229),"")</f>
        <v/>
      </c>
      <c r="U5040" s="14" t="n">
        <v>0</v>
      </c>
      <c r="V5040" s="14">
        <f>IF(T5040="","",T5040-U5040)</f>
        <v/>
      </c>
      <c r="AS5040" s="13" t="n"/>
      <c r="AT5040" s="13" t="n"/>
      <c r="AU5040" s="13" t="n"/>
    </row>
    <row r="5041">
      <c r="C5041" s="13" t="n">
        <v>168</v>
      </c>
      <c r="D5041" s="13">
        <f>Retailers_stock_balance!D7651</f>
        <v/>
      </c>
      <c r="E5041" s="13">
        <f>Retailers_stock_balance!E7651</f>
        <v/>
      </c>
      <c r="F5041" s="13">
        <f>Retailers_stock_balance!F7651</f>
        <v/>
      </c>
      <c r="T5041" s="14">
        <f>IF(F5040=24,SUM(D5041:F5230),"")</f>
        <v/>
      </c>
      <c r="U5041" s="14" t="n">
        <v>0</v>
      </c>
      <c r="V5041" s="14">
        <f>IF(T5041="","",T5041-U5041)</f>
        <v/>
      </c>
      <c r="AS5041" s="13" t="n"/>
      <c r="AT5041" s="13" t="n"/>
      <c r="AU5041" s="13" t="n"/>
    </row>
    <row r="5042">
      <c r="C5042" s="13" t="n">
        <v>169</v>
      </c>
      <c r="D5042" s="13">
        <f>Retailers_stock_balance!D7652</f>
        <v/>
      </c>
      <c r="E5042" s="13">
        <f>Retailers_stock_balance!E7652</f>
        <v/>
      </c>
      <c r="F5042" s="13">
        <f>Retailers_stock_balance!F7652</f>
        <v/>
      </c>
      <c r="T5042" s="14">
        <f>IF(F5041=24,SUM(D5042:F5231),"")</f>
        <v/>
      </c>
      <c r="U5042" s="14" t="n">
        <v>0</v>
      </c>
      <c r="V5042" s="14">
        <f>IF(T5042="","",T5042-U5042)</f>
        <v/>
      </c>
      <c r="AS5042" s="13" t="n"/>
      <c r="AT5042" s="13" t="n"/>
      <c r="AU5042" s="13" t="n"/>
    </row>
    <row r="5043">
      <c r="C5043" s="13" t="n">
        <v>170</v>
      </c>
      <c r="D5043" s="13">
        <f>Retailers_stock_balance!D7653</f>
        <v/>
      </c>
      <c r="E5043" s="13">
        <f>Retailers_stock_balance!E7653</f>
        <v/>
      </c>
      <c r="F5043" s="13">
        <f>Retailers_stock_balance!F7653</f>
        <v/>
      </c>
      <c r="T5043" s="14">
        <f>IF(F5042=24,SUM(D5043:F5232),"")</f>
        <v/>
      </c>
      <c r="U5043" s="14" t="n">
        <v>0</v>
      </c>
      <c r="V5043" s="14">
        <f>IF(T5043="","",T5043-U5043)</f>
        <v/>
      </c>
      <c r="AS5043" s="13" t="n"/>
      <c r="AT5043" s="13" t="n"/>
      <c r="AU5043" s="13" t="n"/>
    </row>
    <row r="5044">
      <c r="C5044" s="13" t="n">
        <v>171</v>
      </c>
      <c r="D5044" s="13">
        <f>Retailers_stock_balance!D7654</f>
        <v/>
      </c>
      <c r="E5044" s="13">
        <f>Retailers_stock_balance!E7654</f>
        <v/>
      </c>
      <c r="F5044" s="13">
        <f>Retailers_stock_balance!F7654</f>
        <v/>
      </c>
      <c r="T5044" s="14">
        <f>IF(F5043=24,SUM(D5044:F5233),"")</f>
        <v/>
      </c>
      <c r="U5044" s="14" t="n">
        <v>0</v>
      </c>
      <c r="V5044" s="14">
        <f>IF(T5044="","",T5044-U5044)</f>
        <v/>
      </c>
      <c r="AS5044" s="13" t="n"/>
      <c r="AT5044" s="13" t="n"/>
      <c r="AU5044" s="13" t="n"/>
    </row>
    <row r="5045">
      <c r="C5045" s="13" t="n">
        <v>172</v>
      </c>
      <c r="D5045" s="13">
        <f>Retailers_stock_balance!D7655</f>
        <v/>
      </c>
      <c r="E5045" s="13">
        <f>Retailers_stock_balance!E7655</f>
        <v/>
      </c>
      <c r="F5045" s="13">
        <f>Retailers_stock_balance!F7655</f>
        <v/>
      </c>
      <c r="T5045" s="14">
        <f>IF(F5044=24,SUM(D5045:F5234),"")</f>
        <v/>
      </c>
      <c r="U5045" s="14" t="n">
        <v>0</v>
      </c>
      <c r="V5045" s="14">
        <f>IF(T5045="","",T5045-U5045)</f>
        <v/>
      </c>
      <c r="AS5045" s="13" t="n"/>
      <c r="AT5045" s="13" t="n"/>
      <c r="AU5045" s="13" t="n"/>
    </row>
    <row r="5046">
      <c r="C5046" s="13" t="n">
        <v>173</v>
      </c>
      <c r="D5046" s="13">
        <f>Retailers_stock_balance!D7656</f>
        <v/>
      </c>
      <c r="E5046" s="13">
        <f>Retailers_stock_balance!E7656</f>
        <v/>
      </c>
      <c r="F5046" s="13">
        <f>Retailers_stock_balance!F7656</f>
        <v/>
      </c>
      <c r="T5046" s="14">
        <f>IF(F5045=24,SUM(D5046:F5235),"")</f>
        <v/>
      </c>
      <c r="U5046" s="14" t="n">
        <v>0</v>
      </c>
      <c r="V5046" s="14">
        <f>IF(T5046="","",T5046-U5046)</f>
        <v/>
      </c>
      <c r="AS5046" s="13" t="n"/>
      <c r="AT5046" s="13" t="n"/>
      <c r="AU5046" s="13" t="n"/>
    </row>
    <row r="5047">
      <c r="C5047" s="13" t="n">
        <v>174</v>
      </c>
      <c r="D5047" s="13">
        <f>Retailers_stock_balance!D7657</f>
        <v/>
      </c>
      <c r="E5047" s="13">
        <f>Retailers_stock_balance!E7657</f>
        <v/>
      </c>
      <c r="F5047" s="13">
        <f>Retailers_stock_balance!F7657</f>
        <v/>
      </c>
      <c r="T5047" s="14">
        <f>IF(F5046=24,SUM(D5047:F5236),"")</f>
        <v/>
      </c>
      <c r="U5047" s="14" t="n">
        <v>0</v>
      </c>
      <c r="V5047" s="14">
        <f>IF(T5047="","",T5047-U5047)</f>
        <v/>
      </c>
      <c r="AS5047" s="13" t="n"/>
      <c r="AT5047" s="13" t="n"/>
      <c r="AU5047" s="13" t="n"/>
    </row>
    <row r="5048">
      <c r="C5048" s="13" t="n">
        <v>175</v>
      </c>
      <c r="D5048" s="13">
        <f>Retailers_stock_balance!D7658</f>
        <v/>
      </c>
      <c r="E5048" s="13">
        <f>Retailers_stock_balance!E7658</f>
        <v/>
      </c>
      <c r="F5048" s="13">
        <f>Retailers_stock_balance!F7658</f>
        <v/>
      </c>
      <c r="T5048" s="14">
        <f>IF(F5047=24,SUM(D5048:F5237),"")</f>
        <v/>
      </c>
      <c r="U5048" s="14" t="n">
        <v>0</v>
      </c>
      <c r="V5048" s="14">
        <f>IF(T5048="","",T5048-U5048)</f>
        <v/>
      </c>
      <c r="AS5048" s="13" t="n"/>
      <c r="AT5048" s="13" t="n"/>
      <c r="AU5048" s="13" t="n"/>
    </row>
    <row r="5049">
      <c r="C5049" s="13" t="n">
        <v>176</v>
      </c>
      <c r="D5049" s="13">
        <f>Retailers_stock_balance!D7659</f>
        <v/>
      </c>
      <c r="E5049" s="13">
        <f>Retailers_stock_balance!E7659</f>
        <v/>
      </c>
      <c r="F5049" s="13">
        <f>Retailers_stock_balance!F7659</f>
        <v/>
      </c>
      <c r="T5049" s="14">
        <f>IF(F5048=24,SUM(D5049:F5238),"")</f>
        <v/>
      </c>
      <c r="U5049" s="14" t="n">
        <v>0</v>
      </c>
      <c r="V5049" s="14">
        <f>IF(T5049="","",T5049-U5049)</f>
        <v/>
      </c>
      <c r="AS5049" s="13" t="n"/>
      <c r="AT5049" s="13" t="n"/>
      <c r="AU5049" s="13" t="n"/>
    </row>
    <row r="5050">
      <c r="C5050" s="13" t="n">
        <v>177</v>
      </c>
      <c r="D5050" s="13">
        <f>Retailers_stock_balance!D7660</f>
        <v/>
      </c>
      <c r="E5050" s="13">
        <f>Retailers_stock_balance!E7660</f>
        <v/>
      </c>
      <c r="F5050" s="13">
        <f>Retailers_stock_balance!F7660</f>
        <v/>
      </c>
      <c r="T5050" s="14">
        <f>IF(F5049=24,SUM(D5050:F5239),"")</f>
        <v/>
      </c>
      <c r="U5050" s="14" t="n">
        <v>0</v>
      </c>
      <c r="V5050" s="14">
        <f>IF(T5050="","",T5050-U5050)</f>
        <v/>
      </c>
      <c r="AS5050" s="13" t="n"/>
      <c r="AT5050" s="13" t="n"/>
      <c r="AU5050" s="13" t="n"/>
    </row>
    <row r="5051">
      <c r="C5051" s="13" t="n">
        <v>178</v>
      </c>
      <c r="D5051" s="13">
        <f>Retailers_stock_balance!D7661</f>
        <v/>
      </c>
      <c r="E5051" s="13">
        <f>Retailers_stock_balance!E7661</f>
        <v/>
      </c>
      <c r="F5051" s="13">
        <f>Retailers_stock_balance!F7661</f>
        <v/>
      </c>
      <c r="T5051" s="14">
        <f>IF(F5050=24,SUM(D5051:F5240),"")</f>
        <v/>
      </c>
      <c r="U5051" s="14" t="n">
        <v>0</v>
      </c>
      <c r="V5051" s="14">
        <f>IF(T5051="","",T5051-U5051)</f>
        <v/>
      </c>
      <c r="AS5051" s="13" t="n"/>
      <c r="AT5051" s="13" t="n"/>
      <c r="AU5051" s="13" t="n"/>
    </row>
    <row r="5052">
      <c r="C5052" s="13" t="n">
        <v>179</v>
      </c>
      <c r="D5052" s="13">
        <f>Retailers_stock_balance!D7662</f>
        <v/>
      </c>
      <c r="E5052" s="13">
        <f>Retailers_stock_balance!E7662</f>
        <v/>
      </c>
      <c r="F5052" s="13">
        <f>Retailers_stock_balance!F7662</f>
        <v/>
      </c>
      <c r="T5052" s="14">
        <f>IF(F5051=24,SUM(D5052:F5241),"")</f>
        <v/>
      </c>
      <c r="U5052" s="14" t="n">
        <v>0</v>
      </c>
      <c r="V5052" s="14">
        <f>IF(T5052="","",T5052-U5052)</f>
        <v/>
      </c>
      <c r="AS5052" s="13" t="n"/>
      <c r="AT5052" s="13" t="n"/>
      <c r="AU5052" s="13" t="n"/>
    </row>
    <row r="5053">
      <c r="C5053" s="13" t="n">
        <v>180</v>
      </c>
      <c r="D5053" s="13">
        <f>Retailers_stock_balance!D7663</f>
        <v/>
      </c>
      <c r="E5053" s="13">
        <f>Retailers_stock_balance!E7663</f>
        <v/>
      </c>
      <c r="F5053" s="13">
        <f>Retailers_stock_balance!F7663</f>
        <v/>
      </c>
      <c r="T5053" s="14">
        <f>IF(F5052=24,SUM(D5053:F5242),"")</f>
        <v/>
      </c>
      <c r="U5053" s="14" t="n">
        <v>0</v>
      </c>
      <c r="V5053" s="14">
        <f>IF(T5053="","",T5053-U5053)</f>
        <v/>
      </c>
      <c r="AS5053" s="13" t="n"/>
      <c r="AT5053" s="13" t="n"/>
      <c r="AU5053" s="13" t="n"/>
    </row>
    <row r="5054">
      <c r="C5054" s="13" t="n">
        <v>181</v>
      </c>
      <c r="D5054" s="13">
        <f>Retailers_stock_balance!D7664</f>
        <v/>
      </c>
      <c r="E5054" s="13">
        <f>Retailers_stock_balance!E7664</f>
        <v/>
      </c>
      <c r="F5054" s="13">
        <f>Retailers_stock_balance!F7664</f>
        <v/>
      </c>
      <c r="T5054" s="14">
        <f>IF(F5053=24,SUM(D5054:F5243),"")</f>
        <v/>
      </c>
      <c r="U5054" s="14" t="n">
        <v>0</v>
      </c>
      <c r="V5054" s="14">
        <f>IF(T5054="","",T5054-U5054)</f>
        <v/>
      </c>
      <c r="AS5054" s="13" t="n"/>
      <c r="AT5054" s="13" t="n"/>
      <c r="AU5054" s="13" t="n"/>
    </row>
    <row r="5055">
      <c r="C5055" s="13" t="n">
        <v>182</v>
      </c>
      <c r="D5055" s="13">
        <f>Retailers_stock_balance!D7665</f>
        <v/>
      </c>
      <c r="E5055" s="13">
        <f>Retailers_stock_balance!E7665</f>
        <v/>
      </c>
      <c r="F5055" s="13">
        <f>Retailers_stock_balance!F7665</f>
        <v/>
      </c>
      <c r="T5055" s="14">
        <f>IF(F5054=24,SUM(D5055:F5244),"")</f>
        <v/>
      </c>
      <c r="U5055" s="14" t="n">
        <v>0</v>
      </c>
      <c r="V5055" s="14">
        <f>IF(T5055="","",T5055-U5055)</f>
        <v/>
      </c>
      <c r="AS5055" s="13" t="n"/>
      <c r="AT5055" s="13" t="n"/>
      <c r="AU5055" s="13" t="n"/>
    </row>
    <row r="5056">
      <c r="C5056" s="13" t="n">
        <v>183</v>
      </c>
      <c r="D5056" s="13">
        <f>Retailers_stock_balance!D7666</f>
        <v/>
      </c>
      <c r="E5056" s="13">
        <f>Retailers_stock_balance!E7666</f>
        <v/>
      </c>
      <c r="F5056" s="13">
        <f>Retailers_stock_balance!F7666</f>
        <v/>
      </c>
      <c r="T5056" s="14">
        <f>IF(F5055=24,SUM(D5056:F5245),"")</f>
        <v/>
      </c>
      <c r="U5056" s="14" t="n">
        <v>0</v>
      </c>
      <c r="V5056" s="14">
        <f>IF(T5056="","",T5056-U5056)</f>
        <v/>
      </c>
      <c r="AS5056" s="13" t="n"/>
      <c r="AT5056" s="13" t="n"/>
      <c r="AU5056" s="13" t="n"/>
    </row>
    <row r="5057">
      <c r="C5057" s="13" t="n">
        <v>184</v>
      </c>
      <c r="D5057" s="13">
        <f>Retailers_stock_balance!D7667</f>
        <v/>
      </c>
      <c r="E5057" s="13">
        <f>Retailers_stock_balance!E7667</f>
        <v/>
      </c>
      <c r="F5057" s="13">
        <f>Retailers_stock_balance!F7667</f>
        <v/>
      </c>
      <c r="T5057" s="14">
        <f>IF(F5056=24,SUM(D5057:F5246),"")</f>
        <v/>
      </c>
      <c r="U5057" s="14" t="n">
        <v>0</v>
      </c>
      <c r="V5057" s="14">
        <f>IF(T5057="","",T5057-U5057)</f>
        <v/>
      </c>
      <c r="AS5057" s="13" t="n"/>
      <c r="AT5057" s="13" t="n"/>
      <c r="AU5057" s="13" t="n"/>
    </row>
    <row r="5058">
      <c r="C5058" s="13" t="n">
        <v>185</v>
      </c>
      <c r="D5058" s="13">
        <f>Retailers_stock_balance!D7668</f>
        <v/>
      </c>
      <c r="E5058" s="13">
        <f>Retailers_stock_balance!E7668</f>
        <v/>
      </c>
      <c r="F5058" s="13">
        <f>Retailers_stock_balance!F7668</f>
        <v/>
      </c>
      <c r="T5058" s="14">
        <f>IF(F5057=24,SUM(D5058:F5247),"")</f>
        <v/>
      </c>
      <c r="U5058" s="14" t="n">
        <v>0</v>
      </c>
      <c r="V5058" s="14">
        <f>IF(T5058="","",T5058-U5058)</f>
        <v/>
      </c>
      <c r="AS5058" s="13" t="n"/>
      <c r="AT5058" s="13" t="n"/>
      <c r="AU5058" s="13" t="n"/>
    </row>
    <row r="5059">
      <c r="C5059" s="13" t="n">
        <v>186</v>
      </c>
      <c r="D5059" s="13">
        <f>Retailers_stock_balance!D7669</f>
        <v/>
      </c>
      <c r="E5059" s="13">
        <f>Retailers_stock_balance!E7669</f>
        <v/>
      </c>
      <c r="F5059" s="13">
        <f>Retailers_stock_balance!F7669</f>
        <v/>
      </c>
      <c r="T5059" s="14">
        <f>IF(F5058=24,SUM(D5059:F5248),"")</f>
        <v/>
      </c>
      <c r="U5059" s="14" t="n">
        <v>0</v>
      </c>
      <c r="V5059" s="14">
        <f>IF(T5059="","",T5059-U5059)</f>
        <v/>
      </c>
      <c r="AS5059" s="13" t="n"/>
      <c r="AT5059" s="13" t="n"/>
      <c r="AU5059" s="13" t="n"/>
    </row>
    <row r="5060">
      <c r="C5060" s="13" t="n">
        <v>187</v>
      </c>
      <c r="D5060" s="13">
        <f>Retailers_stock_balance!D7670</f>
        <v/>
      </c>
      <c r="E5060" s="13">
        <f>Retailers_stock_balance!E7670</f>
        <v/>
      </c>
      <c r="F5060" s="13">
        <f>Retailers_stock_balance!F7670</f>
        <v/>
      </c>
      <c r="T5060" s="14">
        <f>IF(F5059=24,SUM(D5060:F5249),"")</f>
        <v/>
      </c>
      <c r="U5060" s="14" t="n">
        <v>0</v>
      </c>
      <c r="V5060" s="14">
        <f>IF(T5060="","",T5060-U5060)</f>
        <v/>
      </c>
      <c r="AS5060" s="13" t="n"/>
      <c r="AT5060" s="13" t="n"/>
      <c r="AU5060" s="13" t="n"/>
    </row>
    <row r="5061">
      <c r="C5061" s="13" t="n">
        <v>188</v>
      </c>
      <c r="D5061" s="13">
        <f>Retailers_stock_balance!D7671</f>
        <v/>
      </c>
      <c r="E5061" s="13">
        <f>Retailers_stock_balance!E7671</f>
        <v/>
      </c>
      <c r="F5061" s="13">
        <f>Retailers_stock_balance!F7671</f>
        <v/>
      </c>
      <c r="T5061" s="14">
        <f>IF(F5060=24,SUM(D5061:F5250),"")</f>
        <v/>
      </c>
      <c r="U5061" s="14" t="n">
        <v>0</v>
      </c>
      <c r="V5061" s="14">
        <f>IF(T5061="","",T5061-U5061)</f>
        <v/>
      </c>
      <c r="AS5061" s="13" t="n"/>
      <c r="AT5061" s="13" t="n"/>
      <c r="AU5061" s="13" t="n"/>
    </row>
    <row r="5062">
      <c r="C5062" s="13" t="n">
        <v>189</v>
      </c>
      <c r="D5062" s="13">
        <f>Retailers_stock_balance!D7672</f>
        <v/>
      </c>
      <c r="E5062" s="13">
        <f>Retailers_stock_balance!E7672</f>
        <v/>
      </c>
      <c r="F5062" s="13">
        <f>Retailers_stock_balance!F7672</f>
        <v/>
      </c>
      <c r="T5062" s="14">
        <f>IF(F5061=24,SUM(D5062:F5251),"")</f>
        <v/>
      </c>
      <c r="U5062" s="14" t="n">
        <v>0</v>
      </c>
      <c r="V5062" s="14">
        <f>IF(T5062="","",T5062-U5062)</f>
        <v/>
      </c>
      <c r="AS5062" s="13" t="n"/>
      <c r="AT5062" s="13" t="n"/>
      <c r="AU5062" s="13" t="n"/>
    </row>
    <row r="5063">
      <c r="C5063" s="13" t="n">
        <v>190</v>
      </c>
      <c r="D5063" s="13">
        <f>Retailers_stock_balance!D7673</f>
        <v/>
      </c>
      <c r="E5063" s="13">
        <f>Retailers_stock_balance!E7673</f>
        <v/>
      </c>
      <c r="F5063" s="13">
        <f>Retailers_stock_balance!F7673</f>
        <v/>
      </c>
      <c r="T5063" s="14">
        <f>IF(F5062=24,SUM(D5063:F5252),"")</f>
        <v/>
      </c>
      <c r="U5063" s="14" t="n">
        <v>0</v>
      </c>
      <c r="V5063" s="14">
        <f>IF(T5063="","",T5063-U5063)</f>
        <v/>
      </c>
      <c r="AS5063" s="13" t="n"/>
      <c r="AT5063" s="13" t="n"/>
      <c r="AU5063" s="13" t="n"/>
    </row>
    <row r="5064">
      <c r="C5064" s="13" t="n">
        <v>191</v>
      </c>
      <c r="D5064" s="13">
        <f>Retailers_stock_balance!D7674</f>
        <v/>
      </c>
      <c r="E5064" s="13">
        <f>Retailers_stock_balance!E7674</f>
        <v/>
      </c>
      <c r="F5064" s="13">
        <f>Retailers_stock_balance!F7674</f>
        <v/>
      </c>
      <c r="T5064" s="14">
        <f>IF(F5063=24,SUM(D5064:F5253),"")</f>
        <v/>
      </c>
      <c r="U5064" s="14" t="n">
        <v>0</v>
      </c>
      <c r="V5064" s="14">
        <f>IF(T5064="","",T5064-U5064)</f>
        <v/>
      </c>
      <c r="AS5064" s="13" t="n"/>
      <c r="AT5064" s="13" t="n"/>
      <c r="AU5064" s="13" t="n"/>
    </row>
    <row r="5065">
      <c r="C5065" s="13" t="n">
        <v>192</v>
      </c>
      <c r="D5065" s="13">
        <f>Retailers_stock_balance!D7675</f>
        <v/>
      </c>
      <c r="E5065" s="13">
        <f>Retailers_stock_balance!E7675</f>
        <v/>
      </c>
      <c r="F5065" s="13">
        <f>Retailers_stock_balance!F7675</f>
        <v/>
      </c>
      <c r="T5065" s="14">
        <f>IF(F5064=24,SUM(D5065:F5254),"")</f>
        <v/>
      </c>
      <c r="U5065" s="14" t="n">
        <v>0</v>
      </c>
      <c r="V5065" s="14">
        <f>IF(T5065="","",T5065-U5065)</f>
        <v/>
      </c>
      <c r="AS5065" s="13" t="n"/>
      <c r="AT5065" s="13" t="n"/>
      <c r="AU5065" s="13" t="n"/>
    </row>
    <row r="5066">
      <c r="C5066" s="13" t="n">
        <v>193</v>
      </c>
      <c r="D5066" s="13">
        <f>Retailers_stock_balance!D7676</f>
        <v/>
      </c>
      <c r="E5066" s="13">
        <f>Retailers_stock_balance!E7676</f>
        <v/>
      </c>
      <c r="F5066" s="13">
        <f>Retailers_stock_balance!F7676</f>
        <v/>
      </c>
      <c r="T5066" s="14">
        <f>IF(F5065=24,SUM(D5066:F5255),"")</f>
        <v/>
      </c>
      <c r="U5066" s="14" t="n">
        <v>0</v>
      </c>
      <c r="V5066" s="14">
        <f>IF(T5066="","",T5066-U5066)</f>
        <v/>
      </c>
      <c r="AS5066" s="13" t="n"/>
      <c r="AT5066" s="13" t="n"/>
      <c r="AU5066" s="13" t="n"/>
    </row>
    <row r="5067">
      <c r="C5067" s="13" t="n">
        <v>194</v>
      </c>
      <c r="D5067" s="13">
        <f>Retailers_stock_balance!D7677</f>
        <v/>
      </c>
      <c r="E5067" s="13">
        <f>Retailers_stock_balance!E7677</f>
        <v/>
      </c>
      <c r="F5067" s="13">
        <f>Retailers_stock_balance!F7677</f>
        <v/>
      </c>
      <c r="T5067" s="14">
        <f>IF(F5066=24,SUM(D5067:F5256),"")</f>
        <v/>
      </c>
      <c r="U5067" s="14" t="n">
        <v>0</v>
      </c>
      <c r="V5067" s="14">
        <f>IF(T5067="","",T5067-U5067)</f>
        <v/>
      </c>
      <c r="AS5067" s="13" t="n"/>
      <c r="AT5067" s="13" t="n"/>
      <c r="AU5067" s="13" t="n"/>
    </row>
    <row r="5068">
      <c r="C5068" s="13" t="n">
        <v>195</v>
      </c>
      <c r="D5068" s="13">
        <f>Retailers_stock_balance!D7678</f>
        <v/>
      </c>
      <c r="E5068" s="13">
        <f>Retailers_stock_balance!E7678</f>
        <v/>
      </c>
      <c r="F5068" s="13">
        <f>Retailers_stock_balance!F7678</f>
        <v/>
      </c>
      <c r="T5068" s="14">
        <f>IF(F5067=24,SUM(D5068:F5257),"")</f>
        <v/>
      </c>
      <c r="U5068" s="14" t="n">
        <v>0</v>
      </c>
      <c r="V5068" s="14">
        <f>IF(T5068="","",T5068-U5068)</f>
        <v/>
      </c>
      <c r="AS5068" s="13" t="n"/>
      <c r="AT5068" s="13" t="n"/>
      <c r="AU5068" s="13" t="n"/>
    </row>
    <row r="5069">
      <c r="C5069" s="13" t="n">
        <v>196</v>
      </c>
      <c r="D5069" s="13">
        <f>Retailers_stock_balance!D7679</f>
        <v/>
      </c>
      <c r="E5069" s="13">
        <f>Retailers_stock_balance!E7679</f>
        <v/>
      </c>
      <c r="F5069" s="13">
        <f>Retailers_stock_balance!F7679</f>
        <v/>
      </c>
      <c r="T5069" s="14">
        <f>IF(F5068=24,SUM(D5069:F5258),"")</f>
        <v/>
      </c>
      <c r="U5069" s="14" t="n">
        <v>0</v>
      </c>
      <c r="V5069" s="14">
        <f>IF(T5069="","",T5069-U5069)</f>
        <v/>
      </c>
      <c r="AS5069" s="13" t="n"/>
      <c r="AT5069" s="13" t="n"/>
      <c r="AU5069" s="13" t="n"/>
    </row>
    <row r="5070">
      <c r="C5070" s="13" t="n">
        <v>197</v>
      </c>
      <c r="D5070" s="13">
        <f>Retailers_stock_balance!D7680</f>
        <v/>
      </c>
      <c r="E5070" s="13">
        <f>Retailers_stock_balance!E7680</f>
        <v/>
      </c>
      <c r="F5070" s="13">
        <f>Retailers_stock_balance!F7680</f>
        <v/>
      </c>
      <c r="T5070" s="14">
        <f>IF(F5069=24,SUM(D5070:F5259),"")</f>
        <v/>
      </c>
      <c r="U5070" s="14" t="n">
        <v>0</v>
      </c>
      <c r="V5070" s="14">
        <f>IF(T5070="","",T5070-U5070)</f>
        <v/>
      </c>
      <c r="AS5070" s="13" t="n"/>
      <c r="AT5070" s="13" t="n"/>
      <c r="AU5070" s="13" t="n"/>
    </row>
    <row r="5071">
      <c r="C5071" s="13" t="n">
        <v>198</v>
      </c>
      <c r="D5071" s="13">
        <f>Retailers_stock_balance!D7681</f>
        <v/>
      </c>
      <c r="E5071" s="13">
        <f>Retailers_stock_balance!E7681</f>
        <v/>
      </c>
      <c r="F5071" s="13">
        <f>Retailers_stock_balance!F7681</f>
        <v/>
      </c>
      <c r="T5071" s="14">
        <f>IF(F5070=24,SUM(D5071:F5260),"")</f>
        <v/>
      </c>
      <c r="U5071" s="14" t="n">
        <v>0</v>
      </c>
      <c r="V5071" s="14">
        <f>IF(T5071="","",T5071-U5071)</f>
        <v/>
      </c>
      <c r="AS5071" s="13" t="n"/>
      <c r="AT5071" s="13" t="n"/>
      <c r="AU5071" s="13" t="n"/>
    </row>
    <row r="5072">
      <c r="T5072" s="14">
        <f>IF(F5071=24,SUM(D5072:F5261),"")</f>
        <v/>
      </c>
      <c r="U5072" s="14" t="n">
        <v>0</v>
      </c>
      <c r="V5072" s="14">
        <f>IF(T5072="","",T5072-U5072)</f>
        <v/>
      </c>
      <c r="AS5072" s="13" t="n"/>
      <c r="AT5072" s="13" t="n"/>
      <c r="AU5072" s="13" t="n"/>
    </row>
    <row r="5073">
      <c r="C5073" s="13" t="inlineStr">
        <is>
          <t>Aleatória RLT</t>
        </is>
      </c>
      <c r="D5073" s="13" t="n">
        <v>22</v>
      </c>
      <c r="E5073" s="13" t="n">
        <v>23</v>
      </c>
      <c r="F5073" s="13" t="n">
        <v>24</v>
      </c>
      <c r="T5073" s="14">
        <f>IF(F5072=24,SUM(D5073:F5262),"")</f>
        <v/>
      </c>
      <c r="U5073" s="14" t="n">
        <v>0</v>
      </c>
      <c r="V5073" s="14">
        <f>IF(T5073="","",T5073-U5073)</f>
        <v/>
      </c>
      <c r="AS5073" s="13" t="n"/>
      <c r="AT5073" s="13" t="n"/>
      <c r="AU5073" s="13" t="n"/>
    </row>
    <row r="5074">
      <c r="C5074" s="13" t="n">
        <v>9</v>
      </c>
      <c r="D5074" s="13">
        <f>D2194+D4114*D2962</f>
        <v/>
      </c>
      <c r="E5074" s="13">
        <f>E2194+E4114*E2962</f>
        <v/>
      </c>
      <c r="F5074" s="13">
        <f>F2194+F4114*F2962</f>
        <v/>
      </c>
      <c r="T5074" s="14">
        <f>IF(F5073=24,SUM(D5074:F5263),"")</f>
        <v/>
      </c>
      <c r="U5074" s="14" t="n">
        <v>0</v>
      </c>
      <c r="V5074" s="14">
        <f>IF(T5074="","",T5074-U5074)</f>
        <v/>
      </c>
      <c r="AS5074" s="13" t="n">
        <v>111</v>
      </c>
      <c r="AT5074" s="13" t="inlineStr">
        <is>
          <t>Aleatória RLT</t>
        </is>
      </c>
      <c r="AU5074" s="13" t="n">
        <v>16</v>
      </c>
    </row>
    <row r="5075">
      <c r="C5075" s="13" t="n">
        <v>10</v>
      </c>
      <c r="D5075" s="13">
        <f>D2195+D4115*D2963</f>
        <v/>
      </c>
      <c r="E5075" s="13">
        <f>E2195+E4115*E2963</f>
        <v/>
      </c>
      <c r="F5075" s="13">
        <f>F2195+F4115*F2963</f>
        <v/>
      </c>
      <c r="T5075" s="14">
        <f>IF(F5074=24,SUM(D5075:F5264),"")</f>
        <v/>
      </c>
      <c r="U5075" s="14" t="n">
        <v>0</v>
      </c>
      <c r="V5075" s="14">
        <f>IF(T5075="","",T5075-U5075)</f>
        <v/>
      </c>
      <c r="AS5075" s="13" t="n">
        <v>112</v>
      </c>
      <c r="AT5075" s="13" t="n"/>
      <c r="AU5075" s="13" t="inlineStr">
        <is>
          <t>NOVOD213+D263*D233</t>
        </is>
      </c>
    </row>
    <row r="5076">
      <c r="C5076" s="13" t="n">
        <v>11</v>
      </c>
      <c r="D5076" s="13">
        <f>D2196+D4116*D2964</f>
        <v/>
      </c>
      <c r="E5076" s="13">
        <f>E2196+E4116*E2964</f>
        <v/>
      </c>
      <c r="F5076" s="13">
        <f>F2196+F4116*F2964</f>
        <v/>
      </c>
      <c r="T5076" s="14">
        <f>IF(F5075=24,SUM(D5076:F5265),"")</f>
        <v/>
      </c>
      <c r="U5076" s="14" t="n">
        <v>0</v>
      </c>
      <c r="V5076" s="14">
        <f>IF(T5076="","",T5076-U5076)</f>
        <v/>
      </c>
      <c r="AS5076" s="13" t="n"/>
      <c r="AT5076" s="13" t="n"/>
      <c r="AU5076" s="13" t="n"/>
    </row>
    <row r="5077">
      <c r="C5077" s="13" t="n">
        <v>12</v>
      </c>
      <c r="D5077" s="13">
        <f>D2197+D4117*D2965</f>
        <v/>
      </c>
      <c r="E5077" s="13">
        <f>E2197+E4117*E2965</f>
        <v/>
      </c>
      <c r="F5077" s="13">
        <f>F2197+F4117*F2965</f>
        <v/>
      </c>
      <c r="T5077" s="14">
        <f>IF(F5076=24,SUM(D5077:F5266),"")</f>
        <v/>
      </c>
      <c r="U5077" s="14" t="n">
        <v>0</v>
      </c>
      <c r="V5077" s="14">
        <f>IF(T5077="","",T5077-U5077)</f>
        <v/>
      </c>
      <c r="AS5077" s="13" t="n"/>
      <c r="AT5077" s="13" t="n"/>
      <c r="AU5077" s="13" t="n"/>
    </row>
    <row r="5078">
      <c r="C5078" s="13" t="n">
        <v>13</v>
      </c>
      <c r="D5078" s="13">
        <f>D2198+D4118*D2966</f>
        <v/>
      </c>
      <c r="E5078" s="13">
        <f>E2198+E4118*E2966</f>
        <v/>
      </c>
      <c r="F5078" s="13">
        <f>F2198+F4118*F2966</f>
        <v/>
      </c>
      <c r="T5078" s="14">
        <f>IF(F5077=24,SUM(D5078:F5267),"")</f>
        <v/>
      </c>
      <c r="U5078" s="14" t="n">
        <v>0</v>
      </c>
      <c r="V5078" s="14">
        <f>IF(T5078="","",T5078-U5078)</f>
        <v/>
      </c>
      <c r="AS5078" s="13" t="n"/>
      <c r="AT5078" s="13" t="n"/>
      <c r="AU5078" s="13" t="n"/>
    </row>
    <row r="5079">
      <c r="C5079" s="13" t="n">
        <v>14</v>
      </c>
      <c r="D5079" s="13">
        <f>D2199+D4119*D2967</f>
        <v/>
      </c>
      <c r="E5079" s="13">
        <f>E2199+E4119*E2967</f>
        <v/>
      </c>
      <c r="F5079" s="13">
        <f>F2199+F4119*F2967</f>
        <v/>
      </c>
      <c r="T5079" s="14">
        <f>IF(F5078=24,SUM(D5079:F5268),"")</f>
        <v/>
      </c>
      <c r="U5079" s="14" t="n">
        <v>0</v>
      </c>
      <c r="V5079" s="14">
        <f>IF(T5079="","",T5079-U5079)</f>
        <v/>
      </c>
      <c r="AS5079" s="13" t="n"/>
      <c r="AT5079" s="13" t="n"/>
      <c r="AU5079" s="13" t="n"/>
    </row>
    <row r="5080">
      <c r="C5080" s="13" t="n">
        <v>15</v>
      </c>
      <c r="D5080" s="13">
        <f>D2200+D4120*D2968</f>
        <v/>
      </c>
      <c r="E5080" s="13">
        <f>E2200+E4120*E2968</f>
        <v/>
      </c>
      <c r="F5080" s="13">
        <f>F2200+F4120*F2968</f>
        <v/>
      </c>
      <c r="T5080" s="14">
        <f>IF(F5079=24,SUM(D5080:F5269),"")</f>
        <v/>
      </c>
      <c r="U5080" s="14" t="n">
        <v>0</v>
      </c>
      <c r="V5080" s="14">
        <f>IF(T5080="","",T5080-U5080)</f>
        <v/>
      </c>
      <c r="AS5080" s="13" t="n"/>
      <c r="AT5080" s="13" t="n"/>
      <c r="AU5080" s="13" t="n"/>
    </row>
    <row r="5081">
      <c r="C5081" s="13" t="n">
        <v>16</v>
      </c>
      <c r="D5081" s="13">
        <f>D2201+D4121*D2969</f>
        <v/>
      </c>
      <c r="E5081" s="13">
        <f>E2201+E4121*E2969</f>
        <v/>
      </c>
      <c r="F5081" s="13">
        <f>F2201+F4121*F2969</f>
        <v/>
      </c>
      <c r="T5081" s="14">
        <f>IF(F5080=24,SUM(D5081:F5270),"")</f>
        <v/>
      </c>
      <c r="U5081" s="14" t="n">
        <v>0</v>
      </c>
      <c r="V5081" s="14">
        <f>IF(T5081="","",T5081-U5081)</f>
        <v/>
      </c>
      <c r="AS5081" s="13" t="n"/>
      <c r="AT5081" s="13" t="n"/>
      <c r="AU5081" s="13" t="n"/>
    </row>
    <row r="5082">
      <c r="C5082" s="13" t="n">
        <v>17</v>
      </c>
      <c r="D5082" s="13">
        <f>D2202+D4122*D2970</f>
        <v/>
      </c>
      <c r="E5082" s="13">
        <f>E2202+E4122*E2970</f>
        <v/>
      </c>
      <c r="F5082" s="13">
        <f>F2202+F4122*F2970</f>
        <v/>
      </c>
      <c r="T5082" s="14">
        <f>IF(F5081=24,SUM(D5082:F5271),"")</f>
        <v/>
      </c>
      <c r="U5082" s="14" t="n">
        <v>0</v>
      </c>
      <c r="V5082" s="14">
        <f>IF(T5082="","",T5082-U5082)</f>
        <v/>
      </c>
      <c r="AS5082" s="13" t="n"/>
      <c r="AT5082" s="13" t="n"/>
      <c r="AU5082" s="13" t="n"/>
    </row>
    <row r="5083">
      <c r="C5083" s="13" t="n">
        <v>18</v>
      </c>
      <c r="D5083" s="13">
        <f>D2203+D4123*D2971</f>
        <v/>
      </c>
      <c r="E5083" s="13">
        <f>E2203+E4123*E2971</f>
        <v/>
      </c>
      <c r="F5083" s="13">
        <f>F2203+F4123*F2971</f>
        <v/>
      </c>
      <c r="T5083" s="14">
        <f>IF(F5082=24,SUM(D5083:F5272),"")</f>
        <v/>
      </c>
      <c r="U5083" s="14" t="n">
        <v>0</v>
      </c>
      <c r="V5083" s="14">
        <f>IF(T5083="","",T5083-U5083)</f>
        <v/>
      </c>
      <c r="AS5083" s="13" t="n"/>
      <c r="AT5083" s="13" t="n"/>
      <c r="AU5083" s="13" t="n"/>
    </row>
    <row r="5084">
      <c r="C5084" s="13" t="n">
        <v>19</v>
      </c>
      <c r="D5084" s="13">
        <f>D2204+D4124*D2972</f>
        <v/>
      </c>
      <c r="E5084" s="13">
        <f>E2204+E4124*E2972</f>
        <v/>
      </c>
      <c r="F5084" s="13">
        <f>F2204+F4124*F2972</f>
        <v/>
      </c>
      <c r="T5084" s="14">
        <f>IF(F5083=24,SUM(D5084:F5273),"")</f>
        <v/>
      </c>
      <c r="U5084" s="14" t="n">
        <v>0</v>
      </c>
      <c r="V5084" s="14">
        <f>IF(T5084="","",T5084-U5084)</f>
        <v/>
      </c>
      <c r="AS5084" s="13" t="n"/>
      <c r="AT5084" s="13" t="n"/>
      <c r="AU5084" s="13" t="n"/>
    </row>
    <row r="5085">
      <c r="C5085" s="13" t="n">
        <v>20</v>
      </c>
      <c r="D5085" s="13">
        <f>D2205+D4125*D2973</f>
        <v/>
      </c>
      <c r="E5085" s="13">
        <f>E2205+E4125*E2973</f>
        <v/>
      </c>
      <c r="F5085" s="13">
        <f>F2205+F4125*F2973</f>
        <v/>
      </c>
      <c r="T5085" s="14">
        <f>IF(F5084=24,SUM(D5085:F5274),"")</f>
        <v/>
      </c>
      <c r="U5085" s="14" t="n">
        <v>0</v>
      </c>
      <c r="V5085" s="14">
        <f>IF(T5085="","",T5085-U5085)</f>
        <v/>
      </c>
      <c r="AS5085" s="13" t="n"/>
      <c r="AT5085" s="13" t="n"/>
      <c r="AU5085" s="13" t="n"/>
    </row>
    <row r="5086">
      <c r="C5086" s="13" t="n">
        <v>21</v>
      </c>
      <c r="D5086" s="13">
        <f>D2206+D4126*D2974</f>
        <v/>
      </c>
      <c r="E5086" s="13">
        <f>E2206+E4126*E2974</f>
        <v/>
      </c>
      <c r="F5086" s="13">
        <f>F2206+F4126*F2974</f>
        <v/>
      </c>
      <c r="T5086" s="14">
        <f>IF(F5085=24,SUM(D5086:F5275),"")</f>
        <v/>
      </c>
      <c r="U5086" s="14" t="n">
        <v>0</v>
      </c>
      <c r="V5086" s="14">
        <f>IF(T5086="","",T5086-U5086)</f>
        <v/>
      </c>
      <c r="AS5086" s="13" t="n"/>
      <c r="AT5086" s="13" t="n"/>
      <c r="AU5086" s="13" t="n"/>
    </row>
    <row r="5087">
      <c r="C5087" s="13" t="n">
        <v>22</v>
      </c>
      <c r="D5087" s="13">
        <f>D2207+D4127*D2975</f>
        <v/>
      </c>
      <c r="E5087" s="13">
        <f>E2207+E4127*E2975</f>
        <v/>
      </c>
      <c r="F5087" s="13">
        <f>F2207+F4127*F2975</f>
        <v/>
      </c>
      <c r="T5087" s="14">
        <f>IF(F5086=24,SUM(D5087:F5276),"")</f>
        <v/>
      </c>
      <c r="U5087" s="14" t="n">
        <v>0</v>
      </c>
      <c r="V5087" s="14">
        <f>IF(T5087="","",T5087-U5087)</f>
        <v/>
      </c>
      <c r="AS5087" s="13" t="n"/>
      <c r="AT5087" s="13" t="n"/>
      <c r="AU5087" s="13" t="n"/>
    </row>
    <row r="5088">
      <c r="C5088" s="13" t="n">
        <v>23</v>
      </c>
      <c r="D5088" s="13">
        <f>D2208+D4128*D2976</f>
        <v/>
      </c>
      <c r="E5088" s="13">
        <f>E2208+E4128*E2976</f>
        <v/>
      </c>
      <c r="F5088" s="13">
        <f>F2208+F4128*F2976</f>
        <v/>
      </c>
      <c r="T5088" s="14">
        <f>IF(F5087=24,SUM(D5088:F5277),"")</f>
        <v/>
      </c>
      <c r="U5088" s="14" t="n">
        <v>0</v>
      </c>
      <c r="V5088" s="14">
        <f>IF(T5088="","",T5088-U5088)</f>
        <v/>
      </c>
      <c r="AS5088" s="13" t="n"/>
      <c r="AT5088" s="13" t="n"/>
      <c r="AU5088" s="13" t="n"/>
    </row>
    <row r="5089">
      <c r="C5089" s="13" t="n">
        <v>24</v>
      </c>
      <c r="D5089" s="13">
        <f>D2209+D4129*D2977</f>
        <v/>
      </c>
      <c r="E5089" s="13">
        <f>E2209+E4129*E2977</f>
        <v/>
      </c>
      <c r="F5089" s="13">
        <f>F2209+F4129*F2977</f>
        <v/>
      </c>
      <c r="T5089" s="14">
        <f>IF(F5088=24,SUM(D5089:F5278),"")</f>
        <v/>
      </c>
      <c r="U5089" s="14" t="n">
        <v>0</v>
      </c>
      <c r="V5089" s="14">
        <f>IF(T5089="","",T5089-U5089)</f>
        <v/>
      </c>
      <c r="AS5089" s="13" t="n"/>
      <c r="AT5089" s="13" t="n"/>
      <c r="AU5089" s="13" t="n"/>
    </row>
    <row r="5090">
      <c r="C5090" s="13" t="n">
        <v>25</v>
      </c>
      <c r="D5090" s="13">
        <f>D2210+D4130*D2978</f>
        <v/>
      </c>
      <c r="E5090" s="13">
        <f>E2210+E4130*E2978</f>
        <v/>
      </c>
      <c r="F5090" s="13">
        <f>F2210+F4130*F2978</f>
        <v/>
      </c>
      <c r="T5090" s="14">
        <f>IF(F5089=24,SUM(D5090:F5279),"")</f>
        <v/>
      </c>
      <c r="U5090" s="14" t="n">
        <v>0</v>
      </c>
      <c r="V5090" s="14">
        <f>IF(T5090="","",T5090-U5090)</f>
        <v/>
      </c>
      <c r="AS5090" s="13" t="n"/>
      <c r="AT5090" s="13" t="n"/>
      <c r="AU5090" s="13" t="n"/>
    </row>
    <row r="5091">
      <c r="C5091" s="13" t="n">
        <v>26</v>
      </c>
      <c r="D5091" s="13">
        <f>D2211+D4131*D2979</f>
        <v/>
      </c>
      <c r="E5091" s="13">
        <f>E2211+E4131*E2979</f>
        <v/>
      </c>
      <c r="F5091" s="13">
        <f>F2211+F4131*F2979</f>
        <v/>
      </c>
      <c r="T5091" s="14">
        <f>IF(F5090=24,SUM(D5091:F5280),"")</f>
        <v/>
      </c>
      <c r="U5091" s="14" t="n">
        <v>0</v>
      </c>
      <c r="V5091" s="14">
        <f>IF(T5091="","",T5091-U5091)</f>
        <v/>
      </c>
      <c r="AS5091" s="13" t="n"/>
      <c r="AT5091" s="13" t="n"/>
      <c r="AU5091" s="13" t="n"/>
    </row>
    <row r="5092">
      <c r="C5092" s="13" t="n">
        <v>27</v>
      </c>
      <c r="D5092" s="13">
        <f>D2212+D4132*D2980</f>
        <v/>
      </c>
      <c r="E5092" s="13">
        <f>E2212+E4132*E2980</f>
        <v/>
      </c>
      <c r="F5092" s="13">
        <f>F2212+F4132*F2980</f>
        <v/>
      </c>
      <c r="T5092" s="14">
        <f>IF(F5091=24,SUM(D5092:F5281),"")</f>
        <v/>
      </c>
      <c r="U5092" s="14" t="n">
        <v>0</v>
      </c>
      <c r="V5092" s="14">
        <f>IF(T5092="","",T5092-U5092)</f>
        <v/>
      </c>
      <c r="AS5092" s="13" t="n"/>
      <c r="AT5092" s="13" t="n"/>
      <c r="AU5092" s="13" t="n"/>
    </row>
    <row r="5093">
      <c r="C5093" s="13" t="n">
        <v>28</v>
      </c>
      <c r="D5093" s="13">
        <f>D2213+D4133*D2981</f>
        <v/>
      </c>
      <c r="E5093" s="13">
        <f>E2213+E4133*E2981</f>
        <v/>
      </c>
      <c r="F5093" s="13">
        <f>F2213+F4133*F2981</f>
        <v/>
      </c>
      <c r="T5093" s="14">
        <f>IF(F5092=24,SUM(D5093:F5282),"")</f>
        <v/>
      </c>
      <c r="U5093" s="14" t="n">
        <v>0</v>
      </c>
      <c r="V5093" s="14">
        <f>IF(T5093="","",T5093-U5093)</f>
        <v/>
      </c>
      <c r="AS5093" s="13" t="n"/>
      <c r="AT5093" s="13" t="n"/>
      <c r="AU5093" s="13" t="n"/>
    </row>
    <row r="5094">
      <c r="C5094" s="13" t="n">
        <v>29</v>
      </c>
      <c r="D5094" s="13">
        <f>D2214+D4134*D2982</f>
        <v/>
      </c>
      <c r="E5094" s="13">
        <f>E2214+E4134*E2982</f>
        <v/>
      </c>
      <c r="F5094" s="13">
        <f>F2214+F4134*F2982</f>
        <v/>
      </c>
      <c r="T5094" s="14">
        <f>IF(F5093=24,SUM(D5094:F5283),"")</f>
        <v/>
      </c>
      <c r="U5094" s="14" t="n">
        <v>0</v>
      </c>
      <c r="V5094" s="14">
        <f>IF(T5094="","",T5094-U5094)</f>
        <v/>
      </c>
      <c r="AS5094" s="13" t="n"/>
      <c r="AT5094" s="13" t="n"/>
      <c r="AU5094" s="13" t="n"/>
    </row>
    <row r="5095">
      <c r="C5095" s="13" t="n">
        <v>30</v>
      </c>
      <c r="D5095" s="13">
        <f>D2215+D4135*D2983</f>
        <v/>
      </c>
      <c r="E5095" s="13">
        <f>E2215+E4135*E2983</f>
        <v/>
      </c>
      <c r="F5095" s="13">
        <f>F2215+F4135*F2983</f>
        <v/>
      </c>
      <c r="T5095" s="14">
        <f>IF(F5094=24,SUM(D5095:F5284),"")</f>
        <v/>
      </c>
      <c r="U5095" s="14" t="n">
        <v>0</v>
      </c>
      <c r="V5095" s="14">
        <f>IF(T5095="","",T5095-U5095)</f>
        <v/>
      </c>
      <c r="AS5095" s="13" t="n"/>
      <c r="AT5095" s="13" t="n"/>
      <c r="AU5095" s="13" t="n"/>
    </row>
    <row r="5096">
      <c r="C5096" s="13" t="n">
        <v>31</v>
      </c>
      <c r="D5096" s="13">
        <f>D2216+D4136*D2984</f>
        <v/>
      </c>
      <c r="E5096" s="13">
        <f>E2216+E4136*E2984</f>
        <v/>
      </c>
      <c r="F5096" s="13">
        <f>F2216+F4136*F2984</f>
        <v/>
      </c>
      <c r="T5096" s="14">
        <f>IF(F5095=24,SUM(D5096:F5285),"")</f>
        <v/>
      </c>
      <c r="U5096" s="14" t="n">
        <v>0</v>
      </c>
      <c r="V5096" s="14">
        <f>IF(T5096="","",T5096-U5096)</f>
        <v/>
      </c>
      <c r="AS5096" s="13" t="n"/>
      <c r="AT5096" s="13" t="n"/>
      <c r="AU5096" s="13" t="n"/>
    </row>
    <row r="5097">
      <c r="C5097" s="13" t="n">
        <v>32</v>
      </c>
      <c r="D5097" s="13">
        <f>D2217+D4137*D2985</f>
        <v/>
      </c>
      <c r="E5097" s="13">
        <f>E2217+E4137*E2985</f>
        <v/>
      </c>
      <c r="F5097" s="13">
        <f>F2217+F4137*F2985</f>
        <v/>
      </c>
      <c r="T5097" s="14">
        <f>IF(F5096=24,SUM(D5097:F5286),"")</f>
        <v/>
      </c>
      <c r="U5097" s="14" t="n">
        <v>0</v>
      </c>
      <c r="V5097" s="14">
        <f>IF(T5097="","",T5097-U5097)</f>
        <v/>
      </c>
      <c r="AS5097" s="13" t="n"/>
      <c r="AT5097" s="13" t="n"/>
      <c r="AU5097" s="13" t="n"/>
    </row>
    <row r="5098">
      <c r="C5098" s="13" t="n">
        <v>33</v>
      </c>
      <c r="D5098" s="13">
        <f>D2218+D4138*D2986</f>
        <v/>
      </c>
      <c r="E5098" s="13">
        <f>E2218+E4138*E2986</f>
        <v/>
      </c>
      <c r="F5098" s="13">
        <f>F2218+F4138*F2986</f>
        <v/>
      </c>
      <c r="T5098" s="14">
        <f>IF(F5097=24,SUM(D5098:F5287),"")</f>
        <v/>
      </c>
      <c r="U5098" s="14" t="n">
        <v>0</v>
      </c>
      <c r="V5098" s="14">
        <f>IF(T5098="","",T5098-U5098)</f>
        <v/>
      </c>
      <c r="AS5098" s="13" t="n"/>
      <c r="AT5098" s="13" t="n"/>
      <c r="AU5098" s="13" t="n"/>
    </row>
    <row r="5099">
      <c r="C5099" s="13" t="n">
        <v>34</v>
      </c>
      <c r="D5099" s="13">
        <f>D2219+D4139*D2987</f>
        <v/>
      </c>
      <c r="E5099" s="13">
        <f>E2219+E4139*E2987</f>
        <v/>
      </c>
      <c r="F5099" s="13">
        <f>F2219+F4139*F2987</f>
        <v/>
      </c>
      <c r="T5099" s="14">
        <f>IF(F5098=24,SUM(D5099:F5288),"")</f>
        <v/>
      </c>
      <c r="U5099" s="14" t="n">
        <v>0</v>
      </c>
      <c r="V5099" s="14">
        <f>IF(T5099="","",T5099-U5099)</f>
        <v/>
      </c>
      <c r="AS5099" s="13" t="n"/>
      <c r="AT5099" s="13" t="n"/>
      <c r="AU5099" s="13" t="n"/>
    </row>
    <row r="5100">
      <c r="C5100" s="13" t="n">
        <v>35</v>
      </c>
      <c r="D5100" s="13">
        <f>D2220+D4140*D2988</f>
        <v/>
      </c>
      <c r="E5100" s="13">
        <f>E2220+E4140*E2988</f>
        <v/>
      </c>
      <c r="F5100" s="13">
        <f>F2220+F4140*F2988</f>
        <v/>
      </c>
      <c r="T5100" s="14">
        <f>IF(F5099=24,SUM(D5100:F5289),"")</f>
        <v/>
      </c>
      <c r="U5100" s="14" t="n">
        <v>0</v>
      </c>
      <c r="V5100" s="14">
        <f>IF(T5100="","",T5100-U5100)</f>
        <v/>
      </c>
      <c r="AS5100" s="13" t="n"/>
      <c r="AT5100" s="13" t="n"/>
      <c r="AU5100" s="13" t="n"/>
    </row>
    <row r="5101">
      <c r="C5101" s="13" t="n">
        <v>36</v>
      </c>
      <c r="D5101" s="13">
        <f>D2221+D4141*D2989</f>
        <v/>
      </c>
      <c r="E5101" s="13">
        <f>E2221+E4141*E2989</f>
        <v/>
      </c>
      <c r="F5101" s="13">
        <f>F2221+F4141*F2989</f>
        <v/>
      </c>
      <c r="T5101" s="14">
        <f>IF(F5100=24,SUM(D5101:F5290),"")</f>
        <v/>
      </c>
      <c r="U5101" s="14" t="n">
        <v>0</v>
      </c>
      <c r="V5101" s="14">
        <f>IF(T5101="","",T5101-U5101)</f>
        <v/>
      </c>
      <c r="AS5101" s="13" t="n"/>
      <c r="AT5101" s="13" t="n"/>
      <c r="AU5101" s="13" t="n"/>
    </row>
    <row r="5102">
      <c r="C5102" s="13" t="n">
        <v>37</v>
      </c>
      <c r="D5102" s="13">
        <f>D2222+D4142*D2990</f>
        <v/>
      </c>
      <c r="E5102" s="13">
        <f>E2222+E4142*E2990</f>
        <v/>
      </c>
      <c r="F5102" s="13">
        <f>F2222+F4142*F2990</f>
        <v/>
      </c>
      <c r="T5102" s="14">
        <f>IF(F5101=24,SUM(D5102:F5291),"")</f>
        <v/>
      </c>
      <c r="U5102" s="14" t="n">
        <v>0</v>
      </c>
      <c r="V5102" s="14">
        <f>IF(T5102="","",T5102-U5102)</f>
        <v/>
      </c>
      <c r="AS5102" s="13" t="n"/>
      <c r="AT5102" s="13" t="n"/>
      <c r="AU5102" s="13" t="n"/>
    </row>
    <row r="5103">
      <c r="C5103" s="13" t="n">
        <v>38</v>
      </c>
      <c r="D5103" s="13">
        <f>D2223+D4143*D2991</f>
        <v/>
      </c>
      <c r="E5103" s="13">
        <f>E2223+E4143*E2991</f>
        <v/>
      </c>
      <c r="F5103" s="13">
        <f>F2223+F4143*F2991</f>
        <v/>
      </c>
      <c r="T5103" s="14">
        <f>IF(F5102=24,SUM(D5103:F5292),"")</f>
        <v/>
      </c>
      <c r="U5103" s="14" t="n">
        <v>0</v>
      </c>
      <c r="V5103" s="14">
        <f>IF(T5103="","",T5103-U5103)</f>
        <v/>
      </c>
      <c r="AS5103" s="13" t="n"/>
      <c r="AT5103" s="13" t="n"/>
      <c r="AU5103" s="13" t="n"/>
    </row>
    <row r="5104">
      <c r="C5104" s="13" t="n">
        <v>39</v>
      </c>
      <c r="D5104" s="13">
        <f>D2224+D4144*D2992</f>
        <v/>
      </c>
      <c r="E5104" s="13">
        <f>E2224+E4144*E2992</f>
        <v/>
      </c>
      <c r="F5104" s="13">
        <f>F2224+F4144*F2992</f>
        <v/>
      </c>
      <c r="T5104" s="14">
        <f>IF(F5103=24,SUM(D5104:F5293),"")</f>
        <v/>
      </c>
      <c r="U5104" s="14" t="n">
        <v>0</v>
      </c>
      <c r="V5104" s="14">
        <f>IF(T5104="","",T5104-U5104)</f>
        <v/>
      </c>
      <c r="AS5104" s="13" t="n"/>
      <c r="AT5104" s="13" t="n"/>
      <c r="AU5104" s="13" t="n"/>
    </row>
    <row r="5105">
      <c r="C5105" s="13" t="n">
        <v>40</v>
      </c>
      <c r="D5105" s="13">
        <f>D2225+D4145*D2993</f>
        <v/>
      </c>
      <c r="E5105" s="13">
        <f>E2225+E4145*E2993</f>
        <v/>
      </c>
      <c r="F5105" s="13">
        <f>F2225+F4145*F2993</f>
        <v/>
      </c>
      <c r="T5105" s="14">
        <f>IF(F5104=24,SUM(D5105:F5294),"")</f>
        <v/>
      </c>
      <c r="U5105" s="14" t="n">
        <v>0</v>
      </c>
      <c r="V5105" s="14">
        <f>IF(T5105="","",T5105-U5105)</f>
        <v/>
      </c>
      <c r="AS5105" s="13" t="n"/>
      <c r="AT5105" s="13" t="n"/>
      <c r="AU5105" s="13" t="n"/>
    </row>
    <row r="5106">
      <c r="C5106" s="13" t="n">
        <v>41</v>
      </c>
      <c r="D5106" s="13">
        <f>D2226+D4146*D2994</f>
        <v/>
      </c>
      <c r="E5106" s="13">
        <f>E2226+E4146*E2994</f>
        <v/>
      </c>
      <c r="F5106" s="13">
        <f>F2226+F4146*F2994</f>
        <v/>
      </c>
      <c r="T5106" s="14">
        <f>IF(F5105=24,SUM(D5106:F5295),"")</f>
        <v/>
      </c>
      <c r="U5106" s="14" t="n">
        <v>0</v>
      </c>
      <c r="V5106" s="14">
        <f>IF(T5106="","",T5106-U5106)</f>
        <v/>
      </c>
      <c r="AS5106" s="13" t="n"/>
      <c r="AT5106" s="13" t="n"/>
      <c r="AU5106" s="13" t="n"/>
    </row>
    <row r="5107">
      <c r="C5107" s="13" t="n">
        <v>42</v>
      </c>
      <c r="D5107" s="13">
        <f>D2227+D4147*D2995</f>
        <v/>
      </c>
      <c r="E5107" s="13">
        <f>E2227+E4147*E2995</f>
        <v/>
      </c>
      <c r="F5107" s="13">
        <f>F2227+F4147*F2995</f>
        <v/>
      </c>
      <c r="T5107" s="14">
        <f>IF(F5106=24,SUM(D5107:F5296),"")</f>
        <v/>
      </c>
      <c r="U5107" s="14" t="n">
        <v>0</v>
      </c>
      <c r="V5107" s="14">
        <f>IF(T5107="","",T5107-U5107)</f>
        <v/>
      </c>
      <c r="AS5107" s="13" t="n"/>
      <c r="AT5107" s="13" t="n"/>
      <c r="AU5107" s="13" t="n"/>
    </row>
    <row r="5108">
      <c r="C5108" s="13" t="n">
        <v>43</v>
      </c>
      <c r="D5108" s="13">
        <f>D2228+D4148*D2996</f>
        <v/>
      </c>
      <c r="E5108" s="13">
        <f>E2228+E4148*E2996</f>
        <v/>
      </c>
      <c r="F5108" s="13">
        <f>F2228+F4148*F2996</f>
        <v/>
      </c>
      <c r="T5108" s="14">
        <f>IF(F5107=24,SUM(D5108:F5297),"")</f>
        <v/>
      </c>
      <c r="U5108" s="14" t="n">
        <v>0</v>
      </c>
      <c r="V5108" s="14">
        <f>IF(T5108="","",T5108-U5108)</f>
        <v/>
      </c>
      <c r="AS5108" s="13" t="n"/>
      <c r="AT5108" s="13" t="n"/>
      <c r="AU5108" s="13" t="n"/>
    </row>
    <row r="5109">
      <c r="C5109" s="13" t="n">
        <v>44</v>
      </c>
      <c r="D5109" s="13">
        <f>D2229+D4149*D2997</f>
        <v/>
      </c>
      <c r="E5109" s="13">
        <f>E2229+E4149*E2997</f>
        <v/>
      </c>
      <c r="F5109" s="13">
        <f>F2229+F4149*F2997</f>
        <v/>
      </c>
      <c r="T5109" s="14">
        <f>IF(F5108=24,SUM(D5109:F5298),"")</f>
        <v/>
      </c>
      <c r="U5109" s="14" t="n">
        <v>0</v>
      </c>
      <c r="V5109" s="14">
        <f>IF(T5109="","",T5109-U5109)</f>
        <v/>
      </c>
      <c r="AS5109" s="13" t="n"/>
      <c r="AT5109" s="13" t="n"/>
      <c r="AU5109" s="13" t="n"/>
    </row>
    <row r="5110">
      <c r="C5110" s="13" t="n">
        <v>45</v>
      </c>
      <c r="D5110" s="13">
        <f>D2230+D4150*D2998</f>
        <v/>
      </c>
      <c r="E5110" s="13">
        <f>E2230+E4150*E2998</f>
        <v/>
      </c>
      <c r="F5110" s="13">
        <f>F2230+F4150*F2998</f>
        <v/>
      </c>
      <c r="T5110" s="14">
        <f>IF(F5109=24,SUM(D5110:F5299),"")</f>
        <v/>
      </c>
      <c r="U5110" s="14" t="n">
        <v>0</v>
      </c>
      <c r="V5110" s="14">
        <f>IF(T5110="","",T5110-U5110)</f>
        <v/>
      </c>
      <c r="AS5110" s="13" t="n"/>
      <c r="AT5110" s="13" t="n"/>
      <c r="AU5110" s="13" t="n"/>
    </row>
    <row r="5111">
      <c r="C5111" s="13" t="n">
        <v>46</v>
      </c>
      <c r="D5111" s="13">
        <f>D2231+D4151*D2999</f>
        <v/>
      </c>
      <c r="E5111" s="13">
        <f>E2231+E4151*E2999</f>
        <v/>
      </c>
      <c r="F5111" s="13">
        <f>F2231+F4151*F2999</f>
        <v/>
      </c>
      <c r="T5111" s="14">
        <f>IF(F5110=24,SUM(D5111:F5300),"")</f>
        <v/>
      </c>
      <c r="U5111" s="14" t="n">
        <v>0</v>
      </c>
      <c r="V5111" s="14">
        <f>IF(T5111="","",T5111-U5111)</f>
        <v/>
      </c>
      <c r="AS5111" s="13" t="n"/>
      <c r="AT5111" s="13" t="n"/>
      <c r="AU5111" s="13" t="n"/>
    </row>
    <row r="5112">
      <c r="C5112" s="13" t="n">
        <v>47</v>
      </c>
      <c r="D5112" s="13">
        <f>D2232+D4152*D3000</f>
        <v/>
      </c>
      <c r="E5112" s="13">
        <f>E2232+E4152*E3000</f>
        <v/>
      </c>
      <c r="F5112" s="13">
        <f>F2232+F4152*F3000</f>
        <v/>
      </c>
      <c r="T5112" s="14">
        <f>IF(F5111=24,SUM(D5112:F5301),"")</f>
        <v/>
      </c>
      <c r="U5112" s="14" t="n">
        <v>0</v>
      </c>
      <c r="V5112" s="14">
        <f>IF(T5112="","",T5112-U5112)</f>
        <v/>
      </c>
      <c r="AS5112" s="13" t="n"/>
      <c r="AT5112" s="13" t="n"/>
      <c r="AU5112" s="13" t="n"/>
    </row>
    <row r="5113">
      <c r="C5113" s="13" t="n">
        <v>48</v>
      </c>
      <c r="D5113" s="13">
        <f>D2233+D4153*D3001</f>
        <v/>
      </c>
      <c r="E5113" s="13">
        <f>E2233+E4153*E3001</f>
        <v/>
      </c>
      <c r="F5113" s="13">
        <f>F2233+F4153*F3001</f>
        <v/>
      </c>
      <c r="T5113" s="14">
        <f>IF(F5112=24,SUM(D5113:F5302),"")</f>
        <v/>
      </c>
      <c r="U5113" s="14" t="n">
        <v>0</v>
      </c>
      <c r="V5113" s="14">
        <f>IF(T5113="","",T5113-U5113)</f>
        <v/>
      </c>
      <c r="AS5113" s="13" t="n"/>
      <c r="AT5113" s="13" t="n"/>
      <c r="AU5113" s="13" t="n"/>
    </row>
    <row r="5114">
      <c r="C5114" s="13" t="n">
        <v>49</v>
      </c>
      <c r="D5114" s="13">
        <f>D2234+D4154*D3002</f>
        <v/>
      </c>
      <c r="E5114" s="13">
        <f>E2234+E4154*E3002</f>
        <v/>
      </c>
      <c r="F5114" s="13">
        <f>F2234+F4154*F3002</f>
        <v/>
      </c>
      <c r="T5114" s="14">
        <f>IF(F5113=24,SUM(D5114:F5303),"")</f>
        <v/>
      </c>
      <c r="U5114" s="14" t="n">
        <v>0</v>
      </c>
      <c r="V5114" s="14">
        <f>IF(T5114="","",T5114-U5114)</f>
        <v/>
      </c>
      <c r="AS5114" s="13" t="n"/>
      <c r="AT5114" s="13" t="n"/>
      <c r="AU5114" s="13" t="n"/>
    </row>
    <row r="5115">
      <c r="C5115" s="13" t="n">
        <v>50</v>
      </c>
      <c r="D5115" s="13">
        <f>D2235+D4155*D3003</f>
        <v/>
      </c>
      <c r="E5115" s="13">
        <f>E2235+E4155*E3003</f>
        <v/>
      </c>
      <c r="F5115" s="13">
        <f>F2235+F4155*F3003</f>
        <v/>
      </c>
      <c r="T5115" s="14">
        <f>IF(F5114=24,SUM(D5115:F5304),"")</f>
        <v/>
      </c>
      <c r="U5115" s="14" t="n">
        <v>0</v>
      </c>
      <c r="V5115" s="14">
        <f>IF(T5115="","",T5115-U5115)</f>
        <v/>
      </c>
      <c r="AS5115" s="13" t="n"/>
      <c r="AT5115" s="13" t="n"/>
      <c r="AU5115" s="13" t="n"/>
    </row>
    <row r="5116">
      <c r="C5116" s="13" t="n">
        <v>51</v>
      </c>
      <c r="D5116" s="13">
        <f>D2236+D4156*D3004</f>
        <v/>
      </c>
      <c r="E5116" s="13">
        <f>E2236+E4156*E3004</f>
        <v/>
      </c>
      <c r="F5116" s="13">
        <f>F2236+F4156*F3004</f>
        <v/>
      </c>
      <c r="T5116" s="14">
        <f>IF(F5115=24,SUM(D5116:F5305),"")</f>
        <v/>
      </c>
      <c r="U5116" s="14" t="n">
        <v>0</v>
      </c>
      <c r="V5116" s="14">
        <f>IF(T5116="","",T5116-U5116)</f>
        <v/>
      </c>
      <c r="AS5116" s="13" t="n"/>
      <c r="AT5116" s="13" t="n"/>
      <c r="AU5116" s="13" t="n"/>
    </row>
    <row r="5117">
      <c r="C5117" s="13" t="n">
        <v>52</v>
      </c>
      <c r="D5117" s="13">
        <f>D2237+D4157*D3005</f>
        <v/>
      </c>
      <c r="E5117" s="13">
        <f>E2237+E4157*E3005</f>
        <v/>
      </c>
      <c r="F5117" s="13">
        <f>F2237+F4157*F3005</f>
        <v/>
      </c>
      <c r="T5117" s="14">
        <f>IF(F5116=24,SUM(D5117:F5306),"")</f>
        <v/>
      </c>
      <c r="U5117" s="14" t="n">
        <v>0</v>
      </c>
      <c r="V5117" s="14">
        <f>IF(T5117="","",T5117-U5117)</f>
        <v/>
      </c>
      <c r="AS5117" s="13" t="n"/>
      <c r="AT5117" s="13" t="n"/>
      <c r="AU5117" s="13" t="n"/>
    </row>
    <row r="5118">
      <c r="C5118" s="13" t="n">
        <v>53</v>
      </c>
      <c r="D5118" s="13">
        <f>D2238+D4158*D3006</f>
        <v/>
      </c>
      <c r="E5118" s="13">
        <f>E2238+E4158*E3006</f>
        <v/>
      </c>
      <c r="F5118" s="13">
        <f>F2238+F4158*F3006</f>
        <v/>
      </c>
      <c r="T5118" s="14">
        <f>IF(F5117=24,SUM(D5118:F5307),"")</f>
        <v/>
      </c>
      <c r="U5118" s="14" t="n">
        <v>0</v>
      </c>
      <c r="V5118" s="14">
        <f>IF(T5118="","",T5118-U5118)</f>
        <v/>
      </c>
      <c r="AS5118" s="13" t="n"/>
      <c r="AT5118" s="13" t="n"/>
      <c r="AU5118" s="13" t="n"/>
    </row>
    <row r="5119">
      <c r="C5119" s="13" t="n">
        <v>54</v>
      </c>
      <c r="D5119" s="13">
        <f>D2239+D4159*D3007</f>
        <v/>
      </c>
      <c r="E5119" s="13">
        <f>E2239+E4159*E3007</f>
        <v/>
      </c>
      <c r="F5119" s="13">
        <f>F2239+F4159*F3007</f>
        <v/>
      </c>
      <c r="T5119" s="14">
        <f>IF(F5118=24,SUM(D5119:F5308),"")</f>
        <v/>
      </c>
      <c r="U5119" s="14" t="n">
        <v>0</v>
      </c>
      <c r="V5119" s="14">
        <f>IF(T5119="","",T5119-U5119)</f>
        <v/>
      </c>
      <c r="AS5119" s="13" t="n"/>
      <c r="AT5119" s="13" t="n"/>
      <c r="AU5119" s="13" t="n"/>
    </row>
    <row r="5120">
      <c r="C5120" s="13" t="n">
        <v>55</v>
      </c>
      <c r="D5120" s="13">
        <f>D2240+D4160*D3008</f>
        <v/>
      </c>
      <c r="E5120" s="13">
        <f>E2240+E4160*E3008</f>
        <v/>
      </c>
      <c r="F5120" s="13">
        <f>F2240+F4160*F3008</f>
        <v/>
      </c>
      <c r="T5120" s="14">
        <f>IF(F5119=24,SUM(D5120:F5309),"")</f>
        <v/>
      </c>
      <c r="U5120" s="14" t="n">
        <v>0</v>
      </c>
      <c r="V5120" s="14">
        <f>IF(T5120="","",T5120-U5120)</f>
        <v/>
      </c>
      <c r="AS5120" s="13" t="n"/>
      <c r="AT5120" s="13" t="n"/>
      <c r="AU5120" s="13" t="n"/>
    </row>
    <row r="5121">
      <c r="C5121" s="13" t="n">
        <v>56</v>
      </c>
      <c r="D5121" s="13">
        <f>D2241+D4161*D3009</f>
        <v/>
      </c>
      <c r="E5121" s="13">
        <f>E2241+E4161*E3009</f>
        <v/>
      </c>
      <c r="F5121" s="13">
        <f>F2241+F4161*F3009</f>
        <v/>
      </c>
      <c r="T5121" s="14">
        <f>IF(F5120=24,SUM(D5121:F5310),"")</f>
        <v/>
      </c>
      <c r="U5121" s="14" t="n">
        <v>0</v>
      </c>
      <c r="V5121" s="14">
        <f>IF(T5121="","",T5121-U5121)</f>
        <v/>
      </c>
      <c r="AS5121" s="13" t="n"/>
      <c r="AT5121" s="13" t="n"/>
      <c r="AU5121" s="13" t="n"/>
    </row>
    <row r="5122">
      <c r="C5122" s="13" t="n">
        <v>57</v>
      </c>
      <c r="D5122" s="13">
        <f>D2242+D4162*D3010</f>
        <v/>
      </c>
      <c r="E5122" s="13">
        <f>E2242+E4162*E3010</f>
        <v/>
      </c>
      <c r="F5122" s="13">
        <f>F2242+F4162*F3010</f>
        <v/>
      </c>
      <c r="T5122" s="14">
        <f>IF(F5121=24,SUM(D5122:F5311),"")</f>
        <v/>
      </c>
      <c r="U5122" s="14" t="n">
        <v>0</v>
      </c>
      <c r="V5122" s="14">
        <f>IF(T5122="","",T5122-U5122)</f>
        <v/>
      </c>
      <c r="AS5122" s="13" t="n"/>
      <c r="AT5122" s="13" t="n"/>
      <c r="AU5122" s="13" t="n"/>
    </row>
    <row r="5123">
      <c r="C5123" s="13" t="n">
        <v>58</v>
      </c>
      <c r="D5123" s="13">
        <f>D2243+D4163*D3011</f>
        <v/>
      </c>
      <c r="E5123" s="13">
        <f>E2243+E4163*E3011</f>
        <v/>
      </c>
      <c r="F5123" s="13">
        <f>F2243+F4163*F3011</f>
        <v/>
      </c>
      <c r="T5123" s="14">
        <f>IF(F5122=24,SUM(D5123:F5312),"")</f>
        <v/>
      </c>
      <c r="U5123" s="14" t="n">
        <v>0</v>
      </c>
      <c r="V5123" s="14">
        <f>IF(T5123="","",T5123-U5123)</f>
        <v/>
      </c>
      <c r="AS5123" s="13" t="n"/>
      <c r="AT5123" s="13" t="n"/>
      <c r="AU5123" s="13" t="n"/>
    </row>
    <row r="5124">
      <c r="C5124" s="13" t="n">
        <v>59</v>
      </c>
      <c r="D5124" s="13">
        <f>D2244+D4164*D3012</f>
        <v/>
      </c>
      <c r="E5124" s="13">
        <f>E2244+E4164*E3012</f>
        <v/>
      </c>
      <c r="F5124" s="13">
        <f>F2244+F4164*F3012</f>
        <v/>
      </c>
      <c r="T5124" s="14">
        <f>IF(F5123=24,SUM(D5124:F5313),"")</f>
        <v/>
      </c>
      <c r="U5124" s="14" t="n">
        <v>0</v>
      </c>
      <c r="V5124" s="14">
        <f>IF(T5124="","",T5124-U5124)</f>
        <v/>
      </c>
      <c r="AS5124" s="13" t="n"/>
      <c r="AT5124" s="13" t="n"/>
      <c r="AU5124" s="13" t="n"/>
    </row>
    <row r="5125">
      <c r="C5125" s="13" t="n">
        <v>60</v>
      </c>
      <c r="D5125" s="13">
        <f>D2245+D4165*D3013</f>
        <v/>
      </c>
      <c r="E5125" s="13">
        <f>E2245+E4165*E3013</f>
        <v/>
      </c>
      <c r="F5125" s="13">
        <f>F2245+F4165*F3013</f>
        <v/>
      </c>
      <c r="T5125" s="14">
        <f>IF(F5124=24,SUM(D5125:F5314),"")</f>
        <v/>
      </c>
      <c r="U5125" s="14" t="n">
        <v>0</v>
      </c>
      <c r="V5125" s="14">
        <f>IF(T5125="","",T5125-U5125)</f>
        <v/>
      </c>
      <c r="AS5125" s="13" t="n"/>
      <c r="AT5125" s="13" t="n"/>
      <c r="AU5125" s="13" t="n"/>
    </row>
    <row r="5126">
      <c r="C5126" s="13" t="n">
        <v>61</v>
      </c>
      <c r="D5126" s="13">
        <f>D2246+D4166*D3014</f>
        <v/>
      </c>
      <c r="E5126" s="13">
        <f>E2246+E4166*E3014</f>
        <v/>
      </c>
      <c r="F5126" s="13">
        <f>F2246+F4166*F3014</f>
        <v/>
      </c>
      <c r="T5126" s="14">
        <f>IF(F5125=24,SUM(D5126:F5315),"")</f>
        <v/>
      </c>
      <c r="U5126" s="14" t="n">
        <v>0</v>
      </c>
      <c r="V5126" s="14">
        <f>IF(T5126="","",T5126-U5126)</f>
        <v/>
      </c>
      <c r="AS5126" s="13" t="n"/>
      <c r="AT5126" s="13" t="n"/>
      <c r="AU5126" s="13" t="n"/>
    </row>
    <row r="5127">
      <c r="C5127" s="13" t="n">
        <v>62</v>
      </c>
      <c r="D5127" s="13">
        <f>D2247+D4167*D3015</f>
        <v/>
      </c>
      <c r="E5127" s="13">
        <f>E2247+E4167*E3015</f>
        <v/>
      </c>
      <c r="F5127" s="13">
        <f>F2247+F4167*F3015</f>
        <v/>
      </c>
      <c r="T5127" s="14">
        <f>IF(F5126=24,SUM(D5127:F5316),"")</f>
        <v/>
      </c>
      <c r="U5127" s="14" t="n">
        <v>0</v>
      </c>
      <c r="V5127" s="14">
        <f>IF(T5127="","",T5127-U5127)</f>
        <v/>
      </c>
      <c r="AS5127" s="13" t="n"/>
      <c r="AT5127" s="13" t="n"/>
      <c r="AU5127" s="13" t="n"/>
    </row>
    <row r="5128">
      <c r="C5128" s="13" t="n">
        <v>63</v>
      </c>
      <c r="D5128" s="13">
        <f>D2248+D4168*D3016</f>
        <v/>
      </c>
      <c r="E5128" s="13">
        <f>E2248+E4168*E3016</f>
        <v/>
      </c>
      <c r="F5128" s="13">
        <f>F2248+F4168*F3016</f>
        <v/>
      </c>
      <c r="T5128" s="14">
        <f>IF(F5127=24,SUM(D5128:F5317),"")</f>
        <v/>
      </c>
      <c r="U5128" s="14" t="n">
        <v>0</v>
      </c>
      <c r="V5128" s="14">
        <f>IF(T5128="","",T5128-U5128)</f>
        <v/>
      </c>
      <c r="AS5128" s="13" t="n"/>
      <c r="AT5128" s="13" t="n"/>
      <c r="AU5128" s="13" t="n"/>
    </row>
    <row r="5129">
      <c r="C5129" s="13" t="n">
        <v>64</v>
      </c>
      <c r="D5129" s="13">
        <f>D2249+D4169*D3017</f>
        <v/>
      </c>
      <c r="E5129" s="13">
        <f>E2249+E4169*E3017</f>
        <v/>
      </c>
      <c r="F5129" s="13">
        <f>F2249+F4169*F3017</f>
        <v/>
      </c>
      <c r="T5129" s="14">
        <f>IF(F5128=24,SUM(D5129:F5318),"")</f>
        <v/>
      </c>
      <c r="U5129" s="14" t="n">
        <v>0</v>
      </c>
      <c r="V5129" s="14">
        <f>IF(T5129="","",T5129-U5129)</f>
        <v/>
      </c>
      <c r="AS5129" s="13" t="n"/>
      <c r="AT5129" s="13" t="n"/>
      <c r="AU5129" s="13" t="n"/>
    </row>
    <row r="5130">
      <c r="C5130" s="13" t="n">
        <v>65</v>
      </c>
      <c r="D5130" s="13">
        <f>D2250+D4170*D3018</f>
        <v/>
      </c>
      <c r="E5130" s="13">
        <f>E2250+E4170*E3018</f>
        <v/>
      </c>
      <c r="F5130" s="13">
        <f>F2250+F4170*F3018</f>
        <v/>
      </c>
      <c r="T5130" s="14">
        <f>IF(F5129=24,SUM(D5130:F5319),"")</f>
        <v/>
      </c>
      <c r="U5130" s="14" t="n">
        <v>0</v>
      </c>
      <c r="V5130" s="14">
        <f>IF(T5130="","",T5130-U5130)</f>
        <v/>
      </c>
      <c r="AS5130" s="13" t="n"/>
      <c r="AT5130" s="13" t="n"/>
      <c r="AU5130" s="13" t="n"/>
    </row>
    <row r="5131">
      <c r="C5131" s="13" t="n">
        <v>66</v>
      </c>
      <c r="D5131" s="13">
        <f>D2251+D4171*D3019</f>
        <v/>
      </c>
      <c r="E5131" s="13">
        <f>E2251+E4171*E3019</f>
        <v/>
      </c>
      <c r="F5131" s="13">
        <f>F2251+F4171*F3019</f>
        <v/>
      </c>
      <c r="T5131" s="14">
        <f>IF(F5130=24,SUM(D5131:F5320),"")</f>
        <v/>
      </c>
      <c r="U5131" s="14" t="n">
        <v>0</v>
      </c>
      <c r="V5131" s="14">
        <f>IF(T5131="","",T5131-U5131)</f>
        <v/>
      </c>
      <c r="AS5131" s="13" t="n"/>
      <c r="AT5131" s="13" t="n"/>
      <c r="AU5131" s="13" t="n"/>
    </row>
    <row r="5132">
      <c r="C5132" s="13" t="n">
        <v>67</v>
      </c>
      <c r="D5132" s="13">
        <f>D2252+D4172*D3020</f>
        <v/>
      </c>
      <c r="E5132" s="13">
        <f>E2252+E4172*E3020</f>
        <v/>
      </c>
      <c r="F5132" s="13">
        <f>F2252+F4172*F3020</f>
        <v/>
      </c>
      <c r="T5132" s="14">
        <f>IF(F5131=24,SUM(D5132:F5321),"")</f>
        <v/>
      </c>
      <c r="U5132" s="14" t="n">
        <v>0</v>
      </c>
      <c r="V5132" s="14">
        <f>IF(T5132="","",T5132-U5132)</f>
        <v/>
      </c>
      <c r="AS5132" s="13" t="n"/>
      <c r="AT5132" s="13" t="n"/>
      <c r="AU5132" s="13" t="n"/>
    </row>
    <row r="5133">
      <c r="C5133" s="13" t="n">
        <v>68</v>
      </c>
      <c r="D5133" s="13">
        <f>D2253+D4173*D3021</f>
        <v/>
      </c>
      <c r="E5133" s="13">
        <f>E2253+E4173*E3021</f>
        <v/>
      </c>
      <c r="F5133" s="13">
        <f>F2253+F4173*F3021</f>
        <v/>
      </c>
      <c r="T5133" s="14">
        <f>IF(F5132=24,SUM(D5133:F5322),"")</f>
        <v/>
      </c>
      <c r="U5133" s="14" t="n">
        <v>0</v>
      </c>
      <c r="V5133" s="14">
        <f>IF(T5133="","",T5133-U5133)</f>
        <v/>
      </c>
      <c r="AS5133" s="13" t="n"/>
      <c r="AT5133" s="13" t="n"/>
      <c r="AU5133" s="13" t="n"/>
    </row>
    <row r="5134">
      <c r="C5134" s="13" t="n">
        <v>69</v>
      </c>
      <c r="D5134" s="13">
        <f>D2254+D4174*D3022</f>
        <v/>
      </c>
      <c r="E5134" s="13">
        <f>E2254+E4174*E3022</f>
        <v/>
      </c>
      <c r="F5134" s="13">
        <f>F2254+F4174*F3022</f>
        <v/>
      </c>
      <c r="T5134" s="14">
        <f>IF(F5133=24,SUM(D5134:F5323),"")</f>
        <v/>
      </c>
      <c r="U5134" s="14" t="n">
        <v>0</v>
      </c>
      <c r="V5134" s="14">
        <f>IF(T5134="","",T5134-U5134)</f>
        <v/>
      </c>
      <c r="AS5134" s="13" t="n"/>
      <c r="AT5134" s="13" t="n"/>
      <c r="AU5134" s="13" t="n"/>
    </row>
    <row r="5135">
      <c r="C5135" s="13" t="n">
        <v>70</v>
      </c>
      <c r="D5135" s="13">
        <f>D2255+D4175*D3023</f>
        <v/>
      </c>
      <c r="E5135" s="13">
        <f>E2255+E4175*E3023</f>
        <v/>
      </c>
      <c r="F5135" s="13">
        <f>F2255+F4175*F3023</f>
        <v/>
      </c>
      <c r="T5135" s="14">
        <f>IF(F5134=24,SUM(D5135:F5324),"")</f>
        <v/>
      </c>
      <c r="U5135" s="14" t="n">
        <v>0</v>
      </c>
      <c r="V5135" s="14">
        <f>IF(T5135="","",T5135-U5135)</f>
        <v/>
      </c>
      <c r="AS5135" s="13" t="n"/>
      <c r="AT5135" s="13" t="n"/>
      <c r="AU5135" s="13" t="n"/>
    </row>
    <row r="5136">
      <c r="C5136" s="13" t="n">
        <v>71</v>
      </c>
      <c r="D5136" s="13">
        <f>D2256+D4176*D3024</f>
        <v/>
      </c>
      <c r="E5136" s="13">
        <f>E2256+E4176*E3024</f>
        <v/>
      </c>
      <c r="F5136" s="13">
        <f>F2256+F4176*F3024</f>
        <v/>
      </c>
      <c r="T5136" s="14">
        <f>IF(F5135=24,SUM(D5136:F5325),"")</f>
        <v/>
      </c>
      <c r="U5136" s="14" t="n">
        <v>0</v>
      </c>
      <c r="V5136" s="14">
        <f>IF(T5136="","",T5136-U5136)</f>
        <v/>
      </c>
      <c r="AS5136" s="13" t="n"/>
      <c r="AT5136" s="13" t="n"/>
      <c r="AU5136" s="13" t="n"/>
    </row>
    <row r="5137">
      <c r="C5137" s="13" t="n">
        <v>72</v>
      </c>
      <c r="D5137" s="13">
        <f>D2257+D4177*D3025</f>
        <v/>
      </c>
      <c r="E5137" s="13">
        <f>E2257+E4177*E3025</f>
        <v/>
      </c>
      <c r="F5137" s="13">
        <f>F2257+F4177*F3025</f>
        <v/>
      </c>
      <c r="T5137" s="14">
        <f>IF(F5136=24,SUM(D5137:F5326),"")</f>
        <v/>
      </c>
      <c r="U5137" s="14" t="n">
        <v>0</v>
      </c>
      <c r="V5137" s="14">
        <f>IF(T5137="","",T5137-U5137)</f>
        <v/>
      </c>
      <c r="AS5137" s="13" t="n"/>
      <c r="AT5137" s="13" t="n"/>
      <c r="AU5137" s="13" t="n"/>
    </row>
    <row r="5138">
      <c r="C5138" s="13" t="n">
        <v>73</v>
      </c>
      <c r="D5138" s="13">
        <f>D2258+D4178*D3026</f>
        <v/>
      </c>
      <c r="E5138" s="13">
        <f>E2258+E4178*E3026</f>
        <v/>
      </c>
      <c r="F5138" s="13">
        <f>F2258+F4178*F3026</f>
        <v/>
      </c>
      <c r="T5138" s="14">
        <f>IF(F5137=24,SUM(D5138:F5327),"")</f>
        <v/>
      </c>
      <c r="U5138" s="14" t="n">
        <v>0</v>
      </c>
      <c r="V5138" s="14">
        <f>IF(T5138="","",T5138-U5138)</f>
        <v/>
      </c>
      <c r="AS5138" s="13" t="n"/>
      <c r="AT5138" s="13" t="n"/>
      <c r="AU5138" s="13" t="n"/>
    </row>
    <row r="5139">
      <c r="C5139" s="13" t="n">
        <v>74</v>
      </c>
      <c r="D5139" s="13">
        <f>D2259+D4179*D3027</f>
        <v/>
      </c>
      <c r="E5139" s="13">
        <f>E2259+E4179*E3027</f>
        <v/>
      </c>
      <c r="F5139" s="13">
        <f>F2259+F4179*F3027</f>
        <v/>
      </c>
      <c r="T5139" s="14">
        <f>IF(F5138=24,SUM(D5139:F5328),"")</f>
        <v/>
      </c>
      <c r="U5139" s="14" t="n">
        <v>0</v>
      </c>
      <c r="V5139" s="14">
        <f>IF(T5139="","",T5139-U5139)</f>
        <v/>
      </c>
      <c r="AS5139" s="13" t="n"/>
      <c r="AT5139" s="13" t="n"/>
      <c r="AU5139" s="13" t="n"/>
    </row>
    <row r="5140">
      <c r="C5140" s="13" t="n">
        <v>75</v>
      </c>
      <c r="D5140" s="13">
        <f>D2260+D4180*D3028</f>
        <v/>
      </c>
      <c r="E5140" s="13">
        <f>E2260+E4180*E3028</f>
        <v/>
      </c>
      <c r="F5140" s="13">
        <f>F2260+F4180*F3028</f>
        <v/>
      </c>
      <c r="T5140" s="14">
        <f>IF(F5139=24,SUM(D5140:F5329),"")</f>
        <v/>
      </c>
      <c r="U5140" s="14" t="n">
        <v>0</v>
      </c>
      <c r="V5140" s="14">
        <f>IF(T5140="","",T5140-U5140)</f>
        <v/>
      </c>
      <c r="AS5140" s="13" t="n"/>
      <c r="AT5140" s="13" t="n"/>
      <c r="AU5140" s="13" t="n"/>
    </row>
    <row r="5141">
      <c r="C5141" s="13" t="n">
        <v>76</v>
      </c>
      <c r="D5141" s="13">
        <f>D2261+D4181*D3029</f>
        <v/>
      </c>
      <c r="E5141" s="13">
        <f>E2261+E4181*E3029</f>
        <v/>
      </c>
      <c r="F5141" s="13">
        <f>F2261+F4181*F3029</f>
        <v/>
      </c>
      <c r="T5141" s="14">
        <f>IF(F5140=24,SUM(D5141:F5330),"")</f>
        <v/>
      </c>
      <c r="U5141" s="14" t="n">
        <v>0</v>
      </c>
      <c r="V5141" s="14">
        <f>IF(T5141="","",T5141-U5141)</f>
        <v/>
      </c>
      <c r="AS5141" s="13" t="n"/>
      <c r="AT5141" s="13" t="n"/>
      <c r="AU5141" s="13" t="n"/>
    </row>
    <row r="5142">
      <c r="C5142" s="13" t="n">
        <v>77</v>
      </c>
      <c r="D5142" s="13">
        <f>D2262+D4182*D3030</f>
        <v/>
      </c>
      <c r="E5142" s="13">
        <f>E2262+E4182*E3030</f>
        <v/>
      </c>
      <c r="F5142" s="13">
        <f>F2262+F4182*F3030</f>
        <v/>
      </c>
      <c r="T5142" s="14">
        <f>IF(F5141=24,SUM(D5142:F5331),"")</f>
        <v/>
      </c>
      <c r="U5142" s="14" t="n">
        <v>0</v>
      </c>
      <c r="V5142" s="14">
        <f>IF(T5142="","",T5142-U5142)</f>
        <v/>
      </c>
      <c r="AS5142" s="13" t="n"/>
      <c r="AT5142" s="13" t="n"/>
      <c r="AU5142" s="13" t="n"/>
    </row>
    <row r="5143">
      <c r="C5143" s="13" t="n">
        <v>78</v>
      </c>
      <c r="D5143" s="13">
        <f>D2263+D4183*D3031</f>
        <v/>
      </c>
      <c r="E5143" s="13">
        <f>E2263+E4183*E3031</f>
        <v/>
      </c>
      <c r="F5143" s="13">
        <f>F2263+F4183*F3031</f>
        <v/>
      </c>
      <c r="T5143" s="14">
        <f>IF(F5142=24,SUM(D5143:F5332),"")</f>
        <v/>
      </c>
      <c r="U5143" s="14" t="n">
        <v>0</v>
      </c>
      <c r="V5143" s="14">
        <f>IF(T5143="","",T5143-U5143)</f>
        <v/>
      </c>
      <c r="AS5143" s="13" t="n"/>
      <c r="AT5143" s="13" t="n"/>
      <c r="AU5143" s="13" t="n"/>
    </row>
    <row r="5144">
      <c r="C5144" s="13" t="n">
        <v>79</v>
      </c>
      <c r="D5144" s="13">
        <f>D2264+D4184*D3032</f>
        <v/>
      </c>
      <c r="E5144" s="13">
        <f>E2264+E4184*E3032</f>
        <v/>
      </c>
      <c r="F5144" s="13">
        <f>F2264+F4184*F3032</f>
        <v/>
      </c>
      <c r="T5144" s="14">
        <f>IF(F5143=24,SUM(D5144:F5333),"")</f>
        <v/>
      </c>
      <c r="U5144" s="14" t="n">
        <v>0</v>
      </c>
      <c r="V5144" s="14">
        <f>IF(T5144="","",T5144-U5144)</f>
        <v/>
      </c>
      <c r="AS5144" s="13" t="n"/>
      <c r="AT5144" s="13" t="n"/>
      <c r="AU5144" s="13" t="n"/>
    </row>
    <row r="5145">
      <c r="C5145" s="13" t="n">
        <v>80</v>
      </c>
      <c r="D5145" s="13">
        <f>D2265+D4185*D3033</f>
        <v/>
      </c>
      <c r="E5145" s="13">
        <f>E2265+E4185*E3033</f>
        <v/>
      </c>
      <c r="F5145" s="13">
        <f>F2265+F4185*F3033</f>
        <v/>
      </c>
      <c r="T5145" s="14">
        <f>IF(F5144=24,SUM(D5145:F5334),"")</f>
        <v/>
      </c>
      <c r="U5145" s="14" t="n">
        <v>0</v>
      </c>
      <c r="V5145" s="14">
        <f>IF(T5145="","",T5145-U5145)</f>
        <v/>
      </c>
      <c r="AS5145" s="13" t="n"/>
      <c r="AT5145" s="13" t="n"/>
      <c r="AU5145" s="13" t="n"/>
    </row>
    <row r="5146">
      <c r="C5146" s="13" t="n">
        <v>81</v>
      </c>
      <c r="D5146" s="13">
        <f>D2266+D4186*D3034</f>
        <v/>
      </c>
      <c r="E5146" s="13">
        <f>E2266+E4186*E3034</f>
        <v/>
      </c>
      <c r="F5146" s="13">
        <f>F2266+F4186*F3034</f>
        <v/>
      </c>
      <c r="T5146" s="14">
        <f>IF(F5145=24,SUM(D5146:F5335),"")</f>
        <v/>
      </c>
      <c r="U5146" s="14" t="n">
        <v>0</v>
      </c>
      <c r="V5146" s="14">
        <f>IF(T5146="","",T5146-U5146)</f>
        <v/>
      </c>
      <c r="AS5146" s="13" t="n"/>
      <c r="AT5146" s="13" t="n"/>
      <c r="AU5146" s="13" t="n"/>
    </row>
    <row r="5147">
      <c r="C5147" s="13" t="n">
        <v>82</v>
      </c>
      <c r="D5147" s="13">
        <f>D2267+D4187*D3035</f>
        <v/>
      </c>
      <c r="E5147" s="13">
        <f>E2267+E4187*E3035</f>
        <v/>
      </c>
      <c r="F5147" s="13">
        <f>F2267+F4187*F3035</f>
        <v/>
      </c>
      <c r="T5147" s="14">
        <f>IF(F5146=24,SUM(D5147:F5336),"")</f>
        <v/>
      </c>
      <c r="U5147" s="14" t="n">
        <v>0</v>
      </c>
      <c r="V5147" s="14">
        <f>IF(T5147="","",T5147-U5147)</f>
        <v/>
      </c>
      <c r="AS5147" s="13" t="n"/>
      <c r="AT5147" s="13" t="n"/>
      <c r="AU5147" s="13" t="n"/>
    </row>
    <row r="5148">
      <c r="C5148" s="13" t="n">
        <v>83</v>
      </c>
      <c r="D5148" s="13">
        <f>D2268+D4188*D3036</f>
        <v/>
      </c>
      <c r="E5148" s="13">
        <f>E2268+E4188*E3036</f>
        <v/>
      </c>
      <c r="F5148" s="13">
        <f>F2268+F4188*F3036</f>
        <v/>
      </c>
      <c r="T5148" s="14">
        <f>IF(F5147=24,SUM(D5148:F5337),"")</f>
        <v/>
      </c>
      <c r="U5148" s="14" t="n">
        <v>0</v>
      </c>
      <c r="V5148" s="14">
        <f>IF(T5148="","",T5148-U5148)</f>
        <v/>
      </c>
      <c r="AS5148" s="13" t="n"/>
      <c r="AT5148" s="13" t="n"/>
      <c r="AU5148" s="13" t="n"/>
    </row>
    <row r="5149">
      <c r="C5149" s="13" t="n">
        <v>84</v>
      </c>
      <c r="D5149" s="13">
        <f>D2269+D4189*D3037</f>
        <v/>
      </c>
      <c r="E5149" s="13">
        <f>E2269+E4189*E3037</f>
        <v/>
      </c>
      <c r="F5149" s="13">
        <f>F2269+F4189*F3037</f>
        <v/>
      </c>
      <c r="T5149" s="14">
        <f>IF(F5148=24,SUM(D5149:F5338),"")</f>
        <v/>
      </c>
      <c r="U5149" s="14" t="n">
        <v>0</v>
      </c>
      <c r="V5149" s="14">
        <f>IF(T5149="","",T5149-U5149)</f>
        <v/>
      </c>
      <c r="AS5149" s="13" t="n"/>
      <c r="AT5149" s="13" t="n"/>
      <c r="AU5149" s="13" t="n"/>
    </row>
    <row r="5150">
      <c r="C5150" s="13" t="n">
        <v>85</v>
      </c>
      <c r="D5150" s="13">
        <f>D2270+D4190*D3038</f>
        <v/>
      </c>
      <c r="E5150" s="13">
        <f>E2270+E4190*E3038</f>
        <v/>
      </c>
      <c r="F5150" s="13">
        <f>F2270+F4190*F3038</f>
        <v/>
      </c>
      <c r="T5150" s="14">
        <f>IF(F5149=24,SUM(D5150:F5339),"")</f>
        <v/>
      </c>
      <c r="U5150" s="14" t="n">
        <v>0</v>
      </c>
      <c r="V5150" s="14">
        <f>IF(T5150="","",T5150-U5150)</f>
        <v/>
      </c>
      <c r="AS5150" s="13" t="n"/>
      <c r="AT5150" s="13" t="n"/>
      <c r="AU5150" s="13" t="n"/>
    </row>
    <row r="5151">
      <c r="C5151" s="13" t="n">
        <v>86</v>
      </c>
      <c r="D5151" s="13">
        <f>D2271+D4191*D3039</f>
        <v/>
      </c>
      <c r="E5151" s="13">
        <f>E2271+E4191*E3039</f>
        <v/>
      </c>
      <c r="F5151" s="13">
        <f>F2271+F4191*F3039</f>
        <v/>
      </c>
      <c r="T5151" s="14">
        <f>IF(F5150=24,SUM(D5151:F5340),"")</f>
        <v/>
      </c>
      <c r="U5151" s="14" t="n">
        <v>0</v>
      </c>
      <c r="V5151" s="14">
        <f>IF(T5151="","",T5151-U5151)</f>
        <v/>
      </c>
      <c r="AS5151" s="13" t="n"/>
      <c r="AT5151" s="13" t="n"/>
      <c r="AU5151" s="13" t="n"/>
    </row>
    <row r="5152">
      <c r="C5152" s="13" t="n">
        <v>87</v>
      </c>
      <c r="D5152" s="13">
        <f>D2272+D4192*D3040</f>
        <v/>
      </c>
      <c r="E5152" s="13">
        <f>E2272+E4192*E3040</f>
        <v/>
      </c>
      <c r="F5152" s="13">
        <f>F2272+F4192*F3040</f>
        <v/>
      </c>
      <c r="T5152" s="14">
        <f>IF(F5151=24,SUM(D5152:F5341),"")</f>
        <v/>
      </c>
      <c r="U5152" s="14" t="n">
        <v>0</v>
      </c>
      <c r="V5152" s="14">
        <f>IF(T5152="","",T5152-U5152)</f>
        <v/>
      </c>
      <c r="AS5152" s="13" t="n"/>
      <c r="AT5152" s="13" t="n"/>
      <c r="AU5152" s="13" t="n"/>
    </row>
    <row r="5153">
      <c r="C5153" s="13" t="n">
        <v>88</v>
      </c>
      <c r="D5153" s="13">
        <f>D2273+D4193*D3041</f>
        <v/>
      </c>
      <c r="E5153" s="13">
        <f>E2273+E4193*E3041</f>
        <v/>
      </c>
      <c r="F5153" s="13">
        <f>F2273+F4193*F3041</f>
        <v/>
      </c>
      <c r="T5153" s="14">
        <f>IF(F5152=24,SUM(D5153:F5342),"")</f>
        <v/>
      </c>
      <c r="U5153" s="14" t="n">
        <v>0</v>
      </c>
      <c r="V5153" s="14">
        <f>IF(T5153="","",T5153-U5153)</f>
        <v/>
      </c>
      <c r="AS5153" s="13" t="n"/>
      <c r="AT5153" s="13" t="n"/>
      <c r="AU5153" s="13" t="n"/>
    </row>
    <row r="5154">
      <c r="C5154" s="13" t="n">
        <v>89</v>
      </c>
      <c r="D5154" s="13">
        <f>D2274+D4194*D3042</f>
        <v/>
      </c>
      <c r="E5154" s="13">
        <f>E2274+E4194*E3042</f>
        <v/>
      </c>
      <c r="F5154" s="13">
        <f>F2274+F4194*F3042</f>
        <v/>
      </c>
      <c r="T5154" s="14">
        <f>IF(F5153=24,SUM(D5154:F5343),"")</f>
        <v/>
      </c>
      <c r="U5154" s="14" t="n">
        <v>0</v>
      </c>
      <c r="V5154" s="14">
        <f>IF(T5154="","",T5154-U5154)</f>
        <v/>
      </c>
      <c r="AS5154" s="13" t="n"/>
      <c r="AT5154" s="13" t="n"/>
      <c r="AU5154" s="13" t="n"/>
    </row>
    <row r="5155">
      <c r="C5155" s="13" t="n">
        <v>90</v>
      </c>
      <c r="D5155" s="13">
        <f>D2275+D4195*D3043</f>
        <v/>
      </c>
      <c r="E5155" s="13">
        <f>E2275+E4195*E3043</f>
        <v/>
      </c>
      <c r="F5155" s="13">
        <f>F2275+F4195*F3043</f>
        <v/>
      </c>
      <c r="T5155" s="14">
        <f>IF(F5154=24,SUM(D5155:F5344),"")</f>
        <v/>
      </c>
      <c r="U5155" s="14" t="n">
        <v>0</v>
      </c>
      <c r="V5155" s="14">
        <f>IF(T5155="","",T5155-U5155)</f>
        <v/>
      </c>
      <c r="AS5155" s="13" t="n"/>
      <c r="AT5155" s="13" t="n"/>
      <c r="AU5155" s="13" t="n"/>
    </row>
    <row r="5156">
      <c r="C5156" s="13" t="n">
        <v>91</v>
      </c>
      <c r="D5156" s="13">
        <f>D2276+D4196*D3044</f>
        <v/>
      </c>
      <c r="E5156" s="13">
        <f>E2276+E4196*E3044</f>
        <v/>
      </c>
      <c r="F5156" s="13">
        <f>F2276+F4196*F3044</f>
        <v/>
      </c>
      <c r="T5156" s="14">
        <f>IF(F5155=24,SUM(D5156:F5345),"")</f>
        <v/>
      </c>
      <c r="U5156" s="14" t="n">
        <v>0</v>
      </c>
      <c r="V5156" s="14">
        <f>IF(T5156="","",T5156-U5156)</f>
        <v/>
      </c>
      <c r="AS5156" s="13" t="n"/>
      <c r="AT5156" s="13" t="n"/>
      <c r="AU5156" s="13" t="n"/>
    </row>
    <row r="5157">
      <c r="C5157" s="13" t="n">
        <v>92</v>
      </c>
      <c r="D5157" s="13">
        <f>D2277+D4197*D3045</f>
        <v/>
      </c>
      <c r="E5157" s="13">
        <f>E2277+E4197*E3045</f>
        <v/>
      </c>
      <c r="F5157" s="13">
        <f>F2277+F4197*F3045</f>
        <v/>
      </c>
      <c r="T5157" s="14">
        <f>IF(F5156=24,SUM(D5157:F5346),"")</f>
        <v/>
      </c>
      <c r="U5157" s="14" t="n">
        <v>0</v>
      </c>
      <c r="V5157" s="14">
        <f>IF(T5157="","",T5157-U5157)</f>
        <v/>
      </c>
      <c r="AS5157" s="13" t="n"/>
      <c r="AT5157" s="13" t="n"/>
      <c r="AU5157" s="13" t="n"/>
    </row>
    <row r="5158">
      <c r="C5158" s="13" t="n">
        <v>93</v>
      </c>
      <c r="D5158" s="13">
        <f>D2278+D4198*D3046</f>
        <v/>
      </c>
      <c r="E5158" s="13">
        <f>E2278+E4198*E3046</f>
        <v/>
      </c>
      <c r="F5158" s="13">
        <f>F2278+F4198*F3046</f>
        <v/>
      </c>
      <c r="T5158" s="14">
        <f>IF(F5157=24,SUM(D5158:F5347),"")</f>
        <v/>
      </c>
      <c r="U5158" s="14" t="n">
        <v>0</v>
      </c>
      <c r="V5158" s="14">
        <f>IF(T5158="","",T5158-U5158)</f>
        <v/>
      </c>
      <c r="AS5158" s="13" t="n"/>
      <c r="AT5158" s="13" t="n"/>
      <c r="AU5158" s="13" t="n"/>
    </row>
    <row r="5159">
      <c r="C5159" s="13" t="n">
        <v>94</v>
      </c>
      <c r="D5159" s="13">
        <f>D2279+D4199*D3047</f>
        <v/>
      </c>
      <c r="E5159" s="13">
        <f>E2279+E4199*E3047</f>
        <v/>
      </c>
      <c r="F5159" s="13">
        <f>F2279+F4199*F3047</f>
        <v/>
      </c>
      <c r="T5159" s="14">
        <f>IF(F5158=24,SUM(D5159:F5348),"")</f>
        <v/>
      </c>
      <c r="U5159" s="14" t="n">
        <v>0</v>
      </c>
      <c r="V5159" s="14">
        <f>IF(T5159="","",T5159-U5159)</f>
        <v/>
      </c>
      <c r="AS5159" s="13" t="n"/>
      <c r="AT5159" s="13" t="n"/>
      <c r="AU5159" s="13" t="n"/>
    </row>
    <row r="5160">
      <c r="C5160" s="13" t="n">
        <v>95</v>
      </c>
      <c r="D5160" s="13">
        <f>D2280+D4200*D3048</f>
        <v/>
      </c>
      <c r="E5160" s="13">
        <f>E2280+E4200*E3048</f>
        <v/>
      </c>
      <c r="F5160" s="13">
        <f>F2280+F4200*F3048</f>
        <v/>
      </c>
      <c r="T5160" s="14">
        <f>IF(F5159=24,SUM(D5160:F5349),"")</f>
        <v/>
      </c>
      <c r="U5160" s="14" t="n">
        <v>0</v>
      </c>
      <c r="V5160" s="14">
        <f>IF(T5160="","",T5160-U5160)</f>
        <v/>
      </c>
      <c r="AS5160" s="13" t="n"/>
      <c r="AT5160" s="13" t="n"/>
      <c r="AU5160" s="13" t="n"/>
    </row>
    <row r="5161">
      <c r="C5161" s="13" t="n">
        <v>96</v>
      </c>
      <c r="D5161" s="13">
        <f>D2281+D4201*D3049</f>
        <v/>
      </c>
      <c r="E5161" s="13">
        <f>E2281+E4201*E3049</f>
        <v/>
      </c>
      <c r="F5161" s="13">
        <f>F2281+F4201*F3049</f>
        <v/>
      </c>
      <c r="T5161" s="14">
        <f>IF(F5160=24,SUM(D5161:F5350),"")</f>
        <v/>
      </c>
      <c r="U5161" s="14" t="n">
        <v>0</v>
      </c>
      <c r="V5161" s="14">
        <f>IF(T5161="","",T5161-U5161)</f>
        <v/>
      </c>
      <c r="AS5161" s="13" t="n"/>
      <c r="AT5161" s="13" t="n"/>
      <c r="AU5161" s="13" t="n"/>
    </row>
    <row r="5162">
      <c r="C5162" s="13" t="n">
        <v>97</v>
      </c>
      <c r="D5162" s="13">
        <f>D2282+D4202*D3050</f>
        <v/>
      </c>
      <c r="E5162" s="13">
        <f>E2282+E4202*E3050</f>
        <v/>
      </c>
      <c r="F5162" s="13">
        <f>F2282+F4202*F3050</f>
        <v/>
      </c>
      <c r="T5162" s="14">
        <f>IF(F5161=24,SUM(D5162:F5351),"")</f>
        <v/>
      </c>
      <c r="U5162" s="14" t="n">
        <v>0</v>
      </c>
      <c r="V5162" s="14">
        <f>IF(T5162="","",T5162-U5162)</f>
        <v/>
      </c>
      <c r="AS5162" s="13" t="n"/>
      <c r="AT5162" s="13" t="n"/>
      <c r="AU5162" s="13" t="n"/>
    </row>
    <row r="5163">
      <c r="C5163" s="13" t="n">
        <v>98</v>
      </c>
      <c r="D5163" s="13">
        <f>D2283+D4203*D3051</f>
        <v/>
      </c>
      <c r="E5163" s="13">
        <f>E2283+E4203*E3051</f>
        <v/>
      </c>
      <c r="F5163" s="13">
        <f>F2283+F4203*F3051</f>
        <v/>
      </c>
      <c r="T5163" s="14">
        <f>IF(F5162=24,SUM(D5163:F5352),"")</f>
        <v/>
      </c>
      <c r="U5163" s="14" t="n">
        <v>0</v>
      </c>
      <c r="V5163" s="14">
        <f>IF(T5163="","",T5163-U5163)</f>
        <v/>
      </c>
      <c r="AS5163" s="13" t="n"/>
      <c r="AT5163" s="13" t="n"/>
      <c r="AU5163" s="13" t="n"/>
    </row>
    <row r="5164">
      <c r="C5164" s="13" t="n">
        <v>99</v>
      </c>
      <c r="D5164" s="13">
        <f>D2284+D4204*D3052</f>
        <v/>
      </c>
      <c r="E5164" s="13">
        <f>E2284+E4204*E3052</f>
        <v/>
      </c>
      <c r="F5164" s="13">
        <f>F2284+F4204*F3052</f>
        <v/>
      </c>
      <c r="T5164" s="14">
        <f>IF(F5163=24,SUM(D5164:F5353),"")</f>
        <v/>
      </c>
      <c r="U5164" s="14" t="n">
        <v>0</v>
      </c>
      <c r="V5164" s="14">
        <f>IF(T5164="","",T5164-U5164)</f>
        <v/>
      </c>
      <c r="AS5164" s="13" t="n"/>
      <c r="AT5164" s="13" t="n"/>
      <c r="AU5164" s="13" t="n"/>
    </row>
    <row r="5165">
      <c r="C5165" s="13" t="n">
        <v>100</v>
      </c>
      <c r="D5165" s="13">
        <f>D2285+D4205*D3053</f>
        <v/>
      </c>
      <c r="E5165" s="13">
        <f>E2285+E4205*E3053</f>
        <v/>
      </c>
      <c r="F5165" s="13">
        <f>F2285+F4205*F3053</f>
        <v/>
      </c>
      <c r="T5165" s="14">
        <f>IF(F5164=24,SUM(D5165:F5354),"")</f>
        <v/>
      </c>
      <c r="U5165" s="14" t="n">
        <v>0</v>
      </c>
      <c r="V5165" s="14">
        <f>IF(T5165="","",T5165-U5165)</f>
        <v/>
      </c>
      <c r="AS5165" s="13" t="n"/>
      <c r="AT5165" s="13" t="n"/>
      <c r="AU5165" s="13" t="n"/>
    </row>
    <row r="5166">
      <c r="C5166" s="13" t="n">
        <v>101</v>
      </c>
      <c r="D5166" s="13">
        <f>D2286+D4206*D3054</f>
        <v/>
      </c>
      <c r="E5166" s="13">
        <f>E2286+E4206*E3054</f>
        <v/>
      </c>
      <c r="F5166" s="13">
        <f>F2286+F4206*F3054</f>
        <v/>
      </c>
      <c r="T5166" s="14">
        <f>IF(F5165=24,SUM(D5166:F5355),"")</f>
        <v/>
      </c>
      <c r="U5166" s="14" t="n">
        <v>0</v>
      </c>
      <c r="V5166" s="14">
        <f>IF(T5166="","",T5166-U5166)</f>
        <v/>
      </c>
      <c r="AS5166" s="13" t="n"/>
      <c r="AT5166" s="13" t="n"/>
      <c r="AU5166" s="13" t="n"/>
    </row>
    <row r="5167">
      <c r="C5167" s="13" t="n">
        <v>102</v>
      </c>
      <c r="D5167" s="13">
        <f>D2287+D4207*D3055</f>
        <v/>
      </c>
      <c r="E5167" s="13">
        <f>E2287+E4207*E3055</f>
        <v/>
      </c>
      <c r="F5167" s="13">
        <f>F2287+F4207*F3055</f>
        <v/>
      </c>
      <c r="T5167" s="14">
        <f>IF(F5166=24,SUM(D5167:F5356),"")</f>
        <v/>
      </c>
      <c r="U5167" s="14" t="n">
        <v>0</v>
      </c>
      <c r="V5167" s="14">
        <f>IF(T5167="","",T5167-U5167)</f>
        <v/>
      </c>
      <c r="AS5167" s="13" t="n"/>
      <c r="AT5167" s="13" t="n"/>
      <c r="AU5167" s="13" t="n"/>
    </row>
    <row r="5168">
      <c r="C5168" s="13" t="n">
        <v>103</v>
      </c>
      <c r="D5168" s="13">
        <f>D2288+D4208*D3056</f>
        <v/>
      </c>
      <c r="E5168" s="13">
        <f>E2288+E4208*E3056</f>
        <v/>
      </c>
      <c r="F5168" s="13">
        <f>F2288+F4208*F3056</f>
        <v/>
      </c>
      <c r="T5168" s="14">
        <f>IF(F5167=24,SUM(D5168:F5357),"")</f>
        <v/>
      </c>
      <c r="U5168" s="14" t="n">
        <v>0</v>
      </c>
      <c r="V5168" s="14">
        <f>IF(T5168="","",T5168-U5168)</f>
        <v/>
      </c>
      <c r="AS5168" s="13" t="n"/>
      <c r="AT5168" s="13" t="n"/>
      <c r="AU5168" s="13" t="n"/>
    </row>
    <row r="5169">
      <c r="C5169" s="13" t="n">
        <v>104</v>
      </c>
      <c r="D5169" s="13">
        <f>D2289+D4209*D3057</f>
        <v/>
      </c>
      <c r="E5169" s="13">
        <f>E2289+E4209*E3057</f>
        <v/>
      </c>
      <c r="F5169" s="13">
        <f>F2289+F4209*F3057</f>
        <v/>
      </c>
      <c r="T5169" s="14">
        <f>IF(F5168=24,SUM(D5169:F5358),"")</f>
        <v/>
      </c>
      <c r="U5169" s="14" t="n">
        <v>0</v>
      </c>
      <c r="V5169" s="14">
        <f>IF(T5169="","",T5169-U5169)</f>
        <v/>
      </c>
      <c r="AS5169" s="13" t="n"/>
      <c r="AT5169" s="13" t="n"/>
      <c r="AU5169" s="13" t="n"/>
    </row>
    <row r="5170">
      <c r="C5170" s="13" t="n">
        <v>105</v>
      </c>
      <c r="D5170" s="13">
        <f>D2290+D4210*D3058</f>
        <v/>
      </c>
      <c r="E5170" s="13">
        <f>E2290+E4210*E3058</f>
        <v/>
      </c>
      <c r="F5170" s="13">
        <f>F2290+F4210*F3058</f>
        <v/>
      </c>
      <c r="T5170" s="14">
        <f>IF(F5169=24,SUM(D5170:F5359),"")</f>
        <v/>
      </c>
      <c r="U5170" s="14" t="n">
        <v>0</v>
      </c>
      <c r="V5170" s="14">
        <f>IF(T5170="","",T5170-U5170)</f>
        <v/>
      </c>
      <c r="AS5170" s="13" t="n"/>
      <c r="AT5170" s="13" t="n"/>
      <c r="AU5170" s="13" t="n"/>
    </row>
    <row r="5171">
      <c r="C5171" s="13" t="n">
        <v>106</v>
      </c>
      <c r="D5171" s="13">
        <f>D2291+D4211*D3059</f>
        <v/>
      </c>
      <c r="E5171" s="13">
        <f>E2291+E4211*E3059</f>
        <v/>
      </c>
      <c r="F5171" s="13">
        <f>F2291+F4211*F3059</f>
        <v/>
      </c>
      <c r="T5171" s="14">
        <f>IF(F5170=24,SUM(D5171:F5360),"")</f>
        <v/>
      </c>
      <c r="U5171" s="14" t="n">
        <v>0</v>
      </c>
      <c r="V5171" s="14">
        <f>IF(T5171="","",T5171-U5171)</f>
        <v/>
      </c>
      <c r="AS5171" s="13" t="n"/>
      <c r="AT5171" s="13" t="n"/>
      <c r="AU5171" s="13" t="n"/>
    </row>
    <row r="5172">
      <c r="C5172" s="13" t="n">
        <v>107</v>
      </c>
      <c r="D5172" s="13">
        <f>D2292+D4212*D3060</f>
        <v/>
      </c>
      <c r="E5172" s="13">
        <f>E2292+E4212*E3060</f>
        <v/>
      </c>
      <c r="F5172" s="13">
        <f>F2292+F4212*F3060</f>
        <v/>
      </c>
      <c r="T5172" s="14">
        <f>IF(F5171=24,SUM(D5172:F5361),"")</f>
        <v/>
      </c>
      <c r="U5172" s="14" t="n">
        <v>0</v>
      </c>
      <c r="V5172" s="14">
        <f>IF(T5172="","",T5172-U5172)</f>
        <v/>
      </c>
      <c r="AS5172" s="13" t="n"/>
      <c r="AT5172" s="13" t="n"/>
      <c r="AU5172" s="13" t="n"/>
    </row>
    <row r="5173">
      <c r="C5173" s="13" t="n">
        <v>108</v>
      </c>
      <c r="D5173" s="13">
        <f>D2293+D4213*D3061</f>
        <v/>
      </c>
      <c r="E5173" s="13">
        <f>E2293+E4213*E3061</f>
        <v/>
      </c>
      <c r="F5173" s="13">
        <f>F2293+F4213*F3061</f>
        <v/>
      </c>
      <c r="T5173" s="14">
        <f>IF(F5172=24,SUM(D5173:F5362),"")</f>
        <v/>
      </c>
      <c r="U5173" s="14" t="n">
        <v>0</v>
      </c>
      <c r="V5173" s="14">
        <f>IF(T5173="","",T5173-U5173)</f>
        <v/>
      </c>
      <c r="AS5173" s="13" t="n"/>
      <c r="AT5173" s="13" t="n"/>
      <c r="AU5173" s="13" t="n"/>
    </row>
    <row r="5174">
      <c r="C5174" s="13" t="n">
        <v>109</v>
      </c>
      <c r="D5174" s="13">
        <f>D2294+D4214*D3062</f>
        <v/>
      </c>
      <c r="E5174" s="13">
        <f>E2294+E4214*E3062</f>
        <v/>
      </c>
      <c r="F5174" s="13">
        <f>F2294+F4214*F3062</f>
        <v/>
      </c>
      <c r="T5174" s="14">
        <f>IF(F5173=24,SUM(D5174:F5363),"")</f>
        <v/>
      </c>
      <c r="U5174" s="14" t="n">
        <v>0</v>
      </c>
      <c r="V5174" s="14">
        <f>IF(T5174="","",T5174-U5174)</f>
        <v/>
      </c>
      <c r="AS5174" s="13" t="n"/>
      <c r="AT5174" s="13" t="n"/>
      <c r="AU5174" s="13" t="n"/>
    </row>
    <row r="5175">
      <c r="C5175" s="13" t="n">
        <v>110</v>
      </c>
      <c r="D5175" s="13">
        <f>D2295+D4215*D3063</f>
        <v/>
      </c>
      <c r="E5175" s="13">
        <f>E2295+E4215*E3063</f>
        <v/>
      </c>
      <c r="F5175" s="13">
        <f>F2295+F4215*F3063</f>
        <v/>
      </c>
      <c r="T5175" s="14">
        <f>IF(F5174=24,SUM(D5175:F5364),"")</f>
        <v/>
      </c>
      <c r="U5175" s="14" t="n">
        <v>0</v>
      </c>
      <c r="V5175" s="14">
        <f>IF(T5175="","",T5175-U5175)</f>
        <v/>
      </c>
      <c r="AS5175" s="13" t="n"/>
      <c r="AT5175" s="13" t="n"/>
      <c r="AU5175" s="13" t="n"/>
    </row>
    <row r="5176">
      <c r="C5176" s="13" t="n">
        <v>111</v>
      </c>
      <c r="D5176" s="13">
        <f>D2296+D4216*D3064</f>
        <v/>
      </c>
      <c r="E5176" s="13">
        <f>E2296+E4216*E3064</f>
        <v/>
      </c>
      <c r="F5176" s="13">
        <f>F2296+F4216*F3064</f>
        <v/>
      </c>
      <c r="T5176" s="14">
        <f>IF(F5175=24,SUM(D5176:F5365),"")</f>
        <v/>
      </c>
      <c r="U5176" s="14" t="n">
        <v>0</v>
      </c>
      <c r="V5176" s="14">
        <f>IF(T5176="","",T5176-U5176)</f>
        <v/>
      </c>
      <c r="AS5176" s="13" t="n"/>
      <c r="AT5176" s="13" t="n"/>
      <c r="AU5176" s="13" t="n"/>
    </row>
    <row r="5177">
      <c r="C5177" s="13" t="n">
        <v>112</v>
      </c>
      <c r="D5177" s="13">
        <f>D2297+D4217*D3065</f>
        <v/>
      </c>
      <c r="E5177" s="13">
        <f>E2297+E4217*E3065</f>
        <v/>
      </c>
      <c r="F5177" s="13">
        <f>F2297+F4217*F3065</f>
        <v/>
      </c>
      <c r="T5177" s="14">
        <f>IF(F5176=24,SUM(D5177:F5366),"")</f>
        <v/>
      </c>
      <c r="U5177" s="14" t="n">
        <v>0</v>
      </c>
      <c r="V5177" s="14">
        <f>IF(T5177="","",T5177-U5177)</f>
        <v/>
      </c>
      <c r="AS5177" s="13" t="n"/>
      <c r="AT5177" s="13" t="n"/>
      <c r="AU5177" s="13" t="n"/>
    </row>
    <row r="5178">
      <c r="C5178" s="13" t="n">
        <v>113</v>
      </c>
      <c r="D5178" s="13">
        <f>D2298+D4218*D3066</f>
        <v/>
      </c>
      <c r="E5178" s="13">
        <f>E2298+E4218*E3066</f>
        <v/>
      </c>
      <c r="F5178" s="13">
        <f>F2298+F4218*F3066</f>
        <v/>
      </c>
      <c r="T5178" s="14">
        <f>IF(F5177=24,SUM(D5178:F5367),"")</f>
        <v/>
      </c>
      <c r="U5178" s="14" t="n">
        <v>0</v>
      </c>
      <c r="V5178" s="14">
        <f>IF(T5178="","",T5178-U5178)</f>
        <v/>
      </c>
      <c r="AS5178" s="13" t="n"/>
      <c r="AT5178" s="13" t="n"/>
      <c r="AU5178" s="13" t="n"/>
    </row>
    <row r="5179">
      <c r="C5179" s="13" t="n">
        <v>114</v>
      </c>
      <c r="D5179" s="13">
        <f>D2299+D4219*D3067</f>
        <v/>
      </c>
      <c r="E5179" s="13">
        <f>E2299+E4219*E3067</f>
        <v/>
      </c>
      <c r="F5179" s="13">
        <f>F2299+F4219*F3067</f>
        <v/>
      </c>
      <c r="T5179" s="14">
        <f>IF(F5178=24,SUM(D5179:F5368),"")</f>
        <v/>
      </c>
      <c r="U5179" s="14" t="n">
        <v>0</v>
      </c>
      <c r="V5179" s="14">
        <f>IF(T5179="","",T5179-U5179)</f>
        <v/>
      </c>
      <c r="AS5179" s="13" t="n"/>
      <c r="AT5179" s="13" t="n"/>
      <c r="AU5179" s="13" t="n"/>
    </row>
    <row r="5180">
      <c r="C5180" s="13" t="n">
        <v>115</v>
      </c>
      <c r="D5180" s="13">
        <f>D2300+D4220*D3068</f>
        <v/>
      </c>
      <c r="E5180" s="13">
        <f>E2300+E4220*E3068</f>
        <v/>
      </c>
      <c r="F5180" s="13">
        <f>F2300+F4220*F3068</f>
        <v/>
      </c>
      <c r="T5180" s="14">
        <f>IF(F5179=24,SUM(D5180:F5369),"")</f>
        <v/>
      </c>
      <c r="U5180" s="14" t="n">
        <v>0</v>
      </c>
      <c r="V5180" s="14">
        <f>IF(T5180="","",T5180-U5180)</f>
        <v/>
      </c>
      <c r="AS5180" s="13" t="n"/>
      <c r="AT5180" s="13" t="n"/>
      <c r="AU5180" s="13" t="n"/>
    </row>
    <row r="5181">
      <c r="C5181" s="13" t="n">
        <v>116</v>
      </c>
      <c r="D5181" s="13">
        <f>D2301+D4221*D3069</f>
        <v/>
      </c>
      <c r="E5181" s="13">
        <f>E2301+E4221*E3069</f>
        <v/>
      </c>
      <c r="F5181" s="13">
        <f>F2301+F4221*F3069</f>
        <v/>
      </c>
      <c r="T5181" s="14">
        <f>IF(F5180=24,SUM(D5181:F5370),"")</f>
        <v/>
      </c>
      <c r="U5181" s="14" t="n">
        <v>0</v>
      </c>
      <c r="V5181" s="14">
        <f>IF(T5181="","",T5181-U5181)</f>
        <v/>
      </c>
      <c r="AS5181" s="13" t="n"/>
      <c r="AT5181" s="13" t="n"/>
      <c r="AU5181" s="13" t="n"/>
    </row>
    <row r="5182">
      <c r="C5182" s="13" t="n">
        <v>117</v>
      </c>
      <c r="D5182" s="13">
        <f>D2302+D4222*D3070</f>
        <v/>
      </c>
      <c r="E5182" s="13">
        <f>E2302+E4222*E3070</f>
        <v/>
      </c>
      <c r="F5182" s="13">
        <f>F2302+F4222*F3070</f>
        <v/>
      </c>
      <c r="T5182" s="14">
        <f>IF(F5181=24,SUM(D5182:F5371),"")</f>
        <v/>
      </c>
      <c r="U5182" s="14" t="n">
        <v>0</v>
      </c>
      <c r="V5182" s="14">
        <f>IF(T5182="","",T5182-U5182)</f>
        <v/>
      </c>
      <c r="AS5182" s="13" t="n"/>
      <c r="AT5182" s="13" t="n"/>
      <c r="AU5182" s="13" t="n"/>
    </row>
    <row r="5183">
      <c r="C5183" s="13" t="n">
        <v>118</v>
      </c>
      <c r="D5183" s="13">
        <f>D2303+D4223*D3071</f>
        <v/>
      </c>
      <c r="E5183" s="13">
        <f>E2303+E4223*E3071</f>
        <v/>
      </c>
      <c r="F5183" s="13">
        <f>F2303+F4223*F3071</f>
        <v/>
      </c>
      <c r="T5183" s="14">
        <f>IF(F5182=24,SUM(D5183:F5372),"")</f>
        <v/>
      </c>
      <c r="U5183" s="14" t="n">
        <v>0</v>
      </c>
      <c r="V5183" s="14">
        <f>IF(T5183="","",T5183-U5183)</f>
        <v/>
      </c>
      <c r="AS5183" s="13" t="n"/>
      <c r="AT5183" s="13" t="n"/>
      <c r="AU5183" s="13" t="n"/>
    </row>
    <row r="5184">
      <c r="C5184" s="13" t="n">
        <v>119</v>
      </c>
      <c r="D5184" s="13">
        <f>D2304+D4224*D3072</f>
        <v/>
      </c>
      <c r="E5184" s="13">
        <f>E2304+E4224*E3072</f>
        <v/>
      </c>
      <c r="F5184" s="13">
        <f>F2304+F4224*F3072</f>
        <v/>
      </c>
      <c r="T5184" s="14">
        <f>IF(F5183=24,SUM(D5184:F5373),"")</f>
        <v/>
      </c>
      <c r="U5184" s="14" t="n">
        <v>0</v>
      </c>
      <c r="V5184" s="14">
        <f>IF(T5184="","",T5184-U5184)</f>
        <v/>
      </c>
      <c r="AS5184" s="13" t="n"/>
      <c r="AT5184" s="13" t="n"/>
      <c r="AU5184" s="13" t="n"/>
    </row>
    <row r="5185">
      <c r="C5185" s="13" t="n">
        <v>120</v>
      </c>
      <c r="D5185" s="13">
        <f>D2305+D4225*D3073</f>
        <v/>
      </c>
      <c r="E5185" s="13">
        <f>E2305+E4225*E3073</f>
        <v/>
      </c>
      <c r="F5185" s="13">
        <f>F2305+F4225*F3073</f>
        <v/>
      </c>
      <c r="T5185" s="14">
        <f>IF(F5184=24,SUM(D5185:F5374),"")</f>
        <v/>
      </c>
      <c r="U5185" s="14" t="n">
        <v>0</v>
      </c>
      <c r="V5185" s="14">
        <f>IF(T5185="","",T5185-U5185)</f>
        <v/>
      </c>
      <c r="AS5185" s="13" t="n"/>
      <c r="AT5185" s="13" t="n"/>
      <c r="AU5185" s="13" t="n"/>
    </row>
    <row r="5186">
      <c r="C5186" s="13" t="n">
        <v>121</v>
      </c>
      <c r="D5186" s="13">
        <f>D2306+D4226*D3074</f>
        <v/>
      </c>
      <c r="E5186" s="13">
        <f>E2306+E4226*E3074</f>
        <v/>
      </c>
      <c r="F5186" s="13">
        <f>F2306+F4226*F3074</f>
        <v/>
      </c>
      <c r="T5186" s="14">
        <f>IF(F5185=24,SUM(D5186:F5375),"")</f>
        <v/>
      </c>
      <c r="U5186" s="14" t="n">
        <v>0</v>
      </c>
      <c r="V5186" s="14">
        <f>IF(T5186="","",T5186-U5186)</f>
        <v/>
      </c>
      <c r="AS5186" s="13" t="n"/>
      <c r="AT5186" s="13" t="n"/>
      <c r="AU5186" s="13" t="n"/>
    </row>
    <row r="5187">
      <c r="C5187" s="13" t="n">
        <v>122</v>
      </c>
      <c r="D5187" s="13">
        <f>D2307+D4227*D3075</f>
        <v/>
      </c>
      <c r="E5187" s="13">
        <f>E2307+E4227*E3075</f>
        <v/>
      </c>
      <c r="F5187" s="13">
        <f>F2307+F4227*F3075</f>
        <v/>
      </c>
      <c r="T5187" s="14">
        <f>IF(F5186=24,SUM(D5187:F5376),"")</f>
        <v/>
      </c>
      <c r="U5187" s="14" t="n">
        <v>0</v>
      </c>
      <c r="V5187" s="14">
        <f>IF(T5187="","",T5187-U5187)</f>
        <v/>
      </c>
      <c r="AS5187" s="13" t="n"/>
      <c r="AT5187" s="13" t="n"/>
      <c r="AU5187" s="13" t="n"/>
    </row>
    <row r="5188">
      <c r="C5188" s="13" t="n">
        <v>123</v>
      </c>
      <c r="D5188" s="13">
        <f>D2308+D4228*D3076</f>
        <v/>
      </c>
      <c r="E5188" s="13">
        <f>E2308+E4228*E3076</f>
        <v/>
      </c>
      <c r="F5188" s="13">
        <f>F2308+F4228*F3076</f>
        <v/>
      </c>
      <c r="T5188" s="14">
        <f>IF(F5187=24,SUM(D5188:F5377),"")</f>
        <v/>
      </c>
      <c r="U5188" s="14" t="n">
        <v>0</v>
      </c>
      <c r="V5188" s="14">
        <f>IF(T5188="","",T5188-U5188)</f>
        <v/>
      </c>
      <c r="AS5188" s="13" t="n"/>
      <c r="AT5188" s="13" t="n"/>
      <c r="AU5188" s="13" t="n"/>
    </row>
    <row r="5189">
      <c r="C5189" s="13" t="n">
        <v>124</v>
      </c>
      <c r="D5189" s="13">
        <f>D2309+D4229*D3077</f>
        <v/>
      </c>
      <c r="E5189" s="13">
        <f>E2309+E4229*E3077</f>
        <v/>
      </c>
      <c r="F5189" s="13">
        <f>F2309+F4229*F3077</f>
        <v/>
      </c>
      <c r="T5189" s="14">
        <f>IF(F5188=24,SUM(D5189:F5378),"")</f>
        <v/>
      </c>
      <c r="U5189" s="14" t="n">
        <v>0</v>
      </c>
      <c r="V5189" s="14">
        <f>IF(T5189="","",T5189-U5189)</f>
        <v/>
      </c>
      <c r="AS5189" s="13" t="n"/>
      <c r="AT5189" s="13" t="n"/>
      <c r="AU5189" s="13" t="n"/>
    </row>
    <row r="5190">
      <c r="C5190" s="13" t="n">
        <v>125</v>
      </c>
      <c r="D5190" s="13">
        <f>D2310+D4230*D3078</f>
        <v/>
      </c>
      <c r="E5190" s="13">
        <f>E2310+E4230*E3078</f>
        <v/>
      </c>
      <c r="F5190" s="13">
        <f>F2310+F4230*F3078</f>
        <v/>
      </c>
      <c r="T5190" s="14">
        <f>IF(F5189=24,SUM(D5190:F5379),"")</f>
        <v/>
      </c>
      <c r="U5190" s="14" t="n">
        <v>0</v>
      </c>
      <c r="V5190" s="14">
        <f>IF(T5190="","",T5190-U5190)</f>
        <v/>
      </c>
      <c r="AS5190" s="13" t="n"/>
      <c r="AT5190" s="13" t="n"/>
      <c r="AU5190" s="13" t="n"/>
    </row>
    <row r="5191">
      <c r="C5191" s="13" t="n">
        <v>126</v>
      </c>
      <c r="D5191" s="13">
        <f>D2311+D4231*D3079</f>
        <v/>
      </c>
      <c r="E5191" s="13">
        <f>E2311+E4231*E3079</f>
        <v/>
      </c>
      <c r="F5191" s="13">
        <f>F2311+F4231*F3079</f>
        <v/>
      </c>
      <c r="T5191" s="14">
        <f>IF(F5190=24,SUM(D5191:F5380),"")</f>
        <v/>
      </c>
      <c r="U5191" s="14" t="n">
        <v>0</v>
      </c>
      <c r="V5191" s="14">
        <f>IF(T5191="","",T5191-U5191)</f>
        <v/>
      </c>
      <c r="AS5191" s="13" t="n"/>
      <c r="AT5191" s="13" t="n"/>
      <c r="AU5191" s="13" t="n"/>
    </row>
    <row r="5192">
      <c r="C5192" s="13" t="n">
        <v>127</v>
      </c>
      <c r="D5192" s="13">
        <f>D2312+D4232*D3080</f>
        <v/>
      </c>
      <c r="E5192" s="13">
        <f>E2312+E4232*E3080</f>
        <v/>
      </c>
      <c r="F5192" s="13">
        <f>F2312+F4232*F3080</f>
        <v/>
      </c>
      <c r="T5192" s="14">
        <f>IF(F5191=24,SUM(D5192:F5381),"")</f>
        <v/>
      </c>
      <c r="U5192" s="14" t="n">
        <v>0</v>
      </c>
      <c r="V5192" s="14">
        <f>IF(T5192="","",T5192-U5192)</f>
        <v/>
      </c>
      <c r="AS5192" s="13" t="n"/>
      <c r="AT5192" s="13" t="n"/>
      <c r="AU5192" s="13" t="n"/>
    </row>
    <row r="5193">
      <c r="C5193" s="13" t="n">
        <v>128</v>
      </c>
      <c r="D5193" s="13">
        <f>D2313+D4233*D3081</f>
        <v/>
      </c>
      <c r="E5193" s="13">
        <f>E2313+E4233*E3081</f>
        <v/>
      </c>
      <c r="F5193" s="13">
        <f>F2313+F4233*F3081</f>
        <v/>
      </c>
      <c r="T5193" s="14">
        <f>IF(F5192=24,SUM(D5193:F5382),"")</f>
        <v/>
      </c>
      <c r="U5193" s="14" t="n">
        <v>0</v>
      </c>
      <c r="V5193" s="14">
        <f>IF(T5193="","",T5193-U5193)</f>
        <v/>
      </c>
      <c r="AS5193" s="13" t="n"/>
      <c r="AT5193" s="13" t="n"/>
      <c r="AU5193" s="13" t="n"/>
    </row>
    <row r="5194">
      <c r="C5194" s="13" t="n">
        <v>129</v>
      </c>
      <c r="D5194" s="13">
        <f>D2314+D4234*D3082</f>
        <v/>
      </c>
      <c r="E5194" s="13">
        <f>E2314+E4234*E3082</f>
        <v/>
      </c>
      <c r="F5194" s="13">
        <f>F2314+F4234*F3082</f>
        <v/>
      </c>
      <c r="T5194" s="14">
        <f>IF(F5193=24,SUM(D5194:F5383),"")</f>
        <v/>
      </c>
      <c r="U5194" s="14" t="n">
        <v>0</v>
      </c>
      <c r="V5194" s="14">
        <f>IF(T5194="","",T5194-U5194)</f>
        <v/>
      </c>
      <c r="AS5194" s="13" t="n"/>
      <c r="AT5194" s="13" t="n"/>
      <c r="AU5194" s="13" t="n"/>
    </row>
    <row r="5195">
      <c r="C5195" s="13" t="n">
        <v>130</v>
      </c>
      <c r="D5195" s="13">
        <f>D2315+D4235*D3083</f>
        <v/>
      </c>
      <c r="E5195" s="13">
        <f>E2315+E4235*E3083</f>
        <v/>
      </c>
      <c r="F5195" s="13">
        <f>F2315+F4235*F3083</f>
        <v/>
      </c>
      <c r="T5195" s="14">
        <f>IF(F5194=24,SUM(D5195:F5384),"")</f>
        <v/>
      </c>
      <c r="U5195" s="14" t="n">
        <v>0</v>
      </c>
      <c r="V5195" s="14">
        <f>IF(T5195="","",T5195-U5195)</f>
        <v/>
      </c>
      <c r="AS5195" s="13" t="n"/>
      <c r="AT5195" s="13" t="n"/>
      <c r="AU5195" s="13" t="n"/>
    </row>
    <row r="5196">
      <c r="C5196" s="13" t="n">
        <v>131</v>
      </c>
      <c r="D5196" s="13">
        <f>D2316+D4236*D3084</f>
        <v/>
      </c>
      <c r="E5196" s="13">
        <f>E2316+E4236*E3084</f>
        <v/>
      </c>
      <c r="F5196" s="13">
        <f>F2316+F4236*F3084</f>
        <v/>
      </c>
      <c r="T5196" s="14">
        <f>IF(F5195=24,SUM(D5196:F5385),"")</f>
        <v/>
      </c>
      <c r="U5196" s="14" t="n">
        <v>0</v>
      </c>
      <c r="V5196" s="14">
        <f>IF(T5196="","",T5196-U5196)</f>
        <v/>
      </c>
      <c r="AS5196" s="13" t="n"/>
      <c r="AT5196" s="13" t="n"/>
      <c r="AU5196" s="13" t="n"/>
    </row>
    <row r="5197">
      <c r="C5197" s="13" t="n">
        <v>132</v>
      </c>
      <c r="D5197" s="13">
        <f>D2317+D4237*D3085</f>
        <v/>
      </c>
      <c r="E5197" s="13">
        <f>E2317+E4237*E3085</f>
        <v/>
      </c>
      <c r="F5197" s="13">
        <f>F2317+F4237*F3085</f>
        <v/>
      </c>
      <c r="T5197" s="14">
        <f>IF(F5196=24,SUM(D5197:F5386),"")</f>
        <v/>
      </c>
      <c r="U5197" s="14" t="n">
        <v>0</v>
      </c>
      <c r="V5197" s="14">
        <f>IF(T5197="","",T5197-U5197)</f>
        <v/>
      </c>
      <c r="AS5197" s="13" t="n"/>
      <c r="AT5197" s="13" t="n"/>
      <c r="AU5197" s="13" t="n"/>
    </row>
    <row r="5198">
      <c r="C5198" s="13" t="n">
        <v>133</v>
      </c>
      <c r="D5198" s="13">
        <f>D2318+D4238*D3086</f>
        <v/>
      </c>
      <c r="E5198" s="13">
        <f>E2318+E4238*E3086</f>
        <v/>
      </c>
      <c r="F5198" s="13">
        <f>F2318+F4238*F3086</f>
        <v/>
      </c>
      <c r="T5198" s="14">
        <f>IF(F5197=24,SUM(D5198:F5387),"")</f>
        <v/>
      </c>
      <c r="U5198" s="14" t="n">
        <v>0</v>
      </c>
      <c r="V5198" s="14">
        <f>IF(T5198="","",T5198-U5198)</f>
        <v/>
      </c>
      <c r="AS5198" s="13" t="n"/>
      <c r="AT5198" s="13" t="n"/>
      <c r="AU5198" s="13" t="n"/>
    </row>
    <row r="5199">
      <c r="C5199" s="13" t="n">
        <v>134</v>
      </c>
      <c r="D5199" s="13">
        <f>D2319+D4239*D3087</f>
        <v/>
      </c>
      <c r="E5199" s="13">
        <f>E2319+E4239*E3087</f>
        <v/>
      </c>
      <c r="F5199" s="13">
        <f>F2319+F4239*F3087</f>
        <v/>
      </c>
      <c r="T5199" s="14">
        <f>IF(F5198=24,SUM(D5199:F5388),"")</f>
        <v/>
      </c>
      <c r="U5199" s="14" t="n">
        <v>0</v>
      </c>
      <c r="V5199" s="14">
        <f>IF(T5199="","",T5199-U5199)</f>
        <v/>
      </c>
      <c r="AS5199" s="13" t="n"/>
      <c r="AT5199" s="13" t="n"/>
      <c r="AU5199" s="13" t="n"/>
    </row>
    <row r="5200">
      <c r="C5200" s="13" t="n">
        <v>135</v>
      </c>
      <c r="D5200" s="13">
        <f>D2320+D4240*D3088</f>
        <v/>
      </c>
      <c r="E5200" s="13">
        <f>E2320+E4240*E3088</f>
        <v/>
      </c>
      <c r="F5200" s="13">
        <f>F2320+F4240*F3088</f>
        <v/>
      </c>
      <c r="T5200" s="14">
        <f>IF(F5199=24,SUM(D5200:F5389),"")</f>
        <v/>
      </c>
      <c r="U5200" s="14" t="n">
        <v>0</v>
      </c>
      <c r="V5200" s="14">
        <f>IF(T5200="","",T5200-U5200)</f>
        <v/>
      </c>
      <c r="AS5200" s="13" t="n"/>
      <c r="AT5200" s="13" t="n"/>
      <c r="AU5200" s="13" t="n"/>
    </row>
    <row r="5201">
      <c r="C5201" s="13" t="n">
        <v>136</v>
      </c>
      <c r="D5201" s="13">
        <f>D2321+D4241*D3089</f>
        <v/>
      </c>
      <c r="E5201" s="13">
        <f>E2321+E4241*E3089</f>
        <v/>
      </c>
      <c r="F5201" s="13">
        <f>F2321+F4241*F3089</f>
        <v/>
      </c>
      <c r="T5201" s="14">
        <f>IF(F5200=24,SUM(D5201:F5390),"")</f>
        <v/>
      </c>
      <c r="U5201" s="14" t="n">
        <v>0</v>
      </c>
      <c r="V5201" s="14">
        <f>IF(T5201="","",T5201-U5201)</f>
        <v/>
      </c>
      <c r="AS5201" s="13" t="n"/>
      <c r="AT5201" s="13" t="n"/>
      <c r="AU5201" s="13" t="n"/>
    </row>
    <row r="5202">
      <c r="C5202" s="13" t="n">
        <v>137</v>
      </c>
      <c r="D5202" s="13">
        <f>D2322+D4242*D3090</f>
        <v/>
      </c>
      <c r="E5202" s="13">
        <f>E2322+E4242*E3090</f>
        <v/>
      </c>
      <c r="F5202" s="13">
        <f>F2322+F4242*F3090</f>
        <v/>
      </c>
      <c r="T5202" s="14">
        <f>IF(F5201=24,SUM(D5202:F5391),"")</f>
        <v/>
      </c>
      <c r="U5202" s="14" t="n">
        <v>0</v>
      </c>
      <c r="V5202" s="14">
        <f>IF(T5202="","",T5202-U5202)</f>
        <v/>
      </c>
      <c r="AS5202" s="13" t="n"/>
      <c r="AT5202" s="13" t="n"/>
      <c r="AU5202" s="13" t="n"/>
    </row>
    <row r="5203">
      <c r="C5203" s="13" t="n">
        <v>138</v>
      </c>
      <c r="D5203" s="13">
        <f>D2323+D4243*D3091</f>
        <v/>
      </c>
      <c r="E5203" s="13">
        <f>E2323+E4243*E3091</f>
        <v/>
      </c>
      <c r="F5203" s="13">
        <f>F2323+F4243*F3091</f>
        <v/>
      </c>
      <c r="T5203" s="14">
        <f>IF(F5202=24,SUM(D5203:F5392),"")</f>
        <v/>
      </c>
      <c r="U5203" s="14" t="n">
        <v>0</v>
      </c>
      <c r="V5203" s="14">
        <f>IF(T5203="","",T5203-U5203)</f>
        <v/>
      </c>
      <c r="AS5203" s="13" t="n"/>
      <c r="AT5203" s="13" t="n"/>
      <c r="AU5203" s="13" t="n"/>
    </row>
    <row r="5204">
      <c r="C5204" s="13" t="n">
        <v>139</v>
      </c>
      <c r="D5204" s="13">
        <f>D2324+D4244*D3092</f>
        <v/>
      </c>
      <c r="E5204" s="13">
        <f>E2324+E4244*E3092</f>
        <v/>
      </c>
      <c r="F5204" s="13">
        <f>F2324+F4244*F3092</f>
        <v/>
      </c>
      <c r="T5204" s="14">
        <f>IF(F5203=24,SUM(D5204:F5393),"")</f>
        <v/>
      </c>
      <c r="U5204" s="14" t="n">
        <v>0</v>
      </c>
      <c r="V5204" s="14">
        <f>IF(T5204="","",T5204-U5204)</f>
        <v/>
      </c>
      <c r="AS5204" s="13" t="n"/>
      <c r="AT5204" s="13" t="n"/>
      <c r="AU5204" s="13" t="n"/>
    </row>
    <row r="5205">
      <c r="C5205" s="13" t="n">
        <v>140</v>
      </c>
      <c r="D5205" s="13">
        <f>D2325+D4245*D3093</f>
        <v/>
      </c>
      <c r="E5205" s="13">
        <f>E2325+E4245*E3093</f>
        <v/>
      </c>
      <c r="F5205" s="13">
        <f>F2325+F4245*F3093</f>
        <v/>
      </c>
      <c r="T5205" s="14">
        <f>IF(F5204=24,SUM(D5205:F5394),"")</f>
        <v/>
      </c>
      <c r="U5205" s="14" t="n">
        <v>0</v>
      </c>
      <c r="V5205" s="14">
        <f>IF(T5205="","",T5205-U5205)</f>
        <v/>
      </c>
      <c r="AS5205" s="13" t="n"/>
      <c r="AT5205" s="13" t="n"/>
      <c r="AU5205" s="13" t="n"/>
    </row>
    <row r="5206">
      <c r="C5206" s="13" t="n">
        <v>141</v>
      </c>
      <c r="D5206" s="13">
        <f>D2326+D4246*D3094</f>
        <v/>
      </c>
      <c r="E5206" s="13">
        <f>E2326+E4246*E3094</f>
        <v/>
      </c>
      <c r="F5206" s="13">
        <f>F2326+F4246*F3094</f>
        <v/>
      </c>
      <c r="T5206" s="14">
        <f>IF(F5205=24,SUM(D5206:F5395),"")</f>
        <v/>
      </c>
      <c r="U5206" s="14" t="n">
        <v>0</v>
      </c>
      <c r="V5206" s="14">
        <f>IF(T5206="","",T5206-U5206)</f>
        <v/>
      </c>
      <c r="AS5206" s="13" t="n"/>
      <c r="AT5206" s="13" t="n"/>
      <c r="AU5206" s="13" t="n"/>
    </row>
    <row r="5207">
      <c r="C5207" s="13" t="n">
        <v>142</v>
      </c>
      <c r="D5207" s="13">
        <f>D2327+D4247*D3095</f>
        <v/>
      </c>
      <c r="E5207" s="13">
        <f>E2327+E4247*E3095</f>
        <v/>
      </c>
      <c r="F5207" s="13">
        <f>F2327+F4247*F3095</f>
        <v/>
      </c>
      <c r="T5207" s="14">
        <f>IF(F5206=24,SUM(D5207:F5396),"")</f>
        <v/>
      </c>
      <c r="U5207" s="14" t="n">
        <v>0</v>
      </c>
      <c r="V5207" s="14">
        <f>IF(T5207="","",T5207-U5207)</f>
        <v/>
      </c>
      <c r="AS5207" s="13" t="n"/>
      <c r="AT5207" s="13" t="n"/>
      <c r="AU5207" s="13" t="n"/>
    </row>
    <row r="5208">
      <c r="C5208" s="13" t="n">
        <v>143</v>
      </c>
      <c r="D5208" s="13">
        <f>D2328+D4248*D3096</f>
        <v/>
      </c>
      <c r="E5208" s="13">
        <f>E2328+E4248*E3096</f>
        <v/>
      </c>
      <c r="F5208" s="13">
        <f>F2328+F4248*F3096</f>
        <v/>
      </c>
      <c r="T5208" s="14">
        <f>IF(F5207=24,SUM(D5208:F5397),"")</f>
        <v/>
      </c>
      <c r="U5208" s="14" t="n">
        <v>0</v>
      </c>
      <c r="V5208" s="14">
        <f>IF(T5208="","",T5208-U5208)</f>
        <v/>
      </c>
      <c r="AS5208" s="13" t="n"/>
      <c r="AT5208" s="13" t="n"/>
      <c r="AU5208" s="13" t="n"/>
    </row>
    <row r="5209">
      <c r="C5209" s="13" t="n">
        <v>144</v>
      </c>
      <c r="D5209" s="13">
        <f>D2329+D4249*D3097</f>
        <v/>
      </c>
      <c r="E5209" s="13">
        <f>E2329+E4249*E3097</f>
        <v/>
      </c>
      <c r="F5209" s="13">
        <f>F2329+F4249*F3097</f>
        <v/>
      </c>
      <c r="T5209" s="14">
        <f>IF(F5208=24,SUM(D5209:F5398),"")</f>
        <v/>
      </c>
      <c r="U5209" s="14" t="n">
        <v>0</v>
      </c>
      <c r="V5209" s="14">
        <f>IF(T5209="","",T5209-U5209)</f>
        <v/>
      </c>
      <c r="AS5209" s="13" t="n"/>
      <c r="AT5209" s="13" t="n"/>
      <c r="AU5209" s="13" t="n"/>
    </row>
    <row r="5210">
      <c r="C5210" s="13" t="n">
        <v>145</v>
      </c>
      <c r="D5210" s="13">
        <f>D2330+D4250*D3098</f>
        <v/>
      </c>
      <c r="E5210" s="13">
        <f>E2330+E4250*E3098</f>
        <v/>
      </c>
      <c r="F5210" s="13">
        <f>F2330+F4250*F3098</f>
        <v/>
      </c>
      <c r="T5210" s="14">
        <f>IF(F5209=24,SUM(D5210:F5399),"")</f>
        <v/>
      </c>
      <c r="U5210" s="14" t="n">
        <v>0</v>
      </c>
      <c r="V5210" s="14">
        <f>IF(T5210="","",T5210-U5210)</f>
        <v/>
      </c>
      <c r="AS5210" s="13" t="n"/>
      <c r="AT5210" s="13" t="n"/>
      <c r="AU5210" s="13" t="n"/>
    </row>
    <row r="5211">
      <c r="C5211" s="13" t="n">
        <v>146</v>
      </c>
      <c r="D5211" s="13">
        <f>D2331+D4251*D3099</f>
        <v/>
      </c>
      <c r="E5211" s="13">
        <f>E2331+E4251*E3099</f>
        <v/>
      </c>
      <c r="F5211" s="13">
        <f>F2331+F4251*F3099</f>
        <v/>
      </c>
      <c r="T5211" s="14">
        <f>IF(F5210=24,SUM(D5211:F5400),"")</f>
        <v/>
      </c>
      <c r="U5211" s="14" t="n">
        <v>0</v>
      </c>
      <c r="V5211" s="14">
        <f>IF(T5211="","",T5211-U5211)</f>
        <v/>
      </c>
      <c r="AS5211" s="13" t="n"/>
      <c r="AT5211" s="13" t="n"/>
      <c r="AU5211" s="13" t="n"/>
    </row>
    <row r="5212">
      <c r="C5212" s="13" t="n">
        <v>147</v>
      </c>
      <c r="D5212" s="13">
        <f>D2332+D4252*D3100</f>
        <v/>
      </c>
      <c r="E5212" s="13">
        <f>E2332+E4252*E3100</f>
        <v/>
      </c>
      <c r="F5212" s="13">
        <f>F2332+F4252*F3100</f>
        <v/>
      </c>
      <c r="T5212" s="14">
        <f>IF(F5211=24,SUM(D5212:F5401),"")</f>
        <v/>
      </c>
      <c r="U5212" s="14" t="n">
        <v>0</v>
      </c>
      <c r="V5212" s="14">
        <f>IF(T5212="","",T5212-U5212)</f>
        <v/>
      </c>
      <c r="AS5212" s="13" t="n"/>
      <c r="AT5212" s="13" t="n"/>
      <c r="AU5212" s="13" t="n"/>
    </row>
    <row r="5213">
      <c r="C5213" s="13" t="n">
        <v>148</v>
      </c>
      <c r="D5213" s="13">
        <f>D2333+D4253*D3101</f>
        <v/>
      </c>
      <c r="E5213" s="13">
        <f>E2333+E4253*E3101</f>
        <v/>
      </c>
      <c r="F5213" s="13">
        <f>F2333+F4253*F3101</f>
        <v/>
      </c>
      <c r="T5213" s="14">
        <f>IF(F5212=24,SUM(D5213:F5402),"")</f>
        <v/>
      </c>
      <c r="U5213" s="14" t="n">
        <v>0</v>
      </c>
      <c r="V5213" s="14">
        <f>IF(T5213="","",T5213-U5213)</f>
        <v/>
      </c>
      <c r="AS5213" s="13" t="n"/>
      <c r="AT5213" s="13" t="n"/>
      <c r="AU5213" s="13" t="n"/>
    </row>
    <row r="5214">
      <c r="C5214" s="13" t="n">
        <v>149</v>
      </c>
      <c r="D5214" s="13">
        <f>D2334+D4254*D3102</f>
        <v/>
      </c>
      <c r="E5214" s="13">
        <f>E2334+E4254*E3102</f>
        <v/>
      </c>
      <c r="F5214" s="13">
        <f>F2334+F4254*F3102</f>
        <v/>
      </c>
      <c r="T5214" s="14">
        <f>IF(F5213=24,SUM(D5214:F5403),"")</f>
        <v/>
      </c>
      <c r="U5214" s="14" t="n">
        <v>0</v>
      </c>
      <c r="V5214" s="14">
        <f>IF(T5214="","",T5214-U5214)</f>
        <v/>
      </c>
      <c r="AS5214" s="13" t="n"/>
      <c r="AT5214" s="13" t="n"/>
      <c r="AU5214" s="13" t="n"/>
    </row>
    <row r="5215">
      <c r="C5215" s="13" t="n">
        <v>150</v>
      </c>
      <c r="D5215" s="13">
        <f>D2335+D4255*D3103</f>
        <v/>
      </c>
      <c r="E5215" s="13">
        <f>E2335+E4255*E3103</f>
        <v/>
      </c>
      <c r="F5215" s="13">
        <f>F2335+F4255*F3103</f>
        <v/>
      </c>
      <c r="T5215" s="14">
        <f>IF(F5214=24,SUM(D5215:F5404),"")</f>
        <v/>
      </c>
      <c r="U5215" s="14" t="n">
        <v>0</v>
      </c>
      <c r="V5215" s="14">
        <f>IF(T5215="","",T5215-U5215)</f>
        <v/>
      </c>
      <c r="AS5215" s="13" t="n"/>
      <c r="AT5215" s="13" t="n"/>
      <c r="AU5215" s="13" t="n"/>
    </row>
    <row r="5216">
      <c r="C5216" s="13" t="n">
        <v>151</v>
      </c>
      <c r="D5216" s="13">
        <f>D2336+D4256*D3104</f>
        <v/>
      </c>
      <c r="E5216" s="13">
        <f>E2336+E4256*E3104</f>
        <v/>
      </c>
      <c r="F5216" s="13">
        <f>F2336+F4256*F3104</f>
        <v/>
      </c>
      <c r="T5216" s="14">
        <f>IF(F5215=24,SUM(D5216:F5405),"")</f>
        <v/>
      </c>
      <c r="U5216" s="14" t="n">
        <v>0</v>
      </c>
      <c r="V5216" s="14">
        <f>IF(T5216="","",T5216-U5216)</f>
        <v/>
      </c>
      <c r="AS5216" s="13" t="n"/>
      <c r="AT5216" s="13" t="n"/>
      <c r="AU5216" s="13" t="n"/>
    </row>
    <row r="5217">
      <c r="C5217" s="13" t="n">
        <v>152</v>
      </c>
      <c r="D5217" s="13">
        <f>D2337+D4257*D3105</f>
        <v/>
      </c>
      <c r="E5217" s="13">
        <f>E2337+E4257*E3105</f>
        <v/>
      </c>
      <c r="F5217" s="13">
        <f>F2337+F4257*F3105</f>
        <v/>
      </c>
      <c r="T5217" s="14">
        <f>IF(F5216=24,SUM(D5217:F5406),"")</f>
        <v/>
      </c>
      <c r="U5217" s="14" t="n">
        <v>0</v>
      </c>
      <c r="V5217" s="14">
        <f>IF(T5217="","",T5217-U5217)</f>
        <v/>
      </c>
      <c r="AS5217" s="13" t="n"/>
      <c r="AT5217" s="13" t="n"/>
      <c r="AU5217" s="13" t="n"/>
    </row>
    <row r="5218">
      <c r="C5218" s="13" t="n">
        <v>153</v>
      </c>
      <c r="D5218" s="13">
        <f>D2338+D4258*D3106</f>
        <v/>
      </c>
      <c r="E5218" s="13">
        <f>E2338+E4258*E3106</f>
        <v/>
      </c>
      <c r="F5218" s="13">
        <f>F2338+F4258*F3106</f>
        <v/>
      </c>
      <c r="T5218" s="14">
        <f>IF(F5217=24,SUM(D5218:F5407),"")</f>
        <v/>
      </c>
      <c r="U5218" s="14" t="n">
        <v>0</v>
      </c>
      <c r="V5218" s="14">
        <f>IF(T5218="","",T5218-U5218)</f>
        <v/>
      </c>
      <c r="AS5218" s="13" t="n"/>
      <c r="AT5218" s="13" t="n"/>
      <c r="AU5218" s="13" t="n"/>
    </row>
    <row r="5219">
      <c r="C5219" s="13" t="n">
        <v>154</v>
      </c>
      <c r="D5219" s="13">
        <f>D2339+D4259*D3107</f>
        <v/>
      </c>
      <c r="E5219" s="13">
        <f>E2339+E4259*E3107</f>
        <v/>
      </c>
      <c r="F5219" s="13">
        <f>F2339+F4259*F3107</f>
        <v/>
      </c>
      <c r="T5219" s="14">
        <f>IF(F5218=24,SUM(D5219:F5408),"")</f>
        <v/>
      </c>
      <c r="U5219" s="14" t="n">
        <v>0</v>
      </c>
      <c r="V5219" s="14">
        <f>IF(T5219="","",T5219-U5219)</f>
        <v/>
      </c>
      <c r="AS5219" s="13" t="n"/>
      <c r="AT5219" s="13" t="n"/>
      <c r="AU5219" s="13" t="n"/>
    </row>
    <row r="5220">
      <c r="C5220" s="13" t="n">
        <v>155</v>
      </c>
      <c r="D5220" s="13">
        <f>D2340+D4260*D3108</f>
        <v/>
      </c>
      <c r="E5220" s="13">
        <f>E2340+E4260*E3108</f>
        <v/>
      </c>
      <c r="F5220" s="13">
        <f>F2340+F4260*F3108</f>
        <v/>
      </c>
      <c r="T5220" s="14">
        <f>IF(F5219=24,SUM(D5220:F5409),"")</f>
        <v/>
      </c>
      <c r="U5220" s="14" t="n">
        <v>0</v>
      </c>
      <c r="V5220" s="14">
        <f>IF(T5220="","",T5220-U5220)</f>
        <v/>
      </c>
      <c r="AS5220" s="13" t="n"/>
      <c r="AT5220" s="13" t="n"/>
      <c r="AU5220" s="13" t="n"/>
    </row>
    <row r="5221">
      <c r="C5221" s="13" t="n">
        <v>156</v>
      </c>
      <c r="D5221" s="13">
        <f>D2341+D4261*D3109</f>
        <v/>
      </c>
      <c r="E5221" s="13">
        <f>E2341+E4261*E3109</f>
        <v/>
      </c>
      <c r="F5221" s="13">
        <f>F2341+F4261*F3109</f>
        <v/>
      </c>
      <c r="T5221" s="14">
        <f>IF(F5220=24,SUM(D5221:F5410),"")</f>
        <v/>
      </c>
      <c r="U5221" s="14" t="n">
        <v>0</v>
      </c>
      <c r="V5221" s="14">
        <f>IF(T5221="","",T5221-U5221)</f>
        <v/>
      </c>
      <c r="AS5221" s="13" t="n"/>
      <c r="AT5221" s="13" t="n"/>
      <c r="AU5221" s="13" t="n"/>
    </row>
    <row r="5222">
      <c r="C5222" s="13" t="n">
        <v>157</v>
      </c>
      <c r="D5222" s="13">
        <f>D2342+D4262*D3110</f>
        <v/>
      </c>
      <c r="E5222" s="13">
        <f>E2342+E4262*E3110</f>
        <v/>
      </c>
      <c r="F5222" s="13">
        <f>F2342+F4262*F3110</f>
        <v/>
      </c>
      <c r="T5222" s="14">
        <f>IF(F5221=24,SUM(D5222:F5411),"")</f>
        <v/>
      </c>
      <c r="U5222" s="14" t="n">
        <v>0</v>
      </c>
      <c r="V5222" s="14">
        <f>IF(T5222="","",T5222-U5222)</f>
        <v/>
      </c>
      <c r="AS5222" s="13" t="n"/>
      <c r="AT5222" s="13" t="n"/>
      <c r="AU5222" s="13" t="n"/>
    </row>
    <row r="5223">
      <c r="C5223" s="13" t="n">
        <v>158</v>
      </c>
      <c r="D5223" s="13">
        <f>D2343+D4263*D3111</f>
        <v/>
      </c>
      <c r="E5223" s="13">
        <f>E2343+E4263*E3111</f>
        <v/>
      </c>
      <c r="F5223" s="13">
        <f>F2343+F4263*F3111</f>
        <v/>
      </c>
      <c r="T5223" s="14">
        <f>IF(F5222=24,SUM(D5223:F5412),"")</f>
        <v/>
      </c>
      <c r="U5223" s="14" t="n">
        <v>0</v>
      </c>
      <c r="V5223" s="14">
        <f>IF(T5223="","",T5223-U5223)</f>
        <v/>
      </c>
      <c r="AS5223" s="13" t="n"/>
      <c r="AT5223" s="13" t="n"/>
      <c r="AU5223" s="13" t="n"/>
    </row>
    <row r="5224">
      <c r="C5224" s="13" t="n">
        <v>159</v>
      </c>
      <c r="D5224" s="13">
        <f>D2344+D4264*D3112</f>
        <v/>
      </c>
      <c r="E5224" s="13">
        <f>E2344+E4264*E3112</f>
        <v/>
      </c>
      <c r="F5224" s="13">
        <f>F2344+F4264*F3112</f>
        <v/>
      </c>
      <c r="T5224" s="14">
        <f>IF(F5223=24,SUM(D5224:F5413),"")</f>
        <v/>
      </c>
      <c r="U5224" s="14" t="n">
        <v>0</v>
      </c>
      <c r="V5224" s="14">
        <f>IF(T5224="","",T5224-U5224)</f>
        <v/>
      </c>
      <c r="AS5224" s="13" t="n"/>
      <c r="AT5224" s="13" t="n"/>
      <c r="AU5224" s="13" t="n"/>
    </row>
    <row r="5225">
      <c r="C5225" s="13" t="n">
        <v>160</v>
      </c>
      <c r="D5225" s="13">
        <f>D2345+D4265*D3113</f>
        <v/>
      </c>
      <c r="E5225" s="13">
        <f>E2345+E4265*E3113</f>
        <v/>
      </c>
      <c r="F5225" s="13">
        <f>F2345+F4265*F3113</f>
        <v/>
      </c>
      <c r="T5225" s="14">
        <f>IF(F5224=24,SUM(D5225:F5414),"")</f>
        <v/>
      </c>
      <c r="U5225" s="14" t="n">
        <v>0</v>
      </c>
      <c r="V5225" s="14">
        <f>IF(T5225="","",T5225-U5225)</f>
        <v/>
      </c>
      <c r="AS5225" s="13" t="n"/>
      <c r="AT5225" s="13" t="n"/>
      <c r="AU5225" s="13" t="n"/>
    </row>
    <row r="5226">
      <c r="C5226" s="13" t="n">
        <v>161</v>
      </c>
      <c r="D5226" s="13">
        <f>D2346+D4266*D3114</f>
        <v/>
      </c>
      <c r="E5226" s="13">
        <f>E2346+E4266*E3114</f>
        <v/>
      </c>
      <c r="F5226" s="13">
        <f>F2346+F4266*F3114</f>
        <v/>
      </c>
      <c r="T5226" s="14">
        <f>IF(F5225=24,SUM(D5226:F5415),"")</f>
        <v/>
      </c>
      <c r="U5226" s="14" t="n">
        <v>0</v>
      </c>
      <c r="V5226" s="14">
        <f>IF(T5226="","",T5226-U5226)</f>
        <v/>
      </c>
      <c r="AS5226" s="13" t="n"/>
      <c r="AT5226" s="13" t="n"/>
      <c r="AU5226" s="13" t="n"/>
    </row>
    <row r="5227">
      <c r="C5227" s="13" t="n">
        <v>162</v>
      </c>
      <c r="D5227" s="13">
        <f>D2347+D4267*D3115</f>
        <v/>
      </c>
      <c r="E5227" s="13">
        <f>E2347+E4267*E3115</f>
        <v/>
      </c>
      <c r="F5227" s="13">
        <f>F2347+F4267*F3115</f>
        <v/>
      </c>
      <c r="T5227" s="14">
        <f>IF(F5226=24,SUM(D5227:F5416),"")</f>
        <v/>
      </c>
      <c r="U5227" s="14" t="n">
        <v>0</v>
      </c>
      <c r="V5227" s="14">
        <f>IF(T5227="","",T5227-U5227)</f>
        <v/>
      </c>
      <c r="AS5227" s="13" t="n"/>
      <c r="AT5227" s="13" t="n"/>
      <c r="AU5227" s="13" t="n"/>
    </row>
    <row r="5228">
      <c r="C5228" s="13" t="n">
        <v>163</v>
      </c>
      <c r="D5228" s="13">
        <f>D2348+D4268*D3116</f>
        <v/>
      </c>
      <c r="E5228" s="13">
        <f>E2348+E4268*E3116</f>
        <v/>
      </c>
      <c r="F5228" s="13">
        <f>F2348+F4268*F3116</f>
        <v/>
      </c>
      <c r="T5228" s="14">
        <f>IF(F5227=24,SUM(D5228:F5417),"")</f>
        <v/>
      </c>
      <c r="U5228" s="14" t="n">
        <v>0</v>
      </c>
      <c r="V5228" s="14">
        <f>IF(T5228="","",T5228-U5228)</f>
        <v/>
      </c>
      <c r="AS5228" s="13" t="n"/>
      <c r="AT5228" s="13" t="n"/>
      <c r="AU5228" s="13" t="n"/>
    </row>
    <row r="5229">
      <c r="C5229" s="13" t="n">
        <v>164</v>
      </c>
      <c r="D5229" s="13">
        <f>D2349+D4269*D3117</f>
        <v/>
      </c>
      <c r="E5229" s="13">
        <f>E2349+E4269*E3117</f>
        <v/>
      </c>
      <c r="F5229" s="13">
        <f>F2349+F4269*F3117</f>
        <v/>
      </c>
      <c r="T5229" s="14">
        <f>IF(F5228=24,SUM(D5229:F5418),"")</f>
        <v/>
      </c>
      <c r="U5229" s="14" t="n">
        <v>0</v>
      </c>
      <c r="V5229" s="14">
        <f>IF(T5229="","",T5229-U5229)</f>
        <v/>
      </c>
      <c r="AS5229" s="13" t="n"/>
      <c r="AT5229" s="13" t="n"/>
      <c r="AU5229" s="13" t="n"/>
    </row>
    <row r="5230">
      <c r="C5230" s="13" t="n">
        <v>165</v>
      </c>
      <c r="D5230" s="13">
        <f>D2350+D4270*D3118</f>
        <v/>
      </c>
      <c r="E5230" s="13">
        <f>E2350+E4270*E3118</f>
        <v/>
      </c>
      <c r="F5230" s="13">
        <f>F2350+F4270*F3118</f>
        <v/>
      </c>
      <c r="T5230" s="14">
        <f>IF(F5229=24,SUM(D5230:F5419),"")</f>
        <v/>
      </c>
      <c r="U5230" s="14" t="n">
        <v>0</v>
      </c>
      <c r="V5230" s="14">
        <f>IF(T5230="","",T5230-U5230)</f>
        <v/>
      </c>
      <c r="AS5230" s="13" t="n"/>
      <c r="AT5230" s="13" t="n"/>
      <c r="AU5230" s="13" t="n"/>
    </row>
    <row r="5231">
      <c r="C5231" s="13" t="n">
        <v>166</v>
      </c>
      <c r="D5231" s="13">
        <f>D2351+D4271*D3119</f>
        <v/>
      </c>
      <c r="E5231" s="13">
        <f>E2351+E4271*E3119</f>
        <v/>
      </c>
      <c r="F5231" s="13">
        <f>F2351+F4271*F3119</f>
        <v/>
      </c>
      <c r="T5231" s="14">
        <f>IF(F5230=24,SUM(D5231:F5420),"")</f>
        <v/>
      </c>
      <c r="U5231" s="14" t="n">
        <v>0</v>
      </c>
      <c r="V5231" s="14">
        <f>IF(T5231="","",T5231-U5231)</f>
        <v/>
      </c>
      <c r="AS5231" s="13" t="n"/>
      <c r="AT5231" s="13" t="n"/>
      <c r="AU5231" s="13" t="n"/>
    </row>
    <row r="5232">
      <c r="C5232" s="13" t="n">
        <v>167</v>
      </c>
      <c r="D5232" s="13">
        <f>D2352+D4272*D3120</f>
        <v/>
      </c>
      <c r="E5232" s="13">
        <f>E2352+E4272*E3120</f>
        <v/>
      </c>
      <c r="F5232" s="13">
        <f>F2352+F4272*F3120</f>
        <v/>
      </c>
      <c r="T5232" s="14">
        <f>IF(F5231=24,SUM(D5232:F5421),"")</f>
        <v/>
      </c>
      <c r="U5232" s="14" t="n">
        <v>0</v>
      </c>
      <c r="V5232" s="14">
        <f>IF(T5232="","",T5232-U5232)</f>
        <v/>
      </c>
      <c r="AS5232" s="13" t="n"/>
      <c r="AT5232" s="13" t="n"/>
      <c r="AU5232" s="13" t="n"/>
    </row>
    <row r="5233">
      <c r="C5233" s="13" t="n">
        <v>168</v>
      </c>
      <c r="D5233" s="13">
        <f>D2353+D4273*D3121</f>
        <v/>
      </c>
      <c r="E5233" s="13">
        <f>E2353+E4273*E3121</f>
        <v/>
      </c>
      <c r="F5233" s="13">
        <f>F2353+F4273*F3121</f>
        <v/>
      </c>
      <c r="T5233" s="14">
        <f>IF(F5232=24,SUM(D5233:F5422),"")</f>
        <v/>
      </c>
      <c r="U5233" s="14" t="n">
        <v>0</v>
      </c>
      <c r="V5233" s="14">
        <f>IF(T5233="","",T5233-U5233)</f>
        <v/>
      </c>
      <c r="AS5233" s="13" t="n"/>
      <c r="AT5233" s="13" t="n"/>
      <c r="AU5233" s="13" t="n"/>
    </row>
    <row r="5234">
      <c r="C5234" s="13" t="n">
        <v>169</v>
      </c>
      <c r="D5234" s="13">
        <f>D2354+D4274*D3122</f>
        <v/>
      </c>
      <c r="E5234" s="13">
        <f>E2354+E4274*E3122</f>
        <v/>
      </c>
      <c r="F5234" s="13">
        <f>F2354+F4274*F3122</f>
        <v/>
      </c>
      <c r="T5234" s="14">
        <f>IF(F5233=24,SUM(D5234:F5423),"")</f>
        <v/>
      </c>
      <c r="U5234" s="14" t="n">
        <v>0</v>
      </c>
      <c r="V5234" s="14">
        <f>IF(T5234="","",T5234-U5234)</f>
        <v/>
      </c>
      <c r="AS5234" s="13" t="n"/>
      <c r="AT5234" s="13" t="n"/>
      <c r="AU5234" s="13" t="n"/>
    </row>
    <row r="5235">
      <c r="C5235" s="13" t="n">
        <v>170</v>
      </c>
      <c r="D5235" s="13">
        <f>D2355+D4275*D3123</f>
        <v/>
      </c>
      <c r="E5235" s="13">
        <f>E2355+E4275*E3123</f>
        <v/>
      </c>
      <c r="F5235" s="13">
        <f>F2355+F4275*F3123</f>
        <v/>
      </c>
      <c r="T5235" s="14">
        <f>IF(F5234=24,SUM(D5235:F5424),"")</f>
        <v/>
      </c>
      <c r="U5235" s="14" t="n">
        <v>0</v>
      </c>
      <c r="V5235" s="14">
        <f>IF(T5235="","",T5235-U5235)</f>
        <v/>
      </c>
      <c r="AS5235" s="13" t="n"/>
      <c r="AT5235" s="13" t="n"/>
      <c r="AU5235" s="13" t="n"/>
    </row>
    <row r="5236">
      <c r="C5236" s="13" t="n">
        <v>171</v>
      </c>
      <c r="D5236" s="13">
        <f>D2356+D4276*D3124</f>
        <v/>
      </c>
      <c r="E5236" s="13">
        <f>E2356+E4276*E3124</f>
        <v/>
      </c>
      <c r="F5236" s="13">
        <f>F2356+F4276*F3124</f>
        <v/>
      </c>
      <c r="T5236" s="14">
        <f>IF(F5235=24,SUM(D5236:F5425),"")</f>
        <v/>
      </c>
      <c r="U5236" s="14" t="n">
        <v>0</v>
      </c>
      <c r="V5236" s="14">
        <f>IF(T5236="","",T5236-U5236)</f>
        <v/>
      </c>
      <c r="AS5236" s="13" t="n"/>
      <c r="AT5236" s="13" t="n"/>
      <c r="AU5236" s="13" t="n"/>
    </row>
    <row r="5237">
      <c r="C5237" s="13" t="n">
        <v>172</v>
      </c>
      <c r="D5237" s="13">
        <f>D2357+D4277*D3125</f>
        <v/>
      </c>
      <c r="E5237" s="13">
        <f>E2357+E4277*E3125</f>
        <v/>
      </c>
      <c r="F5237" s="13">
        <f>F2357+F4277*F3125</f>
        <v/>
      </c>
      <c r="T5237" s="14">
        <f>IF(F5236=24,SUM(D5237:F5426),"")</f>
        <v/>
      </c>
      <c r="U5237" s="14" t="n">
        <v>0</v>
      </c>
      <c r="V5237" s="14">
        <f>IF(T5237="","",T5237-U5237)</f>
        <v/>
      </c>
      <c r="AS5237" s="13" t="n"/>
      <c r="AT5237" s="13" t="n"/>
      <c r="AU5237" s="13" t="n"/>
    </row>
    <row r="5238">
      <c r="C5238" s="13" t="n">
        <v>173</v>
      </c>
      <c r="D5238" s="13">
        <f>D2358+D4278*D3126</f>
        <v/>
      </c>
      <c r="E5238" s="13">
        <f>E2358+E4278*E3126</f>
        <v/>
      </c>
      <c r="F5238" s="13">
        <f>F2358+F4278*F3126</f>
        <v/>
      </c>
      <c r="T5238" s="14">
        <f>IF(F5237=24,SUM(D5238:F5427),"")</f>
        <v/>
      </c>
      <c r="U5238" s="14" t="n">
        <v>0</v>
      </c>
      <c r="V5238" s="14">
        <f>IF(T5238="","",T5238-U5238)</f>
        <v/>
      </c>
      <c r="AS5238" s="13" t="n"/>
      <c r="AT5238" s="13" t="n"/>
      <c r="AU5238" s="13" t="n"/>
    </row>
    <row r="5239">
      <c r="C5239" s="13" t="n">
        <v>174</v>
      </c>
      <c r="D5239" s="13">
        <f>D2359+D4279*D3127</f>
        <v/>
      </c>
      <c r="E5239" s="13">
        <f>E2359+E4279*E3127</f>
        <v/>
      </c>
      <c r="F5239" s="13">
        <f>F2359+F4279*F3127</f>
        <v/>
      </c>
      <c r="T5239" s="14">
        <f>IF(F5238=24,SUM(D5239:F5428),"")</f>
        <v/>
      </c>
      <c r="U5239" s="14" t="n">
        <v>0</v>
      </c>
      <c r="V5239" s="14">
        <f>IF(T5239="","",T5239-U5239)</f>
        <v/>
      </c>
      <c r="AS5239" s="13" t="n"/>
      <c r="AT5239" s="13" t="n"/>
      <c r="AU5239" s="13" t="n"/>
    </row>
    <row r="5240">
      <c r="C5240" s="13" t="n">
        <v>175</v>
      </c>
      <c r="D5240" s="13">
        <f>D2360+D4280*D3128</f>
        <v/>
      </c>
      <c r="E5240" s="13">
        <f>E2360+E4280*E3128</f>
        <v/>
      </c>
      <c r="F5240" s="13">
        <f>F2360+F4280*F3128</f>
        <v/>
      </c>
      <c r="T5240" s="14">
        <f>IF(F5239=24,SUM(D5240:F5429),"")</f>
        <v/>
      </c>
      <c r="U5240" s="14" t="n">
        <v>0</v>
      </c>
      <c r="V5240" s="14">
        <f>IF(T5240="","",T5240-U5240)</f>
        <v/>
      </c>
      <c r="AS5240" s="13" t="n"/>
      <c r="AT5240" s="13" t="n"/>
      <c r="AU5240" s="13" t="n"/>
    </row>
    <row r="5241">
      <c r="C5241" s="13" t="n">
        <v>176</v>
      </c>
      <c r="D5241" s="13">
        <f>D2361+D4281*D3129</f>
        <v/>
      </c>
      <c r="E5241" s="13">
        <f>E2361+E4281*E3129</f>
        <v/>
      </c>
      <c r="F5241" s="13">
        <f>F2361+F4281*F3129</f>
        <v/>
      </c>
      <c r="T5241" s="14">
        <f>IF(F5240=24,SUM(D5241:F5430),"")</f>
        <v/>
      </c>
      <c r="U5241" s="14" t="n">
        <v>0</v>
      </c>
      <c r="V5241" s="14">
        <f>IF(T5241="","",T5241-U5241)</f>
        <v/>
      </c>
      <c r="AS5241" s="13" t="n"/>
      <c r="AT5241" s="13" t="n"/>
      <c r="AU5241" s="13" t="n"/>
    </row>
    <row r="5242">
      <c r="C5242" s="13" t="n">
        <v>177</v>
      </c>
      <c r="D5242" s="13">
        <f>D2362+D4282*D3130</f>
        <v/>
      </c>
      <c r="E5242" s="13">
        <f>E2362+E4282*E3130</f>
        <v/>
      </c>
      <c r="F5242" s="13">
        <f>F2362+F4282*F3130</f>
        <v/>
      </c>
      <c r="T5242" s="14">
        <f>IF(F5241=24,SUM(D5242:F5431),"")</f>
        <v/>
      </c>
      <c r="U5242" s="14" t="n">
        <v>0</v>
      </c>
      <c r="V5242" s="14">
        <f>IF(T5242="","",T5242-U5242)</f>
        <v/>
      </c>
      <c r="AS5242" s="13" t="n"/>
      <c r="AT5242" s="13" t="n"/>
      <c r="AU5242" s="13" t="n"/>
    </row>
    <row r="5243">
      <c r="C5243" s="13" t="n">
        <v>178</v>
      </c>
      <c r="D5243" s="13">
        <f>D2363+D4283*D3131</f>
        <v/>
      </c>
      <c r="E5243" s="13">
        <f>E2363+E4283*E3131</f>
        <v/>
      </c>
      <c r="F5243" s="13">
        <f>F2363+F4283*F3131</f>
        <v/>
      </c>
      <c r="T5243" s="14">
        <f>IF(F5242=24,SUM(D5243:F5432),"")</f>
        <v/>
      </c>
      <c r="U5243" s="14" t="n">
        <v>0</v>
      </c>
      <c r="V5243" s="14">
        <f>IF(T5243="","",T5243-U5243)</f>
        <v/>
      </c>
      <c r="AS5243" s="13" t="n"/>
      <c r="AT5243" s="13" t="n"/>
      <c r="AU5243" s="13" t="n"/>
    </row>
    <row r="5244">
      <c r="C5244" s="13" t="n">
        <v>179</v>
      </c>
      <c r="D5244" s="13">
        <f>D2364+D4284*D3132</f>
        <v/>
      </c>
      <c r="E5244" s="13">
        <f>E2364+E4284*E3132</f>
        <v/>
      </c>
      <c r="F5244" s="13">
        <f>F2364+F4284*F3132</f>
        <v/>
      </c>
      <c r="T5244" s="14">
        <f>IF(F5243=24,SUM(D5244:F5433),"")</f>
        <v/>
      </c>
      <c r="U5244" s="14" t="n">
        <v>0</v>
      </c>
      <c r="V5244" s="14">
        <f>IF(T5244="","",T5244-U5244)</f>
        <v/>
      </c>
      <c r="AS5244" s="13" t="n"/>
      <c r="AT5244" s="13" t="n"/>
      <c r="AU5244" s="13" t="n"/>
    </row>
    <row r="5245">
      <c r="C5245" s="13" t="n">
        <v>180</v>
      </c>
      <c r="D5245" s="13">
        <f>D2365+D4285*D3133</f>
        <v/>
      </c>
      <c r="E5245" s="13">
        <f>E2365+E4285*E3133</f>
        <v/>
      </c>
      <c r="F5245" s="13">
        <f>F2365+F4285*F3133</f>
        <v/>
      </c>
      <c r="T5245" s="14">
        <f>IF(F5244=24,SUM(D5245:F5434),"")</f>
        <v/>
      </c>
      <c r="U5245" s="14" t="n">
        <v>0</v>
      </c>
      <c r="V5245" s="14">
        <f>IF(T5245="","",T5245-U5245)</f>
        <v/>
      </c>
      <c r="AS5245" s="13" t="n"/>
      <c r="AT5245" s="13" t="n"/>
      <c r="AU5245" s="13" t="n"/>
    </row>
    <row r="5246">
      <c r="C5246" s="13" t="n">
        <v>181</v>
      </c>
      <c r="D5246" s="13">
        <f>D2366+D4286*D3134</f>
        <v/>
      </c>
      <c r="E5246" s="13">
        <f>E2366+E4286*E3134</f>
        <v/>
      </c>
      <c r="F5246" s="13">
        <f>F2366+F4286*F3134</f>
        <v/>
      </c>
      <c r="T5246" s="14">
        <f>IF(F5245=24,SUM(D5246:F5435),"")</f>
        <v/>
      </c>
      <c r="U5246" s="14" t="n">
        <v>0</v>
      </c>
      <c r="V5246" s="14">
        <f>IF(T5246="","",T5246-U5246)</f>
        <v/>
      </c>
      <c r="AS5246" s="13" t="n"/>
      <c r="AT5246" s="13" t="n"/>
      <c r="AU5246" s="13" t="n"/>
    </row>
    <row r="5247">
      <c r="C5247" s="13" t="n">
        <v>182</v>
      </c>
      <c r="D5247" s="13">
        <f>D2367+D4287*D3135</f>
        <v/>
      </c>
      <c r="E5247" s="13">
        <f>E2367+E4287*E3135</f>
        <v/>
      </c>
      <c r="F5247" s="13">
        <f>F2367+F4287*F3135</f>
        <v/>
      </c>
      <c r="T5247" s="14">
        <f>IF(F5246=24,SUM(D5247:F5436),"")</f>
        <v/>
      </c>
      <c r="U5247" s="14" t="n">
        <v>0</v>
      </c>
      <c r="V5247" s="14">
        <f>IF(T5247="","",T5247-U5247)</f>
        <v/>
      </c>
      <c r="AS5247" s="13" t="n"/>
      <c r="AT5247" s="13" t="n"/>
      <c r="AU5247" s="13" t="n"/>
    </row>
    <row r="5248">
      <c r="C5248" s="13" t="n">
        <v>183</v>
      </c>
      <c r="D5248" s="13">
        <f>D2368+D4288*D3136</f>
        <v/>
      </c>
      <c r="E5248" s="13">
        <f>E2368+E4288*E3136</f>
        <v/>
      </c>
      <c r="F5248" s="13">
        <f>F2368+F4288*F3136</f>
        <v/>
      </c>
      <c r="T5248" s="14">
        <f>IF(F5247=24,SUM(D5248:F5437),"")</f>
        <v/>
      </c>
      <c r="U5248" s="14" t="n">
        <v>0</v>
      </c>
      <c r="V5248" s="14">
        <f>IF(T5248="","",T5248-U5248)</f>
        <v/>
      </c>
      <c r="AS5248" s="13" t="n"/>
      <c r="AT5248" s="13" t="n"/>
      <c r="AU5248" s="13" t="n"/>
    </row>
    <row r="5249">
      <c r="C5249" s="13" t="n">
        <v>184</v>
      </c>
      <c r="D5249" s="13">
        <f>D2369+D4289*D3137</f>
        <v/>
      </c>
      <c r="E5249" s="13">
        <f>E2369+E4289*E3137</f>
        <v/>
      </c>
      <c r="F5249" s="13">
        <f>F2369+F4289*F3137</f>
        <v/>
      </c>
      <c r="T5249" s="14">
        <f>IF(F5248=24,SUM(D5249:F5438),"")</f>
        <v/>
      </c>
      <c r="U5249" s="14" t="n">
        <v>0</v>
      </c>
      <c r="V5249" s="14">
        <f>IF(T5249="","",T5249-U5249)</f>
        <v/>
      </c>
      <c r="AS5249" s="13" t="n"/>
      <c r="AT5249" s="13" t="n"/>
      <c r="AU5249" s="13" t="n"/>
    </row>
    <row r="5250">
      <c r="C5250" s="13" t="n">
        <v>185</v>
      </c>
      <c r="D5250" s="13">
        <f>D2370+D4290*D3138</f>
        <v/>
      </c>
      <c r="E5250" s="13">
        <f>E2370+E4290*E3138</f>
        <v/>
      </c>
      <c r="F5250" s="13">
        <f>F2370+F4290*F3138</f>
        <v/>
      </c>
      <c r="T5250" s="14">
        <f>IF(F5249=24,SUM(D5250:F5439),"")</f>
        <v/>
      </c>
      <c r="U5250" s="14" t="n">
        <v>0</v>
      </c>
      <c r="V5250" s="14">
        <f>IF(T5250="","",T5250-U5250)</f>
        <v/>
      </c>
      <c r="AS5250" s="13" t="n"/>
      <c r="AT5250" s="13" t="n"/>
      <c r="AU5250" s="13" t="n"/>
    </row>
    <row r="5251">
      <c r="C5251" s="13" t="n">
        <v>186</v>
      </c>
      <c r="D5251" s="13">
        <f>D2371+D4291*D3139</f>
        <v/>
      </c>
      <c r="E5251" s="13">
        <f>E2371+E4291*E3139</f>
        <v/>
      </c>
      <c r="F5251" s="13">
        <f>F2371+F4291*F3139</f>
        <v/>
      </c>
      <c r="T5251" s="14">
        <f>IF(F5250=24,SUM(D5251:F5440),"")</f>
        <v/>
      </c>
      <c r="U5251" s="14" t="n">
        <v>0</v>
      </c>
      <c r="V5251" s="14">
        <f>IF(T5251="","",T5251-U5251)</f>
        <v/>
      </c>
      <c r="AS5251" s="13" t="n"/>
      <c r="AT5251" s="13" t="n"/>
      <c r="AU5251" s="13" t="n"/>
    </row>
    <row r="5252">
      <c r="C5252" s="13" t="n">
        <v>187</v>
      </c>
      <c r="D5252" s="13">
        <f>D2372+D4292*D3140</f>
        <v/>
      </c>
      <c r="E5252" s="13">
        <f>E2372+E4292*E3140</f>
        <v/>
      </c>
      <c r="F5252" s="13">
        <f>F2372+F4292*F3140</f>
        <v/>
      </c>
      <c r="T5252" s="14">
        <f>IF(F5251=24,SUM(D5252:F5441),"")</f>
        <v/>
      </c>
      <c r="U5252" s="14" t="n">
        <v>0</v>
      </c>
      <c r="V5252" s="14">
        <f>IF(T5252="","",T5252-U5252)</f>
        <v/>
      </c>
      <c r="AS5252" s="13" t="n"/>
      <c r="AT5252" s="13" t="n"/>
      <c r="AU5252" s="13" t="n"/>
    </row>
    <row r="5253">
      <c r="C5253" s="13" t="n">
        <v>188</v>
      </c>
      <c r="D5253" s="13">
        <f>D2373+D4293*D3141</f>
        <v/>
      </c>
      <c r="E5253" s="13">
        <f>E2373+E4293*E3141</f>
        <v/>
      </c>
      <c r="F5253" s="13">
        <f>F2373+F4293*F3141</f>
        <v/>
      </c>
      <c r="T5253" s="14">
        <f>IF(F5252=24,SUM(D5253:F5442),"")</f>
        <v/>
      </c>
      <c r="U5253" s="14" t="n">
        <v>0</v>
      </c>
      <c r="V5253" s="14">
        <f>IF(T5253="","",T5253-U5253)</f>
        <v/>
      </c>
      <c r="AS5253" s="13" t="n"/>
      <c r="AT5253" s="13" t="n"/>
      <c r="AU5253" s="13" t="n"/>
    </row>
    <row r="5254">
      <c r="C5254" s="13" t="n">
        <v>189</v>
      </c>
      <c r="D5254" s="13">
        <f>D2374+D4294*D3142</f>
        <v/>
      </c>
      <c r="E5254" s="13">
        <f>E2374+E4294*E3142</f>
        <v/>
      </c>
      <c r="F5254" s="13">
        <f>F2374+F4294*F3142</f>
        <v/>
      </c>
      <c r="T5254" s="14">
        <f>IF(F5253=24,SUM(D5254:F5443),"")</f>
        <v/>
      </c>
      <c r="U5254" s="14" t="n">
        <v>0</v>
      </c>
      <c r="V5254" s="14">
        <f>IF(T5254="","",T5254-U5254)</f>
        <v/>
      </c>
      <c r="AS5254" s="13" t="n"/>
      <c r="AT5254" s="13" t="n"/>
      <c r="AU5254" s="13" t="n"/>
    </row>
    <row r="5255">
      <c r="C5255" s="13" t="n">
        <v>190</v>
      </c>
      <c r="D5255" s="13">
        <f>D2375+D4295*D3143</f>
        <v/>
      </c>
      <c r="E5255" s="13">
        <f>E2375+E4295*E3143</f>
        <v/>
      </c>
      <c r="F5255" s="13">
        <f>F2375+F4295*F3143</f>
        <v/>
      </c>
      <c r="T5255" s="14">
        <f>IF(F5254=24,SUM(D5255:F5444),"")</f>
        <v/>
      </c>
      <c r="U5255" s="14" t="n">
        <v>0</v>
      </c>
      <c r="V5255" s="14">
        <f>IF(T5255="","",T5255-U5255)</f>
        <v/>
      </c>
      <c r="AS5255" s="13" t="n"/>
      <c r="AT5255" s="13" t="n"/>
      <c r="AU5255" s="13" t="n"/>
    </row>
    <row r="5256">
      <c r="C5256" s="13" t="n">
        <v>191</v>
      </c>
      <c r="D5256" s="13">
        <f>D2376+D4296*D3144</f>
        <v/>
      </c>
      <c r="E5256" s="13">
        <f>E2376+E4296*E3144</f>
        <v/>
      </c>
      <c r="F5256" s="13">
        <f>F2376+F4296*F3144</f>
        <v/>
      </c>
      <c r="T5256" s="14">
        <f>IF(F5255=24,SUM(D5256:F5445),"")</f>
        <v/>
      </c>
      <c r="U5256" s="14" t="n">
        <v>0</v>
      </c>
      <c r="V5256" s="14">
        <f>IF(T5256="","",T5256-U5256)</f>
        <v/>
      </c>
      <c r="AS5256" s="13" t="n"/>
      <c r="AT5256" s="13" t="n"/>
      <c r="AU5256" s="13" t="n"/>
    </row>
    <row r="5257">
      <c r="C5257" s="13" t="n">
        <v>192</v>
      </c>
      <c r="D5257" s="13">
        <f>D2377+D4297*D3145</f>
        <v/>
      </c>
      <c r="E5257" s="13">
        <f>E2377+E4297*E3145</f>
        <v/>
      </c>
      <c r="F5257" s="13">
        <f>F2377+F4297*F3145</f>
        <v/>
      </c>
      <c r="T5257" s="14">
        <f>IF(F5256=24,SUM(D5257:F5446),"")</f>
        <v/>
      </c>
      <c r="U5257" s="14" t="n">
        <v>0</v>
      </c>
      <c r="V5257" s="14">
        <f>IF(T5257="","",T5257-U5257)</f>
        <v/>
      </c>
      <c r="AS5257" s="13" t="n"/>
      <c r="AT5257" s="13" t="n"/>
      <c r="AU5257" s="13" t="n"/>
    </row>
    <row r="5258">
      <c r="C5258" s="13" t="n">
        <v>193</v>
      </c>
      <c r="D5258" s="13">
        <f>D2378+D4298*D3146</f>
        <v/>
      </c>
      <c r="E5258" s="13">
        <f>E2378+E4298*E3146</f>
        <v/>
      </c>
      <c r="F5258" s="13">
        <f>F2378+F4298*F3146</f>
        <v/>
      </c>
      <c r="T5258" s="14">
        <f>IF(F5257=24,SUM(D5258:F5447),"")</f>
        <v/>
      </c>
      <c r="U5258" s="14" t="n">
        <v>0</v>
      </c>
      <c r="V5258" s="14">
        <f>IF(T5258="","",T5258-U5258)</f>
        <v/>
      </c>
      <c r="AS5258" s="13" t="n"/>
      <c r="AT5258" s="13" t="n"/>
      <c r="AU5258" s="13" t="n"/>
    </row>
    <row r="5259">
      <c r="C5259" s="13" t="n">
        <v>194</v>
      </c>
      <c r="D5259" s="13">
        <f>D2379+D4299*D3147</f>
        <v/>
      </c>
      <c r="E5259" s="13">
        <f>E2379+E4299*E3147</f>
        <v/>
      </c>
      <c r="F5259" s="13">
        <f>F2379+F4299*F3147</f>
        <v/>
      </c>
      <c r="T5259" s="14">
        <f>IF(F5258=24,SUM(D5259:F5448),"")</f>
        <v/>
      </c>
      <c r="U5259" s="14" t="n">
        <v>0</v>
      </c>
      <c r="V5259" s="14">
        <f>IF(T5259="","",T5259-U5259)</f>
        <v/>
      </c>
      <c r="AS5259" s="13" t="n"/>
      <c r="AT5259" s="13" t="n"/>
      <c r="AU5259" s="13" t="n"/>
    </row>
    <row r="5260">
      <c r="C5260" s="13" t="n">
        <v>195</v>
      </c>
      <c r="D5260" s="13">
        <f>D2380+D4300*D3148</f>
        <v/>
      </c>
      <c r="E5260" s="13">
        <f>E2380+E4300*E3148</f>
        <v/>
      </c>
      <c r="F5260" s="13">
        <f>F2380+F4300*F3148</f>
        <v/>
      </c>
      <c r="T5260" s="14">
        <f>IF(F5259=24,SUM(D5260:F5449),"")</f>
        <v/>
      </c>
      <c r="U5260" s="14" t="n">
        <v>0</v>
      </c>
      <c r="V5260" s="14">
        <f>IF(T5260="","",T5260-U5260)</f>
        <v/>
      </c>
      <c r="AS5260" s="13" t="n"/>
      <c r="AT5260" s="13" t="n"/>
      <c r="AU5260" s="13" t="n"/>
    </row>
    <row r="5261">
      <c r="C5261" s="13" t="n">
        <v>196</v>
      </c>
      <c r="D5261" s="13">
        <f>D2381+D4301*D3149</f>
        <v/>
      </c>
      <c r="E5261" s="13">
        <f>E2381+E4301*E3149</f>
        <v/>
      </c>
      <c r="F5261" s="13">
        <f>F2381+F4301*F3149</f>
        <v/>
      </c>
      <c r="T5261" s="14">
        <f>IF(F5260=24,SUM(D5261:F5450),"")</f>
        <v/>
      </c>
      <c r="U5261" s="14" t="n">
        <v>0</v>
      </c>
      <c r="V5261" s="14">
        <f>IF(T5261="","",T5261-U5261)</f>
        <v/>
      </c>
      <c r="AS5261" s="13" t="n"/>
      <c r="AT5261" s="13" t="n"/>
      <c r="AU5261" s="13" t="n"/>
    </row>
    <row r="5262">
      <c r="C5262" s="13" t="n">
        <v>197</v>
      </c>
      <c r="D5262" s="13">
        <f>D2382+D4302*D3150</f>
        <v/>
      </c>
      <c r="E5262" s="13">
        <f>E2382+E4302*E3150</f>
        <v/>
      </c>
      <c r="F5262" s="13">
        <f>F2382+F4302*F3150</f>
        <v/>
      </c>
      <c r="T5262" s="14">
        <f>IF(F5261=24,SUM(D5262:F5451),"")</f>
        <v/>
      </c>
      <c r="U5262" s="14" t="n">
        <v>0</v>
      </c>
      <c r="V5262" s="14">
        <f>IF(T5262="","",T5262-U5262)</f>
        <v/>
      </c>
      <c r="AS5262" s="13" t="n"/>
      <c r="AT5262" s="13" t="n"/>
      <c r="AU5262" s="13" t="n"/>
    </row>
    <row r="5263">
      <c r="C5263" s="13" t="n">
        <v>198</v>
      </c>
      <c r="D5263" s="13">
        <f>D2383+D4303*D3151</f>
        <v/>
      </c>
      <c r="E5263" s="13">
        <f>E2383+E4303*E3151</f>
        <v/>
      </c>
      <c r="F5263" s="13">
        <f>F2383+F4303*F3151</f>
        <v/>
      </c>
      <c r="T5263" s="14">
        <f>IF(F5262=24,SUM(D5263:F5452),"")</f>
        <v/>
      </c>
      <c r="U5263" s="14" t="n">
        <v>0</v>
      </c>
      <c r="V5263" s="14">
        <f>IF(T5263="","",T5263-U5263)</f>
        <v/>
      </c>
      <c r="AS5263" s="13" t="n"/>
      <c r="AT5263" s="13" t="n"/>
      <c r="AU5263" s="13" t="n"/>
    </row>
    <row r="5264">
      <c r="T5264" s="14">
        <f>IF(F5263=24,SUM(D5264:F5453),"")</f>
        <v/>
      </c>
      <c r="U5264" s="14" t="n">
        <v>0</v>
      </c>
      <c r="V5264" s="14">
        <f>IF(T5264="","",T5264-U5264)</f>
        <v/>
      </c>
      <c r="AS5264" s="13" t="n"/>
      <c r="AT5264" s="13" t="n"/>
      <c r="AU5264" s="13" t="n"/>
    </row>
    <row r="5265">
      <c r="C5265" s="13" t="inlineStr">
        <is>
          <t>ActualRotr</t>
        </is>
      </c>
      <c r="D5265" s="13" t="n">
        <v>22</v>
      </c>
      <c r="E5265" s="13" t="n">
        <v>23</v>
      </c>
      <c r="F5265" s="13" t="n">
        <v>24</v>
      </c>
      <c r="T5265" s="14">
        <f>IF(F5264=24,SUM(D5265:F5454),"")</f>
        <v/>
      </c>
      <c r="U5265" s="14" t="n">
        <v>0</v>
      </c>
      <c r="V5265" s="14">
        <f>IF(T5265="","",T5265-U5265)</f>
        <v/>
      </c>
      <c r="AS5265" s="13" t="n"/>
      <c r="AT5265" s="13" t="n"/>
      <c r="AU5265" s="13" t="n"/>
    </row>
    <row r="5266">
      <c r="C5266" s="13" t="n">
        <v>9</v>
      </c>
      <c r="D5266" s="18">
        <f>Retailers_stock_balance!D9028</f>
        <v/>
      </c>
      <c r="E5266" s="18">
        <f>Retailers_stock_balance!E9028</f>
        <v/>
      </c>
      <c r="F5266" s="18">
        <f>Retailers_stock_balance!F9028</f>
        <v/>
      </c>
      <c r="T5266" s="14">
        <f>IF(F5265=24,SUM(D5266:F5455),"")</f>
        <v/>
      </c>
      <c r="U5266" s="14" t="n">
        <v>0</v>
      </c>
      <c r="V5266" s="14">
        <f>IF(T5266="","",T5266-U5266)</f>
        <v/>
      </c>
      <c r="AS5266" s="13" t="n"/>
      <c r="AT5266" s="13" t="n"/>
      <c r="AU5266" s="13" t="n"/>
    </row>
    <row r="5267">
      <c r="C5267" s="13" t="n">
        <v>10</v>
      </c>
      <c r="D5267" s="18">
        <f>Retailers_stock_balance!D9029</f>
        <v/>
      </c>
      <c r="E5267" s="18">
        <f>Retailers_stock_balance!E9029</f>
        <v/>
      </c>
      <c r="F5267" s="18">
        <f>Retailers_stock_balance!F9029</f>
        <v/>
      </c>
      <c r="T5267" s="14">
        <f>IF(F5266=24,SUM(D5267:F5456),"")</f>
        <v/>
      </c>
      <c r="U5267" s="14" t="n">
        <v>0</v>
      </c>
      <c r="V5267" s="14">
        <f>IF(T5267="","",T5267-U5267)</f>
        <v/>
      </c>
      <c r="AS5267" s="13" t="n"/>
      <c r="AT5267" s="13" t="n"/>
      <c r="AU5267" s="13" t="n"/>
    </row>
    <row r="5268">
      <c r="C5268" s="13" t="n">
        <v>11</v>
      </c>
      <c r="D5268" s="18">
        <f>Retailers_stock_balance!D9030</f>
        <v/>
      </c>
      <c r="E5268" s="18">
        <f>Retailers_stock_balance!E9030</f>
        <v/>
      </c>
      <c r="F5268" s="18">
        <f>Retailers_stock_balance!F9030</f>
        <v/>
      </c>
      <c r="T5268" s="14">
        <f>IF(F5267=24,SUM(D5268:F5457),"")</f>
        <v/>
      </c>
      <c r="U5268" s="14" t="n">
        <v>0</v>
      </c>
      <c r="V5268" s="14">
        <f>IF(T5268="","",T5268-U5268)</f>
        <v/>
      </c>
      <c r="AS5268" s="13" t="n">
        <v>116</v>
      </c>
      <c r="AT5268" s="13" t="inlineStr">
        <is>
          <t>ActualRotf</t>
        </is>
      </c>
      <c r="AU5268" s="13" t="n">
        <v>16</v>
      </c>
    </row>
    <row r="5269">
      <c r="C5269" s="13" t="n">
        <v>12</v>
      </c>
      <c r="D5269" s="18">
        <f>Retailers_stock_balance!D9031</f>
        <v/>
      </c>
      <c r="E5269" s="18">
        <f>Retailers_stock_balance!E9031</f>
        <v/>
      </c>
      <c r="F5269" s="18">
        <f>Retailers_stock_balance!F9031</f>
        <v/>
      </c>
      <c r="T5269" s="14">
        <f>IF(F5268=24,SUM(D5269:F5458),"")</f>
        <v/>
      </c>
      <c r="U5269" s="14" t="n">
        <v>0</v>
      </c>
      <c r="V5269" s="14">
        <f>IF(T5269="","",T5269-U5269)</f>
        <v/>
      </c>
      <c r="AS5269" s="13" t="n">
        <v>117</v>
      </c>
      <c r="AT5269" s="13" t="n"/>
      <c r="AU5269" s="18" t="inlineStr">
        <is>
          <t>NOVOFactories_stock_balance!D283</t>
        </is>
      </c>
    </row>
    <row r="5270">
      <c r="C5270" s="13" t="n">
        <v>13</v>
      </c>
      <c r="D5270" s="18">
        <f>Retailers_stock_balance!D9032</f>
        <v/>
      </c>
      <c r="E5270" s="18">
        <f>Retailers_stock_balance!E9032</f>
        <v/>
      </c>
      <c r="F5270" s="18">
        <f>Retailers_stock_balance!F9032</f>
        <v/>
      </c>
      <c r="T5270" s="14">
        <f>IF(F5269=24,SUM(D5270:F5459),"")</f>
        <v/>
      </c>
      <c r="U5270" s="14" t="n">
        <v>0</v>
      </c>
      <c r="V5270" s="14">
        <f>IF(T5270="","",T5270-U5270)</f>
        <v/>
      </c>
      <c r="AS5270" s="13" t="n"/>
      <c r="AT5270" s="13" t="n"/>
      <c r="AU5270" s="13" t="n"/>
    </row>
    <row r="5271">
      <c r="C5271" s="13" t="n">
        <v>14</v>
      </c>
      <c r="D5271" s="18">
        <f>Retailers_stock_balance!D9033</f>
        <v/>
      </c>
      <c r="E5271" s="18">
        <f>Retailers_stock_balance!E9033</f>
        <v/>
      </c>
      <c r="F5271" s="18">
        <f>Retailers_stock_balance!F9033</f>
        <v/>
      </c>
      <c r="T5271" s="14">
        <f>IF(F5270=24,SUM(D5271:F5460),"")</f>
        <v/>
      </c>
      <c r="U5271" s="14" t="n">
        <v>0</v>
      </c>
      <c r="V5271" s="14">
        <f>IF(T5271="","",T5271-U5271)</f>
        <v/>
      </c>
      <c r="AS5271" s="13" t="n"/>
      <c r="AT5271" s="13" t="n"/>
      <c r="AU5271" s="13" t="n"/>
    </row>
    <row r="5272">
      <c r="C5272" s="13" t="n">
        <v>15</v>
      </c>
      <c r="D5272" s="18">
        <f>Retailers_stock_balance!D9034</f>
        <v/>
      </c>
      <c r="E5272" s="18">
        <f>Retailers_stock_balance!E9034</f>
        <v/>
      </c>
      <c r="F5272" s="18">
        <f>Retailers_stock_balance!F9034</f>
        <v/>
      </c>
      <c r="T5272" s="14">
        <f>IF(F5271=24,SUM(D5272:F5461),"")</f>
        <v/>
      </c>
      <c r="U5272" s="14" t="n">
        <v>0</v>
      </c>
      <c r="V5272" s="14">
        <f>IF(T5272="","",T5272-U5272)</f>
        <v/>
      </c>
      <c r="AS5272" s="13" t="n"/>
      <c r="AT5272" s="13" t="n"/>
      <c r="AU5272" s="13" t="n"/>
    </row>
    <row r="5273">
      <c r="C5273" s="13" t="n">
        <v>16</v>
      </c>
      <c r="D5273" s="18">
        <f>Retailers_stock_balance!D9035</f>
        <v/>
      </c>
      <c r="E5273" s="18">
        <f>Retailers_stock_balance!E9035</f>
        <v/>
      </c>
      <c r="F5273" s="18">
        <f>Retailers_stock_balance!F9035</f>
        <v/>
      </c>
      <c r="T5273" s="14">
        <f>IF(F5272=24,SUM(D5273:F5462),"")</f>
        <v/>
      </c>
      <c r="U5273" s="14" t="n">
        <v>0</v>
      </c>
      <c r="V5273" s="14">
        <f>IF(T5273="","",T5273-U5273)</f>
        <v/>
      </c>
      <c r="AS5273" s="13" t="n"/>
      <c r="AT5273" s="13" t="n"/>
      <c r="AU5273" s="13" t="n"/>
    </row>
    <row r="5274">
      <c r="C5274" s="13" t="n">
        <v>17</v>
      </c>
      <c r="D5274" s="18">
        <f>Retailers_stock_balance!D9036</f>
        <v/>
      </c>
      <c r="E5274" s="18">
        <f>Retailers_stock_balance!E9036</f>
        <v/>
      </c>
      <c r="F5274" s="18">
        <f>Retailers_stock_balance!F9036</f>
        <v/>
      </c>
      <c r="T5274" s="14">
        <f>IF(F5273=24,SUM(D5274:F5463),"")</f>
        <v/>
      </c>
      <c r="U5274" s="14" t="n">
        <v>0</v>
      </c>
      <c r="V5274" s="14">
        <f>IF(T5274="","",T5274-U5274)</f>
        <v/>
      </c>
      <c r="AS5274" s="13" t="n"/>
      <c r="AT5274" s="13" t="n"/>
      <c r="AU5274" s="13" t="n"/>
    </row>
    <row r="5275">
      <c r="C5275" s="13" t="n">
        <v>18</v>
      </c>
      <c r="D5275" s="18">
        <f>Retailers_stock_balance!D9037</f>
        <v/>
      </c>
      <c r="E5275" s="18">
        <f>Retailers_stock_balance!E9037</f>
        <v/>
      </c>
      <c r="F5275" s="18">
        <f>Retailers_stock_balance!F9037</f>
        <v/>
      </c>
      <c r="T5275" s="14">
        <f>IF(F5274=24,SUM(D5275:F5464),"")</f>
        <v/>
      </c>
      <c r="U5275" s="14" t="n">
        <v>0</v>
      </c>
      <c r="V5275" s="14">
        <f>IF(T5275="","",T5275-U5275)</f>
        <v/>
      </c>
      <c r="AS5275" s="13" t="n"/>
      <c r="AT5275" s="13" t="n"/>
      <c r="AU5275" s="13" t="n"/>
    </row>
    <row r="5276">
      <c r="C5276" s="13" t="n">
        <v>19</v>
      </c>
      <c r="D5276" s="18">
        <f>Retailers_stock_balance!D9038</f>
        <v/>
      </c>
      <c r="E5276" s="18">
        <f>Retailers_stock_balance!E9038</f>
        <v/>
      </c>
      <c r="F5276" s="18">
        <f>Retailers_stock_balance!F9038</f>
        <v/>
      </c>
      <c r="T5276" s="14">
        <f>IF(F5275=24,SUM(D5276:F5465),"")</f>
        <v/>
      </c>
      <c r="U5276" s="14" t="n">
        <v>0</v>
      </c>
      <c r="V5276" s="14">
        <f>IF(T5276="","",T5276-U5276)</f>
        <v/>
      </c>
      <c r="AS5276" s="13" t="n"/>
      <c r="AT5276" s="13" t="n"/>
      <c r="AU5276" s="13" t="n"/>
    </row>
    <row r="5277">
      <c r="C5277" s="13" t="n">
        <v>20</v>
      </c>
      <c r="D5277" s="18">
        <f>Retailers_stock_balance!D9039</f>
        <v/>
      </c>
      <c r="E5277" s="18">
        <f>Retailers_stock_balance!E9039</f>
        <v/>
      </c>
      <c r="F5277" s="18">
        <f>Retailers_stock_balance!F9039</f>
        <v/>
      </c>
      <c r="T5277" s="14">
        <f>IF(F5276=24,SUM(D5277:F5466),"")</f>
        <v/>
      </c>
      <c r="U5277" s="14" t="n">
        <v>0</v>
      </c>
      <c r="V5277" s="14">
        <f>IF(T5277="","",T5277-U5277)</f>
        <v/>
      </c>
      <c r="AS5277" s="13" t="n"/>
      <c r="AT5277" s="13" t="n"/>
      <c r="AU5277" s="13" t="n"/>
    </row>
    <row r="5278">
      <c r="C5278" s="13" t="n">
        <v>21</v>
      </c>
      <c r="D5278" s="18">
        <f>Retailers_stock_balance!D9040</f>
        <v/>
      </c>
      <c r="E5278" s="18">
        <f>Retailers_stock_balance!E9040</f>
        <v/>
      </c>
      <c r="F5278" s="18">
        <f>Retailers_stock_balance!F9040</f>
        <v/>
      </c>
      <c r="T5278" s="14">
        <f>IF(F5277=24,SUM(D5278:F5467),"")</f>
        <v/>
      </c>
      <c r="U5278" s="14" t="n">
        <v>0</v>
      </c>
      <c r="V5278" s="14">
        <f>IF(T5278="","",T5278-U5278)</f>
        <v/>
      </c>
      <c r="AS5278" s="13" t="n"/>
      <c r="AT5278" s="13" t="n"/>
      <c r="AU5278" s="13" t="n"/>
    </row>
    <row r="5279">
      <c r="C5279" s="13" t="n">
        <v>22</v>
      </c>
      <c r="D5279" s="18">
        <f>Retailers_stock_balance!D9041</f>
        <v/>
      </c>
      <c r="E5279" s="18">
        <f>Retailers_stock_balance!E9041</f>
        <v/>
      </c>
      <c r="F5279" s="18">
        <f>Retailers_stock_balance!F9041</f>
        <v/>
      </c>
      <c r="T5279" s="14">
        <f>IF(F5278=24,SUM(D5279:F5468),"")</f>
        <v/>
      </c>
      <c r="U5279" s="14" t="n">
        <v>0</v>
      </c>
      <c r="V5279" s="14">
        <f>IF(T5279="","",T5279-U5279)</f>
        <v/>
      </c>
      <c r="AS5279" s="13" t="n"/>
      <c r="AT5279" s="13" t="n"/>
      <c r="AU5279" s="13" t="n"/>
    </row>
    <row r="5280">
      <c r="C5280" s="13" t="n">
        <v>23</v>
      </c>
      <c r="D5280" s="18">
        <f>Retailers_stock_balance!D9042</f>
        <v/>
      </c>
      <c r="E5280" s="18">
        <f>Retailers_stock_balance!E9042</f>
        <v/>
      </c>
      <c r="F5280" s="18">
        <f>Retailers_stock_balance!F9042</f>
        <v/>
      </c>
      <c r="T5280" s="14">
        <f>IF(F5279=24,SUM(D5280:F5469),"")</f>
        <v/>
      </c>
      <c r="U5280" s="14" t="n">
        <v>0</v>
      </c>
      <c r="V5280" s="14">
        <f>IF(T5280="","",T5280-U5280)</f>
        <v/>
      </c>
      <c r="AS5280" s="13" t="n"/>
      <c r="AT5280" s="13" t="n"/>
      <c r="AU5280" s="13" t="n"/>
    </row>
    <row r="5281">
      <c r="C5281" s="13" t="n">
        <v>24</v>
      </c>
      <c r="D5281" s="18">
        <f>Retailers_stock_balance!D9043</f>
        <v/>
      </c>
      <c r="E5281" s="18">
        <f>Retailers_stock_balance!E9043</f>
        <v/>
      </c>
      <c r="F5281" s="18">
        <f>Retailers_stock_balance!F9043</f>
        <v/>
      </c>
      <c r="T5281" s="14">
        <f>IF(F5280=24,SUM(D5281:F5470),"")</f>
        <v/>
      </c>
      <c r="U5281" s="14" t="n">
        <v>0</v>
      </c>
      <c r="V5281" s="14">
        <f>IF(T5281="","",T5281-U5281)</f>
        <v/>
      </c>
      <c r="AS5281" s="13" t="n"/>
      <c r="AT5281" s="13" t="n"/>
      <c r="AU5281" s="13" t="n"/>
    </row>
    <row r="5282">
      <c r="C5282" s="13" t="n">
        <v>25</v>
      </c>
      <c r="D5282" s="18">
        <f>Retailers_stock_balance!D9044</f>
        <v/>
      </c>
      <c r="E5282" s="18">
        <f>Retailers_stock_balance!E9044</f>
        <v/>
      </c>
      <c r="F5282" s="18">
        <f>Retailers_stock_balance!F9044</f>
        <v/>
      </c>
      <c r="T5282" s="14">
        <f>IF(F5281=24,SUM(D5282:F5471),"")</f>
        <v/>
      </c>
      <c r="U5282" s="14" t="n">
        <v>0</v>
      </c>
      <c r="V5282" s="14">
        <f>IF(T5282="","",T5282-U5282)</f>
        <v/>
      </c>
      <c r="AS5282" s="13" t="n"/>
      <c r="AT5282" s="13" t="n"/>
      <c r="AU5282" s="13" t="n"/>
    </row>
    <row r="5283">
      <c r="C5283" s="13" t="n">
        <v>26</v>
      </c>
      <c r="D5283" s="18">
        <f>Retailers_stock_balance!D9045</f>
        <v/>
      </c>
      <c r="E5283" s="18">
        <f>Retailers_stock_balance!E9045</f>
        <v/>
      </c>
      <c r="F5283" s="18">
        <f>Retailers_stock_balance!F9045</f>
        <v/>
      </c>
      <c r="T5283" s="14">
        <f>IF(F5282=24,SUM(D5283:F5472),"")</f>
        <v/>
      </c>
      <c r="U5283" s="14" t="n">
        <v>0</v>
      </c>
      <c r="V5283" s="14">
        <f>IF(T5283="","",T5283-U5283)</f>
        <v/>
      </c>
      <c r="AS5283" s="13" t="n"/>
      <c r="AT5283" s="13" t="n"/>
      <c r="AU5283" s="13" t="n"/>
    </row>
    <row r="5284">
      <c r="C5284" s="13" t="n">
        <v>27</v>
      </c>
      <c r="D5284" s="18">
        <f>Retailers_stock_balance!D9046</f>
        <v/>
      </c>
      <c r="E5284" s="18">
        <f>Retailers_stock_balance!E9046</f>
        <v/>
      </c>
      <c r="F5284" s="18">
        <f>Retailers_stock_balance!F9046</f>
        <v/>
      </c>
      <c r="T5284" s="14">
        <f>IF(F5283=24,SUM(D5284:F5473),"")</f>
        <v/>
      </c>
      <c r="U5284" s="14" t="n">
        <v>0</v>
      </c>
      <c r="V5284" s="14">
        <f>IF(T5284="","",T5284-U5284)</f>
        <v/>
      </c>
      <c r="AS5284" s="13" t="n"/>
      <c r="AT5284" s="13" t="n"/>
      <c r="AU5284" s="13" t="n"/>
    </row>
    <row r="5285">
      <c r="C5285" s="13" t="n">
        <v>28</v>
      </c>
      <c r="D5285" s="18">
        <f>Retailers_stock_balance!D9047</f>
        <v/>
      </c>
      <c r="E5285" s="18">
        <f>Retailers_stock_balance!E9047</f>
        <v/>
      </c>
      <c r="F5285" s="18">
        <f>Retailers_stock_balance!F9047</f>
        <v/>
      </c>
      <c r="T5285" s="14">
        <f>IF(F5284=24,SUM(D5285:F5474),"")</f>
        <v/>
      </c>
      <c r="U5285" s="14" t="n">
        <v>0</v>
      </c>
      <c r="V5285" s="14">
        <f>IF(T5285="","",T5285-U5285)</f>
        <v/>
      </c>
      <c r="AS5285" s="13" t="n"/>
      <c r="AT5285" s="13" t="n"/>
      <c r="AU5285" s="13" t="n"/>
    </row>
    <row r="5286">
      <c r="C5286" s="13" t="n">
        <v>29</v>
      </c>
      <c r="D5286" s="18">
        <f>Retailers_stock_balance!D9048</f>
        <v/>
      </c>
      <c r="E5286" s="18">
        <f>Retailers_stock_balance!E9048</f>
        <v/>
      </c>
      <c r="F5286" s="18">
        <f>Retailers_stock_balance!F9048</f>
        <v/>
      </c>
      <c r="T5286" s="14">
        <f>IF(F5285=24,SUM(D5286:F5475),"")</f>
        <v/>
      </c>
      <c r="U5286" s="14" t="n">
        <v>0</v>
      </c>
      <c r="V5286" s="14">
        <f>IF(T5286="","",T5286-U5286)</f>
        <v/>
      </c>
      <c r="AS5286" s="13" t="n"/>
      <c r="AT5286" s="13" t="n"/>
      <c r="AU5286" s="13" t="n"/>
    </row>
    <row r="5287">
      <c r="C5287" s="13" t="n">
        <v>30</v>
      </c>
      <c r="D5287" s="18">
        <f>Retailers_stock_balance!D9049</f>
        <v/>
      </c>
      <c r="E5287" s="18">
        <f>Retailers_stock_balance!E9049</f>
        <v/>
      </c>
      <c r="F5287" s="18">
        <f>Retailers_stock_balance!F9049</f>
        <v/>
      </c>
      <c r="T5287" s="14">
        <f>IF(F5286=24,SUM(D5287:F5476),"")</f>
        <v/>
      </c>
      <c r="U5287" s="14" t="n">
        <v>0</v>
      </c>
      <c r="V5287" s="14">
        <f>IF(T5287="","",T5287-U5287)</f>
        <v/>
      </c>
      <c r="AS5287" s="13" t="n"/>
      <c r="AT5287" s="13" t="n"/>
      <c r="AU5287" s="13" t="n"/>
    </row>
    <row r="5288">
      <c r="C5288" s="13" t="n">
        <v>31</v>
      </c>
      <c r="D5288" s="18">
        <f>Retailers_stock_balance!D9050</f>
        <v/>
      </c>
      <c r="E5288" s="18">
        <f>Retailers_stock_balance!E9050</f>
        <v/>
      </c>
      <c r="F5288" s="18">
        <f>Retailers_stock_balance!F9050</f>
        <v/>
      </c>
      <c r="T5288" s="14">
        <f>IF(F5287=24,SUM(D5288:F5477),"")</f>
        <v/>
      </c>
      <c r="U5288" s="14" t="n">
        <v>0</v>
      </c>
      <c r="V5288" s="14">
        <f>IF(T5288="","",T5288-U5288)</f>
        <v/>
      </c>
      <c r="AS5288" s="13" t="n"/>
      <c r="AT5288" s="13" t="n"/>
      <c r="AU5288" s="13" t="n"/>
    </row>
    <row r="5289">
      <c r="C5289" s="13" t="n">
        <v>32</v>
      </c>
      <c r="D5289" s="18">
        <f>Retailers_stock_balance!D9051</f>
        <v/>
      </c>
      <c r="E5289" s="18">
        <f>Retailers_stock_balance!E9051</f>
        <v/>
      </c>
      <c r="F5289" s="18">
        <f>Retailers_stock_balance!F9051</f>
        <v/>
      </c>
      <c r="T5289" s="14">
        <f>IF(F5288=24,SUM(D5289:F5478),"")</f>
        <v/>
      </c>
      <c r="U5289" s="14" t="n">
        <v>0</v>
      </c>
      <c r="V5289" s="14">
        <f>IF(T5289="","",T5289-U5289)</f>
        <v/>
      </c>
      <c r="AS5289" s="13" t="n"/>
      <c r="AT5289" s="13" t="n"/>
      <c r="AU5289" s="13" t="n"/>
    </row>
    <row r="5290">
      <c r="C5290" s="13" t="n">
        <v>33</v>
      </c>
      <c r="D5290" s="18">
        <f>Retailers_stock_balance!D9052</f>
        <v/>
      </c>
      <c r="E5290" s="18">
        <f>Retailers_stock_balance!E9052</f>
        <v/>
      </c>
      <c r="F5290" s="18">
        <f>Retailers_stock_balance!F9052</f>
        <v/>
      </c>
      <c r="T5290" s="14">
        <f>IF(F5289=24,SUM(D5290:F5479),"")</f>
        <v/>
      </c>
      <c r="U5290" s="14" t="n">
        <v>0</v>
      </c>
      <c r="V5290" s="14">
        <f>IF(T5290="","",T5290-U5290)</f>
        <v/>
      </c>
      <c r="AS5290" s="13" t="n"/>
      <c r="AT5290" s="13" t="n"/>
      <c r="AU5290" s="13" t="n"/>
    </row>
    <row r="5291">
      <c r="C5291" s="13" t="n">
        <v>34</v>
      </c>
      <c r="D5291" s="18">
        <f>Retailers_stock_balance!D9053</f>
        <v/>
      </c>
      <c r="E5291" s="18">
        <f>Retailers_stock_balance!E9053</f>
        <v/>
      </c>
      <c r="F5291" s="18">
        <f>Retailers_stock_balance!F9053</f>
        <v/>
      </c>
      <c r="T5291" s="14">
        <f>IF(F5290=24,SUM(D5291:F5480),"")</f>
        <v/>
      </c>
      <c r="U5291" s="14" t="n">
        <v>0</v>
      </c>
      <c r="V5291" s="14">
        <f>IF(T5291="","",T5291-U5291)</f>
        <v/>
      </c>
      <c r="AS5291" s="13" t="n"/>
      <c r="AT5291" s="13" t="n"/>
      <c r="AU5291" s="13" t="n"/>
    </row>
    <row r="5292">
      <c r="C5292" s="13" t="n">
        <v>35</v>
      </c>
      <c r="D5292" s="18">
        <f>Retailers_stock_balance!D9054</f>
        <v/>
      </c>
      <c r="E5292" s="18">
        <f>Retailers_stock_balance!E9054</f>
        <v/>
      </c>
      <c r="F5292" s="18">
        <f>Retailers_stock_balance!F9054</f>
        <v/>
      </c>
      <c r="T5292" s="14">
        <f>IF(F5291=24,SUM(D5292:F5481),"")</f>
        <v/>
      </c>
      <c r="U5292" s="14" t="n">
        <v>0</v>
      </c>
      <c r="V5292" s="14">
        <f>IF(T5292="","",T5292-U5292)</f>
        <v/>
      </c>
      <c r="AS5292" s="13" t="n"/>
      <c r="AT5292" s="13" t="n"/>
      <c r="AU5292" s="13" t="n"/>
    </row>
    <row r="5293">
      <c r="C5293" s="13" t="n">
        <v>36</v>
      </c>
      <c r="D5293" s="18">
        <f>Retailers_stock_balance!D9055</f>
        <v/>
      </c>
      <c r="E5293" s="18">
        <f>Retailers_stock_balance!E9055</f>
        <v/>
      </c>
      <c r="F5293" s="18">
        <f>Retailers_stock_balance!F9055</f>
        <v/>
      </c>
      <c r="T5293" s="14">
        <f>IF(F5292=24,SUM(D5293:F5482),"")</f>
        <v/>
      </c>
      <c r="U5293" s="14" t="n">
        <v>0</v>
      </c>
      <c r="V5293" s="14">
        <f>IF(T5293="","",T5293-U5293)</f>
        <v/>
      </c>
      <c r="AS5293" s="13" t="n"/>
      <c r="AT5293" s="13" t="n"/>
      <c r="AU5293" s="13" t="n"/>
    </row>
    <row r="5294">
      <c r="C5294" s="13" t="n">
        <v>37</v>
      </c>
      <c r="D5294" s="18">
        <f>Retailers_stock_balance!D9056</f>
        <v/>
      </c>
      <c r="E5294" s="18">
        <f>Retailers_stock_balance!E9056</f>
        <v/>
      </c>
      <c r="F5294" s="18">
        <f>Retailers_stock_balance!F9056</f>
        <v/>
      </c>
      <c r="T5294" s="14">
        <f>IF(F5293=24,SUM(D5294:F5483),"")</f>
        <v/>
      </c>
      <c r="U5294" s="14" t="n">
        <v>0</v>
      </c>
      <c r="V5294" s="14">
        <f>IF(T5294="","",T5294-U5294)</f>
        <v/>
      </c>
      <c r="AS5294" s="13" t="n"/>
      <c r="AT5294" s="13" t="n"/>
      <c r="AU5294" s="13" t="n"/>
    </row>
    <row r="5295">
      <c r="C5295" s="13" t="n">
        <v>38</v>
      </c>
      <c r="D5295" s="18">
        <f>Retailers_stock_balance!D9057</f>
        <v/>
      </c>
      <c r="E5295" s="18">
        <f>Retailers_stock_balance!E9057</f>
        <v/>
      </c>
      <c r="F5295" s="18">
        <f>Retailers_stock_balance!F9057</f>
        <v/>
      </c>
      <c r="T5295" s="14">
        <f>IF(F5294=24,SUM(D5295:F5484),"")</f>
        <v/>
      </c>
      <c r="U5295" s="14" t="n">
        <v>0</v>
      </c>
      <c r="V5295" s="14">
        <f>IF(T5295="","",T5295-U5295)</f>
        <v/>
      </c>
      <c r="AS5295" s="13" t="n"/>
      <c r="AT5295" s="13" t="n"/>
      <c r="AU5295" s="13" t="n"/>
    </row>
    <row r="5296">
      <c r="C5296" s="13" t="n">
        <v>39</v>
      </c>
      <c r="D5296" s="18">
        <f>Retailers_stock_balance!D9058</f>
        <v/>
      </c>
      <c r="E5296" s="18">
        <f>Retailers_stock_balance!E9058</f>
        <v/>
      </c>
      <c r="F5296" s="18">
        <f>Retailers_stock_balance!F9058</f>
        <v/>
      </c>
      <c r="T5296" s="14">
        <f>IF(F5295=24,SUM(D5296:F5485),"")</f>
        <v/>
      </c>
      <c r="U5296" s="14" t="n">
        <v>0</v>
      </c>
      <c r="V5296" s="14">
        <f>IF(T5296="","",T5296-U5296)</f>
        <v/>
      </c>
      <c r="AS5296" s="13" t="n"/>
      <c r="AT5296" s="13" t="n"/>
      <c r="AU5296" s="13" t="n"/>
    </row>
    <row r="5297">
      <c r="C5297" s="13" t="n">
        <v>40</v>
      </c>
      <c r="D5297" s="18">
        <f>Retailers_stock_balance!D9059</f>
        <v/>
      </c>
      <c r="E5297" s="18">
        <f>Retailers_stock_balance!E9059</f>
        <v/>
      </c>
      <c r="F5297" s="18">
        <f>Retailers_stock_balance!F9059</f>
        <v/>
      </c>
      <c r="T5297" s="14">
        <f>IF(F5296=24,SUM(D5297:F5486),"")</f>
        <v/>
      </c>
      <c r="U5297" s="14" t="n">
        <v>0</v>
      </c>
      <c r="V5297" s="14">
        <f>IF(T5297="","",T5297-U5297)</f>
        <v/>
      </c>
      <c r="AS5297" s="13" t="n"/>
      <c r="AT5297" s="13" t="n"/>
      <c r="AU5297" s="13" t="n"/>
    </row>
    <row r="5298">
      <c r="C5298" s="13" t="n">
        <v>41</v>
      </c>
      <c r="D5298" s="18">
        <f>Retailers_stock_balance!D9060</f>
        <v/>
      </c>
      <c r="E5298" s="18">
        <f>Retailers_stock_balance!E9060</f>
        <v/>
      </c>
      <c r="F5298" s="18">
        <f>Retailers_stock_balance!F9060</f>
        <v/>
      </c>
      <c r="T5298" s="14">
        <f>IF(F5297=24,SUM(D5298:F5487),"")</f>
        <v/>
      </c>
      <c r="U5298" s="14" t="n">
        <v>0</v>
      </c>
      <c r="V5298" s="14">
        <f>IF(T5298="","",T5298-U5298)</f>
        <v/>
      </c>
      <c r="AS5298" s="13" t="n"/>
      <c r="AT5298" s="13" t="n"/>
      <c r="AU5298" s="13" t="n"/>
    </row>
    <row r="5299">
      <c r="C5299" s="13" t="n">
        <v>42</v>
      </c>
      <c r="D5299" s="18">
        <f>Retailers_stock_balance!D9061</f>
        <v/>
      </c>
      <c r="E5299" s="18">
        <f>Retailers_stock_balance!E9061</f>
        <v/>
      </c>
      <c r="F5299" s="18">
        <f>Retailers_stock_balance!F9061</f>
        <v/>
      </c>
      <c r="T5299" s="14">
        <f>IF(F5298=24,SUM(D5299:F5488),"")</f>
        <v/>
      </c>
      <c r="U5299" s="14" t="n">
        <v>0</v>
      </c>
      <c r="V5299" s="14">
        <f>IF(T5299="","",T5299-U5299)</f>
        <v/>
      </c>
      <c r="AS5299" s="13" t="n"/>
      <c r="AT5299" s="13" t="n"/>
      <c r="AU5299" s="13" t="n"/>
    </row>
    <row r="5300">
      <c r="C5300" s="13" t="n">
        <v>43</v>
      </c>
      <c r="D5300" s="18">
        <f>Retailers_stock_balance!D9062</f>
        <v/>
      </c>
      <c r="E5300" s="18">
        <f>Retailers_stock_balance!E9062</f>
        <v/>
      </c>
      <c r="F5300" s="18">
        <f>Retailers_stock_balance!F9062</f>
        <v/>
      </c>
      <c r="T5300" s="14">
        <f>IF(F5299=24,SUM(D5300:F5489),"")</f>
        <v/>
      </c>
      <c r="U5300" s="14" t="n">
        <v>0</v>
      </c>
      <c r="V5300" s="14">
        <f>IF(T5300="","",T5300-U5300)</f>
        <v/>
      </c>
      <c r="AS5300" s="13" t="n"/>
      <c r="AT5300" s="13" t="n"/>
      <c r="AU5300" s="13" t="n"/>
    </row>
    <row r="5301">
      <c r="C5301" s="13" t="n">
        <v>44</v>
      </c>
      <c r="D5301" s="18">
        <f>Retailers_stock_balance!D9063</f>
        <v/>
      </c>
      <c r="E5301" s="18">
        <f>Retailers_stock_balance!E9063</f>
        <v/>
      </c>
      <c r="F5301" s="18">
        <f>Retailers_stock_balance!F9063</f>
        <v/>
      </c>
      <c r="T5301" s="14">
        <f>IF(F5300=24,SUM(D5301:F5490),"")</f>
        <v/>
      </c>
      <c r="U5301" s="14" t="n">
        <v>0</v>
      </c>
      <c r="V5301" s="14">
        <f>IF(T5301="","",T5301-U5301)</f>
        <v/>
      </c>
      <c r="AS5301" s="13" t="n"/>
      <c r="AT5301" s="13" t="n"/>
      <c r="AU5301" s="13" t="n"/>
    </row>
    <row r="5302">
      <c r="C5302" s="13" t="n">
        <v>45</v>
      </c>
      <c r="D5302" s="18">
        <f>Retailers_stock_balance!D9064</f>
        <v/>
      </c>
      <c r="E5302" s="18">
        <f>Retailers_stock_balance!E9064</f>
        <v/>
      </c>
      <c r="F5302" s="18">
        <f>Retailers_stock_balance!F9064</f>
        <v/>
      </c>
      <c r="T5302" s="14">
        <f>IF(F5301=24,SUM(D5302:F5491),"")</f>
        <v/>
      </c>
      <c r="U5302" s="14" t="n">
        <v>0</v>
      </c>
      <c r="V5302" s="14">
        <f>IF(T5302="","",T5302-U5302)</f>
        <v/>
      </c>
      <c r="AS5302" s="13" t="n"/>
      <c r="AT5302" s="13" t="n"/>
      <c r="AU5302" s="13" t="n"/>
    </row>
    <row r="5303">
      <c r="C5303" s="13" t="n">
        <v>46</v>
      </c>
      <c r="D5303" s="18">
        <f>Retailers_stock_balance!D9065</f>
        <v/>
      </c>
      <c r="E5303" s="18">
        <f>Retailers_stock_balance!E9065</f>
        <v/>
      </c>
      <c r="F5303" s="18">
        <f>Retailers_stock_balance!F9065</f>
        <v/>
      </c>
      <c r="T5303" s="14">
        <f>IF(F5302=24,SUM(D5303:F5492),"")</f>
        <v/>
      </c>
      <c r="U5303" s="14" t="n">
        <v>0</v>
      </c>
      <c r="V5303" s="14">
        <f>IF(T5303="","",T5303-U5303)</f>
        <v/>
      </c>
      <c r="AS5303" s="13" t="n"/>
      <c r="AT5303" s="13" t="n"/>
      <c r="AU5303" s="13" t="n"/>
    </row>
    <row r="5304">
      <c r="C5304" s="13" t="n">
        <v>47</v>
      </c>
      <c r="D5304" s="18">
        <f>Retailers_stock_balance!D9066</f>
        <v/>
      </c>
      <c r="E5304" s="18">
        <f>Retailers_stock_balance!E9066</f>
        <v/>
      </c>
      <c r="F5304" s="18">
        <f>Retailers_stock_balance!F9066</f>
        <v/>
      </c>
      <c r="T5304" s="14">
        <f>IF(F5303=24,SUM(D5304:F5493),"")</f>
        <v/>
      </c>
      <c r="U5304" s="14" t="n">
        <v>0</v>
      </c>
      <c r="V5304" s="14">
        <f>IF(T5304="","",T5304-U5304)</f>
        <v/>
      </c>
      <c r="AS5304" s="13" t="n"/>
      <c r="AT5304" s="13" t="n"/>
      <c r="AU5304" s="13" t="n"/>
    </row>
    <row r="5305">
      <c r="C5305" s="13" t="n">
        <v>48</v>
      </c>
      <c r="D5305" s="18">
        <f>Retailers_stock_balance!D9067</f>
        <v/>
      </c>
      <c r="E5305" s="18">
        <f>Retailers_stock_balance!E9067</f>
        <v/>
      </c>
      <c r="F5305" s="18">
        <f>Retailers_stock_balance!F9067</f>
        <v/>
      </c>
      <c r="T5305" s="14">
        <f>IF(F5304=24,SUM(D5305:F5494),"")</f>
        <v/>
      </c>
      <c r="U5305" s="14" t="n">
        <v>0</v>
      </c>
      <c r="V5305" s="14">
        <f>IF(T5305="","",T5305-U5305)</f>
        <v/>
      </c>
      <c r="AS5305" s="13" t="n"/>
      <c r="AT5305" s="13" t="n"/>
      <c r="AU5305" s="13" t="n"/>
    </row>
    <row r="5306">
      <c r="C5306" s="13" t="n">
        <v>49</v>
      </c>
      <c r="D5306" s="18">
        <f>Retailers_stock_balance!D9068</f>
        <v/>
      </c>
      <c r="E5306" s="18">
        <f>Retailers_stock_balance!E9068</f>
        <v/>
      </c>
      <c r="F5306" s="18">
        <f>Retailers_stock_balance!F9068</f>
        <v/>
      </c>
      <c r="T5306" s="14">
        <f>IF(F5305=24,SUM(D5306:F5495),"")</f>
        <v/>
      </c>
      <c r="U5306" s="14" t="n">
        <v>0</v>
      </c>
      <c r="V5306" s="14">
        <f>IF(T5306="","",T5306-U5306)</f>
        <v/>
      </c>
      <c r="AS5306" s="13" t="n"/>
      <c r="AT5306" s="13" t="n"/>
      <c r="AU5306" s="13" t="n"/>
    </row>
    <row r="5307">
      <c r="C5307" s="13" t="n">
        <v>50</v>
      </c>
      <c r="D5307" s="18">
        <f>Retailers_stock_balance!D9069</f>
        <v/>
      </c>
      <c r="E5307" s="18">
        <f>Retailers_stock_balance!E9069</f>
        <v/>
      </c>
      <c r="F5307" s="18">
        <f>Retailers_stock_balance!F9069</f>
        <v/>
      </c>
      <c r="T5307" s="14">
        <f>IF(F5306=24,SUM(D5307:F5496),"")</f>
        <v/>
      </c>
      <c r="U5307" s="14" t="n">
        <v>0</v>
      </c>
      <c r="V5307" s="14">
        <f>IF(T5307="","",T5307-U5307)</f>
        <v/>
      </c>
      <c r="AS5307" s="13" t="n"/>
      <c r="AT5307" s="13" t="n"/>
      <c r="AU5307" s="13" t="n"/>
    </row>
    <row r="5308">
      <c r="C5308" s="13" t="n">
        <v>51</v>
      </c>
      <c r="D5308" s="18">
        <f>Retailers_stock_balance!D9070</f>
        <v/>
      </c>
      <c r="E5308" s="18">
        <f>Retailers_stock_balance!E9070</f>
        <v/>
      </c>
      <c r="F5308" s="18">
        <f>Retailers_stock_balance!F9070</f>
        <v/>
      </c>
      <c r="T5308" s="14">
        <f>IF(F5307=24,SUM(D5308:F5497),"")</f>
        <v/>
      </c>
      <c r="U5308" s="14" t="n">
        <v>0</v>
      </c>
      <c r="V5308" s="14">
        <f>IF(T5308="","",T5308-U5308)</f>
        <v/>
      </c>
      <c r="AS5308" s="13" t="n"/>
      <c r="AT5308" s="13" t="n"/>
      <c r="AU5308" s="13" t="n"/>
    </row>
    <row r="5309">
      <c r="C5309" s="13" t="n">
        <v>52</v>
      </c>
      <c r="D5309" s="18">
        <f>Retailers_stock_balance!D9071</f>
        <v/>
      </c>
      <c r="E5309" s="18">
        <f>Retailers_stock_balance!E9071</f>
        <v/>
      </c>
      <c r="F5309" s="18">
        <f>Retailers_stock_balance!F9071</f>
        <v/>
      </c>
      <c r="T5309" s="14">
        <f>IF(F5308=24,SUM(D5309:F5498),"")</f>
        <v/>
      </c>
      <c r="U5309" s="14" t="n">
        <v>0</v>
      </c>
      <c r="V5309" s="14">
        <f>IF(T5309="","",T5309-U5309)</f>
        <v/>
      </c>
      <c r="AS5309" s="13" t="n"/>
      <c r="AT5309" s="13" t="n"/>
      <c r="AU5309" s="13" t="n"/>
    </row>
    <row r="5310">
      <c r="C5310" s="13" t="n">
        <v>53</v>
      </c>
      <c r="D5310" s="18">
        <f>Retailers_stock_balance!D9072</f>
        <v/>
      </c>
      <c r="E5310" s="18">
        <f>Retailers_stock_balance!E9072</f>
        <v/>
      </c>
      <c r="F5310" s="18">
        <f>Retailers_stock_balance!F9072</f>
        <v/>
      </c>
      <c r="T5310" s="14">
        <f>IF(F5309=24,SUM(D5310:F5499),"")</f>
        <v/>
      </c>
      <c r="U5310" s="14" t="n">
        <v>0</v>
      </c>
      <c r="V5310" s="14">
        <f>IF(T5310="","",T5310-U5310)</f>
        <v/>
      </c>
      <c r="AS5310" s="13" t="n"/>
      <c r="AT5310" s="13" t="n"/>
      <c r="AU5310" s="13" t="n"/>
    </row>
    <row r="5311">
      <c r="C5311" s="13" t="n">
        <v>54</v>
      </c>
      <c r="D5311" s="18">
        <f>Retailers_stock_balance!D9073</f>
        <v/>
      </c>
      <c r="E5311" s="18">
        <f>Retailers_stock_balance!E9073</f>
        <v/>
      </c>
      <c r="F5311" s="18">
        <f>Retailers_stock_balance!F9073</f>
        <v/>
      </c>
      <c r="T5311" s="14">
        <f>IF(F5310=24,SUM(D5311:F5500),"")</f>
        <v/>
      </c>
      <c r="U5311" s="14" t="n">
        <v>0</v>
      </c>
      <c r="V5311" s="14">
        <f>IF(T5311="","",T5311-U5311)</f>
        <v/>
      </c>
      <c r="AS5311" s="13" t="n"/>
      <c r="AT5311" s="13" t="n"/>
      <c r="AU5311" s="13" t="n"/>
    </row>
    <row r="5312">
      <c r="C5312" s="13" t="n">
        <v>55</v>
      </c>
      <c r="D5312" s="18">
        <f>Retailers_stock_balance!D9074</f>
        <v/>
      </c>
      <c r="E5312" s="18">
        <f>Retailers_stock_balance!E9074</f>
        <v/>
      </c>
      <c r="F5312" s="18">
        <f>Retailers_stock_balance!F9074</f>
        <v/>
      </c>
      <c r="T5312" s="14">
        <f>IF(F5311=24,SUM(D5312:F5501),"")</f>
        <v/>
      </c>
      <c r="U5312" s="14" t="n">
        <v>0</v>
      </c>
      <c r="V5312" s="14">
        <f>IF(T5312="","",T5312-U5312)</f>
        <v/>
      </c>
      <c r="AS5312" s="13" t="n"/>
      <c r="AT5312" s="13" t="n"/>
      <c r="AU5312" s="13" t="n"/>
    </row>
    <row r="5313">
      <c r="C5313" s="13" t="n">
        <v>56</v>
      </c>
      <c r="D5313" s="18">
        <f>Retailers_stock_balance!D9075</f>
        <v/>
      </c>
      <c r="E5313" s="18">
        <f>Retailers_stock_balance!E9075</f>
        <v/>
      </c>
      <c r="F5313" s="18">
        <f>Retailers_stock_balance!F9075</f>
        <v/>
      </c>
      <c r="T5313" s="14">
        <f>IF(F5312=24,SUM(D5313:F5502),"")</f>
        <v/>
      </c>
      <c r="U5313" s="14" t="n">
        <v>0</v>
      </c>
      <c r="V5313" s="14">
        <f>IF(T5313="","",T5313-U5313)</f>
        <v/>
      </c>
      <c r="AS5313" s="13" t="n"/>
      <c r="AT5313" s="13" t="n"/>
      <c r="AU5313" s="13" t="n"/>
    </row>
    <row r="5314">
      <c r="C5314" s="13" t="n">
        <v>57</v>
      </c>
      <c r="D5314" s="18">
        <f>Retailers_stock_balance!D9076</f>
        <v/>
      </c>
      <c r="E5314" s="18">
        <f>Retailers_stock_balance!E9076</f>
        <v/>
      </c>
      <c r="F5314" s="18">
        <f>Retailers_stock_balance!F9076</f>
        <v/>
      </c>
      <c r="T5314" s="14">
        <f>IF(F5313=24,SUM(D5314:F5503),"")</f>
        <v/>
      </c>
      <c r="U5314" s="14" t="n">
        <v>0</v>
      </c>
      <c r="V5314" s="14">
        <f>IF(T5314="","",T5314-U5314)</f>
        <v/>
      </c>
      <c r="AS5314" s="13" t="n"/>
      <c r="AT5314" s="13" t="n"/>
      <c r="AU5314" s="13" t="n"/>
    </row>
    <row r="5315">
      <c r="C5315" s="13" t="n">
        <v>58</v>
      </c>
      <c r="D5315" s="18">
        <f>Retailers_stock_balance!D9077</f>
        <v/>
      </c>
      <c r="E5315" s="18">
        <f>Retailers_stock_balance!E9077</f>
        <v/>
      </c>
      <c r="F5315" s="18">
        <f>Retailers_stock_balance!F9077</f>
        <v/>
      </c>
      <c r="T5315" s="14">
        <f>IF(F5314=24,SUM(D5315:F5504),"")</f>
        <v/>
      </c>
      <c r="U5315" s="14" t="n">
        <v>0</v>
      </c>
      <c r="V5315" s="14">
        <f>IF(T5315="","",T5315-U5315)</f>
        <v/>
      </c>
      <c r="AS5315" s="13" t="n"/>
      <c r="AT5315" s="13" t="n"/>
      <c r="AU5315" s="13" t="n"/>
    </row>
    <row r="5316">
      <c r="C5316" s="13" t="n">
        <v>59</v>
      </c>
      <c r="D5316" s="18">
        <f>Retailers_stock_balance!D9078</f>
        <v/>
      </c>
      <c r="E5316" s="18">
        <f>Retailers_stock_balance!E9078</f>
        <v/>
      </c>
      <c r="F5316" s="18">
        <f>Retailers_stock_balance!F9078</f>
        <v/>
      </c>
      <c r="T5316" s="14">
        <f>IF(F5315=24,SUM(D5316:F5505),"")</f>
        <v/>
      </c>
      <c r="U5316" s="14" t="n">
        <v>0</v>
      </c>
      <c r="V5316" s="14">
        <f>IF(T5316="","",T5316-U5316)</f>
        <v/>
      </c>
      <c r="AS5316" s="13" t="n"/>
      <c r="AT5316" s="13" t="n"/>
      <c r="AU5316" s="13" t="n"/>
    </row>
    <row r="5317">
      <c r="C5317" s="13" t="n">
        <v>60</v>
      </c>
      <c r="D5317" s="18">
        <f>Retailers_stock_balance!D9079</f>
        <v/>
      </c>
      <c r="E5317" s="18">
        <f>Retailers_stock_balance!E9079</f>
        <v/>
      </c>
      <c r="F5317" s="18">
        <f>Retailers_stock_balance!F9079</f>
        <v/>
      </c>
      <c r="T5317" s="14">
        <f>IF(F5316=24,SUM(D5317:F5506),"")</f>
        <v/>
      </c>
      <c r="U5317" s="14" t="n">
        <v>0</v>
      </c>
      <c r="V5317" s="14">
        <f>IF(T5317="","",T5317-U5317)</f>
        <v/>
      </c>
      <c r="AS5317" s="13" t="n"/>
      <c r="AT5317" s="13" t="n"/>
      <c r="AU5317" s="13" t="n"/>
    </row>
    <row r="5318">
      <c r="C5318" s="13" t="n">
        <v>61</v>
      </c>
      <c r="D5318" s="18">
        <f>Retailers_stock_balance!D9080</f>
        <v/>
      </c>
      <c r="E5318" s="18">
        <f>Retailers_stock_balance!E9080</f>
        <v/>
      </c>
      <c r="F5318" s="18">
        <f>Retailers_stock_balance!F9080</f>
        <v/>
      </c>
      <c r="T5318" s="14">
        <f>IF(F5317=24,SUM(D5318:F5507),"")</f>
        <v/>
      </c>
      <c r="U5318" s="14" t="n">
        <v>0</v>
      </c>
      <c r="V5318" s="14">
        <f>IF(T5318="","",T5318-U5318)</f>
        <v/>
      </c>
      <c r="AS5318" s="13" t="n"/>
      <c r="AT5318" s="13" t="n"/>
      <c r="AU5318" s="13" t="n"/>
    </row>
    <row r="5319">
      <c r="C5319" s="13" t="n">
        <v>62</v>
      </c>
      <c r="D5319" s="18">
        <f>Retailers_stock_balance!D9081</f>
        <v/>
      </c>
      <c r="E5319" s="18">
        <f>Retailers_stock_balance!E9081</f>
        <v/>
      </c>
      <c r="F5319" s="18">
        <f>Retailers_stock_balance!F9081</f>
        <v/>
      </c>
      <c r="T5319" s="14">
        <f>IF(F5318=24,SUM(D5319:F5508),"")</f>
        <v/>
      </c>
      <c r="U5319" s="14" t="n">
        <v>0</v>
      </c>
      <c r="V5319" s="14">
        <f>IF(T5319="","",T5319-U5319)</f>
        <v/>
      </c>
      <c r="AS5319" s="13" t="n"/>
      <c r="AT5319" s="13" t="n"/>
      <c r="AU5319" s="13" t="n"/>
    </row>
    <row r="5320">
      <c r="C5320" s="13" t="n">
        <v>63</v>
      </c>
      <c r="D5320" s="18">
        <f>Retailers_stock_balance!D9082</f>
        <v/>
      </c>
      <c r="E5320" s="18">
        <f>Retailers_stock_balance!E9082</f>
        <v/>
      </c>
      <c r="F5320" s="18">
        <f>Retailers_stock_balance!F9082</f>
        <v/>
      </c>
      <c r="T5320" s="14">
        <f>IF(F5319=24,SUM(D5320:F5509),"")</f>
        <v/>
      </c>
      <c r="U5320" s="14" t="n">
        <v>0</v>
      </c>
      <c r="V5320" s="14">
        <f>IF(T5320="","",T5320-U5320)</f>
        <v/>
      </c>
      <c r="AS5320" s="13" t="n"/>
      <c r="AT5320" s="13" t="n"/>
      <c r="AU5320" s="13" t="n"/>
    </row>
    <row r="5321">
      <c r="C5321" s="13" t="n">
        <v>64</v>
      </c>
      <c r="D5321" s="18">
        <f>Retailers_stock_balance!D9083</f>
        <v/>
      </c>
      <c r="E5321" s="18">
        <f>Retailers_stock_balance!E9083</f>
        <v/>
      </c>
      <c r="F5321" s="18">
        <f>Retailers_stock_balance!F9083</f>
        <v/>
      </c>
      <c r="T5321" s="14">
        <f>IF(F5320=24,SUM(D5321:F5510),"")</f>
        <v/>
      </c>
      <c r="U5321" s="14" t="n">
        <v>0</v>
      </c>
      <c r="V5321" s="14">
        <f>IF(T5321="","",T5321-U5321)</f>
        <v/>
      </c>
      <c r="AS5321" s="13" t="n"/>
      <c r="AT5321" s="13" t="n"/>
      <c r="AU5321" s="13" t="n"/>
    </row>
    <row r="5322">
      <c r="C5322" s="13" t="n">
        <v>65</v>
      </c>
      <c r="D5322" s="18">
        <f>Retailers_stock_balance!D9084</f>
        <v/>
      </c>
      <c r="E5322" s="18">
        <f>Retailers_stock_balance!E9084</f>
        <v/>
      </c>
      <c r="F5322" s="18">
        <f>Retailers_stock_balance!F9084</f>
        <v/>
      </c>
      <c r="T5322" s="14">
        <f>IF(F5321=24,SUM(D5322:F5511),"")</f>
        <v/>
      </c>
      <c r="U5322" s="14" t="n">
        <v>0</v>
      </c>
      <c r="V5322" s="14">
        <f>IF(T5322="","",T5322-U5322)</f>
        <v/>
      </c>
      <c r="AS5322" s="13" t="n"/>
      <c r="AT5322" s="13" t="n"/>
      <c r="AU5322" s="13" t="n"/>
    </row>
    <row r="5323">
      <c r="C5323" s="13" t="n">
        <v>66</v>
      </c>
      <c r="D5323" s="18">
        <f>Retailers_stock_balance!D9085</f>
        <v/>
      </c>
      <c r="E5323" s="18">
        <f>Retailers_stock_balance!E9085</f>
        <v/>
      </c>
      <c r="F5323" s="18">
        <f>Retailers_stock_balance!F9085</f>
        <v/>
      </c>
      <c r="T5323" s="14">
        <f>IF(F5322=24,SUM(D5323:F5512),"")</f>
        <v/>
      </c>
      <c r="U5323" s="14" t="n">
        <v>0</v>
      </c>
      <c r="V5323" s="14">
        <f>IF(T5323="","",T5323-U5323)</f>
        <v/>
      </c>
      <c r="AS5323" s="13" t="n"/>
      <c r="AT5323" s="13" t="n"/>
      <c r="AU5323" s="13" t="n"/>
    </row>
    <row r="5324">
      <c r="C5324" s="13" t="n">
        <v>67</v>
      </c>
      <c r="D5324" s="18">
        <f>Retailers_stock_balance!D9086</f>
        <v/>
      </c>
      <c r="E5324" s="18">
        <f>Retailers_stock_balance!E9086</f>
        <v/>
      </c>
      <c r="F5324" s="18">
        <f>Retailers_stock_balance!F9086</f>
        <v/>
      </c>
      <c r="T5324" s="14">
        <f>IF(F5323=24,SUM(D5324:F5513),"")</f>
        <v/>
      </c>
      <c r="U5324" s="14" t="n">
        <v>0</v>
      </c>
      <c r="V5324" s="14">
        <f>IF(T5324="","",T5324-U5324)</f>
        <v/>
      </c>
      <c r="AS5324" s="13" t="n"/>
      <c r="AT5324" s="13" t="n"/>
      <c r="AU5324" s="13" t="n"/>
    </row>
    <row r="5325">
      <c r="C5325" s="13" t="n">
        <v>68</v>
      </c>
      <c r="D5325" s="18">
        <f>Retailers_stock_balance!D9087</f>
        <v/>
      </c>
      <c r="E5325" s="18">
        <f>Retailers_stock_balance!E9087</f>
        <v/>
      </c>
      <c r="F5325" s="18">
        <f>Retailers_stock_balance!F9087</f>
        <v/>
      </c>
      <c r="T5325" s="14">
        <f>IF(F5324=24,SUM(D5325:F5514),"")</f>
        <v/>
      </c>
      <c r="U5325" s="14" t="n">
        <v>0</v>
      </c>
      <c r="V5325" s="14">
        <f>IF(T5325="","",T5325-U5325)</f>
        <v/>
      </c>
      <c r="AS5325" s="13" t="n"/>
      <c r="AT5325" s="13" t="n"/>
      <c r="AU5325" s="13" t="n"/>
    </row>
    <row r="5326">
      <c r="C5326" s="13" t="n">
        <v>69</v>
      </c>
      <c r="D5326" s="18">
        <f>Retailers_stock_balance!D9088</f>
        <v/>
      </c>
      <c r="E5326" s="18">
        <f>Retailers_stock_balance!E9088</f>
        <v/>
      </c>
      <c r="F5326" s="18">
        <f>Retailers_stock_balance!F9088</f>
        <v/>
      </c>
      <c r="T5326" s="14">
        <f>IF(F5325=24,SUM(D5326:F5515),"")</f>
        <v/>
      </c>
      <c r="U5326" s="14" t="n">
        <v>0</v>
      </c>
      <c r="V5326" s="14">
        <f>IF(T5326="","",T5326-U5326)</f>
        <v/>
      </c>
      <c r="AS5326" s="13" t="n"/>
      <c r="AT5326" s="13" t="n"/>
      <c r="AU5326" s="13" t="n"/>
    </row>
    <row r="5327">
      <c r="C5327" s="13" t="n">
        <v>70</v>
      </c>
      <c r="D5327" s="18">
        <f>Retailers_stock_balance!D9089</f>
        <v/>
      </c>
      <c r="E5327" s="18">
        <f>Retailers_stock_balance!E9089</f>
        <v/>
      </c>
      <c r="F5327" s="18">
        <f>Retailers_stock_balance!F9089</f>
        <v/>
      </c>
      <c r="T5327" s="14">
        <f>IF(F5326=24,SUM(D5327:F5516),"")</f>
        <v/>
      </c>
      <c r="U5327" s="14" t="n">
        <v>0</v>
      </c>
      <c r="V5327" s="14">
        <f>IF(T5327="","",T5327-U5327)</f>
        <v/>
      </c>
      <c r="AS5327" s="13" t="n"/>
      <c r="AT5327" s="13" t="n"/>
      <c r="AU5327" s="13" t="n"/>
    </row>
    <row r="5328">
      <c r="C5328" s="13" t="n">
        <v>71</v>
      </c>
      <c r="D5328" s="18">
        <f>Retailers_stock_balance!D9090</f>
        <v/>
      </c>
      <c r="E5328" s="18">
        <f>Retailers_stock_balance!E9090</f>
        <v/>
      </c>
      <c r="F5328" s="18">
        <f>Retailers_stock_balance!F9090</f>
        <v/>
      </c>
      <c r="T5328" s="14">
        <f>IF(F5327=24,SUM(D5328:F5517),"")</f>
        <v/>
      </c>
      <c r="U5328" s="14" t="n">
        <v>0</v>
      </c>
      <c r="V5328" s="14">
        <f>IF(T5328="","",T5328-U5328)</f>
        <v/>
      </c>
      <c r="AS5328" s="13" t="n"/>
      <c r="AT5328" s="13" t="n"/>
      <c r="AU5328" s="13" t="n"/>
    </row>
    <row r="5329">
      <c r="C5329" s="13" t="n">
        <v>72</v>
      </c>
      <c r="D5329" s="18">
        <f>Retailers_stock_balance!D9091</f>
        <v/>
      </c>
      <c r="E5329" s="18">
        <f>Retailers_stock_balance!E9091</f>
        <v/>
      </c>
      <c r="F5329" s="18">
        <f>Retailers_stock_balance!F9091</f>
        <v/>
      </c>
      <c r="T5329" s="14">
        <f>IF(F5328=24,SUM(D5329:F5518),"")</f>
        <v/>
      </c>
      <c r="U5329" s="14" t="n">
        <v>0</v>
      </c>
      <c r="V5329" s="14">
        <f>IF(T5329="","",T5329-U5329)</f>
        <v/>
      </c>
      <c r="AS5329" s="13" t="n"/>
      <c r="AT5329" s="13" t="n"/>
      <c r="AU5329" s="13" t="n"/>
    </row>
    <row r="5330">
      <c r="C5330" s="13" t="n">
        <v>73</v>
      </c>
      <c r="D5330" s="18">
        <f>Retailers_stock_balance!D9092</f>
        <v/>
      </c>
      <c r="E5330" s="18">
        <f>Retailers_stock_balance!E9092</f>
        <v/>
      </c>
      <c r="F5330" s="18">
        <f>Retailers_stock_balance!F9092</f>
        <v/>
      </c>
      <c r="T5330" s="14">
        <f>IF(F5329=24,SUM(D5330:F5519),"")</f>
        <v/>
      </c>
      <c r="U5330" s="14" t="n">
        <v>0</v>
      </c>
      <c r="V5330" s="14">
        <f>IF(T5330="","",T5330-U5330)</f>
        <v/>
      </c>
      <c r="AS5330" s="13" t="n"/>
      <c r="AT5330" s="13" t="n"/>
      <c r="AU5330" s="13" t="n"/>
    </row>
    <row r="5331">
      <c r="C5331" s="13" t="n">
        <v>74</v>
      </c>
      <c r="D5331" s="18">
        <f>Retailers_stock_balance!D9093</f>
        <v/>
      </c>
      <c r="E5331" s="18">
        <f>Retailers_stock_balance!E9093</f>
        <v/>
      </c>
      <c r="F5331" s="18">
        <f>Retailers_stock_balance!F9093</f>
        <v/>
      </c>
      <c r="T5331" s="14">
        <f>IF(F5330=24,SUM(D5331:F5520),"")</f>
        <v/>
      </c>
      <c r="U5331" s="14" t="n">
        <v>0</v>
      </c>
      <c r="V5331" s="14">
        <f>IF(T5331="","",T5331-U5331)</f>
        <v/>
      </c>
      <c r="AS5331" s="13" t="n"/>
      <c r="AT5331" s="13" t="n"/>
      <c r="AU5331" s="13" t="n"/>
    </row>
    <row r="5332">
      <c r="C5332" s="13" t="n">
        <v>75</v>
      </c>
      <c r="D5332" s="18">
        <f>Retailers_stock_balance!D9094</f>
        <v/>
      </c>
      <c r="E5332" s="18">
        <f>Retailers_stock_balance!E9094</f>
        <v/>
      </c>
      <c r="F5332" s="18">
        <f>Retailers_stock_balance!F9094</f>
        <v/>
      </c>
      <c r="T5332" s="14">
        <f>IF(F5331=24,SUM(D5332:F5521),"")</f>
        <v/>
      </c>
      <c r="U5332" s="14" t="n">
        <v>0</v>
      </c>
      <c r="V5332" s="14">
        <f>IF(T5332="","",T5332-U5332)</f>
        <v/>
      </c>
      <c r="AS5332" s="13" t="n"/>
      <c r="AT5332" s="13" t="n"/>
      <c r="AU5332" s="13" t="n"/>
    </row>
    <row r="5333">
      <c r="C5333" s="13" t="n">
        <v>76</v>
      </c>
      <c r="D5333" s="18">
        <f>Retailers_stock_balance!D9095</f>
        <v/>
      </c>
      <c r="E5333" s="18">
        <f>Retailers_stock_balance!E9095</f>
        <v/>
      </c>
      <c r="F5333" s="18">
        <f>Retailers_stock_balance!F9095</f>
        <v/>
      </c>
      <c r="T5333" s="14">
        <f>IF(F5332=24,SUM(D5333:F5522),"")</f>
        <v/>
      </c>
      <c r="U5333" s="14" t="n">
        <v>0</v>
      </c>
      <c r="V5333" s="14">
        <f>IF(T5333="","",T5333-U5333)</f>
        <v/>
      </c>
      <c r="AS5333" s="13" t="n"/>
      <c r="AT5333" s="13" t="n"/>
      <c r="AU5333" s="13" t="n"/>
    </row>
    <row r="5334">
      <c r="C5334" s="13" t="n">
        <v>77</v>
      </c>
      <c r="D5334" s="18">
        <f>Retailers_stock_balance!D9096</f>
        <v/>
      </c>
      <c r="E5334" s="18">
        <f>Retailers_stock_balance!E9096</f>
        <v/>
      </c>
      <c r="F5334" s="18">
        <f>Retailers_stock_balance!F9096</f>
        <v/>
      </c>
      <c r="T5334" s="14">
        <f>IF(F5333=24,SUM(D5334:F5523),"")</f>
        <v/>
      </c>
      <c r="U5334" s="14" t="n">
        <v>0</v>
      </c>
      <c r="V5334" s="14">
        <f>IF(T5334="","",T5334-U5334)</f>
        <v/>
      </c>
      <c r="AS5334" s="13" t="n"/>
      <c r="AT5334" s="13" t="n"/>
      <c r="AU5334" s="13" t="n"/>
    </row>
    <row r="5335">
      <c r="C5335" s="13" t="n">
        <v>78</v>
      </c>
      <c r="D5335" s="18">
        <f>Retailers_stock_balance!D9097</f>
        <v/>
      </c>
      <c r="E5335" s="18">
        <f>Retailers_stock_balance!E9097</f>
        <v/>
      </c>
      <c r="F5335" s="18">
        <f>Retailers_stock_balance!F9097</f>
        <v/>
      </c>
      <c r="T5335" s="14">
        <f>IF(F5334=24,SUM(D5335:F5524),"")</f>
        <v/>
      </c>
      <c r="U5335" s="14" t="n">
        <v>0</v>
      </c>
      <c r="V5335" s="14">
        <f>IF(T5335="","",T5335-U5335)</f>
        <v/>
      </c>
      <c r="AS5335" s="13" t="n"/>
      <c r="AT5335" s="13" t="n"/>
      <c r="AU5335" s="13" t="n"/>
    </row>
    <row r="5336">
      <c r="C5336" s="13" t="n">
        <v>79</v>
      </c>
      <c r="D5336" s="18">
        <f>Retailers_stock_balance!D9098</f>
        <v/>
      </c>
      <c r="E5336" s="18">
        <f>Retailers_stock_balance!E9098</f>
        <v/>
      </c>
      <c r="F5336" s="18">
        <f>Retailers_stock_balance!F9098</f>
        <v/>
      </c>
      <c r="T5336" s="14">
        <f>IF(F5335=24,SUM(D5336:F5525),"")</f>
        <v/>
      </c>
      <c r="U5336" s="14" t="n">
        <v>0</v>
      </c>
      <c r="V5336" s="14">
        <f>IF(T5336="","",T5336-U5336)</f>
        <v/>
      </c>
      <c r="AS5336" s="13" t="n"/>
      <c r="AT5336" s="13" t="n"/>
      <c r="AU5336" s="13" t="n"/>
    </row>
    <row r="5337">
      <c r="C5337" s="13" t="n">
        <v>80</v>
      </c>
      <c r="D5337" s="18">
        <f>Retailers_stock_balance!D9099</f>
        <v/>
      </c>
      <c r="E5337" s="18">
        <f>Retailers_stock_balance!E9099</f>
        <v/>
      </c>
      <c r="F5337" s="18">
        <f>Retailers_stock_balance!F9099</f>
        <v/>
      </c>
      <c r="T5337" s="14">
        <f>IF(F5336=24,SUM(D5337:F5526),"")</f>
        <v/>
      </c>
      <c r="U5337" s="14" t="n">
        <v>0</v>
      </c>
      <c r="V5337" s="14">
        <f>IF(T5337="","",T5337-U5337)</f>
        <v/>
      </c>
      <c r="AS5337" s="13" t="n"/>
      <c r="AT5337" s="13" t="n"/>
      <c r="AU5337" s="13" t="n"/>
    </row>
    <row r="5338">
      <c r="C5338" s="13" t="n">
        <v>81</v>
      </c>
      <c r="D5338" s="18">
        <f>Retailers_stock_balance!D9100</f>
        <v/>
      </c>
      <c r="E5338" s="18">
        <f>Retailers_stock_balance!E9100</f>
        <v/>
      </c>
      <c r="F5338" s="18">
        <f>Retailers_stock_balance!F9100</f>
        <v/>
      </c>
      <c r="T5338" s="14">
        <f>IF(F5337=24,SUM(D5338:F5527),"")</f>
        <v/>
      </c>
      <c r="U5338" s="14" t="n">
        <v>0</v>
      </c>
      <c r="V5338" s="14">
        <f>IF(T5338="","",T5338-U5338)</f>
        <v/>
      </c>
      <c r="AS5338" s="13" t="n"/>
      <c r="AT5338" s="13" t="n"/>
      <c r="AU5338" s="13" t="n"/>
    </row>
    <row r="5339">
      <c r="C5339" s="13" t="n">
        <v>82</v>
      </c>
      <c r="D5339" s="18">
        <f>Retailers_stock_balance!D9101</f>
        <v/>
      </c>
      <c r="E5339" s="18">
        <f>Retailers_stock_balance!E9101</f>
        <v/>
      </c>
      <c r="F5339" s="18">
        <f>Retailers_stock_balance!F9101</f>
        <v/>
      </c>
      <c r="T5339" s="14">
        <f>IF(F5338=24,SUM(D5339:F5528),"")</f>
        <v/>
      </c>
      <c r="U5339" s="14" t="n">
        <v>0</v>
      </c>
      <c r="V5339" s="14">
        <f>IF(T5339="","",T5339-U5339)</f>
        <v/>
      </c>
      <c r="AS5339" s="13" t="n"/>
      <c r="AT5339" s="13" t="n"/>
      <c r="AU5339" s="13" t="n"/>
    </row>
    <row r="5340">
      <c r="C5340" s="13" t="n">
        <v>83</v>
      </c>
      <c r="D5340" s="18">
        <f>Retailers_stock_balance!D9102</f>
        <v/>
      </c>
      <c r="E5340" s="18">
        <f>Retailers_stock_balance!E9102</f>
        <v/>
      </c>
      <c r="F5340" s="18">
        <f>Retailers_stock_balance!F9102</f>
        <v/>
      </c>
      <c r="T5340" s="14">
        <f>IF(F5339=24,SUM(D5340:F5529),"")</f>
        <v/>
      </c>
      <c r="U5340" s="14" t="n">
        <v>0</v>
      </c>
      <c r="V5340" s="14">
        <f>IF(T5340="","",T5340-U5340)</f>
        <v/>
      </c>
      <c r="AS5340" s="13" t="n"/>
      <c r="AT5340" s="13" t="n"/>
      <c r="AU5340" s="13" t="n"/>
    </row>
    <row r="5341">
      <c r="C5341" s="13" t="n">
        <v>84</v>
      </c>
      <c r="D5341" s="18">
        <f>Retailers_stock_balance!D9103</f>
        <v/>
      </c>
      <c r="E5341" s="18">
        <f>Retailers_stock_balance!E9103</f>
        <v/>
      </c>
      <c r="F5341" s="18">
        <f>Retailers_stock_balance!F9103</f>
        <v/>
      </c>
      <c r="T5341" s="14">
        <f>IF(F5340=24,SUM(D5341:F5530),"")</f>
        <v/>
      </c>
      <c r="U5341" s="14" t="n">
        <v>0</v>
      </c>
      <c r="V5341" s="14">
        <f>IF(T5341="","",T5341-U5341)</f>
        <v/>
      </c>
      <c r="AS5341" s="13" t="n"/>
      <c r="AT5341" s="13" t="n"/>
      <c r="AU5341" s="13" t="n"/>
    </row>
    <row r="5342">
      <c r="C5342" s="13" t="n">
        <v>85</v>
      </c>
      <c r="D5342" s="18">
        <f>Retailers_stock_balance!D9104</f>
        <v/>
      </c>
      <c r="E5342" s="18">
        <f>Retailers_stock_balance!E9104</f>
        <v/>
      </c>
      <c r="F5342" s="18">
        <f>Retailers_stock_balance!F9104</f>
        <v/>
      </c>
      <c r="T5342" s="14">
        <f>IF(F5341=24,SUM(D5342:F5531),"")</f>
        <v/>
      </c>
      <c r="U5342" s="14" t="n">
        <v>0</v>
      </c>
      <c r="V5342" s="14">
        <f>IF(T5342="","",T5342-U5342)</f>
        <v/>
      </c>
      <c r="AS5342" s="13" t="n"/>
      <c r="AT5342" s="13" t="n"/>
      <c r="AU5342" s="13" t="n"/>
    </row>
    <row r="5343">
      <c r="C5343" s="13" t="n">
        <v>86</v>
      </c>
      <c r="D5343" s="18">
        <f>Retailers_stock_balance!D9105</f>
        <v/>
      </c>
      <c r="E5343" s="18">
        <f>Retailers_stock_balance!E9105</f>
        <v/>
      </c>
      <c r="F5343" s="18">
        <f>Retailers_stock_balance!F9105</f>
        <v/>
      </c>
      <c r="T5343" s="14">
        <f>IF(F5342=24,SUM(D5343:F5532),"")</f>
        <v/>
      </c>
      <c r="U5343" s="14" t="n">
        <v>0</v>
      </c>
      <c r="V5343" s="14">
        <f>IF(T5343="","",T5343-U5343)</f>
        <v/>
      </c>
      <c r="AS5343" s="13" t="n"/>
      <c r="AT5343" s="13" t="n"/>
      <c r="AU5343" s="13" t="n"/>
    </row>
    <row r="5344">
      <c r="C5344" s="13" t="n">
        <v>87</v>
      </c>
      <c r="D5344" s="18">
        <f>Retailers_stock_balance!D9106</f>
        <v/>
      </c>
      <c r="E5344" s="18">
        <f>Retailers_stock_balance!E9106</f>
        <v/>
      </c>
      <c r="F5344" s="18">
        <f>Retailers_stock_balance!F9106</f>
        <v/>
      </c>
      <c r="T5344" s="14">
        <f>IF(F5343=24,SUM(D5344:F5533),"")</f>
        <v/>
      </c>
      <c r="U5344" s="14" t="n">
        <v>0</v>
      </c>
      <c r="V5344" s="14">
        <f>IF(T5344="","",T5344-U5344)</f>
        <v/>
      </c>
      <c r="AS5344" s="13" t="n"/>
      <c r="AT5344" s="13" t="n"/>
      <c r="AU5344" s="13" t="n"/>
    </row>
    <row r="5345">
      <c r="C5345" s="13" t="n">
        <v>88</v>
      </c>
      <c r="D5345" s="18">
        <f>Retailers_stock_balance!D9107</f>
        <v/>
      </c>
      <c r="E5345" s="18">
        <f>Retailers_stock_balance!E9107</f>
        <v/>
      </c>
      <c r="F5345" s="18">
        <f>Retailers_stock_balance!F9107</f>
        <v/>
      </c>
      <c r="T5345" s="14">
        <f>IF(F5344=24,SUM(D5345:F5534),"")</f>
        <v/>
      </c>
      <c r="U5345" s="14" t="n">
        <v>0</v>
      </c>
      <c r="V5345" s="14">
        <f>IF(T5345="","",T5345-U5345)</f>
        <v/>
      </c>
      <c r="AS5345" s="13" t="n"/>
      <c r="AT5345" s="13" t="n"/>
      <c r="AU5345" s="13" t="n"/>
    </row>
    <row r="5346">
      <c r="C5346" s="13" t="n">
        <v>89</v>
      </c>
      <c r="D5346" s="18">
        <f>Retailers_stock_balance!D9108</f>
        <v/>
      </c>
      <c r="E5346" s="18">
        <f>Retailers_stock_balance!E9108</f>
        <v/>
      </c>
      <c r="F5346" s="18">
        <f>Retailers_stock_balance!F9108</f>
        <v/>
      </c>
      <c r="T5346" s="14">
        <f>IF(F5345=24,SUM(D5346:F5535),"")</f>
        <v/>
      </c>
      <c r="U5346" s="14" t="n">
        <v>0</v>
      </c>
      <c r="V5346" s="14">
        <f>IF(T5346="","",T5346-U5346)</f>
        <v/>
      </c>
      <c r="AS5346" s="13" t="n"/>
      <c r="AT5346" s="13" t="n"/>
      <c r="AU5346" s="13" t="n"/>
    </row>
    <row r="5347">
      <c r="C5347" s="13" t="n">
        <v>90</v>
      </c>
      <c r="D5347" s="18">
        <f>Retailers_stock_balance!D9109</f>
        <v/>
      </c>
      <c r="E5347" s="18">
        <f>Retailers_stock_balance!E9109</f>
        <v/>
      </c>
      <c r="F5347" s="18">
        <f>Retailers_stock_balance!F9109</f>
        <v/>
      </c>
      <c r="T5347" s="14">
        <f>IF(F5346=24,SUM(D5347:F5536),"")</f>
        <v/>
      </c>
      <c r="U5347" s="14" t="n">
        <v>0</v>
      </c>
      <c r="V5347" s="14">
        <f>IF(T5347="","",T5347-U5347)</f>
        <v/>
      </c>
      <c r="AS5347" s="13" t="n"/>
      <c r="AT5347" s="13" t="n"/>
      <c r="AU5347" s="13" t="n"/>
    </row>
    <row r="5348">
      <c r="C5348" s="13" t="n">
        <v>91</v>
      </c>
      <c r="D5348" s="18">
        <f>Retailers_stock_balance!D9110</f>
        <v/>
      </c>
      <c r="E5348" s="18">
        <f>Retailers_stock_balance!E9110</f>
        <v/>
      </c>
      <c r="F5348" s="18">
        <f>Retailers_stock_balance!F9110</f>
        <v/>
      </c>
      <c r="T5348" s="14">
        <f>IF(F5347=24,SUM(D5348:F5537),"")</f>
        <v/>
      </c>
      <c r="U5348" s="14" t="n">
        <v>0</v>
      </c>
      <c r="V5348" s="14">
        <f>IF(T5348="","",T5348-U5348)</f>
        <v/>
      </c>
      <c r="AS5348" s="13" t="n"/>
      <c r="AT5348" s="13" t="n"/>
      <c r="AU5348" s="13" t="n"/>
    </row>
    <row r="5349">
      <c r="C5349" s="13" t="n">
        <v>92</v>
      </c>
      <c r="D5349" s="18">
        <f>Retailers_stock_balance!D9111</f>
        <v/>
      </c>
      <c r="E5349" s="18">
        <f>Retailers_stock_balance!E9111</f>
        <v/>
      </c>
      <c r="F5349" s="18">
        <f>Retailers_stock_balance!F9111</f>
        <v/>
      </c>
      <c r="T5349" s="14">
        <f>IF(F5348=24,SUM(D5349:F5538),"")</f>
        <v/>
      </c>
      <c r="U5349" s="14" t="n">
        <v>0</v>
      </c>
      <c r="V5349" s="14">
        <f>IF(T5349="","",T5349-U5349)</f>
        <v/>
      </c>
      <c r="AS5349" s="13" t="n"/>
      <c r="AT5349" s="13" t="n"/>
      <c r="AU5349" s="13" t="n"/>
    </row>
    <row r="5350">
      <c r="C5350" s="13" t="n">
        <v>93</v>
      </c>
      <c r="D5350" s="18">
        <f>Retailers_stock_balance!D9112</f>
        <v/>
      </c>
      <c r="E5350" s="18">
        <f>Retailers_stock_balance!E9112</f>
        <v/>
      </c>
      <c r="F5350" s="18">
        <f>Retailers_stock_balance!F9112</f>
        <v/>
      </c>
      <c r="T5350" s="14">
        <f>IF(F5349=24,SUM(D5350:F5539),"")</f>
        <v/>
      </c>
      <c r="U5350" s="14" t="n">
        <v>0</v>
      </c>
      <c r="V5350" s="14">
        <f>IF(T5350="","",T5350-U5350)</f>
        <v/>
      </c>
      <c r="AS5350" s="13" t="n"/>
      <c r="AT5350" s="13" t="n"/>
      <c r="AU5350" s="13" t="n"/>
    </row>
    <row r="5351">
      <c r="C5351" s="13" t="n">
        <v>94</v>
      </c>
      <c r="D5351" s="18">
        <f>Retailers_stock_balance!D9113</f>
        <v/>
      </c>
      <c r="E5351" s="18">
        <f>Retailers_stock_balance!E9113</f>
        <v/>
      </c>
      <c r="F5351" s="18">
        <f>Retailers_stock_balance!F9113</f>
        <v/>
      </c>
      <c r="T5351" s="14">
        <f>IF(F5350=24,SUM(D5351:F5540),"")</f>
        <v/>
      </c>
      <c r="U5351" s="14" t="n">
        <v>0</v>
      </c>
      <c r="V5351" s="14">
        <f>IF(T5351="","",T5351-U5351)</f>
        <v/>
      </c>
      <c r="AS5351" s="13" t="n"/>
      <c r="AT5351" s="13" t="n"/>
      <c r="AU5351" s="13" t="n"/>
    </row>
    <row r="5352">
      <c r="C5352" s="13" t="n">
        <v>95</v>
      </c>
      <c r="D5352" s="18">
        <f>Retailers_stock_balance!D9114</f>
        <v/>
      </c>
      <c r="E5352" s="18">
        <f>Retailers_stock_balance!E9114</f>
        <v/>
      </c>
      <c r="F5352" s="18">
        <f>Retailers_stock_balance!F9114</f>
        <v/>
      </c>
      <c r="T5352" s="14">
        <f>IF(F5351=24,SUM(D5352:F5541),"")</f>
        <v/>
      </c>
      <c r="U5352" s="14" t="n">
        <v>0</v>
      </c>
      <c r="V5352" s="14">
        <f>IF(T5352="","",T5352-U5352)</f>
        <v/>
      </c>
      <c r="AS5352" s="13" t="n"/>
      <c r="AT5352" s="13" t="n"/>
      <c r="AU5352" s="13" t="n"/>
    </row>
    <row r="5353">
      <c r="C5353" s="13" t="n">
        <v>96</v>
      </c>
      <c r="D5353" s="18">
        <f>Retailers_stock_balance!D9115</f>
        <v/>
      </c>
      <c r="E5353" s="18">
        <f>Retailers_stock_balance!E9115</f>
        <v/>
      </c>
      <c r="F5353" s="18">
        <f>Retailers_stock_balance!F9115</f>
        <v/>
      </c>
      <c r="T5353" s="14">
        <f>IF(F5352=24,SUM(D5353:F5542),"")</f>
        <v/>
      </c>
      <c r="U5353" s="14" t="n">
        <v>0</v>
      </c>
      <c r="V5353" s="14">
        <f>IF(T5353="","",T5353-U5353)</f>
        <v/>
      </c>
      <c r="AS5353" s="13" t="n"/>
      <c r="AT5353" s="13" t="n"/>
      <c r="AU5353" s="13" t="n"/>
    </row>
    <row r="5354">
      <c r="C5354" s="13" t="n">
        <v>97</v>
      </c>
      <c r="D5354" s="18">
        <f>Retailers_stock_balance!D9116</f>
        <v/>
      </c>
      <c r="E5354" s="18">
        <f>Retailers_stock_balance!E9116</f>
        <v/>
      </c>
      <c r="F5354" s="18">
        <f>Retailers_stock_balance!F9116</f>
        <v/>
      </c>
      <c r="T5354" s="14">
        <f>IF(F5353=24,SUM(D5354:F5543),"")</f>
        <v/>
      </c>
      <c r="U5354" s="14" t="n">
        <v>0</v>
      </c>
      <c r="V5354" s="14">
        <f>IF(T5354="","",T5354-U5354)</f>
        <v/>
      </c>
      <c r="AS5354" s="13" t="n"/>
      <c r="AT5354" s="13" t="n"/>
      <c r="AU5354" s="13" t="n"/>
    </row>
    <row r="5355">
      <c r="C5355" s="13" t="n">
        <v>98</v>
      </c>
      <c r="D5355" s="18">
        <f>Retailers_stock_balance!D9117</f>
        <v/>
      </c>
      <c r="E5355" s="18">
        <f>Retailers_stock_balance!E9117</f>
        <v/>
      </c>
      <c r="F5355" s="18">
        <f>Retailers_stock_balance!F9117</f>
        <v/>
      </c>
      <c r="T5355" s="14">
        <f>IF(F5354=24,SUM(D5355:F5544),"")</f>
        <v/>
      </c>
      <c r="U5355" s="14" t="n">
        <v>0</v>
      </c>
      <c r="V5355" s="14">
        <f>IF(T5355="","",T5355-U5355)</f>
        <v/>
      </c>
      <c r="AS5355" s="13" t="n"/>
      <c r="AT5355" s="13" t="n"/>
      <c r="AU5355" s="13" t="n"/>
    </row>
    <row r="5356">
      <c r="C5356" s="13" t="n">
        <v>99</v>
      </c>
      <c r="D5356" s="18">
        <f>Retailers_stock_balance!D9118</f>
        <v/>
      </c>
      <c r="E5356" s="18">
        <f>Retailers_stock_balance!E9118</f>
        <v/>
      </c>
      <c r="F5356" s="18">
        <f>Retailers_stock_balance!F9118</f>
        <v/>
      </c>
      <c r="T5356" s="14">
        <f>IF(F5355=24,SUM(D5356:F5545),"")</f>
        <v/>
      </c>
      <c r="U5356" s="14" t="n">
        <v>0</v>
      </c>
      <c r="V5356" s="14">
        <f>IF(T5356="","",T5356-U5356)</f>
        <v/>
      </c>
      <c r="AS5356" s="13" t="n"/>
      <c r="AT5356" s="13" t="n"/>
      <c r="AU5356" s="13" t="n"/>
    </row>
    <row r="5357">
      <c r="C5357" s="13" t="n">
        <v>100</v>
      </c>
      <c r="D5357" s="18">
        <f>Retailers_stock_balance!D9119</f>
        <v/>
      </c>
      <c r="E5357" s="18">
        <f>Retailers_stock_balance!E9119</f>
        <v/>
      </c>
      <c r="F5357" s="18">
        <f>Retailers_stock_balance!F9119</f>
        <v/>
      </c>
      <c r="T5357" s="14">
        <f>IF(F5356=24,SUM(D5357:F5546),"")</f>
        <v/>
      </c>
      <c r="U5357" s="14" t="n">
        <v>0</v>
      </c>
      <c r="V5357" s="14">
        <f>IF(T5357="","",T5357-U5357)</f>
        <v/>
      </c>
      <c r="AS5357" s="13" t="n"/>
      <c r="AT5357" s="13" t="n"/>
      <c r="AU5357" s="13" t="n"/>
    </row>
    <row r="5358">
      <c r="C5358" s="13" t="n">
        <v>101</v>
      </c>
      <c r="D5358" s="18">
        <f>Retailers_stock_balance!D9120</f>
        <v/>
      </c>
      <c r="E5358" s="18">
        <f>Retailers_stock_balance!E9120</f>
        <v/>
      </c>
      <c r="F5358" s="18">
        <f>Retailers_stock_balance!F9120</f>
        <v/>
      </c>
      <c r="T5358" s="14">
        <f>IF(F5357=24,SUM(D5358:F5547),"")</f>
        <v/>
      </c>
      <c r="U5358" s="14" t="n">
        <v>0</v>
      </c>
      <c r="V5358" s="14">
        <f>IF(T5358="","",T5358-U5358)</f>
        <v/>
      </c>
      <c r="AS5358" s="13" t="n"/>
      <c r="AT5358" s="13" t="n"/>
      <c r="AU5358" s="13" t="n"/>
    </row>
    <row r="5359">
      <c r="C5359" s="13" t="n">
        <v>102</v>
      </c>
      <c r="D5359" s="18">
        <f>Retailers_stock_balance!D9121</f>
        <v/>
      </c>
      <c r="E5359" s="18">
        <f>Retailers_stock_balance!E9121</f>
        <v/>
      </c>
      <c r="F5359" s="18">
        <f>Retailers_stock_balance!F9121</f>
        <v/>
      </c>
      <c r="T5359" s="14">
        <f>IF(F5358=24,SUM(D5359:F5548),"")</f>
        <v/>
      </c>
      <c r="U5359" s="14" t="n">
        <v>0</v>
      </c>
      <c r="V5359" s="14">
        <f>IF(T5359="","",T5359-U5359)</f>
        <v/>
      </c>
      <c r="AS5359" s="13" t="n"/>
      <c r="AT5359" s="13" t="n"/>
      <c r="AU5359" s="13" t="n"/>
    </row>
    <row r="5360">
      <c r="C5360" s="13" t="n">
        <v>103</v>
      </c>
      <c r="D5360" s="18">
        <f>Retailers_stock_balance!D9122</f>
        <v/>
      </c>
      <c r="E5360" s="18">
        <f>Retailers_stock_balance!E9122</f>
        <v/>
      </c>
      <c r="F5360" s="18">
        <f>Retailers_stock_balance!F9122</f>
        <v/>
      </c>
      <c r="T5360" s="14">
        <f>IF(F5359=24,SUM(D5360:F5549),"")</f>
        <v/>
      </c>
      <c r="U5360" s="14" t="n">
        <v>0</v>
      </c>
      <c r="V5360" s="14">
        <f>IF(T5360="","",T5360-U5360)</f>
        <v/>
      </c>
      <c r="AS5360" s="13" t="n"/>
      <c r="AT5360" s="13" t="n"/>
      <c r="AU5360" s="13" t="n"/>
    </row>
    <row r="5361">
      <c r="C5361" s="13" t="n">
        <v>104</v>
      </c>
      <c r="D5361" s="18">
        <f>Retailers_stock_balance!D9123</f>
        <v/>
      </c>
      <c r="E5361" s="18">
        <f>Retailers_stock_balance!E9123</f>
        <v/>
      </c>
      <c r="F5361" s="18">
        <f>Retailers_stock_balance!F9123</f>
        <v/>
      </c>
      <c r="T5361" s="14">
        <f>IF(F5360=24,SUM(D5361:F5550),"")</f>
        <v/>
      </c>
      <c r="U5361" s="14" t="n">
        <v>0</v>
      </c>
      <c r="V5361" s="14">
        <f>IF(T5361="","",T5361-U5361)</f>
        <v/>
      </c>
      <c r="AS5361" s="13" t="n"/>
      <c r="AT5361" s="13" t="n"/>
      <c r="AU5361" s="13" t="n"/>
    </row>
    <row r="5362">
      <c r="C5362" s="13" t="n">
        <v>105</v>
      </c>
      <c r="D5362" s="18">
        <f>Retailers_stock_balance!D9124</f>
        <v/>
      </c>
      <c r="E5362" s="18">
        <f>Retailers_stock_balance!E9124</f>
        <v/>
      </c>
      <c r="F5362" s="18">
        <f>Retailers_stock_balance!F9124</f>
        <v/>
      </c>
      <c r="T5362" s="14">
        <f>IF(F5361=24,SUM(D5362:F5551),"")</f>
        <v/>
      </c>
      <c r="U5362" s="14" t="n">
        <v>0</v>
      </c>
      <c r="V5362" s="14">
        <f>IF(T5362="","",T5362-U5362)</f>
        <v/>
      </c>
      <c r="AS5362" s="13" t="n"/>
      <c r="AT5362" s="13" t="n"/>
      <c r="AU5362" s="13" t="n"/>
    </row>
    <row r="5363">
      <c r="C5363" s="13" t="n">
        <v>106</v>
      </c>
      <c r="D5363" s="18">
        <f>Retailers_stock_balance!D9125</f>
        <v/>
      </c>
      <c r="E5363" s="18">
        <f>Retailers_stock_balance!E9125</f>
        <v/>
      </c>
      <c r="F5363" s="18">
        <f>Retailers_stock_balance!F9125</f>
        <v/>
      </c>
      <c r="T5363" s="14">
        <f>IF(F5362=24,SUM(D5363:F5552),"")</f>
        <v/>
      </c>
      <c r="U5363" s="14" t="n">
        <v>0</v>
      </c>
      <c r="V5363" s="14">
        <f>IF(T5363="","",T5363-U5363)</f>
        <v/>
      </c>
      <c r="AS5363" s="13" t="n"/>
      <c r="AT5363" s="13" t="n"/>
      <c r="AU5363" s="13" t="n"/>
    </row>
    <row r="5364">
      <c r="C5364" s="13" t="n">
        <v>107</v>
      </c>
      <c r="D5364" s="18">
        <f>Retailers_stock_balance!D9126</f>
        <v/>
      </c>
      <c r="E5364" s="18">
        <f>Retailers_stock_balance!E9126</f>
        <v/>
      </c>
      <c r="F5364" s="18">
        <f>Retailers_stock_balance!F9126</f>
        <v/>
      </c>
      <c r="T5364" s="14">
        <f>IF(F5363=24,SUM(D5364:F5553),"")</f>
        <v/>
      </c>
      <c r="U5364" s="14" t="n">
        <v>0</v>
      </c>
      <c r="V5364" s="14">
        <f>IF(T5364="","",T5364-U5364)</f>
        <v/>
      </c>
      <c r="AS5364" s="13" t="n"/>
      <c r="AT5364" s="13" t="n"/>
      <c r="AU5364" s="13" t="n"/>
    </row>
    <row r="5365">
      <c r="C5365" s="13" t="n">
        <v>108</v>
      </c>
      <c r="D5365" s="18">
        <f>Retailers_stock_balance!D9127</f>
        <v/>
      </c>
      <c r="E5365" s="18">
        <f>Retailers_stock_balance!E9127</f>
        <v/>
      </c>
      <c r="F5365" s="18">
        <f>Retailers_stock_balance!F9127</f>
        <v/>
      </c>
      <c r="T5365" s="14">
        <f>IF(F5364=24,SUM(D5365:F5554),"")</f>
        <v/>
      </c>
      <c r="U5365" s="14" t="n">
        <v>0</v>
      </c>
      <c r="V5365" s="14">
        <f>IF(T5365="","",T5365-U5365)</f>
        <v/>
      </c>
      <c r="AS5365" s="13" t="n"/>
      <c r="AT5365" s="13" t="n"/>
      <c r="AU5365" s="13" t="n"/>
    </row>
    <row r="5366">
      <c r="C5366" s="13" t="n">
        <v>109</v>
      </c>
      <c r="D5366" s="18">
        <f>Retailers_stock_balance!D9128</f>
        <v/>
      </c>
      <c r="E5366" s="18">
        <f>Retailers_stock_balance!E9128</f>
        <v/>
      </c>
      <c r="F5366" s="18">
        <f>Retailers_stock_balance!F9128</f>
        <v/>
      </c>
      <c r="T5366" s="14">
        <f>IF(F5365=24,SUM(D5366:F5555),"")</f>
        <v/>
      </c>
      <c r="U5366" s="14" t="n">
        <v>0</v>
      </c>
      <c r="V5366" s="14">
        <f>IF(T5366="","",T5366-U5366)</f>
        <v/>
      </c>
      <c r="AS5366" s="13" t="n"/>
      <c r="AT5366" s="13" t="n"/>
      <c r="AU5366" s="13" t="n"/>
    </row>
    <row r="5367">
      <c r="C5367" s="13" t="n">
        <v>110</v>
      </c>
      <c r="D5367" s="18">
        <f>Retailers_stock_balance!D9129</f>
        <v/>
      </c>
      <c r="E5367" s="18">
        <f>Retailers_stock_balance!E9129</f>
        <v/>
      </c>
      <c r="F5367" s="18">
        <f>Retailers_stock_balance!F9129</f>
        <v/>
      </c>
      <c r="T5367" s="14">
        <f>IF(F5366=24,SUM(D5367:F5556),"")</f>
        <v/>
      </c>
      <c r="U5367" s="14" t="n">
        <v>0</v>
      </c>
      <c r="V5367" s="14">
        <f>IF(T5367="","",T5367-U5367)</f>
        <v/>
      </c>
      <c r="AS5367" s="13" t="n"/>
      <c r="AT5367" s="13" t="n"/>
      <c r="AU5367" s="13" t="n"/>
    </row>
    <row r="5368">
      <c r="C5368" s="13" t="n">
        <v>111</v>
      </c>
      <c r="D5368" s="18">
        <f>Retailers_stock_balance!D9130</f>
        <v/>
      </c>
      <c r="E5368" s="18">
        <f>Retailers_stock_balance!E9130</f>
        <v/>
      </c>
      <c r="F5368" s="18">
        <f>Retailers_stock_balance!F9130</f>
        <v/>
      </c>
      <c r="T5368" s="14">
        <f>IF(F5367=24,SUM(D5368:F5557),"")</f>
        <v/>
      </c>
      <c r="U5368" s="14" t="n">
        <v>0</v>
      </c>
      <c r="V5368" s="14">
        <f>IF(T5368="","",T5368-U5368)</f>
        <v/>
      </c>
      <c r="AS5368" s="13" t="n"/>
      <c r="AT5368" s="13" t="n"/>
      <c r="AU5368" s="13" t="n"/>
    </row>
    <row r="5369">
      <c r="C5369" s="13" t="n">
        <v>112</v>
      </c>
      <c r="D5369" s="18">
        <f>Retailers_stock_balance!D9131</f>
        <v/>
      </c>
      <c r="E5369" s="18">
        <f>Retailers_stock_balance!E9131</f>
        <v/>
      </c>
      <c r="F5369" s="18">
        <f>Retailers_stock_balance!F9131</f>
        <v/>
      </c>
      <c r="T5369" s="14">
        <f>IF(F5368=24,SUM(D5369:F5558),"")</f>
        <v/>
      </c>
      <c r="U5369" s="14" t="n">
        <v>0</v>
      </c>
      <c r="V5369" s="14">
        <f>IF(T5369="","",T5369-U5369)</f>
        <v/>
      </c>
      <c r="AS5369" s="13" t="n"/>
      <c r="AT5369" s="13" t="n"/>
      <c r="AU5369" s="13" t="n"/>
    </row>
    <row r="5370">
      <c r="C5370" s="13" t="n">
        <v>113</v>
      </c>
      <c r="D5370" s="18">
        <f>Retailers_stock_balance!D9132</f>
        <v/>
      </c>
      <c r="E5370" s="18">
        <f>Retailers_stock_balance!E9132</f>
        <v/>
      </c>
      <c r="F5370" s="18">
        <f>Retailers_stock_balance!F9132</f>
        <v/>
      </c>
      <c r="T5370" s="14">
        <f>IF(F5369=24,SUM(D5370:F5559),"")</f>
        <v/>
      </c>
      <c r="U5370" s="14" t="n">
        <v>0</v>
      </c>
      <c r="V5370" s="14">
        <f>IF(T5370="","",T5370-U5370)</f>
        <v/>
      </c>
      <c r="AS5370" s="13" t="n"/>
      <c r="AT5370" s="13" t="n"/>
      <c r="AU5370" s="13" t="n"/>
    </row>
    <row r="5371">
      <c r="C5371" s="13" t="n">
        <v>114</v>
      </c>
      <c r="D5371" s="18">
        <f>Retailers_stock_balance!D9133</f>
        <v/>
      </c>
      <c r="E5371" s="18">
        <f>Retailers_stock_balance!E9133</f>
        <v/>
      </c>
      <c r="F5371" s="18">
        <f>Retailers_stock_balance!F9133</f>
        <v/>
      </c>
      <c r="T5371" s="14">
        <f>IF(F5370=24,SUM(D5371:F5560),"")</f>
        <v/>
      </c>
      <c r="U5371" s="14" t="n">
        <v>0</v>
      </c>
      <c r="V5371" s="14">
        <f>IF(T5371="","",T5371-U5371)</f>
        <v/>
      </c>
      <c r="AS5371" s="13" t="n"/>
      <c r="AT5371" s="13" t="n"/>
      <c r="AU5371" s="13" t="n"/>
    </row>
    <row r="5372">
      <c r="C5372" s="13" t="n">
        <v>115</v>
      </c>
      <c r="D5372" s="18">
        <f>Retailers_stock_balance!D9134</f>
        <v/>
      </c>
      <c r="E5372" s="18">
        <f>Retailers_stock_balance!E9134</f>
        <v/>
      </c>
      <c r="F5372" s="18">
        <f>Retailers_stock_balance!F9134</f>
        <v/>
      </c>
      <c r="T5372" s="14">
        <f>IF(F5371=24,SUM(D5372:F5561),"")</f>
        <v/>
      </c>
      <c r="U5372" s="14" t="n">
        <v>0</v>
      </c>
      <c r="V5372" s="14">
        <f>IF(T5372="","",T5372-U5372)</f>
        <v/>
      </c>
      <c r="AS5372" s="13" t="n"/>
      <c r="AT5372" s="13" t="n"/>
      <c r="AU5372" s="13" t="n"/>
    </row>
    <row r="5373">
      <c r="C5373" s="13" t="n">
        <v>116</v>
      </c>
      <c r="D5373" s="18">
        <f>Retailers_stock_balance!D9135</f>
        <v/>
      </c>
      <c r="E5373" s="18">
        <f>Retailers_stock_balance!E9135</f>
        <v/>
      </c>
      <c r="F5373" s="18">
        <f>Retailers_stock_balance!F9135</f>
        <v/>
      </c>
      <c r="T5373" s="14">
        <f>IF(F5372=24,SUM(D5373:F5562),"")</f>
        <v/>
      </c>
      <c r="U5373" s="14" t="n">
        <v>0</v>
      </c>
      <c r="V5373" s="14">
        <f>IF(T5373="","",T5373-U5373)</f>
        <v/>
      </c>
      <c r="AS5373" s="13" t="n"/>
      <c r="AT5373" s="13" t="n"/>
      <c r="AU5373" s="13" t="n"/>
    </row>
    <row r="5374">
      <c r="C5374" s="13" t="n">
        <v>117</v>
      </c>
      <c r="D5374" s="18">
        <f>Retailers_stock_balance!D9136</f>
        <v/>
      </c>
      <c r="E5374" s="18">
        <f>Retailers_stock_balance!E9136</f>
        <v/>
      </c>
      <c r="F5374" s="18">
        <f>Retailers_stock_balance!F9136</f>
        <v/>
      </c>
      <c r="T5374" s="14">
        <f>IF(F5373=24,SUM(D5374:F5563),"")</f>
        <v/>
      </c>
      <c r="U5374" s="14" t="n">
        <v>0</v>
      </c>
      <c r="V5374" s="14">
        <f>IF(T5374="","",T5374-U5374)</f>
        <v/>
      </c>
      <c r="AS5374" s="13" t="n"/>
      <c r="AT5374" s="13" t="n"/>
      <c r="AU5374" s="13" t="n"/>
    </row>
    <row r="5375">
      <c r="C5375" s="13" t="n">
        <v>118</v>
      </c>
      <c r="D5375" s="18">
        <f>Retailers_stock_balance!D9137</f>
        <v/>
      </c>
      <c r="E5375" s="18">
        <f>Retailers_stock_balance!E9137</f>
        <v/>
      </c>
      <c r="F5375" s="18">
        <f>Retailers_stock_balance!F9137</f>
        <v/>
      </c>
      <c r="T5375" s="14">
        <f>IF(F5374=24,SUM(D5375:F5564),"")</f>
        <v/>
      </c>
      <c r="U5375" s="14" t="n">
        <v>0</v>
      </c>
      <c r="V5375" s="14">
        <f>IF(T5375="","",T5375-U5375)</f>
        <v/>
      </c>
      <c r="AS5375" s="13" t="n"/>
      <c r="AT5375" s="13" t="n"/>
      <c r="AU5375" s="13" t="n"/>
    </row>
    <row r="5376">
      <c r="C5376" s="13" t="n">
        <v>119</v>
      </c>
      <c r="D5376" s="18">
        <f>Retailers_stock_balance!D9138</f>
        <v/>
      </c>
      <c r="E5376" s="18">
        <f>Retailers_stock_balance!E9138</f>
        <v/>
      </c>
      <c r="F5376" s="18">
        <f>Retailers_stock_balance!F9138</f>
        <v/>
      </c>
      <c r="T5376" s="14">
        <f>IF(F5375=24,SUM(D5376:F5565),"")</f>
        <v/>
      </c>
      <c r="U5376" s="14" t="n">
        <v>0</v>
      </c>
      <c r="V5376" s="14">
        <f>IF(T5376="","",T5376-U5376)</f>
        <v/>
      </c>
      <c r="AS5376" s="13" t="n"/>
      <c r="AT5376" s="13" t="n"/>
      <c r="AU5376" s="13" t="n"/>
    </row>
    <row r="5377">
      <c r="C5377" s="13" t="n">
        <v>120</v>
      </c>
      <c r="D5377" s="18">
        <f>Retailers_stock_balance!D9139</f>
        <v/>
      </c>
      <c r="E5377" s="18">
        <f>Retailers_stock_balance!E9139</f>
        <v/>
      </c>
      <c r="F5377" s="18">
        <f>Retailers_stock_balance!F9139</f>
        <v/>
      </c>
      <c r="T5377" s="14">
        <f>IF(F5376=24,SUM(D5377:F5566),"")</f>
        <v/>
      </c>
      <c r="U5377" s="14" t="n">
        <v>0</v>
      </c>
      <c r="V5377" s="14">
        <f>IF(T5377="","",T5377-U5377)</f>
        <v/>
      </c>
      <c r="AS5377" s="13" t="n"/>
      <c r="AT5377" s="13" t="n"/>
      <c r="AU5377" s="13" t="n"/>
    </row>
    <row r="5378">
      <c r="C5378" s="13" t="n">
        <v>121</v>
      </c>
      <c r="D5378" s="18">
        <f>Retailers_stock_balance!D9140</f>
        <v/>
      </c>
      <c r="E5378" s="18">
        <f>Retailers_stock_balance!E9140</f>
        <v/>
      </c>
      <c r="F5378" s="18">
        <f>Retailers_stock_balance!F9140</f>
        <v/>
      </c>
      <c r="T5378" s="14">
        <f>IF(F5377=24,SUM(D5378:F5567),"")</f>
        <v/>
      </c>
      <c r="U5378" s="14" t="n">
        <v>0</v>
      </c>
      <c r="V5378" s="14">
        <f>IF(T5378="","",T5378-U5378)</f>
        <v/>
      </c>
      <c r="AS5378" s="13" t="n"/>
      <c r="AT5378" s="13" t="n"/>
      <c r="AU5378" s="13" t="n"/>
    </row>
    <row r="5379">
      <c r="C5379" s="13" t="n">
        <v>122</v>
      </c>
      <c r="D5379" s="18">
        <f>Retailers_stock_balance!D9141</f>
        <v/>
      </c>
      <c r="E5379" s="18">
        <f>Retailers_stock_balance!E9141</f>
        <v/>
      </c>
      <c r="F5379" s="18">
        <f>Retailers_stock_balance!F9141</f>
        <v/>
      </c>
      <c r="T5379" s="14">
        <f>IF(F5378=24,SUM(D5379:F5568),"")</f>
        <v/>
      </c>
      <c r="U5379" s="14" t="n">
        <v>0</v>
      </c>
      <c r="V5379" s="14">
        <f>IF(T5379="","",T5379-U5379)</f>
        <v/>
      </c>
      <c r="AS5379" s="13" t="n"/>
      <c r="AT5379" s="13" t="n"/>
      <c r="AU5379" s="13" t="n"/>
    </row>
    <row r="5380">
      <c r="C5380" s="13" t="n">
        <v>123</v>
      </c>
      <c r="D5380" s="18">
        <f>Retailers_stock_balance!D9142</f>
        <v/>
      </c>
      <c r="E5380" s="18">
        <f>Retailers_stock_balance!E9142</f>
        <v/>
      </c>
      <c r="F5380" s="18">
        <f>Retailers_stock_balance!F9142</f>
        <v/>
      </c>
      <c r="T5380" s="14">
        <f>IF(F5379=24,SUM(D5380:F5569),"")</f>
        <v/>
      </c>
      <c r="U5380" s="14" t="n">
        <v>0</v>
      </c>
      <c r="V5380" s="14">
        <f>IF(T5380="","",T5380-U5380)</f>
        <v/>
      </c>
      <c r="AS5380" s="13" t="n"/>
      <c r="AT5380" s="13" t="n"/>
      <c r="AU5380" s="13" t="n"/>
    </row>
    <row r="5381">
      <c r="C5381" s="13" t="n">
        <v>124</v>
      </c>
      <c r="D5381" s="18">
        <f>Retailers_stock_balance!D9143</f>
        <v/>
      </c>
      <c r="E5381" s="18">
        <f>Retailers_stock_balance!E9143</f>
        <v/>
      </c>
      <c r="F5381" s="18">
        <f>Retailers_stock_balance!F9143</f>
        <v/>
      </c>
      <c r="T5381" s="14">
        <f>IF(F5380=24,SUM(D5381:F5570),"")</f>
        <v/>
      </c>
      <c r="U5381" s="14" t="n">
        <v>0</v>
      </c>
      <c r="V5381" s="14">
        <f>IF(T5381="","",T5381-U5381)</f>
        <v/>
      </c>
      <c r="AS5381" s="13" t="n"/>
      <c r="AT5381" s="13" t="n"/>
      <c r="AU5381" s="13" t="n"/>
    </row>
    <row r="5382">
      <c r="C5382" s="13" t="n">
        <v>125</v>
      </c>
      <c r="D5382" s="18">
        <f>Retailers_stock_balance!D9144</f>
        <v/>
      </c>
      <c r="E5382" s="18">
        <f>Retailers_stock_balance!E9144</f>
        <v/>
      </c>
      <c r="F5382" s="18">
        <f>Retailers_stock_balance!F9144</f>
        <v/>
      </c>
      <c r="T5382" s="14">
        <f>IF(F5381=24,SUM(D5382:F5571),"")</f>
        <v/>
      </c>
      <c r="U5382" s="14" t="n">
        <v>0</v>
      </c>
      <c r="V5382" s="14">
        <f>IF(T5382="","",T5382-U5382)</f>
        <v/>
      </c>
      <c r="AS5382" s="13" t="n"/>
      <c r="AT5382" s="13" t="n"/>
      <c r="AU5382" s="13" t="n"/>
    </row>
    <row r="5383">
      <c r="C5383" s="13" t="n">
        <v>126</v>
      </c>
      <c r="D5383" s="18">
        <f>Retailers_stock_balance!D9145</f>
        <v/>
      </c>
      <c r="E5383" s="18">
        <f>Retailers_stock_balance!E9145</f>
        <v/>
      </c>
      <c r="F5383" s="18">
        <f>Retailers_stock_balance!F9145</f>
        <v/>
      </c>
      <c r="T5383" s="14">
        <f>IF(F5382=24,SUM(D5383:F5572),"")</f>
        <v/>
      </c>
      <c r="U5383" s="14" t="n">
        <v>0</v>
      </c>
      <c r="V5383" s="14">
        <f>IF(T5383="","",T5383-U5383)</f>
        <v/>
      </c>
      <c r="AS5383" s="13" t="n"/>
      <c r="AT5383" s="13" t="n"/>
      <c r="AU5383" s="13" t="n"/>
    </row>
    <row r="5384">
      <c r="C5384" s="13" t="n">
        <v>127</v>
      </c>
      <c r="D5384" s="18">
        <f>Retailers_stock_balance!D9146</f>
        <v/>
      </c>
      <c r="E5384" s="18">
        <f>Retailers_stock_balance!E9146</f>
        <v/>
      </c>
      <c r="F5384" s="18">
        <f>Retailers_stock_balance!F9146</f>
        <v/>
      </c>
      <c r="T5384" s="14">
        <f>IF(F5383=24,SUM(D5384:F5573),"")</f>
        <v/>
      </c>
      <c r="U5384" s="14" t="n">
        <v>0</v>
      </c>
      <c r="V5384" s="14">
        <f>IF(T5384="","",T5384-U5384)</f>
        <v/>
      </c>
      <c r="AS5384" s="13" t="n"/>
      <c r="AT5384" s="13" t="n"/>
      <c r="AU5384" s="13" t="n"/>
    </row>
    <row r="5385">
      <c r="C5385" s="13" t="n">
        <v>128</v>
      </c>
      <c r="D5385" s="18">
        <f>Retailers_stock_balance!D9147</f>
        <v/>
      </c>
      <c r="E5385" s="18">
        <f>Retailers_stock_balance!E9147</f>
        <v/>
      </c>
      <c r="F5385" s="18">
        <f>Retailers_stock_balance!F9147</f>
        <v/>
      </c>
      <c r="T5385" s="14">
        <f>IF(F5384=24,SUM(D5385:F5574),"")</f>
        <v/>
      </c>
      <c r="U5385" s="14" t="n">
        <v>0</v>
      </c>
      <c r="V5385" s="14">
        <f>IF(T5385="","",T5385-U5385)</f>
        <v/>
      </c>
      <c r="AS5385" s="13" t="n"/>
      <c r="AT5385" s="13" t="n"/>
      <c r="AU5385" s="13" t="n"/>
    </row>
    <row r="5386">
      <c r="C5386" s="13" t="n">
        <v>129</v>
      </c>
      <c r="D5386" s="18">
        <f>Retailers_stock_balance!D9148</f>
        <v/>
      </c>
      <c r="E5386" s="18">
        <f>Retailers_stock_balance!E9148</f>
        <v/>
      </c>
      <c r="F5386" s="18">
        <f>Retailers_stock_balance!F9148</f>
        <v/>
      </c>
      <c r="T5386" s="14">
        <f>IF(F5385=24,SUM(D5386:F5575),"")</f>
        <v/>
      </c>
      <c r="U5386" s="14" t="n">
        <v>0</v>
      </c>
      <c r="V5386" s="14">
        <f>IF(T5386="","",T5386-U5386)</f>
        <v/>
      </c>
      <c r="AS5386" s="13" t="n"/>
      <c r="AT5386" s="13" t="n"/>
      <c r="AU5386" s="13" t="n"/>
    </row>
    <row r="5387">
      <c r="C5387" s="13" t="n">
        <v>130</v>
      </c>
      <c r="D5387" s="18">
        <f>Retailers_stock_balance!D9149</f>
        <v/>
      </c>
      <c r="E5387" s="18">
        <f>Retailers_stock_balance!E9149</f>
        <v/>
      </c>
      <c r="F5387" s="18">
        <f>Retailers_stock_balance!F9149</f>
        <v/>
      </c>
      <c r="T5387" s="14">
        <f>IF(F5386=24,SUM(D5387:F5576),"")</f>
        <v/>
      </c>
      <c r="U5387" s="14" t="n">
        <v>0</v>
      </c>
      <c r="V5387" s="14">
        <f>IF(T5387="","",T5387-U5387)</f>
        <v/>
      </c>
      <c r="AS5387" s="13" t="n"/>
      <c r="AT5387" s="13" t="n"/>
      <c r="AU5387" s="13" t="n"/>
    </row>
    <row r="5388">
      <c r="C5388" s="13" t="n">
        <v>131</v>
      </c>
      <c r="D5388" s="18">
        <f>Retailers_stock_balance!D9150</f>
        <v/>
      </c>
      <c r="E5388" s="18">
        <f>Retailers_stock_balance!E9150</f>
        <v/>
      </c>
      <c r="F5388" s="18">
        <f>Retailers_stock_balance!F9150</f>
        <v/>
      </c>
      <c r="T5388" s="14">
        <f>IF(F5387=24,SUM(D5388:F5577),"")</f>
        <v/>
      </c>
      <c r="U5388" s="14" t="n">
        <v>0</v>
      </c>
      <c r="V5388" s="14">
        <f>IF(T5388="","",T5388-U5388)</f>
        <v/>
      </c>
      <c r="AS5388" s="13" t="n"/>
      <c r="AT5388" s="13" t="n"/>
      <c r="AU5388" s="13" t="n"/>
    </row>
    <row r="5389">
      <c r="C5389" s="13" t="n">
        <v>132</v>
      </c>
      <c r="D5389" s="18">
        <f>Retailers_stock_balance!D9151</f>
        <v/>
      </c>
      <c r="E5389" s="18">
        <f>Retailers_stock_balance!E9151</f>
        <v/>
      </c>
      <c r="F5389" s="18">
        <f>Retailers_stock_balance!F9151</f>
        <v/>
      </c>
      <c r="T5389" s="14">
        <f>IF(F5388=24,SUM(D5389:F5578),"")</f>
        <v/>
      </c>
      <c r="U5389" s="14" t="n">
        <v>0</v>
      </c>
      <c r="V5389" s="14">
        <f>IF(T5389="","",T5389-U5389)</f>
        <v/>
      </c>
      <c r="AS5389" s="13" t="n"/>
      <c r="AT5389" s="13" t="n"/>
      <c r="AU5389" s="13" t="n"/>
    </row>
    <row r="5390">
      <c r="C5390" s="13" t="n">
        <v>133</v>
      </c>
      <c r="D5390" s="18">
        <f>Retailers_stock_balance!D9152</f>
        <v/>
      </c>
      <c r="E5390" s="18">
        <f>Retailers_stock_balance!E9152</f>
        <v/>
      </c>
      <c r="F5390" s="18">
        <f>Retailers_stock_balance!F9152</f>
        <v/>
      </c>
      <c r="T5390" s="14">
        <f>IF(F5389=24,SUM(D5390:F5579),"")</f>
        <v/>
      </c>
      <c r="U5390" s="14" t="n">
        <v>0</v>
      </c>
      <c r="V5390" s="14">
        <f>IF(T5390="","",T5390-U5390)</f>
        <v/>
      </c>
      <c r="AS5390" s="13" t="n"/>
      <c r="AT5390" s="13" t="n"/>
      <c r="AU5390" s="13" t="n"/>
    </row>
    <row r="5391">
      <c r="C5391" s="13" t="n">
        <v>134</v>
      </c>
      <c r="D5391" s="18">
        <f>Retailers_stock_balance!D9153</f>
        <v/>
      </c>
      <c r="E5391" s="18">
        <f>Retailers_stock_balance!E9153</f>
        <v/>
      </c>
      <c r="F5391" s="18">
        <f>Retailers_stock_balance!F9153</f>
        <v/>
      </c>
      <c r="T5391" s="14">
        <f>IF(F5390=24,SUM(D5391:F5580),"")</f>
        <v/>
      </c>
      <c r="U5391" s="14" t="n">
        <v>0</v>
      </c>
      <c r="V5391" s="14">
        <f>IF(T5391="","",T5391-U5391)</f>
        <v/>
      </c>
      <c r="AS5391" s="13" t="n"/>
      <c r="AT5391" s="13" t="n"/>
      <c r="AU5391" s="13" t="n"/>
    </row>
    <row r="5392">
      <c r="C5392" s="13" t="n">
        <v>135</v>
      </c>
      <c r="D5392" s="18">
        <f>Retailers_stock_balance!D9154</f>
        <v/>
      </c>
      <c r="E5392" s="18">
        <f>Retailers_stock_balance!E9154</f>
        <v/>
      </c>
      <c r="F5392" s="18">
        <f>Retailers_stock_balance!F9154</f>
        <v/>
      </c>
      <c r="T5392" s="14">
        <f>IF(F5391=24,SUM(D5392:F5581),"")</f>
        <v/>
      </c>
      <c r="U5392" s="14" t="n">
        <v>0</v>
      </c>
      <c r="V5392" s="14">
        <f>IF(T5392="","",T5392-U5392)</f>
        <v/>
      </c>
      <c r="AS5392" s="13" t="n"/>
      <c r="AT5392" s="13" t="n"/>
      <c r="AU5392" s="13" t="n"/>
    </row>
    <row r="5393">
      <c r="C5393" s="13" t="n">
        <v>136</v>
      </c>
      <c r="D5393" s="18">
        <f>Retailers_stock_balance!D9155</f>
        <v/>
      </c>
      <c r="E5393" s="18">
        <f>Retailers_stock_balance!E9155</f>
        <v/>
      </c>
      <c r="F5393" s="18">
        <f>Retailers_stock_balance!F9155</f>
        <v/>
      </c>
      <c r="T5393" s="14">
        <f>IF(F5392=24,SUM(D5393:F5582),"")</f>
        <v/>
      </c>
      <c r="U5393" s="14" t="n">
        <v>0</v>
      </c>
      <c r="V5393" s="14">
        <f>IF(T5393="","",T5393-U5393)</f>
        <v/>
      </c>
      <c r="AS5393" s="13" t="n"/>
      <c r="AT5393" s="13" t="n"/>
      <c r="AU5393" s="13" t="n"/>
    </row>
    <row r="5394">
      <c r="C5394" s="13" t="n">
        <v>137</v>
      </c>
      <c r="D5394" s="18">
        <f>Retailers_stock_balance!D9156</f>
        <v/>
      </c>
      <c r="E5394" s="18">
        <f>Retailers_stock_balance!E9156</f>
        <v/>
      </c>
      <c r="F5394" s="18">
        <f>Retailers_stock_balance!F9156</f>
        <v/>
      </c>
      <c r="T5394" s="14">
        <f>IF(F5393=24,SUM(D5394:F5583),"")</f>
        <v/>
      </c>
      <c r="U5394" s="14" t="n">
        <v>0</v>
      </c>
      <c r="V5394" s="14">
        <f>IF(T5394="","",T5394-U5394)</f>
        <v/>
      </c>
      <c r="AS5394" s="13" t="n"/>
      <c r="AT5394" s="13" t="n"/>
      <c r="AU5394" s="13" t="n"/>
    </row>
    <row r="5395">
      <c r="C5395" s="13" t="n">
        <v>138</v>
      </c>
      <c r="D5395" s="18">
        <f>Retailers_stock_balance!D9157</f>
        <v/>
      </c>
      <c r="E5395" s="18">
        <f>Retailers_stock_balance!E9157</f>
        <v/>
      </c>
      <c r="F5395" s="18">
        <f>Retailers_stock_balance!F9157</f>
        <v/>
      </c>
      <c r="T5395" s="14">
        <f>IF(F5394=24,SUM(D5395:F5584),"")</f>
        <v/>
      </c>
      <c r="U5395" s="14" t="n">
        <v>0</v>
      </c>
      <c r="V5395" s="14">
        <f>IF(T5395="","",T5395-U5395)</f>
        <v/>
      </c>
      <c r="AS5395" s="13" t="n"/>
      <c r="AT5395" s="13" t="n"/>
      <c r="AU5395" s="13" t="n"/>
    </row>
    <row r="5396">
      <c r="C5396" s="13" t="n">
        <v>139</v>
      </c>
      <c r="D5396" s="18">
        <f>Retailers_stock_balance!D9158</f>
        <v/>
      </c>
      <c r="E5396" s="18">
        <f>Retailers_stock_balance!E9158</f>
        <v/>
      </c>
      <c r="F5396" s="18">
        <f>Retailers_stock_balance!F9158</f>
        <v/>
      </c>
      <c r="T5396" s="14">
        <f>IF(F5395=24,SUM(D5396:F5585),"")</f>
        <v/>
      </c>
      <c r="U5396" s="14" t="n">
        <v>0</v>
      </c>
      <c r="V5396" s="14">
        <f>IF(T5396="","",T5396-U5396)</f>
        <v/>
      </c>
      <c r="AS5396" s="13" t="n"/>
      <c r="AT5396" s="13" t="n"/>
      <c r="AU5396" s="13" t="n"/>
    </row>
    <row r="5397">
      <c r="C5397" s="13" t="n">
        <v>140</v>
      </c>
      <c r="D5397" s="18">
        <f>Retailers_stock_balance!D9159</f>
        <v/>
      </c>
      <c r="E5397" s="18">
        <f>Retailers_stock_balance!E9159</f>
        <v/>
      </c>
      <c r="F5397" s="18">
        <f>Retailers_stock_balance!F9159</f>
        <v/>
      </c>
      <c r="T5397" s="14">
        <f>IF(F5396=24,SUM(D5397:F5586),"")</f>
        <v/>
      </c>
      <c r="U5397" s="14" t="n">
        <v>0</v>
      </c>
      <c r="V5397" s="14">
        <f>IF(T5397="","",T5397-U5397)</f>
        <v/>
      </c>
      <c r="AS5397" s="13" t="n"/>
      <c r="AT5397" s="13" t="n"/>
      <c r="AU5397" s="13" t="n"/>
    </row>
    <row r="5398">
      <c r="C5398" s="13" t="n">
        <v>141</v>
      </c>
      <c r="D5398" s="18">
        <f>Retailers_stock_balance!D9160</f>
        <v/>
      </c>
      <c r="E5398" s="18">
        <f>Retailers_stock_balance!E9160</f>
        <v/>
      </c>
      <c r="F5398" s="18">
        <f>Retailers_stock_balance!F9160</f>
        <v/>
      </c>
      <c r="T5398" s="14">
        <f>IF(F5397=24,SUM(D5398:F5587),"")</f>
        <v/>
      </c>
      <c r="U5398" s="14" t="n">
        <v>0</v>
      </c>
      <c r="V5398" s="14">
        <f>IF(T5398="","",T5398-U5398)</f>
        <v/>
      </c>
      <c r="AS5398" s="13" t="n"/>
      <c r="AT5398" s="13" t="n"/>
      <c r="AU5398" s="13" t="n"/>
    </row>
    <row r="5399">
      <c r="C5399" s="13" t="n">
        <v>142</v>
      </c>
      <c r="D5399" s="18">
        <f>Retailers_stock_balance!D9161</f>
        <v/>
      </c>
      <c r="E5399" s="18">
        <f>Retailers_stock_balance!E9161</f>
        <v/>
      </c>
      <c r="F5399" s="18">
        <f>Retailers_stock_balance!F9161</f>
        <v/>
      </c>
      <c r="T5399" s="14">
        <f>IF(F5398=24,SUM(D5399:F5588),"")</f>
        <v/>
      </c>
      <c r="U5399" s="14" t="n">
        <v>0</v>
      </c>
      <c r="V5399" s="14">
        <f>IF(T5399="","",T5399-U5399)</f>
        <v/>
      </c>
      <c r="AS5399" s="13" t="n"/>
      <c r="AT5399" s="13" t="n"/>
      <c r="AU5399" s="13" t="n"/>
    </row>
    <row r="5400">
      <c r="C5400" s="13" t="n">
        <v>143</v>
      </c>
      <c r="D5400" s="18">
        <f>Retailers_stock_balance!D9162</f>
        <v/>
      </c>
      <c r="E5400" s="18">
        <f>Retailers_stock_balance!E9162</f>
        <v/>
      </c>
      <c r="F5400" s="18">
        <f>Retailers_stock_balance!F9162</f>
        <v/>
      </c>
      <c r="T5400" s="14">
        <f>IF(F5399=24,SUM(D5400:F5589),"")</f>
        <v/>
      </c>
      <c r="U5400" s="14" t="n">
        <v>0</v>
      </c>
      <c r="V5400" s="14">
        <f>IF(T5400="","",T5400-U5400)</f>
        <v/>
      </c>
      <c r="AS5400" s="13" t="n"/>
      <c r="AT5400" s="13" t="n"/>
      <c r="AU5400" s="13" t="n"/>
    </row>
    <row r="5401">
      <c r="C5401" s="13" t="n">
        <v>144</v>
      </c>
      <c r="D5401" s="18">
        <f>Retailers_stock_balance!D9163</f>
        <v/>
      </c>
      <c r="E5401" s="18">
        <f>Retailers_stock_balance!E9163</f>
        <v/>
      </c>
      <c r="F5401" s="18">
        <f>Retailers_stock_balance!F9163</f>
        <v/>
      </c>
      <c r="T5401" s="14">
        <f>IF(F5400=24,SUM(D5401:F5590),"")</f>
        <v/>
      </c>
      <c r="U5401" s="14" t="n">
        <v>0</v>
      </c>
      <c r="V5401" s="14">
        <f>IF(T5401="","",T5401-U5401)</f>
        <v/>
      </c>
      <c r="AS5401" s="13" t="n"/>
      <c r="AT5401" s="13" t="n"/>
      <c r="AU5401" s="13" t="n"/>
    </row>
    <row r="5402">
      <c r="C5402" s="13" t="n">
        <v>145</v>
      </c>
      <c r="D5402" s="18">
        <f>Retailers_stock_balance!D9164</f>
        <v/>
      </c>
      <c r="E5402" s="18">
        <f>Retailers_stock_balance!E9164</f>
        <v/>
      </c>
      <c r="F5402" s="18">
        <f>Retailers_stock_balance!F9164</f>
        <v/>
      </c>
      <c r="T5402" s="14">
        <f>IF(F5401=24,SUM(D5402:F5591),"")</f>
        <v/>
      </c>
      <c r="U5402" s="14" t="n">
        <v>0</v>
      </c>
      <c r="V5402" s="14">
        <f>IF(T5402="","",T5402-U5402)</f>
        <v/>
      </c>
      <c r="AS5402" s="13" t="n"/>
      <c r="AT5402" s="13" t="n"/>
      <c r="AU5402" s="13" t="n"/>
    </row>
    <row r="5403">
      <c r="C5403" s="13" t="n">
        <v>146</v>
      </c>
      <c r="D5403" s="18">
        <f>Retailers_stock_balance!D9165</f>
        <v/>
      </c>
      <c r="E5403" s="18">
        <f>Retailers_stock_balance!E9165</f>
        <v/>
      </c>
      <c r="F5403" s="18">
        <f>Retailers_stock_balance!F9165</f>
        <v/>
      </c>
      <c r="T5403" s="14">
        <f>IF(F5402=24,SUM(D5403:F5592),"")</f>
        <v/>
      </c>
      <c r="U5403" s="14" t="n">
        <v>0</v>
      </c>
      <c r="V5403" s="14">
        <f>IF(T5403="","",T5403-U5403)</f>
        <v/>
      </c>
      <c r="AS5403" s="13" t="n"/>
      <c r="AT5403" s="13" t="n"/>
      <c r="AU5403" s="13" t="n"/>
    </row>
    <row r="5404">
      <c r="C5404" s="13" t="n">
        <v>147</v>
      </c>
      <c r="D5404" s="18">
        <f>Retailers_stock_balance!D9166</f>
        <v/>
      </c>
      <c r="E5404" s="18">
        <f>Retailers_stock_balance!E9166</f>
        <v/>
      </c>
      <c r="F5404" s="18">
        <f>Retailers_stock_balance!F9166</f>
        <v/>
      </c>
      <c r="T5404" s="14">
        <f>IF(F5403=24,SUM(D5404:F5593),"")</f>
        <v/>
      </c>
      <c r="U5404" s="14" t="n">
        <v>0</v>
      </c>
      <c r="V5404" s="14">
        <f>IF(T5404="","",T5404-U5404)</f>
        <v/>
      </c>
      <c r="AS5404" s="13" t="n"/>
      <c r="AT5404" s="13" t="n"/>
      <c r="AU5404" s="13" t="n"/>
    </row>
    <row r="5405">
      <c r="C5405" s="13" t="n">
        <v>148</v>
      </c>
      <c r="D5405" s="18">
        <f>Retailers_stock_balance!D9167</f>
        <v/>
      </c>
      <c r="E5405" s="18">
        <f>Retailers_stock_balance!E9167</f>
        <v/>
      </c>
      <c r="F5405" s="18">
        <f>Retailers_stock_balance!F9167</f>
        <v/>
      </c>
      <c r="T5405" s="14">
        <f>IF(F5404=24,SUM(D5405:F5594),"")</f>
        <v/>
      </c>
      <c r="U5405" s="14" t="n">
        <v>0</v>
      </c>
      <c r="V5405" s="14">
        <f>IF(T5405="","",T5405-U5405)</f>
        <v/>
      </c>
      <c r="AS5405" s="13" t="n"/>
      <c r="AT5405" s="13" t="n"/>
      <c r="AU5405" s="13" t="n"/>
    </row>
    <row r="5406">
      <c r="C5406" s="13" t="n">
        <v>149</v>
      </c>
      <c r="D5406" s="18">
        <f>Retailers_stock_balance!D9168</f>
        <v/>
      </c>
      <c r="E5406" s="18">
        <f>Retailers_stock_balance!E9168</f>
        <v/>
      </c>
      <c r="F5406" s="18">
        <f>Retailers_stock_balance!F9168</f>
        <v/>
      </c>
      <c r="T5406" s="14">
        <f>IF(F5405=24,SUM(D5406:F5595),"")</f>
        <v/>
      </c>
      <c r="U5406" s="14" t="n">
        <v>0</v>
      </c>
      <c r="V5406" s="14">
        <f>IF(T5406="","",T5406-U5406)</f>
        <v/>
      </c>
      <c r="AS5406" s="13" t="n"/>
      <c r="AT5406" s="13" t="n"/>
      <c r="AU5406" s="13" t="n"/>
    </row>
    <row r="5407">
      <c r="C5407" s="13" t="n">
        <v>150</v>
      </c>
      <c r="D5407" s="18">
        <f>Retailers_stock_balance!D9169</f>
        <v/>
      </c>
      <c r="E5407" s="18">
        <f>Retailers_stock_balance!E9169</f>
        <v/>
      </c>
      <c r="F5407" s="18">
        <f>Retailers_stock_balance!F9169</f>
        <v/>
      </c>
      <c r="T5407" s="14">
        <f>IF(F5406=24,SUM(D5407:F5596),"")</f>
        <v/>
      </c>
      <c r="U5407" s="14" t="n">
        <v>0</v>
      </c>
      <c r="V5407" s="14">
        <f>IF(T5407="","",T5407-U5407)</f>
        <v/>
      </c>
      <c r="AS5407" s="13" t="n"/>
      <c r="AT5407" s="13" t="n"/>
      <c r="AU5407" s="13" t="n"/>
    </row>
    <row r="5408">
      <c r="C5408" s="13" t="n">
        <v>151</v>
      </c>
      <c r="D5408" s="18">
        <f>Retailers_stock_balance!D9170</f>
        <v/>
      </c>
      <c r="E5408" s="18">
        <f>Retailers_stock_balance!E9170</f>
        <v/>
      </c>
      <c r="F5408" s="18">
        <f>Retailers_stock_balance!F9170</f>
        <v/>
      </c>
      <c r="T5408" s="14">
        <f>IF(F5407=24,SUM(D5408:F5597),"")</f>
        <v/>
      </c>
      <c r="U5408" s="14" t="n">
        <v>0</v>
      </c>
      <c r="V5408" s="14">
        <f>IF(T5408="","",T5408-U5408)</f>
        <v/>
      </c>
      <c r="AS5408" s="13" t="n"/>
      <c r="AT5408" s="13" t="n"/>
      <c r="AU5408" s="13" t="n"/>
    </row>
    <row r="5409">
      <c r="C5409" s="13" t="n">
        <v>152</v>
      </c>
      <c r="D5409" s="18">
        <f>Retailers_stock_balance!D9171</f>
        <v/>
      </c>
      <c r="E5409" s="18">
        <f>Retailers_stock_balance!E9171</f>
        <v/>
      </c>
      <c r="F5409" s="18">
        <f>Retailers_stock_balance!F9171</f>
        <v/>
      </c>
      <c r="T5409" s="14">
        <f>IF(F5408=24,SUM(D5409:F5598),"")</f>
        <v/>
      </c>
      <c r="U5409" s="14" t="n">
        <v>0</v>
      </c>
      <c r="V5409" s="14">
        <f>IF(T5409="","",T5409-U5409)</f>
        <v/>
      </c>
      <c r="AS5409" s="13" t="n"/>
      <c r="AT5409" s="13" t="n"/>
      <c r="AU5409" s="13" t="n"/>
    </row>
    <row r="5410">
      <c r="C5410" s="13" t="n">
        <v>153</v>
      </c>
      <c r="D5410" s="18">
        <f>Retailers_stock_balance!D9172</f>
        <v/>
      </c>
      <c r="E5410" s="18">
        <f>Retailers_stock_balance!E9172</f>
        <v/>
      </c>
      <c r="F5410" s="18">
        <f>Retailers_stock_balance!F9172</f>
        <v/>
      </c>
      <c r="T5410" s="14">
        <f>IF(F5409=24,SUM(D5410:F5599),"")</f>
        <v/>
      </c>
      <c r="U5410" s="14" t="n">
        <v>0</v>
      </c>
      <c r="V5410" s="14">
        <f>IF(T5410="","",T5410-U5410)</f>
        <v/>
      </c>
      <c r="AS5410" s="13" t="n"/>
      <c r="AT5410" s="13" t="n"/>
      <c r="AU5410" s="13" t="n"/>
    </row>
    <row r="5411">
      <c r="C5411" s="13" t="n">
        <v>154</v>
      </c>
      <c r="D5411" s="18">
        <f>Retailers_stock_balance!D9173</f>
        <v/>
      </c>
      <c r="E5411" s="18">
        <f>Retailers_stock_balance!E9173</f>
        <v/>
      </c>
      <c r="F5411" s="18">
        <f>Retailers_stock_balance!F9173</f>
        <v/>
      </c>
      <c r="T5411" s="14">
        <f>IF(F5410=24,SUM(D5411:F5600),"")</f>
        <v/>
      </c>
      <c r="U5411" s="14" t="n">
        <v>0</v>
      </c>
      <c r="V5411" s="14">
        <f>IF(T5411="","",T5411-U5411)</f>
        <v/>
      </c>
      <c r="AS5411" s="13" t="n"/>
      <c r="AT5411" s="13" t="n"/>
      <c r="AU5411" s="13" t="n"/>
    </row>
    <row r="5412">
      <c r="C5412" s="13" t="n">
        <v>155</v>
      </c>
      <c r="D5412" s="18">
        <f>Retailers_stock_balance!D9174</f>
        <v/>
      </c>
      <c r="E5412" s="18">
        <f>Retailers_stock_balance!E9174</f>
        <v/>
      </c>
      <c r="F5412" s="18">
        <f>Retailers_stock_balance!F9174</f>
        <v/>
      </c>
      <c r="T5412" s="14">
        <f>IF(F5411=24,SUM(D5412:F5601),"")</f>
        <v/>
      </c>
      <c r="U5412" s="14" t="n">
        <v>0</v>
      </c>
      <c r="V5412" s="14">
        <f>IF(T5412="","",T5412-U5412)</f>
        <v/>
      </c>
      <c r="AS5412" s="13" t="n"/>
      <c r="AT5412" s="13" t="n"/>
      <c r="AU5412" s="13" t="n"/>
    </row>
    <row r="5413">
      <c r="C5413" s="13" t="n">
        <v>156</v>
      </c>
      <c r="D5413" s="18">
        <f>Retailers_stock_balance!D9175</f>
        <v/>
      </c>
      <c r="E5413" s="18">
        <f>Retailers_stock_balance!E9175</f>
        <v/>
      </c>
      <c r="F5413" s="18">
        <f>Retailers_stock_balance!F9175</f>
        <v/>
      </c>
      <c r="T5413" s="14">
        <f>IF(F5412=24,SUM(D5413:F5602),"")</f>
        <v/>
      </c>
      <c r="U5413" s="14" t="n">
        <v>0</v>
      </c>
      <c r="V5413" s="14">
        <f>IF(T5413="","",T5413-U5413)</f>
        <v/>
      </c>
      <c r="AS5413" s="13" t="n"/>
      <c r="AT5413" s="13" t="n"/>
      <c r="AU5413" s="13" t="n"/>
    </row>
    <row r="5414">
      <c r="C5414" s="13" t="n">
        <v>157</v>
      </c>
      <c r="D5414" s="18">
        <f>Retailers_stock_balance!D9176</f>
        <v/>
      </c>
      <c r="E5414" s="18">
        <f>Retailers_stock_balance!E9176</f>
        <v/>
      </c>
      <c r="F5414" s="18">
        <f>Retailers_stock_balance!F9176</f>
        <v/>
      </c>
      <c r="T5414" s="14">
        <f>IF(F5413=24,SUM(D5414:F5603),"")</f>
        <v/>
      </c>
      <c r="U5414" s="14" t="n">
        <v>0</v>
      </c>
      <c r="V5414" s="14">
        <f>IF(T5414="","",T5414-U5414)</f>
        <v/>
      </c>
      <c r="AS5414" s="13" t="n"/>
      <c r="AT5414" s="13" t="n"/>
      <c r="AU5414" s="13" t="n"/>
    </row>
    <row r="5415">
      <c r="C5415" s="13" t="n">
        <v>158</v>
      </c>
      <c r="D5415" s="18">
        <f>Retailers_stock_balance!D9177</f>
        <v/>
      </c>
      <c r="E5415" s="18">
        <f>Retailers_stock_balance!E9177</f>
        <v/>
      </c>
      <c r="F5415" s="18">
        <f>Retailers_stock_balance!F9177</f>
        <v/>
      </c>
      <c r="T5415" s="14">
        <f>IF(F5414=24,SUM(D5415:F5604),"")</f>
        <v/>
      </c>
      <c r="U5415" s="14" t="n">
        <v>0</v>
      </c>
      <c r="V5415" s="14">
        <f>IF(T5415="","",T5415-U5415)</f>
        <v/>
      </c>
      <c r="AS5415" s="13" t="n"/>
      <c r="AT5415" s="13" t="n"/>
      <c r="AU5415" s="13" t="n"/>
    </row>
    <row r="5416">
      <c r="C5416" s="13" t="n">
        <v>159</v>
      </c>
      <c r="D5416" s="18">
        <f>Retailers_stock_balance!D9178</f>
        <v/>
      </c>
      <c r="E5416" s="18">
        <f>Retailers_stock_balance!E9178</f>
        <v/>
      </c>
      <c r="F5416" s="18">
        <f>Retailers_stock_balance!F9178</f>
        <v/>
      </c>
      <c r="T5416" s="14">
        <f>IF(F5415=24,SUM(D5416:F5605),"")</f>
        <v/>
      </c>
      <c r="U5416" s="14" t="n">
        <v>0</v>
      </c>
      <c r="V5416" s="14">
        <f>IF(T5416="","",T5416-U5416)</f>
        <v/>
      </c>
      <c r="AS5416" s="13" t="n"/>
      <c r="AT5416" s="13" t="n"/>
      <c r="AU5416" s="13" t="n"/>
    </row>
    <row r="5417">
      <c r="C5417" s="13" t="n">
        <v>160</v>
      </c>
      <c r="D5417" s="18">
        <f>Retailers_stock_balance!D9179</f>
        <v/>
      </c>
      <c r="E5417" s="18">
        <f>Retailers_stock_balance!E9179</f>
        <v/>
      </c>
      <c r="F5417" s="18">
        <f>Retailers_stock_balance!F9179</f>
        <v/>
      </c>
      <c r="T5417" s="14">
        <f>IF(F5416=24,SUM(D5417:F5606),"")</f>
        <v/>
      </c>
      <c r="U5417" s="14" t="n">
        <v>0</v>
      </c>
      <c r="V5417" s="14">
        <f>IF(T5417="","",T5417-U5417)</f>
        <v/>
      </c>
      <c r="AS5417" s="13" t="n"/>
      <c r="AT5417" s="13" t="n"/>
      <c r="AU5417" s="13" t="n"/>
    </row>
    <row r="5418">
      <c r="C5418" s="13" t="n">
        <v>161</v>
      </c>
      <c r="D5418" s="18">
        <f>Retailers_stock_balance!D9180</f>
        <v/>
      </c>
      <c r="E5418" s="18">
        <f>Retailers_stock_balance!E9180</f>
        <v/>
      </c>
      <c r="F5418" s="18">
        <f>Retailers_stock_balance!F9180</f>
        <v/>
      </c>
      <c r="T5418" s="14">
        <f>IF(F5417=24,SUM(D5418:F5607),"")</f>
        <v/>
      </c>
      <c r="U5418" s="14" t="n">
        <v>0</v>
      </c>
      <c r="V5418" s="14">
        <f>IF(T5418="","",T5418-U5418)</f>
        <v/>
      </c>
      <c r="AS5418" s="13" t="n"/>
      <c r="AT5418" s="13" t="n"/>
      <c r="AU5418" s="13" t="n"/>
    </row>
    <row r="5419">
      <c r="C5419" s="13" t="n">
        <v>162</v>
      </c>
      <c r="D5419" s="18">
        <f>Retailers_stock_balance!D9181</f>
        <v/>
      </c>
      <c r="E5419" s="18">
        <f>Retailers_stock_balance!E9181</f>
        <v/>
      </c>
      <c r="F5419" s="18">
        <f>Retailers_stock_balance!F9181</f>
        <v/>
      </c>
      <c r="T5419" s="14">
        <f>IF(F5418=24,SUM(D5419:F5608),"")</f>
        <v/>
      </c>
      <c r="U5419" s="14" t="n">
        <v>0</v>
      </c>
      <c r="V5419" s="14">
        <f>IF(T5419="","",T5419-U5419)</f>
        <v/>
      </c>
      <c r="AS5419" s="13" t="n"/>
      <c r="AT5419" s="13" t="n"/>
      <c r="AU5419" s="13" t="n"/>
    </row>
    <row r="5420">
      <c r="C5420" s="13" t="n">
        <v>163</v>
      </c>
      <c r="D5420" s="18">
        <f>Retailers_stock_balance!D9182</f>
        <v/>
      </c>
      <c r="E5420" s="18">
        <f>Retailers_stock_balance!E9182</f>
        <v/>
      </c>
      <c r="F5420" s="18">
        <f>Retailers_stock_balance!F9182</f>
        <v/>
      </c>
      <c r="T5420" s="14">
        <f>IF(F5419=24,SUM(D5420:F5609),"")</f>
        <v/>
      </c>
      <c r="U5420" s="14" t="n">
        <v>0</v>
      </c>
      <c r="V5420" s="14">
        <f>IF(T5420="","",T5420-U5420)</f>
        <v/>
      </c>
      <c r="AS5420" s="13" t="n"/>
      <c r="AT5420" s="13" t="n"/>
      <c r="AU5420" s="13" t="n"/>
    </row>
    <row r="5421">
      <c r="C5421" s="13" t="n">
        <v>164</v>
      </c>
      <c r="D5421" s="18">
        <f>Retailers_stock_balance!D9183</f>
        <v/>
      </c>
      <c r="E5421" s="18">
        <f>Retailers_stock_balance!E9183</f>
        <v/>
      </c>
      <c r="F5421" s="18">
        <f>Retailers_stock_balance!F9183</f>
        <v/>
      </c>
      <c r="T5421" s="14">
        <f>IF(F5420=24,SUM(D5421:F5610),"")</f>
        <v/>
      </c>
      <c r="U5421" s="14" t="n">
        <v>0</v>
      </c>
      <c r="V5421" s="14">
        <f>IF(T5421="","",T5421-U5421)</f>
        <v/>
      </c>
      <c r="AS5421" s="13" t="n"/>
      <c r="AT5421" s="13" t="n"/>
      <c r="AU5421" s="13" t="n"/>
    </row>
    <row r="5422">
      <c r="C5422" s="13" t="n">
        <v>165</v>
      </c>
      <c r="D5422" s="18">
        <f>Retailers_stock_balance!D9184</f>
        <v/>
      </c>
      <c r="E5422" s="18">
        <f>Retailers_stock_balance!E9184</f>
        <v/>
      </c>
      <c r="F5422" s="18">
        <f>Retailers_stock_balance!F9184</f>
        <v/>
      </c>
      <c r="T5422" s="14">
        <f>IF(F5421=24,SUM(D5422:F5611),"")</f>
        <v/>
      </c>
      <c r="U5422" s="14" t="n">
        <v>0</v>
      </c>
      <c r="V5422" s="14">
        <f>IF(T5422="","",T5422-U5422)</f>
        <v/>
      </c>
      <c r="AS5422" s="13" t="n"/>
      <c r="AT5422" s="13" t="n"/>
      <c r="AU5422" s="13" t="n"/>
    </row>
    <row r="5423">
      <c r="C5423" s="13" t="n">
        <v>166</v>
      </c>
      <c r="D5423" s="18">
        <f>Retailers_stock_balance!D9185</f>
        <v/>
      </c>
      <c r="E5423" s="18">
        <f>Retailers_stock_balance!E9185</f>
        <v/>
      </c>
      <c r="F5423" s="18">
        <f>Retailers_stock_balance!F9185</f>
        <v/>
      </c>
      <c r="T5423" s="14">
        <f>IF(F5422=24,SUM(D5423:F5612),"")</f>
        <v/>
      </c>
      <c r="U5423" s="14" t="n">
        <v>0</v>
      </c>
      <c r="V5423" s="14">
        <f>IF(T5423="","",T5423-U5423)</f>
        <v/>
      </c>
      <c r="AS5423" s="13" t="n"/>
      <c r="AT5423" s="13" t="n"/>
      <c r="AU5423" s="13" t="n"/>
    </row>
    <row r="5424">
      <c r="C5424" s="13" t="n">
        <v>167</v>
      </c>
      <c r="D5424" s="18">
        <f>Retailers_stock_balance!D9186</f>
        <v/>
      </c>
      <c r="E5424" s="18">
        <f>Retailers_stock_balance!E9186</f>
        <v/>
      </c>
      <c r="F5424" s="18">
        <f>Retailers_stock_balance!F9186</f>
        <v/>
      </c>
      <c r="T5424" s="14">
        <f>IF(F5423=24,SUM(D5424:F5613),"")</f>
        <v/>
      </c>
      <c r="U5424" s="14" t="n">
        <v>0</v>
      </c>
      <c r="V5424" s="14">
        <f>IF(T5424="","",T5424-U5424)</f>
        <v/>
      </c>
      <c r="AS5424" s="13" t="n"/>
      <c r="AT5424" s="13" t="n"/>
      <c r="AU5424" s="13" t="n"/>
    </row>
    <row r="5425">
      <c r="C5425" s="13" t="n">
        <v>168</v>
      </c>
      <c r="D5425" s="18">
        <f>Retailers_stock_balance!D9187</f>
        <v/>
      </c>
      <c r="E5425" s="18">
        <f>Retailers_stock_balance!E9187</f>
        <v/>
      </c>
      <c r="F5425" s="18">
        <f>Retailers_stock_balance!F9187</f>
        <v/>
      </c>
      <c r="T5425" s="14">
        <f>IF(F5424=24,SUM(D5425:F5614),"")</f>
        <v/>
      </c>
      <c r="U5425" s="14" t="n">
        <v>0</v>
      </c>
      <c r="V5425" s="14">
        <f>IF(T5425="","",T5425-U5425)</f>
        <v/>
      </c>
      <c r="AS5425" s="13" t="n"/>
      <c r="AT5425" s="13" t="n"/>
      <c r="AU5425" s="13" t="n"/>
    </row>
    <row r="5426">
      <c r="C5426" s="13" t="n">
        <v>169</v>
      </c>
      <c r="D5426" s="18">
        <f>Retailers_stock_balance!D9188</f>
        <v/>
      </c>
      <c r="E5426" s="18">
        <f>Retailers_stock_balance!E9188</f>
        <v/>
      </c>
      <c r="F5426" s="18">
        <f>Retailers_stock_balance!F9188</f>
        <v/>
      </c>
      <c r="T5426" s="14">
        <f>IF(F5425=24,SUM(D5426:F5615),"")</f>
        <v/>
      </c>
      <c r="U5426" s="14" t="n">
        <v>0</v>
      </c>
      <c r="V5426" s="14">
        <f>IF(T5426="","",T5426-U5426)</f>
        <v/>
      </c>
      <c r="AS5426" s="13" t="n"/>
      <c r="AT5426" s="13" t="n"/>
      <c r="AU5426" s="13" t="n"/>
    </row>
    <row r="5427">
      <c r="C5427" s="13" t="n">
        <v>170</v>
      </c>
      <c r="D5427" s="18">
        <f>Retailers_stock_balance!D9189</f>
        <v/>
      </c>
      <c r="E5427" s="18">
        <f>Retailers_stock_balance!E9189</f>
        <v/>
      </c>
      <c r="F5427" s="18">
        <f>Retailers_stock_balance!F9189</f>
        <v/>
      </c>
      <c r="T5427" s="14">
        <f>IF(F5426=24,SUM(D5427:F5616),"")</f>
        <v/>
      </c>
      <c r="U5427" s="14" t="n">
        <v>0</v>
      </c>
      <c r="V5427" s="14">
        <f>IF(T5427="","",T5427-U5427)</f>
        <v/>
      </c>
      <c r="AS5427" s="13" t="n"/>
      <c r="AT5427" s="13" t="n"/>
      <c r="AU5427" s="13" t="n"/>
    </row>
    <row r="5428">
      <c r="C5428" s="13" t="n">
        <v>171</v>
      </c>
      <c r="D5428" s="18">
        <f>Retailers_stock_balance!D9190</f>
        <v/>
      </c>
      <c r="E5428" s="18">
        <f>Retailers_stock_balance!E9190</f>
        <v/>
      </c>
      <c r="F5428" s="18">
        <f>Retailers_stock_balance!F9190</f>
        <v/>
      </c>
      <c r="T5428" s="14">
        <f>IF(F5427=24,SUM(D5428:F5617),"")</f>
        <v/>
      </c>
      <c r="U5428" s="14" t="n">
        <v>0</v>
      </c>
      <c r="V5428" s="14">
        <f>IF(T5428="","",T5428-U5428)</f>
        <v/>
      </c>
      <c r="AS5428" s="13" t="n"/>
      <c r="AT5428" s="13" t="n"/>
      <c r="AU5428" s="13" t="n"/>
    </row>
    <row r="5429">
      <c r="C5429" s="13" t="n">
        <v>172</v>
      </c>
      <c r="D5429" s="18">
        <f>Retailers_stock_balance!D9191</f>
        <v/>
      </c>
      <c r="E5429" s="18">
        <f>Retailers_stock_balance!E9191</f>
        <v/>
      </c>
      <c r="F5429" s="18">
        <f>Retailers_stock_balance!F9191</f>
        <v/>
      </c>
      <c r="T5429" s="14">
        <f>IF(F5428=24,SUM(D5429:F5618),"")</f>
        <v/>
      </c>
      <c r="U5429" s="14" t="n">
        <v>0</v>
      </c>
      <c r="V5429" s="14">
        <f>IF(T5429="","",T5429-U5429)</f>
        <v/>
      </c>
      <c r="AS5429" s="13" t="n"/>
      <c r="AT5429" s="13" t="n"/>
      <c r="AU5429" s="13" t="n"/>
    </row>
    <row r="5430">
      <c r="C5430" s="13" t="n">
        <v>173</v>
      </c>
      <c r="D5430" s="18">
        <f>Retailers_stock_balance!D9192</f>
        <v/>
      </c>
      <c r="E5430" s="18">
        <f>Retailers_stock_balance!E9192</f>
        <v/>
      </c>
      <c r="F5430" s="18">
        <f>Retailers_stock_balance!F9192</f>
        <v/>
      </c>
      <c r="T5430" s="14">
        <f>IF(F5429=24,SUM(D5430:F5619),"")</f>
        <v/>
      </c>
      <c r="U5430" s="14" t="n">
        <v>0</v>
      </c>
      <c r="V5430" s="14">
        <f>IF(T5430="","",T5430-U5430)</f>
        <v/>
      </c>
      <c r="AS5430" s="13" t="n"/>
      <c r="AT5430" s="13" t="n"/>
      <c r="AU5430" s="13" t="n"/>
    </row>
    <row r="5431">
      <c r="C5431" s="13" t="n">
        <v>174</v>
      </c>
      <c r="D5431" s="18">
        <f>Retailers_stock_balance!D9193</f>
        <v/>
      </c>
      <c r="E5431" s="18">
        <f>Retailers_stock_balance!E9193</f>
        <v/>
      </c>
      <c r="F5431" s="18">
        <f>Retailers_stock_balance!F9193</f>
        <v/>
      </c>
      <c r="T5431" s="14">
        <f>IF(F5430=24,SUM(D5431:F5620),"")</f>
        <v/>
      </c>
      <c r="U5431" s="14" t="n">
        <v>0</v>
      </c>
      <c r="V5431" s="14">
        <f>IF(T5431="","",T5431-U5431)</f>
        <v/>
      </c>
      <c r="AS5431" s="13" t="n"/>
      <c r="AT5431" s="13" t="n"/>
      <c r="AU5431" s="13" t="n"/>
    </row>
    <row r="5432">
      <c r="C5432" s="13" t="n">
        <v>175</v>
      </c>
      <c r="D5432" s="18">
        <f>Retailers_stock_balance!D9194</f>
        <v/>
      </c>
      <c r="E5432" s="18">
        <f>Retailers_stock_balance!E9194</f>
        <v/>
      </c>
      <c r="F5432" s="18">
        <f>Retailers_stock_balance!F9194</f>
        <v/>
      </c>
      <c r="T5432" s="14">
        <f>IF(F5431=24,SUM(D5432:F5621),"")</f>
        <v/>
      </c>
      <c r="U5432" s="14" t="n">
        <v>0</v>
      </c>
      <c r="V5432" s="14">
        <f>IF(T5432="","",T5432-U5432)</f>
        <v/>
      </c>
      <c r="AS5432" s="13" t="n"/>
      <c r="AT5432" s="13" t="n"/>
      <c r="AU5432" s="13" t="n"/>
    </row>
    <row r="5433">
      <c r="C5433" s="13" t="n">
        <v>176</v>
      </c>
      <c r="D5433" s="18">
        <f>Retailers_stock_balance!D9195</f>
        <v/>
      </c>
      <c r="E5433" s="18">
        <f>Retailers_stock_balance!E9195</f>
        <v/>
      </c>
      <c r="F5433" s="18">
        <f>Retailers_stock_balance!F9195</f>
        <v/>
      </c>
      <c r="T5433" s="14">
        <f>IF(F5432=24,SUM(D5433:F5622),"")</f>
        <v/>
      </c>
      <c r="U5433" s="14" t="n">
        <v>0</v>
      </c>
      <c r="V5433" s="14">
        <f>IF(T5433="","",T5433-U5433)</f>
        <v/>
      </c>
      <c r="AS5433" s="13" t="n"/>
      <c r="AT5433" s="13" t="n"/>
      <c r="AU5433" s="13" t="n"/>
    </row>
    <row r="5434">
      <c r="C5434" s="13" t="n">
        <v>177</v>
      </c>
      <c r="D5434" s="18">
        <f>Retailers_stock_balance!D9196</f>
        <v/>
      </c>
      <c r="E5434" s="18">
        <f>Retailers_stock_balance!E9196</f>
        <v/>
      </c>
      <c r="F5434" s="18">
        <f>Retailers_stock_balance!F9196</f>
        <v/>
      </c>
      <c r="T5434" s="14">
        <f>IF(F5433=24,SUM(D5434:F5623),"")</f>
        <v/>
      </c>
      <c r="U5434" s="14" t="n">
        <v>0</v>
      </c>
      <c r="V5434" s="14">
        <f>IF(T5434="","",T5434-U5434)</f>
        <v/>
      </c>
      <c r="AS5434" s="13" t="n"/>
      <c r="AT5434" s="13" t="n"/>
      <c r="AU5434" s="13" t="n"/>
    </row>
    <row r="5435">
      <c r="C5435" s="13" t="n">
        <v>178</v>
      </c>
      <c r="D5435" s="18">
        <f>Retailers_stock_balance!D9197</f>
        <v/>
      </c>
      <c r="E5435" s="18">
        <f>Retailers_stock_balance!E9197</f>
        <v/>
      </c>
      <c r="F5435" s="18">
        <f>Retailers_stock_balance!F9197</f>
        <v/>
      </c>
      <c r="T5435" s="14">
        <f>IF(F5434=24,SUM(D5435:F5624),"")</f>
        <v/>
      </c>
      <c r="U5435" s="14" t="n">
        <v>0</v>
      </c>
      <c r="V5435" s="14">
        <f>IF(T5435="","",T5435-U5435)</f>
        <v/>
      </c>
      <c r="AS5435" s="13" t="n"/>
      <c r="AT5435" s="13" t="n"/>
      <c r="AU5435" s="13" t="n"/>
    </row>
    <row r="5436">
      <c r="C5436" s="13" t="n">
        <v>179</v>
      </c>
      <c r="D5436" s="18">
        <f>Retailers_stock_balance!D9198</f>
        <v/>
      </c>
      <c r="E5436" s="18">
        <f>Retailers_stock_balance!E9198</f>
        <v/>
      </c>
      <c r="F5436" s="18">
        <f>Retailers_stock_balance!F9198</f>
        <v/>
      </c>
      <c r="T5436" s="14">
        <f>IF(F5435=24,SUM(D5436:F5625),"")</f>
        <v/>
      </c>
      <c r="U5436" s="14" t="n">
        <v>0</v>
      </c>
      <c r="V5436" s="14">
        <f>IF(T5436="","",T5436-U5436)</f>
        <v/>
      </c>
      <c r="AS5436" s="13" t="n"/>
      <c r="AT5436" s="13" t="n"/>
      <c r="AU5436" s="13" t="n"/>
    </row>
    <row r="5437">
      <c r="C5437" s="13" t="n">
        <v>180</v>
      </c>
      <c r="D5437" s="18">
        <f>Retailers_stock_balance!D9199</f>
        <v/>
      </c>
      <c r="E5437" s="18">
        <f>Retailers_stock_balance!E9199</f>
        <v/>
      </c>
      <c r="F5437" s="18">
        <f>Retailers_stock_balance!F9199</f>
        <v/>
      </c>
      <c r="T5437" s="14">
        <f>IF(F5436=24,SUM(D5437:F5626),"")</f>
        <v/>
      </c>
      <c r="U5437" s="14" t="n">
        <v>0</v>
      </c>
      <c r="V5437" s="14">
        <f>IF(T5437="","",T5437-U5437)</f>
        <v/>
      </c>
      <c r="AS5437" s="13" t="n"/>
      <c r="AT5437" s="13" t="n"/>
      <c r="AU5437" s="13" t="n"/>
    </row>
    <row r="5438">
      <c r="C5438" s="13" t="n">
        <v>181</v>
      </c>
      <c r="D5438" s="18">
        <f>Retailers_stock_balance!D9200</f>
        <v/>
      </c>
      <c r="E5438" s="18">
        <f>Retailers_stock_balance!E9200</f>
        <v/>
      </c>
      <c r="F5438" s="18">
        <f>Retailers_stock_balance!F9200</f>
        <v/>
      </c>
      <c r="T5438" s="14">
        <f>IF(F5437=24,SUM(D5438:F5627),"")</f>
        <v/>
      </c>
      <c r="U5438" s="14" t="n">
        <v>0</v>
      </c>
      <c r="V5438" s="14">
        <f>IF(T5438="","",T5438-U5438)</f>
        <v/>
      </c>
      <c r="AS5438" s="13" t="n"/>
      <c r="AT5438" s="13" t="n"/>
      <c r="AU5438" s="13" t="n"/>
    </row>
    <row r="5439">
      <c r="C5439" s="13" t="n">
        <v>182</v>
      </c>
      <c r="D5439" s="18">
        <f>Retailers_stock_balance!D9201</f>
        <v/>
      </c>
      <c r="E5439" s="18">
        <f>Retailers_stock_balance!E9201</f>
        <v/>
      </c>
      <c r="F5439" s="18">
        <f>Retailers_stock_balance!F9201</f>
        <v/>
      </c>
      <c r="T5439" s="14">
        <f>IF(F5438=24,SUM(D5439:F5628),"")</f>
        <v/>
      </c>
      <c r="U5439" s="14" t="n">
        <v>0</v>
      </c>
      <c r="V5439" s="14">
        <f>IF(T5439="","",T5439-U5439)</f>
        <v/>
      </c>
      <c r="AS5439" s="13" t="n"/>
      <c r="AT5439" s="13" t="n"/>
      <c r="AU5439" s="13" t="n"/>
    </row>
    <row r="5440">
      <c r="C5440" s="13" t="n">
        <v>183</v>
      </c>
      <c r="D5440" s="18">
        <f>Retailers_stock_balance!D9202</f>
        <v/>
      </c>
      <c r="E5440" s="18">
        <f>Retailers_stock_balance!E9202</f>
        <v/>
      </c>
      <c r="F5440" s="18">
        <f>Retailers_stock_balance!F9202</f>
        <v/>
      </c>
      <c r="T5440" s="14">
        <f>IF(F5439=24,SUM(D5440:F5629),"")</f>
        <v/>
      </c>
      <c r="U5440" s="14" t="n">
        <v>0</v>
      </c>
      <c r="V5440" s="14">
        <f>IF(T5440="","",T5440-U5440)</f>
        <v/>
      </c>
      <c r="AS5440" s="13" t="n"/>
      <c r="AT5440" s="13" t="n"/>
      <c r="AU5440" s="13" t="n"/>
    </row>
    <row r="5441">
      <c r="C5441" s="13" t="n">
        <v>184</v>
      </c>
      <c r="D5441" s="18">
        <f>Retailers_stock_balance!D9203</f>
        <v/>
      </c>
      <c r="E5441" s="18">
        <f>Retailers_stock_balance!E9203</f>
        <v/>
      </c>
      <c r="F5441" s="18">
        <f>Retailers_stock_balance!F9203</f>
        <v/>
      </c>
      <c r="T5441" s="14">
        <f>IF(F5440=24,SUM(D5441:F5630),"")</f>
        <v/>
      </c>
      <c r="U5441" s="14" t="n">
        <v>0</v>
      </c>
      <c r="V5441" s="14">
        <f>IF(T5441="","",T5441-U5441)</f>
        <v/>
      </c>
      <c r="AS5441" s="13" t="n"/>
      <c r="AT5441" s="13" t="n"/>
      <c r="AU5441" s="13" t="n"/>
    </row>
    <row r="5442">
      <c r="C5442" s="13" t="n">
        <v>185</v>
      </c>
      <c r="D5442" s="18">
        <f>Retailers_stock_balance!D9204</f>
        <v/>
      </c>
      <c r="E5442" s="18">
        <f>Retailers_stock_balance!E9204</f>
        <v/>
      </c>
      <c r="F5442" s="18">
        <f>Retailers_stock_balance!F9204</f>
        <v/>
      </c>
      <c r="T5442" s="14">
        <f>IF(F5441=24,SUM(D5442:F5631),"")</f>
        <v/>
      </c>
      <c r="U5442" s="14" t="n">
        <v>0</v>
      </c>
      <c r="V5442" s="14">
        <f>IF(T5442="","",T5442-U5442)</f>
        <v/>
      </c>
      <c r="AS5442" s="13" t="n"/>
      <c r="AT5442" s="13" t="n"/>
      <c r="AU5442" s="13" t="n"/>
    </row>
    <row r="5443">
      <c r="C5443" s="13" t="n">
        <v>186</v>
      </c>
      <c r="D5443" s="18">
        <f>Retailers_stock_balance!D9205</f>
        <v/>
      </c>
      <c r="E5443" s="18">
        <f>Retailers_stock_balance!E9205</f>
        <v/>
      </c>
      <c r="F5443" s="18">
        <f>Retailers_stock_balance!F9205</f>
        <v/>
      </c>
      <c r="T5443" s="14">
        <f>IF(F5442=24,SUM(D5443:F5632),"")</f>
        <v/>
      </c>
      <c r="U5443" s="14" t="n">
        <v>0</v>
      </c>
      <c r="V5443" s="14">
        <f>IF(T5443="","",T5443-U5443)</f>
        <v/>
      </c>
      <c r="AS5443" s="13" t="n"/>
      <c r="AT5443" s="13" t="n"/>
      <c r="AU5443" s="13" t="n"/>
    </row>
    <row r="5444">
      <c r="C5444" s="13" t="n">
        <v>187</v>
      </c>
      <c r="D5444" s="18">
        <f>Retailers_stock_balance!D9206</f>
        <v/>
      </c>
      <c r="E5444" s="18">
        <f>Retailers_stock_balance!E9206</f>
        <v/>
      </c>
      <c r="F5444" s="18">
        <f>Retailers_stock_balance!F9206</f>
        <v/>
      </c>
      <c r="T5444" s="14">
        <f>IF(F5443=24,SUM(D5444:F5633),"")</f>
        <v/>
      </c>
      <c r="U5444" s="14" t="n">
        <v>0</v>
      </c>
      <c r="V5444" s="14">
        <f>IF(T5444="","",T5444-U5444)</f>
        <v/>
      </c>
      <c r="AS5444" s="13" t="n"/>
      <c r="AT5444" s="13" t="n"/>
      <c r="AU5444" s="13" t="n"/>
    </row>
    <row r="5445">
      <c r="C5445" s="13" t="n">
        <v>188</v>
      </c>
      <c r="D5445" s="18">
        <f>Retailers_stock_balance!D9207</f>
        <v/>
      </c>
      <c r="E5445" s="18">
        <f>Retailers_stock_balance!E9207</f>
        <v/>
      </c>
      <c r="F5445" s="18">
        <f>Retailers_stock_balance!F9207</f>
        <v/>
      </c>
      <c r="T5445" s="14">
        <f>IF(F5444=24,SUM(D5445:F5634),"")</f>
        <v/>
      </c>
      <c r="U5445" s="14" t="n">
        <v>0</v>
      </c>
      <c r="V5445" s="14">
        <f>IF(T5445="","",T5445-U5445)</f>
        <v/>
      </c>
      <c r="AS5445" s="13" t="n"/>
      <c r="AT5445" s="13" t="n"/>
      <c r="AU5445" s="13" t="n"/>
    </row>
    <row r="5446">
      <c r="C5446" s="13" t="n">
        <v>189</v>
      </c>
      <c r="D5446" s="18">
        <f>Retailers_stock_balance!D9208</f>
        <v/>
      </c>
      <c r="E5446" s="18">
        <f>Retailers_stock_balance!E9208</f>
        <v/>
      </c>
      <c r="F5446" s="18">
        <f>Retailers_stock_balance!F9208</f>
        <v/>
      </c>
      <c r="T5446" s="14">
        <f>IF(F5445=24,SUM(D5446:F5635),"")</f>
        <v/>
      </c>
      <c r="U5446" s="14" t="n">
        <v>0</v>
      </c>
      <c r="V5446" s="14">
        <f>IF(T5446="","",T5446-U5446)</f>
        <v/>
      </c>
      <c r="AS5446" s="13" t="n"/>
      <c r="AT5446" s="13" t="n"/>
      <c r="AU5446" s="13" t="n"/>
    </row>
    <row r="5447">
      <c r="C5447" s="13" t="n">
        <v>190</v>
      </c>
      <c r="D5447" s="18">
        <f>Retailers_stock_balance!D9209</f>
        <v/>
      </c>
      <c r="E5447" s="18">
        <f>Retailers_stock_balance!E9209</f>
        <v/>
      </c>
      <c r="F5447" s="18">
        <f>Retailers_stock_balance!F9209</f>
        <v/>
      </c>
      <c r="T5447" s="14">
        <f>IF(F5446=24,SUM(D5447:F5636),"")</f>
        <v/>
      </c>
      <c r="U5447" s="14" t="n">
        <v>0</v>
      </c>
      <c r="V5447" s="14">
        <f>IF(T5447="","",T5447-U5447)</f>
        <v/>
      </c>
      <c r="AS5447" s="13" t="n"/>
      <c r="AT5447" s="13" t="n"/>
      <c r="AU5447" s="13" t="n"/>
    </row>
    <row r="5448">
      <c r="C5448" s="13" t="n">
        <v>191</v>
      </c>
      <c r="D5448" s="18">
        <f>Retailers_stock_balance!D9210</f>
        <v/>
      </c>
      <c r="E5448" s="18">
        <f>Retailers_stock_balance!E9210</f>
        <v/>
      </c>
      <c r="F5448" s="18">
        <f>Retailers_stock_balance!F9210</f>
        <v/>
      </c>
      <c r="T5448" s="14">
        <f>IF(F5447=24,SUM(D5448:F5637),"")</f>
        <v/>
      </c>
      <c r="U5448" s="14" t="n">
        <v>0</v>
      </c>
      <c r="V5448" s="14">
        <f>IF(T5448="","",T5448-U5448)</f>
        <v/>
      </c>
      <c r="AS5448" s="13" t="n"/>
      <c r="AT5448" s="13" t="n"/>
      <c r="AU5448" s="13" t="n"/>
    </row>
    <row r="5449">
      <c r="C5449" s="13" t="n">
        <v>192</v>
      </c>
      <c r="D5449" s="18">
        <f>Retailers_stock_balance!D9211</f>
        <v/>
      </c>
      <c r="E5449" s="18">
        <f>Retailers_stock_balance!E9211</f>
        <v/>
      </c>
      <c r="F5449" s="18">
        <f>Retailers_stock_balance!F9211</f>
        <v/>
      </c>
      <c r="T5449" s="14">
        <f>IF(F5448=24,SUM(D5449:F5638),"")</f>
        <v/>
      </c>
      <c r="U5449" s="14" t="n">
        <v>0</v>
      </c>
      <c r="V5449" s="14">
        <f>IF(T5449="","",T5449-U5449)</f>
        <v/>
      </c>
      <c r="AS5449" s="13" t="n"/>
      <c r="AT5449" s="13" t="n"/>
      <c r="AU5449" s="13" t="n"/>
    </row>
    <row r="5450">
      <c r="C5450" s="13" t="n">
        <v>193</v>
      </c>
      <c r="D5450" s="18">
        <f>Retailers_stock_balance!D9212</f>
        <v/>
      </c>
      <c r="E5450" s="18">
        <f>Retailers_stock_balance!E9212</f>
        <v/>
      </c>
      <c r="F5450" s="18">
        <f>Retailers_stock_balance!F9212</f>
        <v/>
      </c>
      <c r="T5450" s="14">
        <f>IF(F5449=24,SUM(D5450:F5639),"")</f>
        <v/>
      </c>
      <c r="U5450" s="14" t="n">
        <v>0</v>
      </c>
      <c r="V5450" s="14">
        <f>IF(T5450="","",T5450-U5450)</f>
        <v/>
      </c>
      <c r="AS5450" s="13" t="n"/>
      <c r="AT5450" s="13" t="n"/>
      <c r="AU5450" s="13" t="n"/>
    </row>
    <row r="5451">
      <c r="C5451" s="13" t="n">
        <v>194</v>
      </c>
      <c r="D5451" s="18">
        <f>Retailers_stock_balance!D9213</f>
        <v/>
      </c>
      <c r="E5451" s="18">
        <f>Retailers_stock_balance!E9213</f>
        <v/>
      </c>
      <c r="F5451" s="18">
        <f>Retailers_stock_balance!F9213</f>
        <v/>
      </c>
      <c r="T5451" s="14">
        <f>IF(F5450=24,SUM(D5451:F5640),"")</f>
        <v/>
      </c>
      <c r="U5451" s="14" t="n">
        <v>0</v>
      </c>
      <c r="V5451" s="14">
        <f>IF(T5451="","",T5451-U5451)</f>
        <v/>
      </c>
      <c r="AS5451" s="13" t="n"/>
      <c r="AT5451" s="13" t="n"/>
      <c r="AU5451" s="13" t="n"/>
    </row>
    <row r="5452">
      <c r="C5452" s="13" t="n">
        <v>195</v>
      </c>
      <c r="D5452" s="18">
        <f>Retailers_stock_balance!D9214</f>
        <v/>
      </c>
      <c r="E5452" s="18">
        <f>Retailers_stock_balance!E9214</f>
        <v/>
      </c>
      <c r="F5452" s="18">
        <f>Retailers_stock_balance!F9214</f>
        <v/>
      </c>
      <c r="T5452" s="14">
        <f>IF(F5451=24,SUM(D5452:F5641),"")</f>
        <v/>
      </c>
      <c r="U5452" s="14" t="n">
        <v>0</v>
      </c>
      <c r="V5452" s="14">
        <f>IF(T5452="","",T5452-U5452)</f>
        <v/>
      </c>
      <c r="AS5452" s="13" t="n"/>
      <c r="AT5452" s="13" t="n"/>
      <c r="AU5452" s="13" t="n"/>
    </row>
    <row r="5453">
      <c r="C5453" s="13" t="n">
        <v>196</v>
      </c>
      <c r="D5453" s="18">
        <f>Retailers_stock_balance!D9215</f>
        <v/>
      </c>
      <c r="E5453" s="18">
        <f>Retailers_stock_balance!E9215</f>
        <v/>
      </c>
      <c r="F5453" s="18">
        <f>Retailers_stock_balance!F9215</f>
        <v/>
      </c>
      <c r="T5453" s="14">
        <f>IF(F5452=24,SUM(D5453:F5642),"")</f>
        <v/>
      </c>
      <c r="U5453" s="14" t="n">
        <v>0</v>
      </c>
      <c r="V5453" s="14">
        <f>IF(T5453="","",T5453-U5453)</f>
        <v/>
      </c>
      <c r="AS5453" s="13" t="n"/>
      <c r="AT5453" s="13" t="n"/>
      <c r="AU5453" s="13" t="n"/>
    </row>
    <row r="5454">
      <c r="C5454" s="13" t="n">
        <v>197</v>
      </c>
      <c r="D5454" s="18">
        <f>Retailers_stock_balance!D9216</f>
        <v/>
      </c>
      <c r="E5454" s="18">
        <f>Retailers_stock_balance!E9216</f>
        <v/>
      </c>
      <c r="F5454" s="18">
        <f>Retailers_stock_balance!F9216</f>
        <v/>
      </c>
      <c r="T5454" s="14">
        <f>IF(F5453=24,SUM(D5454:F5643),"")</f>
        <v/>
      </c>
      <c r="U5454" s="14" t="n">
        <v>0</v>
      </c>
      <c r="V5454" s="14">
        <f>IF(T5454="","",T5454-U5454)</f>
        <v/>
      </c>
      <c r="AS5454" s="13" t="n"/>
      <c r="AT5454" s="13" t="n"/>
      <c r="AU5454" s="13" t="n"/>
    </row>
    <row r="5455">
      <c r="C5455" s="13" t="n">
        <v>198</v>
      </c>
      <c r="D5455" s="18">
        <f>Retailers_stock_balance!D9217</f>
        <v/>
      </c>
      <c r="E5455" s="18">
        <f>Retailers_stock_balance!E9217</f>
        <v/>
      </c>
      <c r="F5455" s="18">
        <f>Retailers_stock_balance!F9217</f>
        <v/>
      </c>
      <c r="T5455" s="14">
        <f>IF(F5454=24,SUM(D5455:F5644),"")</f>
        <v/>
      </c>
      <c r="U5455" s="14" t="n">
        <v>0</v>
      </c>
      <c r="V5455" s="14">
        <f>IF(T5455="","",T5455-U5455)</f>
        <v/>
      </c>
      <c r="AS5455" s="13" t="n"/>
      <c r="AT5455" s="13" t="n"/>
      <c r="AU5455" s="13" t="n"/>
    </row>
    <row r="5456">
      <c r="T5456" s="14">
        <f>IF(F5455=24,SUM(D5456:F5645),"")</f>
        <v/>
      </c>
      <c r="U5456" s="14" t="n">
        <v>0</v>
      </c>
      <c r="V5456" s="14">
        <f>IF(T5456="","",T5456-U5456)</f>
        <v/>
      </c>
      <c r="AS5456" s="13" t="n"/>
      <c r="AT5456" s="13" t="n"/>
      <c r="AU5456" s="13" t="n"/>
    </row>
    <row r="5457">
      <c r="C5457" s="13" t="inlineStr">
        <is>
          <t>vMaxNumOfCyclesd</t>
        </is>
      </c>
      <c r="D5457" s="13" t="n">
        <v>22</v>
      </c>
      <c r="E5457" s="13" t="n">
        <v>23</v>
      </c>
      <c r="F5457" s="13" t="n">
        <v>24</v>
      </c>
      <c r="T5457" s="14">
        <f>IF(F5456=24,SUM(D5457:F5646),"")</f>
        <v/>
      </c>
      <c r="U5457" s="14" t="n">
        <v>0</v>
      </c>
      <c r="V5457" s="14">
        <f>IF(T5457="","",T5457-U5457)</f>
        <v/>
      </c>
      <c r="AS5457" s="13" t="n"/>
      <c r="AT5457" s="13" t="n"/>
      <c r="AU5457" s="13" t="n"/>
    </row>
    <row r="5458">
      <c r="C5458" s="13" t="n">
        <v>9</v>
      </c>
      <c r="D5458" s="13">
        <f>Retailers_stock_balance!D9220</f>
        <v/>
      </c>
      <c r="E5458" s="13">
        <f>Retailers_stock_balance!E9220</f>
        <v/>
      </c>
      <c r="F5458" s="13">
        <f>Retailers_stock_balance!F9220</f>
        <v/>
      </c>
      <c r="T5458" s="14">
        <f>IF(F5457=24,SUM(D5458:F5647),"")</f>
        <v/>
      </c>
      <c r="U5458" s="14" t="n">
        <v>0</v>
      </c>
      <c r="V5458" s="14">
        <f>IF(T5458="","",T5458-U5458)</f>
        <v/>
      </c>
      <c r="AS5458" s="13" t="n"/>
      <c r="AT5458" s="13" t="n"/>
      <c r="AU5458" s="13" t="n"/>
    </row>
    <row r="5459">
      <c r="C5459" s="13" t="n">
        <v>10</v>
      </c>
      <c r="D5459" s="13">
        <f>Retailers_stock_balance!D9221</f>
        <v/>
      </c>
      <c r="E5459" s="13">
        <f>Retailers_stock_balance!E9221</f>
        <v/>
      </c>
      <c r="F5459" s="13">
        <f>Retailers_stock_balance!F9221</f>
        <v/>
      </c>
      <c r="T5459" s="14">
        <f>IF(F5458=24,SUM(D5459:F5648),"")</f>
        <v/>
      </c>
      <c r="U5459" s="14" t="n">
        <v>0</v>
      </c>
      <c r="V5459" s="14">
        <f>IF(T5459="","",T5459-U5459)</f>
        <v/>
      </c>
      <c r="AS5459" s="13" t="n">
        <v>121</v>
      </c>
      <c r="AT5459" s="13" t="inlineStr">
        <is>
          <t>vMaxNumOfCyclesf</t>
        </is>
      </c>
      <c r="AU5459" s="13" t="n">
        <v>16</v>
      </c>
    </row>
    <row r="5460">
      <c r="C5460" s="13" t="n">
        <v>11</v>
      </c>
      <c r="D5460" s="13">
        <f>Retailers_stock_balance!D9222</f>
        <v/>
      </c>
      <c r="E5460" s="13">
        <f>Retailers_stock_balance!E9222</f>
        <v/>
      </c>
      <c r="F5460" s="13">
        <f>Retailers_stock_balance!F9222</f>
        <v/>
      </c>
      <c r="T5460" s="14">
        <f>IF(F5459=24,SUM(D5460:F5649),"")</f>
        <v/>
      </c>
      <c r="U5460" s="14" t="n">
        <v>0</v>
      </c>
      <c r="V5460" s="14">
        <f>IF(T5460="","",T5460-U5460)</f>
        <v/>
      </c>
      <c r="AS5460" s="13" t="n">
        <v>122</v>
      </c>
      <c r="AT5460" s="13" t="n"/>
      <c r="AU5460" s="13" t="inlineStr">
        <is>
          <t>NOVOFactories_stock_balance!D289</t>
        </is>
      </c>
    </row>
    <row r="5461">
      <c r="C5461" s="13" t="n">
        <v>12</v>
      </c>
      <c r="D5461" s="13">
        <f>Retailers_stock_balance!D9223</f>
        <v/>
      </c>
      <c r="E5461" s="13">
        <f>Retailers_stock_balance!E9223</f>
        <v/>
      </c>
      <c r="F5461" s="13">
        <f>Retailers_stock_balance!F9223</f>
        <v/>
      </c>
      <c r="T5461" s="14">
        <f>IF(F5460=24,SUM(D5461:F5650),"")</f>
        <v/>
      </c>
      <c r="U5461" s="14" t="n">
        <v>0</v>
      </c>
      <c r="V5461" s="14">
        <f>IF(T5461="","",T5461-U5461)</f>
        <v/>
      </c>
      <c r="AS5461" s="13" t="n"/>
      <c r="AT5461" s="13" t="n"/>
      <c r="AU5461" s="13" t="n"/>
    </row>
    <row r="5462">
      <c r="C5462" s="13" t="n">
        <v>13</v>
      </c>
      <c r="D5462" s="13">
        <f>Retailers_stock_balance!D9224</f>
        <v/>
      </c>
      <c r="E5462" s="13">
        <f>Retailers_stock_balance!E9224</f>
        <v/>
      </c>
      <c r="F5462" s="13">
        <f>Retailers_stock_balance!F9224</f>
        <v/>
      </c>
      <c r="T5462" s="14">
        <f>IF(F5461=24,SUM(D5462:F5651),"")</f>
        <v/>
      </c>
      <c r="U5462" s="14" t="n">
        <v>0</v>
      </c>
      <c r="V5462" s="14">
        <f>IF(T5462="","",T5462-U5462)</f>
        <v/>
      </c>
      <c r="AS5462" s="13" t="n"/>
      <c r="AT5462" s="13" t="n"/>
      <c r="AU5462" s="13" t="n"/>
    </row>
    <row r="5463">
      <c r="C5463" s="13" t="n">
        <v>14</v>
      </c>
      <c r="D5463" s="13">
        <f>Retailers_stock_balance!D9225</f>
        <v/>
      </c>
      <c r="E5463" s="13">
        <f>Retailers_stock_balance!E9225</f>
        <v/>
      </c>
      <c r="F5463" s="13">
        <f>Retailers_stock_balance!F9225</f>
        <v/>
      </c>
      <c r="T5463" s="14">
        <f>IF(F5462=24,SUM(D5463:F5652),"")</f>
        <v/>
      </c>
      <c r="U5463" s="14" t="n">
        <v>0</v>
      </c>
      <c r="V5463" s="14">
        <f>IF(T5463="","",T5463-U5463)</f>
        <v/>
      </c>
      <c r="AS5463" s="13" t="n"/>
      <c r="AT5463" s="13" t="n"/>
      <c r="AU5463" s="13" t="n"/>
    </row>
    <row r="5464">
      <c r="C5464" s="13" t="n">
        <v>15</v>
      </c>
      <c r="D5464" s="13">
        <f>Retailers_stock_balance!D9226</f>
        <v/>
      </c>
      <c r="E5464" s="13">
        <f>Retailers_stock_balance!E9226</f>
        <v/>
      </c>
      <c r="F5464" s="13">
        <f>Retailers_stock_balance!F9226</f>
        <v/>
      </c>
      <c r="T5464" s="14">
        <f>IF(F5463=24,SUM(D5464:F5653),"")</f>
        <v/>
      </c>
      <c r="U5464" s="14" t="n">
        <v>0</v>
      </c>
      <c r="V5464" s="14">
        <f>IF(T5464="","",T5464-U5464)</f>
        <v/>
      </c>
      <c r="AS5464" s="13" t="n"/>
      <c r="AT5464" s="13" t="n"/>
      <c r="AU5464" s="13" t="n"/>
    </row>
    <row r="5465">
      <c r="C5465" s="13" t="n">
        <v>16</v>
      </c>
      <c r="D5465" s="13">
        <f>Retailers_stock_balance!D9227</f>
        <v/>
      </c>
      <c r="E5465" s="13">
        <f>Retailers_stock_balance!E9227</f>
        <v/>
      </c>
      <c r="F5465" s="13">
        <f>Retailers_stock_balance!F9227</f>
        <v/>
      </c>
      <c r="T5465" s="14">
        <f>IF(F5464=24,SUM(D5465:F5654),"")</f>
        <v/>
      </c>
      <c r="U5465" s="14" t="n">
        <v>0</v>
      </c>
      <c r="V5465" s="14">
        <f>IF(T5465="","",T5465-U5465)</f>
        <v/>
      </c>
      <c r="AS5465" s="13" t="n"/>
      <c r="AT5465" s="13" t="n"/>
      <c r="AU5465" s="13" t="n"/>
    </row>
    <row r="5466">
      <c r="C5466" s="13" t="n">
        <v>17</v>
      </c>
      <c r="D5466" s="13">
        <f>Retailers_stock_balance!D9228</f>
        <v/>
      </c>
      <c r="E5466" s="13">
        <f>Retailers_stock_balance!E9228</f>
        <v/>
      </c>
      <c r="F5466" s="13">
        <f>Retailers_stock_balance!F9228</f>
        <v/>
      </c>
      <c r="T5466" s="14">
        <f>IF(F5465=24,SUM(D5466:F5655),"")</f>
        <v/>
      </c>
      <c r="U5466" s="14" t="n">
        <v>0</v>
      </c>
      <c r="V5466" s="14">
        <f>IF(T5466="","",T5466-U5466)</f>
        <v/>
      </c>
      <c r="AS5466" s="13" t="n"/>
      <c r="AT5466" s="13" t="n"/>
      <c r="AU5466" s="13" t="n"/>
    </row>
    <row r="5467">
      <c r="C5467" s="13" t="n">
        <v>18</v>
      </c>
      <c r="D5467" s="13">
        <f>Retailers_stock_balance!D9229</f>
        <v/>
      </c>
      <c r="E5467" s="13">
        <f>Retailers_stock_balance!E9229</f>
        <v/>
      </c>
      <c r="F5467" s="13">
        <f>Retailers_stock_balance!F9229</f>
        <v/>
      </c>
      <c r="T5467" s="14">
        <f>IF(F5466=24,SUM(D5467:F5656),"")</f>
        <v/>
      </c>
      <c r="U5467" s="14" t="n">
        <v>0</v>
      </c>
      <c r="V5467" s="14">
        <f>IF(T5467="","",T5467-U5467)</f>
        <v/>
      </c>
      <c r="AS5467" s="13" t="n"/>
      <c r="AT5467" s="13" t="n"/>
      <c r="AU5467" s="13" t="n"/>
    </row>
    <row r="5468">
      <c r="C5468" s="13" t="n">
        <v>19</v>
      </c>
      <c r="D5468" s="13">
        <f>Retailers_stock_balance!D9230</f>
        <v/>
      </c>
      <c r="E5468" s="13">
        <f>Retailers_stock_balance!E9230</f>
        <v/>
      </c>
      <c r="F5468" s="13">
        <f>Retailers_stock_balance!F9230</f>
        <v/>
      </c>
      <c r="T5468" s="14">
        <f>IF(F5467=24,SUM(D5468:F5657),"")</f>
        <v/>
      </c>
      <c r="U5468" s="14" t="n">
        <v>0</v>
      </c>
      <c r="V5468" s="14">
        <f>IF(T5468="","",T5468-U5468)</f>
        <v/>
      </c>
      <c r="AS5468" s="13" t="n"/>
      <c r="AT5468" s="13" t="n"/>
      <c r="AU5468" s="13" t="n"/>
    </row>
    <row r="5469">
      <c r="C5469" s="13" t="n">
        <v>20</v>
      </c>
      <c r="D5469" s="13">
        <f>Retailers_stock_balance!D9231</f>
        <v/>
      </c>
      <c r="E5469" s="13">
        <f>Retailers_stock_balance!E9231</f>
        <v/>
      </c>
      <c r="F5469" s="13">
        <f>Retailers_stock_balance!F9231</f>
        <v/>
      </c>
      <c r="T5469" s="14">
        <f>IF(F5468=24,SUM(D5469:F5658),"")</f>
        <v/>
      </c>
      <c r="U5469" s="14" t="n">
        <v>0</v>
      </c>
      <c r="V5469" s="14">
        <f>IF(T5469="","",T5469-U5469)</f>
        <v/>
      </c>
      <c r="AS5469" s="13" t="n"/>
      <c r="AT5469" s="13" t="n"/>
      <c r="AU5469" s="13" t="n"/>
    </row>
    <row r="5470">
      <c r="C5470" s="13" t="n">
        <v>21</v>
      </c>
      <c r="D5470" s="13">
        <f>Retailers_stock_balance!D9232</f>
        <v/>
      </c>
      <c r="E5470" s="13">
        <f>Retailers_stock_balance!E9232</f>
        <v/>
      </c>
      <c r="F5470" s="13">
        <f>Retailers_stock_balance!F9232</f>
        <v/>
      </c>
      <c r="T5470" s="14">
        <f>IF(F5469=24,SUM(D5470:F5659),"")</f>
        <v/>
      </c>
      <c r="U5470" s="14" t="n">
        <v>0</v>
      </c>
      <c r="V5470" s="14">
        <f>IF(T5470="","",T5470-U5470)</f>
        <v/>
      </c>
      <c r="AS5470" s="13" t="n"/>
      <c r="AT5470" s="13" t="n"/>
      <c r="AU5470" s="13" t="n"/>
    </row>
    <row r="5471">
      <c r="C5471" s="13" t="n">
        <v>22</v>
      </c>
      <c r="D5471" s="13">
        <f>Retailers_stock_balance!D9233</f>
        <v/>
      </c>
      <c r="E5471" s="13">
        <f>Retailers_stock_balance!E9233</f>
        <v/>
      </c>
      <c r="F5471" s="13">
        <f>Retailers_stock_balance!F9233</f>
        <v/>
      </c>
      <c r="T5471" s="14">
        <f>IF(F5470=24,SUM(D5471:F5660),"")</f>
        <v/>
      </c>
      <c r="U5471" s="14" t="n">
        <v>0</v>
      </c>
      <c r="V5471" s="14">
        <f>IF(T5471="","",T5471-U5471)</f>
        <v/>
      </c>
      <c r="AS5471" s="13" t="n"/>
      <c r="AT5471" s="13" t="n"/>
      <c r="AU5471" s="13" t="n"/>
    </row>
    <row r="5472">
      <c r="C5472" s="13" t="n">
        <v>23</v>
      </c>
      <c r="D5472" s="13">
        <f>Retailers_stock_balance!D9234</f>
        <v/>
      </c>
      <c r="E5472" s="13">
        <f>Retailers_stock_balance!E9234</f>
        <v/>
      </c>
      <c r="F5472" s="13">
        <f>Retailers_stock_balance!F9234</f>
        <v/>
      </c>
      <c r="T5472" s="14">
        <f>IF(F5471=24,SUM(D5472:F5661),"")</f>
        <v/>
      </c>
      <c r="U5472" s="14" t="n">
        <v>0</v>
      </c>
      <c r="V5472" s="14">
        <f>IF(T5472="","",T5472-U5472)</f>
        <v/>
      </c>
      <c r="AS5472" s="13" t="n"/>
      <c r="AT5472" s="13" t="n"/>
      <c r="AU5472" s="13" t="n"/>
    </row>
    <row r="5473">
      <c r="C5473" s="13" t="n">
        <v>24</v>
      </c>
      <c r="D5473" s="13">
        <f>Retailers_stock_balance!D9235</f>
        <v/>
      </c>
      <c r="E5473" s="13">
        <f>Retailers_stock_balance!E9235</f>
        <v/>
      </c>
      <c r="F5473" s="13">
        <f>Retailers_stock_balance!F9235</f>
        <v/>
      </c>
      <c r="T5473" s="14">
        <f>IF(F5472=24,SUM(D5473:F5662),"")</f>
        <v/>
      </c>
      <c r="U5473" s="14" t="n">
        <v>0</v>
      </c>
      <c r="V5473" s="14">
        <f>IF(T5473="","",T5473-U5473)</f>
        <v/>
      </c>
      <c r="AS5473" s="13" t="n"/>
      <c r="AT5473" s="13" t="n"/>
      <c r="AU5473" s="13" t="n"/>
    </row>
    <row r="5474">
      <c r="C5474" s="13" t="n">
        <v>25</v>
      </c>
      <c r="D5474" s="13">
        <f>Retailers_stock_balance!D9236</f>
        <v/>
      </c>
      <c r="E5474" s="13">
        <f>Retailers_stock_balance!E9236</f>
        <v/>
      </c>
      <c r="F5474" s="13">
        <f>Retailers_stock_balance!F9236</f>
        <v/>
      </c>
      <c r="T5474" s="14">
        <f>IF(F5473=24,SUM(D5474:F5663),"")</f>
        <v/>
      </c>
      <c r="U5474" s="14" t="n">
        <v>0</v>
      </c>
      <c r="V5474" s="14">
        <f>IF(T5474="","",T5474-U5474)</f>
        <v/>
      </c>
      <c r="AS5474" s="13" t="n"/>
      <c r="AT5474" s="13" t="n"/>
      <c r="AU5474" s="13" t="n"/>
    </row>
    <row r="5475">
      <c r="C5475" s="13" t="n">
        <v>26</v>
      </c>
      <c r="D5475" s="13">
        <f>Retailers_stock_balance!D9237</f>
        <v/>
      </c>
      <c r="E5475" s="13">
        <f>Retailers_stock_balance!E9237</f>
        <v/>
      </c>
      <c r="F5475" s="13">
        <f>Retailers_stock_balance!F9237</f>
        <v/>
      </c>
      <c r="T5475" s="14">
        <f>IF(F5474=24,SUM(D5475:F5664),"")</f>
        <v/>
      </c>
      <c r="U5475" s="14" t="n">
        <v>0</v>
      </c>
      <c r="V5475" s="14">
        <f>IF(T5475="","",T5475-U5475)</f>
        <v/>
      </c>
      <c r="AS5475" s="13" t="n"/>
      <c r="AT5475" s="13" t="n"/>
      <c r="AU5475" s="13" t="n"/>
    </row>
    <row r="5476">
      <c r="C5476" s="13" t="n">
        <v>27</v>
      </c>
      <c r="D5476" s="13">
        <f>Retailers_stock_balance!D9238</f>
        <v/>
      </c>
      <c r="E5476" s="13">
        <f>Retailers_stock_balance!E9238</f>
        <v/>
      </c>
      <c r="F5476" s="13">
        <f>Retailers_stock_balance!F9238</f>
        <v/>
      </c>
      <c r="T5476" s="14">
        <f>IF(F5475=24,SUM(D5476:F5665),"")</f>
        <v/>
      </c>
      <c r="U5476" s="14" t="n">
        <v>0</v>
      </c>
      <c r="V5476" s="14">
        <f>IF(T5476="","",T5476-U5476)</f>
        <v/>
      </c>
      <c r="AS5476" s="13" t="n"/>
      <c r="AT5476" s="13" t="n"/>
      <c r="AU5476" s="13" t="n"/>
    </row>
    <row r="5477">
      <c r="C5477" s="13" t="n">
        <v>28</v>
      </c>
      <c r="D5477" s="13">
        <f>Retailers_stock_balance!D9239</f>
        <v/>
      </c>
      <c r="E5477" s="13">
        <f>Retailers_stock_balance!E9239</f>
        <v/>
      </c>
      <c r="F5477" s="13">
        <f>Retailers_stock_balance!F9239</f>
        <v/>
      </c>
      <c r="T5477" s="14">
        <f>IF(F5476=24,SUM(D5477:F5666),"")</f>
        <v/>
      </c>
      <c r="U5477" s="14" t="n">
        <v>0</v>
      </c>
      <c r="V5477" s="14">
        <f>IF(T5477="","",T5477-U5477)</f>
        <v/>
      </c>
      <c r="AS5477" s="13" t="n"/>
      <c r="AT5477" s="13" t="n"/>
      <c r="AU5477" s="13" t="n"/>
    </row>
    <row r="5478">
      <c r="C5478" s="13" t="n">
        <v>29</v>
      </c>
      <c r="D5478" s="13">
        <f>Retailers_stock_balance!D9240</f>
        <v/>
      </c>
      <c r="E5478" s="13">
        <f>Retailers_stock_balance!E9240</f>
        <v/>
      </c>
      <c r="F5478" s="13">
        <f>Retailers_stock_balance!F9240</f>
        <v/>
      </c>
      <c r="T5478" s="14">
        <f>IF(F5477=24,SUM(D5478:F5667),"")</f>
        <v/>
      </c>
      <c r="U5478" s="14" t="n">
        <v>0</v>
      </c>
      <c r="V5478" s="14">
        <f>IF(T5478="","",T5478-U5478)</f>
        <v/>
      </c>
      <c r="AS5478" s="13" t="n"/>
      <c r="AT5478" s="13" t="n"/>
      <c r="AU5478" s="13" t="n"/>
    </row>
    <row r="5479">
      <c r="C5479" s="13" t="n">
        <v>30</v>
      </c>
      <c r="D5479" s="13">
        <f>Retailers_stock_balance!D9241</f>
        <v/>
      </c>
      <c r="E5479" s="13">
        <f>Retailers_stock_balance!E9241</f>
        <v/>
      </c>
      <c r="F5479" s="13">
        <f>Retailers_stock_balance!F9241</f>
        <v/>
      </c>
      <c r="T5479" s="14">
        <f>IF(F5478=24,SUM(D5479:F5668),"")</f>
        <v/>
      </c>
      <c r="U5479" s="14" t="n">
        <v>0</v>
      </c>
      <c r="V5479" s="14">
        <f>IF(T5479="","",T5479-U5479)</f>
        <v/>
      </c>
      <c r="AS5479" s="13" t="n"/>
      <c r="AT5479" s="13" t="n"/>
      <c r="AU5479" s="13" t="n"/>
    </row>
    <row r="5480">
      <c r="C5480" s="13" t="n">
        <v>31</v>
      </c>
      <c r="D5480" s="13">
        <f>Retailers_stock_balance!D9242</f>
        <v/>
      </c>
      <c r="E5480" s="13">
        <f>Retailers_stock_balance!E9242</f>
        <v/>
      </c>
      <c r="F5480" s="13">
        <f>Retailers_stock_balance!F9242</f>
        <v/>
      </c>
      <c r="T5480" s="14">
        <f>IF(F5479=24,SUM(D5480:F5669),"")</f>
        <v/>
      </c>
      <c r="U5480" s="14" t="n">
        <v>0</v>
      </c>
      <c r="V5480" s="14">
        <f>IF(T5480="","",T5480-U5480)</f>
        <v/>
      </c>
      <c r="AS5480" s="13" t="n"/>
      <c r="AT5480" s="13" t="n"/>
      <c r="AU5480" s="13" t="n"/>
    </row>
    <row r="5481">
      <c r="C5481" s="13" t="n">
        <v>32</v>
      </c>
      <c r="D5481" s="13">
        <f>Retailers_stock_balance!D9243</f>
        <v/>
      </c>
      <c r="E5481" s="13">
        <f>Retailers_stock_balance!E9243</f>
        <v/>
      </c>
      <c r="F5481" s="13">
        <f>Retailers_stock_balance!F9243</f>
        <v/>
      </c>
      <c r="T5481" s="14">
        <f>IF(F5480=24,SUM(D5481:F5670),"")</f>
        <v/>
      </c>
      <c r="U5481" s="14" t="n">
        <v>0</v>
      </c>
      <c r="V5481" s="14">
        <f>IF(T5481="","",T5481-U5481)</f>
        <v/>
      </c>
      <c r="AS5481" s="13" t="n"/>
      <c r="AT5481" s="13" t="n"/>
      <c r="AU5481" s="13" t="n"/>
    </row>
    <row r="5482">
      <c r="C5482" s="13" t="n">
        <v>33</v>
      </c>
      <c r="D5482" s="13">
        <f>Retailers_stock_balance!D9244</f>
        <v/>
      </c>
      <c r="E5482" s="13">
        <f>Retailers_stock_balance!E9244</f>
        <v/>
      </c>
      <c r="F5482" s="13">
        <f>Retailers_stock_balance!F9244</f>
        <v/>
      </c>
      <c r="T5482" s="14">
        <f>IF(F5481=24,SUM(D5482:F5671),"")</f>
        <v/>
      </c>
      <c r="U5482" s="14" t="n">
        <v>0</v>
      </c>
      <c r="V5482" s="14">
        <f>IF(T5482="","",T5482-U5482)</f>
        <v/>
      </c>
      <c r="AS5482" s="13" t="n"/>
      <c r="AT5482" s="13" t="n"/>
      <c r="AU5482" s="13" t="n"/>
    </row>
    <row r="5483">
      <c r="C5483" s="13" t="n">
        <v>34</v>
      </c>
      <c r="D5483" s="13">
        <f>Retailers_stock_balance!D9245</f>
        <v/>
      </c>
      <c r="E5483" s="13">
        <f>Retailers_stock_balance!E9245</f>
        <v/>
      </c>
      <c r="F5483" s="13">
        <f>Retailers_stock_balance!F9245</f>
        <v/>
      </c>
      <c r="T5483" s="14">
        <f>IF(F5482=24,SUM(D5483:F5672),"")</f>
        <v/>
      </c>
      <c r="U5483" s="14" t="n">
        <v>0</v>
      </c>
      <c r="V5483" s="14">
        <f>IF(T5483="","",T5483-U5483)</f>
        <v/>
      </c>
      <c r="AS5483" s="13" t="n"/>
      <c r="AT5483" s="13" t="n"/>
      <c r="AU5483" s="13" t="n"/>
    </row>
    <row r="5484">
      <c r="C5484" s="13" t="n">
        <v>35</v>
      </c>
      <c r="D5484" s="13">
        <f>Retailers_stock_balance!D9246</f>
        <v/>
      </c>
      <c r="E5484" s="13">
        <f>Retailers_stock_balance!E9246</f>
        <v/>
      </c>
      <c r="F5484" s="13">
        <f>Retailers_stock_balance!F9246</f>
        <v/>
      </c>
      <c r="T5484" s="14">
        <f>IF(F5483=24,SUM(D5484:F5673),"")</f>
        <v/>
      </c>
      <c r="U5484" s="14" t="n">
        <v>0</v>
      </c>
      <c r="V5484" s="14">
        <f>IF(T5484="","",T5484-U5484)</f>
        <v/>
      </c>
      <c r="AS5484" s="13" t="n"/>
      <c r="AT5484" s="13" t="n"/>
      <c r="AU5484" s="13" t="n"/>
    </row>
    <row r="5485">
      <c r="C5485" s="13" t="n">
        <v>36</v>
      </c>
      <c r="D5485" s="13">
        <f>Retailers_stock_balance!D9247</f>
        <v/>
      </c>
      <c r="E5485" s="13">
        <f>Retailers_stock_balance!E9247</f>
        <v/>
      </c>
      <c r="F5485" s="13">
        <f>Retailers_stock_balance!F9247</f>
        <v/>
      </c>
      <c r="T5485" s="14">
        <f>IF(F5484=24,SUM(D5485:F5674),"")</f>
        <v/>
      </c>
      <c r="U5485" s="14" t="n">
        <v>0</v>
      </c>
      <c r="V5485" s="14">
        <f>IF(T5485="","",T5485-U5485)</f>
        <v/>
      </c>
      <c r="AS5485" s="13" t="n"/>
      <c r="AT5485" s="13" t="n"/>
      <c r="AU5485" s="13" t="n"/>
    </row>
    <row r="5486">
      <c r="C5486" s="13" t="n">
        <v>37</v>
      </c>
      <c r="D5486" s="13">
        <f>Retailers_stock_balance!D9248</f>
        <v/>
      </c>
      <c r="E5486" s="13">
        <f>Retailers_stock_balance!E9248</f>
        <v/>
      </c>
      <c r="F5486" s="13">
        <f>Retailers_stock_balance!F9248</f>
        <v/>
      </c>
      <c r="T5486" s="14">
        <f>IF(F5485=24,SUM(D5486:F5675),"")</f>
        <v/>
      </c>
      <c r="U5486" s="14" t="n">
        <v>0</v>
      </c>
      <c r="V5486" s="14">
        <f>IF(T5486="","",T5486-U5486)</f>
        <v/>
      </c>
      <c r="AS5486" s="13" t="n"/>
      <c r="AT5486" s="13" t="n"/>
      <c r="AU5486" s="13" t="n"/>
    </row>
    <row r="5487">
      <c r="C5487" s="13" t="n">
        <v>38</v>
      </c>
      <c r="D5487" s="13">
        <f>Retailers_stock_balance!D9249</f>
        <v/>
      </c>
      <c r="E5487" s="13">
        <f>Retailers_stock_balance!E9249</f>
        <v/>
      </c>
      <c r="F5487" s="13">
        <f>Retailers_stock_balance!F9249</f>
        <v/>
      </c>
      <c r="T5487" s="14">
        <f>IF(F5486=24,SUM(D5487:F5676),"")</f>
        <v/>
      </c>
      <c r="U5487" s="14" t="n">
        <v>0</v>
      </c>
      <c r="V5487" s="14">
        <f>IF(T5487="","",T5487-U5487)</f>
        <v/>
      </c>
      <c r="AS5487" s="13" t="n"/>
      <c r="AT5487" s="13" t="n"/>
      <c r="AU5487" s="13" t="n"/>
    </row>
    <row r="5488">
      <c r="C5488" s="13" t="n">
        <v>39</v>
      </c>
      <c r="D5488" s="13">
        <f>Retailers_stock_balance!D9250</f>
        <v/>
      </c>
      <c r="E5488" s="13">
        <f>Retailers_stock_balance!E9250</f>
        <v/>
      </c>
      <c r="F5488" s="13">
        <f>Retailers_stock_balance!F9250</f>
        <v/>
      </c>
      <c r="T5488" s="14">
        <f>IF(F5487=24,SUM(D5488:F5677),"")</f>
        <v/>
      </c>
      <c r="U5488" s="14" t="n">
        <v>0</v>
      </c>
      <c r="V5488" s="14">
        <f>IF(T5488="","",T5488-U5488)</f>
        <v/>
      </c>
      <c r="AS5488" s="13" t="n"/>
      <c r="AT5488" s="13" t="n"/>
      <c r="AU5488" s="13" t="n"/>
    </row>
    <row r="5489">
      <c r="C5489" s="13" t="n">
        <v>40</v>
      </c>
      <c r="D5489" s="13">
        <f>Retailers_stock_balance!D9251</f>
        <v/>
      </c>
      <c r="E5489" s="13">
        <f>Retailers_stock_balance!E9251</f>
        <v/>
      </c>
      <c r="F5489" s="13">
        <f>Retailers_stock_balance!F9251</f>
        <v/>
      </c>
      <c r="T5489" s="14">
        <f>IF(F5488=24,SUM(D5489:F5678),"")</f>
        <v/>
      </c>
      <c r="U5489" s="14" t="n">
        <v>0</v>
      </c>
      <c r="V5489" s="14">
        <f>IF(T5489="","",T5489-U5489)</f>
        <v/>
      </c>
      <c r="AS5489" s="13" t="n"/>
      <c r="AT5489" s="13" t="n"/>
      <c r="AU5489" s="13" t="n"/>
    </row>
    <row r="5490">
      <c r="C5490" s="13" t="n">
        <v>41</v>
      </c>
      <c r="D5490" s="13">
        <f>Retailers_stock_balance!D9252</f>
        <v/>
      </c>
      <c r="E5490" s="13">
        <f>Retailers_stock_balance!E9252</f>
        <v/>
      </c>
      <c r="F5490" s="13">
        <f>Retailers_stock_balance!F9252</f>
        <v/>
      </c>
      <c r="T5490" s="14">
        <f>IF(F5489=24,SUM(D5490:F5679),"")</f>
        <v/>
      </c>
      <c r="U5490" s="14" t="n">
        <v>0</v>
      </c>
      <c r="V5490" s="14">
        <f>IF(T5490="","",T5490-U5490)</f>
        <v/>
      </c>
      <c r="AS5490" s="13" t="n"/>
      <c r="AT5490" s="13" t="n"/>
      <c r="AU5490" s="13" t="n"/>
    </row>
    <row r="5491">
      <c r="C5491" s="13" t="n">
        <v>42</v>
      </c>
      <c r="D5491" s="13">
        <f>Retailers_stock_balance!D9253</f>
        <v/>
      </c>
      <c r="E5491" s="13">
        <f>Retailers_stock_balance!E9253</f>
        <v/>
      </c>
      <c r="F5491" s="13">
        <f>Retailers_stock_balance!F9253</f>
        <v/>
      </c>
      <c r="T5491" s="14">
        <f>IF(F5490=24,SUM(D5491:F5680),"")</f>
        <v/>
      </c>
      <c r="U5491" s="14" t="n">
        <v>0</v>
      </c>
      <c r="V5491" s="14">
        <f>IF(T5491="","",T5491-U5491)</f>
        <v/>
      </c>
      <c r="AS5491" s="13" t="n"/>
      <c r="AT5491" s="13" t="n"/>
      <c r="AU5491" s="13" t="n"/>
    </row>
    <row r="5492">
      <c r="C5492" s="13" t="n">
        <v>43</v>
      </c>
      <c r="D5492" s="13">
        <f>Retailers_stock_balance!D9254</f>
        <v/>
      </c>
      <c r="E5492" s="13">
        <f>Retailers_stock_balance!E9254</f>
        <v/>
      </c>
      <c r="F5492" s="13">
        <f>Retailers_stock_balance!F9254</f>
        <v/>
      </c>
      <c r="T5492" s="14">
        <f>IF(F5491=24,SUM(D5492:F5681),"")</f>
        <v/>
      </c>
      <c r="U5492" s="14" t="n">
        <v>0</v>
      </c>
      <c r="V5492" s="14">
        <f>IF(T5492="","",T5492-U5492)</f>
        <v/>
      </c>
      <c r="AS5492" s="13" t="n"/>
      <c r="AT5492" s="13" t="n"/>
      <c r="AU5492" s="13" t="n"/>
    </row>
    <row r="5493">
      <c r="C5493" s="13" t="n">
        <v>44</v>
      </c>
      <c r="D5493" s="13">
        <f>Retailers_stock_balance!D9255</f>
        <v/>
      </c>
      <c r="E5493" s="13">
        <f>Retailers_stock_balance!E9255</f>
        <v/>
      </c>
      <c r="F5493" s="13">
        <f>Retailers_stock_balance!F9255</f>
        <v/>
      </c>
      <c r="T5493" s="14">
        <f>IF(F5492=24,SUM(D5493:F5682),"")</f>
        <v/>
      </c>
      <c r="U5493" s="14" t="n">
        <v>0</v>
      </c>
      <c r="V5493" s="14">
        <f>IF(T5493="","",T5493-U5493)</f>
        <v/>
      </c>
      <c r="AS5493" s="13" t="n"/>
      <c r="AT5493" s="13" t="n"/>
      <c r="AU5493" s="13" t="n"/>
    </row>
    <row r="5494">
      <c r="C5494" s="13" t="n">
        <v>45</v>
      </c>
      <c r="D5494" s="13">
        <f>Retailers_stock_balance!D9256</f>
        <v/>
      </c>
      <c r="E5494" s="13">
        <f>Retailers_stock_balance!E9256</f>
        <v/>
      </c>
      <c r="F5494" s="13">
        <f>Retailers_stock_balance!F9256</f>
        <v/>
      </c>
      <c r="T5494" s="14">
        <f>IF(F5493=24,SUM(D5494:F5683),"")</f>
        <v/>
      </c>
      <c r="U5494" s="14" t="n">
        <v>0</v>
      </c>
      <c r="V5494" s="14">
        <f>IF(T5494="","",T5494-U5494)</f>
        <v/>
      </c>
      <c r="AS5494" s="13" t="n"/>
      <c r="AT5494" s="13" t="n"/>
      <c r="AU5494" s="13" t="n"/>
    </row>
    <row r="5495">
      <c r="C5495" s="13" t="n">
        <v>46</v>
      </c>
      <c r="D5495" s="13">
        <f>Retailers_stock_balance!D9257</f>
        <v/>
      </c>
      <c r="E5495" s="13">
        <f>Retailers_stock_balance!E9257</f>
        <v/>
      </c>
      <c r="F5495" s="13">
        <f>Retailers_stock_balance!F9257</f>
        <v/>
      </c>
      <c r="T5495" s="14">
        <f>IF(F5494=24,SUM(D5495:F5684),"")</f>
        <v/>
      </c>
      <c r="U5495" s="14" t="n">
        <v>0</v>
      </c>
      <c r="V5495" s="14">
        <f>IF(T5495="","",T5495-U5495)</f>
        <v/>
      </c>
      <c r="AS5495" s="13" t="n"/>
      <c r="AT5495" s="13" t="n"/>
      <c r="AU5495" s="13" t="n"/>
    </row>
    <row r="5496">
      <c r="C5496" s="13" t="n">
        <v>47</v>
      </c>
      <c r="D5496" s="13">
        <f>Retailers_stock_balance!D9258</f>
        <v/>
      </c>
      <c r="E5496" s="13">
        <f>Retailers_stock_balance!E9258</f>
        <v/>
      </c>
      <c r="F5496" s="13">
        <f>Retailers_stock_balance!F9258</f>
        <v/>
      </c>
      <c r="T5496" s="14">
        <f>IF(F5495=24,SUM(D5496:F5685),"")</f>
        <v/>
      </c>
      <c r="U5496" s="14" t="n">
        <v>0</v>
      </c>
      <c r="V5496" s="14">
        <f>IF(T5496="","",T5496-U5496)</f>
        <v/>
      </c>
      <c r="AS5496" s="13" t="n"/>
      <c r="AT5496" s="13" t="n"/>
      <c r="AU5496" s="13" t="n"/>
    </row>
    <row r="5497">
      <c r="C5497" s="13" t="n">
        <v>48</v>
      </c>
      <c r="D5497" s="13">
        <f>Retailers_stock_balance!D9259</f>
        <v/>
      </c>
      <c r="E5497" s="13">
        <f>Retailers_stock_balance!E9259</f>
        <v/>
      </c>
      <c r="F5497" s="13">
        <f>Retailers_stock_balance!F9259</f>
        <v/>
      </c>
      <c r="T5497" s="14">
        <f>IF(F5496=24,SUM(D5497:F5686),"")</f>
        <v/>
      </c>
      <c r="U5497" s="14" t="n">
        <v>0</v>
      </c>
      <c r="V5497" s="14">
        <f>IF(T5497="","",T5497-U5497)</f>
        <v/>
      </c>
      <c r="AS5497" s="13" t="n"/>
      <c r="AT5497" s="13" t="n"/>
      <c r="AU5497" s="13" t="n"/>
    </row>
    <row r="5498">
      <c r="C5498" s="13" t="n">
        <v>49</v>
      </c>
      <c r="D5498" s="13">
        <f>Retailers_stock_balance!D9260</f>
        <v/>
      </c>
      <c r="E5498" s="13">
        <f>Retailers_stock_balance!E9260</f>
        <v/>
      </c>
      <c r="F5498" s="13">
        <f>Retailers_stock_balance!F9260</f>
        <v/>
      </c>
      <c r="T5498" s="14">
        <f>IF(F5497=24,SUM(D5498:F5687),"")</f>
        <v/>
      </c>
      <c r="U5498" s="14" t="n">
        <v>0</v>
      </c>
      <c r="V5498" s="14">
        <f>IF(T5498="","",T5498-U5498)</f>
        <v/>
      </c>
      <c r="AS5498" s="13" t="n"/>
      <c r="AT5498" s="13" t="n"/>
      <c r="AU5498" s="13" t="n"/>
    </row>
    <row r="5499">
      <c r="C5499" s="13" t="n">
        <v>50</v>
      </c>
      <c r="D5499" s="13">
        <f>Retailers_stock_balance!D9261</f>
        <v/>
      </c>
      <c r="E5499" s="13">
        <f>Retailers_stock_balance!E9261</f>
        <v/>
      </c>
      <c r="F5499" s="13">
        <f>Retailers_stock_balance!F9261</f>
        <v/>
      </c>
      <c r="T5499" s="14">
        <f>IF(F5498=24,SUM(D5499:F5688),"")</f>
        <v/>
      </c>
      <c r="U5499" s="14" t="n">
        <v>0</v>
      </c>
      <c r="V5499" s="14">
        <f>IF(T5499="","",T5499-U5499)</f>
        <v/>
      </c>
      <c r="AS5499" s="13" t="n"/>
      <c r="AT5499" s="13" t="n"/>
      <c r="AU5499" s="13" t="n"/>
    </row>
    <row r="5500">
      <c r="C5500" s="13" t="n">
        <v>51</v>
      </c>
      <c r="D5500" s="13">
        <f>Retailers_stock_balance!D9262</f>
        <v/>
      </c>
      <c r="E5500" s="13">
        <f>Retailers_stock_balance!E9262</f>
        <v/>
      </c>
      <c r="F5500" s="13">
        <f>Retailers_stock_balance!F9262</f>
        <v/>
      </c>
      <c r="T5500" s="14">
        <f>IF(F5499=24,SUM(D5500:F5689),"")</f>
        <v/>
      </c>
      <c r="U5500" s="14" t="n">
        <v>0</v>
      </c>
      <c r="V5500" s="14">
        <f>IF(T5500="","",T5500-U5500)</f>
        <v/>
      </c>
      <c r="AS5500" s="13" t="n"/>
      <c r="AT5500" s="13" t="n"/>
      <c r="AU5500" s="13" t="n"/>
    </row>
    <row r="5501">
      <c r="C5501" s="13" t="n">
        <v>52</v>
      </c>
      <c r="D5501" s="13">
        <f>Retailers_stock_balance!D9263</f>
        <v/>
      </c>
      <c r="E5501" s="13">
        <f>Retailers_stock_balance!E9263</f>
        <v/>
      </c>
      <c r="F5501" s="13">
        <f>Retailers_stock_balance!F9263</f>
        <v/>
      </c>
      <c r="T5501" s="14">
        <f>IF(F5500=24,SUM(D5501:F5690),"")</f>
        <v/>
      </c>
      <c r="U5501" s="14" t="n">
        <v>0</v>
      </c>
      <c r="V5501" s="14">
        <f>IF(T5501="","",T5501-U5501)</f>
        <v/>
      </c>
      <c r="AS5501" s="13" t="n"/>
      <c r="AT5501" s="13" t="n"/>
      <c r="AU5501" s="13" t="n"/>
    </row>
    <row r="5502">
      <c r="C5502" s="13" t="n">
        <v>53</v>
      </c>
      <c r="D5502" s="13">
        <f>Retailers_stock_balance!D9264</f>
        <v/>
      </c>
      <c r="E5502" s="13">
        <f>Retailers_stock_balance!E9264</f>
        <v/>
      </c>
      <c r="F5502" s="13">
        <f>Retailers_stock_balance!F9264</f>
        <v/>
      </c>
      <c r="T5502" s="14">
        <f>IF(F5501=24,SUM(D5502:F5691),"")</f>
        <v/>
      </c>
      <c r="U5502" s="14" t="n">
        <v>0</v>
      </c>
      <c r="V5502" s="14">
        <f>IF(T5502="","",T5502-U5502)</f>
        <v/>
      </c>
      <c r="AS5502" s="13" t="n"/>
      <c r="AT5502" s="13" t="n"/>
      <c r="AU5502" s="13" t="n"/>
    </row>
    <row r="5503">
      <c r="C5503" s="13" t="n">
        <v>54</v>
      </c>
      <c r="D5503" s="13">
        <f>Retailers_stock_balance!D9265</f>
        <v/>
      </c>
      <c r="E5503" s="13">
        <f>Retailers_stock_balance!E9265</f>
        <v/>
      </c>
      <c r="F5503" s="13">
        <f>Retailers_stock_balance!F9265</f>
        <v/>
      </c>
      <c r="T5503" s="14">
        <f>IF(F5502=24,SUM(D5503:F5692),"")</f>
        <v/>
      </c>
      <c r="U5503" s="14" t="n">
        <v>0</v>
      </c>
      <c r="V5503" s="14">
        <f>IF(T5503="","",T5503-U5503)</f>
        <v/>
      </c>
      <c r="AS5503" s="13" t="n"/>
      <c r="AT5503" s="13" t="n"/>
      <c r="AU5503" s="13" t="n"/>
    </row>
    <row r="5504">
      <c r="C5504" s="13" t="n">
        <v>55</v>
      </c>
      <c r="D5504" s="13">
        <f>Retailers_stock_balance!D9266</f>
        <v/>
      </c>
      <c r="E5504" s="13">
        <f>Retailers_stock_balance!E9266</f>
        <v/>
      </c>
      <c r="F5504" s="13">
        <f>Retailers_stock_balance!F9266</f>
        <v/>
      </c>
      <c r="T5504" s="14">
        <f>IF(F5503=24,SUM(D5504:F5693),"")</f>
        <v/>
      </c>
      <c r="U5504" s="14" t="n">
        <v>0</v>
      </c>
      <c r="V5504" s="14">
        <f>IF(T5504="","",T5504-U5504)</f>
        <v/>
      </c>
      <c r="AS5504" s="13" t="n"/>
      <c r="AT5504" s="13" t="n"/>
      <c r="AU5504" s="13" t="n"/>
    </row>
    <row r="5505">
      <c r="C5505" s="13" t="n">
        <v>56</v>
      </c>
      <c r="D5505" s="13">
        <f>Retailers_stock_balance!D9267</f>
        <v/>
      </c>
      <c r="E5505" s="13">
        <f>Retailers_stock_balance!E9267</f>
        <v/>
      </c>
      <c r="F5505" s="13">
        <f>Retailers_stock_balance!F9267</f>
        <v/>
      </c>
      <c r="T5505" s="14">
        <f>IF(F5504=24,SUM(D5505:F5694),"")</f>
        <v/>
      </c>
      <c r="U5505" s="14" t="n">
        <v>0</v>
      </c>
      <c r="V5505" s="14">
        <f>IF(T5505="","",T5505-U5505)</f>
        <v/>
      </c>
      <c r="AS5505" s="13" t="n"/>
      <c r="AT5505" s="13" t="n"/>
      <c r="AU5505" s="13" t="n"/>
    </row>
    <row r="5506">
      <c r="C5506" s="13" t="n">
        <v>57</v>
      </c>
      <c r="D5506" s="13">
        <f>Retailers_stock_balance!D9268</f>
        <v/>
      </c>
      <c r="E5506" s="13">
        <f>Retailers_stock_balance!E9268</f>
        <v/>
      </c>
      <c r="F5506" s="13">
        <f>Retailers_stock_balance!F9268</f>
        <v/>
      </c>
      <c r="T5506" s="14">
        <f>IF(F5505=24,SUM(D5506:F5695),"")</f>
        <v/>
      </c>
      <c r="U5506" s="14" t="n">
        <v>0</v>
      </c>
      <c r="V5506" s="14">
        <f>IF(T5506="","",T5506-U5506)</f>
        <v/>
      </c>
      <c r="AS5506" s="13" t="n"/>
      <c r="AT5506" s="13" t="n"/>
      <c r="AU5506" s="13" t="n"/>
    </row>
    <row r="5507">
      <c r="C5507" s="13" t="n">
        <v>58</v>
      </c>
      <c r="D5507" s="13">
        <f>Retailers_stock_balance!D9269</f>
        <v/>
      </c>
      <c r="E5507" s="13">
        <f>Retailers_stock_balance!E9269</f>
        <v/>
      </c>
      <c r="F5507" s="13">
        <f>Retailers_stock_balance!F9269</f>
        <v/>
      </c>
      <c r="T5507" s="14">
        <f>IF(F5506=24,SUM(D5507:F5696),"")</f>
        <v/>
      </c>
      <c r="U5507" s="14" t="n">
        <v>0</v>
      </c>
      <c r="V5507" s="14">
        <f>IF(T5507="","",T5507-U5507)</f>
        <v/>
      </c>
      <c r="AS5507" s="13" t="n"/>
      <c r="AT5507" s="13" t="n"/>
      <c r="AU5507" s="13" t="n"/>
    </row>
    <row r="5508">
      <c r="C5508" s="13" t="n">
        <v>59</v>
      </c>
      <c r="D5508" s="13">
        <f>Retailers_stock_balance!D9270</f>
        <v/>
      </c>
      <c r="E5508" s="13">
        <f>Retailers_stock_balance!E9270</f>
        <v/>
      </c>
      <c r="F5508" s="13">
        <f>Retailers_stock_balance!F9270</f>
        <v/>
      </c>
      <c r="T5508" s="14">
        <f>IF(F5507=24,SUM(D5508:F5697),"")</f>
        <v/>
      </c>
      <c r="U5508" s="14" t="n">
        <v>0</v>
      </c>
      <c r="V5508" s="14">
        <f>IF(T5508="","",T5508-U5508)</f>
        <v/>
      </c>
      <c r="AS5508" s="13" t="n"/>
      <c r="AT5508" s="13" t="n"/>
      <c r="AU5508" s="13" t="n"/>
    </row>
    <row r="5509">
      <c r="C5509" s="13" t="n">
        <v>60</v>
      </c>
      <c r="D5509" s="13">
        <f>Retailers_stock_balance!D9271</f>
        <v/>
      </c>
      <c r="E5509" s="13">
        <f>Retailers_stock_balance!E9271</f>
        <v/>
      </c>
      <c r="F5509" s="13">
        <f>Retailers_stock_balance!F9271</f>
        <v/>
      </c>
      <c r="T5509" s="14">
        <f>IF(F5508=24,SUM(D5509:F5698),"")</f>
        <v/>
      </c>
      <c r="U5509" s="14" t="n">
        <v>0</v>
      </c>
      <c r="V5509" s="14">
        <f>IF(T5509="","",T5509-U5509)</f>
        <v/>
      </c>
      <c r="AS5509" s="13" t="n"/>
      <c r="AT5509" s="13" t="n"/>
      <c r="AU5509" s="13" t="n"/>
    </row>
    <row r="5510">
      <c r="C5510" s="13" t="n">
        <v>61</v>
      </c>
      <c r="D5510" s="13">
        <f>Retailers_stock_balance!D9272</f>
        <v/>
      </c>
      <c r="E5510" s="13">
        <f>Retailers_stock_balance!E9272</f>
        <v/>
      </c>
      <c r="F5510" s="13">
        <f>Retailers_stock_balance!F9272</f>
        <v/>
      </c>
      <c r="T5510" s="14">
        <f>IF(F5509=24,SUM(D5510:F5699),"")</f>
        <v/>
      </c>
      <c r="U5510" s="14" t="n">
        <v>0</v>
      </c>
      <c r="V5510" s="14">
        <f>IF(T5510="","",T5510-U5510)</f>
        <v/>
      </c>
      <c r="AS5510" s="13" t="n"/>
      <c r="AT5510" s="13" t="n"/>
      <c r="AU5510" s="13" t="n"/>
    </row>
    <row r="5511">
      <c r="C5511" s="13" t="n">
        <v>62</v>
      </c>
      <c r="D5511" s="13">
        <f>Retailers_stock_balance!D9273</f>
        <v/>
      </c>
      <c r="E5511" s="13">
        <f>Retailers_stock_balance!E9273</f>
        <v/>
      </c>
      <c r="F5511" s="13">
        <f>Retailers_stock_balance!F9273</f>
        <v/>
      </c>
      <c r="T5511" s="14">
        <f>IF(F5510=24,SUM(D5511:F5700),"")</f>
        <v/>
      </c>
      <c r="U5511" s="14" t="n">
        <v>0</v>
      </c>
      <c r="V5511" s="14">
        <f>IF(T5511="","",T5511-U5511)</f>
        <v/>
      </c>
      <c r="AS5511" s="13" t="n"/>
      <c r="AT5511" s="13" t="n"/>
      <c r="AU5511" s="13" t="n"/>
    </row>
    <row r="5512">
      <c r="C5512" s="13" t="n">
        <v>63</v>
      </c>
      <c r="D5512" s="13">
        <f>Retailers_stock_balance!D9274</f>
        <v/>
      </c>
      <c r="E5512" s="13">
        <f>Retailers_stock_balance!E9274</f>
        <v/>
      </c>
      <c r="F5512" s="13">
        <f>Retailers_stock_balance!F9274</f>
        <v/>
      </c>
      <c r="T5512" s="14">
        <f>IF(F5511=24,SUM(D5512:F5701),"")</f>
        <v/>
      </c>
      <c r="U5512" s="14" t="n">
        <v>0</v>
      </c>
      <c r="V5512" s="14">
        <f>IF(T5512="","",T5512-U5512)</f>
        <v/>
      </c>
      <c r="AS5512" s="13" t="n"/>
      <c r="AT5512" s="13" t="n"/>
      <c r="AU5512" s="13" t="n"/>
    </row>
    <row r="5513">
      <c r="C5513" s="13" t="n">
        <v>64</v>
      </c>
      <c r="D5513" s="13">
        <f>Retailers_stock_balance!D9275</f>
        <v/>
      </c>
      <c r="E5513" s="13">
        <f>Retailers_stock_balance!E9275</f>
        <v/>
      </c>
      <c r="F5513" s="13">
        <f>Retailers_stock_balance!F9275</f>
        <v/>
      </c>
      <c r="T5513" s="14">
        <f>IF(F5512=24,SUM(D5513:F5702),"")</f>
        <v/>
      </c>
      <c r="U5513" s="14" t="n">
        <v>0</v>
      </c>
      <c r="V5513" s="14">
        <f>IF(T5513="","",T5513-U5513)</f>
        <v/>
      </c>
      <c r="AS5513" s="13" t="n"/>
      <c r="AT5513" s="13" t="n"/>
      <c r="AU5513" s="13" t="n"/>
    </row>
    <row r="5514">
      <c r="C5514" s="13" t="n">
        <v>65</v>
      </c>
      <c r="D5514" s="13">
        <f>Retailers_stock_balance!D9276</f>
        <v/>
      </c>
      <c r="E5514" s="13">
        <f>Retailers_stock_balance!E9276</f>
        <v/>
      </c>
      <c r="F5514" s="13">
        <f>Retailers_stock_balance!F9276</f>
        <v/>
      </c>
      <c r="T5514" s="14">
        <f>IF(F5513=24,SUM(D5514:F5703),"")</f>
        <v/>
      </c>
      <c r="U5514" s="14" t="n">
        <v>0</v>
      </c>
      <c r="V5514" s="14">
        <f>IF(T5514="","",T5514-U5514)</f>
        <v/>
      </c>
      <c r="AS5514" s="13" t="n"/>
      <c r="AT5514" s="13" t="n"/>
      <c r="AU5514" s="13" t="n"/>
    </row>
    <row r="5515">
      <c r="C5515" s="13" t="n">
        <v>66</v>
      </c>
      <c r="D5515" s="13">
        <f>Retailers_stock_balance!D9277</f>
        <v/>
      </c>
      <c r="E5515" s="13">
        <f>Retailers_stock_balance!E9277</f>
        <v/>
      </c>
      <c r="F5515" s="13">
        <f>Retailers_stock_balance!F9277</f>
        <v/>
      </c>
      <c r="T5515" s="14">
        <f>IF(F5514=24,SUM(D5515:F5704),"")</f>
        <v/>
      </c>
      <c r="U5515" s="14" t="n">
        <v>0</v>
      </c>
      <c r="V5515" s="14">
        <f>IF(T5515="","",T5515-U5515)</f>
        <v/>
      </c>
      <c r="AS5515" s="13" t="n"/>
      <c r="AT5515" s="13" t="n"/>
      <c r="AU5515" s="13" t="n"/>
    </row>
    <row r="5516">
      <c r="C5516" s="13" t="n">
        <v>67</v>
      </c>
      <c r="D5516" s="13">
        <f>Retailers_stock_balance!D9278</f>
        <v/>
      </c>
      <c r="E5516" s="13">
        <f>Retailers_stock_balance!E9278</f>
        <v/>
      </c>
      <c r="F5516" s="13">
        <f>Retailers_stock_balance!F9278</f>
        <v/>
      </c>
      <c r="T5516" s="14">
        <f>IF(F5515=24,SUM(D5516:F5705),"")</f>
        <v/>
      </c>
      <c r="U5516" s="14" t="n">
        <v>0</v>
      </c>
      <c r="V5516" s="14">
        <f>IF(T5516="","",T5516-U5516)</f>
        <v/>
      </c>
      <c r="AS5516" s="13" t="n"/>
      <c r="AT5516" s="13" t="n"/>
      <c r="AU5516" s="13" t="n"/>
    </row>
    <row r="5517">
      <c r="C5517" s="13" t="n">
        <v>68</v>
      </c>
      <c r="D5517" s="13">
        <f>Retailers_stock_balance!D9279</f>
        <v/>
      </c>
      <c r="E5517" s="13">
        <f>Retailers_stock_balance!E9279</f>
        <v/>
      </c>
      <c r="F5517" s="13">
        <f>Retailers_stock_balance!F9279</f>
        <v/>
      </c>
      <c r="T5517" s="14">
        <f>IF(F5516=24,SUM(D5517:F5706),"")</f>
        <v/>
      </c>
      <c r="U5517" s="14" t="n">
        <v>0</v>
      </c>
      <c r="V5517" s="14">
        <f>IF(T5517="","",T5517-U5517)</f>
        <v/>
      </c>
      <c r="AS5517" s="13" t="n"/>
      <c r="AT5517" s="13" t="n"/>
      <c r="AU5517" s="13" t="n"/>
    </row>
    <row r="5518">
      <c r="C5518" s="13" t="n">
        <v>69</v>
      </c>
      <c r="D5518" s="13">
        <f>Retailers_stock_balance!D9280</f>
        <v/>
      </c>
      <c r="E5518" s="13">
        <f>Retailers_stock_balance!E9280</f>
        <v/>
      </c>
      <c r="F5518" s="13">
        <f>Retailers_stock_balance!F9280</f>
        <v/>
      </c>
      <c r="T5518" s="14">
        <f>IF(F5517=24,SUM(D5518:F5707),"")</f>
        <v/>
      </c>
      <c r="U5518" s="14" t="n">
        <v>0</v>
      </c>
      <c r="V5518" s="14">
        <f>IF(T5518="","",T5518-U5518)</f>
        <v/>
      </c>
      <c r="AS5518" s="13" t="n"/>
      <c r="AT5518" s="13" t="n"/>
      <c r="AU5518" s="13" t="n"/>
    </row>
    <row r="5519">
      <c r="C5519" s="13" t="n">
        <v>70</v>
      </c>
      <c r="D5519" s="13">
        <f>Retailers_stock_balance!D9281</f>
        <v/>
      </c>
      <c r="E5519" s="13">
        <f>Retailers_stock_balance!E9281</f>
        <v/>
      </c>
      <c r="F5519" s="13">
        <f>Retailers_stock_balance!F9281</f>
        <v/>
      </c>
      <c r="T5519" s="14">
        <f>IF(F5518=24,SUM(D5519:F5708),"")</f>
        <v/>
      </c>
      <c r="U5519" s="14" t="n">
        <v>0</v>
      </c>
      <c r="V5519" s="14">
        <f>IF(T5519="","",T5519-U5519)</f>
        <v/>
      </c>
      <c r="AS5519" s="13" t="n"/>
      <c r="AT5519" s="13" t="n"/>
      <c r="AU5519" s="13" t="n"/>
    </row>
    <row r="5520">
      <c r="C5520" s="13" t="n">
        <v>71</v>
      </c>
      <c r="D5520" s="13">
        <f>Retailers_stock_balance!D9282</f>
        <v/>
      </c>
      <c r="E5520" s="13">
        <f>Retailers_stock_balance!E9282</f>
        <v/>
      </c>
      <c r="F5520" s="13">
        <f>Retailers_stock_balance!F9282</f>
        <v/>
      </c>
      <c r="T5520" s="14">
        <f>IF(F5519=24,SUM(D5520:F5709),"")</f>
        <v/>
      </c>
      <c r="U5520" s="14" t="n">
        <v>0</v>
      </c>
      <c r="V5520" s="14">
        <f>IF(T5520="","",T5520-U5520)</f>
        <v/>
      </c>
      <c r="AS5520" s="13" t="n"/>
      <c r="AT5520" s="13" t="n"/>
      <c r="AU5520" s="13" t="n"/>
    </row>
    <row r="5521">
      <c r="C5521" s="13" t="n">
        <v>72</v>
      </c>
      <c r="D5521" s="13">
        <f>Retailers_stock_balance!D9283</f>
        <v/>
      </c>
      <c r="E5521" s="13">
        <f>Retailers_stock_balance!E9283</f>
        <v/>
      </c>
      <c r="F5521" s="13">
        <f>Retailers_stock_balance!F9283</f>
        <v/>
      </c>
      <c r="T5521" s="14">
        <f>IF(F5520=24,SUM(D5521:F5710),"")</f>
        <v/>
      </c>
      <c r="U5521" s="14" t="n">
        <v>0</v>
      </c>
      <c r="V5521" s="14">
        <f>IF(T5521="","",T5521-U5521)</f>
        <v/>
      </c>
      <c r="AS5521" s="13" t="n"/>
      <c r="AT5521" s="13" t="n"/>
      <c r="AU5521" s="13" t="n"/>
    </row>
    <row r="5522">
      <c r="C5522" s="13" t="n">
        <v>73</v>
      </c>
      <c r="D5522" s="13">
        <f>Retailers_stock_balance!D9284</f>
        <v/>
      </c>
      <c r="E5522" s="13">
        <f>Retailers_stock_balance!E9284</f>
        <v/>
      </c>
      <c r="F5522" s="13">
        <f>Retailers_stock_balance!F9284</f>
        <v/>
      </c>
      <c r="T5522" s="14">
        <f>IF(F5521=24,SUM(D5522:F5711),"")</f>
        <v/>
      </c>
      <c r="U5522" s="14" t="n">
        <v>0</v>
      </c>
      <c r="V5522" s="14">
        <f>IF(T5522="","",T5522-U5522)</f>
        <v/>
      </c>
      <c r="AS5522" s="13" t="n"/>
      <c r="AT5522" s="13" t="n"/>
      <c r="AU5522" s="13" t="n"/>
    </row>
    <row r="5523">
      <c r="C5523" s="13" t="n">
        <v>74</v>
      </c>
      <c r="D5523" s="13">
        <f>Retailers_stock_balance!D9285</f>
        <v/>
      </c>
      <c r="E5523" s="13">
        <f>Retailers_stock_balance!E9285</f>
        <v/>
      </c>
      <c r="F5523" s="13">
        <f>Retailers_stock_balance!F9285</f>
        <v/>
      </c>
      <c r="T5523" s="14">
        <f>IF(F5522=24,SUM(D5523:F5712),"")</f>
        <v/>
      </c>
      <c r="U5523" s="14" t="n">
        <v>0</v>
      </c>
      <c r="V5523" s="14">
        <f>IF(T5523="","",T5523-U5523)</f>
        <v/>
      </c>
      <c r="AS5523" s="13" t="n"/>
      <c r="AT5523" s="13" t="n"/>
      <c r="AU5523" s="13" t="n"/>
    </row>
    <row r="5524">
      <c r="C5524" s="13" t="n">
        <v>75</v>
      </c>
      <c r="D5524" s="13">
        <f>Retailers_stock_balance!D9286</f>
        <v/>
      </c>
      <c r="E5524" s="13">
        <f>Retailers_stock_balance!E9286</f>
        <v/>
      </c>
      <c r="F5524" s="13">
        <f>Retailers_stock_balance!F9286</f>
        <v/>
      </c>
      <c r="T5524" s="14">
        <f>IF(F5523=24,SUM(D5524:F5713),"")</f>
        <v/>
      </c>
      <c r="U5524" s="14" t="n">
        <v>0</v>
      </c>
      <c r="V5524" s="14">
        <f>IF(T5524="","",T5524-U5524)</f>
        <v/>
      </c>
      <c r="AS5524" s="13" t="n"/>
      <c r="AT5524" s="13" t="n"/>
      <c r="AU5524" s="13" t="n"/>
    </row>
    <row r="5525">
      <c r="C5525" s="13" t="n">
        <v>76</v>
      </c>
      <c r="D5525" s="13">
        <f>Retailers_stock_balance!D9287</f>
        <v/>
      </c>
      <c r="E5525" s="13">
        <f>Retailers_stock_balance!E9287</f>
        <v/>
      </c>
      <c r="F5525" s="13">
        <f>Retailers_stock_balance!F9287</f>
        <v/>
      </c>
      <c r="T5525" s="14">
        <f>IF(F5524=24,SUM(D5525:F5714),"")</f>
        <v/>
      </c>
      <c r="U5525" s="14" t="n">
        <v>0</v>
      </c>
      <c r="V5525" s="14">
        <f>IF(T5525="","",T5525-U5525)</f>
        <v/>
      </c>
      <c r="AS5525" s="13" t="n"/>
      <c r="AT5525" s="13" t="n"/>
      <c r="AU5525" s="13" t="n"/>
    </row>
    <row r="5526">
      <c r="C5526" s="13" t="n">
        <v>77</v>
      </c>
      <c r="D5526" s="13">
        <f>Retailers_stock_balance!D9288</f>
        <v/>
      </c>
      <c r="E5526" s="13">
        <f>Retailers_stock_balance!E9288</f>
        <v/>
      </c>
      <c r="F5526" s="13">
        <f>Retailers_stock_balance!F9288</f>
        <v/>
      </c>
      <c r="T5526" s="14">
        <f>IF(F5525=24,SUM(D5526:F5715),"")</f>
        <v/>
      </c>
      <c r="U5526" s="14" t="n">
        <v>0</v>
      </c>
      <c r="V5526" s="14">
        <f>IF(T5526="","",T5526-U5526)</f>
        <v/>
      </c>
      <c r="AS5526" s="13" t="n"/>
      <c r="AT5526" s="13" t="n"/>
      <c r="AU5526" s="13" t="n"/>
    </row>
    <row r="5527">
      <c r="C5527" s="13" t="n">
        <v>78</v>
      </c>
      <c r="D5527" s="13">
        <f>Retailers_stock_balance!D9289</f>
        <v/>
      </c>
      <c r="E5527" s="13">
        <f>Retailers_stock_balance!E9289</f>
        <v/>
      </c>
      <c r="F5527" s="13">
        <f>Retailers_stock_balance!F9289</f>
        <v/>
      </c>
      <c r="T5527" s="14">
        <f>IF(F5526=24,SUM(D5527:F5716),"")</f>
        <v/>
      </c>
      <c r="U5527" s="14" t="n">
        <v>0</v>
      </c>
      <c r="V5527" s="14">
        <f>IF(T5527="","",T5527-U5527)</f>
        <v/>
      </c>
      <c r="AS5527" s="13" t="n"/>
      <c r="AT5527" s="13" t="n"/>
      <c r="AU5527" s="13" t="n"/>
    </row>
    <row r="5528">
      <c r="C5528" s="13" t="n">
        <v>79</v>
      </c>
      <c r="D5528" s="13">
        <f>Retailers_stock_balance!D9290</f>
        <v/>
      </c>
      <c r="E5528" s="13">
        <f>Retailers_stock_balance!E9290</f>
        <v/>
      </c>
      <c r="F5528" s="13">
        <f>Retailers_stock_balance!F9290</f>
        <v/>
      </c>
      <c r="T5528" s="14">
        <f>IF(F5527=24,SUM(D5528:F5717),"")</f>
        <v/>
      </c>
      <c r="U5528" s="14" t="n">
        <v>0</v>
      </c>
      <c r="V5528" s="14">
        <f>IF(T5528="","",T5528-U5528)</f>
        <v/>
      </c>
      <c r="AS5528" s="13" t="n"/>
      <c r="AT5528" s="13" t="n"/>
      <c r="AU5528" s="13" t="n"/>
    </row>
    <row r="5529">
      <c r="C5529" s="13" t="n">
        <v>80</v>
      </c>
      <c r="D5529" s="13">
        <f>Retailers_stock_balance!D9291</f>
        <v/>
      </c>
      <c r="E5529" s="13">
        <f>Retailers_stock_balance!E9291</f>
        <v/>
      </c>
      <c r="F5529" s="13">
        <f>Retailers_stock_balance!F9291</f>
        <v/>
      </c>
      <c r="T5529" s="14">
        <f>IF(F5528=24,SUM(D5529:F5718),"")</f>
        <v/>
      </c>
      <c r="U5529" s="14" t="n">
        <v>0</v>
      </c>
      <c r="V5529" s="14">
        <f>IF(T5529="","",T5529-U5529)</f>
        <v/>
      </c>
      <c r="AS5529" s="13" t="n"/>
      <c r="AT5529" s="13" t="n"/>
      <c r="AU5529" s="13" t="n"/>
    </row>
    <row r="5530">
      <c r="C5530" s="13" t="n">
        <v>81</v>
      </c>
      <c r="D5530" s="13">
        <f>Retailers_stock_balance!D9292</f>
        <v/>
      </c>
      <c r="E5530" s="13">
        <f>Retailers_stock_balance!E9292</f>
        <v/>
      </c>
      <c r="F5530" s="13">
        <f>Retailers_stock_balance!F9292</f>
        <v/>
      </c>
      <c r="T5530" s="14">
        <f>IF(F5529=24,SUM(D5530:F5719),"")</f>
        <v/>
      </c>
      <c r="U5530" s="14" t="n">
        <v>0</v>
      </c>
      <c r="V5530" s="14">
        <f>IF(T5530="","",T5530-U5530)</f>
        <v/>
      </c>
      <c r="AS5530" s="13" t="n"/>
      <c r="AT5530" s="13" t="n"/>
      <c r="AU5530" s="13" t="n"/>
    </row>
    <row r="5531">
      <c r="C5531" s="13" t="n">
        <v>82</v>
      </c>
      <c r="D5531" s="13">
        <f>Retailers_stock_balance!D9293</f>
        <v/>
      </c>
      <c r="E5531" s="13">
        <f>Retailers_stock_balance!E9293</f>
        <v/>
      </c>
      <c r="F5531" s="13">
        <f>Retailers_stock_balance!F9293</f>
        <v/>
      </c>
      <c r="T5531" s="14">
        <f>IF(F5530=24,SUM(D5531:F5720),"")</f>
        <v/>
      </c>
      <c r="U5531" s="14" t="n">
        <v>0</v>
      </c>
      <c r="V5531" s="14">
        <f>IF(T5531="","",T5531-U5531)</f>
        <v/>
      </c>
      <c r="AS5531" s="13" t="n"/>
      <c r="AT5531" s="13" t="n"/>
      <c r="AU5531" s="13" t="n"/>
    </row>
    <row r="5532">
      <c r="C5532" s="13" t="n">
        <v>83</v>
      </c>
      <c r="D5532" s="13">
        <f>Retailers_stock_balance!D9294</f>
        <v/>
      </c>
      <c r="E5532" s="13">
        <f>Retailers_stock_balance!E9294</f>
        <v/>
      </c>
      <c r="F5532" s="13">
        <f>Retailers_stock_balance!F9294</f>
        <v/>
      </c>
      <c r="T5532" s="14">
        <f>IF(F5531=24,SUM(D5532:F5721),"")</f>
        <v/>
      </c>
      <c r="U5532" s="14" t="n">
        <v>0</v>
      </c>
      <c r="V5532" s="14">
        <f>IF(T5532="","",T5532-U5532)</f>
        <v/>
      </c>
      <c r="AS5532" s="13" t="n"/>
      <c r="AT5532" s="13" t="n"/>
      <c r="AU5532" s="13" t="n"/>
    </row>
    <row r="5533">
      <c r="C5533" s="13" t="n">
        <v>84</v>
      </c>
      <c r="D5533" s="13">
        <f>Retailers_stock_balance!D9295</f>
        <v/>
      </c>
      <c r="E5533" s="13">
        <f>Retailers_stock_balance!E9295</f>
        <v/>
      </c>
      <c r="F5533" s="13">
        <f>Retailers_stock_balance!F9295</f>
        <v/>
      </c>
      <c r="T5533" s="14">
        <f>IF(F5532=24,SUM(D5533:F5722),"")</f>
        <v/>
      </c>
      <c r="U5533" s="14" t="n">
        <v>0</v>
      </c>
      <c r="V5533" s="14">
        <f>IF(T5533="","",T5533-U5533)</f>
        <v/>
      </c>
      <c r="AS5533" s="13" t="n"/>
      <c r="AT5533" s="13" t="n"/>
      <c r="AU5533" s="13" t="n"/>
    </row>
    <row r="5534">
      <c r="C5534" s="13" t="n">
        <v>85</v>
      </c>
      <c r="D5534" s="13">
        <f>Retailers_stock_balance!D9296</f>
        <v/>
      </c>
      <c r="E5534" s="13">
        <f>Retailers_stock_balance!E9296</f>
        <v/>
      </c>
      <c r="F5534" s="13">
        <f>Retailers_stock_balance!F9296</f>
        <v/>
      </c>
      <c r="T5534" s="14">
        <f>IF(F5533=24,SUM(D5534:F5723),"")</f>
        <v/>
      </c>
      <c r="U5534" s="14" t="n">
        <v>0</v>
      </c>
      <c r="V5534" s="14">
        <f>IF(T5534="","",T5534-U5534)</f>
        <v/>
      </c>
      <c r="AS5534" s="13" t="n"/>
      <c r="AT5534" s="13" t="n"/>
      <c r="AU5534" s="13" t="n"/>
    </row>
    <row r="5535">
      <c r="C5535" s="13" t="n">
        <v>86</v>
      </c>
      <c r="D5535" s="13">
        <f>Retailers_stock_balance!D9297</f>
        <v/>
      </c>
      <c r="E5535" s="13">
        <f>Retailers_stock_balance!E9297</f>
        <v/>
      </c>
      <c r="F5535" s="13">
        <f>Retailers_stock_balance!F9297</f>
        <v/>
      </c>
      <c r="T5535" s="14">
        <f>IF(F5534=24,SUM(D5535:F5724),"")</f>
        <v/>
      </c>
      <c r="U5535" s="14" t="n">
        <v>0</v>
      </c>
      <c r="V5535" s="14">
        <f>IF(T5535="","",T5535-U5535)</f>
        <v/>
      </c>
      <c r="AS5535" s="13" t="n"/>
      <c r="AT5535" s="13" t="n"/>
      <c r="AU5535" s="13" t="n"/>
    </row>
    <row r="5536">
      <c r="C5536" s="13" t="n">
        <v>87</v>
      </c>
      <c r="D5536" s="13">
        <f>Retailers_stock_balance!D9298</f>
        <v/>
      </c>
      <c r="E5536" s="13">
        <f>Retailers_stock_balance!E9298</f>
        <v/>
      </c>
      <c r="F5536" s="13">
        <f>Retailers_stock_balance!F9298</f>
        <v/>
      </c>
      <c r="T5536" s="14">
        <f>IF(F5535=24,SUM(D5536:F5725),"")</f>
        <v/>
      </c>
      <c r="U5536" s="14" t="n">
        <v>0</v>
      </c>
      <c r="V5536" s="14">
        <f>IF(T5536="","",T5536-U5536)</f>
        <v/>
      </c>
      <c r="AS5536" s="13" t="n"/>
      <c r="AT5536" s="13" t="n"/>
      <c r="AU5536" s="13" t="n"/>
    </row>
    <row r="5537">
      <c r="C5537" s="13" t="n">
        <v>88</v>
      </c>
      <c r="D5537" s="13">
        <f>Retailers_stock_balance!D9299</f>
        <v/>
      </c>
      <c r="E5537" s="13">
        <f>Retailers_stock_balance!E9299</f>
        <v/>
      </c>
      <c r="F5537" s="13">
        <f>Retailers_stock_balance!F9299</f>
        <v/>
      </c>
      <c r="T5537" s="14">
        <f>IF(F5536=24,SUM(D5537:F5726),"")</f>
        <v/>
      </c>
      <c r="U5537" s="14" t="n">
        <v>0</v>
      </c>
      <c r="V5537" s="14">
        <f>IF(T5537="","",T5537-U5537)</f>
        <v/>
      </c>
      <c r="AS5537" s="13" t="n"/>
      <c r="AT5537" s="13" t="n"/>
      <c r="AU5537" s="13" t="n"/>
    </row>
    <row r="5538">
      <c r="C5538" s="13" t="n">
        <v>89</v>
      </c>
      <c r="D5538" s="13">
        <f>Retailers_stock_balance!D9300</f>
        <v/>
      </c>
      <c r="E5538" s="13">
        <f>Retailers_stock_balance!E9300</f>
        <v/>
      </c>
      <c r="F5538" s="13">
        <f>Retailers_stock_balance!F9300</f>
        <v/>
      </c>
      <c r="T5538" s="14">
        <f>IF(F5537=24,SUM(D5538:F5727),"")</f>
        <v/>
      </c>
      <c r="U5538" s="14" t="n">
        <v>0</v>
      </c>
      <c r="V5538" s="14">
        <f>IF(T5538="","",T5538-U5538)</f>
        <v/>
      </c>
      <c r="AS5538" s="13" t="n"/>
      <c r="AT5538" s="13" t="n"/>
      <c r="AU5538" s="13" t="n"/>
    </row>
    <row r="5539">
      <c r="C5539" s="13" t="n">
        <v>90</v>
      </c>
      <c r="D5539" s="13">
        <f>Retailers_stock_balance!D9301</f>
        <v/>
      </c>
      <c r="E5539" s="13">
        <f>Retailers_stock_balance!E9301</f>
        <v/>
      </c>
      <c r="F5539" s="13">
        <f>Retailers_stock_balance!F9301</f>
        <v/>
      </c>
      <c r="T5539" s="14">
        <f>IF(F5538=24,SUM(D5539:F5728),"")</f>
        <v/>
      </c>
      <c r="U5539" s="14" t="n">
        <v>0</v>
      </c>
      <c r="V5539" s="14">
        <f>IF(T5539="","",T5539-U5539)</f>
        <v/>
      </c>
      <c r="AS5539" s="13" t="n"/>
      <c r="AT5539" s="13" t="n"/>
      <c r="AU5539" s="13" t="n"/>
    </row>
    <row r="5540">
      <c r="C5540" s="13" t="n">
        <v>91</v>
      </c>
      <c r="D5540" s="13">
        <f>Retailers_stock_balance!D9302</f>
        <v/>
      </c>
      <c r="E5540" s="13">
        <f>Retailers_stock_balance!E9302</f>
        <v/>
      </c>
      <c r="F5540" s="13">
        <f>Retailers_stock_balance!F9302</f>
        <v/>
      </c>
      <c r="T5540" s="14">
        <f>IF(F5539=24,SUM(D5540:F5729),"")</f>
        <v/>
      </c>
      <c r="U5540" s="14" t="n">
        <v>0</v>
      </c>
      <c r="V5540" s="14">
        <f>IF(T5540="","",T5540-U5540)</f>
        <v/>
      </c>
      <c r="AS5540" s="13" t="n"/>
      <c r="AT5540" s="13" t="n"/>
      <c r="AU5540" s="13" t="n"/>
    </row>
    <row r="5541">
      <c r="C5541" s="13" t="n">
        <v>92</v>
      </c>
      <c r="D5541" s="13">
        <f>Retailers_stock_balance!D9303</f>
        <v/>
      </c>
      <c r="E5541" s="13">
        <f>Retailers_stock_balance!E9303</f>
        <v/>
      </c>
      <c r="F5541" s="13">
        <f>Retailers_stock_balance!F9303</f>
        <v/>
      </c>
      <c r="T5541" s="14">
        <f>IF(F5540=24,SUM(D5541:F5730),"")</f>
        <v/>
      </c>
      <c r="U5541" s="14" t="n">
        <v>0</v>
      </c>
      <c r="V5541" s="14">
        <f>IF(T5541="","",T5541-U5541)</f>
        <v/>
      </c>
      <c r="AS5541" s="13" t="n"/>
      <c r="AT5541" s="13" t="n"/>
      <c r="AU5541" s="13" t="n"/>
    </row>
    <row r="5542">
      <c r="C5542" s="13" t="n">
        <v>93</v>
      </c>
      <c r="D5542" s="13">
        <f>Retailers_stock_balance!D9304</f>
        <v/>
      </c>
      <c r="E5542" s="13">
        <f>Retailers_stock_balance!E9304</f>
        <v/>
      </c>
      <c r="F5542" s="13">
        <f>Retailers_stock_balance!F9304</f>
        <v/>
      </c>
      <c r="T5542" s="14">
        <f>IF(F5541=24,SUM(D5542:F5731),"")</f>
        <v/>
      </c>
      <c r="U5542" s="14" t="n">
        <v>0</v>
      </c>
      <c r="V5542" s="14">
        <f>IF(T5542="","",T5542-U5542)</f>
        <v/>
      </c>
      <c r="AS5542" s="13" t="n"/>
      <c r="AT5542" s="13" t="n"/>
      <c r="AU5542" s="13" t="n"/>
    </row>
    <row r="5543">
      <c r="C5543" s="13" t="n">
        <v>94</v>
      </c>
      <c r="D5543" s="13">
        <f>Retailers_stock_balance!D9305</f>
        <v/>
      </c>
      <c r="E5543" s="13">
        <f>Retailers_stock_balance!E9305</f>
        <v/>
      </c>
      <c r="F5543" s="13">
        <f>Retailers_stock_balance!F9305</f>
        <v/>
      </c>
      <c r="T5543" s="14">
        <f>IF(F5542=24,SUM(D5543:F5732),"")</f>
        <v/>
      </c>
      <c r="U5543" s="14" t="n">
        <v>0</v>
      </c>
      <c r="V5543" s="14">
        <f>IF(T5543="","",T5543-U5543)</f>
        <v/>
      </c>
      <c r="AS5543" s="13" t="n"/>
      <c r="AT5543" s="13" t="n"/>
      <c r="AU5543" s="13" t="n"/>
    </row>
    <row r="5544">
      <c r="C5544" s="13" t="n">
        <v>95</v>
      </c>
      <c r="D5544" s="13">
        <f>Retailers_stock_balance!D9306</f>
        <v/>
      </c>
      <c r="E5544" s="13">
        <f>Retailers_stock_balance!E9306</f>
        <v/>
      </c>
      <c r="F5544" s="13">
        <f>Retailers_stock_balance!F9306</f>
        <v/>
      </c>
      <c r="T5544" s="14">
        <f>IF(F5543=24,SUM(D5544:F5733),"")</f>
        <v/>
      </c>
      <c r="U5544" s="14" t="n">
        <v>0</v>
      </c>
      <c r="V5544" s="14">
        <f>IF(T5544="","",T5544-U5544)</f>
        <v/>
      </c>
      <c r="AS5544" s="13" t="n"/>
      <c r="AT5544" s="13" t="n"/>
      <c r="AU5544" s="13" t="n"/>
    </row>
    <row r="5545">
      <c r="C5545" s="13" t="n">
        <v>96</v>
      </c>
      <c r="D5545" s="13">
        <f>Retailers_stock_balance!D9307</f>
        <v/>
      </c>
      <c r="E5545" s="13">
        <f>Retailers_stock_balance!E9307</f>
        <v/>
      </c>
      <c r="F5545" s="13">
        <f>Retailers_stock_balance!F9307</f>
        <v/>
      </c>
      <c r="T5545" s="14">
        <f>IF(F5544=24,SUM(D5545:F5734),"")</f>
        <v/>
      </c>
      <c r="U5545" s="14" t="n">
        <v>0</v>
      </c>
      <c r="V5545" s="14">
        <f>IF(T5545="","",T5545-U5545)</f>
        <v/>
      </c>
      <c r="AS5545" s="13" t="n"/>
      <c r="AT5545" s="13" t="n"/>
      <c r="AU5545" s="13" t="n"/>
    </row>
    <row r="5546">
      <c r="C5546" s="13" t="n">
        <v>97</v>
      </c>
      <c r="D5546" s="13">
        <f>Retailers_stock_balance!D9308</f>
        <v/>
      </c>
      <c r="E5546" s="13">
        <f>Retailers_stock_balance!E9308</f>
        <v/>
      </c>
      <c r="F5546" s="13">
        <f>Retailers_stock_balance!F9308</f>
        <v/>
      </c>
      <c r="T5546" s="14">
        <f>IF(F5545=24,SUM(D5546:F5735),"")</f>
        <v/>
      </c>
      <c r="U5546" s="14" t="n">
        <v>0</v>
      </c>
      <c r="V5546" s="14">
        <f>IF(T5546="","",T5546-U5546)</f>
        <v/>
      </c>
      <c r="AS5546" s="13" t="n"/>
      <c r="AT5546" s="13" t="n"/>
      <c r="AU5546" s="13" t="n"/>
    </row>
    <row r="5547">
      <c r="C5547" s="13" t="n">
        <v>98</v>
      </c>
      <c r="D5547" s="13">
        <f>Retailers_stock_balance!D9309</f>
        <v/>
      </c>
      <c r="E5547" s="13">
        <f>Retailers_stock_balance!E9309</f>
        <v/>
      </c>
      <c r="F5547" s="13">
        <f>Retailers_stock_balance!F9309</f>
        <v/>
      </c>
      <c r="T5547" s="14">
        <f>IF(F5546=24,SUM(D5547:F5736),"")</f>
        <v/>
      </c>
      <c r="U5547" s="14" t="n">
        <v>0</v>
      </c>
      <c r="V5547" s="14">
        <f>IF(T5547="","",T5547-U5547)</f>
        <v/>
      </c>
      <c r="AS5547" s="13" t="n"/>
      <c r="AT5547" s="13" t="n"/>
      <c r="AU5547" s="13" t="n"/>
    </row>
    <row r="5548">
      <c r="C5548" s="13" t="n">
        <v>99</v>
      </c>
      <c r="D5548" s="13">
        <f>Retailers_stock_balance!D9310</f>
        <v/>
      </c>
      <c r="E5548" s="13">
        <f>Retailers_stock_balance!E9310</f>
        <v/>
      </c>
      <c r="F5548" s="13">
        <f>Retailers_stock_balance!F9310</f>
        <v/>
      </c>
      <c r="T5548" s="14">
        <f>IF(F5547=24,SUM(D5548:F5737),"")</f>
        <v/>
      </c>
      <c r="U5548" s="14" t="n">
        <v>0</v>
      </c>
      <c r="V5548" s="14">
        <f>IF(T5548="","",T5548-U5548)</f>
        <v/>
      </c>
      <c r="AS5548" s="13" t="n"/>
      <c r="AT5548" s="13" t="n"/>
      <c r="AU5548" s="13" t="n"/>
    </row>
    <row r="5549">
      <c r="C5549" s="13" t="n">
        <v>100</v>
      </c>
      <c r="D5549" s="13">
        <f>Retailers_stock_balance!D9311</f>
        <v/>
      </c>
      <c r="E5549" s="13">
        <f>Retailers_stock_balance!E9311</f>
        <v/>
      </c>
      <c r="F5549" s="13">
        <f>Retailers_stock_balance!F9311</f>
        <v/>
      </c>
      <c r="T5549" s="14">
        <f>IF(F5548=24,SUM(D5549:F5738),"")</f>
        <v/>
      </c>
      <c r="U5549" s="14" t="n">
        <v>0</v>
      </c>
      <c r="V5549" s="14">
        <f>IF(T5549="","",T5549-U5549)</f>
        <v/>
      </c>
      <c r="AS5549" s="13" t="n"/>
      <c r="AT5549" s="13" t="n"/>
      <c r="AU5549" s="13" t="n"/>
    </row>
    <row r="5550">
      <c r="C5550" s="13" t="n">
        <v>101</v>
      </c>
      <c r="D5550" s="13">
        <f>Retailers_stock_balance!D9312</f>
        <v/>
      </c>
      <c r="E5550" s="13">
        <f>Retailers_stock_balance!E9312</f>
        <v/>
      </c>
      <c r="F5550" s="13">
        <f>Retailers_stock_balance!F9312</f>
        <v/>
      </c>
      <c r="T5550" s="14">
        <f>IF(F5549=24,SUM(D5550:F5739),"")</f>
        <v/>
      </c>
      <c r="U5550" s="14" t="n">
        <v>0</v>
      </c>
      <c r="V5550" s="14">
        <f>IF(T5550="","",T5550-U5550)</f>
        <v/>
      </c>
      <c r="AS5550" s="13" t="n"/>
      <c r="AT5550" s="13" t="n"/>
      <c r="AU5550" s="13" t="n"/>
    </row>
    <row r="5551">
      <c r="C5551" s="13" t="n">
        <v>102</v>
      </c>
      <c r="D5551" s="13">
        <f>Retailers_stock_balance!D9313</f>
        <v/>
      </c>
      <c r="E5551" s="13">
        <f>Retailers_stock_balance!E9313</f>
        <v/>
      </c>
      <c r="F5551" s="13">
        <f>Retailers_stock_balance!F9313</f>
        <v/>
      </c>
      <c r="T5551" s="14">
        <f>IF(F5550=24,SUM(D5551:F5740),"")</f>
        <v/>
      </c>
      <c r="U5551" s="14" t="n">
        <v>0</v>
      </c>
      <c r="V5551" s="14">
        <f>IF(T5551="","",T5551-U5551)</f>
        <v/>
      </c>
      <c r="AS5551" s="13" t="n"/>
      <c r="AT5551" s="13" t="n"/>
      <c r="AU5551" s="13" t="n"/>
    </row>
    <row r="5552">
      <c r="C5552" s="13" t="n">
        <v>103</v>
      </c>
      <c r="D5552" s="13">
        <f>Retailers_stock_balance!D9314</f>
        <v/>
      </c>
      <c r="E5552" s="13">
        <f>Retailers_stock_balance!E9314</f>
        <v/>
      </c>
      <c r="F5552" s="13">
        <f>Retailers_stock_balance!F9314</f>
        <v/>
      </c>
      <c r="T5552" s="14">
        <f>IF(F5551=24,SUM(D5552:F5741),"")</f>
        <v/>
      </c>
      <c r="U5552" s="14" t="n">
        <v>0</v>
      </c>
      <c r="V5552" s="14">
        <f>IF(T5552="","",T5552-U5552)</f>
        <v/>
      </c>
      <c r="AS5552" s="13" t="n"/>
      <c r="AT5552" s="13" t="n"/>
      <c r="AU5552" s="13" t="n"/>
    </row>
    <row r="5553">
      <c r="C5553" s="13" t="n">
        <v>104</v>
      </c>
      <c r="D5553" s="13">
        <f>Retailers_stock_balance!D9315</f>
        <v/>
      </c>
      <c r="E5553" s="13">
        <f>Retailers_stock_balance!E9315</f>
        <v/>
      </c>
      <c r="F5553" s="13">
        <f>Retailers_stock_balance!F9315</f>
        <v/>
      </c>
      <c r="T5553" s="14">
        <f>IF(F5552=24,SUM(D5553:F5742),"")</f>
        <v/>
      </c>
      <c r="U5553" s="14" t="n">
        <v>0</v>
      </c>
      <c r="V5553" s="14">
        <f>IF(T5553="","",T5553-U5553)</f>
        <v/>
      </c>
      <c r="AS5553" s="13" t="n"/>
      <c r="AT5553" s="13" t="n"/>
      <c r="AU5553" s="13" t="n"/>
    </row>
    <row r="5554">
      <c r="C5554" s="13" t="n">
        <v>105</v>
      </c>
      <c r="D5554" s="13">
        <f>Retailers_stock_balance!D9316</f>
        <v/>
      </c>
      <c r="E5554" s="13">
        <f>Retailers_stock_balance!E9316</f>
        <v/>
      </c>
      <c r="F5554" s="13">
        <f>Retailers_stock_balance!F9316</f>
        <v/>
      </c>
      <c r="T5554" s="14">
        <f>IF(F5553=24,SUM(D5554:F5743),"")</f>
        <v/>
      </c>
      <c r="U5554" s="14" t="n">
        <v>0</v>
      </c>
      <c r="V5554" s="14">
        <f>IF(T5554="","",T5554-U5554)</f>
        <v/>
      </c>
      <c r="AS5554" s="13" t="n"/>
      <c r="AT5554" s="13" t="n"/>
      <c r="AU5554" s="13" t="n"/>
    </row>
    <row r="5555">
      <c r="C5555" s="13" t="n">
        <v>106</v>
      </c>
      <c r="D5555" s="13">
        <f>Retailers_stock_balance!D9317</f>
        <v/>
      </c>
      <c r="E5555" s="13">
        <f>Retailers_stock_balance!E9317</f>
        <v/>
      </c>
      <c r="F5555" s="13">
        <f>Retailers_stock_balance!F9317</f>
        <v/>
      </c>
      <c r="T5555" s="14">
        <f>IF(F5554=24,SUM(D5555:F5744),"")</f>
        <v/>
      </c>
      <c r="U5555" s="14" t="n">
        <v>0</v>
      </c>
      <c r="V5555" s="14">
        <f>IF(T5555="","",T5555-U5555)</f>
        <v/>
      </c>
      <c r="AS5555" s="13" t="n"/>
      <c r="AT5555" s="13" t="n"/>
      <c r="AU5555" s="13" t="n"/>
    </row>
    <row r="5556">
      <c r="C5556" s="13" t="n">
        <v>107</v>
      </c>
      <c r="D5556" s="13">
        <f>Retailers_stock_balance!D9318</f>
        <v/>
      </c>
      <c r="E5556" s="13">
        <f>Retailers_stock_balance!E9318</f>
        <v/>
      </c>
      <c r="F5556" s="13">
        <f>Retailers_stock_balance!F9318</f>
        <v/>
      </c>
      <c r="T5556" s="14">
        <f>IF(F5555=24,SUM(D5556:F5745),"")</f>
        <v/>
      </c>
      <c r="U5556" s="14" t="n">
        <v>0</v>
      </c>
      <c r="V5556" s="14">
        <f>IF(T5556="","",T5556-U5556)</f>
        <v/>
      </c>
      <c r="AS5556" s="13" t="n"/>
      <c r="AT5556" s="13" t="n"/>
      <c r="AU5556" s="13" t="n"/>
    </row>
    <row r="5557">
      <c r="C5557" s="13" t="n">
        <v>108</v>
      </c>
      <c r="D5557" s="13">
        <f>Retailers_stock_balance!D9319</f>
        <v/>
      </c>
      <c r="E5557" s="13">
        <f>Retailers_stock_balance!E9319</f>
        <v/>
      </c>
      <c r="F5557" s="13">
        <f>Retailers_stock_balance!F9319</f>
        <v/>
      </c>
      <c r="T5557" s="14">
        <f>IF(F5556=24,SUM(D5557:F5746),"")</f>
        <v/>
      </c>
      <c r="U5557" s="14" t="n">
        <v>0</v>
      </c>
      <c r="V5557" s="14">
        <f>IF(T5557="","",T5557-U5557)</f>
        <v/>
      </c>
      <c r="AS5557" s="13" t="n"/>
      <c r="AT5557" s="13" t="n"/>
      <c r="AU5557" s="13" t="n"/>
    </row>
    <row r="5558">
      <c r="C5558" s="13" t="n">
        <v>109</v>
      </c>
      <c r="D5558" s="13">
        <f>Retailers_stock_balance!D9320</f>
        <v/>
      </c>
      <c r="E5558" s="13">
        <f>Retailers_stock_balance!E9320</f>
        <v/>
      </c>
      <c r="F5558" s="13">
        <f>Retailers_stock_balance!F9320</f>
        <v/>
      </c>
      <c r="T5558" s="14">
        <f>IF(F5557=24,SUM(D5558:F5747),"")</f>
        <v/>
      </c>
      <c r="U5558" s="14" t="n">
        <v>0</v>
      </c>
      <c r="V5558" s="14">
        <f>IF(T5558="","",T5558-U5558)</f>
        <v/>
      </c>
      <c r="AS5558" s="13" t="n"/>
      <c r="AT5558" s="13" t="n"/>
      <c r="AU5558" s="13" t="n"/>
    </row>
    <row r="5559">
      <c r="C5559" s="13" t="n">
        <v>110</v>
      </c>
      <c r="D5559" s="13">
        <f>Retailers_stock_balance!D9321</f>
        <v/>
      </c>
      <c r="E5559" s="13">
        <f>Retailers_stock_balance!E9321</f>
        <v/>
      </c>
      <c r="F5559" s="13">
        <f>Retailers_stock_balance!F9321</f>
        <v/>
      </c>
      <c r="T5559" s="14">
        <f>IF(F5558=24,SUM(D5559:F5748),"")</f>
        <v/>
      </c>
      <c r="U5559" s="14" t="n">
        <v>0</v>
      </c>
      <c r="V5559" s="14">
        <f>IF(T5559="","",T5559-U5559)</f>
        <v/>
      </c>
      <c r="AS5559" s="13" t="n"/>
      <c r="AT5559" s="13" t="n"/>
      <c r="AU5559" s="13" t="n"/>
    </row>
    <row r="5560">
      <c r="C5560" s="13" t="n">
        <v>111</v>
      </c>
      <c r="D5560" s="13">
        <f>Retailers_stock_balance!D9322</f>
        <v/>
      </c>
      <c r="E5560" s="13">
        <f>Retailers_stock_balance!E9322</f>
        <v/>
      </c>
      <c r="F5560" s="13">
        <f>Retailers_stock_balance!F9322</f>
        <v/>
      </c>
      <c r="T5560" s="14">
        <f>IF(F5559=24,SUM(D5560:F5749),"")</f>
        <v/>
      </c>
      <c r="U5560" s="14" t="n">
        <v>0</v>
      </c>
      <c r="V5560" s="14">
        <f>IF(T5560="","",T5560-U5560)</f>
        <v/>
      </c>
      <c r="AS5560" s="13" t="n"/>
      <c r="AT5560" s="13" t="n"/>
      <c r="AU5560" s="13" t="n"/>
    </row>
    <row r="5561">
      <c r="C5561" s="13" t="n">
        <v>112</v>
      </c>
      <c r="D5561" s="13">
        <f>Retailers_stock_balance!D9323</f>
        <v/>
      </c>
      <c r="E5561" s="13">
        <f>Retailers_stock_balance!E9323</f>
        <v/>
      </c>
      <c r="F5561" s="13">
        <f>Retailers_stock_balance!F9323</f>
        <v/>
      </c>
      <c r="T5561" s="14">
        <f>IF(F5560=24,SUM(D5561:F5750),"")</f>
        <v/>
      </c>
      <c r="U5561" s="14" t="n">
        <v>0</v>
      </c>
      <c r="V5561" s="14">
        <f>IF(T5561="","",T5561-U5561)</f>
        <v/>
      </c>
      <c r="AS5561" s="13" t="n"/>
      <c r="AT5561" s="13" t="n"/>
      <c r="AU5561" s="13" t="n"/>
    </row>
    <row r="5562">
      <c r="C5562" s="13" t="n">
        <v>113</v>
      </c>
      <c r="D5562" s="13">
        <f>Retailers_stock_balance!D9324</f>
        <v/>
      </c>
      <c r="E5562" s="13">
        <f>Retailers_stock_balance!E9324</f>
        <v/>
      </c>
      <c r="F5562" s="13">
        <f>Retailers_stock_balance!F9324</f>
        <v/>
      </c>
      <c r="T5562" s="14">
        <f>IF(F5561=24,SUM(D5562:F5751),"")</f>
        <v/>
      </c>
      <c r="U5562" s="14" t="n">
        <v>0</v>
      </c>
      <c r="V5562" s="14">
        <f>IF(T5562="","",T5562-U5562)</f>
        <v/>
      </c>
      <c r="AS5562" s="13" t="n"/>
      <c r="AT5562" s="13" t="n"/>
      <c r="AU5562" s="13" t="n"/>
    </row>
    <row r="5563">
      <c r="C5563" s="13" t="n">
        <v>114</v>
      </c>
      <c r="D5563" s="13">
        <f>Retailers_stock_balance!D9325</f>
        <v/>
      </c>
      <c r="E5563" s="13">
        <f>Retailers_stock_balance!E9325</f>
        <v/>
      </c>
      <c r="F5563" s="13">
        <f>Retailers_stock_balance!F9325</f>
        <v/>
      </c>
      <c r="T5563" s="14">
        <f>IF(F5562=24,SUM(D5563:F5752),"")</f>
        <v/>
      </c>
      <c r="U5563" s="14" t="n">
        <v>0</v>
      </c>
      <c r="V5563" s="14">
        <f>IF(T5563="","",T5563-U5563)</f>
        <v/>
      </c>
      <c r="AS5563" s="13" t="n"/>
      <c r="AT5563" s="13" t="n"/>
      <c r="AU5563" s="13" t="n"/>
    </row>
    <row r="5564">
      <c r="C5564" s="13" t="n">
        <v>115</v>
      </c>
      <c r="D5564" s="13">
        <f>Retailers_stock_balance!D9326</f>
        <v/>
      </c>
      <c r="E5564" s="13">
        <f>Retailers_stock_balance!E9326</f>
        <v/>
      </c>
      <c r="F5564" s="13">
        <f>Retailers_stock_balance!F9326</f>
        <v/>
      </c>
      <c r="T5564" s="14">
        <f>IF(F5563=24,SUM(D5564:F5753),"")</f>
        <v/>
      </c>
      <c r="U5564" s="14" t="n">
        <v>0</v>
      </c>
      <c r="V5564" s="14">
        <f>IF(T5564="","",T5564-U5564)</f>
        <v/>
      </c>
      <c r="AS5564" s="13" t="n"/>
      <c r="AT5564" s="13" t="n"/>
      <c r="AU5564" s="13" t="n"/>
    </row>
    <row r="5565">
      <c r="C5565" s="13" t="n">
        <v>116</v>
      </c>
      <c r="D5565" s="13">
        <f>Retailers_stock_balance!D9327</f>
        <v/>
      </c>
      <c r="E5565" s="13">
        <f>Retailers_stock_balance!E9327</f>
        <v/>
      </c>
      <c r="F5565" s="13">
        <f>Retailers_stock_balance!F9327</f>
        <v/>
      </c>
      <c r="T5565" s="14">
        <f>IF(F5564=24,SUM(D5565:F5754),"")</f>
        <v/>
      </c>
      <c r="U5565" s="14" t="n">
        <v>0</v>
      </c>
      <c r="V5565" s="14">
        <f>IF(T5565="","",T5565-U5565)</f>
        <v/>
      </c>
      <c r="AS5565" s="13" t="n"/>
      <c r="AT5565" s="13" t="n"/>
      <c r="AU5565" s="13" t="n"/>
    </row>
    <row r="5566">
      <c r="C5566" s="13" t="n">
        <v>117</v>
      </c>
      <c r="D5566" s="13">
        <f>Retailers_stock_balance!D9328</f>
        <v/>
      </c>
      <c r="E5566" s="13">
        <f>Retailers_stock_balance!E9328</f>
        <v/>
      </c>
      <c r="F5566" s="13">
        <f>Retailers_stock_balance!F9328</f>
        <v/>
      </c>
      <c r="T5566" s="14">
        <f>IF(F5565=24,SUM(D5566:F5755),"")</f>
        <v/>
      </c>
      <c r="U5566" s="14" t="n">
        <v>0</v>
      </c>
      <c r="V5566" s="14">
        <f>IF(T5566="","",T5566-U5566)</f>
        <v/>
      </c>
      <c r="AS5566" s="13" t="n"/>
      <c r="AT5566" s="13" t="n"/>
      <c r="AU5566" s="13" t="n"/>
    </row>
    <row r="5567">
      <c r="C5567" s="13" t="n">
        <v>118</v>
      </c>
      <c r="D5567" s="13">
        <f>Retailers_stock_balance!D9329</f>
        <v/>
      </c>
      <c r="E5567" s="13">
        <f>Retailers_stock_balance!E9329</f>
        <v/>
      </c>
      <c r="F5567" s="13">
        <f>Retailers_stock_balance!F9329</f>
        <v/>
      </c>
      <c r="T5567" s="14">
        <f>IF(F5566=24,SUM(D5567:F5756),"")</f>
        <v/>
      </c>
      <c r="U5567" s="14" t="n">
        <v>0</v>
      </c>
      <c r="V5567" s="14">
        <f>IF(T5567="","",T5567-U5567)</f>
        <v/>
      </c>
      <c r="AS5567" s="13" t="n"/>
      <c r="AT5567" s="13" t="n"/>
      <c r="AU5567" s="13" t="n"/>
    </row>
    <row r="5568">
      <c r="C5568" s="13" t="n">
        <v>119</v>
      </c>
      <c r="D5568" s="13">
        <f>Retailers_stock_balance!D9330</f>
        <v/>
      </c>
      <c r="E5568" s="13">
        <f>Retailers_stock_balance!E9330</f>
        <v/>
      </c>
      <c r="F5568" s="13">
        <f>Retailers_stock_balance!F9330</f>
        <v/>
      </c>
      <c r="T5568" s="14">
        <f>IF(F5567=24,SUM(D5568:F5757),"")</f>
        <v/>
      </c>
      <c r="U5568" s="14" t="n">
        <v>0</v>
      </c>
      <c r="V5568" s="14">
        <f>IF(T5568="","",T5568-U5568)</f>
        <v/>
      </c>
      <c r="AS5568" s="13" t="n"/>
      <c r="AT5568" s="13" t="n"/>
      <c r="AU5568" s="13" t="n"/>
    </row>
    <row r="5569">
      <c r="C5569" s="13" t="n">
        <v>120</v>
      </c>
      <c r="D5569" s="13">
        <f>Retailers_stock_balance!D9331</f>
        <v/>
      </c>
      <c r="E5569" s="13">
        <f>Retailers_stock_balance!E9331</f>
        <v/>
      </c>
      <c r="F5569" s="13">
        <f>Retailers_stock_balance!F9331</f>
        <v/>
      </c>
      <c r="T5569" s="14">
        <f>IF(F5568=24,SUM(D5569:F5758),"")</f>
        <v/>
      </c>
      <c r="U5569" s="14" t="n">
        <v>0</v>
      </c>
      <c r="V5569" s="14">
        <f>IF(T5569="","",T5569-U5569)</f>
        <v/>
      </c>
      <c r="AS5569" s="13" t="n"/>
      <c r="AT5569" s="13" t="n"/>
      <c r="AU5569" s="13" t="n"/>
    </row>
    <row r="5570">
      <c r="C5570" s="13" t="n">
        <v>121</v>
      </c>
      <c r="D5570" s="13">
        <f>Retailers_stock_balance!D9332</f>
        <v/>
      </c>
      <c r="E5570" s="13">
        <f>Retailers_stock_balance!E9332</f>
        <v/>
      </c>
      <c r="F5570" s="13">
        <f>Retailers_stock_balance!F9332</f>
        <v/>
      </c>
      <c r="T5570" s="14">
        <f>IF(F5569=24,SUM(D5570:F5759),"")</f>
        <v/>
      </c>
      <c r="U5570" s="14" t="n">
        <v>0</v>
      </c>
      <c r="V5570" s="14">
        <f>IF(T5570="","",T5570-U5570)</f>
        <v/>
      </c>
      <c r="AS5570" s="13" t="n"/>
      <c r="AT5570" s="13" t="n"/>
      <c r="AU5570" s="13" t="n"/>
    </row>
    <row r="5571">
      <c r="C5571" s="13" t="n">
        <v>122</v>
      </c>
      <c r="D5571" s="13">
        <f>Retailers_stock_balance!D9333</f>
        <v/>
      </c>
      <c r="E5571" s="13">
        <f>Retailers_stock_balance!E9333</f>
        <v/>
      </c>
      <c r="F5571" s="13">
        <f>Retailers_stock_balance!F9333</f>
        <v/>
      </c>
      <c r="T5571" s="14">
        <f>IF(F5570=24,SUM(D5571:F5760),"")</f>
        <v/>
      </c>
      <c r="U5571" s="14" t="n">
        <v>0</v>
      </c>
      <c r="V5571" s="14">
        <f>IF(T5571="","",T5571-U5571)</f>
        <v/>
      </c>
      <c r="AS5571" s="13" t="n"/>
      <c r="AT5571" s="13" t="n"/>
      <c r="AU5571" s="13" t="n"/>
    </row>
    <row r="5572">
      <c r="C5572" s="13" t="n">
        <v>123</v>
      </c>
      <c r="D5572" s="13">
        <f>Retailers_stock_balance!D9334</f>
        <v/>
      </c>
      <c r="E5572" s="13">
        <f>Retailers_stock_balance!E9334</f>
        <v/>
      </c>
      <c r="F5572" s="13">
        <f>Retailers_stock_balance!F9334</f>
        <v/>
      </c>
      <c r="T5572" s="14">
        <f>IF(F5571=24,SUM(D5572:F5761),"")</f>
        <v/>
      </c>
      <c r="U5572" s="14" t="n">
        <v>0</v>
      </c>
      <c r="V5572" s="14">
        <f>IF(T5572="","",T5572-U5572)</f>
        <v/>
      </c>
      <c r="AS5572" s="13" t="n"/>
      <c r="AT5572" s="13" t="n"/>
      <c r="AU5572" s="13" t="n"/>
    </row>
    <row r="5573">
      <c r="C5573" s="13" t="n">
        <v>124</v>
      </c>
      <c r="D5573" s="13">
        <f>Retailers_stock_balance!D9335</f>
        <v/>
      </c>
      <c r="E5573" s="13">
        <f>Retailers_stock_balance!E9335</f>
        <v/>
      </c>
      <c r="F5573" s="13">
        <f>Retailers_stock_balance!F9335</f>
        <v/>
      </c>
      <c r="T5573" s="14">
        <f>IF(F5572=24,SUM(D5573:F5762),"")</f>
        <v/>
      </c>
      <c r="U5573" s="14" t="n">
        <v>0</v>
      </c>
      <c r="V5573" s="14">
        <f>IF(T5573="","",T5573-U5573)</f>
        <v/>
      </c>
      <c r="AS5573" s="13" t="n"/>
      <c r="AT5573" s="13" t="n"/>
      <c r="AU5573" s="13" t="n"/>
    </row>
    <row r="5574">
      <c r="C5574" s="13" t="n">
        <v>125</v>
      </c>
      <c r="D5574" s="13">
        <f>Retailers_stock_balance!D9336</f>
        <v/>
      </c>
      <c r="E5574" s="13">
        <f>Retailers_stock_balance!E9336</f>
        <v/>
      </c>
      <c r="F5574" s="13">
        <f>Retailers_stock_balance!F9336</f>
        <v/>
      </c>
      <c r="T5574" s="14">
        <f>IF(F5573=24,SUM(D5574:F5763),"")</f>
        <v/>
      </c>
      <c r="U5574" s="14" t="n">
        <v>0</v>
      </c>
      <c r="V5574" s="14">
        <f>IF(T5574="","",T5574-U5574)</f>
        <v/>
      </c>
      <c r="AS5574" s="13" t="n"/>
      <c r="AT5574" s="13" t="n"/>
      <c r="AU5574" s="13" t="n"/>
    </row>
    <row r="5575">
      <c r="C5575" s="13" t="n">
        <v>126</v>
      </c>
      <c r="D5575" s="13">
        <f>Retailers_stock_balance!D9337</f>
        <v/>
      </c>
      <c r="E5575" s="13">
        <f>Retailers_stock_balance!E9337</f>
        <v/>
      </c>
      <c r="F5575" s="13">
        <f>Retailers_stock_balance!F9337</f>
        <v/>
      </c>
      <c r="T5575" s="14">
        <f>IF(F5574=24,SUM(D5575:F5764),"")</f>
        <v/>
      </c>
      <c r="U5575" s="14" t="n">
        <v>0</v>
      </c>
      <c r="V5575" s="14">
        <f>IF(T5575="","",T5575-U5575)</f>
        <v/>
      </c>
      <c r="AS5575" s="13" t="n"/>
      <c r="AT5575" s="13" t="n"/>
      <c r="AU5575" s="13" t="n"/>
    </row>
    <row r="5576">
      <c r="C5576" s="13" t="n">
        <v>127</v>
      </c>
      <c r="D5576" s="13">
        <f>Retailers_stock_balance!D9338</f>
        <v/>
      </c>
      <c r="E5576" s="13">
        <f>Retailers_stock_balance!E9338</f>
        <v/>
      </c>
      <c r="F5576" s="13">
        <f>Retailers_stock_balance!F9338</f>
        <v/>
      </c>
      <c r="T5576" s="14">
        <f>IF(F5575=24,SUM(D5576:F5765),"")</f>
        <v/>
      </c>
      <c r="U5576" s="14" t="n">
        <v>0</v>
      </c>
      <c r="V5576" s="14">
        <f>IF(T5576="","",T5576-U5576)</f>
        <v/>
      </c>
      <c r="AS5576" s="13" t="n"/>
      <c r="AT5576" s="13" t="n"/>
      <c r="AU5576" s="13" t="n"/>
    </row>
    <row r="5577">
      <c r="C5577" s="13" t="n">
        <v>128</v>
      </c>
      <c r="D5577" s="13">
        <f>Retailers_stock_balance!D9339</f>
        <v/>
      </c>
      <c r="E5577" s="13">
        <f>Retailers_stock_balance!E9339</f>
        <v/>
      </c>
      <c r="F5577" s="13">
        <f>Retailers_stock_balance!F9339</f>
        <v/>
      </c>
      <c r="T5577" s="14">
        <f>IF(F5576=24,SUM(D5577:F5766),"")</f>
        <v/>
      </c>
      <c r="U5577" s="14" t="n">
        <v>0</v>
      </c>
      <c r="V5577" s="14">
        <f>IF(T5577="","",T5577-U5577)</f>
        <v/>
      </c>
      <c r="AS5577" s="13" t="n"/>
      <c r="AT5577" s="13" t="n"/>
      <c r="AU5577" s="13" t="n"/>
    </row>
    <row r="5578">
      <c r="C5578" s="13" t="n">
        <v>129</v>
      </c>
      <c r="D5578" s="13">
        <f>Retailers_stock_balance!D9340</f>
        <v/>
      </c>
      <c r="E5578" s="13">
        <f>Retailers_stock_balance!E9340</f>
        <v/>
      </c>
      <c r="F5578" s="13">
        <f>Retailers_stock_balance!F9340</f>
        <v/>
      </c>
      <c r="T5578" s="14">
        <f>IF(F5577=24,SUM(D5578:F5767),"")</f>
        <v/>
      </c>
      <c r="U5578" s="14" t="n">
        <v>0</v>
      </c>
      <c r="V5578" s="14">
        <f>IF(T5578="","",T5578-U5578)</f>
        <v/>
      </c>
      <c r="AS5578" s="13" t="n"/>
      <c r="AT5578" s="13" t="n"/>
      <c r="AU5578" s="13" t="n"/>
    </row>
    <row r="5579">
      <c r="C5579" s="13" t="n">
        <v>130</v>
      </c>
      <c r="D5579" s="13">
        <f>Retailers_stock_balance!D9341</f>
        <v/>
      </c>
      <c r="E5579" s="13">
        <f>Retailers_stock_balance!E9341</f>
        <v/>
      </c>
      <c r="F5579" s="13">
        <f>Retailers_stock_balance!F9341</f>
        <v/>
      </c>
      <c r="T5579" s="14">
        <f>IF(F5578=24,SUM(D5579:F5768),"")</f>
        <v/>
      </c>
      <c r="U5579" s="14" t="n">
        <v>0</v>
      </c>
      <c r="V5579" s="14">
        <f>IF(T5579="","",T5579-U5579)</f>
        <v/>
      </c>
      <c r="AS5579" s="13" t="n"/>
      <c r="AT5579" s="13" t="n"/>
      <c r="AU5579" s="13" t="n"/>
    </row>
    <row r="5580">
      <c r="C5580" s="13" t="n">
        <v>131</v>
      </c>
      <c r="D5580" s="13">
        <f>Retailers_stock_balance!D9342</f>
        <v/>
      </c>
      <c r="E5580" s="13">
        <f>Retailers_stock_balance!E9342</f>
        <v/>
      </c>
      <c r="F5580" s="13">
        <f>Retailers_stock_balance!F9342</f>
        <v/>
      </c>
      <c r="T5580" s="14">
        <f>IF(F5579=24,SUM(D5580:F5769),"")</f>
        <v/>
      </c>
      <c r="U5580" s="14" t="n">
        <v>0</v>
      </c>
      <c r="V5580" s="14">
        <f>IF(T5580="","",T5580-U5580)</f>
        <v/>
      </c>
      <c r="AS5580" s="13" t="n"/>
      <c r="AT5580" s="13" t="n"/>
      <c r="AU5580" s="13" t="n"/>
    </row>
    <row r="5581">
      <c r="C5581" s="13" t="n">
        <v>132</v>
      </c>
      <c r="D5581" s="13">
        <f>Retailers_stock_balance!D9343</f>
        <v/>
      </c>
      <c r="E5581" s="13">
        <f>Retailers_stock_balance!E9343</f>
        <v/>
      </c>
      <c r="F5581" s="13">
        <f>Retailers_stock_balance!F9343</f>
        <v/>
      </c>
      <c r="T5581" s="14">
        <f>IF(F5580=24,SUM(D5581:F5770),"")</f>
        <v/>
      </c>
      <c r="U5581" s="14" t="n">
        <v>0</v>
      </c>
      <c r="V5581" s="14">
        <f>IF(T5581="","",T5581-U5581)</f>
        <v/>
      </c>
      <c r="AS5581" s="13" t="n"/>
      <c r="AT5581" s="13" t="n"/>
      <c r="AU5581" s="13" t="n"/>
    </row>
    <row r="5582">
      <c r="C5582" s="13" t="n">
        <v>133</v>
      </c>
      <c r="D5582" s="13">
        <f>Retailers_stock_balance!D9344</f>
        <v/>
      </c>
      <c r="E5582" s="13">
        <f>Retailers_stock_balance!E9344</f>
        <v/>
      </c>
      <c r="F5582" s="13">
        <f>Retailers_stock_balance!F9344</f>
        <v/>
      </c>
      <c r="T5582" s="14">
        <f>IF(F5581=24,SUM(D5582:F5771),"")</f>
        <v/>
      </c>
      <c r="U5582" s="14" t="n">
        <v>0</v>
      </c>
      <c r="V5582" s="14">
        <f>IF(T5582="","",T5582-U5582)</f>
        <v/>
      </c>
      <c r="AS5582" s="13" t="n"/>
      <c r="AT5582" s="13" t="n"/>
      <c r="AU5582" s="13" t="n"/>
    </row>
    <row r="5583">
      <c r="C5583" s="13" t="n">
        <v>134</v>
      </c>
      <c r="D5583" s="13">
        <f>Retailers_stock_balance!D9345</f>
        <v/>
      </c>
      <c r="E5583" s="13">
        <f>Retailers_stock_balance!E9345</f>
        <v/>
      </c>
      <c r="F5583" s="13">
        <f>Retailers_stock_balance!F9345</f>
        <v/>
      </c>
      <c r="T5583" s="14">
        <f>IF(F5582=24,SUM(D5583:F5772),"")</f>
        <v/>
      </c>
      <c r="U5583" s="14" t="n">
        <v>0</v>
      </c>
      <c r="V5583" s="14">
        <f>IF(T5583="","",T5583-U5583)</f>
        <v/>
      </c>
      <c r="AS5583" s="13" t="n"/>
      <c r="AT5583" s="13" t="n"/>
      <c r="AU5583" s="13" t="n"/>
    </row>
    <row r="5584">
      <c r="C5584" s="13" t="n">
        <v>135</v>
      </c>
      <c r="D5584" s="13">
        <f>Retailers_stock_balance!D9346</f>
        <v/>
      </c>
      <c r="E5584" s="13">
        <f>Retailers_stock_balance!E9346</f>
        <v/>
      </c>
      <c r="F5584" s="13">
        <f>Retailers_stock_balance!F9346</f>
        <v/>
      </c>
      <c r="T5584" s="14">
        <f>IF(F5583=24,SUM(D5584:F5773),"")</f>
        <v/>
      </c>
      <c r="U5584" s="14" t="n">
        <v>0</v>
      </c>
      <c r="V5584" s="14">
        <f>IF(T5584="","",T5584-U5584)</f>
        <v/>
      </c>
      <c r="AS5584" s="13" t="n"/>
      <c r="AT5584" s="13" t="n"/>
      <c r="AU5584" s="13" t="n"/>
    </row>
    <row r="5585">
      <c r="C5585" s="13" t="n">
        <v>136</v>
      </c>
      <c r="D5585" s="13">
        <f>Retailers_stock_balance!D9347</f>
        <v/>
      </c>
      <c r="E5585" s="13">
        <f>Retailers_stock_balance!E9347</f>
        <v/>
      </c>
      <c r="F5585" s="13">
        <f>Retailers_stock_balance!F9347</f>
        <v/>
      </c>
      <c r="T5585" s="14">
        <f>IF(F5584=24,SUM(D5585:F5774),"")</f>
        <v/>
      </c>
      <c r="U5585" s="14" t="n">
        <v>0</v>
      </c>
      <c r="V5585" s="14">
        <f>IF(T5585="","",T5585-U5585)</f>
        <v/>
      </c>
      <c r="AS5585" s="13" t="n"/>
      <c r="AT5585" s="13" t="n"/>
      <c r="AU5585" s="13" t="n"/>
    </row>
    <row r="5586">
      <c r="C5586" s="13" t="n">
        <v>137</v>
      </c>
      <c r="D5586" s="13">
        <f>Retailers_stock_balance!D9348</f>
        <v/>
      </c>
      <c r="E5586" s="13">
        <f>Retailers_stock_balance!E9348</f>
        <v/>
      </c>
      <c r="F5586" s="13">
        <f>Retailers_stock_balance!F9348</f>
        <v/>
      </c>
      <c r="T5586" s="14">
        <f>IF(F5585=24,SUM(D5586:F5775),"")</f>
        <v/>
      </c>
      <c r="U5586" s="14" t="n">
        <v>0</v>
      </c>
      <c r="V5586" s="14">
        <f>IF(T5586="","",T5586-U5586)</f>
        <v/>
      </c>
      <c r="AS5586" s="13" t="n"/>
      <c r="AT5586" s="13" t="n"/>
      <c r="AU5586" s="13" t="n"/>
    </row>
    <row r="5587">
      <c r="C5587" s="13" t="n">
        <v>138</v>
      </c>
      <c r="D5587" s="13">
        <f>Retailers_stock_balance!D9349</f>
        <v/>
      </c>
      <c r="E5587" s="13">
        <f>Retailers_stock_balance!E9349</f>
        <v/>
      </c>
      <c r="F5587" s="13">
        <f>Retailers_stock_balance!F9349</f>
        <v/>
      </c>
      <c r="T5587" s="14">
        <f>IF(F5586=24,SUM(D5587:F5776),"")</f>
        <v/>
      </c>
      <c r="U5587" s="14" t="n">
        <v>0</v>
      </c>
      <c r="V5587" s="14">
        <f>IF(T5587="","",T5587-U5587)</f>
        <v/>
      </c>
      <c r="AS5587" s="13" t="n"/>
      <c r="AT5587" s="13" t="n"/>
      <c r="AU5587" s="13" t="n"/>
    </row>
    <row r="5588">
      <c r="C5588" s="13" t="n">
        <v>139</v>
      </c>
      <c r="D5588" s="13">
        <f>Retailers_stock_balance!D9350</f>
        <v/>
      </c>
      <c r="E5588" s="13">
        <f>Retailers_stock_balance!E9350</f>
        <v/>
      </c>
      <c r="F5588" s="13">
        <f>Retailers_stock_balance!F9350</f>
        <v/>
      </c>
      <c r="T5588" s="14">
        <f>IF(F5587=24,SUM(D5588:F5777),"")</f>
        <v/>
      </c>
      <c r="U5588" s="14" t="n">
        <v>0</v>
      </c>
      <c r="V5588" s="14">
        <f>IF(T5588="","",T5588-U5588)</f>
        <v/>
      </c>
      <c r="AS5588" s="13" t="n"/>
      <c r="AT5588" s="13" t="n"/>
      <c r="AU5588" s="13" t="n"/>
    </row>
    <row r="5589">
      <c r="C5589" s="13" t="n">
        <v>140</v>
      </c>
      <c r="D5589" s="13">
        <f>Retailers_stock_balance!D9351</f>
        <v/>
      </c>
      <c r="E5589" s="13">
        <f>Retailers_stock_balance!E9351</f>
        <v/>
      </c>
      <c r="F5589" s="13">
        <f>Retailers_stock_balance!F9351</f>
        <v/>
      </c>
      <c r="T5589" s="14">
        <f>IF(F5588=24,SUM(D5589:F5778),"")</f>
        <v/>
      </c>
      <c r="U5589" s="14" t="n">
        <v>0</v>
      </c>
      <c r="V5589" s="14">
        <f>IF(T5589="","",T5589-U5589)</f>
        <v/>
      </c>
      <c r="AS5589" s="13" t="n"/>
      <c r="AT5589" s="13" t="n"/>
      <c r="AU5589" s="13" t="n"/>
    </row>
    <row r="5590">
      <c r="C5590" s="13" t="n">
        <v>141</v>
      </c>
      <c r="D5590" s="13">
        <f>Retailers_stock_balance!D9352</f>
        <v/>
      </c>
      <c r="E5590" s="13">
        <f>Retailers_stock_balance!E9352</f>
        <v/>
      </c>
      <c r="F5590" s="13">
        <f>Retailers_stock_balance!F9352</f>
        <v/>
      </c>
      <c r="T5590" s="14">
        <f>IF(F5589=24,SUM(D5590:F5779),"")</f>
        <v/>
      </c>
      <c r="U5590" s="14" t="n">
        <v>0</v>
      </c>
      <c r="V5590" s="14">
        <f>IF(T5590="","",T5590-U5590)</f>
        <v/>
      </c>
      <c r="AS5590" s="13" t="n"/>
      <c r="AT5590" s="13" t="n"/>
      <c r="AU5590" s="13" t="n"/>
    </row>
    <row r="5591">
      <c r="C5591" s="13" t="n">
        <v>142</v>
      </c>
      <c r="D5591" s="13">
        <f>Retailers_stock_balance!D9353</f>
        <v/>
      </c>
      <c r="E5591" s="13">
        <f>Retailers_stock_balance!E9353</f>
        <v/>
      </c>
      <c r="F5591" s="13">
        <f>Retailers_stock_balance!F9353</f>
        <v/>
      </c>
      <c r="T5591" s="14">
        <f>IF(F5590=24,SUM(D5591:F5780),"")</f>
        <v/>
      </c>
      <c r="U5591" s="14" t="n">
        <v>0</v>
      </c>
      <c r="V5591" s="14">
        <f>IF(T5591="","",T5591-U5591)</f>
        <v/>
      </c>
      <c r="AS5591" s="13" t="n"/>
      <c r="AT5591" s="13" t="n"/>
      <c r="AU5591" s="13" t="n"/>
    </row>
    <row r="5592">
      <c r="C5592" s="13" t="n">
        <v>143</v>
      </c>
      <c r="D5592" s="13">
        <f>Retailers_stock_balance!D9354</f>
        <v/>
      </c>
      <c r="E5592" s="13">
        <f>Retailers_stock_balance!E9354</f>
        <v/>
      </c>
      <c r="F5592" s="13">
        <f>Retailers_stock_balance!F9354</f>
        <v/>
      </c>
      <c r="T5592" s="14">
        <f>IF(F5591=24,SUM(D5592:F5781),"")</f>
        <v/>
      </c>
      <c r="U5592" s="14" t="n">
        <v>0</v>
      </c>
      <c r="V5592" s="14">
        <f>IF(T5592="","",T5592-U5592)</f>
        <v/>
      </c>
      <c r="AS5592" s="13" t="n"/>
      <c r="AT5592" s="13" t="n"/>
      <c r="AU5592" s="13" t="n"/>
    </row>
    <row r="5593">
      <c r="C5593" s="13" t="n">
        <v>144</v>
      </c>
      <c r="D5593" s="13">
        <f>Retailers_stock_balance!D9355</f>
        <v/>
      </c>
      <c r="E5593" s="13">
        <f>Retailers_stock_balance!E9355</f>
        <v/>
      </c>
      <c r="F5593" s="13">
        <f>Retailers_stock_balance!F9355</f>
        <v/>
      </c>
      <c r="T5593" s="14">
        <f>IF(F5592=24,SUM(D5593:F5782),"")</f>
        <v/>
      </c>
      <c r="U5593" s="14" t="n">
        <v>0</v>
      </c>
      <c r="V5593" s="14">
        <f>IF(T5593="","",T5593-U5593)</f>
        <v/>
      </c>
      <c r="AS5593" s="13" t="n"/>
      <c r="AT5593" s="13" t="n"/>
      <c r="AU5593" s="13" t="n"/>
    </row>
    <row r="5594">
      <c r="C5594" s="13" t="n">
        <v>145</v>
      </c>
      <c r="D5594" s="13">
        <f>Retailers_stock_balance!D9356</f>
        <v/>
      </c>
      <c r="E5594" s="13">
        <f>Retailers_stock_balance!E9356</f>
        <v/>
      </c>
      <c r="F5594" s="13">
        <f>Retailers_stock_balance!F9356</f>
        <v/>
      </c>
      <c r="T5594" s="14">
        <f>IF(F5593=24,SUM(D5594:F5783),"")</f>
        <v/>
      </c>
      <c r="U5594" s="14" t="n">
        <v>0</v>
      </c>
      <c r="V5594" s="14">
        <f>IF(T5594="","",T5594-U5594)</f>
        <v/>
      </c>
      <c r="AS5594" s="13" t="n"/>
      <c r="AT5594" s="13" t="n"/>
      <c r="AU5594" s="13" t="n"/>
    </row>
    <row r="5595">
      <c r="C5595" s="13" t="n">
        <v>146</v>
      </c>
      <c r="D5595" s="13">
        <f>Retailers_stock_balance!D9357</f>
        <v/>
      </c>
      <c r="E5595" s="13">
        <f>Retailers_stock_balance!E9357</f>
        <v/>
      </c>
      <c r="F5595" s="13">
        <f>Retailers_stock_balance!F9357</f>
        <v/>
      </c>
      <c r="T5595" s="14">
        <f>IF(F5594=24,SUM(D5595:F5784),"")</f>
        <v/>
      </c>
      <c r="U5595" s="14" t="n">
        <v>0</v>
      </c>
      <c r="V5595" s="14">
        <f>IF(T5595="","",T5595-U5595)</f>
        <v/>
      </c>
      <c r="AS5595" s="13" t="n"/>
      <c r="AT5595" s="13" t="n"/>
      <c r="AU5595" s="13" t="n"/>
    </row>
    <row r="5596">
      <c r="C5596" s="13" t="n">
        <v>147</v>
      </c>
      <c r="D5596" s="13">
        <f>Retailers_stock_balance!D9358</f>
        <v/>
      </c>
      <c r="E5596" s="13">
        <f>Retailers_stock_balance!E9358</f>
        <v/>
      </c>
      <c r="F5596" s="13">
        <f>Retailers_stock_balance!F9358</f>
        <v/>
      </c>
      <c r="T5596" s="14">
        <f>IF(F5595=24,SUM(D5596:F5785),"")</f>
        <v/>
      </c>
      <c r="U5596" s="14" t="n">
        <v>0</v>
      </c>
      <c r="V5596" s="14">
        <f>IF(T5596="","",T5596-U5596)</f>
        <v/>
      </c>
      <c r="AS5596" s="13" t="n"/>
      <c r="AT5596" s="13" t="n"/>
      <c r="AU5596" s="13" t="n"/>
    </row>
    <row r="5597">
      <c r="C5597" s="13" t="n">
        <v>148</v>
      </c>
      <c r="D5597" s="13">
        <f>Retailers_stock_balance!D9359</f>
        <v/>
      </c>
      <c r="E5597" s="13">
        <f>Retailers_stock_balance!E9359</f>
        <v/>
      </c>
      <c r="F5597" s="13">
        <f>Retailers_stock_balance!F9359</f>
        <v/>
      </c>
      <c r="T5597" s="14">
        <f>IF(F5596=24,SUM(D5597:F5786),"")</f>
        <v/>
      </c>
      <c r="U5597" s="14" t="n">
        <v>0</v>
      </c>
      <c r="V5597" s="14">
        <f>IF(T5597="","",T5597-U5597)</f>
        <v/>
      </c>
      <c r="AS5597" s="13" t="n"/>
      <c r="AT5597" s="13" t="n"/>
      <c r="AU5597" s="13" t="n"/>
    </row>
    <row r="5598">
      <c r="C5598" s="13" t="n">
        <v>149</v>
      </c>
      <c r="D5598" s="13">
        <f>Retailers_stock_balance!D9360</f>
        <v/>
      </c>
      <c r="E5598" s="13">
        <f>Retailers_stock_balance!E9360</f>
        <v/>
      </c>
      <c r="F5598" s="13">
        <f>Retailers_stock_balance!F9360</f>
        <v/>
      </c>
      <c r="T5598" s="14">
        <f>IF(F5597=24,SUM(D5598:F5787),"")</f>
        <v/>
      </c>
      <c r="U5598" s="14" t="n">
        <v>0</v>
      </c>
      <c r="V5598" s="14">
        <f>IF(T5598="","",T5598-U5598)</f>
        <v/>
      </c>
      <c r="AS5598" s="13" t="n"/>
      <c r="AT5598" s="13" t="n"/>
      <c r="AU5598" s="13" t="n"/>
    </row>
    <row r="5599">
      <c r="C5599" s="13" t="n">
        <v>150</v>
      </c>
      <c r="D5599" s="13">
        <f>Retailers_stock_balance!D9361</f>
        <v/>
      </c>
      <c r="E5599" s="13">
        <f>Retailers_stock_balance!E9361</f>
        <v/>
      </c>
      <c r="F5599" s="13">
        <f>Retailers_stock_balance!F9361</f>
        <v/>
      </c>
      <c r="T5599" s="14">
        <f>IF(F5598=24,SUM(D5599:F5788),"")</f>
        <v/>
      </c>
      <c r="U5599" s="14" t="n">
        <v>0</v>
      </c>
      <c r="V5599" s="14">
        <f>IF(T5599="","",T5599-U5599)</f>
        <v/>
      </c>
      <c r="AS5599" s="13" t="n"/>
      <c r="AT5599" s="13" t="n"/>
      <c r="AU5599" s="13" t="n"/>
    </row>
    <row r="5600">
      <c r="C5600" s="13" t="n">
        <v>151</v>
      </c>
      <c r="D5600" s="13">
        <f>Retailers_stock_balance!D9362</f>
        <v/>
      </c>
      <c r="E5600" s="13">
        <f>Retailers_stock_balance!E9362</f>
        <v/>
      </c>
      <c r="F5600" s="13">
        <f>Retailers_stock_balance!F9362</f>
        <v/>
      </c>
      <c r="T5600" s="14">
        <f>IF(F5599=24,SUM(D5600:F5789),"")</f>
        <v/>
      </c>
      <c r="U5600" s="14" t="n">
        <v>0</v>
      </c>
      <c r="V5600" s="14">
        <f>IF(T5600="","",T5600-U5600)</f>
        <v/>
      </c>
      <c r="AS5600" s="13" t="n"/>
      <c r="AT5600" s="13" t="n"/>
      <c r="AU5600" s="13" t="n"/>
    </row>
    <row r="5601">
      <c r="C5601" s="13" t="n">
        <v>152</v>
      </c>
      <c r="D5601" s="13">
        <f>Retailers_stock_balance!D9363</f>
        <v/>
      </c>
      <c r="E5601" s="13">
        <f>Retailers_stock_balance!E9363</f>
        <v/>
      </c>
      <c r="F5601" s="13">
        <f>Retailers_stock_balance!F9363</f>
        <v/>
      </c>
      <c r="T5601" s="14">
        <f>IF(F5600=24,SUM(D5601:F5790),"")</f>
        <v/>
      </c>
      <c r="U5601" s="14" t="n">
        <v>0</v>
      </c>
      <c r="V5601" s="14">
        <f>IF(T5601="","",T5601-U5601)</f>
        <v/>
      </c>
      <c r="AS5601" s="13" t="n"/>
      <c r="AT5601" s="13" t="n"/>
      <c r="AU5601" s="13" t="n"/>
    </row>
    <row r="5602">
      <c r="C5602" s="13" t="n">
        <v>153</v>
      </c>
      <c r="D5602" s="13">
        <f>Retailers_stock_balance!D9364</f>
        <v/>
      </c>
      <c r="E5602" s="13">
        <f>Retailers_stock_balance!E9364</f>
        <v/>
      </c>
      <c r="F5602" s="13">
        <f>Retailers_stock_balance!F9364</f>
        <v/>
      </c>
      <c r="T5602" s="14">
        <f>IF(F5601=24,SUM(D5602:F5791),"")</f>
        <v/>
      </c>
      <c r="U5602" s="14" t="n">
        <v>0</v>
      </c>
      <c r="V5602" s="14">
        <f>IF(T5602="","",T5602-U5602)</f>
        <v/>
      </c>
      <c r="AS5602" s="13" t="n"/>
      <c r="AT5602" s="13" t="n"/>
      <c r="AU5602" s="13" t="n"/>
    </row>
    <row r="5603">
      <c r="C5603" s="13" t="n">
        <v>154</v>
      </c>
      <c r="D5603" s="13">
        <f>Retailers_stock_balance!D9365</f>
        <v/>
      </c>
      <c r="E5603" s="13">
        <f>Retailers_stock_balance!E9365</f>
        <v/>
      </c>
      <c r="F5603" s="13">
        <f>Retailers_stock_balance!F9365</f>
        <v/>
      </c>
      <c r="T5603" s="14">
        <f>IF(F5602=24,SUM(D5603:F5792),"")</f>
        <v/>
      </c>
      <c r="U5603" s="14" t="n">
        <v>0</v>
      </c>
      <c r="V5603" s="14">
        <f>IF(T5603="","",T5603-U5603)</f>
        <v/>
      </c>
      <c r="AS5603" s="13" t="n"/>
      <c r="AT5603" s="13" t="n"/>
      <c r="AU5603" s="13" t="n"/>
    </row>
    <row r="5604">
      <c r="C5604" s="13" t="n">
        <v>155</v>
      </c>
      <c r="D5604" s="13">
        <f>Retailers_stock_balance!D9366</f>
        <v/>
      </c>
      <c r="E5604" s="13">
        <f>Retailers_stock_balance!E9366</f>
        <v/>
      </c>
      <c r="F5604" s="13">
        <f>Retailers_stock_balance!F9366</f>
        <v/>
      </c>
      <c r="T5604" s="14">
        <f>IF(F5603=24,SUM(D5604:F5793),"")</f>
        <v/>
      </c>
      <c r="U5604" s="14" t="n">
        <v>0</v>
      </c>
      <c r="V5604" s="14">
        <f>IF(T5604="","",T5604-U5604)</f>
        <v/>
      </c>
      <c r="AS5604" s="13" t="n"/>
      <c r="AT5604" s="13" t="n"/>
      <c r="AU5604" s="13" t="n"/>
    </row>
    <row r="5605">
      <c r="C5605" s="13" t="n">
        <v>156</v>
      </c>
      <c r="D5605" s="13">
        <f>Retailers_stock_balance!D9367</f>
        <v/>
      </c>
      <c r="E5605" s="13">
        <f>Retailers_stock_balance!E9367</f>
        <v/>
      </c>
      <c r="F5605" s="13">
        <f>Retailers_stock_balance!F9367</f>
        <v/>
      </c>
      <c r="T5605" s="14">
        <f>IF(F5604=24,SUM(D5605:F5794),"")</f>
        <v/>
      </c>
      <c r="U5605" s="14" t="n">
        <v>0</v>
      </c>
      <c r="V5605" s="14">
        <f>IF(T5605="","",T5605-U5605)</f>
        <v/>
      </c>
      <c r="AS5605" s="13" t="n"/>
      <c r="AT5605" s="13" t="n"/>
      <c r="AU5605" s="13" t="n"/>
    </row>
    <row r="5606">
      <c r="C5606" s="13" t="n">
        <v>157</v>
      </c>
      <c r="D5606" s="13">
        <f>Retailers_stock_balance!D9368</f>
        <v/>
      </c>
      <c r="E5606" s="13">
        <f>Retailers_stock_balance!E9368</f>
        <v/>
      </c>
      <c r="F5606" s="13">
        <f>Retailers_stock_balance!F9368</f>
        <v/>
      </c>
      <c r="T5606" s="14">
        <f>IF(F5605=24,SUM(D5606:F5795),"")</f>
        <v/>
      </c>
      <c r="U5606" s="14" t="n">
        <v>0</v>
      </c>
      <c r="V5606" s="14">
        <f>IF(T5606="","",T5606-U5606)</f>
        <v/>
      </c>
      <c r="AS5606" s="13" t="n"/>
      <c r="AT5606" s="13" t="n"/>
      <c r="AU5606" s="13" t="n"/>
    </row>
    <row r="5607">
      <c r="C5607" s="13" t="n">
        <v>158</v>
      </c>
      <c r="D5607" s="13">
        <f>Retailers_stock_balance!D9369</f>
        <v/>
      </c>
      <c r="E5607" s="13">
        <f>Retailers_stock_balance!E9369</f>
        <v/>
      </c>
      <c r="F5607" s="13">
        <f>Retailers_stock_balance!F9369</f>
        <v/>
      </c>
      <c r="T5607" s="14">
        <f>IF(F5606=24,SUM(D5607:F5796),"")</f>
        <v/>
      </c>
      <c r="U5607" s="14" t="n">
        <v>0</v>
      </c>
      <c r="V5607" s="14">
        <f>IF(T5607="","",T5607-U5607)</f>
        <v/>
      </c>
      <c r="AS5607" s="13" t="n"/>
      <c r="AT5607" s="13" t="n"/>
      <c r="AU5607" s="13" t="n"/>
    </row>
    <row r="5608">
      <c r="C5608" s="13" t="n">
        <v>159</v>
      </c>
      <c r="D5608" s="13">
        <f>Retailers_stock_balance!D9370</f>
        <v/>
      </c>
      <c r="E5608" s="13">
        <f>Retailers_stock_balance!E9370</f>
        <v/>
      </c>
      <c r="F5608" s="13">
        <f>Retailers_stock_balance!F9370</f>
        <v/>
      </c>
      <c r="T5608" s="14">
        <f>IF(F5607=24,SUM(D5608:F5797),"")</f>
        <v/>
      </c>
      <c r="U5608" s="14" t="n">
        <v>0</v>
      </c>
      <c r="V5608" s="14">
        <f>IF(T5608="","",T5608-U5608)</f>
        <v/>
      </c>
      <c r="AS5608" s="13" t="n"/>
      <c r="AT5608" s="13" t="n"/>
      <c r="AU5608" s="13" t="n"/>
    </row>
    <row r="5609">
      <c r="C5609" s="13" t="n">
        <v>160</v>
      </c>
      <c r="D5609" s="13">
        <f>Retailers_stock_balance!D9371</f>
        <v/>
      </c>
      <c r="E5609" s="13">
        <f>Retailers_stock_balance!E9371</f>
        <v/>
      </c>
      <c r="F5609" s="13">
        <f>Retailers_stock_balance!F9371</f>
        <v/>
      </c>
      <c r="T5609" s="14">
        <f>IF(F5608=24,SUM(D5609:F5798),"")</f>
        <v/>
      </c>
      <c r="U5609" s="14" t="n">
        <v>0</v>
      </c>
      <c r="V5609" s="14">
        <f>IF(T5609="","",T5609-U5609)</f>
        <v/>
      </c>
      <c r="AS5609" s="13" t="n"/>
      <c r="AT5609" s="13" t="n"/>
      <c r="AU5609" s="13" t="n"/>
    </row>
    <row r="5610">
      <c r="C5610" s="13" t="n">
        <v>161</v>
      </c>
      <c r="D5610" s="13">
        <f>Retailers_stock_balance!D9372</f>
        <v/>
      </c>
      <c r="E5610" s="13">
        <f>Retailers_stock_balance!E9372</f>
        <v/>
      </c>
      <c r="F5610" s="13">
        <f>Retailers_stock_balance!F9372</f>
        <v/>
      </c>
      <c r="T5610" s="14">
        <f>IF(F5609=24,SUM(D5610:F5799),"")</f>
        <v/>
      </c>
      <c r="U5610" s="14" t="n">
        <v>0</v>
      </c>
      <c r="V5610" s="14">
        <f>IF(T5610="","",T5610-U5610)</f>
        <v/>
      </c>
      <c r="AS5610" s="13" t="n"/>
      <c r="AT5610" s="13" t="n"/>
      <c r="AU5610" s="13" t="n"/>
    </row>
    <row r="5611">
      <c r="C5611" s="13" t="n">
        <v>162</v>
      </c>
      <c r="D5611" s="13">
        <f>Retailers_stock_balance!D9373</f>
        <v/>
      </c>
      <c r="E5611" s="13">
        <f>Retailers_stock_balance!E9373</f>
        <v/>
      </c>
      <c r="F5611" s="13">
        <f>Retailers_stock_balance!F9373</f>
        <v/>
      </c>
      <c r="T5611" s="14">
        <f>IF(F5610=24,SUM(D5611:F5800),"")</f>
        <v/>
      </c>
      <c r="U5611" s="14" t="n">
        <v>0</v>
      </c>
      <c r="V5611" s="14">
        <f>IF(T5611="","",T5611-U5611)</f>
        <v/>
      </c>
      <c r="AS5611" s="13" t="n"/>
      <c r="AT5611" s="13" t="n"/>
      <c r="AU5611" s="13" t="n"/>
    </row>
    <row r="5612">
      <c r="C5612" s="13" t="n">
        <v>163</v>
      </c>
      <c r="D5612" s="13">
        <f>Retailers_stock_balance!D9374</f>
        <v/>
      </c>
      <c r="E5612" s="13">
        <f>Retailers_stock_balance!E9374</f>
        <v/>
      </c>
      <c r="F5612" s="13">
        <f>Retailers_stock_balance!F9374</f>
        <v/>
      </c>
      <c r="T5612" s="14">
        <f>IF(F5611=24,SUM(D5612:F5801),"")</f>
        <v/>
      </c>
      <c r="U5612" s="14" t="n">
        <v>0</v>
      </c>
      <c r="V5612" s="14">
        <f>IF(T5612="","",T5612-U5612)</f>
        <v/>
      </c>
      <c r="AS5612" s="13" t="n"/>
      <c r="AT5612" s="13" t="n"/>
      <c r="AU5612" s="13" t="n"/>
    </row>
    <row r="5613">
      <c r="C5613" s="13" t="n">
        <v>164</v>
      </c>
      <c r="D5613" s="13">
        <f>Retailers_stock_balance!D9375</f>
        <v/>
      </c>
      <c r="E5613" s="13">
        <f>Retailers_stock_balance!E9375</f>
        <v/>
      </c>
      <c r="F5613" s="13">
        <f>Retailers_stock_balance!F9375</f>
        <v/>
      </c>
      <c r="T5613" s="14">
        <f>IF(F5612=24,SUM(D5613:F5802),"")</f>
        <v/>
      </c>
      <c r="U5613" s="14" t="n">
        <v>0</v>
      </c>
      <c r="V5613" s="14">
        <f>IF(T5613="","",T5613-U5613)</f>
        <v/>
      </c>
      <c r="AS5613" s="13" t="n"/>
      <c r="AT5613" s="13" t="n"/>
      <c r="AU5613" s="13" t="n"/>
    </row>
    <row r="5614">
      <c r="C5614" s="13" t="n">
        <v>165</v>
      </c>
      <c r="D5614" s="13">
        <f>Retailers_stock_balance!D9376</f>
        <v/>
      </c>
      <c r="E5614" s="13">
        <f>Retailers_stock_balance!E9376</f>
        <v/>
      </c>
      <c r="F5614" s="13">
        <f>Retailers_stock_balance!F9376</f>
        <v/>
      </c>
      <c r="T5614" s="14">
        <f>IF(F5613=24,SUM(D5614:F5803),"")</f>
        <v/>
      </c>
      <c r="U5614" s="14" t="n">
        <v>0</v>
      </c>
      <c r="V5614" s="14">
        <f>IF(T5614="","",T5614-U5614)</f>
        <v/>
      </c>
      <c r="AS5614" s="13" t="n"/>
      <c r="AT5614" s="13" t="n"/>
      <c r="AU5614" s="13" t="n"/>
    </row>
    <row r="5615">
      <c r="C5615" s="13" t="n">
        <v>166</v>
      </c>
      <c r="D5615" s="13">
        <f>Retailers_stock_balance!D9377</f>
        <v/>
      </c>
      <c r="E5615" s="13">
        <f>Retailers_stock_balance!E9377</f>
        <v/>
      </c>
      <c r="F5615" s="13">
        <f>Retailers_stock_balance!F9377</f>
        <v/>
      </c>
      <c r="T5615" s="14">
        <f>IF(F5614=24,SUM(D5615:F5804),"")</f>
        <v/>
      </c>
      <c r="U5615" s="14" t="n">
        <v>0</v>
      </c>
      <c r="V5615" s="14">
        <f>IF(T5615="","",T5615-U5615)</f>
        <v/>
      </c>
      <c r="AS5615" s="13" t="n"/>
      <c r="AT5615" s="13" t="n"/>
      <c r="AU5615" s="13" t="n"/>
    </row>
    <row r="5616">
      <c r="C5616" s="13" t="n">
        <v>167</v>
      </c>
      <c r="D5616" s="13">
        <f>Retailers_stock_balance!D9378</f>
        <v/>
      </c>
      <c r="E5616" s="13">
        <f>Retailers_stock_balance!E9378</f>
        <v/>
      </c>
      <c r="F5616" s="13">
        <f>Retailers_stock_balance!F9378</f>
        <v/>
      </c>
      <c r="T5616" s="14">
        <f>IF(F5615=24,SUM(D5616:F5805),"")</f>
        <v/>
      </c>
      <c r="U5616" s="14" t="n">
        <v>0</v>
      </c>
      <c r="V5616" s="14">
        <f>IF(T5616="","",T5616-U5616)</f>
        <v/>
      </c>
      <c r="AS5616" s="13" t="n"/>
      <c r="AT5616" s="13" t="n"/>
      <c r="AU5616" s="13" t="n"/>
    </row>
    <row r="5617">
      <c r="C5617" s="13" t="n">
        <v>168</v>
      </c>
      <c r="D5617" s="13">
        <f>Retailers_stock_balance!D9379</f>
        <v/>
      </c>
      <c r="E5617" s="13">
        <f>Retailers_stock_balance!E9379</f>
        <v/>
      </c>
      <c r="F5617" s="13">
        <f>Retailers_stock_balance!F9379</f>
        <v/>
      </c>
      <c r="T5617" s="14">
        <f>IF(F5616=24,SUM(D5617:F5806),"")</f>
        <v/>
      </c>
      <c r="U5617" s="14" t="n">
        <v>0</v>
      </c>
      <c r="V5617" s="14">
        <f>IF(T5617="","",T5617-U5617)</f>
        <v/>
      </c>
      <c r="AS5617" s="13" t="n"/>
      <c r="AT5617" s="13" t="n"/>
      <c r="AU5617" s="13" t="n"/>
    </row>
    <row r="5618">
      <c r="C5618" s="13" t="n">
        <v>169</v>
      </c>
      <c r="D5618" s="13">
        <f>Retailers_stock_balance!D9380</f>
        <v/>
      </c>
      <c r="E5618" s="13">
        <f>Retailers_stock_balance!E9380</f>
        <v/>
      </c>
      <c r="F5618" s="13">
        <f>Retailers_stock_balance!F9380</f>
        <v/>
      </c>
      <c r="T5618" s="14">
        <f>IF(F5617=24,SUM(D5618:F5807),"")</f>
        <v/>
      </c>
      <c r="U5618" s="14" t="n">
        <v>0</v>
      </c>
      <c r="V5618" s="14">
        <f>IF(T5618="","",T5618-U5618)</f>
        <v/>
      </c>
      <c r="AS5618" s="13" t="n"/>
      <c r="AT5618" s="13" t="n"/>
      <c r="AU5618" s="13" t="n"/>
    </row>
    <row r="5619">
      <c r="C5619" s="13" t="n">
        <v>170</v>
      </c>
      <c r="D5619" s="13">
        <f>Retailers_stock_balance!D9381</f>
        <v/>
      </c>
      <c r="E5619" s="13">
        <f>Retailers_stock_balance!E9381</f>
        <v/>
      </c>
      <c r="F5619" s="13">
        <f>Retailers_stock_balance!F9381</f>
        <v/>
      </c>
      <c r="T5619" s="14">
        <f>IF(F5618=24,SUM(D5619:F5808),"")</f>
        <v/>
      </c>
      <c r="U5619" s="14" t="n">
        <v>0</v>
      </c>
      <c r="V5619" s="14">
        <f>IF(T5619="","",T5619-U5619)</f>
        <v/>
      </c>
      <c r="AS5619" s="13" t="n"/>
      <c r="AT5619" s="13" t="n"/>
      <c r="AU5619" s="13" t="n"/>
    </row>
    <row r="5620">
      <c r="C5620" s="13" t="n">
        <v>171</v>
      </c>
      <c r="D5620" s="13">
        <f>Retailers_stock_balance!D9382</f>
        <v/>
      </c>
      <c r="E5620" s="13">
        <f>Retailers_stock_balance!E9382</f>
        <v/>
      </c>
      <c r="F5620" s="13">
        <f>Retailers_stock_balance!F9382</f>
        <v/>
      </c>
      <c r="T5620" s="14">
        <f>IF(F5619=24,SUM(D5620:F5809),"")</f>
        <v/>
      </c>
      <c r="U5620" s="14" t="n">
        <v>0</v>
      </c>
      <c r="V5620" s="14">
        <f>IF(T5620="","",T5620-U5620)</f>
        <v/>
      </c>
      <c r="AS5620" s="13" t="n"/>
      <c r="AT5620" s="13" t="n"/>
      <c r="AU5620" s="13" t="n"/>
    </row>
    <row r="5621">
      <c r="C5621" s="13" t="n">
        <v>172</v>
      </c>
      <c r="D5621" s="13">
        <f>Retailers_stock_balance!D9383</f>
        <v/>
      </c>
      <c r="E5621" s="13">
        <f>Retailers_stock_balance!E9383</f>
        <v/>
      </c>
      <c r="F5621" s="13">
        <f>Retailers_stock_balance!F9383</f>
        <v/>
      </c>
      <c r="T5621" s="14">
        <f>IF(F5620=24,SUM(D5621:F5810),"")</f>
        <v/>
      </c>
      <c r="U5621" s="14" t="n">
        <v>0</v>
      </c>
      <c r="V5621" s="14">
        <f>IF(T5621="","",T5621-U5621)</f>
        <v/>
      </c>
      <c r="AS5621" s="13" t="n"/>
      <c r="AT5621" s="13" t="n"/>
      <c r="AU5621" s="13" t="n"/>
    </row>
    <row r="5622">
      <c r="C5622" s="13" t="n">
        <v>173</v>
      </c>
      <c r="D5622" s="13">
        <f>Retailers_stock_balance!D9384</f>
        <v/>
      </c>
      <c r="E5622" s="13">
        <f>Retailers_stock_balance!E9384</f>
        <v/>
      </c>
      <c r="F5622" s="13">
        <f>Retailers_stock_balance!F9384</f>
        <v/>
      </c>
      <c r="T5622" s="14">
        <f>IF(F5621=24,SUM(D5622:F5811),"")</f>
        <v/>
      </c>
      <c r="U5622" s="14" t="n">
        <v>0</v>
      </c>
      <c r="V5622" s="14">
        <f>IF(T5622="","",T5622-U5622)</f>
        <v/>
      </c>
      <c r="AS5622" s="13" t="n"/>
      <c r="AT5622" s="13" t="n"/>
      <c r="AU5622" s="13" t="n"/>
    </row>
    <row r="5623">
      <c r="C5623" s="13" t="n">
        <v>174</v>
      </c>
      <c r="D5623" s="13">
        <f>Retailers_stock_balance!D9385</f>
        <v/>
      </c>
      <c r="E5623" s="13">
        <f>Retailers_stock_balance!E9385</f>
        <v/>
      </c>
      <c r="F5623" s="13">
        <f>Retailers_stock_balance!F9385</f>
        <v/>
      </c>
      <c r="T5623" s="14">
        <f>IF(F5622=24,SUM(D5623:F5812),"")</f>
        <v/>
      </c>
      <c r="U5623" s="14" t="n">
        <v>0</v>
      </c>
      <c r="V5623" s="14">
        <f>IF(T5623="","",T5623-U5623)</f>
        <v/>
      </c>
      <c r="AS5623" s="13" t="n"/>
      <c r="AT5623" s="13" t="n"/>
      <c r="AU5623" s="13" t="n"/>
    </row>
    <row r="5624">
      <c r="C5624" s="13" t="n">
        <v>175</v>
      </c>
      <c r="D5624" s="13">
        <f>Retailers_stock_balance!D9386</f>
        <v/>
      </c>
      <c r="E5624" s="13">
        <f>Retailers_stock_balance!E9386</f>
        <v/>
      </c>
      <c r="F5624" s="13">
        <f>Retailers_stock_balance!F9386</f>
        <v/>
      </c>
      <c r="T5624" s="14">
        <f>IF(F5623=24,SUM(D5624:F5813),"")</f>
        <v/>
      </c>
      <c r="U5624" s="14" t="n">
        <v>0</v>
      </c>
      <c r="V5624" s="14">
        <f>IF(T5624="","",T5624-U5624)</f>
        <v/>
      </c>
      <c r="AS5624" s="13" t="n"/>
      <c r="AT5624" s="13" t="n"/>
      <c r="AU5624" s="13" t="n"/>
    </row>
    <row r="5625">
      <c r="C5625" s="13" t="n">
        <v>176</v>
      </c>
      <c r="D5625" s="13">
        <f>Retailers_stock_balance!D9387</f>
        <v/>
      </c>
      <c r="E5625" s="13">
        <f>Retailers_stock_balance!E9387</f>
        <v/>
      </c>
      <c r="F5625" s="13">
        <f>Retailers_stock_balance!F9387</f>
        <v/>
      </c>
      <c r="T5625" s="14">
        <f>IF(F5624=24,SUM(D5625:F5814),"")</f>
        <v/>
      </c>
      <c r="U5625" s="14" t="n">
        <v>0</v>
      </c>
      <c r="V5625" s="14">
        <f>IF(T5625="","",T5625-U5625)</f>
        <v/>
      </c>
      <c r="AS5625" s="13" t="n"/>
      <c r="AT5625" s="13" t="n"/>
      <c r="AU5625" s="13" t="n"/>
    </row>
    <row r="5626">
      <c r="C5626" s="13" t="n">
        <v>177</v>
      </c>
      <c r="D5626" s="13">
        <f>Retailers_stock_balance!D9388</f>
        <v/>
      </c>
      <c r="E5626" s="13">
        <f>Retailers_stock_balance!E9388</f>
        <v/>
      </c>
      <c r="F5626" s="13">
        <f>Retailers_stock_balance!F9388</f>
        <v/>
      </c>
      <c r="T5626" s="14">
        <f>IF(F5625=24,SUM(D5626:F5815),"")</f>
        <v/>
      </c>
      <c r="U5626" s="14" t="n">
        <v>0</v>
      </c>
      <c r="V5626" s="14">
        <f>IF(T5626="","",T5626-U5626)</f>
        <v/>
      </c>
      <c r="AS5626" s="13" t="n"/>
      <c r="AT5626" s="13" t="n"/>
      <c r="AU5626" s="13" t="n"/>
    </row>
    <row r="5627">
      <c r="C5627" s="13" t="n">
        <v>178</v>
      </c>
      <c r="D5627" s="13">
        <f>Retailers_stock_balance!D9389</f>
        <v/>
      </c>
      <c r="E5627" s="13">
        <f>Retailers_stock_balance!E9389</f>
        <v/>
      </c>
      <c r="F5627" s="13">
        <f>Retailers_stock_balance!F9389</f>
        <v/>
      </c>
      <c r="T5627" s="14">
        <f>IF(F5626=24,SUM(D5627:F5816),"")</f>
        <v/>
      </c>
      <c r="U5627" s="14" t="n">
        <v>0</v>
      </c>
      <c r="V5627" s="14">
        <f>IF(T5627="","",T5627-U5627)</f>
        <v/>
      </c>
      <c r="AS5627" s="13" t="n"/>
      <c r="AT5627" s="13" t="n"/>
      <c r="AU5627" s="13" t="n"/>
    </row>
    <row r="5628">
      <c r="C5628" s="13" t="n">
        <v>179</v>
      </c>
      <c r="D5628" s="13">
        <f>Retailers_stock_balance!D9390</f>
        <v/>
      </c>
      <c r="E5628" s="13">
        <f>Retailers_stock_balance!E9390</f>
        <v/>
      </c>
      <c r="F5628" s="13">
        <f>Retailers_stock_balance!F9390</f>
        <v/>
      </c>
      <c r="T5628" s="14">
        <f>IF(F5627=24,SUM(D5628:F5817),"")</f>
        <v/>
      </c>
      <c r="U5628" s="14" t="n">
        <v>0</v>
      </c>
      <c r="V5628" s="14">
        <f>IF(T5628="","",T5628-U5628)</f>
        <v/>
      </c>
      <c r="AS5628" s="13" t="n"/>
      <c r="AT5628" s="13" t="n"/>
      <c r="AU5628" s="13" t="n"/>
    </row>
    <row r="5629">
      <c r="C5629" s="13" t="n">
        <v>180</v>
      </c>
      <c r="D5629" s="13">
        <f>Retailers_stock_balance!D9391</f>
        <v/>
      </c>
      <c r="E5629" s="13">
        <f>Retailers_stock_balance!E9391</f>
        <v/>
      </c>
      <c r="F5629" s="13">
        <f>Retailers_stock_balance!F9391</f>
        <v/>
      </c>
      <c r="T5629" s="14">
        <f>IF(F5628=24,SUM(D5629:F5818),"")</f>
        <v/>
      </c>
      <c r="U5629" s="14" t="n">
        <v>0</v>
      </c>
      <c r="V5629" s="14">
        <f>IF(T5629="","",T5629-U5629)</f>
        <v/>
      </c>
      <c r="AS5629" s="13" t="n"/>
      <c r="AT5629" s="13" t="n"/>
      <c r="AU5629" s="13" t="n"/>
    </row>
    <row r="5630">
      <c r="C5630" s="13" t="n">
        <v>181</v>
      </c>
      <c r="D5630" s="13">
        <f>Retailers_stock_balance!D9392</f>
        <v/>
      </c>
      <c r="E5630" s="13">
        <f>Retailers_stock_balance!E9392</f>
        <v/>
      </c>
      <c r="F5630" s="13">
        <f>Retailers_stock_balance!F9392</f>
        <v/>
      </c>
      <c r="T5630" s="14">
        <f>IF(F5629=24,SUM(D5630:F5819),"")</f>
        <v/>
      </c>
      <c r="U5630" s="14" t="n">
        <v>0</v>
      </c>
      <c r="V5630" s="14">
        <f>IF(T5630="","",T5630-U5630)</f>
        <v/>
      </c>
      <c r="AS5630" s="13" t="n"/>
      <c r="AT5630" s="13" t="n"/>
      <c r="AU5630" s="13" t="n"/>
    </row>
    <row r="5631">
      <c r="C5631" s="13" t="n">
        <v>182</v>
      </c>
      <c r="D5631" s="13">
        <f>Retailers_stock_balance!D9393</f>
        <v/>
      </c>
      <c r="E5631" s="13">
        <f>Retailers_stock_balance!E9393</f>
        <v/>
      </c>
      <c r="F5631" s="13">
        <f>Retailers_stock_balance!F9393</f>
        <v/>
      </c>
      <c r="T5631" s="14">
        <f>IF(F5630=24,SUM(D5631:F5820),"")</f>
        <v/>
      </c>
      <c r="U5631" s="14" t="n">
        <v>0</v>
      </c>
      <c r="V5631" s="14">
        <f>IF(T5631="","",T5631-U5631)</f>
        <v/>
      </c>
      <c r="AS5631" s="13" t="n"/>
      <c r="AT5631" s="13" t="n"/>
      <c r="AU5631" s="13" t="n"/>
    </row>
    <row r="5632">
      <c r="C5632" s="13" t="n">
        <v>183</v>
      </c>
      <c r="D5632" s="13">
        <f>Retailers_stock_balance!D9394</f>
        <v/>
      </c>
      <c r="E5632" s="13">
        <f>Retailers_stock_balance!E9394</f>
        <v/>
      </c>
      <c r="F5632" s="13">
        <f>Retailers_stock_balance!F9394</f>
        <v/>
      </c>
      <c r="T5632" s="14">
        <f>IF(F5631=24,SUM(D5632:F5821),"")</f>
        <v/>
      </c>
      <c r="U5632" s="14" t="n">
        <v>0</v>
      </c>
      <c r="V5632" s="14">
        <f>IF(T5632="","",T5632-U5632)</f>
        <v/>
      </c>
      <c r="AS5632" s="13" t="n"/>
      <c r="AT5632" s="13" t="n"/>
      <c r="AU5632" s="13" t="n"/>
    </row>
    <row r="5633">
      <c r="C5633" s="13" t="n">
        <v>184</v>
      </c>
      <c r="D5633" s="13">
        <f>Retailers_stock_balance!D9395</f>
        <v/>
      </c>
      <c r="E5633" s="13">
        <f>Retailers_stock_balance!E9395</f>
        <v/>
      </c>
      <c r="F5633" s="13">
        <f>Retailers_stock_balance!F9395</f>
        <v/>
      </c>
      <c r="T5633" s="14">
        <f>IF(F5632=24,SUM(D5633:F5822),"")</f>
        <v/>
      </c>
      <c r="U5633" s="14" t="n">
        <v>0</v>
      </c>
      <c r="V5633" s="14">
        <f>IF(T5633="","",T5633-U5633)</f>
        <v/>
      </c>
      <c r="AS5633" s="13" t="n"/>
      <c r="AT5633" s="13" t="n"/>
      <c r="AU5633" s="13" t="n"/>
    </row>
    <row r="5634">
      <c r="C5634" s="13" t="n">
        <v>185</v>
      </c>
      <c r="D5634" s="13">
        <f>Retailers_stock_balance!D9396</f>
        <v/>
      </c>
      <c r="E5634" s="13">
        <f>Retailers_stock_balance!E9396</f>
        <v/>
      </c>
      <c r="F5634" s="13">
        <f>Retailers_stock_balance!F9396</f>
        <v/>
      </c>
      <c r="T5634" s="14">
        <f>IF(F5633=24,SUM(D5634:F5823),"")</f>
        <v/>
      </c>
      <c r="U5634" s="14" t="n">
        <v>0</v>
      </c>
      <c r="V5634" s="14">
        <f>IF(T5634="","",T5634-U5634)</f>
        <v/>
      </c>
      <c r="AS5634" s="13" t="n"/>
      <c r="AT5634" s="13" t="n"/>
      <c r="AU5634" s="13" t="n"/>
    </row>
    <row r="5635">
      <c r="C5635" s="13" t="n">
        <v>186</v>
      </c>
      <c r="D5635" s="13">
        <f>Retailers_stock_balance!D9397</f>
        <v/>
      </c>
      <c r="E5635" s="13">
        <f>Retailers_stock_balance!E9397</f>
        <v/>
      </c>
      <c r="F5635" s="13">
        <f>Retailers_stock_balance!F9397</f>
        <v/>
      </c>
      <c r="T5635" s="14">
        <f>IF(F5634=24,SUM(D5635:F5824),"")</f>
        <v/>
      </c>
      <c r="U5635" s="14" t="n">
        <v>0</v>
      </c>
      <c r="V5635" s="14">
        <f>IF(T5635="","",T5635-U5635)</f>
        <v/>
      </c>
      <c r="AS5635" s="13" t="n"/>
      <c r="AT5635" s="13" t="n"/>
      <c r="AU5635" s="13" t="n"/>
    </row>
    <row r="5636">
      <c r="C5636" s="13" t="n">
        <v>187</v>
      </c>
      <c r="D5636" s="13">
        <f>Retailers_stock_balance!D9398</f>
        <v/>
      </c>
      <c r="E5636" s="13">
        <f>Retailers_stock_balance!E9398</f>
        <v/>
      </c>
      <c r="F5636" s="13">
        <f>Retailers_stock_balance!F9398</f>
        <v/>
      </c>
      <c r="T5636" s="14">
        <f>IF(F5635=24,SUM(D5636:F5825),"")</f>
        <v/>
      </c>
      <c r="U5636" s="14" t="n">
        <v>0</v>
      </c>
      <c r="V5636" s="14">
        <f>IF(T5636="","",T5636-U5636)</f>
        <v/>
      </c>
      <c r="AS5636" s="13" t="n"/>
      <c r="AT5636" s="13" t="n"/>
      <c r="AU5636" s="13" t="n"/>
    </row>
    <row r="5637">
      <c r="C5637" s="13" t="n">
        <v>188</v>
      </c>
      <c r="D5637" s="13">
        <f>Retailers_stock_balance!D9399</f>
        <v/>
      </c>
      <c r="E5637" s="13">
        <f>Retailers_stock_balance!E9399</f>
        <v/>
      </c>
      <c r="F5637" s="13">
        <f>Retailers_stock_balance!F9399</f>
        <v/>
      </c>
      <c r="T5637" s="14">
        <f>IF(F5636=24,SUM(D5637:F5826),"")</f>
        <v/>
      </c>
      <c r="U5637" s="14" t="n">
        <v>0</v>
      </c>
      <c r="V5637" s="14">
        <f>IF(T5637="","",T5637-U5637)</f>
        <v/>
      </c>
      <c r="AS5637" s="13" t="n"/>
      <c r="AT5637" s="13" t="n"/>
      <c r="AU5637" s="13" t="n"/>
    </row>
    <row r="5638">
      <c r="C5638" s="13" t="n">
        <v>189</v>
      </c>
      <c r="D5638" s="13">
        <f>Retailers_stock_balance!D9400</f>
        <v/>
      </c>
      <c r="E5638" s="13">
        <f>Retailers_stock_balance!E9400</f>
        <v/>
      </c>
      <c r="F5638" s="13">
        <f>Retailers_stock_balance!F9400</f>
        <v/>
      </c>
      <c r="T5638" s="14">
        <f>IF(F5637=24,SUM(D5638:F5827),"")</f>
        <v/>
      </c>
      <c r="U5638" s="14" t="n">
        <v>0</v>
      </c>
      <c r="V5638" s="14">
        <f>IF(T5638="","",T5638-U5638)</f>
        <v/>
      </c>
      <c r="AS5638" s="13" t="n"/>
      <c r="AT5638" s="13" t="n"/>
      <c r="AU5638" s="13" t="n"/>
    </row>
    <row r="5639">
      <c r="C5639" s="13" t="n">
        <v>190</v>
      </c>
      <c r="D5639" s="13">
        <f>Retailers_stock_balance!D9401</f>
        <v/>
      </c>
      <c r="E5639" s="13">
        <f>Retailers_stock_balance!E9401</f>
        <v/>
      </c>
      <c r="F5639" s="13">
        <f>Retailers_stock_balance!F9401</f>
        <v/>
      </c>
      <c r="T5639" s="14">
        <f>IF(F5638=24,SUM(D5639:F5828),"")</f>
        <v/>
      </c>
      <c r="U5639" s="14" t="n">
        <v>0</v>
      </c>
      <c r="V5639" s="14">
        <f>IF(T5639="","",T5639-U5639)</f>
        <v/>
      </c>
      <c r="AS5639" s="13" t="n"/>
      <c r="AT5639" s="13" t="n"/>
      <c r="AU5639" s="13" t="n"/>
    </row>
    <row r="5640">
      <c r="C5640" s="13" t="n">
        <v>191</v>
      </c>
      <c r="D5640" s="13">
        <f>Retailers_stock_balance!D9402</f>
        <v/>
      </c>
      <c r="E5640" s="13">
        <f>Retailers_stock_balance!E9402</f>
        <v/>
      </c>
      <c r="F5640" s="13">
        <f>Retailers_stock_balance!F9402</f>
        <v/>
      </c>
      <c r="T5640" s="14">
        <f>IF(F5639=24,SUM(D5640:F5829),"")</f>
        <v/>
      </c>
      <c r="U5640" s="14" t="n">
        <v>0</v>
      </c>
      <c r="V5640" s="14">
        <f>IF(T5640="","",T5640-U5640)</f>
        <v/>
      </c>
      <c r="AS5640" s="13" t="n"/>
      <c r="AT5640" s="13" t="n"/>
      <c r="AU5640" s="13" t="n"/>
    </row>
    <row r="5641">
      <c r="C5641" s="13" t="n">
        <v>192</v>
      </c>
      <c r="D5641" s="13">
        <f>Retailers_stock_balance!D9403</f>
        <v/>
      </c>
      <c r="E5641" s="13">
        <f>Retailers_stock_balance!E9403</f>
        <v/>
      </c>
      <c r="F5641" s="13">
        <f>Retailers_stock_balance!F9403</f>
        <v/>
      </c>
      <c r="T5641" s="14">
        <f>IF(F5640=24,SUM(D5641:F5830),"")</f>
        <v/>
      </c>
      <c r="U5641" s="14" t="n">
        <v>0</v>
      </c>
      <c r="V5641" s="14">
        <f>IF(T5641="","",T5641-U5641)</f>
        <v/>
      </c>
      <c r="AS5641" s="13" t="n"/>
      <c r="AT5641" s="13" t="n"/>
      <c r="AU5641" s="13" t="n"/>
    </row>
    <row r="5642">
      <c r="C5642" s="13" t="n">
        <v>193</v>
      </c>
      <c r="D5642" s="13">
        <f>Retailers_stock_balance!D9404</f>
        <v/>
      </c>
      <c r="E5642" s="13">
        <f>Retailers_stock_balance!E9404</f>
        <v/>
      </c>
      <c r="F5642" s="13">
        <f>Retailers_stock_balance!F9404</f>
        <v/>
      </c>
      <c r="T5642" s="14">
        <f>IF(F5641=24,SUM(D5642:F5831),"")</f>
        <v/>
      </c>
      <c r="U5642" s="14" t="n">
        <v>0</v>
      </c>
      <c r="V5642" s="14">
        <f>IF(T5642="","",T5642-U5642)</f>
        <v/>
      </c>
      <c r="AS5642" s="13" t="n"/>
      <c r="AT5642" s="13" t="n"/>
      <c r="AU5642" s="13" t="n"/>
    </row>
    <row r="5643">
      <c r="C5643" s="13" t="n">
        <v>194</v>
      </c>
      <c r="D5643" s="13">
        <f>Retailers_stock_balance!D9405</f>
        <v/>
      </c>
      <c r="E5643" s="13">
        <f>Retailers_stock_balance!E9405</f>
        <v/>
      </c>
      <c r="F5643" s="13">
        <f>Retailers_stock_balance!F9405</f>
        <v/>
      </c>
      <c r="T5643" s="14">
        <f>IF(F5642=24,SUM(D5643:F5832),"")</f>
        <v/>
      </c>
      <c r="U5643" s="14" t="n">
        <v>0</v>
      </c>
      <c r="V5643" s="14">
        <f>IF(T5643="","",T5643-U5643)</f>
        <v/>
      </c>
      <c r="AS5643" s="13" t="n"/>
      <c r="AT5643" s="13" t="n"/>
      <c r="AU5643" s="13" t="n"/>
    </row>
    <row r="5644">
      <c r="C5644" s="13" t="n">
        <v>195</v>
      </c>
      <c r="D5644" s="13">
        <f>Retailers_stock_balance!D9406</f>
        <v/>
      </c>
      <c r="E5644" s="13">
        <f>Retailers_stock_balance!E9406</f>
        <v/>
      </c>
      <c r="F5644" s="13">
        <f>Retailers_stock_balance!F9406</f>
        <v/>
      </c>
      <c r="T5644" s="14">
        <f>IF(F5643=24,SUM(D5644:F5833),"")</f>
        <v/>
      </c>
      <c r="U5644" s="14" t="n">
        <v>0</v>
      </c>
      <c r="V5644" s="14">
        <f>IF(T5644="","",T5644-U5644)</f>
        <v/>
      </c>
      <c r="AS5644" s="13" t="n"/>
      <c r="AT5644" s="13" t="n"/>
      <c r="AU5644" s="13" t="n"/>
    </row>
    <row r="5645">
      <c r="C5645" s="13" t="n">
        <v>196</v>
      </c>
      <c r="D5645" s="13">
        <f>Retailers_stock_balance!D9407</f>
        <v/>
      </c>
      <c r="E5645" s="13">
        <f>Retailers_stock_balance!E9407</f>
        <v/>
      </c>
      <c r="F5645" s="13">
        <f>Retailers_stock_balance!F9407</f>
        <v/>
      </c>
      <c r="T5645" s="14">
        <f>IF(F5644=24,SUM(D5645:F5834),"")</f>
        <v/>
      </c>
      <c r="U5645" s="14" t="n">
        <v>0</v>
      </c>
      <c r="V5645" s="14">
        <f>IF(T5645="","",T5645-U5645)</f>
        <v/>
      </c>
      <c r="AS5645" s="13" t="n"/>
      <c r="AT5645" s="13" t="n"/>
      <c r="AU5645" s="13" t="n"/>
    </row>
    <row r="5646">
      <c r="C5646" s="13" t="n">
        <v>197</v>
      </c>
      <c r="D5646" s="13">
        <f>Retailers_stock_balance!D9408</f>
        <v/>
      </c>
      <c r="E5646" s="13">
        <f>Retailers_stock_balance!E9408</f>
        <v/>
      </c>
      <c r="F5646" s="13">
        <f>Retailers_stock_balance!F9408</f>
        <v/>
      </c>
      <c r="T5646" s="14">
        <f>IF(F5645=24,SUM(D5646:F5835),"")</f>
        <v/>
      </c>
      <c r="U5646" s="14" t="n">
        <v>0</v>
      </c>
      <c r="V5646" s="14">
        <f>IF(T5646="","",T5646-U5646)</f>
        <v/>
      </c>
      <c r="AS5646" s="13" t="n"/>
      <c r="AT5646" s="13" t="n"/>
      <c r="AU5646" s="13" t="n"/>
    </row>
    <row r="5647">
      <c r="C5647" s="13" t="n">
        <v>198</v>
      </c>
      <c r="D5647" s="13">
        <f>Retailers_stock_balance!D9409</f>
        <v/>
      </c>
      <c r="E5647" s="13">
        <f>Retailers_stock_balance!E9409</f>
        <v/>
      </c>
      <c r="F5647" s="13">
        <f>Retailers_stock_balance!F9409</f>
        <v/>
      </c>
      <c r="T5647" s="14">
        <f>IF(F5646=24,SUM(D5647:F5836),"")</f>
        <v/>
      </c>
      <c r="U5647" s="14" t="n">
        <v>0</v>
      </c>
      <c r="V5647" s="14">
        <f>IF(T5647="","",T5647-U5647)</f>
        <v/>
      </c>
      <c r="AS5647" s="13" t="n"/>
      <c r="AT5647" s="13" t="n"/>
      <c r="AU5647" s="13" t="n"/>
    </row>
    <row r="5648">
      <c r="T5648" s="14">
        <f>IF(F5647=24,SUM(D5648:F5837),"")</f>
        <v/>
      </c>
      <c r="U5648" s="14" t="n">
        <v>0</v>
      </c>
      <c r="V5648" s="14">
        <f>IF(T5648="","",T5648-U5648)</f>
        <v/>
      </c>
      <c r="AS5648" s="13" t="n"/>
      <c r="AT5648" s="13" t="n"/>
      <c r="AU5648" s="13" t="n"/>
    </row>
    <row r="5649">
      <c r="C5649" s="13" t="inlineStr">
        <is>
          <t>DesvPad(demand)</t>
        </is>
      </c>
      <c r="D5649" s="13" t="n">
        <v>22</v>
      </c>
      <c r="E5649" s="13" t="n">
        <v>23</v>
      </c>
      <c r="F5649" s="13" t="n">
        <v>24</v>
      </c>
      <c r="T5649" s="14">
        <f>IF(F5648=24,SUM(D5649:F5838),"")</f>
        <v/>
      </c>
      <c r="U5649" s="14" t="n">
        <v>0</v>
      </c>
      <c r="V5649" s="14">
        <f>IF(T5649="","",T5649-U5649)</f>
        <v/>
      </c>
      <c r="AS5649" s="13" t="n"/>
      <c r="AT5649" s="13" t="n"/>
      <c r="AU5649" s="13" t="n"/>
    </row>
    <row r="5650">
      <c r="B5650" s="13" t="inlineStr">
        <is>
          <t>Parâmetros p/ σx</t>
        </is>
      </c>
      <c r="C5650" s="13" t="n">
        <v>9</v>
      </c>
      <c r="D5650" s="13">
        <f>D2002*D1426</f>
        <v/>
      </c>
      <c r="E5650" s="13">
        <f>E2002*E1426</f>
        <v/>
      </c>
      <c r="F5650" s="13">
        <f>F2002*F1426</f>
        <v/>
      </c>
      <c r="T5650" s="14">
        <f>IF(F5649=24,SUM(D5650:F5839),"")</f>
        <v/>
      </c>
      <c r="U5650" s="14" t="n">
        <v>0</v>
      </c>
      <c r="V5650" s="14">
        <f>IF(T5650="","",T5650-U5650)</f>
        <v/>
      </c>
      <c r="AS5650" s="13" t="n">
        <v>126</v>
      </c>
      <c r="AT5650" s="13" t="inlineStr">
        <is>
          <t>DesvPad(demand)</t>
        </is>
      </c>
      <c r="AU5650" s="13" t="n">
        <v>16</v>
      </c>
    </row>
    <row r="5651">
      <c r="B5651" s="13" t="inlineStr">
        <is>
          <t>D*E(RLT)</t>
        </is>
      </c>
      <c r="C5651" s="13" t="n">
        <v>10</v>
      </c>
      <c r="D5651" s="13">
        <f>D2003*D1427</f>
        <v/>
      </c>
      <c r="E5651" s="13">
        <f>E2003*E1427</f>
        <v/>
      </c>
      <c r="F5651" s="13">
        <f>F2003*F1427</f>
        <v/>
      </c>
      <c r="T5651" s="14">
        <f>IF(F5650=24,SUM(D5651:F5840),"")</f>
        <v/>
      </c>
      <c r="U5651" s="14" t="n">
        <v>0</v>
      </c>
      <c r="V5651" s="14">
        <f>IF(T5651="","",T5651-U5651)</f>
        <v/>
      </c>
      <c r="AS5651" s="13" t="n">
        <v>127</v>
      </c>
      <c r="AT5651" s="13" t="n"/>
      <c r="AU5651" s="24" t="inlineStr">
        <is>
          <t>NOVOD208*0,2</t>
        </is>
      </c>
    </row>
    <row r="5652">
      <c r="C5652" s="13" t="n">
        <v>11</v>
      </c>
      <c r="D5652" s="13">
        <f>D2004*D1428</f>
        <v/>
      </c>
      <c r="E5652" s="13">
        <f>E2004*E1428</f>
        <v/>
      </c>
      <c r="F5652" s="13">
        <f>F2004*F1428</f>
        <v/>
      </c>
      <c r="T5652" s="14">
        <f>IF(F5651=24,SUM(D5652:F5841),"")</f>
        <v/>
      </c>
      <c r="U5652" s="14" t="n">
        <v>0</v>
      </c>
      <c r="V5652" s="14">
        <f>IF(T5652="","",T5652-U5652)</f>
        <v/>
      </c>
      <c r="AS5652" s="13" t="n"/>
      <c r="AT5652" s="13" t="n"/>
      <c r="AU5652" s="13" t="n"/>
    </row>
    <row r="5653">
      <c r="C5653" s="13" t="n">
        <v>12</v>
      </c>
      <c r="D5653" s="13">
        <f>D2005*D1429</f>
        <v/>
      </c>
      <c r="E5653" s="13">
        <f>E2005*E1429</f>
        <v/>
      </c>
      <c r="F5653" s="13">
        <f>F2005*F1429</f>
        <v/>
      </c>
      <c r="T5653" s="14">
        <f>IF(F5652=24,SUM(D5653:F5842),"")</f>
        <v/>
      </c>
      <c r="U5653" s="14" t="n">
        <v>0</v>
      </c>
      <c r="V5653" s="14">
        <f>IF(T5653="","",T5653-U5653)</f>
        <v/>
      </c>
      <c r="AS5653" s="13" t="n"/>
      <c r="AT5653" s="13" t="n"/>
      <c r="AU5653" s="13" t="n"/>
    </row>
    <row r="5654">
      <c r="C5654" s="13" t="n">
        <v>13</v>
      </c>
      <c r="D5654" s="13">
        <f>D2006*D1430</f>
        <v/>
      </c>
      <c r="E5654" s="13">
        <f>E2006*E1430</f>
        <v/>
      </c>
      <c r="F5654" s="13">
        <f>F2006*F1430</f>
        <v/>
      </c>
      <c r="T5654" s="14">
        <f>IF(F5653=24,SUM(D5654:F5843),"")</f>
        <v/>
      </c>
      <c r="U5654" s="14" t="n">
        <v>0</v>
      </c>
      <c r="V5654" s="14">
        <f>IF(T5654="","",T5654-U5654)</f>
        <v/>
      </c>
      <c r="AS5654" s="13" t="n"/>
      <c r="AT5654" s="13" t="n"/>
      <c r="AU5654" s="13" t="n"/>
    </row>
    <row r="5655">
      <c r="C5655" s="13" t="n">
        <v>14</v>
      </c>
      <c r="D5655" s="13">
        <f>D2007*D1431</f>
        <v/>
      </c>
      <c r="E5655" s="13">
        <f>E2007*E1431</f>
        <v/>
      </c>
      <c r="F5655" s="13">
        <f>F2007*F1431</f>
        <v/>
      </c>
      <c r="T5655" s="14">
        <f>IF(F5654=24,SUM(D5655:F5844),"")</f>
        <v/>
      </c>
      <c r="U5655" s="14" t="n">
        <v>0</v>
      </c>
      <c r="V5655" s="14">
        <f>IF(T5655="","",T5655-U5655)</f>
        <v/>
      </c>
      <c r="AS5655" s="13" t="n"/>
      <c r="AT5655" s="13" t="n"/>
      <c r="AU5655" s="13" t="n"/>
    </row>
    <row r="5656">
      <c r="C5656" s="13" t="n">
        <v>15</v>
      </c>
      <c r="D5656" s="13">
        <f>D2008*D1432</f>
        <v/>
      </c>
      <c r="E5656" s="13">
        <f>E2008*E1432</f>
        <v/>
      </c>
      <c r="F5656" s="13">
        <f>F2008*F1432</f>
        <v/>
      </c>
      <c r="T5656" s="14">
        <f>IF(F5655=24,SUM(D5656:F5845),"")</f>
        <v/>
      </c>
      <c r="U5656" s="14" t="n">
        <v>0</v>
      </c>
      <c r="V5656" s="14">
        <f>IF(T5656="","",T5656-U5656)</f>
        <v/>
      </c>
      <c r="AS5656" s="13" t="n"/>
      <c r="AT5656" s="13" t="n"/>
      <c r="AU5656" s="13" t="n"/>
    </row>
    <row r="5657">
      <c r="C5657" s="13" t="n">
        <v>16</v>
      </c>
      <c r="D5657" s="13">
        <f>D2009*D1433</f>
        <v/>
      </c>
      <c r="E5657" s="13">
        <f>E2009*E1433</f>
        <v/>
      </c>
      <c r="F5657" s="13">
        <f>F2009*F1433</f>
        <v/>
      </c>
      <c r="T5657" s="14">
        <f>IF(F5656=24,SUM(D5657:F5846),"")</f>
        <v/>
      </c>
      <c r="U5657" s="14" t="n">
        <v>0</v>
      </c>
      <c r="V5657" s="14">
        <f>IF(T5657="","",T5657-U5657)</f>
        <v/>
      </c>
      <c r="AS5657" s="13" t="n"/>
      <c r="AT5657" s="13" t="n"/>
      <c r="AU5657" s="13" t="n"/>
    </row>
    <row r="5658">
      <c r="C5658" s="13" t="n">
        <v>17</v>
      </c>
      <c r="D5658" s="13">
        <f>D2010*D1434</f>
        <v/>
      </c>
      <c r="E5658" s="13">
        <f>E2010*E1434</f>
        <v/>
      </c>
      <c r="F5658" s="13">
        <f>F2010*F1434</f>
        <v/>
      </c>
      <c r="T5658" s="14">
        <f>IF(F5657=24,SUM(D5658:F5847),"")</f>
        <v/>
      </c>
      <c r="U5658" s="14" t="n">
        <v>0</v>
      </c>
      <c r="V5658" s="14">
        <f>IF(T5658="","",T5658-U5658)</f>
        <v/>
      </c>
      <c r="AS5658" s="13" t="n"/>
      <c r="AT5658" s="13" t="n"/>
      <c r="AU5658" s="13" t="n"/>
    </row>
    <row r="5659">
      <c r="C5659" s="13" t="n">
        <v>18</v>
      </c>
      <c r="D5659" s="13">
        <f>D2011*D1435</f>
        <v/>
      </c>
      <c r="E5659" s="13">
        <f>E2011*E1435</f>
        <v/>
      </c>
      <c r="F5659" s="13">
        <f>F2011*F1435</f>
        <v/>
      </c>
      <c r="T5659" s="14">
        <f>IF(F5658=24,SUM(D5659:F5848),"")</f>
        <v/>
      </c>
      <c r="U5659" s="14" t="n">
        <v>0</v>
      </c>
      <c r="V5659" s="14">
        <f>IF(T5659="","",T5659-U5659)</f>
        <v/>
      </c>
      <c r="AS5659" s="13" t="n"/>
      <c r="AT5659" s="13" t="n"/>
      <c r="AU5659" s="13" t="n"/>
    </row>
    <row r="5660">
      <c r="C5660" s="13" t="n">
        <v>19</v>
      </c>
      <c r="D5660" s="13">
        <f>D2012*D1436</f>
        <v/>
      </c>
      <c r="E5660" s="13">
        <f>E2012*E1436</f>
        <v/>
      </c>
      <c r="F5660" s="13">
        <f>F2012*F1436</f>
        <v/>
      </c>
      <c r="T5660" s="14">
        <f>IF(F5659=24,SUM(D5660:F5849),"")</f>
        <v/>
      </c>
      <c r="U5660" s="14" t="n">
        <v>0</v>
      </c>
      <c r="V5660" s="14">
        <f>IF(T5660="","",T5660-U5660)</f>
        <v/>
      </c>
      <c r="AS5660" s="13" t="n"/>
      <c r="AT5660" s="13" t="n"/>
      <c r="AU5660" s="13" t="n"/>
    </row>
    <row r="5661">
      <c r="C5661" s="13" t="n">
        <v>20</v>
      </c>
      <c r="D5661" s="13">
        <f>D2013*D1437</f>
        <v/>
      </c>
      <c r="E5661" s="13">
        <f>E2013*E1437</f>
        <v/>
      </c>
      <c r="F5661" s="13">
        <f>F2013*F1437</f>
        <v/>
      </c>
      <c r="T5661" s="14">
        <f>IF(F5660=24,SUM(D5661:F5850),"")</f>
        <v/>
      </c>
      <c r="U5661" s="14" t="n">
        <v>0</v>
      </c>
      <c r="V5661" s="14">
        <f>IF(T5661="","",T5661-U5661)</f>
        <v/>
      </c>
      <c r="AS5661" s="13" t="n"/>
      <c r="AT5661" s="13" t="n"/>
      <c r="AU5661" s="13" t="n"/>
    </row>
    <row r="5662">
      <c r="C5662" s="13" t="n">
        <v>21</v>
      </c>
      <c r="D5662" s="13">
        <f>D2014*D1438</f>
        <v/>
      </c>
      <c r="E5662" s="13">
        <f>E2014*E1438</f>
        <v/>
      </c>
      <c r="F5662" s="13">
        <f>F2014*F1438</f>
        <v/>
      </c>
      <c r="T5662" s="14">
        <f>IF(F5661=24,SUM(D5662:F5851),"")</f>
        <v/>
      </c>
      <c r="U5662" s="14" t="n">
        <v>0</v>
      </c>
      <c r="V5662" s="14">
        <f>IF(T5662="","",T5662-U5662)</f>
        <v/>
      </c>
      <c r="AS5662" s="13" t="n"/>
      <c r="AT5662" s="13" t="n"/>
      <c r="AU5662" s="13" t="n"/>
    </row>
    <row r="5663">
      <c r="C5663" s="13" t="n">
        <v>22</v>
      </c>
      <c r="D5663" s="13">
        <f>D2015*D1439</f>
        <v/>
      </c>
      <c r="E5663" s="13">
        <f>E2015*E1439</f>
        <v/>
      </c>
      <c r="F5663" s="13">
        <f>F2015*F1439</f>
        <v/>
      </c>
      <c r="T5663" s="14">
        <f>IF(F5662=24,SUM(D5663:F5852),"")</f>
        <v/>
      </c>
      <c r="U5663" s="14" t="n">
        <v>0</v>
      </c>
      <c r="V5663" s="14">
        <f>IF(T5663="","",T5663-U5663)</f>
        <v/>
      </c>
      <c r="AS5663" s="13" t="n"/>
      <c r="AT5663" s="13" t="n"/>
      <c r="AU5663" s="13" t="n"/>
    </row>
    <row r="5664">
      <c r="C5664" s="13" t="n">
        <v>23</v>
      </c>
      <c r="D5664" s="13">
        <f>D2016*D1440</f>
        <v/>
      </c>
      <c r="E5664" s="13">
        <f>E2016*E1440</f>
        <v/>
      </c>
      <c r="F5664" s="13">
        <f>F2016*F1440</f>
        <v/>
      </c>
      <c r="T5664" s="14">
        <f>IF(F5663=24,SUM(D5664:F5853),"")</f>
        <v/>
      </c>
      <c r="U5664" s="14" t="n">
        <v>0</v>
      </c>
      <c r="V5664" s="14">
        <f>IF(T5664="","",T5664-U5664)</f>
        <v/>
      </c>
      <c r="AS5664" s="13" t="n"/>
      <c r="AT5664" s="13" t="n"/>
      <c r="AU5664" s="13" t="n"/>
    </row>
    <row r="5665">
      <c r="C5665" s="13" t="n">
        <v>24</v>
      </c>
      <c r="D5665" s="13">
        <f>D2017*D1441</f>
        <v/>
      </c>
      <c r="E5665" s="13">
        <f>E2017*E1441</f>
        <v/>
      </c>
      <c r="F5665" s="13">
        <f>F2017*F1441</f>
        <v/>
      </c>
      <c r="T5665" s="14">
        <f>IF(F5664=24,SUM(D5665:F5854),"")</f>
        <v/>
      </c>
      <c r="U5665" s="14" t="n">
        <v>0</v>
      </c>
      <c r="V5665" s="14">
        <f>IF(T5665="","",T5665-U5665)</f>
        <v/>
      </c>
      <c r="AS5665" s="13" t="n"/>
      <c r="AT5665" s="13" t="n"/>
      <c r="AU5665" s="13" t="n"/>
    </row>
    <row r="5666">
      <c r="C5666" s="13" t="n">
        <v>25</v>
      </c>
      <c r="D5666" s="13">
        <f>D2018*D1442</f>
        <v/>
      </c>
      <c r="E5666" s="13">
        <f>E2018*E1442</f>
        <v/>
      </c>
      <c r="F5666" s="13">
        <f>F2018*F1442</f>
        <v/>
      </c>
      <c r="T5666" s="14">
        <f>IF(F5665=24,SUM(D5666:F5855),"")</f>
        <v/>
      </c>
      <c r="U5666" s="14" t="n">
        <v>0</v>
      </c>
      <c r="V5666" s="14">
        <f>IF(T5666="","",T5666-U5666)</f>
        <v/>
      </c>
      <c r="AS5666" s="13" t="n"/>
      <c r="AT5666" s="13" t="n"/>
      <c r="AU5666" s="13" t="n"/>
    </row>
    <row r="5667">
      <c r="C5667" s="13" t="n">
        <v>26</v>
      </c>
      <c r="D5667" s="13">
        <f>D2019*D1443</f>
        <v/>
      </c>
      <c r="E5667" s="13">
        <f>E2019*E1443</f>
        <v/>
      </c>
      <c r="F5667" s="13">
        <f>F2019*F1443</f>
        <v/>
      </c>
      <c r="T5667" s="14">
        <f>IF(F5666=24,SUM(D5667:F5856),"")</f>
        <v/>
      </c>
      <c r="U5667" s="14" t="n">
        <v>0</v>
      </c>
      <c r="V5667" s="14">
        <f>IF(T5667="","",T5667-U5667)</f>
        <v/>
      </c>
      <c r="AS5667" s="13" t="n"/>
      <c r="AT5667" s="13" t="n"/>
      <c r="AU5667" s="13" t="n"/>
    </row>
    <row r="5668">
      <c r="C5668" s="13" t="n">
        <v>27</v>
      </c>
      <c r="D5668" s="13">
        <f>D2020*D1444</f>
        <v/>
      </c>
      <c r="E5668" s="13">
        <f>E2020*E1444</f>
        <v/>
      </c>
      <c r="F5668" s="13">
        <f>F2020*F1444</f>
        <v/>
      </c>
      <c r="T5668" s="14">
        <f>IF(F5667=24,SUM(D5668:F5857),"")</f>
        <v/>
      </c>
      <c r="U5668" s="14" t="n">
        <v>0</v>
      </c>
      <c r="V5668" s="14">
        <f>IF(T5668="","",T5668-U5668)</f>
        <v/>
      </c>
      <c r="AS5668" s="13" t="n"/>
      <c r="AT5668" s="13" t="n"/>
      <c r="AU5668" s="13" t="n"/>
    </row>
    <row r="5669">
      <c r="C5669" s="13" t="n">
        <v>28</v>
      </c>
      <c r="D5669" s="13">
        <f>D2021*D1445</f>
        <v/>
      </c>
      <c r="E5669" s="13">
        <f>E2021*E1445</f>
        <v/>
      </c>
      <c r="F5669" s="13">
        <f>F2021*F1445</f>
        <v/>
      </c>
      <c r="T5669" s="14">
        <f>IF(F5668=24,SUM(D5669:F5858),"")</f>
        <v/>
      </c>
      <c r="U5669" s="14" t="n">
        <v>0</v>
      </c>
      <c r="V5669" s="14">
        <f>IF(T5669="","",T5669-U5669)</f>
        <v/>
      </c>
      <c r="AS5669" s="13" t="n"/>
      <c r="AT5669" s="13" t="n"/>
      <c r="AU5669" s="13" t="n"/>
    </row>
    <row r="5670">
      <c r="C5670" s="13" t="n">
        <v>29</v>
      </c>
      <c r="D5670" s="13">
        <f>D2022*D1446</f>
        <v/>
      </c>
      <c r="E5670" s="13">
        <f>E2022*E1446</f>
        <v/>
      </c>
      <c r="F5670" s="13">
        <f>F2022*F1446</f>
        <v/>
      </c>
      <c r="T5670" s="14">
        <f>IF(F5669=24,SUM(D5670:F5859),"")</f>
        <v/>
      </c>
      <c r="U5670" s="14" t="n">
        <v>0</v>
      </c>
      <c r="V5670" s="14">
        <f>IF(T5670="","",T5670-U5670)</f>
        <v/>
      </c>
      <c r="AS5670" s="13" t="n"/>
      <c r="AT5670" s="13" t="n"/>
      <c r="AU5670" s="13" t="n"/>
    </row>
    <row r="5671">
      <c r="C5671" s="13" t="n">
        <v>30</v>
      </c>
      <c r="D5671" s="13">
        <f>D2023*D1447</f>
        <v/>
      </c>
      <c r="E5671" s="13">
        <f>E2023*E1447</f>
        <v/>
      </c>
      <c r="F5671" s="13">
        <f>F2023*F1447</f>
        <v/>
      </c>
      <c r="T5671" s="14">
        <f>IF(F5670=24,SUM(D5671:F5860),"")</f>
        <v/>
      </c>
      <c r="U5671" s="14" t="n">
        <v>0</v>
      </c>
      <c r="V5671" s="14">
        <f>IF(T5671="","",T5671-U5671)</f>
        <v/>
      </c>
      <c r="AS5671" s="13" t="n"/>
      <c r="AT5671" s="13" t="n"/>
      <c r="AU5671" s="13" t="n"/>
    </row>
    <row r="5672">
      <c r="C5672" s="13" t="n">
        <v>31</v>
      </c>
      <c r="D5672" s="13">
        <f>D2024*D1448</f>
        <v/>
      </c>
      <c r="E5672" s="13">
        <f>E2024*E1448</f>
        <v/>
      </c>
      <c r="F5672" s="13">
        <f>F2024*F1448</f>
        <v/>
      </c>
      <c r="T5672" s="14">
        <f>IF(F5671=24,SUM(D5672:F5861),"")</f>
        <v/>
      </c>
      <c r="U5672" s="14" t="n">
        <v>0</v>
      </c>
      <c r="V5672" s="14">
        <f>IF(T5672="","",T5672-U5672)</f>
        <v/>
      </c>
      <c r="AS5672" s="13" t="n"/>
      <c r="AT5672" s="13" t="n"/>
      <c r="AU5672" s="13" t="n"/>
    </row>
    <row r="5673">
      <c r="C5673" s="13" t="n">
        <v>32</v>
      </c>
      <c r="D5673" s="13">
        <f>D2025*D1449</f>
        <v/>
      </c>
      <c r="E5673" s="13">
        <f>E2025*E1449</f>
        <v/>
      </c>
      <c r="F5673" s="13">
        <f>F2025*F1449</f>
        <v/>
      </c>
      <c r="T5673" s="14">
        <f>IF(F5672=24,SUM(D5673:F5862),"")</f>
        <v/>
      </c>
      <c r="U5673" s="14" t="n">
        <v>0</v>
      </c>
      <c r="V5673" s="14">
        <f>IF(T5673="","",T5673-U5673)</f>
        <v/>
      </c>
      <c r="AS5673" s="13" t="n"/>
      <c r="AT5673" s="13" t="n"/>
      <c r="AU5673" s="13" t="n"/>
    </row>
    <row r="5674">
      <c r="C5674" s="13" t="n">
        <v>33</v>
      </c>
      <c r="D5674" s="13">
        <f>D2026*D1450</f>
        <v/>
      </c>
      <c r="E5674" s="13">
        <f>E2026*E1450</f>
        <v/>
      </c>
      <c r="F5674" s="13">
        <f>F2026*F1450</f>
        <v/>
      </c>
      <c r="T5674" s="14">
        <f>IF(F5673=24,SUM(D5674:F5863),"")</f>
        <v/>
      </c>
      <c r="U5674" s="14" t="n">
        <v>0</v>
      </c>
      <c r="V5674" s="14">
        <f>IF(T5674="","",T5674-U5674)</f>
        <v/>
      </c>
      <c r="AS5674" s="13" t="n"/>
      <c r="AT5674" s="13" t="n"/>
      <c r="AU5674" s="13" t="n"/>
    </row>
    <row r="5675">
      <c r="C5675" s="13" t="n">
        <v>34</v>
      </c>
      <c r="D5675" s="13">
        <f>D2027*D1451</f>
        <v/>
      </c>
      <c r="E5675" s="13">
        <f>E2027*E1451</f>
        <v/>
      </c>
      <c r="F5675" s="13">
        <f>F2027*F1451</f>
        <v/>
      </c>
      <c r="T5675" s="14">
        <f>IF(F5674=24,SUM(D5675:F5864),"")</f>
        <v/>
      </c>
      <c r="U5675" s="14" t="n">
        <v>0</v>
      </c>
      <c r="V5675" s="14">
        <f>IF(T5675="","",T5675-U5675)</f>
        <v/>
      </c>
      <c r="AS5675" s="13" t="n"/>
      <c r="AT5675" s="13" t="n"/>
      <c r="AU5675" s="13" t="n"/>
    </row>
    <row r="5676">
      <c r="C5676" s="13" t="n">
        <v>35</v>
      </c>
      <c r="D5676" s="13">
        <f>D2028*D1452</f>
        <v/>
      </c>
      <c r="E5676" s="13">
        <f>E2028*E1452</f>
        <v/>
      </c>
      <c r="F5676" s="13">
        <f>F2028*F1452</f>
        <v/>
      </c>
      <c r="T5676" s="14">
        <f>IF(F5675=24,SUM(D5676:F5865),"")</f>
        <v/>
      </c>
      <c r="U5676" s="14" t="n">
        <v>0</v>
      </c>
      <c r="V5676" s="14">
        <f>IF(T5676="","",T5676-U5676)</f>
        <v/>
      </c>
      <c r="AS5676" s="13" t="n"/>
      <c r="AT5676" s="13" t="n"/>
      <c r="AU5676" s="13" t="n"/>
    </row>
    <row r="5677">
      <c r="C5677" s="13" t="n">
        <v>36</v>
      </c>
      <c r="D5677" s="13">
        <f>D2029*D1453</f>
        <v/>
      </c>
      <c r="E5677" s="13">
        <f>E2029*E1453</f>
        <v/>
      </c>
      <c r="F5677" s="13">
        <f>F2029*F1453</f>
        <v/>
      </c>
      <c r="T5677" s="14">
        <f>IF(F5676=24,SUM(D5677:F5866),"")</f>
        <v/>
      </c>
      <c r="U5677" s="14" t="n">
        <v>0</v>
      </c>
      <c r="V5677" s="14">
        <f>IF(T5677="","",T5677-U5677)</f>
        <v/>
      </c>
      <c r="AS5677" s="13" t="n"/>
      <c r="AT5677" s="13" t="n"/>
      <c r="AU5677" s="13" t="n"/>
    </row>
    <row r="5678">
      <c r="C5678" s="13" t="n">
        <v>37</v>
      </c>
      <c r="D5678" s="13">
        <f>D2030*D1454</f>
        <v/>
      </c>
      <c r="E5678" s="13">
        <f>E2030*E1454</f>
        <v/>
      </c>
      <c r="F5678" s="13">
        <f>F2030*F1454</f>
        <v/>
      </c>
      <c r="T5678" s="14">
        <f>IF(F5677=24,SUM(D5678:F5867),"")</f>
        <v/>
      </c>
      <c r="U5678" s="14" t="n">
        <v>0</v>
      </c>
      <c r="V5678" s="14">
        <f>IF(T5678="","",T5678-U5678)</f>
        <v/>
      </c>
      <c r="AS5678" s="13" t="n"/>
      <c r="AT5678" s="13" t="n"/>
      <c r="AU5678" s="13" t="n"/>
    </row>
    <row r="5679">
      <c r="C5679" s="13" t="n">
        <v>38</v>
      </c>
      <c r="D5679" s="13">
        <f>D2031*D1455</f>
        <v/>
      </c>
      <c r="E5679" s="13">
        <f>E2031*E1455</f>
        <v/>
      </c>
      <c r="F5679" s="13">
        <f>F2031*F1455</f>
        <v/>
      </c>
      <c r="T5679" s="14">
        <f>IF(F5678=24,SUM(D5679:F5868),"")</f>
        <v/>
      </c>
      <c r="U5679" s="14" t="n">
        <v>0</v>
      </c>
      <c r="V5679" s="14">
        <f>IF(T5679="","",T5679-U5679)</f>
        <v/>
      </c>
      <c r="AS5679" s="13" t="n"/>
      <c r="AT5679" s="13" t="n"/>
      <c r="AU5679" s="13" t="n"/>
    </row>
    <row r="5680">
      <c r="C5680" s="13" t="n">
        <v>39</v>
      </c>
      <c r="D5680" s="13">
        <f>D2032*D1456</f>
        <v/>
      </c>
      <c r="E5680" s="13">
        <f>E2032*E1456</f>
        <v/>
      </c>
      <c r="F5680" s="13">
        <f>F2032*F1456</f>
        <v/>
      </c>
      <c r="T5680" s="14">
        <f>IF(F5679=24,SUM(D5680:F5869),"")</f>
        <v/>
      </c>
      <c r="U5680" s="14" t="n">
        <v>0</v>
      </c>
      <c r="V5680" s="14">
        <f>IF(T5680="","",T5680-U5680)</f>
        <v/>
      </c>
      <c r="AS5680" s="13" t="n"/>
      <c r="AT5680" s="13" t="n"/>
      <c r="AU5680" s="13" t="n"/>
    </row>
    <row r="5681">
      <c r="C5681" s="13" t="n">
        <v>40</v>
      </c>
      <c r="D5681" s="13">
        <f>D2033*D1457</f>
        <v/>
      </c>
      <c r="E5681" s="13">
        <f>E2033*E1457</f>
        <v/>
      </c>
      <c r="F5681" s="13">
        <f>F2033*F1457</f>
        <v/>
      </c>
      <c r="T5681" s="14">
        <f>IF(F5680=24,SUM(D5681:F5870),"")</f>
        <v/>
      </c>
      <c r="U5681" s="14" t="n">
        <v>0</v>
      </c>
      <c r="V5681" s="14">
        <f>IF(T5681="","",T5681-U5681)</f>
        <v/>
      </c>
      <c r="AS5681" s="13" t="n"/>
      <c r="AT5681" s="13" t="n"/>
      <c r="AU5681" s="13" t="n"/>
    </row>
    <row r="5682">
      <c r="C5682" s="13" t="n">
        <v>41</v>
      </c>
      <c r="D5682" s="13">
        <f>D2034*D1458</f>
        <v/>
      </c>
      <c r="E5682" s="13">
        <f>E2034*E1458</f>
        <v/>
      </c>
      <c r="F5682" s="13">
        <f>F2034*F1458</f>
        <v/>
      </c>
      <c r="T5682" s="14">
        <f>IF(F5681=24,SUM(D5682:F5871),"")</f>
        <v/>
      </c>
      <c r="U5682" s="14" t="n">
        <v>0</v>
      </c>
      <c r="V5682" s="14">
        <f>IF(T5682="","",T5682-U5682)</f>
        <v/>
      </c>
      <c r="AS5682" s="13" t="n"/>
      <c r="AT5682" s="13" t="n"/>
      <c r="AU5682" s="13" t="n"/>
    </row>
    <row r="5683">
      <c r="C5683" s="13" t="n">
        <v>42</v>
      </c>
      <c r="D5683" s="13">
        <f>D2035*D1459</f>
        <v/>
      </c>
      <c r="E5683" s="13">
        <f>E2035*E1459</f>
        <v/>
      </c>
      <c r="F5683" s="13">
        <f>F2035*F1459</f>
        <v/>
      </c>
      <c r="T5683" s="14">
        <f>IF(F5682=24,SUM(D5683:F5872),"")</f>
        <v/>
      </c>
      <c r="U5683" s="14" t="n">
        <v>0</v>
      </c>
      <c r="V5683" s="14">
        <f>IF(T5683="","",T5683-U5683)</f>
        <v/>
      </c>
      <c r="AS5683" s="13" t="n"/>
      <c r="AT5683" s="13" t="n"/>
      <c r="AU5683" s="13" t="n"/>
    </row>
    <row r="5684">
      <c r="C5684" s="13" t="n">
        <v>43</v>
      </c>
      <c r="D5684" s="13">
        <f>D2036*D1460</f>
        <v/>
      </c>
      <c r="E5684" s="13">
        <f>E2036*E1460</f>
        <v/>
      </c>
      <c r="F5684" s="13">
        <f>F2036*F1460</f>
        <v/>
      </c>
      <c r="T5684" s="14">
        <f>IF(F5683=24,SUM(D5684:F5873),"")</f>
        <v/>
      </c>
      <c r="U5684" s="14" t="n">
        <v>0</v>
      </c>
      <c r="V5684" s="14">
        <f>IF(T5684="","",T5684-U5684)</f>
        <v/>
      </c>
      <c r="AS5684" s="13" t="n"/>
      <c r="AT5684" s="13" t="n"/>
      <c r="AU5684" s="13" t="n"/>
    </row>
    <row r="5685">
      <c r="C5685" s="13" t="n">
        <v>44</v>
      </c>
      <c r="D5685" s="13">
        <f>D2037*D1461</f>
        <v/>
      </c>
      <c r="E5685" s="13">
        <f>E2037*E1461</f>
        <v/>
      </c>
      <c r="F5685" s="13">
        <f>F2037*F1461</f>
        <v/>
      </c>
      <c r="T5685" s="14">
        <f>IF(F5684=24,SUM(D5685:F5874),"")</f>
        <v/>
      </c>
      <c r="U5685" s="14" t="n">
        <v>0</v>
      </c>
      <c r="V5685" s="14">
        <f>IF(T5685="","",T5685-U5685)</f>
        <v/>
      </c>
      <c r="AS5685" s="13" t="n"/>
      <c r="AT5685" s="13" t="n"/>
      <c r="AU5685" s="13" t="n"/>
    </row>
    <row r="5686">
      <c r="C5686" s="13" t="n">
        <v>45</v>
      </c>
      <c r="D5686" s="13">
        <f>D2038*D1462</f>
        <v/>
      </c>
      <c r="E5686" s="13">
        <f>E2038*E1462</f>
        <v/>
      </c>
      <c r="F5686" s="13">
        <f>F2038*F1462</f>
        <v/>
      </c>
      <c r="T5686" s="14">
        <f>IF(F5685=24,SUM(D5686:F5875),"")</f>
        <v/>
      </c>
      <c r="U5686" s="14" t="n">
        <v>0</v>
      </c>
      <c r="V5686" s="14">
        <f>IF(T5686="","",T5686-U5686)</f>
        <v/>
      </c>
      <c r="AS5686" s="13" t="n"/>
      <c r="AT5686" s="13" t="n"/>
      <c r="AU5686" s="13" t="n"/>
    </row>
    <row r="5687">
      <c r="C5687" s="13" t="n">
        <v>46</v>
      </c>
      <c r="D5687" s="13">
        <f>D2039*D1463</f>
        <v/>
      </c>
      <c r="E5687" s="13">
        <f>E2039*E1463</f>
        <v/>
      </c>
      <c r="F5687" s="13">
        <f>F2039*F1463</f>
        <v/>
      </c>
      <c r="T5687" s="14">
        <f>IF(F5686=24,SUM(D5687:F5876),"")</f>
        <v/>
      </c>
      <c r="U5687" s="14" t="n">
        <v>0</v>
      </c>
      <c r="V5687" s="14">
        <f>IF(T5687="","",T5687-U5687)</f>
        <v/>
      </c>
      <c r="AS5687" s="13" t="n"/>
      <c r="AT5687" s="13" t="n"/>
      <c r="AU5687" s="13" t="n"/>
    </row>
    <row r="5688">
      <c r="C5688" s="13" t="n">
        <v>47</v>
      </c>
      <c r="D5688" s="13">
        <f>D2040*D1464</f>
        <v/>
      </c>
      <c r="E5688" s="13">
        <f>E2040*E1464</f>
        <v/>
      </c>
      <c r="F5688" s="13">
        <f>F2040*F1464</f>
        <v/>
      </c>
      <c r="T5688" s="14">
        <f>IF(F5687=24,SUM(D5688:F5877),"")</f>
        <v/>
      </c>
      <c r="U5688" s="14" t="n">
        <v>0</v>
      </c>
      <c r="V5688" s="14">
        <f>IF(T5688="","",T5688-U5688)</f>
        <v/>
      </c>
      <c r="AS5688" s="13" t="n"/>
      <c r="AT5688" s="13" t="n"/>
      <c r="AU5688" s="13" t="n"/>
    </row>
    <row r="5689">
      <c r="C5689" s="13" t="n">
        <v>48</v>
      </c>
      <c r="D5689" s="13">
        <f>D2041*D1465</f>
        <v/>
      </c>
      <c r="E5689" s="13">
        <f>E2041*E1465</f>
        <v/>
      </c>
      <c r="F5689" s="13">
        <f>F2041*F1465</f>
        <v/>
      </c>
      <c r="T5689" s="14">
        <f>IF(F5688=24,SUM(D5689:F5878),"")</f>
        <v/>
      </c>
      <c r="U5689" s="14" t="n">
        <v>0</v>
      </c>
      <c r="V5689" s="14">
        <f>IF(T5689="","",T5689-U5689)</f>
        <v/>
      </c>
      <c r="AS5689" s="13" t="n"/>
      <c r="AT5689" s="13" t="n"/>
      <c r="AU5689" s="13" t="n"/>
    </row>
    <row r="5690">
      <c r="C5690" s="13" t="n">
        <v>49</v>
      </c>
      <c r="D5690" s="13">
        <f>D2042*D1466</f>
        <v/>
      </c>
      <c r="E5690" s="13">
        <f>E2042*E1466</f>
        <v/>
      </c>
      <c r="F5690" s="13">
        <f>F2042*F1466</f>
        <v/>
      </c>
      <c r="T5690" s="14">
        <f>IF(F5689=24,SUM(D5690:F5879),"")</f>
        <v/>
      </c>
      <c r="U5690" s="14" t="n">
        <v>0</v>
      </c>
      <c r="V5690" s="14">
        <f>IF(T5690="","",T5690-U5690)</f>
        <v/>
      </c>
      <c r="AS5690" s="13" t="n"/>
      <c r="AT5690" s="13" t="n"/>
      <c r="AU5690" s="13" t="n"/>
    </row>
    <row r="5691">
      <c r="C5691" s="13" t="n">
        <v>50</v>
      </c>
      <c r="D5691" s="13">
        <f>D2043*D1467</f>
        <v/>
      </c>
      <c r="E5691" s="13">
        <f>E2043*E1467</f>
        <v/>
      </c>
      <c r="F5691" s="13">
        <f>F2043*F1467</f>
        <v/>
      </c>
      <c r="T5691" s="14">
        <f>IF(F5690=24,SUM(D5691:F5880),"")</f>
        <v/>
      </c>
      <c r="U5691" s="14" t="n">
        <v>0</v>
      </c>
      <c r="V5691" s="14">
        <f>IF(T5691="","",T5691-U5691)</f>
        <v/>
      </c>
      <c r="AS5691" s="13" t="n"/>
      <c r="AT5691" s="13" t="n"/>
      <c r="AU5691" s="13" t="n"/>
    </row>
    <row r="5692">
      <c r="C5692" s="13" t="n">
        <v>51</v>
      </c>
      <c r="D5692" s="13">
        <f>D2044*D1468</f>
        <v/>
      </c>
      <c r="E5692" s="13">
        <f>E2044*E1468</f>
        <v/>
      </c>
      <c r="F5692" s="13">
        <f>F2044*F1468</f>
        <v/>
      </c>
      <c r="T5692" s="14">
        <f>IF(F5691=24,SUM(D5692:F5881),"")</f>
        <v/>
      </c>
      <c r="U5692" s="14" t="n">
        <v>0</v>
      </c>
      <c r="V5692" s="14">
        <f>IF(T5692="","",T5692-U5692)</f>
        <v/>
      </c>
      <c r="AS5692" s="13" t="n"/>
      <c r="AT5692" s="13" t="n"/>
      <c r="AU5692" s="13" t="n"/>
    </row>
    <row r="5693">
      <c r="C5693" s="13" t="n">
        <v>52</v>
      </c>
      <c r="D5693" s="13">
        <f>D2045*D1469</f>
        <v/>
      </c>
      <c r="E5693" s="13">
        <f>E2045*E1469</f>
        <v/>
      </c>
      <c r="F5693" s="13">
        <f>F2045*F1469</f>
        <v/>
      </c>
      <c r="T5693" s="14">
        <f>IF(F5692=24,SUM(D5693:F5882),"")</f>
        <v/>
      </c>
      <c r="U5693" s="14" t="n">
        <v>0</v>
      </c>
      <c r="V5693" s="14">
        <f>IF(T5693="","",T5693-U5693)</f>
        <v/>
      </c>
      <c r="AS5693" s="13" t="n"/>
      <c r="AT5693" s="13" t="n"/>
      <c r="AU5693" s="13" t="n"/>
    </row>
    <row r="5694">
      <c r="C5694" s="13" t="n">
        <v>53</v>
      </c>
      <c r="D5694" s="13">
        <f>D2046*D1470</f>
        <v/>
      </c>
      <c r="E5694" s="13">
        <f>E2046*E1470</f>
        <v/>
      </c>
      <c r="F5694" s="13">
        <f>F2046*F1470</f>
        <v/>
      </c>
      <c r="T5694" s="14">
        <f>IF(F5693=24,SUM(D5694:F5883),"")</f>
        <v/>
      </c>
      <c r="U5694" s="14" t="n">
        <v>0</v>
      </c>
      <c r="V5694" s="14">
        <f>IF(T5694="","",T5694-U5694)</f>
        <v/>
      </c>
      <c r="AS5694" s="13" t="n"/>
      <c r="AT5694" s="13" t="n"/>
      <c r="AU5694" s="13" t="n"/>
    </row>
    <row r="5695">
      <c r="C5695" s="13" t="n">
        <v>54</v>
      </c>
      <c r="D5695" s="13">
        <f>D2047*D1471</f>
        <v/>
      </c>
      <c r="E5695" s="13">
        <f>E2047*E1471</f>
        <v/>
      </c>
      <c r="F5695" s="13">
        <f>F2047*F1471</f>
        <v/>
      </c>
      <c r="T5695" s="14">
        <f>IF(F5694=24,SUM(D5695:F5884),"")</f>
        <v/>
      </c>
      <c r="U5695" s="14" t="n">
        <v>0</v>
      </c>
      <c r="V5695" s="14">
        <f>IF(T5695="","",T5695-U5695)</f>
        <v/>
      </c>
      <c r="AS5695" s="13" t="n"/>
      <c r="AT5695" s="13" t="n"/>
      <c r="AU5695" s="13" t="n"/>
    </row>
    <row r="5696">
      <c r="C5696" s="13" t="n">
        <v>55</v>
      </c>
      <c r="D5696" s="13">
        <f>D2048*D1472</f>
        <v/>
      </c>
      <c r="E5696" s="13">
        <f>E2048*E1472</f>
        <v/>
      </c>
      <c r="F5696" s="13">
        <f>F2048*F1472</f>
        <v/>
      </c>
      <c r="T5696" s="14">
        <f>IF(F5695=24,SUM(D5696:F5885),"")</f>
        <v/>
      </c>
      <c r="U5696" s="14" t="n">
        <v>0</v>
      </c>
      <c r="V5696" s="14">
        <f>IF(T5696="","",T5696-U5696)</f>
        <v/>
      </c>
      <c r="AS5696" s="13" t="n"/>
      <c r="AT5696" s="13" t="n"/>
      <c r="AU5696" s="13" t="n"/>
    </row>
    <row r="5697">
      <c r="C5697" s="13" t="n">
        <v>56</v>
      </c>
      <c r="D5697" s="13">
        <f>D2049*D1473</f>
        <v/>
      </c>
      <c r="E5697" s="13">
        <f>E2049*E1473</f>
        <v/>
      </c>
      <c r="F5697" s="13">
        <f>F2049*F1473</f>
        <v/>
      </c>
      <c r="T5697" s="14">
        <f>IF(F5696=24,SUM(D5697:F5886),"")</f>
        <v/>
      </c>
      <c r="U5697" s="14" t="n">
        <v>0</v>
      </c>
      <c r="V5697" s="14">
        <f>IF(T5697="","",T5697-U5697)</f>
        <v/>
      </c>
      <c r="AS5697" s="13" t="n"/>
      <c r="AT5697" s="13" t="n"/>
      <c r="AU5697" s="13" t="n"/>
    </row>
    <row r="5698">
      <c r="C5698" s="13" t="n">
        <v>57</v>
      </c>
      <c r="D5698" s="13">
        <f>D2050*D1474</f>
        <v/>
      </c>
      <c r="E5698" s="13">
        <f>E2050*E1474</f>
        <v/>
      </c>
      <c r="F5698" s="13">
        <f>F2050*F1474</f>
        <v/>
      </c>
      <c r="T5698" s="14">
        <f>IF(F5697=24,SUM(D5698:F5887),"")</f>
        <v/>
      </c>
      <c r="U5698" s="14" t="n">
        <v>0</v>
      </c>
      <c r="V5698" s="14">
        <f>IF(T5698="","",T5698-U5698)</f>
        <v/>
      </c>
      <c r="AS5698" s="13" t="n"/>
      <c r="AT5698" s="13" t="n"/>
      <c r="AU5698" s="13" t="n"/>
    </row>
    <row r="5699">
      <c r="C5699" s="13" t="n">
        <v>58</v>
      </c>
      <c r="D5699" s="13">
        <f>D2051*D1475</f>
        <v/>
      </c>
      <c r="E5699" s="13">
        <f>E2051*E1475</f>
        <v/>
      </c>
      <c r="F5699" s="13">
        <f>F2051*F1475</f>
        <v/>
      </c>
      <c r="T5699" s="14">
        <f>IF(F5698=24,SUM(D5699:F5888),"")</f>
        <v/>
      </c>
      <c r="U5699" s="14" t="n">
        <v>0</v>
      </c>
      <c r="V5699" s="14">
        <f>IF(T5699="","",T5699-U5699)</f>
        <v/>
      </c>
      <c r="AS5699" s="13" t="n"/>
      <c r="AT5699" s="13" t="n"/>
      <c r="AU5699" s="13" t="n"/>
    </row>
    <row r="5700">
      <c r="C5700" s="13" t="n">
        <v>59</v>
      </c>
      <c r="D5700" s="13">
        <f>D2052*D1476</f>
        <v/>
      </c>
      <c r="E5700" s="13">
        <f>E2052*E1476</f>
        <v/>
      </c>
      <c r="F5700" s="13">
        <f>F2052*F1476</f>
        <v/>
      </c>
      <c r="T5700" s="14">
        <f>IF(F5699=24,SUM(D5700:F5889),"")</f>
        <v/>
      </c>
      <c r="U5700" s="14" t="n">
        <v>0</v>
      </c>
      <c r="V5700" s="14">
        <f>IF(T5700="","",T5700-U5700)</f>
        <v/>
      </c>
      <c r="AS5700" s="13" t="n"/>
      <c r="AT5700" s="13" t="n"/>
      <c r="AU5700" s="13" t="n"/>
    </row>
    <row r="5701">
      <c r="C5701" s="13" t="n">
        <v>60</v>
      </c>
      <c r="D5701" s="13">
        <f>D2053*D1477</f>
        <v/>
      </c>
      <c r="E5701" s="13">
        <f>E2053*E1477</f>
        <v/>
      </c>
      <c r="F5701" s="13">
        <f>F2053*F1477</f>
        <v/>
      </c>
      <c r="T5701" s="14">
        <f>IF(F5700=24,SUM(D5701:F5890),"")</f>
        <v/>
      </c>
      <c r="U5701" s="14" t="n">
        <v>0</v>
      </c>
      <c r="V5701" s="14">
        <f>IF(T5701="","",T5701-U5701)</f>
        <v/>
      </c>
      <c r="AS5701" s="13" t="n"/>
      <c r="AT5701" s="13" t="n"/>
      <c r="AU5701" s="13" t="n"/>
    </row>
    <row r="5702">
      <c r="C5702" s="13" t="n">
        <v>61</v>
      </c>
      <c r="D5702" s="13">
        <f>D2054*D1478</f>
        <v/>
      </c>
      <c r="E5702" s="13">
        <f>E2054*E1478</f>
        <v/>
      </c>
      <c r="F5702" s="13">
        <f>F2054*F1478</f>
        <v/>
      </c>
      <c r="T5702" s="14">
        <f>IF(F5701=24,SUM(D5702:F5891),"")</f>
        <v/>
      </c>
      <c r="U5702" s="14" t="n">
        <v>0</v>
      </c>
      <c r="V5702" s="14">
        <f>IF(T5702="","",T5702-U5702)</f>
        <v/>
      </c>
      <c r="AS5702" s="13" t="n"/>
      <c r="AT5702" s="13" t="n"/>
      <c r="AU5702" s="13" t="n"/>
    </row>
    <row r="5703">
      <c r="C5703" s="13" t="n">
        <v>62</v>
      </c>
      <c r="D5703" s="13">
        <f>D2055*D1479</f>
        <v/>
      </c>
      <c r="E5703" s="13">
        <f>E2055*E1479</f>
        <v/>
      </c>
      <c r="F5703" s="13">
        <f>F2055*F1479</f>
        <v/>
      </c>
      <c r="T5703" s="14">
        <f>IF(F5702=24,SUM(D5703:F5892),"")</f>
        <v/>
      </c>
      <c r="U5703" s="14" t="n">
        <v>0</v>
      </c>
      <c r="V5703" s="14">
        <f>IF(T5703="","",T5703-U5703)</f>
        <v/>
      </c>
      <c r="AS5703" s="13" t="n"/>
      <c r="AT5703" s="13" t="n"/>
      <c r="AU5703" s="13" t="n"/>
    </row>
    <row r="5704">
      <c r="C5704" s="13" t="n">
        <v>63</v>
      </c>
      <c r="D5704" s="13">
        <f>D2056*D1480</f>
        <v/>
      </c>
      <c r="E5704" s="13">
        <f>E2056*E1480</f>
        <v/>
      </c>
      <c r="F5704" s="13">
        <f>F2056*F1480</f>
        <v/>
      </c>
      <c r="T5704" s="14">
        <f>IF(F5703=24,SUM(D5704:F5893),"")</f>
        <v/>
      </c>
      <c r="U5704" s="14" t="n">
        <v>0</v>
      </c>
      <c r="V5704" s="14">
        <f>IF(T5704="","",T5704-U5704)</f>
        <v/>
      </c>
      <c r="AS5704" s="13" t="n"/>
      <c r="AT5704" s="13" t="n"/>
      <c r="AU5704" s="13" t="n"/>
    </row>
    <row r="5705">
      <c r="C5705" s="13" t="n">
        <v>64</v>
      </c>
      <c r="D5705" s="13">
        <f>D2057*D1481</f>
        <v/>
      </c>
      <c r="E5705" s="13">
        <f>E2057*E1481</f>
        <v/>
      </c>
      <c r="F5705" s="13">
        <f>F2057*F1481</f>
        <v/>
      </c>
      <c r="T5705" s="14">
        <f>IF(F5704=24,SUM(D5705:F5894),"")</f>
        <v/>
      </c>
      <c r="U5705" s="14" t="n">
        <v>0</v>
      </c>
      <c r="V5705" s="14">
        <f>IF(T5705="","",T5705-U5705)</f>
        <v/>
      </c>
      <c r="AS5705" s="13" t="n"/>
      <c r="AT5705" s="13" t="n"/>
      <c r="AU5705" s="13" t="n"/>
    </row>
    <row r="5706">
      <c r="C5706" s="13" t="n">
        <v>65</v>
      </c>
      <c r="D5706" s="13">
        <f>D2058*D1482</f>
        <v/>
      </c>
      <c r="E5706" s="13">
        <f>E2058*E1482</f>
        <v/>
      </c>
      <c r="F5706" s="13">
        <f>F2058*F1482</f>
        <v/>
      </c>
      <c r="T5706" s="14">
        <f>IF(F5705=24,SUM(D5706:F5895),"")</f>
        <v/>
      </c>
      <c r="U5706" s="14" t="n">
        <v>0</v>
      </c>
      <c r="V5706" s="14">
        <f>IF(T5706="","",T5706-U5706)</f>
        <v/>
      </c>
      <c r="AS5706" s="13" t="n"/>
      <c r="AT5706" s="13" t="n"/>
      <c r="AU5706" s="13" t="n"/>
    </row>
    <row r="5707">
      <c r="C5707" s="13" t="n">
        <v>66</v>
      </c>
      <c r="D5707" s="13">
        <f>D2059*D1483</f>
        <v/>
      </c>
      <c r="E5707" s="13">
        <f>E2059*E1483</f>
        <v/>
      </c>
      <c r="F5707" s="13">
        <f>F2059*F1483</f>
        <v/>
      </c>
      <c r="T5707" s="14">
        <f>IF(F5706=24,SUM(D5707:F5896),"")</f>
        <v/>
      </c>
      <c r="U5707" s="14" t="n">
        <v>0</v>
      </c>
      <c r="V5707" s="14">
        <f>IF(T5707="","",T5707-U5707)</f>
        <v/>
      </c>
      <c r="AS5707" s="13" t="n"/>
      <c r="AT5707" s="13" t="n"/>
      <c r="AU5707" s="13" t="n"/>
    </row>
    <row r="5708">
      <c r="C5708" s="13" t="n">
        <v>67</v>
      </c>
      <c r="D5708" s="13">
        <f>D2060*D1484</f>
        <v/>
      </c>
      <c r="E5708" s="13">
        <f>E2060*E1484</f>
        <v/>
      </c>
      <c r="F5708" s="13">
        <f>F2060*F1484</f>
        <v/>
      </c>
      <c r="T5708" s="14">
        <f>IF(F5707=24,SUM(D5708:F5897),"")</f>
        <v/>
      </c>
      <c r="U5708" s="14" t="n">
        <v>0</v>
      </c>
      <c r="V5708" s="14">
        <f>IF(T5708="","",T5708-U5708)</f>
        <v/>
      </c>
      <c r="AS5708" s="13" t="n"/>
      <c r="AT5708" s="13" t="n"/>
      <c r="AU5708" s="13" t="n"/>
    </row>
    <row r="5709">
      <c r="C5709" s="13" t="n">
        <v>68</v>
      </c>
      <c r="D5709" s="13">
        <f>D2061*D1485</f>
        <v/>
      </c>
      <c r="E5709" s="13">
        <f>E2061*E1485</f>
        <v/>
      </c>
      <c r="F5709" s="13">
        <f>F2061*F1485</f>
        <v/>
      </c>
      <c r="T5709" s="14">
        <f>IF(F5708=24,SUM(D5709:F5898),"")</f>
        <v/>
      </c>
      <c r="U5709" s="14" t="n">
        <v>0</v>
      </c>
      <c r="V5709" s="14">
        <f>IF(T5709="","",T5709-U5709)</f>
        <v/>
      </c>
      <c r="AS5709" s="13" t="n"/>
      <c r="AT5709" s="13" t="n"/>
      <c r="AU5709" s="13" t="n"/>
    </row>
    <row r="5710">
      <c r="C5710" s="13" t="n">
        <v>69</v>
      </c>
      <c r="D5710" s="13">
        <f>D2062*D1486</f>
        <v/>
      </c>
      <c r="E5710" s="13">
        <f>E2062*E1486</f>
        <v/>
      </c>
      <c r="F5710" s="13">
        <f>F2062*F1486</f>
        <v/>
      </c>
      <c r="T5710" s="14">
        <f>IF(F5709=24,SUM(D5710:F5899),"")</f>
        <v/>
      </c>
      <c r="U5710" s="14" t="n">
        <v>0</v>
      </c>
      <c r="V5710" s="14">
        <f>IF(T5710="","",T5710-U5710)</f>
        <v/>
      </c>
      <c r="AS5710" s="13" t="n"/>
      <c r="AT5710" s="13" t="n"/>
      <c r="AU5710" s="13" t="n"/>
    </row>
    <row r="5711">
      <c r="C5711" s="13" t="n">
        <v>70</v>
      </c>
      <c r="D5711" s="13">
        <f>D2063*D1487</f>
        <v/>
      </c>
      <c r="E5711" s="13">
        <f>E2063*E1487</f>
        <v/>
      </c>
      <c r="F5711" s="13">
        <f>F2063*F1487</f>
        <v/>
      </c>
      <c r="T5711" s="14">
        <f>IF(F5710=24,SUM(D5711:F5900),"")</f>
        <v/>
      </c>
      <c r="U5711" s="14" t="n">
        <v>0</v>
      </c>
      <c r="V5711" s="14">
        <f>IF(T5711="","",T5711-U5711)</f>
        <v/>
      </c>
      <c r="AS5711" s="13" t="n"/>
      <c r="AT5711" s="13" t="n"/>
      <c r="AU5711" s="13" t="n"/>
    </row>
    <row r="5712">
      <c r="C5712" s="13" t="n">
        <v>71</v>
      </c>
      <c r="D5712" s="13">
        <f>D2064*D1488</f>
        <v/>
      </c>
      <c r="E5712" s="13">
        <f>E2064*E1488</f>
        <v/>
      </c>
      <c r="F5712" s="13">
        <f>F2064*F1488</f>
        <v/>
      </c>
      <c r="T5712" s="14">
        <f>IF(F5711=24,SUM(D5712:F5901),"")</f>
        <v/>
      </c>
      <c r="U5712" s="14" t="n">
        <v>0</v>
      </c>
      <c r="V5712" s="14">
        <f>IF(T5712="","",T5712-U5712)</f>
        <v/>
      </c>
      <c r="AS5712" s="13" t="n"/>
      <c r="AT5712" s="13" t="n"/>
      <c r="AU5712" s="13" t="n"/>
    </row>
    <row r="5713">
      <c r="C5713" s="13" t="n">
        <v>72</v>
      </c>
      <c r="D5713" s="13">
        <f>D2065*D1489</f>
        <v/>
      </c>
      <c r="E5713" s="13">
        <f>E2065*E1489</f>
        <v/>
      </c>
      <c r="F5713" s="13">
        <f>F2065*F1489</f>
        <v/>
      </c>
      <c r="T5713" s="14">
        <f>IF(F5712=24,SUM(D5713:F5902),"")</f>
        <v/>
      </c>
      <c r="U5713" s="14" t="n">
        <v>0</v>
      </c>
      <c r="V5713" s="14">
        <f>IF(T5713="","",T5713-U5713)</f>
        <v/>
      </c>
      <c r="AS5713" s="13" t="n"/>
      <c r="AT5713" s="13" t="n"/>
      <c r="AU5713" s="13" t="n"/>
    </row>
    <row r="5714">
      <c r="C5714" s="13" t="n">
        <v>73</v>
      </c>
      <c r="D5714" s="13">
        <f>D2066*D1490</f>
        <v/>
      </c>
      <c r="E5714" s="13">
        <f>E2066*E1490</f>
        <v/>
      </c>
      <c r="F5714" s="13">
        <f>F2066*F1490</f>
        <v/>
      </c>
      <c r="T5714" s="14">
        <f>IF(F5713=24,SUM(D5714:F5903),"")</f>
        <v/>
      </c>
      <c r="U5714" s="14" t="n">
        <v>0</v>
      </c>
      <c r="V5714" s="14">
        <f>IF(T5714="","",T5714-U5714)</f>
        <v/>
      </c>
      <c r="AS5714" s="13" t="n"/>
      <c r="AT5714" s="13" t="n"/>
      <c r="AU5714" s="13" t="n"/>
    </row>
    <row r="5715">
      <c r="C5715" s="13" t="n">
        <v>74</v>
      </c>
      <c r="D5715" s="13">
        <f>D2067*D1491</f>
        <v/>
      </c>
      <c r="E5715" s="13">
        <f>E2067*E1491</f>
        <v/>
      </c>
      <c r="F5715" s="13">
        <f>F2067*F1491</f>
        <v/>
      </c>
      <c r="T5715" s="14">
        <f>IF(F5714=24,SUM(D5715:F5904),"")</f>
        <v/>
      </c>
      <c r="U5715" s="14" t="n">
        <v>0</v>
      </c>
      <c r="V5715" s="14">
        <f>IF(T5715="","",T5715-U5715)</f>
        <v/>
      </c>
      <c r="AS5715" s="13" t="n"/>
      <c r="AT5715" s="13" t="n"/>
      <c r="AU5715" s="13" t="n"/>
    </row>
    <row r="5716">
      <c r="C5716" s="13" t="n">
        <v>75</v>
      </c>
      <c r="D5716" s="13">
        <f>D2068*D1492</f>
        <v/>
      </c>
      <c r="E5716" s="13">
        <f>E2068*E1492</f>
        <v/>
      </c>
      <c r="F5716" s="13">
        <f>F2068*F1492</f>
        <v/>
      </c>
      <c r="T5716" s="14">
        <f>IF(F5715=24,SUM(D5716:F5905),"")</f>
        <v/>
      </c>
      <c r="U5716" s="14" t="n">
        <v>0</v>
      </c>
      <c r="V5716" s="14">
        <f>IF(T5716="","",T5716-U5716)</f>
        <v/>
      </c>
      <c r="AS5716" s="13" t="n"/>
      <c r="AT5716" s="13" t="n"/>
      <c r="AU5716" s="13" t="n"/>
    </row>
    <row r="5717">
      <c r="C5717" s="13" t="n">
        <v>76</v>
      </c>
      <c r="D5717" s="13">
        <f>D2069*D1493</f>
        <v/>
      </c>
      <c r="E5717" s="13">
        <f>E2069*E1493</f>
        <v/>
      </c>
      <c r="F5717" s="13">
        <f>F2069*F1493</f>
        <v/>
      </c>
      <c r="T5717" s="14">
        <f>IF(F5716=24,SUM(D5717:F5906),"")</f>
        <v/>
      </c>
      <c r="U5717" s="14" t="n">
        <v>0</v>
      </c>
      <c r="V5717" s="14">
        <f>IF(T5717="","",T5717-U5717)</f>
        <v/>
      </c>
      <c r="AS5717" s="13" t="n"/>
      <c r="AT5717" s="13" t="n"/>
      <c r="AU5717" s="13" t="n"/>
    </row>
    <row r="5718">
      <c r="C5718" s="13" t="n">
        <v>77</v>
      </c>
      <c r="D5718" s="13">
        <f>D2070*D1494</f>
        <v/>
      </c>
      <c r="E5718" s="13">
        <f>E2070*E1494</f>
        <v/>
      </c>
      <c r="F5718" s="13">
        <f>F2070*F1494</f>
        <v/>
      </c>
      <c r="T5718" s="14">
        <f>IF(F5717=24,SUM(D5718:F5907),"")</f>
        <v/>
      </c>
      <c r="U5718" s="14" t="n">
        <v>0</v>
      </c>
      <c r="V5718" s="14">
        <f>IF(T5718="","",T5718-U5718)</f>
        <v/>
      </c>
      <c r="AS5718" s="13" t="n"/>
      <c r="AT5718" s="13" t="n"/>
      <c r="AU5718" s="13" t="n"/>
    </row>
    <row r="5719">
      <c r="C5719" s="13" t="n">
        <v>78</v>
      </c>
      <c r="D5719" s="13">
        <f>D2071*D1495</f>
        <v/>
      </c>
      <c r="E5719" s="13">
        <f>E2071*E1495</f>
        <v/>
      </c>
      <c r="F5719" s="13">
        <f>F2071*F1495</f>
        <v/>
      </c>
      <c r="T5719" s="14">
        <f>IF(F5718=24,SUM(D5719:F5908),"")</f>
        <v/>
      </c>
      <c r="U5719" s="14" t="n">
        <v>0</v>
      </c>
      <c r="V5719" s="14">
        <f>IF(T5719="","",T5719-U5719)</f>
        <v/>
      </c>
      <c r="AS5719" s="13" t="n"/>
      <c r="AT5719" s="13" t="n"/>
      <c r="AU5719" s="13" t="n"/>
    </row>
    <row r="5720">
      <c r="C5720" s="13" t="n">
        <v>79</v>
      </c>
      <c r="D5720" s="13">
        <f>D2072*D1496</f>
        <v/>
      </c>
      <c r="E5720" s="13">
        <f>E2072*E1496</f>
        <v/>
      </c>
      <c r="F5720" s="13">
        <f>F2072*F1496</f>
        <v/>
      </c>
      <c r="T5720" s="14">
        <f>IF(F5719=24,SUM(D5720:F5909),"")</f>
        <v/>
      </c>
      <c r="U5720" s="14" t="n">
        <v>0</v>
      </c>
      <c r="V5720" s="14">
        <f>IF(T5720="","",T5720-U5720)</f>
        <v/>
      </c>
      <c r="AS5720" s="13" t="n"/>
      <c r="AT5720" s="13" t="n"/>
      <c r="AU5720" s="13" t="n"/>
    </row>
    <row r="5721">
      <c r="C5721" s="13" t="n">
        <v>80</v>
      </c>
      <c r="D5721" s="13">
        <f>D2073*D1497</f>
        <v/>
      </c>
      <c r="E5721" s="13">
        <f>E2073*E1497</f>
        <v/>
      </c>
      <c r="F5721" s="13">
        <f>F2073*F1497</f>
        <v/>
      </c>
      <c r="T5721" s="14">
        <f>IF(F5720=24,SUM(D5721:F5910),"")</f>
        <v/>
      </c>
      <c r="U5721" s="14" t="n">
        <v>0</v>
      </c>
      <c r="V5721" s="14">
        <f>IF(T5721="","",T5721-U5721)</f>
        <v/>
      </c>
      <c r="AS5721" s="13" t="n"/>
      <c r="AT5721" s="13" t="n"/>
      <c r="AU5721" s="13" t="n"/>
    </row>
    <row r="5722">
      <c r="C5722" s="13" t="n">
        <v>81</v>
      </c>
      <c r="D5722" s="13">
        <f>D2074*D1498</f>
        <v/>
      </c>
      <c r="E5722" s="13">
        <f>E2074*E1498</f>
        <v/>
      </c>
      <c r="F5722" s="13">
        <f>F2074*F1498</f>
        <v/>
      </c>
      <c r="T5722" s="14">
        <f>IF(F5721=24,SUM(D5722:F5911),"")</f>
        <v/>
      </c>
      <c r="U5722" s="14" t="n">
        <v>0</v>
      </c>
      <c r="V5722" s="14">
        <f>IF(T5722="","",T5722-U5722)</f>
        <v/>
      </c>
      <c r="AS5722" s="13" t="n"/>
      <c r="AT5722" s="13" t="n"/>
      <c r="AU5722" s="13" t="n"/>
    </row>
    <row r="5723">
      <c r="C5723" s="13" t="n">
        <v>82</v>
      </c>
      <c r="D5723" s="13">
        <f>D2075*D1499</f>
        <v/>
      </c>
      <c r="E5723" s="13">
        <f>E2075*E1499</f>
        <v/>
      </c>
      <c r="F5723" s="13">
        <f>F2075*F1499</f>
        <v/>
      </c>
      <c r="T5723" s="14">
        <f>IF(F5722=24,SUM(D5723:F5912),"")</f>
        <v/>
      </c>
      <c r="U5723" s="14" t="n">
        <v>0</v>
      </c>
      <c r="V5723" s="14">
        <f>IF(T5723="","",T5723-U5723)</f>
        <v/>
      </c>
      <c r="AS5723" s="13" t="n"/>
      <c r="AT5723" s="13" t="n"/>
      <c r="AU5723" s="13" t="n"/>
    </row>
    <row r="5724">
      <c r="C5724" s="13" t="n">
        <v>83</v>
      </c>
      <c r="D5724" s="13">
        <f>D2076*D1500</f>
        <v/>
      </c>
      <c r="E5724" s="13">
        <f>E2076*E1500</f>
        <v/>
      </c>
      <c r="F5724" s="13">
        <f>F2076*F1500</f>
        <v/>
      </c>
      <c r="T5724" s="14">
        <f>IF(F5723=24,SUM(D5724:F5913),"")</f>
        <v/>
      </c>
      <c r="U5724" s="14" t="n">
        <v>0</v>
      </c>
      <c r="V5724" s="14">
        <f>IF(T5724="","",T5724-U5724)</f>
        <v/>
      </c>
      <c r="AS5724" s="13" t="n"/>
      <c r="AT5724" s="13" t="n"/>
      <c r="AU5724" s="13" t="n"/>
    </row>
    <row r="5725">
      <c r="C5725" s="13" t="n">
        <v>84</v>
      </c>
      <c r="D5725" s="13">
        <f>D2077*D1501</f>
        <v/>
      </c>
      <c r="E5725" s="13">
        <f>E2077*E1501</f>
        <v/>
      </c>
      <c r="F5725" s="13">
        <f>F2077*F1501</f>
        <v/>
      </c>
      <c r="T5725" s="14">
        <f>IF(F5724=24,SUM(D5725:F5914),"")</f>
        <v/>
      </c>
      <c r="U5725" s="14" t="n">
        <v>0</v>
      </c>
      <c r="V5725" s="14">
        <f>IF(T5725="","",T5725-U5725)</f>
        <v/>
      </c>
      <c r="AS5725" s="13" t="n"/>
      <c r="AT5725" s="13" t="n"/>
      <c r="AU5725" s="13" t="n"/>
    </row>
    <row r="5726">
      <c r="C5726" s="13" t="n">
        <v>85</v>
      </c>
      <c r="D5726" s="13">
        <f>D2078*D1502</f>
        <v/>
      </c>
      <c r="E5726" s="13">
        <f>E2078*E1502</f>
        <v/>
      </c>
      <c r="F5726" s="13">
        <f>F2078*F1502</f>
        <v/>
      </c>
      <c r="T5726" s="14">
        <f>IF(F5725=24,SUM(D5726:F5915),"")</f>
        <v/>
      </c>
      <c r="U5726" s="14" t="n">
        <v>0</v>
      </c>
      <c r="V5726" s="14">
        <f>IF(T5726="","",T5726-U5726)</f>
        <v/>
      </c>
      <c r="AS5726" s="13" t="n"/>
      <c r="AT5726" s="13" t="n"/>
      <c r="AU5726" s="13" t="n"/>
    </row>
    <row r="5727">
      <c r="C5727" s="13" t="n">
        <v>86</v>
      </c>
      <c r="D5727" s="13">
        <f>D2079*D1503</f>
        <v/>
      </c>
      <c r="E5727" s="13">
        <f>E2079*E1503</f>
        <v/>
      </c>
      <c r="F5727" s="13">
        <f>F2079*F1503</f>
        <v/>
      </c>
      <c r="T5727" s="14">
        <f>IF(F5726=24,SUM(D5727:F5916),"")</f>
        <v/>
      </c>
      <c r="U5727" s="14" t="n">
        <v>0</v>
      </c>
      <c r="V5727" s="14">
        <f>IF(T5727="","",T5727-U5727)</f>
        <v/>
      </c>
      <c r="AS5727" s="13" t="n"/>
      <c r="AT5727" s="13" t="n"/>
      <c r="AU5727" s="13" t="n"/>
    </row>
    <row r="5728">
      <c r="C5728" s="13" t="n">
        <v>87</v>
      </c>
      <c r="D5728" s="13">
        <f>D2080*D1504</f>
        <v/>
      </c>
      <c r="E5728" s="13">
        <f>E2080*E1504</f>
        <v/>
      </c>
      <c r="F5728" s="13">
        <f>F2080*F1504</f>
        <v/>
      </c>
      <c r="T5728" s="14">
        <f>IF(F5727=24,SUM(D5728:F5917),"")</f>
        <v/>
      </c>
      <c r="U5728" s="14" t="n">
        <v>0</v>
      </c>
      <c r="V5728" s="14">
        <f>IF(T5728="","",T5728-U5728)</f>
        <v/>
      </c>
      <c r="AS5728" s="13" t="n"/>
      <c r="AT5728" s="13" t="n"/>
      <c r="AU5728" s="13" t="n"/>
    </row>
    <row r="5729">
      <c r="C5729" s="13" t="n">
        <v>88</v>
      </c>
      <c r="D5729" s="13">
        <f>D2081*D1505</f>
        <v/>
      </c>
      <c r="E5729" s="13">
        <f>E2081*E1505</f>
        <v/>
      </c>
      <c r="F5729" s="13">
        <f>F2081*F1505</f>
        <v/>
      </c>
      <c r="T5729" s="14">
        <f>IF(F5728=24,SUM(D5729:F5918),"")</f>
        <v/>
      </c>
      <c r="U5729" s="14" t="n">
        <v>0</v>
      </c>
      <c r="V5729" s="14">
        <f>IF(T5729="","",T5729-U5729)</f>
        <v/>
      </c>
      <c r="AS5729" s="13" t="n"/>
      <c r="AT5729" s="13" t="n"/>
      <c r="AU5729" s="13" t="n"/>
    </row>
    <row r="5730">
      <c r="C5730" s="13" t="n">
        <v>89</v>
      </c>
      <c r="D5730" s="13">
        <f>D2082*D1506</f>
        <v/>
      </c>
      <c r="E5730" s="13">
        <f>E2082*E1506</f>
        <v/>
      </c>
      <c r="F5730" s="13">
        <f>F2082*F1506</f>
        <v/>
      </c>
      <c r="T5730" s="14">
        <f>IF(F5729=24,SUM(D5730:F5919),"")</f>
        <v/>
      </c>
      <c r="U5730" s="14" t="n">
        <v>0</v>
      </c>
      <c r="V5730" s="14">
        <f>IF(T5730="","",T5730-U5730)</f>
        <v/>
      </c>
      <c r="AS5730" s="13" t="n"/>
      <c r="AT5730" s="13" t="n"/>
      <c r="AU5730" s="13" t="n"/>
    </row>
    <row r="5731">
      <c r="C5731" s="13" t="n">
        <v>90</v>
      </c>
      <c r="D5731" s="13">
        <f>D2083*D1507</f>
        <v/>
      </c>
      <c r="E5731" s="13">
        <f>E2083*E1507</f>
        <v/>
      </c>
      <c r="F5731" s="13">
        <f>F2083*F1507</f>
        <v/>
      </c>
      <c r="T5731" s="14">
        <f>IF(F5730=24,SUM(D5731:F5920),"")</f>
        <v/>
      </c>
      <c r="U5731" s="14" t="n">
        <v>0</v>
      </c>
      <c r="V5731" s="14">
        <f>IF(T5731="","",T5731-U5731)</f>
        <v/>
      </c>
      <c r="AS5731" s="13" t="n"/>
      <c r="AT5731" s="13" t="n"/>
      <c r="AU5731" s="13" t="n"/>
    </row>
    <row r="5732">
      <c r="C5732" s="13" t="n">
        <v>91</v>
      </c>
      <c r="D5732" s="13">
        <f>D2084*D1508</f>
        <v/>
      </c>
      <c r="E5732" s="13">
        <f>E2084*E1508</f>
        <v/>
      </c>
      <c r="F5732" s="13">
        <f>F2084*F1508</f>
        <v/>
      </c>
      <c r="T5732" s="14">
        <f>IF(F5731=24,SUM(D5732:F5921),"")</f>
        <v/>
      </c>
      <c r="U5732" s="14" t="n">
        <v>0</v>
      </c>
      <c r="V5732" s="14">
        <f>IF(T5732="","",T5732-U5732)</f>
        <v/>
      </c>
      <c r="AS5732" s="13" t="n"/>
      <c r="AT5732" s="13" t="n"/>
      <c r="AU5732" s="13" t="n"/>
    </row>
    <row r="5733">
      <c r="C5733" s="13" t="n">
        <v>92</v>
      </c>
      <c r="D5733" s="13">
        <f>D2085*D1509</f>
        <v/>
      </c>
      <c r="E5733" s="13">
        <f>E2085*E1509</f>
        <v/>
      </c>
      <c r="F5733" s="13">
        <f>F2085*F1509</f>
        <v/>
      </c>
      <c r="T5733" s="14">
        <f>IF(F5732=24,SUM(D5733:F5922),"")</f>
        <v/>
      </c>
      <c r="U5733" s="14" t="n">
        <v>0</v>
      </c>
      <c r="V5733" s="14">
        <f>IF(T5733="","",T5733-U5733)</f>
        <v/>
      </c>
      <c r="AS5733" s="13" t="n"/>
      <c r="AT5733" s="13" t="n"/>
      <c r="AU5733" s="13" t="n"/>
    </row>
    <row r="5734">
      <c r="C5734" s="13" t="n">
        <v>93</v>
      </c>
      <c r="D5734" s="13">
        <f>D2086*D1510</f>
        <v/>
      </c>
      <c r="E5734" s="13">
        <f>E2086*E1510</f>
        <v/>
      </c>
      <c r="F5734" s="13">
        <f>F2086*F1510</f>
        <v/>
      </c>
      <c r="T5734" s="14">
        <f>IF(F5733=24,SUM(D5734:F5923),"")</f>
        <v/>
      </c>
      <c r="U5734" s="14" t="n">
        <v>0</v>
      </c>
      <c r="V5734" s="14">
        <f>IF(T5734="","",T5734-U5734)</f>
        <v/>
      </c>
      <c r="AS5734" s="13" t="n"/>
      <c r="AT5734" s="13" t="n"/>
      <c r="AU5734" s="13" t="n"/>
    </row>
    <row r="5735">
      <c r="C5735" s="13" t="n">
        <v>94</v>
      </c>
      <c r="D5735" s="13">
        <f>D2087*D1511</f>
        <v/>
      </c>
      <c r="E5735" s="13">
        <f>E2087*E1511</f>
        <v/>
      </c>
      <c r="F5735" s="13">
        <f>F2087*F1511</f>
        <v/>
      </c>
      <c r="T5735" s="14">
        <f>IF(F5734=24,SUM(D5735:F5924),"")</f>
        <v/>
      </c>
      <c r="U5735" s="14" t="n">
        <v>0</v>
      </c>
      <c r="V5735" s="14">
        <f>IF(T5735="","",T5735-U5735)</f>
        <v/>
      </c>
      <c r="AS5735" s="13" t="n"/>
      <c r="AT5735" s="13" t="n"/>
      <c r="AU5735" s="13" t="n"/>
    </row>
    <row r="5736">
      <c r="C5736" s="13" t="n">
        <v>95</v>
      </c>
      <c r="D5736" s="13">
        <f>D2088*D1512</f>
        <v/>
      </c>
      <c r="E5736" s="13">
        <f>E2088*E1512</f>
        <v/>
      </c>
      <c r="F5736" s="13">
        <f>F2088*F1512</f>
        <v/>
      </c>
      <c r="T5736" s="14">
        <f>IF(F5735=24,SUM(D5736:F5925),"")</f>
        <v/>
      </c>
      <c r="U5736" s="14" t="n">
        <v>0</v>
      </c>
      <c r="V5736" s="14">
        <f>IF(T5736="","",T5736-U5736)</f>
        <v/>
      </c>
      <c r="AS5736" s="13" t="n"/>
      <c r="AT5736" s="13" t="n"/>
      <c r="AU5736" s="13" t="n"/>
    </row>
    <row r="5737">
      <c r="C5737" s="13" t="n">
        <v>96</v>
      </c>
      <c r="D5737" s="13">
        <f>D2089*D1513</f>
        <v/>
      </c>
      <c r="E5737" s="13">
        <f>E2089*E1513</f>
        <v/>
      </c>
      <c r="F5737" s="13">
        <f>F2089*F1513</f>
        <v/>
      </c>
      <c r="T5737" s="14">
        <f>IF(F5736=24,SUM(D5737:F5926),"")</f>
        <v/>
      </c>
      <c r="U5737" s="14" t="n">
        <v>0</v>
      </c>
      <c r="V5737" s="14">
        <f>IF(T5737="","",T5737-U5737)</f>
        <v/>
      </c>
      <c r="AS5737" s="13" t="n"/>
      <c r="AT5737" s="13" t="n"/>
      <c r="AU5737" s="13" t="n"/>
    </row>
    <row r="5738">
      <c r="C5738" s="13" t="n">
        <v>97</v>
      </c>
      <c r="D5738" s="13">
        <f>D2090*D1514</f>
        <v/>
      </c>
      <c r="E5738" s="13">
        <f>E2090*E1514</f>
        <v/>
      </c>
      <c r="F5738" s="13">
        <f>F2090*F1514</f>
        <v/>
      </c>
      <c r="T5738" s="14">
        <f>IF(F5737=24,SUM(D5738:F5927),"")</f>
        <v/>
      </c>
      <c r="U5738" s="14" t="n">
        <v>0</v>
      </c>
      <c r="V5738" s="14">
        <f>IF(T5738="","",T5738-U5738)</f>
        <v/>
      </c>
      <c r="AS5738" s="13" t="n"/>
      <c r="AT5738" s="13" t="n"/>
      <c r="AU5738" s="13" t="n"/>
    </row>
    <row r="5739">
      <c r="C5739" s="13" t="n">
        <v>98</v>
      </c>
      <c r="D5739" s="13">
        <f>D2091*D1515</f>
        <v/>
      </c>
      <c r="E5739" s="13">
        <f>E2091*E1515</f>
        <v/>
      </c>
      <c r="F5739" s="13">
        <f>F2091*F1515</f>
        <v/>
      </c>
      <c r="T5739" s="14">
        <f>IF(F5738=24,SUM(D5739:F5928),"")</f>
        <v/>
      </c>
      <c r="U5739" s="14" t="n">
        <v>0</v>
      </c>
      <c r="V5739" s="14">
        <f>IF(T5739="","",T5739-U5739)</f>
        <v/>
      </c>
      <c r="AS5739" s="13" t="n"/>
      <c r="AT5739" s="13" t="n"/>
      <c r="AU5739" s="13" t="n"/>
    </row>
    <row r="5740">
      <c r="C5740" s="13" t="n">
        <v>99</v>
      </c>
      <c r="D5740" s="13">
        <f>D2092*D1516</f>
        <v/>
      </c>
      <c r="E5740" s="13">
        <f>E2092*E1516</f>
        <v/>
      </c>
      <c r="F5740" s="13">
        <f>F2092*F1516</f>
        <v/>
      </c>
      <c r="T5740" s="14">
        <f>IF(F5739=24,SUM(D5740:F5929),"")</f>
        <v/>
      </c>
      <c r="U5740" s="14" t="n">
        <v>0</v>
      </c>
      <c r="V5740" s="14">
        <f>IF(T5740="","",T5740-U5740)</f>
        <v/>
      </c>
      <c r="AS5740" s="13" t="n"/>
      <c r="AT5740" s="13" t="n"/>
      <c r="AU5740" s="13" t="n"/>
    </row>
    <row r="5741">
      <c r="C5741" s="13" t="n">
        <v>100</v>
      </c>
      <c r="D5741" s="13">
        <f>D2093*D1517</f>
        <v/>
      </c>
      <c r="E5741" s="13">
        <f>E2093*E1517</f>
        <v/>
      </c>
      <c r="F5741" s="13">
        <f>F2093*F1517</f>
        <v/>
      </c>
      <c r="T5741" s="14">
        <f>IF(F5740=24,SUM(D5741:F5930),"")</f>
        <v/>
      </c>
      <c r="U5741" s="14" t="n">
        <v>0</v>
      </c>
      <c r="V5741" s="14">
        <f>IF(T5741="","",T5741-U5741)</f>
        <v/>
      </c>
      <c r="AS5741" s="13" t="n"/>
      <c r="AT5741" s="13" t="n"/>
      <c r="AU5741" s="13" t="n"/>
    </row>
    <row r="5742">
      <c r="C5742" s="13" t="n">
        <v>101</v>
      </c>
      <c r="D5742" s="13">
        <f>D2094*D1518</f>
        <v/>
      </c>
      <c r="E5742" s="13">
        <f>E2094*E1518</f>
        <v/>
      </c>
      <c r="F5742" s="13">
        <f>F2094*F1518</f>
        <v/>
      </c>
      <c r="T5742" s="14">
        <f>IF(F5741=24,SUM(D5742:F5931),"")</f>
        <v/>
      </c>
      <c r="U5742" s="14" t="n">
        <v>0</v>
      </c>
      <c r="V5742" s="14">
        <f>IF(T5742="","",T5742-U5742)</f>
        <v/>
      </c>
      <c r="AS5742" s="13" t="n"/>
      <c r="AT5742" s="13" t="n"/>
      <c r="AU5742" s="13" t="n"/>
    </row>
    <row r="5743">
      <c r="C5743" s="13" t="n">
        <v>102</v>
      </c>
      <c r="D5743" s="13">
        <f>D2095*D1519</f>
        <v/>
      </c>
      <c r="E5743" s="13">
        <f>E2095*E1519</f>
        <v/>
      </c>
      <c r="F5743" s="13">
        <f>F2095*F1519</f>
        <v/>
      </c>
      <c r="T5743" s="14">
        <f>IF(F5742=24,SUM(D5743:F5932),"")</f>
        <v/>
      </c>
      <c r="U5743" s="14" t="n">
        <v>0</v>
      </c>
      <c r="V5743" s="14">
        <f>IF(T5743="","",T5743-U5743)</f>
        <v/>
      </c>
      <c r="AS5743" s="13" t="n"/>
      <c r="AT5743" s="13" t="n"/>
      <c r="AU5743" s="13" t="n"/>
    </row>
    <row r="5744">
      <c r="C5744" s="13" t="n">
        <v>103</v>
      </c>
      <c r="D5744" s="13">
        <f>D2096*D1520</f>
        <v/>
      </c>
      <c r="E5744" s="13">
        <f>E2096*E1520</f>
        <v/>
      </c>
      <c r="F5744" s="13">
        <f>F2096*F1520</f>
        <v/>
      </c>
      <c r="T5744" s="14">
        <f>IF(F5743=24,SUM(D5744:F5933),"")</f>
        <v/>
      </c>
      <c r="U5744" s="14" t="n">
        <v>0</v>
      </c>
      <c r="V5744" s="14">
        <f>IF(T5744="","",T5744-U5744)</f>
        <v/>
      </c>
      <c r="AS5744" s="13" t="n"/>
      <c r="AT5744" s="13" t="n"/>
      <c r="AU5744" s="13" t="n"/>
    </row>
    <row r="5745">
      <c r="C5745" s="13" t="n">
        <v>104</v>
      </c>
      <c r="D5745" s="13">
        <f>D2097*D1521</f>
        <v/>
      </c>
      <c r="E5745" s="13">
        <f>E2097*E1521</f>
        <v/>
      </c>
      <c r="F5745" s="13">
        <f>F2097*F1521</f>
        <v/>
      </c>
      <c r="T5745" s="14">
        <f>IF(F5744=24,SUM(D5745:F5934),"")</f>
        <v/>
      </c>
      <c r="U5745" s="14" t="n">
        <v>0</v>
      </c>
      <c r="V5745" s="14">
        <f>IF(T5745="","",T5745-U5745)</f>
        <v/>
      </c>
      <c r="AS5745" s="13" t="n"/>
      <c r="AT5745" s="13" t="n"/>
      <c r="AU5745" s="13" t="n"/>
    </row>
    <row r="5746">
      <c r="C5746" s="13" t="n">
        <v>105</v>
      </c>
      <c r="D5746" s="13">
        <f>D2098*D1522</f>
        <v/>
      </c>
      <c r="E5746" s="13">
        <f>E2098*E1522</f>
        <v/>
      </c>
      <c r="F5746" s="13">
        <f>F2098*F1522</f>
        <v/>
      </c>
      <c r="T5746" s="14">
        <f>IF(F5745=24,SUM(D5746:F5935),"")</f>
        <v/>
      </c>
      <c r="U5746" s="14" t="n">
        <v>0</v>
      </c>
      <c r="V5746" s="14">
        <f>IF(T5746="","",T5746-U5746)</f>
        <v/>
      </c>
      <c r="AS5746" s="13" t="n"/>
      <c r="AT5746" s="13" t="n"/>
      <c r="AU5746" s="13" t="n"/>
    </row>
    <row r="5747">
      <c r="C5747" s="13" t="n">
        <v>106</v>
      </c>
      <c r="D5747" s="13">
        <f>D2099*D1523</f>
        <v/>
      </c>
      <c r="E5747" s="13">
        <f>E2099*E1523</f>
        <v/>
      </c>
      <c r="F5747" s="13">
        <f>F2099*F1523</f>
        <v/>
      </c>
      <c r="T5747" s="14">
        <f>IF(F5746=24,SUM(D5747:F5936),"")</f>
        <v/>
      </c>
      <c r="U5747" s="14" t="n">
        <v>0</v>
      </c>
      <c r="V5747" s="14">
        <f>IF(T5747="","",T5747-U5747)</f>
        <v/>
      </c>
      <c r="AS5747" s="13" t="n"/>
      <c r="AT5747" s="13" t="n"/>
      <c r="AU5747" s="13" t="n"/>
    </row>
    <row r="5748">
      <c r="C5748" s="13" t="n">
        <v>107</v>
      </c>
      <c r="D5748" s="13">
        <f>D2100*D1524</f>
        <v/>
      </c>
      <c r="E5748" s="13">
        <f>E2100*E1524</f>
        <v/>
      </c>
      <c r="F5748" s="13">
        <f>F2100*F1524</f>
        <v/>
      </c>
      <c r="T5748" s="14">
        <f>IF(F5747=24,SUM(D5748:F5937),"")</f>
        <v/>
      </c>
      <c r="U5748" s="14" t="n">
        <v>0</v>
      </c>
      <c r="V5748" s="14">
        <f>IF(T5748="","",T5748-U5748)</f>
        <v/>
      </c>
      <c r="AS5748" s="13" t="n"/>
      <c r="AT5748" s="13" t="n"/>
      <c r="AU5748" s="13" t="n"/>
    </row>
    <row r="5749">
      <c r="C5749" s="13" t="n">
        <v>108</v>
      </c>
      <c r="D5749" s="13">
        <f>D2101*D1525</f>
        <v/>
      </c>
      <c r="E5749" s="13">
        <f>E2101*E1525</f>
        <v/>
      </c>
      <c r="F5749" s="13">
        <f>F2101*F1525</f>
        <v/>
      </c>
      <c r="T5749" s="14">
        <f>IF(F5748=24,SUM(D5749:F5938),"")</f>
        <v/>
      </c>
      <c r="U5749" s="14" t="n">
        <v>0</v>
      </c>
      <c r="V5749" s="14">
        <f>IF(T5749="","",T5749-U5749)</f>
        <v/>
      </c>
      <c r="AS5749" s="13" t="n"/>
      <c r="AT5749" s="13" t="n"/>
      <c r="AU5749" s="13" t="n"/>
    </row>
    <row r="5750">
      <c r="C5750" s="13" t="n">
        <v>109</v>
      </c>
      <c r="D5750" s="13">
        <f>D2102*D1526</f>
        <v/>
      </c>
      <c r="E5750" s="13">
        <f>E2102*E1526</f>
        <v/>
      </c>
      <c r="F5750" s="13">
        <f>F2102*F1526</f>
        <v/>
      </c>
      <c r="T5750" s="14">
        <f>IF(F5749=24,SUM(D5750:F5939),"")</f>
        <v/>
      </c>
      <c r="U5750" s="14" t="n">
        <v>0</v>
      </c>
      <c r="V5750" s="14">
        <f>IF(T5750="","",T5750-U5750)</f>
        <v/>
      </c>
      <c r="AS5750" s="13" t="n"/>
      <c r="AT5750" s="13" t="n"/>
      <c r="AU5750" s="13" t="n"/>
    </row>
    <row r="5751">
      <c r="C5751" s="13" t="n">
        <v>110</v>
      </c>
      <c r="D5751" s="13">
        <f>D2103*D1527</f>
        <v/>
      </c>
      <c r="E5751" s="13">
        <f>E2103*E1527</f>
        <v/>
      </c>
      <c r="F5751" s="13">
        <f>F2103*F1527</f>
        <v/>
      </c>
      <c r="T5751" s="14">
        <f>IF(F5750=24,SUM(D5751:F5940),"")</f>
        <v/>
      </c>
      <c r="U5751" s="14" t="n">
        <v>0</v>
      </c>
      <c r="V5751" s="14">
        <f>IF(T5751="","",T5751-U5751)</f>
        <v/>
      </c>
      <c r="AS5751" s="13" t="n"/>
      <c r="AT5751" s="13" t="n"/>
      <c r="AU5751" s="13" t="n"/>
    </row>
    <row r="5752">
      <c r="C5752" s="13" t="n">
        <v>111</v>
      </c>
      <c r="D5752" s="13">
        <f>D2104*D1528</f>
        <v/>
      </c>
      <c r="E5752" s="13">
        <f>E2104*E1528</f>
        <v/>
      </c>
      <c r="F5752" s="13">
        <f>F2104*F1528</f>
        <v/>
      </c>
      <c r="T5752" s="14">
        <f>IF(F5751=24,SUM(D5752:F5941),"")</f>
        <v/>
      </c>
      <c r="U5752" s="14" t="n">
        <v>0</v>
      </c>
      <c r="V5752" s="14">
        <f>IF(T5752="","",T5752-U5752)</f>
        <v/>
      </c>
      <c r="AS5752" s="13" t="n"/>
      <c r="AT5752" s="13" t="n"/>
      <c r="AU5752" s="13" t="n"/>
    </row>
    <row r="5753">
      <c r="C5753" s="13" t="n">
        <v>112</v>
      </c>
      <c r="D5753" s="13">
        <f>D2105*D1529</f>
        <v/>
      </c>
      <c r="E5753" s="13">
        <f>E2105*E1529</f>
        <v/>
      </c>
      <c r="F5753" s="13">
        <f>F2105*F1529</f>
        <v/>
      </c>
      <c r="T5753" s="14">
        <f>IF(F5752=24,SUM(D5753:F5942),"")</f>
        <v/>
      </c>
      <c r="U5753" s="14" t="n">
        <v>0</v>
      </c>
      <c r="V5753" s="14">
        <f>IF(T5753="","",T5753-U5753)</f>
        <v/>
      </c>
      <c r="AS5753" s="13" t="n"/>
      <c r="AT5753" s="13" t="n"/>
      <c r="AU5753" s="13" t="n"/>
    </row>
    <row r="5754">
      <c r="C5754" s="13" t="n">
        <v>113</v>
      </c>
      <c r="D5754" s="13">
        <f>D2106*D1530</f>
        <v/>
      </c>
      <c r="E5754" s="13">
        <f>E2106*E1530</f>
        <v/>
      </c>
      <c r="F5754" s="13">
        <f>F2106*F1530</f>
        <v/>
      </c>
      <c r="T5754" s="14">
        <f>IF(F5753=24,SUM(D5754:F5943),"")</f>
        <v/>
      </c>
      <c r="U5754" s="14" t="n">
        <v>0</v>
      </c>
      <c r="V5754" s="14">
        <f>IF(T5754="","",T5754-U5754)</f>
        <v/>
      </c>
      <c r="AS5754" s="13" t="n"/>
      <c r="AT5754" s="13" t="n"/>
      <c r="AU5754" s="13" t="n"/>
    </row>
    <row r="5755">
      <c r="C5755" s="13" t="n">
        <v>114</v>
      </c>
      <c r="D5755" s="13">
        <f>D2107*D1531</f>
        <v/>
      </c>
      <c r="E5755" s="13">
        <f>E2107*E1531</f>
        <v/>
      </c>
      <c r="F5755" s="13">
        <f>F2107*F1531</f>
        <v/>
      </c>
      <c r="T5755" s="14">
        <f>IF(F5754=24,SUM(D5755:F5944),"")</f>
        <v/>
      </c>
      <c r="U5755" s="14" t="n">
        <v>0</v>
      </c>
      <c r="V5755" s="14">
        <f>IF(T5755="","",T5755-U5755)</f>
        <v/>
      </c>
      <c r="AS5755" s="13" t="n"/>
      <c r="AT5755" s="13" t="n"/>
      <c r="AU5755" s="13" t="n"/>
    </row>
    <row r="5756">
      <c r="C5756" s="13" t="n">
        <v>115</v>
      </c>
      <c r="D5756" s="13">
        <f>D2108*D1532</f>
        <v/>
      </c>
      <c r="E5756" s="13">
        <f>E2108*E1532</f>
        <v/>
      </c>
      <c r="F5756" s="13">
        <f>F2108*F1532</f>
        <v/>
      </c>
      <c r="T5756" s="14">
        <f>IF(F5755=24,SUM(D5756:F5945),"")</f>
        <v/>
      </c>
      <c r="U5756" s="14" t="n">
        <v>0</v>
      </c>
      <c r="V5756" s="14">
        <f>IF(T5756="","",T5756-U5756)</f>
        <v/>
      </c>
      <c r="AS5756" s="13" t="n"/>
      <c r="AT5756" s="13" t="n"/>
      <c r="AU5756" s="13" t="n"/>
    </row>
    <row r="5757">
      <c r="C5757" s="13" t="n">
        <v>116</v>
      </c>
      <c r="D5757" s="13">
        <f>D2109*D1533</f>
        <v/>
      </c>
      <c r="E5757" s="13">
        <f>E2109*E1533</f>
        <v/>
      </c>
      <c r="F5757" s="13">
        <f>F2109*F1533</f>
        <v/>
      </c>
      <c r="T5757" s="14">
        <f>IF(F5756=24,SUM(D5757:F5946),"")</f>
        <v/>
      </c>
      <c r="U5757" s="14" t="n">
        <v>0</v>
      </c>
      <c r="V5757" s="14">
        <f>IF(T5757="","",T5757-U5757)</f>
        <v/>
      </c>
      <c r="AS5757" s="13" t="n"/>
      <c r="AT5757" s="13" t="n"/>
      <c r="AU5757" s="13" t="n"/>
    </row>
    <row r="5758">
      <c r="C5758" s="13" t="n">
        <v>117</v>
      </c>
      <c r="D5758" s="13">
        <f>D2110*D1534</f>
        <v/>
      </c>
      <c r="E5758" s="13">
        <f>E2110*E1534</f>
        <v/>
      </c>
      <c r="F5758" s="13">
        <f>F2110*F1534</f>
        <v/>
      </c>
      <c r="T5758" s="14">
        <f>IF(F5757=24,SUM(D5758:F5947),"")</f>
        <v/>
      </c>
      <c r="U5758" s="14" t="n">
        <v>0</v>
      </c>
      <c r="V5758" s="14">
        <f>IF(T5758="","",T5758-U5758)</f>
        <v/>
      </c>
      <c r="AS5758" s="13" t="n"/>
      <c r="AT5758" s="13" t="n"/>
      <c r="AU5758" s="13" t="n"/>
    </row>
    <row r="5759">
      <c r="C5759" s="13" t="n">
        <v>118</v>
      </c>
      <c r="D5759" s="13">
        <f>D2111*D1535</f>
        <v/>
      </c>
      <c r="E5759" s="13">
        <f>E2111*E1535</f>
        <v/>
      </c>
      <c r="F5759" s="13">
        <f>F2111*F1535</f>
        <v/>
      </c>
      <c r="T5759" s="14">
        <f>IF(F5758=24,SUM(D5759:F5948),"")</f>
        <v/>
      </c>
      <c r="U5759" s="14" t="n">
        <v>0</v>
      </c>
      <c r="V5759" s="14">
        <f>IF(T5759="","",T5759-U5759)</f>
        <v/>
      </c>
      <c r="AS5759" s="13" t="n"/>
      <c r="AT5759" s="13" t="n"/>
      <c r="AU5759" s="13" t="n"/>
    </row>
    <row r="5760">
      <c r="C5760" s="13" t="n">
        <v>119</v>
      </c>
      <c r="D5760" s="13">
        <f>D2112*D1536</f>
        <v/>
      </c>
      <c r="E5760" s="13">
        <f>E2112*E1536</f>
        <v/>
      </c>
      <c r="F5760" s="13">
        <f>F2112*F1536</f>
        <v/>
      </c>
      <c r="T5760" s="14">
        <f>IF(F5759=24,SUM(D5760:F5949),"")</f>
        <v/>
      </c>
      <c r="U5760" s="14" t="n">
        <v>0</v>
      </c>
      <c r="V5760" s="14">
        <f>IF(T5760="","",T5760-U5760)</f>
        <v/>
      </c>
      <c r="AS5760" s="13" t="n"/>
      <c r="AT5760" s="13" t="n"/>
      <c r="AU5760" s="13" t="n"/>
    </row>
    <row r="5761">
      <c r="C5761" s="13" t="n">
        <v>120</v>
      </c>
      <c r="D5761" s="13">
        <f>D2113*D1537</f>
        <v/>
      </c>
      <c r="E5761" s="13">
        <f>E2113*E1537</f>
        <v/>
      </c>
      <c r="F5761" s="13">
        <f>F2113*F1537</f>
        <v/>
      </c>
      <c r="T5761" s="14">
        <f>IF(F5760=24,SUM(D5761:F5950),"")</f>
        <v/>
      </c>
      <c r="U5761" s="14" t="n">
        <v>0</v>
      </c>
      <c r="V5761" s="14">
        <f>IF(T5761="","",T5761-U5761)</f>
        <v/>
      </c>
      <c r="AS5761" s="13" t="n"/>
      <c r="AT5761" s="13" t="n"/>
      <c r="AU5761" s="13" t="n"/>
    </row>
    <row r="5762">
      <c r="C5762" s="13" t="n">
        <v>121</v>
      </c>
      <c r="D5762" s="13">
        <f>D2114*D1538</f>
        <v/>
      </c>
      <c r="E5762" s="13">
        <f>E2114*E1538</f>
        <v/>
      </c>
      <c r="F5762" s="13">
        <f>F2114*F1538</f>
        <v/>
      </c>
      <c r="T5762" s="14">
        <f>IF(F5761=24,SUM(D5762:F5951),"")</f>
        <v/>
      </c>
      <c r="U5762" s="14" t="n">
        <v>0</v>
      </c>
      <c r="V5762" s="14">
        <f>IF(T5762="","",T5762-U5762)</f>
        <v/>
      </c>
      <c r="AS5762" s="13" t="n"/>
      <c r="AT5762" s="13" t="n"/>
      <c r="AU5762" s="13" t="n"/>
    </row>
    <row r="5763">
      <c r="C5763" s="13" t="n">
        <v>122</v>
      </c>
      <c r="D5763" s="13">
        <f>D2115*D1539</f>
        <v/>
      </c>
      <c r="E5763" s="13">
        <f>E2115*E1539</f>
        <v/>
      </c>
      <c r="F5763" s="13">
        <f>F2115*F1539</f>
        <v/>
      </c>
      <c r="T5763" s="14">
        <f>IF(F5762=24,SUM(D5763:F5952),"")</f>
        <v/>
      </c>
      <c r="U5763" s="14" t="n">
        <v>0</v>
      </c>
      <c r="V5763" s="14">
        <f>IF(T5763="","",T5763-U5763)</f>
        <v/>
      </c>
      <c r="AS5763" s="13" t="n"/>
      <c r="AT5763" s="13" t="n"/>
      <c r="AU5763" s="13" t="n"/>
    </row>
    <row r="5764">
      <c r="C5764" s="13" t="n">
        <v>123</v>
      </c>
      <c r="D5764" s="13">
        <f>D2116*D1540</f>
        <v/>
      </c>
      <c r="E5764" s="13">
        <f>E2116*E1540</f>
        <v/>
      </c>
      <c r="F5764" s="13">
        <f>F2116*F1540</f>
        <v/>
      </c>
      <c r="T5764" s="14">
        <f>IF(F5763=24,SUM(D5764:F5953),"")</f>
        <v/>
      </c>
      <c r="U5764" s="14" t="n">
        <v>0</v>
      </c>
      <c r="V5764" s="14">
        <f>IF(T5764="","",T5764-U5764)</f>
        <v/>
      </c>
      <c r="AS5764" s="13" t="n"/>
      <c r="AT5764" s="13" t="n"/>
      <c r="AU5764" s="13" t="n"/>
    </row>
    <row r="5765">
      <c r="C5765" s="13" t="n">
        <v>124</v>
      </c>
      <c r="D5765" s="13">
        <f>D2117*D1541</f>
        <v/>
      </c>
      <c r="E5765" s="13">
        <f>E2117*E1541</f>
        <v/>
      </c>
      <c r="F5765" s="13">
        <f>F2117*F1541</f>
        <v/>
      </c>
      <c r="T5765" s="14">
        <f>IF(F5764=24,SUM(D5765:F5954),"")</f>
        <v/>
      </c>
      <c r="U5765" s="14" t="n">
        <v>0</v>
      </c>
      <c r="V5765" s="14">
        <f>IF(T5765="","",T5765-U5765)</f>
        <v/>
      </c>
      <c r="AS5765" s="13" t="n"/>
      <c r="AT5765" s="13" t="n"/>
      <c r="AU5765" s="13" t="n"/>
    </row>
    <row r="5766">
      <c r="C5766" s="13" t="n">
        <v>125</v>
      </c>
      <c r="D5766" s="13">
        <f>D2118*D1542</f>
        <v/>
      </c>
      <c r="E5766" s="13">
        <f>E2118*E1542</f>
        <v/>
      </c>
      <c r="F5766" s="13">
        <f>F2118*F1542</f>
        <v/>
      </c>
      <c r="T5766" s="14">
        <f>IF(F5765=24,SUM(D5766:F5955),"")</f>
        <v/>
      </c>
      <c r="U5766" s="14" t="n">
        <v>0</v>
      </c>
      <c r="V5766" s="14">
        <f>IF(T5766="","",T5766-U5766)</f>
        <v/>
      </c>
      <c r="AS5766" s="13" t="n"/>
      <c r="AT5766" s="13" t="n"/>
      <c r="AU5766" s="13" t="n"/>
    </row>
    <row r="5767">
      <c r="C5767" s="13" t="n">
        <v>126</v>
      </c>
      <c r="D5767" s="13">
        <f>D2119*D1543</f>
        <v/>
      </c>
      <c r="E5767" s="13">
        <f>E2119*E1543</f>
        <v/>
      </c>
      <c r="F5767" s="13">
        <f>F2119*F1543</f>
        <v/>
      </c>
      <c r="T5767" s="14">
        <f>IF(F5766=24,SUM(D5767:F5956),"")</f>
        <v/>
      </c>
      <c r="U5767" s="14" t="n">
        <v>0</v>
      </c>
      <c r="V5767" s="14">
        <f>IF(T5767="","",T5767-U5767)</f>
        <v/>
      </c>
      <c r="AS5767" s="13" t="n"/>
      <c r="AT5767" s="13" t="n"/>
      <c r="AU5767" s="13" t="n"/>
    </row>
    <row r="5768">
      <c r="C5768" s="13" t="n">
        <v>127</v>
      </c>
      <c r="D5768" s="13">
        <f>D2120*D1544</f>
        <v/>
      </c>
      <c r="E5768" s="13">
        <f>E2120*E1544</f>
        <v/>
      </c>
      <c r="F5768" s="13">
        <f>F2120*F1544</f>
        <v/>
      </c>
      <c r="T5768" s="14">
        <f>IF(F5767=24,SUM(D5768:F5957),"")</f>
        <v/>
      </c>
      <c r="U5768" s="14" t="n">
        <v>0</v>
      </c>
      <c r="V5768" s="14">
        <f>IF(T5768="","",T5768-U5768)</f>
        <v/>
      </c>
      <c r="AS5768" s="13" t="n"/>
      <c r="AT5768" s="13" t="n"/>
      <c r="AU5768" s="13" t="n"/>
    </row>
    <row r="5769">
      <c r="C5769" s="13" t="n">
        <v>128</v>
      </c>
      <c r="D5769" s="13">
        <f>D2121*D1545</f>
        <v/>
      </c>
      <c r="E5769" s="13">
        <f>E2121*E1545</f>
        <v/>
      </c>
      <c r="F5769" s="13">
        <f>F2121*F1545</f>
        <v/>
      </c>
      <c r="T5769" s="14">
        <f>IF(F5768=24,SUM(D5769:F5958),"")</f>
        <v/>
      </c>
      <c r="U5769" s="14" t="n">
        <v>0</v>
      </c>
      <c r="V5769" s="14">
        <f>IF(T5769="","",T5769-U5769)</f>
        <v/>
      </c>
      <c r="AS5769" s="13" t="n"/>
      <c r="AT5769" s="13" t="n"/>
      <c r="AU5769" s="13" t="n"/>
    </row>
    <row r="5770">
      <c r="C5770" s="13" t="n">
        <v>129</v>
      </c>
      <c r="D5770" s="13">
        <f>D2122*D1546</f>
        <v/>
      </c>
      <c r="E5770" s="13">
        <f>E2122*E1546</f>
        <v/>
      </c>
      <c r="F5770" s="13">
        <f>F2122*F1546</f>
        <v/>
      </c>
      <c r="T5770" s="14">
        <f>IF(F5769=24,SUM(D5770:F5959),"")</f>
        <v/>
      </c>
      <c r="U5770" s="14" t="n">
        <v>0</v>
      </c>
      <c r="V5770" s="14">
        <f>IF(T5770="","",T5770-U5770)</f>
        <v/>
      </c>
      <c r="AS5770" s="13" t="n"/>
      <c r="AT5770" s="13" t="n"/>
      <c r="AU5770" s="13" t="n"/>
    </row>
    <row r="5771">
      <c r="C5771" s="13" t="n">
        <v>130</v>
      </c>
      <c r="D5771" s="13">
        <f>D2123*D1547</f>
        <v/>
      </c>
      <c r="E5771" s="13">
        <f>E2123*E1547</f>
        <v/>
      </c>
      <c r="F5771" s="13">
        <f>F2123*F1547</f>
        <v/>
      </c>
      <c r="T5771" s="14">
        <f>IF(F5770=24,SUM(D5771:F5960),"")</f>
        <v/>
      </c>
      <c r="U5771" s="14" t="n">
        <v>0</v>
      </c>
      <c r="V5771" s="14">
        <f>IF(T5771="","",T5771-U5771)</f>
        <v/>
      </c>
      <c r="AS5771" s="13" t="n"/>
      <c r="AT5771" s="13" t="n"/>
      <c r="AU5771" s="13" t="n"/>
    </row>
    <row r="5772">
      <c r="C5772" s="13" t="n">
        <v>131</v>
      </c>
      <c r="D5772" s="13">
        <f>D2124*D1548</f>
        <v/>
      </c>
      <c r="E5772" s="13">
        <f>E2124*E1548</f>
        <v/>
      </c>
      <c r="F5772" s="13">
        <f>F2124*F1548</f>
        <v/>
      </c>
      <c r="T5772" s="14">
        <f>IF(F5771=24,SUM(D5772:F5961),"")</f>
        <v/>
      </c>
      <c r="U5772" s="14" t="n">
        <v>0</v>
      </c>
      <c r="V5772" s="14">
        <f>IF(T5772="","",T5772-U5772)</f>
        <v/>
      </c>
      <c r="AS5772" s="13" t="n"/>
      <c r="AT5772" s="13" t="n"/>
      <c r="AU5772" s="13" t="n"/>
    </row>
    <row r="5773">
      <c r="C5773" s="13" t="n">
        <v>132</v>
      </c>
      <c r="D5773" s="13">
        <f>D2125*D1549</f>
        <v/>
      </c>
      <c r="E5773" s="13">
        <f>E2125*E1549</f>
        <v/>
      </c>
      <c r="F5773" s="13">
        <f>F2125*F1549</f>
        <v/>
      </c>
      <c r="T5773" s="14">
        <f>IF(F5772=24,SUM(D5773:F5962),"")</f>
        <v/>
      </c>
      <c r="U5773" s="14" t="n">
        <v>0</v>
      </c>
      <c r="V5773" s="14">
        <f>IF(T5773="","",T5773-U5773)</f>
        <v/>
      </c>
      <c r="AS5773" s="13" t="n"/>
      <c r="AT5773" s="13" t="n"/>
      <c r="AU5773" s="13" t="n"/>
    </row>
    <row r="5774">
      <c r="C5774" s="13" t="n">
        <v>133</v>
      </c>
      <c r="D5774" s="13">
        <f>D2126*D1550</f>
        <v/>
      </c>
      <c r="E5774" s="13">
        <f>E2126*E1550</f>
        <v/>
      </c>
      <c r="F5774" s="13">
        <f>F2126*F1550</f>
        <v/>
      </c>
      <c r="T5774" s="14">
        <f>IF(F5773=24,SUM(D5774:F5963),"")</f>
        <v/>
      </c>
      <c r="U5774" s="14" t="n">
        <v>0</v>
      </c>
      <c r="V5774" s="14">
        <f>IF(T5774="","",T5774-U5774)</f>
        <v/>
      </c>
      <c r="AS5774" s="13" t="n"/>
      <c r="AT5774" s="13" t="n"/>
      <c r="AU5774" s="13" t="n"/>
    </row>
    <row r="5775">
      <c r="C5775" s="13" t="n">
        <v>134</v>
      </c>
      <c r="D5775" s="13">
        <f>D2127*D1551</f>
        <v/>
      </c>
      <c r="E5775" s="13">
        <f>E2127*E1551</f>
        <v/>
      </c>
      <c r="F5775" s="13">
        <f>F2127*F1551</f>
        <v/>
      </c>
      <c r="T5775" s="14">
        <f>IF(F5774=24,SUM(D5775:F5964),"")</f>
        <v/>
      </c>
      <c r="U5775" s="14" t="n">
        <v>0</v>
      </c>
      <c r="V5775" s="14">
        <f>IF(T5775="","",T5775-U5775)</f>
        <v/>
      </c>
      <c r="AS5775" s="13" t="n"/>
      <c r="AT5775" s="13" t="n"/>
      <c r="AU5775" s="13" t="n"/>
    </row>
    <row r="5776">
      <c r="C5776" s="13" t="n">
        <v>135</v>
      </c>
      <c r="D5776" s="13">
        <f>D2128*D1552</f>
        <v/>
      </c>
      <c r="E5776" s="13">
        <f>E2128*E1552</f>
        <v/>
      </c>
      <c r="F5776" s="13">
        <f>F2128*F1552</f>
        <v/>
      </c>
      <c r="T5776" s="14">
        <f>IF(F5775=24,SUM(D5776:F5965),"")</f>
        <v/>
      </c>
      <c r="U5776" s="14" t="n">
        <v>0</v>
      </c>
      <c r="V5776" s="14">
        <f>IF(T5776="","",T5776-U5776)</f>
        <v/>
      </c>
      <c r="AS5776" s="13" t="n"/>
      <c r="AT5776" s="13" t="n"/>
      <c r="AU5776" s="13" t="n"/>
    </row>
    <row r="5777">
      <c r="C5777" s="13" t="n">
        <v>136</v>
      </c>
      <c r="D5777" s="13">
        <f>D2129*D1553</f>
        <v/>
      </c>
      <c r="E5777" s="13">
        <f>E2129*E1553</f>
        <v/>
      </c>
      <c r="F5777" s="13">
        <f>F2129*F1553</f>
        <v/>
      </c>
      <c r="T5777" s="14">
        <f>IF(F5776=24,SUM(D5777:F5966),"")</f>
        <v/>
      </c>
      <c r="U5777" s="14" t="n">
        <v>0</v>
      </c>
      <c r="V5777" s="14">
        <f>IF(T5777="","",T5777-U5777)</f>
        <v/>
      </c>
      <c r="AS5777" s="13" t="n"/>
      <c r="AT5777" s="13" t="n"/>
      <c r="AU5777" s="13" t="n"/>
    </row>
    <row r="5778">
      <c r="C5778" s="13" t="n">
        <v>137</v>
      </c>
      <c r="D5778" s="13">
        <f>D2130*D1554</f>
        <v/>
      </c>
      <c r="E5778" s="13">
        <f>E2130*E1554</f>
        <v/>
      </c>
      <c r="F5778" s="13">
        <f>F2130*F1554</f>
        <v/>
      </c>
      <c r="T5778" s="14">
        <f>IF(F5777=24,SUM(D5778:F5967),"")</f>
        <v/>
      </c>
      <c r="U5778" s="14" t="n">
        <v>0</v>
      </c>
      <c r="V5778" s="14">
        <f>IF(T5778="","",T5778-U5778)</f>
        <v/>
      </c>
      <c r="AS5778" s="13" t="n"/>
      <c r="AT5778" s="13" t="n"/>
      <c r="AU5778" s="13" t="n"/>
    </row>
    <row r="5779">
      <c r="C5779" s="13" t="n">
        <v>138</v>
      </c>
      <c r="D5779" s="13">
        <f>D2131*D1555</f>
        <v/>
      </c>
      <c r="E5779" s="13">
        <f>E2131*E1555</f>
        <v/>
      </c>
      <c r="F5779" s="13">
        <f>F2131*F1555</f>
        <v/>
      </c>
      <c r="T5779" s="14">
        <f>IF(F5778=24,SUM(D5779:F5968),"")</f>
        <v/>
      </c>
      <c r="U5779" s="14" t="n">
        <v>0</v>
      </c>
      <c r="V5779" s="14">
        <f>IF(T5779="","",T5779-U5779)</f>
        <v/>
      </c>
      <c r="AS5779" s="13" t="n"/>
      <c r="AT5779" s="13" t="n"/>
      <c r="AU5779" s="13" t="n"/>
    </row>
    <row r="5780">
      <c r="C5780" s="13" t="n">
        <v>139</v>
      </c>
      <c r="D5780" s="13">
        <f>D2132*D1556</f>
        <v/>
      </c>
      <c r="E5780" s="13">
        <f>E2132*E1556</f>
        <v/>
      </c>
      <c r="F5780" s="13">
        <f>F2132*F1556</f>
        <v/>
      </c>
      <c r="T5780" s="14">
        <f>IF(F5779=24,SUM(D5780:F5969),"")</f>
        <v/>
      </c>
      <c r="U5780" s="14" t="n">
        <v>0</v>
      </c>
      <c r="V5780" s="14">
        <f>IF(T5780="","",T5780-U5780)</f>
        <v/>
      </c>
      <c r="AS5780" s="13" t="n"/>
      <c r="AT5780" s="13" t="n"/>
      <c r="AU5780" s="13" t="n"/>
    </row>
    <row r="5781">
      <c r="C5781" s="13" t="n">
        <v>140</v>
      </c>
      <c r="D5781" s="13">
        <f>D2133*D1557</f>
        <v/>
      </c>
      <c r="E5781" s="13">
        <f>E2133*E1557</f>
        <v/>
      </c>
      <c r="F5781" s="13">
        <f>F2133*F1557</f>
        <v/>
      </c>
      <c r="T5781" s="14">
        <f>IF(F5780=24,SUM(D5781:F5970),"")</f>
        <v/>
      </c>
      <c r="U5781" s="14" t="n">
        <v>0</v>
      </c>
      <c r="V5781" s="14">
        <f>IF(T5781="","",T5781-U5781)</f>
        <v/>
      </c>
      <c r="AS5781" s="13" t="n"/>
      <c r="AT5781" s="13" t="n"/>
      <c r="AU5781" s="13" t="n"/>
    </row>
    <row r="5782">
      <c r="C5782" s="13" t="n">
        <v>141</v>
      </c>
      <c r="D5782" s="13">
        <f>D2134*D1558</f>
        <v/>
      </c>
      <c r="E5782" s="13">
        <f>E2134*E1558</f>
        <v/>
      </c>
      <c r="F5782" s="13">
        <f>F2134*F1558</f>
        <v/>
      </c>
      <c r="T5782" s="14">
        <f>IF(F5781=24,SUM(D5782:F5971),"")</f>
        <v/>
      </c>
      <c r="U5782" s="14" t="n">
        <v>0</v>
      </c>
      <c r="V5782" s="14">
        <f>IF(T5782="","",T5782-U5782)</f>
        <v/>
      </c>
      <c r="AS5782" s="13" t="n"/>
      <c r="AT5782" s="13" t="n"/>
      <c r="AU5782" s="13" t="n"/>
    </row>
    <row r="5783">
      <c r="C5783" s="13" t="n">
        <v>142</v>
      </c>
      <c r="D5783" s="13">
        <f>D2135*D1559</f>
        <v/>
      </c>
      <c r="E5783" s="13">
        <f>E2135*E1559</f>
        <v/>
      </c>
      <c r="F5783" s="13">
        <f>F2135*F1559</f>
        <v/>
      </c>
      <c r="T5783" s="14">
        <f>IF(F5782=24,SUM(D5783:F5972),"")</f>
        <v/>
      </c>
      <c r="U5783" s="14" t="n">
        <v>0</v>
      </c>
      <c r="V5783" s="14">
        <f>IF(T5783="","",T5783-U5783)</f>
        <v/>
      </c>
      <c r="AS5783" s="13" t="n"/>
      <c r="AT5783" s="13" t="n"/>
      <c r="AU5783" s="13" t="n"/>
    </row>
    <row r="5784">
      <c r="C5784" s="13" t="n">
        <v>143</v>
      </c>
      <c r="D5784" s="13">
        <f>D2136*D1560</f>
        <v/>
      </c>
      <c r="E5784" s="13">
        <f>E2136*E1560</f>
        <v/>
      </c>
      <c r="F5784" s="13">
        <f>F2136*F1560</f>
        <v/>
      </c>
      <c r="T5784" s="14">
        <f>IF(F5783=24,SUM(D5784:F5973),"")</f>
        <v/>
      </c>
      <c r="U5784" s="14" t="n">
        <v>0</v>
      </c>
      <c r="V5784" s="14">
        <f>IF(T5784="","",T5784-U5784)</f>
        <v/>
      </c>
      <c r="AS5784" s="13" t="n"/>
      <c r="AT5784" s="13" t="n"/>
      <c r="AU5784" s="13" t="n"/>
    </row>
    <row r="5785">
      <c r="C5785" s="13" t="n">
        <v>144</v>
      </c>
      <c r="D5785" s="13">
        <f>D2137*D1561</f>
        <v/>
      </c>
      <c r="E5785" s="13">
        <f>E2137*E1561</f>
        <v/>
      </c>
      <c r="F5785" s="13">
        <f>F2137*F1561</f>
        <v/>
      </c>
      <c r="T5785" s="14">
        <f>IF(F5784=24,SUM(D5785:F5974),"")</f>
        <v/>
      </c>
      <c r="U5785" s="14" t="n">
        <v>0</v>
      </c>
      <c r="V5785" s="14">
        <f>IF(T5785="","",T5785-U5785)</f>
        <v/>
      </c>
      <c r="AS5785" s="13" t="n"/>
      <c r="AT5785" s="13" t="n"/>
      <c r="AU5785" s="13" t="n"/>
    </row>
    <row r="5786">
      <c r="C5786" s="13" t="n">
        <v>145</v>
      </c>
      <c r="D5786" s="13">
        <f>D2138*D1562</f>
        <v/>
      </c>
      <c r="E5786" s="13">
        <f>E2138*E1562</f>
        <v/>
      </c>
      <c r="F5786" s="13">
        <f>F2138*F1562</f>
        <v/>
      </c>
      <c r="T5786" s="14">
        <f>IF(F5785=24,SUM(D5786:F5975),"")</f>
        <v/>
      </c>
      <c r="U5786" s="14" t="n">
        <v>0</v>
      </c>
      <c r="V5786" s="14">
        <f>IF(T5786="","",T5786-U5786)</f>
        <v/>
      </c>
      <c r="AS5786" s="13" t="n"/>
      <c r="AT5786" s="13" t="n"/>
      <c r="AU5786" s="13" t="n"/>
    </row>
    <row r="5787">
      <c r="C5787" s="13" t="n">
        <v>146</v>
      </c>
      <c r="D5787" s="13">
        <f>D2139*D1563</f>
        <v/>
      </c>
      <c r="E5787" s="13">
        <f>E2139*E1563</f>
        <v/>
      </c>
      <c r="F5787" s="13">
        <f>F2139*F1563</f>
        <v/>
      </c>
      <c r="T5787" s="14">
        <f>IF(F5786=24,SUM(D5787:F5976),"")</f>
        <v/>
      </c>
      <c r="U5787" s="14" t="n">
        <v>0</v>
      </c>
      <c r="V5787" s="14">
        <f>IF(T5787="","",T5787-U5787)</f>
        <v/>
      </c>
      <c r="AS5787" s="13" t="n"/>
      <c r="AT5787" s="13" t="n"/>
      <c r="AU5787" s="13" t="n"/>
    </row>
    <row r="5788">
      <c r="C5788" s="13" t="n">
        <v>147</v>
      </c>
      <c r="D5788" s="13">
        <f>D2140*D1564</f>
        <v/>
      </c>
      <c r="E5788" s="13">
        <f>E2140*E1564</f>
        <v/>
      </c>
      <c r="F5788" s="13">
        <f>F2140*F1564</f>
        <v/>
      </c>
      <c r="T5788" s="14">
        <f>IF(F5787=24,SUM(D5788:F5977),"")</f>
        <v/>
      </c>
      <c r="U5788" s="14" t="n">
        <v>0</v>
      </c>
      <c r="V5788" s="14">
        <f>IF(T5788="","",T5788-U5788)</f>
        <v/>
      </c>
      <c r="AS5788" s="13" t="n"/>
      <c r="AT5788" s="13" t="n"/>
      <c r="AU5788" s="13" t="n"/>
    </row>
    <row r="5789">
      <c r="C5789" s="13" t="n">
        <v>148</v>
      </c>
      <c r="D5789" s="13">
        <f>D2141*D1565</f>
        <v/>
      </c>
      <c r="E5789" s="13">
        <f>E2141*E1565</f>
        <v/>
      </c>
      <c r="F5789" s="13">
        <f>F2141*F1565</f>
        <v/>
      </c>
      <c r="T5789" s="14">
        <f>IF(F5788=24,SUM(D5789:F5978),"")</f>
        <v/>
      </c>
      <c r="U5789" s="14" t="n">
        <v>0</v>
      </c>
      <c r="V5789" s="14">
        <f>IF(T5789="","",T5789-U5789)</f>
        <v/>
      </c>
      <c r="AS5789" s="13" t="n"/>
      <c r="AT5789" s="13" t="n"/>
      <c r="AU5789" s="13" t="n"/>
    </row>
    <row r="5790">
      <c r="C5790" s="13" t="n">
        <v>149</v>
      </c>
      <c r="D5790" s="13">
        <f>D2142*D1566</f>
        <v/>
      </c>
      <c r="E5790" s="13">
        <f>E2142*E1566</f>
        <v/>
      </c>
      <c r="F5790" s="13">
        <f>F2142*F1566</f>
        <v/>
      </c>
      <c r="T5790" s="14">
        <f>IF(F5789=24,SUM(D5790:F5979),"")</f>
        <v/>
      </c>
      <c r="U5790" s="14" t="n">
        <v>0</v>
      </c>
      <c r="V5790" s="14">
        <f>IF(T5790="","",T5790-U5790)</f>
        <v/>
      </c>
      <c r="AS5790" s="13" t="n"/>
      <c r="AT5790" s="13" t="n"/>
      <c r="AU5790" s="13" t="n"/>
    </row>
    <row r="5791">
      <c r="C5791" s="13" t="n">
        <v>150</v>
      </c>
      <c r="D5791" s="13">
        <f>D2143*D1567</f>
        <v/>
      </c>
      <c r="E5791" s="13">
        <f>E2143*E1567</f>
        <v/>
      </c>
      <c r="F5791" s="13">
        <f>F2143*F1567</f>
        <v/>
      </c>
      <c r="T5791" s="14">
        <f>IF(F5790=24,SUM(D5791:F5980),"")</f>
        <v/>
      </c>
      <c r="U5791" s="14" t="n">
        <v>0</v>
      </c>
      <c r="V5791" s="14">
        <f>IF(T5791="","",T5791-U5791)</f>
        <v/>
      </c>
      <c r="AS5791" s="13" t="n"/>
      <c r="AT5791" s="13" t="n"/>
      <c r="AU5791" s="13" t="n"/>
    </row>
    <row r="5792">
      <c r="C5792" s="13" t="n">
        <v>151</v>
      </c>
      <c r="D5792" s="13">
        <f>D2144*D1568</f>
        <v/>
      </c>
      <c r="E5792" s="13">
        <f>E2144*E1568</f>
        <v/>
      </c>
      <c r="F5792" s="13">
        <f>F2144*F1568</f>
        <v/>
      </c>
      <c r="T5792" s="14">
        <f>IF(F5791=24,SUM(D5792:F5981),"")</f>
        <v/>
      </c>
      <c r="U5792" s="14" t="n">
        <v>0</v>
      </c>
      <c r="V5792" s="14">
        <f>IF(T5792="","",T5792-U5792)</f>
        <v/>
      </c>
      <c r="AS5792" s="13" t="n"/>
      <c r="AT5792" s="13" t="n"/>
      <c r="AU5792" s="13" t="n"/>
    </row>
    <row r="5793">
      <c r="C5793" s="13" t="n">
        <v>152</v>
      </c>
      <c r="D5793" s="13">
        <f>D2145*D1569</f>
        <v/>
      </c>
      <c r="E5793" s="13">
        <f>E2145*E1569</f>
        <v/>
      </c>
      <c r="F5793" s="13">
        <f>F2145*F1569</f>
        <v/>
      </c>
      <c r="T5793" s="14">
        <f>IF(F5792=24,SUM(D5793:F5982),"")</f>
        <v/>
      </c>
      <c r="U5793" s="14" t="n">
        <v>0</v>
      </c>
      <c r="V5793" s="14">
        <f>IF(T5793="","",T5793-U5793)</f>
        <v/>
      </c>
      <c r="AS5793" s="13" t="n"/>
      <c r="AT5793" s="13" t="n"/>
      <c r="AU5793" s="13" t="n"/>
    </row>
    <row r="5794">
      <c r="C5794" s="13" t="n">
        <v>153</v>
      </c>
      <c r="D5794" s="13">
        <f>D2146*D1570</f>
        <v/>
      </c>
      <c r="E5794" s="13">
        <f>E2146*E1570</f>
        <v/>
      </c>
      <c r="F5794" s="13">
        <f>F2146*F1570</f>
        <v/>
      </c>
      <c r="T5794" s="14">
        <f>IF(F5793=24,SUM(D5794:F5983),"")</f>
        <v/>
      </c>
      <c r="U5794" s="14" t="n">
        <v>0</v>
      </c>
      <c r="V5794" s="14">
        <f>IF(T5794="","",T5794-U5794)</f>
        <v/>
      </c>
      <c r="AS5794" s="13" t="n"/>
      <c r="AT5794" s="13" t="n"/>
      <c r="AU5794" s="13" t="n"/>
    </row>
    <row r="5795">
      <c r="C5795" s="13" t="n">
        <v>154</v>
      </c>
      <c r="D5795" s="13">
        <f>D2147*D1571</f>
        <v/>
      </c>
      <c r="E5795" s="13">
        <f>E2147*E1571</f>
        <v/>
      </c>
      <c r="F5795" s="13">
        <f>F2147*F1571</f>
        <v/>
      </c>
      <c r="T5795" s="14">
        <f>IF(F5794=24,SUM(D5795:F5984),"")</f>
        <v/>
      </c>
      <c r="U5795" s="14" t="n">
        <v>0</v>
      </c>
      <c r="V5795" s="14">
        <f>IF(T5795="","",T5795-U5795)</f>
        <v/>
      </c>
      <c r="AS5795" s="13" t="n"/>
      <c r="AT5795" s="13" t="n"/>
      <c r="AU5795" s="13" t="n"/>
    </row>
    <row r="5796">
      <c r="C5796" s="13" t="n">
        <v>155</v>
      </c>
      <c r="D5796" s="13">
        <f>D2148*D1572</f>
        <v/>
      </c>
      <c r="E5796" s="13">
        <f>E2148*E1572</f>
        <v/>
      </c>
      <c r="F5796" s="13">
        <f>F2148*F1572</f>
        <v/>
      </c>
      <c r="T5796" s="14">
        <f>IF(F5795=24,SUM(D5796:F5985),"")</f>
        <v/>
      </c>
      <c r="U5796" s="14" t="n">
        <v>0</v>
      </c>
      <c r="V5796" s="14">
        <f>IF(T5796="","",T5796-U5796)</f>
        <v/>
      </c>
      <c r="AS5796" s="13" t="n"/>
      <c r="AT5796" s="13" t="n"/>
      <c r="AU5796" s="13" t="n"/>
    </row>
    <row r="5797">
      <c r="C5797" s="13" t="n">
        <v>156</v>
      </c>
      <c r="D5797" s="13">
        <f>D2149*D1573</f>
        <v/>
      </c>
      <c r="E5797" s="13">
        <f>E2149*E1573</f>
        <v/>
      </c>
      <c r="F5797" s="13">
        <f>F2149*F1573</f>
        <v/>
      </c>
      <c r="T5797" s="14">
        <f>IF(F5796=24,SUM(D5797:F5986),"")</f>
        <v/>
      </c>
      <c r="U5797" s="14" t="n">
        <v>0</v>
      </c>
      <c r="V5797" s="14">
        <f>IF(T5797="","",T5797-U5797)</f>
        <v/>
      </c>
      <c r="AS5797" s="13" t="n"/>
      <c r="AT5797" s="13" t="n"/>
      <c r="AU5797" s="13" t="n"/>
    </row>
    <row r="5798">
      <c r="C5798" s="13" t="n">
        <v>157</v>
      </c>
      <c r="D5798" s="13">
        <f>D2150*D1574</f>
        <v/>
      </c>
      <c r="E5798" s="13">
        <f>E2150*E1574</f>
        <v/>
      </c>
      <c r="F5798" s="13">
        <f>F2150*F1574</f>
        <v/>
      </c>
      <c r="T5798" s="14">
        <f>IF(F5797=24,SUM(D5798:F5987),"")</f>
        <v/>
      </c>
      <c r="U5798" s="14" t="n">
        <v>0</v>
      </c>
      <c r="V5798" s="14">
        <f>IF(T5798="","",T5798-U5798)</f>
        <v/>
      </c>
      <c r="AS5798" s="13" t="n"/>
      <c r="AT5798" s="13" t="n"/>
      <c r="AU5798" s="13" t="n"/>
    </row>
    <row r="5799">
      <c r="C5799" s="13" t="n">
        <v>158</v>
      </c>
      <c r="D5799" s="13">
        <f>D2151*D1575</f>
        <v/>
      </c>
      <c r="E5799" s="13">
        <f>E2151*E1575</f>
        <v/>
      </c>
      <c r="F5799" s="13">
        <f>F2151*F1575</f>
        <v/>
      </c>
      <c r="T5799" s="14">
        <f>IF(F5798=24,SUM(D5799:F5988),"")</f>
        <v/>
      </c>
      <c r="U5799" s="14" t="n">
        <v>0</v>
      </c>
      <c r="V5799" s="14">
        <f>IF(T5799="","",T5799-U5799)</f>
        <v/>
      </c>
      <c r="AS5799" s="13" t="n"/>
      <c r="AT5799" s="13" t="n"/>
      <c r="AU5799" s="13" t="n"/>
    </row>
    <row r="5800">
      <c r="C5800" s="13" t="n">
        <v>159</v>
      </c>
      <c r="D5800" s="13">
        <f>D2152*D1576</f>
        <v/>
      </c>
      <c r="E5800" s="13">
        <f>E2152*E1576</f>
        <v/>
      </c>
      <c r="F5800" s="13">
        <f>F2152*F1576</f>
        <v/>
      </c>
      <c r="T5800" s="14">
        <f>IF(F5799=24,SUM(D5800:F5989),"")</f>
        <v/>
      </c>
      <c r="U5800" s="14" t="n">
        <v>0</v>
      </c>
      <c r="V5800" s="14">
        <f>IF(T5800="","",T5800-U5800)</f>
        <v/>
      </c>
      <c r="AS5800" s="13" t="n"/>
      <c r="AT5800" s="13" t="n"/>
      <c r="AU5800" s="13" t="n"/>
    </row>
    <row r="5801">
      <c r="C5801" s="13" t="n">
        <v>160</v>
      </c>
      <c r="D5801" s="13">
        <f>D2153*D1577</f>
        <v/>
      </c>
      <c r="E5801" s="13">
        <f>E2153*E1577</f>
        <v/>
      </c>
      <c r="F5801" s="13">
        <f>F2153*F1577</f>
        <v/>
      </c>
      <c r="T5801" s="14">
        <f>IF(F5800=24,SUM(D5801:F5990),"")</f>
        <v/>
      </c>
      <c r="U5801" s="14" t="n">
        <v>0</v>
      </c>
      <c r="V5801" s="14">
        <f>IF(T5801="","",T5801-U5801)</f>
        <v/>
      </c>
      <c r="AS5801" s="13" t="n"/>
      <c r="AT5801" s="13" t="n"/>
      <c r="AU5801" s="13" t="n"/>
    </row>
    <row r="5802">
      <c r="C5802" s="13" t="n">
        <v>161</v>
      </c>
      <c r="D5802" s="13">
        <f>D2154*D1578</f>
        <v/>
      </c>
      <c r="E5802" s="13">
        <f>E2154*E1578</f>
        <v/>
      </c>
      <c r="F5802" s="13">
        <f>F2154*F1578</f>
        <v/>
      </c>
      <c r="T5802" s="14">
        <f>IF(F5801=24,SUM(D5802:F5991),"")</f>
        <v/>
      </c>
      <c r="U5802" s="14" t="n">
        <v>0</v>
      </c>
      <c r="V5802" s="14">
        <f>IF(T5802="","",T5802-U5802)</f>
        <v/>
      </c>
      <c r="AS5802" s="13" t="n"/>
      <c r="AT5802" s="13" t="n"/>
      <c r="AU5802" s="13" t="n"/>
    </row>
    <row r="5803">
      <c r="C5803" s="13" t="n">
        <v>162</v>
      </c>
      <c r="D5803" s="13">
        <f>D2155*D1579</f>
        <v/>
      </c>
      <c r="E5803" s="13">
        <f>E2155*E1579</f>
        <v/>
      </c>
      <c r="F5803" s="13">
        <f>F2155*F1579</f>
        <v/>
      </c>
      <c r="T5803" s="14">
        <f>IF(F5802=24,SUM(D5803:F5992),"")</f>
        <v/>
      </c>
      <c r="U5803" s="14" t="n">
        <v>0</v>
      </c>
      <c r="V5803" s="14">
        <f>IF(T5803="","",T5803-U5803)</f>
        <v/>
      </c>
      <c r="AS5803" s="13" t="n"/>
      <c r="AT5803" s="13" t="n"/>
      <c r="AU5803" s="13" t="n"/>
    </row>
    <row r="5804">
      <c r="C5804" s="13" t="n">
        <v>163</v>
      </c>
      <c r="D5804" s="13">
        <f>D2156*D1580</f>
        <v/>
      </c>
      <c r="E5804" s="13">
        <f>E2156*E1580</f>
        <v/>
      </c>
      <c r="F5804" s="13">
        <f>F2156*F1580</f>
        <v/>
      </c>
      <c r="T5804" s="14">
        <f>IF(F5803=24,SUM(D5804:F5993),"")</f>
        <v/>
      </c>
      <c r="U5804" s="14" t="n">
        <v>0</v>
      </c>
      <c r="V5804" s="14">
        <f>IF(T5804="","",T5804-U5804)</f>
        <v/>
      </c>
      <c r="AS5804" s="13" t="n"/>
      <c r="AT5804" s="13" t="n"/>
      <c r="AU5804" s="13" t="n"/>
    </row>
    <row r="5805">
      <c r="C5805" s="13" t="n">
        <v>164</v>
      </c>
      <c r="D5805" s="13">
        <f>D2157*D1581</f>
        <v/>
      </c>
      <c r="E5805" s="13">
        <f>E2157*E1581</f>
        <v/>
      </c>
      <c r="F5805" s="13">
        <f>F2157*F1581</f>
        <v/>
      </c>
      <c r="T5805" s="14">
        <f>IF(F5804=24,SUM(D5805:F5994),"")</f>
        <v/>
      </c>
      <c r="U5805" s="14" t="n">
        <v>0</v>
      </c>
      <c r="V5805" s="14">
        <f>IF(T5805="","",T5805-U5805)</f>
        <v/>
      </c>
      <c r="AS5805" s="13" t="n"/>
      <c r="AT5805" s="13" t="n"/>
      <c r="AU5805" s="13" t="n"/>
    </row>
    <row r="5806">
      <c r="C5806" s="13" t="n">
        <v>165</v>
      </c>
      <c r="D5806" s="13">
        <f>D2158*D1582</f>
        <v/>
      </c>
      <c r="E5806" s="13">
        <f>E2158*E1582</f>
        <v/>
      </c>
      <c r="F5806" s="13">
        <f>F2158*F1582</f>
        <v/>
      </c>
      <c r="T5806" s="14">
        <f>IF(F5805=24,SUM(D5806:F5995),"")</f>
        <v/>
      </c>
      <c r="U5806" s="14" t="n">
        <v>0</v>
      </c>
      <c r="V5806" s="14">
        <f>IF(T5806="","",T5806-U5806)</f>
        <v/>
      </c>
      <c r="AS5806" s="13" t="n"/>
      <c r="AT5806" s="13" t="n"/>
      <c r="AU5806" s="13" t="n"/>
    </row>
    <row r="5807">
      <c r="C5807" s="13" t="n">
        <v>166</v>
      </c>
      <c r="D5807" s="13">
        <f>D2159*D1583</f>
        <v/>
      </c>
      <c r="E5807" s="13">
        <f>E2159*E1583</f>
        <v/>
      </c>
      <c r="F5807" s="13">
        <f>F2159*F1583</f>
        <v/>
      </c>
      <c r="T5807" s="14">
        <f>IF(F5806=24,SUM(D5807:F5996),"")</f>
        <v/>
      </c>
      <c r="U5807" s="14" t="n">
        <v>0</v>
      </c>
      <c r="V5807" s="14">
        <f>IF(T5807="","",T5807-U5807)</f>
        <v/>
      </c>
      <c r="AS5807" s="13" t="n"/>
      <c r="AT5807" s="13" t="n"/>
      <c r="AU5807" s="13" t="n"/>
    </row>
    <row r="5808">
      <c r="C5808" s="13" t="n">
        <v>167</v>
      </c>
      <c r="D5808" s="13">
        <f>D2160*D1584</f>
        <v/>
      </c>
      <c r="E5808" s="13">
        <f>E2160*E1584</f>
        <v/>
      </c>
      <c r="F5808" s="13">
        <f>F2160*F1584</f>
        <v/>
      </c>
      <c r="T5808" s="14">
        <f>IF(F5807=24,SUM(D5808:F5997),"")</f>
        <v/>
      </c>
      <c r="U5808" s="14" t="n">
        <v>0</v>
      </c>
      <c r="V5808" s="14">
        <f>IF(T5808="","",T5808-U5808)</f>
        <v/>
      </c>
      <c r="AS5808" s="13" t="n"/>
      <c r="AT5808" s="13" t="n"/>
      <c r="AU5808" s="13" t="n"/>
    </row>
    <row r="5809">
      <c r="C5809" s="13" t="n">
        <v>168</v>
      </c>
      <c r="D5809" s="13">
        <f>D2161*D1585</f>
        <v/>
      </c>
      <c r="E5809" s="13">
        <f>E2161*E1585</f>
        <v/>
      </c>
      <c r="F5809" s="13">
        <f>F2161*F1585</f>
        <v/>
      </c>
      <c r="T5809" s="14">
        <f>IF(F5808=24,SUM(D5809:F5998),"")</f>
        <v/>
      </c>
      <c r="U5809" s="14" t="n">
        <v>0</v>
      </c>
      <c r="V5809" s="14">
        <f>IF(T5809="","",T5809-U5809)</f>
        <v/>
      </c>
      <c r="AS5809" s="13" t="n"/>
      <c r="AT5809" s="13" t="n"/>
      <c r="AU5809" s="13" t="n"/>
    </row>
    <row r="5810">
      <c r="C5810" s="13" t="n">
        <v>169</v>
      </c>
      <c r="D5810" s="13">
        <f>D2162*D1586</f>
        <v/>
      </c>
      <c r="E5810" s="13">
        <f>E2162*E1586</f>
        <v/>
      </c>
      <c r="F5810" s="13">
        <f>F2162*F1586</f>
        <v/>
      </c>
      <c r="T5810" s="14">
        <f>IF(F5809=24,SUM(D5810:F5999),"")</f>
        <v/>
      </c>
      <c r="U5810" s="14" t="n">
        <v>0</v>
      </c>
      <c r="V5810" s="14">
        <f>IF(T5810="","",T5810-U5810)</f>
        <v/>
      </c>
      <c r="AS5810" s="13" t="n"/>
      <c r="AT5810" s="13" t="n"/>
      <c r="AU5810" s="13" t="n"/>
    </row>
    <row r="5811">
      <c r="C5811" s="13" t="n">
        <v>170</v>
      </c>
      <c r="D5811" s="13">
        <f>D2163*D1587</f>
        <v/>
      </c>
      <c r="E5811" s="13">
        <f>E2163*E1587</f>
        <v/>
      </c>
      <c r="F5811" s="13">
        <f>F2163*F1587</f>
        <v/>
      </c>
      <c r="T5811" s="14">
        <f>IF(F5810=24,SUM(D5811:F6000),"")</f>
        <v/>
      </c>
      <c r="U5811" s="14" t="n">
        <v>0</v>
      </c>
      <c r="V5811" s="14">
        <f>IF(T5811="","",T5811-U5811)</f>
        <v/>
      </c>
      <c r="AS5811" s="13" t="n"/>
      <c r="AT5811" s="13" t="n"/>
      <c r="AU5811" s="13" t="n"/>
    </row>
    <row r="5812">
      <c r="C5812" s="13" t="n">
        <v>171</v>
      </c>
      <c r="D5812" s="13">
        <f>D2164*D1588</f>
        <v/>
      </c>
      <c r="E5812" s="13">
        <f>E2164*E1588</f>
        <v/>
      </c>
      <c r="F5812" s="13">
        <f>F2164*F1588</f>
        <v/>
      </c>
      <c r="T5812" s="14">
        <f>IF(F5811=24,SUM(D5812:F6001),"")</f>
        <v/>
      </c>
      <c r="U5812" s="14" t="n">
        <v>0</v>
      </c>
      <c r="V5812" s="14">
        <f>IF(T5812="","",T5812-U5812)</f>
        <v/>
      </c>
      <c r="AS5812" s="13" t="n"/>
      <c r="AT5812" s="13" t="n"/>
      <c r="AU5812" s="13" t="n"/>
    </row>
    <row r="5813">
      <c r="C5813" s="13" t="n">
        <v>172</v>
      </c>
      <c r="D5813" s="13">
        <f>D2165*D1589</f>
        <v/>
      </c>
      <c r="E5813" s="13">
        <f>E2165*E1589</f>
        <v/>
      </c>
      <c r="F5813" s="13">
        <f>F2165*F1589</f>
        <v/>
      </c>
      <c r="T5813" s="14">
        <f>IF(F5812=24,SUM(D5813:F6002),"")</f>
        <v/>
      </c>
      <c r="U5813" s="14" t="n">
        <v>0</v>
      </c>
      <c r="V5813" s="14">
        <f>IF(T5813="","",T5813-U5813)</f>
        <v/>
      </c>
      <c r="AS5813" s="13" t="n"/>
      <c r="AT5813" s="13" t="n"/>
      <c r="AU5813" s="13" t="n"/>
    </row>
    <row r="5814">
      <c r="C5814" s="13" t="n">
        <v>173</v>
      </c>
      <c r="D5814" s="13">
        <f>D2166*D1590</f>
        <v/>
      </c>
      <c r="E5814" s="13">
        <f>E2166*E1590</f>
        <v/>
      </c>
      <c r="F5814" s="13">
        <f>F2166*F1590</f>
        <v/>
      </c>
      <c r="T5814" s="14">
        <f>IF(F5813=24,SUM(D5814:F6003),"")</f>
        <v/>
      </c>
      <c r="U5814" s="14" t="n">
        <v>0</v>
      </c>
      <c r="V5814" s="14">
        <f>IF(T5814="","",T5814-U5814)</f>
        <v/>
      </c>
      <c r="AS5814" s="13" t="n"/>
      <c r="AT5814" s="13" t="n"/>
      <c r="AU5814" s="13" t="n"/>
    </row>
    <row r="5815">
      <c r="C5815" s="13" t="n">
        <v>174</v>
      </c>
      <c r="D5815" s="13">
        <f>D2167*D1591</f>
        <v/>
      </c>
      <c r="E5815" s="13">
        <f>E2167*E1591</f>
        <v/>
      </c>
      <c r="F5815" s="13">
        <f>F2167*F1591</f>
        <v/>
      </c>
      <c r="T5815" s="14">
        <f>IF(F5814=24,SUM(D5815:F6004),"")</f>
        <v/>
      </c>
      <c r="U5815" s="14" t="n">
        <v>0</v>
      </c>
      <c r="V5815" s="14">
        <f>IF(T5815="","",T5815-U5815)</f>
        <v/>
      </c>
      <c r="AS5815" s="13" t="n"/>
      <c r="AT5815" s="13" t="n"/>
      <c r="AU5815" s="13" t="n"/>
    </row>
    <row r="5816">
      <c r="C5816" s="13" t="n">
        <v>175</v>
      </c>
      <c r="D5816" s="13">
        <f>D2168*D1592</f>
        <v/>
      </c>
      <c r="E5816" s="13">
        <f>E2168*E1592</f>
        <v/>
      </c>
      <c r="F5816" s="13">
        <f>F2168*F1592</f>
        <v/>
      </c>
      <c r="T5816" s="14">
        <f>IF(F5815=24,SUM(D5816:F6005),"")</f>
        <v/>
      </c>
      <c r="U5816" s="14" t="n">
        <v>0</v>
      </c>
      <c r="V5816" s="14">
        <f>IF(T5816="","",T5816-U5816)</f>
        <v/>
      </c>
      <c r="AS5816" s="13" t="n"/>
      <c r="AT5816" s="13" t="n"/>
      <c r="AU5816" s="13" t="n"/>
    </row>
    <row r="5817">
      <c r="C5817" s="13" t="n">
        <v>176</v>
      </c>
      <c r="D5817" s="13">
        <f>D2169*D1593</f>
        <v/>
      </c>
      <c r="E5817" s="13">
        <f>E2169*E1593</f>
        <v/>
      </c>
      <c r="F5817" s="13">
        <f>F2169*F1593</f>
        <v/>
      </c>
      <c r="T5817" s="14">
        <f>IF(F5816=24,SUM(D5817:F6006),"")</f>
        <v/>
      </c>
      <c r="U5817" s="14" t="n">
        <v>0</v>
      </c>
      <c r="V5817" s="14">
        <f>IF(T5817="","",T5817-U5817)</f>
        <v/>
      </c>
      <c r="AS5817" s="13" t="n"/>
      <c r="AT5817" s="13" t="n"/>
      <c r="AU5817" s="13" t="n"/>
    </row>
    <row r="5818">
      <c r="C5818" s="13" t="n">
        <v>177</v>
      </c>
      <c r="D5818" s="13">
        <f>D2170*D1594</f>
        <v/>
      </c>
      <c r="E5818" s="13">
        <f>E2170*E1594</f>
        <v/>
      </c>
      <c r="F5818" s="13">
        <f>F2170*F1594</f>
        <v/>
      </c>
      <c r="T5818" s="14">
        <f>IF(F5817=24,SUM(D5818:F6007),"")</f>
        <v/>
      </c>
      <c r="U5818" s="14" t="n">
        <v>0</v>
      </c>
      <c r="V5818" s="14">
        <f>IF(T5818="","",T5818-U5818)</f>
        <v/>
      </c>
      <c r="AS5818" s="13" t="n"/>
      <c r="AT5818" s="13" t="n"/>
      <c r="AU5818" s="13" t="n"/>
    </row>
    <row r="5819">
      <c r="C5819" s="13" t="n">
        <v>178</v>
      </c>
      <c r="D5819" s="13">
        <f>D2171*D1595</f>
        <v/>
      </c>
      <c r="E5819" s="13">
        <f>E2171*E1595</f>
        <v/>
      </c>
      <c r="F5819" s="13">
        <f>F2171*F1595</f>
        <v/>
      </c>
      <c r="T5819" s="14">
        <f>IF(F5818=24,SUM(D5819:F6008),"")</f>
        <v/>
      </c>
      <c r="U5819" s="14" t="n">
        <v>0</v>
      </c>
      <c r="V5819" s="14">
        <f>IF(T5819="","",T5819-U5819)</f>
        <v/>
      </c>
      <c r="AS5819" s="13" t="n"/>
      <c r="AT5819" s="13" t="n"/>
      <c r="AU5819" s="13" t="n"/>
    </row>
    <row r="5820">
      <c r="C5820" s="13" t="n">
        <v>179</v>
      </c>
      <c r="D5820" s="13">
        <f>D2172*D1596</f>
        <v/>
      </c>
      <c r="E5820" s="13">
        <f>E2172*E1596</f>
        <v/>
      </c>
      <c r="F5820" s="13">
        <f>F2172*F1596</f>
        <v/>
      </c>
      <c r="T5820" s="14">
        <f>IF(F5819=24,SUM(D5820:F6009),"")</f>
        <v/>
      </c>
      <c r="U5820" s="14" t="n">
        <v>0</v>
      </c>
      <c r="V5820" s="14">
        <f>IF(T5820="","",T5820-U5820)</f>
        <v/>
      </c>
      <c r="AS5820" s="13" t="n"/>
      <c r="AT5820" s="13" t="n"/>
      <c r="AU5820" s="13" t="n"/>
    </row>
    <row r="5821">
      <c r="C5821" s="13" t="n">
        <v>180</v>
      </c>
      <c r="D5821" s="13">
        <f>D2173*D1597</f>
        <v/>
      </c>
      <c r="E5821" s="13">
        <f>E2173*E1597</f>
        <v/>
      </c>
      <c r="F5821" s="13">
        <f>F2173*F1597</f>
        <v/>
      </c>
      <c r="T5821" s="14">
        <f>IF(F5820=24,SUM(D5821:F6010),"")</f>
        <v/>
      </c>
      <c r="U5821" s="14" t="n">
        <v>0</v>
      </c>
      <c r="V5821" s="14">
        <f>IF(T5821="","",T5821-U5821)</f>
        <v/>
      </c>
      <c r="AS5821" s="13" t="n"/>
      <c r="AT5821" s="13" t="n"/>
      <c r="AU5821" s="13" t="n"/>
    </row>
    <row r="5822">
      <c r="C5822" s="13" t="n">
        <v>181</v>
      </c>
      <c r="D5822" s="13">
        <f>D2174*D1598</f>
        <v/>
      </c>
      <c r="E5822" s="13">
        <f>E2174*E1598</f>
        <v/>
      </c>
      <c r="F5822" s="13">
        <f>F2174*F1598</f>
        <v/>
      </c>
      <c r="T5822" s="14">
        <f>IF(F5821=24,SUM(D5822:F6011),"")</f>
        <v/>
      </c>
      <c r="U5822" s="14" t="n">
        <v>0</v>
      </c>
      <c r="V5822" s="14">
        <f>IF(T5822="","",T5822-U5822)</f>
        <v/>
      </c>
      <c r="AS5822" s="13" t="n"/>
      <c r="AT5822" s="13" t="n"/>
      <c r="AU5822" s="13" t="n"/>
    </row>
    <row r="5823">
      <c r="C5823" s="13" t="n">
        <v>182</v>
      </c>
      <c r="D5823" s="13">
        <f>D2175*D1599</f>
        <v/>
      </c>
      <c r="E5823" s="13">
        <f>E2175*E1599</f>
        <v/>
      </c>
      <c r="F5823" s="13">
        <f>F2175*F1599</f>
        <v/>
      </c>
      <c r="T5823" s="14">
        <f>IF(F5822=24,SUM(D5823:F6012),"")</f>
        <v/>
      </c>
      <c r="U5823" s="14" t="n">
        <v>0</v>
      </c>
      <c r="V5823" s="14">
        <f>IF(T5823="","",T5823-U5823)</f>
        <v/>
      </c>
      <c r="AS5823" s="13" t="n"/>
      <c r="AT5823" s="13" t="n"/>
      <c r="AU5823" s="13" t="n"/>
    </row>
    <row r="5824">
      <c r="C5824" s="13" t="n">
        <v>183</v>
      </c>
      <c r="D5824" s="13">
        <f>D2176*D1600</f>
        <v/>
      </c>
      <c r="E5824" s="13">
        <f>E2176*E1600</f>
        <v/>
      </c>
      <c r="F5824" s="13">
        <f>F2176*F1600</f>
        <v/>
      </c>
      <c r="T5824" s="14">
        <f>IF(F5823=24,SUM(D5824:F6013),"")</f>
        <v/>
      </c>
      <c r="U5824" s="14" t="n">
        <v>0</v>
      </c>
      <c r="V5824" s="14">
        <f>IF(T5824="","",T5824-U5824)</f>
        <v/>
      </c>
      <c r="AS5824" s="13" t="n"/>
      <c r="AT5824" s="13" t="n"/>
      <c r="AU5824" s="13" t="n"/>
    </row>
    <row r="5825">
      <c r="C5825" s="13" t="n">
        <v>184</v>
      </c>
      <c r="D5825" s="13">
        <f>D2177*D1601</f>
        <v/>
      </c>
      <c r="E5825" s="13">
        <f>E2177*E1601</f>
        <v/>
      </c>
      <c r="F5825" s="13">
        <f>F2177*F1601</f>
        <v/>
      </c>
      <c r="T5825" s="14">
        <f>IF(F5824=24,SUM(D5825:F6014),"")</f>
        <v/>
      </c>
      <c r="U5825" s="14" t="n">
        <v>0</v>
      </c>
      <c r="V5825" s="14">
        <f>IF(T5825="","",T5825-U5825)</f>
        <v/>
      </c>
      <c r="AS5825" s="13" t="n"/>
      <c r="AT5825" s="13" t="n"/>
      <c r="AU5825" s="13" t="n"/>
    </row>
    <row r="5826">
      <c r="C5826" s="13" t="n">
        <v>185</v>
      </c>
      <c r="D5826" s="13">
        <f>D2178*D1602</f>
        <v/>
      </c>
      <c r="E5826" s="13">
        <f>E2178*E1602</f>
        <v/>
      </c>
      <c r="F5826" s="13">
        <f>F2178*F1602</f>
        <v/>
      </c>
      <c r="T5826" s="14">
        <f>IF(F5825=24,SUM(D5826:F6015),"")</f>
        <v/>
      </c>
      <c r="U5826" s="14" t="n">
        <v>0</v>
      </c>
      <c r="V5826" s="14">
        <f>IF(T5826="","",T5826-U5826)</f>
        <v/>
      </c>
      <c r="AS5826" s="13" t="n"/>
      <c r="AT5826" s="13" t="n"/>
      <c r="AU5826" s="13" t="n"/>
    </row>
    <row r="5827">
      <c r="C5827" s="13" t="n">
        <v>186</v>
      </c>
      <c r="D5827" s="13">
        <f>D2179*D1603</f>
        <v/>
      </c>
      <c r="E5827" s="13">
        <f>E2179*E1603</f>
        <v/>
      </c>
      <c r="F5827" s="13">
        <f>F2179*F1603</f>
        <v/>
      </c>
      <c r="T5827" s="14">
        <f>IF(F5826=24,SUM(D5827:F6016),"")</f>
        <v/>
      </c>
      <c r="U5827" s="14" t="n">
        <v>0</v>
      </c>
      <c r="V5827" s="14">
        <f>IF(T5827="","",T5827-U5827)</f>
        <v/>
      </c>
      <c r="AS5827" s="13" t="n"/>
      <c r="AT5827" s="13" t="n"/>
      <c r="AU5827" s="13" t="n"/>
    </row>
    <row r="5828">
      <c r="C5828" s="13" t="n">
        <v>187</v>
      </c>
      <c r="D5828" s="13">
        <f>D2180*D1604</f>
        <v/>
      </c>
      <c r="E5828" s="13">
        <f>E2180*E1604</f>
        <v/>
      </c>
      <c r="F5828" s="13">
        <f>F2180*F1604</f>
        <v/>
      </c>
      <c r="T5828" s="14">
        <f>IF(F5827=24,SUM(D5828:F6017),"")</f>
        <v/>
      </c>
      <c r="U5828" s="14" t="n">
        <v>0</v>
      </c>
      <c r="V5828" s="14">
        <f>IF(T5828="","",T5828-U5828)</f>
        <v/>
      </c>
      <c r="AS5828" s="13" t="n"/>
      <c r="AT5828" s="13" t="n"/>
      <c r="AU5828" s="13" t="n"/>
    </row>
    <row r="5829">
      <c r="C5829" s="13" t="n">
        <v>188</v>
      </c>
      <c r="D5829" s="13">
        <f>D2181*D1605</f>
        <v/>
      </c>
      <c r="E5829" s="13">
        <f>E2181*E1605</f>
        <v/>
      </c>
      <c r="F5829" s="13">
        <f>F2181*F1605</f>
        <v/>
      </c>
      <c r="T5829" s="14">
        <f>IF(F5828=24,SUM(D5829:F6018),"")</f>
        <v/>
      </c>
      <c r="U5829" s="14" t="n">
        <v>0</v>
      </c>
      <c r="V5829" s="14">
        <f>IF(T5829="","",T5829-U5829)</f>
        <v/>
      </c>
      <c r="AS5829" s="13" t="n"/>
      <c r="AT5829" s="13" t="n"/>
      <c r="AU5829" s="13" t="n"/>
    </row>
    <row r="5830">
      <c r="C5830" s="13" t="n">
        <v>189</v>
      </c>
      <c r="D5830" s="13">
        <f>D2182*D1606</f>
        <v/>
      </c>
      <c r="E5830" s="13">
        <f>E2182*E1606</f>
        <v/>
      </c>
      <c r="F5830" s="13">
        <f>F2182*F1606</f>
        <v/>
      </c>
      <c r="T5830" s="14">
        <f>IF(F5829=24,SUM(D5830:F6019),"")</f>
        <v/>
      </c>
      <c r="U5830" s="14" t="n">
        <v>0</v>
      </c>
      <c r="V5830" s="14">
        <f>IF(T5830="","",T5830-U5830)</f>
        <v/>
      </c>
      <c r="AS5830" s="13" t="n"/>
      <c r="AT5830" s="13" t="n"/>
      <c r="AU5830" s="13" t="n"/>
    </row>
    <row r="5831">
      <c r="C5831" s="13" t="n">
        <v>190</v>
      </c>
      <c r="D5831" s="13">
        <f>D2183*D1607</f>
        <v/>
      </c>
      <c r="E5831" s="13">
        <f>E2183*E1607</f>
        <v/>
      </c>
      <c r="F5831" s="13">
        <f>F2183*F1607</f>
        <v/>
      </c>
      <c r="T5831" s="14">
        <f>IF(F5830=24,SUM(D5831:F6020),"")</f>
        <v/>
      </c>
      <c r="U5831" s="14" t="n">
        <v>0</v>
      </c>
      <c r="V5831" s="14">
        <f>IF(T5831="","",T5831-U5831)</f>
        <v/>
      </c>
      <c r="AS5831" s="13" t="n"/>
      <c r="AT5831" s="13" t="n"/>
      <c r="AU5831" s="13" t="n"/>
    </row>
    <row r="5832">
      <c r="C5832" s="13" t="n">
        <v>191</v>
      </c>
      <c r="D5832" s="13">
        <f>D2184*D1608</f>
        <v/>
      </c>
      <c r="E5832" s="13">
        <f>E2184*E1608</f>
        <v/>
      </c>
      <c r="F5832" s="13">
        <f>F2184*F1608</f>
        <v/>
      </c>
      <c r="T5832" s="14">
        <f>IF(F5831=24,SUM(D5832:F6021),"")</f>
        <v/>
      </c>
      <c r="U5832" s="14" t="n">
        <v>0</v>
      </c>
      <c r="V5832" s="14">
        <f>IF(T5832="","",T5832-U5832)</f>
        <v/>
      </c>
      <c r="AS5832" s="13" t="n"/>
      <c r="AT5832" s="13" t="n"/>
      <c r="AU5832" s="13" t="n"/>
    </row>
    <row r="5833">
      <c r="C5833" s="13" t="n">
        <v>192</v>
      </c>
      <c r="D5833" s="13">
        <f>D2185*D1609</f>
        <v/>
      </c>
      <c r="E5833" s="13">
        <f>E2185*E1609</f>
        <v/>
      </c>
      <c r="F5833" s="13">
        <f>F2185*F1609</f>
        <v/>
      </c>
      <c r="T5833" s="14">
        <f>IF(F5832=24,SUM(D5833:F6022),"")</f>
        <v/>
      </c>
      <c r="U5833" s="14" t="n">
        <v>0</v>
      </c>
      <c r="V5833" s="14">
        <f>IF(T5833="","",T5833-U5833)</f>
        <v/>
      </c>
      <c r="AS5833" s="13" t="n"/>
      <c r="AT5833" s="13" t="n"/>
      <c r="AU5833" s="13" t="n"/>
    </row>
    <row r="5834">
      <c r="C5834" s="13" t="n">
        <v>193</v>
      </c>
      <c r="D5834" s="13">
        <f>D2186*D1610</f>
        <v/>
      </c>
      <c r="E5834" s="13">
        <f>E2186*E1610</f>
        <v/>
      </c>
      <c r="F5834" s="13">
        <f>F2186*F1610</f>
        <v/>
      </c>
      <c r="T5834" s="14">
        <f>IF(F5833=24,SUM(D5834:F6023),"")</f>
        <v/>
      </c>
      <c r="U5834" s="14" t="n">
        <v>0</v>
      </c>
      <c r="V5834" s="14">
        <f>IF(T5834="","",T5834-U5834)</f>
        <v/>
      </c>
      <c r="AS5834" s="13" t="n"/>
      <c r="AT5834" s="13" t="n"/>
      <c r="AU5834" s="13" t="n"/>
    </row>
    <row r="5835">
      <c r="C5835" s="13" t="n">
        <v>194</v>
      </c>
      <c r="D5835" s="13">
        <f>D2187*D1611</f>
        <v/>
      </c>
      <c r="E5835" s="13">
        <f>E2187*E1611</f>
        <v/>
      </c>
      <c r="F5835" s="13">
        <f>F2187*F1611</f>
        <v/>
      </c>
      <c r="T5835" s="14">
        <f>IF(F5834=24,SUM(D5835:F6024),"")</f>
        <v/>
      </c>
      <c r="U5835" s="14" t="n">
        <v>0</v>
      </c>
      <c r="V5835" s="14">
        <f>IF(T5835="","",T5835-U5835)</f>
        <v/>
      </c>
      <c r="AS5835" s="13" t="n"/>
      <c r="AT5835" s="13" t="n"/>
      <c r="AU5835" s="13" t="n"/>
    </row>
    <row r="5836">
      <c r="C5836" s="13" t="n">
        <v>195</v>
      </c>
      <c r="D5836" s="13">
        <f>D2188*D1612</f>
        <v/>
      </c>
      <c r="E5836" s="13">
        <f>E2188*E1612</f>
        <v/>
      </c>
      <c r="F5836" s="13">
        <f>F2188*F1612</f>
        <v/>
      </c>
      <c r="T5836" s="14">
        <f>IF(F5835=24,SUM(D5836:F6025),"")</f>
        <v/>
      </c>
      <c r="U5836" s="14" t="n">
        <v>0</v>
      </c>
      <c r="V5836" s="14">
        <f>IF(T5836="","",T5836-U5836)</f>
        <v/>
      </c>
      <c r="AS5836" s="13" t="n"/>
      <c r="AT5836" s="13" t="n"/>
      <c r="AU5836" s="13" t="n"/>
    </row>
    <row r="5837">
      <c r="C5837" s="13" t="n">
        <v>196</v>
      </c>
      <c r="D5837" s="13">
        <f>D2189*D1613</f>
        <v/>
      </c>
      <c r="E5837" s="13">
        <f>E2189*E1613</f>
        <v/>
      </c>
      <c r="F5837" s="13">
        <f>F2189*F1613</f>
        <v/>
      </c>
      <c r="T5837" s="14">
        <f>IF(F5836=24,SUM(D5837:F6026),"")</f>
        <v/>
      </c>
      <c r="U5837" s="14" t="n">
        <v>0</v>
      </c>
      <c r="V5837" s="14">
        <f>IF(T5837="","",T5837-U5837)</f>
        <v/>
      </c>
      <c r="AS5837" s="13" t="n"/>
      <c r="AT5837" s="13" t="n"/>
      <c r="AU5837" s="13" t="n"/>
    </row>
    <row r="5838">
      <c r="C5838" s="13" t="n">
        <v>197</v>
      </c>
      <c r="D5838" s="13">
        <f>D2190*D1614</f>
        <v/>
      </c>
      <c r="E5838" s="13">
        <f>E2190*E1614</f>
        <v/>
      </c>
      <c r="F5838" s="13">
        <f>F2190*F1614</f>
        <v/>
      </c>
      <c r="T5838" s="14">
        <f>IF(F5837=24,SUM(D5838:F6027),"")</f>
        <v/>
      </c>
      <c r="U5838" s="14" t="n">
        <v>0</v>
      </c>
      <c r="V5838" s="14">
        <f>IF(T5838="","",T5838-U5838)</f>
        <v/>
      </c>
      <c r="AS5838" s="13" t="n"/>
      <c r="AT5838" s="13" t="n"/>
      <c r="AU5838" s="13" t="n"/>
    </row>
    <row r="5839">
      <c r="C5839" s="13" t="n">
        <v>198</v>
      </c>
      <c r="D5839" s="13">
        <f>D2191*D1615</f>
        <v/>
      </c>
      <c r="E5839" s="13">
        <f>E2191*E1615</f>
        <v/>
      </c>
      <c r="F5839" s="13">
        <f>F2191*F1615</f>
        <v/>
      </c>
      <c r="T5839" s="14">
        <f>IF(F5838=24,SUM(D5839:F6028),"")</f>
        <v/>
      </c>
      <c r="U5839" s="14" t="n">
        <v>0</v>
      </c>
      <c r="V5839" s="14">
        <f>IF(T5839="","",T5839-U5839)</f>
        <v/>
      </c>
      <c r="AS5839" s="13" t="n"/>
      <c r="AT5839" s="13" t="n"/>
      <c r="AU5839" s="13" t="n"/>
    </row>
    <row r="5840">
      <c r="T5840" s="14">
        <f>IF(F5839=24,SUM(D5840:F6029),"")</f>
        <v/>
      </c>
      <c r="U5840" s="14" t="n">
        <v>0</v>
      </c>
      <c r="V5840" s="14">
        <f>IF(T5840="","",T5840-U5840)</f>
        <v/>
      </c>
      <c r="AS5840" s="13" t="n"/>
      <c r="AT5840" s="13" t="n"/>
      <c r="AU5840" s="13" t="n"/>
    </row>
    <row r="5841">
      <c r="C5841" s="13" t="inlineStr">
        <is>
          <t>DesvPad(E(RLT))</t>
        </is>
      </c>
      <c r="D5841" s="13" t="n">
        <v>22</v>
      </c>
      <c r="E5841" s="13" t="n">
        <v>23</v>
      </c>
      <c r="F5841" s="13" t="n">
        <v>24</v>
      </c>
      <c r="T5841" s="14">
        <f>IF(F5840=24,SUM(D5841:F6030),"")</f>
        <v/>
      </c>
      <c r="U5841" s="14" t="n">
        <v>0</v>
      </c>
      <c r="V5841" s="14">
        <f>IF(T5841="","",T5841-U5841)</f>
        <v/>
      </c>
      <c r="AS5841" s="13" t="n"/>
      <c r="AT5841" s="13" t="n"/>
      <c r="AU5841" s="13" t="n"/>
    </row>
    <row r="5842">
      <c r="B5842" s="13" t="inlineStr">
        <is>
          <t>Parâmetros p/ σy</t>
        </is>
      </c>
      <c r="C5842" s="13" t="n">
        <v>9</v>
      </c>
      <c r="D5842" s="13">
        <f>D2194*D1426</f>
        <v/>
      </c>
      <c r="E5842" s="13">
        <f>E2194*E1426</f>
        <v/>
      </c>
      <c r="F5842" s="13">
        <f>F2194*F1426</f>
        <v/>
      </c>
      <c r="T5842" s="14">
        <f>IF(F5841=24,SUM(D5842:F6031),"")</f>
        <v/>
      </c>
      <c r="U5842" s="14" t="n">
        <v>0</v>
      </c>
      <c r="V5842" s="14">
        <f>IF(T5842="","",T5842-U5842)</f>
        <v/>
      </c>
      <c r="AS5842" s="13" t="n"/>
      <c r="AT5842" s="13" t="n"/>
      <c r="AU5842" s="13" t="n"/>
    </row>
    <row r="5843">
      <c r="B5843" s="13" t="inlineStr">
        <is>
          <t>D*E(RLT)</t>
        </is>
      </c>
      <c r="C5843" s="13" t="n">
        <v>10</v>
      </c>
      <c r="D5843" s="13">
        <f>D2195*D1427</f>
        <v/>
      </c>
      <c r="E5843" s="13">
        <f>E2195*E1427</f>
        <v/>
      </c>
      <c r="F5843" s="13">
        <f>F2195*F1427</f>
        <v/>
      </c>
      <c r="T5843" s="14">
        <f>IF(F5842=24,SUM(D5843:F6032),"")</f>
        <v/>
      </c>
      <c r="U5843" s="14" t="n">
        <v>0</v>
      </c>
      <c r="V5843" s="14">
        <f>IF(T5843="","",T5843-U5843)</f>
        <v/>
      </c>
      <c r="AS5843" s="13" t="n">
        <v>131</v>
      </c>
      <c r="AT5843" s="13" t="inlineStr">
        <is>
          <t>DesvPad(E(RLT))</t>
        </is>
      </c>
      <c r="AU5843" s="13" t="n">
        <v>16</v>
      </c>
    </row>
    <row r="5844">
      <c r="C5844" s="13" t="n">
        <v>11</v>
      </c>
      <c r="D5844" s="13">
        <f>D2196*D1428</f>
        <v/>
      </c>
      <c r="E5844" s="13">
        <f>E2196*E1428</f>
        <v/>
      </c>
      <c r="F5844" s="13">
        <f>F2196*F1428</f>
        <v/>
      </c>
      <c r="T5844" s="14">
        <f>IF(F5843=24,SUM(D5844:F6033),"")</f>
        <v/>
      </c>
      <c r="U5844" s="14" t="n">
        <v>0</v>
      </c>
      <c r="V5844" s="14">
        <f>IF(T5844="","",T5844-U5844)</f>
        <v/>
      </c>
      <c r="AS5844" s="13" t="n">
        <v>132</v>
      </c>
      <c r="AT5844" s="13" t="n"/>
      <c r="AU5844" s="24" t="inlineStr">
        <is>
          <t>NOVOD213*0,2</t>
        </is>
      </c>
    </row>
    <row r="5845">
      <c r="C5845" s="13" t="n">
        <v>12</v>
      </c>
      <c r="D5845" s="13">
        <f>D2197*D1429</f>
        <v/>
      </c>
      <c r="E5845" s="13">
        <f>E2197*E1429</f>
        <v/>
      </c>
      <c r="F5845" s="13">
        <f>F2197*F1429</f>
        <v/>
      </c>
      <c r="T5845" s="14">
        <f>IF(F5844=24,SUM(D5845:F6034),"")</f>
        <v/>
      </c>
      <c r="U5845" s="14" t="n">
        <v>0</v>
      </c>
      <c r="V5845" s="14">
        <f>IF(T5845="","",T5845-U5845)</f>
        <v/>
      </c>
      <c r="AS5845" s="13" t="n"/>
      <c r="AT5845" s="13" t="n"/>
      <c r="AU5845" s="13" t="n"/>
    </row>
    <row r="5846">
      <c r="C5846" s="13" t="n">
        <v>13</v>
      </c>
      <c r="D5846" s="13">
        <f>D2198*D1430</f>
        <v/>
      </c>
      <c r="E5846" s="13">
        <f>E2198*E1430</f>
        <v/>
      </c>
      <c r="F5846" s="13">
        <f>F2198*F1430</f>
        <v/>
      </c>
      <c r="T5846" s="14">
        <f>IF(F5845=24,SUM(D5846:F6035),"")</f>
        <v/>
      </c>
      <c r="U5846" s="14" t="n">
        <v>0</v>
      </c>
      <c r="V5846" s="14">
        <f>IF(T5846="","",T5846-U5846)</f>
        <v/>
      </c>
      <c r="AS5846" s="13" t="n"/>
      <c r="AT5846" s="13" t="n"/>
      <c r="AU5846" s="13" t="n"/>
    </row>
    <row r="5847">
      <c r="C5847" s="13" t="n">
        <v>14</v>
      </c>
      <c r="D5847" s="13">
        <f>D2199*D1431</f>
        <v/>
      </c>
      <c r="E5847" s="13">
        <f>E2199*E1431</f>
        <v/>
      </c>
      <c r="F5847" s="13">
        <f>F2199*F1431</f>
        <v/>
      </c>
      <c r="T5847" s="14">
        <f>IF(F5846=24,SUM(D5847:F6036),"")</f>
        <v/>
      </c>
      <c r="U5847" s="14" t="n">
        <v>0</v>
      </c>
      <c r="V5847" s="14">
        <f>IF(T5847="","",T5847-U5847)</f>
        <v/>
      </c>
      <c r="AS5847" s="13" t="n"/>
      <c r="AT5847" s="13" t="n"/>
      <c r="AU5847" s="13" t="n"/>
    </row>
    <row r="5848">
      <c r="C5848" s="13" t="n">
        <v>15</v>
      </c>
      <c r="D5848" s="13">
        <f>D2200*D1432</f>
        <v/>
      </c>
      <c r="E5848" s="13">
        <f>E2200*E1432</f>
        <v/>
      </c>
      <c r="F5848" s="13">
        <f>F2200*F1432</f>
        <v/>
      </c>
      <c r="T5848" s="14">
        <f>IF(F5847=24,SUM(D5848:F6037),"")</f>
        <v/>
      </c>
      <c r="U5848" s="14" t="n">
        <v>0</v>
      </c>
      <c r="V5848" s="14">
        <f>IF(T5848="","",T5848-U5848)</f>
        <v/>
      </c>
      <c r="AS5848" s="13" t="n"/>
      <c r="AT5848" s="13" t="n"/>
      <c r="AU5848" s="13" t="n"/>
    </row>
    <row r="5849">
      <c r="C5849" s="13" t="n">
        <v>16</v>
      </c>
      <c r="D5849" s="13">
        <f>D2201*D1433</f>
        <v/>
      </c>
      <c r="E5849" s="13">
        <f>E2201*E1433</f>
        <v/>
      </c>
      <c r="F5849" s="13">
        <f>F2201*F1433</f>
        <v/>
      </c>
      <c r="T5849" s="14">
        <f>IF(F5848=24,SUM(D5849:F6038),"")</f>
        <v/>
      </c>
      <c r="U5849" s="14" t="n">
        <v>0</v>
      </c>
      <c r="V5849" s="14">
        <f>IF(T5849="","",T5849-U5849)</f>
        <v/>
      </c>
      <c r="AS5849" s="13" t="n"/>
      <c r="AT5849" s="13" t="n"/>
      <c r="AU5849" s="13" t="n"/>
    </row>
    <row r="5850">
      <c r="C5850" s="13" t="n">
        <v>17</v>
      </c>
      <c r="D5850" s="13">
        <f>D2202*D1434</f>
        <v/>
      </c>
      <c r="E5850" s="13">
        <f>E2202*E1434</f>
        <v/>
      </c>
      <c r="F5850" s="13">
        <f>F2202*F1434</f>
        <v/>
      </c>
      <c r="T5850" s="14">
        <f>IF(F5849=24,SUM(D5850:F6039),"")</f>
        <v/>
      </c>
      <c r="U5850" s="14" t="n">
        <v>0</v>
      </c>
      <c r="V5850" s="14">
        <f>IF(T5850="","",T5850-U5850)</f>
        <v/>
      </c>
      <c r="AS5850" s="13" t="n"/>
      <c r="AT5850" s="13" t="n"/>
      <c r="AU5850" s="13" t="n"/>
    </row>
    <row r="5851">
      <c r="C5851" s="13" t="n">
        <v>18</v>
      </c>
      <c r="D5851" s="13">
        <f>D2203*D1435</f>
        <v/>
      </c>
      <c r="E5851" s="13">
        <f>E2203*E1435</f>
        <v/>
      </c>
      <c r="F5851" s="13">
        <f>F2203*F1435</f>
        <v/>
      </c>
      <c r="T5851" s="14">
        <f>IF(F5850=24,SUM(D5851:F6040),"")</f>
        <v/>
      </c>
      <c r="U5851" s="14" t="n">
        <v>0</v>
      </c>
      <c r="V5851" s="14">
        <f>IF(T5851="","",T5851-U5851)</f>
        <v/>
      </c>
      <c r="AS5851" s="13" t="n"/>
      <c r="AT5851" s="13" t="n"/>
      <c r="AU5851" s="13" t="n"/>
    </row>
    <row r="5852">
      <c r="C5852" s="13" t="n">
        <v>19</v>
      </c>
      <c r="D5852" s="13">
        <f>D2204*D1436</f>
        <v/>
      </c>
      <c r="E5852" s="13">
        <f>E2204*E1436</f>
        <v/>
      </c>
      <c r="F5852" s="13">
        <f>F2204*F1436</f>
        <v/>
      </c>
      <c r="T5852" s="14">
        <f>IF(F5851=24,SUM(D5852:F6041),"")</f>
        <v/>
      </c>
      <c r="U5852" s="14" t="n">
        <v>0</v>
      </c>
      <c r="V5852" s="14">
        <f>IF(T5852="","",T5852-U5852)</f>
        <v/>
      </c>
      <c r="AS5852" s="13" t="n"/>
      <c r="AT5852" s="13" t="n"/>
      <c r="AU5852" s="13" t="n"/>
    </row>
    <row r="5853">
      <c r="C5853" s="13" t="n">
        <v>20</v>
      </c>
      <c r="D5853" s="13">
        <f>D2205*D1437</f>
        <v/>
      </c>
      <c r="E5853" s="13">
        <f>E2205*E1437</f>
        <v/>
      </c>
      <c r="F5853" s="13">
        <f>F2205*F1437</f>
        <v/>
      </c>
      <c r="T5853" s="14">
        <f>IF(F5852=24,SUM(D5853:F6042),"")</f>
        <v/>
      </c>
      <c r="U5853" s="14" t="n">
        <v>0</v>
      </c>
      <c r="V5853" s="14">
        <f>IF(T5853="","",T5853-U5853)</f>
        <v/>
      </c>
      <c r="AS5853" s="13" t="n"/>
      <c r="AT5853" s="13" t="n"/>
      <c r="AU5853" s="13" t="n"/>
    </row>
    <row r="5854">
      <c r="C5854" s="13" t="n">
        <v>21</v>
      </c>
      <c r="D5854" s="13">
        <f>D2206*D1438</f>
        <v/>
      </c>
      <c r="E5854" s="13">
        <f>E2206*E1438</f>
        <v/>
      </c>
      <c r="F5854" s="13">
        <f>F2206*F1438</f>
        <v/>
      </c>
      <c r="T5854" s="14">
        <f>IF(F5853=24,SUM(D5854:F6043),"")</f>
        <v/>
      </c>
      <c r="U5854" s="14" t="n">
        <v>0</v>
      </c>
      <c r="V5854" s="14">
        <f>IF(T5854="","",T5854-U5854)</f>
        <v/>
      </c>
      <c r="AS5854" s="13" t="n"/>
      <c r="AT5854" s="13" t="n"/>
      <c r="AU5854" s="13" t="n"/>
    </row>
    <row r="5855">
      <c r="C5855" s="13" t="n">
        <v>22</v>
      </c>
      <c r="D5855" s="13">
        <f>D2207*D1439</f>
        <v/>
      </c>
      <c r="E5855" s="13">
        <f>E2207*E1439</f>
        <v/>
      </c>
      <c r="F5855" s="13">
        <f>F2207*F1439</f>
        <v/>
      </c>
      <c r="T5855" s="14">
        <f>IF(F5854=24,SUM(D5855:F6044),"")</f>
        <v/>
      </c>
      <c r="U5855" s="14" t="n">
        <v>0</v>
      </c>
      <c r="V5855" s="14">
        <f>IF(T5855="","",T5855-U5855)</f>
        <v/>
      </c>
      <c r="AS5855" s="13" t="n"/>
      <c r="AT5855" s="13" t="n"/>
      <c r="AU5855" s="13" t="n"/>
    </row>
    <row r="5856">
      <c r="C5856" s="13" t="n">
        <v>23</v>
      </c>
      <c r="D5856" s="13">
        <f>D2208*D1440</f>
        <v/>
      </c>
      <c r="E5856" s="13">
        <f>E2208*E1440</f>
        <v/>
      </c>
      <c r="F5856" s="13">
        <f>F2208*F1440</f>
        <v/>
      </c>
      <c r="T5856" s="14">
        <f>IF(F5855=24,SUM(D5856:F6045),"")</f>
        <v/>
      </c>
      <c r="U5856" s="14" t="n">
        <v>0</v>
      </c>
      <c r="V5856" s="14">
        <f>IF(T5856="","",T5856-U5856)</f>
        <v/>
      </c>
      <c r="AS5856" s="13" t="n"/>
      <c r="AT5856" s="13" t="n"/>
      <c r="AU5856" s="13" t="n"/>
    </row>
    <row r="5857">
      <c r="C5857" s="13" t="n">
        <v>24</v>
      </c>
      <c r="D5857" s="13">
        <f>D2209*D1441</f>
        <v/>
      </c>
      <c r="E5857" s="13">
        <f>E2209*E1441</f>
        <v/>
      </c>
      <c r="F5857" s="13">
        <f>F2209*F1441</f>
        <v/>
      </c>
      <c r="T5857" s="14">
        <f>IF(F5856=24,SUM(D5857:F6046),"")</f>
        <v/>
      </c>
      <c r="U5857" s="14" t="n">
        <v>0</v>
      </c>
      <c r="V5857" s="14">
        <f>IF(T5857="","",T5857-U5857)</f>
        <v/>
      </c>
      <c r="AS5857" s="13" t="n"/>
      <c r="AT5857" s="13" t="n"/>
      <c r="AU5857" s="13" t="n"/>
    </row>
    <row r="5858">
      <c r="C5858" s="13" t="n">
        <v>25</v>
      </c>
      <c r="D5858" s="13">
        <f>D2210*D1442</f>
        <v/>
      </c>
      <c r="E5858" s="13">
        <f>E2210*E1442</f>
        <v/>
      </c>
      <c r="F5858" s="13">
        <f>F2210*F1442</f>
        <v/>
      </c>
      <c r="T5858" s="14">
        <f>IF(F5857=24,SUM(D5858:F6047),"")</f>
        <v/>
      </c>
      <c r="U5858" s="14" t="n">
        <v>0</v>
      </c>
      <c r="V5858" s="14">
        <f>IF(T5858="","",T5858-U5858)</f>
        <v/>
      </c>
      <c r="AS5858" s="13" t="n"/>
      <c r="AT5858" s="13" t="n"/>
      <c r="AU5858" s="13" t="n"/>
    </row>
    <row r="5859">
      <c r="C5859" s="13" t="n">
        <v>26</v>
      </c>
      <c r="D5859" s="13">
        <f>D2211*D1443</f>
        <v/>
      </c>
      <c r="E5859" s="13">
        <f>E2211*E1443</f>
        <v/>
      </c>
      <c r="F5859" s="13">
        <f>F2211*F1443</f>
        <v/>
      </c>
      <c r="T5859" s="14">
        <f>IF(F5858=24,SUM(D5859:F6048),"")</f>
        <v/>
      </c>
      <c r="U5859" s="14" t="n">
        <v>0</v>
      </c>
      <c r="V5859" s="14">
        <f>IF(T5859="","",T5859-U5859)</f>
        <v/>
      </c>
      <c r="AS5859" s="13" t="n"/>
      <c r="AT5859" s="13" t="n"/>
      <c r="AU5859" s="13" t="n"/>
    </row>
    <row r="5860">
      <c r="C5860" s="13" t="n">
        <v>27</v>
      </c>
      <c r="D5860" s="13">
        <f>D2212*D1444</f>
        <v/>
      </c>
      <c r="E5860" s="13">
        <f>E2212*E1444</f>
        <v/>
      </c>
      <c r="F5860" s="13">
        <f>F2212*F1444</f>
        <v/>
      </c>
      <c r="T5860" s="14">
        <f>IF(F5859=24,SUM(D5860:F6049),"")</f>
        <v/>
      </c>
      <c r="U5860" s="14" t="n">
        <v>0</v>
      </c>
      <c r="V5860" s="14">
        <f>IF(T5860="","",T5860-U5860)</f>
        <v/>
      </c>
      <c r="AS5860" s="13" t="n"/>
      <c r="AT5860" s="13" t="n"/>
      <c r="AU5860" s="13" t="n"/>
    </row>
    <row r="5861">
      <c r="C5861" s="13" t="n">
        <v>28</v>
      </c>
      <c r="D5861" s="13">
        <f>D2213*D1445</f>
        <v/>
      </c>
      <c r="E5861" s="13">
        <f>E2213*E1445</f>
        <v/>
      </c>
      <c r="F5861" s="13">
        <f>F2213*F1445</f>
        <v/>
      </c>
      <c r="T5861" s="14">
        <f>IF(F5860=24,SUM(D5861:F6050),"")</f>
        <v/>
      </c>
      <c r="U5861" s="14" t="n">
        <v>0</v>
      </c>
      <c r="V5861" s="14">
        <f>IF(T5861="","",T5861-U5861)</f>
        <v/>
      </c>
      <c r="AS5861" s="13" t="n"/>
      <c r="AT5861" s="13" t="n"/>
      <c r="AU5861" s="13" t="n"/>
    </row>
    <row r="5862">
      <c r="C5862" s="13" t="n">
        <v>29</v>
      </c>
      <c r="D5862" s="13">
        <f>D2214*D1446</f>
        <v/>
      </c>
      <c r="E5862" s="13">
        <f>E2214*E1446</f>
        <v/>
      </c>
      <c r="F5862" s="13">
        <f>F2214*F1446</f>
        <v/>
      </c>
      <c r="T5862" s="14">
        <f>IF(F5861=24,SUM(D5862:F6051),"")</f>
        <v/>
      </c>
      <c r="U5862" s="14" t="n">
        <v>0</v>
      </c>
      <c r="V5862" s="14">
        <f>IF(T5862="","",T5862-U5862)</f>
        <v/>
      </c>
      <c r="AS5862" s="13" t="n"/>
      <c r="AT5862" s="13" t="n"/>
      <c r="AU5862" s="13" t="n"/>
    </row>
    <row r="5863">
      <c r="C5863" s="13" t="n">
        <v>30</v>
      </c>
      <c r="D5863" s="13">
        <f>D2215*D1447</f>
        <v/>
      </c>
      <c r="E5863" s="13">
        <f>E2215*E1447</f>
        <v/>
      </c>
      <c r="F5863" s="13">
        <f>F2215*F1447</f>
        <v/>
      </c>
      <c r="T5863" s="14">
        <f>IF(F5862=24,SUM(D5863:F6052),"")</f>
        <v/>
      </c>
      <c r="U5863" s="14" t="n">
        <v>0</v>
      </c>
      <c r="V5863" s="14">
        <f>IF(T5863="","",T5863-U5863)</f>
        <v/>
      </c>
      <c r="AS5863" s="13" t="n"/>
      <c r="AT5863" s="13" t="n"/>
      <c r="AU5863" s="13" t="n"/>
    </row>
    <row r="5864">
      <c r="C5864" s="13" t="n">
        <v>31</v>
      </c>
      <c r="D5864" s="13">
        <f>D2216*D1448</f>
        <v/>
      </c>
      <c r="E5864" s="13">
        <f>E2216*E1448</f>
        <v/>
      </c>
      <c r="F5864" s="13">
        <f>F2216*F1448</f>
        <v/>
      </c>
      <c r="T5864" s="14">
        <f>IF(F5863=24,SUM(D5864:F6053),"")</f>
        <v/>
      </c>
      <c r="U5864" s="14" t="n">
        <v>0</v>
      </c>
      <c r="V5864" s="14">
        <f>IF(T5864="","",T5864-U5864)</f>
        <v/>
      </c>
      <c r="AS5864" s="13" t="n"/>
      <c r="AT5864" s="13" t="n"/>
      <c r="AU5864" s="13" t="n"/>
    </row>
    <row r="5865">
      <c r="C5865" s="13" t="n">
        <v>32</v>
      </c>
      <c r="D5865" s="13">
        <f>D2217*D1449</f>
        <v/>
      </c>
      <c r="E5865" s="13">
        <f>E2217*E1449</f>
        <v/>
      </c>
      <c r="F5865" s="13">
        <f>F2217*F1449</f>
        <v/>
      </c>
      <c r="T5865" s="14">
        <f>IF(F5864=24,SUM(D5865:F6054),"")</f>
        <v/>
      </c>
      <c r="U5865" s="14" t="n">
        <v>0</v>
      </c>
      <c r="V5865" s="14">
        <f>IF(T5865="","",T5865-U5865)</f>
        <v/>
      </c>
      <c r="AS5865" s="13" t="n"/>
      <c r="AT5865" s="13" t="n"/>
      <c r="AU5865" s="13" t="n"/>
    </row>
    <row r="5866">
      <c r="C5866" s="13" t="n">
        <v>33</v>
      </c>
      <c r="D5866" s="13">
        <f>D2218*D1450</f>
        <v/>
      </c>
      <c r="E5866" s="13">
        <f>E2218*E1450</f>
        <v/>
      </c>
      <c r="F5866" s="13">
        <f>F2218*F1450</f>
        <v/>
      </c>
      <c r="T5866" s="14">
        <f>IF(F5865=24,SUM(D5866:F6055),"")</f>
        <v/>
      </c>
      <c r="U5866" s="14" t="n">
        <v>0</v>
      </c>
      <c r="V5866" s="14">
        <f>IF(T5866="","",T5866-U5866)</f>
        <v/>
      </c>
      <c r="AS5866" s="13" t="n"/>
      <c r="AT5866" s="13" t="n"/>
      <c r="AU5866" s="13" t="n"/>
    </row>
    <row r="5867">
      <c r="C5867" s="13" t="n">
        <v>34</v>
      </c>
      <c r="D5867" s="13">
        <f>D2219*D1451</f>
        <v/>
      </c>
      <c r="E5867" s="13">
        <f>E2219*E1451</f>
        <v/>
      </c>
      <c r="F5867" s="13">
        <f>F2219*F1451</f>
        <v/>
      </c>
      <c r="T5867" s="14">
        <f>IF(F5866=24,SUM(D5867:F6056),"")</f>
        <v/>
      </c>
      <c r="U5867" s="14" t="n">
        <v>0</v>
      </c>
      <c r="V5867" s="14">
        <f>IF(T5867="","",T5867-U5867)</f>
        <v/>
      </c>
      <c r="AS5867" s="13" t="n"/>
      <c r="AT5867" s="13" t="n"/>
      <c r="AU5867" s="13" t="n"/>
    </row>
    <row r="5868">
      <c r="C5868" s="13" t="n">
        <v>35</v>
      </c>
      <c r="D5868" s="13">
        <f>D2220*D1452</f>
        <v/>
      </c>
      <c r="E5868" s="13">
        <f>E2220*E1452</f>
        <v/>
      </c>
      <c r="F5868" s="13">
        <f>F2220*F1452</f>
        <v/>
      </c>
      <c r="T5868" s="14">
        <f>IF(F5867=24,SUM(D5868:F6057),"")</f>
        <v/>
      </c>
      <c r="U5868" s="14" t="n">
        <v>0</v>
      </c>
      <c r="V5868" s="14">
        <f>IF(T5868="","",T5868-U5868)</f>
        <v/>
      </c>
      <c r="AS5868" s="13" t="n"/>
      <c r="AT5868" s="13" t="n"/>
      <c r="AU5868" s="13" t="n"/>
    </row>
    <row r="5869">
      <c r="C5869" s="13" t="n">
        <v>36</v>
      </c>
      <c r="D5869" s="13">
        <f>D2221*D1453</f>
        <v/>
      </c>
      <c r="E5869" s="13">
        <f>E2221*E1453</f>
        <v/>
      </c>
      <c r="F5869" s="13">
        <f>F2221*F1453</f>
        <v/>
      </c>
      <c r="T5869" s="14">
        <f>IF(F5868=24,SUM(D5869:F6058),"")</f>
        <v/>
      </c>
      <c r="U5869" s="14" t="n">
        <v>0</v>
      </c>
      <c r="V5869" s="14">
        <f>IF(T5869="","",T5869-U5869)</f>
        <v/>
      </c>
      <c r="AS5869" s="13" t="n"/>
      <c r="AT5869" s="13" t="n"/>
      <c r="AU5869" s="13" t="n"/>
    </row>
    <row r="5870">
      <c r="C5870" s="13" t="n">
        <v>37</v>
      </c>
      <c r="D5870" s="13">
        <f>D2222*D1454</f>
        <v/>
      </c>
      <c r="E5870" s="13">
        <f>E2222*E1454</f>
        <v/>
      </c>
      <c r="F5870" s="13">
        <f>F2222*F1454</f>
        <v/>
      </c>
      <c r="T5870" s="14">
        <f>IF(F5869=24,SUM(D5870:F6059),"")</f>
        <v/>
      </c>
      <c r="U5870" s="14" t="n">
        <v>0</v>
      </c>
      <c r="V5870" s="14">
        <f>IF(T5870="","",T5870-U5870)</f>
        <v/>
      </c>
      <c r="AS5870" s="13" t="n"/>
      <c r="AT5870" s="13" t="n"/>
      <c r="AU5870" s="13" t="n"/>
    </row>
    <row r="5871">
      <c r="C5871" s="13" t="n">
        <v>38</v>
      </c>
      <c r="D5871" s="13">
        <f>D2223*D1455</f>
        <v/>
      </c>
      <c r="E5871" s="13">
        <f>E2223*E1455</f>
        <v/>
      </c>
      <c r="F5871" s="13">
        <f>F2223*F1455</f>
        <v/>
      </c>
      <c r="T5871" s="14">
        <f>IF(F5870=24,SUM(D5871:F6060),"")</f>
        <v/>
      </c>
      <c r="U5871" s="14" t="n">
        <v>0</v>
      </c>
      <c r="V5871" s="14">
        <f>IF(T5871="","",T5871-U5871)</f>
        <v/>
      </c>
      <c r="AS5871" s="13" t="n"/>
      <c r="AT5871" s="13" t="n"/>
      <c r="AU5871" s="13" t="n"/>
    </row>
    <row r="5872">
      <c r="C5872" s="13" t="n">
        <v>39</v>
      </c>
      <c r="D5872" s="13">
        <f>D2224*D1456</f>
        <v/>
      </c>
      <c r="E5872" s="13">
        <f>E2224*E1456</f>
        <v/>
      </c>
      <c r="F5872" s="13">
        <f>F2224*F1456</f>
        <v/>
      </c>
      <c r="T5872" s="14">
        <f>IF(F5871=24,SUM(D5872:F6061),"")</f>
        <v/>
      </c>
      <c r="U5872" s="14" t="n">
        <v>0</v>
      </c>
      <c r="V5872" s="14">
        <f>IF(T5872="","",T5872-U5872)</f>
        <v/>
      </c>
      <c r="AS5872" s="13" t="n"/>
      <c r="AT5872" s="13" t="n"/>
      <c r="AU5872" s="13" t="n"/>
    </row>
    <row r="5873">
      <c r="C5873" s="13" t="n">
        <v>40</v>
      </c>
      <c r="D5873" s="13">
        <f>D2225*D1457</f>
        <v/>
      </c>
      <c r="E5873" s="13">
        <f>E2225*E1457</f>
        <v/>
      </c>
      <c r="F5873" s="13">
        <f>F2225*F1457</f>
        <v/>
      </c>
      <c r="T5873" s="14">
        <f>IF(F5872=24,SUM(D5873:F6062),"")</f>
        <v/>
      </c>
      <c r="U5873" s="14" t="n">
        <v>0</v>
      </c>
      <c r="V5873" s="14">
        <f>IF(T5873="","",T5873-U5873)</f>
        <v/>
      </c>
      <c r="AS5873" s="13" t="n"/>
      <c r="AT5873" s="13" t="n"/>
      <c r="AU5873" s="13" t="n"/>
    </row>
    <row r="5874">
      <c r="C5874" s="13" t="n">
        <v>41</v>
      </c>
      <c r="D5874" s="13">
        <f>D2226*D1458</f>
        <v/>
      </c>
      <c r="E5874" s="13">
        <f>E2226*E1458</f>
        <v/>
      </c>
      <c r="F5874" s="13">
        <f>F2226*F1458</f>
        <v/>
      </c>
      <c r="T5874" s="14">
        <f>IF(F5873=24,SUM(D5874:F6063),"")</f>
        <v/>
      </c>
      <c r="U5874" s="14" t="n">
        <v>0</v>
      </c>
      <c r="V5874" s="14">
        <f>IF(T5874="","",T5874-U5874)</f>
        <v/>
      </c>
      <c r="AS5874" s="13" t="n"/>
      <c r="AT5874" s="13" t="n"/>
      <c r="AU5874" s="13" t="n"/>
    </row>
    <row r="5875">
      <c r="C5875" s="13" t="n">
        <v>42</v>
      </c>
      <c r="D5875" s="13">
        <f>D2227*D1459</f>
        <v/>
      </c>
      <c r="E5875" s="13">
        <f>E2227*E1459</f>
        <v/>
      </c>
      <c r="F5875" s="13">
        <f>F2227*F1459</f>
        <v/>
      </c>
      <c r="T5875" s="14">
        <f>IF(F5874=24,SUM(D5875:F6064),"")</f>
        <v/>
      </c>
      <c r="U5875" s="14" t="n">
        <v>0</v>
      </c>
      <c r="V5875" s="14">
        <f>IF(T5875="","",T5875-U5875)</f>
        <v/>
      </c>
      <c r="AS5875" s="13" t="n"/>
      <c r="AT5875" s="13" t="n"/>
      <c r="AU5875" s="13" t="n"/>
    </row>
    <row r="5876">
      <c r="C5876" s="13" t="n">
        <v>43</v>
      </c>
      <c r="D5876" s="13">
        <f>D2228*D1460</f>
        <v/>
      </c>
      <c r="E5876" s="13">
        <f>E2228*E1460</f>
        <v/>
      </c>
      <c r="F5876" s="13">
        <f>F2228*F1460</f>
        <v/>
      </c>
      <c r="T5876" s="14">
        <f>IF(F5875=24,SUM(D5876:F6065),"")</f>
        <v/>
      </c>
      <c r="U5876" s="14" t="n">
        <v>0</v>
      </c>
      <c r="V5876" s="14">
        <f>IF(T5876="","",T5876-U5876)</f>
        <v/>
      </c>
      <c r="AS5876" s="13" t="n"/>
      <c r="AT5876" s="13" t="n"/>
      <c r="AU5876" s="13" t="n"/>
    </row>
    <row r="5877">
      <c r="C5877" s="13" t="n">
        <v>44</v>
      </c>
      <c r="D5877" s="13">
        <f>D2229*D1461</f>
        <v/>
      </c>
      <c r="E5877" s="13">
        <f>E2229*E1461</f>
        <v/>
      </c>
      <c r="F5877" s="13">
        <f>F2229*F1461</f>
        <v/>
      </c>
      <c r="T5877" s="14">
        <f>IF(F5876=24,SUM(D5877:F6066),"")</f>
        <v/>
      </c>
      <c r="U5877" s="14" t="n">
        <v>0</v>
      </c>
      <c r="V5877" s="14">
        <f>IF(T5877="","",T5877-U5877)</f>
        <v/>
      </c>
      <c r="AS5877" s="13" t="n"/>
      <c r="AT5877" s="13" t="n"/>
      <c r="AU5877" s="13" t="n"/>
    </row>
    <row r="5878">
      <c r="C5878" s="13" t="n">
        <v>45</v>
      </c>
      <c r="D5878" s="13">
        <f>D2230*D1462</f>
        <v/>
      </c>
      <c r="E5878" s="13">
        <f>E2230*E1462</f>
        <v/>
      </c>
      <c r="F5878" s="13">
        <f>F2230*F1462</f>
        <v/>
      </c>
      <c r="T5878" s="14">
        <f>IF(F5877=24,SUM(D5878:F6067),"")</f>
        <v/>
      </c>
      <c r="U5878" s="14" t="n">
        <v>0</v>
      </c>
      <c r="V5878" s="14">
        <f>IF(T5878="","",T5878-U5878)</f>
        <v/>
      </c>
      <c r="AS5878" s="13" t="n"/>
      <c r="AT5878" s="13" t="n"/>
      <c r="AU5878" s="13" t="n"/>
    </row>
    <row r="5879">
      <c r="C5879" s="13" t="n">
        <v>46</v>
      </c>
      <c r="D5879" s="13">
        <f>D2231*D1463</f>
        <v/>
      </c>
      <c r="E5879" s="13">
        <f>E2231*E1463</f>
        <v/>
      </c>
      <c r="F5879" s="13">
        <f>F2231*F1463</f>
        <v/>
      </c>
      <c r="T5879" s="14">
        <f>IF(F5878=24,SUM(D5879:F6068),"")</f>
        <v/>
      </c>
      <c r="U5879" s="14" t="n">
        <v>0</v>
      </c>
      <c r="V5879" s="14">
        <f>IF(T5879="","",T5879-U5879)</f>
        <v/>
      </c>
      <c r="AS5879" s="13" t="n"/>
      <c r="AT5879" s="13" t="n"/>
      <c r="AU5879" s="13" t="n"/>
    </row>
    <row r="5880">
      <c r="C5880" s="13" t="n">
        <v>47</v>
      </c>
      <c r="D5880" s="13">
        <f>D2232*D1464</f>
        <v/>
      </c>
      <c r="E5880" s="13">
        <f>E2232*E1464</f>
        <v/>
      </c>
      <c r="F5880" s="13">
        <f>F2232*F1464</f>
        <v/>
      </c>
      <c r="T5880" s="14">
        <f>IF(F5879=24,SUM(D5880:F6069),"")</f>
        <v/>
      </c>
      <c r="U5880" s="14" t="n">
        <v>0</v>
      </c>
      <c r="V5880" s="14">
        <f>IF(T5880="","",T5880-U5880)</f>
        <v/>
      </c>
      <c r="AS5880" s="13" t="n"/>
      <c r="AT5880" s="13" t="n"/>
      <c r="AU5880" s="13" t="n"/>
    </row>
    <row r="5881">
      <c r="C5881" s="13" t="n">
        <v>48</v>
      </c>
      <c r="D5881" s="13">
        <f>D2233*D1465</f>
        <v/>
      </c>
      <c r="E5881" s="13">
        <f>E2233*E1465</f>
        <v/>
      </c>
      <c r="F5881" s="13">
        <f>F2233*F1465</f>
        <v/>
      </c>
      <c r="T5881" s="14">
        <f>IF(F5880=24,SUM(D5881:F6070),"")</f>
        <v/>
      </c>
      <c r="U5881" s="14" t="n">
        <v>0</v>
      </c>
      <c r="V5881" s="14">
        <f>IF(T5881="","",T5881-U5881)</f>
        <v/>
      </c>
      <c r="AS5881" s="13" t="n"/>
      <c r="AT5881" s="13" t="n"/>
      <c r="AU5881" s="13" t="n"/>
    </row>
    <row r="5882">
      <c r="C5882" s="13" t="n">
        <v>49</v>
      </c>
      <c r="D5882" s="13">
        <f>D2234*D1466</f>
        <v/>
      </c>
      <c r="E5882" s="13">
        <f>E2234*E1466</f>
        <v/>
      </c>
      <c r="F5882" s="13">
        <f>F2234*F1466</f>
        <v/>
      </c>
      <c r="T5882" s="14">
        <f>IF(F5881=24,SUM(D5882:F6071),"")</f>
        <v/>
      </c>
      <c r="U5882" s="14" t="n">
        <v>0</v>
      </c>
      <c r="V5882" s="14">
        <f>IF(T5882="","",T5882-U5882)</f>
        <v/>
      </c>
      <c r="AS5882" s="13" t="n"/>
      <c r="AT5882" s="13" t="n"/>
      <c r="AU5882" s="13" t="n"/>
    </row>
    <row r="5883">
      <c r="C5883" s="13" t="n">
        <v>50</v>
      </c>
      <c r="D5883" s="13">
        <f>D2235*D1467</f>
        <v/>
      </c>
      <c r="E5883" s="13">
        <f>E2235*E1467</f>
        <v/>
      </c>
      <c r="F5883" s="13">
        <f>F2235*F1467</f>
        <v/>
      </c>
      <c r="T5883" s="14">
        <f>IF(F5882=24,SUM(D5883:F6072),"")</f>
        <v/>
      </c>
      <c r="U5883" s="14" t="n">
        <v>0</v>
      </c>
      <c r="V5883" s="14">
        <f>IF(T5883="","",T5883-U5883)</f>
        <v/>
      </c>
      <c r="AS5883" s="13" t="n"/>
      <c r="AT5883" s="13" t="n"/>
      <c r="AU5883" s="13" t="n"/>
    </row>
    <row r="5884">
      <c r="C5884" s="13" t="n">
        <v>51</v>
      </c>
      <c r="D5884" s="13">
        <f>D2236*D1468</f>
        <v/>
      </c>
      <c r="E5884" s="13">
        <f>E2236*E1468</f>
        <v/>
      </c>
      <c r="F5884" s="13">
        <f>F2236*F1468</f>
        <v/>
      </c>
      <c r="T5884" s="14">
        <f>IF(F5883=24,SUM(D5884:F6073),"")</f>
        <v/>
      </c>
      <c r="U5884" s="14" t="n">
        <v>0</v>
      </c>
      <c r="V5884" s="14">
        <f>IF(T5884="","",T5884-U5884)</f>
        <v/>
      </c>
      <c r="AS5884" s="13" t="n"/>
      <c r="AT5884" s="13" t="n"/>
      <c r="AU5884" s="13" t="n"/>
    </row>
    <row r="5885">
      <c r="C5885" s="13" t="n">
        <v>52</v>
      </c>
      <c r="D5885" s="13">
        <f>D2237*D1469</f>
        <v/>
      </c>
      <c r="E5885" s="13">
        <f>E2237*E1469</f>
        <v/>
      </c>
      <c r="F5885" s="13">
        <f>F2237*F1469</f>
        <v/>
      </c>
      <c r="T5885" s="14">
        <f>IF(F5884=24,SUM(D5885:F6074),"")</f>
        <v/>
      </c>
      <c r="U5885" s="14" t="n">
        <v>0</v>
      </c>
      <c r="V5885" s="14">
        <f>IF(T5885="","",T5885-U5885)</f>
        <v/>
      </c>
      <c r="AS5885" s="13" t="n"/>
      <c r="AT5885" s="13" t="n"/>
      <c r="AU5885" s="13" t="n"/>
    </row>
    <row r="5886">
      <c r="C5886" s="13" t="n">
        <v>53</v>
      </c>
      <c r="D5886" s="13">
        <f>D2238*D1470</f>
        <v/>
      </c>
      <c r="E5886" s="13">
        <f>E2238*E1470</f>
        <v/>
      </c>
      <c r="F5886" s="13">
        <f>F2238*F1470</f>
        <v/>
      </c>
      <c r="T5886" s="14">
        <f>IF(F5885=24,SUM(D5886:F6075),"")</f>
        <v/>
      </c>
      <c r="U5886" s="14" t="n">
        <v>0</v>
      </c>
      <c r="V5886" s="14">
        <f>IF(T5886="","",T5886-U5886)</f>
        <v/>
      </c>
      <c r="AS5886" s="13" t="n"/>
      <c r="AT5886" s="13" t="n"/>
      <c r="AU5886" s="13" t="n"/>
    </row>
    <row r="5887">
      <c r="C5887" s="13" t="n">
        <v>54</v>
      </c>
      <c r="D5887" s="13">
        <f>D2239*D1471</f>
        <v/>
      </c>
      <c r="E5887" s="13">
        <f>E2239*E1471</f>
        <v/>
      </c>
      <c r="F5887" s="13">
        <f>F2239*F1471</f>
        <v/>
      </c>
      <c r="T5887" s="14">
        <f>IF(F5886=24,SUM(D5887:F6076),"")</f>
        <v/>
      </c>
      <c r="U5887" s="14" t="n">
        <v>0</v>
      </c>
      <c r="V5887" s="14">
        <f>IF(T5887="","",T5887-U5887)</f>
        <v/>
      </c>
      <c r="AS5887" s="13" t="n"/>
      <c r="AT5887" s="13" t="n"/>
      <c r="AU5887" s="13" t="n"/>
    </row>
    <row r="5888">
      <c r="C5888" s="13" t="n">
        <v>55</v>
      </c>
      <c r="D5888" s="13">
        <f>D2240*D1472</f>
        <v/>
      </c>
      <c r="E5888" s="13">
        <f>E2240*E1472</f>
        <v/>
      </c>
      <c r="F5888" s="13">
        <f>F2240*F1472</f>
        <v/>
      </c>
      <c r="T5888" s="14">
        <f>IF(F5887=24,SUM(D5888:F6077),"")</f>
        <v/>
      </c>
      <c r="U5888" s="14" t="n">
        <v>0</v>
      </c>
      <c r="V5888" s="14">
        <f>IF(T5888="","",T5888-U5888)</f>
        <v/>
      </c>
      <c r="AS5888" s="13" t="n"/>
      <c r="AT5888" s="13" t="n"/>
      <c r="AU5888" s="13" t="n"/>
    </row>
    <row r="5889">
      <c r="C5889" s="13" t="n">
        <v>56</v>
      </c>
      <c r="D5889" s="13">
        <f>D2241*D1473</f>
        <v/>
      </c>
      <c r="E5889" s="13">
        <f>E2241*E1473</f>
        <v/>
      </c>
      <c r="F5889" s="13">
        <f>F2241*F1473</f>
        <v/>
      </c>
      <c r="T5889" s="14">
        <f>IF(F5888=24,SUM(D5889:F6078),"")</f>
        <v/>
      </c>
      <c r="U5889" s="14" t="n">
        <v>0</v>
      </c>
      <c r="V5889" s="14">
        <f>IF(T5889="","",T5889-U5889)</f>
        <v/>
      </c>
      <c r="AS5889" s="13" t="n"/>
      <c r="AT5889" s="13" t="n"/>
      <c r="AU5889" s="13" t="n"/>
    </row>
    <row r="5890">
      <c r="C5890" s="13" t="n">
        <v>57</v>
      </c>
      <c r="D5890" s="13">
        <f>D2242*D1474</f>
        <v/>
      </c>
      <c r="E5890" s="13">
        <f>E2242*E1474</f>
        <v/>
      </c>
      <c r="F5890" s="13">
        <f>F2242*F1474</f>
        <v/>
      </c>
      <c r="T5890" s="14">
        <f>IF(F5889=24,SUM(D5890:F6079),"")</f>
        <v/>
      </c>
      <c r="U5890" s="14" t="n">
        <v>0</v>
      </c>
      <c r="V5890" s="14">
        <f>IF(T5890="","",T5890-U5890)</f>
        <v/>
      </c>
      <c r="AS5890" s="13" t="n"/>
      <c r="AT5890" s="13" t="n"/>
      <c r="AU5890" s="13" t="n"/>
    </row>
    <row r="5891">
      <c r="C5891" s="13" t="n">
        <v>58</v>
      </c>
      <c r="D5891" s="13">
        <f>D2243*D1475</f>
        <v/>
      </c>
      <c r="E5891" s="13">
        <f>E2243*E1475</f>
        <v/>
      </c>
      <c r="F5891" s="13">
        <f>F2243*F1475</f>
        <v/>
      </c>
      <c r="T5891" s="14">
        <f>IF(F5890=24,SUM(D5891:F6080),"")</f>
        <v/>
      </c>
      <c r="U5891" s="14" t="n">
        <v>0</v>
      </c>
      <c r="V5891" s="14">
        <f>IF(T5891="","",T5891-U5891)</f>
        <v/>
      </c>
      <c r="AS5891" s="13" t="n"/>
      <c r="AT5891" s="13" t="n"/>
      <c r="AU5891" s="13" t="n"/>
    </row>
    <row r="5892">
      <c r="C5892" s="13" t="n">
        <v>59</v>
      </c>
      <c r="D5892" s="13">
        <f>D2244*D1476</f>
        <v/>
      </c>
      <c r="E5892" s="13">
        <f>E2244*E1476</f>
        <v/>
      </c>
      <c r="F5892" s="13">
        <f>F2244*F1476</f>
        <v/>
      </c>
      <c r="T5892" s="14">
        <f>IF(F5891=24,SUM(D5892:F6081),"")</f>
        <v/>
      </c>
      <c r="U5892" s="14" t="n">
        <v>0</v>
      </c>
      <c r="V5892" s="14">
        <f>IF(T5892="","",T5892-U5892)</f>
        <v/>
      </c>
      <c r="AS5892" s="13" t="n"/>
      <c r="AT5892" s="13" t="n"/>
      <c r="AU5892" s="13" t="n"/>
    </row>
    <row r="5893">
      <c r="C5893" s="13" t="n">
        <v>60</v>
      </c>
      <c r="D5893" s="13">
        <f>D2245*D1477</f>
        <v/>
      </c>
      <c r="E5893" s="13">
        <f>E2245*E1477</f>
        <v/>
      </c>
      <c r="F5893" s="13">
        <f>F2245*F1477</f>
        <v/>
      </c>
      <c r="T5893" s="14">
        <f>IF(F5892=24,SUM(D5893:F6082),"")</f>
        <v/>
      </c>
      <c r="U5893" s="14" t="n">
        <v>0</v>
      </c>
      <c r="V5893" s="14">
        <f>IF(T5893="","",T5893-U5893)</f>
        <v/>
      </c>
      <c r="AS5893" s="13" t="n"/>
      <c r="AT5893" s="13" t="n"/>
      <c r="AU5893" s="13" t="n"/>
    </row>
    <row r="5894">
      <c r="C5894" s="13" t="n">
        <v>61</v>
      </c>
      <c r="D5894" s="13">
        <f>D2246*D1478</f>
        <v/>
      </c>
      <c r="E5894" s="13">
        <f>E2246*E1478</f>
        <v/>
      </c>
      <c r="F5894" s="13">
        <f>F2246*F1478</f>
        <v/>
      </c>
      <c r="T5894" s="14">
        <f>IF(F5893=24,SUM(D5894:F6083),"")</f>
        <v/>
      </c>
      <c r="U5894" s="14" t="n">
        <v>0</v>
      </c>
      <c r="V5894" s="14">
        <f>IF(T5894="","",T5894-U5894)</f>
        <v/>
      </c>
      <c r="AS5894" s="13" t="n"/>
      <c r="AT5894" s="13" t="n"/>
      <c r="AU5894" s="13" t="n"/>
    </row>
    <row r="5895">
      <c r="C5895" s="13" t="n">
        <v>62</v>
      </c>
      <c r="D5895" s="13">
        <f>D2247*D1479</f>
        <v/>
      </c>
      <c r="E5895" s="13">
        <f>E2247*E1479</f>
        <v/>
      </c>
      <c r="F5895" s="13">
        <f>F2247*F1479</f>
        <v/>
      </c>
      <c r="T5895" s="14">
        <f>IF(F5894=24,SUM(D5895:F6084),"")</f>
        <v/>
      </c>
      <c r="U5895" s="14" t="n">
        <v>0</v>
      </c>
      <c r="V5895" s="14">
        <f>IF(T5895="","",T5895-U5895)</f>
        <v/>
      </c>
      <c r="AS5895" s="13" t="n"/>
      <c r="AT5895" s="13" t="n"/>
      <c r="AU5895" s="13" t="n"/>
    </row>
    <row r="5896">
      <c r="C5896" s="13" t="n">
        <v>63</v>
      </c>
      <c r="D5896" s="13">
        <f>D2248*D1480</f>
        <v/>
      </c>
      <c r="E5896" s="13">
        <f>E2248*E1480</f>
        <v/>
      </c>
      <c r="F5896" s="13">
        <f>F2248*F1480</f>
        <v/>
      </c>
      <c r="T5896" s="14">
        <f>IF(F5895=24,SUM(D5896:F6085),"")</f>
        <v/>
      </c>
      <c r="U5896" s="14" t="n">
        <v>0</v>
      </c>
      <c r="V5896" s="14">
        <f>IF(T5896="","",T5896-U5896)</f>
        <v/>
      </c>
      <c r="AS5896" s="13" t="n"/>
      <c r="AT5896" s="13" t="n"/>
      <c r="AU5896" s="13" t="n"/>
    </row>
    <row r="5897">
      <c r="C5897" s="13" t="n">
        <v>64</v>
      </c>
      <c r="D5897" s="13">
        <f>D2249*D1481</f>
        <v/>
      </c>
      <c r="E5897" s="13">
        <f>E2249*E1481</f>
        <v/>
      </c>
      <c r="F5897" s="13">
        <f>F2249*F1481</f>
        <v/>
      </c>
      <c r="T5897" s="14">
        <f>IF(F5896=24,SUM(D5897:F6086),"")</f>
        <v/>
      </c>
      <c r="U5897" s="14" t="n">
        <v>0</v>
      </c>
      <c r="V5897" s="14">
        <f>IF(T5897="","",T5897-U5897)</f>
        <v/>
      </c>
      <c r="AS5897" s="13" t="n"/>
      <c r="AT5897" s="13" t="n"/>
      <c r="AU5897" s="13" t="n"/>
    </row>
    <row r="5898">
      <c r="C5898" s="13" t="n">
        <v>65</v>
      </c>
      <c r="D5898" s="13">
        <f>D2250*D1482</f>
        <v/>
      </c>
      <c r="E5898" s="13">
        <f>E2250*E1482</f>
        <v/>
      </c>
      <c r="F5898" s="13">
        <f>F2250*F1482</f>
        <v/>
      </c>
      <c r="T5898" s="14">
        <f>IF(F5897=24,SUM(D5898:F6087),"")</f>
        <v/>
      </c>
      <c r="U5898" s="14" t="n">
        <v>0</v>
      </c>
      <c r="V5898" s="14">
        <f>IF(T5898="","",T5898-U5898)</f>
        <v/>
      </c>
      <c r="AS5898" s="13" t="n"/>
      <c r="AT5898" s="13" t="n"/>
      <c r="AU5898" s="13" t="n"/>
    </row>
    <row r="5899">
      <c r="C5899" s="13" t="n">
        <v>66</v>
      </c>
      <c r="D5899" s="13">
        <f>D2251*D1483</f>
        <v/>
      </c>
      <c r="E5899" s="13">
        <f>E2251*E1483</f>
        <v/>
      </c>
      <c r="F5899" s="13">
        <f>F2251*F1483</f>
        <v/>
      </c>
      <c r="T5899" s="14">
        <f>IF(F5898=24,SUM(D5899:F6088),"")</f>
        <v/>
      </c>
      <c r="U5899" s="14" t="n">
        <v>0</v>
      </c>
      <c r="V5899" s="14">
        <f>IF(T5899="","",T5899-U5899)</f>
        <v/>
      </c>
      <c r="AS5899" s="13" t="n"/>
      <c r="AT5899" s="13" t="n"/>
      <c r="AU5899" s="13" t="n"/>
    </row>
    <row r="5900">
      <c r="C5900" s="13" t="n">
        <v>67</v>
      </c>
      <c r="D5900" s="13">
        <f>D2252*D1484</f>
        <v/>
      </c>
      <c r="E5900" s="13">
        <f>E2252*E1484</f>
        <v/>
      </c>
      <c r="F5900" s="13">
        <f>F2252*F1484</f>
        <v/>
      </c>
      <c r="T5900" s="14">
        <f>IF(F5899=24,SUM(D5900:F6089),"")</f>
        <v/>
      </c>
      <c r="U5900" s="14" t="n">
        <v>0</v>
      </c>
      <c r="V5900" s="14">
        <f>IF(T5900="","",T5900-U5900)</f>
        <v/>
      </c>
      <c r="AS5900" s="13" t="n"/>
      <c r="AT5900" s="13" t="n"/>
      <c r="AU5900" s="13" t="n"/>
    </row>
    <row r="5901">
      <c r="C5901" s="13" t="n">
        <v>68</v>
      </c>
      <c r="D5901" s="13">
        <f>D2253*D1485</f>
        <v/>
      </c>
      <c r="E5901" s="13">
        <f>E2253*E1485</f>
        <v/>
      </c>
      <c r="F5901" s="13">
        <f>F2253*F1485</f>
        <v/>
      </c>
      <c r="T5901" s="14">
        <f>IF(F5900=24,SUM(D5901:F6090),"")</f>
        <v/>
      </c>
      <c r="U5901" s="14" t="n">
        <v>0</v>
      </c>
      <c r="V5901" s="14">
        <f>IF(T5901="","",T5901-U5901)</f>
        <v/>
      </c>
      <c r="AS5901" s="13" t="n"/>
      <c r="AT5901" s="13" t="n"/>
      <c r="AU5901" s="13" t="n"/>
    </row>
    <row r="5902">
      <c r="C5902" s="13" t="n">
        <v>69</v>
      </c>
      <c r="D5902" s="13">
        <f>D2254*D1486</f>
        <v/>
      </c>
      <c r="E5902" s="13">
        <f>E2254*E1486</f>
        <v/>
      </c>
      <c r="F5902" s="13">
        <f>F2254*F1486</f>
        <v/>
      </c>
      <c r="T5902" s="14">
        <f>IF(F5901=24,SUM(D5902:F6091),"")</f>
        <v/>
      </c>
      <c r="U5902" s="14" t="n">
        <v>0</v>
      </c>
      <c r="V5902" s="14">
        <f>IF(T5902="","",T5902-U5902)</f>
        <v/>
      </c>
      <c r="AS5902" s="13" t="n"/>
      <c r="AT5902" s="13" t="n"/>
      <c r="AU5902" s="13" t="n"/>
    </row>
    <row r="5903">
      <c r="C5903" s="13" t="n">
        <v>70</v>
      </c>
      <c r="D5903" s="13">
        <f>D2255*D1487</f>
        <v/>
      </c>
      <c r="E5903" s="13">
        <f>E2255*E1487</f>
        <v/>
      </c>
      <c r="F5903" s="13">
        <f>F2255*F1487</f>
        <v/>
      </c>
      <c r="T5903" s="14">
        <f>IF(F5902=24,SUM(D5903:F6092),"")</f>
        <v/>
      </c>
      <c r="U5903" s="14" t="n">
        <v>0</v>
      </c>
      <c r="V5903" s="14">
        <f>IF(T5903="","",T5903-U5903)</f>
        <v/>
      </c>
      <c r="AS5903" s="13" t="n"/>
      <c r="AT5903" s="13" t="n"/>
      <c r="AU5903" s="13" t="n"/>
    </row>
    <row r="5904">
      <c r="C5904" s="13" t="n">
        <v>71</v>
      </c>
      <c r="D5904" s="13">
        <f>D2256*D1488</f>
        <v/>
      </c>
      <c r="E5904" s="13">
        <f>E2256*E1488</f>
        <v/>
      </c>
      <c r="F5904" s="13">
        <f>F2256*F1488</f>
        <v/>
      </c>
      <c r="T5904" s="14">
        <f>IF(F5903=24,SUM(D5904:F6093),"")</f>
        <v/>
      </c>
      <c r="U5904" s="14" t="n">
        <v>0</v>
      </c>
      <c r="V5904" s="14">
        <f>IF(T5904="","",T5904-U5904)</f>
        <v/>
      </c>
      <c r="AS5904" s="13" t="n"/>
      <c r="AT5904" s="13" t="n"/>
      <c r="AU5904" s="13" t="n"/>
    </row>
    <row r="5905">
      <c r="C5905" s="13" t="n">
        <v>72</v>
      </c>
      <c r="D5905" s="13">
        <f>D2257*D1489</f>
        <v/>
      </c>
      <c r="E5905" s="13">
        <f>E2257*E1489</f>
        <v/>
      </c>
      <c r="F5905" s="13">
        <f>F2257*F1489</f>
        <v/>
      </c>
      <c r="T5905" s="14">
        <f>IF(F5904=24,SUM(D5905:F6094),"")</f>
        <v/>
      </c>
      <c r="U5905" s="14" t="n">
        <v>0</v>
      </c>
      <c r="V5905" s="14">
        <f>IF(T5905="","",T5905-U5905)</f>
        <v/>
      </c>
      <c r="AS5905" s="13" t="n"/>
      <c r="AT5905" s="13" t="n"/>
      <c r="AU5905" s="13" t="n"/>
    </row>
    <row r="5906">
      <c r="C5906" s="13" t="n">
        <v>73</v>
      </c>
      <c r="D5906" s="13">
        <f>D2258*D1490</f>
        <v/>
      </c>
      <c r="E5906" s="13">
        <f>E2258*E1490</f>
        <v/>
      </c>
      <c r="F5906" s="13">
        <f>F2258*F1490</f>
        <v/>
      </c>
      <c r="T5906" s="14">
        <f>IF(F5905=24,SUM(D5906:F6095),"")</f>
        <v/>
      </c>
      <c r="U5906" s="14" t="n">
        <v>0</v>
      </c>
      <c r="V5906" s="14">
        <f>IF(T5906="","",T5906-U5906)</f>
        <v/>
      </c>
      <c r="AS5906" s="13" t="n"/>
      <c r="AT5906" s="13" t="n"/>
      <c r="AU5906" s="13" t="n"/>
    </row>
    <row r="5907">
      <c r="C5907" s="13" t="n">
        <v>74</v>
      </c>
      <c r="D5907" s="13">
        <f>D2259*D1491</f>
        <v/>
      </c>
      <c r="E5907" s="13">
        <f>E2259*E1491</f>
        <v/>
      </c>
      <c r="F5907" s="13">
        <f>F2259*F1491</f>
        <v/>
      </c>
      <c r="T5907" s="14">
        <f>IF(F5906=24,SUM(D5907:F6096),"")</f>
        <v/>
      </c>
      <c r="U5907" s="14" t="n">
        <v>0</v>
      </c>
      <c r="V5907" s="14">
        <f>IF(T5907="","",T5907-U5907)</f>
        <v/>
      </c>
      <c r="AS5907" s="13" t="n"/>
      <c r="AT5907" s="13" t="n"/>
      <c r="AU5907" s="13" t="n"/>
    </row>
    <row r="5908">
      <c r="C5908" s="13" t="n">
        <v>75</v>
      </c>
      <c r="D5908" s="13">
        <f>D2260*D1492</f>
        <v/>
      </c>
      <c r="E5908" s="13">
        <f>E2260*E1492</f>
        <v/>
      </c>
      <c r="F5908" s="13">
        <f>F2260*F1492</f>
        <v/>
      </c>
      <c r="T5908" s="14">
        <f>IF(F5907=24,SUM(D5908:F6097),"")</f>
        <v/>
      </c>
      <c r="U5908" s="14" t="n">
        <v>0</v>
      </c>
      <c r="V5908" s="14">
        <f>IF(T5908="","",T5908-U5908)</f>
        <v/>
      </c>
      <c r="AS5908" s="13" t="n"/>
      <c r="AT5908" s="13" t="n"/>
      <c r="AU5908" s="13" t="n"/>
    </row>
    <row r="5909">
      <c r="C5909" s="13" t="n">
        <v>76</v>
      </c>
      <c r="D5909" s="13">
        <f>D2261*D1493</f>
        <v/>
      </c>
      <c r="E5909" s="13">
        <f>E2261*E1493</f>
        <v/>
      </c>
      <c r="F5909" s="13">
        <f>F2261*F1493</f>
        <v/>
      </c>
      <c r="T5909" s="14">
        <f>IF(F5908=24,SUM(D5909:F6098),"")</f>
        <v/>
      </c>
      <c r="U5909" s="14" t="n">
        <v>0</v>
      </c>
      <c r="V5909" s="14">
        <f>IF(T5909="","",T5909-U5909)</f>
        <v/>
      </c>
      <c r="AS5909" s="13" t="n"/>
      <c r="AT5909" s="13" t="n"/>
      <c r="AU5909" s="13" t="n"/>
    </row>
    <row r="5910">
      <c r="C5910" s="13" t="n">
        <v>77</v>
      </c>
      <c r="D5910" s="13">
        <f>D2262*D1494</f>
        <v/>
      </c>
      <c r="E5910" s="13">
        <f>E2262*E1494</f>
        <v/>
      </c>
      <c r="F5910" s="13">
        <f>F2262*F1494</f>
        <v/>
      </c>
      <c r="T5910" s="14">
        <f>IF(F5909=24,SUM(D5910:F6099),"")</f>
        <v/>
      </c>
      <c r="U5910" s="14" t="n">
        <v>0</v>
      </c>
      <c r="V5910" s="14">
        <f>IF(T5910="","",T5910-U5910)</f>
        <v/>
      </c>
      <c r="AS5910" s="13" t="n"/>
      <c r="AT5910" s="13" t="n"/>
      <c r="AU5910" s="13" t="n"/>
    </row>
    <row r="5911">
      <c r="C5911" s="13" t="n">
        <v>78</v>
      </c>
      <c r="D5911" s="13">
        <f>D2263*D1495</f>
        <v/>
      </c>
      <c r="E5911" s="13">
        <f>E2263*E1495</f>
        <v/>
      </c>
      <c r="F5911" s="13">
        <f>F2263*F1495</f>
        <v/>
      </c>
      <c r="T5911" s="14">
        <f>IF(F5910=24,SUM(D5911:F6100),"")</f>
        <v/>
      </c>
      <c r="U5911" s="14" t="n">
        <v>0</v>
      </c>
      <c r="V5911" s="14">
        <f>IF(T5911="","",T5911-U5911)</f>
        <v/>
      </c>
      <c r="AS5911" s="13" t="n"/>
      <c r="AT5911" s="13" t="n"/>
      <c r="AU5911" s="13" t="n"/>
    </row>
    <row r="5912">
      <c r="C5912" s="13" t="n">
        <v>79</v>
      </c>
      <c r="D5912" s="13">
        <f>D2264*D1496</f>
        <v/>
      </c>
      <c r="E5912" s="13">
        <f>E2264*E1496</f>
        <v/>
      </c>
      <c r="F5912" s="13">
        <f>F2264*F1496</f>
        <v/>
      </c>
      <c r="T5912" s="14">
        <f>IF(F5911=24,SUM(D5912:F6101),"")</f>
        <v/>
      </c>
      <c r="U5912" s="14" t="n">
        <v>0</v>
      </c>
      <c r="V5912" s="14">
        <f>IF(T5912="","",T5912-U5912)</f>
        <v/>
      </c>
      <c r="AS5912" s="13" t="n"/>
      <c r="AT5912" s="13" t="n"/>
      <c r="AU5912" s="13" t="n"/>
    </row>
    <row r="5913">
      <c r="C5913" s="13" t="n">
        <v>80</v>
      </c>
      <c r="D5913" s="13">
        <f>D2265*D1497</f>
        <v/>
      </c>
      <c r="E5913" s="13">
        <f>E2265*E1497</f>
        <v/>
      </c>
      <c r="F5913" s="13">
        <f>F2265*F1497</f>
        <v/>
      </c>
      <c r="T5913" s="14">
        <f>IF(F5912=24,SUM(D5913:F6102),"")</f>
        <v/>
      </c>
      <c r="U5913" s="14" t="n">
        <v>0</v>
      </c>
      <c r="V5913" s="14">
        <f>IF(T5913="","",T5913-U5913)</f>
        <v/>
      </c>
      <c r="AS5913" s="13" t="n"/>
      <c r="AT5913" s="13" t="n"/>
      <c r="AU5913" s="13" t="n"/>
    </row>
    <row r="5914">
      <c r="C5914" s="13" t="n">
        <v>81</v>
      </c>
      <c r="D5914" s="13">
        <f>D2266*D1498</f>
        <v/>
      </c>
      <c r="E5914" s="13">
        <f>E2266*E1498</f>
        <v/>
      </c>
      <c r="F5914" s="13">
        <f>F2266*F1498</f>
        <v/>
      </c>
      <c r="T5914" s="14">
        <f>IF(F5913=24,SUM(D5914:F6103),"")</f>
        <v/>
      </c>
      <c r="U5914" s="14" t="n">
        <v>0</v>
      </c>
      <c r="V5914" s="14">
        <f>IF(T5914="","",T5914-U5914)</f>
        <v/>
      </c>
      <c r="AS5914" s="13" t="n"/>
      <c r="AT5914" s="13" t="n"/>
      <c r="AU5914" s="13" t="n"/>
    </row>
    <row r="5915">
      <c r="C5915" s="13" t="n">
        <v>82</v>
      </c>
      <c r="D5915" s="13">
        <f>D2267*D1499</f>
        <v/>
      </c>
      <c r="E5915" s="13">
        <f>E2267*E1499</f>
        <v/>
      </c>
      <c r="F5915" s="13">
        <f>F2267*F1499</f>
        <v/>
      </c>
      <c r="T5915" s="14">
        <f>IF(F5914=24,SUM(D5915:F6104),"")</f>
        <v/>
      </c>
      <c r="U5915" s="14" t="n">
        <v>0</v>
      </c>
      <c r="V5915" s="14">
        <f>IF(T5915="","",T5915-U5915)</f>
        <v/>
      </c>
      <c r="AS5915" s="13" t="n"/>
      <c r="AT5915" s="13" t="n"/>
      <c r="AU5915" s="13" t="n"/>
    </row>
    <row r="5916">
      <c r="C5916" s="13" t="n">
        <v>83</v>
      </c>
      <c r="D5916" s="13">
        <f>D2268*D1500</f>
        <v/>
      </c>
      <c r="E5916" s="13">
        <f>E2268*E1500</f>
        <v/>
      </c>
      <c r="F5916" s="13">
        <f>F2268*F1500</f>
        <v/>
      </c>
      <c r="T5916" s="14">
        <f>IF(F5915=24,SUM(D5916:F6105),"")</f>
        <v/>
      </c>
      <c r="U5916" s="14" t="n">
        <v>0</v>
      </c>
      <c r="V5916" s="14">
        <f>IF(T5916="","",T5916-U5916)</f>
        <v/>
      </c>
      <c r="AS5916" s="13" t="n"/>
      <c r="AT5916" s="13" t="n"/>
      <c r="AU5916" s="13" t="n"/>
    </row>
    <row r="5917">
      <c r="C5917" s="13" t="n">
        <v>84</v>
      </c>
      <c r="D5917" s="13">
        <f>D2269*D1501</f>
        <v/>
      </c>
      <c r="E5917" s="13">
        <f>E2269*E1501</f>
        <v/>
      </c>
      <c r="F5917" s="13">
        <f>F2269*F1501</f>
        <v/>
      </c>
      <c r="T5917" s="14">
        <f>IF(F5916=24,SUM(D5917:F6106),"")</f>
        <v/>
      </c>
      <c r="U5917" s="14" t="n">
        <v>0</v>
      </c>
      <c r="V5917" s="14">
        <f>IF(T5917="","",T5917-U5917)</f>
        <v/>
      </c>
      <c r="AS5917" s="13" t="n"/>
      <c r="AT5917" s="13" t="n"/>
      <c r="AU5917" s="13" t="n"/>
    </row>
    <row r="5918">
      <c r="C5918" s="13" t="n">
        <v>85</v>
      </c>
      <c r="D5918" s="13">
        <f>D2270*D1502</f>
        <v/>
      </c>
      <c r="E5918" s="13">
        <f>E2270*E1502</f>
        <v/>
      </c>
      <c r="F5918" s="13">
        <f>F2270*F1502</f>
        <v/>
      </c>
      <c r="T5918" s="14">
        <f>IF(F5917=24,SUM(D5918:F6107),"")</f>
        <v/>
      </c>
      <c r="U5918" s="14" t="n">
        <v>0</v>
      </c>
      <c r="V5918" s="14">
        <f>IF(T5918="","",T5918-U5918)</f>
        <v/>
      </c>
      <c r="AS5918" s="13" t="n"/>
      <c r="AT5918" s="13" t="n"/>
      <c r="AU5918" s="13" t="n"/>
    </row>
    <row r="5919">
      <c r="C5919" s="13" t="n">
        <v>86</v>
      </c>
      <c r="D5919" s="13">
        <f>D2271*D1503</f>
        <v/>
      </c>
      <c r="E5919" s="13">
        <f>E2271*E1503</f>
        <v/>
      </c>
      <c r="F5919" s="13">
        <f>F2271*F1503</f>
        <v/>
      </c>
      <c r="T5919" s="14">
        <f>IF(F5918=24,SUM(D5919:F6108),"")</f>
        <v/>
      </c>
      <c r="U5919" s="14" t="n">
        <v>0</v>
      </c>
      <c r="V5919" s="14">
        <f>IF(T5919="","",T5919-U5919)</f>
        <v/>
      </c>
      <c r="AS5919" s="13" t="n"/>
      <c r="AT5919" s="13" t="n"/>
      <c r="AU5919" s="13" t="n"/>
    </row>
    <row r="5920">
      <c r="C5920" s="13" t="n">
        <v>87</v>
      </c>
      <c r="D5920" s="13">
        <f>D2272*D1504</f>
        <v/>
      </c>
      <c r="E5920" s="13">
        <f>E2272*E1504</f>
        <v/>
      </c>
      <c r="F5920" s="13">
        <f>F2272*F1504</f>
        <v/>
      </c>
      <c r="T5920" s="14">
        <f>IF(F5919=24,SUM(D5920:F6109),"")</f>
        <v/>
      </c>
      <c r="U5920" s="14" t="n">
        <v>0</v>
      </c>
      <c r="V5920" s="14">
        <f>IF(T5920="","",T5920-U5920)</f>
        <v/>
      </c>
      <c r="AS5920" s="13" t="n"/>
      <c r="AT5920" s="13" t="n"/>
      <c r="AU5920" s="13" t="n"/>
    </row>
    <row r="5921">
      <c r="C5921" s="13" t="n">
        <v>88</v>
      </c>
      <c r="D5921" s="13">
        <f>D2273*D1505</f>
        <v/>
      </c>
      <c r="E5921" s="13">
        <f>E2273*E1505</f>
        <v/>
      </c>
      <c r="F5921" s="13">
        <f>F2273*F1505</f>
        <v/>
      </c>
      <c r="T5921" s="14">
        <f>IF(F5920=24,SUM(D5921:F6110),"")</f>
        <v/>
      </c>
      <c r="U5921" s="14" t="n">
        <v>0</v>
      </c>
      <c r="V5921" s="14">
        <f>IF(T5921="","",T5921-U5921)</f>
        <v/>
      </c>
      <c r="AS5921" s="13" t="n"/>
      <c r="AT5921" s="13" t="n"/>
      <c r="AU5921" s="13" t="n"/>
    </row>
    <row r="5922">
      <c r="C5922" s="13" t="n">
        <v>89</v>
      </c>
      <c r="D5922" s="13">
        <f>D2274*D1506</f>
        <v/>
      </c>
      <c r="E5922" s="13">
        <f>E2274*E1506</f>
        <v/>
      </c>
      <c r="F5922" s="13">
        <f>F2274*F1506</f>
        <v/>
      </c>
      <c r="T5922" s="14">
        <f>IF(F5921=24,SUM(D5922:F6111),"")</f>
        <v/>
      </c>
      <c r="U5922" s="14" t="n">
        <v>0</v>
      </c>
      <c r="V5922" s="14">
        <f>IF(T5922="","",T5922-U5922)</f>
        <v/>
      </c>
      <c r="AS5922" s="13" t="n"/>
      <c r="AT5922" s="13" t="n"/>
      <c r="AU5922" s="13" t="n"/>
    </row>
    <row r="5923">
      <c r="C5923" s="13" t="n">
        <v>90</v>
      </c>
      <c r="D5923" s="13">
        <f>D2275*D1507</f>
        <v/>
      </c>
      <c r="E5923" s="13">
        <f>E2275*E1507</f>
        <v/>
      </c>
      <c r="F5923" s="13">
        <f>F2275*F1507</f>
        <v/>
      </c>
      <c r="T5923" s="14">
        <f>IF(F5922=24,SUM(D5923:F6112),"")</f>
        <v/>
      </c>
      <c r="U5923" s="14" t="n">
        <v>0</v>
      </c>
      <c r="V5923" s="14">
        <f>IF(T5923="","",T5923-U5923)</f>
        <v/>
      </c>
      <c r="AS5923" s="13" t="n"/>
      <c r="AT5923" s="13" t="n"/>
      <c r="AU5923" s="13" t="n"/>
    </row>
    <row r="5924">
      <c r="C5924" s="13" t="n">
        <v>91</v>
      </c>
      <c r="D5924" s="13">
        <f>D2276*D1508</f>
        <v/>
      </c>
      <c r="E5924" s="13">
        <f>E2276*E1508</f>
        <v/>
      </c>
      <c r="F5924" s="13">
        <f>F2276*F1508</f>
        <v/>
      </c>
      <c r="T5924" s="14">
        <f>IF(F5923=24,SUM(D5924:F6113),"")</f>
        <v/>
      </c>
      <c r="U5924" s="14" t="n">
        <v>0</v>
      </c>
      <c r="V5924" s="14">
        <f>IF(T5924="","",T5924-U5924)</f>
        <v/>
      </c>
      <c r="AS5924" s="13" t="n"/>
      <c r="AT5924" s="13" t="n"/>
      <c r="AU5924" s="13" t="n"/>
    </row>
    <row r="5925">
      <c r="C5925" s="13" t="n">
        <v>92</v>
      </c>
      <c r="D5925" s="13">
        <f>D2277*D1509</f>
        <v/>
      </c>
      <c r="E5925" s="13">
        <f>E2277*E1509</f>
        <v/>
      </c>
      <c r="F5925" s="13">
        <f>F2277*F1509</f>
        <v/>
      </c>
      <c r="T5925" s="14">
        <f>IF(F5924=24,SUM(D5925:F6114),"")</f>
        <v/>
      </c>
      <c r="U5925" s="14" t="n">
        <v>0</v>
      </c>
      <c r="V5925" s="14">
        <f>IF(T5925="","",T5925-U5925)</f>
        <v/>
      </c>
      <c r="AS5925" s="13" t="n"/>
      <c r="AT5925" s="13" t="n"/>
      <c r="AU5925" s="13" t="n"/>
    </row>
    <row r="5926">
      <c r="C5926" s="13" t="n">
        <v>93</v>
      </c>
      <c r="D5926" s="13">
        <f>D2278*D1510</f>
        <v/>
      </c>
      <c r="E5926" s="13">
        <f>E2278*E1510</f>
        <v/>
      </c>
      <c r="F5926" s="13">
        <f>F2278*F1510</f>
        <v/>
      </c>
      <c r="T5926" s="14">
        <f>IF(F5925=24,SUM(D5926:F6115),"")</f>
        <v/>
      </c>
      <c r="U5926" s="14" t="n">
        <v>0</v>
      </c>
      <c r="V5926" s="14">
        <f>IF(T5926="","",T5926-U5926)</f>
        <v/>
      </c>
      <c r="AS5926" s="13" t="n"/>
      <c r="AT5926" s="13" t="n"/>
      <c r="AU5926" s="13" t="n"/>
    </row>
    <row r="5927">
      <c r="C5927" s="13" t="n">
        <v>94</v>
      </c>
      <c r="D5927" s="13">
        <f>D2279*D1511</f>
        <v/>
      </c>
      <c r="E5927" s="13">
        <f>E2279*E1511</f>
        <v/>
      </c>
      <c r="F5927" s="13">
        <f>F2279*F1511</f>
        <v/>
      </c>
      <c r="T5927" s="14">
        <f>IF(F5926=24,SUM(D5927:F6116),"")</f>
        <v/>
      </c>
      <c r="U5927" s="14" t="n">
        <v>0</v>
      </c>
      <c r="V5927" s="14">
        <f>IF(T5927="","",T5927-U5927)</f>
        <v/>
      </c>
      <c r="AS5927" s="13" t="n"/>
      <c r="AT5927" s="13" t="n"/>
      <c r="AU5927" s="13" t="n"/>
    </row>
    <row r="5928">
      <c r="C5928" s="13" t="n">
        <v>95</v>
      </c>
      <c r="D5928" s="13">
        <f>D2280*D1512</f>
        <v/>
      </c>
      <c r="E5928" s="13">
        <f>E2280*E1512</f>
        <v/>
      </c>
      <c r="F5928" s="13">
        <f>F2280*F1512</f>
        <v/>
      </c>
      <c r="T5928" s="14">
        <f>IF(F5927=24,SUM(D5928:F6117),"")</f>
        <v/>
      </c>
      <c r="U5928" s="14" t="n">
        <v>0</v>
      </c>
      <c r="V5928" s="14">
        <f>IF(T5928="","",T5928-U5928)</f>
        <v/>
      </c>
      <c r="AS5928" s="13" t="n"/>
      <c r="AT5928" s="13" t="n"/>
      <c r="AU5928" s="13" t="n"/>
    </row>
    <row r="5929">
      <c r="C5929" s="13" t="n">
        <v>96</v>
      </c>
      <c r="D5929" s="13">
        <f>D2281*D1513</f>
        <v/>
      </c>
      <c r="E5929" s="13">
        <f>E2281*E1513</f>
        <v/>
      </c>
      <c r="F5929" s="13">
        <f>F2281*F1513</f>
        <v/>
      </c>
      <c r="T5929" s="14">
        <f>IF(F5928=24,SUM(D5929:F6118),"")</f>
        <v/>
      </c>
      <c r="U5929" s="14" t="n">
        <v>0</v>
      </c>
      <c r="V5929" s="14">
        <f>IF(T5929="","",T5929-U5929)</f>
        <v/>
      </c>
      <c r="AS5929" s="13" t="n"/>
      <c r="AT5929" s="13" t="n"/>
      <c r="AU5929" s="13" t="n"/>
    </row>
    <row r="5930">
      <c r="C5930" s="13" t="n">
        <v>97</v>
      </c>
      <c r="D5930" s="13">
        <f>D2282*D1514</f>
        <v/>
      </c>
      <c r="E5930" s="13">
        <f>E2282*E1514</f>
        <v/>
      </c>
      <c r="F5930" s="13">
        <f>F2282*F1514</f>
        <v/>
      </c>
      <c r="T5930" s="14">
        <f>IF(F5929=24,SUM(D5930:F6119),"")</f>
        <v/>
      </c>
      <c r="U5930" s="14" t="n">
        <v>0</v>
      </c>
      <c r="V5930" s="14">
        <f>IF(T5930="","",T5930-U5930)</f>
        <v/>
      </c>
      <c r="AS5930" s="13" t="n"/>
      <c r="AT5930" s="13" t="n"/>
      <c r="AU5930" s="13" t="n"/>
    </row>
    <row r="5931">
      <c r="C5931" s="13" t="n">
        <v>98</v>
      </c>
      <c r="D5931" s="13">
        <f>D2283*D1515</f>
        <v/>
      </c>
      <c r="E5931" s="13">
        <f>E2283*E1515</f>
        <v/>
      </c>
      <c r="F5931" s="13">
        <f>F2283*F1515</f>
        <v/>
      </c>
      <c r="T5931" s="14">
        <f>IF(F5930=24,SUM(D5931:F6120),"")</f>
        <v/>
      </c>
      <c r="U5931" s="14" t="n">
        <v>0</v>
      </c>
      <c r="V5931" s="14">
        <f>IF(T5931="","",T5931-U5931)</f>
        <v/>
      </c>
      <c r="AS5931" s="13" t="n"/>
      <c r="AT5931" s="13" t="n"/>
      <c r="AU5931" s="13" t="n"/>
    </row>
    <row r="5932">
      <c r="C5932" s="13" t="n">
        <v>99</v>
      </c>
      <c r="D5932" s="13">
        <f>D2284*D1516</f>
        <v/>
      </c>
      <c r="E5932" s="13">
        <f>E2284*E1516</f>
        <v/>
      </c>
      <c r="F5932" s="13">
        <f>F2284*F1516</f>
        <v/>
      </c>
      <c r="T5932" s="14">
        <f>IF(F5931=24,SUM(D5932:F6121),"")</f>
        <v/>
      </c>
      <c r="U5932" s="14" t="n">
        <v>0</v>
      </c>
      <c r="V5932" s="14">
        <f>IF(T5932="","",T5932-U5932)</f>
        <v/>
      </c>
      <c r="AS5932" s="13" t="n"/>
      <c r="AT5932" s="13" t="n"/>
      <c r="AU5932" s="13" t="n"/>
    </row>
    <row r="5933">
      <c r="C5933" s="13" t="n">
        <v>100</v>
      </c>
      <c r="D5933" s="13">
        <f>D2285*D1517</f>
        <v/>
      </c>
      <c r="E5933" s="13">
        <f>E2285*E1517</f>
        <v/>
      </c>
      <c r="F5933" s="13">
        <f>F2285*F1517</f>
        <v/>
      </c>
      <c r="T5933" s="14">
        <f>IF(F5932=24,SUM(D5933:F6122),"")</f>
        <v/>
      </c>
      <c r="U5933" s="14" t="n">
        <v>0</v>
      </c>
      <c r="V5933" s="14">
        <f>IF(T5933="","",T5933-U5933)</f>
        <v/>
      </c>
      <c r="AS5933" s="13" t="n"/>
      <c r="AT5933" s="13" t="n"/>
      <c r="AU5933" s="13" t="n"/>
    </row>
    <row r="5934">
      <c r="C5934" s="13" t="n">
        <v>101</v>
      </c>
      <c r="D5934" s="13">
        <f>D2286*D1518</f>
        <v/>
      </c>
      <c r="E5934" s="13">
        <f>E2286*E1518</f>
        <v/>
      </c>
      <c r="F5934" s="13">
        <f>F2286*F1518</f>
        <v/>
      </c>
      <c r="T5934" s="14">
        <f>IF(F5933=24,SUM(D5934:F6123),"")</f>
        <v/>
      </c>
      <c r="U5934" s="14" t="n">
        <v>0</v>
      </c>
      <c r="V5934" s="14">
        <f>IF(T5934="","",T5934-U5934)</f>
        <v/>
      </c>
      <c r="AS5934" s="13" t="n"/>
      <c r="AT5934" s="13" t="n"/>
      <c r="AU5934" s="13" t="n"/>
    </row>
    <row r="5935">
      <c r="C5935" s="13" t="n">
        <v>102</v>
      </c>
      <c r="D5935" s="13">
        <f>D2287*D1519</f>
        <v/>
      </c>
      <c r="E5935" s="13">
        <f>E2287*E1519</f>
        <v/>
      </c>
      <c r="F5935" s="13">
        <f>F2287*F1519</f>
        <v/>
      </c>
      <c r="T5935" s="14">
        <f>IF(F5934=24,SUM(D5935:F6124),"")</f>
        <v/>
      </c>
      <c r="U5935" s="14" t="n">
        <v>0</v>
      </c>
      <c r="V5935" s="14">
        <f>IF(T5935="","",T5935-U5935)</f>
        <v/>
      </c>
      <c r="AS5935" s="13" t="n"/>
      <c r="AT5935" s="13" t="n"/>
      <c r="AU5935" s="13" t="n"/>
    </row>
    <row r="5936">
      <c r="C5936" s="13" t="n">
        <v>103</v>
      </c>
      <c r="D5936" s="13">
        <f>D2288*D1520</f>
        <v/>
      </c>
      <c r="E5936" s="13">
        <f>E2288*E1520</f>
        <v/>
      </c>
      <c r="F5936" s="13">
        <f>F2288*F1520</f>
        <v/>
      </c>
      <c r="T5936" s="14">
        <f>IF(F5935=24,SUM(D5936:F6125),"")</f>
        <v/>
      </c>
      <c r="U5936" s="14" t="n">
        <v>0</v>
      </c>
      <c r="V5936" s="14">
        <f>IF(T5936="","",T5936-U5936)</f>
        <v/>
      </c>
      <c r="AS5936" s="13" t="n"/>
      <c r="AT5936" s="13" t="n"/>
      <c r="AU5936" s="13" t="n"/>
    </row>
    <row r="5937">
      <c r="C5937" s="13" t="n">
        <v>104</v>
      </c>
      <c r="D5937" s="13">
        <f>D2289*D1521</f>
        <v/>
      </c>
      <c r="E5937" s="13">
        <f>E2289*E1521</f>
        <v/>
      </c>
      <c r="F5937" s="13">
        <f>F2289*F1521</f>
        <v/>
      </c>
      <c r="T5937" s="14">
        <f>IF(F5936=24,SUM(D5937:F6126),"")</f>
        <v/>
      </c>
      <c r="U5937" s="14" t="n">
        <v>0</v>
      </c>
      <c r="V5937" s="14">
        <f>IF(T5937="","",T5937-U5937)</f>
        <v/>
      </c>
      <c r="AS5937" s="13" t="n"/>
      <c r="AT5937" s="13" t="n"/>
      <c r="AU5937" s="13" t="n"/>
    </row>
    <row r="5938">
      <c r="C5938" s="13" t="n">
        <v>105</v>
      </c>
      <c r="D5938" s="13">
        <f>D2290*D1522</f>
        <v/>
      </c>
      <c r="E5938" s="13">
        <f>E2290*E1522</f>
        <v/>
      </c>
      <c r="F5938" s="13">
        <f>F2290*F1522</f>
        <v/>
      </c>
      <c r="T5938" s="14">
        <f>IF(F5937=24,SUM(D5938:F6127),"")</f>
        <v/>
      </c>
      <c r="U5938" s="14" t="n">
        <v>0</v>
      </c>
      <c r="V5938" s="14">
        <f>IF(T5938="","",T5938-U5938)</f>
        <v/>
      </c>
      <c r="AS5938" s="13" t="n"/>
      <c r="AT5938" s="13" t="n"/>
      <c r="AU5938" s="13" t="n"/>
    </row>
    <row r="5939">
      <c r="C5939" s="13" t="n">
        <v>106</v>
      </c>
      <c r="D5939" s="13">
        <f>D2291*D1523</f>
        <v/>
      </c>
      <c r="E5939" s="13">
        <f>E2291*E1523</f>
        <v/>
      </c>
      <c r="F5939" s="13">
        <f>F2291*F1523</f>
        <v/>
      </c>
      <c r="T5939" s="14">
        <f>IF(F5938=24,SUM(D5939:F6128),"")</f>
        <v/>
      </c>
      <c r="U5939" s="14" t="n">
        <v>0</v>
      </c>
      <c r="V5939" s="14">
        <f>IF(T5939="","",T5939-U5939)</f>
        <v/>
      </c>
      <c r="AS5939" s="13" t="n"/>
      <c r="AT5939" s="13" t="n"/>
      <c r="AU5939" s="13" t="n"/>
    </row>
    <row r="5940">
      <c r="C5940" s="13" t="n">
        <v>107</v>
      </c>
      <c r="D5940" s="13">
        <f>D2292*D1524</f>
        <v/>
      </c>
      <c r="E5940" s="13">
        <f>E2292*E1524</f>
        <v/>
      </c>
      <c r="F5940" s="13">
        <f>F2292*F1524</f>
        <v/>
      </c>
      <c r="T5940" s="14">
        <f>IF(F5939=24,SUM(D5940:F6129),"")</f>
        <v/>
      </c>
      <c r="U5940" s="14" t="n">
        <v>0</v>
      </c>
      <c r="V5940" s="14">
        <f>IF(T5940="","",T5940-U5940)</f>
        <v/>
      </c>
      <c r="AS5940" s="13" t="n"/>
      <c r="AT5940" s="13" t="n"/>
      <c r="AU5940" s="13" t="n"/>
    </row>
    <row r="5941">
      <c r="C5941" s="13" t="n">
        <v>108</v>
      </c>
      <c r="D5941" s="13">
        <f>D2293*D1525</f>
        <v/>
      </c>
      <c r="E5941" s="13">
        <f>E2293*E1525</f>
        <v/>
      </c>
      <c r="F5941" s="13">
        <f>F2293*F1525</f>
        <v/>
      </c>
      <c r="T5941" s="14">
        <f>IF(F5940=24,SUM(D5941:F6130),"")</f>
        <v/>
      </c>
      <c r="U5941" s="14" t="n">
        <v>0</v>
      </c>
      <c r="V5941" s="14">
        <f>IF(T5941="","",T5941-U5941)</f>
        <v/>
      </c>
      <c r="AS5941" s="13" t="n"/>
      <c r="AT5941" s="13" t="n"/>
      <c r="AU5941" s="13" t="n"/>
    </row>
    <row r="5942">
      <c r="C5942" s="13" t="n">
        <v>109</v>
      </c>
      <c r="D5942" s="13">
        <f>D2294*D1526</f>
        <v/>
      </c>
      <c r="E5942" s="13">
        <f>E2294*E1526</f>
        <v/>
      </c>
      <c r="F5942" s="13">
        <f>F2294*F1526</f>
        <v/>
      </c>
      <c r="T5942" s="14">
        <f>IF(F5941=24,SUM(D5942:F6131),"")</f>
        <v/>
      </c>
      <c r="U5942" s="14" t="n">
        <v>0</v>
      </c>
      <c r="V5942" s="14">
        <f>IF(T5942="","",T5942-U5942)</f>
        <v/>
      </c>
      <c r="AS5942" s="13" t="n"/>
      <c r="AT5942" s="13" t="n"/>
      <c r="AU5942" s="13" t="n"/>
    </row>
    <row r="5943">
      <c r="C5943" s="13" t="n">
        <v>110</v>
      </c>
      <c r="D5943" s="13">
        <f>D2295*D1527</f>
        <v/>
      </c>
      <c r="E5943" s="13">
        <f>E2295*E1527</f>
        <v/>
      </c>
      <c r="F5943" s="13">
        <f>F2295*F1527</f>
        <v/>
      </c>
      <c r="T5943" s="14">
        <f>IF(F5942=24,SUM(D5943:F6132),"")</f>
        <v/>
      </c>
      <c r="U5943" s="14" t="n">
        <v>0</v>
      </c>
      <c r="V5943" s="14">
        <f>IF(T5943="","",T5943-U5943)</f>
        <v/>
      </c>
      <c r="AS5943" s="13" t="n"/>
      <c r="AT5943" s="13" t="n"/>
      <c r="AU5943" s="13" t="n"/>
    </row>
    <row r="5944">
      <c r="C5944" s="13" t="n">
        <v>111</v>
      </c>
      <c r="D5944" s="13">
        <f>D2296*D1528</f>
        <v/>
      </c>
      <c r="E5944" s="13">
        <f>E2296*E1528</f>
        <v/>
      </c>
      <c r="F5944" s="13">
        <f>F2296*F1528</f>
        <v/>
      </c>
      <c r="T5944" s="14">
        <f>IF(F5943=24,SUM(D5944:F6133),"")</f>
        <v/>
      </c>
      <c r="U5944" s="14" t="n">
        <v>0</v>
      </c>
      <c r="V5944" s="14">
        <f>IF(T5944="","",T5944-U5944)</f>
        <v/>
      </c>
      <c r="AS5944" s="13" t="n"/>
      <c r="AT5944" s="13" t="n"/>
      <c r="AU5944" s="13" t="n"/>
    </row>
    <row r="5945">
      <c r="C5945" s="13" t="n">
        <v>112</v>
      </c>
      <c r="D5945" s="13">
        <f>D2297*D1529</f>
        <v/>
      </c>
      <c r="E5945" s="13">
        <f>E2297*E1529</f>
        <v/>
      </c>
      <c r="F5945" s="13">
        <f>F2297*F1529</f>
        <v/>
      </c>
      <c r="T5945" s="14">
        <f>IF(F5944=24,SUM(D5945:F6134),"")</f>
        <v/>
      </c>
      <c r="U5945" s="14" t="n">
        <v>0</v>
      </c>
      <c r="V5945" s="14">
        <f>IF(T5945="","",T5945-U5945)</f>
        <v/>
      </c>
      <c r="AS5945" s="13" t="n"/>
      <c r="AT5945" s="13" t="n"/>
      <c r="AU5945" s="13" t="n"/>
    </row>
    <row r="5946">
      <c r="C5946" s="13" t="n">
        <v>113</v>
      </c>
      <c r="D5946" s="13">
        <f>D2298*D1530</f>
        <v/>
      </c>
      <c r="E5946" s="13">
        <f>E2298*E1530</f>
        <v/>
      </c>
      <c r="F5946" s="13">
        <f>F2298*F1530</f>
        <v/>
      </c>
      <c r="T5946" s="14">
        <f>IF(F5945=24,SUM(D5946:F6135),"")</f>
        <v/>
      </c>
      <c r="U5946" s="14" t="n">
        <v>0</v>
      </c>
      <c r="V5946" s="14">
        <f>IF(T5946="","",T5946-U5946)</f>
        <v/>
      </c>
      <c r="AS5946" s="13" t="n"/>
      <c r="AT5946" s="13" t="n"/>
      <c r="AU5946" s="13" t="n"/>
    </row>
    <row r="5947">
      <c r="C5947" s="13" t="n">
        <v>114</v>
      </c>
      <c r="D5947" s="13">
        <f>D2299*D1531</f>
        <v/>
      </c>
      <c r="E5947" s="13">
        <f>E2299*E1531</f>
        <v/>
      </c>
      <c r="F5947" s="13">
        <f>F2299*F1531</f>
        <v/>
      </c>
      <c r="T5947" s="14">
        <f>IF(F5946=24,SUM(D5947:F6136),"")</f>
        <v/>
      </c>
      <c r="U5947" s="14" t="n">
        <v>0</v>
      </c>
      <c r="V5947" s="14">
        <f>IF(T5947="","",T5947-U5947)</f>
        <v/>
      </c>
      <c r="AS5947" s="13" t="n"/>
      <c r="AT5947" s="13" t="n"/>
      <c r="AU5947" s="13" t="n"/>
    </row>
    <row r="5948">
      <c r="C5948" s="13" t="n">
        <v>115</v>
      </c>
      <c r="D5948" s="13">
        <f>D2300*D1532</f>
        <v/>
      </c>
      <c r="E5948" s="13">
        <f>E2300*E1532</f>
        <v/>
      </c>
      <c r="F5948" s="13">
        <f>F2300*F1532</f>
        <v/>
      </c>
      <c r="T5948" s="14">
        <f>IF(F5947=24,SUM(D5948:F6137),"")</f>
        <v/>
      </c>
      <c r="U5948" s="14" t="n">
        <v>0</v>
      </c>
      <c r="V5948" s="14">
        <f>IF(T5948="","",T5948-U5948)</f>
        <v/>
      </c>
      <c r="AS5948" s="13" t="n"/>
      <c r="AT5948" s="13" t="n"/>
      <c r="AU5948" s="13" t="n"/>
    </row>
    <row r="5949">
      <c r="C5949" s="13" t="n">
        <v>116</v>
      </c>
      <c r="D5949" s="13">
        <f>D2301*D1533</f>
        <v/>
      </c>
      <c r="E5949" s="13">
        <f>E2301*E1533</f>
        <v/>
      </c>
      <c r="F5949" s="13">
        <f>F2301*F1533</f>
        <v/>
      </c>
      <c r="T5949" s="14">
        <f>IF(F5948=24,SUM(D5949:F6138),"")</f>
        <v/>
      </c>
      <c r="U5949" s="14" t="n">
        <v>0</v>
      </c>
      <c r="V5949" s="14">
        <f>IF(T5949="","",T5949-U5949)</f>
        <v/>
      </c>
      <c r="AS5949" s="13" t="n"/>
      <c r="AT5949" s="13" t="n"/>
      <c r="AU5949" s="13" t="n"/>
    </row>
    <row r="5950">
      <c r="C5950" s="13" t="n">
        <v>117</v>
      </c>
      <c r="D5950" s="13">
        <f>D2302*D1534</f>
        <v/>
      </c>
      <c r="E5950" s="13">
        <f>E2302*E1534</f>
        <v/>
      </c>
      <c r="F5950" s="13">
        <f>F2302*F1534</f>
        <v/>
      </c>
      <c r="T5950" s="14">
        <f>IF(F5949=24,SUM(D5950:F6139),"")</f>
        <v/>
      </c>
      <c r="U5950" s="14" t="n">
        <v>0</v>
      </c>
      <c r="V5950" s="14">
        <f>IF(T5950="","",T5950-U5950)</f>
        <v/>
      </c>
      <c r="AS5950" s="13" t="n"/>
      <c r="AT5950" s="13" t="n"/>
      <c r="AU5950" s="13" t="n"/>
    </row>
    <row r="5951">
      <c r="C5951" s="13" t="n">
        <v>118</v>
      </c>
      <c r="D5951" s="13">
        <f>D2303*D1535</f>
        <v/>
      </c>
      <c r="E5951" s="13">
        <f>E2303*E1535</f>
        <v/>
      </c>
      <c r="F5951" s="13">
        <f>F2303*F1535</f>
        <v/>
      </c>
      <c r="T5951" s="14">
        <f>IF(F5950=24,SUM(D5951:F6140),"")</f>
        <v/>
      </c>
      <c r="U5951" s="14" t="n">
        <v>0</v>
      </c>
      <c r="V5951" s="14">
        <f>IF(T5951="","",T5951-U5951)</f>
        <v/>
      </c>
      <c r="AS5951" s="13" t="n"/>
      <c r="AT5951" s="13" t="n"/>
      <c r="AU5951" s="13" t="n"/>
    </row>
    <row r="5952">
      <c r="C5952" s="13" t="n">
        <v>119</v>
      </c>
      <c r="D5952" s="13">
        <f>D2304*D1536</f>
        <v/>
      </c>
      <c r="E5952" s="13">
        <f>E2304*E1536</f>
        <v/>
      </c>
      <c r="F5952" s="13">
        <f>F2304*F1536</f>
        <v/>
      </c>
      <c r="T5952" s="14">
        <f>IF(F5951=24,SUM(D5952:F6141),"")</f>
        <v/>
      </c>
      <c r="U5952" s="14" t="n">
        <v>0</v>
      </c>
      <c r="V5952" s="14">
        <f>IF(T5952="","",T5952-U5952)</f>
        <v/>
      </c>
      <c r="AS5952" s="13" t="n"/>
      <c r="AT5952" s="13" t="n"/>
      <c r="AU5952" s="13" t="n"/>
    </row>
    <row r="5953">
      <c r="C5953" s="13" t="n">
        <v>120</v>
      </c>
      <c r="D5953" s="13">
        <f>D2305*D1537</f>
        <v/>
      </c>
      <c r="E5953" s="13">
        <f>E2305*E1537</f>
        <v/>
      </c>
      <c r="F5953" s="13">
        <f>F2305*F1537</f>
        <v/>
      </c>
      <c r="T5953" s="14">
        <f>IF(F5952=24,SUM(D5953:F6142),"")</f>
        <v/>
      </c>
      <c r="U5953" s="14" t="n">
        <v>0</v>
      </c>
      <c r="V5953" s="14">
        <f>IF(T5953="","",T5953-U5953)</f>
        <v/>
      </c>
      <c r="AS5953" s="13" t="n"/>
      <c r="AT5953" s="13" t="n"/>
      <c r="AU5953" s="13" t="n"/>
    </row>
    <row r="5954">
      <c r="C5954" s="13" t="n">
        <v>121</v>
      </c>
      <c r="D5954" s="13">
        <f>D2306*D1538</f>
        <v/>
      </c>
      <c r="E5954" s="13">
        <f>E2306*E1538</f>
        <v/>
      </c>
      <c r="F5954" s="13">
        <f>F2306*F1538</f>
        <v/>
      </c>
      <c r="T5954" s="14">
        <f>IF(F5953=24,SUM(D5954:F6143),"")</f>
        <v/>
      </c>
      <c r="U5954" s="14" t="n">
        <v>0</v>
      </c>
      <c r="V5954" s="14">
        <f>IF(T5954="","",T5954-U5954)</f>
        <v/>
      </c>
      <c r="AS5954" s="13" t="n"/>
      <c r="AT5954" s="13" t="n"/>
      <c r="AU5954" s="13" t="n"/>
    </row>
    <row r="5955">
      <c r="C5955" s="13" t="n">
        <v>122</v>
      </c>
      <c r="D5955" s="13">
        <f>D2307*D1539</f>
        <v/>
      </c>
      <c r="E5955" s="13">
        <f>E2307*E1539</f>
        <v/>
      </c>
      <c r="F5955" s="13">
        <f>F2307*F1539</f>
        <v/>
      </c>
      <c r="T5955" s="14">
        <f>IF(F5954=24,SUM(D5955:F6144),"")</f>
        <v/>
      </c>
      <c r="U5955" s="14" t="n">
        <v>0</v>
      </c>
      <c r="V5955" s="14">
        <f>IF(T5955="","",T5955-U5955)</f>
        <v/>
      </c>
      <c r="AS5955" s="13" t="n"/>
      <c r="AT5955" s="13" t="n"/>
      <c r="AU5955" s="13" t="n"/>
    </row>
    <row r="5956">
      <c r="C5956" s="13" t="n">
        <v>123</v>
      </c>
      <c r="D5956" s="13">
        <f>D2308*D1540</f>
        <v/>
      </c>
      <c r="E5956" s="13">
        <f>E2308*E1540</f>
        <v/>
      </c>
      <c r="F5956" s="13">
        <f>F2308*F1540</f>
        <v/>
      </c>
      <c r="T5956" s="14">
        <f>IF(F5955=24,SUM(D5956:F6145),"")</f>
        <v/>
      </c>
      <c r="U5956" s="14" t="n">
        <v>0</v>
      </c>
      <c r="V5956" s="14">
        <f>IF(T5956="","",T5956-U5956)</f>
        <v/>
      </c>
      <c r="AS5956" s="13" t="n"/>
      <c r="AT5956" s="13" t="n"/>
      <c r="AU5956" s="13" t="n"/>
    </row>
    <row r="5957">
      <c r="C5957" s="13" t="n">
        <v>124</v>
      </c>
      <c r="D5957" s="13">
        <f>D2309*D1541</f>
        <v/>
      </c>
      <c r="E5957" s="13">
        <f>E2309*E1541</f>
        <v/>
      </c>
      <c r="F5957" s="13">
        <f>F2309*F1541</f>
        <v/>
      </c>
      <c r="T5957" s="14">
        <f>IF(F5956=24,SUM(D5957:F6146),"")</f>
        <v/>
      </c>
      <c r="U5957" s="14" t="n">
        <v>0</v>
      </c>
      <c r="V5957" s="14">
        <f>IF(T5957="","",T5957-U5957)</f>
        <v/>
      </c>
      <c r="AS5957" s="13" t="n"/>
      <c r="AT5957" s="13" t="n"/>
      <c r="AU5957" s="13" t="n"/>
    </row>
    <row r="5958">
      <c r="C5958" s="13" t="n">
        <v>125</v>
      </c>
      <c r="D5958" s="13">
        <f>D2310*D1542</f>
        <v/>
      </c>
      <c r="E5958" s="13">
        <f>E2310*E1542</f>
        <v/>
      </c>
      <c r="F5958" s="13">
        <f>F2310*F1542</f>
        <v/>
      </c>
      <c r="T5958" s="14">
        <f>IF(F5957=24,SUM(D5958:F6147),"")</f>
        <v/>
      </c>
      <c r="U5958" s="14" t="n">
        <v>0</v>
      </c>
      <c r="V5958" s="14">
        <f>IF(T5958="","",T5958-U5958)</f>
        <v/>
      </c>
      <c r="AS5958" s="13" t="n"/>
      <c r="AT5958" s="13" t="n"/>
      <c r="AU5958" s="13" t="n"/>
    </row>
    <row r="5959">
      <c r="C5959" s="13" t="n">
        <v>126</v>
      </c>
      <c r="D5959" s="13">
        <f>D2311*D1543</f>
        <v/>
      </c>
      <c r="E5959" s="13">
        <f>E2311*E1543</f>
        <v/>
      </c>
      <c r="F5959" s="13">
        <f>F2311*F1543</f>
        <v/>
      </c>
      <c r="T5959" s="14">
        <f>IF(F5958=24,SUM(D5959:F6148),"")</f>
        <v/>
      </c>
      <c r="U5959" s="14" t="n">
        <v>0</v>
      </c>
      <c r="V5959" s="14">
        <f>IF(T5959="","",T5959-U5959)</f>
        <v/>
      </c>
      <c r="AS5959" s="13" t="n"/>
      <c r="AT5959" s="13" t="n"/>
      <c r="AU5959" s="13" t="n"/>
    </row>
    <row r="5960">
      <c r="C5960" s="13" t="n">
        <v>127</v>
      </c>
      <c r="D5960" s="13">
        <f>D2312*D1544</f>
        <v/>
      </c>
      <c r="E5960" s="13">
        <f>E2312*E1544</f>
        <v/>
      </c>
      <c r="F5960" s="13">
        <f>F2312*F1544</f>
        <v/>
      </c>
      <c r="T5960" s="14">
        <f>IF(F5959=24,SUM(D5960:F6149),"")</f>
        <v/>
      </c>
      <c r="U5960" s="14" t="n">
        <v>0</v>
      </c>
      <c r="V5960" s="14">
        <f>IF(T5960="","",T5960-U5960)</f>
        <v/>
      </c>
      <c r="AS5960" s="13" t="n"/>
      <c r="AT5960" s="13" t="n"/>
      <c r="AU5960" s="13" t="n"/>
    </row>
    <row r="5961">
      <c r="C5961" s="13" t="n">
        <v>128</v>
      </c>
      <c r="D5961" s="13">
        <f>D2313*D1545</f>
        <v/>
      </c>
      <c r="E5961" s="13">
        <f>E2313*E1545</f>
        <v/>
      </c>
      <c r="F5961" s="13">
        <f>F2313*F1545</f>
        <v/>
      </c>
      <c r="T5961" s="14">
        <f>IF(F5960=24,SUM(D5961:F6150),"")</f>
        <v/>
      </c>
      <c r="U5961" s="14" t="n">
        <v>0</v>
      </c>
      <c r="V5961" s="14">
        <f>IF(T5961="","",T5961-U5961)</f>
        <v/>
      </c>
      <c r="AS5961" s="13" t="n"/>
      <c r="AT5961" s="13" t="n"/>
      <c r="AU5961" s="13" t="n"/>
    </row>
    <row r="5962">
      <c r="C5962" s="13" t="n">
        <v>129</v>
      </c>
      <c r="D5962" s="13">
        <f>D2314*D1546</f>
        <v/>
      </c>
      <c r="E5962" s="13">
        <f>E2314*E1546</f>
        <v/>
      </c>
      <c r="F5962" s="13">
        <f>F2314*F1546</f>
        <v/>
      </c>
      <c r="T5962" s="14">
        <f>IF(F5961=24,SUM(D5962:F6151),"")</f>
        <v/>
      </c>
      <c r="U5962" s="14" t="n">
        <v>0</v>
      </c>
      <c r="V5962" s="14">
        <f>IF(T5962="","",T5962-U5962)</f>
        <v/>
      </c>
      <c r="AS5962" s="13" t="n"/>
      <c r="AT5962" s="13" t="n"/>
      <c r="AU5962" s="13" t="n"/>
    </row>
    <row r="5963">
      <c r="C5963" s="13" t="n">
        <v>130</v>
      </c>
      <c r="D5963" s="13">
        <f>D2315*D1547</f>
        <v/>
      </c>
      <c r="E5963" s="13">
        <f>E2315*E1547</f>
        <v/>
      </c>
      <c r="F5963" s="13">
        <f>F2315*F1547</f>
        <v/>
      </c>
      <c r="T5963" s="14">
        <f>IF(F5962=24,SUM(D5963:F6152),"")</f>
        <v/>
      </c>
      <c r="U5963" s="14" t="n">
        <v>0</v>
      </c>
      <c r="V5963" s="14">
        <f>IF(T5963="","",T5963-U5963)</f>
        <v/>
      </c>
      <c r="AS5963" s="13" t="n"/>
      <c r="AT5963" s="13" t="n"/>
      <c r="AU5963" s="13" t="n"/>
    </row>
    <row r="5964">
      <c r="C5964" s="13" t="n">
        <v>131</v>
      </c>
      <c r="D5964" s="13">
        <f>D2316*D1548</f>
        <v/>
      </c>
      <c r="E5964" s="13">
        <f>E2316*E1548</f>
        <v/>
      </c>
      <c r="F5964" s="13">
        <f>F2316*F1548</f>
        <v/>
      </c>
      <c r="T5964" s="14">
        <f>IF(F5963=24,SUM(D5964:F6153),"")</f>
        <v/>
      </c>
      <c r="U5964" s="14" t="n">
        <v>0</v>
      </c>
      <c r="V5964" s="14">
        <f>IF(T5964="","",T5964-U5964)</f>
        <v/>
      </c>
      <c r="AS5964" s="13" t="n"/>
      <c r="AT5964" s="13" t="n"/>
      <c r="AU5964" s="13" t="n"/>
    </row>
    <row r="5965">
      <c r="C5965" s="13" t="n">
        <v>132</v>
      </c>
      <c r="D5965" s="13">
        <f>D2317*D1549</f>
        <v/>
      </c>
      <c r="E5965" s="13">
        <f>E2317*E1549</f>
        <v/>
      </c>
      <c r="F5965" s="13">
        <f>F2317*F1549</f>
        <v/>
      </c>
      <c r="T5965" s="14">
        <f>IF(F5964=24,SUM(D5965:F6154),"")</f>
        <v/>
      </c>
      <c r="U5965" s="14" t="n">
        <v>0</v>
      </c>
      <c r="V5965" s="14">
        <f>IF(T5965="","",T5965-U5965)</f>
        <v/>
      </c>
      <c r="AS5965" s="13" t="n"/>
      <c r="AT5965" s="13" t="n"/>
      <c r="AU5965" s="13" t="n"/>
    </row>
    <row r="5966">
      <c r="C5966" s="13" t="n">
        <v>133</v>
      </c>
      <c r="D5966" s="13">
        <f>D2318*D1550</f>
        <v/>
      </c>
      <c r="E5966" s="13">
        <f>E2318*E1550</f>
        <v/>
      </c>
      <c r="F5966" s="13">
        <f>F2318*F1550</f>
        <v/>
      </c>
      <c r="T5966" s="14">
        <f>IF(F5965=24,SUM(D5966:F6155),"")</f>
        <v/>
      </c>
      <c r="U5966" s="14" t="n">
        <v>0</v>
      </c>
      <c r="V5966" s="14">
        <f>IF(T5966="","",T5966-U5966)</f>
        <v/>
      </c>
      <c r="AS5966" s="13" t="n"/>
      <c r="AT5966" s="13" t="n"/>
      <c r="AU5966" s="13" t="n"/>
    </row>
    <row r="5967">
      <c r="C5967" s="13" t="n">
        <v>134</v>
      </c>
      <c r="D5967" s="13">
        <f>D2319*D1551</f>
        <v/>
      </c>
      <c r="E5967" s="13">
        <f>E2319*E1551</f>
        <v/>
      </c>
      <c r="F5967" s="13">
        <f>F2319*F1551</f>
        <v/>
      </c>
      <c r="T5967" s="14">
        <f>IF(F5966=24,SUM(D5967:F6156),"")</f>
        <v/>
      </c>
      <c r="U5967" s="14" t="n">
        <v>0</v>
      </c>
      <c r="V5967" s="14">
        <f>IF(T5967="","",T5967-U5967)</f>
        <v/>
      </c>
      <c r="AS5967" s="13" t="n"/>
      <c r="AT5967" s="13" t="n"/>
      <c r="AU5967" s="13" t="n"/>
    </row>
    <row r="5968">
      <c r="C5968" s="13" t="n">
        <v>135</v>
      </c>
      <c r="D5968" s="13">
        <f>D2320*D1552</f>
        <v/>
      </c>
      <c r="E5968" s="13">
        <f>E2320*E1552</f>
        <v/>
      </c>
      <c r="F5968" s="13">
        <f>F2320*F1552</f>
        <v/>
      </c>
      <c r="T5968" s="14">
        <f>IF(F5967=24,SUM(D5968:F6157),"")</f>
        <v/>
      </c>
      <c r="U5968" s="14" t="n">
        <v>0</v>
      </c>
      <c r="V5968" s="14">
        <f>IF(T5968="","",T5968-U5968)</f>
        <v/>
      </c>
      <c r="AS5968" s="13" t="n"/>
      <c r="AT5968" s="13" t="n"/>
      <c r="AU5968" s="13" t="n"/>
    </row>
    <row r="5969">
      <c r="C5969" s="13" t="n">
        <v>136</v>
      </c>
      <c r="D5969" s="13">
        <f>D2321*D1553</f>
        <v/>
      </c>
      <c r="E5969" s="13">
        <f>E2321*E1553</f>
        <v/>
      </c>
      <c r="F5969" s="13">
        <f>F2321*F1553</f>
        <v/>
      </c>
      <c r="T5969" s="14">
        <f>IF(F5968=24,SUM(D5969:F6158),"")</f>
        <v/>
      </c>
      <c r="U5969" s="14" t="n">
        <v>0</v>
      </c>
      <c r="V5969" s="14">
        <f>IF(T5969="","",T5969-U5969)</f>
        <v/>
      </c>
      <c r="AS5969" s="13" t="n"/>
      <c r="AT5969" s="13" t="n"/>
      <c r="AU5969" s="13" t="n"/>
    </row>
    <row r="5970">
      <c r="C5970" s="13" t="n">
        <v>137</v>
      </c>
      <c r="D5970" s="13">
        <f>D2322*D1554</f>
        <v/>
      </c>
      <c r="E5970" s="13">
        <f>E2322*E1554</f>
        <v/>
      </c>
      <c r="F5970" s="13">
        <f>F2322*F1554</f>
        <v/>
      </c>
      <c r="T5970" s="14">
        <f>IF(F5969=24,SUM(D5970:F6159),"")</f>
        <v/>
      </c>
      <c r="U5970" s="14" t="n">
        <v>0</v>
      </c>
      <c r="V5970" s="14">
        <f>IF(T5970="","",T5970-U5970)</f>
        <v/>
      </c>
      <c r="AS5970" s="13" t="n"/>
      <c r="AT5970" s="13" t="n"/>
      <c r="AU5970" s="13" t="n"/>
    </row>
    <row r="5971">
      <c r="C5971" s="13" t="n">
        <v>138</v>
      </c>
      <c r="D5971" s="13">
        <f>D2323*D1555</f>
        <v/>
      </c>
      <c r="E5971" s="13">
        <f>E2323*E1555</f>
        <v/>
      </c>
      <c r="F5971" s="13">
        <f>F2323*F1555</f>
        <v/>
      </c>
      <c r="T5971" s="14">
        <f>IF(F5970=24,SUM(D5971:F6160),"")</f>
        <v/>
      </c>
      <c r="U5971" s="14" t="n">
        <v>0</v>
      </c>
      <c r="V5971" s="14">
        <f>IF(T5971="","",T5971-U5971)</f>
        <v/>
      </c>
      <c r="AS5971" s="13" t="n"/>
      <c r="AT5971" s="13" t="n"/>
      <c r="AU5971" s="13" t="n"/>
    </row>
    <row r="5972">
      <c r="C5972" s="13" t="n">
        <v>139</v>
      </c>
      <c r="D5972" s="13">
        <f>D2324*D1556</f>
        <v/>
      </c>
      <c r="E5972" s="13">
        <f>E2324*E1556</f>
        <v/>
      </c>
      <c r="F5972" s="13">
        <f>F2324*F1556</f>
        <v/>
      </c>
      <c r="T5972" s="14">
        <f>IF(F5971=24,SUM(D5972:F6161),"")</f>
        <v/>
      </c>
      <c r="U5972" s="14" t="n">
        <v>0</v>
      </c>
      <c r="V5972" s="14">
        <f>IF(T5972="","",T5972-U5972)</f>
        <v/>
      </c>
      <c r="AS5972" s="13" t="n"/>
      <c r="AT5972" s="13" t="n"/>
      <c r="AU5972" s="13" t="n"/>
    </row>
    <row r="5973">
      <c r="C5973" s="13" t="n">
        <v>140</v>
      </c>
      <c r="D5973" s="13">
        <f>D2325*D1557</f>
        <v/>
      </c>
      <c r="E5973" s="13">
        <f>E2325*E1557</f>
        <v/>
      </c>
      <c r="F5973" s="13">
        <f>F2325*F1557</f>
        <v/>
      </c>
      <c r="T5973" s="14">
        <f>IF(F5972=24,SUM(D5973:F6162),"")</f>
        <v/>
      </c>
      <c r="U5973" s="14" t="n">
        <v>0</v>
      </c>
      <c r="V5973" s="14">
        <f>IF(T5973="","",T5973-U5973)</f>
        <v/>
      </c>
      <c r="AS5973" s="13" t="n"/>
      <c r="AT5973" s="13" t="n"/>
      <c r="AU5973" s="13" t="n"/>
    </row>
    <row r="5974">
      <c r="C5974" s="13" t="n">
        <v>141</v>
      </c>
      <c r="D5974" s="13">
        <f>D2326*D1558</f>
        <v/>
      </c>
      <c r="E5974" s="13">
        <f>E2326*E1558</f>
        <v/>
      </c>
      <c r="F5974" s="13">
        <f>F2326*F1558</f>
        <v/>
      </c>
      <c r="T5974" s="14">
        <f>IF(F5973=24,SUM(D5974:F6163),"")</f>
        <v/>
      </c>
      <c r="U5974" s="14" t="n">
        <v>0</v>
      </c>
      <c r="V5974" s="14">
        <f>IF(T5974="","",T5974-U5974)</f>
        <v/>
      </c>
      <c r="AS5974" s="13" t="n"/>
      <c r="AT5974" s="13" t="n"/>
      <c r="AU5974" s="13" t="n"/>
    </row>
    <row r="5975">
      <c r="C5975" s="13" t="n">
        <v>142</v>
      </c>
      <c r="D5975" s="13">
        <f>D2327*D1559</f>
        <v/>
      </c>
      <c r="E5975" s="13">
        <f>E2327*E1559</f>
        <v/>
      </c>
      <c r="F5975" s="13">
        <f>F2327*F1559</f>
        <v/>
      </c>
      <c r="T5975" s="14">
        <f>IF(F5974=24,SUM(D5975:F6164),"")</f>
        <v/>
      </c>
      <c r="U5975" s="14" t="n">
        <v>0</v>
      </c>
      <c r="V5975" s="14">
        <f>IF(T5975="","",T5975-U5975)</f>
        <v/>
      </c>
      <c r="AS5975" s="13" t="n"/>
      <c r="AT5975" s="13" t="n"/>
      <c r="AU5975" s="13" t="n"/>
    </row>
    <row r="5976">
      <c r="C5976" s="13" t="n">
        <v>143</v>
      </c>
      <c r="D5976" s="13">
        <f>D2328*D1560</f>
        <v/>
      </c>
      <c r="E5976" s="13">
        <f>E2328*E1560</f>
        <v/>
      </c>
      <c r="F5976" s="13">
        <f>F2328*F1560</f>
        <v/>
      </c>
      <c r="T5976" s="14">
        <f>IF(F5975=24,SUM(D5976:F6165),"")</f>
        <v/>
      </c>
      <c r="U5976" s="14" t="n">
        <v>0</v>
      </c>
      <c r="V5976" s="14">
        <f>IF(T5976="","",T5976-U5976)</f>
        <v/>
      </c>
      <c r="AS5976" s="13" t="n"/>
      <c r="AT5976" s="13" t="n"/>
      <c r="AU5976" s="13" t="n"/>
    </row>
    <row r="5977">
      <c r="C5977" s="13" t="n">
        <v>144</v>
      </c>
      <c r="D5977" s="13">
        <f>D2329*D1561</f>
        <v/>
      </c>
      <c r="E5977" s="13">
        <f>E2329*E1561</f>
        <v/>
      </c>
      <c r="F5977" s="13">
        <f>F2329*F1561</f>
        <v/>
      </c>
      <c r="T5977" s="14">
        <f>IF(F5976=24,SUM(D5977:F6166),"")</f>
        <v/>
      </c>
      <c r="U5977" s="14" t="n">
        <v>0</v>
      </c>
      <c r="V5977" s="14">
        <f>IF(T5977="","",T5977-U5977)</f>
        <v/>
      </c>
      <c r="AS5977" s="13" t="n"/>
      <c r="AT5977" s="13" t="n"/>
      <c r="AU5977" s="13" t="n"/>
    </row>
    <row r="5978">
      <c r="C5978" s="13" t="n">
        <v>145</v>
      </c>
      <c r="D5978" s="13">
        <f>D2330*D1562</f>
        <v/>
      </c>
      <c r="E5978" s="13">
        <f>E2330*E1562</f>
        <v/>
      </c>
      <c r="F5978" s="13">
        <f>F2330*F1562</f>
        <v/>
      </c>
      <c r="T5978" s="14">
        <f>IF(F5977=24,SUM(D5978:F6167),"")</f>
        <v/>
      </c>
      <c r="U5978" s="14" t="n">
        <v>0</v>
      </c>
      <c r="V5978" s="14">
        <f>IF(T5978="","",T5978-U5978)</f>
        <v/>
      </c>
      <c r="AS5978" s="13" t="n"/>
      <c r="AT5978" s="13" t="n"/>
      <c r="AU5978" s="13" t="n"/>
    </row>
    <row r="5979">
      <c r="C5979" s="13" t="n">
        <v>146</v>
      </c>
      <c r="D5979" s="13">
        <f>D2331*D1563</f>
        <v/>
      </c>
      <c r="E5979" s="13">
        <f>E2331*E1563</f>
        <v/>
      </c>
      <c r="F5979" s="13">
        <f>F2331*F1563</f>
        <v/>
      </c>
      <c r="T5979" s="14">
        <f>IF(F5978=24,SUM(D5979:F6168),"")</f>
        <v/>
      </c>
      <c r="U5979" s="14" t="n">
        <v>0</v>
      </c>
      <c r="V5979" s="14">
        <f>IF(T5979="","",T5979-U5979)</f>
        <v/>
      </c>
      <c r="AS5979" s="13" t="n"/>
      <c r="AT5979" s="13" t="n"/>
      <c r="AU5979" s="13" t="n"/>
    </row>
    <row r="5980">
      <c r="C5980" s="13" t="n">
        <v>147</v>
      </c>
      <c r="D5980" s="13">
        <f>D2332*D1564</f>
        <v/>
      </c>
      <c r="E5980" s="13">
        <f>E2332*E1564</f>
        <v/>
      </c>
      <c r="F5980" s="13">
        <f>F2332*F1564</f>
        <v/>
      </c>
      <c r="T5980" s="14">
        <f>IF(F5979=24,SUM(D5980:F6169),"")</f>
        <v/>
      </c>
      <c r="U5980" s="14" t="n">
        <v>0</v>
      </c>
      <c r="V5980" s="14">
        <f>IF(T5980="","",T5980-U5980)</f>
        <v/>
      </c>
      <c r="AS5980" s="13" t="n"/>
      <c r="AT5980" s="13" t="n"/>
      <c r="AU5980" s="13" t="n"/>
    </row>
    <row r="5981">
      <c r="C5981" s="13" t="n">
        <v>148</v>
      </c>
      <c r="D5981" s="13">
        <f>D2333*D1565</f>
        <v/>
      </c>
      <c r="E5981" s="13">
        <f>E2333*E1565</f>
        <v/>
      </c>
      <c r="F5981" s="13">
        <f>F2333*F1565</f>
        <v/>
      </c>
      <c r="T5981" s="14">
        <f>IF(F5980=24,SUM(D5981:F6170),"")</f>
        <v/>
      </c>
      <c r="U5981" s="14" t="n">
        <v>0</v>
      </c>
      <c r="V5981" s="14">
        <f>IF(T5981="","",T5981-U5981)</f>
        <v/>
      </c>
      <c r="AS5981" s="13" t="n"/>
      <c r="AT5981" s="13" t="n"/>
      <c r="AU5981" s="13" t="n"/>
    </row>
    <row r="5982">
      <c r="C5982" s="13" t="n">
        <v>149</v>
      </c>
      <c r="D5982" s="13">
        <f>D2334*D1566</f>
        <v/>
      </c>
      <c r="E5982" s="13">
        <f>E2334*E1566</f>
        <v/>
      </c>
      <c r="F5982" s="13">
        <f>F2334*F1566</f>
        <v/>
      </c>
      <c r="T5982" s="14">
        <f>IF(F5981=24,SUM(D5982:F6171),"")</f>
        <v/>
      </c>
      <c r="U5982" s="14" t="n">
        <v>0</v>
      </c>
      <c r="V5982" s="14">
        <f>IF(T5982="","",T5982-U5982)</f>
        <v/>
      </c>
      <c r="AS5982" s="13" t="n"/>
      <c r="AT5982" s="13" t="n"/>
      <c r="AU5982" s="13" t="n"/>
    </row>
    <row r="5983">
      <c r="C5983" s="13" t="n">
        <v>150</v>
      </c>
      <c r="D5983" s="13">
        <f>D2335*D1567</f>
        <v/>
      </c>
      <c r="E5983" s="13">
        <f>E2335*E1567</f>
        <v/>
      </c>
      <c r="F5983" s="13">
        <f>F2335*F1567</f>
        <v/>
      </c>
      <c r="T5983" s="14">
        <f>IF(F5982=24,SUM(D5983:F6172),"")</f>
        <v/>
      </c>
      <c r="U5983" s="14" t="n">
        <v>0</v>
      </c>
      <c r="V5983" s="14">
        <f>IF(T5983="","",T5983-U5983)</f>
        <v/>
      </c>
      <c r="AS5983" s="13" t="n"/>
      <c r="AT5983" s="13" t="n"/>
      <c r="AU5983" s="13" t="n"/>
    </row>
    <row r="5984">
      <c r="C5984" s="13" t="n">
        <v>151</v>
      </c>
      <c r="D5984" s="13">
        <f>D2336*D1568</f>
        <v/>
      </c>
      <c r="E5984" s="13">
        <f>E2336*E1568</f>
        <v/>
      </c>
      <c r="F5984" s="13">
        <f>F2336*F1568</f>
        <v/>
      </c>
      <c r="T5984" s="14">
        <f>IF(F5983=24,SUM(D5984:F6173),"")</f>
        <v/>
      </c>
      <c r="U5984" s="14" t="n">
        <v>0</v>
      </c>
      <c r="V5984" s="14">
        <f>IF(T5984="","",T5984-U5984)</f>
        <v/>
      </c>
      <c r="AS5984" s="13" t="n"/>
      <c r="AT5984" s="13" t="n"/>
      <c r="AU5984" s="13" t="n"/>
    </row>
    <row r="5985">
      <c r="C5985" s="13" t="n">
        <v>152</v>
      </c>
      <c r="D5985" s="13">
        <f>D2337*D1569</f>
        <v/>
      </c>
      <c r="E5985" s="13">
        <f>E2337*E1569</f>
        <v/>
      </c>
      <c r="F5985" s="13">
        <f>F2337*F1569</f>
        <v/>
      </c>
      <c r="T5985" s="14">
        <f>IF(F5984=24,SUM(D5985:F6174),"")</f>
        <v/>
      </c>
      <c r="U5985" s="14" t="n">
        <v>0</v>
      </c>
      <c r="V5985" s="14">
        <f>IF(T5985="","",T5985-U5985)</f>
        <v/>
      </c>
      <c r="AS5985" s="13" t="n"/>
      <c r="AT5985" s="13" t="n"/>
      <c r="AU5985" s="13" t="n"/>
    </row>
    <row r="5986">
      <c r="C5986" s="13" t="n">
        <v>153</v>
      </c>
      <c r="D5986" s="13">
        <f>D2338*D1570</f>
        <v/>
      </c>
      <c r="E5986" s="13">
        <f>E2338*E1570</f>
        <v/>
      </c>
      <c r="F5986" s="13">
        <f>F2338*F1570</f>
        <v/>
      </c>
      <c r="T5986" s="14">
        <f>IF(F5985=24,SUM(D5986:F6175),"")</f>
        <v/>
      </c>
      <c r="U5986" s="14" t="n">
        <v>0</v>
      </c>
      <c r="V5986" s="14">
        <f>IF(T5986="","",T5986-U5986)</f>
        <v/>
      </c>
      <c r="AS5986" s="13" t="n"/>
      <c r="AT5986" s="13" t="n"/>
      <c r="AU5986" s="13" t="n"/>
    </row>
    <row r="5987">
      <c r="C5987" s="13" t="n">
        <v>154</v>
      </c>
      <c r="D5987" s="13">
        <f>D2339*D1571</f>
        <v/>
      </c>
      <c r="E5987" s="13">
        <f>E2339*E1571</f>
        <v/>
      </c>
      <c r="F5987" s="13">
        <f>F2339*F1571</f>
        <v/>
      </c>
      <c r="T5987" s="14">
        <f>IF(F5986=24,SUM(D5987:F6176),"")</f>
        <v/>
      </c>
      <c r="U5987" s="14" t="n">
        <v>0</v>
      </c>
      <c r="V5987" s="14">
        <f>IF(T5987="","",T5987-U5987)</f>
        <v/>
      </c>
      <c r="AS5987" s="13" t="n"/>
      <c r="AT5987" s="13" t="n"/>
      <c r="AU5987" s="13" t="n"/>
    </row>
    <row r="5988">
      <c r="C5988" s="13" t="n">
        <v>155</v>
      </c>
      <c r="D5988" s="13">
        <f>D2340*D1572</f>
        <v/>
      </c>
      <c r="E5988" s="13">
        <f>E2340*E1572</f>
        <v/>
      </c>
      <c r="F5988" s="13">
        <f>F2340*F1572</f>
        <v/>
      </c>
      <c r="T5988" s="14">
        <f>IF(F5987=24,SUM(D5988:F6177),"")</f>
        <v/>
      </c>
      <c r="U5988" s="14" t="n">
        <v>0</v>
      </c>
      <c r="V5988" s="14">
        <f>IF(T5988="","",T5988-U5988)</f>
        <v/>
      </c>
      <c r="AS5988" s="13" t="n"/>
      <c r="AT5988" s="13" t="n"/>
      <c r="AU5988" s="13" t="n"/>
    </row>
    <row r="5989">
      <c r="C5989" s="13" t="n">
        <v>156</v>
      </c>
      <c r="D5989" s="13">
        <f>D2341*D1573</f>
        <v/>
      </c>
      <c r="E5989" s="13">
        <f>E2341*E1573</f>
        <v/>
      </c>
      <c r="F5989" s="13">
        <f>F2341*F1573</f>
        <v/>
      </c>
      <c r="T5989" s="14">
        <f>IF(F5988=24,SUM(D5989:F6178),"")</f>
        <v/>
      </c>
      <c r="U5989" s="14" t="n">
        <v>0</v>
      </c>
      <c r="V5989" s="14">
        <f>IF(T5989="","",T5989-U5989)</f>
        <v/>
      </c>
      <c r="AS5989" s="13" t="n"/>
      <c r="AT5989" s="13" t="n"/>
      <c r="AU5989" s="13" t="n"/>
    </row>
    <row r="5990">
      <c r="C5990" s="13" t="n">
        <v>157</v>
      </c>
      <c r="D5990" s="13">
        <f>D2342*D1574</f>
        <v/>
      </c>
      <c r="E5990" s="13">
        <f>E2342*E1574</f>
        <v/>
      </c>
      <c r="F5990" s="13">
        <f>F2342*F1574</f>
        <v/>
      </c>
      <c r="T5990" s="14">
        <f>IF(F5989=24,SUM(D5990:F6179),"")</f>
        <v/>
      </c>
      <c r="U5990" s="14" t="n">
        <v>0</v>
      </c>
      <c r="V5990" s="14">
        <f>IF(T5990="","",T5990-U5990)</f>
        <v/>
      </c>
      <c r="AS5990" s="13" t="n"/>
      <c r="AT5990" s="13" t="n"/>
      <c r="AU5990" s="13" t="n"/>
    </row>
    <row r="5991">
      <c r="C5991" s="13" t="n">
        <v>158</v>
      </c>
      <c r="D5991" s="13">
        <f>D2343*D1575</f>
        <v/>
      </c>
      <c r="E5991" s="13">
        <f>E2343*E1575</f>
        <v/>
      </c>
      <c r="F5991" s="13">
        <f>F2343*F1575</f>
        <v/>
      </c>
      <c r="T5991" s="14">
        <f>IF(F5990=24,SUM(D5991:F6180),"")</f>
        <v/>
      </c>
      <c r="U5991" s="14" t="n">
        <v>0</v>
      </c>
      <c r="V5991" s="14">
        <f>IF(T5991="","",T5991-U5991)</f>
        <v/>
      </c>
      <c r="AS5991" s="13" t="n"/>
      <c r="AT5991" s="13" t="n"/>
      <c r="AU5991" s="13" t="n"/>
    </row>
    <row r="5992">
      <c r="C5992" s="13" t="n">
        <v>159</v>
      </c>
      <c r="D5992" s="13">
        <f>D2344*D1576</f>
        <v/>
      </c>
      <c r="E5992" s="13">
        <f>E2344*E1576</f>
        <v/>
      </c>
      <c r="F5992" s="13">
        <f>F2344*F1576</f>
        <v/>
      </c>
      <c r="T5992" s="14">
        <f>IF(F5991=24,SUM(D5992:F6181),"")</f>
        <v/>
      </c>
      <c r="U5992" s="14" t="n">
        <v>0</v>
      </c>
      <c r="V5992" s="14">
        <f>IF(T5992="","",T5992-U5992)</f>
        <v/>
      </c>
      <c r="AS5992" s="13" t="n"/>
      <c r="AT5992" s="13" t="n"/>
      <c r="AU5992" s="13" t="n"/>
    </row>
    <row r="5993">
      <c r="C5993" s="13" t="n">
        <v>160</v>
      </c>
      <c r="D5993" s="13">
        <f>D2345*D1577</f>
        <v/>
      </c>
      <c r="E5993" s="13">
        <f>E2345*E1577</f>
        <v/>
      </c>
      <c r="F5993" s="13">
        <f>F2345*F1577</f>
        <v/>
      </c>
      <c r="T5993" s="14">
        <f>IF(F5992=24,SUM(D5993:F6182),"")</f>
        <v/>
      </c>
      <c r="U5993" s="14" t="n">
        <v>0</v>
      </c>
      <c r="V5993" s="14">
        <f>IF(T5993="","",T5993-U5993)</f>
        <v/>
      </c>
      <c r="AS5993" s="13" t="n"/>
      <c r="AT5993" s="13" t="n"/>
      <c r="AU5993" s="13" t="n"/>
    </row>
    <row r="5994">
      <c r="C5994" s="13" t="n">
        <v>161</v>
      </c>
      <c r="D5994" s="13">
        <f>D2346*D1578</f>
        <v/>
      </c>
      <c r="E5994" s="13">
        <f>E2346*E1578</f>
        <v/>
      </c>
      <c r="F5994" s="13">
        <f>F2346*F1578</f>
        <v/>
      </c>
      <c r="T5994" s="14">
        <f>IF(F5993=24,SUM(D5994:F6183),"")</f>
        <v/>
      </c>
      <c r="U5994" s="14" t="n">
        <v>0</v>
      </c>
      <c r="V5994" s="14">
        <f>IF(T5994="","",T5994-U5994)</f>
        <v/>
      </c>
      <c r="AS5994" s="13" t="n"/>
      <c r="AT5994" s="13" t="n"/>
      <c r="AU5994" s="13" t="n"/>
    </row>
    <row r="5995">
      <c r="C5995" s="13" t="n">
        <v>162</v>
      </c>
      <c r="D5995" s="13">
        <f>D2347*D1579</f>
        <v/>
      </c>
      <c r="E5995" s="13">
        <f>E2347*E1579</f>
        <v/>
      </c>
      <c r="F5995" s="13">
        <f>F2347*F1579</f>
        <v/>
      </c>
      <c r="T5995" s="14">
        <f>IF(F5994=24,SUM(D5995:F6184),"")</f>
        <v/>
      </c>
      <c r="U5995" s="14" t="n">
        <v>0</v>
      </c>
      <c r="V5995" s="14">
        <f>IF(T5995="","",T5995-U5995)</f>
        <v/>
      </c>
      <c r="AS5995" s="13" t="n"/>
      <c r="AT5995" s="13" t="n"/>
      <c r="AU5995" s="13" t="n"/>
    </row>
    <row r="5996">
      <c r="C5996" s="13" t="n">
        <v>163</v>
      </c>
      <c r="D5996" s="13">
        <f>D2348*D1580</f>
        <v/>
      </c>
      <c r="E5996" s="13">
        <f>E2348*E1580</f>
        <v/>
      </c>
      <c r="F5996" s="13">
        <f>F2348*F1580</f>
        <v/>
      </c>
      <c r="T5996" s="14">
        <f>IF(F5995=24,SUM(D5996:F6185),"")</f>
        <v/>
      </c>
      <c r="U5996" s="14" t="n">
        <v>0</v>
      </c>
      <c r="V5996" s="14">
        <f>IF(T5996="","",T5996-U5996)</f>
        <v/>
      </c>
      <c r="AS5996" s="13" t="n"/>
      <c r="AT5996" s="13" t="n"/>
      <c r="AU5996" s="13" t="n"/>
    </row>
    <row r="5997">
      <c r="C5997" s="13" t="n">
        <v>164</v>
      </c>
      <c r="D5997" s="13">
        <f>D2349*D1581</f>
        <v/>
      </c>
      <c r="E5997" s="13">
        <f>E2349*E1581</f>
        <v/>
      </c>
      <c r="F5997" s="13">
        <f>F2349*F1581</f>
        <v/>
      </c>
      <c r="T5997" s="14">
        <f>IF(F5996=24,SUM(D5997:F6186),"")</f>
        <v/>
      </c>
      <c r="U5997" s="14" t="n">
        <v>0</v>
      </c>
      <c r="V5997" s="14">
        <f>IF(T5997="","",T5997-U5997)</f>
        <v/>
      </c>
      <c r="AS5997" s="13" t="n"/>
      <c r="AT5997" s="13" t="n"/>
      <c r="AU5997" s="13" t="n"/>
    </row>
    <row r="5998">
      <c r="C5998" s="13" t="n">
        <v>165</v>
      </c>
      <c r="D5998" s="13">
        <f>D2350*D1582</f>
        <v/>
      </c>
      <c r="E5998" s="13">
        <f>E2350*E1582</f>
        <v/>
      </c>
      <c r="F5998" s="13">
        <f>F2350*F1582</f>
        <v/>
      </c>
      <c r="T5998" s="14">
        <f>IF(F5997=24,SUM(D5998:F6187),"")</f>
        <v/>
      </c>
      <c r="U5998" s="14" t="n">
        <v>0</v>
      </c>
      <c r="V5998" s="14">
        <f>IF(T5998="","",T5998-U5998)</f>
        <v/>
      </c>
      <c r="AS5998" s="13" t="n"/>
      <c r="AT5998" s="13" t="n"/>
      <c r="AU5998" s="13" t="n"/>
    </row>
    <row r="5999">
      <c r="C5999" s="13" t="n">
        <v>166</v>
      </c>
      <c r="D5999" s="13">
        <f>D2351*D1583</f>
        <v/>
      </c>
      <c r="E5999" s="13">
        <f>E2351*E1583</f>
        <v/>
      </c>
      <c r="F5999" s="13">
        <f>F2351*F1583</f>
        <v/>
      </c>
      <c r="T5999" s="14">
        <f>IF(F5998=24,SUM(D5999:F6188),"")</f>
        <v/>
      </c>
      <c r="U5999" s="14" t="n">
        <v>0</v>
      </c>
      <c r="V5999" s="14">
        <f>IF(T5999="","",T5999-U5999)</f>
        <v/>
      </c>
      <c r="AS5999" s="13" t="n"/>
      <c r="AT5999" s="13" t="n"/>
      <c r="AU5999" s="13" t="n"/>
    </row>
    <row r="6000">
      <c r="C6000" s="13" t="n">
        <v>167</v>
      </c>
      <c r="D6000" s="13">
        <f>D2352*D1584</f>
        <v/>
      </c>
      <c r="E6000" s="13">
        <f>E2352*E1584</f>
        <v/>
      </c>
      <c r="F6000" s="13">
        <f>F2352*F1584</f>
        <v/>
      </c>
      <c r="T6000" s="14">
        <f>IF(F5999=24,SUM(D6000:F6189),"")</f>
        <v/>
      </c>
      <c r="U6000" s="14" t="n">
        <v>0</v>
      </c>
      <c r="V6000" s="14">
        <f>IF(T6000="","",T6000-U6000)</f>
        <v/>
      </c>
      <c r="AS6000" s="13" t="n"/>
      <c r="AT6000" s="13" t="n"/>
      <c r="AU6000" s="13" t="n"/>
    </row>
    <row r="6001">
      <c r="C6001" s="13" t="n">
        <v>168</v>
      </c>
      <c r="D6001" s="13">
        <f>D2353*D1585</f>
        <v/>
      </c>
      <c r="E6001" s="13">
        <f>E2353*E1585</f>
        <v/>
      </c>
      <c r="F6001" s="13">
        <f>F2353*F1585</f>
        <v/>
      </c>
      <c r="T6001" s="14">
        <f>IF(F6000=24,SUM(D6001:F6190),"")</f>
        <v/>
      </c>
      <c r="U6001" s="14" t="n">
        <v>0</v>
      </c>
      <c r="V6001" s="14">
        <f>IF(T6001="","",T6001-U6001)</f>
        <v/>
      </c>
      <c r="AS6001" s="13" t="n"/>
      <c r="AT6001" s="13" t="n"/>
      <c r="AU6001" s="13" t="n"/>
    </row>
    <row r="6002">
      <c r="C6002" s="13" t="n">
        <v>169</v>
      </c>
      <c r="D6002" s="13">
        <f>D2354*D1586</f>
        <v/>
      </c>
      <c r="E6002" s="13">
        <f>E2354*E1586</f>
        <v/>
      </c>
      <c r="F6002" s="13">
        <f>F2354*F1586</f>
        <v/>
      </c>
      <c r="T6002" s="14">
        <f>IF(F6001=24,SUM(D6002:F6191),"")</f>
        <v/>
      </c>
      <c r="U6002" s="14" t="n">
        <v>0</v>
      </c>
      <c r="V6002" s="14">
        <f>IF(T6002="","",T6002-U6002)</f>
        <v/>
      </c>
      <c r="AS6002" s="13" t="n"/>
      <c r="AT6002" s="13" t="n"/>
      <c r="AU6002" s="13" t="n"/>
    </row>
    <row r="6003">
      <c r="C6003" s="13" t="n">
        <v>170</v>
      </c>
      <c r="D6003" s="13">
        <f>D2355*D1587</f>
        <v/>
      </c>
      <c r="E6003" s="13">
        <f>E2355*E1587</f>
        <v/>
      </c>
      <c r="F6003" s="13">
        <f>F2355*F1587</f>
        <v/>
      </c>
      <c r="T6003" s="14">
        <f>IF(F6002=24,SUM(D6003:F6192),"")</f>
        <v/>
      </c>
      <c r="U6003" s="14" t="n">
        <v>0</v>
      </c>
      <c r="V6003" s="14">
        <f>IF(T6003="","",T6003-U6003)</f>
        <v/>
      </c>
      <c r="AS6003" s="13" t="n"/>
      <c r="AT6003" s="13" t="n"/>
      <c r="AU6003" s="13" t="n"/>
    </row>
    <row r="6004">
      <c r="C6004" s="13" t="n">
        <v>171</v>
      </c>
      <c r="D6004" s="13">
        <f>D2356*D1588</f>
        <v/>
      </c>
      <c r="E6004" s="13">
        <f>E2356*E1588</f>
        <v/>
      </c>
      <c r="F6004" s="13">
        <f>F2356*F1588</f>
        <v/>
      </c>
      <c r="T6004" s="14">
        <f>IF(F6003=24,SUM(D6004:F6193),"")</f>
        <v/>
      </c>
      <c r="U6004" s="14" t="n">
        <v>0</v>
      </c>
      <c r="V6004" s="14">
        <f>IF(T6004="","",T6004-U6004)</f>
        <v/>
      </c>
      <c r="AS6004" s="13" t="n"/>
      <c r="AT6004" s="13" t="n"/>
      <c r="AU6004" s="13" t="n"/>
    </row>
    <row r="6005">
      <c r="C6005" s="13" t="n">
        <v>172</v>
      </c>
      <c r="D6005" s="13">
        <f>D2357*D1589</f>
        <v/>
      </c>
      <c r="E6005" s="13">
        <f>E2357*E1589</f>
        <v/>
      </c>
      <c r="F6005" s="13">
        <f>F2357*F1589</f>
        <v/>
      </c>
      <c r="T6005" s="14">
        <f>IF(F6004=24,SUM(D6005:F6194),"")</f>
        <v/>
      </c>
      <c r="U6005" s="14" t="n">
        <v>0</v>
      </c>
      <c r="V6005" s="14">
        <f>IF(T6005="","",T6005-U6005)</f>
        <v/>
      </c>
      <c r="AS6005" s="13" t="n"/>
      <c r="AT6005" s="13" t="n"/>
      <c r="AU6005" s="13" t="n"/>
    </row>
    <row r="6006">
      <c r="C6006" s="13" t="n">
        <v>173</v>
      </c>
      <c r="D6006" s="13">
        <f>D2358*D1590</f>
        <v/>
      </c>
      <c r="E6006" s="13">
        <f>E2358*E1590</f>
        <v/>
      </c>
      <c r="F6006" s="13">
        <f>F2358*F1590</f>
        <v/>
      </c>
      <c r="T6006" s="14">
        <f>IF(F6005=24,SUM(D6006:F6195),"")</f>
        <v/>
      </c>
      <c r="U6006" s="14" t="n">
        <v>0</v>
      </c>
      <c r="V6006" s="14">
        <f>IF(T6006="","",T6006-U6006)</f>
        <v/>
      </c>
      <c r="AS6006" s="13" t="n"/>
      <c r="AT6006" s="13" t="n"/>
      <c r="AU6006" s="13" t="n"/>
    </row>
    <row r="6007">
      <c r="C6007" s="13" t="n">
        <v>174</v>
      </c>
      <c r="D6007" s="13">
        <f>D2359*D1591</f>
        <v/>
      </c>
      <c r="E6007" s="13">
        <f>E2359*E1591</f>
        <v/>
      </c>
      <c r="F6007" s="13">
        <f>F2359*F1591</f>
        <v/>
      </c>
      <c r="T6007" s="14">
        <f>IF(F6006=24,SUM(D6007:F6196),"")</f>
        <v/>
      </c>
      <c r="U6007" s="14" t="n">
        <v>0</v>
      </c>
      <c r="V6007" s="14">
        <f>IF(T6007="","",T6007-U6007)</f>
        <v/>
      </c>
      <c r="AS6007" s="13" t="n"/>
      <c r="AT6007" s="13" t="n"/>
      <c r="AU6007" s="13" t="n"/>
    </row>
    <row r="6008">
      <c r="C6008" s="13" t="n">
        <v>175</v>
      </c>
      <c r="D6008" s="13">
        <f>D2360*D1592</f>
        <v/>
      </c>
      <c r="E6008" s="13">
        <f>E2360*E1592</f>
        <v/>
      </c>
      <c r="F6008" s="13">
        <f>F2360*F1592</f>
        <v/>
      </c>
      <c r="T6008" s="14">
        <f>IF(F6007=24,SUM(D6008:F6197),"")</f>
        <v/>
      </c>
      <c r="U6008" s="14" t="n">
        <v>0</v>
      </c>
      <c r="V6008" s="14">
        <f>IF(T6008="","",T6008-U6008)</f>
        <v/>
      </c>
      <c r="AS6008" s="13" t="n"/>
      <c r="AT6008" s="13" t="n"/>
      <c r="AU6008" s="13" t="n"/>
    </row>
    <row r="6009">
      <c r="C6009" s="13" t="n">
        <v>176</v>
      </c>
      <c r="D6009" s="13">
        <f>D2361*D1593</f>
        <v/>
      </c>
      <c r="E6009" s="13">
        <f>E2361*E1593</f>
        <v/>
      </c>
      <c r="F6009" s="13">
        <f>F2361*F1593</f>
        <v/>
      </c>
      <c r="T6009" s="14">
        <f>IF(F6008=24,SUM(D6009:F6198),"")</f>
        <v/>
      </c>
      <c r="U6009" s="14" t="n">
        <v>0</v>
      </c>
      <c r="V6009" s="14">
        <f>IF(T6009="","",T6009-U6009)</f>
        <v/>
      </c>
      <c r="AS6009" s="13" t="n"/>
      <c r="AT6009" s="13" t="n"/>
      <c r="AU6009" s="13" t="n"/>
    </row>
    <row r="6010">
      <c r="C6010" s="13" t="n">
        <v>177</v>
      </c>
      <c r="D6010" s="13">
        <f>D2362*D1594</f>
        <v/>
      </c>
      <c r="E6010" s="13">
        <f>E2362*E1594</f>
        <v/>
      </c>
      <c r="F6010" s="13">
        <f>F2362*F1594</f>
        <v/>
      </c>
      <c r="T6010" s="14">
        <f>IF(F6009=24,SUM(D6010:F6199),"")</f>
        <v/>
      </c>
      <c r="U6010" s="14" t="n">
        <v>0</v>
      </c>
      <c r="V6010" s="14">
        <f>IF(T6010="","",T6010-U6010)</f>
        <v/>
      </c>
      <c r="AS6010" s="13" t="n"/>
      <c r="AT6010" s="13" t="n"/>
      <c r="AU6010" s="13" t="n"/>
    </row>
    <row r="6011">
      <c r="C6011" s="13" t="n">
        <v>178</v>
      </c>
      <c r="D6011" s="13">
        <f>D2363*D1595</f>
        <v/>
      </c>
      <c r="E6011" s="13">
        <f>E2363*E1595</f>
        <v/>
      </c>
      <c r="F6011" s="13">
        <f>F2363*F1595</f>
        <v/>
      </c>
      <c r="T6011" s="14">
        <f>IF(F6010=24,SUM(D6011:F6200),"")</f>
        <v/>
      </c>
      <c r="U6011" s="14" t="n">
        <v>0</v>
      </c>
      <c r="V6011" s="14">
        <f>IF(T6011="","",T6011-U6011)</f>
        <v/>
      </c>
      <c r="AS6011" s="13" t="n"/>
      <c r="AT6011" s="13" t="n"/>
      <c r="AU6011" s="13" t="n"/>
    </row>
    <row r="6012">
      <c r="C6012" s="13" t="n">
        <v>179</v>
      </c>
      <c r="D6012" s="13">
        <f>D2364*D1596</f>
        <v/>
      </c>
      <c r="E6012" s="13">
        <f>E2364*E1596</f>
        <v/>
      </c>
      <c r="F6012" s="13">
        <f>F2364*F1596</f>
        <v/>
      </c>
      <c r="T6012" s="14">
        <f>IF(F6011=24,SUM(D6012:F6201),"")</f>
        <v/>
      </c>
      <c r="U6012" s="14" t="n">
        <v>0</v>
      </c>
      <c r="V6012" s="14">
        <f>IF(T6012="","",T6012-U6012)</f>
        <v/>
      </c>
      <c r="AS6012" s="13" t="n"/>
      <c r="AT6012" s="13" t="n"/>
      <c r="AU6012" s="13" t="n"/>
    </row>
    <row r="6013">
      <c r="C6013" s="13" t="n">
        <v>180</v>
      </c>
      <c r="D6013" s="13">
        <f>D2365*D1597</f>
        <v/>
      </c>
      <c r="E6013" s="13">
        <f>E2365*E1597</f>
        <v/>
      </c>
      <c r="F6013" s="13">
        <f>F2365*F1597</f>
        <v/>
      </c>
      <c r="T6013" s="14">
        <f>IF(F6012=24,SUM(D6013:F6202),"")</f>
        <v/>
      </c>
      <c r="U6013" s="14" t="n">
        <v>0</v>
      </c>
      <c r="V6013" s="14">
        <f>IF(T6013="","",T6013-U6013)</f>
        <v/>
      </c>
      <c r="AS6013" s="13" t="n"/>
      <c r="AT6013" s="13" t="n"/>
      <c r="AU6013" s="13" t="n"/>
    </row>
    <row r="6014">
      <c r="C6014" s="13" t="n">
        <v>181</v>
      </c>
      <c r="D6014" s="13">
        <f>D2366*D1598</f>
        <v/>
      </c>
      <c r="E6014" s="13">
        <f>E2366*E1598</f>
        <v/>
      </c>
      <c r="F6014" s="13">
        <f>F2366*F1598</f>
        <v/>
      </c>
      <c r="T6014" s="14">
        <f>IF(F6013=24,SUM(D6014:F6203),"")</f>
        <v/>
      </c>
      <c r="U6014" s="14" t="n">
        <v>0</v>
      </c>
      <c r="V6014" s="14">
        <f>IF(T6014="","",T6014-U6014)</f>
        <v/>
      </c>
      <c r="AS6014" s="13" t="n"/>
      <c r="AT6014" s="13" t="n"/>
      <c r="AU6014" s="13" t="n"/>
    </row>
    <row r="6015">
      <c r="C6015" s="13" t="n">
        <v>182</v>
      </c>
      <c r="D6015" s="13">
        <f>D2367*D1599</f>
        <v/>
      </c>
      <c r="E6015" s="13">
        <f>E2367*E1599</f>
        <v/>
      </c>
      <c r="F6015" s="13">
        <f>F2367*F1599</f>
        <v/>
      </c>
      <c r="T6015" s="14">
        <f>IF(F6014=24,SUM(D6015:F6204),"")</f>
        <v/>
      </c>
      <c r="U6015" s="14" t="n">
        <v>0</v>
      </c>
      <c r="V6015" s="14">
        <f>IF(T6015="","",T6015-U6015)</f>
        <v/>
      </c>
      <c r="AS6015" s="13" t="n"/>
      <c r="AT6015" s="13" t="n"/>
      <c r="AU6015" s="13" t="n"/>
    </row>
    <row r="6016">
      <c r="C6016" s="13" t="n">
        <v>183</v>
      </c>
      <c r="D6016" s="13">
        <f>D2368*D1600</f>
        <v/>
      </c>
      <c r="E6016" s="13">
        <f>E2368*E1600</f>
        <v/>
      </c>
      <c r="F6016" s="13">
        <f>F2368*F1600</f>
        <v/>
      </c>
      <c r="T6016" s="14">
        <f>IF(F6015=24,SUM(D6016:F6205),"")</f>
        <v/>
      </c>
      <c r="U6016" s="14" t="n">
        <v>0</v>
      </c>
      <c r="V6016" s="14">
        <f>IF(T6016="","",T6016-U6016)</f>
        <v/>
      </c>
      <c r="AS6016" s="13" t="n"/>
      <c r="AT6016" s="13" t="n"/>
      <c r="AU6016" s="13" t="n"/>
    </row>
    <row r="6017">
      <c r="C6017" s="13" t="n">
        <v>184</v>
      </c>
      <c r="D6017" s="13">
        <f>D2369*D1601</f>
        <v/>
      </c>
      <c r="E6017" s="13">
        <f>E2369*E1601</f>
        <v/>
      </c>
      <c r="F6017" s="13">
        <f>F2369*F1601</f>
        <v/>
      </c>
      <c r="T6017" s="14">
        <f>IF(F6016=24,SUM(D6017:F6206),"")</f>
        <v/>
      </c>
      <c r="U6017" s="14" t="n">
        <v>0</v>
      </c>
      <c r="V6017" s="14">
        <f>IF(T6017="","",T6017-U6017)</f>
        <v/>
      </c>
      <c r="AS6017" s="13" t="n"/>
      <c r="AT6017" s="13" t="n"/>
      <c r="AU6017" s="13" t="n"/>
    </row>
    <row r="6018">
      <c r="C6018" s="13" t="n">
        <v>185</v>
      </c>
      <c r="D6018" s="13">
        <f>D2370*D1602</f>
        <v/>
      </c>
      <c r="E6018" s="13">
        <f>E2370*E1602</f>
        <v/>
      </c>
      <c r="F6018" s="13">
        <f>F2370*F1602</f>
        <v/>
      </c>
      <c r="T6018" s="14">
        <f>IF(F6017=24,SUM(D6018:F6207),"")</f>
        <v/>
      </c>
      <c r="U6018" s="14" t="n">
        <v>0</v>
      </c>
      <c r="V6018" s="14">
        <f>IF(T6018="","",T6018-U6018)</f>
        <v/>
      </c>
      <c r="AS6018" s="13" t="n"/>
      <c r="AT6018" s="13" t="n"/>
      <c r="AU6018" s="13" t="n"/>
    </row>
    <row r="6019">
      <c r="C6019" s="13" t="n">
        <v>186</v>
      </c>
      <c r="D6019" s="13">
        <f>D2371*D1603</f>
        <v/>
      </c>
      <c r="E6019" s="13">
        <f>E2371*E1603</f>
        <v/>
      </c>
      <c r="F6019" s="13">
        <f>F2371*F1603</f>
        <v/>
      </c>
      <c r="T6019" s="14">
        <f>IF(F6018=24,SUM(D6019:F6208),"")</f>
        <v/>
      </c>
      <c r="U6019" s="14" t="n">
        <v>0</v>
      </c>
      <c r="V6019" s="14">
        <f>IF(T6019="","",T6019-U6019)</f>
        <v/>
      </c>
      <c r="AS6019" s="13" t="n"/>
      <c r="AT6019" s="13" t="n"/>
      <c r="AU6019" s="13" t="n"/>
    </row>
    <row r="6020">
      <c r="C6020" s="13" t="n">
        <v>187</v>
      </c>
      <c r="D6020" s="13">
        <f>D2372*D1604</f>
        <v/>
      </c>
      <c r="E6020" s="13">
        <f>E2372*E1604</f>
        <v/>
      </c>
      <c r="F6020" s="13">
        <f>F2372*F1604</f>
        <v/>
      </c>
      <c r="T6020" s="14">
        <f>IF(F6019=24,SUM(D6020:F6209),"")</f>
        <v/>
      </c>
      <c r="U6020" s="14" t="n">
        <v>0</v>
      </c>
      <c r="V6020" s="14">
        <f>IF(T6020="","",T6020-U6020)</f>
        <v/>
      </c>
      <c r="AS6020" s="13" t="n"/>
      <c r="AT6020" s="13" t="n"/>
      <c r="AU6020" s="13" t="n"/>
    </row>
    <row r="6021">
      <c r="C6021" s="13" t="n">
        <v>188</v>
      </c>
      <c r="D6021" s="13">
        <f>D2373*D1605</f>
        <v/>
      </c>
      <c r="E6021" s="13">
        <f>E2373*E1605</f>
        <v/>
      </c>
      <c r="F6021" s="13">
        <f>F2373*F1605</f>
        <v/>
      </c>
      <c r="T6021" s="14">
        <f>IF(F6020=24,SUM(D6021:F6210),"")</f>
        <v/>
      </c>
      <c r="U6021" s="14" t="n">
        <v>0</v>
      </c>
      <c r="V6021" s="14">
        <f>IF(T6021="","",T6021-U6021)</f>
        <v/>
      </c>
      <c r="AS6021" s="13" t="n"/>
      <c r="AT6021" s="13" t="n"/>
      <c r="AU6021" s="13" t="n"/>
    </row>
    <row r="6022">
      <c r="C6022" s="13" t="n">
        <v>189</v>
      </c>
      <c r="D6022" s="13">
        <f>D2374*D1606</f>
        <v/>
      </c>
      <c r="E6022" s="13">
        <f>E2374*E1606</f>
        <v/>
      </c>
      <c r="F6022" s="13">
        <f>F2374*F1606</f>
        <v/>
      </c>
      <c r="T6022" s="14">
        <f>IF(F6021=24,SUM(D6022:F6211),"")</f>
        <v/>
      </c>
      <c r="U6022" s="14" t="n">
        <v>0</v>
      </c>
      <c r="V6022" s="14">
        <f>IF(T6022="","",T6022-U6022)</f>
        <v/>
      </c>
      <c r="AS6022" s="13" t="n"/>
      <c r="AT6022" s="13" t="n"/>
      <c r="AU6022" s="13" t="n"/>
    </row>
    <row r="6023">
      <c r="C6023" s="13" t="n">
        <v>190</v>
      </c>
      <c r="D6023" s="13">
        <f>D2375*D1607</f>
        <v/>
      </c>
      <c r="E6023" s="13">
        <f>E2375*E1607</f>
        <v/>
      </c>
      <c r="F6023" s="13">
        <f>F2375*F1607</f>
        <v/>
      </c>
      <c r="T6023" s="14">
        <f>IF(F6022=24,SUM(D6023:F6212),"")</f>
        <v/>
      </c>
      <c r="U6023" s="14" t="n">
        <v>0</v>
      </c>
      <c r="V6023" s="14">
        <f>IF(T6023="","",T6023-U6023)</f>
        <v/>
      </c>
      <c r="AS6023" s="13" t="n"/>
      <c r="AT6023" s="13" t="n"/>
      <c r="AU6023" s="13" t="n"/>
    </row>
    <row r="6024">
      <c r="C6024" s="13" t="n">
        <v>191</v>
      </c>
      <c r="D6024" s="13">
        <f>D2376*D1608</f>
        <v/>
      </c>
      <c r="E6024" s="13">
        <f>E2376*E1608</f>
        <v/>
      </c>
      <c r="F6024" s="13">
        <f>F2376*F1608</f>
        <v/>
      </c>
      <c r="T6024" s="14">
        <f>IF(F6023=24,SUM(D6024:F6213),"")</f>
        <v/>
      </c>
      <c r="U6024" s="14" t="n">
        <v>0</v>
      </c>
      <c r="V6024" s="14">
        <f>IF(T6024="","",T6024-U6024)</f>
        <v/>
      </c>
      <c r="AS6024" s="13" t="n"/>
      <c r="AT6024" s="13" t="n"/>
      <c r="AU6024" s="13" t="n"/>
    </row>
    <row r="6025">
      <c r="C6025" s="13" t="n">
        <v>192</v>
      </c>
      <c r="D6025" s="13">
        <f>D2377*D1609</f>
        <v/>
      </c>
      <c r="E6025" s="13">
        <f>E2377*E1609</f>
        <v/>
      </c>
      <c r="F6025" s="13">
        <f>F2377*F1609</f>
        <v/>
      </c>
      <c r="T6025" s="14">
        <f>IF(F6024=24,SUM(D6025:F6214),"")</f>
        <v/>
      </c>
      <c r="U6025" s="14" t="n">
        <v>0</v>
      </c>
      <c r="V6025" s="14">
        <f>IF(T6025="","",T6025-U6025)</f>
        <v/>
      </c>
      <c r="AS6025" s="13" t="n"/>
      <c r="AT6025" s="13" t="n"/>
      <c r="AU6025" s="13" t="n"/>
    </row>
    <row r="6026">
      <c r="C6026" s="13" t="n">
        <v>193</v>
      </c>
      <c r="D6026" s="13">
        <f>D2378*D1610</f>
        <v/>
      </c>
      <c r="E6026" s="13">
        <f>E2378*E1610</f>
        <v/>
      </c>
      <c r="F6026" s="13">
        <f>F2378*F1610</f>
        <v/>
      </c>
      <c r="T6026" s="14">
        <f>IF(F6025=24,SUM(D6026:F6215),"")</f>
        <v/>
      </c>
      <c r="U6026" s="14" t="n">
        <v>0</v>
      </c>
      <c r="V6026" s="14">
        <f>IF(T6026="","",T6026-U6026)</f>
        <v/>
      </c>
      <c r="AS6026" s="13" t="n"/>
      <c r="AT6026" s="13" t="n"/>
      <c r="AU6026" s="13" t="n"/>
    </row>
    <row r="6027">
      <c r="C6027" s="13" t="n">
        <v>194</v>
      </c>
      <c r="D6027" s="13">
        <f>D2379*D1611</f>
        <v/>
      </c>
      <c r="E6027" s="13">
        <f>E2379*E1611</f>
        <v/>
      </c>
      <c r="F6027" s="13">
        <f>F2379*F1611</f>
        <v/>
      </c>
      <c r="T6027" s="14">
        <f>IF(F6026=24,SUM(D6027:F6216),"")</f>
        <v/>
      </c>
      <c r="U6027" s="14" t="n">
        <v>0</v>
      </c>
      <c r="V6027" s="14">
        <f>IF(T6027="","",T6027-U6027)</f>
        <v/>
      </c>
      <c r="AS6027" s="13" t="n"/>
      <c r="AT6027" s="13" t="n"/>
      <c r="AU6027" s="13" t="n"/>
    </row>
    <row r="6028">
      <c r="C6028" s="13" t="n">
        <v>195</v>
      </c>
      <c r="D6028" s="13">
        <f>D2380*D1612</f>
        <v/>
      </c>
      <c r="E6028" s="13">
        <f>E2380*E1612</f>
        <v/>
      </c>
      <c r="F6028" s="13">
        <f>F2380*F1612</f>
        <v/>
      </c>
      <c r="T6028" s="14">
        <f>IF(F6027=24,SUM(D6028:F6217),"")</f>
        <v/>
      </c>
      <c r="U6028" s="14" t="n">
        <v>0</v>
      </c>
      <c r="V6028" s="14">
        <f>IF(T6028="","",T6028-U6028)</f>
        <v/>
      </c>
      <c r="AS6028" s="13" t="n"/>
      <c r="AT6028" s="13" t="n"/>
      <c r="AU6028" s="13" t="n"/>
    </row>
    <row r="6029">
      <c r="C6029" s="13" t="n">
        <v>196</v>
      </c>
      <c r="D6029" s="13">
        <f>D2381*D1613</f>
        <v/>
      </c>
      <c r="E6029" s="13">
        <f>E2381*E1613</f>
        <v/>
      </c>
      <c r="F6029" s="13">
        <f>F2381*F1613</f>
        <v/>
      </c>
      <c r="T6029" s="14">
        <f>IF(F6028=24,SUM(D6029:F6218),"")</f>
        <v/>
      </c>
      <c r="U6029" s="14" t="n">
        <v>0</v>
      </c>
      <c r="V6029" s="14">
        <f>IF(T6029="","",T6029-U6029)</f>
        <v/>
      </c>
      <c r="AS6029" s="13" t="n"/>
      <c r="AT6029" s="13" t="n"/>
      <c r="AU6029" s="13" t="n"/>
    </row>
    <row r="6030">
      <c r="C6030" s="13" t="n">
        <v>197</v>
      </c>
      <c r="D6030" s="13">
        <f>D2382*D1614</f>
        <v/>
      </c>
      <c r="E6030" s="13">
        <f>E2382*E1614</f>
        <v/>
      </c>
      <c r="F6030" s="13">
        <f>F2382*F1614</f>
        <v/>
      </c>
      <c r="T6030" s="14">
        <f>IF(F6029=24,SUM(D6030:F6219),"")</f>
        <v/>
      </c>
      <c r="U6030" s="14" t="n">
        <v>0</v>
      </c>
      <c r="V6030" s="14">
        <f>IF(T6030="","",T6030-U6030)</f>
        <v/>
      </c>
      <c r="AS6030" s="13" t="n"/>
      <c r="AT6030" s="13" t="n"/>
      <c r="AU6030" s="13" t="n"/>
    </row>
    <row r="6031">
      <c r="C6031" s="13" t="n">
        <v>198</v>
      </c>
      <c r="D6031" s="13">
        <f>D2383*D1615</f>
        <v/>
      </c>
      <c r="E6031" s="13">
        <f>E2383*E1615</f>
        <v/>
      </c>
      <c r="F6031" s="13">
        <f>F2383*F1615</f>
        <v/>
      </c>
      <c r="T6031" s="14">
        <f>IF(F6030=24,SUM(D6031:F6220),"")</f>
        <v/>
      </c>
      <c r="U6031" s="14" t="n">
        <v>0</v>
      </c>
      <c r="V6031" s="14">
        <f>IF(T6031="","",T6031-U6031)</f>
        <v/>
      </c>
      <c r="AS6031" s="13" t="n"/>
      <c r="AT6031" s="13" t="n"/>
      <c r="AU6031" s="13" t="n"/>
    </row>
    <row r="6032">
      <c r="T6032" s="14">
        <f>IF(F6031=24,SUM(D6032:F6221),"")</f>
        <v/>
      </c>
      <c r="U6032" s="14" t="n">
        <v>0</v>
      </c>
      <c r="V6032" s="14">
        <f>IF(T6032="","",T6032-U6032)</f>
        <v/>
      </c>
      <c r="AS6032" s="13" t="n"/>
      <c r="AT6032" s="13" t="n"/>
      <c r="AU6032" s="13" t="n"/>
    </row>
    <row r="6033">
      <c r="C6033" s="13" t="inlineStr">
        <is>
          <t>DesvPad(D*E(RLT))</t>
        </is>
      </c>
      <c r="D6033" s="13" t="n">
        <v>22</v>
      </c>
      <c r="E6033" s="13" t="n">
        <v>23</v>
      </c>
      <c r="F6033" s="13" t="n">
        <v>24</v>
      </c>
      <c r="T6033" s="14">
        <f>IF(F6032=24,SUM(D6033:F6222),"")</f>
        <v/>
      </c>
      <c r="U6033" s="14" t="n">
        <v>0</v>
      </c>
      <c r="V6033" s="14">
        <f>IF(T6033="","",T6033-U6033)</f>
        <v/>
      </c>
      <c r="AS6033" s="13" t="n"/>
      <c r="AT6033" s="13" t="n"/>
      <c r="AU6033" s="13" t="n"/>
    </row>
    <row r="6034">
      <c r="B6034" s="13" t="inlineStr">
        <is>
          <t>z</t>
        </is>
      </c>
      <c r="C6034" s="13" t="n">
        <v>9</v>
      </c>
      <c r="D6034" s="13">
        <f>(D2194*(D5650^2)+(D2002^2)*(D5842^2))^0.5</f>
        <v/>
      </c>
      <c r="E6034" s="13">
        <f>(E2194*(E5650^2)+(E2002^2)*(E5842^2))^0.5</f>
        <v/>
      </c>
      <c r="F6034" s="13">
        <f>(F2194*(F5650^2)+(F2002^2)*(F5842^2))^0.5</f>
        <v/>
      </c>
      <c r="T6034" s="14">
        <f>IF(F6033=24,SUM(D6034:F6223),"")</f>
        <v/>
      </c>
      <c r="U6034" s="14" t="n">
        <v>0</v>
      </c>
      <c r="V6034" s="14">
        <f>IF(T6034="","",T6034-U6034)</f>
        <v/>
      </c>
      <c r="AS6034" s="13" t="n">
        <v>136</v>
      </c>
      <c r="AT6034" s="13" t="inlineStr">
        <is>
          <t>DesvPad(D*E(RLT))</t>
        </is>
      </c>
      <c r="AU6034" s="13" t="n">
        <v>16</v>
      </c>
    </row>
    <row r="6035">
      <c r="B6035" s="13" t="n">
        <v>2.06</v>
      </c>
      <c r="C6035" s="13" t="n">
        <v>10</v>
      </c>
      <c r="D6035" s="13">
        <f>(D2195*(D5651^2)+(D2003^2)*(D5843^2))^0.5</f>
        <v/>
      </c>
      <c r="E6035" s="13">
        <f>(E2195*(E5651^2)+(E2003^2)*(E5843^2))^0.5</f>
        <v/>
      </c>
      <c r="F6035" s="13">
        <f>(F2195*(F5651^2)+(F2003^2)*(F5843^2))^0.5</f>
        <v/>
      </c>
      <c r="T6035" s="14">
        <f>IF(F6034=24,SUM(D6035:F6224),"")</f>
        <v/>
      </c>
      <c r="U6035" s="14" t="n">
        <v>0</v>
      </c>
      <c r="V6035" s="14">
        <f>IF(T6035="","",T6035-U6035)</f>
        <v/>
      </c>
      <c r="AS6035" s="13" t="n">
        <v>137</v>
      </c>
      <c r="AT6035" s="13" t="n"/>
      <c r="AU6035" s="13" t="inlineStr">
        <is>
          <t>NOVO(D213*(D303^2)+(D208^2)*(D308^2))^0,5</t>
        </is>
      </c>
    </row>
    <row r="6036">
      <c r="C6036" s="13" t="n">
        <v>11</v>
      </c>
      <c r="D6036" s="13">
        <f>(D2196*(D5652^2)+(D2004^2)*(D5844^2))^0.5</f>
        <v/>
      </c>
      <c r="E6036" s="13">
        <f>(E2196*(E5652^2)+(E2004^2)*(E5844^2))^0.5</f>
        <v/>
      </c>
      <c r="F6036" s="13">
        <f>(F2196*(F5652^2)+(F2004^2)*(F5844^2))^0.5</f>
        <v/>
      </c>
      <c r="T6036" s="14">
        <f>IF(F6035=24,SUM(D6036:F6225),"")</f>
        <v/>
      </c>
      <c r="U6036" s="14" t="n">
        <v>0</v>
      </c>
      <c r="V6036" s="14">
        <f>IF(T6036="","",T6036-U6036)</f>
        <v/>
      </c>
      <c r="AS6036" s="13" t="n"/>
      <c r="AT6036" s="13" t="n"/>
      <c r="AU6036" s="13" t="n"/>
    </row>
    <row r="6037">
      <c r="C6037" s="13" t="n">
        <v>12</v>
      </c>
      <c r="D6037" s="13">
        <f>(D2197*(D5653^2)+(D2005^2)*(D5845^2))^0.5</f>
        <v/>
      </c>
      <c r="E6037" s="13">
        <f>(E2197*(E5653^2)+(E2005^2)*(E5845^2))^0.5</f>
        <v/>
      </c>
      <c r="F6037" s="13">
        <f>(F2197*(F5653^2)+(F2005^2)*(F5845^2))^0.5</f>
        <v/>
      </c>
      <c r="T6037" s="14">
        <f>IF(F6036=24,SUM(D6037:F6226),"")</f>
        <v/>
      </c>
      <c r="U6037" s="14" t="n">
        <v>0</v>
      </c>
      <c r="V6037" s="14">
        <f>IF(T6037="","",T6037-U6037)</f>
        <v/>
      </c>
      <c r="AS6037" s="13" t="n"/>
      <c r="AT6037" s="13" t="n"/>
      <c r="AU6037" s="13" t="n"/>
    </row>
    <row r="6038">
      <c r="C6038" s="13" t="n">
        <v>13</v>
      </c>
      <c r="D6038" s="13">
        <f>(D2198*(D5654^2)+(D2006^2)*(D5846^2))^0.5</f>
        <v/>
      </c>
      <c r="E6038" s="13">
        <f>(E2198*(E5654^2)+(E2006^2)*(E5846^2))^0.5</f>
        <v/>
      </c>
      <c r="F6038" s="13">
        <f>(F2198*(F5654^2)+(F2006^2)*(F5846^2))^0.5</f>
        <v/>
      </c>
      <c r="T6038" s="14">
        <f>IF(F6037=24,SUM(D6038:F6227),"")</f>
        <v/>
      </c>
      <c r="U6038" s="14" t="n">
        <v>0</v>
      </c>
      <c r="V6038" s="14">
        <f>IF(T6038="","",T6038-U6038)</f>
        <v/>
      </c>
      <c r="AS6038" s="13" t="n"/>
      <c r="AT6038" s="13" t="n"/>
      <c r="AU6038" s="13" t="n"/>
    </row>
    <row r="6039">
      <c r="C6039" s="13" t="n">
        <v>14</v>
      </c>
      <c r="D6039" s="13">
        <f>(D2199*(D5655^2)+(D2007^2)*(D5847^2))^0.5</f>
        <v/>
      </c>
      <c r="E6039" s="13">
        <f>(E2199*(E5655^2)+(E2007^2)*(E5847^2))^0.5</f>
        <v/>
      </c>
      <c r="F6039" s="13">
        <f>(F2199*(F5655^2)+(F2007^2)*(F5847^2))^0.5</f>
        <v/>
      </c>
      <c r="T6039" s="14">
        <f>IF(F6038=24,SUM(D6039:F6228),"")</f>
        <v/>
      </c>
      <c r="U6039" s="14" t="n">
        <v>0</v>
      </c>
      <c r="V6039" s="14">
        <f>IF(T6039="","",T6039-U6039)</f>
        <v/>
      </c>
      <c r="AS6039" s="13" t="n"/>
      <c r="AT6039" s="13" t="n"/>
      <c r="AU6039" s="13" t="n"/>
    </row>
    <row r="6040">
      <c r="C6040" s="13" t="n">
        <v>15</v>
      </c>
      <c r="D6040" s="13">
        <f>(D2200*(D5656^2)+(D2008^2)*(D5848^2))^0.5</f>
        <v/>
      </c>
      <c r="E6040" s="13">
        <f>(E2200*(E5656^2)+(E2008^2)*(E5848^2))^0.5</f>
        <v/>
      </c>
      <c r="F6040" s="13">
        <f>(F2200*(F5656^2)+(F2008^2)*(F5848^2))^0.5</f>
        <v/>
      </c>
      <c r="T6040" s="14">
        <f>IF(F6039=24,SUM(D6040:F6229),"")</f>
        <v/>
      </c>
      <c r="U6040" s="14" t="n">
        <v>0</v>
      </c>
      <c r="V6040" s="14">
        <f>IF(T6040="","",T6040-U6040)</f>
        <v/>
      </c>
      <c r="AS6040" s="13" t="n"/>
      <c r="AT6040" s="13" t="n"/>
      <c r="AU6040" s="13" t="n"/>
    </row>
    <row r="6041">
      <c r="C6041" s="13" t="n">
        <v>16</v>
      </c>
      <c r="D6041" s="13">
        <f>(D2201*(D5657^2)+(D2009^2)*(D5849^2))^0.5</f>
        <v/>
      </c>
      <c r="E6041" s="13">
        <f>(E2201*(E5657^2)+(E2009^2)*(E5849^2))^0.5</f>
        <v/>
      </c>
      <c r="F6041" s="13">
        <f>(F2201*(F5657^2)+(F2009^2)*(F5849^2))^0.5</f>
        <v/>
      </c>
      <c r="T6041" s="14">
        <f>IF(F6040=24,SUM(D6041:F6230),"")</f>
        <v/>
      </c>
      <c r="U6041" s="14" t="n">
        <v>0</v>
      </c>
      <c r="V6041" s="14">
        <f>IF(T6041="","",T6041-U6041)</f>
        <v/>
      </c>
      <c r="AS6041" s="13" t="n"/>
      <c r="AT6041" s="13" t="n"/>
      <c r="AU6041" s="13" t="n"/>
    </row>
    <row r="6042">
      <c r="C6042" s="13" t="n">
        <v>17</v>
      </c>
      <c r="D6042" s="13">
        <f>(D2202*(D5658^2)+(D2010^2)*(D5850^2))^0.5</f>
        <v/>
      </c>
      <c r="E6042" s="13">
        <f>(E2202*(E5658^2)+(E2010^2)*(E5850^2))^0.5</f>
        <v/>
      </c>
      <c r="F6042" s="13">
        <f>(F2202*(F5658^2)+(F2010^2)*(F5850^2))^0.5</f>
        <v/>
      </c>
      <c r="T6042" s="14">
        <f>IF(F6041=24,SUM(D6042:F6231),"")</f>
        <v/>
      </c>
      <c r="U6042" s="14" t="n">
        <v>0</v>
      </c>
      <c r="V6042" s="14">
        <f>IF(T6042="","",T6042-U6042)</f>
        <v/>
      </c>
      <c r="AS6042" s="13" t="n"/>
      <c r="AT6042" s="13" t="n"/>
      <c r="AU6042" s="13" t="n"/>
    </row>
    <row r="6043">
      <c r="C6043" s="13" t="n">
        <v>18</v>
      </c>
      <c r="D6043" s="13">
        <f>(D2203*(D5659^2)+(D2011^2)*(D5851^2))^0.5</f>
        <v/>
      </c>
      <c r="E6043" s="13">
        <f>(E2203*(E5659^2)+(E2011^2)*(E5851^2))^0.5</f>
        <v/>
      </c>
      <c r="F6043" s="13">
        <f>(F2203*(F5659^2)+(F2011^2)*(F5851^2))^0.5</f>
        <v/>
      </c>
      <c r="T6043" s="14">
        <f>IF(F6042=24,SUM(D6043:F6232),"")</f>
        <v/>
      </c>
      <c r="U6043" s="14" t="n">
        <v>0</v>
      </c>
      <c r="V6043" s="14">
        <f>IF(T6043="","",T6043-U6043)</f>
        <v/>
      </c>
      <c r="AS6043" s="13" t="n"/>
      <c r="AT6043" s="13" t="n"/>
      <c r="AU6043" s="13" t="n"/>
    </row>
    <row r="6044">
      <c r="C6044" s="13" t="n">
        <v>19</v>
      </c>
      <c r="D6044" s="13">
        <f>(D2204*(D5660^2)+(D2012^2)*(D5852^2))^0.5</f>
        <v/>
      </c>
      <c r="E6044" s="13">
        <f>(E2204*(E5660^2)+(E2012^2)*(E5852^2))^0.5</f>
        <v/>
      </c>
      <c r="F6044" s="13">
        <f>(F2204*(F5660^2)+(F2012^2)*(F5852^2))^0.5</f>
        <v/>
      </c>
      <c r="T6044" s="14">
        <f>IF(F6043=24,SUM(D6044:F6233),"")</f>
        <v/>
      </c>
      <c r="U6044" s="14" t="n">
        <v>0</v>
      </c>
      <c r="V6044" s="14">
        <f>IF(T6044="","",T6044-U6044)</f>
        <v/>
      </c>
      <c r="AS6044" s="13" t="n"/>
      <c r="AT6044" s="13" t="n"/>
      <c r="AU6044" s="13" t="n"/>
    </row>
    <row r="6045">
      <c r="C6045" s="13" t="n">
        <v>20</v>
      </c>
      <c r="D6045" s="13">
        <f>(D2205*(D5661^2)+(D2013^2)*(D5853^2))^0.5</f>
        <v/>
      </c>
      <c r="E6045" s="13">
        <f>(E2205*(E5661^2)+(E2013^2)*(E5853^2))^0.5</f>
        <v/>
      </c>
      <c r="F6045" s="13">
        <f>(F2205*(F5661^2)+(F2013^2)*(F5853^2))^0.5</f>
        <v/>
      </c>
      <c r="T6045" s="14">
        <f>IF(F6044=24,SUM(D6045:F6234),"")</f>
        <v/>
      </c>
      <c r="U6045" s="14" t="n">
        <v>0</v>
      </c>
      <c r="V6045" s="14">
        <f>IF(T6045="","",T6045-U6045)</f>
        <v/>
      </c>
      <c r="AS6045" s="13" t="n"/>
      <c r="AT6045" s="13" t="n"/>
      <c r="AU6045" s="13" t="n"/>
    </row>
    <row r="6046">
      <c r="C6046" s="13" t="n">
        <v>21</v>
      </c>
      <c r="D6046" s="13">
        <f>(D2206*(D5662^2)+(D2014^2)*(D5854^2))^0.5</f>
        <v/>
      </c>
      <c r="E6046" s="13">
        <f>(E2206*(E5662^2)+(E2014^2)*(E5854^2))^0.5</f>
        <v/>
      </c>
      <c r="F6046" s="13">
        <f>(F2206*(F5662^2)+(F2014^2)*(F5854^2))^0.5</f>
        <v/>
      </c>
      <c r="T6046" s="14">
        <f>IF(F6045=24,SUM(D6046:F6235),"")</f>
        <v/>
      </c>
      <c r="U6046" s="14" t="n">
        <v>0</v>
      </c>
      <c r="V6046" s="14">
        <f>IF(T6046="","",T6046-U6046)</f>
        <v/>
      </c>
      <c r="AS6046" s="13" t="n"/>
      <c r="AT6046" s="13" t="n"/>
      <c r="AU6046" s="13" t="n"/>
    </row>
    <row r="6047">
      <c r="C6047" s="13" t="n">
        <v>22</v>
      </c>
      <c r="D6047" s="13">
        <f>(D2207*(D5663^2)+(D2015^2)*(D5855^2))^0.5</f>
        <v/>
      </c>
      <c r="E6047" s="13">
        <f>(E2207*(E5663^2)+(E2015^2)*(E5855^2))^0.5</f>
        <v/>
      </c>
      <c r="F6047" s="13">
        <f>(F2207*(F5663^2)+(F2015^2)*(F5855^2))^0.5</f>
        <v/>
      </c>
      <c r="T6047" s="14">
        <f>IF(F6046=24,SUM(D6047:F6236),"")</f>
        <v/>
      </c>
      <c r="U6047" s="14" t="n">
        <v>0</v>
      </c>
      <c r="V6047" s="14">
        <f>IF(T6047="","",T6047-U6047)</f>
        <v/>
      </c>
      <c r="AS6047" s="13" t="n"/>
      <c r="AT6047" s="13" t="n"/>
      <c r="AU6047" s="13" t="n"/>
    </row>
    <row r="6048">
      <c r="C6048" s="13" t="n">
        <v>23</v>
      </c>
      <c r="D6048" s="13">
        <f>(D2208*(D5664^2)+(D2016^2)*(D5856^2))^0.5</f>
        <v/>
      </c>
      <c r="E6048" s="13">
        <f>(E2208*(E5664^2)+(E2016^2)*(E5856^2))^0.5</f>
        <v/>
      </c>
      <c r="F6048" s="13">
        <f>(F2208*(F5664^2)+(F2016^2)*(F5856^2))^0.5</f>
        <v/>
      </c>
      <c r="T6048" s="14">
        <f>IF(F6047=24,SUM(D6048:F6237),"")</f>
        <v/>
      </c>
      <c r="U6048" s="14" t="n">
        <v>0</v>
      </c>
      <c r="V6048" s="14">
        <f>IF(T6048="","",T6048-U6048)</f>
        <v/>
      </c>
      <c r="AS6048" s="13" t="n"/>
      <c r="AT6048" s="13" t="n"/>
      <c r="AU6048" s="13" t="n"/>
    </row>
    <row r="6049">
      <c r="C6049" s="13" t="n">
        <v>24</v>
      </c>
      <c r="D6049" s="13">
        <f>(D2209*(D5665^2)+(D2017^2)*(D5857^2))^0.5</f>
        <v/>
      </c>
      <c r="E6049" s="13">
        <f>(E2209*(E5665^2)+(E2017^2)*(E5857^2))^0.5</f>
        <v/>
      </c>
      <c r="F6049" s="13">
        <f>(F2209*(F5665^2)+(F2017^2)*(F5857^2))^0.5</f>
        <v/>
      </c>
      <c r="T6049" s="14">
        <f>IF(F6048=24,SUM(D6049:F6238),"")</f>
        <v/>
      </c>
      <c r="U6049" s="14" t="n">
        <v>0</v>
      </c>
      <c r="V6049" s="14">
        <f>IF(T6049="","",T6049-U6049)</f>
        <v/>
      </c>
      <c r="AS6049" s="13" t="n"/>
      <c r="AT6049" s="13" t="n"/>
      <c r="AU6049" s="13" t="n"/>
    </row>
    <row r="6050">
      <c r="C6050" s="13" t="n">
        <v>25</v>
      </c>
      <c r="D6050" s="13">
        <f>(D2210*(D5666^2)+(D2018^2)*(D5858^2))^0.5</f>
        <v/>
      </c>
      <c r="E6050" s="13">
        <f>(E2210*(E5666^2)+(E2018^2)*(E5858^2))^0.5</f>
        <v/>
      </c>
      <c r="F6050" s="13">
        <f>(F2210*(F5666^2)+(F2018^2)*(F5858^2))^0.5</f>
        <v/>
      </c>
      <c r="T6050" s="14">
        <f>IF(F6049=24,SUM(D6050:F6239),"")</f>
        <v/>
      </c>
      <c r="U6050" s="14" t="n">
        <v>0</v>
      </c>
      <c r="V6050" s="14">
        <f>IF(T6050="","",T6050-U6050)</f>
        <v/>
      </c>
      <c r="AS6050" s="13" t="n"/>
      <c r="AT6050" s="13" t="n"/>
      <c r="AU6050" s="13" t="n"/>
    </row>
    <row r="6051">
      <c r="C6051" s="13" t="n">
        <v>26</v>
      </c>
      <c r="D6051" s="13">
        <f>(D2211*(D5667^2)+(D2019^2)*(D5859^2))^0.5</f>
        <v/>
      </c>
      <c r="E6051" s="13">
        <f>(E2211*(E5667^2)+(E2019^2)*(E5859^2))^0.5</f>
        <v/>
      </c>
      <c r="F6051" s="13">
        <f>(F2211*(F5667^2)+(F2019^2)*(F5859^2))^0.5</f>
        <v/>
      </c>
      <c r="T6051" s="14">
        <f>IF(F6050=24,SUM(D6051:F6240),"")</f>
        <v/>
      </c>
      <c r="U6051" s="14" t="n">
        <v>0</v>
      </c>
      <c r="V6051" s="14">
        <f>IF(T6051="","",T6051-U6051)</f>
        <v/>
      </c>
      <c r="AS6051" s="13" t="n"/>
      <c r="AT6051" s="13" t="n"/>
      <c r="AU6051" s="13" t="n"/>
    </row>
    <row r="6052">
      <c r="C6052" s="13" t="n">
        <v>27</v>
      </c>
      <c r="D6052" s="13">
        <f>(D2212*(D5668^2)+(D2020^2)*(D5860^2))^0.5</f>
        <v/>
      </c>
      <c r="E6052" s="13">
        <f>(E2212*(E5668^2)+(E2020^2)*(E5860^2))^0.5</f>
        <v/>
      </c>
      <c r="F6052" s="13">
        <f>(F2212*(F5668^2)+(F2020^2)*(F5860^2))^0.5</f>
        <v/>
      </c>
      <c r="T6052" s="14">
        <f>IF(F6051=24,SUM(D6052:F6241),"")</f>
        <v/>
      </c>
      <c r="U6052" s="14" t="n">
        <v>0</v>
      </c>
      <c r="V6052" s="14">
        <f>IF(T6052="","",T6052-U6052)</f>
        <v/>
      </c>
      <c r="AS6052" s="13" t="n"/>
      <c r="AT6052" s="13" t="n"/>
      <c r="AU6052" s="13" t="n"/>
    </row>
    <row r="6053">
      <c r="C6053" s="13" t="n">
        <v>28</v>
      </c>
      <c r="D6053" s="13">
        <f>(D2213*(D5669^2)+(D2021^2)*(D5861^2))^0.5</f>
        <v/>
      </c>
      <c r="E6053" s="13">
        <f>(E2213*(E5669^2)+(E2021^2)*(E5861^2))^0.5</f>
        <v/>
      </c>
      <c r="F6053" s="13">
        <f>(F2213*(F5669^2)+(F2021^2)*(F5861^2))^0.5</f>
        <v/>
      </c>
      <c r="T6053" s="14">
        <f>IF(F6052=24,SUM(D6053:F6242),"")</f>
        <v/>
      </c>
      <c r="U6053" s="14" t="n">
        <v>0</v>
      </c>
      <c r="V6053" s="14">
        <f>IF(T6053="","",T6053-U6053)</f>
        <v/>
      </c>
      <c r="AS6053" s="13" t="n"/>
      <c r="AT6053" s="13" t="n"/>
      <c r="AU6053" s="13" t="n"/>
    </row>
    <row r="6054">
      <c r="C6054" s="13" t="n">
        <v>29</v>
      </c>
      <c r="D6054" s="13">
        <f>(D2214*(D5670^2)+(D2022^2)*(D5862^2))^0.5</f>
        <v/>
      </c>
      <c r="E6054" s="13">
        <f>(E2214*(E5670^2)+(E2022^2)*(E5862^2))^0.5</f>
        <v/>
      </c>
      <c r="F6054" s="13">
        <f>(F2214*(F5670^2)+(F2022^2)*(F5862^2))^0.5</f>
        <v/>
      </c>
      <c r="T6054" s="14">
        <f>IF(F6053=24,SUM(D6054:F6243),"")</f>
        <v/>
      </c>
      <c r="U6054" s="14" t="n">
        <v>0</v>
      </c>
      <c r="V6054" s="14">
        <f>IF(T6054="","",T6054-U6054)</f>
        <v/>
      </c>
      <c r="AS6054" s="13" t="n"/>
      <c r="AT6054" s="13" t="n"/>
      <c r="AU6054" s="13" t="n"/>
    </row>
    <row r="6055">
      <c r="C6055" s="13" t="n">
        <v>30</v>
      </c>
      <c r="D6055" s="13">
        <f>(D2215*(D5671^2)+(D2023^2)*(D5863^2))^0.5</f>
        <v/>
      </c>
      <c r="E6055" s="13">
        <f>(E2215*(E5671^2)+(E2023^2)*(E5863^2))^0.5</f>
        <v/>
      </c>
      <c r="F6055" s="13">
        <f>(F2215*(F5671^2)+(F2023^2)*(F5863^2))^0.5</f>
        <v/>
      </c>
      <c r="T6055" s="14">
        <f>IF(F6054=24,SUM(D6055:F6244),"")</f>
        <v/>
      </c>
      <c r="U6055" s="14" t="n">
        <v>0</v>
      </c>
      <c r="V6055" s="14">
        <f>IF(T6055="","",T6055-U6055)</f>
        <v/>
      </c>
      <c r="AS6055" s="13" t="n"/>
      <c r="AT6055" s="13" t="n"/>
      <c r="AU6055" s="13" t="n"/>
    </row>
    <row r="6056">
      <c r="C6056" s="13" t="n">
        <v>31</v>
      </c>
      <c r="D6056" s="13">
        <f>(D2216*(D5672^2)+(D2024^2)*(D5864^2))^0.5</f>
        <v/>
      </c>
      <c r="E6056" s="13">
        <f>(E2216*(E5672^2)+(E2024^2)*(E5864^2))^0.5</f>
        <v/>
      </c>
      <c r="F6056" s="13">
        <f>(F2216*(F5672^2)+(F2024^2)*(F5864^2))^0.5</f>
        <v/>
      </c>
      <c r="T6056" s="14">
        <f>IF(F6055=24,SUM(D6056:F6245),"")</f>
        <v/>
      </c>
      <c r="U6056" s="14" t="n">
        <v>0</v>
      </c>
      <c r="V6056" s="14">
        <f>IF(T6056="","",T6056-U6056)</f>
        <v/>
      </c>
      <c r="AS6056" s="13" t="n"/>
      <c r="AT6056" s="13" t="n"/>
      <c r="AU6056" s="13" t="n"/>
    </row>
    <row r="6057">
      <c r="C6057" s="13" t="n">
        <v>32</v>
      </c>
      <c r="D6057" s="13">
        <f>(D2217*(D5673^2)+(D2025^2)*(D5865^2))^0.5</f>
        <v/>
      </c>
      <c r="E6057" s="13">
        <f>(E2217*(E5673^2)+(E2025^2)*(E5865^2))^0.5</f>
        <v/>
      </c>
      <c r="F6057" s="13">
        <f>(F2217*(F5673^2)+(F2025^2)*(F5865^2))^0.5</f>
        <v/>
      </c>
      <c r="T6057" s="14">
        <f>IF(F6056=24,SUM(D6057:F6246),"")</f>
        <v/>
      </c>
      <c r="U6057" s="14" t="n">
        <v>0</v>
      </c>
      <c r="V6057" s="14">
        <f>IF(T6057="","",T6057-U6057)</f>
        <v/>
      </c>
      <c r="AS6057" s="13" t="n"/>
      <c r="AT6057" s="13" t="n"/>
      <c r="AU6057" s="13" t="n"/>
    </row>
    <row r="6058">
      <c r="C6058" s="13" t="n">
        <v>33</v>
      </c>
      <c r="D6058" s="13">
        <f>(D2218*(D5674^2)+(D2026^2)*(D5866^2))^0.5</f>
        <v/>
      </c>
      <c r="E6058" s="13">
        <f>(E2218*(E5674^2)+(E2026^2)*(E5866^2))^0.5</f>
        <v/>
      </c>
      <c r="F6058" s="13">
        <f>(F2218*(F5674^2)+(F2026^2)*(F5866^2))^0.5</f>
        <v/>
      </c>
      <c r="T6058" s="14">
        <f>IF(F6057=24,SUM(D6058:F6247),"")</f>
        <v/>
      </c>
      <c r="U6058" s="14" t="n">
        <v>0</v>
      </c>
      <c r="V6058" s="14">
        <f>IF(T6058="","",T6058-U6058)</f>
        <v/>
      </c>
      <c r="AS6058" s="13" t="n"/>
      <c r="AT6058" s="13" t="n"/>
      <c r="AU6058" s="13" t="n"/>
    </row>
    <row r="6059">
      <c r="C6059" s="13" t="n">
        <v>34</v>
      </c>
      <c r="D6059" s="13">
        <f>(D2219*(D5675^2)+(D2027^2)*(D5867^2))^0.5</f>
        <v/>
      </c>
      <c r="E6059" s="13">
        <f>(E2219*(E5675^2)+(E2027^2)*(E5867^2))^0.5</f>
        <v/>
      </c>
      <c r="F6059" s="13">
        <f>(F2219*(F5675^2)+(F2027^2)*(F5867^2))^0.5</f>
        <v/>
      </c>
      <c r="T6059" s="14">
        <f>IF(F6058=24,SUM(D6059:F6248),"")</f>
        <v/>
      </c>
      <c r="U6059" s="14" t="n">
        <v>0</v>
      </c>
      <c r="V6059" s="14">
        <f>IF(T6059="","",T6059-U6059)</f>
        <v/>
      </c>
      <c r="AS6059" s="13" t="n"/>
      <c r="AT6059" s="13" t="n"/>
      <c r="AU6059" s="13" t="n"/>
    </row>
    <row r="6060">
      <c r="C6060" s="13" t="n">
        <v>35</v>
      </c>
      <c r="D6060" s="13">
        <f>(D2220*(D5676^2)+(D2028^2)*(D5868^2))^0.5</f>
        <v/>
      </c>
      <c r="E6060" s="13">
        <f>(E2220*(E5676^2)+(E2028^2)*(E5868^2))^0.5</f>
        <v/>
      </c>
      <c r="F6060" s="13">
        <f>(F2220*(F5676^2)+(F2028^2)*(F5868^2))^0.5</f>
        <v/>
      </c>
      <c r="T6060" s="14">
        <f>IF(F6059=24,SUM(D6060:F6249),"")</f>
        <v/>
      </c>
      <c r="U6060" s="14" t="n">
        <v>0</v>
      </c>
      <c r="V6060" s="14">
        <f>IF(T6060="","",T6060-U6060)</f>
        <v/>
      </c>
      <c r="AS6060" s="13" t="n"/>
      <c r="AT6060" s="13" t="n"/>
      <c r="AU6060" s="13" t="n"/>
    </row>
    <row r="6061">
      <c r="C6061" s="13" t="n">
        <v>36</v>
      </c>
      <c r="D6061" s="13">
        <f>(D2221*(D5677^2)+(D2029^2)*(D5869^2))^0.5</f>
        <v/>
      </c>
      <c r="E6061" s="13">
        <f>(E2221*(E5677^2)+(E2029^2)*(E5869^2))^0.5</f>
        <v/>
      </c>
      <c r="F6061" s="13">
        <f>(F2221*(F5677^2)+(F2029^2)*(F5869^2))^0.5</f>
        <v/>
      </c>
      <c r="T6061" s="14">
        <f>IF(F6060=24,SUM(D6061:F6250),"")</f>
        <v/>
      </c>
      <c r="U6061" s="14" t="n">
        <v>0</v>
      </c>
      <c r="V6061" s="14">
        <f>IF(T6061="","",T6061-U6061)</f>
        <v/>
      </c>
      <c r="AS6061" s="13" t="n"/>
      <c r="AT6061" s="13" t="n"/>
      <c r="AU6061" s="13" t="n"/>
    </row>
    <row r="6062">
      <c r="C6062" s="13" t="n">
        <v>37</v>
      </c>
      <c r="D6062" s="13">
        <f>(D2222*(D5678^2)+(D2030^2)*(D5870^2))^0.5</f>
        <v/>
      </c>
      <c r="E6062" s="13">
        <f>(E2222*(E5678^2)+(E2030^2)*(E5870^2))^0.5</f>
        <v/>
      </c>
      <c r="F6062" s="13">
        <f>(F2222*(F5678^2)+(F2030^2)*(F5870^2))^0.5</f>
        <v/>
      </c>
      <c r="T6062" s="14">
        <f>IF(F6061=24,SUM(D6062:F6251),"")</f>
        <v/>
      </c>
      <c r="U6062" s="14" t="n">
        <v>0</v>
      </c>
      <c r="V6062" s="14">
        <f>IF(T6062="","",T6062-U6062)</f>
        <v/>
      </c>
      <c r="AS6062" s="13" t="n"/>
      <c r="AT6062" s="13" t="n"/>
      <c r="AU6062" s="13" t="n"/>
    </row>
    <row r="6063">
      <c r="C6063" s="13" t="n">
        <v>38</v>
      </c>
      <c r="D6063" s="13">
        <f>(D2223*(D5679^2)+(D2031^2)*(D5871^2))^0.5</f>
        <v/>
      </c>
      <c r="E6063" s="13">
        <f>(E2223*(E5679^2)+(E2031^2)*(E5871^2))^0.5</f>
        <v/>
      </c>
      <c r="F6063" s="13">
        <f>(F2223*(F5679^2)+(F2031^2)*(F5871^2))^0.5</f>
        <v/>
      </c>
      <c r="T6063" s="14">
        <f>IF(F6062=24,SUM(D6063:F6252),"")</f>
        <v/>
      </c>
      <c r="U6063" s="14" t="n">
        <v>0</v>
      </c>
      <c r="V6063" s="14">
        <f>IF(T6063="","",T6063-U6063)</f>
        <v/>
      </c>
      <c r="AS6063" s="13" t="n"/>
      <c r="AT6063" s="13" t="n"/>
      <c r="AU6063" s="13" t="n"/>
    </row>
    <row r="6064">
      <c r="C6064" s="13" t="n">
        <v>39</v>
      </c>
      <c r="D6064" s="13">
        <f>(D2224*(D5680^2)+(D2032^2)*(D5872^2))^0.5</f>
        <v/>
      </c>
      <c r="E6064" s="13">
        <f>(E2224*(E5680^2)+(E2032^2)*(E5872^2))^0.5</f>
        <v/>
      </c>
      <c r="F6064" s="13">
        <f>(F2224*(F5680^2)+(F2032^2)*(F5872^2))^0.5</f>
        <v/>
      </c>
      <c r="T6064" s="14">
        <f>IF(F6063=24,SUM(D6064:F6253),"")</f>
        <v/>
      </c>
      <c r="U6064" s="14" t="n">
        <v>0</v>
      </c>
      <c r="V6064" s="14">
        <f>IF(T6064="","",T6064-U6064)</f>
        <v/>
      </c>
      <c r="AS6064" s="13" t="n"/>
      <c r="AT6064" s="13" t="n"/>
      <c r="AU6064" s="13" t="n"/>
    </row>
    <row r="6065">
      <c r="C6065" s="13" t="n">
        <v>40</v>
      </c>
      <c r="D6065" s="13">
        <f>(D2225*(D5681^2)+(D2033^2)*(D5873^2))^0.5</f>
        <v/>
      </c>
      <c r="E6065" s="13">
        <f>(E2225*(E5681^2)+(E2033^2)*(E5873^2))^0.5</f>
        <v/>
      </c>
      <c r="F6065" s="13">
        <f>(F2225*(F5681^2)+(F2033^2)*(F5873^2))^0.5</f>
        <v/>
      </c>
      <c r="T6065" s="14">
        <f>IF(F6064=24,SUM(D6065:F6254),"")</f>
        <v/>
      </c>
      <c r="U6065" s="14" t="n">
        <v>0</v>
      </c>
      <c r="V6065" s="14">
        <f>IF(T6065="","",T6065-U6065)</f>
        <v/>
      </c>
      <c r="AS6065" s="13" t="n"/>
      <c r="AT6065" s="13" t="n"/>
      <c r="AU6065" s="13" t="n"/>
    </row>
    <row r="6066">
      <c r="C6066" s="13" t="n">
        <v>41</v>
      </c>
      <c r="D6066" s="13">
        <f>(D2226*(D5682^2)+(D2034^2)*(D5874^2))^0.5</f>
        <v/>
      </c>
      <c r="E6066" s="13">
        <f>(E2226*(E5682^2)+(E2034^2)*(E5874^2))^0.5</f>
        <v/>
      </c>
      <c r="F6066" s="13">
        <f>(F2226*(F5682^2)+(F2034^2)*(F5874^2))^0.5</f>
        <v/>
      </c>
      <c r="T6066" s="14">
        <f>IF(F6065=24,SUM(D6066:F6255),"")</f>
        <v/>
      </c>
      <c r="U6066" s="14" t="n">
        <v>0</v>
      </c>
      <c r="V6066" s="14">
        <f>IF(T6066="","",T6066-U6066)</f>
        <v/>
      </c>
      <c r="AS6066" s="13" t="n"/>
      <c r="AT6066" s="13" t="n"/>
      <c r="AU6066" s="13" t="n"/>
    </row>
    <row r="6067">
      <c r="C6067" s="13" t="n">
        <v>42</v>
      </c>
      <c r="D6067" s="13">
        <f>(D2227*(D5683^2)+(D2035^2)*(D5875^2))^0.5</f>
        <v/>
      </c>
      <c r="E6067" s="13">
        <f>(E2227*(E5683^2)+(E2035^2)*(E5875^2))^0.5</f>
        <v/>
      </c>
      <c r="F6067" s="13">
        <f>(F2227*(F5683^2)+(F2035^2)*(F5875^2))^0.5</f>
        <v/>
      </c>
      <c r="T6067" s="14">
        <f>IF(F6066=24,SUM(D6067:F6256),"")</f>
        <v/>
      </c>
      <c r="U6067" s="14" t="n">
        <v>0</v>
      </c>
      <c r="V6067" s="14">
        <f>IF(T6067="","",T6067-U6067)</f>
        <v/>
      </c>
      <c r="AS6067" s="13" t="n"/>
      <c r="AT6067" s="13" t="n"/>
      <c r="AU6067" s="13" t="n"/>
    </row>
    <row r="6068">
      <c r="C6068" s="13" t="n">
        <v>43</v>
      </c>
      <c r="D6068" s="13">
        <f>(D2228*(D5684^2)+(D2036^2)*(D5876^2))^0.5</f>
        <v/>
      </c>
      <c r="E6068" s="13">
        <f>(E2228*(E5684^2)+(E2036^2)*(E5876^2))^0.5</f>
        <v/>
      </c>
      <c r="F6068" s="13">
        <f>(F2228*(F5684^2)+(F2036^2)*(F5876^2))^0.5</f>
        <v/>
      </c>
      <c r="T6068" s="14">
        <f>IF(F6067=24,SUM(D6068:F6257),"")</f>
        <v/>
      </c>
      <c r="U6068" s="14" t="n">
        <v>0</v>
      </c>
      <c r="V6068" s="14">
        <f>IF(T6068="","",T6068-U6068)</f>
        <v/>
      </c>
      <c r="AS6068" s="13" t="n"/>
      <c r="AT6068" s="13" t="n"/>
      <c r="AU6068" s="13" t="n"/>
    </row>
    <row r="6069">
      <c r="C6069" s="13" t="n">
        <v>44</v>
      </c>
      <c r="D6069" s="13">
        <f>(D2229*(D5685^2)+(D2037^2)*(D5877^2))^0.5</f>
        <v/>
      </c>
      <c r="E6069" s="13">
        <f>(E2229*(E5685^2)+(E2037^2)*(E5877^2))^0.5</f>
        <v/>
      </c>
      <c r="F6069" s="13">
        <f>(F2229*(F5685^2)+(F2037^2)*(F5877^2))^0.5</f>
        <v/>
      </c>
      <c r="T6069" s="14">
        <f>IF(F6068=24,SUM(D6069:F6258),"")</f>
        <v/>
      </c>
      <c r="U6069" s="14" t="n">
        <v>0</v>
      </c>
      <c r="V6069" s="14">
        <f>IF(T6069="","",T6069-U6069)</f>
        <v/>
      </c>
      <c r="AS6069" s="13" t="n"/>
      <c r="AT6069" s="13" t="n"/>
      <c r="AU6069" s="13" t="n"/>
    </row>
    <row r="6070">
      <c r="C6070" s="13" t="n">
        <v>45</v>
      </c>
      <c r="D6070" s="13">
        <f>(D2230*(D5686^2)+(D2038^2)*(D5878^2))^0.5</f>
        <v/>
      </c>
      <c r="E6070" s="13">
        <f>(E2230*(E5686^2)+(E2038^2)*(E5878^2))^0.5</f>
        <v/>
      </c>
      <c r="F6070" s="13">
        <f>(F2230*(F5686^2)+(F2038^2)*(F5878^2))^0.5</f>
        <v/>
      </c>
      <c r="T6070" s="14">
        <f>IF(F6069=24,SUM(D6070:F6259),"")</f>
        <v/>
      </c>
      <c r="U6070" s="14" t="n">
        <v>0</v>
      </c>
      <c r="V6070" s="14">
        <f>IF(T6070="","",T6070-U6070)</f>
        <v/>
      </c>
      <c r="AS6070" s="13" t="n"/>
      <c r="AT6070" s="13" t="n"/>
      <c r="AU6070" s="13" t="n"/>
    </row>
    <row r="6071">
      <c r="C6071" s="13" t="n">
        <v>46</v>
      </c>
      <c r="D6071" s="13">
        <f>(D2231*(D5687^2)+(D2039^2)*(D5879^2))^0.5</f>
        <v/>
      </c>
      <c r="E6071" s="13">
        <f>(E2231*(E5687^2)+(E2039^2)*(E5879^2))^0.5</f>
        <v/>
      </c>
      <c r="F6071" s="13">
        <f>(F2231*(F5687^2)+(F2039^2)*(F5879^2))^0.5</f>
        <v/>
      </c>
      <c r="T6071" s="14">
        <f>IF(F6070=24,SUM(D6071:F6260),"")</f>
        <v/>
      </c>
      <c r="U6071" s="14" t="n">
        <v>0</v>
      </c>
      <c r="V6071" s="14">
        <f>IF(T6071="","",T6071-U6071)</f>
        <v/>
      </c>
      <c r="AS6071" s="13" t="n"/>
      <c r="AT6071" s="13" t="n"/>
      <c r="AU6071" s="13" t="n"/>
    </row>
    <row r="6072">
      <c r="C6072" s="13" t="n">
        <v>47</v>
      </c>
      <c r="D6072" s="13">
        <f>(D2232*(D5688^2)+(D2040^2)*(D5880^2))^0.5</f>
        <v/>
      </c>
      <c r="E6072" s="13">
        <f>(E2232*(E5688^2)+(E2040^2)*(E5880^2))^0.5</f>
        <v/>
      </c>
      <c r="F6072" s="13">
        <f>(F2232*(F5688^2)+(F2040^2)*(F5880^2))^0.5</f>
        <v/>
      </c>
      <c r="T6072" s="14">
        <f>IF(F6071=24,SUM(D6072:F6261),"")</f>
        <v/>
      </c>
      <c r="U6072" s="14" t="n">
        <v>0</v>
      </c>
      <c r="V6072" s="14">
        <f>IF(T6072="","",T6072-U6072)</f>
        <v/>
      </c>
      <c r="AS6072" s="13" t="n"/>
      <c r="AT6072" s="13" t="n"/>
      <c r="AU6072" s="13" t="n"/>
    </row>
    <row r="6073">
      <c r="C6073" s="13" t="n">
        <v>48</v>
      </c>
      <c r="D6073" s="13">
        <f>(D2233*(D5689^2)+(D2041^2)*(D5881^2))^0.5</f>
        <v/>
      </c>
      <c r="E6073" s="13">
        <f>(E2233*(E5689^2)+(E2041^2)*(E5881^2))^0.5</f>
        <v/>
      </c>
      <c r="F6073" s="13">
        <f>(F2233*(F5689^2)+(F2041^2)*(F5881^2))^0.5</f>
        <v/>
      </c>
      <c r="T6073" s="14">
        <f>IF(F6072=24,SUM(D6073:F6262),"")</f>
        <v/>
      </c>
      <c r="U6073" s="14" t="n">
        <v>0</v>
      </c>
      <c r="V6073" s="14">
        <f>IF(T6073="","",T6073-U6073)</f>
        <v/>
      </c>
      <c r="AS6073" s="13" t="n"/>
      <c r="AT6073" s="13" t="n"/>
      <c r="AU6073" s="13" t="n"/>
    </row>
    <row r="6074">
      <c r="C6074" s="13" t="n">
        <v>49</v>
      </c>
      <c r="D6074" s="13">
        <f>(D2234*(D5690^2)+(D2042^2)*(D5882^2))^0.5</f>
        <v/>
      </c>
      <c r="E6074" s="13">
        <f>(E2234*(E5690^2)+(E2042^2)*(E5882^2))^0.5</f>
        <v/>
      </c>
      <c r="F6074" s="13">
        <f>(F2234*(F5690^2)+(F2042^2)*(F5882^2))^0.5</f>
        <v/>
      </c>
      <c r="T6074" s="14">
        <f>IF(F6073=24,SUM(D6074:F6263),"")</f>
        <v/>
      </c>
      <c r="U6074" s="14" t="n">
        <v>0</v>
      </c>
      <c r="V6074" s="14">
        <f>IF(T6074="","",T6074-U6074)</f>
        <v/>
      </c>
      <c r="AS6074" s="13" t="n"/>
      <c r="AT6074" s="13" t="n"/>
      <c r="AU6074" s="13" t="n"/>
    </row>
    <row r="6075">
      <c r="C6075" s="13" t="n">
        <v>50</v>
      </c>
      <c r="D6075" s="13">
        <f>(D2235*(D5691^2)+(D2043^2)*(D5883^2))^0.5</f>
        <v/>
      </c>
      <c r="E6075" s="13">
        <f>(E2235*(E5691^2)+(E2043^2)*(E5883^2))^0.5</f>
        <v/>
      </c>
      <c r="F6075" s="13">
        <f>(F2235*(F5691^2)+(F2043^2)*(F5883^2))^0.5</f>
        <v/>
      </c>
      <c r="T6075" s="14">
        <f>IF(F6074=24,SUM(D6075:F6264),"")</f>
        <v/>
      </c>
      <c r="U6075" s="14" t="n">
        <v>0</v>
      </c>
      <c r="V6075" s="14">
        <f>IF(T6075="","",T6075-U6075)</f>
        <v/>
      </c>
      <c r="AS6075" s="13" t="n"/>
      <c r="AT6075" s="13" t="n"/>
      <c r="AU6075" s="13" t="n"/>
    </row>
    <row r="6076">
      <c r="C6076" s="13" t="n">
        <v>51</v>
      </c>
      <c r="D6076" s="13">
        <f>(D2236*(D5692^2)+(D2044^2)*(D5884^2))^0.5</f>
        <v/>
      </c>
      <c r="E6076" s="13">
        <f>(E2236*(E5692^2)+(E2044^2)*(E5884^2))^0.5</f>
        <v/>
      </c>
      <c r="F6076" s="13">
        <f>(F2236*(F5692^2)+(F2044^2)*(F5884^2))^0.5</f>
        <v/>
      </c>
      <c r="T6076" s="14">
        <f>IF(F6075=24,SUM(D6076:F6265),"")</f>
        <v/>
      </c>
      <c r="U6076" s="14" t="n">
        <v>0</v>
      </c>
      <c r="V6076" s="14">
        <f>IF(T6076="","",T6076-U6076)</f>
        <v/>
      </c>
      <c r="AS6076" s="13" t="n"/>
      <c r="AT6076" s="13" t="n"/>
      <c r="AU6076" s="13" t="n"/>
    </row>
    <row r="6077">
      <c r="C6077" s="13" t="n">
        <v>52</v>
      </c>
      <c r="D6077" s="13">
        <f>(D2237*(D5693^2)+(D2045^2)*(D5885^2))^0.5</f>
        <v/>
      </c>
      <c r="E6077" s="13">
        <f>(E2237*(E5693^2)+(E2045^2)*(E5885^2))^0.5</f>
        <v/>
      </c>
      <c r="F6077" s="13">
        <f>(F2237*(F5693^2)+(F2045^2)*(F5885^2))^0.5</f>
        <v/>
      </c>
      <c r="T6077" s="14">
        <f>IF(F6076=24,SUM(D6077:F6266),"")</f>
        <v/>
      </c>
      <c r="U6077" s="14" t="n">
        <v>0</v>
      </c>
      <c r="V6077" s="14">
        <f>IF(T6077="","",T6077-U6077)</f>
        <v/>
      </c>
      <c r="AS6077" s="13" t="n"/>
      <c r="AT6077" s="13" t="n"/>
      <c r="AU6077" s="13" t="n"/>
    </row>
    <row r="6078">
      <c r="C6078" s="13" t="n">
        <v>53</v>
      </c>
      <c r="D6078" s="13">
        <f>(D2238*(D5694^2)+(D2046^2)*(D5886^2))^0.5</f>
        <v/>
      </c>
      <c r="E6078" s="13">
        <f>(E2238*(E5694^2)+(E2046^2)*(E5886^2))^0.5</f>
        <v/>
      </c>
      <c r="F6078" s="13">
        <f>(F2238*(F5694^2)+(F2046^2)*(F5886^2))^0.5</f>
        <v/>
      </c>
      <c r="T6078" s="14">
        <f>IF(F6077=24,SUM(D6078:F6267),"")</f>
        <v/>
      </c>
      <c r="U6078" s="14" t="n">
        <v>0</v>
      </c>
      <c r="V6078" s="14">
        <f>IF(T6078="","",T6078-U6078)</f>
        <v/>
      </c>
      <c r="AS6078" s="13" t="n"/>
      <c r="AT6078" s="13" t="n"/>
      <c r="AU6078" s="13" t="n"/>
    </row>
    <row r="6079">
      <c r="C6079" s="13" t="n">
        <v>54</v>
      </c>
      <c r="D6079" s="13">
        <f>(D2239*(D5695^2)+(D2047^2)*(D5887^2))^0.5</f>
        <v/>
      </c>
      <c r="E6079" s="13">
        <f>(E2239*(E5695^2)+(E2047^2)*(E5887^2))^0.5</f>
        <v/>
      </c>
      <c r="F6079" s="13">
        <f>(F2239*(F5695^2)+(F2047^2)*(F5887^2))^0.5</f>
        <v/>
      </c>
      <c r="T6079" s="14">
        <f>IF(F6078=24,SUM(D6079:F6268),"")</f>
        <v/>
      </c>
      <c r="U6079" s="14" t="n">
        <v>0</v>
      </c>
      <c r="V6079" s="14">
        <f>IF(T6079="","",T6079-U6079)</f>
        <v/>
      </c>
      <c r="AS6079" s="13" t="n"/>
      <c r="AT6079" s="13" t="n"/>
      <c r="AU6079" s="13" t="n"/>
    </row>
    <row r="6080">
      <c r="C6080" s="13" t="n">
        <v>55</v>
      </c>
      <c r="D6080" s="13">
        <f>(D2240*(D5696^2)+(D2048^2)*(D5888^2))^0.5</f>
        <v/>
      </c>
      <c r="E6080" s="13">
        <f>(E2240*(E5696^2)+(E2048^2)*(E5888^2))^0.5</f>
        <v/>
      </c>
      <c r="F6080" s="13">
        <f>(F2240*(F5696^2)+(F2048^2)*(F5888^2))^0.5</f>
        <v/>
      </c>
      <c r="T6080" s="14">
        <f>IF(F6079=24,SUM(D6080:F6269),"")</f>
        <v/>
      </c>
      <c r="U6080" s="14" t="n">
        <v>0</v>
      </c>
      <c r="V6080" s="14">
        <f>IF(T6080="","",T6080-U6080)</f>
        <v/>
      </c>
      <c r="AS6080" s="13" t="n"/>
      <c r="AT6080" s="13" t="n"/>
      <c r="AU6080" s="13" t="n"/>
    </row>
    <row r="6081">
      <c r="C6081" s="13" t="n">
        <v>56</v>
      </c>
      <c r="D6081" s="13">
        <f>(D2241*(D5697^2)+(D2049^2)*(D5889^2))^0.5</f>
        <v/>
      </c>
      <c r="E6081" s="13">
        <f>(E2241*(E5697^2)+(E2049^2)*(E5889^2))^0.5</f>
        <v/>
      </c>
      <c r="F6081" s="13">
        <f>(F2241*(F5697^2)+(F2049^2)*(F5889^2))^0.5</f>
        <v/>
      </c>
      <c r="T6081" s="14">
        <f>IF(F6080=24,SUM(D6081:F6270),"")</f>
        <v/>
      </c>
      <c r="U6081" s="14" t="n">
        <v>0</v>
      </c>
      <c r="V6081" s="14">
        <f>IF(T6081="","",T6081-U6081)</f>
        <v/>
      </c>
      <c r="AS6081" s="13" t="n"/>
      <c r="AT6081" s="13" t="n"/>
      <c r="AU6081" s="13" t="n"/>
    </row>
    <row r="6082">
      <c r="C6082" s="13" t="n">
        <v>57</v>
      </c>
      <c r="D6082" s="13">
        <f>(D2242*(D5698^2)+(D2050^2)*(D5890^2))^0.5</f>
        <v/>
      </c>
      <c r="E6082" s="13">
        <f>(E2242*(E5698^2)+(E2050^2)*(E5890^2))^0.5</f>
        <v/>
      </c>
      <c r="F6082" s="13">
        <f>(F2242*(F5698^2)+(F2050^2)*(F5890^2))^0.5</f>
        <v/>
      </c>
      <c r="T6082" s="14">
        <f>IF(F6081=24,SUM(D6082:F6271),"")</f>
        <v/>
      </c>
      <c r="U6082" s="14" t="n">
        <v>0</v>
      </c>
      <c r="V6082" s="14">
        <f>IF(T6082="","",T6082-U6082)</f>
        <v/>
      </c>
      <c r="AS6082" s="13" t="n"/>
      <c r="AT6082" s="13" t="n"/>
      <c r="AU6082" s="13" t="n"/>
    </row>
    <row r="6083">
      <c r="C6083" s="13" t="n">
        <v>58</v>
      </c>
      <c r="D6083" s="13">
        <f>(D2243*(D5699^2)+(D2051^2)*(D5891^2))^0.5</f>
        <v/>
      </c>
      <c r="E6083" s="13">
        <f>(E2243*(E5699^2)+(E2051^2)*(E5891^2))^0.5</f>
        <v/>
      </c>
      <c r="F6083" s="13">
        <f>(F2243*(F5699^2)+(F2051^2)*(F5891^2))^0.5</f>
        <v/>
      </c>
      <c r="T6083" s="14">
        <f>IF(F6082=24,SUM(D6083:F6272),"")</f>
        <v/>
      </c>
      <c r="U6083" s="14" t="n">
        <v>0</v>
      </c>
      <c r="V6083" s="14">
        <f>IF(T6083="","",T6083-U6083)</f>
        <v/>
      </c>
      <c r="AS6083" s="13" t="n"/>
      <c r="AT6083" s="13" t="n"/>
      <c r="AU6083" s="13" t="n"/>
    </row>
    <row r="6084">
      <c r="C6084" s="13" t="n">
        <v>59</v>
      </c>
      <c r="D6084" s="13">
        <f>(D2244*(D5700^2)+(D2052^2)*(D5892^2))^0.5</f>
        <v/>
      </c>
      <c r="E6084" s="13">
        <f>(E2244*(E5700^2)+(E2052^2)*(E5892^2))^0.5</f>
        <v/>
      </c>
      <c r="F6084" s="13">
        <f>(F2244*(F5700^2)+(F2052^2)*(F5892^2))^0.5</f>
        <v/>
      </c>
      <c r="T6084" s="14">
        <f>IF(F6083=24,SUM(D6084:F6273),"")</f>
        <v/>
      </c>
      <c r="U6084" s="14" t="n">
        <v>0</v>
      </c>
      <c r="V6084" s="14">
        <f>IF(T6084="","",T6084-U6084)</f>
        <v/>
      </c>
      <c r="AS6084" s="13" t="n"/>
      <c r="AT6084" s="13" t="n"/>
      <c r="AU6084" s="13" t="n"/>
    </row>
    <row r="6085">
      <c r="C6085" s="13" t="n">
        <v>60</v>
      </c>
      <c r="D6085" s="13">
        <f>(D2245*(D5701^2)+(D2053^2)*(D5893^2))^0.5</f>
        <v/>
      </c>
      <c r="E6085" s="13">
        <f>(E2245*(E5701^2)+(E2053^2)*(E5893^2))^0.5</f>
        <v/>
      </c>
      <c r="F6085" s="13">
        <f>(F2245*(F5701^2)+(F2053^2)*(F5893^2))^0.5</f>
        <v/>
      </c>
      <c r="T6085" s="14">
        <f>IF(F6084=24,SUM(D6085:F6274),"")</f>
        <v/>
      </c>
      <c r="U6085" s="14" t="n">
        <v>0</v>
      </c>
      <c r="V6085" s="14">
        <f>IF(T6085="","",T6085-U6085)</f>
        <v/>
      </c>
      <c r="AS6085" s="13" t="n"/>
      <c r="AT6085" s="13" t="n"/>
      <c r="AU6085" s="13" t="n"/>
    </row>
    <row r="6086">
      <c r="C6086" s="13" t="n">
        <v>61</v>
      </c>
      <c r="D6086" s="13">
        <f>(D2246*(D5702^2)+(D2054^2)*(D5894^2))^0.5</f>
        <v/>
      </c>
      <c r="E6086" s="13">
        <f>(E2246*(E5702^2)+(E2054^2)*(E5894^2))^0.5</f>
        <v/>
      </c>
      <c r="F6086" s="13">
        <f>(F2246*(F5702^2)+(F2054^2)*(F5894^2))^0.5</f>
        <v/>
      </c>
      <c r="T6086" s="14">
        <f>IF(F6085=24,SUM(D6086:F6275),"")</f>
        <v/>
      </c>
      <c r="U6086" s="14" t="n">
        <v>0</v>
      </c>
      <c r="V6086" s="14">
        <f>IF(T6086="","",T6086-U6086)</f>
        <v/>
      </c>
      <c r="AS6086" s="13" t="n"/>
      <c r="AT6086" s="13" t="n"/>
      <c r="AU6086" s="13" t="n"/>
    </row>
    <row r="6087">
      <c r="C6087" s="13" t="n">
        <v>62</v>
      </c>
      <c r="D6087" s="13">
        <f>(D2247*(D5703^2)+(D2055^2)*(D5895^2))^0.5</f>
        <v/>
      </c>
      <c r="E6087" s="13">
        <f>(E2247*(E5703^2)+(E2055^2)*(E5895^2))^0.5</f>
        <v/>
      </c>
      <c r="F6087" s="13">
        <f>(F2247*(F5703^2)+(F2055^2)*(F5895^2))^0.5</f>
        <v/>
      </c>
      <c r="T6087" s="14">
        <f>IF(F6086=24,SUM(D6087:F6276),"")</f>
        <v/>
      </c>
      <c r="U6087" s="14" t="n">
        <v>0</v>
      </c>
      <c r="V6087" s="14">
        <f>IF(T6087="","",T6087-U6087)</f>
        <v/>
      </c>
      <c r="AS6087" s="13" t="n"/>
      <c r="AT6087" s="13" t="n"/>
      <c r="AU6087" s="13" t="n"/>
    </row>
    <row r="6088">
      <c r="C6088" s="13" t="n">
        <v>63</v>
      </c>
      <c r="D6088" s="13">
        <f>(D2248*(D5704^2)+(D2056^2)*(D5896^2))^0.5</f>
        <v/>
      </c>
      <c r="E6088" s="13">
        <f>(E2248*(E5704^2)+(E2056^2)*(E5896^2))^0.5</f>
        <v/>
      </c>
      <c r="F6088" s="13">
        <f>(F2248*(F5704^2)+(F2056^2)*(F5896^2))^0.5</f>
        <v/>
      </c>
      <c r="T6088" s="14">
        <f>IF(F6087=24,SUM(D6088:F6277),"")</f>
        <v/>
      </c>
      <c r="U6088" s="14" t="n">
        <v>0</v>
      </c>
      <c r="V6088" s="14">
        <f>IF(T6088="","",T6088-U6088)</f>
        <v/>
      </c>
      <c r="AS6088" s="13" t="n"/>
      <c r="AT6088" s="13" t="n"/>
      <c r="AU6088" s="13" t="n"/>
    </row>
    <row r="6089">
      <c r="C6089" s="13" t="n">
        <v>64</v>
      </c>
      <c r="D6089" s="13">
        <f>(D2249*(D5705^2)+(D2057^2)*(D5897^2))^0.5</f>
        <v/>
      </c>
      <c r="E6089" s="13">
        <f>(E2249*(E5705^2)+(E2057^2)*(E5897^2))^0.5</f>
        <v/>
      </c>
      <c r="F6089" s="13">
        <f>(F2249*(F5705^2)+(F2057^2)*(F5897^2))^0.5</f>
        <v/>
      </c>
      <c r="T6089" s="14">
        <f>IF(F6088=24,SUM(D6089:F6278),"")</f>
        <v/>
      </c>
      <c r="U6089" s="14" t="n">
        <v>0</v>
      </c>
      <c r="V6089" s="14">
        <f>IF(T6089="","",T6089-U6089)</f>
        <v/>
      </c>
      <c r="AS6089" s="13" t="n"/>
      <c r="AT6089" s="13" t="n"/>
      <c r="AU6089" s="13" t="n"/>
    </row>
    <row r="6090">
      <c r="C6090" s="13" t="n">
        <v>65</v>
      </c>
      <c r="D6090" s="13">
        <f>(D2250*(D5706^2)+(D2058^2)*(D5898^2))^0.5</f>
        <v/>
      </c>
      <c r="E6090" s="13">
        <f>(E2250*(E5706^2)+(E2058^2)*(E5898^2))^0.5</f>
        <v/>
      </c>
      <c r="F6090" s="13">
        <f>(F2250*(F5706^2)+(F2058^2)*(F5898^2))^0.5</f>
        <v/>
      </c>
      <c r="T6090" s="14">
        <f>IF(F6089=24,SUM(D6090:F6279),"")</f>
        <v/>
      </c>
      <c r="U6090" s="14" t="n">
        <v>0</v>
      </c>
      <c r="V6090" s="14">
        <f>IF(T6090="","",T6090-U6090)</f>
        <v/>
      </c>
      <c r="AS6090" s="13" t="n"/>
      <c r="AT6090" s="13" t="n"/>
      <c r="AU6090" s="13" t="n"/>
    </row>
    <row r="6091">
      <c r="C6091" s="13" t="n">
        <v>66</v>
      </c>
      <c r="D6091" s="13">
        <f>(D2251*(D5707^2)+(D2059^2)*(D5899^2))^0.5</f>
        <v/>
      </c>
      <c r="E6091" s="13">
        <f>(E2251*(E5707^2)+(E2059^2)*(E5899^2))^0.5</f>
        <v/>
      </c>
      <c r="F6091" s="13">
        <f>(F2251*(F5707^2)+(F2059^2)*(F5899^2))^0.5</f>
        <v/>
      </c>
      <c r="T6091" s="14">
        <f>IF(F6090=24,SUM(D6091:F6280),"")</f>
        <v/>
      </c>
      <c r="U6091" s="14" t="n">
        <v>0</v>
      </c>
      <c r="V6091" s="14">
        <f>IF(T6091="","",T6091-U6091)</f>
        <v/>
      </c>
      <c r="AS6091" s="13" t="n"/>
      <c r="AT6091" s="13" t="n"/>
      <c r="AU6091" s="13" t="n"/>
    </row>
    <row r="6092">
      <c r="C6092" s="13" t="n">
        <v>67</v>
      </c>
      <c r="D6092" s="13">
        <f>(D2252*(D5708^2)+(D2060^2)*(D5900^2))^0.5</f>
        <v/>
      </c>
      <c r="E6092" s="13">
        <f>(E2252*(E5708^2)+(E2060^2)*(E5900^2))^0.5</f>
        <v/>
      </c>
      <c r="F6092" s="13">
        <f>(F2252*(F5708^2)+(F2060^2)*(F5900^2))^0.5</f>
        <v/>
      </c>
      <c r="T6092" s="14">
        <f>IF(F6091=24,SUM(D6092:F6281),"")</f>
        <v/>
      </c>
      <c r="U6092" s="14" t="n">
        <v>0</v>
      </c>
      <c r="V6092" s="14">
        <f>IF(T6092="","",T6092-U6092)</f>
        <v/>
      </c>
      <c r="AS6092" s="13" t="n"/>
      <c r="AT6092" s="13" t="n"/>
      <c r="AU6092" s="13" t="n"/>
    </row>
    <row r="6093">
      <c r="C6093" s="13" t="n">
        <v>68</v>
      </c>
      <c r="D6093" s="13">
        <f>(D2253*(D5709^2)+(D2061^2)*(D5901^2))^0.5</f>
        <v/>
      </c>
      <c r="E6093" s="13">
        <f>(E2253*(E5709^2)+(E2061^2)*(E5901^2))^0.5</f>
        <v/>
      </c>
      <c r="F6093" s="13">
        <f>(F2253*(F5709^2)+(F2061^2)*(F5901^2))^0.5</f>
        <v/>
      </c>
      <c r="T6093" s="14">
        <f>IF(F6092=24,SUM(D6093:F6282),"")</f>
        <v/>
      </c>
      <c r="U6093" s="14" t="n">
        <v>0</v>
      </c>
      <c r="V6093" s="14">
        <f>IF(T6093="","",T6093-U6093)</f>
        <v/>
      </c>
      <c r="AS6093" s="13" t="n"/>
      <c r="AT6093" s="13" t="n"/>
      <c r="AU6093" s="13" t="n"/>
    </row>
    <row r="6094">
      <c r="C6094" s="13" t="n">
        <v>69</v>
      </c>
      <c r="D6094" s="13">
        <f>(D2254*(D5710^2)+(D2062^2)*(D5902^2))^0.5</f>
        <v/>
      </c>
      <c r="E6094" s="13">
        <f>(E2254*(E5710^2)+(E2062^2)*(E5902^2))^0.5</f>
        <v/>
      </c>
      <c r="F6094" s="13">
        <f>(F2254*(F5710^2)+(F2062^2)*(F5902^2))^0.5</f>
        <v/>
      </c>
      <c r="T6094" s="14">
        <f>IF(F6093=24,SUM(D6094:F6283),"")</f>
        <v/>
      </c>
      <c r="U6094" s="14" t="n">
        <v>0</v>
      </c>
      <c r="V6094" s="14">
        <f>IF(T6094="","",T6094-U6094)</f>
        <v/>
      </c>
      <c r="AS6094" s="13" t="n"/>
      <c r="AT6094" s="13" t="n"/>
      <c r="AU6094" s="13" t="n"/>
    </row>
    <row r="6095">
      <c r="C6095" s="13" t="n">
        <v>70</v>
      </c>
      <c r="D6095" s="13">
        <f>(D2255*(D5711^2)+(D2063^2)*(D5903^2))^0.5</f>
        <v/>
      </c>
      <c r="E6095" s="13">
        <f>(E2255*(E5711^2)+(E2063^2)*(E5903^2))^0.5</f>
        <v/>
      </c>
      <c r="F6095" s="13">
        <f>(F2255*(F5711^2)+(F2063^2)*(F5903^2))^0.5</f>
        <v/>
      </c>
      <c r="T6095" s="14">
        <f>IF(F6094=24,SUM(D6095:F6284),"")</f>
        <v/>
      </c>
      <c r="U6095" s="14" t="n">
        <v>0</v>
      </c>
      <c r="V6095" s="14">
        <f>IF(T6095="","",T6095-U6095)</f>
        <v/>
      </c>
      <c r="AS6095" s="13" t="n"/>
      <c r="AT6095" s="13" t="n"/>
      <c r="AU6095" s="13" t="n"/>
    </row>
    <row r="6096">
      <c r="C6096" s="13" t="n">
        <v>71</v>
      </c>
      <c r="D6096" s="13">
        <f>(D2256*(D5712^2)+(D2064^2)*(D5904^2))^0.5</f>
        <v/>
      </c>
      <c r="E6096" s="13">
        <f>(E2256*(E5712^2)+(E2064^2)*(E5904^2))^0.5</f>
        <v/>
      </c>
      <c r="F6096" s="13">
        <f>(F2256*(F5712^2)+(F2064^2)*(F5904^2))^0.5</f>
        <v/>
      </c>
      <c r="T6096" s="14">
        <f>IF(F6095=24,SUM(D6096:F6285),"")</f>
        <v/>
      </c>
      <c r="U6096" s="14" t="n">
        <v>0</v>
      </c>
      <c r="V6096" s="14">
        <f>IF(T6096="","",T6096-U6096)</f>
        <v/>
      </c>
      <c r="AS6096" s="13" t="n"/>
      <c r="AT6096" s="13" t="n"/>
      <c r="AU6096" s="13" t="n"/>
    </row>
    <row r="6097">
      <c r="C6097" s="13" t="n">
        <v>72</v>
      </c>
      <c r="D6097" s="13">
        <f>(D2257*(D5713^2)+(D2065^2)*(D5905^2))^0.5</f>
        <v/>
      </c>
      <c r="E6097" s="13">
        <f>(E2257*(E5713^2)+(E2065^2)*(E5905^2))^0.5</f>
        <v/>
      </c>
      <c r="F6097" s="13">
        <f>(F2257*(F5713^2)+(F2065^2)*(F5905^2))^0.5</f>
        <v/>
      </c>
      <c r="T6097" s="14">
        <f>IF(F6096=24,SUM(D6097:F6286),"")</f>
        <v/>
      </c>
      <c r="U6097" s="14" t="n">
        <v>0</v>
      </c>
      <c r="V6097" s="14">
        <f>IF(T6097="","",T6097-U6097)</f>
        <v/>
      </c>
      <c r="AS6097" s="13" t="n"/>
      <c r="AT6097" s="13" t="n"/>
      <c r="AU6097" s="13" t="n"/>
    </row>
    <row r="6098">
      <c r="C6098" s="13" t="n">
        <v>73</v>
      </c>
      <c r="D6098" s="13">
        <f>(D2258*(D5714^2)+(D2066^2)*(D5906^2))^0.5</f>
        <v/>
      </c>
      <c r="E6098" s="13">
        <f>(E2258*(E5714^2)+(E2066^2)*(E5906^2))^0.5</f>
        <v/>
      </c>
      <c r="F6098" s="13">
        <f>(F2258*(F5714^2)+(F2066^2)*(F5906^2))^0.5</f>
        <v/>
      </c>
      <c r="T6098" s="14">
        <f>IF(F6097=24,SUM(D6098:F6287),"")</f>
        <v/>
      </c>
      <c r="U6098" s="14" t="n">
        <v>0</v>
      </c>
      <c r="V6098" s="14">
        <f>IF(T6098="","",T6098-U6098)</f>
        <v/>
      </c>
      <c r="AS6098" s="13" t="n"/>
      <c r="AT6098" s="13" t="n"/>
      <c r="AU6098" s="13" t="n"/>
    </row>
    <row r="6099">
      <c r="C6099" s="13" t="n">
        <v>74</v>
      </c>
      <c r="D6099" s="13">
        <f>(D2259*(D5715^2)+(D2067^2)*(D5907^2))^0.5</f>
        <v/>
      </c>
      <c r="E6099" s="13">
        <f>(E2259*(E5715^2)+(E2067^2)*(E5907^2))^0.5</f>
        <v/>
      </c>
      <c r="F6099" s="13">
        <f>(F2259*(F5715^2)+(F2067^2)*(F5907^2))^0.5</f>
        <v/>
      </c>
      <c r="T6099" s="14">
        <f>IF(F6098=24,SUM(D6099:F6288),"")</f>
        <v/>
      </c>
      <c r="U6099" s="14" t="n">
        <v>0</v>
      </c>
      <c r="V6099" s="14">
        <f>IF(T6099="","",T6099-U6099)</f>
        <v/>
      </c>
      <c r="AS6099" s="13" t="n"/>
      <c r="AT6099" s="13" t="n"/>
      <c r="AU6099" s="13" t="n"/>
    </row>
    <row r="6100">
      <c r="C6100" s="13" t="n">
        <v>75</v>
      </c>
      <c r="D6100" s="13">
        <f>(D2260*(D5716^2)+(D2068^2)*(D5908^2))^0.5</f>
        <v/>
      </c>
      <c r="E6100" s="13">
        <f>(E2260*(E5716^2)+(E2068^2)*(E5908^2))^0.5</f>
        <v/>
      </c>
      <c r="F6100" s="13">
        <f>(F2260*(F5716^2)+(F2068^2)*(F5908^2))^0.5</f>
        <v/>
      </c>
      <c r="T6100" s="14">
        <f>IF(F6099=24,SUM(D6100:F6289),"")</f>
        <v/>
      </c>
      <c r="U6100" s="14" t="n">
        <v>0</v>
      </c>
      <c r="V6100" s="14">
        <f>IF(T6100="","",T6100-U6100)</f>
        <v/>
      </c>
      <c r="AS6100" s="13" t="n"/>
      <c r="AT6100" s="13" t="n"/>
      <c r="AU6100" s="13" t="n"/>
    </row>
    <row r="6101">
      <c r="C6101" s="13" t="n">
        <v>76</v>
      </c>
      <c r="D6101" s="13">
        <f>(D2261*(D5717^2)+(D2069^2)*(D5909^2))^0.5</f>
        <v/>
      </c>
      <c r="E6101" s="13">
        <f>(E2261*(E5717^2)+(E2069^2)*(E5909^2))^0.5</f>
        <v/>
      </c>
      <c r="F6101" s="13">
        <f>(F2261*(F5717^2)+(F2069^2)*(F5909^2))^0.5</f>
        <v/>
      </c>
      <c r="T6101" s="14">
        <f>IF(F6100=24,SUM(D6101:F6290),"")</f>
        <v/>
      </c>
      <c r="U6101" s="14" t="n">
        <v>0</v>
      </c>
      <c r="V6101" s="14">
        <f>IF(T6101="","",T6101-U6101)</f>
        <v/>
      </c>
      <c r="AS6101" s="13" t="n"/>
      <c r="AT6101" s="13" t="n"/>
      <c r="AU6101" s="13" t="n"/>
    </row>
    <row r="6102">
      <c r="C6102" s="13" t="n">
        <v>77</v>
      </c>
      <c r="D6102" s="13">
        <f>(D2262*(D5718^2)+(D2070^2)*(D5910^2))^0.5</f>
        <v/>
      </c>
      <c r="E6102" s="13">
        <f>(E2262*(E5718^2)+(E2070^2)*(E5910^2))^0.5</f>
        <v/>
      </c>
      <c r="F6102" s="13">
        <f>(F2262*(F5718^2)+(F2070^2)*(F5910^2))^0.5</f>
        <v/>
      </c>
      <c r="T6102" s="14">
        <f>IF(F6101=24,SUM(D6102:F6291),"")</f>
        <v/>
      </c>
      <c r="U6102" s="14" t="n">
        <v>0</v>
      </c>
      <c r="V6102" s="14">
        <f>IF(T6102="","",T6102-U6102)</f>
        <v/>
      </c>
      <c r="AS6102" s="13" t="n"/>
      <c r="AT6102" s="13" t="n"/>
      <c r="AU6102" s="13" t="n"/>
    </row>
    <row r="6103">
      <c r="C6103" s="13" t="n">
        <v>78</v>
      </c>
      <c r="D6103" s="13">
        <f>(D2263*(D5719^2)+(D2071^2)*(D5911^2))^0.5</f>
        <v/>
      </c>
      <c r="E6103" s="13">
        <f>(E2263*(E5719^2)+(E2071^2)*(E5911^2))^0.5</f>
        <v/>
      </c>
      <c r="F6103" s="13">
        <f>(F2263*(F5719^2)+(F2071^2)*(F5911^2))^0.5</f>
        <v/>
      </c>
      <c r="T6103" s="14">
        <f>IF(F6102=24,SUM(D6103:F6292),"")</f>
        <v/>
      </c>
      <c r="U6103" s="14" t="n">
        <v>0</v>
      </c>
      <c r="V6103" s="14">
        <f>IF(T6103="","",T6103-U6103)</f>
        <v/>
      </c>
      <c r="AS6103" s="13" t="n"/>
      <c r="AT6103" s="13" t="n"/>
      <c r="AU6103" s="13" t="n"/>
    </row>
    <row r="6104">
      <c r="C6104" s="13" t="n">
        <v>79</v>
      </c>
      <c r="D6104" s="13">
        <f>(D2264*(D5720^2)+(D2072^2)*(D5912^2))^0.5</f>
        <v/>
      </c>
      <c r="E6104" s="13">
        <f>(E2264*(E5720^2)+(E2072^2)*(E5912^2))^0.5</f>
        <v/>
      </c>
      <c r="F6104" s="13">
        <f>(F2264*(F5720^2)+(F2072^2)*(F5912^2))^0.5</f>
        <v/>
      </c>
      <c r="T6104" s="14">
        <f>IF(F6103=24,SUM(D6104:F6293),"")</f>
        <v/>
      </c>
      <c r="U6104" s="14" t="n">
        <v>0</v>
      </c>
      <c r="V6104" s="14">
        <f>IF(T6104="","",T6104-U6104)</f>
        <v/>
      </c>
      <c r="AS6104" s="13" t="n"/>
      <c r="AT6104" s="13" t="n"/>
      <c r="AU6104" s="13" t="n"/>
    </row>
    <row r="6105">
      <c r="C6105" s="13" t="n">
        <v>80</v>
      </c>
      <c r="D6105" s="13">
        <f>(D2265*(D5721^2)+(D2073^2)*(D5913^2))^0.5</f>
        <v/>
      </c>
      <c r="E6105" s="13">
        <f>(E2265*(E5721^2)+(E2073^2)*(E5913^2))^0.5</f>
        <v/>
      </c>
      <c r="F6105" s="13">
        <f>(F2265*(F5721^2)+(F2073^2)*(F5913^2))^0.5</f>
        <v/>
      </c>
      <c r="T6105" s="14">
        <f>IF(F6104=24,SUM(D6105:F6294),"")</f>
        <v/>
      </c>
      <c r="U6105" s="14" t="n">
        <v>0</v>
      </c>
      <c r="V6105" s="14">
        <f>IF(T6105="","",T6105-U6105)</f>
        <v/>
      </c>
      <c r="AS6105" s="13" t="n"/>
      <c r="AT6105" s="13" t="n"/>
      <c r="AU6105" s="13" t="n"/>
    </row>
    <row r="6106">
      <c r="C6106" s="13" t="n">
        <v>81</v>
      </c>
      <c r="D6106" s="13">
        <f>(D2266*(D5722^2)+(D2074^2)*(D5914^2))^0.5</f>
        <v/>
      </c>
      <c r="E6106" s="13">
        <f>(E2266*(E5722^2)+(E2074^2)*(E5914^2))^0.5</f>
        <v/>
      </c>
      <c r="F6106" s="13">
        <f>(F2266*(F5722^2)+(F2074^2)*(F5914^2))^0.5</f>
        <v/>
      </c>
      <c r="T6106" s="14">
        <f>IF(F6105=24,SUM(D6106:F6295),"")</f>
        <v/>
      </c>
      <c r="U6106" s="14" t="n">
        <v>0</v>
      </c>
      <c r="V6106" s="14">
        <f>IF(T6106="","",T6106-U6106)</f>
        <v/>
      </c>
      <c r="AS6106" s="13" t="n"/>
      <c r="AT6106" s="13" t="n"/>
      <c r="AU6106" s="13" t="n"/>
    </row>
    <row r="6107">
      <c r="C6107" s="13" t="n">
        <v>82</v>
      </c>
      <c r="D6107" s="13">
        <f>(D2267*(D5723^2)+(D2075^2)*(D5915^2))^0.5</f>
        <v/>
      </c>
      <c r="E6107" s="13">
        <f>(E2267*(E5723^2)+(E2075^2)*(E5915^2))^0.5</f>
        <v/>
      </c>
      <c r="F6107" s="13">
        <f>(F2267*(F5723^2)+(F2075^2)*(F5915^2))^0.5</f>
        <v/>
      </c>
      <c r="T6107" s="14">
        <f>IF(F6106=24,SUM(D6107:F6296),"")</f>
        <v/>
      </c>
      <c r="U6107" s="14" t="n">
        <v>0</v>
      </c>
      <c r="V6107" s="14">
        <f>IF(T6107="","",T6107-U6107)</f>
        <v/>
      </c>
      <c r="AS6107" s="13" t="n"/>
      <c r="AT6107" s="13" t="n"/>
      <c r="AU6107" s="13" t="n"/>
    </row>
    <row r="6108">
      <c r="C6108" s="13" t="n">
        <v>83</v>
      </c>
      <c r="D6108" s="13">
        <f>(D2268*(D5724^2)+(D2076^2)*(D5916^2))^0.5</f>
        <v/>
      </c>
      <c r="E6108" s="13">
        <f>(E2268*(E5724^2)+(E2076^2)*(E5916^2))^0.5</f>
        <v/>
      </c>
      <c r="F6108" s="13">
        <f>(F2268*(F5724^2)+(F2076^2)*(F5916^2))^0.5</f>
        <v/>
      </c>
      <c r="T6108" s="14">
        <f>IF(F6107=24,SUM(D6108:F6297),"")</f>
        <v/>
      </c>
      <c r="U6108" s="14" t="n">
        <v>0</v>
      </c>
      <c r="V6108" s="14">
        <f>IF(T6108="","",T6108-U6108)</f>
        <v/>
      </c>
      <c r="AS6108" s="13" t="n"/>
      <c r="AT6108" s="13" t="n"/>
      <c r="AU6108" s="13" t="n"/>
    </row>
    <row r="6109">
      <c r="C6109" s="13" t="n">
        <v>84</v>
      </c>
      <c r="D6109" s="13">
        <f>(D2269*(D5725^2)+(D2077^2)*(D5917^2))^0.5</f>
        <v/>
      </c>
      <c r="E6109" s="13">
        <f>(E2269*(E5725^2)+(E2077^2)*(E5917^2))^0.5</f>
        <v/>
      </c>
      <c r="F6109" s="13">
        <f>(F2269*(F5725^2)+(F2077^2)*(F5917^2))^0.5</f>
        <v/>
      </c>
      <c r="T6109" s="14">
        <f>IF(F6108=24,SUM(D6109:F6298),"")</f>
        <v/>
      </c>
      <c r="U6109" s="14" t="n">
        <v>0</v>
      </c>
      <c r="V6109" s="14">
        <f>IF(T6109="","",T6109-U6109)</f>
        <v/>
      </c>
      <c r="AS6109" s="13" t="n"/>
      <c r="AT6109" s="13" t="n"/>
      <c r="AU6109" s="13" t="n"/>
    </row>
    <row r="6110">
      <c r="C6110" s="13" t="n">
        <v>85</v>
      </c>
      <c r="D6110" s="13">
        <f>(D2270*(D5726^2)+(D2078^2)*(D5918^2))^0.5</f>
        <v/>
      </c>
      <c r="E6110" s="13">
        <f>(E2270*(E5726^2)+(E2078^2)*(E5918^2))^0.5</f>
        <v/>
      </c>
      <c r="F6110" s="13">
        <f>(F2270*(F5726^2)+(F2078^2)*(F5918^2))^0.5</f>
        <v/>
      </c>
      <c r="T6110" s="14">
        <f>IF(F6109=24,SUM(D6110:F6299),"")</f>
        <v/>
      </c>
      <c r="U6110" s="14" t="n">
        <v>0</v>
      </c>
      <c r="V6110" s="14">
        <f>IF(T6110="","",T6110-U6110)</f>
        <v/>
      </c>
      <c r="AS6110" s="13" t="n"/>
      <c r="AT6110" s="13" t="n"/>
      <c r="AU6110" s="13" t="n"/>
    </row>
    <row r="6111">
      <c r="C6111" s="13" t="n">
        <v>86</v>
      </c>
      <c r="D6111" s="13">
        <f>(D2271*(D5727^2)+(D2079^2)*(D5919^2))^0.5</f>
        <v/>
      </c>
      <c r="E6111" s="13">
        <f>(E2271*(E5727^2)+(E2079^2)*(E5919^2))^0.5</f>
        <v/>
      </c>
      <c r="F6111" s="13">
        <f>(F2271*(F5727^2)+(F2079^2)*(F5919^2))^0.5</f>
        <v/>
      </c>
      <c r="T6111" s="14">
        <f>IF(F6110=24,SUM(D6111:F6300),"")</f>
        <v/>
      </c>
      <c r="U6111" s="14" t="n">
        <v>0</v>
      </c>
      <c r="V6111" s="14">
        <f>IF(T6111="","",T6111-U6111)</f>
        <v/>
      </c>
      <c r="AS6111" s="13" t="n"/>
      <c r="AT6111" s="13" t="n"/>
      <c r="AU6111" s="13" t="n"/>
    </row>
    <row r="6112">
      <c r="C6112" s="13" t="n">
        <v>87</v>
      </c>
      <c r="D6112" s="13">
        <f>(D2272*(D5728^2)+(D2080^2)*(D5920^2))^0.5</f>
        <v/>
      </c>
      <c r="E6112" s="13">
        <f>(E2272*(E5728^2)+(E2080^2)*(E5920^2))^0.5</f>
        <v/>
      </c>
      <c r="F6112" s="13">
        <f>(F2272*(F5728^2)+(F2080^2)*(F5920^2))^0.5</f>
        <v/>
      </c>
      <c r="T6112" s="14">
        <f>IF(F6111=24,SUM(D6112:F6301),"")</f>
        <v/>
      </c>
      <c r="U6112" s="14" t="n">
        <v>0</v>
      </c>
      <c r="V6112" s="14">
        <f>IF(T6112="","",T6112-U6112)</f>
        <v/>
      </c>
      <c r="AS6112" s="13" t="n"/>
      <c r="AT6112" s="13" t="n"/>
      <c r="AU6112" s="13" t="n"/>
    </row>
    <row r="6113">
      <c r="C6113" s="13" t="n">
        <v>88</v>
      </c>
      <c r="D6113" s="13">
        <f>(D2273*(D5729^2)+(D2081^2)*(D5921^2))^0.5</f>
        <v/>
      </c>
      <c r="E6113" s="13">
        <f>(E2273*(E5729^2)+(E2081^2)*(E5921^2))^0.5</f>
        <v/>
      </c>
      <c r="F6113" s="13">
        <f>(F2273*(F5729^2)+(F2081^2)*(F5921^2))^0.5</f>
        <v/>
      </c>
      <c r="T6113" s="14">
        <f>IF(F6112=24,SUM(D6113:F6302),"")</f>
        <v/>
      </c>
      <c r="U6113" s="14" t="n">
        <v>0</v>
      </c>
      <c r="V6113" s="14">
        <f>IF(T6113="","",T6113-U6113)</f>
        <v/>
      </c>
      <c r="AS6113" s="13" t="n"/>
      <c r="AT6113" s="13" t="n"/>
      <c r="AU6113" s="13" t="n"/>
    </row>
    <row r="6114">
      <c r="C6114" s="13" t="n">
        <v>89</v>
      </c>
      <c r="D6114" s="13">
        <f>(D2274*(D5730^2)+(D2082^2)*(D5922^2))^0.5</f>
        <v/>
      </c>
      <c r="E6114" s="13">
        <f>(E2274*(E5730^2)+(E2082^2)*(E5922^2))^0.5</f>
        <v/>
      </c>
      <c r="F6114" s="13">
        <f>(F2274*(F5730^2)+(F2082^2)*(F5922^2))^0.5</f>
        <v/>
      </c>
      <c r="T6114" s="14">
        <f>IF(F6113=24,SUM(D6114:F6303),"")</f>
        <v/>
      </c>
      <c r="U6114" s="14" t="n">
        <v>0</v>
      </c>
      <c r="V6114" s="14">
        <f>IF(T6114="","",T6114-U6114)</f>
        <v/>
      </c>
      <c r="AS6114" s="13" t="n"/>
      <c r="AT6114" s="13" t="n"/>
      <c r="AU6114" s="13" t="n"/>
    </row>
    <row r="6115">
      <c r="C6115" s="13" t="n">
        <v>90</v>
      </c>
      <c r="D6115" s="13">
        <f>(D2275*(D5731^2)+(D2083^2)*(D5923^2))^0.5</f>
        <v/>
      </c>
      <c r="E6115" s="13">
        <f>(E2275*(E5731^2)+(E2083^2)*(E5923^2))^0.5</f>
        <v/>
      </c>
      <c r="F6115" s="13">
        <f>(F2275*(F5731^2)+(F2083^2)*(F5923^2))^0.5</f>
        <v/>
      </c>
      <c r="T6115" s="14">
        <f>IF(F6114=24,SUM(D6115:F6304),"")</f>
        <v/>
      </c>
      <c r="U6115" s="14" t="n">
        <v>0</v>
      </c>
      <c r="V6115" s="14">
        <f>IF(T6115="","",T6115-U6115)</f>
        <v/>
      </c>
      <c r="AS6115" s="13" t="n"/>
      <c r="AT6115" s="13" t="n"/>
      <c r="AU6115" s="13" t="n"/>
    </row>
    <row r="6116">
      <c r="C6116" s="13" t="n">
        <v>91</v>
      </c>
      <c r="D6116" s="13">
        <f>(D2276*(D5732^2)+(D2084^2)*(D5924^2))^0.5</f>
        <v/>
      </c>
      <c r="E6116" s="13">
        <f>(E2276*(E5732^2)+(E2084^2)*(E5924^2))^0.5</f>
        <v/>
      </c>
      <c r="F6116" s="13">
        <f>(F2276*(F5732^2)+(F2084^2)*(F5924^2))^0.5</f>
        <v/>
      </c>
      <c r="T6116" s="14">
        <f>IF(F6115=24,SUM(D6116:F6305),"")</f>
        <v/>
      </c>
      <c r="U6116" s="14" t="n">
        <v>0</v>
      </c>
      <c r="V6116" s="14">
        <f>IF(T6116="","",T6116-U6116)</f>
        <v/>
      </c>
      <c r="AS6116" s="13" t="n"/>
      <c r="AT6116" s="13" t="n"/>
      <c r="AU6116" s="13" t="n"/>
    </row>
    <row r="6117">
      <c r="C6117" s="13" t="n">
        <v>92</v>
      </c>
      <c r="D6117" s="13">
        <f>(D2277*(D5733^2)+(D2085^2)*(D5925^2))^0.5</f>
        <v/>
      </c>
      <c r="E6117" s="13">
        <f>(E2277*(E5733^2)+(E2085^2)*(E5925^2))^0.5</f>
        <v/>
      </c>
      <c r="F6117" s="13">
        <f>(F2277*(F5733^2)+(F2085^2)*(F5925^2))^0.5</f>
        <v/>
      </c>
      <c r="T6117" s="14">
        <f>IF(F6116=24,SUM(D6117:F6306),"")</f>
        <v/>
      </c>
      <c r="U6117" s="14" t="n">
        <v>0</v>
      </c>
      <c r="V6117" s="14">
        <f>IF(T6117="","",T6117-U6117)</f>
        <v/>
      </c>
      <c r="AS6117" s="13" t="n"/>
      <c r="AT6117" s="13" t="n"/>
      <c r="AU6117" s="13" t="n"/>
    </row>
    <row r="6118">
      <c r="C6118" s="13" t="n">
        <v>93</v>
      </c>
      <c r="D6118" s="13">
        <f>(D2278*(D5734^2)+(D2086^2)*(D5926^2))^0.5</f>
        <v/>
      </c>
      <c r="E6118" s="13">
        <f>(E2278*(E5734^2)+(E2086^2)*(E5926^2))^0.5</f>
        <v/>
      </c>
      <c r="F6118" s="13">
        <f>(F2278*(F5734^2)+(F2086^2)*(F5926^2))^0.5</f>
        <v/>
      </c>
      <c r="T6118" s="14">
        <f>IF(F6117=24,SUM(D6118:F6307),"")</f>
        <v/>
      </c>
      <c r="U6118" s="14" t="n">
        <v>0</v>
      </c>
      <c r="V6118" s="14">
        <f>IF(T6118="","",T6118-U6118)</f>
        <v/>
      </c>
      <c r="AS6118" s="13" t="n"/>
      <c r="AT6118" s="13" t="n"/>
      <c r="AU6118" s="13" t="n"/>
    </row>
    <row r="6119">
      <c r="C6119" s="13" t="n">
        <v>94</v>
      </c>
      <c r="D6119" s="13">
        <f>(D2279*(D5735^2)+(D2087^2)*(D5927^2))^0.5</f>
        <v/>
      </c>
      <c r="E6119" s="13">
        <f>(E2279*(E5735^2)+(E2087^2)*(E5927^2))^0.5</f>
        <v/>
      </c>
      <c r="F6119" s="13">
        <f>(F2279*(F5735^2)+(F2087^2)*(F5927^2))^0.5</f>
        <v/>
      </c>
      <c r="T6119" s="14">
        <f>IF(F6118=24,SUM(D6119:F6308),"")</f>
        <v/>
      </c>
      <c r="U6119" s="14" t="n">
        <v>0</v>
      </c>
      <c r="V6119" s="14">
        <f>IF(T6119="","",T6119-U6119)</f>
        <v/>
      </c>
      <c r="AS6119" s="13" t="n"/>
      <c r="AT6119" s="13" t="n"/>
      <c r="AU6119" s="13" t="n"/>
    </row>
    <row r="6120">
      <c r="C6120" s="13" t="n">
        <v>95</v>
      </c>
      <c r="D6120" s="13">
        <f>(D2280*(D5736^2)+(D2088^2)*(D5928^2))^0.5</f>
        <v/>
      </c>
      <c r="E6120" s="13">
        <f>(E2280*(E5736^2)+(E2088^2)*(E5928^2))^0.5</f>
        <v/>
      </c>
      <c r="F6120" s="13">
        <f>(F2280*(F5736^2)+(F2088^2)*(F5928^2))^0.5</f>
        <v/>
      </c>
      <c r="T6120" s="14">
        <f>IF(F6119=24,SUM(D6120:F6309),"")</f>
        <v/>
      </c>
      <c r="U6120" s="14" t="n">
        <v>0</v>
      </c>
      <c r="V6120" s="14">
        <f>IF(T6120="","",T6120-U6120)</f>
        <v/>
      </c>
      <c r="AS6120" s="13" t="n"/>
      <c r="AT6120" s="13" t="n"/>
      <c r="AU6120" s="13" t="n"/>
    </row>
    <row r="6121">
      <c r="C6121" s="13" t="n">
        <v>96</v>
      </c>
      <c r="D6121" s="13">
        <f>(D2281*(D5737^2)+(D2089^2)*(D5929^2))^0.5</f>
        <v/>
      </c>
      <c r="E6121" s="13">
        <f>(E2281*(E5737^2)+(E2089^2)*(E5929^2))^0.5</f>
        <v/>
      </c>
      <c r="F6121" s="13">
        <f>(F2281*(F5737^2)+(F2089^2)*(F5929^2))^0.5</f>
        <v/>
      </c>
      <c r="T6121" s="14">
        <f>IF(F6120=24,SUM(D6121:F6310),"")</f>
        <v/>
      </c>
      <c r="U6121" s="14" t="n">
        <v>0</v>
      </c>
      <c r="V6121" s="14">
        <f>IF(T6121="","",T6121-U6121)</f>
        <v/>
      </c>
      <c r="AS6121" s="13" t="n"/>
      <c r="AT6121" s="13" t="n"/>
      <c r="AU6121" s="13" t="n"/>
    </row>
    <row r="6122">
      <c r="C6122" s="13" t="n">
        <v>97</v>
      </c>
      <c r="D6122" s="13">
        <f>(D2282*(D5738^2)+(D2090^2)*(D5930^2))^0.5</f>
        <v/>
      </c>
      <c r="E6122" s="13">
        <f>(E2282*(E5738^2)+(E2090^2)*(E5930^2))^0.5</f>
        <v/>
      </c>
      <c r="F6122" s="13">
        <f>(F2282*(F5738^2)+(F2090^2)*(F5930^2))^0.5</f>
        <v/>
      </c>
      <c r="T6122" s="14">
        <f>IF(F6121=24,SUM(D6122:F6311),"")</f>
        <v/>
      </c>
      <c r="U6122" s="14" t="n">
        <v>0</v>
      </c>
      <c r="V6122" s="14">
        <f>IF(T6122="","",T6122-U6122)</f>
        <v/>
      </c>
      <c r="AS6122" s="13" t="n"/>
      <c r="AT6122" s="13" t="n"/>
      <c r="AU6122" s="13" t="n"/>
    </row>
    <row r="6123">
      <c r="C6123" s="13" t="n">
        <v>98</v>
      </c>
      <c r="D6123" s="13">
        <f>(D2283*(D5739^2)+(D2091^2)*(D5931^2))^0.5</f>
        <v/>
      </c>
      <c r="E6123" s="13">
        <f>(E2283*(E5739^2)+(E2091^2)*(E5931^2))^0.5</f>
        <v/>
      </c>
      <c r="F6123" s="13">
        <f>(F2283*(F5739^2)+(F2091^2)*(F5931^2))^0.5</f>
        <v/>
      </c>
      <c r="T6123" s="14">
        <f>IF(F6122=24,SUM(D6123:F6312),"")</f>
        <v/>
      </c>
      <c r="U6123" s="14" t="n">
        <v>0</v>
      </c>
      <c r="V6123" s="14">
        <f>IF(T6123="","",T6123-U6123)</f>
        <v/>
      </c>
      <c r="AS6123" s="13" t="n"/>
      <c r="AT6123" s="13" t="n"/>
      <c r="AU6123" s="13" t="n"/>
    </row>
    <row r="6124">
      <c r="C6124" s="13" t="n">
        <v>99</v>
      </c>
      <c r="D6124" s="13">
        <f>(D2284*(D5740^2)+(D2092^2)*(D5932^2))^0.5</f>
        <v/>
      </c>
      <c r="E6124" s="13">
        <f>(E2284*(E5740^2)+(E2092^2)*(E5932^2))^0.5</f>
        <v/>
      </c>
      <c r="F6124" s="13">
        <f>(F2284*(F5740^2)+(F2092^2)*(F5932^2))^0.5</f>
        <v/>
      </c>
      <c r="T6124" s="14">
        <f>IF(F6123=24,SUM(D6124:F6313),"")</f>
        <v/>
      </c>
      <c r="U6124" s="14" t="n">
        <v>0</v>
      </c>
      <c r="V6124" s="14">
        <f>IF(T6124="","",T6124-U6124)</f>
        <v/>
      </c>
      <c r="AS6124" s="13" t="n"/>
      <c r="AT6124" s="13" t="n"/>
      <c r="AU6124" s="13" t="n"/>
    </row>
    <row r="6125">
      <c r="C6125" s="13" t="n">
        <v>100</v>
      </c>
      <c r="D6125" s="13">
        <f>(D2285*(D5741^2)+(D2093^2)*(D5933^2))^0.5</f>
        <v/>
      </c>
      <c r="E6125" s="13">
        <f>(E2285*(E5741^2)+(E2093^2)*(E5933^2))^0.5</f>
        <v/>
      </c>
      <c r="F6125" s="13">
        <f>(F2285*(F5741^2)+(F2093^2)*(F5933^2))^0.5</f>
        <v/>
      </c>
      <c r="T6125" s="14">
        <f>IF(F6124=24,SUM(D6125:F6314),"")</f>
        <v/>
      </c>
      <c r="U6125" s="14" t="n">
        <v>0</v>
      </c>
      <c r="V6125" s="14">
        <f>IF(T6125="","",T6125-U6125)</f>
        <v/>
      </c>
      <c r="AS6125" s="13" t="n"/>
      <c r="AT6125" s="13" t="n"/>
      <c r="AU6125" s="13" t="n"/>
    </row>
    <row r="6126">
      <c r="C6126" s="13" t="n">
        <v>101</v>
      </c>
      <c r="D6126" s="13">
        <f>(D2286*(D5742^2)+(D2094^2)*(D5934^2))^0.5</f>
        <v/>
      </c>
      <c r="E6126" s="13">
        <f>(E2286*(E5742^2)+(E2094^2)*(E5934^2))^0.5</f>
        <v/>
      </c>
      <c r="F6126" s="13">
        <f>(F2286*(F5742^2)+(F2094^2)*(F5934^2))^0.5</f>
        <v/>
      </c>
      <c r="T6126" s="14">
        <f>IF(F6125=24,SUM(D6126:F6315),"")</f>
        <v/>
      </c>
      <c r="U6126" s="14" t="n">
        <v>0</v>
      </c>
      <c r="V6126" s="14">
        <f>IF(T6126="","",T6126-U6126)</f>
        <v/>
      </c>
      <c r="AS6126" s="13" t="n"/>
      <c r="AT6126" s="13" t="n"/>
      <c r="AU6126" s="13" t="n"/>
    </row>
    <row r="6127">
      <c r="C6127" s="13" t="n">
        <v>102</v>
      </c>
      <c r="D6127" s="13">
        <f>(D2287*(D5743^2)+(D2095^2)*(D5935^2))^0.5</f>
        <v/>
      </c>
      <c r="E6127" s="13">
        <f>(E2287*(E5743^2)+(E2095^2)*(E5935^2))^0.5</f>
        <v/>
      </c>
      <c r="F6127" s="13">
        <f>(F2287*(F5743^2)+(F2095^2)*(F5935^2))^0.5</f>
        <v/>
      </c>
      <c r="T6127" s="14">
        <f>IF(F6126=24,SUM(D6127:F6316),"")</f>
        <v/>
      </c>
      <c r="U6127" s="14" t="n">
        <v>0</v>
      </c>
      <c r="V6127" s="14">
        <f>IF(T6127="","",T6127-U6127)</f>
        <v/>
      </c>
      <c r="AS6127" s="13" t="n"/>
      <c r="AT6127" s="13" t="n"/>
      <c r="AU6127" s="13" t="n"/>
    </row>
    <row r="6128">
      <c r="C6128" s="13" t="n">
        <v>103</v>
      </c>
      <c r="D6128" s="13">
        <f>(D2288*(D5744^2)+(D2096^2)*(D5936^2))^0.5</f>
        <v/>
      </c>
      <c r="E6128" s="13">
        <f>(E2288*(E5744^2)+(E2096^2)*(E5936^2))^0.5</f>
        <v/>
      </c>
      <c r="F6128" s="13">
        <f>(F2288*(F5744^2)+(F2096^2)*(F5936^2))^0.5</f>
        <v/>
      </c>
      <c r="T6128" s="14">
        <f>IF(F6127=24,SUM(D6128:F6317),"")</f>
        <v/>
      </c>
      <c r="U6128" s="14" t="n">
        <v>0</v>
      </c>
      <c r="V6128" s="14">
        <f>IF(T6128="","",T6128-U6128)</f>
        <v/>
      </c>
      <c r="AS6128" s="13" t="n"/>
      <c r="AT6128" s="13" t="n"/>
      <c r="AU6128" s="13" t="n"/>
    </row>
    <row r="6129">
      <c r="C6129" s="13" t="n">
        <v>104</v>
      </c>
      <c r="D6129" s="13">
        <f>(D2289*(D5745^2)+(D2097^2)*(D5937^2))^0.5</f>
        <v/>
      </c>
      <c r="E6129" s="13">
        <f>(E2289*(E5745^2)+(E2097^2)*(E5937^2))^0.5</f>
        <v/>
      </c>
      <c r="F6129" s="13">
        <f>(F2289*(F5745^2)+(F2097^2)*(F5937^2))^0.5</f>
        <v/>
      </c>
      <c r="T6129" s="14">
        <f>IF(F6128=24,SUM(D6129:F6318),"")</f>
        <v/>
      </c>
      <c r="U6129" s="14" t="n">
        <v>0</v>
      </c>
      <c r="V6129" s="14">
        <f>IF(T6129="","",T6129-U6129)</f>
        <v/>
      </c>
      <c r="AS6129" s="13" t="n"/>
      <c r="AT6129" s="13" t="n"/>
      <c r="AU6129" s="13" t="n"/>
    </row>
    <row r="6130">
      <c r="C6130" s="13" t="n">
        <v>105</v>
      </c>
      <c r="D6130" s="13">
        <f>(D2290*(D5746^2)+(D2098^2)*(D5938^2))^0.5</f>
        <v/>
      </c>
      <c r="E6130" s="13">
        <f>(E2290*(E5746^2)+(E2098^2)*(E5938^2))^0.5</f>
        <v/>
      </c>
      <c r="F6130" s="13">
        <f>(F2290*(F5746^2)+(F2098^2)*(F5938^2))^0.5</f>
        <v/>
      </c>
      <c r="T6130" s="14">
        <f>IF(F6129=24,SUM(D6130:F6319),"")</f>
        <v/>
      </c>
      <c r="U6130" s="14" t="n">
        <v>0</v>
      </c>
      <c r="V6130" s="14">
        <f>IF(T6130="","",T6130-U6130)</f>
        <v/>
      </c>
      <c r="AS6130" s="13" t="n"/>
      <c r="AT6130" s="13" t="n"/>
      <c r="AU6130" s="13" t="n"/>
    </row>
    <row r="6131">
      <c r="C6131" s="13" t="n">
        <v>106</v>
      </c>
      <c r="D6131" s="13">
        <f>(D2291*(D5747^2)+(D2099^2)*(D5939^2))^0.5</f>
        <v/>
      </c>
      <c r="E6131" s="13">
        <f>(E2291*(E5747^2)+(E2099^2)*(E5939^2))^0.5</f>
        <v/>
      </c>
      <c r="F6131" s="13">
        <f>(F2291*(F5747^2)+(F2099^2)*(F5939^2))^0.5</f>
        <v/>
      </c>
      <c r="T6131" s="14">
        <f>IF(F6130=24,SUM(D6131:F6320),"")</f>
        <v/>
      </c>
      <c r="U6131" s="14" t="n">
        <v>0</v>
      </c>
      <c r="V6131" s="14">
        <f>IF(T6131="","",T6131-U6131)</f>
        <v/>
      </c>
      <c r="AS6131" s="13" t="n"/>
      <c r="AT6131" s="13" t="n"/>
      <c r="AU6131" s="13" t="n"/>
    </row>
    <row r="6132">
      <c r="C6132" s="13" t="n">
        <v>107</v>
      </c>
      <c r="D6132" s="13">
        <f>(D2292*(D5748^2)+(D2100^2)*(D5940^2))^0.5</f>
        <v/>
      </c>
      <c r="E6132" s="13">
        <f>(E2292*(E5748^2)+(E2100^2)*(E5940^2))^0.5</f>
        <v/>
      </c>
      <c r="F6132" s="13">
        <f>(F2292*(F5748^2)+(F2100^2)*(F5940^2))^0.5</f>
        <v/>
      </c>
      <c r="T6132" s="14">
        <f>IF(F6131=24,SUM(D6132:F6321),"")</f>
        <v/>
      </c>
      <c r="U6132" s="14" t="n">
        <v>0</v>
      </c>
      <c r="V6132" s="14">
        <f>IF(T6132="","",T6132-U6132)</f>
        <v/>
      </c>
      <c r="AS6132" s="13" t="n"/>
      <c r="AT6132" s="13" t="n"/>
      <c r="AU6132" s="13" t="n"/>
    </row>
    <row r="6133">
      <c r="C6133" s="13" t="n">
        <v>108</v>
      </c>
      <c r="D6133" s="13">
        <f>(D2293*(D5749^2)+(D2101^2)*(D5941^2))^0.5</f>
        <v/>
      </c>
      <c r="E6133" s="13">
        <f>(E2293*(E5749^2)+(E2101^2)*(E5941^2))^0.5</f>
        <v/>
      </c>
      <c r="F6133" s="13">
        <f>(F2293*(F5749^2)+(F2101^2)*(F5941^2))^0.5</f>
        <v/>
      </c>
      <c r="T6133" s="14">
        <f>IF(F6132=24,SUM(D6133:F6322),"")</f>
        <v/>
      </c>
      <c r="U6133" s="14" t="n">
        <v>0</v>
      </c>
      <c r="V6133" s="14">
        <f>IF(T6133="","",T6133-U6133)</f>
        <v/>
      </c>
      <c r="AS6133" s="13" t="n"/>
      <c r="AT6133" s="13" t="n"/>
      <c r="AU6133" s="13" t="n"/>
    </row>
    <row r="6134">
      <c r="C6134" s="13" t="n">
        <v>109</v>
      </c>
      <c r="D6134" s="13">
        <f>(D2294*(D5750^2)+(D2102^2)*(D5942^2))^0.5</f>
        <v/>
      </c>
      <c r="E6134" s="13">
        <f>(E2294*(E5750^2)+(E2102^2)*(E5942^2))^0.5</f>
        <v/>
      </c>
      <c r="F6134" s="13">
        <f>(F2294*(F5750^2)+(F2102^2)*(F5942^2))^0.5</f>
        <v/>
      </c>
      <c r="T6134" s="14">
        <f>IF(F6133=24,SUM(D6134:F6323),"")</f>
        <v/>
      </c>
      <c r="U6134" s="14" t="n">
        <v>0</v>
      </c>
      <c r="V6134" s="14">
        <f>IF(T6134="","",T6134-U6134)</f>
        <v/>
      </c>
      <c r="AS6134" s="13" t="n"/>
      <c r="AT6134" s="13" t="n"/>
      <c r="AU6134" s="13" t="n"/>
    </row>
    <row r="6135">
      <c r="C6135" s="13" t="n">
        <v>110</v>
      </c>
      <c r="D6135" s="13">
        <f>(D2295*(D5751^2)+(D2103^2)*(D5943^2))^0.5</f>
        <v/>
      </c>
      <c r="E6135" s="13">
        <f>(E2295*(E5751^2)+(E2103^2)*(E5943^2))^0.5</f>
        <v/>
      </c>
      <c r="F6135" s="13">
        <f>(F2295*(F5751^2)+(F2103^2)*(F5943^2))^0.5</f>
        <v/>
      </c>
      <c r="T6135" s="14">
        <f>IF(F6134=24,SUM(D6135:F6324),"")</f>
        <v/>
      </c>
      <c r="U6135" s="14" t="n">
        <v>0</v>
      </c>
      <c r="V6135" s="14">
        <f>IF(T6135="","",T6135-U6135)</f>
        <v/>
      </c>
      <c r="AS6135" s="13" t="n"/>
      <c r="AT6135" s="13" t="n"/>
      <c r="AU6135" s="13" t="n"/>
    </row>
    <row r="6136">
      <c r="C6136" s="13" t="n">
        <v>111</v>
      </c>
      <c r="D6136" s="13">
        <f>(D2296*(D5752^2)+(D2104^2)*(D5944^2))^0.5</f>
        <v/>
      </c>
      <c r="E6136" s="13">
        <f>(E2296*(E5752^2)+(E2104^2)*(E5944^2))^0.5</f>
        <v/>
      </c>
      <c r="F6136" s="13">
        <f>(F2296*(F5752^2)+(F2104^2)*(F5944^2))^0.5</f>
        <v/>
      </c>
      <c r="T6136" s="14">
        <f>IF(F6135=24,SUM(D6136:F6325),"")</f>
        <v/>
      </c>
      <c r="U6136" s="14" t="n">
        <v>0</v>
      </c>
      <c r="V6136" s="14">
        <f>IF(T6136="","",T6136-U6136)</f>
        <v/>
      </c>
      <c r="AS6136" s="13" t="n"/>
      <c r="AT6136" s="13" t="n"/>
      <c r="AU6136" s="13" t="n"/>
    </row>
    <row r="6137">
      <c r="C6137" s="13" t="n">
        <v>112</v>
      </c>
      <c r="D6137" s="13">
        <f>(D2297*(D5753^2)+(D2105^2)*(D5945^2))^0.5</f>
        <v/>
      </c>
      <c r="E6137" s="13">
        <f>(E2297*(E5753^2)+(E2105^2)*(E5945^2))^0.5</f>
        <v/>
      </c>
      <c r="F6137" s="13">
        <f>(F2297*(F5753^2)+(F2105^2)*(F5945^2))^0.5</f>
        <v/>
      </c>
      <c r="T6137" s="14">
        <f>IF(F6136=24,SUM(D6137:F6326),"")</f>
        <v/>
      </c>
      <c r="U6137" s="14" t="n">
        <v>0</v>
      </c>
      <c r="V6137" s="14">
        <f>IF(T6137="","",T6137-U6137)</f>
        <v/>
      </c>
      <c r="AS6137" s="13" t="n"/>
      <c r="AT6137" s="13" t="n"/>
      <c r="AU6137" s="13" t="n"/>
    </row>
    <row r="6138">
      <c r="C6138" s="13" t="n">
        <v>113</v>
      </c>
      <c r="D6138" s="13">
        <f>(D2298*(D5754^2)+(D2106^2)*(D5946^2))^0.5</f>
        <v/>
      </c>
      <c r="E6138" s="13">
        <f>(E2298*(E5754^2)+(E2106^2)*(E5946^2))^0.5</f>
        <v/>
      </c>
      <c r="F6138" s="13">
        <f>(F2298*(F5754^2)+(F2106^2)*(F5946^2))^0.5</f>
        <v/>
      </c>
      <c r="T6138" s="14">
        <f>IF(F6137=24,SUM(D6138:F6327),"")</f>
        <v/>
      </c>
      <c r="U6138" s="14" t="n">
        <v>0</v>
      </c>
      <c r="V6138" s="14">
        <f>IF(T6138="","",T6138-U6138)</f>
        <v/>
      </c>
      <c r="AS6138" s="13" t="n"/>
      <c r="AT6138" s="13" t="n"/>
      <c r="AU6138" s="13" t="n"/>
    </row>
    <row r="6139">
      <c r="C6139" s="13" t="n">
        <v>114</v>
      </c>
      <c r="D6139" s="13">
        <f>(D2299*(D5755^2)+(D2107^2)*(D5947^2))^0.5</f>
        <v/>
      </c>
      <c r="E6139" s="13">
        <f>(E2299*(E5755^2)+(E2107^2)*(E5947^2))^0.5</f>
        <v/>
      </c>
      <c r="F6139" s="13">
        <f>(F2299*(F5755^2)+(F2107^2)*(F5947^2))^0.5</f>
        <v/>
      </c>
      <c r="T6139" s="14">
        <f>IF(F6138=24,SUM(D6139:F6328),"")</f>
        <v/>
      </c>
      <c r="U6139" s="14" t="n">
        <v>0</v>
      </c>
      <c r="V6139" s="14">
        <f>IF(T6139="","",T6139-U6139)</f>
        <v/>
      </c>
      <c r="AS6139" s="13" t="n"/>
      <c r="AT6139" s="13" t="n"/>
      <c r="AU6139" s="13" t="n"/>
    </row>
    <row r="6140">
      <c r="C6140" s="13" t="n">
        <v>115</v>
      </c>
      <c r="D6140" s="13">
        <f>(D2300*(D5756^2)+(D2108^2)*(D5948^2))^0.5</f>
        <v/>
      </c>
      <c r="E6140" s="13">
        <f>(E2300*(E5756^2)+(E2108^2)*(E5948^2))^0.5</f>
        <v/>
      </c>
      <c r="F6140" s="13">
        <f>(F2300*(F5756^2)+(F2108^2)*(F5948^2))^0.5</f>
        <v/>
      </c>
      <c r="T6140" s="14">
        <f>IF(F6139=24,SUM(D6140:F6329),"")</f>
        <v/>
      </c>
      <c r="U6140" s="14" t="n">
        <v>0</v>
      </c>
      <c r="V6140" s="14">
        <f>IF(T6140="","",T6140-U6140)</f>
        <v/>
      </c>
      <c r="AS6140" s="13" t="n"/>
      <c r="AT6140" s="13" t="n"/>
      <c r="AU6140" s="13" t="n"/>
    </row>
    <row r="6141">
      <c r="C6141" s="13" t="n">
        <v>116</v>
      </c>
      <c r="D6141" s="13">
        <f>(D2301*(D5757^2)+(D2109^2)*(D5949^2))^0.5</f>
        <v/>
      </c>
      <c r="E6141" s="13">
        <f>(E2301*(E5757^2)+(E2109^2)*(E5949^2))^0.5</f>
        <v/>
      </c>
      <c r="F6141" s="13">
        <f>(F2301*(F5757^2)+(F2109^2)*(F5949^2))^0.5</f>
        <v/>
      </c>
      <c r="T6141" s="14">
        <f>IF(F6140=24,SUM(D6141:F6330),"")</f>
        <v/>
      </c>
      <c r="U6141" s="14" t="n">
        <v>0</v>
      </c>
      <c r="V6141" s="14">
        <f>IF(T6141="","",T6141-U6141)</f>
        <v/>
      </c>
      <c r="AS6141" s="13" t="n"/>
      <c r="AT6141" s="13" t="n"/>
      <c r="AU6141" s="13" t="n"/>
    </row>
    <row r="6142">
      <c r="C6142" s="13" t="n">
        <v>117</v>
      </c>
      <c r="D6142" s="13">
        <f>(D2302*(D5758^2)+(D2110^2)*(D5950^2))^0.5</f>
        <v/>
      </c>
      <c r="E6142" s="13">
        <f>(E2302*(E5758^2)+(E2110^2)*(E5950^2))^0.5</f>
        <v/>
      </c>
      <c r="F6142" s="13">
        <f>(F2302*(F5758^2)+(F2110^2)*(F5950^2))^0.5</f>
        <v/>
      </c>
      <c r="T6142" s="14">
        <f>IF(F6141=24,SUM(D6142:F6331),"")</f>
        <v/>
      </c>
      <c r="U6142" s="14" t="n">
        <v>0</v>
      </c>
      <c r="V6142" s="14">
        <f>IF(T6142="","",T6142-U6142)</f>
        <v/>
      </c>
      <c r="AS6142" s="13" t="n"/>
      <c r="AT6142" s="13" t="n"/>
      <c r="AU6142" s="13" t="n"/>
    </row>
    <row r="6143">
      <c r="C6143" s="13" t="n">
        <v>118</v>
      </c>
      <c r="D6143" s="13">
        <f>(D2303*(D5759^2)+(D2111^2)*(D5951^2))^0.5</f>
        <v/>
      </c>
      <c r="E6143" s="13">
        <f>(E2303*(E5759^2)+(E2111^2)*(E5951^2))^0.5</f>
        <v/>
      </c>
      <c r="F6143" s="13">
        <f>(F2303*(F5759^2)+(F2111^2)*(F5951^2))^0.5</f>
        <v/>
      </c>
      <c r="T6143" s="14">
        <f>IF(F6142=24,SUM(D6143:F6332),"")</f>
        <v/>
      </c>
      <c r="U6143" s="14" t="n">
        <v>0</v>
      </c>
      <c r="V6143" s="14">
        <f>IF(T6143="","",T6143-U6143)</f>
        <v/>
      </c>
      <c r="AS6143" s="13" t="n"/>
      <c r="AT6143" s="13" t="n"/>
      <c r="AU6143" s="13" t="n"/>
    </row>
    <row r="6144">
      <c r="C6144" s="13" t="n">
        <v>119</v>
      </c>
      <c r="D6144" s="13">
        <f>(D2304*(D5760^2)+(D2112^2)*(D5952^2))^0.5</f>
        <v/>
      </c>
      <c r="E6144" s="13">
        <f>(E2304*(E5760^2)+(E2112^2)*(E5952^2))^0.5</f>
        <v/>
      </c>
      <c r="F6144" s="13">
        <f>(F2304*(F5760^2)+(F2112^2)*(F5952^2))^0.5</f>
        <v/>
      </c>
      <c r="T6144" s="14">
        <f>IF(F6143=24,SUM(D6144:F6333),"")</f>
        <v/>
      </c>
      <c r="U6144" s="14" t="n">
        <v>0</v>
      </c>
      <c r="V6144" s="14">
        <f>IF(T6144="","",T6144-U6144)</f>
        <v/>
      </c>
      <c r="AS6144" s="13" t="n"/>
      <c r="AT6144" s="13" t="n"/>
      <c r="AU6144" s="13" t="n"/>
    </row>
    <row r="6145">
      <c r="C6145" s="13" t="n">
        <v>120</v>
      </c>
      <c r="D6145" s="13">
        <f>(D2305*(D5761^2)+(D2113^2)*(D5953^2))^0.5</f>
        <v/>
      </c>
      <c r="E6145" s="13">
        <f>(E2305*(E5761^2)+(E2113^2)*(E5953^2))^0.5</f>
        <v/>
      </c>
      <c r="F6145" s="13">
        <f>(F2305*(F5761^2)+(F2113^2)*(F5953^2))^0.5</f>
        <v/>
      </c>
      <c r="T6145" s="14">
        <f>IF(F6144=24,SUM(D6145:F6334),"")</f>
        <v/>
      </c>
      <c r="U6145" s="14" t="n">
        <v>0</v>
      </c>
      <c r="V6145" s="14">
        <f>IF(T6145="","",T6145-U6145)</f>
        <v/>
      </c>
      <c r="AS6145" s="13" t="n"/>
      <c r="AT6145" s="13" t="n"/>
      <c r="AU6145" s="13" t="n"/>
    </row>
    <row r="6146">
      <c r="C6146" s="13" t="n">
        <v>121</v>
      </c>
      <c r="D6146" s="13">
        <f>(D2306*(D5762^2)+(D2114^2)*(D5954^2))^0.5</f>
        <v/>
      </c>
      <c r="E6146" s="13">
        <f>(E2306*(E5762^2)+(E2114^2)*(E5954^2))^0.5</f>
        <v/>
      </c>
      <c r="F6146" s="13">
        <f>(F2306*(F5762^2)+(F2114^2)*(F5954^2))^0.5</f>
        <v/>
      </c>
      <c r="T6146" s="14">
        <f>IF(F6145=24,SUM(D6146:F6335),"")</f>
        <v/>
      </c>
      <c r="U6146" s="14" t="n">
        <v>0</v>
      </c>
      <c r="V6146" s="14">
        <f>IF(T6146="","",T6146-U6146)</f>
        <v/>
      </c>
      <c r="AS6146" s="13" t="n"/>
      <c r="AT6146" s="13" t="n"/>
      <c r="AU6146" s="13" t="n"/>
    </row>
    <row r="6147">
      <c r="C6147" s="13" t="n">
        <v>122</v>
      </c>
      <c r="D6147" s="13">
        <f>(D2307*(D5763^2)+(D2115^2)*(D5955^2))^0.5</f>
        <v/>
      </c>
      <c r="E6147" s="13">
        <f>(E2307*(E5763^2)+(E2115^2)*(E5955^2))^0.5</f>
        <v/>
      </c>
      <c r="F6147" s="13">
        <f>(F2307*(F5763^2)+(F2115^2)*(F5955^2))^0.5</f>
        <v/>
      </c>
      <c r="T6147" s="14">
        <f>IF(F6146=24,SUM(D6147:F6336),"")</f>
        <v/>
      </c>
      <c r="U6147" s="14" t="n">
        <v>0</v>
      </c>
      <c r="V6147" s="14">
        <f>IF(T6147="","",T6147-U6147)</f>
        <v/>
      </c>
      <c r="AS6147" s="13" t="n"/>
      <c r="AT6147" s="13" t="n"/>
      <c r="AU6147" s="13" t="n"/>
    </row>
    <row r="6148">
      <c r="C6148" s="13" t="n">
        <v>123</v>
      </c>
      <c r="D6148" s="13">
        <f>(D2308*(D5764^2)+(D2116^2)*(D5956^2))^0.5</f>
        <v/>
      </c>
      <c r="E6148" s="13">
        <f>(E2308*(E5764^2)+(E2116^2)*(E5956^2))^0.5</f>
        <v/>
      </c>
      <c r="F6148" s="13">
        <f>(F2308*(F5764^2)+(F2116^2)*(F5956^2))^0.5</f>
        <v/>
      </c>
      <c r="T6148" s="14">
        <f>IF(F6147=24,SUM(D6148:F6337),"")</f>
        <v/>
      </c>
      <c r="U6148" s="14" t="n">
        <v>0</v>
      </c>
      <c r="V6148" s="14">
        <f>IF(T6148="","",T6148-U6148)</f>
        <v/>
      </c>
      <c r="AS6148" s="13" t="n"/>
      <c r="AT6148" s="13" t="n"/>
      <c r="AU6148" s="13" t="n"/>
    </row>
    <row r="6149">
      <c r="C6149" s="13" t="n">
        <v>124</v>
      </c>
      <c r="D6149" s="13">
        <f>(D2309*(D5765^2)+(D2117^2)*(D5957^2))^0.5</f>
        <v/>
      </c>
      <c r="E6149" s="13">
        <f>(E2309*(E5765^2)+(E2117^2)*(E5957^2))^0.5</f>
        <v/>
      </c>
      <c r="F6149" s="13">
        <f>(F2309*(F5765^2)+(F2117^2)*(F5957^2))^0.5</f>
        <v/>
      </c>
      <c r="T6149" s="14">
        <f>IF(F6148=24,SUM(D6149:F6338),"")</f>
        <v/>
      </c>
      <c r="U6149" s="14" t="n">
        <v>0</v>
      </c>
      <c r="V6149" s="14">
        <f>IF(T6149="","",T6149-U6149)</f>
        <v/>
      </c>
      <c r="AS6149" s="13" t="n"/>
      <c r="AT6149" s="13" t="n"/>
      <c r="AU6149" s="13" t="n"/>
    </row>
    <row r="6150">
      <c r="C6150" s="13" t="n">
        <v>125</v>
      </c>
      <c r="D6150" s="13">
        <f>(D2310*(D5766^2)+(D2118^2)*(D5958^2))^0.5</f>
        <v/>
      </c>
      <c r="E6150" s="13">
        <f>(E2310*(E5766^2)+(E2118^2)*(E5958^2))^0.5</f>
        <v/>
      </c>
      <c r="F6150" s="13">
        <f>(F2310*(F5766^2)+(F2118^2)*(F5958^2))^0.5</f>
        <v/>
      </c>
      <c r="T6150" s="14">
        <f>IF(F6149=24,SUM(D6150:F6339),"")</f>
        <v/>
      </c>
      <c r="U6150" s="14" t="n">
        <v>0</v>
      </c>
      <c r="V6150" s="14">
        <f>IF(T6150="","",T6150-U6150)</f>
        <v/>
      </c>
      <c r="AS6150" s="13" t="n"/>
      <c r="AT6150" s="13" t="n"/>
      <c r="AU6150" s="13" t="n"/>
    </row>
    <row r="6151">
      <c r="C6151" s="13" t="n">
        <v>126</v>
      </c>
      <c r="D6151" s="13">
        <f>(D2311*(D5767^2)+(D2119^2)*(D5959^2))^0.5</f>
        <v/>
      </c>
      <c r="E6151" s="13">
        <f>(E2311*(E5767^2)+(E2119^2)*(E5959^2))^0.5</f>
        <v/>
      </c>
      <c r="F6151" s="13">
        <f>(F2311*(F5767^2)+(F2119^2)*(F5959^2))^0.5</f>
        <v/>
      </c>
      <c r="T6151" s="14">
        <f>IF(F6150=24,SUM(D6151:F6340),"")</f>
        <v/>
      </c>
      <c r="U6151" s="14" t="n">
        <v>0</v>
      </c>
      <c r="V6151" s="14">
        <f>IF(T6151="","",T6151-U6151)</f>
        <v/>
      </c>
      <c r="AS6151" s="13" t="n"/>
      <c r="AT6151" s="13" t="n"/>
      <c r="AU6151" s="13" t="n"/>
    </row>
    <row r="6152">
      <c r="C6152" s="13" t="n">
        <v>127</v>
      </c>
      <c r="D6152" s="13">
        <f>(D2312*(D5768^2)+(D2120^2)*(D5960^2))^0.5</f>
        <v/>
      </c>
      <c r="E6152" s="13">
        <f>(E2312*(E5768^2)+(E2120^2)*(E5960^2))^0.5</f>
        <v/>
      </c>
      <c r="F6152" s="13">
        <f>(F2312*(F5768^2)+(F2120^2)*(F5960^2))^0.5</f>
        <v/>
      </c>
      <c r="T6152" s="14">
        <f>IF(F6151=24,SUM(D6152:F6341),"")</f>
        <v/>
      </c>
      <c r="U6152" s="14" t="n">
        <v>0</v>
      </c>
      <c r="V6152" s="14">
        <f>IF(T6152="","",T6152-U6152)</f>
        <v/>
      </c>
      <c r="AS6152" s="13" t="n"/>
      <c r="AT6152" s="13" t="n"/>
      <c r="AU6152" s="13" t="n"/>
    </row>
    <row r="6153">
      <c r="C6153" s="13" t="n">
        <v>128</v>
      </c>
      <c r="D6153" s="13">
        <f>(D2313*(D5769^2)+(D2121^2)*(D5961^2))^0.5</f>
        <v/>
      </c>
      <c r="E6153" s="13">
        <f>(E2313*(E5769^2)+(E2121^2)*(E5961^2))^0.5</f>
        <v/>
      </c>
      <c r="F6153" s="13">
        <f>(F2313*(F5769^2)+(F2121^2)*(F5961^2))^0.5</f>
        <v/>
      </c>
      <c r="T6153" s="14">
        <f>IF(F6152=24,SUM(D6153:F6342),"")</f>
        <v/>
      </c>
      <c r="U6153" s="14" t="n">
        <v>0</v>
      </c>
      <c r="V6153" s="14">
        <f>IF(T6153="","",T6153-U6153)</f>
        <v/>
      </c>
      <c r="AS6153" s="13" t="n"/>
      <c r="AT6153" s="13" t="n"/>
      <c r="AU6153" s="13" t="n"/>
    </row>
    <row r="6154">
      <c r="C6154" s="13" t="n">
        <v>129</v>
      </c>
      <c r="D6154" s="13">
        <f>(D2314*(D5770^2)+(D2122^2)*(D5962^2))^0.5</f>
        <v/>
      </c>
      <c r="E6154" s="13">
        <f>(E2314*(E5770^2)+(E2122^2)*(E5962^2))^0.5</f>
        <v/>
      </c>
      <c r="F6154" s="13">
        <f>(F2314*(F5770^2)+(F2122^2)*(F5962^2))^0.5</f>
        <v/>
      </c>
      <c r="T6154" s="14">
        <f>IF(F6153=24,SUM(D6154:F6343),"")</f>
        <v/>
      </c>
      <c r="U6154" s="14" t="n">
        <v>0</v>
      </c>
      <c r="V6154" s="14">
        <f>IF(T6154="","",T6154-U6154)</f>
        <v/>
      </c>
      <c r="AS6154" s="13" t="n"/>
      <c r="AT6154" s="13" t="n"/>
      <c r="AU6154" s="13" t="n"/>
    </row>
    <row r="6155">
      <c r="C6155" s="13" t="n">
        <v>130</v>
      </c>
      <c r="D6155" s="13">
        <f>(D2315*(D5771^2)+(D2123^2)*(D5963^2))^0.5</f>
        <v/>
      </c>
      <c r="E6155" s="13">
        <f>(E2315*(E5771^2)+(E2123^2)*(E5963^2))^0.5</f>
        <v/>
      </c>
      <c r="F6155" s="13">
        <f>(F2315*(F5771^2)+(F2123^2)*(F5963^2))^0.5</f>
        <v/>
      </c>
      <c r="T6155" s="14">
        <f>IF(F6154=24,SUM(D6155:F6344),"")</f>
        <v/>
      </c>
      <c r="U6155" s="14" t="n">
        <v>0</v>
      </c>
      <c r="V6155" s="14">
        <f>IF(T6155="","",T6155-U6155)</f>
        <v/>
      </c>
      <c r="AS6155" s="13" t="n"/>
      <c r="AT6155" s="13" t="n"/>
      <c r="AU6155" s="13" t="n"/>
    </row>
    <row r="6156">
      <c r="C6156" s="13" t="n">
        <v>131</v>
      </c>
      <c r="D6156" s="13">
        <f>(D2316*(D5772^2)+(D2124^2)*(D5964^2))^0.5</f>
        <v/>
      </c>
      <c r="E6156" s="13">
        <f>(E2316*(E5772^2)+(E2124^2)*(E5964^2))^0.5</f>
        <v/>
      </c>
      <c r="F6156" s="13">
        <f>(F2316*(F5772^2)+(F2124^2)*(F5964^2))^0.5</f>
        <v/>
      </c>
      <c r="T6156" s="14">
        <f>IF(F6155=24,SUM(D6156:F6345),"")</f>
        <v/>
      </c>
      <c r="U6156" s="14" t="n">
        <v>0</v>
      </c>
      <c r="V6156" s="14">
        <f>IF(T6156="","",T6156-U6156)</f>
        <v/>
      </c>
      <c r="AS6156" s="13" t="n"/>
      <c r="AT6156" s="13" t="n"/>
      <c r="AU6156" s="13" t="n"/>
    </row>
    <row r="6157">
      <c r="C6157" s="13" t="n">
        <v>132</v>
      </c>
      <c r="D6157" s="13">
        <f>(D2317*(D5773^2)+(D2125^2)*(D5965^2))^0.5</f>
        <v/>
      </c>
      <c r="E6157" s="13">
        <f>(E2317*(E5773^2)+(E2125^2)*(E5965^2))^0.5</f>
        <v/>
      </c>
      <c r="F6157" s="13">
        <f>(F2317*(F5773^2)+(F2125^2)*(F5965^2))^0.5</f>
        <v/>
      </c>
      <c r="T6157" s="14">
        <f>IF(F6156=24,SUM(D6157:F6346),"")</f>
        <v/>
      </c>
      <c r="U6157" s="14" t="n">
        <v>0</v>
      </c>
      <c r="V6157" s="14">
        <f>IF(T6157="","",T6157-U6157)</f>
        <v/>
      </c>
      <c r="AS6157" s="13" t="n"/>
      <c r="AT6157" s="13" t="n"/>
      <c r="AU6157" s="13" t="n"/>
    </row>
    <row r="6158">
      <c r="C6158" s="13" t="n">
        <v>133</v>
      </c>
      <c r="D6158" s="13">
        <f>(D2318*(D5774^2)+(D2126^2)*(D5966^2))^0.5</f>
        <v/>
      </c>
      <c r="E6158" s="13">
        <f>(E2318*(E5774^2)+(E2126^2)*(E5966^2))^0.5</f>
        <v/>
      </c>
      <c r="F6158" s="13">
        <f>(F2318*(F5774^2)+(F2126^2)*(F5966^2))^0.5</f>
        <v/>
      </c>
      <c r="T6158" s="14">
        <f>IF(F6157=24,SUM(D6158:F6347),"")</f>
        <v/>
      </c>
      <c r="U6158" s="14" t="n">
        <v>0</v>
      </c>
      <c r="V6158" s="14">
        <f>IF(T6158="","",T6158-U6158)</f>
        <v/>
      </c>
      <c r="AS6158" s="13" t="n"/>
      <c r="AT6158" s="13" t="n"/>
      <c r="AU6158" s="13" t="n"/>
    </row>
    <row r="6159">
      <c r="C6159" s="13" t="n">
        <v>134</v>
      </c>
      <c r="D6159" s="13">
        <f>(D2319*(D5775^2)+(D2127^2)*(D5967^2))^0.5</f>
        <v/>
      </c>
      <c r="E6159" s="13">
        <f>(E2319*(E5775^2)+(E2127^2)*(E5967^2))^0.5</f>
        <v/>
      </c>
      <c r="F6159" s="13">
        <f>(F2319*(F5775^2)+(F2127^2)*(F5967^2))^0.5</f>
        <v/>
      </c>
      <c r="T6159" s="14">
        <f>IF(F6158=24,SUM(D6159:F6348),"")</f>
        <v/>
      </c>
      <c r="U6159" s="14" t="n">
        <v>0</v>
      </c>
      <c r="V6159" s="14">
        <f>IF(T6159="","",T6159-U6159)</f>
        <v/>
      </c>
      <c r="AS6159" s="13" t="n"/>
      <c r="AT6159" s="13" t="n"/>
      <c r="AU6159" s="13" t="n"/>
    </row>
    <row r="6160">
      <c r="C6160" s="13" t="n">
        <v>135</v>
      </c>
      <c r="D6160" s="13">
        <f>(D2320*(D5776^2)+(D2128^2)*(D5968^2))^0.5</f>
        <v/>
      </c>
      <c r="E6160" s="13">
        <f>(E2320*(E5776^2)+(E2128^2)*(E5968^2))^0.5</f>
        <v/>
      </c>
      <c r="F6160" s="13">
        <f>(F2320*(F5776^2)+(F2128^2)*(F5968^2))^0.5</f>
        <v/>
      </c>
      <c r="T6160" s="14">
        <f>IF(F6159=24,SUM(D6160:F6349),"")</f>
        <v/>
      </c>
      <c r="U6160" s="14" t="n">
        <v>0</v>
      </c>
      <c r="V6160" s="14">
        <f>IF(T6160="","",T6160-U6160)</f>
        <v/>
      </c>
      <c r="AS6160" s="13" t="n"/>
      <c r="AT6160" s="13" t="n"/>
      <c r="AU6160" s="13" t="n"/>
    </row>
    <row r="6161">
      <c r="C6161" s="13" t="n">
        <v>136</v>
      </c>
      <c r="D6161" s="13">
        <f>(D2321*(D5777^2)+(D2129^2)*(D5969^2))^0.5</f>
        <v/>
      </c>
      <c r="E6161" s="13">
        <f>(E2321*(E5777^2)+(E2129^2)*(E5969^2))^0.5</f>
        <v/>
      </c>
      <c r="F6161" s="13">
        <f>(F2321*(F5777^2)+(F2129^2)*(F5969^2))^0.5</f>
        <v/>
      </c>
      <c r="T6161" s="14">
        <f>IF(F6160=24,SUM(D6161:F6350),"")</f>
        <v/>
      </c>
      <c r="U6161" s="14" t="n">
        <v>0</v>
      </c>
      <c r="V6161" s="14">
        <f>IF(T6161="","",T6161-U6161)</f>
        <v/>
      </c>
      <c r="AS6161" s="13" t="n"/>
      <c r="AT6161" s="13" t="n"/>
      <c r="AU6161" s="13" t="n"/>
    </row>
    <row r="6162">
      <c r="C6162" s="13" t="n">
        <v>137</v>
      </c>
      <c r="D6162" s="13">
        <f>(D2322*(D5778^2)+(D2130^2)*(D5970^2))^0.5</f>
        <v/>
      </c>
      <c r="E6162" s="13">
        <f>(E2322*(E5778^2)+(E2130^2)*(E5970^2))^0.5</f>
        <v/>
      </c>
      <c r="F6162" s="13">
        <f>(F2322*(F5778^2)+(F2130^2)*(F5970^2))^0.5</f>
        <v/>
      </c>
      <c r="T6162" s="14">
        <f>IF(F6161=24,SUM(D6162:F6351),"")</f>
        <v/>
      </c>
      <c r="U6162" s="14" t="n">
        <v>0</v>
      </c>
      <c r="V6162" s="14">
        <f>IF(T6162="","",T6162-U6162)</f>
        <v/>
      </c>
      <c r="AS6162" s="13" t="n"/>
      <c r="AT6162" s="13" t="n"/>
      <c r="AU6162" s="13" t="n"/>
    </row>
    <row r="6163">
      <c r="C6163" s="13" t="n">
        <v>138</v>
      </c>
      <c r="D6163" s="13">
        <f>(D2323*(D5779^2)+(D2131^2)*(D5971^2))^0.5</f>
        <v/>
      </c>
      <c r="E6163" s="13">
        <f>(E2323*(E5779^2)+(E2131^2)*(E5971^2))^0.5</f>
        <v/>
      </c>
      <c r="F6163" s="13">
        <f>(F2323*(F5779^2)+(F2131^2)*(F5971^2))^0.5</f>
        <v/>
      </c>
      <c r="T6163" s="14">
        <f>IF(F6162=24,SUM(D6163:F6352),"")</f>
        <v/>
      </c>
      <c r="U6163" s="14" t="n">
        <v>0</v>
      </c>
      <c r="V6163" s="14">
        <f>IF(T6163="","",T6163-U6163)</f>
        <v/>
      </c>
      <c r="AS6163" s="13" t="n"/>
      <c r="AT6163" s="13" t="n"/>
      <c r="AU6163" s="13" t="n"/>
    </row>
    <row r="6164">
      <c r="C6164" s="13" t="n">
        <v>139</v>
      </c>
      <c r="D6164" s="13">
        <f>(D2324*(D5780^2)+(D2132^2)*(D5972^2))^0.5</f>
        <v/>
      </c>
      <c r="E6164" s="13">
        <f>(E2324*(E5780^2)+(E2132^2)*(E5972^2))^0.5</f>
        <v/>
      </c>
      <c r="F6164" s="13">
        <f>(F2324*(F5780^2)+(F2132^2)*(F5972^2))^0.5</f>
        <v/>
      </c>
      <c r="T6164" s="14">
        <f>IF(F6163=24,SUM(D6164:F6353),"")</f>
        <v/>
      </c>
      <c r="U6164" s="14" t="n">
        <v>0</v>
      </c>
      <c r="V6164" s="14">
        <f>IF(T6164="","",T6164-U6164)</f>
        <v/>
      </c>
      <c r="AS6164" s="13" t="n"/>
      <c r="AT6164" s="13" t="n"/>
      <c r="AU6164" s="13" t="n"/>
    </row>
    <row r="6165">
      <c r="C6165" s="13" t="n">
        <v>140</v>
      </c>
      <c r="D6165" s="13">
        <f>(D2325*(D5781^2)+(D2133^2)*(D5973^2))^0.5</f>
        <v/>
      </c>
      <c r="E6165" s="13">
        <f>(E2325*(E5781^2)+(E2133^2)*(E5973^2))^0.5</f>
        <v/>
      </c>
      <c r="F6165" s="13">
        <f>(F2325*(F5781^2)+(F2133^2)*(F5973^2))^0.5</f>
        <v/>
      </c>
      <c r="T6165" s="14">
        <f>IF(F6164=24,SUM(D6165:F6354),"")</f>
        <v/>
      </c>
      <c r="U6165" s="14" t="n">
        <v>0</v>
      </c>
      <c r="V6165" s="14">
        <f>IF(T6165="","",T6165-U6165)</f>
        <v/>
      </c>
      <c r="AS6165" s="13" t="n"/>
      <c r="AT6165" s="13" t="n"/>
      <c r="AU6165" s="13" t="n"/>
    </row>
    <row r="6166">
      <c r="C6166" s="13" t="n">
        <v>141</v>
      </c>
      <c r="D6166" s="13">
        <f>(D2326*(D5782^2)+(D2134^2)*(D5974^2))^0.5</f>
        <v/>
      </c>
      <c r="E6166" s="13">
        <f>(E2326*(E5782^2)+(E2134^2)*(E5974^2))^0.5</f>
        <v/>
      </c>
      <c r="F6166" s="13">
        <f>(F2326*(F5782^2)+(F2134^2)*(F5974^2))^0.5</f>
        <v/>
      </c>
      <c r="T6166" s="14">
        <f>IF(F6165=24,SUM(D6166:F6355),"")</f>
        <v/>
      </c>
      <c r="U6166" s="14" t="n">
        <v>0</v>
      </c>
      <c r="V6166" s="14">
        <f>IF(T6166="","",T6166-U6166)</f>
        <v/>
      </c>
      <c r="AS6166" s="13" t="n"/>
      <c r="AT6166" s="13" t="n"/>
      <c r="AU6166" s="13" t="n"/>
    </row>
    <row r="6167">
      <c r="C6167" s="13" t="n">
        <v>142</v>
      </c>
      <c r="D6167" s="13">
        <f>(D2327*(D5783^2)+(D2135^2)*(D5975^2))^0.5</f>
        <v/>
      </c>
      <c r="E6167" s="13">
        <f>(E2327*(E5783^2)+(E2135^2)*(E5975^2))^0.5</f>
        <v/>
      </c>
      <c r="F6167" s="13">
        <f>(F2327*(F5783^2)+(F2135^2)*(F5975^2))^0.5</f>
        <v/>
      </c>
      <c r="T6167" s="14">
        <f>IF(F6166=24,SUM(D6167:F6356),"")</f>
        <v/>
      </c>
      <c r="U6167" s="14" t="n">
        <v>0</v>
      </c>
      <c r="V6167" s="14">
        <f>IF(T6167="","",T6167-U6167)</f>
        <v/>
      </c>
      <c r="AS6167" s="13" t="n"/>
      <c r="AT6167" s="13" t="n"/>
      <c r="AU6167" s="13" t="n"/>
    </row>
    <row r="6168">
      <c r="C6168" s="13" t="n">
        <v>143</v>
      </c>
      <c r="D6168" s="13">
        <f>(D2328*(D5784^2)+(D2136^2)*(D5976^2))^0.5</f>
        <v/>
      </c>
      <c r="E6168" s="13">
        <f>(E2328*(E5784^2)+(E2136^2)*(E5976^2))^0.5</f>
        <v/>
      </c>
      <c r="F6168" s="13">
        <f>(F2328*(F5784^2)+(F2136^2)*(F5976^2))^0.5</f>
        <v/>
      </c>
      <c r="T6168" s="14">
        <f>IF(F6167=24,SUM(D6168:F6357),"")</f>
        <v/>
      </c>
      <c r="U6168" s="14" t="n">
        <v>0</v>
      </c>
      <c r="V6168" s="14">
        <f>IF(T6168="","",T6168-U6168)</f>
        <v/>
      </c>
      <c r="AS6168" s="13" t="n"/>
      <c r="AT6168" s="13" t="n"/>
      <c r="AU6168" s="13" t="n"/>
    </row>
    <row r="6169">
      <c r="C6169" s="13" t="n">
        <v>144</v>
      </c>
      <c r="D6169" s="13">
        <f>(D2329*(D5785^2)+(D2137^2)*(D5977^2))^0.5</f>
        <v/>
      </c>
      <c r="E6169" s="13">
        <f>(E2329*(E5785^2)+(E2137^2)*(E5977^2))^0.5</f>
        <v/>
      </c>
      <c r="F6169" s="13">
        <f>(F2329*(F5785^2)+(F2137^2)*(F5977^2))^0.5</f>
        <v/>
      </c>
      <c r="T6169" s="14">
        <f>IF(F6168=24,SUM(D6169:F6358),"")</f>
        <v/>
      </c>
      <c r="U6169" s="14" t="n">
        <v>0</v>
      </c>
      <c r="V6169" s="14">
        <f>IF(T6169="","",T6169-U6169)</f>
        <v/>
      </c>
      <c r="AS6169" s="13" t="n"/>
      <c r="AT6169" s="13" t="n"/>
      <c r="AU6169" s="13" t="n"/>
    </row>
    <row r="6170">
      <c r="C6170" s="13" t="n">
        <v>145</v>
      </c>
      <c r="D6170" s="13">
        <f>(D2330*(D5786^2)+(D2138^2)*(D5978^2))^0.5</f>
        <v/>
      </c>
      <c r="E6170" s="13">
        <f>(E2330*(E5786^2)+(E2138^2)*(E5978^2))^0.5</f>
        <v/>
      </c>
      <c r="F6170" s="13">
        <f>(F2330*(F5786^2)+(F2138^2)*(F5978^2))^0.5</f>
        <v/>
      </c>
      <c r="T6170" s="14">
        <f>IF(F6169=24,SUM(D6170:F6359),"")</f>
        <v/>
      </c>
      <c r="U6170" s="14" t="n">
        <v>0</v>
      </c>
      <c r="V6170" s="14">
        <f>IF(T6170="","",T6170-U6170)</f>
        <v/>
      </c>
      <c r="AS6170" s="13" t="n"/>
      <c r="AT6170" s="13" t="n"/>
      <c r="AU6170" s="13" t="n"/>
    </row>
    <row r="6171">
      <c r="C6171" s="13" t="n">
        <v>146</v>
      </c>
      <c r="D6171" s="13">
        <f>(D2331*(D5787^2)+(D2139^2)*(D5979^2))^0.5</f>
        <v/>
      </c>
      <c r="E6171" s="13">
        <f>(E2331*(E5787^2)+(E2139^2)*(E5979^2))^0.5</f>
        <v/>
      </c>
      <c r="F6171" s="13">
        <f>(F2331*(F5787^2)+(F2139^2)*(F5979^2))^0.5</f>
        <v/>
      </c>
      <c r="T6171" s="14">
        <f>IF(F6170=24,SUM(D6171:F6360),"")</f>
        <v/>
      </c>
      <c r="U6171" s="14" t="n">
        <v>0</v>
      </c>
      <c r="V6171" s="14">
        <f>IF(T6171="","",T6171-U6171)</f>
        <v/>
      </c>
      <c r="AS6171" s="13" t="n"/>
      <c r="AT6171" s="13" t="n"/>
      <c r="AU6171" s="13" t="n"/>
    </row>
    <row r="6172">
      <c r="C6172" s="13" t="n">
        <v>147</v>
      </c>
      <c r="D6172" s="13">
        <f>(D2332*(D5788^2)+(D2140^2)*(D5980^2))^0.5</f>
        <v/>
      </c>
      <c r="E6172" s="13">
        <f>(E2332*(E5788^2)+(E2140^2)*(E5980^2))^0.5</f>
        <v/>
      </c>
      <c r="F6172" s="13">
        <f>(F2332*(F5788^2)+(F2140^2)*(F5980^2))^0.5</f>
        <v/>
      </c>
      <c r="T6172" s="14">
        <f>IF(F6171=24,SUM(D6172:F6361),"")</f>
        <v/>
      </c>
      <c r="U6172" s="14" t="n">
        <v>0</v>
      </c>
      <c r="V6172" s="14">
        <f>IF(T6172="","",T6172-U6172)</f>
        <v/>
      </c>
      <c r="AS6172" s="13" t="n"/>
      <c r="AT6172" s="13" t="n"/>
      <c r="AU6172" s="13" t="n"/>
    </row>
    <row r="6173">
      <c r="C6173" s="13" t="n">
        <v>148</v>
      </c>
      <c r="D6173" s="13">
        <f>(D2333*(D5789^2)+(D2141^2)*(D5981^2))^0.5</f>
        <v/>
      </c>
      <c r="E6173" s="13">
        <f>(E2333*(E5789^2)+(E2141^2)*(E5981^2))^0.5</f>
        <v/>
      </c>
      <c r="F6173" s="13">
        <f>(F2333*(F5789^2)+(F2141^2)*(F5981^2))^0.5</f>
        <v/>
      </c>
      <c r="T6173" s="14">
        <f>IF(F6172=24,SUM(D6173:F6362),"")</f>
        <v/>
      </c>
      <c r="U6173" s="14" t="n">
        <v>0</v>
      </c>
      <c r="V6173" s="14">
        <f>IF(T6173="","",T6173-U6173)</f>
        <v/>
      </c>
      <c r="AS6173" s="13" t="n"/>
      <c r="AT6173" s="13" t="n"/>
      <c r="AU6173" s="13" t="n"/>
    </row>
    <row r="6174">
      <c r="C6174" s="13" t="n">
        <v>149</v>
      </c>
      <c r="D6174" s="13">
        <f>(D2334*(D5790^2)+(D2142^2)*(D5982^2))^0.5</f>
        <v/>
      </c>
      <c r="E6174" s="13">
        <f>(E2334*(E5790^2)+(E2142^2)*(E5982^2))^0.5</f>
        <v/>
      </c>
      <c r="F6174" s="13">
        <f>(F2334*(F5790^2)+(F2142^2)*(F5982^2))^0.5</f>
        <v/>
      </c>
      <c r="T6174" s="14">
        <f>IF(F6173=24,SUM(D6174:F6363),"")</f>
        <v/>
      </c>
      <c r="U6174" s="14" t="n">
        <v>0</v>
      </c>
      <c r="V6174" s="14">
        <f>IF(T6174="","",T6174-U6174)</f>
        <v/>
      </c>
      <c r="AS6174" s="13" t="n"/>
      <c r="AT6174" s="13" t="n"/>
      <c r="AU6174" s="13" t="n"/>
    </row>
    <row r="6175">
      <c r="C6175" s="13" t="n">
        <v>150</v>
      </c>
      <c r="D6175" s="13">
        <f>(D2335*(D5791^2)+(D2143^2)*(D5983^2))^0.5</f>
        <v/>
      </c>
      <c r="E6175" s="13">
        <f>(E2335*(E5791^2)+(E2143^2)*(E5983^2))^0.5</f>
        <v/>
      </c>
      <c r="F6175" s="13">
        <f>(F2335*(F5791^2)+(F2143^2)*(F5983^2))^0.5</f>
        <v/>
      </c>
      <c r="T6175" s="14">
        <f>IF(F6174=24,SUM(D6175:F6364),"")</f>
        <v/>
      </c>
      <c r="U6175" s="14" t="n">
        <v>0</v>
      </c>
      <c r="V6175" s="14">
        <f>IF(T6175="","",T6175-U6175)</f>
        <v/>
      </c>
      <c r="AS6175" s="13" t="n"/>
      <c r="AT6175" s="13" t="n"/>
      <c r="AU6175" s="13" t="n"/>
    </row>
    <row r="6176">
      <c r="C6176" s="13" t="n">
        <v>151</v>
      </c>
      <c r="D6176" s="13">
        <f>(D2336*(D5792^2)+(D2144^2)*(D5984^2))^0.5</f>
        <v/>
      </c>
      <c r="E6176" s="13">
        <f>(E2336*(E5792^2)+(E2144^2)*(E5984^2))^0.5</f>
        <v/>
      </c>
      <c r="F6176" s="13">
        <f>(F2336*(F5792^2)+(F2144^2)*(F5984^2))^0.5</f>
        <v/>
      </c>
      <c r="T6176" s="14">
        <f>IF(F6175=24,SUM(D6176:F6365),"")</f>
        <v/>
      </c>
      <c r="U6176" s="14" t="n">
        <v>0</v>
      </c>
      <c r="V6176" s="14">
        <f>IF(T6176="","",T6176-U6176)</f>
        <v/>
      </c>
      <c r="AS6176" s="13" t="n"/>
      <c r="AT6176" s="13" t="n"/>
      <c r="AU6176" s="13" t="n"/>
    </row>
    <row r="6177">
      <c r="C6177" s="13" t="n">
        <v>152</v>
      </c>
      <c r="D6177" s="13">
        <f>(D2337*(D5793^2)+(D2145^2)*(D5985^2))^0.5</f>
        <v/>
      </c>
      <c r="E6177" s="13">
        <f>(E2337*(E5793^2)+(E2145^2)*(E5985^2))^0.5</f>
        <v/>
      </c>
      <c r="F6177" s="13">
        <f>(F2337*(F5793^2)+(F2145^2)*(F5985^2))^0.5</f>
        <v/>
      </c>
      <c r="T6177" s="14">
        <f>IF(F6176=24,SUM(D6177:F6366),"")</f>
        <v/>
      </c>
      <c r="U6177" s="14" t="n">
        <v>0</v>
      </c>
      <c r="V6177" s="14">
        <f>IF(T6177="","",T6177-U6177)</f>
        <v/>
      </c>
      <c r="AS6177" s="13" t="n"/>
      <c r="AT6177" s="13" t="n"/>
      <c r="AU6177" s="13" t="n"/>
    </row>
    <row r="6178">
      <c r="C6178" s="13" t="n">
        <v>153</v>
      </c>
      <c r="D6178" s="13">
        <f>(D2338*(D5794^2)+(D2146^2)*(D5986^2))^0.5</f>
        <v/>
      </c>
      <c r="E6178" s="13">
        <f>(E2338*(E5794^2)+(E2146^2)*(E5986^2))^0.5</f>
        <v/>
      </c>
      <c r="F6178" s="13">
        <f>(F2338*(F5794^2)+(F2146^2)*(F5986^2))^0.5</f>
        <v/>
      </c>
      <c r="T6178" s="14">
        <f>IF(F6177=24,SUM(D6178:F6367),"")</f>
        <v/>
      </c>
      <c r="U6178" s="14" t="n">
        <v>0</v>
      </c>
      <c r="V6178" s="14">
        <f>IF(T6178="","",T6178-U6178)</f>
        <v/>
      </c>
      <c r="AS6178" s="13" t="n"/>
      <c r="AT6178" s="13" t="n"/>
      <c r="AU6178" s="13" t="n"/>
    </row>
    <row r="6179">
      <c r="C6179" s="13" t="n">
        <v>154</v>
      </c>
      <c r="D6179" s="13">
        <f>(D2339*(D5795^2)+(D2147^2)*(D5987^2))^0.5</f>
        <v/>
      </c>
      <c r="E6179" s="13">
        <f>(E2339*(E5795^2)+(E2147^2)*(E5987^2))^0.5</f>
        <v/>
      </c>
      <c r="F6179" s="13">
        <f>(F2339*(F5795^2)+(F2147^2)*(F5987^2))^0.5</f>
        <v/>
      </c>
      <c r="T6179" s="14">
        <f>IF(F6178=24,SUM(D6179:F6368),"")</f>
        <v/>
      </c>
      <c r="U6179" s="14" t="n">
        <v>0</v>
      </c>
      <c r="V6179" s="14">
        <f>IF(T6179="","",T6179-U6179)</f>
        <v/>
      </c>
      <c r="AS6179" s="13" t="n"/>
      <c r="AT6179" s="13" t="n"/>
      <c r="AU6179" s="13" t="n"/>
    </row>
    <row r="6180">
      <c r="C6180" s="13" t="n">
        <v>155</v>
      </c>
      <c r="D6180" s="13">
        <f>(D2340*(D5796^2)+(D2148^2)*(D5988^2))^0.5</f>
        <v/>
      </c>
      <c r="E6180" s="13">
        <f>(E2340*(E5796^2)+(E2148^2)*(E5988^2))^0.5</f>
        <v/>
      </c>
      <c r="F6180" s="13">
        <f>(F2340*(F5796^2)+(F2148^2)*(F5988^2))^0.5</f>
        <v/>
      </c>
      <c r="T6180" s="14">
        <f>IF(F6179=24,SUM(D6180:F6369),"")</f>
        <v/>
      </c>
      <c r="U6180" s="14" t="n">
        <v>0</v>
      </c>
      <c r="V6180" s="14">
        <f>IF(T6180="","",T6180-U6180)</f>
        <v/>
      </c>
      <c r="AS6180" s="13" t="n"/>
      <c r="AT6180" s="13" t="n"/>
      <c r="AU6180" s="13" t="n"/>
    </row>
    <row r="6181">
      <c r="C6181" s="13" t="n">
        <v>156</v>
      </c>
      <c r="D6181" s="13">
        <f>(D2341*(D5797^2)+(D2149^2)*(D5989^2))^0.5</f>
        <v/>
      </c>
      <c r="E6181" s="13">
        <f>(E2341*(E5797^2)+(E2149^2)*(E5989^2))^0.5</f>
        <v/>
      </c>
      <c r="F6181" s="13">
        <f>(F2341*(F5797^2)+(F2149^2)*(F5989^2))^0.5</f>
        <v/>
      </c>
      <c r="T6181" s="14">
        <f>IF(F6180=24,SUM(D6181:F6370),"")</f>
        <v/>
      </c>
      <c r="U6181" s="14" t="n">
        <v>0</v>
      </c>
      <c r="V6181" s="14">
        <f>IF(T6181="","",T6181-U6181)</f>
        <v/>
      </c>
      <c r="AS6181" s="13" t="n"/>
      <c r="AT6181" s="13" t="n"/>
      <c r="AU6181" s="13" t="n"/>
    </row>
    <row r="6182">
      <c r="C6182" s="13" t="n">
        <v>157</v>
      </c>
      <c r="D6182" s="13">
        <f>(D2342*(D5798^2)+(D2150^2)*(D5990^2))^0.5</f>
        <v/>
      </c>
      <c r="E6182" s="13">
        <f>(E2342*(E5798^2)+(E2150^2)*(E5990^2))^0.5</f>
        <v/>
      </c>
      <c r="F6182" s="13">
        <f>(F2342*(F5798^2)+(F2150^2)*(F5990^2))^0.5</f>
        <v/>
      </c>
      <c r="T6182" s="14">
        <f>IF(F6181=24,SUM(D6182:F6371),"")</f>
        <v/>
      </c>
      <c r="U6182" s="14" t="n">
        <v>0</v>
      </c>
      <c r="V6182" s="14">
        <f>IF(T6182="","",T6182-U6182)</f>
        <v/>
      </c>
      <c r="AS6182" s="13" t="n"/>
      <c r="AT6182" s="13" t="n"/>
      <c r="AU6182" s="13" t="n"/>
    </row>
    <row r="6183">
      <c r="C6183" s="13" t="n">
        <v>158</v>
      </c>
      <c r="D6183" s="13">
        <f>(D2343*(D5799^2)+(D2151^2)*(D5991^2))^0.5</f>
        <v/>
      </c>
      <c r="E6183" s="13">
        <f>(E2343*(E5799^2)+(E2151^2)*(E5991^2))^0.5</f>
        <v/>
      </c>
      <c r="F6183" s="13">
        <f>(F2343*(F5799^2)+(F2151^2)*(F5991^2))^0.5</f>
        <v/>
      </c>
      <c r="T6183" s="14">
        <f>IF(F6182=24,SUM(D6183:F6372),"")</f>
        <v/>
      </c>
      <c r="U6183" s="14" t="n">
        <v>0</v>
      </c>
      <c r="V6183" s="14">
        <f>IF(T6183="","",T6183-U6183)</f>
        <v/>
      </c>
      <c r="AS6183" s="13" t="n"/>
      <c r="AT6183" s="13" t="n"/>
      <c r="AU6183" s="13" t="n"/>
    </row>
    <row r="6184">
      <c r="C6184" s="13" t="n">
        <v>159</v>
      </c>
      <c r="D6184" s="13">
        <f>(D2344*(D5800^2)+(D2152^2)*(D5992^2))^0.5</f>
        <v/>
      </c>
      <c r="E6184" s="13">
        <f>(E2344*(E5800^2)+(E2152^2)*(E5992^2))^0.5</f>
        <v/>
      </c>
      <c r="F6184" s="13">
        <f>(F2344*(F5800^2)+(F2152^2)*(F5992^2))^0.5</f>
        <v/>
      </c>
      <c r="T6184" s="14">
        <f>IF(F6183=24,SUM(D6184:F6373),"")</f>
        <v/>
      </c>
      <c r="U6184" s="14" t="n">
        <v>0</v>
      </c>
      <c r="V6184" s="14">
        <f>IF(T6184="","",T6184-U6184)</f>
        <v/>
      </c>
      <c r="AS6184" s="13" t="n"/>
      <c r="AT6184" s="13" t="n"/>
      <c r="AU6184" s="13" t="n"/>
    </row>
    <row r="6185">
      <c r="C6185" s="13" t="n">
        <v>160</v>
      </c>
      <c r="D6185" s="13">
        <f>(D2345*(D5801^2)+(D2153^2)*(D5993^2))^0.5</f>
        <v/>
      </c>
      <c r="E6185" s="13">
        <f>(E2345*(E5801^2)+(E2153^2)*(E5993^2))^0.5</f>
        <v/>
      </c>
      <c r="F6185" s="13">
        <f>(F2345*(F5801^2)+(F2153^2)*(F5993^2))^0.5</f>
        <v/>
      </c>
      <c r="T6185" s="14">
        <f>IF(F6184=24,SUM(D6185:F6374),"")</f>
        <v/>
      </c>
      <c r="U6185" s="14" t="n">
        <v>0</v>
      </c>
      <c r="V6185" s="14">
        <f>IF(T6185="","",T6185-U6185)</f>
        <v/>
      </c>
      <c r="AS6185" s="13" t="n"/>
      <c r="AT6185" s="13" t="n"/>
      <c r="AU6185" s="13" t="n"/>
    </row>
    <row r="6186">
      <c r="C6186" s="13" t="n">
        <v>161</v>
      </c>
      <c r="D6186" s="13">
        <f>(D2346*(D5802^2)+(D2154^2)*(D5994^2))^0.5</f>
        <v/>
      </c>
      <c r="E6186" s="13">
        <f>(E2346*(E5802^2)+(E2154^2)*(E5994^2))^0.5</f>
        <v/>
      </c>
      <c r="F6186" s="13">
        <f>(F2346*(F5802^2)+(F2154^2)*(F5994^2))^0.5</f>
        <v/>
      </c>
      <c r="T6186" s="14">
        <f>IF(F6185=24,SUM(D6186:F6375),"")</f>
        <v/>
      </c>
      <c r="U6186" s="14" t="n">
        <v>0</v>
      </c>
      <c r="V6186" s="14">
        <f>IF(T6186="","",T6186-U6186)</f>
        <v/>
      </c>
      <c r="AS6186" s="13" t="n"/>
      <c r="AT6186" s="13" t="n"/>
      <c r="AU6186" s="13" t="n"/>
    </row>
    <row r="6187">
      <c r="C6187" s="13" t="n">
        <v>162</v>
      </c>
      <c r="D6187" s="13">
        <f>(D2347*(D5803^2)+(D2155^2)*(D5995^2))^0.5</f>
        <v/>
      </c>
      <c r="E6187" s="13">
        <f>(E2347*(E5803^2)+(E2155^2)*(E5995^2))^0.5</f>
        <v/>
      </c>
      <c r="F6187" s="13">
        <f>(F2347*(F5803^2)+(F2155^2)*(F5995^2))^0.5</f>
        <v/>
      </c>
      <c r="T6187" s="14">
        <f>IF(F6186=24,SUM(D6187:F6376),"")</f>
        <v/>
      </c>
      <c r="U6187" s="14" t="n">
        <v>0</v>
      </c>
      <c r="V6187" s="14">
        <f>IF(T6187="","",T6187-U6187)</f>
        <v/>
      </c>
      <c r="AS6187" s="13" t="n"/>
      <c r="AT6187" s="13" t="n"/>
      <c r="AU6187" s="13" t="n"/>
    </row>
    <row r="6188">
      <c r="C6188" s="13" t="n">
        <v>163</v>
      </c>
      <c r="D6188" s="13">
        <f>(D2348*(D5804^2)+(D2156^2)*(D5996^2))^0.5</f>
        <v/>
      </c>
      <c r="E6188" s="13">
        <f>(E2348*(E5804^2)+(E2156^2)*(E5996^2))^0.5</f>
        <v/>
      </c>
      <c r="F6188" s="13">
        <f>(F2348*(F5804^2)+(F2156^2)*(F5996^2))^0.5</f>
        <v/>
      </c>
      <c r="T6188" s="14">
        <f>IF(F6187=24,SUM(D6188:F6377),"")</f>
        <v/>
      </c>
      <c r="U6188" s="14" t="n">
        <v>0</v>
      </c>
      <c r="V6188" s="14">
        <f>IF(T6188="","",T6188-U6188)</f>
        <v/>
      </c>
      <c r="AS6188" s="13" t="n"/>
      <c r="AT6188" s="13" t="n"/>
      <c r="AU6188" s="13" t="n"/>
    </row>
    <row r="6189">
      <c r="C6189" s="13" t="n">
        <v>164</v>
      </c>
      <c r="D6189" s="13">
        <f>(D2349*(D5805^2)+(D2157^2)*(D5997^2))^0.5</f>
        <v/>
      </c>
      <c r="E6189" s="13">
        <f>(E2349*(E5805^2)+(E2157^2)*(E5997^2))^0.5</f>
        <v/>
      </c>
      <c r="F6189" s="13">
        <f>(F2349*(F5805^2)+(F2157^2)*(F5997^2))^0.5</f>
        <v/>
      </c>
      <c r="T6189" s="14">
        <f>IF(F6188=24,SUM(D6189:F6378),"")</f>
        <v/>
      </c>
      <c r="U6189" s="14" t="n">
        <v>0</v>
      </c>
      <c r="V6189" s="14">
        <f>IF(T6189="","",T6189-U6189)</f>
        <v/>
      </c>
      <c r="AS6189" s="13" t="n"/>
      <c r="AT6189" s="13" t="n"/>
      <c r="AU6189" s="13" t="n"/>
    </row>
    <row r="6190">
      <c r="C6190" s="13" t="n">
        <v>165</v>
      </c>
      <c r="D6190" s="13">
        <f>(D2350*(D5806^2)+(D2158^2)*(D5998^2))^0.5</f>
        <v/>
      </c>
      <c r="E6190" s="13">
        <f>(E2350*(E5806^2)+(E2158^2)*(E5998^2))^0.5</f>
        <v/>
      </c>
      <c r="F6190" s="13">
        <f>(F2350*(F5806^2)+(F2158^2)*(F5998^2))^0.5</f>
        <v/>
      </c>
      <c r="T6190" s="14">
        <f>IF(F6189=24,SUM(D6190:F6379),"")</f>
        <v/>
      </c>
      <c r="U6190" s="14" t="n">
        <v>0</v>
      </c>
      <c r="V6190" s="14">
        <f>IF(T6190="","",T6190-U6190)</f>
        <v/>
      </c>
      <c r="AS6190" s="13" t="n"/>
      <c r="AT6190" s="13" t="n"/>
      <c r="AU6190" s="13" t="n"/>
    </row>
    <row r="6191">
      <c r="C6191" s="13" t="n">
        <v>166</v>
      </c>
      <c r="D6191" s="13">
        <f>(D2351*(D5807^2)+(D2159^2)*(D5999^2))^0.5</f>
        <v/>
      </c>
      <c r="E6191" s="13">
        <f>(E2351*(E5807^2)+(E2159^2)*(E5999^2))^0.5</f>
        <v/>
      </c>
      <c r="F6191" s="13">
        <f>(F2351*(F5807^2)+(F2159^2)*(F5999^2))^0.5</f>
        <v/>
      </c>
      <c r="T6191" s="14">
        <f>IF(F6190=24,SUM(D6191:F6380),"")</f>
        <v/>
      </c>
      <c r="U6191" s="14" t="n">
        <v>0</v>
      </c>
      <c r="V6191" s="14">
        <f>IF(T6191="","",T6191-U6191)</f>
        <v/>
      </c>
      <c r="AS6191" s="13" t="n"/>
      <c r="AT6191" s="13" t="n"/>
      <c r="AU6191" s="13" t="n"/>
    </row>
    <row r="6192">
      <c r="C6192" s="13" t="n">
        <v>167</v>
      </c>
      <c r="D6192" s="13">
        <f>(D2352*(D5808^2)+(D2160^2)*(D6000^2))^0.5</f>
        <v/>
      </c>
      <c r="E6192" s="13">
        <f>(E2352*(E5808^2)+(E2160^2)*(E6000^2))^0.5</f>
        <v/>
      </c>
      <c r="F6192" s="13">
        <f>(F2352*(F5808^2)+(F2160^2)*(F6000^2))^0.5</f>
        <v/>
      </c>
      <c r="T6192" s="14">
        <f>IF(F6191=24,SUM(D6192:F6381),"")</f>
        <v/>
      </c>
      <c r="U6192" s="14" t="n">
        <v>0</v>
      </c>
      <c r="V6192" s="14">
        <f>IF(T6192="","",T6192-U6192)</f>
        <v/>
      </c>
      <c r="AS6192" s="13" t="n"/>
      <c r="AT6192" s="13" t="n"/>
      <c r="AU6192" s="13" t="n"/>
    </row>
    <row r="6193">
      <c r="C6193" s="13" t="n">
        <v>168</v>
      </c>
      <c r="D6193" s="13">
        <f>(D2353*(D5809^2)+(D2161^2)*(D6001^2))^0.5</f>
        <v/>
      </c>
      <c r="E6193" s="13">
        <f>(E2353*(E5809^2)+(E2161^2)*(E6001^2))^0.5</f>
        <v/>
      </c>
      <c r="F6193" s="13">
        <f>(F2353*(F5809^2)+(F2161^2)*(F6001^2))^0.5</f>
        <v/>
      </c>
      <c r="T6193" s="14">
        <f>IF(F6192=24,SUM(D6193:F6382),"")</f>
        <v/>
      </c>
      <c r="U6193" s="14" t="n">
        <v>0</v>
      </c>
      <c r="V6193" s="14">
        <f>IF(T6193="","",T6193-U6193)</f>
        <v/>
      </c>
      <c r="AS6193" s="13" t="n"/>
      <c r="AT6193" s="13" t="n"/>
      <c r="AU6193" s="13" t="n"/>
    </row>
    <row r="6194">
      <c r="C6194" s="13" t="n">
        <v>169</v>
      </c>
      <c r="D6194" s="13">
        <f>(D2354*(D5810^2)+(D2162^2)*(D6002^2))^0.5</f>
        <v/>
      </c>
      <c r="E6194" s="13">
        <f>(E2354*(E5810^2)+(E2162^2)*(E6002^2))^0.5</f>
        <v/>
      </c>
      <c r="F6194" s="13">
        <f>(F2354*(F5810^2)+(F2162^2)*(F6002^2))^0.5</f>
        <v/>
      </c>
      <c r="T6194" s="14">
        <f>IF(F6193=24,SUM(D6194:F6383),"")</f>
        <v/>
      </c>
      <c r="U6194" s="14" t="n">
        <v>0</v>
      </c>
      <c r="V6194" s="14">
        <f>IF(T6194="","",T6194-U6194)</f>
        <v/>
      </c>
      <c r="AS6194" s="13" t="n"/>
      <c r="AT6194" s="13" t="n"/>
      <c r="AU6194" s="13" t="n"/>
    </row>
    <row r="6195">
      <c r="C6195" s="13" t="n">
        <v>170</v>
      </c>
      <c r="D6195" s="13">
        <f>(D2355*(D5811^2)+(D2163^2)*(D6003^2))^0.5</f>
        <v/>
      </c>
      <c r="E6195" s="13">
        <f>(E2355*(E5811^2)+(E2163^2)*(E6003^2))^0.5</f>
        <v/>
      </c>
      <c r="F6195" s="13">
        <f>(F2355*(F5811^2)+(F2163^2)*(F6003^2))^0.5</f>
        <v/>
      </c>
      <c r="T6195" s="14">
        <f>IF(F6194=24,SUM(D6195:F6384),"")</f>
        <v/>
      </c>
      <c r="U6195" s="14" t="n">
        <v>0</v>
      </c>
      <c r="V6195" s="14">
        <f>IF(T6195="","",T6195-U6195)</f>
        <v/>
      </c>
      <c r="AS6195" s="13" t="n"/>
      <c r="AT6195" s="13" t="n"/>
      <c r="AU6195" s="13" t="n"/>
    </row>
    <row r="6196">
      <c r="C6196" s="13" t="n">
        <v>171</v>
      </c>
      <c r="D6196" s="13">
        <f>(D2356*(D5812^2)+(D2164^2)*(D6004^2))^0.5</f>
        <v/>
      </c>
      <c r="E6196" s="13">
        <f>(E2356*(E5812^2)+(E2164^2)*(E6004^2))^0.5</f>
        <v/>
      </c>
      <c r="F6196" s="13">
        <f>(F2356*(F5812^2)+(F2164^2)*(F6004^2))^0.5</f>
        <v/>
      </c>
      <c r="T6196" s="14">
        <f>IF(F6195=24,SUM(D6196:F6385),"")</f>
        <v/>
      </c>
      <c r="U6196" s="14" t="n">
        <v>0</v>
      </c>
      <c r="V6196" s="14">
        <f>IF(T6196="","",T6196-U6196)</f>
        <v/>
      </c>
      <c r="AS6196" s="13" t="n"/>
      <c r="AT6196" s="13" t="n"/>
      <c r="AU6196" s="13" t="n"/>
    </row>
    <row r="6197">
      <c r="C6197" s="13" t="n">
        <v>172</v>
      </c>
      <c r="D6197" s="13">
        <f>(D2357*(D5813^2)+(D2165^2)*(D6005^2))^0.5</f>
        <v/>
      </c>
      <c r="E6197" s="13">
        <f>(E2357*(E5813^2)+(E2165^2)*(E6005^2))^0.5</f>
        <v/>
      </c>
      <c r="F6197" s="13">
        <f>(F2357*(F5813^2)+(F2165^2)*(F6005^2))^0.5</f>
        <v/>
      </c>
      <c r="T6197" s="14">
        <f>IF(F6196=24,SUM(D6197:F6386),"")</f>
        <v/>
      </c>
      <c r="U6197" s="14" t="n">
        <v>0</v>
      </c>
      <c r="V6197" s="14">
        <f>IF(T6197="","",T6197-U6197)</f>
        <v/>
      </c>
      <c r="AS6197" s="13" t="n"/>
      <c r="AT6197" s="13" t="n"/>
      <c r="AU6197" s="13" t="n"/>
    </row>
    <row r="6198">
      <c r="C6198" s="13" t="n">
        <v>173</v>
      </c>
      <c r="D6198" s="13">
        <f>(D2358*(D5814^2)+(D2166^2)*(D6006^2))^0.5</f>
        <v/>
      </c>
      <c r="E6198" s="13">
        <f>(E2358*(E5814^2)+(E2166^2)*(E6006^2))^0.5</f>
        <v/>
      </c>
      <c r="F6198" s="13">
        <f>(F2358*(F5814^2)+(F2166^2)*(F6006^2))^0.5</f>
        <v/>
      </c>
      <c r="T6198" s="14">
        <f>IF(F6197=24,SUM(D6198:F6387),"")</f>
        <v/>
      </c>
      <c r="U6198" s="14" t="n">
        <v>0</v>
      </c>
      <c r="V6198" s="14">
        <f>IF(T6198="","",T6198-U6198)</f>
        <v/>
      </c>
      <c r="AS6198" s="13" t="n"/>
      <c r="AT6198" s="13" t="n"/>
      <c r="AU6198" s="13" t="n"/>
    </row>
    <row r="6199">
      <c r="C6199" s="13" t="n">
        <v>174</v>
      </c>
      <c r="D6199" s="13">
        <f>(D2359*(D5815^2)+(D2167^2)*(D6007^2))^0.5</f>
        <v/>
      </c>
      <c r="E6199" s="13">
        <f>(E2359*(E5815^2)+(E2167^2)*(E6007^2))^0.5</f>
        <v/>
      </c>
      <c r="F6199" s="13">
        <f>(F2359*(F5815^2)+(F2167^2)*(F6007^2))^0.5</f>
        <v/>
      </c>
      <c r="T6199" s="14">
        <f>IF(F6198=24,SUM(D6199:F6388),"")</f>
        <v/>
      </c>
      <c r="U6199" s="14" t="n">
        <v>0</v>
      </c>
      <c r="V6199" s="14">
        <f>IF(T6199="","",T6199-U6199)</f>
        <v/>
      </c>
      <c r="AS6199" s="13" t="n"/>
      <c r="AT6199" s="13" t="n"/>
      <c r="AU6199" s="13" t="n"/>
    </row>
    <row r="6200">
      <c r="C6200" s="13" t="n">
        <v>175</v>
      </c>
      <c r="D6200" s="13">
        <f>(D2360*(D5816^2)+(D2168^2)*(D6008^2))^0.5</f>
        <v/>
      </c>
      <c r="E6200" s="13">
        <f>(E2360*(E5816^2)+(E2168^2)*(E6008^2))^0.5</f>
        <v/>
      </c>
      <c r="F6200" s="13">
        <f>(F2360*(F5816^2)+(F2168^2)*(F6008^2))^0.5</f>
        <v/>
      </c>
      <c r="T6200" s="14">
        <f>IF(F6199=24,SUM(D6200:F6389),"")</f>
        <v/>
      </c>
      <c r="U6200" s="14" t="n">
        <v>0</v>
      </c>
      <c r="V6200" s="14">
        <f>IF(T6200="","",T6200-U6200)</f>
        <v/>
      </c>
      <c r="AS6200" s="13" t="n"/>
      <c r="AT6200" s="13" t="n"/>
      <c r="AU6200" s="13" t="n"/>
    </row>
    <row r="6201">
      <c r="C6201" s="13" t="n">
        <v>176</v>
      </c>
      <c r="D6201" s="13">
        <f>(D2361*(D5817^2)+(D2169^2)*(D6009^2))^0.5</f>
        <v/>
      </c>
      <c r="E6201" s="13">
        <f>(E2361*(E5817^2)+(E2169^2)*(E6009^2))^0.5</f>
        <v/>
      </c>
      <c r="F6201" s="13">
        <f>(F2361*(F5817^2)+(F2169^2)*(F6009^2))^0.5</f>
        <v/>
      </c>
      <c r="T6201" s="14">
        <f>IF(F6200=24,SUM(D6201:F6390),"")</f>
        <v/>
      </c>
      <c r="U6201" s="14" t="n">
        <v>0</v>
      </c>
      <c r="V6201" s="14">
        <f>IF(T6201="","",T6201-U6201)</f>
        <v/>
      </c>
      <c r="AS6201" s="13" t="n"/>
      <c r="AT6201" s="13" t="n"/>
      <c r="AU6201" s="13" t="n"/>
    </row>
    <row r="6202">
      <c r="C6202" s="13" t="n">
        <v>177</v>
      </c>
      <c r="D6202" s="13">
        <f>(D2362*(D5818^2)+(D2170^2)*(D6010^2))^0.5</f>
        <v/>
      </c>
      <c r="E6202" s="13">
        <f>(E2362*(E5818^2)+(E2170^2)*(E6010^2))^0.5</f>
        <v/>
      </c>
      <c r="F6202" s="13">
        <f>(F2362*(F5818^2)+(F2170^2)*(F6010^2))^0.5</f>
        <v/>
      </c>
      <c r="T6202" s="14">
        <f>IF(F6201=24,SUM(D6202:F6391),"")</f>
        <v/>
      </c>
      <c r="U6202" s="14" t="n">
        <v>0</v>
      </c>
      <c r="V6202" s="14">
        <f>IF(T6202="","",T6202-U6202)</f>
        <v/>
      </c>
      <c r="AS6202" s="13" t="n"/>
      <c r="AT6202" s="13" t="n"/>
      <c r="AU6202" s="13" t="n"/>
    </row>
    <row r="6203">
      <c r="C6203" s="13" t="n">
        <v>178</v>
      </c>
      <c r="D6203" s="13">
        <f>(D2363*(D5819^2)+(D2171^2)*(D6011^2))^0.5</f>
        <v/>
      </c>
      <c r="E6203" s="13">
        <f>(E2363*(E5819^2)+(E2171^2)*(E6011^2))^0.5</f>
        <v/>
      </c>
      <c r="F6203" s="13">
        <f>(F2363*(F5819^2)+(F2171^2)*(F6011^2))^0.5</f>
        <v/>
      </c>
      <c r="T6203" s="14">
        <f>IF(F6202=24,SUM(D6203:F6392),"")</f>
        <v/>
      </c>
      <c r="U6203" s="14" t="n">
        <v>0</v>
      </c>
      <c r="V6203" s="14">
        <f>IF(T6203="","",T6203-U6203)</f>
        <v/>
      </c>
      <c r="AS6203" s="13" t="n"/>
      <c r="AT6203" s="13" t="n"/>
      <c r="AU6203" s="13" t="n"/>
    </row>
    <row r="6204">
      <c r="C6204" s="13" t="n">
        <v>179</v>
      </c>
      <c r="D6204" s="13">
        <f>(D2364*(D5820^2)+(D2172^2)*(D6012^2))^0.5</f>
        <v/>
      </c>
      <c r="E6204" s="13">
        <f>(E2364*(E5820^2)+(E2172^2)*(E6012^2))^0.5</f>
        <v/>
      </c>
      <c r="F6204" s="13">
        <f>(F2364*(F5820^2)+(F2172^2)*(F6012^2))^0.5</f>
        <v/>
      </c>
      <c r="T6204" s="14">
        <f>IF(F6203=24,SUM(D6204:F6393),"")</f>
        <v/>
      </c>
      <c r="U6204" s="14" t="n">
        <v>0</v>
      </c>
      <c r="V6204" s="14">
        <f>IF(T6204="","",T6204-U6204)</f>
        <v/>
      </c>
      <c r="AS6204" s="13" t="n"/>
      <c r="AT6204" s="13" t="n"/>
      <c r="AU6204" s="13" t="n"/>
    </row>
    <row r="6205">
      <c r="C6205" s="13" t="n">
        <v>180</v>
      </c>
      <c r="D6205" s="13">
        <f>(D2365*(D5821^2)+(D2173^2)*(D6013^2))^0.5</f>
        <v/>
      </c>
      <c r="E6205" s="13">
        <f>(E2365*(E5821^2)+(E2173^2)*(E6013^2))^0.5</f>
        <v/>
      </c>
      <c r="F6205" s="13">
        <f>(F2365*(F5821^2)+(F2173^2)*(F6013^2))^0.5</f>
        <v/>
      </c>
      <c r="T6205" s="14">
        <f>IF(F6204=24,SUM(D6205:F6394),"")</f>
        <v/>
      </c>
      <c r="U6205" s="14" t="n">
        <v>0</v>
      </c>
      <c r="V6205" s="14">
        <f>IF(T6205="","",T6205-U6205)</f>
        <v/>
      </c>
      <c r="AS6205" s="13" t="n"/>
      <c r="AT6205" s="13" t="n"/>
      <c r="AU6205" s="13" t="n"/>
    </row>
    <row r="6206">
      <c r="C6206" s="13" t="n">
        <v>181</v>
      </c>
      <c r="D6206" s="13">
        <f>(D2366*(D5822^2)+(D2174^2)*(D6014^2))^0.5</f>
        <v/>
      </c>
      <c r="E6206" s="13">
        <f>(E2366*(E5822^2)+(E2174^2)*(E6014^2))^0.5</f>
        <v/>
      </c>
      <c r="F6206" s="13">
        <f>(F2366*(F5822^2)+(F2174^2)*(F6014^2))^0.5</f>
        <v/>
      </c>
      <c r="T6206" s="14">
        <f>IF(F6205=24,SUM(D6206:F6395),"")</f>
        <v/>
      </c>
      <c r="U6206" s="14" t="n">
        <v>0</v>
      </c>
      <c r="V6206" s="14">
        <f>IF(T6206="","",T6206-U6206)</f>
        <v/>
      </c>
      <c r="AS6206" s="13" t="n"/>
      <c r="AT6206" s="13" t="n"/>
      <c r="AU6206" s="13" t="n"/>
    </row>
    <row r="6207">
      <c r="C6207" s="13" t="n">
        <v>182</v>
      </c>
      <c r="D6207" s="13">
        <f>(D2367*(D5823^2)+(D2175^2)*(D6015^2))^0.5</f>
        <v/>
      </c>
      <c r="E6207" s="13">
        <f>(E2367*(E5823^2)+(E2175^2)*(E6015^2))^0.5</f>
        <v/>
      </c>
      <c r="F6207" s="13">
        <f>(F2367*(F5823^2)+(F2175^2)*(F6015^2))^0.5</f>
        <v/>
      </c>
      <c r="T6207" s="14">
        <f>IF(F6206=24,SUM(D6207:F6396),"")</f>
        <v/>
      </c>
      <c r="U6207" s="14" t="n">
        <v>0</v>
      </c>
      <c r="V6207" s="14">
        <f>IF(T6207="","",T6207-U6207)</f>
        <v/>
      </c>
      <c r="AS6207" s="13" t="n"/>
      <c r="AT6207" s="13" t="n"/>
      <c r="AU6207" s="13" t="n"/>
    </row>
    <row r="6208">
      <c r="C6208" s="13" t="n">
        <v>183</v>
      </c>
      <c r="D6208" s="13">
        <f>(D2368*(D5824^2)+(D2176^2)*(D6016^2))^0.5</f>
        <v/>
      </c>
      <c r="E6208" s="13">
        <f>(E2368*(E5824^2)+(E2176^2)*(E6016^2))^0.5</f>
        <v/>
      </c>
      <c r="F6208" s="13">
        <f>(F2368*(F5824^2)+(F2176^2)*(F6016^2))^0.5</f>
        <v/>
      </c>
      <c r="T6208" s="14">
        <f>IF(F6207=24,SUM(D6208:F6397),"")</f>
        <v/>
      </c>
      <c r="U6208" s="14" t="n">
        <v>0</v>
      </c>
      <c r="V6208" s="14">
        <f>IF(T6208="","",T6208-U6208)</f>
        <v/>
      </c>
      <c r="AS6208" s="13" t="n"/>
      <c r="AT6208" s="13" t="n"/>
      <c r="AU6208" s="13" t="n"/>
    </row>
    <row r="6209">
      <c r="C6209" s="13" t="n">
        <v>184</v>
      </c>
      <c r="D6209" s="13">
        <f>(D2369*(D5825^2)+(D2177^2)*(D6017^2))^0.5</f>
        <v/>
      </c>
      <c r="E6209" s="13">
        <f>(E2369*(E5825^2)+(E2177^2)*(E6017^2))^0.5</f>
        <v/>
      </c>
      <c r="F6209" s="13">
        <f>(F2369*(F5825^2)+(F2177^2)*(F6017^2))^0.5</f>
        <v/>
      </c>
      <c r="T6209" s="14">
        <f>IF(F6208=24,SUM(D6209:F6398),"")</f>
        <v/>
      </c>
      <c r="U6209" s="14" t="n">
        <v>0</v>
      </c>
      <c r="V6209" s="14">
        <f>IF(T6209="","",T6209-U6209)</f>
        <v/>
      </c>
      <c r="AS6209" s="13" t="n"/>
      <c r="AT6209" s="13" t="n"/>
      <c r="AU6209" s="13" t="n"/>
    </row>
    <row r="6210">
      <c r="C6210" s="13" t="n">
        <v>185</v>
      </c>
      <c r="D6210" s="13">
        <f>(D2370*(D5826^2)+(D2178^2)*(D6018^2))^0.5</f>
        <v/>
      </c>
      <c r="E6210" s="13">
        <f>(E2370*(E5826^2)+(E2178^2)*(E6018^2))^0.5</f>
        <v/>
      </c>
      <c r="F6210" s="13">
        <f>(F2370*(F5826^2)+(F2178^2)*(F6018^2))^0.5</f>
        <v/>
      </c>
      <c r="T6210" s="14">
        <f>IF(F6209=24,SUM(D6210:F6399),"")</f>
        <v/>
      </c>
      <c r="U6210" s="14" t="n">
        <v>0</v>
      </c>
      <c r="V6210" s="14">
        <f>IF(T6210="","",T6210-U6210)</f>
        <v/>
      </c>
      <c r="AS6210" s="13" t="n"/>
      <c r="AT6210" s="13" t="n"/>
      <c r="AU6210" s="13" t="n"/>
    </row>
    <row r="6211">
      <c r="C6211" s="13" t="n">
        <v>186</v>
      </c>
      <c r="D6211" s="13">
        <f>(D2371*(D5827^2)+(D2179^2)*(D6019^2))^0.5</f>
        <v/>
      </c>
      <c r="E6211" s="13">
        <f>(E2371*(E5827^2)+(E2179^2)*(E6019^2))^0.5</f>
        <v/>
      </c>
      <c r="F6211" s="13">
        <f>(F2371*(F5827^2)+(F2179^2)*(F6019^2))^0.5</f>
        <v/>
      </c>
      <c r="T6211" s="14">
        <f>IF(F6210=24,SUM(D6211:F6400),"")</f>
        <v/>
      </c>
      <c r="U6211" s="14" t="n">
        <v>0</v>
      </c>
      <c r="V6211" s="14">
        <f>IF(T6211="","",T6211-U6211)</f>
        <v/>
      </c>
      <c r="AS6211" s="13" t="n"/>
      <c r="AT6211" s="13" t="n"/>
      <c r="AU6211" s="13" t="n"/>
    </row>
    <row r="6212">
      <c r="C6212" s="13" t="n">
        <v>187</v>
      </c>
      <c r="D6212" s="13">
        <f>(D2372*(D5828^2)+(D2180^2)*(D6020^2))^0.5</f>
        <v/>
      </c>
      <c r="E6212" s="13">
        <f>(E2372*(E5828^2)+(E2180^2)*(E6020^2))^0.5</f>
        <v/>
      </c>
      <c r="F6212" s="13">
        <f>(F2372*(F5828^2)+(F2180^2)*(F6020^2))^0.5</f>
        <v/>
      </c>
      <c r="T6212" s="14">
        <f>IF(F6211=24,SUM(D6212:F6401),"")</f>
        <v/>
      </c>
      <c r="U6212" s="14" t="n">
        <v>0</v>
      </c>
      <c r="V6212" s="14">
        <f>IF(T6212="","",T6212-U6212)</f>
        <v/>
      </c>
      <c r="AS6212" s="13" t="n"/>
      <c r="AT6212" s="13" t="n"/>
      <c r="AU6212" s="13" t="n"/>
    </row>
    <row r="6213">
      <c r="C6213" s="13" t="n">
        <v>188</v>
      </c>
      <c r="D6213" s="13">
        <f>(D2373*(D5829^2)+(D2181^2)*(D6021^2))^0.5</f>
        <v/>
      </c>
      <c r="E6213" s="13">
        <f>(E2373*(E5829^2)+(E2181^2)*(E6021^2))^0.5</f>
        <v/>
      </c>
      <c r="F6213" s="13">
        <f>(F2373*(F5829^2)+(F2181^2)*(F6021^2))^0.5</f>
        <v/>
      </c>
      <c r="T6213" s="14">
        <f>IF(F6212=24,SUM(D6213:F6402),"")</f>
        <v/>
      </c>
      <c r="U6213" s="14" t="n">
        <v>0</v>
      </c>
      <c r="V6213" s="14">
        <f>IF(T6213="","",T6213-U6213)</f>
        <v/>
      </c>
      <c r="AS6213" s="13" t="n"/>
      <c r="AT6213" s="13" t="n"/>
      <c r="AU6213" s="13" t="n"/>
    </row>
    <row r="6214">
      <c r="C6214" s="13" t="n">
        <v>189</v>
      </c>
      <c r="D6214" s="13">
        <f>(D2374*(D5830^2)+(D2182^2)*(D6022^2))^0.5</f>
        <v/>
      </c>
      <c r="E6214" s="13">
        <f>(E2374*(E5830^2)+(E2182^2)*(E6022^2))^0.5</f>
        <v/>
      </c>
      <c r="F6214" s="13">
        <f>(F2374*(F5830^2)+(F2182^2)*(F6022^2))^0.5</f>
        <v/>
      </c>
      <c r="T6214" s="14">
        <f>IF(F6213=24,SUM(D6214:F6403),"")</f>
        <v/>
      </c>
      <c r="U6214" s="14" t="n">
        <v>0</v>
      </c>
      <c r="V6214" s="14">
        <f>IF(T6214="","",T6214-U6214)</f>
        <v/>
      </c>
      <c r="AS6214" s="13" t="n"/>
      <c r="AT6214" s="13" t="n"/>
      <c r="AU6214" s="13" t="n"/>
    </row>
    <row r="6215">
      <c r="C6215" s="13" t="n">
        <v>190</v>
      </c>
      <c r="D6215" s="13">
        <f>(D2375*(D5831^2)+(D2183^2)*(D6023^2))^0.5</f>
        <v/>
      </c>
      <c r="E6215" s="13">
        <f>(E2375*(E5831^2)+(E2183^2)*(E6023^2))^0.5</f>
        <v/>
      </c>
      <c r="F6215" s="13">
        <f>(F2375*(F5831^2)+(F2183^2)*(F6023^2))^0.5</f>
        <v/>
      </c>
      <c r="T6215" s="14">
        <f>IF(F6214=24,SUM(D6215:F6404),"")</f>
        <v/>
      </c>
      <c r="U6215" s="14" t="n">
        <v>0</v>
      </c>
      <c r="V6215" s="14">
        <f>IF(T6215="","",T6215-U6215)</f>
        <v/>
      </c>
      <c r="AS6215" s="13" t="n"/>
      <c r="AT6215" s="13" t="n"/>
      <c r="AU6215" s="13" t="n"/>
    </row>
    <row r="6216">
      <c r="C6216" s="13" t="n">
        <v>191</v>
      </c>
      <c r="D6216" s="13">
        <f>(D2376*(D5832^2)+(D2184^2)*(D6024^2))^0.5</f>
        <v/>
      </c>
      <c r="E6216" s="13">
        <f>(E2376*(E5832^2)+(E2184^2)*(E6024^2))^0.5</f>
        <v/>
      </c>
      <c r="F6216" s="13">
        <f>(F2376*(F5832^2)+(F2184^2)*(F6024^2))^0.5</f>
        <v/>
      </c>
      <c r="T6216" s="14">
        <f>IF(F6215=24,SUM(D6216:F6405),"")</f>
        <v/>
      </c>
      <c r="U6216" s="14" t="n">
        <v>0</v>
      </c>
      <c r="V6216" s="14">
        <f>IF(T6216="","",T6216-U6216)</f>
        <v/>
      </c>
      <c r="AS6216" s="13" t="n"/>
      <c r="AT6216" s="13" t="n"/>
      <c r="AU6216" s="13" t="n"/>
    </row>
    <row r="6217">
      <c r="C6217" s="13" t="n">
        <v>192</v>
      </c>
      <c r="D6217" s="13">
        <f>(D2377*(D5833^2)+(D2185^2)*(D6025^2))^0.5</f>
        <v/>
      </c>
      <c r="E6217" s="13">
        <f>(E2377*(E5833^2)+(E2185^2)*(E6025^2))^0.5</f>
        <v/>
      </c>
      <c r="F6217" s="13">
        <f>(F2377*(F5833^2)+(F2185^2)*(F6025^2))^0.5</f>
        <v/>
      </c>
      <c r="T6217" s="14">
        <f>IF(F6216=24,SUM(D6217:F6406),"")</f>
        <v/>
      </c>
      <c r="U6217" s="14" t="n">
        <v>0</v>
      </c>
      <c r="V6217" s="14">
        <f>IF(T6217="","",T6217-U6217)</f>
        <v/>
      </c>
      <c r="AS6217" s="13" t="n"/>
      <c r="AT6217" s="13" t="n"/>
      <c r="AU6217" s="13" t="n"/>
    </row>
    <row r="6218">
      <c r="C6218" s="13" t="n">
        <v>193</v>
      </c>
      <c r="D6218" s="13">
        <f>(D2378*(D5834^2)+(D2186^2)*(D6026^2))^0.5</f>
        <v/>
      </c>
      <c r="E6218" s="13">
        <f>(E2378*(E5834^2)+(E2186^2)*(E6026^2))^0.5</f>
        <v/>
      </c>
      <c r="F6218" s="13">
        <f>(F2378*(F5834^2)+(F2186^2)*(F6026^2))^0.5</f>
        <v/>
      </c>
      <c r="T6218" s="14">
        <f>IF(F6217=24,SUM(D6218:F6407),"")</f>
        <v/>
      </c>
      <c r="U6218" s="14" t="n">
        <v>0</v>
      </c>
      <c r="V6218" s="14">
        <f>IF(T6218="","",T6218-U6218)</f>
        <v/>
      </c>
      <c r="AS6218" s="13" t="n"/>
      <c r="AT6218" s="13" t="n"/>
      <c r="AU6218" s="13" t="n"/>
    </row>
    <row r="6219">
      <c r="C6219" s="13" t="n">
        <v>194</v>
      </c>
      <c r="D6219" s="13">
        <f>(D2379*(D5835^2)+(D2187^2)*(D6027^2))^0.5</f>
        <v/>
      </c>
      <c r="E6219" s="13">
        <f>(E2379*(E5835^2)+(E2187^2)*(E6027^2))^0.5</f>
        <v/>
      </c>
      <c r="F6219" s="13">
        <f>(F2379*(F5835^2)+(F2187^2)*(F6027^2))^0.5</f>
        <v/>
      </c>
      <c r="T6219" s="14">
        <f>IF(F6218=24,SUM(D6219:F6408),"")</f>
        <v/>
      </c>
      <c r="U6219" s="14" t="n">
        <v>0</v>
      </c>
      <c r="V6219" s="14">
        <f>IF(T6219="","",T6219-U6219)</f>
        <v/>
      </c>
      <c r="AS6219" s="13" t="n"/>
      <c r="AT6219" s="13" t="n"/>
      <c r="AU6219" s="13" t="n"/>
    </row>
    <row r="6220">
      <c r="C6220" s="13" t="n">
        <v>195</v>
      </c>
      <c r="D6220" s="13">
        <f>(D2380*(D5836^2)+(D2188^2)*(D6028^2))^0.5</f>
        <v/>
      </c>
      <c r="E6220" s="13">
        <f>(E2380*(E5836^2)+(E2188^2)*(E6028^2))^0.5</f>
        <v/>
      </c>
      <c r="F6220" s="13">
        <f>(F2380*(F5836^2)+(F2188^2)*(F6028^2))^0.5</f>
        <v/>
      </c>
      <c r="T6220" s="14">
        <f>IF(F6219=24,SUM(D6220:F6409),"")</f>
        <v/>
      </c>
      <c r="U6220" s="14" t="n">
        <v>0</v>
      </c>
      <c r="V6220" s="14">
        <f>IF(T6220="","",T6220-U6220)</f>
        <v/>
      </c>
      <c r="AS6220" s="13" t="n"/>
      <c r="AT6220" s="13" t="n"/>
      <c r="AU6220" s="13" t="n"/>
    </row>
    <row r="6221">
      <c r="C6221" s="13" t="n">
        <v>196</v>
      </c>
      <c r="D6221" s="13">
        <f>(D2381*(D5837^2)+(D2189^2)*(D6029^2))^0.5</f>
        <v/>
      </c>
      <c r="E6221" s="13">
        <f>(E2381*(E5837^2)+(E2189^2)*(E6029^2))^0.5</f>
        <v/>
      </c>
      <c r="F6221" s="13">
        <f>(F2381*(F5837^2)+(F2189^2)*(F6029^2))^0.5</f>
        <v/>
      </c>
      <c r="T6221" s="14">
        <f>IF(F6220=24,SUM(D6221:F6410),"")</f>
        <v/>
      </c>
      <c r="U6221" s="14" t="n">
        <v>0</v>
      </c>
      <c r="V6221" s="14">
        <f>IF(T6221="","",T6221-U6221)</f>
        <v/>
      </c>
      <c r="AS6221" s="13" t="n"/>
      <c r="AT6221" s="13" t="n"/>
      <c r="AU6221" s="13" t="n"/>
    </row>
    <row r="6222">
      <c r="C6222" s="13" t="n">
        <v>197</v>
      </c>
      <c r="D6222" s="13">
        <f>(D2382*(D5838^2)+(D2190^2)*(D6030^2))^0.5</f>
        <v/>
      </c>
      <c r="E6222" s="13">
        <f>(E2382*(E5838^2)+(E2190^2)*(E6030^2))^0.5</f>
        <v/>
      </c>
      <c r="F6222" s="13">
        <f>(F2382*(F5838^2)+(F2190^2)*(F6030^2))^0.5</f>
        <v/>
      </c>
      <c r="T6222" s="14">
        <f>IF(F6221=24,SUM(D6222:F6411),"")</f>
        <v/>
      </c>
      <c r="U6222" s="14" t="n">
        <v>0</v>
      </c>
      <c r="V6222" s="14">
        <f>IF(T6222="","",T6222-U6222)</f>
        <v/>
      </c>
      <c r="AS6222" s="13" t="n"/>
      <c r="AT6222" s="13" t="n"/>
      <c r="AU6222" s="13" t="n"/>
    </row>
    <row r="6223">
      <c r="C6223" s="13" t="n">
        <v>198</v>
      </c>
      <c r="D6223" s="13">
        <f>(D2383*(D5839^2)+(D2191^2)*(D6031^2))^0.5</f>
        <v/>
      </c>
      <c r="E6223" s="13">
        <f>(E2383*(E5839^2)+(E2191^2)*(E6031^2))^0.5</f>
        <v/>
      </c>
      <c r="F6223" s="13">
        <f>(F2383*(F5839^2)+(F2191^2)*(F6031^2))^0.5</f>
        <v/>
      </c>
      <c r="T6223" s="14">
        <f>IF(F6222=24,SUM(D6223:F6412),"")</f>
        <v/>
      </c>
      <c r="U6223" s="14" t="n">
        <v>0</v>
      </c>
      <c r="V6223" s="14">
        <f>IF(T6223="","",T6223-U6223)</f>
        <v/>
      </c>
      <c r="AS6223" s="13" t="n"/>
      <c r="AT6223" s="13" t="n"/>
      <c r="AU6223" s="13" t="n"/>
    </row>
    <row r="6224">
      <c r="T6224" s="14">
        <f>IF(F6223=24,SUM(D6224:F6413),"")</f>
        <v/>
      </c>
      <c r="U6224" s="14" t="n">
        <v>0</v>
      </c>
      <c r="V6224" s="14">
        <f>IF(T6224="","",T6224-U6224)</f>
        <v/>
      </c>
      <c r="AS6224" s="13" t="n"/>
      <c r="AT6224" s="13" t="n"/>
      <c r="AU6224" s="13" t="n"/>
    </row>
    <row r="6225">
      <c r="C6225" s="13" t="inlineStr">
        <is>
          <t>Média(D*E(RLT))</t>
        </is>
      </c>
      <c r="D6225" s="13" t="n">
        <v>22</v>
      </c>
      <c r="E6225" s="13" t="n">
        <v>23</v>
      </c>
      <c r="F6225" s="13" t="n">
        <v>24</v>
      </c>
      <c r="T6225" s="14">
        <f>IF(F6224=24,SUM(D6225:F6414),"")</f>
        <v/>
      </c>
      <c r="U6225" s="14" t="n">
        <v>0</v>
      </c>
      <c r="V6225" s="14">
        <f>IF(T6225="","",T6225-U6225)</f>
        <v/>
      </c>
      <c r="AS6225" s="13" t="n"/>
      <c r="AT6225" s="13" t="n"/>
      <c r="AU6225" s="13" t="n"/>
    </row>
    <row r="6226">
      <c r="C6226" s="13" t="n">
        <v>9</v>
      </c>
      <c r="D6226" s="13">
        <f>D2002*D2194</f>
        <v/>
      </c>
      <c r="E6226" s="13">
        <f>E2002*E2194</f>
        <v/>
      </c>
      <c r="F6226" s="13">
        <f>F2002*F2194</f>
        <v/>
      </c>
      <c r="T6226" s="14">
        <f>IF(F6225=24,SUM(D6226:F6415),"")</f>
        <v/>
      </c>
      <c r="U6226" s="14" t="n">
        <v>0</v>
      </c>
      <c r="V6226" s="14">
        <f>IF(T6226="","",T6226-U6226)</f>
        <v/>
      </c>
      <c r="AS6226" s="13" t="n"/>
      <c r="AT6226" s="13" t="n"/>
      <c r="AU6226" s="13" t="n"/>
    </row>
    <row r="6227">
      <c r="C6227" s="13" t="n">
        <v>10</v>
      </c>
      <c r="D6227" s="13">
        <f>D2003*D2195</f>
        <v/>
      </c>
      <c r="E6227" s="13">
        <f>E2003*E2195</f>
        <v/>
      </c>
      <c r="F6227" s="13">
        <f>F2003*F2195</f>
        <v/>
      </c>
      <c r="T6227" s="14">
        <f>IF(F6226=24,SUM(D6227:F6416),"")</f>
        <v/>
      </c>
      <c r="U6227" s="14" t="n">
        <v>0</v>
      </c>
      <c r="V6227" s="14">
        <f>IF(T6227="","",T6227-U6227)</f>
        <v/>
      </c>
      <c r="AS6227" s="13" t="n">
        <v>141</v>
      </c>
      <c r="AT6227" s="13" t="inlineStr">
        <is>
          <t>Média(D*E(RLT))</t>
        </is>
      </c>
      <c r="AU6227" s="13" t="n">
        <v>16</v>
      </c>
    </row>
    <row r="6228">
      <c r="C6228" s="13" t="n">
        <v>11</v>
      </c>
      <c r="D6228" s="13">
        <f>D2004*D2196</f>
        <v/>
      </c>
      <c r="E6228" s="13">
        <f>E2004*E2196</f>
        <v/>
      </c>
      <c r="F6228" s="13">
        <f>F2004*F2196</f>
        <v/>
      </c>
      <c r="T6228" s="14">
        <f>IF(F6227=24,SUM(D6228:F6417),"")</f>
        <v/>
      </c>
      <c r="U6228" s="14" t="n">
        <v>0</v>
      </c>
      <c r="V6228" s="14">
        <f>IF(T6228="","",T6228-U6228)</f>
        <v/>
      </c>
      <c r="AS6228" s="13" t="n">
        <v>142</v>
      </c>
      <c r="AT6228" s="13" t="n"/>
      <c r="AU6228" s="13" t="inlineStr">
        <is>
          <t>NOVOD208*D213</t>
        </is>
      </c>
    </row>
    <row r="6229">
      <c r="C6229" s="13" t="n">
        <v>12</v>
      </c>
      <c r="D6229" s="13">
        <f>D2005*D2197</f>
        <v/>
      </c>
      <c r="E6229" s="13">
        <f>E2005*E2197</f>
        <v/>
      </c>
      <c r="F6229" s="13">
        <f>F2005*F2197</f>
        <v/>
      </c>
      <c r="T6229" s="14">
        <f>IF(F6228=24,SUM(D6229:F6418),"")</f>
        <v/>
      </c>
      <c r="U6229" s="14" t="n">
        <v>0</v>
      </c>
      <c r="V6229" s="14">
        <f>IF(T6229="","",T6229-U6229)</f>
        <v/>
      </c>
      <c r="AS6229" s="13" t="n"/>
      <c r="AT6229" s="13" t="n"/>
      <c r="AU6229" s="13" t="n"/>
    </row>
    <row r="6230">
      <c r="C6230" s="13" t="n">
        <v>13</v>
      </c>
      <c r="D6230" s="13">
        <f>D2006*D2198</f>
        <v/>
      </c>
      <c r="E6230" s="13">
        <f>E2006*E2198</f>
        <v/>
      </c>
      <c r="F6230" s="13">
        <f>F2006*F2198</f>
        <v/>
      </c>
      <c r="T6230" s="14">
        <f>IF(F6229=24,SUM(D6230:F6419),"")</f>
        <v/>
      </c>
      <c r="U6230" s="14" t="n">
        <v>0</v>
      </c>
      <c r="V6230" s="14">
        <f>IF(T6230="","",T6230-U6230)</f>
        <v/>
      </c>
      <c r="AS6230" s="13" t="n"/>
      <c r="AT6230" s="13" t="n"/>
      <c r="AU6230" s="13" t="n"/>
    </row>
    <row r="6231">
      <c r="C6231" s="13" t="n">
        <v>14</v>
      </c>
      <c r="D6231" s="13">
        <f>D2007*D2199</f>
        <v/>
      </c>
      <c r="E6231" s="13">
        <f>E2007*E2199</f>
        <v/>
      </c>
      <c r="F6231" s="13">
        <f>F2007*F2199</f>
        <v/>
      </c>
      <c r="T6231" s="14">
        <f>IF(F6230=24,SUM(D6231:F6420),"")</f>
        <v/>
      </c>
      <c r="U6231" s="14" t="n">
        <v>0</v>
      </c>
      <c r="V6231" s="14">
        <f>IF(T6231="","",T6231-U6231)</f>
        <v/>
      </c>
      <c r="AS6231" s="13" t="n"/>
      <c r="AT6231" s="13" t="n"/>
      <c r="AU6231" s="13" t="n"/>
    </row>
    <row r="6232">
      <c r="C6232" s="13" t="n">
        <v>15</v>
      </c>
      <c r="D6232" s="13">
        <f>D2008*D2200</f>
        <v/>
      </c>
      <c r="E6232" s="13">
        <f>E2008*E2200</f>
        <v/>
      </c>
      <c r="F6232" s="13">
        <f>F2008*F2200</f>
        <v/>
      </c>
      <c r="T6232" s="14">
        <f>IF(F6231=24,SUM(D6232:F6421),"")</f>
        <v/>
      </c>
      <c r="U6232" s="14" t="n">
        <v>0</v>
      </c>
      <c r="V6232" s="14">
        <f>IF(T6232="","",T6232-U6232)</f>
        <v/>
      </c>
      <c r="AS6232" s="13" t="n"/>
      <c r="AT6232" s="13" t="n"/>
      <c r="AU6232" s="13" t="n"/>
    </row>
    <row r="6233">
      <c r="C6233" s="13" t="n">
        <v>16</v>
      </c>
      <c r="D6233" s="13">
        <f>D2009*D2201</f>
        <v/>
      </c>
      <c r="E6233" s="13">
        <f>E2009*E2201</f>
        <v/>
      </c>
      <c r="F6233" s="13">
        <f>F2009*F2201</f>
        <v/>
      </c>
      <c r="T6233" s="14">
        <f>IF(F6232=24,SUM(D6233:F6422),"")</f>
        <v/>
      </c>
      <c r="U6233" s="14" t="n">
        <v>0</v>
      </c>
      <c r="V6233" s="14">
        <f>IF(T6233="","",T6233-U6233)</f>
        <v/>
      </c>
      <c r="AS6233" s="13" t="n"/>
      <c r="AT6233" s="13" t="n"/>
      <c r="AU6233" s="13" t="n"/>
    </row>
    <row r="6234">
      <c r="C6234" s="13" t="n">
        <v>17</v>
      </c>
      <c r="D6234" s="13">
        <f>D2010*D2202</f>
        <v/>
      </c>
      <c r="E6234" s="13">
        <f>E2010*E2202</f>
        <v/>
      </c>
      <c r="F6234" s="13">
        <f>F2010*F2202</f>
        <v/>
      </c>
      <c r="T6234" s="14">
        <f>IF(F6233=24,SUM(D6234:F6423),"")</f>
        <v/>
      </c>
      <c r="U6234" s="14" t="n">
        <v>0</v>
      </c>
      <c r="V6234" s="14">
        <f>IF(T6234="","",T6234-U6234)</f>
        <v/>
      </c>
      <c r="AS6234" s="13" t="n"/>
      <c r="AT6234" s="13" t="n"/>
      <c r="AU6234" s="13" t="n"/>
    </row>
    <row r="6235">
      <c r="C6235" s="13" t="n">
        <v>18</v>
      </c>
      <c r="D6235" s="13">
        <f>D2011*D2203</f>
        <v/>
      </c>
      <c r="E6235" s="13">
        <f>E2011*E2203</f>
        <v/>
      </c>
      <c r="F6235" s="13">
        <f>F2011*F2203</f>
        <v/>
      </c>
      <c r="T6235" s="14">
        <f>IF(F6234=24,SUM(D6235:F6424),"")</f>
        <v/>
      </c>
      <c r="U6235" s="14" t="n">
        <v>0</v>
      </c>
      <c r="V6235" s="14">
        <f>IF(T6235="","",T6235-U6235)</f>
        <v/>
      </c>
      <c r="AS6235" s="13" t="n"/>
      <c r="AT6235" s="13" t="n"/>
      <c r="AU6235" s="13" t="n"/>
    </row>
    <row r="6236">
      <c r="C6236" s="13" t="n">
        <v>19</v>
      </c>
      <c r="D6236" s="13">
        <f>D2012*D2204</f>
        <v/>
      </c>
      <c r="E6236" s="13">
        <f>E2012*E2204</f>
        <v/>
      </c>
      <c r="F6236" s="13">
        <f>F2012*F2204</f>
        <v/>
      </c>
      <c r="T6236" s="14">
        <f>IF(F6235=24,SUM(D6236:F6425),"")</f>
        <v/>
      </c>
      <c r="U6236" s="14" t="n">
        <v>0</v>
      </c>
      <c r="V6236" s="14">
        <f>IF(T6236="","",T6236-U6236)</f>
        <v/>
      </c>
      <c r="AS6236" s="13" t="n"/>
      <c r="AT6236" s="13" t="n"/>
      <c r="AU6236" s="13" t="n"/>
    </row>
    <row r="6237">
      <c r="C6237" s="13" t="n">
        <v>20</v>
      </c>
      <c r="D6237" s="13">
        <f>D2013*D2205</f>
        <v/>
      </c>
      <c r="E6237" s="13">
        <f>E2013*E2205</f>
        <v/>
      </c>
      <c r="F6237" s="13">
        <f>F2013*F2205</f>
        <v/>
      </c>
      <c r="T6237" s="14">
        <f>IF(F6236=24,SUM(D6237:F6426),"")</f>
        <v/>
      </c>
      <c r="U6237" s="14" t="n">
        <v>0</v>
      </c>
      <c r="V6237" s="14">
        <f>IF(T6237="","",T6237-U6237)</f>
        <v/>
      </c>
      <c r="AS6237" s="13" t="n"/>
      <c r="AT6237" s="13" t="n"/>
      <c r="AU6237" s="13" t="n"/>
    </row>
    <row r="6238">
      <c r="C6238" s="13" t="n">
        <v>21</v>
      </c>
      <c r="D6238" s="13">
        <f>D2014*D2206</f>
        <v/>
      </c>
      <c r="E6238" s="13">
        <f>E2014*E2206</f>
        <v/>
      </c>
      <c r="F6238" s="13">
        <f>F2014*F2206</f>
        <v/>
      </c>
      <c r="T6238" s="14">
        <f>IF(F6237=24,SUM(D6238:F6427),"")</f>
        <v/>
      </c>
      <c r="U6238" s="14" t="n">
        <v>0</v>
      </c>
      <c r="V6238" s="14">
        <f>IF(T6238="","",T6238-U6238)</f>
        <v/>
      </c>
      <c r="AS6238" s="13" t="n"/>
      <c r="AT6238" s="13" t="n"/>
      <c r="AU6238" s="13" t="n"/>
    </row>
    <row r="6239">
      <c r="C6239" s="13" t="n">
        <v>22</v>
      </c>
      <c r="D6239" s="13">
        <f>D2015*D2207</f>
        <v/>
      </c>
      <c r="E6239" s="13">
        <f>E2015*E2207</f>
        <v/>
      </c>
      <c r="F6239" s="13">
        <f>F2015*F2207</f>
        <v/>
      </c>
      <c r="T6239" s="14">
        <f>IF(F6238=24,SUM(D6239:F6428),"")</f>
        <v/>
      </c>
      <c r="U6239" s="14" t="n">
        <v>0</v>
      </c>
      <c r="V6239" s="14">
        <f>IF(T6239="","",T6239-U6239)</f>
        <v/>
      </c>
      <c r="AS6239" s="13" t="n"/>
      <c r="AT6239" s="13" t="n"/>
      <c r="AU6239" s="13" t="n"/>
    </row>
    <row r="6240">
      <c r="C6240" s="13" t="n">
        <v>23</v>
      </c>
      <c r="D6240" s="13">
        <f>D2016*D2208</f>
        <v/>
      </c>
      <c r="E6240" s="13">
        <f>E2016*E2208</f>
        <v/>
      </c>
      <c r="F6240" s="13">
        <f>F2016*F2208</f>
        <v/>
      </c>
      <c r="T6240" s="14">
        <f>IF(F6239=24,SUM(D6240:F6429),"")</f>
        <v/>
      </c>
      <c r="U6240" s="14" t="n">
        <v>0</v>
      </c>
      <c r="V6240" s="14">
        <f>IF(T6240="","",T6240-U6240)</f>
        <v/>
      </c>
      <c r="AS6240" s="13" t="n"/>
      <c r="AT6240" s="13" t="n"/>
      <c r="AU6240" s="13" t="n"/>
    </row>
    <row r="6241">
      <c r="C6241" s="13" t="n">
        <v>24</v>
      </c>
      <c r="D6241" s="13">
        <f>D2017*D2209</f>
        <v/>
      </c>
      <c r="E6241" s="13">
        <f>E2017*E2209</f>
        <v/>
      </c>
      <c r="F6241" s="13">
        <f>F2017*F2209</f>
        <v/>
      </c>
      <c r="T6241" s="14">
        <f>IF(F6240=24,SUM(D6241:F6430),"")</f>
        <v/>
      </c>
      <c r="U6241" s="14" t="n">
        <v>0</v>
      </c>
      <c r="V6241" s="14">
        <f>IF(T6241="","",T6241-U6241)</f>
        <v/>
      </c>
      <c r="AS6241" s="13" t="n"/>
      <c r="AT6241" s="13" t="n"/>
      <c r="AU6241" s="13" t="n"/>
    </row>
    <row r="6242">
      <c r="C6242" s="13" t="n">
        <v>25</v>
      </c>
      <c r="D6242" s="13">
        <f>D2018*D2210</f>
        <v/>
      </c>
      <c r="E6242" s="13">
        <f>E2018*E2210</f>
        <v/>
      </c>
      <c r="F6242" s="13">
        <f>F2018*F2210</f>
        <v/>
      </c>
      <c r="T6242" s="14">
        <f>IF(F6241=24,SUM(D6242:F6431),"")</f>
        <v/>
      </c>
      <c r="U6242" s="14" t="n">
        <v>0</v>
      </c>
      <c r="V6242" s="14">
        <f>IF(T6242="","",T6242-U6242)</f>
        <v/>
      </c>
      <c r="AS6242" s="13" t="n"/>
      <c r="AT6242" s="13" t="n"/>
      <c r="AU6242" s="13" t="n"/>
    </row>
    <row r="6243">
      <c r="C6243" s="13" t="n">
        <v>26</v>
      </c>
      <c r="D6243" s="13">
        <f>D2019*D2211</f>
        <v/>
      </c>
      <c r="E6243" s="13">
        <f>E2019*E2211</f>
        <v/>
      </c>
      <c r="F6243" s="13">
        <f>F2019*F2211</f>
        <v/>
      </c>
      <c r="T6243" s="14">
        <f>IF(F6242=24,SUM(D6243:F6432),"")</f>
        <v/>
      </c>
      <c r="U6243" s="14" t="n">
        <v>0</v>
      </c>
      <c r="V6243" s="14">
        <f>IF(T6243="","",T6243-U6243)</f>
        <v/>
      </c>
      <c r="AS6243" s="13" t="n"/>
      <c r="AT6243" s="13" t="n"/>
      <c r="AU6243" s="13" t="n"/>
    </row>
    <row r="6244">
      <c r="C6244" s="13" t="n">
        <v>27</v>
      </c>
      <c r="D6244" s="13">
        <f>D2020*D2212</f>
        <v/>
      </c>
      <c r="E6244" s="13">
        <f>E2020*E2212</f>
        <v/>
      </c>
      <c r="F6244" s="13">
        <f>F2020*F2212</f>
        <v/>
      </c>
      <c r="T6244" s="14">
        <f>IF(F6243=24,SUM(D6244:F6433),"")</f>
        <v/>
      </c>
      <c r="U6244" s="14" t="n">
        <v>0</v>
      </c>
      <c r="V6244" s="14">
        <f>IF(T6244="","",T6244-U6244)</f>
        <v/>
      </c>
      <c r="AS6244" s="13" t="n"/>
      <c r="AT6244" s="13" t="n"/>
      <c r="AU6244" s="13" t="n"/>
    </row>
    <row r="6245">
      <c r="C6245" s="13" t="n">
        <v>28</v>
      </c>
      <c r="D6245" s="13">
        <f>D2021*D2213</f>
        <v/>
      </c>
      <c r="E6245" s="13">
        <f>E2021*E2213</f>
        <v/>
      </c>
      <c r="F6245" s="13">
        <f>F2021*F2213</f>
        <v/>
      </c>
      <c r="T6245" s="14">
        <f>IF(F6244=24,SUM(D6245:F6434),"")</f>
        <v/>
      </c>
      <c r="U6245" s="14" t="n">
        <v>0</v>
      </c>
      <c r="V6245" s="14">
        <f>IF(T6245="","",T6245-U6245)</f>
        <v/>
      </c>
      <c r="AS6245" s="13" t="n"/>
      <c r="AT6245" s="13" t="n"/>
      <c r="AU6245" s="13" t="n"/>
    </row>
    <row r="6246">
      <c r="C6246" s="13" t="n">
        <v>29</v>
      </c>
      <c r="D6246" s="13">
        <f>D2022*D2214</f>
        <v/>
      </c>
      <c r="E6246" s="13">
        <f>E2022*E2214</f>
        <v/>
      </c>
      <c r="F6246" s="13">
        <f>F2022*F2214</f>
        <v/>
      </c>
      <c r="T6246" s="14">
        <f>IF(F6245=24,SUM(D6246:F6435),"")</f>
        <v/>
      </c>
      <c r="U6246" s="14" t="n">
        <v>0</v>
      </c>
      <c r="V6246" s="14">
        <f>IF(T6246="","",T6246-U6246)</f>
        <v/>
      </c>
      <c r="AS6246" s="13" t="n"/>
      <c r="AT6246" s="13" t="n"/>
      <c r="AU6246" s="13" t="n"/>
    </row>
    <row r="6247">
      <c r="C6247" s="13" t="n">
        <v>30</v>
      </c>
      <c r="D6247" s="13">
        <f>D2023*D2215</f>
        <v/>
      </c>
      <c r="E6247" s="13">
        <f>E2023*E2215</f>
        <v/>
      </c>
      <c r="F6247" s="13">
        <f>F2023*F2215</f>
        <v/>
      </c>
      <c r="T6247" s="14">
        <f>IF(F6246=24,SUM(D6247:F6436),"")</f>
        <v/>
      </c>
      <c r="U6247" s="14" t="n">
        <v>0</v>
      </c>
      <c r="V6247" s="14">
        <f>IF(T6247="","",T6247-U6247)</f>
        <v/>
      </c>
      <c r="AS6247" s="13" t="n"/>
      <c r="AT6247" s="13" t="n"/>
      <c r="AU6247" s="13" t="n"/>
    </row>
    <row r="6248">
      <c r="C6248" s="13" t="n">
        <v>31</v>
      </c>
      <c r="D6248" s="13">
        <f>D2024*D2216</f>
        <v/>
      </c>
      <c r="E6248" s="13">
        <f>E2024*E2216</f>
        <v/>
      </c>
      <c r="F6248" s="13">
        <f>F2024*F2216</f>
        <v/>
      </c>
      <c r="T6248" s="14">
        <f>IF(F6247=24,SUM(D6248:F6437),"")</f>
        <v/>
      </c>
      <c r="U6248" s="14" t="n">
        <v>0</v>
      </c>
      <c r="V6248" s="14">
        <f>IF(T6248="","",T6248-U6248)</f>
        <v/>
      </c>
      <c r="AS6248" s="13" t="n"/>
      <c r="AT6248" s="13" t="n"/>
      <c r="AU6248" s="13" t="n"/>
    </row>
    <row r="6249">
      <c r="C6249" s="13" t="n">
        <v>32</v>
      </c>
      <c r="D6249" s="13">
        <f>D2025*D2217</f>
        <v/>
      </c>
      <c r="E6249" s="13">
        <f>E2025*E2217</f>
        <v/>
      </c>
      <c r="F6249" s="13">
        <f>F2025*F2217</f>
        <v/>
      </c>
      <c r="T6249" s="14">
        <f>IF(F6248=24,SUM(D6249:F6438),"")</f>
        <v/>
      </c>
      <c r="U6249" s="14" t="n">
        <v>0</v>
      </c>
      <c r="V6249" s="14">
        <f>IF(T6249="","",T6249-U6249)</f>
        <v/>
      </c>
      <c r="AS6249" s="13" t="n"/>
      <c r="AT6249" s="13" t="n"/>
      <c r="AU6249" s="13" t="n"/>
    </row>
    <row r="6250">
      <c r="C6250" s="13" t="n">
        <v>33</v>
      </c>
      <c r="D6250" s="13">
        <f>D2026*D2218</f>
        <v/>
      </c>
      <c r="E6250" s="13">
        <f>E2026*E2218</f>
        <v/>
      </c>
      <c r="F6250" s="13">
        <f>F2026*F2218</f>
        <v/>
      </c>
      <c r="T6250" s="14">
        <f>IF(F6249=24,SUM(D6250:F6439),"")</f>
        <v/>
      </c>
      <c r="U6250" s="14" t="n">
        <v>0</v>
      </c>
      <c r="V6250" s="14">
        <f>IF(T6250="","",T6250-U6250)</f>
        <v/>
      </c>
      <c r="AS6250" s="13" t="n"/>
      <c r="AT6250" s="13" t="n"/>
      <c r="AU6250" s="13" t="n"/>
    </row>
    <row r="6251">
      <c r="C6251" s="13" t="n">
        <v>34</v>
      </c>
      <c r="D6251" s="13">
        <f>D2027*D2219</f>
        <v/>
      </c>
      <c r="E6251" s="13">
        <f>E2027*E2219</f>
        <v/>
      </c>
      <c r="F6251" s="13">
        <f>F2027*F2219</f>
        <v/>
      </c>
      <c r="T6251" s="14">
        <f>IF(F6250=24,SUM(D6251:F6440),"")</f>
        <v/>
      </c>
      <c r="U6251" s="14" t="n">
        <v>0</v>
      </c>
      <c r="V6251" s="14">
        <f>IF(T6251="","",T6251-U6251)</f>
        <v/>
      </c>
      <c r="AS6251" s="13" t="n"/>
      <c r="AT6251" s="13" t="n"/>
      <c r="AU6251" s="13" t="n"/>
    </row>
    <row r="6252">
      <c r="C6252" s="13" t="n">
        <v>35</v>
      </c>
      <c r="D6252" s="13">
        <f>D2028*D2220</f>
        <v/>
      </c>
      <c r="E6252" s="13">
        <f>E2028*E2220</f>
        <v/>
      </c>
      <c r="F6252" s="13">
        <f>F2028*F2220</f>
        <v/>
      </c>
      <c r="T6252" s="14">
        <f>IF(F6251=24,SUM(D6252:F6441),"")</f>
        <v/>
      </c>
      <c r="U6252" s="14" t="n">
        <v>0</v>
      </c>
      <c r="V6252" s="14">
        <f>IF(T6252="","",T6252-U6252)</f>
        <v/>
      </c>
      <c r="AS6252" s="13" t="n"/>
      <c r="AT6252" s="13" t="n"/>
      <c r="AU6252" s="13" t="n"/>
    </row>
    <row r="6253">
      <c r="C6253" s="13" t="n">
        <v>36</v>
      </c>
      <c r="D6253" s="13">
        <f>D2029*D2221</f>
        <v/>
      </c>
      <c r="E6253" s="13">
        <f>E2029*E2221</f>
        <v/>
      </c>
      <c r="F6253" s="13">
        <f>F2029*F2221</f>
        <v/>
      </c>
      <c r="T6253" s="14">
        <f>IF(F6252=24,SUM(D6253:F6442),"")</f>
        <v/>
      </c>
      <c r="U6253" s="14" t="n">
        <v>0</v>
      </c>
      <c r="V6253" s="14">
        <f>IF(T6253="","",T6253-U6253)</f>
        <v/>
      </c>
      <c r="AS6253" s="13" t="n"/>
      <c r="AT6253" s="13" t="n"/>
      <c r="AU6253" s="13" t="n"/>
    </row>
    <row r="6254">
      <c r="C6254" s="13" t="n">
        <v>37</v>
      </c>
      <c r="D6254" s="13">
        <f>D2030*D2222</f>
        <v/>
      </c>
      <c r="E6254" s="13">
        <f>E2030*E2222</f>
        <v/>
      </c>
      <c r="F6254" s="13">
        <f>F2030*F2222</f>
        <v/>
      </c>
      <c r="T6254" s="14">
        <f>IF(F6253=24,SUM(D6254:F6443),"")</f>
        <v/>
      </c>
      <c r="U6254" s="14" t="n">
        <v>0</v>
      </c>
      <c r="V6254" s="14">
        <f>IF(T6254="","",T6254-U6254)</f>
        <v/>
      </c>
      <c r="AS6254" s="13" t="n"/>
      <c r="AT6254" s="13" t="n"/>
      <c r="AU6254" s="13" t="n"/>
    </row>
    <row r="6255">
      <c r="C6255" s="13" t="n">
        <v>38</v>
      </c>
      <c r="D6255" s="13">
        <f>D2031*D2223</f>
        <v/>
      </c>
      <c r="E6255" s="13">
        <f>E2031*E2223</f>
        <v/>
      </c>
      <c r="F6255" s="13">
        <f>F2031*F2223</f>
        <v/>
      </c>
      <c r="T6255" s="14">
        <f>IF(F6254=24,SUM(D6255:F6444),"")</f>
        <v/>
      </c>
      <c r="U6255" s="14" t="n">
        <v>0</v>
      </c>
      <c r="V6255" s="14">
        <f>IF(T6255="","",T6255-U6255)</f>
        <v/>
      </c>
      <c r="AS6255" s="13" t="n"/>
      <c r="AT6255" s="13" t="n"/>
      <c r="AU6255" s="13" t="n"/>
    </row>
    <row r="6256">
      <c r="C6256" s="13" t="n">
        <v>39</v>
      </c>
      <c r="D6256" s="13">
        <f>D2032*D2224</f>
        <v/>
      </c>
      <c r="E6256" s="13">
        <f>E2032*E2224</f>
        <v/>
      </c>
      <c r="F6256" s="13">
        <f>F2032*F2224</f>
        <v/>
      </c>
      <c r="T6256" s="14">
        <f>IF(F6255=24,SUM(D6256:F6445),"")</f>
        <v/>
      </c>
      <c r="U6256" s="14" t="n">
        <v>0</v>
      </c>
      <c r="V6256" s="14">
        <f>IF(T6256="","",T6256-U6256)</f>
        <v/>
      </c>
      <c r="AS6256" s="13" t="n"/>
      <c r="AT6256" s="13" t="n"/>
      <c r="AU6256" s="13" t="n"/>
    </row>
    <row r="6257">
      <c r="C6257" s="13" t="n">
        <v>40</v>
      </c>
      <c r="D6257" s="13">
        <f>D2033*D2225</f>
        <v/>
      </c>
      <c r="E6257" s="13">
        <f>E2033*E2225</f>
        <v/>
      </c>
      <c r="F6257" s="13">
        <f>F2033*F2225</f>
        <v/>
      </c>
      <c r="T6257" s="14">
        <f>IF(F6256=24,SUM(D6257:F6446),"")</f>
        <v/>
      </c>
      <c r="U6257" s="14" t="n">
        <v>0</v>
      </c>
      <c r="V6257" s="14">
        <f>IF(T6257="","",T6257-U6257)</f>
        <v/>
      </c>
      <c r="AS6257" s="13" t="n"/>
      <c r="AT6257" s="13" t="n"/>
      <c r="AU6257" s="13" t="n"/>
    </row>
    <row r="6258">
      <c r="C6258" s="13" t="n">
        <v>41</v>
      </c>
      <c r="D6258" s="13">
        <f>D2034*D2226</f>
        <v/>
      </c>
      <c r="E6258" s="13">
        <f>E2034*E2226</f>
        <v/>
      </c>
      <c r="F6258" s="13">
        <f>F2034*F2226</f>
        <v/>
      </c>
      <c r="T6258" s="14">
        <f>IF(F6257=24,SUM(D6258:F6447),"")</f>
        <v/>
      </c>
      <c r="U6258" s="14" t="n">
        <v>0</v>
      </c>
      <c r="V6258" s="14">
        <f>IF(T6258="","",T6258-U6258)</f>
        <v/>
      </c>
      <c r="AS6258" s="13" t="n"/>
      <c r="AT6258" s="13" t="n"/>
      <c r="AU6258" s="13" t="n"/>
    </row>
    <row r="6259">
      <c r="C6259" s="13" t="n">
        <v>42</v>
      </c>
      <c r="D6259" s="13">
        <f>D2035*D2227</f>
        <v/>
      </c>
      <c r="E6259" s="13">
        <f>E2035*E2227</f>
        <v/>
      </c>
      <c r="F6259" s="13">
        <f>F2035*F2227</f>
        <v/>
      </c>
      <c r="T6259" s="14">
        <f>IF(F6258=24,SUM(D6259:F6448),"")</f>
        <v/>
      </c>
      <c r="U6259" s="14" t="n">
        <v>0</v>
      </c>
      <c r="V6259" s="14">
        <f>IF(T6259="","",T6259-U6259)</f>
        <v/>
      </c>
      <c r="AS6259" s="13" t="n"/>
      <c r="AT6259" s="13" t="n"/>
      <c r="AU6259" s="13" t="n"/>
    </row>
    <row r="6260">
      <c r="C6260" s="13" t="n">
        <v>43</v>
      </c>
      <c r="D6260" s="13">
        <f>D2036*D2228</f>
        <v/>
      </c>
      <c r="E6260" s="13">
        <f>E2036*E2228</f>
        <v/>
      </c>
      <c r="F6260" s="13">
        <f>F2036*F2228</f>
        <v/>
      </c>
      <c r="T6260" s="14">
        <f>IF(F6259=24,SUM(D6260:F6449),"")</f>
        <v/>
      </c>
      <c r="U6260" s="14" t="n">
        <v>0</v>
      </c>
      <c r="V6260" s="14">
        <f>IF(T6260="","",T6260-U6260)</f>
        <v/>
      </c>
      <c r="AS6260" s="13" t="n"/>
      <c r="AT6260" s="13" t="n"/>
      <c r="AU6260" s="13" t="n"/>
    </row>
    <row r="6261">
      <c r="C6261" s="13" t="n">
        <v>44</v>
      </c>
      <c r="D6261" s="13">
        <f>D2037*D2229</f>
        <v/>
      </c>
      <c r="E6261" s="13">
        <f>E2037*E2229</f>
        <v/>
      </c>
      <c r="F6261" s="13">
        <f>F2037*F2229</f>
        <v/>
      </c>
      <c r="T6261" s="14">
        <f>IF(F6260=24,SUM(D6261:F6450),"")</f>
        <v/>
      </c>
      <c r="U6261" s="14" t="n">
        <v>0</v>
      </c>
      <c r="V6261" s="14">
        <f>IF(T6261="","",T6261-U6261)</f>
        <v/>
      </c>
      <c r="AS6261" s="13" t="n"/>
      <c r="AT6261" s="13" t="n"/>
      <c r="AU6261" s="13" t="n"/>
    </row>
    <row r="6262">
      <c r="C6262" s="13" t="n">
        <v>45</v>
      </c>
      <c r="D6262" s="13">
        <f>D2038*D2230</f>
        <v/>
      </c>
      <c r="E6262" s="13">
        <f>E2038*E2230</f>
        <v/>
      </c>
      <c r="F6262" s="13">
        <f>F2038*F2230</f>
        <v/>
      </c>
      <c r="T6262" s="14">
        <f>IF(F6261=24,SUM(D6262:F6451),"")</f>
        <v/>
      </c>
      <c r="U6262" s="14" t="n">
        <v>0</v>
      </c>
      <c r="V6262" s="14">
        <f>IF(T6262="","",T6262-U6262)</f>
        <v/>
      </c>
      <c r="AS6262" s="13" t="n"/>
      <c r="AT6262" s="13" t="n"/>
      <c r="AU6262" s="13" t="n"/>
    </row>
    <row r="6263">
      <c r="C6263" s="13" t="n">
        <v>46</v>
      </c>
      <c r="D6263" s="13">
        <f>D2039*D2231</f>
        <v/>
      </c>
      <c r="E6263" s="13">
        <f>E2039*E2231</f>
        <v/>
      </c>
      <c r="F6263" s="13">
        <f>F2039*F2231</f>
        <v/>
      </c>
      <c r="T6263" s="14">
        <f>IF(F6262=24,SUM(D6263:F6452),"")</f>
        <v/>
      </c>
      <c r="U6263" s="14" t="n">
        <v>0</v>
      </c>
      <c r="V6263" s="14">
        <f>IF(T6263="","",T6263-U6263)</f>
        <v/>
      </c>
      <c r="AS6263" s="13" t="n"/>
      <c r="AT6263" s="13" t="n"/>
      <c r="AU6263" s="13" t="n"/>
    </row>
    <row r="6264">
      <c r="C6264" s="13" t="n">
        <v>47</v>
      </c>
      <c r="D6264" s="13">
        <f>D2040*D2232</f>
        <v/>
      </c>
      <c r="E6264" s="13">
        <f>E2040*E2232</f>
        <v/>
      </c>
      <c r="F6264" s="13">
        <f>F2040*F2232</f>
        <v/>
      </c>
      <c r="T6264" s="14">
        <f>IF(F6263=24,SUM(D6264:F6453),"")</f>
        <v/>
      </c>
      <c r="U6264" s="14" t="n">
        <v>0</v>
      </c>
      <c r="V6264" s="14">
        <f>IF(T6264="","",T6264-U6264)</f>
        <v/>
      </c>
      <c r="AS6264" s="13" t="n"/>
      <c r="AT6264" s="13" t="n"/>
      <c r="AU6264" s="13" t="n"/>
    </row>
    <row r="6265">
      <c r="C6265" s="13" t="n">
        <v>48</v>
      </c>
      <c r="D6265" s="13">
        <f>D2041*D2233</f>
        <v/>
      </c>
      <c r="E6265" s="13">
        <f>E2041*E2233</f>
        <v/>
      </c>
      <c r="F6265" s="13">
        <f>F2041*F2233</f>
        <v/>
      </c>
      <c r="T6265" s="14">
        <f>IF(F6264=24,SUM(D6265:F6454),"")</f>
        <v/>
      </c>
      <c r="U6265" s="14" t="n">
        <v>0</v>
      </c>
      <c r="V6265" s="14">
        <f>IF(T6265="","",T6265-U6265)</f>
        <v/>
      </c>
      <c r="AS6265" s="13" t="n"/>
      <c r="AT6265" s="13" t="n"/>
      <c r="AU6265" s="13" t="n"/>
    </row>
    <row r="6266">
      <c r="C6266" s="13" t="n">
        <v>49</v>
      </c>
      <c r="D6266" s="13">
        <f>D2042*D2234</f>
        <v/>
      </c>
      <c r="E6266" s="13">
        <f>E2042*E2234</f>
        <v/>
      </c>
      <c r="F6266" s="13">
        <f>F2042*F2234</f>
        <v/>
      </c>
      <c r="T6266" s="14">
        <f>IF(F6265=24,SUM(D6266:F6455),"")</f>
        <v/>
      </c>
      <c r="U6266" s="14" t="n">
        <v>0</v>
      </c>
      <c r="V6266" s="14">
        <f>IF(T6266="","",T6266-U6266)</f>
        <v/>
      </c>
      <c r="AS6266" s="13" t="n"/>
      <c r="AT6266" s="13" t="n"/>
      <c r="AU6266" s="13" t="n"/>
    </row>
    <row r="6267">
      <c r="C6267" s="13" t="n">
        <v>50</v>
      </c>
      <c r="D6267" s="13">
        <f>D2043*D2235</f>
        <v/>
      </c>
      <c r="E6267" s="13">
        <f>E2043*E2235</f>
        <v/>
      </c>
      <c r="F6267" s="13">
        <f>F2043*F2235</f>
        <v/>
      </c>
      <c r="T6267" s="14">
        <f>IF(F6266=24,SUM(D6267:F6456),"")</f>
        <v/>
      </c>
      <c r="U6267" s="14" t="n">
        <v>0</v>
      </c>
      <c r="V6267" s="14">
        <f>IF(T6267="","",T6267-U6267)</f>
        <v/>
      </c>
      <c r="AS6267" s="13" t="n"/>
      <c r="AT6267" s="13" t="n"/>
      <c r="AU6267" s="13" t="n"/>
    </row>
    <row r="6268">
      <c r="C6268" s="13" t="n">
        <v>51</v>
      </c>
      <c r="D6268" s="13">
        <f>D2044*D2236</f>
        <v/>
      </c>
      <c r="E6268" s="13">
        <f>E2044*E2236</f>
        <v/>
      </c>
      <c r="F6268" s="13">
        <f>F2044*F2236</f>
        <v/>
      </c>
      <c r="T6268" s="14">
        <f>IF(F6267=24,SUM(D6268:F6457),"")</f>
        <v/>
      </c>
      <c r="U6268" s="14" t="n">
        <v>0</v>
      </c>
      <c r="V6268" s="14">
        <f>IF(T6268="","",T6268-U6268)</f>
        <v/>
      </c>
      <c r="AS6268" s="13" t="n"/>
      <c r="AT6268" s="13" t="n"/>
      <c r="AU6268" s="13" t="n"/>
    </row>
    <row r="6269">
      <c r="C6269" s="13" t="n">
        <v>52</v>
      </c>
      <c r="D6269" s="13">
        <f>D2045*D2237</f>
        <v/>
      </c>
      <c r="E6269" s="13">
        <f>E2045*E2237</f>
        <v/>
      </c>
      <c r="F6269" s="13">
        <f>F2045*F2237</f>
        <v/>
      </c>
      <c r="T6269" s="14">
        <f>IF(F6268=24,SUM(D6269:F6458),"")</f>
        <v/>
      </c>
      <c r="U6269" s="14" t="n">
        <v>0</v>
      </c>
      <c r="V6269" s="14">
        <f>IF(T6269="","",T6269-U6269)</f>
        <v/>
      </c>
      <c r="AS6269" s="13" t="n"/>
      <c r="AT6269" s="13" t="n"/>
      <c r="AU6269" s="13" t="n"/>
    </row>
    <row r="6270">
      <c r="C6270" s="13" t="n">
        <v>53</v>
      </c>
      <c r="D6270" s="13">
        <f>D2046*D2238</f>
        <v/>
      </c>
      <c r="E6270" s="13">
        <f>E2046*E2238</f>
        <v/>
      </c>
      <c r="F6270" s="13">
        <f>F2046*F2238</f>
        <v/>
      </c>
      <c r="T6270" s="14">
        <f>IF(F6269=24,SUM(D6270:F6459),"")</f>
        <v/>
      </c>
      <c r="U6270" s="14" t="n">
        <v>0</v>
      </c>
      <c r="V6270" s="14">
        <f>IF(T6270="","",T6270-U6270)</f>
        <v/>
      </c>
      <c r="AS6270" s="13" t="n"/>
      <c r="AT6270" s="13" t="n"/>
      <c r="AU6270" s="13" t="n"/>
    </row>
    <row r="6271">
      <c r="C6271" s="13" t="n">
        <v>54</v>
      </c>
      <c r="D6271" s="13">
        <f>D2047*D2239</f>
        <v/>
      </c>
      <c r="E6271" s="13">
        <f>E2047*E2239</f>
        <v/>
      </c>
      <c r="F6271" s="13">
        <f>F2047*F2239</f>
        <v/>
      </c>
      <c r="T6271" s="14">
        <f>IF(F6270=24,SUM(D6271:F6460),"")</f>
        <v/>
      </c>
      <c r="U6271" s="14" t="n">
        <v>0</v>
      </c>
      <c r="V6271" s="14">
        <f>IF(T6271="","",T6271-U6271)</f>
        <v/>
      </c>
      <c r="AS6271" s="13" t="n"/>
      <c r="AT6271" s="13" t="n"/>
      <c r="AU6271" s="13" t="n"/>
    </row>
    <row r="6272">
      <c r="C6272" s="13" t="n">
        <v>55</v>
      </c>
      <c r="D6272" s="13">
        <f>D2048*D2240</f>
        <v/>
      </c>
      <c r="E6272" s="13">
        <f>E2048*E2240</f>
        <v/>
      </c>
      <c r="F6272" s="13">
        <f>F2048*F2240</f>
        <v/>
      </c>
      <c r="T6272" s="14">
        <f>IF(F6271=24,SUM(D6272:F6461),"")</f>
        <v/>
      </c>
      <c r="U6272" s="14" t="n">
        <v>0</v>
      </c>
      <c r="V6272" s="14">
        <f>IF(T6272="","",T6272-U6272)</f>
        <v/>
      </c>
      <c r="AS6272" s="13" t="n"/>
      <c r="AT6272" s="13" t="n"/>
      <c r="AU6272" s="13" t="n"/>
    </row>
    <row r="6273">
      <c r="C6273" s="13" t="n">
        <v>56</v>
      </c>
      <c r="D6273" s="13">
        <f>D2049*D2241</f>
        <v/>
      </c>
      <c r="E6273" s="13">
        <f>E2049*E2241</f>
        <v/>
      </c>
      <c r="F6273" s="13">
        <f>F2049*F2241</f>
        <v/>
      </c>
      <c r="T6273" s="14">
        <f>IF(F6272=24,SUM(D6273:F6462),"")</f>
        <v/>
      </c>
      <c r="U6273" s="14" t="n">
        <v>0</v>
      </c>
      <c r="V6273" s="14">
        <f>IF(T6273="","",T6273-U6273)</f>
        <v/>
      </c>
      <c r="AS6273" s="13" t="n"/>
      <c r="AT6273" s="13" t="n"/>
      <c r="AU6273" s="13" t="n"/>
    </row>
    <row r="6274">
      <c r="C6274" s="13" t="n">
        <v>57</v>
      </c>
      <c r="D6274" s="13">
        <f>D2050*D2242</f>
        <v/>
      </c>
      <c r="E6274" s="13">
        <f>E2050*E2242</f>
        <v/>
      </c>
      <c r="F6274" s="13">
        <f>F2050*F2242</f>
        <v/>
      </c>
      <c r="T6274" s="14">
        <f>IF(F6273=24,SUM(D6274:F6463),"")</f>
        <v/>
      </c>
      <c r="U6274" s="14" t="n">
        <v>0</v>
      </c>
      <c r="V6274" s="14">
        <f>IF(T6274="","",T6274-U6274)</f>
        <v/>
      </c>
      <c r="AS6274" s="13" t="n"/>
      <c r="AT6274" s="13" t="n"/>
      <c r="AU6274" s="13" t="n"/>
    </row>
    <row r="6275">
      <c r="C6275" s="13" t="n">
        <v>58</v>
      </c>
      <c r="D6275" s="13">
        <f>D2051*D2243</f>
        <v/>
      </c>
      <c r="E6275" s="13">
        <f>E2051*E2243</f>
        <v/>
      </c>
      <c r="F6275" s="13">
        <f>F2051*F2243</f>
        <v/>
      </c>
      <c r="T6275" s="14">
        <f>IF(F6274=24,SUM(D6275:F6464),"")</f>
        <v/>
      </c>
      <c r="U6275" s="14" t="n">
        <v>0</v>
      </c>
      <c r="V6275" s="14">
        <f>IF(T6275="","",T6275-U6275)</f>
        <v/>
      </c>
      <c r="AS6275" s="13" t="n"/>
      <c r="AT6275" s="13" t="n"/>
      <c r="AU6275" s="13" t="n"/>
    </row>
    <row r="6276">
      <c r="C6276" s="13" t="n">
        <v>59</v>
      </c>
      <c r="D6276" s="13">
        <f>D2052*D2244</f>
        <v/>
      </c>
      <c r="E6276" s="13">
        <f>E2052*E2244</f>
        <v/>
      </c>
      <c r="F6276" s="13">
        <f>F2052*F2244</f>
        <v/>
      </c>
      <c r="T6276" s="14">
        <f>IF(F6275=24,SUM(D6276:F6465),"")</f>
        <v/>
      </c>
      <c r="U6276" s="14" t="n">
        <v>0</v>
      </c>
      <c r="V6276" s="14">
        <f>IF(T6276="","",T6276-U6276)</f>
        <v/>
      </c>
      <c r="AS6276" s="13" t="n"/>
      <c r="AT6276" s="13" t="n"/>
      <c r="AU6276" s="13" t="n"/>
    </row>
    <row r="6277">
      <c r="C6277" s="13" t="n">
        <v>60</v>
      </c>
      <c r="D6277" s="13">
        <f>D2053*D2245</f>
        <v/>
      </c>
      <c r="E6277" s="13">
        <f>E2053*E2245</f>
        <v/>
      </c>
      <c r="F6277" s="13">
        <f>F2053*F2245</f>
        <v/>
      </c>
      <c r="T6277" s="14">
        <f>IF(F6276=24,SUM(D6277:F6466),"")</f>
        <v/>
      </c>
      <c r="U6277" s="14" t="n">
        <v>0</v>
      </c>
      <c r="V6277" s="14">
        <f>IF(T6277="","",T6277-U6277)</f>
        <v/>
      </c>
      <c r="AS6277" s="13" t="n"/>
      <c r="AT6277" s="13" t="n"/>
      <c r="AU6277" s="13" t="n"/>
    </row>
    <row r="6278">
      <c r="C6278" s="13" t="n">
        <v>61</v>
      </c>
      <c r="D6278" s="13">
        <f>D2054*D2246</f>
        <v/>
      </c>
      <c r="E6278" s="13">
        <f>E2054*E2246</f>
        <v/>
      </c>
      <c r="F6278" s="13">
        <f>F2054*F2246</f>
        <v/>
      </c>
      <c r="T6278" s="14">
        <f>IF(F6277=24,SUM(D6278:F6467),"")</f>
        <v/>
      </c>
      <c r="U6278" s="14" t="n">
        <v>0</v>
      </c>
      <c r="V6278" s="14">
        <f>IF(T6278="","",T6278-U6278)</f>
        <v/>
      </c>
      <c r="AS6278" s="13" t="n"/>
      <c r="AT6278" s="13" t="n"/>
      <c r="AU6278" s="13" t="n"/>
    </row>
    <row r="6279">
      <c r="C6279" s="13" t="n">
        <v>62</v>
      </c>
      <c r="D6279" s="13">
        <f>D2055*D2247</f>
        <v/>
      </c>
      <c r="E6279" s="13">
        <f>E2055*E2247</f>
        <v/>
      </c>
      <c r="F6279" s="13">
        <f>F2055*F2247</f>
        <v/>
      </c>
      <c r="T6279" s="14">
        <f>IF(F6278=24,SUM(D6279:F6468),"")</f>
        <v/>
      </c>
      <c r="U6279" s="14" t="n">
        <v>0</v>
      </c>
      <c r="V6279" s="14">
        <f>IF(T6279="","",T6279-U6279)</f>
        <v/>
      </c>
      <c r="AS6279" s="13" t="n"/>
      <c r="AT6279" s="13" t="n"/>
      <c r="AU6279" s="13" t="n"/>
    </row>
    <row r="6280">
      <c r="C6280" s="13" t="n">
        <v>63</v>
      </c>
      <c r="D6280" s="13">
        <f>D2056*D2248</f>
        <v/>
      </c>
      <c r="E6280" s="13">
        <f>E2056*E2248</f>
        <v/>
      </c>
      <c r="F6280" s="13">
        <f>F2056*F2248</f>
        <v/>
      </c>
      <c r="T6280" s="14">
        <f>IF(F6279=24,SUM(D6280:F6469),"")</f>
        <v/>
      </c>
      <c r="U6280" s="14" t="n">
        <v>0</v>
      </c>
      <c r="V6280" s="14">
        <f>IF(T6280="","",T6280-U6280)</f>
        <v/>
      </c>
      <c r="AS6280" s="13" t="n"/>
      <c r="AT6280" s="13" t="n"/>
      <c r="AU6280" s="13" t="n"/>
    </row>
    <row r="6281">
      <c r="C6281" s="13" t="n">
        <v>64</v>
      </c>
      <c r="D6281" s="13">
        <f>D2057*D2249</f>
        <v/>
      </c>
      <c r="E6281" s="13">
        <f>E2057*E2249</f>
        <v/>
      </c>
      <c r="F6281" s="13">
        <f>F2057*F2249</f>
        <v/>
      </c>
      <c r="T6281" s="14">
        <f>IF(F6280=24,SUM(D6281:F6470),"")</f>
        <v/>
      </c>
      <c r="U6281" s="14" t="n">
        <v>0</v>
      </c>
      <c r="V6281" s="14">
        <f>IF(T6281="","",T6281-U6281)</f>
        <v/>
      </c>
      <c r="AS6281" s="13" t="n"/>
      <c r="AT6281" s="13" t="n"/>
      <c r="AU6281" s="13" t="n"/>
    </row>
    <row r="6282">
      <c r="C6282" s="13" t="n">
        <v>65</v>
      </c>
      <c r="D6282" s="13">
        <f>D2058*D2250</f>
        <v/>
      </c>
      <c r="E6282" s="13">
        <f>E2058*E2250</f>
        <v/>
      </c>
      <c r="F6282" s="13">
        <f>F2058*F2250</f>
        <v/>
      </c>
      <c r="T6282" s="14">
        <f>IF(F6281=24,SUM(D6282:F6471),"")</f>
        <v/>
      </c>
      <c r="U6282" s="14" t="n">
        <v>0</v>
      </c>
      <c r="V6282" s="14">
        <f>IF(T6282="","",T6282-U6282)</f>
        <v/>
      </c>
      <c r="AS6282" s="13" t="n"/>
      <c r="AT6282" s="13" t="n"/>
      <c r="AU6282" s="13" t="n"/>
    </row>
    <row r="6283">
      <c r="C6283" s="13" t="n">
        <v>66</v>
      </c>
      <c r="D6283" s="13">
        <f>D2059*D2251</f>
        <v/>
      </c>
      <c r="E6283" s="13">
        <f>E2059*E2251</f>
        <v/>
      </c>
      <c r="F6283" s="13">
        <f>F2059*F2251</f>
        <v/>
      </c>
      <c r="T6283" s="14">
        <f>IF(F6282=24,SUM(D6283:F6472),"")</f>
        <v/>
      </c>
      <c r="U6283" s="14" t="n">
        <v>0</v>
      </c>
      <c r="V6283" s="14">
        <f>IF(T6283="","",T6283-U6283)</f>
        <v/>
      </c>
      <c r="AS6283" s="13" t="n"/>
      <c r="AT6283" s="13" t="n"/>
      <c r="AU6283" s="13" t="n"/>
    </row>
    <row r="6284">
      <c r="C6284" s="13" t="n">
        <v>67</v>
      </c>
      <c r="D6284" s="13">
        <f>D2060*D2252</f>
        <v/>
      </c>
      <c r="E6284" s="13">
        <f>E2060*E2252</f>
        <v/>
      </c>
      <c r="F6284" s="13">
        <f>F2060*F2252</f>
        <v/>
      </c>
      <c r="T6284" s="14">
        <f>IF(F6283=24,SUM(D6284:F6473),"")</f>
        <v/>
      </c>
      <c r="U6284" s="14" t="n">
        <v>0</v>
      </c>
      <c r="V6284" s="14">
        <f>IF(T6284="","",T6284-U6284)</f>
        <v/>
      </c>
      <c r="AS6284" s="13" t="n"/>
      <c r="AT6284" s="13" t="n"/>
      <c r="AU6284" s="13" t="n"/>
    </row>
    <row r="6285">
      <c r="C6285" s="13" t="n">
        <v>68</v>
      </c>
      <c r="D6285" s="13">
        <f>D2061*D2253</f>
        <v/>
      </c>
      <c r="E6285" s="13">
        <f>E2061*E2253</f>
        <v/>
      </c>
      <c r="F6285" s="13">
        <f>F2061*F2253</f>
        <v/>
      </c>
      <c r="T6285" s="14">
        <f>IF(F6284=24,SUM(D6285:F6474),"")</f>
        <v/>
      </c>
      <c r="U6285" s="14" t="n">
        <v>0</v>
      </c>
      <c r="V6285" s="14">
        <f>IF(T6285="","",T6285-U6285)</f>
        <v/>
      </c>
      <c r="AS6285" s="13" t="n"/>
      <c r="AT6285" s="13" t="n"/>
      <c r="AU6285" s="13" t="n"/>
    </row>
    <row r="6286">
      <c r="C6286" s="13" t="n">
        <v>69</v>
      </c>
      <c r="D6286" s="13">
        <f>D2062*D2254</f>
        <v/>
      </c>
      <c r="E6286" s="13">
        <f>E2062*E2254</f>
        <v/>
      </c>
      <c r="F6286" s="13">
        <f>F2062*F2254</f>
        <v/>
      </c>
      <c r="T6286" s="14">
        <f>IF(F6285=24,SUM(D6286:F6475),"")</f>
        <v/>
      </c>
      <c r="U6286" s="14" t="n">
        <v>0</v>
      </c>
      <c r="V6286" s="14">
        <f>IF(T6286="","",T6286-U6286)</f>
        <v/>
      </c>
      <c r="AS6286" s="13" t="n"/>
      <c r="AT6286" s="13" t="n"/>
      <c r="AU6286" s="13" t="n"/>
    </row>
    <row r="6287">
      <c r="C6287" s="13" t="n">
        <v>70</v>
      </c>
      <c r="D6287" s="13">
        <f>D2063*D2255</f>
        <v/>
      </c>
      <c r="E6287" s="13">
        <f>E2063*E2255</f>
        <v/>
      </c>
      <c r="F6287" s="13">
        <f>F2063*F2255</f>
        <v/>
      </c>
      <c r="T6287" s="14">
        <f>IF(F6286=24,SUM(D6287:F6476),"")</f>
        <v/>
      </c>
      <c r="U6287" s="14" t="n">
        <v>0</v>
      </c>
      <c r="V6287" s="14">
        <f>IF(T6287="","",T6287-U6287)</f>
        <v/>
      </c>
      <c r="AS6287" s="13" t="n"/>
      <c r="AT6287" s="13" t="n"/>
      <c r="AU6287" s="13" t="n"/>
    </row>
    <row r="6288">
      <c r="C6288" s="13" t="n">
        <v>71</v>
      </c>
      <c r="D6288" s="13">
        <f>D2064*D2256</f>
        <v/>
      </c>
      <c r="E6288" s="13">
        <f>E2064*E2256</f>
        <v/>
      </c>
      <c r="F6288" s="13">
        <f>F2064*F2256</f>
        <v/>
      </c>
      <c r="T6288" s="14">
        <f>IF(F6287=24,SUM(D6288:F6477),"")</f>
        <v/>
      </c>
      <c r="U6288" s="14" t="n">
        <v>0</v>
      </c>
      <c r="V6288" s="14">
        <f>IF(T6288="","",T6288-U6288)</f>
        <v/>
      </c>
      <c r="AS6288" s="13" t="n"/>
      <c r="AT6288" s="13" t="n"/>
      <c r="AU6288" s="13" t="n"/>
    </row>
    <row r="6289">
      <c r="C6289" s="13" t="n">
        <v>72</v>
      </c>
      <c r="D6289" s="13">
        <f>D2065*D2257</f>
        <v/>
      </c>
      <c r="E6289" s="13">
        <f>E2065*E2257</f>
        <v/>
      </c>
      <c r="F6289" s="13">
        <f>F2065*F2257</f>
        <v/>
      </c>
      <c r="T6289" s="14">
        <f>IF(F6288=24,SUM(D6289:F6478),"")</f>
        <v/>
      </c>
      <c r="U6289" s="14" t="n">
        <v>0</v>
      </c>
      <c r="V6289" s="14">
        <f>IF(T6289="","",T6289-U6289)</f>
        <v/>
      </c>
      <c r="AS6289" s="13" t="n"/>
      <c r="AT6289" s="13" t="n"/>
      <c r="AU6289" s="13" t="n"/>
    </row>
    <row r="6290">
      <c r="C6290" s="13" t="n">
        <v>73</v>
      </c>
      <c r="D6290" s="13">
        <f>D2066*D2258</f>
        <v/>
      </c>
      <c r="E6290" s="13">
        <f>E2066*E2258</f>
        <v/>
      </c>
      <c r="F6290" s="13">
        <f>F2066*F2258</f>
        <v/>
      </c>
      <c r="T6290" s="14">
        <f>IF(F6289=24,SUM(D6290:F6479),"")</f>
        <v/>
      </c>
      <c r="U6290" s="14" t="n">
        <v>0</v>
      </c>
      <c r="V6290" s="14">
        <f>IF(T6290="","",T6290-U6290)</f>
        <v/>
      </c>
      <c r="AS6290" s="13" t="n"/>
      <c r="AT6290" s="13" t="n"/>
      <c r="AU6290" s="13" t="n"/>
    </row>
    <row r="6291">
      <c r="C6291" s="13" t="n">
        <v>74</v>
      </c>
      <c r="D6291" s="13">
        <f>D2067*D2259</f>
        <v/>
      </c>
      <c r="E6291" s="13">
        <f>E2067*E2259</f>
        <v/>
      </c>
      <c r="F6291" s="13">
        <f>F2067*F2259</f>
        <v/>
      </c>
      <c r="T6291" s="14">
        <f>IF(F6290=24,SUM(D6291:F6480),"")</f>
        <v/>
      </c>
      <c r="U6291" s="14" t="n">
        <v>0</v>
      </c>
      <c r="V6291" s="14">
        <f>IF(T6291="","",T6291-U6291)</f>
        <v/>
      </c>
      <c r="AS6291" s="13" t="n"/>
      <c r="AT6291" s="13" t="n"/>
      <c r="AU6291" s="13" t="n"/>
    </row>
    <row r="6292">
      <c r="C6292" s="13" t="n">
        <v>75</v>
      </c>
      <c r="D6292" s="13">
        <f>D2068*D2260</f>
        <v/>
      </c>
      <c r="E6292" s="13">
        <f>E2068*E2260</f>
        <v/>
      </c>
      <c r="F6292" s="13">
        <f>F2068*F2260</f>
        <v/>
      </c>
      <c r="T6292" s="14">
        <f>IF(F6291=24,SUM(D6292:F6481),"")</f>
        <v/>
      </c>
      <c r="U6292" s="14" t="n">
        <v>0</v>
      </c>
      <c r="V6292" s="14">
        <f>IF(T6292="","",T6292-U6292)</f>
        <v/>
      </c>
      <c r="AS6292" s="13" t="n"/>
      <c r="AT6292" s="13" t="n"/>
      <c r="AU6292" s="13" t="n"/>
    </row>
    <row r="6293">
      <c r="C6293" s="13" t="n">
        <v>76</v>
      </c>
      <c r="D6293" s="13">
        <f>D2069*D2261</f>
        <v/>
      </c>
      <c r="E6293" s="13">
        <f>E2069*E2261</f>
        <v/>
      </c>
      <c r="F6293" s="13">
        <f>F2069*F2261</f>
        <v/>
      </c>
      <c r="T6293" s="14">
        <f>IF(F6292=24,SUM(D6293:F6482),"")</f>
        <v/>
      </c>
      <c r="U6293" s="14" t="n">
        <v>0</v>
      </c>
      <c r="V6293" s="14">
        <f>IF(T6293="","",T6293-U6293)</f>
        <v/>
      </c>
      <c r="AS6293" s="13" t="n"/>
      <c r="AT6293" s="13" t="n"/>
      <c r="AU6293" s="13" t="n"/>
    </row>
    <row r="6294">
      <c r="C6294" s="13" t="n">
        <v>77</v>
      </c>
      <c r="D6294" s="13">
        <f>D2070*D2262</f>
        <v/>
      </c>
      <c r="E6294" s="13">
        <f>E2070*E2262</f>
        <v/>
      </c>
      <c r="F6294" s="13">
        <f>F2070*F2262</f>
        <v/>
      </c>
      <c r="T6294" s="14">
        <f>IF(F6293=24,SUM(D6294:F6483),"")</f>
        <v/>
      </c>
      <c r="U6294" s="14" t="n">
        <v>0</v>
      </c>
      <c r="V6294" s="14">
        <f>IF(T6294="","",T6294-U6294)</f>
        <v/>
      </c>
      <c r="AS6294" s="13" t="n"/>
      <c r="AT6294" s="13" t="n"/>
      <c r="AU6294" s="13" t="n"/>
    </row>
    <row r="6295">
      <c r="C6295" s="13" t="n">
        <v>78</v>
      </c>
      <c r="D6295" s="13">
        <f>D2071*D2263</f>
        <v/>
      </c>
      <c r="E6295" s="13">
        <f>E2071*E2263</f>
        <v/>
      </c>
      <c r="F6295" s="13">
        <f>F2071*F2263</f>
        <v/>
      </c>
      <c r="T6295" s="14">
        <f>IF(F6294=24,SUM(D6295:F6484),"")</f>
        <v/>
      </c>
      <c r="U6295" s="14" t="n">
        <v>0</v>
      </c>
      <c r="V6295" s="14">
        <f>IF(T6295="","",T6295-U6295)</f>
        <v/>
      </c>
      <c r="AS6295" s="13" t="n"/>
      <c r="AT6295" s="13" t="n"/>
      <c r="AU6295" s="13" t="n"/>
    </row>
    <row r="6296">
      <c r="C6296" s="13" t="n">
        <v>79</v>
      </c>
      <c r="D6296" s="13">
        <f>D2072*D2264</f>
        <v/>
      </c>
      <c r="E6296" s="13">
        <f>E2072*E2264</f>
        <v/>
      </c>
      <c r="F6296" s="13">
        <f>F2072*F2264</f>
        <v/>
      </c>
      <c r="T6296" s="14">
        <f>IF(F6295=24,SUM(D6296:F6485),"")</f>
        <v/>
      </c>
      <c r="U6296" s="14" t="n">
        <v>0</v>
      </c>
      <c r="V6296" s="14">
        <f>IF(T6296="","",T6296-U6296)</f>
        <v/>
      </c>
      <c r="AS6296" s="13" t="n"/>
      <c r="AT6296" s="13" t="n"/>
      <c r="AU6296" s="13" t="n"/>
    </row>
    <row r="6297">
      <c r="C6297" s="13" t="n">
        <v>80</v>
      </c>
      <c r="D6297" s="13">
        <f>D2073*D2265</f>
        <v/>
      </c>
      <c r="E6297" s="13">
        <f>E2073*E2265</f>
        <v/>
      </c>
      <c r="F6297" s="13">
        <f>F2073*F2265</f>
        <v/>
      </c>
      <c r="T6297" s="14">
        <f>IF(F6296=24,SUM(D6297:F6486),"")</f>
        <v/>
      </c>
      <c r="U6297" s="14" t="n">
        <v>0</v>
      </c>
      <c r="V6297" s="14">
        <f>IF(T6297="","",T6297-U6297)</f>
        <v/>
      </c>
      <c r="AS6297" s="13" t="n"/>
      <c r="AT6297" s="13" t="n"/>
      <c r="AU6297" s="13" t="n"/>
    </row>
    <row r="6298">
      <c r="C6298" s="13" t="n">
        <v>81</v>
      </c>
      <c r="D6298" s="13">
        <f>D2074*D2266</f>
        <v/>
      </c>
      <c r="E6298" s="13">
        <f>E2074*E2266</f>
        <v/>
      </c>
      <c r="F6298" s="13">
        <f>F2074*F2266</f>
        <v/>
      </c>
      <c r="T6298" s="14">
        <f>IF(F6297=24,SUM(D6298:F6487),"")</f>
        <v/>
      </c>
      <c r="U6298" s="14" t="n">
        <v>0</v>
      </c>
      <c r="V6298" s="14">
        <f>IF(T6298="","",T6298-U6298)</f>
        <v/>
      </c>
      <c r="AS6298" s="13" t="n"/>
      <c r="AT6298" s="13" t="n"/>
      <c r="AU6298" s="13" t="n"/>
    </row>
    <row r="6299">
      <c r="C6299" s="13" t="n">
        <v>82</v>
      </c>
      <c r="D6299" s="13">
        <f>D2075*D2267</f>
        <v/>
      </c>
      <c r="E6299" s="13">
        <f>E2075*E2267</f>
        <v/>
      </c>
      <c r="F6299" s="13">
        <f>F2075*F2267</f>
        <v/>
      </c>
      <c r="T6299" s="14">
        <f>IF(F6298=24,SUM(D6299:F6488),"")</f>
        <v/>
      </c>
      <c r="U6299" s="14" t="n">
        <v>0</v>
      </c>
      <c r="V6299" s="14">
        <f>IF(T6299="","",T6299-U6299)</f>
        <v/>
      </c>
      <c r="AS6299" s="13" t="n"/>
      <c r="AT6299" s="13" t="n"/>
      <c r="AU6299" s="13" t="n"/>
    </row>
    <row r="6300">
      <c r="C6300" s="13" t="n">
        <v>83</v>
      </c>
      <c r="D6300" s="13">
        <f>D2076*D2268</f>
        <v/>
      </c>
      <c r="E6300" s="13">
        <f>E2076*E2268</f>
        <v/>
      </c>
      <c r="F6300" s="13">
        <f>F2076*F2268</f>
        <v/>
      </c>
      <c r="T6300" s="14">
        <f>IF(F6299=24,SUM(D6300:F6489),"")</f>
        <v/>
      </c>
      <c r="U6300" s="14" t="n">
        <v>0</v>
      </c>
      <c r="V6300" s="14">
        <f>IF(T6300="","",T6300-U6300)</f>
        <v/>
      </c>
      <c r="AS6300" s="13" t="n"/>
      <c r="AT6300" s="13" t="n"/>
      <c r="AU6300" s="13" t="n"/>
    </row>
    <row r="6301">
      <c r="C6301" s="13" t="n">
        <v>84</v>
      </c>
      <c r="D6301" s="13">
        <f>D2077*D2269</f>
        <v/>
      </c>
      <c r="E6301" s="13">
        <f>E2077*E2269</f>
        <v/>
      </c>
      <c r="F6301" s="13">
        <f>F2077*F2269</f>
        <v/>
      </c>
      <c r="T6301" s="14">
        <f>IF(F6300=24,SUM(D6301:F6490),"")</f>
        <v/>
      </c>
      <c r="U6301" s="14" t="n">
        <v>0</v>
      </c>
      <c r="V6301" s="14">
        <f>IF(T6301="","",T6301-U6301)</f>
        <v/>
      </c>
      <c r="AS6301" s="13" t="n"/>
      <c r="AT6301" s="13" t="n"/>
      <c r="AU6301" s="13" t="n"/>
    </row>
    <row r="6302">
      <c r="C6302" s="13" t="n">
        <v>85</v>
      </c>
      <c r="D6302" s="13">
        <f>D2078*D2270</f>
        <v/>
      </c>
      <c r="E6302" s="13">
        <f>E2078*E2270</f>
        <v/>
      </c>
      <c r="F6302" s="13">
        <f>F2078*F2270</f>
        <v/>
      </c>
      <c r="T6302" s="14">
        <f>IF(F6301=24,SUM(D6302:F6491),"")</f>
        <v/>
      </c>
      <c r="U6302" s="14" t="n">
        <v>0</v>
      </c>
      <c r="V6302" s="14">
        <f>IF(T6302="","",T6302-U6302)</f>
        <v/>
      </c>
      <c r="AS6302" s="13" t="n"/>
      <c r="AT6302" s="13" t="n"/>
      <c r="AU6302" s="13" t="n"/>
    </row>
    <row r="6303">
      <c r="C6303" s="13" t="n">
        <v>86</v>
      </c>
      <c r="D6303" s="13">
        <f>D2079*D2271</f>
        <v/>
      </c>
      <c r="E6303" s="13">
        <f>E2079*E2271</f>
        <v/>
      </c>
      <c r="F6303" s="13">
        <f>F2079*F2271</f>
        <v/>
      </c>
      <c r="T6303" s="14">
        <f>IF(F6302=24,SUM(D6303:F6492),"")</f>
        <v/>
      </c>
      <c r="U6303" s="14" t="n">
        <v>0</v>
      </c>
      <c r="V6303" s="14">
        <f>IF(T6303="","",T6303-U6303)</f>
        <v/>
      </c>
      <c r="AS6303" s="13" t="n"/>
      <c r="AT6303" s="13" t="n"/>
      <c r="AU6303" s="13" t="n"/>
    </row>
    <row r="6304">
      <c r="C6304" s="13" t="n">
        <v>87</v>
      </c>
      <c r="D6304" s="13">
        <f>D2080*D2272</f>
        <v/>
      </c>
      <c r="E6304" s="13">
        <f>E2080*E2272</f>
        <v/>
      </c>
      <c r="F6304" s="13">
        <f>F2080*F2272</f>
        <v/>
      </c>
      <c r="T6304" s="14">
        <f>IF(F6303=24,SUM(D6304:F6493),"")</f>
        <v/>
      </c>
      <c r="U6304" s="14" t="n">
        <v>0</v>
      </c>
      <c r="V6304" s="14">
        <f>IF(T6304="","",T6304-U6304)</f>
        <v/>
      </c>
      <c r="AS6304" s="13" t="n"/>
      <c r="AT6304" s="13" t="n"/>
      <c r="AU6304" s="13" t="n"/>
    </row>
    <row r="6305">
      <c r="C6305" s="13" t="n">
        <v>88</v>
      </c>
      <c r="D6305" s="13">
        <f>D2081*D2273</f>
        <v/>
      </c>
      <c r="E6305" s="13">
        <f>E2081*E2273</f>
        <v/>
      </c>
      <c r="F6305" s="13">
        <f>F2081*F2273</f>
        <v/>
      </c>
      <c r="T6305" s="14">
        <f>IF(F6304=24,SUM(D6305:F6494),"")</f>
        <v/>
      </c>
      <c r="U6305" s="14" t="n">
        <v>0</v>
      </c>
      <c r="V6305" s="14">
        <f>IF(T6305="","",T6305-U6305)</f>
        <v/>
      </c>
      <c r="AS6305" s="13" t="n"/>
      <c r="AT6305" s="13" t="n"/>
      <c r="AU6305" s="13" t="n"/>
    </row>
    <row r="6306">
      <c r="C6306" s="13" t="n">
        <v>89</v>
      </c>
      <c r="D6306" s="13">
        <f>D2082*D2274</f>
        <v/>
      </c>
      <c r="E6306" s="13">
        <f>E2082*E2274</f>
        <v/>
      </c>
      <c r="F6306" s="13">
        <f>F2082*F2274</f>
        <v/>
      </c>
      <c r="T6306" s="14">
        <f>IF(F6305=24,SUM(D6306:F6495),"")</f>
        <v/>
      </c>
      <c r="U6306" s="14" t="n">
        <v>0</v>
      </c>
      <c r="V6306" s="14">
        <f>IF(T6306="","",T6306-U6306)</f>
        <v/>
      </c>
      <c r="AS6306" s="13" t="n"/>
      <c r="AT6306" s="13" t="n"/>
      <c r="AU6306" s="13" t="n"/>
    </row>
    <row r="6307">
      <c r="C6307" s="13" t="n">
        <v>90</v>
      </c>
      <c r="D6307" s="13">
        <f>D2083*D2275</f>
        <v/>
      </c>
      <c r="E6307" s="13">
        <f>E2083*E2275</f>
        <v/>
      </c>
      <c r="F6307" s="13">
        <f>F2083*F2275</f>
        <v/>
      </c>
      <c r="T6307" s="14">
        <f>IF(F6306=24,SUM(D6307:F6496),"")</f>
        <v/>
      </c>
      <c r="U6307" s="14" t="n">
        <v>0</v>
      </c>
      <c r="V6307" s="14">
        <f>IF(T6307="","",T6307-U6307)</f>
        <v/>
      </c>
      <c r="AS6307" s="13" t="n"/>
      <c r="AT6307" s="13" t="n"/>
      <c r="AU6307" s="13" t="n"/>
    </row>
    <row r="6308">
      <c r="C6308" s="13" t="n">
        <v>91</v>
      </c>
      <c r="D6308" s="13">
        <f>D2084*D2276</f>
        <v/>
      </c>
      <c r="E6308" s="13">
        <f>E2084*E2276</f>
        <v/>
      </c>
      <c r="F6308" s="13">
        <f>F2084*F2276</f>
        <v/>
      </c>
      <c r="T6308" s="14">
        <f>IF(F6307=24,SUM(D6308:F6497),"")</f>
        <v/>
      </c>
      <c r="U6308" s="14" t="n">
        <v>0</v>
      </c>
      <c r="V6308" s="14">
        <f>IF(T6308="","",T6308-U6308)</f>
        <v/>
      </c>
      <c r="AS6308" s="13" t="n"/>
      <c r="AT6308" s="13" t="n"/>
      <c r="AU6308" s="13" t="n"/>
    </row>
    <row r="6309">
      <c r="C6309" s="13" t="n">
        <v>92</v>
      </c>
      <c r="D6309" s="13">
        <f>D2085*D2277</f>
        <v/>
      </c>
      <c r="E6309" s="13">
        <f>E2085*E2277</f>
        <v/>
      </c>
      <c r="F6309" s="13">
        <f>F2085*F2277</f>
        <v/>
      </c>
      <c r="T6309" s="14">
        <f>IF(F6308=24,SUM(D6309:F6498),"")</f>
        <v/>
      </c>
      <c r="U6309" s="14" t="n">
        <v>0</v>
      </c>
      <c r="V6309" s="14">
        <f>IF(T6309="","",T6309-U6309)</f>
        <v/>
      </c>
      <c r="AS6309" s="13" t="n"/>
      <c r="AT6309" s="13" t="n"/>
      <c r="AU6309" s="13" t="n"/>
    </row>
    <row r="6310">
      <c r="C6310" s="13" t="n">
        <v>93</v>
      </c>
      <c r="D6310" s="13">
        <f>D2086*D2278</f>
        <v/>
      </c>
      <c r="E6310" s="13">
        <f>E2086*E2278</f>
        <v/>
      </c>
      <c r="F6310" s="13">
        <f>F2086*F2278</f>
        <v/>
      </c>
      <c r="T6310" s="14">
        <f>IF(F6309=24,SUM(D6310:F6499),"")</f>
        <v/>
      </c>
      <c r="U6310" s="14" t="n">
        <v>0</v>
      </c>
      <c r="V6310" s="14">
        <f>IF(T6310="","",T6310-U6310)</f>
        <v/>
      </c>
      <c r="AS6310" s="13" t="n"/>
      <c r="AT6310" s="13" t="n"/>
      <c r="AU6310" s="13" t="n"/>
    </row>
    <row r="6311">
      <c r="C6311" s="13" t="n">
        <v>94</v>
      </c>
      <c r="D6311" s="13">
        <f>D2087*D2279</f>
        <v/>
      </c>
      <c r="E6311" s="13">
        <f>E2087*E2279</f>
        <v/>
      </c>
      <c r="F6311" s="13">
        <f>F2087*F2279</f>
        <v/>
      </c>
      <c r="T6311" s="14">
        <f>IF(F6310=24,SUM(D6311:F6500),"")</f>
        <v/>
      </c>
      <c r="U6311" s="14" t="n">
        <v>0</v>
      </c>
      <c r="V6311" s="14">
        <f>IF(T6311="","",T6311-U6311)</f>
        <v/>
      </c>
      <c r="AS6311" s="13" t="n"/>
      <c r="AT6311" s="13" t="n"/>
      <c r="AU6311" s="13" t="n"/>
    </row>
    <row r="6312">
      <c r="C6312" s="13" t="n">
        <v>95</v>
      </c>
      <c r="D6312" s="13">
        <f>D2088*D2280</f>
        <v/>
      </c>
      <c r="E6312" s="13">
        <f>E2088*E2280</f>
        <v/>
      </c>
      <c r="F6312" s="13">
        <f>F2088*F2280</f>
        <v/>
      </c>
      <c r="T6312" s="14">
        <f>IF(F6311=24,SUM(D6312:F6501),"")</f>
        <v/>
      </c>
      <c r="U6312" s="14" t="n">
        <v>0</v>
      </c>
      <c r="V6312" s="14">
        <f>IF(T6312="","",T6312-U6312)</f>
        <v/>
      </c>
      <c r="AS6312" s="13" t="n"/>
      <c r="AT6312" s="13" t="n"/>
      <c r="AU6312" s="13" t="n"/>
    </row>
    <row r="6313">
      <c r="C6313" s="13" t="n">
        <v>96</v>
      </c>
      <c r="D6313" s="13">
        <f>D2089*D2281</f>
        <v/>
      </c>
      <c r="E6313" s="13">
        <f>E2089*E2281</f>
        <v/>
      </c>
      <c r="F6313" s="13">
        <f>F2089*F2281</f>
        <v/>
      </c>
      <c r="T6313" s="14">
        <f>IF(F6312=24,SUM(D6313:F6502),"")</f>
        <v/>
      </c>
      <c r="U6313" s="14" t="n">
        <v>0</v>
      </c>
      <c r="V6313" s="14">
        <f>IF(T6313="","",T6313-U6313)</f>
        <v/>
      </c>
      <c r="AS6313" s="13" t="n"/>
      <c r="AT6313" s="13" t="n"/>
      <c r="AU6313" s="13" t="n"/>
    </row>
    <row r="6314">
      <c r="C6314" s="13" t="n">
        <v>97</v>
      </c>
      <c r="D6314" s="13">
        <f>D2090*D2282</f>
        <v/>
      </c>
      <c r="E6314" s="13">
        <f>E2090*E2282</f>
        <v/>
      </c>
      <c r="F6314" s="13">
        <f>F2090*F2282</f>
        <v/>
      </c>
      <c r="T6314" s="14">
        <f>IF(F6313=24,SUM(D6314:F6503),"")</f>
        <v/>
      </c>
      <c r="U6314" s="14" t="n">
        <v>0</v>
      </c>
      <c r="V6314" s="14">
        <f>IF(T6314="","",T6314-U6314)</f>
        <v/>
      </c>
      <c r="AS6314" s="13" t="n"/>
      <c r="AT6314" s="13" t="n"/>
      <c r="AU6314" s="13" t="n"/>
    </row>
    <row r="6315">
      <c r="C6315" s="13" t="n">
        <v>98</v>
      </c>
      <c r="D6315" s="13">
        <f>D2091*D2283</f>
        <v/>
      </c>
      <c r="E6315" s="13">
        <f>E2091*E2283</f>
        <v/>
      </c>
      <c r="F6315" s="13">
        <f>F2091*F2283</f>
        <v/>
      </c>
      <c r="T6315" s="14">
        <f>IF(F6314=24,SUM(D6315:F6504),"")</f>
        <v/>
      </c>
      <c r="U6315" s="14" t="n">
        <v>0</v>
      </c>
      <c r="V6315" s="14">
        <f>IF(T6315="","",T6315-U6315)</f>
        <v/>
      </c>
      <c r="AS6315" s="13" t="n"/>
      <c r="AT6315" s="13" t="n"/>
      <c r="AU6315" s="13" t="n"/>
    </row>
    <row r="6316">
      <c r="C6316" s="13" t="n">
        <v>99</v>
      </c>
      <c r="D6316" s="13">
        <f>D2092*D2284</f>
        <v/>
      </c>
      <c r="E6316" s="13">
        <f>E2092*E2284</f>
        <v/>
      </c>
      <c r="F6316" s="13">
        <f>F2092*F2284</f>
        <v/>
      </c>
      <c r="T6316" s="14">
        <f>IF(F6315=24,SUM(D6316:F6505),"")</f>
        <v/>
      </c>
      <c r="U6316" s="14" t="n">
        <v>0</v>
      </c>
      <c r="V6316" s="14">
        <f>IF(T6316="","",T6316-U6316)</f>
        <v/>
      </c>
      <c r="AS6316" s="13" t="n"/>
      <c r="AT6316" s="13" t="n"/>
      <c r="AU6316" s="13" t="n"/>
    </row>
    <row r="6317">
      <c r="C6317" s="13" t="n">
        <v>100</v>
      </c>
      <c r="D6317" s="13">
        <f>D2093*D2285</f>
        <v/>
      </c>
      <c r="E6317" s="13">
        <f>E2093*E2285</f>
        <v/>
      </c>
      <c r="F6317" s="13">
        <f>F2093*F2285</f>
        <v/>
      </c>
      <c r="T6317" s="14">
        <f>IF(F6316=24,SUM(D6317:F6506),"")</f>
        <v/>
      </c>
      <c r="U6317" s="14" t="n">
        <v>0</v>
      </c>
      <c r="V6317" s="14">
        <f>IF(T6317="","",T6317-U6317)</f>
        <v/>
      </c>
      <c r="AS6317" s="13" t="n"/>
      <c r="AT6317" s="13" t="n"/>
      <c r="AU6317" s="13" t="n"/>
    </row>
    <row r="6318">
      <c r="C6318" s="13" t="n">
        <v>101</v>
      </c>
      <c r="D6318" s="13">
        <f>D2094*D2286</f>
        <v/>
      </c>
      <c r="E6318" s="13">
        <f>E2094*E2286</f>
        <v/>
      </c>
      <c r="F6318" s="13">
        <f>F2094*F2286</f>
        <v/>
      </c>
      <c r="T6318" s="14">
        <f>IF(F6317=24,SUM(D6318:F6507),"")</f>
        <v/>
      </c>
      <c r="U6318" s="14" t="n">
        <v>0</v>
      </c>
      <c r="V6318" s="14">
        <f>IF(T6318="","",T6318-U6318)</f>
        <v/>
      </c>
      <c r="AS6318" s="13" t="n"/>
      <c r="AT6318" s="13" t="n"/>
      <c r="AU6318" s="13" t="n"/>
    </row>
    <row r="6319">
      <c r="C6319" s="13" t="n">
        <v>102</v>
      </c>
      <c r="D6319" s="13">
        <f>D2095*D2287</f>
        <v/>
      </c>
      <c r="E6319" s="13">
        <f>E2095*E2287</f>
        <v/>
      </c>
      <c r="F6319" s="13">
        <f>F2095*F2287</f>
        <v/>
      </c>
      <c r="T6319" s="14">
        <f>IF(F6318=24,SUM(D6319:F6508),"")</f>
        <v/>
      </c>
      <c r="U6319" s="14" t="n">
        <v>0</v>
      </c>
      <c r="V6319" s="14">
        <f>IF(T6319="","",T6319-U6319)</f>
        <v/>
      </c>
      <c r="AS6319" s="13" t="n"/>
      <c r="AT6319" s="13" t="n"/>
      <c r="AU6319" s="13" t="n"/>
    </row>
    <row r="6320">
      <c r="C6320" s="13" t="n">
        <v>103</v>
      </c>
      <c r="D6320" s="13">
        <f>D2096*D2288</f>
        <v/>
      </c>
      <c r="E6320" s="13">
        <f>E2096*E2288</f>
        <v/>
      </c>
      <c r="F6320" s="13">
        <f>F2096*F2288</f>
        <v/>
      </c>
      <c r="T6320" s="14">
        <f>IF(F6319=24,SUM(D6320:F6509),"")</f>
        <v/>
      </c>
      <c r="U6320" s="14" t="n">
        <v>0</v>
      </c>
      <c r="V6320" s="14">
        <f>IF(T6320="","",T6320-U6320)</f>
        <v/>
      </c>
      <c r="AS6320" s="13" t="n"/>
      <c r="AT6320" s="13" t="n"/>
      <c r="AU6320" s="13" t="n"/>
    </row>
    <row r="6321">
      <c r="C6321" s="13" t="n">
        <v>104</v>
      </c>
      <c r="D6321" s="13">
        <f>D2097*D2289</f>
        <v/>
      </c>
      <c r="E6321" s="13">
        <f>E2097*E2289</f>
        <v/>
      </c>
      <c r="F6321" s="13">
        <f>F2097*F2289</f>
        <v/>
      </c>
      <c r="T6321" s="14">
        <f>IF(F6320=24,SUM(D6321:F6510),"")</f>
        <v/>
      </c>
      <c r="U6321" s="14" t="n">
        <v>0</v>
      </c>
      <c r="V6321" s="14">
        <f>IF(T6321="","",T6321-U6321)</f>
        <v/>
      </c>
      <c r="AS6321" s="13" t="n"/>
      <c r="AT6321" s="13" t="n"/>
      <c r="AU6321" s="13" t="n"/>
    </row>
    <row r="6322">
      <c r="C6322" s="13" t="n">
        <v>105</v>
      </c>
      <c r="D6322" s="13">
        <f>D2098*D2290</f>
        <v/>
      </c>
      <c r="E6322" s="13">
        <f>E2098*E2290</f>
        <v/>
      </c>
      <c r="F6322" s="13">
        <f>F2098*F2290</f>
        <v/>
      </c>
      <c r="T6322" s="14">
        <f>IF(F6321=24,SUM(D6322:F6511),"")</f>
        <v/>
      </c>
      <c r="U6322" s="14" t="n">
        <v>0</v>
      </c>
      <c r="V6322" s="14">
        <f>IF(T6322="","",T6322-U6322)</f>
        <v/>
      </c>
      <c r="AS6322" s="13" t="n"/>
      <c r="AT6322" s="13" t="n"/>
      <c r="AU6322" s="13" t="n"/>
    </row>
    <row r="6323">
      <c r="C6323" s="13" t="n">
        <v>106</v>
      </c>
      <c r="D6323" s="13">
        <f>D2099*D2291</f>
        <v/>
      </c>
      <c r="E6323" s="13">
        <f>E2099*E2291</f>
        <v/>
      </c>
      <c r="F6323" s="13">
        <f>F2099*F2291</f>
        <v/>
      </c>
      <c r="T6323" s="14">
        <f>IF(F6322=24,SUM(D6323:F6512),"")</f>
        <v/>
      </c>
      <c r="U6323" s="14" t="n">
        <v>0</v>
      </c>
      <c r="V6323" s="14">
        <f>IF(T6323="","",T6323-U6323)</f>
        <v/>
      </c>
      <c r="AS6323" s="13" t="n"/>
      <c r="AT6323" s="13" t="n"/>
      <c r="AU6323" s="13" t="n"/>
    </row>
    <row r="6324">
      <c r="C6324" s="13" t="n">
        <v>107</v>
      </c>
      <c r="D6324" s="13">
        <f>D2100*D2292</f>
        <v/>
      </c>
      <c r="E6324" s="13">
        <f>E2100*E2292</f>
        <v/>
      </c>
      <c r="F6324" s="13">
        <f>F2100*F2292</f>
        <v/>
      </c>
      <c r="T6324" s="14">
        <f>IF(F6323=24,SUM(D6324:F6513),"")</f>
        <v/>
      </c>
      <c r="U6324" s="14" t="n">
        <v>0</v>
      </c>
      <c r="V6324" s="14">
        <f>IF(T6324="","",T6324-U6324)</f>
        <v/>
      </c>
      <c r="AS6324" s="13" t="n"/>
      <c r="AT6324" s="13" t="n"/>
      <c r="AU6324" s="13" t="n"/>
    </row>
    <row r="6325">
      <c r="C6325" s="13" t="n">
        <v>108</v>
      </c>
      <c r="D6325" s="13">
        <f>D2101*D2293</f>
        <v/>
      </c>
      <c r="E6325" s="13">
        <f>E2101*E2293</f>
        <v/>
      </c>
      <c r="F6325" s="13">
        <f>F2101*F2293</f>
        <v/>
      </c>
      <c r="T6325" s="14">
        <f>IF(F6324=24,SUM(D6325:F6514),"")</f>
        <v/>
      </c>
      <c r="U6325" s="14" t="n">
        <v>0</v>
      </c>
      <c r="V6325" s="14">
        <f>IF(T6325="","",T6325-U6325)</f>
        <v/>
      </c>
      <c r="AS6325" s="13" t="n"/>
      <c r="AT6325" s="13" t="n"/>
      <c r="AU6325" s="13" t="n"/>
    </row>
    <row r="6326">
      <c r="C6326" s="13" t="n">
        <v>109</v>
      </c>
      <c r="D6326" s="13">
        <f>D2102*D2294</f>
        <v/>
      </c>
      <c r="E6326" s="13">
        <f>E2102*E2294</f>
        <v/>
      </c>
      <c r="F6326" s="13">
        <f>F2102*F2294</f>
        <v/>
      </c>
      <c r="T6326" s="14">
        <f>IF(F6325=24,SUM(D6326:F6515),"")</f>
        <v/>
      </c>
      <c r="U6326" s="14" t="n">
        <v>0</v>
      </c>
      <c r="V6326" s="14">
        <f>IF(T6326="","",T6326-U6326)</f>
        <v/>
      </c>
      <c r="AS6326" s="13" t="n"/>
      <c r="AT6326" s="13" t="n"/>
      <c r="AU6326" s="13" t="n"/>
    </row>
    <row r="6327">
      <c r="C6327" s="13" t="n">
        <v>110</v>
      </c>
      <c r="D6327" s="13">
        <f>D2103*D2295</f>
        <v/>
      </c>
      <c r="E6327" s="13">
        <f>E2103*E2295</f>
        <v/>
      </c>
      <c r="F6327" s="13">
        <f>F2103*F2295</f>
        <v/>
      </c>
      <c r="T6327" s="14">
        <f>IF(F6326=24,SUM(D6327:F6516),"")</f>
        <v/>
      </c>
      <c r="U6327" s="14" t="n">
        <v>0</v>
      </c>
      <c r="V6327" s="14">
        <f>IF(T6327="","",T6327-U6327)</f>
        <v/>
      </c>
      <c r="AS6327" s="13" t="n"/>
      <c r="AT6327" s="13" t="n"/>
      <c r="AU6327" s="13" t="n"/>
    </row>
    <row r="6328">
      <c r="C6328" s="13" t="n">
        <v>111</v>
      </c>
      <c r="D6328" s="13">
        <f>D2104*D2296</f>
        <v/>
      </c>
      <c r="E6328" s="13">
        <f>E2104*E2296</f>
        <v/>
      </c>
      <c r="F6328" s="13">
        <f>F2104*F2296</f>
        <v/>
      </c>
      <c r="T6328" s="14">
        <f>IF(F6327=24,SUM(D6328:F6517),"")</f>
        <v/>
      </c>
      <c r="U6328" s="14" t="n">
        <v>0</v>
      </c>
      <c r="V6328" s="14">
        <f>IF(T6328="","",T6328-U6328)</f>
        <v/>
      </c>
      <c r="AS6328" s="13" t="n"/>
      <c r="AT6328" s="13" t="n"/>
      <c r="AU6328" s="13" t="n"/>
    </row>
    <row r="6329">
      <c r="C6329" s="13" t="n">
        <v>112</v>
      </c>
      <c r="D6329" s="13">
        <f>D2105*D2297</f>
        <v/>
      </c>
      <c r="E6329" s="13">
        <f>E2105*E2297</f>
        <v/>
      </c>
      <c r="F6329" s="13">
        <f>F2105*F2297</f>
        <v/>
      </c>
      <c r="T6329" s="14">
        <f>IF(F6328=24,SUM(D6329:F6518),"")</f>
        <v/>
      </c>
      <c r="U6329" s="14" t="n">
        <v>0</v>
      </c>
      <c r="V6329" s="14">
        <f>IF(T6329="","",T6329-U6329)</f>
        <v/>
      </c>
      <c r="AS6329" s="13" t="n"/>
      <c r="AT6329" s="13" t="n"/>
      <c r="AU6329" s="13" t="n"/>
    </row>
    <row r="6330">
      <c r="C6330" s="13" t="n">
        <v>113</v>
      </c>
      <c r="D6330" s="13">
        <f>D2106*D2298</f>
        <v/>
      </c>
      <c r="E6330" s="13">
        <f>E2106*E2298</f>
        <v/>
      </c>
      <c r="F6330" s="13">
        <f>F2106*F2298</f>
        <v/>
      </c>
      <c r="T6330" s="14">
        <f>IF(F6329=24,SUM(D6330:F6519),"")</f>
        <v/>
      </c>
      <c r="U6330" s="14" t="n">
        <v>0</v>
      </c>
      <c r="V6330" s="14">
        <f>IF(T6330="","",T6330-U6330)</f>
        <v/>
      </c>
      <c r="AS6330" s="13" t="n"/>
      <c r="AT6330" s="13" t="n"/>
      <c r="AU6330" s="13" t="n"/>
    </row>
    <row r="6331">
      <c r="C6331" s="13" t="n">
        <v>114</v>
      </c>
      <c r="D6331" s="13">
        <f>D2107*D2299</f>
        <v/>
      </c>
      <c r="E6331" s="13">
        <f>E2107*E2299</f>
        <v/>
      </c>
      <c r="F6331" s="13">
        <f>F2107*F2299</f>
        <v/>
      </c>
      <c r="T6331" s="14">
        <f>IF(F6330=24,SUM(D6331:F6520),"")</f>
        <v/>
      </c>
      <c r="U6331" s="14" t="n">
        <v>0</v>
      </c>
      <c r="V6331" s="14">
        <f>IF(T6331="","",T6331-U6331)</f>
        <v/>
      </c>
      <c r="AS6331" s="13" t="n"/>
      <c r="AT6331" s="13" t="n"/>
      <c r="AU6331" s="13" t="n"/>
    </row>
    <row r="6332">
      <c r="C6332" s="13" t="n">
        <v>115</v>
      </c>
      <c r="D6332" s="13">
        <f>D2108*D2300</f>
        <v/>
      </c>
      <c r="E6332" s="13">
        <f>E2108*E2300</f>
        <v/>
      </c>
      <c r="F6332" s="13">
        <f>F2108*F2300</f>
        <v/>
      </c>
      <c r="T6332" s="14">
        <f>IF(F6331=24,SUM(D6332:F6521),"")</f>
        <v/>
      </c>
      <c r="U6332" s="14" t="n">
        <v>0</v>
      </c>
      <c r="V6332" s="14">
        <f>IF(T6332="","",T6332-U6332)</f>
        <v/>
      </c>
      <c r="AS6332" s="13" t="n"/>
      <c r="AT6332" s="13" t="n"/>
      <c r="AU6332" s="13" t="n"/>
    </row>
    <row r="6333">
      <c r="C6333" s="13" t="n">
        <v>116</v>
      </c>
      <c r="D6333" s="13">
        <f>D2109*D2301</f>
        <v/>
      </c>
      <c r="E6333" s="13">
        <f>E2109*E2301</f>
        <v/>
      </c>
      <c r="F6333" s="13">
        <f>F2109*F2301</f>
        <v/>
      </c>
      <c r="T6333" s="14">
        <f>IF(F6332=24,SUM(D6333:F6522),"")</f>
        <v/>
      </c>
      <c r="U6333" s="14" t="n">
        <v>0</v>
      </c>
      <c r="V6333" s="14">
        <f>IF(T6333="","",T6333-U6333)</f>
        <v/>
      </c>
      <c r="AS6333" s="13" t="n"/>
      <c r="AT6333" s="13" t="n"/>
      <c r="AU6333" s="13" t="n"/>
    </row>
    <row r="6334">
      <c r="C6334" s="13" t="n">
        <v>117</v>
      </c>
      <c r="D6334" s="13">
        <f>D2110*D2302</f>
        <v/>
      </c>
      <c r="E6334" s="13">
        <f>E2110*E2302</f>
        <v/>
      </c>
      <c r="F6334" s="13">
        <f>F2110*F2302</f>
        <v/>
      </c>
      <c r="T6334" s="14">
        <f>IF(F6333=24,SUM(D6334:F6523),"")</f>
        <v/>
      </c>
      <c r="U6334" s="14" t="n">
        <v>0</v>
      </c>
      <c r="V6334" s="14">
        <f>IF(T6334="","",T6334-U6334)</f>
        <v/>
      </c>
      <c r="AS6334" s="13" t="n"/>
      <c r="AT6334" s="13" t="n"/>
      <c r="AU6334" s="13" t="n"/>
    </row>
    <row r="6335">
      <c r="C6335" s="13" t="n">
        <v>118</v>
      </c>
      <c r="D6335" s="13">
        <f>D2111*D2303</f>
        <v/>
      </c>
      <c r="E6335" s="13">
        <f>E2111*E2303</f>
        <v/>
      </c>
      <c r="F6335" s="13">
        <f>F2111*F2303</f>
        <v/>
      </c>
      <c r="T6335" s="14">
        <f>IF(F6334=24,SUM(D6335:F6524),"")</f>
        <v/>
      </c>
      <c r="U6335" s="14" t="n">
        <v>0</v>
      </c>
      <c r="V6335" s="14">
        <f>IF(T6335="","",T6335-U6335)</f>
        <v/>
      </c>
      <c r="AS6335" s="13" t="n"/>
      <c r="AT6335" s="13" t="n"/>
      <c r="AU6335" s="13" t="n"/>
    </row>
    <row r="6336">
      <c r="C6336" s="13" t="n">
        <v>119</v>
      </c>
      <c r="D6336" s="13">
        <f>D2112*D2304</f>
        <v/>
      </c>
      <c r="E6336" s="13">
        <f>E2112*E2304</f>
        <v/>
      </c>
      <c r="F6336" s="13">
        <f>F2112*F2304</f>
        <v/>
      </c>
      <c r="T6336" s="14">
        <f>IF(F6335=24,SUM(D6336:F6525),"")</f>
        <v/>
      </c>
      <c r="U6336" s="14" t="n">
        <v>0</v>
      </c>
      <c r="V6336" s="14">
        <f>IF(T6336="","",T6336-U6336)</f>
        <v/>
      </c>
      <c r="AS6336" s="13" t="n"/>
      <c r="AT6336" s="13" t="n"/>
      <c r="AU6336" s="13" t="n"/>
    </row>
    <row r="6337">
      <c r="C6337" s="13" t="n">
        <v>120</v>
      </c>
      <c r="D6337" s="13">
        <f>D2113*D2305</f>
        <v/>
      </c>
      <c r="E6337" s="13">
        <f>E2113*E2305</f>
        <v/>
      </c>
      <c r="F6337" s="13">
        <f>F2113*F2305</f>
        <v/>
      </c>
      <c r="T6337" s="14">
        <f>IF(F6336=24,SUM(D6337:F6526),"")</f>
        <v/>
      </c>
      <c r="U6337" s="14" t="n">
        <v>0</v>
      </c>
      <c r="V6337" s="14">
        <f>IF(T6337="","",T6337-U6337)</f>
        <v/>
      </c>
      <c r="AS6337" s="13" t="n"/>
      <c r="AT6337" s="13" t="n"/>
      <c r="AU6337" s="13" t="n"/>
    </row>
    <row r="6338">
      <c r="C6338" s="13" t="n">
        <v>121</v>
      </c>
      <c r="D6338" s="13">
        <f>D2114*D2306</f>
        <v/>
      </c>
      <c r="E6338" s="13">
        <f>E2114*E2306</f>
        <v/>
      </c>
      <c r="F6338" s="13">
        <f>F2114*F2306</f>
        <v/>
      </c>
      <c r="T6338" s="14">
        <f>IF(F6337=24,SUM(D6338:F6527),"")</f>
        <v/>
      </c>
      <c r="U6338" s="14" t="n">
        <v>0</v>
      </c>
      <c r="V6338" s="14">
        <f>IF(T6338="","",T6338-U6338)</f>
        <v/>
      </c>
      <c r="AS6338" s="13" t="n"/>
      <c r="AT6338" s="13" t="n"/>
      <c r="AU6338" s="13" t="n"/>
    </row>
    <row r="6339">
      <c r="C6339" s="13" t="n">
        <v>122</v>
      </c>
      <c r="D6339" s="13">
        <f>D2115*D2307</f>
        <v/>
      </c>
      <c r="E6339" s="13">
        <f>E2115*E2307</f>
        <v/>
      </c>
      <c r="F6339" s="13">
        <f>F2115*F2307</f>
        <v/>
      </c>
      <c r="T6339" s="14">
        <f>IF(F6338=24,SUM(D6339:F6528),"")</f>
        <v/>
      </c>
      <c r="U6339" s="14" t="n">
        <v>0</v>
      </c>
      <c r="V6339" s="14">
        <f>IF(T6339="","",T6339-U6339)</f>
        <v/>
      </c>
      <c r="AS6339" s="13" t="n"/>
      <c r="AT6339" s="13" t="n"/>
      <c r="AU6339" s="13" t="n"/>
    </row>
    <row r="6340">
      <c r="C6340" s="13" t="n">
        <v>123</v>
      </c>
      <c r="D6340" s="13">
        <f>D2116*D2308</f>
        <v/>
      </c>
      <c r="E6340" s="13">
        <f>E2116*E2308</f>
        <v/>
      </c>
      <c r="F6340" s="13">
        <f>F2116*F2308</f>
        <v/>
      </c>
      <c r="T6340" s="14">
        <f>IF(F6339=24,SUM(D6340:F6529),"")</f>
        <v/>
      </c>
      <c r="U6340" s="14" t="n">
        <v>0</v>
      </c>
      <c r="V6340" s="14">
        <f>IF(T6340="","",T6340-U6340)</f>
        <v/>
      </c>
      <c r="AS6340" s="13" t="n"/>
      <c r="AT6340" s="13" t="n"/>
      <c r="AU6340" s="13" t="n"/>
    </row>
    <row r="6341">
      <c r="C6341" s="13" t="n">
        <v>124</v>
      </c>
      <c r="D6341" s="13">
        <f>D2117*D2309</f>
        <v/>
      </c>
      <c r="E6341" s="13">
        <f>E2117*E2309</f>
        <v/>
      </c>
      <c r="F6341" s="13">
        <f>F2117*F2309</f>
        <v/>
      </c>
      <c r="T6341" s="14">
        <f>IF(F6340=24,SUM(D6341:F6530),"")</f>
        <v/>
      </c>
      <c r="U6341" s="14" t="n">
        <v>0</v>
      </c>
      <c r="V6341" s="14">
        <f>IF(T6341="","",T6341-U6341)</f>
        <v/>
      </c>
      <c r="AS6341" s="13" t="n"/>
      <c r="AT6341" s="13" t="n"/>
      <c r="AU6341" s="13" t="n"/>
    </row>
    <row r="6342">
      <c r="C6342" s="13" t="n">
        <v>125</v>
      </c>
      <c r="D6342" s="13">
        <f>D2118*D2310</f>
        <v/>
      </c>
      <c r="E6342" s="13">
        <f>E2118*E2310</f>
        <v/>
      </c>
      <c r="F6342" s="13">
        <f>F2118*F2310</f>
        <v/>
      </c>
      <c r="T6342" s="14">
        <f>IF(F6341=24,SUM(D6342:F6531),"")</f>
        <v/>
      </c>
      <c r="U6342" s="14" t="n">
        <v>0</v>
      </c>
      <c r="V6342" s="14">
        <f>IF(T6342="","",T6342-U6342)</f>
        <v/>
      </c>
      <c r="AS6342" s="13" t="n"/>
      <c r="AT6342" s="13" t="n"/>
      <c r="AU6342" s="13" t="n"/>
    </row>
    <row r="6343">
      <c r="C6343" s="13" t="n">
        <v>126</v>
      </c>
      <c r="D6343" s="13">
        <f>D2119*D2311</f>
        <v/>
      </c>
      <c r="E6343" s="13">
        <f>E2119*E2311</f>
        <v/>
      </c>
      <c r="F6343" s="13">
        <f>F2119*F2311</f>
        <v/>
      </c>
      <c r="T6343" s="14">
        <f>IF(F6342=24,SUM(D6343:F6532),"")</f>
        <v/>
      </c>
      <c r="U6343" s="14" t="n">
        <v>0</v>
      </c>
      <c r="V6343" s="14">
        <f>IF(T6343="","",T6343-U6343)</f>
        <v/>
      </c>
      <c r="AS6343" s="13" t="n"/>
      <c r="AT6343" s="13" t="n"/>
      <c r="AU6343" s="13" t="n"/>
    </row>
    <row r="6344">
      <c r="C6344" s="13" t="n">
        <v>127</v>
      </c>
      <c r="D6344" s="13">
        <f>D2120*D2312</f>
        <v/>
      </c>
      <c r="E6344" s="13">
        <f>E2120*E2312</f>
        <v/>
      </c>
      <c r="F6344" s="13">
        <f>F2120*F2312</f>
        <v/>
      </c>
      <c r="T6344" s="14">
        <f>IF(F6343=24,SUM(D6344:F6533),"")</f>
        <v/>
      </c>
      <c r="U6344" s="14" t="n">
        <v>0</v>
      </c>
      <c r="V6344" s="14">
        <f>IF(T6344="","",T6344-U6344)</f>
        <v/>
      </c>
      <c r="AS6344" s="13" t="n"/>
      <c r="AT6344" s="13" t="n"/>
      <c r="AU6344" s="13" t="n"/>
    </row>
    <row r="6345">
      <c r="C6345" s="13" t="n">
        <v>128</v>
      </c>
      <c r="D6345" s="13">
        <f>D2121*D2313</f>
        <v/>
      </c>
      <c r="E6345" s="13">
        <f>E2121*E2313</f>
        <v/>
      </c>
      <c r="F6345" s="13">
        <f>F2121*F2313</f>
        <v/>
      </c>
      <c r="T6345" s="14">
        <f>IF(F6344=24,SUM(D6345:F6534),"")</f>
        <v/>
      </c>
      <c r="U6345" s="14" t="n">
        <v>0</v>
      </c>
      <c r="V6345" s="14">
        <f>IF(T6345="","",T6345-U6345)</f>
        <v/>
      </c>
      <c r="AS6345" s="13" t="n"/>
      <c r="AT6345" s="13" t="n"/>
      <c r="AU6345" s="13" t="n"/>
    </row>
    <row r="6346">
      <c r="C6346" s="13" t="n">
        <v>129</v>
      </c>
      <c r="D6346" s="13">
        <f>D2122*D2314</f>
        <v/>
      </c>
      <c r="E6346" s="13">
        <f>E2122*E2314</f>
        <v/>
      </c>
      <c r="F6346" s="13">
        <f>F2122*F2314</f>
        <v/>
      </c>
      <c r="T6346" s="14">
        <f>IF(F6345=24,SUM(D6346:F6535),"")</f>
        <v/>
      </c>
      <c r="U6346" s="14" t="n">
        <v>0</v>
      </c>
      <c r="V6346" s="14">
        <f>IF(T6346="","",T6346-U6346)</f>
        <v/>
      </c>
      <c r="AS6346" s="13" t="n"/>
      <c r="AT6346" s="13" t="n"/>
      <c r="AU6346" s="13" t="n"/>
    </row>
    <row r="6347">
      <c r="C6347" s="13" t="n">
        <v>130</v>
      </c>
      <c r="D6347" s="13">
        <f>D2123*D2315</f>
        <v/>
      </c>
      <c r="E6347" s="13">
        <f>E2123*E2315</f>
        <v/>
      </c>
      <c r="F6347" s="13">
        <f>F2123*F2315</f>
        <v/>
      </c>
      <c r="T6347" s="14">
        <f>IF(F6346=24,SUM(D6347:F6536),"")</f>
        <v/>
      </c>
      <c r="U6347" s="14" t="n">
        <v>0</v>
      </c>
      <c r="V6347" s="14">
        <f>IF(T6347="","",T6347-U6347)</f>
        <v/>
      </c>
      <c r="AS6347" s="13" t="n"/>
      <c r="AT6347" s="13" t="n"/>
      <c r="AU6347" s="13" t="n"/>
    </row>
    <row r="6348">
      <c r="C6348" s="13" t="n">
        <v>131</v>
      </c>
      <c r="D6348" s="13">
        <f>D2124*D2316</f>
        <v/>
      </c>
      <c r="E6348" s="13">
        <f>E2124*E2316</f>
        <v/>
      </c>
      <c r="F6348" s="13">
        <f>F2124*F2316</f>
        <v/>
      </c>
      <c r="T6348" s="14">
        <f>IF(F6347=24,SUM(D6348:F6537),"")</f>
        <v/>
      </c>
      <c r="U6348" s="14" t="n">
        <v>0</v>
      </c>
      <c r="V6348" s="14">
        <f>IF(T6348="","",T6348-U6348)</f>
        <v/>
      </c>
      <c r="AS6348" s="13" t="n"/>
      <c r="AT6348" s="13" t="n"/>
      <c r="AU6348" s="13" t="n"/>
    </row>
    <row r="6349">
      <c r="C6349" s="13" t="n">
        <v>132</v>
      </c>
      <c r="D6349" s="13">
        <f>D2125*D2317</f>
        <v/>
      </c>
      <c r="E6349" s="13">
        <f>E2125*E2317</f>
        <v/>
      </c>
      <c r="F6349" s="13">
        <f>F2125*F2317</f>
        <v/>
      </c>
      <c r="T6349" s="14">
        <f>IF(F6348=24,SUM(D6349:F6538),"")</f>
        <v/>
      </c>
      <c r="U6349" s="14" t="n">
        <v>0</v>
      </c>
      <c r="V6349" s="14">
        <f>IF(T6349="","",T6349-U6349)</f>
        <v/>
      </c>
      <c r="AS6349" s="13" t="n"/>
      <c r="AT6349" s="13" t="n"/>
      <c r="AU6349" s="13" t="n"/>
    </row>
    <row r="6350">
      <c r="C6350" s="13" t="n">
        <v>133</v>
      </c>
      <c r="D6350" s="13">
        <f>D2126*D2318</f>
        <v/>
      </c>
      <c r="E6350" s="13">
        <f>E2126*E2318</f>
        <v/>
      </c>
      <c r="F6350" s="13">
        <f>F2126*F2318</f>
        <v/>
      </c>
      <c r="T6350" s="14">
        <f>IF(F6349=24,SUM(D6350:F6539),"")</f>
        <v/>
      </c>
      <c r="U6350" s="14" t="n">
        <v>0</v>
      </c>
      <c r="V6350" s="14">
        <f>IF(T6350="","",T6350-U6350)</f>
        <v/>
      </c>
      <c r="AS6350" s="13" t="n"/>
      <c r="AT6350" s="13" t="n"/>
      <c r="AU6350" s="13" t="n"/>
    </row>
    <row r="6351">
      <c r="C6351" s="13" t="n">
        <v>134</v>
      </c>
      <c r="D6351" s="13">
        <f>D2127*D2319</f>
        <v/>
      </c>
      <c r="E6351" s="13">
        <f>E2127*E2319</f>
        <v/>
      </c>
      <c r="F6351" s="13">
        <f>F2127*F2319</f>
        <v/>
      </c>
      <c r="T6351" s="14">
        <f>IF(F6350=24,SUM(D6351:F6540),"")</f>
        <v/>
      </c>
      <c r="U6351" s="14" t="n">
        <v>0</v>
      </c>
      <c r="V6351" s="14">
        <f>IF(T6351="","",T6351-U6351)</f>
        <v/>
      </c>
      <c r="AS6351" s="13" t="n"/>
      <c r="AT6351" s="13" t="n"/>
      <c r="AU6351" s="13" t="n"/>
    </row>
    <row r="6352">
      <c r="C6352" s="13" t="n">
        <v>135</v>
      </c>
      <c r="D6352" s="13">
        <f>D2128*D2320</f>
        <v/>
      </c>
      <c r="E6352" s="13">
        <f>E2128*E2320</f>
        <v/>
      </c>
      <c r="F6352" s="13">
        <f>F2128*F2320</f>
        <v/>
      </c>
      <c r="T6352" s="14">
        <f>IF(F6351=24,SUM(D6352:F6541),"")</f>
        <v/>
      </c>
      <c r="U6352" s="14" t="n">
        <v>0</v>
      </c>
      <c r="V6352" s="14">
        <f>IF(T6352="","",T6352-U6352)</f>
        <v/>
      </c>
      <c r="AS6352" s="13" t="n"/>
      <c r="AT6352" s="13" t="n"/>
      <c r="AU6352" s="13" t="n"/>
    </row>
    <row r="6353">
      <c r="C6353" s="13" t="n">
        <v>136</v>
      </c>
      <c r="D6353" s="13">
        <f>D2129*D2321</f>
        <v/>
      </c>
      <c r="E6353" s="13">
        <f>E2129*E2321</f>
        <v/>
      </c>
      <c r="F6353" s="13">
        <f>F2129*F2321</f>
        <v/>
      </c>
      <c r="T6353" s="14">
        <f>IF(F6352=24,SUM(D6353:F6542),"")</f>
        <v/>
      </c>
      <c r="U6353" s="14" t="n">
        <v>0</v>
      </c>
      <c r="V6353" s="14">
        <f>IF(T6353="","",T6353-U6353)</f>
        <v/>
      </c>
      <c r="AS6353" s="13" t="n"/>
      <c r="AT6353" s="13" t="n"/>
      <c r="AU6353" s="13" t="n"/>
    </row>
    <row r="6354">
      <c r="C6354" s="13" t="n">
        <v>137</v>
      </c>
      <c r="D6354" s="13">
        <f>D2130*D2322</f>
        <v/>
      </c>
      <c r="E6354" s="13">
        <f>E2130*E2322</f>
        <v/>
      </c>
      <c r="F6354" s="13">
        <f>F2130*F2322</f>
        <v/>
      </c>
      <c r="T6354" s="14">
        <f>IF(F6353=24,SUM(D6354:F6543),"")</f>
        <v/>
      </c>
      <c r="U6354" s="14" t="n">
        <v>0</v>
      </c>
      <c r="V6354" s="14">
        <f>IF(T6354="","",T6354-U6354)</f>
        <v/>
      </c>
      <c r="AS6354" s="13" t="n"/>
      <c r="AT6354" s="13" t="n"/>
      <c r="AU6354" s="13" t="n"/>
    </row>
    <row r="6355">
      <c r="C6355" s="13" t="n">
        <v>138</v>
      </c>
      <c r="D6355" s="13">
        <f>D2131*D2323</f>
        <v/>
      </c>
      <c r="E6355" s="13">
        <f>E2131*E2323</f>
        <v/>
      </c>
      <c r="F6355" s="13">
        <f>F2131*F2323</f>
        <v/>
      </c>
      <c r="T6355" s="14">
        <f>IF(F6354=24,SUM(D6355:F6544),"")</f>
        <v/>
      </c>
      <c r="U6355" s="14" t="n">
        <v>0</v>
      </c>
      <c r="V6355" s="14">
        <f>IF(T6355="","",T6355-U6355)</f>
        <v/>
      </c>
      <c r="AS6355" s="13" t="n"/>
      <c r="AT6355" s="13" t="n"/>
      <c r="AU6355" s="13" t="n"/>
    </row>
    <row r="6356">
      <c r="C6356" s="13" t="n">
        <v>139</v>
      </c>
      <c r="D6356" s="13">
        <f>D2132*D2324</f>
        <v/>
      </c>
      <c r="E6356" s="13">
        <f>E2132*E2324</f>
        <v/>
      </c>
      <c r="F6356" s="13">
        <f>F2132*F2324</f>
        <v/>
      </c>
      <c r="T6356" s="14">
        <f>IF(F6355=24,SUM(D6356:F6545),"")</f>
        <v/>
      </c>
      <c r="U6356" s="14" t="n">
        <v>0</v>
      </c>
      <c r="V6356" s="14">
        <f>IF(T6356="","",T6356-U6356)</f>
        <v/>
      </c>
      <c r="AS6356" s="13" t="n"/>
      <c r="AT6356" s="13" t="n"/>
      <c r="AU6356" s="13" t="n"/>
    </row>
    <row r="6357">
      <c r="C6357" s="13" t="n">
        <v>140</v>
      </c>
      <c r="D6357" s="13">
        <f>D2133*D2325</f>
        <v/>
      </c>
      <c r="E6357" s="13">
        <f>E2133*E2325</f>
        <v/>
      </c>
      <c r="F6357" s="13">
        <f>F2133*F2325</f>
        <v/>
      </c>
      <c r="T6357" s="14">
        <f>IF(F6356=24,SUM(D6357:F6546),"")</f>
        <v/>
      </c>
      <c r="U6357" s="14" t="n">
        <v>0</v>
      </c>
      <c r="V6357" s="14">
        <f>IF(T6357="","",T6357-U6357)</f>
        <v/>
      </c>
      <c r="AS6357" s="13" t="n"/>
      <c r="AT6357" s="13" t="n"/>
      <c r="AU6357" s="13" t="n"/>
    </row>
    <row r="6358">
      <c r="C6358" s="13" t="n">
        <v>141</v>
      </c>
      <c r="D6358" s="13">
        <f>D2134*D2326</f>
        <v/>
      </c>
      <c r="E6358" s="13">
        <f>E2134*E2326</f>
        <v/>
      </c>
      <c r="F6358" s="13">
        <f>F2134*F2326</f>
        <v/>
      </c>
      <c r="T6358" s="14">
        <f>IF(F6357=24,SUM(D6358:F6547),"")</f>
        <v/>
      </c>
      <c r="U6358" s="14" t="n">
        <v>0</v>
      </c>
      <c r="V6358" s="14">
        <f>IF(T6358="","",T6358-U6358)</f>
        <v/>
      </c>
      <c r="AS6358" s="13" t="n"/>
      <c r="AT6358" s="13" t="n"/>
      <c r="AU6358" s="13" t="n"/>
    </row>
    <row r="6359">
      <c r="C6359" s="13" t="n">
        <v>142</v>
      </c>
      <c r="D6359" s="13">
        <f>D2135*D2327</f>
        <v/>
      </c>
      <c r="E6359" s="13">
        <f>E2135*E2327</f>
        <v/>
      </c>
      <c r="F6359" s="13">
        <f>F2135*F2327</f>
        <v/>
      </c>
      <c r="T6359" s="14">
        <f>IF(F6358=24,SUM(D6359:F6548),"")</f>
        <v/>
      </c>
      <c r="U6359" s="14" t="n">
        <v>0</v>
      </c>
      <c r="V6359" s="14">
        <f>IF(T6359="","",T6359-U6359)</f>
        <v/>
      </c>
      <c r="AS6359" s="13" t="n"/>
      <c r="AT6359" s="13" t="n"/>
      <c r="AU6359" s="13" t="n"/>
    </row>
    <row r="6360">
      <c r="C6360" s="13" t="n">
        <v>143</v>
      </c>
      <c r="D6360" s="13">
        <f>D2136*D2328</f>
        <v/>
      </c>
      <c r="E6360" s="13">
        <f>E2136*E2328</f>
        <v/>
      </c>
      <c r="F6360" s="13">
        <f>F2136*F2328</f>
        <v/>
      </c>
      <c r="T6360" s="14">
        <f>IF(F6359=24,SUM(D6360:F6549),"")</f>
        <v/>
      </c>
      <c r="U6360" s="14" t="n">
        <v>0</v>
      </c>
      <c r="V6360" s="14">
        <f>IF(T6360="","",T6360-U6360)</f>
        <v/>
      </c>
      <c r="AS6360" s="13" t="n"/>
      <c r="AT6360" s="13" t="n"/>
      <c r="AU6360" s="13" t="n"/>
    </row>
    <row r="6361">
      <c r="C6361" s="13" t="n">
        <v>144</v>
      </c>
      <c r="D6361" s="13">
        <f>D2137*D2329</f>
        <v/>
      </c>
      <c r="E6361" s="13">
        <f>E2137*E2329</f>
        <v/>
      </c>
      <c r="F6361" s="13">
        <f>F2137*F2329</f>
        <v/>
      </c>
      <c r="T6361" s="14">
        <f>IF(F6360=24,SUM(D6361:F6550),"")</f>
        <v/>
      </c>
      <c r="U6361" s="14" t="n">
        <v>0</v>
      </c>
      <c r="V6361" s="14">
        <f>IF(T6361="","",T6361-U6361)</f>
        <v/>
      </c>
      <c r="AS6361" s="13" t="n"/>
      <c r="AT6361" s="13" t="n"/>
      <c r="AU6361" s="13" t="n"/>
    </row>
    <row r="6362">
      <c r="C6362" s="13" t="n">
        <v>145</v>
      </c>
      <c r="D6362" s="13">
        <f>D2138*D2330</f>
        <v/>
      </c>
      <c r="E6362" s="13">
        <f>E2138*E2330</f>
        <v/>
      </c>
      <c r="F6362" s="13">
        <f>F2138*F2330</f>
        <v/>
      </c>
      <c r="T6362" s="14">
        <f>IF(F6361=24,SUM(D6362:F6551),"")</f>
        <v/>
      </c>
      <c r="U6362" s="14" t="n">
        <v>0</v>
      </c>
      <c r="V6362" s="14">
        <f>IF(T6362="","",T6362-U6362)</f>
        <v/>
      </c>
      <c r="AS6362" s="13" t="n"/>
      <c r="AT6362" s="13" t="n"/>
      <c r="AU6362" s="13" t="n"/>
    </row>
    <row r="6363">
      <c r="C6363" s="13" t="n">
        <v>146</v>
      </c>
      <c r="D6363" s="13">
        <f>D2139*D2331</f>
        <v/>
      </c>
      <c r="E6363" s="13">
        <f>E2139*E2331</f>
        <v/>
      </c>
      <c r="F6363" s="13">
        <f>F2139*F2331</f>
        <v/>
      </c>
      <c r="T6363" s="14">
        <f>IF(F6362=24,SUM(D6363:F6552),"")</f>
        <v/>
      </c>
      <c r="U6363" s="14" t="n">
        <v>0</v>
      </c>
      <c r="V6363" s="14">
        <f>IF(T6363="","",T6363-U6363)</f>
        <v/>
      </c>
      <c r="AS6363" s="13" t="n"/>
      <c r="AT6363" s="13" t="n"/>
      <c r="AU6363" s="13" t="n"/>
    </row>
    <row r="6364">
      <c r="C6364" s="13" t="n">
        <v>147</v>
      </c>
      <c r="D6364" s="13">
        <f>D2140*D2332</f>
        <v/>
      </c>
      <c r="E6364" s="13">
        <f>E2140*E2332</f>
        <v/>
      </c>
      <c r="F6364" s="13">
        <f>F2140*F2332</f>
        <v/>
      </c>
      <c r="T6364" s="14">
        <f>IF(F6363=24,SUM(D6364:F6553),"")</f>
        <v/>
      </c>
      <c r="U6364" s="14" t="n">
        <v>0</v>
      </c>
      <c r="V6364" s="14">
        <f>IF(T6364="","",T6364-U6364)</f>
        <v/>
      </c>
      <c r="AS6364" s="13" t="n"/>
      <c r="AT6364" s="13" t="n"/>
      <c r="AU6364" s="13" t="n"/>
    </row>
    <row r="6365">
      <c r="C6365" s="13" t="n">
        <v>148</v>
      </c>
      <c r="D6365" s="13">
        <f>D2141*D2333</f>
        <v/>
      </c>
      <c r="E6365" s="13">
        <f>E2141*E2333</f>
        <v/>
      </c>
      <c r="F6365" s="13">
        <f>F2141*F2333</f>
        <v/>
      </c>
      <c r="T6365" s="14">
        <f>IF(F6364=24,SUM(D6365:F6554),"")</f>
        <v/>
      </c>
      <c r="U6365" s="14" t="n">
        <v>0</v>
      </c>
      <c r="V6365" s="14">
        <f>IF(T6365="","",T6365-U6365)</f>
        <v/>
      </c>
      <c r="AS6365" s="13" t="n"/>
      <c r="AT6365" s="13" t="n"/>
      <c r="AU6365" s="13" t="n"/>
    </row>
    <row r="6366">
      <c r="C6366" s="13" t="n">
        <v>149</v>
      </c>
      <c r="D6366" s="13">
        <f>D2142*D2334</f>
        <v/>
      </c>
      <c r="E6366" s="13">
        <f>E2142*E2334</f>
        <v/>
      </c>
      <c r="F6366" s="13">
        <f>F2142*F2334</f>
        <v/>
      </c>
      <c r="T6366" s="14">
        <f>IF(F6365=24,SUM(D6366:F6555),"")</f>
        <v/>
      </c>
      <c r="U6366" s="14" t="n">
        <v>0</v>
      </c>
      <c r="V6366" s="14">
        <f>IF(T6366="","",T6366-U6366)</f>
        <v/>
      </c>
      <c r="AS6366" s="13" t="n"/>
      <c r="AT6366" s="13" t="n"/>
      <c r="AU6366" s="13" t="n"/>
    </row>
    <row r="6367">
      <c r="C6367" s="13" t="n">
        <v>150</v>
      </c>
      <c r="D6367" s="13">
        <f>D2143*D2335</f>
        <v/>
      </c>
      <c r="E6367" s="13">
        <f>E2143*E2335</f>
        <v/>
      </c>
      <c r="F6367" s="13">
        <f>F2143*F2335</f>
        <v/>
      </c>
      <c r="T6367" s="14">
        <f>IF(F6366=24,SUM(D6367:F6556),"")</f>
        <v/>
      </c>
      <c r="U6367" s="14" t="n">
        <v>0</v>
      </c>
      <c r="V6367" s="14">
        <f>IF(T6367="","",T6367-U6367)</f>
        <v/>
      </c>
      <c r="AS6367" s="13" t="n"/>
      <c r="AT6367" s="13" t="n"/>
      <c r="AU6367" s="13" t="n"/>
    </row>
    <row r="6368">
      <c r="C6368" s="13" t="n">
        <v>151</v>
      </c>
      <c r="D6368" s="13">
        <f>D2144*D2336</f>
        <v/>
      </c>
      <c r="E6368" s="13">
        <f>E2144*E2336</f>
        <v/>
      </c>
      <c r="F6368" s="13">
        <f>F2144*F2336</f>
        <v/>
      </c>
      <c r="T6368" s="14">
        <f>IF(F6367=24,SUM(D6368:F6557),"")</f>
        <v/>
      </c>
      <c r="U6368" s="14" t="n">
        <v>0</v>
      </c>
      <c r="V6368" s="14">
        <f>IF(T6368="","",T6368-U6368)</f>
        <v/>
      </c>
      <c r="AS6368" s="13" t="n"/>
      <c r="AT6368" s="13" t="n"/>
      <c r="AU6368" s="13" t="n"/>
    </row>
    <row r="6369">
      <c r="C6369" s="13" t="n">
        <v>152</v>
      </c>
      <c r="D6369" s="13">
        <f>D2145*D2337</f>
        <v/>
      </c>
      <c r="E6369" s="13">
        <f>E2145*E2337</f>
        <v/>
      </c>
      <c r="F6369" s="13">
        <f>F2145*F2337</f>
        <v/>
      </c>
      <c r="T6369" s="14">
        <f>IF(F6368=24,SUM(D6369:F6558),"")</f>
        <v/>
      </c>
      <c r="U6369" s="14" t="n">
        <v>0</v>
      </c>
      <c r="V6369" s="14">
        <f>IF(T6369="","",T6369-U6369)</f>
        <v/>
      </c>
      <c r="AS6369" s="13" t="n"/>
      <c r="AT6369" s="13" t="n"/>
      <c r="AU6369" s="13" t="n"/>
    </row>
    <row r="6370">
      <c r="C6370" s="13" t="n">
        <v>153</v>
      </c>
      <c r="D6370" s="13">
        <f>D2146*D2338</f>
        <v/>
      </c>
      <c r="E6370" s="13">
        <f>E2146*E2338</f>
        <v/>
      </c>
      <c r="F6370" s="13">
        <f>F2146*F2338</f>
        <v/>
      </c>
      <c r="T6370" s="14">
        <f>IF(F6369=24,SUM(D6370:F6559),"")</f>
        <v/>
      </c>
      <c r="U6370" s="14" t="n">
        <v>0</v>
      </c>
      <c r="V6370" s="14">
        <f>IF(T6370="","",T6370-U6370)</f>
        <v/>
      </c>
      <c r="AS6370" s="13" t="n"/>
      <c r="AT6370" s="13" t="n"/>
      <c r="AU6370" s="13" t="n"/>
    </row>
    <row r="6371">
      <c r="C6371" s="13" t="n">
        <v>154</v>
      </c>
      <c r="D6371" s="13">
        <f>D2147*D2339</f>
        <v/>
      </c>
      <c r="E6371" s="13">
        <f>E2147*E2339</f>
        <v/>
      </c>
      <c r="F6371" s="13">
        <f>F2147*F2339</f>
        <v/>
      </c>
      <c r="T6371" s="14">
        <f>IF(F6370=24,SUM(D6371:F6560),"")</f>
        <v/>
      </c>
      <c r="U6371" s="14" t="n">
        <v>0</v>
      </c>
      <c r="V6371" s="14">
        <f>IF(T6371="","",T6371-U6371)</f>
        <v/>
      </c>
      <c r="AS6371" s="13" t="n"/>
      <c r="AT6371" s="13" t="n"/>
      <c r="AU6371" s="13" t="n"/>
    </row>
    <row r="6372">
      <c r="C6372" s="13" t="n">
        <v>155</v>
      </c>
      <c r="D6372" s="13">
        <f>D2148*D2340</f>
        <v/>
      </c>
      <c r="E6372" s="13">
        <f>E2148*E2340</f>
        <v/>
      </c>
      <c r="F6372" s="13">
        <f>F2148*F2340</f>
        <v/>
      </c>
      <c r="T6372" s="14">
        <f>IF(F6371=24,SUM(D6372:F6561),"")</f>
        <v/>
      </c>
      <c r="U6372" s="14" t="n">
        <v>0</v>
      </c>
      <c r="V6372" s="14">
        <f>IF(T6372="","",T6372-U6372)</f>
        <v/>
      </c>
      <c r="AS6372" s="13" t="n"/>
      <c r="AT6372" s="13" t="n"/>
      <c r="AU6372" s="13" t="n"/>
    </row>
    <row r="6373">
      <c r="C6373" s="13" t="n">
        <v>156</v>
      </c>
      <c r="D6373" s="13">
        <f>D2149*D2341</f>
        <v/>
      </c>
      <c r="E6373" s="13">
        <f>E2149*E2341</f>
        <v/>
      </c>
      <c r="F6373" s="13">
        <f>F2149*F2341</f>
        <v/>
      </c>
      <c r="T6373" s="14">
        <f>IF(F6372=24,SUM(D6373:F6562),"")</f>
        <v/>
      </c>
      <c r="U6373" s="14" t="n">
        <v>0</v>
      </c>
      <c r="V6373" s="14">
        <f>IF(T6373="","",T6373-U6373)</f>
        <v/>
      </c>
      <c r="AS6373" s="13" t="n"/>
      <c r="AT6373" s="13" t="n"/>
      <c r="AU6373" s="13" t="n"/>
    </row>
    <row r="6374">
      <c r="C6374" s="13" t="n">
        <v>157</v>
      </c>
      <c r="D6374" s="13">
        <f>D2150*D2342</f>
        <v/>
      </c>
      <c r="E6374" s="13">
        <f>E2150*E2342</f>
        <v/>
      </c>
      <c r="F6374" s="13">
        <f>F2150*F2342</f>
        <v/>
      </c>
      <c r="T6374" s="14">
        <f>IF(F6373=24,SUM(D6374:F6563),"")</f>
        <v/>
      </c>
      <c r="U6374" s="14" t="n">
        <v>0</v>
      </c>
      <c r="V6374" s="14">
        <f>IF(T6374="","",T6374-U6374)</f>
        <v/>
      </c>
      <c r="AS6374" s="13" t="n"/>
      <c r="AT6374" s="13" t="n"/>
      <c r="AU6374" s="13" t="n"/>
    </row>
    <row r="6375">
      <c r="C6375" s="13" t="n">
        <v>158</v>
      </c>
      <c r="D6375" s="13">
        <f>D2151*D2343</f>
        <v/>
      </c>
      <c r="E6375" s="13">
        <f>E2151*E2343</f>
        <v/>
      </c>
      <c r="F6375" s="13">
        <f>F2151*F2343</f>
        <v/>
      </c>
      <c r="T6375" s="14">
        <f>IF(F6374=24,SUM(D6375:F6564),"")</f>
        <v/>
      </c>
      <c r="U6375" s="14" t="n">
        <v>0</v>
      </c>
      <c r="V6375" s="14">
        <f>IF(T6375="","",T6375-U6375)</f>
        <v/>
      </c>
      <c r="AS6375" s="13" t="n"/>
      <c r="AT6375" s="13" t="n"/>
      <c r="AU6375" s="13" t="n"/>
    </row>
    <row r="6376">
      <c r="C6376" s="13" t="n">
        <v>159</v>
      </c>
      <c r="D6376" s="13">
        <f>D2152*D2344</f>
        <v/>
      </c>
      <c r="E6376" s="13">
        <f>E2152*E2344</f>
        <v/>
      </c>
      <c r="F6376" s="13">
        <f>F2152*F2344</f>
        <v/>
      </c>
      <c r="T6376" s="14">
        <f>IF(F6375=24,SUM(D6376:F6565),"")</f>
        <v/>
      </c>
      <c r="U6376" s="14" t="n">
        <v>0</v>
      </c>
      <c r="V6376" s="14">
        <f>IF(T6376="","",T6376-U6376)</f>
        <v/>
      </c>
      <c r="AS6376" s="13" t="n"/>
      <c r="AT6376" s="13" t="n"/>
      <c r="AU6376" s="13" t="n"/>
    </row>
    <row r="6377">
      <c r="C6377" s="13" t="n">
        <v>160</v>
      </c>
      <c r="D6377" s="13">
        <f>D2153*D2345</f>
        <v/>
      </c>
      <c r="E6377" s="13">
        <f>E2153*E2345</f>
        <v/>
      </c>
      <c r="F6377" s="13">
        <f>F2153*F2345</f>
        <v/>
      </c>
      <c r="T6377" s="14">
        <f>IF(F6376=24,SUM(D6377:F6566),"")</f>
        <v/>
      </c>
      <c r="U6377" s="14" t="n">
        <v>0</v>
      </c>
      <c r="V6377" s="14">
        <f>IF(T6377="","",T6377-U6377)</f>
        <v/>
      </c>
      <c r="AS6377" s="13" t="n"/>
      <c r="AT6377" s="13" t="n"/>
      <c r="AU6377" s="13" t="n"/>
    </row>
    <row r="6378">
      <c r="C6378" s="13" t="n">
        <v>161</v>
      </c>
      <c r="D6378" s="13">
        <f>D2154*D2346</f>
        <v/>
      </c>
      <c r="E6378" s="13">
        <f>E2154*E2346</f>
        <v/>
      </c>
      <c r="F6378" s="13">
        <f>F2154*F2346</f>
        <v/>
      </c>
      <c r="T6378" s="14">
        <f>IF(F6377=24,SUM(D6378:F6567),"")</f>
        <v/>
      </c>
      <c r="U6378" s="14" t="n">
        <v>0</v>
      </c>
      <c r="V6378" s="14">
        <f>IF(T6378="","",T6378-U6378)</f>
        <v/>
      </c>
      <c r="AS6378" s="13" t="n"/>
      <c r="AT6378" s="13" t="n"/>
      <c r="AU6378" s="13" t="n"/>
    </row>
    <row r="6379">
      <c r="C6379" s="13" t="n">
        <v>162</v>
      </c>
      <c r="D6379" s="13">
        <f>D2155*D2347</f>
        <v/>
      </c>
      <c r="E6379" s="13">
        <f>E2155*E2347</f>
        <v/>
      </c>
      <c r="F6379" s="13">
        <f>F2155*F2347</f>
        <v/>
      </c>
      <c r="T6379" s="14">
        <f>IF(F6378=24,SUM(D6379:F6568),"")</f>
        <v/>
      </c>
      <c r="U6379" s="14" t="n">
        <v>0</v>
      </c>
      <c r="V6379" s="14">
        <f>IF(T6379="","",T6379-U6379)</f>
        <v/>
      </c>
      <c r="AS6379" s="13" t="n"/>
      <c r="AT6379" s="13" t="n"/>
      <c r="AU6379" s="13" t="n"/>
    </row>
    <row r="6380">
      <c r="C6380" s="13" t="n">
        <v>163</v>
      </c>
      <c r="D6380" s="13">
        <f>D2156*D2348</f>
        <v/>
      </c>
      <c r="E6380" s="13">
        <f>E2156*E2348</f>
        <v/>
      </c>
      <c r="F6380" s="13">
        <f>F2156*F2348</f>
        <v/>
      </c>
      <c r="T6380" s="14">
        <f>IF(F6379=24,SUM(D6380:F6569),"")</f>
        <v/>
      </c>
      <c r="U6380" s="14" t="n">
        <v>0</v>
      </c>
      <c r="V6380" s="14">
        <f>IF(T6380="","",T6380-U6380)</f>
        <v/>
      </c>
      <c r="AS6380" s="13" t="n"/>
      <c r="AT6380" s="13" t="n"/>
      <c r="AU6380" s="13" t="n"/>
    </row>
    <row r="6381">
      <c r="C6381" s="13" t="n">
        <v>164</v>
      </c>
      <c r="D6381" s="13">
        <f>D2157*D2349</f>
        <v/>
      </c>
      <c r="E6381" s="13">
        <f>E2157*E2349</f>
        <v/>
      </c>
      <c r="F6381" s="13">
        <f>F2157*F2349</f>
        <v/>
      </c>
      <c r="T6381" s="14">
        <f>IF(F6380=24,SUM(D6381:F6570),"")</f>
        <v/>
      </c>
      <c r="U6381" s="14" t="n">
        <v>0</v>
      </c>
      <c r="V6381" s="14">
        <f>IF(T6381="","",T6381-U6381)</f>
        <v/>
      </c>
      <c r="AS6381" s="13" t="n"/>
      <c r="AT6381" s="13" t="n"/>
      <c r="AU6381" s="13" t="n"/>
    </row>
    <row r="6382">
      <c r="C6382" s="13" t="n">
        <v>165</v>
      </c>
      <c r="D6382" s="13">
        <f>D2158*D2350</f>
        <v/>
      </c>
      <c r="E6382" s="13">
        <f>E2158*E2350</f>
        <v/>
      </c>
      <c r="F6382" s="13">
        <f>F2158*F2350</f>
        <v/>
      </c>
      <c r="T6382" s="14">
        <f>IF(F6381=24,SUM(D6382:F6571),"")</f>
        <v/>
      </c>
      <c r="U6382" s="14" t="n">
        <v>0</v>
      </c>
      <c r="V6382" s="14">
        <f>IF(T6382="","",T6382-U6382)</f>
        <v/>
      </c>
      <c r="AS6382" s="13" t="n"/>
      <c r="AT6382" s="13" t="n"/>
      <c r="AU6382" s="13" t="n"/>
    </row>
    <row r="6383">
      <c r="C6383" s="13" t="n">
        <v>166</v>
      </c>
      <c r="D6383" s="13">
        <f>D2159*D2351</f>
        <v/>
      </c>
      <c r="E6383" s="13">
        <f>E2159*E2351</f>
        <v/>
      </c>
      <c r="F6383" s="13">
        <f>F2159*F2351</f>
        <v/>
      </c>
      <c r="T6383" s="14">
        <f>IF(F6382=24,SUM(D6383:F6572),"")</f>
        <v/>
      </c>
      <c r="U6383" s="14" t="n">
        <v>0</v>
      </c>
      <c r="V6383" s="14">
        <f>IF(T6383="","",T6383-U6383)</f>
        <v/>
      </c>
      <c r="AS6383" s="13" t="n"/>
      <c r="AT6383" s="13" t="n"/>
      <c r="AU6383" s="13" t="n"/>
    </row>
    <row r="6384">
      <c r="C6384" s="13" t="n">
        <v>167</v>
      </c>
      <c r="D6384" s="13">
        <f>D2160*D2352</f>
        <v/>
      </c>
      <c r="E6384" s="13">
        <f>E2160*E2352</f>
        <v/>
      </c>
      <c r="F6384" s="13">
        <f>F2160*F2352</f>
        <v/>
      </c>
      <c r="T6384" s="14">
        <f>IF(F6383=24,SUM(D6384:F6573),"")</f>
        <v/>
      </c>
      <c r="U6384" s="14" t="n">
        <v>0</v>
      </c>
      <c r="V6384" s="14">
        <f>IF(T6384="","",T6384-U6384)</f>
        <v/>
      </c>
      <c r="AS6384" s="13" t="n"/>
      <c r="AT6384" s="13" t="n"/>
      <c r="AU6384" s="13" t="n"/>
    </row>
    <row r="6385">
      <c r="C6385" s="13" t="n">
        <v>168</v>
      </c>
      <c r="D6385" s="13">
        <f>D2161*D2353</f>
        <v/>
      </c>
      <c r="E6385" s="13">
        <f>E2161*E2353</f>
        <v/>
      </c>
      <c r="F6385" s="13">
        <f>F2161*F2353</f>
        <v/>
      </c>
      <c r="T6385" s="14">
        <f>IF(F6384=24,SUM(D6385:F6574),"")</f>
        <v/>
      </c>
      <c r="U6385" s="14" t="n">
        <v>0</v>
      </c>
      <c r="V6385" s="14">
        <f>IF(T6385="","",T6385-U6385)</f>
        <v/>
      </c>
      <c r="AS6385" s="13" t="n"/>
      <c r="AT6385" s="13" t="n"/>
      <c r="AU6385" s="13" t="n"/>
    </row>
    <row r="6386">
      <c r="C6386" s="13" t="n">
        <v>169</v>
      </c>
      <c r="D6386" s="13">
        <f>D2162*D2354</f>
        <v/>
      </c>
      <c r="E6386" s="13">
        <f>E2162*E2354</f>
        <v/>
      </c>
      <c r="F6386" s="13">
        <f>F2162*F2354</f>
        <v/>
      </c>
      <c r="T6386" s="14">
        <f>IF(F6385=24,SUM(D6386:F6575),"")</f>
        <v/>
      </c>
      <c r="U6386" s="14" t="n">
        <v>0</v>
      </c>
      <c r="V6386" s="14">
        <f>IF(T6386="","",T6386-U6386)</f>
        <v/>
      </c>
      <c r="AS6386" s="13" t="n"/>
      <c r="AT6386" s="13" t="n"/>
      <c r="AU6386" s="13" t="n"/>
    </row>
    <row r="6387">
      <c r="C6387" s="13" t="n">
        <v>170</v>
      </c>
      <c r="D6387" s="13">
        <f>D2163*D2355</f>
        <v/>
      </c>
      <c r="E6387" s="13">
        <f>E2163*E2355</f>
        <v/>
      </c>
      <c r="F6387" s="13">
        <f>F2163*F2355</f>
        <v/>
      </c>
      <c r="T6387" s="14">
        <f>IF(F6386=24,SUM(D6387:F6576),"")</f>
        <v/>
      </c>
      <c r="U6387" s="14" t="n">
        <v>0</v>
      </c>
      <c r="V6387" s="14">
        <f>IF(T6387="","",T6387-U6387)</f>
        <v/>
      </c>
      <c r="AS6387" s="13" t="n"/>
      <c r="AT6387" s="13" t="n"/>
      <c r="AU6387" s="13" t="n"/>
    </row>
    <row r="6388">
      <c r="C6388" s="13" t="n">
        <v>171</v>
      </c>
      <c r="D6388" s="13">
        <f>D2164*D2356</f>
        <v/>
      </c>
      <c r="E6388" s="13">
        <f>E2164*E2356</f>
        <v/>
      </c>
      <c r="F6388" s="13">
        <f>F2164*F2356</f>
        <v/>
      </c>
      <c r="T6388" s="14">
        <f>IF(F6387=24,SUM(D6388:F6577),"")</f>
        <v/>
      </c>
      <c r="U6388" s="14" t="n">
        <v>0</v>
      </c>
      <c r="V6388" s="14">
        <f>IF(T6388="","",T6388-U6388)</f>
        <v/>
      </c>
      <c r="AS6388" s="13" t="n"/>
      <c r="AT6388" s="13" t="n"/>
      <c r="AU6388" s="13" t="n"/>
    </row>
    <row r="6389">
      <c r="C6389" s="13" t="n">
        <v>172</v>
      </c>
      <c r="D6389" s="13">
        <f>D2165*D2357</f>
        <v/>
      </c>
      <c r="E6389" s="13">
        <f>E2165*E2357</f>
        <v/>
      </c>
      <c r="F6389" s="13">
        <f>F2165*F2357</f>
        <v/>
      </c>
      <c r="T6389" s="14">
        <f>IF(F6388=24,SUM(D6389:F6578),"")</f>
        <v/>
      </c>
      <c r="U6389" s="14" t="n">
        <v>0</v>
      </c>
      <c r="V6389" s="14">
        <f>IF(T6389="","",T6389-U6389)</f>
        <v/>
      </c>
      <c r="AS6389" s="13" t="n"/>
      <c r="AT6389" s="13" t="n"/>
      <c r="AU6389" s="13" t="n"/>
    </row>
    <row r="6390">
      <c r="C6390" s="13" t="n">
        <v>173</v>
      </c>
      <c r="D6390" s="13">
        <f>D2166*D2358</f>
        <v/>
      </c>
      <c r="E6390" s="13">
        <f>E2166*E2358</f>
        <v/>
      </c>
      <c r="F6390" s="13">
        <f>F2166*F2358</f>
        <v/>
      </c>
      <c r="T6390" s="14">
        <f>IF(F6389=24,SUM(D6390:F6579),"")</f>
        <v/>
      </c>
      <c r="U6390" s="14" t="n">
        <v>0</v>
      </c>
      <c r="V6390" s="14">
        <f>IF(T6390="","",T6390-U6390)</f>
        <v/>
      </c>
      <c r="AS6390" s="13" t="n"/>
      <c r="AT6390" s="13" t="n"/>
      <c r="AU6390" s="13" t="n"/>
    </row>
    <row r="6391">
      <c r="C6391" s="13" t="n">
        <v>174</v>
      </c>
      <c r="D6391" s="13">
        <f>D2167*D2359</f>
        <v/>
      </c>
      <c r="E6391" s="13">
        <f>E2167*E2359</f>
        <v/>
      </c>
      <c r="F6391" s="13">
        <f>F2167*F2359</f>
        <v/>
      </c>
      <c r="T6391" s="14">
        <f>IF(F6390=24,SUM(D6391:F6580),"")</f>
        <v/>
      </c>
      <c r="U6391" s="14" t="n">
        <v>0</v>
      </c>
      <c r="V6391" s="14">
        <f>IF(T6391="","",T6391-U6391)</f>
        <v/>
      </c>
      <c r="AS6391" s="13" t="n"/>
      <c r="AT6391" s="13" t="n"/>
      <c r="AU6391" s="13" t="n"/>
    </row>
    <row r="6392">
      <c r="C6392" s="13" t="n">
        <v>175</v>
      </c>
      <c r="D6392" s="13">
        <f>D2168*D2360</f>
        <v/>
      </c>
      <c r="E6392" s="13">
        <f>E2168*E2360</f>
        <v/>
      </c>
      <c r="F6392" s="13">
        <f>F2168*F2360</f>
        <v/>
      </c>
      <c r="T6392" s="14">
        <f>IF(F6391=24,SUM(D6392:F6581),"")</f>
        <v/>
      </c>
      <c r="U6392" s="14" t="n">
        <v>0</v>
      </c>
      <c r="V6392" s="14">
        <f>IF(T6392="","",T6392-U6392)</f>
        <v/>
      </c>
      <c r="AS6392" s="13" t="n"/>
      <c r="AT6392" s="13" t="n"/>
      <c r="AU6392" s="13" t="n"/>
    </row>
    <row r="6393">
      <c r="C6393" s="13" t="n">
        <v>176</v>
      </c>
      <c r="D6393" s="13">
        <f>D2169*D2361</f>
        <v/>
      </c>
      <c r="E6393" s="13">
        <f>E2169*E2361</f>
        <v/>
      </c>
      <c r="F6393" s="13">
        <f>F2169*F2361</f>
        <v/>
      </c>
      <c r="T6393" s="14">
        <f>IF(F6392=24,SUM(D6393:F6582),"")</f>
        <v/>
      </c>
      <c r="U6393" s="14" t="n">
        <v>0</v>
      </c>
      <c r="V6393" s="14">
        <f>IF(T6393="","",T6393-U6393)</f>
        <v/>
      </c>
      <c r="AS6393" s="13" t="n"/>
      <c r="AT6393" s="13" t="n"/>
      <c r="AU6393" s="13" t="n"/>
    </row>
    <row r="6394">
      <c r="C6394" s="13" t="n">
        <v>177</v>
      </c>
      <c r="D6394" s="13">
        <f>D2170*D2362</f>
        <v/>
      </c>
      <c r="E6394" s="13">
        <f>E2170*E2362</f>
        <v/>
      </c>
      <c r="F6394" s="13">
        <f>F2170*F2362</f>
        <v/>
      </c>
      <c r="T6394" s="14">
        <f>IF(F6393=24,SUM(D6394:F6583),"")</f>
        <v/>
      </c>
      <c r="U6394" s="14" t="n">
        <v>0</v>
      </c>
      <c r="V6394" s="14">
        <f>IF(T6394="","",T6394-U6394)</f>
        <v/>
      </c>
      <c r="AS6394" s="13" t="n"/>
      <c r="AT6394" s="13" t="n"/>
      <c r="AU6394" s="13" t="n"/>
    </row>
    <row r="6395">
      <c r="C6395" s="13" t="n">
        <v>178</v>
      </c>
      <c r="D6395" s="13">
        <f>D2171*D2363</f>
        <v/>
      </c>
      <c r="E6395" s="13">
        <f>E2171*E2363</f>
        <v/>
      </c>
      <c r="F6395" s="13">
        <f>F2171*F2363</f>
        <v/>
      </c>
      <c r="T6395" s="14">
        <f>IF(F6394=24,SUM(D6395:F6584),"")</f>
        <v/>
      </c>
      <c r="U6395" s="14" t="n">
        <v>0</v>
      </c>
      <c r="V6395" s="14">
        <f>IF(T6395="","",T6395-U6395)</f>
        <v/>
      </c>
      <c r="AS6395" s="13" t="n"/>
      <c r="AT6395" s="13" t="n"/>
      <c r="AU6395" s="13" t="n"/>
    </row>
    <row r="6396">
      <c r="C6396" s="13" t="n">
        <v>179</v>
      </c>
      <c r="D6396" s="13">
        <f>D2172*D2364</f>
        <v/>
      </c>
      <c r="E6396" s="13">
        <f>E2172*E2364</f>
        <v/>
      </c>
      <c r="F6396" s="13">
        <f>F2172*F2364</f>
        <v/>
      </c>
      <c r="T6396" s="14">
        <f>IF(F6395=24,SUM(D6396:F6585),"")</f>
        <v/>
      </c>
      <c r="U6396" s="14" t="n">
        <v>0</v>
      </c>
      <c r="V6396" s="14">
        <f>IF(T6396="","",T6396-U6396)</f>
        <v/>
      </c>
      <c r="AS6396" s="13" t="n"/>
      <c r="AT6396" s="13" t="n"/>
      <c r="AU6396" s="13" t="n"/>
    </row>
    <row r="6397">
      <c r="C6397" s="13" t="n">
        <v>180</v>
      </c>
      <c r="D6397" s="13">
        <f>D2173*D2365</f>
        <v/>
      </c>
      <c r="E6397" s="13">
        <f>E2173*E2365</f>
        <v/>
      </c>
      <c r="F6397" s="13">
        <f>F2173*F2365</f>
        <v/>
      </c>
      <c r="T6397" s="14">
        <f>IF(F6396=24,SUM(D6397:F6586),"")</f>
        <v/>
      </c>
      <c r="U6397" s="14" t="n">
        <v>0</v>
      </c>
      <c r="V6397" s="14">
        <f>IF(T6397="","",T6397-U6397)</f>
        <v/>
      </c>
      <c r="AS6397" s="13" t="n"/>
      <c r="AT6397" s="13" t="n"/>
      <c r="AU6397" s="13" t="n"/>
    </row>
    <row r="6398">
      <c r="C6398" s="13" t="n">
        <v>181</v>
      </c>
      <c r="D6398" s="13">
        <f>D2174*D2366</f>
        <v/>
      </c>
      <c r="E6398" s="13">
        <f>E2174*E2366</f>
        <v/>
      </c>
      <c r="F6398" s="13">
        <f>F2174*F2366</f>
        <v/>
      </c>
      <c r="T6398" s="14">
        <f>IF(F6397=24,SUM(D6398:F6587),"")</f>
        <v/>
      </c>
      <c r="U6398" s="14" t="n">
        <v>0</v>
      </c>
      <c r="V6398" s="14">
        <f>IF(T6398="","",T6398-U6398)</f>
        <v/>
      </c>
      <c r="AS6398" s="13" t="n"/>
      <c r="AT6398" s="13" t="n"/>
      <c r="AU6398" s="13" t="n"/>
    </row>
    <row r="6399">
      <c r="C6399" s="13" t="n">
        <v>182</v>
      </c>
      <c r="D6399" s="13">
        <f>D2175*D2367</f>
        <v/>
      </c>
      <c r="E6399" s="13">
        <f>E2175*E2367</f>
        <v/>
      </c>
      <c r="F6399" s="13">
        <f>F2175*F2367</f>
        <v/>
      </c>
      <c r="T6399" s="14">
        <f>IF(F6398=24,SUM(D6399:F6588),"")</f>
        <v/>
      </c>
      <c r="U6399" s="14" t="n">
        <v>0</v>
      </c>
      <c r="V6399" s="14">
        <f>IF(T6399="","",T6399-U6399)</f>
        <v/>
      </c>
      <c r="AS6399" s="13" t="n"/>
      <c r="AT6399" s="13" t="n"/>
      <c r="AU6399" s="13" t="n"/>
    </row>
    <row r="6400">
      <c r="C6400" s="13" t="n">
        <v>183</v>
      </c>
      <c r="D6400" s="13">
        <f>D2176*D2368</f>
        <v/>
      </c>
      <c r="E6400" s="13">
        <f>E2176*E2368</f>
        <v/>
      </c>
      <c r="F6400" s="13">
        <f>F2176*F2368</f>
        <v/>
      </c>
      <c r="T6400" s="14">
        <f>IF(F6399=24,SUM(D6400:F6589),"")</f>
        <v/>
      </c>
      <c r="U6400" s="14" t="n">
        <v>0</v>
      </c>
      <c r="V6400" s="14">
        <f>IF(T6400="","",T6400-U6400)</f>
        <v/>
      </c>
      <c r="AS6400" s="13" t="n"/>
      <c r="AT6400" s="13" t="n"/>
      <c r="AU6400" s="13" t="n"/>
    </row>
    <row r="6401">
      <c r="C6401" s="13" t="n">
        <v>184</v>
      </c>
      <c r="D6401" s="13">
        <f>D2177*D2369</f>
        <v/>
      </c>
      <c r="E6401" s="13">
        <f>E2177*E2369</f>
        <v/>
      </c>
      <c r="F6401" s="13">
        <f>F2177*F2369</f>
        <v/>
      </c>
      <c r="T6401" s="14">
        <f>IF(F6400=24,SUM(D6401:F6590),"")</f>
        <v/>
      </c>
      <c r="U6401" s="14" t="n">
        <v>0</v>
      </c>
      <c r="V6401" s="14">
        <f>IF(T6401="","",T6401-U6401)</f>
        <v/>
      </c>
      <c r="AS6401" s="13" t="n"/>
      <c r="AT6401" s="13" t="n"/>
      <c r="AU6401" s="13" t="n"/>
    </row>
    <row r="6402">
      <c r="C6402" s="13" t="n">
        <v>185</v>
      </c>
      <c r="D6402" s="13">
        <f>D2178*D2370</f>
        <v/>
      </c>
      <c r="E6402" s="13">
        <f>E2178*E2370</f>
        <v/>
      </c>
      <c r="F6402" s="13">
        <f>F2178*F2370</f>
        <v/>
      </c>
      <c r="T6402" s="14">
        <f>IF(F6401=24,SUM(D6402:F6591),"")</f>
        <v/>
      </c>
      <c r="U6402" s="14" t="n">
        <v>0</v>
      </c>
      <c r="V6402" s="14">
        <f>IF(T6402="","",T6402-U6402)</f>
        <v/>
      </c>
      <c r="AS6402" s="13" t="n"/>
      <c r="AT6402" s="13" t="n"/>
      <c r="AU6402" s="13" t="n"/>
    </row>
    <row r="6403">
      <c r="C6403" s="13" t="n">
        <v>186</v>
      </c>
      <c r="D6403" s="13">
        <f>D2179*D2371</f>
        <v/>
      </c>
      <c r="E6403" s="13">
        <f>E2179*E2371</f>
        <v/>
      </c>
      <c r="F6403" s="13">
        <f>F2179*F2371</f>
        <v/>
      </c>
      <c r="T6403" s="14">
        <f>IF(F6402=24,SUM(D6403:F6592),"")</f>
        <v/>
      </c>
      <c r="U6403" s="14" t="n">
        <v>0</v>
      </c>
      <c r="V6403" s="14">
        <f>IF(T6403="","",T6403-U6403)</f>
        <v/>
      </c>
      <c r="AS6403" s="13" t="n"/>
      <c r="AT6403" s="13" t="n"/>
      <c r="AU6403" s="13" t="n"/>
    </row>
    <row r="6404">
      <c r="C6404" s="13" t="n">
        <v>187</v>
      </c>
      <c r="D6404" s="13">
        <f>D2180*D2372</f>
        <v/>
      </c>
      <c r="E6404" s="13">
        <f>E2180*E2372</f>
        <v/>
      </c>
      <c r="F6404" s="13">
        <f>F2180*F2372</f>
        <v/>
      </c>
      <c r="T6404" s="14">
        <f>IF(F6403=24,SUM(D6404:F6593),"")</f>
        <v/>
      </c>
      <c r="U6404" s="14" t="n">
        <v>0</v>
      </c>
      <c r="V6404" s="14">
        <f>IF(T6404="","",T6404-U6404)</f>
        <v/>
      </c>
      <c r="AS6404" s="13" t="n"/>
      <c r="AT6404" s="13" t="n"/>
      <c r="AU6404" s="13" t="n"/>
    </row>
    <row r="6405">
      <c r="C6405" s="13" t="n">
        <v>188</v>
      </c>
      <c r="D6405" s="13">
        <f>D2181*D2373</f>
        <v/>
      </c>
      <c r="E6405" s="13">
        <f>E2181*E2373</f>
        <v/>
      </c>
      <c r="F6405" s="13">
        <f>F2181*F2373</f>
        <v/>
      </c>
      <c r="T6405" s="14">
        <f>IF(F6404=24,SUM(D6405:F6594),"")</f>
        <v/>
      </c>
      <c r="U6405" s="14" t="n">
        <v>0</v>
      </c>
      <c r="V6405" s="14">
        <f>IF(T6405="","",T6405-U6405)</f>
        <v/>
      </c>
      <c r="AS6405" s="13" t="n"/>
      <c r="AT6405" s="13" t="n"/>
      <c r="AU6405" s="13" t="n"/>
    </row>
    <row r="6406">
      <c r="C6406" s="13" t="n">
        <v>189</v>
      </c>
      <c r="D6406" s="13">
        <f>D2182*D2374</f>
        <v/>
      </c>
      <c r="E6406" s="13">
        <f>E2182*E2374</f>
        <v/>
      </c>
      <c r="F6406" s="13">
        <f>F2182*F2374</f>
        <v/>
      </c>
      <c r="T6406" s="14">
        <f>IF(F6405=24,SUM(D6406:F6595),"")</f>
        <v/>
      </c>
      <c r="U6406" s="14" t="n">
        <v>0</v>
      </c>
      <c r="V6406" s="14">
        <f>IF(T6406="","",T6406-U6406)</f>
        <v/>
      </c>
      <c r="AS6406" s="13" t="n"/>
      <c r="AT6406" s="13" t="n"/>
      <c r="AU6406" s="13" t="n"/>
    </row>
    <row r="6407">
      <c r="C6407" s="13" t="n">
        <v>190</v>
      </c>
      <c r="D6407" s="13">
        <f>D2183*D2375</f>
        <v/>
      </c>
      <c r="E6407" s="13">
        <f>E2183*E2375</f>
        <v/>
      </c>
      <c r="F6407" s="13">
        <f>F2183*F2375</f>
        <v/>
      </c>
      <c r="T6407" s="14">
        <f>IF(F6406=24,SUM(D6407:F6596),"")</f>
        <v/>
      </c>
      <c r="U6407" s="14" t="n">
        <v>0</v>
      </c>
      <c r="V6407" s="14">
        <f>IF(T6407="","",T6407-U6407)</f>
        <v/>
      </c>
      <c r="AS6407" s="13" t="n"/>
      <c r="AT6407" s="13" t="n"/>
      <c r="AU6407" s="13" t="n"/>
    </row>
    <row r="6408">
      <c r="C6408" s="13" t="n">
        <v>191</v>
      </c>
      <c r="D6408" s="13">
        <f>D2184*D2376</f>
        <v/>
      </c>
      <c r="E6408" s="13">
        <f>E2184*E2376</f>
        <v/>
      </c>
      <c r="F6408" s="13">
        <f>F2184*F2376</f>
        <v/>
      </c>
      <c r="T6408" s="14">
        <f>IF(F6407=24,SUM(D6408:F6597),"")</f>
        <v/>
      </c>
      <c r="U6408" s="14" t="n">
        <v>0</v>
      </c>
      <c r="V6408" s="14">
        <f>IF(T6408="","",T6408-U6408)</f>
        <v/>
      </c>
      <c r="AS6408" s="13" t="n"/>
      <c r="AT6408" s="13" t="n"/>
      <c r="AU6408" s="13" t="n"/>
    </row>
    <row r="6409">
      <c r="C6409" s="13" t="n">
        <v>192</v>
      </c>
      <c r="D6409" s="13">
        <f>D2185*D2377</f>
        <v/>
      </c>
      <c r="E6409" s="13">
        <f>E2185*E2377</f>
        <v/>
      </c>
      <c r="F6409" s="13">
        <f>F2185*F2377</f>
        <v/>
      </c>
      <c r="T6409" s="14">
        <f>IF(F6408=24,SUM(D6409:F6598),"")</f>
        <v/>
      </c>
      <c r="U6409" s="14" t="n">
        <v>0</v>
      </c>
      <c r="V6409" s="14">
        <f>IF(T6409="","",T6409-U6409)</f>
        <v/>
      </c>
      <c r="AS6409" s="13" t="n"/>
      <c r="AT6409" s="13" t="n"/>
      <c r="AU6409" s="13" t="n"/>
    </row>
    <row r="6410">
      <c r="C6410" s="13" t="n">
        <v>193</v>
      </c>
      <c r="D6410" s="13">
        <f>D2186*D2378</f>
        <v/>
      </c>
      <c r="E6410" s="13">
        <f>E2186*E2378</f>
        <v/>
      </c>
      <c r="F6410" s="13">
        <f>F2186*F2378</f>
        <v/>
      </c>
      <c r="T6410" s="14">
        <f>IF(F6409=24,SUM(D6410:F6599),"")</f>
        <v/>
      </c>
      <c r="U6410" s="14" t="n">
        <v>0</v>
      </c>
      <c r="V6410" s="14">
        <f>IF(T6410="","",T6410-U6410)</f>
        <v/>
      </c>
      <c r="AS6410" s="13" t="n"/>
      <c r="AT6410" s="13" t="n"/>
      <c r="AU6410" s="13" t="n"/>
    </row>
    <row r="6411">
      <c r="C6411" s="13" t="n">
        <v>194</v>
      </c>
      <c r="D6411" s="13">
        <f>D2187*D2379</f>
        <v/>
      </c>
      <c r="E6411" s="13">
        <f>E2187*E2379</f>
        <v/>
      </c>
      <c r="F6411" s="13">
        <f>F2187*F2379</f>
        <v/>
      </c>
      <c r="T6411" s="14">
        <f>IF(F6410=24,SUM(D6411:F6600),"")</f>
        <v/>
      </c>
      <c r="U6411" s="14" t="n">
        <v>0</v>
      </c>
      <c r="V6411" s="14">
        <f>IF(T6411="","",T6411-U6411)</f>
        <v/>
      </c>
      <c r="AS6411" s="13" t="n"/>
      <c r="AT6411" s="13" t="n"/>
      <c r="AU6411" s="13" t="n"/>
    </row>
    <row r="6412">
      <c r="C6412" s="13" t="n">
        <v>195</v>
      </c>
      <c r="D6412" s="13">
        <f>D2188*D2380</f>
        <v/>
      </c>
      <c r="E6412" s="13">
        <f>E2188*E2380</f>
        <v/>
      </c>
      <c r="F6412" s="13">
        <f>F2188*F2380</f>
        <v/>
      </c>
      <c r="T6412" s="14">
        <f>IF(F6411=24,SUM(D6412:F6601),"")</f>
        <v/>
      </c>
      <c r="U6412" s="14" t="n">
        <v>0</v>
      </c>
      <c r="V6412" s="14">
        <f>IF(T6412="","",T6412-U6412)</f>
        <v/>
      </c>
      <c r="AS6412" s="13" t="n"/>
      <c r="AT6412" s="13" t="n"/>
      <c r="AU6412" s="13" t="n"/>
    </row>
    <row r="6413">
      <c r="C6413" s="13" t="n">
        <v>196</v>
      </c>
      <c r="D6413" s="13">
        <f>D2189*D2381</f>
        <v/>
      </c>
      <c r="E6413" s="13">
        <f>E2189*E2381</f>
        <v/>
      </c>
      <c r="F6413" s="13">
        <f>F2189*F2381</f>
        <v/>
      </c>
      <c r="T6413" s="14">
        <f>IF(F6412=24,SUM(D6413:F6602),"")</f>
        <v/>
      </c>
      <c r="U6413" s="14" t="n">
        <v>0</v>
      </c>
      <c r="V6413" s="14">
        <f>IF(T6413="","",T6413-U6413)</f>
        <v/>
      </c>
      <c r="AS6413" s="13" t="n"/>
      <c r="AT6413" s="13" t="n"/>
      <c r="AU6413" s="13" t="n"/>
    </row>
    <row r="6414">
      <c r="C6414" s="13" t="n">
        <v>197</v>
      </c>
      <c r="D6414" s="13">
        <f>D2190*D2382</f>
        <v/>
      </c>
      <c r="E6414" s="13">
        <f>E2190*E2382</f>
        <v/>
      </c>
      <c r="F6414" s="13">
        <f>F2190*F2382</f>
        <v/>
      </c>
      <c r="T6414" s="14">
        <f>IF(F6413=24,SUM(D6414:F6603),"")</f>
        <v/>
      </c>
      <c r="U6414" s="14" t="n">
        <v>0</v>
      </c>
      <c r="V6414" s="14">
        <f>IF(T6414="","",T6414-U6414)</f>
        <v/>
      </c>
      <c r="AS6414" s="13" t="n"/>
      <c r="AT6414" s="13" t="n"/>
      <c r="AU6414" s="13" t="n"/>
    </row>
    <row r="6415">
      <c r="C6415" s="13" t="n">
        <v>198</v>
      </c>
      <c r="D6415" s="13">
        <f>D2191*D2383</f>
        <v/>
      </c>
      <c r="E6415" s="13">
        <f>E2191*E2383</f>
        <v/>
      </c>
      <c r="F6415" s="13">
        <f>F2191*F2383</f>
        <v/>
      </c>
      <c r="T6415" s="14">
        <f>IF(F6414=24,SUM(D6415:F6604),"")</f>
        <v/>
      </c>
      <c r="U6415" s="14" t="n">
        <v>0</v>
      </c>
      <c r="V6415" s="14">
        <f>IF(T6415="","",T6415-U6415)</f>
        <v/>
      </c>
      <c r="AS6415" s="13" t="n"/>
      <c r="AT6415" s="13" t="n"/>
      <c r="AU6415" s="13" t="n"/>
    </row>
    <row r="6416">
      <c r="T6416" s="14">
        <f>IF(F6415=24,SUM(D6416:F6605),"")</f>
        <v/>
      </c>
      <c r="U6416" s="14" t="n">
        <v>0</v>
      </c>
      <c r="V6416" s="14">
        <f>IF(T6416="","",T6416-U6416)</f>
        <v/>
      </c>
      <c r="AS6416" s="13" t="n"/>
      <c r="AT6416" s="13" t="n"/>
      <c r="AU6416" s="13" t="n"/>
    </row>
    <row r="6417">
      <c r="C6417" s="13" t="inlineStr">
        <is>
          <t>Reorder(Estado da arte)</t>
        </is>
      </c>
      <c r="D6417" s="13" t="n">
        <v>22</v>
      </c>
      <c r="E6417" s="13" t="n">
        <v>23</v>
      </c>
      <c r="F6417" s="13" t="n">
        <v>24</v>
      </c>
      <c r="T6417" s="14">
        <f>IF(F6416=24,SUM(D6417:F6606),"")</f>
        <v/>
      </c>
      <c r="U6417" s="14" t="n">
        <v>0</v>
      </c>
      <c r="V6417" s="14">
        <f>IF(T6417="","",T6417-U6417)</f>
        <v/>
      </c>
      <c r="AS6417" s="13" t="n"/>
      <c r="AT6417" s="13" t="n"/>
      <c r="AU6417" s="13" t="n"/>
    </row>
    <row r="6418">
      <c r="C6418" s="13" t="n">
        <v>9</v>
      </c>
      <c r="D6418" s="13">
        <f>D6226+$B$6035*D6034</f>
        <v/>
      </c>
      <c r="E6418" s="13">
        <f>E6226+$B$6035*E6034</f>
        <v/>
      </c>
      <c r="F6418" s="13">
        <f>F6226+$B$6035*F6034</f>
        <v/>
      </c>
      <c r="T6418" s="14">
        <f>IF(F6417=24,SUM(D6418:F6607),"")</f>
        <v/>
      </c>
      <c r="U6418" s="14" t="n">
        <v>0</v>
      </c>
      <c r="V6418" s="14">
        <f>IF(T6418="","",T6418-U6418)</f>
        <v/>
      </c>
      <c r="AS6418" s="13" t="n"/>
      <c r="AT6418" s="13" t="n"/>
      <c r="AU6418" s="13" t="n"/>
    </row>
    <row r="6419">
      <c r="C6419" s="13" t="n">
        <v>10</v>
      </c>
      <c r="D6419" s="13">
        <f>D6227+$B$6035*D6035</f>
        <v/>
      </c>
      <c r="E6419" s="13">
        <f>E6227+$B$6035*E6035</f>
        <v/>
      </c>
      <c r="F6419" s="13">
        <f>F6227+$B$6035*F6035</f>
        <v/>
      </c>
      <c r="T6419" s="14">
        <f>IF(F6418=24,SUM(D6419:F6608),"")</f>
        <v/>
      </c>
      <c r="U6419" s="14" t="n">
        <v>0</v>
      </c>
      <c r="V6419" s="14">
        <f>IF(T6419="","",T6419-U6419)</f>
        <v/>
      </c>
      <c r="AS6419" s="13" t="n">
        <v>146</v>
      </c>
      <c r="AT6419" s="13" t="inlineStr">
        <is>
          <t>Reorder(Estado da arte)</t>
        </is>
      </c>
      <c r="AU6419" s="13" t="n">
        <v>16</v>
      </c>
    </row>
    <row r="6420">
      <c r="C6420" s="13" t="n">
        <v>11</v>
      </c>
      <c r="D6420" s="13">
        <f>D6228+$B$6035*D6036</f>
        <v/>
      </c>
      <c r="E6420" s="13">
        <f>E6228+$B$6035*E6036</f>
        <v/>
      </c>
      <c r="F6420" s="13">
        <f>F6228+$B$6035*F6036</f>
        <v/>
      </c>
      <c r="T6420" s="14">
        <f>IF(F6419=24,SUM(D6420:F6609),"")</f>
        <v/>
      </c>
      <c r="U6420" s="14" t="n">
        <v>0</v>
      </c>
      <c r="V6420" s="14">
        <f>IF(T6420="","",T6420-U6420)</f>
        <v/>
      </c>
      <c r="AS6420" s="13" t="n">
        <v>147</v>
      </c>
      <c r="AT6420" s="13" t="n"/>
      <c r="AU6420" s="95" t="inlineStr">
        <is>
          <t>NOVOD318+$B$313*D313</t>
        </is>
      </c>
    </row>
    <row r="6421">
      <c r="C6421" s="13" t="n">
        <v>12</v>
      </c>
      <c r="D6421" s="13">
        <f>D6229+$B$6035*D6037</f>
        <v/>
      </c>
      <c r="E6421" s="13">
        <f>E6229+$B$6035*E6037</f>
        <v/>
      </c>
      <c r="F6421" s="13">
        <f>F6229+$B$6035*F6037</f>
        <v/>
      </c>
      <c r="T6421" s="14">
        <f>IF(F6420=24,SUM(D6421:F6610),"")</f>
        <v/>
      </c>
      <c r="U6421" s="14" t="n">
        <v>0</v>
      </c>
      <c r="V6421" s="14">
        <f>IF(T6421="","",T6421-U6421)</f>
        <v/>
      </c>
      <c r="AS6421" s="13" t="n">
        <v>151</v>
      </c>
      <c r="AT6421" s="13" t="inlineStr">
        <is>
          <t>Erro &gt; 0,01%</t>
        </is>
      </c>
      <c r="AU6421" s="13" t="n">
        <v>16</v>
      </c>
    </row>
    <row r="6422">
      <c r="C6422" s="13" t="n">
        <v>13</v>
      </c>
      <c r="D6422" s="13">
        <f>D6230+$B$6035*D6038</f>
        <v/>
      </c>
      <c r="E6422" s="13">
        <f>E6230+$B$6035*E6038</f>
        <v/>
      </c>
      <c r="F6422" s="13">
        <f>F6230+$B$6035*F6038</f>
        <v/>
      </c>
      <c r="T6422" s="14">
        <f>IF(F6421=24,SUM(D6422:F6611),"")</f>
        <v/>
      </c>
      <c r="U6422" s="14" t="n">
        <v>0</v>
      </c>
      <c r="V6422" s="14">
        <f>IF(T6422="","",T6422-U6422)</f>
        <v/>
      </c>
      <c r="AS6422" s="13" t="n">
        <v>152</v>
      </c>
      <c r="AT6422" s="13" t="n"/>
      <c r="AU6422" s="13" t="n"/>
    </row>
    <row r="6423">
      <c r="C6423" s="13" t="n">
        <v>14</v>
      </c>
      <c r="D6423" s="13">
        <f>D6231+$B$6035*D6039</f>
        <v/>
      </c>
      <c r="E6423" s="13">
        <f>E6231+$B$6035*E6039</f>
        <v/>
      </c>
      <c r="F6423" s="13">
        <f>F6231+$B$6035*F6039</f>
        <v/>
      </c>
      <c r="T6423" s="14">
        <f>IF(F6422=24,SUM(D6423:F6612),"")</f>
        <v/>
      </c>
      <c r="U6423" s="14" t="n">
        <v>0</v>
      </c>
      <c r="V6423" s="14">
        <f>IF(T6423="","",T6423-U6423)</f>
        <v/>
      </c>
      <c r="AS6423" s="13" t="n"/>
      <c r="AT6423" s="13" t="n"/>
      <c r="AU6423" s="13" t="n"/>
    </row>
    <row r="6424">
      <c r="C6424" s="13" t="n">
        <v>15</v>
      </c>
      <c r="D6424" s="13">
        <f>D6232+$B$6035*D6040</f>
        <v/>
      </c>
      <c r="E6424" s="13">
        <f>E6232+$B$6035*E6040</f>
        <v/>
      </c>
      <c r="F6424" s="13">
        <f>F6232+$B$6035*F6040</f>
        <v/>
      </c>
      <c r="T6424" s="14">
        <f>IF(F6423=24,SUM(D6424:F6613),"")</f>
        <v/>
      </c>
      <c r="U6424" s="14" t="n">
        <v>0</v>
      </c>
      <c r="V6424" s="14">
        <f>IF(T6424="","",T6424-U6424)</f>
        <v/>
      </c>
      <c r="AS6424" s="13" t="n"/>
      <c r="AT6424" s="13" t="n"/>
      <c r="AU6424" s="13" t="n"/>
    </row>
    <row r="6425">
      <c r="C6425" s="13" t="n">
        <v>16</v>
      </c>
      <c r="D6425" s="13">
        <f>D6233+$B$6035*D6041</f>
        <v/>
      </c>
      <c r="E6425" s="13">
        <f>E6233+$B$6035*E6041</f>
        <v/>
      </c>
      <c r="F6425" s="13">
        <f>F6233+$B$6035*F6041</f>
        <v/>
      </c>
      <c r="T6425" s="14">
        <f>IF(F6424=24,SUM(D6425:F6614),"")</f>
        <v/>
      </c>
      <c r="U6425" s="14" t="n">
        <v>0</v>
      </c>
      <c r="V6425" s="14">
        <f>IF(T6425="","",T6425-U6425)</f>
        <v/>
      </c>
      <c r="AS6425" s="13" t="n"/>
      <c r="AT6425" s="13" t="n"/>
      <c r="AU6425" s="13" t="n"/>
    </row>
    <row r="6426">
      <c r="C6426" s="13" t="n">
        <v>17</v>
      </c>
      <c r="D6426" s="13">
        <f>D6234+$B$6035*D6042</f>
        <v/>
      </c>
      <c r="E6426" s="13">
        <f>E6234+$B$6035*E6042</f>
        <v/>
      </c>
      <c r="F6426" s="13">
        <f>F6234+$B$6035*F6042</f>
        <v/>
      </c>
      <c r="T6426" s="14">
        <f>IF(F6425=24,SUM(D6426:F6615),"")</f>
        <v/>
      </c>
      <c r="U6426" s="14" t="n">
        <v>0</v>
      </c>
      <c r="V6426" s="14">
        <f>IF(T6426="","",T6426-U6426)</f>
        <v/>
      </c>
      <c r="AS6426" s="13" t="n"/>
      <c r="AT6426" s="13" t="n"/>
      <c r="AU6426" s="13" t="n"/>
    </row>
    <row r="6427">
      <c r="C6427" s="13" t="n">
        <v>18</v>
      </c>
      <c r="D6427" s="13">
        <f>D6235+$B$6035*D6043</f>
        <v/>
      </c>
      <c r="E6427" s="13">
        <f>E6235+$B$6035*E6043</f>
        <v/>
      </c>
      <c r="F6427" s="13">
        <f>F6235+$B$6035*F6043</f>
        <v/>
      </c>
      <c r="T6427" s="14">
        <f>IF(F6426=24,SUM(D6427:F6616),"")</f>
        <v/>
      </c>
      <c r="U6427" s="14" t="n">
        <v>0</v>
      </c>
      <c r="V6427" s="14">
        <f>IF(T6427="","",T6427-U6427)</f>
        <v/>
      </c>
      <c r="AS6427" s="13" t="n"/>
      <c r="AT6427" s="13" t="n"/>
      <c r="AU6427" s="13" t="n"/>
    </row>
    <row r="6428">
      <c r="C6428" s="13" t="n">
        <v>19</v>
      </c>
      <c r="D6428" s="13">
        <f>D6236+$B$6035*D6044</f>
        <v/>
      </c>
      <c r="E6428" s="13">
        <f>E6236+$B$6035*E6044</f>
        <v/>
      </c>
      <c r="F6428" s="13">
        <f>F6236+$B$6035*F6044</f>
        <v/>
      </c>
      <c r="T6428" s="14">
        <f>IF(F6427=24,SUM(D6428:F6617),"")</f>
        <v/>
      </c>
      <c r="U6428" s="14" t="n">
        <v>0</v>
      </c>
      <c r="V6428" s="14">
        <f>IF(T6428="","",T6428-U6428)</f>
        <v/>
      </c>
      <c r="AS6428" s="13" t="n"/>
      <c r="AT6428" s="13" t="n"/>
      <c r="AU6428" s="13" t="n"/>
    </row>
    <row r="6429">
      <c r="C6429" s="13" t="n">
        <v>20</v>
      </c>
      <c r="D6429" s="13">
        <f>D6237+$B$6035*D6045</f>
        <v/>
      </c>
      <c r="E6429" s="13">
        <f>E6237+$B$6035*E6045</f>
        <v/>
      </c>
      <c r="F6429" s="13">
        <f>F6237+$B$6035*F6045</f>
        <v/>
      </c>
      <c r="T6429" s="14">
        <f>IF(F6428=24,SUM(D6429:F6618),"")</f>
        <v/>
      </c>
      <c r="U6429" s="14" t="n">
        <v>0</v>
      </c>
      <c r="V6429" s="14">
        <f>IF(T6429="","",T6429-U6429)</f>
        <v/>
      </c>
      <c r="AS6429" s="13" t="n"/>
      <c r="AT6429" s="13" t="n"/>
      <c r="AU6429" s="13" t="n"/>
    </row>
    <row r="6430">
      <c r="C6430" s="13" t="n">
        <v>21</v>
      </c>
      <c r="D6430" s="13">
        <f>D6238+$B$6035*D6046</f>
        <v/>
      </c>
      <c r="E6430" s="13">
        <f>E6238+$B$6035*E6046</f>
        <v/>
      </c>
      <c r="F6430" s="13">
        <f>F6238+$B$6035*F6046</f>
        <v/>
      </c>
      <c r="T6430" s="14">
        <f>IF(F6429=24,SUM(D6430:F6619),"")</f>
        <v/>
      </c>
      <c r="U6430" s="14" t="n">
        <v>0</v>
      </c>
      <c r="V6430" s="14">
        <f>IF(T6430="","",T6430-U6430)</f>
        <v/>
      </c>
      <c r="AS6430" s="13" t="n"/>
      <c r="AT6430" s="13" t="n"/>
      <c r="AU6430" s="13" t="n"/>
    </row>
    <row r="6431">
      <c r="C6431" s="13" t="n">
        <v>22</v>
      </c>
      <c r="D6431" s="13">
        <f>D6239+$B$6035*D6047</f>
        <v/>
      </c>
      <c r="E6431" s="13">
        <f>E6239+$B$6035*E6047</f>
        <v/>
      </c>
      <c r="F6431" s="13">
        <f>F6239+$B$6035*F6047</f>
        <v/>
      </c>
      <c r="T6431" s="14">
        <f>IF(F6430=24,SUM(D6431:F6620),"")</f>
        <v/>
      </c>
      <c r="U6431" s="14" t="n">
        <v>0</v>
      </c>
      <c r="V6431" s="14">
        <f>IF(T6431="","",T6431-U6431)</f>
        <v/>
      </c>
      <c r="AS6431" s="13" t="n"/>
      <c r="AT6431" s="13" t="n"/>
      <c r="AU6431" s="13" t="n"/>
    </row>
    <row r="6432">
      <c r="C6432" s="13" t="n">
        <v>23</v>
      </c>
      <c r="D6432" s="13">
        <f>D6240+$B$6035*D6048</f>
        <v/>
      </c>
      <c r="E6432" s="13">
        <f>E6240+$B$6035*E6048</f>
        <v/>
      </c>
      <c r="F6432" s="13">
        <f>F6240+$B$6035*F6048</f>
        <v/>
      </c>
      <c r="T6432" s="14">
        <f>IF(F6431=24,SUM(D6432:F6621),"")</f>
        <v/>
      </c>
      <c r="U6432" s="14" t="n">
        <v>0</v>
      </c>
      <c r="V6432" s="14">
        <f>IF(T6432="","",T6432-U6432)</f>
        <v/>
      </c>
      <c r="AS6432" s="13" t="n"/>
      <c r="AT6432" s="13" t="n"/>
      <c r="AU6432" s="13" t="n"/>
    </row>
    <row r="6433">
      <c r="C6433" s="13" t="n">
        <v>24</v>
      </c>
      <c r="D6433" s="13">
        <f>D6241+$B$6035*D6049</f>
        <v/>
      </c>
      <c r="E6433" s="13">
        <f>E6241+$B$6035*E6049</f>
        <v/>
      </c>
      <c r="F6433" s="13">
        <f>F6241+$B$6035*F6049</f>
        <v/>
      </c>
      <c r="T6433" s="14">
        <f>IF(F6432=24,SUM(D6433:F6622),"")</f>
        <v/>
      </c>
      <c r="U6433" s="14" t="n">
        <v>0</v>
      </c>
      <c r="V6433" s="14">
        <f>IF(T6433="","",T6433-U6433)</f>
        <v/>
      </c>
      <c r="AS6433" s="13" t="n"/>
      <c r="AT6433" s="13" t="n"/>
      <c r="AU6433" s="13" t="n"/>
    </row>
    <row r="6434">
      <c r="C6434" s="13" t="n">
        <v>25</v>
      </c>
      <c r="D6434" s="13">
        <f>D6242+$B$6035*D6050</f>
        <v/>
      </c>
      <c r="E6434" s="13">
        <f>E6242+$B$6035*E6050</f>
        <v/>
      </c>
      <c r="F6434" s="13">
        <f>F6242+$B$6035*F6050</f>
        <v/>
      </c>
      <c r="T6434" s="14">
        <f>IF(F6433=24,SUM(D6434:F6623),"")</f>
        <v/>
      </c>
      <c r="U6434" s="14" t="n">
        <v>0</v>
      </c>
      <c r="V6434" s="14">
        <f>IF(T6434="","",T6434-U6434)</f>
        <v/>
      </c>
      <c r="AS6434" s="13" t="n"/>
      <c r="AT6434" s="13" t="n"/>
      <c r="AU6434" s="13" t="n"/>
    </row>
    <row r="6435">
      <c r="C6435" s="13" t="n">
        <v>26</v>
      </c>
      <c r="D6435" s="13">
        <f>D6243+$B$6035*D6051</f>
        <v/>
      </c>
      <c r="E6435" s="13">
        <f>E6243+$B$6035*E6051</f>
        <v/>
      </c>
      <c r="F6435" s="13">
        <f>F6243+$B$6035*F6051</f>
        <v/>
      </c>
      <c r="T6435" s="14">
        <f>IF(F6434=24,SUM(D6435:F6624),"")</f>
        <v/>
      </c>
      <c r="U6435" s="14" t="n">
        <v>0</v>
      </c>
      <c r="V6435" s="14">
        <f>IF(T6435="","",T6435-U6435)</f>
        <v/>
      </c>
      <c r="AS6435" s="13" t="n"/>
      <c r="AT6435" s="13" t="n"/>
      <c r="AU6435" s="13" t="n"/>
    </row>
    <row r="6436">
      <c r="C6436" s="13" t="n">
        <v>27</v>
      </c>
      <c r="D6436" s="13">
        <f>D6244+$B$6035*D6052</f>
        <v/>
      </c>
      <c r="E6436" s="13">
        <f>E6244+$B$6035*E6052</f>
        <v/>
      </c>
      <c r="F6436" s="13">
        <f>F6244+$B$6035*F6052</f>
        <v/>
      </c>
      <c r="T6436" s="14">
        <f>IF(F6435=24,SUM(D6436:F6625),"")</f>
        <v/>
      </c>
      <c r="U6436" s="14" t="n">
        <v>0</v>
      </c>
      <c r="V6436" s="14">
        <f>IF(T6436="","",T6436-U6436)</f>
        <v/>
      </c>
      <c r="AS6436" s="13" t="n"/>
      <c r="AT6436" s="13" t="n"/>
      <c r="AU6436" s="13" t="n"/>
    </row>
    <row r="6437">
      <c r="C6437" s="13" t="n">
        <v>28</v>
      </c>
      <c r="D6437" s="13">
        <f>D6245+$B$6035*D6053</f>
        <v/>
      </c>
      <c r="E6437" s="13">
        <f>E6245+$B$6035*E6053</f>
        <v/>
      </c>
      <c r="F6437" s="13">
        <f>F6245+$B$6035*F6053</f>
        <v/>
      </c>
      <c r="T6437" s="14">
        <f>IF(F6436=24,SUM(D6437:F6626),"")</f>
        <v/>
      </c>
      <c r="U6437" s="14" t="n">
        <v>0</v>
      </c>
      <c r="V6437" s="14">
        <f>IF(T6437="","",T6437-U6437)</f>
        <v/>
      </c>
      <c r="AS6437" s="13" t="n"/>
      <c r="AT6437" s="13" t="n"/>
      <c r="AU6437" s="13" t="n"/>
    </row>
    <row r="6438">
      <c r="C6438" s="13" t="n">
        <v>29</v>
      </c>
      <c r="D6438" s="13">
        <f>D6246+$B$6035*D6054</f>
        <v/>
      </c>
      <c r="E6438" s="13">
        <f>E6246+$B$6035*E6054</f>
        <v/>
      </c>
      <c r="F6438" s="13">
        <f>F6246+$B$6035*F6054</f>
        <v/>
      </c>
      <c r="T6438" s="14">
        <f>IF(F6437=24,SUM(D6438:F6627),"")</f>
        <v/>
      </c>
      <c r="U6438" s="14" t="n">
        <v>0</v>
      </c>
      <c r="V6438" s="14">
        <f>IF(T6438="","",T6438-U6438)</f>
        <v/>
      </c>
      <c r="AS6438" s="13" t="n"/>
      <c r="AT6438" s="13" t="n"/>
      <c r="AU6438" s="13" t="n"/>
    </row>
    <row r="6439">
      <c r="C6439" s="13" t="n">
        <v>30</v>
      </c>
      <c r="D6439" s="13">
        <f>D6247+$B$6035*D6055</f>
        <v/>
      </c>
      <c r="E6439" s="13">
        <f>E6247+$B$6035*E6055</f>
        <v/>
      </c>
      <c r="F6439" s="13">
        <f>F6247+$B$6035*F6055</f>
        <v/>
      </c>
      <c r="T6439" s="14">
        <f>IF(F6438=24,SUM(D6439:F6628),"")</f>
        <v/>
      </c>
      <c r="U6439" s="14" t="n">
        <v>0</v>
      </c>
      <c r="V6439" s="14">
        <f>IF(T6439="","",T6439-U6439)</f>
        <v/>
      </c>
      <c r="AS6439" s="13" t="n"/>
      <c r="AT6439" s="13" t="n"/>
      <c r="AU6439" s="13" t="n"/>
    </row>
    <row r="6440">
      <c r="C6440" s="13" t="n">
        <v>31</v>
      </c>
      <c r="D6440" s="13">
        <f>D6248+$B$6035*D6056</f>
        <v/>
      </c>
      <c r="E6440" s="13">
        <f>E6248+$B$6035*E6056</f>
        <v/>
      </c>
      <c r="F6440" s="13">
        <f>F6248+$B$6035*F6056</f>
        <v/>
      </c>
      <c r="T6440" s="14">
        <f>IF(F6439=24,SUM(D6440:F6629),"")</f>
        <v/>
      </c>
      <c r="U6440" s="14" t="n">
        <v>0</v>
      </c>
      <c r="V6440" s="14">
        <f>IF(T6440="","",T6440-U6440)</f>
        <v/>
      </c>
      <c r="AS6440" s="13" t="n"/>
      <c r="AT6440" s="13" t="n"/>
      <c r="AU6440" s="13" t="n"/>
    </row>
    <row r="6441">
      <c r="C6441" s="13" t="n">
        <v>32</v>
      </c>
      <c r="D6441" s="13">
        <f>D6249+$B$6035*D6057</f>
        <v/>
      </c>
      <c r="E6441" s="13">
        <f>E6249+$B$6035*E6057</f>
        <v/>
      </c>
      <c r="F6441" s="13">
        <f>F6249+$B$6035*F6057</f>
        <v/>
      </c>
      <c r="T6441" s="14">
        <f>IF(F6440=24,SUM(D6441:F6630),"")</f>
        <v/>
      </c>
      <c r="U6441" s="14" t="n">
        <v>0</v>
      </c>
      <c r="V6441" s="14">
        <f>IF(T6441="","",T6441-U6441)</f>
        <v/>
      </c>
      <c r="AS6441" s="13" t="n"/>
      <c r="AT6441" s="13" t="n"/>
      <c r="AU6441" s="13" t="n"/>
    </row>
    <row r="6442">
      <c r="C6442" s="13" t="n">
        <v>33</v>
      </c>
      <c r="D6442" s="13">
        <f>D6250+$B$6035*D6058</f>
        <v/>
      </c>
      <c r="E6442" s="13">
        <f>E6250+$B$6035*E6058</f>
        <v/>
      </c>
      <c r="F6442" s="13">
        <f>F6250+$B$6035*F6058</f>
        <v/>
      </c>
      <c r="T6442" s="14">
        <f>IF(F6441=24,SUM(D6442:F6631),"")</f>
        <v/>
      </c>
      <c r="U6442" s="14" t="n">
        <v>0</v>
      </c>
      <c r="V6442" s="14">
        <f>IF(T6442="","",T6442-U6442)</f>
        <v/>
      </c>
      <c r="AS6442" s="13" t="n"/>
      <c r="AT6442" s="13" t="n"/>
      <c r="AU6442" s="13" t="n"/>
    </row>
    <row r="6443">
      <c r="C6443" s="13" t="n">
        <v>34</v>
      </c>
      <c r="D6443" s="13">
        <f>D6251+$B$6035*D6059</f>
        <v/>
      </c>
      <c r="E6443" s="13">
        <f>E6251+$B$6035*E6059</f>
        <v/>
      </c>
      <c r="F6443" s="13">
        <f>F6251+$B$6035*F6059</f>
        <v/>
      </c>
      <c r="T6443" s="14">
        <f>IF(F6442=24,SUM(D6443:F6632),"")</f>
        <v/>
      </c>
      <c r="U6443" s="14" t="n">
        <v>0</v>
      </c>
      <c r="V6443" s="14">
        <f>IF(T6443="","",T6443-U6443)</f>
        <v/>
      </c>
      <c r="AS6443" s="13" t="n"/>
      <c r="AT6443" s="13" t="n"/>
      <c r="AU6443" s="13" t="n"/>
    </row>
    <row r="6444">
      <c r="C6444" s="13" t="n">
        <v>35</v>
      </c>
      <c r="D6444" s="13">
        <f>D6252+$B$6035*D6060</f>
        <v/>
      </c>
      <c r="E6444" s="13">
        <f>E6252+$B$6035*E6060</f>
        <v/>
      </c>
      <c r="F6444" s="13">
        <f>F6252+$B$6035*F6060</f>
        <v/>
      </c>
      <c r="T6444" s="14">
        <f>IF(F6443=24,SUM(D6444:F6633),"")</f>
        <v/>
      </c>
      <c r="U6444" s="14" t="n">
        <v>0</v>
      </c>
      <c r="V6444" s="14">
        <f>IF(T6444="","",T6444-U6444)</f>
        <v/>
      </c>
      <c r="AS6444" s="13" t="n"/>
      <c r="AT6444" s="13" t="n"/>
      <c r="AU6444" s="13" t="n"/>
    </row>
    <row r="6445">
      <c r="C6445" s="13" t="n">
        <v>36</v>
      </c>
      <c r="D6445" s="13">
        <f>D6253+$B$6035*D6061</f>
        <v/>
      </c>
      <c r="E6445" s="13">
        <f>E6253+$B$6035*E6061</f>
        <v/>
      </c>
      <c r="F6445" s="13">
        <f>F6253+$B$6035*F6061</f>
        <v/>
      </c>
      <c r="T6445" s="14">
        <f>IF(F6444=24,SUM(D6445:F6634),"")</f>
        <v/>
      </c>
      <c r="U6445" s="14" t="n">
        <v>0</v>
      </c>
      <c r="V6445" s="14">
        <f>IF(T6445="","",T6445-U6445)</f>
        <v/>
      </c>
      <c r="AS6445" s="13" t="n"/>
      <c r="AT6445" s="13" t="n"/>
      <c r="AU6445" s="13" t="n"/>
    </row>
    <row r="6446">
      <c r="C6446" s="13" t="n">
        <v>37</v>
      </c>
      <c r="D6446" s="13">
        <f>D6254+$B$6035*D6062</f>
        <v/>
      </c>
      <c r="E6446" s="13">
        <f>E6254+$B$6035*E6062</f>
        <v/>
      </c>
      <c r="F6446" s="13">
        <f>F6254+$B$6035*F6062</f>
        <v/>
      </c>
      <c r="T6446" s="14">
        <f>IF(F6445=24,SUM(D6446:F6635),"")</f>
        <v/>
      </c>
      <c r="U6446" s="14" t="n">
        <v>0</v>
      </c>
      <c r="V6446" s="14">
        <f>IF(T6446="","",T6446-U6446)</f>
        <v/>
      </c>
      <c r="AS6446" s="13" t="n"/>
      <c r="AT6446" s="13" t="n"/>
      <c r="AU6446" s="13" t="n"/>
    </row>
    <row r="6447">
      <c r="C6447" s="13" t="n">
        <v>38</v>
      </c>
      <c r="D6447" s="13">
        <f>D6255+$B$6035*D6063</f>
        <v/>
      </c>
      <c r="E6447" s="13">
        <f>E6255+$B$6035*E6063</f>
        <v/>
      </c>
      <c r="F6447" s="13">
        <f>F6255+$B$6035*F6063</f>
        <v/>
      </c>
      <c r="T6447" s="14">
        <f>IF(F6446=24,SUM(D6447:F6636),"")</f>
        <v/>
      </c>
      <c r="U6447" s="14" t="n">
        <v>0</v>
      </c>
      <c r="V6447" s="14">
        <f>IF(T6447="","",T6447-U6447)</f>
        <v/>
      </c>
      <c r="AS6447" s="13" t="n"/>
      <c r="AT6447" s="13" t="n"/>
      <c r="AU6447" s="13" t="n"/>
    </row>
    <row r="6448">
      <c r="C6448" s="13" t="n">
        <v>39</v>
      </c>
      <c r="D6448" s="13">
        <f>D6256+$B$6035*D6064</f>
        <v/>
      </c>
      <c r="E6448" s="13">
        <f>E6256+$B$6035*E6064</f>
        <v/>
      </c>
      <c r="F6448" s="13">
        <f>F6256+$B$6035*F6064</f>
        <v/>
      </c>
      <c r="T6448" s="14">
        <f>IF(F6447=24,SUM(D6448:F6637),"")</f>
        <v/>
      </c>
      <c r="U6448" s="14" t="n">
        <v>0</v>
      </c>
      <c r="V6448" s="14">
        <f>IF(T6448="","",T6448-U6448)</f>
        <v/>
      </c>
      <c r="AS6448" s="13" t="n"/>
      <c r="AT6448" s="13" t="n"/>
      <c r="AU6448" s="13" t="n"/>
    </row>
    <row r="6449">
      <c r="C6449" s="13" t="n">
        <v>40</v>
      </c>
      <c r="D6449" s="13">
        <f>D6257+$B$6035*D6065</f>
        <v/>
      </c>
      <c r="E6449" s="13">
        <f>E6257+$B$6035*E6065</f>
        <v/>
      </c>
      <c r="F6449" s="13">
        <f>F6257+$B$6035*F6065</f>
        <v/>
      </c>
      <c r="T6449" s="14">
        <f>IF(F6448=24,SUM(D6449:F6638),"")</f>
        <v/>
      </c>
      <c r="U6449" s="14" t="n">
        <v>0</v>
      </c>
      <c r="V6449" s="14">
        <f>IF(T6449="","",T6449-U6449)</f>
        <v/>
      </c>
      <c r="AS6449" s="13" t="n"/>
      <c r="AT6449" s="13" t="n"/>
      <c r="AU6449" s="13" t="n"/>
    </row>
    <row r="6450">
      <c r="C6450" s="13" t="n">
        <v>41</v>
      </c>
      <c r="D6450" s="13">
        <f>D6258+$B$6035*D6066</f>
        <v/>
      </c>
      <c r="E6450" s="13">
        <f>E6258+$B$6035*E6066</f>
        <v/>
      </c>
      <c r="F6450" s="13">
        <f>F6258+$B$6035*F6066</f>
        <v/>
      </c>
      <c r="T6450" s="14">
        <f>IF(F6449=24,SUM(D6450:F6639),"")</f>
        <v/>
      </c>
      <c r="U6450" s="14" t="n">
        <v>0</v>
      </c>
      <c r="V6450" s="14">
        <f>IF(T6450="","",T6450-U6450)</f>
        <v/>
      </c>
      <c r="AS6450" s="13" t="n"/>
      <c r="AT6450" s="13" t="n"/>
      <c r="AU6450" s="13" t="n"/>
    </row>
    <row r="6451">
      <c r="C6451" s="13" t="n">
        <v>42</v>
      </c>
      <c r="D6451" s="13">
        <f>D6259+$B$6035*D6067</f>
        <v/>
      </c>
      <c r="E6451" s="13">
        <f>E6259+$B$6035*E6067</f>
        <v/>
      </c>
      <c r="F6451" s="13">
        <f>F6259+$B$6035*F6067</f>
        <v/>
      </c>
      <c r="T6451" s="14">
        <f>IF(F6450=24,SUM(D6451:F6640),"")</f>
        <v/>
      </c>
      <c r="U6451" s="14" t="n">
        <v>0</v>
      </c>
      <c r="V6451" s="14">
        <f>IF(T6451="","",T6451-U6451)</f>
        <v/>
      </c>
      <c r="AS6451" s="13" t="n"/>
      <c r="AT6451" s="13" t="n"/>
      <c r="AU6451" s="13" t="n"/>
    </row>
    <row r="6452">
      <c r="C6452" s="13" t="n">
        <v>43</v>
      </c>
      <c r="D6452" s="13">
        <f>D6260+$B$6035*D6068</f>
        <v/>
      </c>
      <c r="E6452" s="13">
        <f>E6260+$B$6035*E6068</f>
        <v/>
      </c>
      <c r="F6452" s="13">
        <f>F6260+$B$6035*F6068</f>
        <v/>
      </c>
      <c r="T6452" s="14">
        <f>IF(F6451=24,SUM(D6452:F6641),"")</f>
        <v/>
      </c>
      <c r="U6452" s="14" t="n">
        <v>0</v>
      </c>
      <c r="V6452" s="14">
        <f>IF(T6452="","",T6452-U6452)</f>
        <v/>
      </c>
      <c r="AS6452" s="13" t="n"/>
      <c r="AT6452" s="13" t="n"/>
      <c r="AU6452" s="13" t="n"/>
    </row>
    <row r="6453">
      <c r="C6453" s="13" t="n">
        <v>44</v>
      </c>
      <c r="D6453" s="13">
        <f>D6261+$B$6035*D6069</f>
        <v/>
      </c>
      <c r="E6453" s="13">
        <f>E6261+$B$6035*E6069</f>
        <v/>
      </c>
      <c r="F6453" s="13">
        <f>F6261+$B$6035*F6069</f>
        <v/>
      </c>
      <c r="T6453" s="14">
        <f>IF(F6452=24,SUM(D6453:F6642),"")</f>
        <v/>
      </c>
      <c r="U6453" s="14" t="n">
        <v>0</v>
      </c>
      <c r="V6453" s="14">
        <f>IF(T6453="","",T6453-U6453)</f>
        <v/>
      </c>
      <c r="AS6453" s="13" t="n"/>
      <c r="AT6453" s="13" t="n"/>
      <c r="AU6453" s="13" t="n"/>
    </row>
    <row r="6454">
      <c r="C6454" s="13" t="n">
        <v>45</v>
      </c>
      <c r="D6454" s="13">
        <f>D6262+$B$6035*D6070</f>
        <v/>
      </c>
      <c r="E6454" s="13">
        <f>E6262+$B$6035*E6070</f>
        <v/>
      </c>
      <c r="F6454" s="13">
        <f>F6262+$B$6035*F6070</f>
        <v/>
      </c>
      <c r="T6454" s="14">
        <f>IF(F6453=24,SUM(D6454:F6643),"")</f>
        <v/>
      </c>
      <c r="U6454" s="14" t="n">
        <v>0</v>
      </c>
      <c r="V6454" s="14">
        <f>IF(T6454="","",T6454-U6454)</f>
        <v/>
      </c>
      <c r="AS6454" s="13" t="n"/>
      <c r="AT6454" s="13" t="n"/>
      <c r="AU6454" s="13" t="n"/>
    </row>
    <row r="6455">
      <c r="C6455" s="13" t="n">
        <v>46</v>
      </c>
      <c r="D6455" s="13">
        <f>D6263+$B$6035*D6071</f>
        <v/>
      </c>
      <c r="E6455" s="13">
        <f>E6263+$B$6035*E6071</f>
        <v/>
      </c>
      <c r="F6455" s="13">
        <f>F6263+$B$6035*F6071</f>
        <v/>
      </c>
      <c r="T6455" s="14">
        <f>IF(F6454=24,SUM(D6455:F6644),"")</f>
        <v/>
      </c>
      <c r="U6455" s="14" t="n">
        <v>0</v>
      </c>
      <c r="V6455" s="14">
        <f>IF(T6455="","",T6455-U6455)</f>
        <v/>
      </c>
      <c r="AS6455" s="13" t="n"/>
      <c r="AT6455" s="13" t="n"/>
      <c r="AU6455" s="13" t="n"/>
    </row>
    <row r="6456">
      <c r="C6456" s="13" t="n">
        <v>47</v>
      </c>
      <c r="D6456" s="13">
        <f>D6264+$B$6035*D6072</f>
        <v/>
      </c>
      <c r="E6456" s="13">
        <f>E6264+$B$6035*E6072</f>
        <v/>
      </c>
      <c r="F6456" s="13">
        <f>F6264+$B$6035*F6072</f>
        <v/>
      </c>
      <c r="T6456" s="14">
        <f>IF(F6455=24,SUM(D6456:F6645),"")</f>
        <v/>
      </c>
      <c r="U6456" s="14" t="n">
        <v>0</v>
      </c>
      <c r="V6456" s="14">
        <f>IF(T6456="","",T6456-U6456)</f>
        <v/>
      </c>
      <c r="AS6456" s="13" t="n"/>
      <c r="AT6456" s="13" t="n"/>
      <c r="AU6456" s="13" t="n"/>
    </row>
    <row r="6457">
      <c r="C6457" s="13" t="n">
        <v>48</v>
      </c>
      <c r="D6457" s="13">
        <f>D6265+$B$6035*D6073</f>
        <v/>
      </c>
      <c r="E6457" s="13">
        <f>E6265+$B$6035*E6073</f>
        <v/>
      </c>
      <c r="F6457" s="13">
        <f>F6265+$B$6035*F6073</f>
        <v/>
      </c>
      <c r="T6457" s="14">
        <f>IF(F6456=24,SUM(D6457:F6646),"")</f>
        <v/>
      </c>
      <c r="U6457" s="14" t="n">
        <v>0</v>
      </c>
      <c r="V6457" s="14">
        <f>IF(T6457="","",T6457-U6457)</f>
        <v/>
      </c>
      <c r="AS6457" s="13" t="n"/>
      <c r="AT6457" s="13" t="n"/>
      <c r="AU6457" s="13" t="n"/>
    </row>
    <row r="6458">
      <c r="C6458" s="13" t="n">
        <v>49</v>
      </c>
      <c r="D6458" s="13">
        <f>D6266+$B$6035*D6074</f>
        <v/>
      </c>
      <c r="E6458" s="13">
        <f>E6266+$B$6035*E6074</f>
        <v/>
      </c>
      <c r="F6458" s="13">
        <f>F6266+$B$6035*F6074</f>
        <v/>
      </c>
      <c r="T6458" s="14">
        <f>IF(F6457=24,SUM(D6458:F6647),"")</f>
        <v/>
      </c>
      <c r="U6458" s="14" t="n">
        <v>0</v>
      </c>
      <c r="V6458" s="14">
        <f>IF(T6458="","",T6458-U6458)</f>
        <v/>
      </c>
      <c r="AS6458" s="13" t="n"/>
      <c r="AT6458" s="13" t="n"/>
      <c r="AU6458" s="13" t="n"/>
    </row>
    <row r="6459">
      <c r="C6459" s="13" t="n">
        <v>50</v>
      </c>
      <c r="D6459" s="13">
        <f>D6267+$B$6035*D6075</f>
        <v/>
      </c>
      <c r="E6459" s="13">
        <f>E6267+$B$6035*E6075</f>
        <v/>
      </c>
      <c r="F6459" s="13">
        <f>F6267+$B$6035*F6075</f>
        <v/>
      </c>
      <c r="T6459" s="14">
        <f>IF(F6458=24,SUM(D6459:F6648),"")</f>
        <v/>
      </c>
      <c r="U6459" s="14" t="n">
        <v>0</v>
      </c>
      <c r="V6459" s="14">
        <f>IF(T6459="","",T6459-U6459)</f>
        <v/>
      </c>
      <c r="AS6459" s="13" t="n"/>
      <c r="AT6459" s="13" t="n"/>
      <c r="AU6459" s="13" t="n"/>
    </row>
    <row r="6460">
      <c r="C6460" s="13" t="n">
        <v>51</v>
      </c>
      <c r="D6460" s="13">
        <f>D6268+$B$6035*D6076</f>
        <v/>
      </c>
      <c r="E6460" s="13">
        <f>E6268+$B$6035*E6076</f>
        <v/>
      </c>
      <c r="F6460" s="13">
        <f>F6268+$B$6035*F6076</f>
        <v/>
      </c>
      <c r="T6460" s="14">
        <f>IF(F6459=24,SUM(D6460:F6649),"")</f>
        <v/>
      </c>
      <c r="U6460" s="14" t="n">
        <v>0</v>
      </c>
      <c r="V6460" s="14">
        <f>IF(T6460="","",T6460-U6460)</f>
        <v/>
      </c>
      <c r="AS6460" s="13" t="n"/>
      <c r="AT6460" s="13" t="n"/>
      <c r="AU6460" s="13" t="n"/>
    </row>
    <row r="6461">
      <c r="C6461" s="13" t="n">
        <v>52</v>
      </c>
      <c r="D6461" s="13">
        <f>D6269+$B$6035*D6077</f>
        <v/>
      </c>
      <c r="E6461" s="13">
        <f>E6269+$B$6035*E6077</f>
        <v/>
      </c>
      <c r="F6461" s="13">
        <f>F6269+$B$6035*F6077</f>
        <v/>
      </c>
      <c r="T6461" s="14">
        <f>IF(F6460=24,SUM(D6461:F6650),"")</f>
        <v/>
      </c>
      <c r="U6461" s="14" t="n">
        <v>0</v>
      </c>
      <c r="V6461" s="14">
        <f>IF(T6461="","",T6461-U6461)</f>
        <v/>
      </c>
      <c r="AS6461" s="13" t="n"/>
      <c r="AT6461" s="13" t="n"/>
      <c r="AU6461" s="13" t="n"/>
    </row>
    <row r="6462">
      <c r="C6462" s="13" t="n">
        <v>53</v>
      </c>
      <c r="D6462" s="13">
        <f>D6270+$B$6035*D6078</f>
        <v/>
      </c>
      <c r="E6462" s="13">
        <f>E6270+$B$6035*E6078</f>
        <v/>
      </c>
      <c r="F6462" s="13">
        <f>F6270+$B$6035*F6078</f>
        <v/>
      </c>
      <c r="T6462" s="14">
        <f>IF(F6461=24,SUM(D6462:F6651),"")</f>
        <v/>
      </c>
      <c r="U6462" s="14" t="n">
        <v>0</v>
      </c>
      <c r="V6462" s="14">
        <f>IF(T6462="","",T6462-U6462)</f>
        <v/>
      </c>
      <c r="AS6462" s="13" t="n"/>
      <c r="AT6462" s="13" t="n"/>
      <c r="AU6462" s="13" t="n"/>
    </row>
    <row r="6463">
      <c r="C6463" s="13" t="n">
        <v>54</v>
      </c>
      <c r="D6463" s="13">
        <f>D6271+$B$6035*D6079</f>
        <v/>
      </c>
      <c r="E6463" s="13">
        <f>E6271+$B$6035*E6079</f>
        <v/>
      </c>
      <c r="F6463" s="13">
        <f>F6271+$B$6035*F6079</f>
        <v/>
      </c>
      <c r="T6463" s="14">
        <f>IF(F6462=24,SUM(D6463:F6652),"")</f>
        <v/>
      </c>
      <c r="U6463" s="14" t="n">
        <v>0</v>
      </c>
      <c r="V6463" s="14">
        <f>IF(T6463="","",T6463-U6463)</f>
        <v/>
      </c>
      <c r="AS6463" s="13" t="n"/>
      <c r="AT6463" s="13" t="n"/>
      <c r="AU6463" s="13" t="n"/>
    </row>
    <row r="6464">
      <c r="C6464" s="13" t="n">
        <v>55</v>
      </c>
      <c r="D6464" s="13">
        <f>D6272+$B$6035*D6080</f>
        <v/>
      </c>
      <c r="E6464" s="13">
        <f>E6272+$B$6035*E6080</f>
        <v/>
      </c>
      <c r="F6464" s="13">
        <f>F6272+$B$6035*F6080</f>
        <v/>
      </c>
      <c r="T6464" s="14">
        <f>IF(F6463=24,SUM(D6464:F6653),"")</f>
        <v/>
      </c>
      <c r="U6464" s="14" t="n">
        <v>0</v>
      </c>
      <c r="V6464" s="14">
        <f>IF(T6464="","",T6464-U6464)</f>
        <v/>
      </c>
      <c r="AS6464" s="13" t="n"/>
      <c r="AT6464" s="13" t="n"/>
      <c r="AU6464" s="13" t="n"/>
    </row>
    <row r="6465">
      <c r="C6465" s="13" t="n">
        <v>56</v>
      </c>
      <c r="D6465" s="13">
        <f>D6273+$B$6035*D6081</f>
        <v/>
      </c>
      <c r="E6465" s="13">
        <f>E6273+$B$6035*E6081</f>
        <v/>
      </c>
      <c r="F6465" s="13">
        <f>F6273+$B$6035*F6081</f>
        <v/>
      </c>
      <c r="T6465" s="14">
        <f>IF(F6464=24,SUM(D6465:F6654),"")</f>
        <v/>
      </c>
      <c r="U6465" s="14" t="n">
        <v>0</v>
      </c>
      <c r="V6465" s="14">
        <f>IF(T6465="","",T6465-U6465)</f>
        <v/>
      </c>
      <c r="AS6465" s="13" t="n"/>
      <c r="AT6465" s="13" t="n"/>
      <c r="AU6465" s="13" t="n"/>
    </row>
    <row r="6466">
      <c r="C6466" s="13" t="n">
        <v>57</v>
      </c>
      <c r="D6466" s="13">
        <f>D6274+$B$6035*D6082</f>
        <v/>
      </c>
      <c r="E6466" s="13">
        <f>E6274+$B$6035*E6082</f>
        <v/>
      </c>
      <c r="F6466" s="13">
        <f>F6274+$B$6035*F6082</f>
        <v/>
      </c>
      <c r="T6466" s="14">
        <f>IF(F6465=24,SUM(D6466:F6655),"")</f>
        <v/>
      </c>
      <c r="U6466" s="14" t="n">
        <v>0</v>
      </c>
      <c r="V6466" s="14">
        <f>IF(T6466="","",T6466-U6466)</f>
        <v/>
      </c>
      <c r="AS6466" s="13" t="n"/>
      <c r="AT6466" s="13" t="n"/>
      <c r="AU6466" s="13" t="n"/>
    </row>
    <row r="6467">
      <c r="C6467" s="13" t="n">
        <v>58</v>
      </c>
      <c r="D6467" s="13">
        <f>D6275+$B$6035*D6083</f>
        <v/>
      </c>
      <c r="E6467" s="13">
        <f>E6275+$B$6035*E6083</f>
        <v/>
      </c>
      <c r="F6467" s="13">
        <f>F6275+$B$6035*F6083</f>
        <v/>
      </c>
      <c r="T6467" s="14">
        <f>IF(F6466=24,SUM(D6467:F6656),"")</f>
        <v/>
      </c>
      <c r="U6467" s="14" t="n">
        <v>0</v>
      </c>
      <c r="V6467" s="14">
        <f>IF(T6467="","",T6467-U6467)</f>
        <v/>
      </c>
      <c r="AS6467" s="13" t="n"/>
      <c r="AT6467" s="13" t="n"/>
      <c r="AU6467" s="13" t="n"/>
    </row>
    <row r="6468">
      <c r="C6468" s="13" t="n">
        <v>59</v>
      </c>
      <c r="D6468" s="13">
        <f>D6276+$B$6035*D6084</f>
        <v/>
      </c>
      <c r="E6468" s="13">
        <f>E6276+$B$6035*E6084</f>
        <v/>
      </c>
      <c r="F6468" s="13">
        <f>F6276+$B$6035*F6084</f>
        <v/>
      </c>
      <c r="T6468" s="14">
        <f>IF(F6467=24,SUM(D6468:F6657),"")</f>
        <v/>
      </c>
      <c r="U6468" s="14" t="n">
        <v>0</v>
      </c>
      <c r="V6468" s="14">
        <f>IF(T6468="","",T6468-U6468)</f>
        <v/>
      </c>
      <c r="AS6468" s="13" t="n"/>
      <c r="AT6468" s="13" t="n"/>
      <c r="AU6468" s="13" t="n"/>
    </row>
    <row r="6469">
      <c r="C6469" s="13" t="n">
        <v>60</v>
      </c>
      <c r="D6469" s="13">
        <f>D6277+$B$6035*D6085</f>
        <v/>
      </c>
      <c r="E6469" s="13">
        <f>E6277+$B$6035*E6085</f>
        <v/>
      </c>
      <c r="F6469" s="13">
        <f>F6277+$B$6035*F6085</f>
        <v/>
      </c>
      <c r="T6469" s="14">
        <f>IF(F6468=24,SUM(D6469:F6658),"")</f>
        <v/>
      </c>
      <c r="U6469" s="14" t="n">
        <v>0</v>
      </c>
      <c r="V6469" s="14">
        <f>IF(T6469="","",T6469-U6469)</f>
        <v/>
      </c>
      <c r="AS6469" s="13" t="n"/>
      <c r="AT6469" s="13" t="n"/>
      <c r="AU6469" s="13" t="n"/>
    </row>
    <row r="6470">
      <c r="C6470" s="13" t="n">
        <v>61</v>
      </c>
      <c r="D6470" s="13">
        <f>D6278+$B$6035*D6086</f>
        <v/>
      </c>
      <c r="E6470" s="13">
        <f>E6278+$B$6035*E6086</f>
        <v/>
      </c>
      <c r="F6470" s="13">
        <f>F6278+$B$6035*F6086</f>
        <v/>
      </c>
      <c r="T6470" s="14">
        <f>IF(F6469=24,SUM(D6470:F6659),"")</f>
        <v/>
      </c>
      <c r="U6470" s="14" t="n">
        <v>0</v>
      </c>
      <c r="V6470" s="14">
        <f>IF(T6470="","",T6470-U6470)</f>
        <v/>
      </c>
      <c r="AS6470" s="13" t="n"/>
      <c r="AT6470" s="13" t="n"/>
      <c r="AU6470" s="13" t="n"/>
    </row>
    <row r="6471">
      <c r="C6471" s="13" t="n">
        <v>62</v>
      </c>
      <c r="D6471" s="13">
        <f>D6279+$B$6035*D6087</f>
        <v/>
      </c>
      <c r="E6471" s="13">
        <f>E6279+$B$6035*E6087</f>
        <v/>
      </c>
      <c r="F6471" s="13">
        <f>F6279+$B$6035*F6087</f>
        <v/>
      </c>
      <c r="T6471" s="14">
        <f>IF(F6470=24,SUM(D6471:F6660),"")</f>
        <v/>
      </c>
      <c r="U6471" s="14" t="n">
        <v>0</v>
      </c>
      <c r="V6471" s="14">
        <f>IF(T6471="","",T6471-U6471)</f>
        <v/>
      </c>
      <c r="AS6471" s="13" t="n"/>
      <c r="AT6471" s="13" t="n"/>
      <c r="AU6471" s="13" t="n"/>
    </row>
    <row r="6472">
      <c r="C6472" s="13" t="n">
        <v>63</v>
      </c>
      <c r="D6472" s="13">
        <f>D6280+$B$6035*D6088</f>
        <v/>
      </c>
      <c r="E6472" s="13">
        <f>E6280+$B$6035*E6088</f>
        <v/>
      </c>
      <c r="F6472" s="13">
        <f>F6280+$B$6035*F6088</f>
        <v/>
      </c>
      <c r="T6472" s="14">
        <f>IF(F6471=24,SUM(D6472:F6661),"")</f>
        <v/>
      </c>
      <c r="U6472" s="14" t="n">
        <v>0</v>
      </c>
      <c r="V6472" s="14">
        <f>IF(T6472="","",T6472-U6472)</f>
        <v/>
      </c>
      <c r="AS6472" s="13" t="n"/>
      <c r="AT6472" s="13" t="n"/>
      <c r="AU6472" s="13" t="n"/>
    </row>
    <row r="6473">
      <c r="C6473" s="13" t="n">
        <v>64</v>
      </c>
      <c r="D6473" s="13">
        <f>D6281+$B$6035*D6089</f>
        <v/>
      </c>
      <c r="E6473" s="13">
        <f>E6281+$B$6035*E6089</f>
        <v/>
      </c>
      <c r="F6473" s="13">
        <f>F6281+$B$6035*F6089</f>
        <v/>
      </c>
      <c r="T6473" s="14">
        <f>IF(F6472=24,SUM(D6473:F6662),"")</f>
        <v/>
      </c>
      <c r="U6473" s="14" t="n">
        <v>0</v>
      </c>
      <c r="V6473" s="14">
        <f>IF(T6473="","",T6473-U6473)</f>
        <v/>
      </c>
      <c r="AS6473" s="13" t="n"/>
      <c r="AT6473" s="13" t="n"/>
      <c r="AU6473" s="13" t="n"/>
    </row>
    <row r="6474">
      <c r="C6474" s="13" t="n">
        <v>65</v>
      </c>
      <c r="D6474" s="13">
        <f>D6282+$B$6035*D6090</f>
        <v/>
      </c>
      <c r="E6474" s="13">
        <f>E6282+$B$6035*E6090</f>
        <v/>
      </c>
      <c r="F6474" s="13">
        <f>F6282+$B$6035*F6090</f>
        <v/>
      </c>
      <c r="T6474" s="14">
        <f>IF(F6473=24,SUM(D6474:F6663),"")</f>
        <v/>
      </c>
      <c r="U6474" s="14" t="n">
        <v>0</v>
      </c>
      <c r="V6474" s="14">
        <f>IF(T6474="","",T6474-U6474)</f>
        <v/>
      </c>
      <c r="AS6474" s="13" t="n"/>
      <c r="AT6474" s="13" t="n"/>
      <c r="AU6474" s="13" t="n"/>
    </row>
    <row r="6475">
      <c r="C6475" s="13" t="n">
        <v>66</v>
      </c>
      <c r="D6475" s="13">
        <f>D6283+$B$6035*D6091</f>
        <v/>
      </c>
      <c r="E6475" s="13">
        <f>E6283+$B$6035*E6091</f>
        <v/>
      </c>
      <c r="F6475" s="13">
        <f>F6283+$B$6035*F6091</f>
        <v/>
      </c>
      <c r="T6475" s="14">
        <f>IF(F6474=24,SUM(D6475:F6664),"")</f>
        <v/>
      </c>
      <c r="U6475" s="14" t="n">
        <v>0</v>
      </c>
      <c r="V6475" s="14">
        <f>IF(T6475="","",T6475-U6475)</f>
        <v/>
      </c>
      <c r="AS6475" s="13" t="n"/>
      <c r="AT6475" s="13" t="n"/>
      <c r="AU6475" s="13" t="n"/>
    </row>
    <row r="6476">
      <c r="C6476" s="13" t="n">
        <v>67</v>
      </c>
      <c r="D6476" s="13">
        <f>D6284+$B$6035*D6092</f>
        <v/>
      </c>
      <c r="E6476" s="13">
        <f>E6284+$B$6035*E6092</f>
        <v/>
      </c>
      <c r="F6476" s="13">
        <f>F6284+$B$6035*F6092</f>
        <v/>
      </c>
      <c r="T6476" s="14">
        <f>IF(F6475=24,SUM(D6476:F6665),"")</f>
        <v/>
      </c>
      <c r="U6476" s="14" t="n">
        <v>0</v>
      </c>
      <c r="V6476" s="14">
        <f>IF(T6476="","",T6476-U6476)</f>
        <v/>
      </c>
      <c r="AS6476" s="13" t="n"/>
      <c r="AT6476" s="13" t="n"/>
      <c r="AU6476" s="13" t="n"/>
    </row>
    <row r="6477">
      <c r="C6477" s="13" t="n">
        <v>68</v>
      </c>
      <c r="D6477" s="13">
        <f>D6285+$B$6035*D6093</f>
        <v/>
      </c>
      <c r="E6477" s="13">
        <f>E6285+$B$6035*E6093</f>
        <v/>
      </c>
      <c r="F6477" s="13">
        <f>F6285+$B$6035*F6093</f>
        <v/>
      </c>
      <c r="T6477" s="14">
        <f>IF(F6476=24,SUM(D6477:F6666),"")</f>
        <v/>
      </c>
      <c r="U6477" s="14" t="n">
        <v>0</v>
      </c>
      <c r="V6477" s="14">
        <f>IF(T6477="","",T6477-U6477)</f>
        <v/>
      </c>
      <c r="AS6477" s="13" t="n"/>
      <c r="AT6477" s="13" t="n"/>
      <c r="AU6477" s="13" t="n"/>
    </row>
    <row r="6478">
      <c r="C6478" s="13" t="n">
        <v>69</v>
      </c>
      <c r="D6478" s="13">
        <f>D6286+$B$6035*D6094</f>
        <v/>
      </c>
      <c r="E6478" s="13">
        <f>E6286+$B$6035*E6094</f>
        <v/>
      </c>
      <c r="F6478" s="13">
        <f>F6286+$B$6035*F6094</f>
        <v/>
      </c>
      <c r="T6478" s="14">
        <f>IF(F6477=24,SUM(D6478:F6667),"")</f>
        <v/>
      </c>
      <c r="U6478" s="14" t="n">
        <v>0</v>
      </c>
      <c r="V6478" s="14">
        <f>IF(T6478="","",T6478-U6478)</f>
        <v/>
      </c>
      <c r="AS6478" s="13" t="n"/>
      <c r="AT6478" s="13" t="n"/>
      <c r="AU6478" s="13" t="n"/>
    </row>
    <row r="6479">
      <c r="C6479" s="13" t="n">
        <v>70</v>
      </c>
      <c r="D6479" s="13">
        <f>D6287+$B$6035*D6095</f>
        <v/>
      </c>
      <c r="E6479" s="13">
        <f>E6287+$B$6035*E6095</f>
        <v/>
      </c>
      <c r="F6479" s="13">
        <f>F6287+$B$6035*F6095</f>
        <v/>
      </c>
      <c r="T6479" s="14">
        <f>IF(F6478=24,SUM(D6479:F6668),"")</f>
        <v/>
      </c>
      <c r="U6479" s="14" t="n">
        <v>0</v>
      </c>
      <c r="V6479" s="14">
        <f>IF(T6479="","",T6479-U6479)</f>
        <v/>
      </c>
      <c r="AS6479" s="13" t="n"/>
      <c r="AT6479" s="13" t="n"/>
      <c r="AU6479" s="13" t="n"/>
    </row>
    <row r="6480">
      <c r="C6480" s="13" t="n">
        <v>71</v>
      </c>
      <c r="D6480" s="13">
        <f>D6288+$B$6035*D6096</f>
        <v/>
      </c>
      <c r="E6480" s="13">
        <f>E6288+$B$6035*E6096</f>
        <v/>
      </c>
      <c r="F6480" s="13">
        <f>F6288+$B$6035*F6096</f>
        <v/>
      </c>
      <c r="T6480" s="14">
        <f>IF(F6479=24,SUM(D6480:F6669),"")</f>
        <v/>
      </c>
      <c r="U6480" s="14" t="n">
        <v>0</v>
      </c>
      <c r="V6480" s="14">
        <f>IF(T6480="","",T6480-U6480)</f>
        <v/>
      </c>
      <c r="AS6480" s="13" t="n"/>
      <c r="AT6480" s="13" t="n"/>
      <c r="AU6480" s="13" t="n"/>
    </row>
    <row r="6481">
      <c r="C6481" s="13" t="n">
        <v>72</v>
      </c>
      <c r="D6481" s="13">
        <f>D6289+$B$6035*D6097</f>
        <v/>
      </c>
      <c r="E6481" s="13">
        <f>E6289+$B$6035*E6097</f>
        <v/>
      </c>
      <c r="F6481" s="13">
        <f>F6289+$B$6035*F6097</f>
        <v/>
      </c>
      <c r="T6481" s="14">
        <f>IF(F6480=24,SUM(D6481:F6670),"")</f>
        <v/>
      </c>
      <c r="U6481" s="14" t="n">
        <v>0</v>
      </c>
      <c r="V6481" s="14">
        <f>IF(T6481="","",T6481-U6481)</f>
        <v/>
      </c>
      <c r="AS6481" s="13" t="n"/>
      <c r="AT6481" s="13" t="n"/>
      <c r="AU6481" s="13" t="n"/>
    </row>
    <row r="6482">
      <c r="C6482" s="13" t="n">
        <v>73</v>
      </c>
      <c r="D6482" s="13">
        <f>D6290+$B$6035*D6098</f>
        <v/>
      </c>
      <c r="E6482" s="13">
        <f>E6290+$B$6035*E6098</f>
        <v/>
      </c>
      <c r="F6482" s="13">
        <f>F6290+$B$6035*F6098</f>
        <v/>
      </c>
      <c r="T6482" s="14">
        <f>IF(F6481=24,SUM(D6482:F6671),"")</f>
        <v/>
      </c>
      <c r="U6482" s="14" t="n">
        <v>0</v>
      </c>
      <c r="V6482" s="14">
        <f>IF(T6482="","",T6482-U6482)</f>
        <v/>
      </c>
      <c r="AS6482" s="13" t="n"/>
      <c r="AT6482" s="13" t="n"/>
      <c r="AU6482" s="13" t="n"/>
    </row>
    <row r="6483">
      <c r="C6483" s="13" t="n">
        <v>74</v>
      </c>
      <c r="D6483" s="13">
        <f>D6291+$B$6035*D6099</f>
        <v/>
      </c>
      <c r="E6483" s="13">
        <f>E6291+$B$6035*E6099</f>
        <v/>
      </c>
      <c r="F6483" s="13">
        <f>F6291+$B$6035*F6099</f>
        <v/>
      </c>
      <c r="T6483" s="14">
        <f>IF(F6482=24,SUM(D6483:F6672),"")</f>
        <v/>
      </c>
      <c r="U6483" s="14" t="n">
        <v>0</v>
      </c>
      <c r="V6483" s="14">
        <f>IF(T6483="","",T6483-U6483)</f>
        <v/>
      </c>
      <c r="AS6483" s="13" t="n"/>
      <c r="AT6483" s="13" t="n"/>
      <c r="AU6483" s="13" t="n"/>
    </row>
    <row r="6484">
      <c r="C6484" s="13" t="n">
        <v>75</v>
      </c>
      <c r="D6484" s="13">
        <f>D6292+$B$6035*D6100</f>
        <v/>
      </c>
      <c r="E6484" s="13">
        <f>E6292+$B$6035*E6100</f>
        <v/>
      </c>
      <c r="F6484" s="13">
        <f>F6292+$B$6035*F6100</f>
        <v/>
      </c>
      <c r="T6484" s="14">
        <f>IF(F6483=24,SUM(D6484:F6673),"")</f>
        <v/>
      </c>
      <c r="U6484" s="14" t="n">
        <v>0</v>
      </c>
      <c r="V6484" s="14">
        <f>IF(T6484="","",T6484-U6484)</f>
        <v/>
      </c>
      <c r="AS6484" s="13" t="n"/>
      <c r="AT6484" s="13" t="n"/>
      <c r="AU6484" s="13" t="n"/>
    </row>
    <row r="6485">
      <c r="C6485" s="13" t="n">
        <v>76</v>
      </c>
      <c r="D6485" s="13">
        <f>D6293+$B$6035*D6101</f>
        <v/>
      </c>
      <c r="E6485" s="13">
        <f>E6293+$B$6035*E6101</f>
        <v/>
      </c>
      <c r="F6485" s="13">
        <f>F6293+$B$6035*F6101</f>
        <v/>
      </c>
      <c r="T6485" s="14">
        <f>IF(F6484=24,SUM(D6485:F6674),"")</f>
        <v/>
      </c>
      <c r="U6485" s="14" t="n">
        <v>0</v>
      </c>
      <c r="V6485" s="14">
        <f>IF(T6485="","",T6485-U6485)</f>
        <v/>
      </c>
      <c r="AS6485" s="13" t="n"/>
      <c r="AT6485" s="13" t="n"/>
      <c r="AU6485" s="13" t="n"/>
    </row>
    <row r="6486">
      <c r="C6486" s="13" t="n">
        <v>77</v>
      </c>
      <c r="D6486" s="13">
        <f>D6294+$B$6035*D6102</f>
        <v/>
      </c>
      <c r="E6486" s="13">
        <f>E6294+$B$6035*E6102</f>
        <v/>
      </c>
      <c r="F6486" s="13">
        <f>F6294+$B$6035*F6102</f>
        <v/>
      </c>
      <c r="T6486" s="14">
        <f>IF(F6485=24,SUM(D6486:F6675),"")</f>
        <v/>
      </c>
      <c r="U6486" s="14" t="n">
        <v>0</v>
      </c>
      <c r="V6486" s="14">
        <f>IF(T6486="","",T6486-U6486)</f>
        <v/>
      </c>
      <c r="AS6486" s="13" t="n"/>
      <c r="AT6486" s="13" t="n"/>
      <c r="AU6486" s="13" t="n"/>
    </row>
    <row r="6487">
      <c r="C6487" s="13" t="n">
        <v>78</v>
      </c>
      <c r="D6487" s="13">
        <f>D6295+$B$6035*D6103</f>
        <v/>
      </c>
      <c r="E6487" s="13">
        <f>E6295+$B$6035*E6103</f>
        <v/>
      </c>
      <c r="F6487" s="13">
        <f>F6295+$B$6035*F6103</f>
        <v/>
      </c>
      <c r="T6487" s="14">
        <f>IF(F6486=24,SUM(D6487:F6676),"")</f>
        <v/>
      </c>
      <c r="U6487" s="14" t="n">
        <v>0</v>
      </c>
      <c r="V6487" s="14">
        <f>IF(T6487="","",T6487-U6487)</f>
        <v/>
      </c>
      <c r="AS6487" s="13" t="n"/>
      <c r="AT6487" s="13" t="n"/>
      <c r="AU6487" s="13" t="n"/>
    </row>
    <row r="6488">
      <c r="C6488" s="13" t="n">
        <v>79</v>
      </c>
      <c r="D6488" s="13">
        <f>D6296+$B$6035*D6104</f>
        <v/>
      </c>
      <c r="E6488" s="13">
        <f>E6296+$B$6035*E6104</f>
        <v/>
      </c>
      <c r="F6488" s="13">
        <f>F6296+$B$6035*F6104</f>
        <v/>
      </c>
      <c r="T6488" s="14">
        <f>IF(F6487=24,SUM(D6488:F6677),"")</f>
        <v/>
      </c>
      <c r="U6488" s="14" t="n">
        <v>0</v>
      </c>
      <c r="V6488" s="14">
        <f>IF(T6488="","",T6488-U6488)</f>
        <v/>
      </c>
      <c r="AS6488" s="13" t="n"/>
      <c r="AT6488" s="13" t="n"/>
      <c r="AU6488" s="13" t="n"/>
    </row>
    <row r="6489">
      <c r="C6489" s="13" t="n">
        <v>80</v>
      </c>
      <c r="D6489" s="13">
        <f>D6297+$B$6035*D6105</f>
        <v/>
      </c>
      <c r="E6489" s="13">
        <f>E6297+$B$6035*E6105</f>
        <v/>
      </c>
      <c r="F6489" s="13">
        <f>F6297+$B$6035*F6105</f>
        <v/>
      </c>
      <c r="T6489" s="14">
        <f>IF(F6488=24,SUM(D6489:F6678),"")</f>
        <v/>
      </c>
      <c r="U6489" s="14" t="n">
        <v>0</v>
      </c>
      <c r="V6489" s="14">
        <f>IF(T6489="","",T6489-U6489)</f>
        <v/>
      </c>
      <c r="AS6489" s="13" t="n"/>
      <c r="AT6489" s="13" t="n"/>
      <c r="AU6489" s="13" t="n"/>
    </row>
    <row r="6490">
      <c r="C6490" s="13" t="n">
        <v>81</v>
      </c>
      <c r="D6490" s="13">
        <f>D6298+$B$6035*D6106</f>
        <v/>
      </c>
      <c r="E6490" s="13">
        <f>E6298+$B$6035*E6106</f>
        <v/>
      </c>
      <c r="F6490" s="13">
        <f>F6298+$B$6035*F6106</f>
        <v/>
      </c>
      <c r="T6490" s="14">
        <f>IF(F6489=24,SUM(D6490:F6679),"")</f>
        <v/>
      </c>
      <c r="U6490" s="14" t="n">
        <v>0</v>
      </c>
      <c r="V6490" s="14">
        <f>IF(T6490="","",T6490-U6490)</f>
        <v/>
      </c>
      <c r="AS6490" s="13" t="n"/>
      <c r="AT6490" s="13" t="n"/>
      <c r="AU6490" s="13" t="n"/>
    </row>
    <row r="6491">
      <c r="C6491" s="13" t="n">
        <v>82</v>
      </c>
      <c r="D6491" s="13">
        <f>D6299+$B$6035*D6107</f>
        <v/>
      </c>
      <c r="E6491" s="13">
        <f>E6299+$B$6035*E6107</f>
        <v/>
      </c>
      <c r="F6491" s="13">
        <f>F6299+$B$6035*F6107</f>
        <v/>
      </c>
      <c r="T6491" s="14">
        <f>IF(F6490=24,SUM(D6491:F6680),"")</f>
        <v/>
      </c>
      <c r="U6491" s="14" t="n">
        <v>0</v>
      </c>
      <c r="V6491" s="14">
        <f>IF(T6491="","",T6491-U6491)</f>
        <v/>
      </c>
      <c r="AS6491" s="13" t="n"/>
      <c r="AT6491" s="13" t="n"/>
      <c r="AU6491" s="13" t="n"/>
    </row>
    <row r="6492">
      <c r="C6492" s="13" t="n">
        <v>83</v>
      </c>
      <c r="D6492" s="13">
        <f>D6300+$B$6035*D6108</f>
        <v/>
      </c>
      <c r="E6492" s="13">
        <f>E6300+$B$6035*E6108</f>
        <v/>
      </c>
      <c r="F6492" s="13">
        <f>F6300+$B$6035*F6108</f>
        <v/>
      </c>
      <c r="T6492" s="14">
        <f>IF(F6491=24,SUM(D6492:F6681),"")</f>
        <v/>
      </c>
      <c r="U6492" s="14" t="n">
        <v>0</v>
      </c>
      <c r="V6492" s="14">
        <f>IF(T6492="","",T6492-U6492)</f>
        <v/>
      </c>
      <c r="AS6492" s="13" t="n"/>
      <c r="AT6492" s="13" t="n"/>
      <c r="AU6492" s="13" t="n"/>
    </row>
    <row r="6493">
      <c r="C6493" s="13" t="n">
        <v>84</v>
      </c>
      <c r="D6493" s="13">
        <f>D6301+$B$6035*D6109</f>
        <v/>
      </c>
      <c r="E6493" s="13">
        <f>E6301+$B$6035*E6109</f>
        <v/>
      </c>
      <c r="F6493" s="13">
        <f>F6301+$B$6035*F6109</f>
        <v/>
      </c>
      <c r="T6493" s="14">
        <f>IF(F6492=24,SUM(D6493:F6682),"")</f>
        <v/>
      </c>
      <c r="U6493" s="14" t="n">
        <v>0</v>
      </c>
      <c r="V6493" s="14">
        <f>IF(T6493="","",T6493-U6493)</f>
        <v/>
      </c>
      <c r="AS6493" s="13" t="n"/>
      <c r="AT6493" s="13" t="n"/>
      <c r="AU6493" s="13" t="n"/>
    </row>
    <row r="6494">
      <c r="C6494" s="13" t="n">
        <v>85</v>
      </c>
      <c r="D6494" s="13">
        <f>D6302+$B$6035*D6110</f>
        <v/>
      </c>
      <c r="E6494" s="13">
        <f>E6302+$B$6035*E6110</f>
        <v/>
      </c>
      <c r="F6494" s="13">
        <f>F6302+$B$6035*F6110</f>
        <v/>
      </c>
      <c r="T6494" s="14">
        <f>IF(F6493=24,SUM(D6494:F6683),"")</f>
        <v/>
      </c>
      <c r="U6494" s="14" t="n">
        <v>0</v>
      </c>
      <c r="V6494" s="14">
        <f>IF(T6494="","",T6494-U6494)</f>
        <v/>
      </c>
      <c r="AS6494" s="13" t="n"/>
      <c r="AT6494" s="13" t="n"/>
      <c r="AU6494" s="13" t="n"/>
    </row>
    <row r="6495">
      <c r="C6495" s="13" t="n">
        <v>86</v>
      </c>
      <c r="D6495" s="13">
        <f>D6303+$B$6035*D6111</f>
        <v/>
      </c>
      <c r="E6495" s="13">
        <f>E6303+$B$6035*E6111</f>
        <v/>
      </c>
      <c r="F6495" s="13">
        <f>F6303+$B$6035*F6111</f>
        <v/>
      </c>
      <c r="T6495" s="14">
        <f>IF(F6494=24,SUM(D6495:F6684),"")</f>
        <v/>
      </c>
      <c r="U6495" s="14" t="n">
        <v>0</v>
      </c>
      <c r="V6495" s="14">
        <f>IF(T6495="","",T6495-U6495)</f>
        <v/>
      </c>
      <c r="AS6495" s="13" t="n"/>
      <c r="AT6495" s="13" t="n"/>
      <c r="AU6495" s="13" t="n"/>
    </row>
    <row r="6496">
      <c r="C6496" s="13" t="n">
        <v>87</v>
      </c>
      <c r="D6496" s="13">
        <f>D6304+$B$6035*D6112</f>
        <v/>
      </c>
      <c r="E6496" s="13">
        <f>E6304+$B$6035*E6112</f>
        <v/>
      </c>
      <c r="F6496" s="13">
        <f>F6304+$B$6035*F6112</f>
        <v/>
      </c>
      <c r="T6496" s="14">
        <f>IF(F6495=24,SUM(D6496:F6685),"")</f>
        <v/>
      </c>
      <c r="U6496" s="14" t="n">
        <v>0</v>
      </c>
      <c r="V6496" s="14">
        <f>IF(T6496="","",T6496-U6496)</f>
        <v/>
      </c>
      <c r="AS6496" s="13" t="n"/>
      <c r="AT6496" s="13" t="n"/>
      <c r="AU6496" s="13" t="n"/>
    </row>
    <row r="6497">
      <c r="C6497" s="13" t="n">
        <v>88</v>
      </c>
      <c r="D6497" s="13">
        <f>D6305+$B$6035*D6113</f>
        <v/>
      </c>
      <c r="E6497" s="13">
        <f>E6305+$B$6035*E6113</f>
        <v/>
      </c>
      <c r="F6497" s="13">
        <f>F6305+$B$6035*F6113</f>
        <v/>
      </c>
      <c r="T6497" s="14">
        <f>IF(F6496=24,SUM(D6497:F6686),"")</f>
        <v/>
      </c>
      <c r="U6497" s="14" t="n">
        <v>0</v>
      </c>
      <c r="V6497" s="14">
        <f>IF(T6497="","",T6497-U6497)</f>
        <v/>
      </c>
      <c r="AS6497" s="13" t="n"/>
      <c r="AT6497" s="13" t="n"/>
      <c r="AU6497" s="13" t="n"/>
    </row>
    <row r="6498">
      <c r="C6498" s="13" t="n">
        <v>89</v>
      </c>
      <c r="D6498" s="13">
        <f>D6306+$B$6035*D6114</f>
        <v/>
      </c>
      <c r="E6498" s="13">
        <f>E6306+$B$6035*E6114</f>
        <v/>
      </c>
      <c r="F6498" s="13">
        <f>F6306+$B$6035*F6114</f>
        <v/>
      </c>
      <c r="T6498" s="14">
        <f>IF(F6497=24,SUM(D6498:F6687),"")</f>
        <v/>
      </c>
      <c r="U6498" s="14" t="n">
        <v>0</v>
      </c>
      <c r="V6498" s="14">
        <f>IF(T6498="","",T6498-U6498)</f>
        <v/>
      </c>
      <c r="AS6498" s="13" t="n"/>
      <c r="AT6498" s="13" t="n"/>
      <c r="AU6498" s="13" t="n"/>
    </row>
    <row r="6499">
      <c r="C6499" s="13" t="n">
        <v>90</v>
      </c>
      <c r="D6499" s="13">
        <f>D6307+$B$6035*D6115</f>
        <v/>
      </c>
      <c r="E6499" s="13">
        <f>E6307+$B$6035*E6115</f>
        <v/>
      </c>
      <c r="F6499" s="13">
        <f>F6307+$B$6035*F6115</f>
        <v/>
      </c>
      <c r="T6499" s="14">
        <f>IF(F6498=24,SUM(D6499:F6688),"")</f>
        <v/>
      </c>
      <c r="U6499" s="14" t="n">
        <v>0</v>
      </c>
      <c r="V6499" s="14">
        <f>IF(T6499="","",T6499-U6499)</f>
        <v/>
      </c>
      <c r="AS6499" s="13" t="n"/>
      <c r="AT6499" s="13" t="n"/>
      <c r="AU6499" s="13" t="n"/>
    </row>
    <row r="6500">
      <c r="C6500" s="13" t="n">
        <v>91</v>
      </c>
      <c r="D6500" s="13">
        <f>D6308+$B$6035*D6116</f>
        <v/>
      </c>
      <c r="E6500" s="13">
        <f>E6308+$B$6035*E6116</f>
        <v/>
      </c>
      <c r="F6500" s="13">
        <f>F6308+$B$6035*F6116</f>
        <v/>
      </c>
      <c r="T6500" s="14">
        <f>IF(F6499=24,SUM(D6500:F6689),"")</f>
        <v/>
      </c>
      <c r="U6500" s="14" t="n">
        <v>0</v>
      </c>
      <c r="V6500" s="14">
        <f>IF(T6500="","",T6500-U6500)</f>
        <v/>
      </c>
      <c r="AS6500" s="13" t="n"/>
      <c r="AT6500" s="13" t="n"/>
      <c r="AU6500" s="13" t="n"/>
    </row>
    <row r="6501">
      <c r="C6501" s="13" t="n">
        <v>92</v>
      </c>
      <c r="D6501" s="13">
        <f>D6309+$B$6035*D6117</f>
        <v/>
      </c>
      <c r="E6501" s="13">
        <f>E6309+$B$6035*E6117</f>
        <v/>
      </c>
      <c r="F6501" s="13">
        <f>F6309+$B$6035*F6117</f>
        <v/>
      </c>
      <c r="T6501" s="14">
        <f>IF(F6500=24,SUM(D6501:F6690),"")</f>
        <v/>
      </c>
      <c r="U6501" s="14" t="n">
        <v>0</v>
      </c>
      <c r="V6501" s="14">
        <f>IF(T6501="","",T6501-U6501)</f>
        <v/>
      </c>
      <c r="AS6501" s="13" t="n"/>
      <c r="AT6501" s="13" t="n"/>
      <c r="AU6501" s="13" t="n"/>
    </row>
    <row r="6502">
      <c r="C6502" s="13" t="n">
        <v>93</v>
      </c>
      <c r="D6502" s="13">
        <f>D6310+$B$6035*D6118</f>
        <v/>
      </c>
      <c r="E6502" s="13">
        <f>E6310+$B$6035*E6118</f>
        <v/>
      </c>
      <c r="F6502" s="13">
        <f>F6310+$B$6035*F6118</f>
        <v/>
      </c>
      <c r="T6502" s="14">
        <f>IF(F6501=24,SUM(D6502:F6691),"")</f>
        <v/>
      </c>
      <c r="U6502" s="14" t="n">
        <v>0</v>
      </c>
      <c r="V6502" s="14">
        <f>IF(T6502="","",T6502-U6502)</f>
        <v/>
      </c>
      <c r="AS6502" s="13" t="n"/>
      <c r="AT6502" s="13" t="n"/>
      <c r="AU6502" s="13" t="n"/>
    </row>
    <row r="6503">
      <c r="C6503" s="13" t="n">
        <v>94</v>
      </c>
      <c r="D6503" s="13">
        <f>D6311+$B$6035*D6119</f>
        <v/>
      </c>
      <c r="E6503" s="13">
        <f>E6311+$B$6035*E6119</f>
        <v/>
      </c>
      <c r="F6503" s="13">
        <f>F6311+$B$6035*F6119</f>
        <v/>
      </c>
      <c r="T6503" s="14">
        <f>IF(F6502=24,SUM(D6503:F6692),"")</f>
        <v/>
      </c>
      <c r="U6503" s="14" t="n">
        <v>0</v>
      </c>
      <c r="V6503" s="14">
        <f>IF(T6503="","",T6503-U6503)</f>
        <v/>
      </c>
      <c r="AS6503" s="13" t="n"/>
      <c r="AT6503" s="13" t="n"/>
      <c r="AU6503" s="13" t="n"/>
    </row>
    <row r="6504">
      <c r="C6504" s="13" t="n">
        <v>95</v>
      </c>
      <c r="D6504" s="13">
        <f>D6312+$B$6035*D6120</f>
        <v/>
      </c>
      <c r="E6504" s="13">
        <f>E6312+$B$6035*E6120</f>
        <v/>
      </c>
      <c r="F6504" s="13">
        <f>F6312+$B$6035*F6120</f>
        <v/>
      </c>
      <c r="T6504" s="14">
        <f>IF(F6503=24,SUM(D6504:F6693),"")</f>
        <v/>
      </c>
      <c r="U6504" s="14" t="n">
        <v>0</v>
      </c>
      <c r="V6504" s="14">
        <f>IF(T6504="","",T6504-U6504)</f>
        <v/>
      </c>
      <c r="AS6504" s="13" t="n"/>
      <c r="AT6504" s="13" t="n"/>
      <c r="AU6504" s="13" t="n"/>
    </row>
    <row r="6505">
      <c r="C6505" s="13" t="n">
        <v>96</v>
      </c>
      <c r="D6505" s="13">
        <f>D6313+$B$6035*D6121</f>
        <v/>
      </c>
      <c r="E6505" s="13">
        <f>E6313+$B$6035*E6121</f>
        <v/>
      </c>
      <c r="F6505" s="13">
        <f>F6313+$B$6035*F6121</f>
        <v/>
      </c>
      <c r="T6505" s="14">
        <f>IF(F6504=24,SUM(D6505:F6694),"")</f>
        <v/>
      </c>
      <c r="U6505" s="14" t="n">
        <v>0</v>
      </c>
      <c r="V6505" s="14">
        <f>IF(T6505="","",T6505-U6505)</f>
        <v/>
      </c>
      <c r="AS6505" s="13" t="n"/>
      <c r="AT6505" s="13" t="n"/>
      <c r="AU6505" s="13" t="n"/>
    </row>
    <row r="6506">
      <c r="C6506" s="13" t="n">
        <v>97</v>
      </c>
      <c r="D6506" s="13">
        <f>D6314+$B$6035*D6122</f>
        <v/>
      </c>
      <c r="E6506" s="13">
        <f>E6314+$B$6035*E6122</f>
        <v/>
      </c>
      <c r="F6506" s="13">
        <f>F6314+$B$6035*F6122</f>
        <v/>
      </c>
      <c r="T6506" s="14">
        <f>IF(F6505=24,SUM(D6506:F6695),"")</f>
        <v/>
      </c>
      <c r="U6506" s="14" t="n">
        <v>0</v>
      </c>
      <c r="V6506" s="14">
        <f>IF(T6506="","",T6506-U6506)</f>
        <v/>
      </c>
      <c r="AS6506" s="13" t="n"/>
      <c r="AT6506" s="13" t="n"/>
      <c r="AU6506" s="13" t="n"/>
    </row>
    <row r="6507">
      <c r="C6507" s="13" t="n">
        <v>98</v>
      </c>
      <c r="D6507" s="13">
        <f>D6315+$B$6035*D6123</f>
        <v/>
      </c>
      <c r="E6507" s="13">
        <f>E6315+$B$6035*E6123</f>
        <v/>
      </c>
      <c r="F6507" s="13">
        <f>F6315+$B$6035*F6123</f>
        <v/>
      </c>
      <c r="T6507" s="14">
        <f>IF(F6506=24,SUM(D6507:F6696),"")</f>
        <v/>
      </c>
      <c r="U6507" s="14" t="n">
        <v>0</v>
      </c>
      <c r="V6507" s="14">
        <f>IF(T6507="","",T6507-U6507)</f>
        <v/>
      </c>
      <c r="AS6507" s="13" t="n"/>
      <c r="AT6507" s="13" t="n"/>
      <c r="AU6507" s="13" t="n"/>
    </row>
    <row r="6508">
      <c r="C6508" s="13" t="n">
        <v>99</v>
      </c>
      <c r="D6508" s="13">
        <f>D6316+$B$6035*D6124</f>
        <v/>
      </c>
      <c r="E6508" s="13">
        <f>E6316+$B$6035*E6124</f>
        <v/>
      </c>
      <c r="F6508" s="13">
        <f>F6316+$B$6035*F6124</f>
        <v/>
      </c>
      <c r="T6508" s="14">
        <f>IF(F6507=24,SUM(D6508:F6697),"")</f>
        <v/>
      </c>
      <c r="U6508" s="14" t="n">
        <v>0</v>
      </c>
      <c r="V6508" s="14">
        <f>IF(T6508="","",T6508-U6508)</f>
        <v/>
      </c>
      <c r="AS6508" s="13" t="n"/>
      <c r="AT6508" s="13" t="n"/>
      <c r="AU6508" s="13" t="n"/>
    </row>
    <row r="6509">
      <c r="C6509" s="13" t="n">
        <v>100</v>
      </c>
      <c r="D6509" s="13">
        <f>D6317+$B$6035*D6125</f>
        <v/>
      </c>
      <c r="E6509" s="13">
        <f>E6317+$B$6035*E6125</f>
        <v/>
      </c>
      <c r="F6509" s="13">
        <f>F6317+$B$6035*F6125</f>
        <v/>
      </c>
      <c r="T6509" s="14">
        <f>IF(F6508=24,SUM(D6509:F6698),"")</f>
        <v/>
      </c>
      <c r="U6509" s="14" t="n">
        <v>0</v>
      </c>
      <c r="V6509" s="14">
        <f>IF(T6509="","",T6509-U6509)</f>
        <v/>
      </c>
      <c r="AS6509" s="13" t="n"/>
      <c r="AT6509" s="13" t="n"/>
      <c r="AU6509" s="13" t="n"/>
    </row>
    <row r="6510">
      <c r="C6510" s="13" t="n">
        <v>101</v>
      </c>
      <c r="D6510" s="13">
        <f>D6318+$B$6035*D6126</f>
        <v/>
      </c>
      <c r="E6510" s="13">
        <f>E6318+$B$6035*E6126</f>
        <v/>
      </c>
      <c r="F6510" s="13">
        <f>F6318+$B$6035*F6126</f>
        <v/>
      </c>
      <c r="T6510" s="14">
        <f>IF(F6509=24,SUM(D6510:F6699),"")</f>
        <v/>
      </c>
      <c r="U6510" s="14" t="n">
        <v>0</v>
      </c>
      <c r="V6510" s="14">
        <f>IF(T6510="","",T6510-U6510)</f>
        <v/>
      </c>
      <c r="AS6510" s="13" t="n"/>
      <c r="AT6510" s="13" t="n"/>
      <c r="AU6510" s="13" t="n"/>
    </row>
    <row r="6511">
      <c r="C6511" s="13" t="n">
        <v>102</v>
      </c>
      <c r="D6511" s="13">
        <f>D6319+$B$6035*D6127</f>
        <v/>
      </c>
      <c r="E6511" s="13">
        <f>E6319+$B$6035*E6127</f>
        <v/>
      </c>
      <c r="F6511" s="13">
        <f>F6319+$B$6035*F6127</f>
        <v/>
      </c>
      <c r="T6511" s="14">
        <f>IF(F6510=24,SUM(D6511:F6700),"")</f>
        <v/>
      </c>
      <c r="U6511" s="14" t="n">
        <v>0</v>
      </c>
      <c r="V6511" s="14">
        <f>IF(T6511="","",T6511-U6511)</f>
        <v/>
      </c>
      <c r="AS6511" s="13" t="n"/>
      <c r="AT6511" s="13" t="n"/>
      <c r="AU6511" s="13" t="n"/>
    </row>
    <row r="6512">
      <c r="C6512" s="13" t="n">
        <v>103</v>
      </c>
      <c r="D6512" s="13">
        <f>D6320+$B$6035*D6128</f>
        <v/>
      </c>
      <c r="E6512" s="13">
        <f>E6320+$B$6035*E6128</f>
        <v/>
      </c>
      <c r="F6512" s="13">
        <f>F6320+$B$6035*F6128</f>
        <v/>
      </c>
      <c r="T6512" s="14">
        <f>IF(F6511=24,SUM(D6512:F6701),"")</f>
        <v/>
      </c>
      <c r="U6512" s="14" t="n">
        <v>0</v>
      </c>
      <c r="V6512" s="14">
        <f>IF(T6512="","",T6512-U6512)</f>
        <v/>
      </c>
      <c r="AS6512" s="13" t="n"/>
      <c r="AT6512" s="13" t="n"/>
      <c r="AU6512" s="13" t="n"/>
    </row>
    <row r="6513">
      <c r="C6513" s="13" t="n">
        <v>104</v>
      </c>
      <c r="D6513" s="13">
        <f>D6321+$B$6035*D6129</f>
        <v/>
      </c>
      <c r="E6513" s="13">
        <f>E6321+$B$6035*E6129</f>
        <v/>
      </c>
      <c r="F6513" s="13">
        <f>F6321+$B$6035*F6129</f>
        <v/>
      </c>
      <c r="T6513" s="14">
        <f>IF(F6512=24,SUM(D6513:F6702),"")</f>
        <v/>
      </c>
      <c r="U6513" s="14" t="n">
        <v>0</v>
      </c>
      <c r="V6513" s="14">
        <f>IF(T6513="","",T6513-U6513)</f>
        <v/>
      </c>
      <c r="AS6513" s="13" t="n"/>
      <c r="AT6513" s="13" t="n"/>
      <c r="AU6513" s="13" t="n"/>
    </row>
    <row r="6514">
      <c r="C6514" s="13" t="n">
        <v>105</v>
      </c>
      <c r="D6514" s="13">
        <f>D6322+$B$6035*D6130</f>
        <v/>
      </c>
      <c r="E6514" s="13">
        <f>E6322+$B$6035*E6130</f>
        <v/>
      </c>
      <c r="F6514" s="13">
        <f>F6322+$B$6035*F6130</f>
        <v/>
      </c>
      <c r="T6514" s="14">
        <f>IF(F6513=24,SUM(D6514:F6703),"")</f>
        <v/>
      </c>
      <c r="U6514" s="14" t="n">
        <v>0</v>
      </c>
      <c r="V6514" s="14">
        <f>IF(T6514="","",T6514-U6514)</f>
        <v/>
      </c>
      <c r="AS6514" s="13" t="n"/>
      <c r="AT6514" s="13" t="n"/>
      <c r="AU6514" s="13" t="n"/>
    </row>
    <row r="6515">
      <c r="C6515" s="13" t="n">
        <v>106</v>
      </c>
      <c r="D6515" s="13">
        <f>D6323+$B$6035*D6131</f>
        <v/>
      </c>
      <c r="E6515" s="13">
        <f>E6323+$B$6035*E6131</f>
        <v/>
      </c>
      <c r="F6515" s="13">
        <f>F6323+$B$6035*F6131</f>
        <v/>
      </c>
      <c r="T6515" s="14">
        <f>IF(F6514=24,SUM(D6515:F6704),"")</f>
        <v/>
      </c>
      <c r="U6515" s="14" t="n">
        <v>0</v>
      </c>
      <c r="V6515" s="14">
        <f>IF(T6515="","",T6515-U6515)</f>
        <v/>
      </c>
      <c r="AS6515" s="13" t="n"/>
      <c r="AT6515" s="13" t="n"/>
      <c r="AU6515" s="13" t="n"/>
    </row>
    <row r="6516">
      <c r="C6516" s="13" t="n">
        <v>107</v>
      </c>
      <c r="D6516" s="13">
        <f>D6324+$B$6035*D6132</f>
        <v/>
      </c>
      <c r="E6516" s="13">
        <f>E6324+$B$6035*E6132</f>
        <v/>
      </c>
      <c r="F6516" s="13">
        <f>F6324+$B$6035*F6132</f>
        <v/>
      </c>
      <c r="T6516" s="14">
        <f>IF(F6515=24,SUM(D6516:F6705),"")</f>
        <v/>
      </c>
      <c r="U6516" s="14" t="n">
        <v>0</v>
      </c>
      <c r="V6516" s="14">
        <f>IF(T6516="","",T6516-U6516)</f>
        <v/>
      </c>
      <c r="AS6516" s="13" t="n"/>
      <c r="AT6516" s="13" t="n"/>
      <c r="AU6516" s="13" t="n"/>
    </row>
    <row r="6517">
      <c r="C6517" s="13" t="n">
        <v>108</v>
      </c>
      <c r="D6517" s="13">
        <f>D6325+$B$6035*D6133</f>
        <v/>
      </c>
      <c r="E6517" s="13">
        <f>E6325+$B$6035*E6133</f>
        <v/>
      </c>
      <c r="F6517" s="13">
        <f>F6325+$B$6035*F6133</f>
        <v/>
      </c>
      <c r="T6517" s="14">
        <f>IF(F6516=24,SUM(D6517:F6706),"")</f>
        <v/>
      </c>
      <c r="U6517" s="14" t="n">
        <v>0</v>
      </c>
      <c r="V6517" s="14">
        <f>IF(T6517="","",T6517-U6517)</f>
        <v/>
      </c>
      <c r="AS6517" s="13" t="n"/>
      <c r="AT6517" s="13" t="n"/>
      <c r="AU6517" s="13" t="n"/>
    </row>
    <row r="6518">
      <c r="C6518" s="13" t="n">
        <v>109</v>
      </c>
      <c r="D6518" s="13">
        <f>D6326+$B$6035*D6134</f>
        <v/>
      </c>
      <c r="E6518" s="13">
        <f>E6326+$B$6035*E6134</f>
        <v/>
      </c>
      <c r="F6518" s="13">
        <f>F6326+$B$6035*F6134</f>
        <v/>
      </c>
      <c r="T6518" s="14">
        <f>IF(F6517=24,SUM(D6518:F6707),"")</f>
        <v/>
      </c>
      <c r="U6518" s="14" t="n">
        <v>0</v>
      </c>
      <c r="V6518" s="14">
        <f>IF(T6518="","",T6518-U6518)</f>
        <v/>
      </c>
      <c r="AS6518" s="13" t="n"/>
      <c r="AT6518" s="13" t="n"/>
      <c r="AU6518" s="13" t="n"/>
    </row>
    <row r="6519">
      <c r="C6519" s="13" t="n">
        <v>110</v>
      </c>
      <c r="D6519" s="13">
        <f>D6327+$B$6035*D6135</f>
        <v/>
      </c>
      <c r="E6519" s="13">
        <f>E6327+$B$6035*E6135</f>
        <v/>
      </c>
      <c r="F6519" s="13">
        <f>F6327+$B$6035*F6135</f>
        <v/>
      </c>
      <c r="T6519" s="14">
        <f>IF(F6518=24,SUM(D6519:F6708),"")</f>
        <v/>
      </c>
      <c r="U6519" s="14" t="n">
        <v>0</v>
      </c>
      <c r="V6519" s="14">
        <f>IF(T6519="","",T6519-U6519)</f>
        <v/>
      </c>
      <c r="AS6519" s="13" t="n"/>
      <c r="AT6519" s="13" t="n"/>
      <c r="AU6519" s="13" t="n"/>
    </row>
    <row r="6520">
      <c r="C6520" s="13" t="n">
        <v>111</v>
      </c>
      <c r="D6520" s="13">
        <f>D6328+$B$6035*D6136</f>
        <v/>
      </c>
      <c r="E6520" s="13">
        <f>E6328+$B$6035*E6136</f>
        <v/>
      </c>
      <c r="F6520" s="13">
        <f>F6328+$B$6035*F6136</f>
        <v/>
      </c>
      <c r="T6520" s="14">
        <f>IF(F6519=24,SUM(D6520:F6709),"")</f>
        <v/>
      </c>
      <c r="U6520" s="14" t="n">
        <v>0</v>
      </c>
      <c r="V6520" s="14">
        <f>IF(T6520="","",T6520-U6520)</f>
        <v/>
      </c>
      <c r="AS6520" s="13" t="n"/>
      <c r="AT6520" s="13" t="n"/>
      <c r="AU6520" s="13" t="n"/>
    </row>
    <row r="6521">
      <c r="C6521" s="13" t="n">
        <v>112</v>
      </c>
      <c r="D6521" s="13">
        <f>D6329+$B$6035*D6137</f>
        <v/>
      </c>
      <c r="E6521" s="13">
        <f>E6329+$B$6035*E6137</f>
        <v/>
      </c>
      <c r="F6521" s="13">
        <f>F6329+$B$6035*F6137</f>
        <v/>
      </c>
      <c r="T6521" s="14">
        <f>IF(F6520=24,SUM(D6521:F6710),"")</f>
        <v/>
      </c>
      <c r="U6521" s="14" t="n">
        <v>0</v>
      </c>
      <c r="V6521" s="14">
        <f>IF(T6521="","",T6521-U6521)</f>
        <v/>
      </c>
      <c r="AS6521" s="13" t="n"/>
      <c r="AT6521" s="13" t="n"/>
      <c r="AU6521" s="13" t="n"/>
    </row>
    <row r="6522">
      <c r="C6522" s="13" t="n">
        <v>113</v>
      </c>
      <c r="D6522" s="13">
        <f>D6330+$B$6035*D6138</f>
        <v/>
      </c>
      <c r="E6522" s="13">
        <f>E6330+$B$6035*E6138</f>
        <v/>
      </c>
      <c r="F6522" s="13">
        <f>F6330+$B$6035*F6138</f>
        <v/>
      </c>
      <c r="T6522" s="14">
        <f>IF(F6521=24,SUM(D6522:F6711),"")</f>
        <v/>
      </c>
      <c r="U6522" s="14" t="n">
        <v>0</v>
      </c>
      <c r="V6522" s="14">
        <f>IF(T6522="","",T6522-U6522)</f>
        <v/>
      </c>
      <c r="AS6522" s="13" t="n"/>
      <c r="AT6522" s="13" t="n"/>
      <c r="AU6522" s="13" t="n"/>
    </row>
    <row r="6523">
      <c r="C6523" s="13" t="n">
        <v>114</v>
      </c>
      <c r="D6523" s="13">
        <f>D6331+$B$6035*D6139</f>
        <v/>
      </c>
      <c r="E6523" s="13">
        <f>E6331+$B$6035*E6139</f>
        <v/>
      </c>
      <c r="F6523" s="13">
        <f>F6331+$B$6035*F6139</f>
        <v/>
      </c>
      <c r="T6523" s="14">
        <f>IF(F6522=24,SUM(D6523:F6712),"")</f>
        <v/>
      </c>
      <c r="U6523" s="14" t="n">
        <v>0</v>
      </c>
      <c r="V6523" s="14">
        <f>IF(T6523="","",T6523-U6523)</f>
        <v/>
      </c>
      <c r="AS6523" s="13" t="n"/>
      <c r="AT6523" s="13" t="n"/>
      <c r="AU6523" s="13" t="n"/>
    </row>
    <row r="6524">
      <c r="C6524" s="13" t="n">
        <v>115</v>
      </c>
      <c r="D6524" s="13">
        <f>D6332+$B$6035*D6140</f>
        <v/>
      </c>
      <c r="E6524" s="13">
        <f>E6332+$B$6035*E6140</f>
        <v/>
      </c>
      <c r="F6524" s="13">
        <f>F6332+$B$6035*F6140</f>
        <v/>
      </c>
      <c r="T6524" s="14">
        <f>IF(F6523=24,SUM(D6524:F6713),"")</f>
        <v/>
      </c>
      <c r="U6524" s="14" t="n">
        <v>0</v>
      </c>
      <c r="V6524" s="14">
        <f>IF(T6524="","",T6524-U6524)</f>
        <v/>
      </c>
      <c r="AS6524" s="13" t="n"/>
      <c r="AT6524" s="13" t="n"/>
      <c r="AU6524" s="13" t="n"/>
    </row>
    <row r="6525">
      <c r="C6525" s="13" t="n">
        <v>116</v>
      </c>
      <c r="D6525" s="13">
        <f>D6333+$B$6035*D6141</f>
        <v/>
      </c>
      <c r="E6525" s="13">
        <f>E6333+$B$6035*E6141</f>
        <v/>
      </c>
      <c r="F6525" s="13">
        <f>F6333+$B$6035*F6141</f>
        <v/>
      </c>
      <c r="T6525" s="14">
        <f>IF(F6524=24,SUM(D6525:F6714),"")</f>
        <v/>
      </c>
      <c r="U6525" s="14" t="n">
        <v>0</v>
      </c>
      <c r="V6525" s="14">
        <f>IF(T6525="","",T6525-U6525)</f>
        <v/>
      </c>
      <c r="AS6525" s="13" t="n"/>
      <c r="AT6525" s="13" t="n"/>
      <c r="AU6525" s="13" t="n"/>
    </row>
    <row r="6526">
      <c r="C6526" s="13" t="n">
        <v>117</v>
      </c>
      <c r="D6526" s="13">
        <f>D6334+$B$6035*D6142</f>
        <v/>
      </c>
      <c r="E6526" s="13">
        <f>E6334+$B$6035*E6142</f>
        <v/>
      </c>
      <c r="F6526" s="13">
        <f>F6334+$B$6035*F6142</f>
        <v/>
      </c>
      <c r="T6526" s="14">
        <f>IF(F6525=24,SUM(D6526:F6715),"")</f>
        <v/>
      </c>
      <c r="U6526" s="14" t="n">
        <v>0</v>
      </c>
      <c r="V6526" s="14">
        <f>IF(T6526="","",T6526-U6526)</f>
        <v/>
      </c>
      <c r="AS6526" s="13" t="n"/>
      <c r="AT6526" s="13" t="n"/>
      <c r="AU6526" s="13" t="n"/>
    </row>
    <row r="6527">
      <c r="C6527" s="13" t="n">
        <v>118</v>
      </c>
      <c r="D6527" s="13">
        <f>D6335+$B$6035*D6143</f>
        <v/>
      </c>
      <c r="E6527" s="13">
        <f>E6335+$B$6035*E6143</f>
        <v/>
      </c>
      <c r="F6527" s="13">
        <f>F6335+$B$6035*F6143</f>
        <v/>
      </c>
      <c r="T6527" s="14">
        <f>IF(F6526=24,SUM(D6527:F6716),"")</f>
        <v/>
      </c>
      <c r="U6527" s="14" t="n">
        <v>0</v>
      </c>
      <c r="V6527" s="14">
        <f>IF(T6527="","",T6527-U6527)</f>
        <v/>
      </c>
      <c r="AS6527" s="13" t="n"/>
      <c r="AT6527" s="13" t="n"/>
      <c r="AU6527" s="13" t="n"/>
    </row>
    <row r="6528">
      <c r="C6528" s="13" t="n">
        <v>119</v>
      </c>
      <c r="D6528" s="13">
        <f>D6336+$B$6035*D6144</f>
        <v/>
      </c>
      <c r="E6528" s="13">
        <f>E6336+$B$6035*E6144</f>
        <v/>
      </c>
      <c r="F6528" s="13">
        <f>F6336+$B$6035*F6144</f>
        <v/>
      </c>
      <c r="T6528" s="14">
        <f>IF(F6527=24,SUM(D6528:F6717),"")</f>
        <v/>
      </c>
      <c r="U6528" s="14" t="n">
        <v>0</v>
      </c>
      <c r="V6528" s="14">
        <f>IF(T6528="","",T6528-U6528)</f>
        <v/>
      </c>
      <c r="AS6528" s="13" t="n"/>
      <c r="AT6528" s="13" t="n"/>
      <c r="AU6528" s="13" t="n"/>
    </row>
    <row r="6529">
      <c r="C6529" s="13" t="n">
        <v>120</v>
      </c>
      <c r="D6529" s="13">
        <f>D6337+$B$6035*D6145</f>
        <v/>
      </c>
      <c r="E6529" s="13">
        <f>E6337+$B$6035*E6145</f>
        <v/>
      </c>
      <c r="F6529" s="13">
        <f>F6337+$B$6035*F6145</f>
        <v/>
      </c>
      <c r="T6529" s="14">
        <f>IF(F6528=24,SUM(D6529:F6718),"")</f>
        <v/>
      </c>
      <c r="U6529" s="14" t="n">
        <v>0</v>
      </c>
      <c r="V6529" s="14">
        <f>IF(T6529="","",T6529-U6529)</f>
        <v/>
      </c>
      <c r="AS6529" s="13" t="n"/>
      <c r="AT6529" s="13" t="n"/>
      <c r="AU6529" s="13" t="n"/>
    </row>
    <row r="6530">
      <c r="C6530" s="13" t="n">
        <v>121</v>
      </c>
      <c r="D6530" s="13">
        <f>D6338+$B$6035*D6146</f>
        <v/>
      </c>
      <c r="E6530" s="13">
        <f>E6338+$B$6035*E6146</f>
        <v/>
      </c>
      <c r="F6530" s="13">
        <f>F6338+$B$6035*F6146</f>
        <v/>
      </c>
      <c r="T6530" s="14">
        <f>IF(F6529=24,SUM(D6530:F6719),"")</f>
        <v/>
      </c>
      <c r="U6530" s="14" t="n">
        <v>0</v>
      </c>
      <c r="V6530" s="14">
        <f>IF(T6530="","",T6530-U6530)</f>
        <v/>
      </c>
      <c r="AS6530" s="13" t="n"/>
      <c r="AT6530" s="13" t="n"/>
      <c r="AU6530" s="13" t="n"/>
    </row>
    <row r="6531">
      <c r="C6531" s="13" t="n">
        <v>122</v>
      </c>
      <c r="D6531" s="13">
        <f>D6339+$B$6035*D6147</f>
        <v/>
      </c>
      <c r="E6531" s="13">
        <f>E6339+$B$6035*E6147</f>
        <v/>
      </c>
      <c r="F6531" s="13">
        <f>F6339+$B$6035*F6147</f>
        <v/>
      </c>
      <c r="T6531" s="14">
        <f>IF(F6530=24,SUM(D6531:F6720),"")</f>
        <v/>
      </c>
      <c r="U6531" s="14" t="n">
        <v>0</v>
      </c>
      <c r="V6531" s="14">
        <f>IF(T6531="","",T6531-U6531)</f>
        <v/>
      </c>
      <c r="AS6531" s="13" t="n"/>
      <c r="AT6531" s="13" t="n"/>
      <c r="AU6531" s="13" t="n"/>
    </row>
    <row r="6532">
      <c r="C6532" s="13" t="n">
        <v>123</v>
      </c>
      <c r="D6532" s="13">
        <f>D6340+$B$6035*D6148</f>
        <v/>
      </c>
      <c r="E6532" s="13">
        <f>E6340+$B$6035*E6148</f>
        <v/>
      </c>
      <c r="F6532" s="13">
        <f>F6340+$B$6035*F6148</f>
        <v/>
      </c>
      <c r="T6532" s="14">
        <f>IF(F6531=24,SUM(D6532:F6721),"")</f>
        <v/>
      </c>
      <c r="U6532" s="14" t="n">
        <v>0</v>
      </c>
      <c r="V6532" s="14">
        <f>IF(T6532="","",T6532-U6532)</f>
        <v/>
      </c>
      <c r="AS6532" s="13" t="n"/>
      <c r="AT6532" s="13" t="n"/>
      <c r="AU6532" s="13" t="n"/>
    </row>
    <row r="6533">
      <c r="C6533" s="13" t="n">
        <v>124</v>
      </c>
      <c r="D6533" s="13">
        <f>D6341+$B$6035*D6149</f>
        <v/>
      </c>
      <c r="E6533" s="13">
        <f>E6341+$B$6035*E6149</f>
        <v/>
      </c>
      <c r="F6533" s="13">
        <f>F6341+$B$6035*F6149</f>
        <v/>
      </c>
      <c r="T6533" s="14">
        <f>IF(F6532=24,SUM(D6533:F6722),"")</f>
        <v/>
      </c>
      <c r="U6533" s="14" t="n">
        <v>0</v>
      </c>
      <c r="V6533" s="14">
        <f>IF(T6533="","",T6533-U6533)</f>
        <v/>
      </c>
      <c r="AS6533" s="13" t="n"/>
      <c r="AT6533" s="13" t="n"/>
      <c r="AU6533" s="13" t="n"/>
    </row>
    <row r="6534">
      <c r="C6534" s="13" t="n">
        <v>125</v>
      </c>
      <c r="D6534" s="13">
        <f>D6342+$B$6035*D6150</f>
        <v/>
      </c>
      <c r="E6534" s="13">
        <f>E6342+$B$6035*E6150</f>
        <v/>
      </c>
      <c r="F6534" s="13">
        <f>F6342+$B$6035*F6150</f>
        <v/>
      </c>
      <c r="T6534" s="14">
        <f>IF(F6533=24,SUM(D6534:F6723),"")</f>
        <v/>
      </c>
      <c r="U6534" s="14" t="n">
        <v>0</v>
      </c>
      <c r="V6534" s="14">
        <f>IF(T6534="","",T6534-U6534)</f>
        <v/>
      </c>
      <c r="AS6534" s="13" t="n"/>
      <c r="AT6534" s="13" t="n"/>
      <c r="AU6534" s="13" t="n"/>
    </row>
    <row r="6535">
      <c r="C6535" s="13" t="n">
        <v>126</v>
      </c>
      <c r="D6535" s="13">
        <f>D6343+$B$6035*D6151</f>
        <v/>
      </c>
      <c r="E6535" s="13">
        <f>E6343+$B$6035*E6151</f>
        <v/>
      </c>
      <c r="F6535" s="13">
        <f>F6343+$B$6035*F6151</f>
        <v/>
      </c>
      <c r="T6535" s="14">
        <f>IF(F6534=24,SUM(D6535:F6724),"")</f>
        <v/>
      </c>
      <c r="U6535" s="14" t="n">
        <v>0</v>
      </c>
      <c r="V6535" s="14">
        <f>IF(T6535="","",T6535-U6535)</f>
        <v/>
      </c>
      <c r="AS6535" s="13" t="n"/>
      <c r="AT6535" s="13" t="n"/>
      <c r="AU6535" s="13" t="n"/>
    </row>
    <row r="6536">
      <c r="C6536" s="13" t="n">
        <v>127</v>
      </c>
      <c r="D6536" s="13">
        <f>D6344+$B$6035*D6152</f>
        <v/>
      </c>
      <c r="E6536" s="13">
        <f>E6344+$B$6035*E6152</f>
        <v/>
      </c>
      <c r="F6536" s="13">
        <f>F6344+$B$6035*F6152</f>
        <v/>
      </c>
      <c r="T6536" s="14">
        <f>IF(F6535=24,SUM(D6536:F6725),"")</f>
        <v/>
      </c>
      <c r="U6536" s="14" t="n">
        <v>0</v>
      </c>
      <c r="V6536" s="14">
        <f>IF(T6536="","",T6536-U6536)</f>
        <v/>
      </c>
      <c r="AS6536" s="13" t="n"/>
      <c r="AT6536" s="13" t="n"/>
      <c r="AU6536" s="13" t="n"/>
    </row>
    <row r="6537">
      <c r="C6537" s="13" t="n">
        <v>128</v>
      </c>
      <c r="D6537" s="13">
        <f>D6345+$B$6035*D6153</f>
        <v/>
      </c>
      <c r="E6537" s="13">
        <f>E6345+$B$6035*E6153</f>
        <v/>
      </c>
      <c r="F6537" s="13">
        <f>F6345+$B$6035*F6153</f>
        <v/>
      </c>
      <c r="T6537" s="14">
        <f>IF(F6536=24,SUM(D6537:F6726),"")</f>
        <v/>
      </c>
      <c r="U6537" s="14" t="n">
        <v>0</v>
      </c>
      <c r="V6537" s="14">
        <f>IF(T6537="","",T6537-U6537)</f>
        <v/>
      </c>
      <c r="AS6537" s="13" t="n"/>
      <c r="AT6537" s="13" t="n"/>
      <c r="AU6537" s="13" t="n"/>
    </row>
    <row r="6538">
      <c r="C6538" s="13" t="n">
        <v>129</v>
      </c>
      <c r="D6538" s="13">
        <f>D6346+$B$6035*D6154</f>
        <v/>
      </c>
      <c r="E6538" s="13">
        <f>E6346+$B$6035*E6154</f>
        <v/>
      </c>
      <c r="F6538" s="13">
        <f>F6346+$B$6035*F6154</f>
        <v/>
      </c>
      <c r="T6538" s="14">
        <f>IF(F6537=24,SUM(D6538:F6727),"")</f>
        <v/>
      </c>
      <c r="U6538" s="14" t="n">
        <v>0</v>
      </c>
      <c r="V6538" s="14">
        <f>IF(T6538="","",T6538-U6538)</f>
        <v/>
      </c>
      <c r="AS6538" s="13" t="n"/>
      <c r="AT6538" s="13" t="n"/>
      <c r="AU6538" s="13" t="n"/>
    </row>
    <row r="6539">
      <c r="C6539" s="13" t="n">
        <v>130</v>
      </c>
      <c r="D6539" s="13">
        <f>D6347+$B$6035*D6155</f>
        <v/>
      </c>
      <c r="E6539" s="13">
        <f>E6347+$B$6035*E6155</f>
        <v/>
      </c>
      <c r="F6539" s="13">
        <f>F6347+$B$6035*F6155</f>
        <v/>
      </c>
      <c r="T6539" s="14">
        <f>IF(F6538=24,SUM(D6539:F6728),"")</f>
        <v/>
      </c>
      <c r="U6539" s="14" t="n">
        <v>0</v>
      </c>
      <c r="V6539" s="14">
        <f>IF(T6539="","",T6539-U6539)</f>
        <v/>
      </c>
      <c r="AS6539" s="13" t="n"/>
      <c r="AT6539" s="13" t="n"/>
      <c r="AU6539" s="13" t="n"/>
    </row>
    <row r="6540">
      <c r="C6540" s="13" t="n">
        <v>131</v>
      </c>
      <c r="D6540" s="13">
        <f>D6348+$B$6035*D6156</f>
        <v/>
      </c>
      <c r="E6540" s="13">
        <f>E6348+$B$6035*E6156</f>
        <v/>
      </c>
      <c r="F6540" s="13">
        <f>F6348+$B$6035*F6156</f>
        <v/>
      </c>
      <c r="T6540" s="14">
        <f>IF(F6539=24,SUM(D6540:F6729),"")</f>
        <v/>
      </c>
      <c r="U6540" s="14" t="n">
        <v>0</v>
      </c>
      <c r="V6540" s="14">
        <f>IF(T6540="","",T6540-U6540)</f>
        <v/>
      </c>
      <c r="AS6540" s="13" t="n"/>
      <c r="AT6540" s="13" t="n"/>
      <c r="AU6540" s="13" t="n"/>
    </row>
    <row r="6541">
      <c r="C6541" s="13" t="n">
        <v>132</v>
      </c>
      <c r="D6541" s="13">
        <f>D6349+$B$6035*D6157</f>
        <v/>
      </c>
      <c r="E6541" s="13">
        <f>E6349+$B$6035*E6157</f>
        <v/>
      </c>
      <c r="F6541" s="13">
        <f>F6349+$B$6035*F6157</f>
        <v/>
      </c>
      <c r="T6541" s="14">
        <f>IF(F6540=24,SUM(D6541:F6730),"")</f>
        <v/>
      </c>
      <c r="U6541" s="14" t="n">
        <v>0</v>
      </c>
      <c r="V6541" s="14">
        <f>IF(T6541="","",T6541-U6541)</f>
        <v/>
      </c>
      <c r="AS6541" s="13" t="n"/>
      <c r="AT6541" s="13" t="n"/>
      <c r="AU6541" s="13" t="n"/>
    </row>
    <row r="6542">
      <c r="C6542" s="13" t="n">
        <v>133</v>
      </c>
      <c r="D6542" s="13">
        <f>D6350+$B$6035*D6158</f>
        <v/>
      </c>
      <c r="E6542" s="13">
        <f>E6350+$B$6035*E6158</f>
        <v/>
      </c>
      <c r="F6542" s="13">
        <f>F6350+$B$6035*F6158</f>
        <v/>
      </c>
      <c r="T6542" s="14">
        <f>IF(F6541=24,SUM(D6542:F6731),"")</f>
        <v/>
      </c>
      <c r="U6542" s="14" t="n">
        <v>0</v>
      </c>
      <c r="V6542" s="14">
        <f>IF(T6542="","",T6542-U6542)</f>
        <v/>
      </c>
      <c r="AS6542" s="13" t="n"/>
      <c r="AT6542" s="13" t="n"/>
      <c r="AU6542" s="13" t="n"/>
    </row>
    <row r="6543">
      <c r="C6543" s="13" t="n">
        <v>134</v>
      </c>
      <c r="D6543" s="13">
        <f>D6351+$B$6035*D6159</f>
        <v/>
      </c>
      <c r="E6543" s="13">
        <f>E6351+$B$6035*E6159</f>
        <v/>
      </c>
      <c r="F6543" s="13">
        <f>F6351+$B$6035*F6159</f>
        <v/>
      </c>
      <c r="T6543" s="14">
        <f>IF(F6542=24,SUM(D6543:F6732),"")</f>
        <v/>
      </c>
      <c r="U6543" s="14" t="n">
        <v>0</v>
      </c>
      <c r="V6543" s="14">
        <f>IF(T6543="","",T6543-U6543)</f>
        <v/>
      </c>
      <c r="AS6543" s="13" t="n"/>
      <c r="AT6543" s="13" t="n"/>
      <c r="AU6543" s="13" t="n"/>
    </row>
    <row r="6544">
      <c r="C6544" s="13" t="n">
        <v>135</v>
      </c>
      <c r="D6544" s="13">
        <f>D6352+$B$6035*D6160</f>
        <v/>
      </c>
      <c r="E6544" s="13">
        <f>E6352+$B$6035*E6160</f>
        <v/>
      </c>
      <c r="F6544" s="13">
        <f>F6352+$B$6035*F6160</f>
        <v/>
      </c>
      <c r="T6544" s="14">
        <f>IF(F6543=24,SUM(D6544:F6733),"")</f>
        <v/>
      </c>
      <c r="U6544" s="14" t="n">
        <v>0</v>
      </c>
      <c r="V6544" s="14">
        <f>IF(T6544="","",T6544-U6544)</f>
        <v/>
      </c>
      <c r="AS6544" s="13" t="n"/>
      <c r="AT6544" s="13" t="n"/>
      <c r="AU6544" s="13" t="n"/>
    </row>
    <row r="6545">
      <c r="C6545" s="13" t="n">
        <v>136</v>
      </c>
      <c r="D6545" s="13">
        <f>D6353+$B$6035*D6161</f>
        <v/>
      </c>
      <c r="E6545" s="13">
        <f>E6353+$B$6035*E6161</f>
        <v/>
      </c>
      <c r="F6545" s="13">
        <f>F6353+$B$6035*F6161</f>
        <v/>
      </c>
      <c r="T6545" s="14">
        <f>IF(F6544=24,SUM(D6545:F6734),"")</f>
        <v/>
      </c>
      <c r="U6545" s="14" t="n">
        <v>0</v>
      </c>
      <c r="V6545" s="14">
        <f>IF(T6545="","",T6545-U6545)</f>
        <v/>
      </c>
      <c r="AS6545" s="13" t="n"/>
      <c r="AT6545" s="13" t="n"/>
      <c r="AU6545" s="13" t="n"/>
    </row>
    <row r="6546">
      <c r="C6546" s="13" t="n">
        <v>137</v>
      </c>
      <c r="D6546" s="13">
        <f>D6354+$B$6035*D6162</f>
        <v/>
      </c>
      <c r="E6546" s="13">
        <f>E6354+$B$6035*E6162</f>
        <v/>
      </c>
      <c r="F6546" s="13">
        <f>F6354+$B$6035*F6162</f>
        <v/>
      </c>
      <c r="T6546" s="14">
        <f>IF(F6545=24,SUM(D6546:F6735),"")</f>
        <v/>
      </c>
      <c r="U6546" s="14" t="n">
        <v>0</v>
      </c>
      <c r="V6546" s="14">
        <f>IF(T6546="","",T6546-U6546)</f>
        <v/>
      </c>
      <c r="AS6546" s="13" t="n"/>
      <c r="AT6546" s="13" t="n"/>
      <c r="AU6546" s="13" t="n"/>
    </row>
    <row r="6547">
      <c r="C6547" s="13" t="n">
        <v>138</v>
      </c>
      <c r="D6547" s="13">
        <f>D6355+$B$6035*D6163</f>
        <v/>
      </c>
      <c r="E6547" s="13">
        <f>E6355+$B$6035*E6163</f>
        <v/>
      </c>
      <c r="F6547" s="13">
        <f>F6355+$B$6035*F6163</f>
        <v/>
      </c>
      <c r="T6547" s="14">
        <f>IF(F6546=24,SUM(D6547:F6736),"")</f>
        <v/>
      </c>
      <c r="U6547" s="14" t="n">
        <v>0</v>
      </c>
      <c r="V6547" s="14">
        <f>IF(T6547="","",T6547-U6547)</f>
        <v/>
      </c>
      <c r="AS6547" s="13" t="n"/>
      <c r="AT6547" s="13" t="n"/>
      <c r="AU6547" s="13" t="n"/>
    </row>
    <row r="6548">
      <c r="C6548" s="13" t="n">
        <v>139</v>
      </c>
      <c r="D6548" s="13">
        <f>D6356+$B$6035*D6164</f>
        <v/>
      </c>
      <c r="E6548" s="13">
        <f>E6356+$B$6035*E6164</f>
        <v/>
      </c>
      <c r="F6548" s="13">
        <f>F6356+$B$6035*F6164</f>
        <v/>
      </c>
      <c r="T6548" s="14">
        <f>IF(F6547=24,SUM(D6548:F6737),"")</f>
        <v/>
      </c>
      <c r="U6548" s="14" t="n">
        <v>0</v>
      </c>
      <c r="V6548" s="14">
        <f>IF(T6548="","",T6548-U6548)</f>
        <v/>
      </c>
      <c r="AS6548" s="13" t="n"/>
      <c r="AT6548" s="13" t="n"/>
      <c r="AU6548" s="13" t="n"/>
    </row>
    <row r="6549">
      <c r="C6549" s="13" t="n">
        <v>140</v>
      </c>
      <c r="D6549" s="13">
        <f>D6357+$B$6035*D6165</f>
        <v/>
      </c>
      <c r="E6549" s="13">
        <f>E6357+$B$6035*E6165</f>
        <v/>
      </c>
      <c r="F6549" s="13">
        <f>F6357+$B$6035*F6165</f>
        <v/>
      </c>
      <c r="T6549" s="14">
        <f>IF(F6548=24,SUM(D6549:F6738),"")</f>
        <v/>
      </c>
      <c r="U6549" s="14" t="n">
        <v>0</v>
      </c>
      <c r="V6549" s="14">
        <f>IF(T6549="","",T6549-U6549)</f>
        <v/>
      </c>
      <c r="AS6549" s="13" t="n"/>
      <c r="AT6549" s="13" t="n"/>
      <c r="AU6549" s="13" t="n"/>
    </row>
    <row r="6550">
      <c r="C6550" s="13" t="n">
        <v>141</v>
      </c>
      <c r="D6550" s="13">
        <f>D6358+$B$6035*D6166</f>
        <v/>
      </c>
      <c r="E6550" s="13">
        <f>E6358+$B$6035*E6166</f>
        <v/>
      </c>
      <c r="F6550" s="13">
        <f>F6358+$B$6035*F6166</f>
        <v/>
      </c>
      <c r="T6550" s="14">
        <f>IF(F6549=24,SUM(D6550:F6739),"")</f>
        <v/>
      </c>
      <c r="U6550" s="14" t="n">
        <v>0</v>
      </c>
      <c r="V6550" s="14">
        <f>IF(T6550="","",T6550-U6550)</f>
        <v/>
      </c>
      <c r="AS6550" s="13" t="n"/>
      <c r="AT6550" s="13" t="n"/>
      <c r="AU6550" s="13" t="n"/>
    </row>
    <row r="6551">
      <c r="C6551" s="13" t="n">
        <v>142</v>
      </c>
      <c r="D6551" s="13">
        <f>D6359+$B$6035*D6167</f>
        <v/>
      </c>
      <c r="E6551" s="13">
        <f>E6359+$B$6035*E6167</f>
        <v/>
      </c>
      <c r="F6551" s="13">
        <f>F6359+$B$6035*F6167</f>
        <v/>
      </c>
      <c r="T6551" s="14">
        <f>IF(F6550=24,SUM(D6551:F6740),"")</f>
        <v/>
      </c>
      <c r="U6551" s="14" t="n">
        <v>0</v>
      </c>
      <c r="V6551" s="14">
        <f>IF(T6551="","",T6551-U6551)</f>
        <v/>
      </c>
      <c r="AS6551" s="13" t="n"/>
      <c r="AT6551" s="13" t="n"/>
      <c r="AU6551" s="13" t="n"/>
    </row>
    <row r="6552">
      <c r="C6552" s="13" t="n">
        <v>143</v>
      </c>
      <c r="D6552" s="13">
        <f>D6360+$B$6035*D6168</f>
        <v/>
      </c>
      <c r="E6552" s="13">
        <f>E6360+$B$6035*E6168</f>
        <v/>
      </c>
      <c r="F6552" s="13">
        <f>F6360+$B$6035*F6168</f>
        <v/>
      </c>
      <c r="T6552" s="14">
        <f>IF(F6551=24,SUM(D6552:F6741),"")</f>
        <v/>
      </c>
      <c r="U6552" s="14" t="n">
        <v>0</v>
      </c>
      <c r="V6552" s="14">
        <f>IF(T6552="","",T6552-U6552)</f>
        <v/>
      </c>
      <c r="AS6552" s="13" t="n"/>
      <c r="AT6552" s="13" t="n"/>
      <c r="AU6552" s="13" t="n"/>
    </row>
    <row r="6553">
      <c r="C6553" s="13" t="n">
        <v>144</v>
      </c>
      <c r="D6553" s="13">
        <f>D6361+$B$6035*D6169</f>
        <v/>
      </c>
      <c r="E6553" s="13">
        <f>E6361+$B$6035*E6169</f>
        <v/>
      </c>
      <c r="F6553" s="13">
        <f>F6361+$B$6035*F6169</f>
        <v/>
      </c>
      <c r="T6553" s="14">
        <f>IF(F6552=24,SUM(D6553:F6742),"")</f>
        <v/>
      </c>
      <c r="U6553" s="14" t="n">
        <v>0</v>
      </c>
      <c r="V6553" s="14">
        <f>IF(T6553="","",T6553-U6553)</f>
        <v/>
      </c>
      <c r="AS6553" s="13" t="n"/>
      <c r="AT6553" s="13" t="n"/>
      <c r="AU6553" s="13" t="n"/>
    </row>
    <row r="6554">
      <c r="C6554" s="13" t="n">
        <v>145</v>
      </c>
      <c r="D6554" s="13">
        <f>D6362+$B$6035*D6170</f>
        <v/>
      </c>
      <c r="E6554" s="13">
        <f>E6362+$B$6035*E6170</f>
        <v/>
      </c>
      <c r="F6554" s="13">
        <f>F6362+$B$6035*F6170</f>
        <v/>
      </c>
      <c r="T6554" s="14">
        <f>IF(F6553=24,SUM(D6554:F6743),"")</f>
        <v/>
      </c>
      <c r="U6554" s="14" t="n">
        <v>0</v>
      </c>
      <c r="V6554" s="14">
        <f>IF(T6554="","",T6554-U6554)</f>
        <v/>
      </c>
      <c r="AS6554" s="13" t="n"/>
      <c r="AT6554" s="13" t="n"/>
      <c r="AU6554" s="13" t="n"/>
    </row>
    <row r="6555">
      <c r="C6555" s="13" t="n">
        <v>146</v>
      </c>
      <c r="D6555" s="13">
        <f>D6363+$B$6035*D6171</f>
        <v/>
      </c>
      <c r="E6555" s="13">
        <f>E6363+$B$6035*E6171</f>
        <v/>
      </c>
      <c r="F6555" s="13">
        <f>F6363+$B$6035*F6171</f>
        <v/>
      </c>
      <c r="T6555" s="14">
        <f>IF(F6554=24,SUM(D6555:F6744),"")</f>
        <v/>
      </c>
      <c r="U6555" s="14" t="n">
        <v>0</v>
      </c>
      <c r="V6555" s="14">
        <f>IF(T6555="","",T6555-U6555)</f>
        <v/>
      </c>
      <c r="AS6555" s="13" t="n"/>
      <c r="AT6555" s="13" t="n"/>
      <c r="AU6555" s="13" t="n"/>
    </row>
    <row r="6556">
      <c r="C6556" s="13" t="n">
        <v>147</v>
      </c>
      <c r="D6556" s="13">
        <f>D6364+$B$6035*D6172</f>
        <v/>
      </c>
      <c r="E6556" s="13">
        <f>E6364+$B$6035*E6172</f>
        <v/>
      </c>
      <c r="F6556" s="13">
        <f>F6364+$B$6035*F6172</f>
        <v/>
      </c>
      <c r="T6556" s="14">
        <f>IF(F6555=24,SUM(D6556:F6745),"")</f>
        <v/>
      </c>
      <c r="U6556" s="14" t="n">
        <v>0</v>
      </c>
      <c r="V6556" s="14">
        <f>IF(T6556="","",T6556-U6556)</f>
        <v/>
      </c>
      <c r="AS6556" s="13" t="n"/>
      <c r="AT6556" s="13" t="n"/>
      <c r="AU6556" s="13" t="n"/>
    </row>
    <row r="6557">
      <c r="C6557" s="13" t="n">
        <v>148</v>
      </c>
      <c r="D6557" s="13">
        <f>D6365+$B$6035*D6173</f>
        <v/>
      </c>
      <c r="E6557" s="13">
        <f>E6365+$B$6035*E6173</f>
        <v/>
      </c>
      <c r="F6557" s="13">
        <f>F6365+$B$6035*F6173</f>
        <v/>
      </c>
      <c r="T6557" s="14">
        <f>IF(F6556=24,SUM(D6557:F6746),"")</f>
        <v/>
      </c>
      <c r="U6557" s="14" t="n">
        <v>0</v>
      </c>
      <c r="V6557" s="14">
        <f>IF(T6557="","",T6557-U6557)</f>
        <v/>
      </c>
      <c r="AS6557" s="13" t="n"/>
      <c r="AT6557" s="13" t="n"/>
      <c r="AU6557" s="13" t="n"/>
    </row>
    <row r="6558">
      <c r="C6558" s="13" t="n">
        <v>149</v>
      </c>
      <c r="D6558" s="13">
        <f>D6366+$B$6035*D6174</f>
        <v/>
      </c>
      <c r="E6558" s="13">
        <f>E6366+$B$6035*E6174</f>
        <v/>
      </c>
      <c r="F6558" s="13">
        <f>F6366+$B$6035*F6174</f>
        <v/>
      </c>
      <c r="T6558" s="14">
        <f>IF(F6557=24,SUM(D6558:F6747),"")</f>
        <v/>
      </c>
      <c r="U6558" s="14" t="n">
        <v>0</v>
      </c>
      <c r="V6558" s="14">
        <f>IF(T6558="","",T6558-U6558)</f>
        <v/>
      </c>
      <c r="AS6558" s="13" t="n"/>
      <c r="AT6558" s="13" t="n"/>
      <c r="AU6558" s="13" t="n"/>
    </row>
    <row r="6559">
      <c r="C6559" s="13" t="n">
        <v>150</v>
      </c>
      <c r="D6559" s="13">
        <f>D6367+$B$6035*D6175</f>
        <v/>
      </c>
      <c r="E6559" s="13">
        <f>E6367+$B$6035*E6175</f>
        <v/>
      </c>
      <c r="F6559" s="13">
        <f>F6367+$B$6035*F6175</f>
        <v/>
      </c>
      <c r="T6559" s="14">
        <f>IF(F6558=24,SUM(D6559:F6748),"")</f>
        <v/>
      </c>
      <c r="U6559" s="14" t="n">
        <v>0</v>
      </c>
      <c r="V6559" s="14">
        <f>IF(T6559="","",T6559-U6559)</f>
        <v/>
      </c>
      <c r="AS6559" s="13" t="n"/>
      <c r="AT6559" s="13" t="n"/>
      <c r="AU6559" s="13" t="n"/>
    </row>
    <row r="6560">
      <c r="C6560" s="13" t="n">
        <v>151</v>
      </c>
      <c r="D6560" s="13">
        <f>D6368+$B$6035*D6176</f>
        <v/>
      </c>
      <c r="E6560" s="13">
        <f>E6368+$B$6035*E6176</f>
        <v/>
      </c>
      <c r="F6560" s="13">
        <f>F6368+$B$6035*F6176</f>
        <v/>
      </c>
      <c r="T6560" s="14">
        <f>IF(F6559=24,SUM(D6560:F6749),"")</f>
        <v/>
      </c>
      <c r="U6560" s="14" t="n">
        <v>0</v>
      </c>
      <c r="V6560" s="14">
        <f>IF(T6560="","",T6560-U6560)</f>
        <v/>
      </c>
      <c r="AS6560" s="13" t="n"/>
      <c r="AT6560" s="13" t="n"/>
      <c r="AU6560" s="13" t="n"/>
    </row>
    <row r="6561">
      <c r="C6561" s="13" t="n">
        <v>152</v>
      </c>
      <c r="D6561" s="13">
        <f>D6369+$B$6035*D6177</f>
        <v/>
      </c>
      <c r="E6561" s="13">
        <f>E6369+$B$6035*E6177</f>
        <v/>
      </c>
      <c r="F6561" s="13">
        <f>F6369+$B$6035*F6177</f>
        <v/>
      </c>
      <c r="T6561" s="14">
        <f>IF(F6560=24,SUM(D6561:F6750),"")</f>
        <v/>
      </c>
      <c r="U6561" s="14" t="n">
        <v>0</v>
      </c>
      <c r="V6561" s="14">
        <f>IF(T6561="","",T6561-U6561)</f>
        <v/>
      </c>
      <c r="AS6561" s="13" t="n"/>
      <c r="AT6561" s="13" t="n"/>
      <c r="AU6561" s="13" t="n"/>
    </row>
    <row r="6562">
      <c r="C6562" s="13" t="n">
        <v>153</v>
      </c>
      <c r="D6562" s="13">
        <f>D6370+$B$6035*D6178</f>
        <v/>
      </c>
      <c r="E6562" s="13">
        <f>E6370+$B$6035*E6178</f>
        <v/>
      </c>
      <c r="F6562" s="13">
        <f>F6370+$B$6035*F6178</f>
        <v/>
      </c>
      <c r="T6562" s="14">
        <f>IF(F6561=24,SUM(D6562:F6751),"")</f>
        <v/>
      </c>
      <c r="U6562" s="14" t="n">
        <v>0</v>
      </c>
      <c r="V6562" s="14">
        <f>IF(T6562="","",T6562-U6562)</f>
        <v/>
      </c>
      <c r="AS6562" s="13" t="n"/>
      <c r="AT6562" s="13" t="n"/>
      <c r="AU6562" s="13" t="n"/>
    </row>
    <row r="6563">
      <c r="C6563" s="13" t="n">
        <v>154</v>
      </c>
      <c r="D6563" s="13">
        <f>D6371+$B$6035*D6179</f>
        <v/>
      </c>
      <c r="E6563" s="13">
        <f>E6371+$B$6035*E6179</f>
        <v/>
      </c>
      <c r="F6563" s="13">
        <f>F6371+$B$6035*F6179</f>
        <v/>
      </c>
      <c r="T6563" s="14">
        <f>IF(F6562=24,SUM(D6563:F6752),"")</f>
        <v/>
      </c>
      <c r="U6563" s="14" t="n">
        <v>0</v>
      </c>
      <c r="V6563" s="14">
        <f>IF(T6563="","",T6563-U6563)</f>
        <v/>
      </c>
      <c r="AS6563" s="13" t="n"/>
      <c r="AT6563" s="13" t="n"/>
      <c r="AU6563" s="13" t="n"/>
    </row>
    <row r="6564">
      <c r="C6564" s="13" t="n">
        <v>155</v>
      </c>
      <c r="D6564" s="13">
        <f>D6372+$B$6035*D6180</f>
        <v/>
      </c>
      <c r="E6564" s="13">
        <f>E6372+$B$6035*E6180</f>
        <v/>
      </c>
      <c r="F6564" s="13">
        <f>F6372+$B$6035*F6180</f>
        <v/>
      </c>
      <c r="T6564" s="14">
        <f>IF(F6563=24,SUM(D6564:F6753),"")</f>
        <v/>
      </c>
      <c r="U6564" s="14" t="n">
        <v>0</v>
      </c>
      <c r="V6564" s="14">
        <f>IF(T6564="","",T6564-U6564)</f>
        <v/>
      </c>
      <c r="AS6564" s="13" t="n"/>
      <c r="AT6564" s="13" t="n"/>
      <c r="AU6564" s="13" t="n"/>
    </row>
    <row r="6565">
      <c r="C6565" s="13" t="n">
        <v>156</v>
      </c>
      <c r="D6565" s="13">
        <f>D6373+$B$6035*D6181</f>
        <v/>
      </c>
      <c r="E6565" s="13">
        <f>E6373+$B$6035*E6181</f>
        <v/>
      </c>
      <c r="F6565" s="13">
        <f>F6373+$B$6035*F6181</f>
        <v/>
      </c>
      <c r="T6565" s="14">
        <f>IF(F6564=24,SUM(D6565:F6754),"")</f>
        <v/>
      </c>
      <c r="U6565" s="14" t="n">
        <v>0</v>
      </c>
      <c r="V6565" s="14">
        <f>IF(T6565="","",T6565-U6565)</f>
        <v/>
      </c>
      <c r="AS6565" s="13" t="n"/>
      <c r="AT6565" s="13" t="n"/>
      <c r="AU6565" s="13" t="n"/>
    </row>
    <row r="6566">
      <c r="C6566" s="13" t="n">
        <v>157</v>
      </c>
      <c r="D6566" s="13">
        <f>D6374+$B$6035*D6182</f>
        <v/>
      </c>
      <c r="E6566" s="13">
        <f>E6374+$B$6035*E6182</f>
        <v/>
      </c>
      <c r="F6566" s="13">
        <f>F6374+$B$6035*F6182</f>
        <v/>
      </c>
      <c r="T6566" s="14">
        <f>IF(F6565=24,SUM(D6566:F6755),"")</f>
        <v/>
      </c>
      <c r="U6566" s="14" t="n">
        <v>0</v>
      </c>
      <c r="V6566" s="14">
        <f>IF(T6566="","",T6566-U6566)</f>
        <v/>
      </c>
      <c r="AS6566" s="13" t="n"/>
      <c r="AT6566" s="13" t="n"/>
      <c r="AU6566" s="13" t="n"/>
    </row>
    <row r="6567">
      <c r="C6567" s="13" t="n">
        <v>158</v>
      </c>
      <c r="D6567" s="13">
        <f>D6375+$B$6035*D6183</f>
        <v/>
      </c>
      <c r="E6567" s="13">
        <f>E6375+$B$6035*E6183</f>
        <v/>
      </c>
      <c r="F6567" s="13">
        <f>F6375+$B$6035*F6183</f>
        <v/>
      </c>
      <c r="T6567" s="14">
        <f>IF(F6566=24,SUM(D6567:F6756),"")</f>
        <v/>
      </c>
      <c r="U6567" s="14" t="n">
        <v>0</v>
      </c>
      <c r="V6567" s="14">
        <f>IF(T6567="","",T6567-U6567)</f>
        <v/>
      </c>
      <c r="AS6567" s="13" t="n"/>
      <c r="AT6567" s="13" t="n"/>
      <c r="AU6567" s="13" t="n"/>
    </row>
    <row r="6568">
      <c r="C6568" s="13" t="n">
        <v>159</v>
      </c>
      <c r="D6568" s="13">
        <f>D6376+$B$6035*D6184</f>
        <v/>
      </c>
      <c r="E6568" s="13">
        <f>E6376+$B$6035*E6184</f>
        <v/>
      </c>
      <c r="F6568" s="13">
        <f>F6376+$B$6035*F6184</f>
        <v/>
      </c>
      <c r="T6568" s="14">
        <f>IF(F6567=24,SUM(D6568:F6757),"")</f>
        <v/>
      </c>
      <c r="U6568" s="14" t="n">
        <v>0</v>
      </c>
      <c r="V6568" s="14">
        <f>IF(T6568="","",T6568-U6568)</f>
        <v/>
      </c>
      <c r="AS6568" s="13" t="n"/>
      <c r="AT6568" s="13" t="n"/>
      <c r="AU6568" s="13" t="n"/>
    </row>
    <row r="6569">
      <c r="C6569" s="13" t="n">
        <v>160</v>
      </c>
      <c r="D6569" s="13">
        <f>D6377+$B$6035*D6185</f>
        <v/>
      </c>
      <c r="E6569" s="13">
        <f>E6377+$B$6035*E6185</f>
        <v/>
      </c>
      <c r="F6569" s="13">
        <f>F6377+$B$6035*F6185</f>
        <v/>
      </c>
      <c r="T6569" s="14">
        <f>IF(F6568=24,SUM(D6569:F6758),"")</f>
        <v/>
      </c>
      <c r="U6569" s="14" t="n">
        <v>0</v>
      </c>
      <c r="V6569" s="14">
        <f>IF(T6569="","",T6569-U6569)</f>
        <v/>
      </c>
      <c r="AS6569" s="13" t="n"/>
      <c r="AT6569" s="13" t="n"/>
      <c r="AU6569" s="13" t="n"/>
    </row>
    <row r="6570">
      <c r="C6570" s="13" t="n">
        <v>161</v>
      </c>
      <c r="D6570" s="13">
        <f>D6378+$B$6035*D6186</f>
        <v/>
      </c>
      <c r="E6570" s="13">
        <f>E6378+$B$6035*E6186</f>
        <v/>
      </c>
      <c r="F6570" s="13">
        <f>F6378+$B$6035*F6186</f>
        <v/>
      </c>
      <c r="T6570" s="14">
        <f>IF(F6569=24,SUM(D6570:F6759),"")</f>
        <v/>
      </c>
      <c r="U6570" s="14" t="n">
        <v>0</v>
      </c>
      <c r="V6570" s="14">
        <f>IF(T6570="","",T6570-U6570)</f>
        <v/>
      </c>
      <c r="AS6570" s="13" t="n"/>
      <c r="AT6570" s="13" t="n"/>
      <c r="AU6570" s="13" t="n"/>
    </row>
    <row r="6571">
      <c r="C6571" s="13" t="n">
        <v>162</v>
      </c>
      <c r="D6571" s="13">
        <f>D6379+$B$6035*D6187</f>
        <v/>
      </c>
      <c r="E6571" s="13">
        <f>E6379+$B$6035*E6187</f>
        <v/>
      </c>
      <c r="F6571" s="13">
        <f>F6379+$B$6035*F6187</f>
        <v/>
      </c>
      <c r="T6571" s="14">
        <f>IF(F6570=24,SUM(D6571:F6760),"")</f>
        <v/>
      </c>
      <c r="U6571" s="14" t="n">
        <v>0</v>
      </c>
      <c r="V6571" s="14">
        <f>IF(T6571="","",T6571-U6571)</f>
        <v/>
      </c>
      <c r="AS6571" s="13" t="n"/>
      <c r="AT6571" s="13" t="n"/>
      <c r="AU6571" s="13" t="n"/>
    </row>
    <row r="6572">
      <c r="C6572" s="13" t="n">
        <v>163</v>
      </c>
      <c r="D6572" s="13">
        <f>D6380+$B$6035*D6188</f>
        <v/>
      </c>
      <c r="E6572" s="13">
        <f>E6380+$B$6035*E6188</f>
        <v/>
      </c>
      <c r="F6572" s="13">
        <f>F6380+$B$6035*F6188</f>
        <v/>
      </c>
      <c r="T6572" s="14">
        <f>IF(F6571=24,SUM(D6572:F6761),"")</f>
        <v/>
      </c>
      <c r="U6572" s="14" t="n">
        <v>0</v>
      </c>
      <c r="V6572" s="14">
        <f>IF(T6572="","",T6572-U6572)</f>
        <v/>
      </c>
      <c r="AS6572" s="13" t="n"/>
      <c r="AT6572" s="13" t="n"/>
      <c r="AU6572" s="13" t="n"/>
    </row>
    <row r="6573">
      <c r="C6573" s="13" t="n">
        <v>164</v>
      </c>
      <c r="D6573" s="13">
        <f>D6381+$B$6035*D6189</f>
        <v/>
      </c>
      <c r="E6573" s="13">
        <f>E6381+$B$6035*E6189</f>
        <v/>
      </c>
      <c r="F6573" s="13">
        <f>F6381+$B$6035*F6189</f>
        <v/>
      </c>
      <c r="T6573" s="14">
        <f>IF(F6572=24,SUM(D6573:F6762),"")</f>
        <v/>
      </c>
      <c r="U6573" s="14" t="n">
        <v>0</v>
      </c>
      <c r="V6573" s="14">
        <f>IF(T6573="","",T6573-U6573)</f>
        <v/>
      </c>
      <c r="AS6573" s="13" t="n"/>
      <c r="AT6573" s="13" t="n"/>
      <c r="AU6573" s="13" t="n"/>
    </row>
    <row r="6574">
      <c r="C6574" s="13" t="n">
        <v>165</v>
      </c>
      <c r="D6574" s="13">
        <f>D6382+$B$6035*D6190</f>
        <v/>
      </c>
      <c r="E6574" s="13">
        <f>E6382+$B$6035*E6190</f>
        <v/>
      </c>
      <c r="F6574" s="13">
        <f>F6382+$B$6035*F6190</f>
        <v/>
      </c>
      <c r="T6574" s="14">
        <f>IF(F6573=24,SUM(D6574:F6763),"")</f>
        <v/>
      </c>
      <c r="U6574" s="14" t="n">
        <v>0</v>
      </c>
      <c r="V6574" s="14">
        <f>IF(T6574="","",T6574-U6574)</f>
        <v/>
      </c>
      <c r="AS6574" s="13" t="n"/>
      <c r="AT6574" s="13" t="n"/>
      <c r="AU6574" s="13" t="n"/>
    </row>
    <row r="6575">
      <c r="C6575" s="13" t="n">
        <v>166</v>
      </c>
      <c r="D6575" s="13">
        <f>D6383+$B$6035*D6191</f>
        <v/>
      </c>
      <c r="E6575" s="13">
        <f>E6383+$B$6035*E6191</f>
        <v/>
      </c>
      <c r="F6575" s="13">
        <f>F6383+$B$6035*F6191</f>
        <v/>
      </c>
      <c r="T6575" s="14">
        <f>IF(F6574=24,SUM(D6575:F6764),"")</f>
        <v/>
      </c>
      <c r="U6575" s="14" t="n">
        <v>0</v>
      </c>
      <c r="V6575" s="14">
        <f>IF(T6575="","",T6575-U6575)</f>
        <v/>
      </c>
      <c r="AS6575" s="13" t="n"/>
      <c r="AT6575" s="13" t="n"/>
      <c r="AU6575" s="13" t="n"/>
    </row>
    <row r="6576">
      <c r="C6576" s="13" t="n">
        <v>167</v>
      </c>
      <c r="D6576" s="13">
        <f>D6384+$B$6035*D6192</f>
        <v/>
      </c>
      <c r="E6576" s="13">
        <f>E6384+$B$6035*E6192</f>
        <v/>
      </c>
      <c r="F6576" s="13">
        <f>F6384+$B$6035*F6192</f>
        <v/>
      </c>
      <c r="T6576" s="14">
        <f>IF(F6575=24,SUM(D6576:F6765),"")</f>
        <v/>
      </c>
      <c r="U6576" s="14" t="n">
        <v>0</v>
      </c>
      <c r="V6576" s="14">
        <f>IF(T6576="","",T6576-U6576)</f>
        <v/>
      </c>
      <c r="AS6576" s="13" t="n"/>
      <c r="AT6576" s="13" t="n"/>
      <c r="AU6576" s="13" t="n"/>
    </row>
    <row r="6577">
      <c r="C6577" s="13" t="n">
        <v>168</v>
      </c>
      <c r="D6577" s="13">
        <f>D6385+$B$6035*D6193</f>
        <v/>
      </c>
      <c r="E6577" s="13">
        <f>E6385+$B$6035*E6193</f>
        <v/>
      </c>
      <c r="F6577" s="13">
        <f>F6385+$B$6035*F6193</f>
        <v/>
      </c>
      <c r="T6577" s="14">
        <f>IF(F6576=24,SUM(D6577:F6766),"")</f>
        <v/>
      </c>
      <c r="U6577" s="14" t="n">
        <v>0</v>
      </c>
      <c r="V6577" s="14">
        <f>IF(T6577="","",T6577-U6577)</f>
        <v/>
      </c>
      <c r="AS6577" s="13" t="n"/>
      <c r="AT6577" s="13" t="n"/>
      <c r="AU6577" s="13" t="n"/>
    </row>
    <row r="6578">
      <c r="C6578" s="13" t="n">
        <v>169</v>
      </c>
      <c r="D6578" s="13">
        <f>D6386+$B$6035*D6194</f>
        <v/>
      </c>
      <c r="E6578" s="13">
        <f>E6386+$B$6035*E6194</f>
        <v/>
      </c>
      <c r="F6578" s="13">
        <f>F6386+$B$6035*F6194</f>
        <v/>
      </c>
      <c r="T6578" s="14">
        <f>IF(F6577=24,SUM(D6578:F6767),"")</f>
        <v/>
      </c>
      <c r="U6578" s="14" t="n">
        <v>0</v>
      </c>
      <c r="V6578" s="14">
        <f>IF(T6578="","",T6578-U6578)</f>
        <v/>
      </c>
      <c r="AS6578" s="13" t="n"/>
      <c r="AT6578" s="13" t="n"/>
      <c r="AU6578" s="13" t="n"/>
    </row>
    <row r="6579">
      <c r="C6579" s="13" t="n">
        <v>170</v>
      </c>
      <c r="D6579" s="13">
        <f>D6387+$B$6035*D6195</f>
        <v/>
      </c>
      <c r="E6579" s="13">
        <f>E6387+$B$6035*E6195</f>
        <v/>
      </c>
      <c r="F6579" s="13">
        <f>F6387+$B$6035*F6195</f>
        <v/>
      </c>
      <c r="T6579" s="14">
        <f>IF(F6578=24,SUM(D6579:F6768),"")</f>
        <v/>
      </c>
      <c r="U6579" s="14" t="n">
        <v>0</v>
      </c>
      <c r="V6579" s="14">
        <f>IF(T6579="","",T6579-U6579)</f>
        <v/>
      </c>
      <c r="AS6579" s="13" t="n"/>
      <c r="AT6579" s="13" t="n"/>
      <c r="AU6579" s="13" t="n"/>
    </row>
    <row r="6580">
      <c r="C6580" s="13" t="n">
        <v>171</v>
      </c>
      <c r="D6580" s="13">
        <f>D6388+$B$6035*D6196</f>
        <v/>
      </c>
      <c r="E6580" s="13">
        <f>E6388+$B$6035*E6196</f>
        <v/>
      </c>
      <c r="F6580" s="13">
        <f>F6388+$B$6035*F6196</f>
        <v/>
      </c>
      <c r="T6580" s="14">
        <f>IF(F6579=24,SUM(D6580:F6769),"")</f>
        <v/>
      </c>
      <c r="U6580" s="14" t="n">
        <v>0</v>
      </c>
      <c r="V6580" s="14">
        <f>IF(T6580="","",T6580-U6580)</f>
        <v/>
      </c>
      <c r="AS6580" s="13" t="n"/>
      <c r="AT6580" s="13" t="n"/>
      <c r="AU6580" s="13" t="n"/>
    </row>
    <row r="6581">
      <c r="C6581" s="13" t="n">
        <v>172</v>
      </c>
      <c r="D6581" s="13">
        <f>D6389+$B$6035*D6197</f>
        <v/>
      </c>
      <c r="E6581" s="13">
        <f>E6389+$B$6035*E6197</f>
        <v/>
      </c>
      <c r="F6581" s="13">
        <f>F6389+$B$6035*F6197</f>
        <v/>
      </c>
      <c r="T6581" s="14">
        <f>IF(F6580=24,SUM(D6581:F6770),"")</f>
        <v/>
      </c>
      <c r="U6581" s="14" t="n">
        <v>0</v>
      </c>
      <c r="V6581" s="14">
        <f>IF(T6581="","",T6581-U6581)</f>
        <v/>
      </c>
      <c r="AS6581" s="13" t="n"/>
      <c r="AT6581" s="13" t="n"/>
      <c r="AU6581" s="13" t="n"/>
    </row>
    <row r="6582">
      <c r="C6582" s="13" t="n">
        <v>173</v>
      </c>
      <c r="D6582" s="13">
        <f>D6390+$B$6035*D6198</f>
        <v/>
      </c>
      <c r="E6582" s="13">
        <f>E6390+$B$6035*E6198</f>
        <v/>
      </c>
      <c r="F6582" s="13">
        <f>F6390+$B$6035*F6198</f>
        <v/>
      </c>
      <c r="T6582" s="14">
        <f>IF(F6581=24,SUM(D6582:F6771),"")</f>
        <v/>
      </c>
      <c r="U6582" s="14" t="n">
        <v>0</v>
      </c>
      <c r="V6582" s="14">
        <f>IF(T6582="","",T6582-U6582)</f>
        <v/>
      </c>
      <c r="AS6582" s="13" t="n"/>
      <c r="AT6582" s="13" t="n"/>
      <c r="AU6582" s="13" t="n"/>
    </row>
    <row r="6583">
      <c r="C6583" s="13" t="n">
        <v>174</v>
      </c>
      <c r="D6583" s="13">
        <f>D6391+$B$6035*D6199</f>
        <v/>
      </c>
      <c r="E6583" s="13">
        <f>E6391+$B$6035*E6199</f>
        <v/>
      </c>
      <c r="F6583" s="13">
        <f>F6391+$B$6035*F6199</f>
        <v/>
      </c>
      <c r="T6583" s="14">
        <f>IF(F6582=24,SUM(D6583:F6772),"")</f>
        <v/>
      </c>
      <c r="U6583" s="14" t="n">
        <v>0</v>
      </c>
      <c r="V6583" s="14">
        <f>IF(T6583="","",T6583-U6583)</f>
        <v/>
      </c>
      <c r="AS6583" s="13" t="n"/>
      <c r="AT6583" s="13" t="n"/>
      <c r="AU6583" s="13" t="n"/>
    </row>
    <row r="6584">
      <c r="C6584" s="13" t="n">
        <v>175</v>
      </c>
      <c r="D6584" s="13">
        <f>D6392+$B$6035*D6200</f>
        <v/>
      </c>
      <c r="E6584" s="13">
        <f>E6392+$B$6035*E6200</f>
        <v/>
      </c>
      <c r="F6584" s="13">
        <f>F6392+$B$6035*F6200</f>
        <v/>
      </c>
      <c r="T6584" s="14">
        <f>IF(F6583=24,SUM(D6584:F6773),"")</f>
        <v/>
      </c>
      <c r="U6584" s="14" t="n">
        <v>0</v>
      </c>
      <c r="V6584" s="14">
        <f>IF(T6584="","",T6584-U6584)</f>
        <v/>
      </c>
      <c r="AS6584" s="13" t="n"/>
      <c r="AT6584" s="13" t="n"/>
      <c r="AU6584" s="13" t="n"/>
    </row>
    <row r="6585">
      <c r="C6585" s="13" t="n">
        <v>176</v>
      </c>
      <c r="D6585" s="13">
        <f>D6393+$B$6035*D6201</f>
        <v/>
      </c>
      <c r="E6585" s="13">
        <f>E6393+$B$6035*E6201</f>
        <v/>
      </c>
      <c r="F6585" s="13">
        <f>F6393+$B$6035*F6201</f>
        <v/>
      </c>
      <c r="T6585" s="14">
        <f>IF(F6584=24,SUM(D6585:F6774),"")</f>
        <v/>
      </c>
      <c r="U6585" s="14" t="n">
        <v>0</v>
      </c>
      <c r="V6585" s="14">
        <f>IF(T6585="","",T6585-U6585)</f>
        <v/>
      </c>
      <c r="AS6585" s="13" t="n"/>
      <c r="AT6585" s="13" t="n"/>
      <c r="AU6585" s="13" t="n"/>
    </row>
    <row r="6586">
      <c r="C6586" s="13" t="n">
        <v>177</v>
      </c>
      <c r="D6586" s="13">
        <f>D6394+$B$6035*D6202</f>
        <v/>
      </c>
      <c r="E6586" s="13">
        <f>E6394+$B$6035*E6202</f>
        <v/>
      </c>
      <c r="F6586" s="13">
        <f>F6394+$B$6035*F6202</f>
        <v/>
      </c>
      <c r="T6586" s="14">
        <f>IF(F6585=24,SUM(D6586:F6775),"")</f>
        <v/>
      </c>
      <c r="U6586" s="14" t="n">
        <v>0</v>
      </c>
      <c r="V6586" s="14">
        <f>IF(T6586="","",T6586-U6586)</f>
        <v/>
      </c>
      <c r="AS6586" s="13" t="n"/>
      <c r="AT6586" s="13" t="n"/>
      <c r="AU6586" s="13" t="n"/>
    </row>
    <row r="6587">
      <c r="C6587" s="13" t="n">
        <v>178</v>
      </c>
      <c r="D6587" s="13">
        <f>D6395+$B$6035*D6203</f>
        <v/>
      </c>
      <c r="E6587" s="13">
        <f>E6395+$B$6035*E6203</f>
        <v/>
      </c>
      <c r="F6587" s="13">
        <f>F6395+$B$6035*F6203</f>
        <v/>
      </c>
      <c r="T6587" s="14">
        <f>IF(F6586=24,SUM(D6587:F6776),"")</f>
        <v/>
      </c>
      <c r="U6587" s="14" t="n">
        <v>0</v>
      </c>
      <c r="V6587" s="14">
        <f>IF(T6587="","",T6587-U6587)</f>
        <v/>
      </c>
      <c r="AS6587" s="13" t="n"/>
      <c r="AT6587" s="13" t="n"/>
      <c r="AU6587" s="13" t="n"/>
    </row>
    <row r="6588">
      <c r="C6588" s="13" t="n">
        <v>179</v>
      </c>
      <c r="D6588" s="13">
        <f>D6396+$B$6035*D6204</f>
        <v/>
      </c>
      <c r="E6588" s="13">
        <f>E6396+$B$6035*E6204</f>
        <v/>
      </c>
      <c r="F6588" s="13">
        <f>F6396+$B$6035*F6204</f>
        <v/>
      </c>
      <c r="T6588" s="14">
        <f>IF(F6587=24,SUM(D6588:F6777),"")</f>
        <v/>
      </c>
      <c r="U6588" s="14" t="n">
        <v>0</v>
      </c>
      <c r="V6588" s="14">
        <f>IF(T6588="","",T6588-U6588)</f>
        <v/>
      </c>
      <c r="AS6588" s="13" t="n"/>
      <c r="AT6588" s="13" t="n"/>
      <c r="AU6588" s="13" t="n"/>
    </row>
    <row r="6589">
      <c r="C6589" s="13" t="n">
        <v>180</v>
      </c>
      <c r="D6589" s="13">
        <f>D6397+$B$6035*D6205</f>
        <v/>
      </c>
      <c r="E6589" s="13">
        <f>E6397+$B$6035*E6205</f>
        <v/>
      </c>
      <c r="F6589" s="13">
        <f>F6397+$B$6035*F6205</f>
        <v/>
      </c>
      <c r="T6589" s="14">
        <f>IF(F6588=24,SUM(D6589:F6778),"")</f>
        <v/>
      </c>
      <c r="U6589" s="14" t="n">
        <v>0</v>
      </c>
      <c r="V6589" s="14">
        <f>IF(T6589="","",T6589-U6589)</f>
        <v/>
      </c>
      <c r="AS6589" s="13" t="n"/>
      <c r="AT6589" s="13" t="n"/>
      <c r="AU6589" s="13" t="n"/>
    </row>
    <row r="6590">
      <c r="C6590" s="13" t="n">
        <v>181</v>
      </c>
      <c r="D6590" s="13">
        <f>D6398+$B$6035*D6206</f>
        <v/>
      </c>
      <c r="E6590" s="13">
        <f>E6398+$B$6035*E6206</f>
        <v/>
      </c>
      <c r="F6590" s="13">
        <f>F6398+$B$6035*F6206</f>
        <v/>
      </c>
      <c r="T6590" s="14">
        <f>IF(F6589=24,SUM(D6590:F6779),"")</f>
        <v/>
      </c>
      <c r="U6590" s="14" t="n">
        <v>0</v>
      </c>
      <c r="V6590" s="14">
        <f>IF(T6590="","",T6590-U6590)</f>
        <v/>
      </c>
      <c r="AS6590" s="13" t="n"/>
      <c r="AT6590" s="13" t="n"/>
      <c r="AU6590" s="13" t="n"/>
    </row>
    <row r="6591">
      <c r="C6591" s="13" t="n">
        <v>182</v>
      </c>
      <c r="D6591" s="13">
        <f>D6399+$B$6035*D6207</f>
        <v/>
      </c>
      <c r="E6591" s="13">
        <f>E6399+$B$6035*E6207</f>
        <v/>
      </c>
      <c r="F6591" s="13">
        <f>F6399+$B$6035*F6207</f>
        <v/>
      </c>
      <c r="T6591" s="14">
        <f>IF(F6590=24,SUM(D6591:F6780),"")</f>
        <v/>
      </c>
      <c r="U6591" s="14" t="n">
        <v>0</v>
      </c>
      <c r="V6591" s="14">
        <f>IF(T6591="","",T6591-U6591)</f>
        <v/>
      </c>
      <c r="AS6591" s="13" t="n"/>
      <c r="AT6591" s="13" t="n"/>
      <c r="AU6591" s="13" t="n"/>
    </row>
    <row r="6592">
      <c r="C6592" s="13" t="n">
        <v>183</v>
      </c>
      <c r="D6592" s="13">
        <f>D6400+$B$6035*D6208</f>
        <v/>
      </c>
      <c r="E6592" s="13">
        <f>E6400+$B$6035*E6208</f>
        <v/>
      </c>
      <c r="F6592" s="13">
        <f>F6400+$B$6035*F6208</f>
        <v/>
      </c>
      <c r="T6592" s="14">
        <f>IF(F6591=24,SUM(D6592:F6781),"")</f>
        <v/>
      </c>
      <c r="U6592" s="14" t="n">
        <v>0</v>
      </c>
      <c r="V6592" s="14">
        <f>IF(T6592="","",T6592-U6592)</f>
        <v/>
      </c>
      <c r="AS6592" s="13" t="n"/>
      <c r="AT6592" s="13" t="n"/>
      <c r="AU6592" s="13" t="n"/>
    </row>
    <row r="6593">
      <c r="C6593" s="13" t="n">
        <v>184</v>
      </c>
      <c r="D6593" s="13">
        <f>D6401+$B$6035*D6209</f>
        <v/>
      </c>
      <c r="E6593" s="13">
        <f>E6401+$B$6035*E6209</f>
        <v/>
      </c>
      <c r="F6593" s="13">
        <f>F6401+$B$6035*F6209</f>
        <v/>
      </c>
      <c r="T6593" s="14">
        <f>IF(F6592=24,SUM(D6593:F6782),"")</f>
        <v/>
      </c>
      <c r="U6593" s="14" t="n">
        <v>0</v>
      </c>
      <c r="V6593" s="14">
        <f>IF(T6593="","",T6593-U6593)</f>
        <v/>
      </c>
      <c r="AS6593" s="13" t="n"/>
      <c r="AT6593" s="13" t="n"/>
      <c r="AU6593" s="13" t="n"/>
    </row>
    <row r="6594">
      <c r="C6594" s="13" t="n">
        <v>185</v>
      </c>
      <c r="D6594" s="13">
        <f>D6402+$B$6035*D6210</f>
        <v/>
      </c>
      <c r="E6594" s="13">
        <f>E6402+$B$6035*E6210</f>
        <v/>
      </c>
      <c r="F6594" s="13">
        <f>F6402+$B$6035*F6210</f>
        <v/>
      </c>
      <c r="T6594" s="14">
        <f>IF(F6593=24,SUM(D6594:F6783),"")</f>
        <v/>
      </c>
      <c r="U6594" s="14" t="n">
        <v>0</v>
      </c>
      <c r="V6594" s="14">
        <f>IF(T6594="","",T6594-U6594)</f>
        <v/>
      </c>
      <c r="AS6594" s="13" t="n"/>
      <c r="AT6594" s="13" t="n"/>
      <c r="AU6594" s="13" t="n"/>
    </row>
    <row r="6595">
      <c r="C6595" s="13" t="n">
        <v>186</v>
      </c>
      <c r="D6595" s="13">
        <f>D6403+$B$6035*D6211</f>
        <v/>
      </c>
      <c r="E6595" s="13">
        <f>E6403+$B$6035*E6211</f>
        <v/>
      </c>
      <c r="F6595" s="13">
        <f>F6403+$B$6035*F6211</f>
        <v/>
      </c>
      <c r="T6595" s="14">
        <f>IF(F6594=24,SUM(D6595:F6784),"")</f>
        <v/>
      </c>
      <c r="U6595" s="14" t="n">
        <v>0</v>
      </c>
      <c r="V6595" s="14">
        <f>IF(T6595="","",T6595-U6595)</f>
        <v/>
      </c>
      <c r="AS6595" s="13" t="n"/>
      <c r="AT6595" s="13" t="n"/>
      <c r="AU6595" s="13" t="n"/>
    </row>
    <row r="6596">
      <c r="C6596" s="13" t="n">
        <v>187</v>
      </c>
      <c r="D6596" s="13">
        <f>D6404+$B$6035*D6212</f>
        <v/>
      </c>
      <c r="E6596" s="13">
        <f>E6404+$B$6035*E6212</f>
        <v/>
      </c>
      <c r="F6596" s="13">
        <f>F6404+$B$6035*F6212</f>
        <v/>
      </c>
      <c r="T6596" s="14">
        <f>IF(F6595=24,SUM(D6596:F6785),"")</f>
        <v/>
      </c>
      <c r="U6596" s="14" t="n">
        <v>0</v>
      </c>
      <c r="V6596" s="14">
        <f>IF(T6596="","",T6596-U6596)</f>
        <v/>
      </c>
      <c r="AS6596" s="13" t="n"/>
      <c r="AT6596" s="13" t="n"/>
      <c r="AU6596" s="13" t="n"/>
    </row>
    <row r="6597">
      <c r="C6597" s="13" t="n">
        <v>188</v>
      </c>
      <c r="D6597" s="13">
        <f>D6405+$B$6035*D6213</f>
        <v/>
      </c>
      <c r="E6597" s="13">
        <f>E6405+$B$6035*E6213</f>
        <v/>
      </c>
      <c r="F6597" s="13">
        <f>F6405+$B$6035*F6213</f>
        <v/>
      </c>
      <c r="T6597" s="14">
        <f>IF(F6596=24,SUM(D6597:F6786),"")</f>
        <v/>
      </c>
      <c r="U6597" s="14" t="n">
        <v>0</v>
      </c>
      <c r="V6597" s="14">
        <f>IF(T6597="","",T6597-U6597)</f>
        <v/>
      </c>
      <c r="AS6597" s="13" t="n"/>
      <c r="AT6597" s="13" t="n"/>
      <c r="AU6597" s="13" t="n"/>
    </row>
    <row r="6598">
      <c r="C6598" s="13" t="n">
        <v>189</v>
      </c>
      <c r="D6598" s="13">
        <f>D6406+$B$6035*D6214</f>
        <v/>
      </c>
      <c r="E6598" s="13">
        <f>E6406+$B$6035*E6214</f>
        <v/>
      </c>
      <c r="F6598" s="13">
        <f>F6406+$B$6035*F6214</f>
        <v/>
      </c>
      <c r="T6598" s="14">
        <f>IF(F6597=24,SUM(D6598:F6787),"")</f>
        <v/>
      </c>
      <c r="U6598" s="14" t="n">
        <v>0</v>
      </c>
      <c r="V6598" s="14">
        <f>IF(T6598="","",T6598-U6598)</f>
        <v/>
      </c>
      <c r="AS6598" s="13" t="n"/>
      <c r="AT6598" s="13" t="n"/>
      <c r="AU6598" s="13" t="n"/>
    </row>
    <row r="6599">
      <c r="C6599" s="13" t="n">
        <v>190</v>
      </c>
      <c r="D6599" s="13">
        <f>D6407+$B$6035*D6215</f>
        <v/>
      </c>
      <c r="E6599" s="13">
        <f>E6407+$B$6035*E6215</f>
        <v/>
      </c>
      <c r="F6599" s="13">
        <f>F6407+$B$6035*F6215</f>
        <v/>
      </c>
      <c r="T6599" s="14">
        <f>IF(F6598=24,SUM(D6599:F6788),"")</f>
        <v/>
      </c>
      <c r="U6599" s="14" t="n">
        <v>0</v>
      </c>
      <c r="V6599" s="14">
        <f>IF(T6599="","",T6599-U6599)</f>
        <v/>
      </c>
      <c r="AS6599" s="13" t="n"/>
      <c r="AT6599" s="13" t="n"/>
      <c r="AU6599" s="13" t="n"/>
    </row>
    <row r="6600">
      <c r="C6600" s="13" t="n">
        <v>191</v>
      </c>
      <c r="D6600" s="13">
        <f>D6408+$B$6035*D6216</f>
        <v/>
      </c>
      <c r="E6600" s="13">
        <f>E6408+$B$6035*E6216</f>
        <v/>
      </c>
      <c r="F6600" s="13">
        <f>F6408+$B$6035*F6216</f>
        <v/>
      </c>
      <c r="T6600" s="14">
        <f>IF(F6599=24,SUM(D6600:F6789),"")</f>
        <v/>
      </c>
      <c r="U6600" s="14" t="n">
        <v>0</v>
      </c>
      <c r="V6600" s="14">
        <f>IF(T6600="","",T6600-U6600)</f>
        <v/>
      </c>
      <c r="AS6600" s="13" t="n"/>
      <c r="AT6600" s="13" t="n"/>
      <c r="AU6600" s="13" t="n"/>
    </row>
    <row r="6601">
      <c r="C6601" s="13" t="n">
        <v>192</v>
      </c>
      <c r="D6601" s="13">
        <f>D6409+$B$6035*D6217</f>
        <v/>
      </c>
      <c r="E6601" s="13">
        <f>E6409+$B$6035*E6217</f>
        <v/>
      </c>
      <c r="F6601" s="13">
        <f>F6409+$B$6035*F6217</f>
        <v/>
      </c>
      <c r="T6601" s="14">
        <f>IF(F6600=24,SUM(D6601:F6790),"")</f>
        <v/>
      </c>
      <c r="U6601" s="14" t="n">
        <v>0</v>
      </c>
      <c r="V6601" s="14">
        <f>IF(T6601="","",T6601-U6601)</f>
        <v/>
      </c>
      <c r="AS6601" s="13" t="n"/>
      <c r="AT6601" s="13" t="n"/>
      <c r="AU6601" s="13" t="n"/>
    </row>
    <row r="6602">
      <c r="C6602" s="13" t="n">
        <v>193</v>
      </c>
      <c r="D6602" s="13">
        <f>D6410+$B$6035*D6218</f>
        <v/>
      </c>
      <c r="E6602" s="13">
        <f>E6410+$B$6035*E6218</f>
        <v/>
      </c>
      <c r="F6602" s="13">
        <f>F6410+$B$6035*F6218</f>
        <v/>
      </c>
      <c r="T6602" s="14">
        <f>IF(F6601=24,SUM(D6602:F6791),"")</f>
        <v/>
      </c>
      <c r="U6602" s="14" t="n">
        <v>0</v>
      </c>
      <c r="V6602" s="14">
        <f>IF(T6602="","",T6602-U6602)</f>
        <v/>
      </c>
      <c r="AS6602" s="13" t="n"/>
      <c r="AT6602" s="13" t="n"/>
      <c r="AU6602" s="13" t="n"/>
    </row>
    <row r="6603">
      <c r="C6603" s="13" t="n">
        <v>194</v>
      </c>
      <c r="D6603" s="13">
        <f>D6411+$B$6035*D6219</f>
        <v/>
      </c>
      <c r="E6603" s="13">
        <f>E6411+$B$6035*E6219</f>
        <v/>
      </c>
      <c r="F6603" s="13">
        <f>F6411+$B$6035*F6219</f>
        <v/>
      </c>
      <c r="T6603" s="14">
        <f>IF(F6602=24,SUM(D6603:F6792),"")</f>
        <v/>
      </c>
      <c r="U6603" s="14" t="n">
        <v>0</v>
      </c>
      <c r="V6603" s="14">
        <f>IF(T6603="","",T6603-U6603)</f>
        <v/>
      </c>
      <c r="AS6603" s="13" t="n"/>
      <c r="AT6603" s="13" t="n"/>
      <c r="AU6603" s="13" t="n"/>
    </row>
    <row r="6604">
      <c r="C6604" s="13" t="n">
        <v>195</v>
      </c>
      <c r="D6604" s="13">
        <f>D6412+$B$6035*D6220</f>
        <v/>
      </c>
      <c r="E6604" s="13">
        <f>E6412+$B$6035*E6220</f>
        <v/>
      </c>
      <c r="F6604" s="13">
        <f>F6412+$B$6035*F6220</f>
        <v/>
      </c>
      <c r="T6604" s="14">
        <f>IF(F6603=24,SUM(D6604:F6793),"")</f>
        <v/>
      </c>
      <c r="U6604" s="14" t="n">
        <v>0</v>
      </c>
      <c r="V6604" s="14">
        <f>IF(T6604="","",T6604-U6604)</f>
        <v/>
      </c>
      <c r="AS6604" s="13" t="n"/>
      <c r="AT6604" s="13" t="n"/>
      <c r="AU6604" s="13" t="n"/>
    </row>
    <row r="6605">
      <c r="C6605" s="13" t="n">
        <v>196</v>
      </c>
      <c r="D6605" s="13">
        <f>D6413+$B$6035*D6221</f>
        <v/>
      </c>
      <c r="E6605" s="13">
        <f>E6413+$B$6035*E6221</f>
        <v/>
      </c>
      <c r="F6605" s="13">
        <f>F6413+$B$6035*F6221</f>
        <v/>
      </c>
      <c r="T6605" s="14">
        <f>IF(F6604=24,SUM(D6605:F6794),"")</f>
        <v/>
      </c>
      <c r="U6605" s="14" t="n">
        <v>0</v>
      </c>
      <c r="V6605" s="14">
        <f>IF(T6605="","",T6605-U6605)</f>
        <v/>
      </c>
      <c r="AS6605" s="13" t="n"/>
      <c r="AT6605" s="13" t="n"/>
      <c r="AU6605" s="13" t="n"/>
    </row>
    <row r="6606">
      <c r="C6606" s="13" t="n">
        <v>197</v>
      </c>
      <c r="D6606" s="13">
        <f>D6414+$B$6035*D6222</f>
        <v/>
      </c>
      <c r="E6606" s="13">
        <f>E6414+$B$6035*E6222</f>
        <v/>
      </c>
      <c r="F6606" s="13">
        <f>F6414+$B$6035*F6222</f>
        <v/>
      </c>
      <c r="T6606" s="14">
        <f>IF(F6605=24,SUM(D6606:F6795),"")</f>
        <v/>
      </c>
      <c r="U6606" s="14" t="n">
        <v>0</v>
      </c>
      <c r="V6606" s="14">
        <f>IF(T6606="","",T6606-U6606)</f>
        <v/>
      </c>
      <c r="AS6606" s="13" t="n"/>
      <c r="AT6606" s="13" t="n"/>
      <c r="AU6606" s="13" t="n"/>
    </row>
    <row r="6607">
      <c r="C6607" s="13" t="n">
        <v>198</v>
      </c>
      <c r="D6607" s="13">
        <f>D6415+$B$6035*D6223</f>
        <v/>
      </c>
      <c r="E6607" s="13">
        <f>E6415+$B$6035*E6223</f>
        <v/>
      </c>
      <c r="F6607" s="13">
        <f>F6415+$B$6035*F6223</f>
        <v/>
      </c>
      <c r="T6607" s="14">
        <f>IF(F6606=24,SUM(D6607:F6796),"")</f>
        <v/>
      </c>
      <c r="U6607" s="14" t="n">
        <v>0</v>
      </c>
      <c r="V6607" s="14">
        <f>IF(T6607="","",T6607-U6607)</f>
        <v/>
      </c>
      <c r="AS6607" s="13" t="n"/>
      <c r="AT6607" s="13" t="n"/>
      <c r="AU6607" s="13" t="n"/>
    </row>
    <row r="6608">
      <c r="T6608" s="14">
        <f>IF(F6607=24,SUM(D6608:F6797),"")</f>
        <v/>
      </c>
      <c r="U6608" s="14" t="n">
        <v>0</v>
      </c>
      <c r="V6608" s="14">
        <f>IF(T6608="","",T6608-U6608)</f>
        <v/>
      </c>
      <c r="AS6608" s="13" t="n"/>
      <c r="AT6608" s="13" t="n"/>
      <c r="AU6608" s="13" t="n"/>
    </row>
    <row r="6609">
      <c r="C6609" s="13" t="inlineStr">
        <is>
          <t>Erro &gt; 0,01%</t>
        </is>
      </c>
      <c r="D6609" s="13" t="n">
        <v>22</v>
      </c>
      <c r="E6609" s="13" t="n">
        <v>23</v>
      </c>
      <c r="F6609" s="13" t="n">
        <v>24</v>
      </c>
      <c r="T6609" s="14">
        <f>IF(F6608=24,SUM(D6609:F6798),"")</f>
        <v/>
      </c>
      <c r="U6609" s="14" t="n">
        <v>0</v>
      </c>
      <c r="V6609" s="14">
        <f>IF(T6609="","",T6609-U6609)</f>
        <v/>
      </c>
      <c r="AS6609" s="13" t="n"/>
      <c r="AT6609" s="13" t="n"/>
      <c r="AU6609" s="13" t="n"/>
    </row>
    <row r="6610">
      <c r="C6610" s="13" t="n">
        <v>9</v>
      </c>
      <c r="T6610" s="14">
        <f>IF(F6609=24,SUM(D6610:F6799),"")</f>
        <v/>
      </c>
      <c r="U6610" s="14" t="n">
        <v>0</v>
      </c>
      <c r="V6610" s="14">
        <f>IF(T6610="","",T6610-U6610)</f>
        <v/>
      </c>
      <c r="AS6610" s="13" t="n"/>
      <c r="AT6610" s="13" t="n"/>
      <c r="AU6610" s="13" t="n"/>
    </row>
    <row r="6611">
      <c r="C6611" s="13" t="n">
        <v>10</v>
      </c>
      <c r="T6611" s="14">
        <f>IF(F6610=24,SUM(D6611:F6800),"")</f>
        <v/>
      </c>
      <c r="U6611" s="14" t="n">
        <v>0</v>
      </c>
      <c r="V6611" s="14">
        <f>IF(T6611="","",T6611-U6611)</f>
        <v/>
      </c>
      <c r="AS6611" s="13" t="n"/>
      <c r="AT6611" s="13" t="n"/>
      <c r="AU6611" s="13" t="n"/>
    </row>
    <row r="6612">
      <c r="C6612" s="13" t="n">
        <v>11</v>
      </c>
      <c r="T6612" s="14">
        <f>IF(F6611=24,SUM(D6612:F6801),"")</f>
        <v/>
      </c>
      <c r="U6612" s="14" t="n">
        <v>0</v>
      </c>
      <c r="V6612" s="14">
        <f>IF(T6612="","",T6612-U6612)</f>
        <v/>
      </c>
      <c r="AS6612" s="13" t="n"/>
      <c r="AT6612" s="13" t="n"/>
      <c r="AU6612" s="13" t="n"/>
    </row>
    <row r="6613">
      <c r="C6613" s="13" t="n">
        <v>12</v>
      </c>
      <c r="T6613" s="14">
        <f>IF(F6612=24,SUM(D6613:F6802),"")</f>
        <v/>
      </c>
      <c r="U6613" s="14" t="n">
        <v>0</v>
      </c>
      <c r="V6613" s="14">
        <f>IF(T6613="","",T6613-U6613)</f>
        <v/>
      </c>
      <c r="AS6613" s="13" t="n"/>
      <c r="AT6613" s="13" t="n"/>
      <c r="AU6613" s="13" t="n"/>
    </row>
    <row r="6614">
      <c r="C6614" s="13" t="n">
        <v>13</v>
      </c>
      <c r="T6614" s="14">
        <f>IF(F6613=24,SUM(D6614:F6803),"")</f>
        <v/>
      </c>
      <c r="U6614" s="14" t="n">
        <v>0</v>
      </c>
      <c r="V6614" s="14">
        <f>IF(T6614="","",T6614-U6614)</f>
        <v/>
      </c>
      <c r="AS6614" s="13" t="n"/>
      <c r="AT6614" s="13" t="n"/>
      <c r="AU6614" s="13" t="n"/>
    </row>
    <row r="6615">
      <c r="C6615" s="13" t="n">
        <v>14</v>
      </c>
      <c r="T6615" s="14">
        <f>IF(F6614=24,SUM(D6615:F6804),"")</f>
        <v/>
      </c>
      <c r="U6615" s="14" t="n">
        <v>0</v>
      </c>
      <c r="V6615" s="14">
        <f>IF(T6615="","",T6615-U6615)</f>
        <v/>
      </c>
      <c r="AS6615" s="13" t="n"/>
      <c r="AT6615" s="13" t="n"/>
      <c r="AU6615" s="13" t="n"/>
    </row>
    <row r="6616">
      <c r="C6616" s="13" t="n">
        <v>15</v>
      </c>
      <c r="T6616" s="14">
        <f>IF(F6615=24,SUM(D6616:F6805),"")</f>
        <v/>
      </c>
      <c r="U6616" s="14" t="n">
        <v>0</v>
      </c>
      <c r="V6616" s="14">
        <f>IF(T6616="","",T6616-U6616)</f>
        <v/>
      </c>
      <c r="AS6616" s="13" t="n"/>
      <c r="AT6616" s="13" t="n"/>
      <c r="AU6616" s="13" t="n"/>
    </row>
    <row r="6617">
      <c r="C6617" s="13" t="n">
        <v>16</v>
      </c>
      <c r="T6617" s="14">
        <f>IF(F6616=24,SUM(D6617:F6806),"")</f>
        <v/>
      </c>
      <c r="U6617" s="14" t="n">
        <v>0</v>
      </c>
      <c r="V6617" s="14">
        <f>IF(T6617="","",T6617-U6617)</f>
        <v/>
      </c>
      <c r="AS6617" s="13" t="n"/>
      <c r="AT6617" s="13" t="n"/>
      <c r="AU6617" s="13" t="n"/>
    </row>
    <row r="6618">
      <c r="C6618" s="13" t="n">
        <v>17</v>
      </c>
      <c r="T6618" s="14">
        <f>IF(F6617=24,SUM(D6618:F6807),"")</f>
        <v/>
      </c>
      <c r="U6618" s="14" t="n">
        <v>0</v>
      </c>
      <c r="V6618" s="14">
        <f>IF(T6618="","",T6618-U6618)</f>
        <v/>
      </c>
      <c r="AS6618" s="13" t="n"/>
      <c r="AT6618" s="13" t="n"/>
      <c r="AU6618" s="13" t="n"/>
    </row>
    <row r="6619">
      <c r="C6619" s="13" t="n">
        <v>18</v>
      </c>
      <c r="T6619" s="14">
        <f>IF(F6618=24,SUM(D6619:F6808),"")</f>
        <v/>
      </c>
      <c r="U6619" s="14" t="n">
        <v>0</v>
      </c>
      <c r="V6619" s="14">
        <f>IF(T6619="","",T6619-U6619)</f>
        <v/>
      </c>
      <c r="AS6619" s="13" t="n"/>
      <c r="AT6619" s="13" t="n"/>
      <c r="AU6619" s="13" t="n"/>
    </row>
    <row r="6620">
      <c r="C6620" s="13" t="n">
        <v>19</v>
      </c>
      <c r="T6620" s="14">
        <f>IF(F6619=24,SUM(D6620:F6809),"")</f>
        <v/>
      </c>
      <c r="U6620" s="14" t="n">
        <v>0</v>
      </c>
      <c r="V6620" s="14">
        <f>IF(T6620="","",T6620-U6620)</f>
        <v/>
      </c>
      <c r="AS6620" s="13" t="n"/>
      <c r="AT6620" s="13" t="n"/>
      <c r="AU6620" s="13" t="n"/>
    </row>
    <row r="6621">
      <c r="C6621" s="13" t="n">
        <v>20</v>
      </c>
      <c r="T6621" s="14">
        <f>IF(F6620=24,SUM(D6621:F6810),"")</f>
        <v/>
      </c>
      <c r="U6621" s="14" t="n">
        <v>0</v>
      </c>
      <c r="V6621" s="14">
        <f>IF(T6621="","",T6621-U6621)</f>
        <v/>
      </c>
      <c r="AS6621" s="13" t="n"/>
      <c r="AT6621" s="13" t="n"/>
      <c r="AU6621" s="13" t="n"/>
    </row>
    <row r="6622">
      <c r="C6622" s="13" t="n">
        <v>21</v>
      </c>
      <c r="T6622" s="14">
        <f>IF(F6621=24,SUM(D6622:F6811),"")</f>
        <v/>
      </c>
      <c r="U6622" s="14" t="n">
        <v>0</v>
      </c>
      <c r="V6622" s="14">
        <f>IF(T6622="","",T6622-U6622)</f>
        <v/>
      </c>
      <c r="AS6622" s="13" t="n"/>
      <c r="AT6622" s="13" t="n"/>
      <c r="AU6622" s="13" t="n"/>
    </row>
    <row r="6623">
      <c r="C6623" s="13" t="n">
        <v>22</v>
      </c>
      <c r="T6623" s="14">
        <f>IF(F6622=24,SUM(D6623:F6812),"")</f>
        <v/>
      </c>
      <c r="U6623" s="14" t="n">
        <v>0</v>
      </c>
      <c r="V6623" s="14">
        <f>IF(T6623="","",T6623-U6623)</f>
        <v/>
      </c>
      <c r="AS6623" s="13" t="n"/>
      <c r="AT6623" s="13" t="n"/>
      <c r="AU6623" s="13" t="n"/>
    </row>
    <row r="6624">
      <c r="C6624" s="13" t="n">
        <v>23</v>
      </c>
      <c r="T6624" s="14">
        <f>IF(F6623=24,SUM(D6624:F6813),"")</f>
        <v/>
      </c>
      <c r="U6624" s="14" t="n">
        <v>0</v>
      </c>
      <c r="V6624" s="14">
        <f>IF(T6624="","",T6624-U6624)</f>
        <v/>
      </c>
      <c r="AS6624" s="13" t="n"/>
      <c r="AT6624" s="13" t="n"/>
      <c r="AU6624" s="13" t="n"/>
    </row>
    <row r="6625">
      <c r="C6625" s="13" t="n">
        <v>24</v>
      </c>
      <c r="T6625" s="14">
        <f>IF(F6624=24,SUM(D6625:F6814),"")</f>
        <v/>
      </c>
      <c r="U6625" s="14" t="n">
        <v>0</v>
      </c>
      <c r="V6625" s="14">
        <f>IF(T6625="","",T6625-U6625)</f>
        <v/>
      </c>
      <c r="AS6625" s="13" t="n"/>
      <c r="AT6625" s="13" t="n"/>
      <c r="AU6625" s="13" t="n"/>
    </row>
    <row r="6626">
      <c r="C6626" s="13" t="n">
        <v>25</v>
      </c>
      <c r="T6626" s="14">
        <f>IF(F6625=24,SUM(D6626:F6815),"")</f>
        <v/>
      </c>
      <c r="U6626" s="14" t="n">
        <v>0</v>
      </c>
      <c r="V6626" s="14">
        <f>IF(T6626="","",T6626-U6626)</f>
        <v/>
      </c>
      <c r="AS6626" s="13" t="n"/>
      <c r="AT6626" s="13" t="n"/>
      <c r="AU6626" s="13" t="n"/>
    </row>
    <row r="6627">
      <c r="C6627" s="13" t="n">
        <v>26</v>
      </c>
      <c r="T6627" s="14">
        <f>IF(F6626=24,SUM(D6627:F6816),"")</f>
        <v/>
      </c>
      <c r="U6627" s="14" t="n">
        <v>0</v>
      </c>
      <c r="V6627" s="14">
        <f>IF(T6627="","",T6627-U6627)</f>
        <v/>
      </c>
      <c r="AS6627" s="13" t="n"/>
      <c r="AT6627" s="13" t="n"/>
      <c r="AU6627" s="13" t="n"/>
    </row>
    <row r="6628">
      <c r="C6628" s="13" t="n">
        <v>27</v>
      </c>
      <c r="T6628" s="14">
        <f>IF(F6627=24,SUM(D6628:F6817),"")</f>
        <v/>
      </c>
      <c r="U6628" s="14" t="n">
        <v>0</v>
      </c>
      <c r="V6628" s="14">
        <f>IF(T6628="","",T6628-U6628)</f>
        <v/>
      </c>
      <c r="AS6628" s="13" t="n"/>
      <c r="AT6628" s="13" t="n"/>
      <c r="AU6628" s="13" t="n"/>
    </row>
    <row r="6629">
      <c r="C6629" s="13" t="n">
        <v>28</v>
      </c>
      <c r="T6629" s="14">
        <f>IF(F6628=24,SUM(D6629:F6818),"")</f>
        <v/>
      </c>
      <c r="U6629" s="14" t="n">
        <v>0</v>
      </c>
      <c r="V6629" s="14">
        <f>IF(T6629="","",T6629-U6629)</f>
        <v/>
      </c>
      <c r="AS6629" s="13" t="n"/>
      <c r="AT6629" s="13" t="n"/>
      <c r="AU6629" s="13" t="n"/>
    </row>
    <row r="6630">
      <c r="C6630" s="13" t="n">
        <v>29</v>
      </c>
      <c r="T6630" s="14">
        <f>IF(F6629=24,SUM(D6630:F6819),"")</f>
        <v/>
      </c>
      <c r="U6630" s="14" t="n">
        <v>0</v>
      </c>
      <c r="V6630" s="14">
        <f>IF(T6630="","",T6630-U6630)</f>
        <v/>
      </c>
      <c r="AS6630" s="13" t="n"/>
      <c r="AT6630" s="13" t="n"/>
      <c r="AU6630" s="13" t="n"/>
    </row>
    <row r="6631">
      <c r="C6631" s="13" t="n">
        <v>30</v>
      </c>
      <c r="T6631" s="14">
        <f>IF(F6630=24,SUM(D6631:F6820),"")</f>
        <v/>
      </c>
      <c r="U6631" s="14" t="n">
        <v>0</v>
      </c>
      <c r="V6631" s="14">
        <f>IF(T6631="","",T6631-U6631)</f>
        <v/>
      </c>
      <c r="AS6631" s="13" t="n"/>
      <c r="AT6631" s="13" t="n"/>
      <c r="AU6631" s="13" t="n"/>
    </row>
    <row r="6632">
      <c r="C6632" s="13" t="n">
        <v>31</v>
      </c>
      <c r="T6632" s="14">
        <f>IF(F6631=24,SUM(D6632:F6821),"")</f>
        <v/>
      </c>
      <c r="U6632" s="14" t="n">
        <v>0</v>
      </c>
      <c r="V6632" s="14">
        <f>IF(T6632="","",T6632-U6632)</f>
        <v/>
      </c>
      <c r="AS6632" s="13" t="n"/>
      <c r="AT6632" s="13" t="n"/>
      <c r="AU6632" s="13" t="n"/>
    </row>
    <row r="6633">
      <c r="C6633" s="13" t="n">
        <v>32</v>
      </c>
      <c r="T6633" s="14">
        <f>IF(F6632=24,SUM(D6633:F6822),"")</f>
        <v/>
      </c>
      <c r="U6633" s="14" t="n">
        <v>0</v>
      </c>
      <c r="V6633" s="14">
        <f>IF(T6633="","",T6633-U6633)</f>
        <v/>
      </c>
      <c r="AS6633" s="13" t="n"/>
      <c r="AT6633" s="13" t="n"/>
      <c r="AU6633" s="13" t="n"/>
    </row>
    <row r="6634">
      <c r="C6634" s="13" t="n">
        <v>33</v>
      </c>
      <c r="T6634" s="14">
        <f>IF(F6633=24,SUM(D6634:F6823),"")</f>
        <v/>
      </c>
      <c r="U6634" s="14" t="n">
        <v>0</v>
      </c>
      <c r="V6634" s="14">
        <f>IF(T6634="","",T6634-U6634)</f>
        <v/>
      </c>
      <c r="AS6634" s="13" t="n"/>
      <c r="AT6634" s="13" t="n"/>
      <c r="AU6634" s="13" t="n"/>
    </row>
    <row r="6635">
      <c r="C6635" s="13" t="n">
        <v>34</v>
      </c>
      <c r="T6635" s="14">
        <f>IF(F6634=24,SUM(D6635:F6824),"")</f>
        <v/>
      </c>
      <c r="U6635" s="14" t="n">
        <v>0</v>
      </c>
      <c r="V6635" s="14">
        <f>IF(T6635="","",T6635-U6635)</f>
        <v/>
      </c>
      <c r="AS6635" s="13" t="n"/>
      <c r="AT6635" s="13" t="n"/>
      <c r="AU6635" s="13" t="n"/>
    </row>
    <row r="6636">
      <c r="C6636" s="13" t="n">
        <v>35</v>
      </c>
      <c r="T6636" s="14">
        <f>IF(F6635=24,SUM(D6636:F6825),"")</f>
        <v/>
      </c>
      <c r="U6636" s="14" t="n">
        <v>0</v>
      </c>
      <c r="V6636" s="14">
        <f>IF(T6636="","",T6636-U6636)</f>
        <v/>
      </c>
      <c r="AS6636" s="13" t="n"/>
      <c r="AT6636" s="13" t="n"/>
      <c r="AU6636" s="13" t="n"/>
    </row>
    <row r="6637">
      <c r="C6637" s="13" t="n">
        <v>36</v>
      </c>
      <c r="T6637" s="14">
        <f>IF(F6636=24,SUM(D6637:F6826),"")</f>
        <v/>
      </c>
      <c r="U6637" s="14" t="n">
        <v>0</v>
      </c>
      <c r="V6637" s="14">
        <f>IF(T6637="","",T6637-U6637)</f>
        <v/>
      </c>
      <c r="AS6637" s="13" t="n"/>
      <c r="AT6637" s="13" t="n"/>
      <c r="AU6637" s="13" t="n"/>
    </row>
    <row r="6638">
      <c r="C6638" s="13" t="n">
        <v>37</v>
      </c>
      <c r="T6638" s="14">
        <f>IF(F6637=24,SUM(D6638:F6827),"")</f>
        <v/>
      </c>
      <c r="U6638" s="14" t="n">
        <v>0</v>
      </c>
      <c r="V6638" s="14">
        <f>IF(T6638="","",T6638-U6638)</f>
        <v/>
      </c>
      <c r="AS6638" s="13" t="n"/>
      <c r="AT6638" s="13" t="n"/>
      <c r="AU6638" s="13" t="n"/>
    </row>
    <row r="6639">
      <c r="C6639" s="13" t="n">
        <v>38</v>
      </c>
      <c r="T6639" s="14">
        <f>IF(F6638=24,SUM(D6639:F6828),"")</f>
        <v/>
      </c>
      <c r="U6639" s="14" t="n">
        <v>0</v>
      </c>
      <c r="V6639" s="14">
        <f>IF(T6639="","",T6639-U6639)</f>
        <v/>
      </c>
      <c r="AS6639" s="13" t="n"/>
      <c r="AT6639" s="13" t="n"/>
      <c r="AU6639" s="13" t="n"/>
    </row>
    <row r="6640">
      <c r="C6640" s="13" t="n">
        <v>39</v>
      </c>
      <c r="T6640" s="14">
        <f>IF(F6639=24,SUM(D6640:F6829),"")</f>
        <v/>
      </c>
      <c r="U6640" s="14" t="n">
        <v>0</v>
      </c>
      <c r="V6640" s="14">
        <f>IF(T6640="","",T6640-U6640)</f>
        <v/>
      </c>
      <c r="AS6640" s="13" t="n"/>
      <c r="AT6640" s="13" t="n"/>
      <c r="AU6640" s="13" t="n"/>
    </row>
    <row r="6641">
      <c r="C6641" s="13" t="n">
        <v>40</v>
      </c>
      <c r="T6641" s="14">
        <f>IF(F6640=24,SUM(D6641:F6830),"")</f>
        <v/>
      </c>
      <c r="U6641" s="14" t="n">
        <v>0</v>
      </c>
      <c r="V6641" s="14">
        <f>IF(T6641="","",T6641-U6641)</f>
        <v/>
      </c>
      <c r="AS6641" s="13" t="n"/>
      <c r="AT6641" s="13" t="n"/>
      <c r="AU6641" s="13" t="n"/>
    </row>
    <row r="6642">
      <c r="C6642" s="13" t="n">
        <v>41</v>
      </c>
      <c r="T6642" s="14">
        <f>IF(F6641=24,SUM(D6642:F6831),"")</f>
        <v/>
      </c>
      <c r="U6642" s="14" t="n">
        <v>0</v>
      </c>
      <c r="V6642" s="14">
        <f>IF(T6642="","",T6642-U6642)</f>
        <v/>
      </c>
      <c r="AS6642" s="13" t="n"/>
      <c r="AT6642" s="13" t="n"/>
      <c r="AU6642" s="13" t="n"/>
    </row>
    <row r="6643">
      <c r="C6643" s="13" t="n">
        <v>42</v>
      </c>
      <c r="T6643" s="14">
        <f>IF(F6642=24,SUM(D6643:F6832),"")</f>
        <v/>
      </c>
      <c r="U6643" s="14" t="n">
        <v>0</v>
      </c>
      <c r="V6643" s="14">
        <f>IF(T6643="","",T6643-U6643)</f>
        <v/>
      </c>
      <c r="AS6643" s="13" t="n"/>
      <c r="AT6643" s="13" t="n"/>
      <c r="AU6643" s="13" t="n"/>
    </row>
    <row r="6644">
      <c r="C6644" s="13" t="n">
        <v>43</v>
      </c>
      <c r="T6644" s="14">
        <f>IF(F6643=24,SUM(D6644:F6833),"")</f>
        <v/>
      </c>
      <c r="U6644" s="14" t="n">
        <v>0</v>
      </c>
      <c r="V6644" s="14">
        <f>IF(T6644="","",T6644-U6644)</f>
        <v/>
      </c>
      <c r="AS6644" s="13" t="n"/>
      <c r="AT6644" s="13" t="n"/>
      <c r="AU6644" s="13" t="n"/>
    </row>
    <row r="6645">
      <c r="C6645" s="13" t="n">
        <v>44</v>
      </c>
      <c r="T6645" s="14">
        <f>IF(F6644=24,SUM(D6645:F6834),"")</f>
        <v/>
      </c>
      <c r="U6645" s="14" t="n">
        <v>0</v>
      </c>
      <c r="V6645" s="14">
        <f>IF(T6645="","",T6645-U6645)</f>
        <v/>
      </c>
      <c r="AS6645" s="13" t="n"/>
      <c r="AT6645" s="13" t="n"/>
      <c r="AU6645" s="13" t="n"/>
    </row>
    <row r="6646">
      <c r="C6646" s="13" t="n">
        <v>45</v>
      </c>
      <c r="T6646" s="14">
        <f>IF(F6645=24,SUM(D6646:F6835),"")</f>
        <v/>
      </c>
      <c r="U6646" s="14" t="n">
        <v>0</v>
      </c>
      <c r="V6646" s="14">
        <f>IF(T6646="","",T6646-U6646)</f>
        <v/>
      </c>
      <c r="AS6646" s="13" t="n"/>
      <c r="AT6646" s="13" t="n"/>
      <c r="AU6646" s="13" t="n"/>
    </row>
    <row r="6647">
      <c r="C6647" s="13" t="n">
        <v>46</v>
      </c>
      <c r="T6647" s="14">
        <f>IF(F6646=24,SUM(D6647:F6836),"")</f>
        <v/>
      </c>
      <c r="U6647" s="14" t="n">
        <v>0</v>
      </c>
      <c r="V6647" s="14">
        <f>IF(T6647="","",T6647-U6647)</f>
        <v/>
      </c>
      <c r="AS6647" s="13" t="n"/>
      <c r="AT6647" s="13" t="n"/>
      <c r="AU6647" s="13" t="n"/>
    </row>
    <row r="6648">
      <c r="C6648" s="13" t="n">
        <v>47</v>
      </c>
      <c r="T6648" s="14">
        <f>IF(F6647=24,SUM(D6648:F6837),"")</f>
        <v/>
      </c>
      <c r="U6648" s="14" t="n">
        <v>0</v>
      </c>
      <c r="V6648" s="14">
        <f>IF(T6648="","",T6648-U6648)</f>
        <v/>
      </c>
      <c r="AS6648" s="13" t="n"/>
      <c r="AT6648" s="13" t="n"/>
      <c r="AU6648" s="13" t="n"/>
    </row>
    <row r="6649">
      <c r="C6649" s="13" t="n">
        <v>48</v>
      </c>
      <c r="T6649" s="14">
        <f>IF(F6648=24,SUM(D6649:F6838),"")</f>
        <v/>
      </c>
      <c r="U6649" s="14" t="n">
        <v>0</v>
      </c>
      <c r="V6649" s="14">
        <f>IF(T6649="","",T6649-U6649)</f>
        <v/>
      </c>
      <c r="AS6649" s="13" t="n"/>
      <c r="AT6649" s="13" t="n"/>
      <c r="AU6649" s="13" t="n"/>
    </row>
    <row r="6650">
      <c r="C6650" s="13" t="n">
        <v>49</v>
      </c>
      <c r="T6650" s="14">
        <f>IF(F6649=24,SUM(D6650:F6839),"")</f>
        <v/>
      </c>
      <c r="U6650" s="14" t="n">
        <v>0</v>
      </c>
      <c r="V6650" s="14">
        <f>IF(T6650="","",T6650-U6650)</f>
        <v/>
      </c>
      <c r="AS6650" s="13" t="n"/>
      <c r="AT6650" s="13" t="n"/>
      <c r="AU6650" s="13" t="n"/>
    </row>
    <row r="6651">
      <c r="C6651" s="13" t="n">
        <v>50</v>
      </c>
      <c r="T6651" s="14">
        <f>IF(F6650=24,SUM(D6651:F6840),"")</f>
        <v/>
      </c>
      <c r="U6651" s="14" t="n">
        <v>0</v>
      </c>
      <c r="V6651" s="14">
        <f>IF(T6651="","",T6651-U6651)</f>
        <v/>
      </c>
      <c r="AS6651" s="13" t="n"/>
      <c r="AT6651" s="13" t="n"/>
      <c r="AU6651" s="13" t="n"/>
    </row>
    <row r="6652">
      <c r="C6652" s="13" t="n">
        <v>51</v>
      </c>
      <c r="T6652" s="14">
        <f>IF(F6651=24,SUM(D6652:F6841),"")</f>
        <v/>
      </c>
      <c r="U6652" s="14" t="n">
        <v>0</v>
      </c>
      <c r="V6652" s="14">
        <f>IF(T6652="","",T6652-U6652)</f>
        <v/>
      </c>
      <c r="AS6652" s="13" t="n"/>
      <c r="AT6652" s="13" t="n"/>
      <c r="AU6652" s="13" t="n"/>
    </row>
    <row r="6653">
      <c r="C6653" s="13" t="n">
        <v>52</v>
      </c>
      <c r="T6653" s="14">
        <f>IF(F6652=24,SUM(D6653:F6842),"")</f>
        <v/>
      </c>
      <c r="U6653" s="14" t="n">
        <v>0</v>
      </c>
      <c r="V6653" s="14">
        <f>IF(T6653="","",T6653-U6653)</f>
        <v/>
      </c>
      <c r="AS6653" s="13" t="n"/>
      <c r="AT6653" s="13" t="n"/>
      <c r="AU6653" s="13" t="n"/>
    </row>
    <row r="6654">
      <c r="C6654" s="13" t="n">
        <v>53</v>
      </c>
      <c r="T6654" s="14">
        <f>IF(F6653=24,SUM(D6654:F6843),"")</f>
        <v/>
      </c>
      <c r="U6654" s="14" t="n">
        <v>0</v>
      </c>
      <c r="V6654" s="14">
        <f>IF(T6654="","",T6654-U6654)</f>
        <v/>
      </c>
      <c r="AS6654" s="13" t="n"/>
      <c r="AT6654" s="13" t="n"/>
      <c r="AU6654" s="13" t="n"/>
    </row>
    <row r="6655">
      <c r="C6655" s="13" t="n">
        <v>54</v>
      </c>
      <c r="T6655" s="14">
        <f>IF(F6654=24,SUM(D6655:F6844),"")</f>
        <v/>
      </c>
      <c r="U6655" s="14" t="n">
        <v>0</v>
      </c>
      <c r="V6655" s="14">
        <f>IF(T6655="","",T6655-U6655)</f>
        <v/>
      </c>
      <c r="AS6655" s="13" t="n"/>
      <c r="AT6655" s="13" t="n"/>
      <c r="AU6655" s="13" t="n"/>
    </row>
    <row r="6656">
      <c r="C6656" s="13" t="n">
        <v>55</v>
      </c>
      <c r="T6656" s="14">
        <f>IF(F6655=24,SUM(D6656:F6845),"")</f>
        <v/>
      </c>
      <c r="U6656" s="14" t="n">
        <v>0</v>
      </c>
      <c r="V6656" s="14">
        <f>IF(T6656="","",T6656-U6656)</f>
        <v/>
      </c>
      <c r="AS6656" s="13" t="n"/>
      <c r="AT6656" s="13" t="n"/>
      <c r="AU6656" s="13" t="n"/>
    </row>
    <row r="6657">
      <c r="C6657" s="13" t="n">
        <v>56</v>
      </c>
      <c r="T6657" s="14">
        <f>IF(F6656=24,SUM(D6657:F6846),"")</f>
        <v/>
      </c>
      <c r="U6657" s="14" t="n">
        <v>0</v>
      </c>
      <c r="V6657" s="14">
        <f>IF(T6657="","",T6657-U6657)</f>
        <v/>
      </c>
      <c r="AS6657" s="13" t="n"/>
      <c r="AT6657" s="13" t="n"/>
      <c r="AU6657" s="13" t="n"/>
    </row>
    <row r="6658">
      <c r="C6658" s="13" t="n">
        <v>57</v>
      </c>
      <c r="T6658" s="14">
        <f>IF(F6657=24,SUM(D6658:F6847),"")</f>
        <v/>
      </c>
      <c r="U6658" s="14" t="n">
        <v>0</v>
      </c>
      <c r="V6658" s="14">
        <f>IF(T6658="","",T6658-U6658)</f>
        <v/>
      </c>
      <c r="AS6658" s="13" t="n"/>
      <c r="AT6658" s="13" t="n"/>
      <c r="AU6658" s="13" t="n"/>
    </row>
    <row r="6659">
      <c r="C6659" s="13" t="n">
        <v>58</v>
      </c>
      <c r="T6659" s="14">
        <f>IF(F6658=24,SUM(D6659:F6848),"")</f>
        <v/>
      </c>
      <c r="U6659" s="14" t="n">
        <v>0</v>
      </c>
      <c r="V6659" s="14">
        <f>IF(T6659="","",T6659-U6659)</f>
        <v/>
      </c>
      <c r="AS6659" s="13" t="n"/>
      <c r="AT6659" s="13" t="n"/>
      <c r="AU6659" s="13" t="n"/>
    </row>
    <row r="6660">
      <c r="C6660" s="13" t="n">
        <v>59</v>
      </c>
      <c r="T6660" s="14">
        <f>IF(F6659=24,SUM(D6660:F6849),"")</f>
        <v/>
      </c>
      <c r="U6660" s="14" t="n">
        <v>0</v>
      </c>
      <c r="V6660" s="14">
        <f>IF(T6660="","",T6660-U6660)</f>
        <v/>
      </c>
      <c r="AS6660" s="13" t="n"/>
      <c r="AT6660" s="13" t="n"/>
      <c r="AU6660" s="13" t="n"/>
    </row>
    <row r="6661">
      <c r="C6661" s="13" t="n">
        <v>60</v>
      </c>
      <c r="T6661" s="14">
        <f>IF(F6660=24,SUM(D6661:F6850),"")</f>
        <v/>
      </c>
      <c r="U6661" s="14" t="n">
        <v>0</v>
      </c>
      <c r="V6661" s="14">
        <f>IF(T6661="","",T6661-U6661)</f>
        <v/>
      </c>
      <c r="AS6661" s="13" t="n"/>
      <c r="AT6661" s="13" t="n"/>
      <c r="AU6661" s="13" t="n"/>
    </row>
    <row r="6662">
      <c r="C6662" s="13" t="n">
        <v>61</v>
      </c>
      <c r="T6662" s="14">
        <f>IF(F6661=24,SUM(D6662:F6851),"")</f>
        <v/>
      </c>
      <c r="U6662" s="14" t="n">
        <v>0</v>
      </c>
      <c r="V6662" s="14">
        <f>IF(T6662="","",T6662-U6662)</f>
        <v/>
      </c>
      <c r="AS6662" s="13" t="n"/>
      <c r="AT6662" s="13" t="n"/>
      <c r="AU6662" s="13" t="n"/>
    </row>
    <row r="6663">
      <c r="C6663" s="13" t="n">
        <v>62</v>
      </c>
      <c r="T6663" s="14">
        <f>IF(F6662=24,SUM(D6663:F6852),"")</f>
        <v/>
      </c>
      <c r="U6663" s="14" t="n">
        <v>0</v>
      </c>
      <c r="V6663" s="14">
        <f>IF(T6663="","",T6663-U6663)</f>
        <v/>
      </c>
      <c r="AS6663" s="13" t="n"/>
      <c r="AT6663" s="13" t="n"/>
      <c r="AU6663" s="13" t="n"/>
    </row>
    <row r="6664">
      <c r="C6664" s="13" t="n">
        <v>63</v>
      </c>
      <c r="T6664" s="14">
        <f>IF(F6663=24,SUM(D6664:F6853),"")</f>
        <v/>
      </c>
      <c r="U6664" s="14" t="n">
        <v>0</v>
      </c>
      <c r="V6664" s="14">
        <f>IF(T6664="","",T6664-U6664)</f>
        <v/>
      </c>
      <c r="AS6664" s="13" t="n"/>
      <c r="AT6664" s="13" t="n"/>
      <c r="AU6664" s="13" t="n"/>
    </row>
    <row r="6665">
      <c r="C6665" s="13" t="n">
        <v>64</v>
      </c>
      <c r="T6665" s="14">
        <f>IF(F6664=24,SUM(D6665:F6854),"")</f>
        <v/>
      </c>
      <c r="U6665" s="14" t="n">
        <v>0</v>
      </c>
      <c r="V6665" s="14">
        <f>IF(T6665="","",T6665-U6665)</f>
        <v/>
      </c>
      <c r="AS6665" s="13" t="n"/>
      <c r="AT6665" s="13" t="n"/>
      <c r="AU6665" s="13" t="n"/>
    </row>
    <row r="6666">
      <c r="C6666" s="13" t="n">
        <v>65</v>
      </c>
      <c r="T6666" s="14">
        <f>IF(F6665=24,SUM(D6666:F6855),"")</f>
        <v/>
      </c>
      <c r="U6666" s="14" t="n">
        <v>0</v>
      </c>
      <c r="V6666" s="14">
        <f>IF(T6666="","",T6666-U6666)</f>
        <v/>
      </c>
      <c r="AS6666" s="13" t="n"/>
      <c r="AT6666" s="13" t="n"/>
      <c r="AU6666" s="13" t="n"/>
    </row>
    <row r="6667">
      <c r="C6667" s="13" t="n">
        <v>66</v>
      </c>
      <c r="T6667" s="14">
        <f>IF(F6666=24,SUM(D6667:F6856),"")</f>
        <v/>
      </c>
      <c r="U6667" s="14" t="n">
        <v>0</v>
      </c>
      <c r="V6667" s="14">
        <f>IF(T6667="","",T6667-U6667)</f>
        <v/>
      </c>
      <c r="AS6667" s="13" t="n"/>
      <c r="AT6667" s="13" t="n"/>
      <c r="AU6667" s="13" t="n"/>
    </row>
    <row r="6668">
      <c r="C6668" s="13" t="n">
        <v>67</v>
      </c>
      <c r="T6668" s="14">
        <f>IF(F6667=24,SUM(D6668:F6857),"")</f>
        <v/>
      </c>
      <c r="U6668" s="14" t="n">
        <v>0</v>
      </c>
      <c r="V6668" s="14">
        <f>IF(T6668="","",T6668-U6668)</f>
        <v/>
      </c>
      <c r="AS6668" s="13" t="n"/>
      <c r="AT6668" s="13" t="n"/>
      <c r="AU6668" s="13" t="n"/>
    </row>
    <row r="6669">
      <c r="C6669" s="13" t="n">
        <v>68</v>
      </c>
      <c r="T6669" s="14">
        <f>IF(F6668=24,SUM(D6669:F6858),"")</f>
        <v/>
      </c>
      <c r="U6669" s="14" t="n">
        <v>0</v>
      </c>
      <c r="V6669" s="14">
        <f>IF(T6669="","",T6669-U6669)</f>
        <v/>
      </c>
      <c r="AS6669" s="13" t="n"/>
      <c r="AT6669" s="13" t="n"/>
      <c r="AU6669" s="13" t="n"/>
    </row>
    <row r="6670">
      <c r="C6670" s="13" t="n">
        <v>69</v>
      </c>
      <c r="T6670" s="14">
        <f>IF(F6669=24,SUM(D6670:F6859),"")</f>
        <v/>
      </c>
      <c r="U6670" s="14" t="n">
        <v>0</v>
      </c>
      <c r="V6670" s="14">
        <f>IF(T6670="","",T6670-U6670)</f>
        <v/>
      </c>
      <c r="AS6670" s="13" t="n"/>
      <c r="AT6670" s="13" t="n"/>
      <c r="AU6670" s="13" t="n"/>
    </row>
    <row r="6671">
      <c r="C6671" s="13" t="n">
        <v>70</v>
      </c>
      <c r="T6671" s="14">
        <f>IF(F6670=24,SUM(D6671:F6860),"")</f>
        <v/>
      </c>
      <c r="U6671" s="14" t="n">
        <v>0</v>
      </c>
      <c r="V6671" s="14">
        <f>IF(T6671="","",T6671-U6671)</f>
        <v/>
      </c>
      <c r="AS6671" s="13" t="n"/>
      <c r="AT6671" s="13" t="n"/>
      <c r="AU6671" s="13" t="n"/>
    </row>
    <row r="6672">
      <c r="C6672" s="13" t="n">
        <v>71</v>
      </c>
      <c r="T6672" s="14">
        <f>IF(F6671=24,SUM(D6672:F6861),"")</f>
        <v/>
      </c>
      <c r="U6672" s="14" t="n">
        <v>0</v>
      </c>
      <c r="V6672" s="14">
        <f>IF(T6672="","",T6672-U6672)</f>
        <v/>
      </c>
      <c r="AS6672" s="13" t="n"/>
      <c r="AT6672" s="13" t="n"/>
      <c r="AU6672" s="13" t="n"/>
    </row>
    <row r="6673">
      <c r="C6673" s="13" t="n">
        <v>72</v>
      </c>
      <c r="T6673" s="14">
        <f>IF(F6672=24,SUM(D6673:F6862),"")</f>
        <v/>
      </c>
      <c r="U6673" s="14" t="n">
        <v>0</v>
      </c>
      <c r="V6673" s="14">
        <f>IF(T6673="","",T6673-U6673)</f>
        <v/>
      </c>
      <c r="AS6673" s="13" t="n"/>
      <c r="AT6673" s="13" t="n"/>
      <c r="AU6673" s="13" t="n"/>
    </row>
    <row r="6674">
      <c r="C6674" s="13" t="n">
        <v>73</v>
      </c>
      <c r="T6674" s="14">
        <f>IF(F6673=24,SUM(D6674:F6863),"")</f>
        <v/>
      </c>
      <c r="U6674" s="14" t="n">
        <v>0</v>
      </c>
      <c r="V6674" s="14">
        <f>IF(T6674="","",T6674-U6674)</f>
        <v/>
      </c>
      <c r="AS6674" s="13" t="n"/>
      <c r="AT6674" s="13" t="n"/>
      <c r="AU6674" s="13" t="n"/>
    </row>
    <row r="6675">
      <c r="C6675" s="13" t="n">
        <v>74</v>
      </c>
      <c r="T6675" s="14">
        <f>IF(F6674=24,SUM(D6675:F6864),"")</f>
        <v/>
      </c>
      <c r="U6675" s="14" t="n">
        <v>0</v>
      </c>
      <c r="V6675" s="14">
        <f>IF(T6675="","",T6675-U6675)</f>
        <v/>
      </c>
      <c r="AS6675" s="13" t="n"/>
      <c r="AT6675" s="13" t="n"/>
      <c r="AU6675" s="13" t="n"/>
    </row>
    <row r="6676">
      <c r="C6676" s="13" t="n">
        <v>75</v>
      </c>
      <c r="T6676" s="14">
        <f>IF(F6675=24,SUM(D6676:F6865),"")</f>
        <v/>
      </c>
      <c r="U6676" s="14" t="n">
        <v>0</v>
      </c>
      <c r="V6676" s="14">
        <f>IF(T6676="","",T6676-U6676)</f>
        <v/>
      </c>
      <c r="AS6676" s="13" t="n"/>
      <c r="AT6676" s="13" t="n"/>
      <c r="AU6676" s="13" t="n"/>
    </row>
    <row r="6677">
      <c r="C6677" s="13" t="n">
        <v>76</v>
      </c>
      <c r="T6677" s="14">
        <f>IF(F6676=24,SUM(D6677:F6866),"")</f>
        <v/>
      </c>
      <c r="U6677" s="14" t="n">
        <v>0</v>
      </c>
      <c r="V6677" s="14">
        <f>IF(T6677="","",T6677-U6677)</f>
        <v/>
      </c>
      <c r="AS6677" s="13" t="n"/>
      <c r="AT6677" s="13" t="n"/>
      <c r="AU6677" s="13" t="n"/>
    </row>
    <row r="6678">
      <c r="C6678" s="13" t="n">
        <v>77</v>
      </c>
      <c r="T6678" s="14">
        <f>IF(F6677=24,SUM(D6678:F6867),"")</f>
        <v/>
      </c>
      <c r="U6678" s="14" t="n">
        <v>0</v>
      </c>
      <c r="V6678" s="14">
        <f>IF(T6678="","",T6678-U6678)</f>
        <v/>
      </c>
      <c r="AS6678" s="13" t="n"/>
      <c r="AT6678" s="13" t="n"/>
      <c r="AU6678" s="13" t="n"/>
    </row>
    <row r="6679">
      <c r="C6679" s="13" t="n">
        <v>78</v>
      </c>
      <c r="T6679" s="14">
        <f>IF(F6678=24,SUM(D6679:F6868),"")</f>
        <v/>
      </c>
      <c r="U6679" s="14" t="n">
        <v>0</v>
      </c>
      <c r="V6679" s="14">
        <f>IF(T6679="","",T6679-U6679)</f>
        <v/>
      </c>
      <c r="AS6679" s="13" t="n"/>
      <c r="AT6679" s="13" t="n"/>
      <c r="AU6679" s="13" t="n"/>
    </row>
    <row r="6680">
      <c r="C6680" s="13" t="n">
        <v>79</v>
      </c>
      <c r="T6680" s="14">
        <f>IF(F6679=24,SUM(D6680:F6869),"")</f>
        <v/>
      </c>
      <c r="U6680" s="14" t="n">
        <v>0</v>
      </c>
      <c r="V6680" s="14">
        <f>IF(T6680="","",T6680-U6680)</f>
        <v/>
      </c>
      <c r="AS6680" s="13" t="n"/>
      <c r="AT6680" s="13" t="n"/>
      <c r="AU6680" s="13" t="n"/>
    </row>
    <row r="6681">
      <c r="C6681" s="13" t="n">
        <v>80</v>
      </c>
      <c r="T6681" s="14">
        <f>IF(F6680=24,SUM(D6681:F6870),"")</f>
        <v/>
      </c>
      <c r="U6681" s="14" t="n">
        <v>0</v>
      </c>
      <c r="V6681" s="14">
        <f>IF(T6681="","",T6681-U6681)</f>
        <v/>
      </c>
      <c r="AS6681" s="13" t="n"/>
      <c r="AT6681" s="13" t="n"/>
      <c r="AU6681" s="13" t="n"/>
    </row>
    <row r="6682">
      <c r="C6682" s="13" t="n">
        <v>81</v>
      </c>
      <c r="T6682" s="14">
        <f>IF(F6681=24,SUM(D6682:F6871),"")</f>
        <v/>
      </c>
      <c r="U6682" s="14" t="n">
        <v>0</v>
      </c>
      <c r="V6682" s="14">
        <f>IF(T6682="","",T6682-U6682)</f>
        <v/>
      </c>
      <c r="AS6682" s="13" t="n"/>
      <c r="AT6682" s="13" t="n"/>
      <c r="AU6682" s="13" t="n"/>
    </row>
    <row r="6683">
      <c r="C6683" s="13" t="n">
        <v>82</v>
      </c>
      <c r="T6683" s="14">
        <f>IF(F6682=24,SUM(D6683:F6872),"")</f>
        <v/>
      </c>
      <c r="U6683" s="14" t="n">
        <v>0</v>
      </c>
      <c r="V6683" s="14">
        <f>IF(T6683="","",T6683-U6683)</f>
        <v/>
      </c>
      <c r="AS6683" s="13" t="n"/>
      <c r="AT6683" s="13" t="n"/>
      <c r="AU6683" s="13" t="n"/>
    </row>
    <row r="6684">
      <c r="C6684" s="13" t="n">
        <v>83</v>
      </c>
      <c r="T6684" s="14">
        <f>IF(F6683=24,SUM(D6684:F6873),"")</f>
        <v/>
      </c>
      <c r="U6684" s="14" t="n">
        <v>0</v>
      </c>
      <c r="V6684" s="14">
        <f>IF(T6684="","",T6684-U6684)</f>
        <v/>
      </c>
      <c r="AS6684" s="13" t="n"/>
      <c r="AT6684" s="13" t="n"/>
      <c r="AU6684" s="13" t="n"/>
    </row>
    <row r="6685">
      <c r="C6685" s="13" t="n">
        <v>84</v>
      </c>
      <c r="T6685" s="14">
        <f>IF(F6684=24,SUM(D6685:F6874),"")</f>
        <v/>
      </c>
      <c r="U6685" s="14" t="n">
        <v>0</v>
      </c>
      <c r="V6685" s="14">
        <f>IF(T6685="","",T6685-U6685)</f>
        <v/>
      </c>
      <c r="AS6685" s="13" t="n"/>
      <c r="AT6685" s="13" t="n"/>
      <c r="AU6685" s="13" t="n"/>
    </row>
    <row r="6686">
      <c r="C6686" s="13" t="n">
        <v>85</v>
      </c>
      <c r="T6686" s="14">
        <f>IF(F6685=24,SUM(D6686:F6875),"")</f>
        <v/>
      </c>
      <c r="U6686" s="14" t="n">
        <v>0</v>
      </c>
      <c r="V6686" s="14">
        <f>IF(T6686="","",T6686-U6686)</f>
        <v/>
      </c>
      <c r="AS6686" s="13" t="n"/>
      <c r="AT6686" s="13" t="n"/>
      <c r="AU6686" s="13" t="n"/>
    </row>
    <row r="6687">
      <c r="C6687" s="13" t="n">
        <v>86</v>
      </c>
      <c r="T6687" s="14">
        <f>IF(F6686=24,SUM(D6687:F6876),"")</f>
        <v/>
      </c>
      <c r="U6687" s="14" t="n">
        <v>0</v>
      </c>
      <c r="V6687" s="14">
        <f>IF(T6687="","",T6687-U6687)</f>
        <v/>
      </c>
      <c r="AS6687" s="13" t="n"/>
      <c r="AT6687" s="13" t="n"/>
      <c r="AU6687" s="13" t="n"/>
    </row>
    <row r="6688">
      <c r="C6688" s="13" t="n">
        <v>87</v>
      </c>
      <c r="T6688" s="14">
        <f>IF(F6687=24,SUM(D6688:F6877),"")</f>
        <v/>
      </c>
      <c r="U6688" s="14" t="n">
        <v>0</v>
      </c>
      <c r="V6688" s="14">
        <f>IF(T6688="","",T6688-U6688)</f>
        <v/>
      </c>
      <c r="AS6688" s="13" t="n"/>
      <c r="AT6688" s="13" t="n"/>
      <c r="AU6688" s="13" t="n"/>
    </row>
    <row r="6689">
      <c r="C6689" s="13" t="n">
        <v>88</v>
      </c>
      <c r="T6689" s="14">
        <f>IF(F6688=24,SUM(D6689:F6878),"")</f>
        <v/>
      </c>
      <c r="U6689" s="14" t="n">
        <v>0</v>
      </c>
      <c r="V6689" s="14">
        <f>IF(T6689="","",T6689-U6689)</f>
        <v/>
      </c>
      <c r="AS6689" s="13" t="n"/>
      <c r="AT6689" s="13" t="n"/>
      <c r="AU6689" s="13" t="n"/>
    </row>
    <row r="6690">
      <c r="C6690" s="13" t="n">
        <v>89</v>
      </c>
      <c r="T6690" s="14">
        <f>IF(F6689=24,SUM(D6690:F6879),"")</f>
        <v/>
      </c>
      <c r="U6690" s="14" t="n">
        <v>0</v>
      </c>
      <c r="V6690" s="14">
        <f>IF(T6690="","",T6690-U6690)</f>
        <v/>
      </c>
      <c r="AS6690" s="13" t="n"/>
      <c r="AT6690" s="13" t="n"/>
      <c r="AU6690" s="13" t="n"/>
    </row>
    <row r="6691">
      <c r="C6691" s="13" t="n">
        <v>90</v>
      </c>
      <c r="T6691" s="14">
        <f>IF(F6690=24,SUM(D6691:F6880),"")</f>
        <v/>
      </c>
      <c r="U6691" s="14" t="n">
        <v>0</v>
      </c>
      <c r="V6691" s="14">
        <f>IF(T6691="","",T6691-U6691)</f>
        <v/>
      </c>
      <c r="AS6691" s="13" t="n"/>
      <c r="AT6691" s="13" t="n"/>
      <c r="AU6691" s="13" t="n"/>
    </row>
    <row r="6692">
      <c r="C6692" s="13" t="n">
        <v>91</v>
      </c>
      <c r="T6692" s="14">
        <f>IF(F6691=24,SUM(D6692:F6881),"")</f>
        <v/>
      </c>
      <c r="U6692" s="14" t="n">
        <v>0</v>
      </c>
      <c r="V6692" s="14">
        <f>IF(T6692="","",T6692-U6692)</f>
        <v/>
      </c>
      <c r="AS6692" s="13" t="n"/>
      <c r="AT6692" s="13" t="n"/>
      <c r="AU6692" s="13" t="n"/>
    </row>
    <row r="6693">
      <c r="C6693" s="13" t="n">
        <v>92</v>
      </c>
      <c r="T6693" s="14">
        <f>IF(F6692=24,SUM(D6693:F6882),"")</f>
        <v/>
      </c>
      <c r="U6693" s="14" t="n">
        <v>0</v>
      </c>
      <c r="V6693" s="14">
        <f>IF(T6693="","",T6693-U6693)</f>
        <v/>
      </c>
      <c r="AS6693" s="13" t="n"/>
      <c r="AT6693" s="13" t="n"/>
      <c r="AU6693" s="13" t="n"/>
    </row>
    <row r="6694">
      <c r="C6694" s="13" t="n">
        <v>93</v>
      </c>
      <c r="T6694" s="14">
        <f>IF(F6693=24,SUM(D6694:F6883),"")</f>
        <v/>
      </c>
      <c r="U6694" s="14" t="n">
        <v>0</v>
      </c>
      <c r="V6694" s="14">
        <f>IF(T6694="","",T6694-U6694)</f>
        <v/>
      </c>
      <c r="AS6694" s="13" t="n"/>
      <c r="AT6694" s="13" t="n"/>
      <c r="AU6694" s="13" t="n"/>
    </row>
    <row r="6695">
      <c r="C6695" s="13" t="n">
        <v>94</v>
      </c>
      <c r="T6695" s="14">
        <f>IF(F6694=24,SUM(D6695:F6884),"")</f>
        <v/>
      </c>
      <c r="U6695" s="14" t="n">
        <v>0</v>
      </c>
      <c r="V6695" s="14">
        <f>IF(T6695="","",T6695-U6695)</f>
        <v/>
      </c>
      <c r="AS6695" s="13" t="n"/>
      <c r="AT6695" s="13" t="n"/>
      <c r="AU6695" s="13" t="n"/>
    </row>
    <row r="6696">
      <c r="C6696" s="13" t="n">
        <v>95</v>
      </c>
      <c r="T6696" s="14">
        <f>IF(F6695=24,SUM(D6696:F6885),"")</f>
        <v/>
      </c>
      <c r="U6696" s="14" t="n">
        <v>0</v>
      </c>
      <c r="V6696" s="14">
        <f>IF(T6696="","",T6696-U6696)</f>
        <v/>
      </c>
      <c r="AS6696" s="13" t="n"/>
      <c r="AT6696" s="13" t="n"/>
      <c r="AU6696" s="13" t="n"/>
    </row>
    <row r="6697">
      <c r="C6697" s="13" t="n">
        <v>96</v>
      </c>
      <c r="T6697" s="14">
        <f>IF(F6696=24,SUM(D6697:F6886),"")</f>
        <v/>
      </c>
      <c r="U6697" s="14" t="n">
        <v>0</v>
      </c>
      <c r="V6697" s="14">
        <f>IF(T6697="","",T6697-U6697)</f>
        <v/>
      </c>
      <c r="AS6697" s="13" t="n"/>
      <c r="AT6697" s="13" t="n"/>
      <c r="AU6697" s="13" t="n"/>
    </row>
    <row r="6698">
      <c r="C6698" s="13" t="n">
        <v>97</v>
      </c>
      <c r="T6698" s="14">
        <f>IF(F6697=24,SUM(D6698:F6887),"")</f>
        <v/>
      </c>
      <c r="U6698" s="14" t="n">
        <v>0</v>
      </c>
      <c r="V6698" s="14">
        <f>IF(T6698="","",T6698-U6698)</f>
        <v/>
      </c>
      <c r="AS6698" s="13" t="n"/>
      <c r="AT6698" s="13" t="n"/>
      <c r="AU6698" s="13" t="n"/>
    </row>
    <row r="6699">
      <c r="C6699" s="13" t="n">
        <v>98</v>
      </c>
      <c r="T6699" s="14">
        <f>IF(F6698=24,SUM(D6699:F6888),"")</f>
        <v/>
      </c>
      <c r="U6699" s="14" t="n">
        <v>0</v>
      </c>
      <c r="V6699" s="14">
        <f>IF(T6699="","",T6699-U6699)</f>
        <v/>
      </c>
      <c r="AS6699" s="13" t="n"/>
      <c r="AT6699" s="13" t="n"/>
      <c r="AU6699" s="13" t="n"/>
    </row>
    <row r="6700">
      <c r="C6700" s="13" t="n">
        <v>99</v>
      </c>
      <c r="T6700" s="14">
        <f>IF(F6699=24,SUM(D6700:F6889),"")</f>
        <v/>
      </c>
      <c r="U6700" s="14" t="n">
        <v>0</v>
      </c>
      <c r="V6700" s="14">
        <f>IF(T6700="","",T6700-U6700)</f>
        <v/>
      </c>
      <c r="AS6700" s="13" t="n"/>
      <c r="AT6700" s="13" t="n"/>
      <c r="AU6700" s="13" t="n"/>
    </row>
    <row r="6701">
      <c r="C6701" s="13" t="n">
        <v>100</v>
      </c>
      <c r="T6701" s="14">
        <f>IF(F6700=24,SUM(D6701:F6890),"")</f>
        <v/>
      </c>
      <c r="U6701" s="14" t="n">
        <v>0</v>
      </c>
      <c r="V6701" s="14">
        <f>IF(T6701="","",T6701-U6701)</f>
        <v/>
      </c>
      <c r="AS6701" s="13" t="n"/>
      <c r="AT6701" s="13" t="n"/>
      <c r="AU6701" s="13" t="n"/>
    </row>
    <row r="6702">
      <c r="C6702" s="13" t="n">
        <v>101</v>
      </c>
      <c r="T6702" s="14">
        <f>IF(F6701=24,SUM(D6702:F6891),"")</f>
        <v/>
      </c>
      <c r="U6702" s="14" t="n">
        <v>0</v>
      </c>
      <c r="V6702" s="14">
        <f>IF(T6702="","",T6702-U6702)</f>
        <v/>
      </c>
      <c r="AS6702" s="13" t="n"/>
      <c r="AT6702" s="13" t="n"/>
      <c r="AU6702" s="13" t="n"/>
    </row>
    <row r="6703">
      <c r="C6703" s="13" t="n">
        <v>102</v>
      </c>
      <c r="T6703" s="14">
        <f>IF(F6702=24,SUM(D6703:F6892),"")</f>
        <v/>
      </c>
      <c r="U6703" s="14" t="n">
        <v>0</v>
      </c>
      <c r="V6703" s="14">
        <f>IF(T6703="","",T6703-U6703)</f>
        <v/>
      </c>
      <c r="AS6703" s="13" t="n"/>
      <c r="AT6703" s="13" t="n"/>
      <c r="AU6703" s="13" t="n"/>
    </row>
    <row r="6704">
      <c r="C6704" s="13" t="n">
        <v>103</v>
      </c>
      <c r="T6704" s="14">
        <f>IF(F6703=24,SUM(D6704:F6893),"")</f>
        <v/>
      </c>
      <c r="U6704" s="14" t="n">
        <v>0</v>
      </c>
      <c r="V6704" s="14">
        <f>IF(T6704="","",T6704-U6704)</f>
        <v/>
      </c>
      <c r="AS6704" s="13" t="n"/>
      <c r="AT6704" s="13" t="n"/>
      <c r="AU6704" s="13" t="n"/>
    </row>
    <row r="6705">
      <c r="C6705" s="13" t="n">
        <v>104</v>
      </c>
      <c r="T6705" s="14">
        <f>IF(F6704=24,SUM(D6705:F6894),"")</f>
        <v/>
      </c>
      <c r="U6705" s="14" t="n">
        <v>0</v>
      </c>
      <c r="V6705" s="14">
        <f>IF(T6705="","",T6705-U6705)</f>
        <v/>
      </c>
      <c r="AS6705" s="13" t="n"/>
      <c r="AT6705" s="13" t="n"/>
      <c r="AU6705" s="13" t="n"/>
    </row>
    <row r="6706">
      <c r="C6706" s="13" t="n">
        <v>105</v>
      </c>
      <c r="T6706" s="14">
        <f>IF(F6705=24,SUM(D6706:F6895),"")</f>
        <v/>
      </c>
      <c r="U6706" s="14" t="n">
        <v>0</v>
      </c>
      <c r="V6706" s="14">
        <f>IF(T6706="","",T6706-U6706)</f>
        <v/>
      </c>
      <c r="AS6706" s="13" t="n"/>
      <c r="AT6706" s="13" t="n"/>
      <c r="AU6706" s="13" t="n"/>
    </row>
    <row r="6707">
      <c r="C6707" s="13" t="n">
        <v>106</v>
      </c>
      <c r="T6707" s="14">
        <f>IF(F6706=24,SUM(D6707:F6896),"")</f>
        <v/>
      </c>
      <c r="U6707" s="14" t="n">
        <v>0</v>
      </c>
      <c r="V6707" s="14">
        <f>IF(T6707="","",T6707-U6707)</f>
        <v/>
      </c>
      <c r="AS6707" s="13" t="n"/>
      <c r="AT6707" s="13" t="n"/>
      <c r="AU6707" s="13" t="n"/>
    </row>
    <row r="6708">
      <c r="C6708" s="13" t="n">
        <v>107</v>
      </c>
      <c r="T6708" s="14">
        <f>IF(F6707=24,SUM(D6708:F6897),"")</f>
        <v/>
      </c>
      <c r="U6708" s="14" t="n">
        <v>0</v>
      </c>
      <c r="V6708" s="14">
        <f>IF(T6708="","",T6708-U6708)</f>
        <v/>
      </c>
      <c r="AS6708" s="13" t="n"/>
      <c r="AT6708" s="13" t="n"/>
      <c r="AU6708" s="13" t="n"/>
    </row>
    <row r="6709">
      <c r="C6709" s="13" t="n">
        <v>108</v>
      </c>
      <c r="T6709" s="14">
        <f>IF(F6708=24,SUM(D6709:F6898),"")</f>
        <v/>
      </c>
      <c r="U6709" s="14" t="n">
        <v>0</v>
      </c>
      <c r="V6709" s="14">
        <f>IF(T6709="","",T6709-U6709)</f>
        <v/>
      </c>
      <c r="AS6709" s="13" t="n"/>
      <c r="AT6709" s="13" t="n"/>
      <c r="AU6709" s="13" t="n"/>
    </row>
    <row r="6710">
      <c r="C6710" s="13" t="n">
        <v>109</v>
      </c>
      <c r="T6710" s="14">
        <f>IF(F6709=24,SUM(D6710:F6899),"")</f>
        <v/>
      </c>
      <c r="U6710" s="14" t="n">
        <v>0</v>
      </c>
      <c r="V6710" s="14">
        <f>IF(T6710="","",T6710-U6710)</f>
        <v/>
      </c>
      <c r="AS6710" s="13" t="n"/>
      <c r="AT6710" s="13" t="n"/>
      <c r="AU6710" s="13" t="n"/>
    </row>
    <row r="6711">
      <c r="C6711" s="13" t="n">
        <v>110</v>
      </c>
      <c r="T6711" s="14">
        <f>IF(F6710=24,SUM(D6711:F6900),"")</f>
        <v/>
      </c>
      <c r="U6711" s="14" t="n">
        <v>0</v>
      </c>
      <c r="V6711" s="14">
        <f>IF(T6711="","",T6711-U6711)</f>
        <v/>
      </c>
      <c r="AS6711" s="13" t="n"/>
      <c r="AT6711" s="13" t="n"/>
      <c r="AU6711" s="13" t="n"/>
    </row>
    <row r="6712">
      <c r="C6712" s="13" t="n">
        <v>111</v>
      </c>
      <c r="T6712" s="14">
        <f>IF(F6711=24,SUM(D6712:F6901),"")</f>
        <v/>
      </c>
      <c r="U6712" s="14" t="n">
        <v>0</v>
      </c>
      <c r="V6712" s="14">
        <f>IF(T6712="","",T6712-U6712)</f>
        <v/>
      </c>
      <c r="AS6712" s="13" t="n"/>
      <c r="AT6712" s="13" t="n"/>
      <c r="AU6712" s="13" t="n"/>
    </row>
    <row r="6713">
      <c r="C6713" s="13" t="n">
        <v>112</v>
      </c>
      <c r="T6713" s="14">
        <f>IF(F6712=24,SUM(D6713:F6902),"")</f>
        <v/>
      </c>
      <c r="U6713" s="14" t="n">
        <v>0</v>
      </c>
      <c r="V6713" s="14">
        <f>IF(T6713="","",T6713-U6713)</f>
        <v/>
      </c>
      <c r="AS6713" s="13" t="n"/>
      <c r="AT6713" s="13" t="n"/>
      <c r="AU6713" s="13" t="n"/>
    </row>
    <row r="6714">
      <c r="C6714" s="13" t="n">
        <v>113</v>
      </c>
      <c r="T6714" s="14">
        <f>IF(F6713=24,SUM(D6714:F6903),"")</f>
        <v/>
      </c>
      <c r="U6714" s="14" t="n">
        <v>0</v>
      </c>
      <c r="V6714" s="14">
        <f>IF(T6714="","",T6714-U6714)</f>
        <v/>
      </c>
      <c r="AS6714" s="13" t="n"/>
      <c r="AT6714" s="13" t="n"/>
      <c r="AU6714" s="13" t="n"/>
    </row>
    <row r="6715">
      <c r="C6715" s="13" t="n">
        <v>114</v>
      </c>
      <c r="T6715" s="14">
        <f>IF(F6714=24,SUM(D6715:F6904),"")</f>
        <v/>
      </c>
      <c r="U6715" s="14" t="n">
        <v>0</v>
      </c>
      <c r="V6715" s="14">
        <f>IF(T6715="","",T6715-U6715)</f>
        <v/>
      </c>
      <c r="AS6715" s="13" t="n"/>
      <c r="AT6715" s="13" t="n"/>
      <c r="AU6715" s="13" t="n"/>
    </row>
    <row r="6716">
      <c r="C6716" s="13" t="n">
        <v>115</v>
      </c>
      <c r="T6716" s="14">
        <f>IF(F6715=24,SUM(D6716:F6905),"")</f>
        <v/>
      </c>
      <c r="U6716" s="14" t="n">
        <v>0</v>
      </c>
      <c r="V6716" s="14">
        <f>IF(T6716="","",T6716-U6716)</f>
        <v/>
      </c>
      <c r="AS6716" s="13" t="n"/>
      <c r="AT6716" s="13" t="n"/>
      <c r="AU6716" s="13" t="n"/>
    </row>
    <row r="6717">
      <c r="C6717" s="13" t="n">
        <v>116</v>
      </c>
      <c r="T6717" s="14">
        <f>IF(F6716=24,SUM(D6717:F6906),"")</f>
        <v/>
      </c>
      <c r="U6717" s="14" t="n">
        <v>0</v>
      </c>
      <c r="V6717" s="14">
        <f>IF(T6717="","",T6717-U6717)</f>
        <v/>
      </c>
      <c r="AS6717" s="13" t="n"/>
      <c r="AT6717" s="13" t="n"/>
      <c r="AU6717" s="13" t="n"/>
    </row>
    <row r="6718">
      <c r="C6718" s="13" t="n">
        <v>117</v>
      </c>
      <c r="T6718" s="14">
        <f>IF(F6717=24,SUM(D6718:F6907),"")</f>
        <v/>
      </c>
      <c r="U6718" s="14" t="n">
        <v>0</v>
      </c>
      <c r="V6718" s="14">
        <f>IF(T6718="","",T6718-U6718)</f>
        <v/>
      </c>
      <c r="AS6718" s="13" t="n"/>
      <c r="AT6718" s="13" t="n"/>
      <c r="AU6718" s="13" t="n"/>
    </row>
    <row r="6719">
      <c r="C6719" s="13" t="n">
        <v>118</v>
      </c>
      <c r="T6719" s="14">
        <f>IF(F6718=24,SUM(D6719:F6908),"")</f>
        <v/>
      </c>
      <c r="U6719" s="14" t="n">
        <v>0</v>
      </c>
      <c r="V6719" s="14">
        <f>IF(T6719="","",T6719-U6719)</f>
        <v/>
      </c>
      <c r="AS6719" s="13" t="n"/>
      <c r="AT6719" s="13" t="n"/>
      <c r="AU6719" s="13" t="n"/>
    </row>
    <row r="6720">
      <c r="C6720" s="13" t="n">
        <v>119</v>
      </c>
      <c r="T6720" s="14">
        <f>IF(F6719=24,SUM(D6720:F6909),"")</f>
        <v/>
      </c>
      <c r="U6720" s="14" t="n">
        <v>0</v>
      </c>
      <c r="V6720" s="14">
        <f>IF(T6720="","",T6720-U6720)</f>
        <v/>
      </c>
      <c r="AS6720" s="13" t="n"/>
      <c r="AT6720" s="13" t="n"/>
      <c r="AU6720" s="13" t="n"/>
    </row>
    <row r="6721">
      <c r="C6721" s="13" t="n">
        <v>120</v>
      </c>
      <c r="T6721" s="14">
        <f>IF(F6720=24,SUM(D6721:F6910),"")</f>
        <v/>
      </c>
      <c r="U6721" s="14" t="n">
        <v>0</v>
      </c>
      <c r="V6721" s="14">
        <f>IF(T6721="","",T6721-U6721)</f>
        <v/>
      </c>
      <c r="AS6721" s="13" t="n"/>
      <c r="AT6721" s="13" t="n"/>
      <c r="AU6721" s="13" t="n"/>
    </row>
    <row r="6722">
      <c r="C6722" s="13" t="n">
        <v>121</v>
      </c>
      <c r="T6722" s="14">
        <f>IF(F6721=24,SUM(D6722:F6911),"")</f>
        <v/>
      </c>
      <c r="U6722" s="14" t="n">
        <v>0</v>
      </c>
      <c r="V6722" s="14">
        <f>IF(T6722="","",T6722-U6722)</f>
        <v/>
      </c>
      <c r="AS6722" s="13" t="n"/>
      <c r="AT6722" s="13" t="n"/>
      <c r="AU6722" s="13" t="n"/>
    </row>
    <row r="6723">
      <c r="C6723" s="13" t="n">
        <v>122</v>
      </c>
      <c r="T6723" s="14">
        <f>IF(F6722=24,SUM(D6723:F6912),"")</f>
        <v/>
      </c>
      <c r="U6723" s="14" t="n">
        <v>0</v>
      </c>
      <c r="V6723" s="14">
        <f>IF(T6723="","",T6723-U6723)</f>
        <v/>
      </c>
      <c r="AS6723" s="13" t="n"/>
      <c r="AT6723" s="13" t="n"/>
      <c r="AU6723" s="13" t="n"/>
    </row>
    <row r="6724">
      <c r="C6724" s="13" t="n">
        <v>123</v>
      </c>
      <c r="T6724" s="14">
        <f>IF(F6723=24,SUM(D6724:F6913),"")</f>
        <v/>
      </c>
      <c r="U6724" s="14" t="n">
        <v>0</v>
      </c>
      <c r="V6724" s="14">
        <f>IF(T6724="","",T6724-U6724)</f>
        <v/>
      </c>
      <c r="AS6724" s="13" t="n"/>
      <c r="AT6724" s="13" t="n"/>
      <c r="AU6724" s="13" t="n"/>
    </row>
    <row r="6725">
      <c r="C6725" s="13" t="n">
        <v>124</v>
      </c>
      <c r="T6725" s="14">
        <f>IF(F6724=24,SUM(D6725:F6914),"")</f>
        <v/>
      </c>
      <c r="U6725" s="14" t="n">
        <v>0</v>
      </c>
      <c r="V6725" s="14">
        <f>IF(T6725="","",T6725-U6725)</f>
        <v/>
      </c>
      <c r="AS6725" s="13" t="n"/>
      <c r="AT6725" s="13" t="n"/>
      <c r="AU6725" s="13" t="n"/>
    </row>
    <row r="6726">
      <c r="C6726" s="13" t="n">
        <v>125</v>
      </c>
      <c r="T6726" s="14">
        <f>IF(F6725=24,SUM(D6726:F6915),"")</f>
        <v/>
      </c>
      <c r="U6726" s="14" t="n">
        <v>0</v>
      </c>
      <c r="V6726" s="14">
        <f>IF(T6726="","",T6726-U6726)</f>
        <v/>
      </c>
      <c r="AS6726" s="13" t="n"/>
      <c r="AT6726" s="13" t="n"/>
      <c r="AU6726" s="13" t="n"/>
    </row>
    <row r="6727">
      <c r="C6727" s="13" t="n">
        <v>126</v>
      </c>
      <c r="T6727" s="14">
        <f>IF(F6726=24,SUM(D6727:F6916),"")</f>
        <v/>
      </c>
      <c r="U6727" s="14" t="n">
        <v>0</v>
      </c>
      <c r="V6727" s="14">
        <f>IF(T6727="","",T6727-U6727)</f>
        <v/>
      </c>
      <c r="AS6727" s="13" t="n"/>
      <c r="AT6727" s="13" t="n"/>
      <c r="AU6727" s="13" t="n"/>
    </row>
    <row r="6728">
      <c r="C6728" s="13" t="n">
        <v>127</v>
      </c>
      <c r="T6728" s="14">
        <f>IF(F6727=24,SUM(D6728:F6917),"")</f>
        <v/>
      </c>
      <c r="U6728" s="14" t="n">
        <v>0</v>
      </c>
      <c r="V6728" s="14">
        <f>IF(T6728="","",T6728-U6728)</f>
        <v/>
      </c>
      <c r="AS6728" s="13" t="n"/>
      <c r="AT6728" s="13" t="n"/>
      <c r="AU6728" s="13" t="n"/>
    </row>
    <row r="6729">
      <c r="C6729" s="13" t="n">
        <v>128</v>
      </c>
      <c r="T6729" s="14">
        <f>IF(F6728=24,SUM(D6729:F6918),"")</f>
        <v/>
      </c>
      <c r="U6729" s="14" t="n">
        <v>0</v>
      </c>
      <c r="V6729" s="14">
        <f>IF(T6729="","",T6729-U6729)</f>
        <v/>
      </c>
      <c r="AS6729" s="13" t="n"/>
      <c r="AT6729" s="13" t="n"/>
      <c r="AU6729" s="13" t="n"/>
    </row>
    <row r="6730">
      <c r="C6730" s="13" t="n">
        <v>129</v>
      </c>
      <c r="T6730" s="14">
        <f>IF(F6729=24,SUM(D6730:F6919),"")</f>
        <v/>
      </c>
      <c r="U6730" s="14" t="n">
        <v>0</v>
      </c>
      <c r="V6730" s="14">
        <f>IF(T6730="","",T6730-U6730)</f>
        <v/>
      </c>
      <c r="AS6730" s="13" t="n"/>
      <c r="AT6730" s="13" t="n"/>
      <c r="AU6730" s="13" t="n"/>
    </row>
    <row r="6731">
      <c r="C6731" s="13" t="n">
        <v>130</v>
      </c>
      <c r="T6731" s="14">
        <f>IF(F6730=24,SUM(D6731:F6920),"")</f>
        <v/>
      </c>
      <c r="U6731" s="14" t="n">
        <v>0</v>
      </c>
      <c r="V6731" s="14">
        <f>IF(T6731="","",T6731-U6731)</f>
        <v/>
      </c>
      <c r="AS6731" s="13" t="n"/>
      <c r="AT6731" s="13" t="n"/>
      <c r="AU6731" s="13" t="n"/>
    </row>
    <row r="6732">
      <c r="C6732" s="13" t="n">
        <v>131</v>
      </c>
      <c r="T6732" s="14">
        <f>IF(F6731=24,SUM(D6732:F6921),"")</f>
        <v/>
      </c>
      <c r="U6732" s="14" t="n">
        <v>0</v>
      </c>
      <c r="V6732" s="14">
        <f>IF(T6732="","",T6732-U6732)</f>
        <v/>
      </c>
      <c r="AS6732" s="13" t="n"/>
      <c r="AT6732" s="13" t="n"/>
      <c r="AU6732" s="13" t="n"/>
    </row>
    <row r="6733">
      <c r="C6733" s="13" t="n">
        <v>132</v>
      </c>
      <c r="T6733" s="14">
        <f>IF(F6732=24,SUM(D6733:F6922),"")</f>
        <v/>
      </c>
      <c r="U6733" s="14" t="n">
        <v>0</v>
      </c>
      <c r="V6733" s="14">
        <f>IF(T6733="","",T6733-U6733)</f>
        <v/>
      </c>
      <c r="AS6733" s="13" t="n"/>
      <c r="AT6733" s="13" t="n"/>
      <c r="AU6733" s="13" t="n"/>
    </row>
    <row r="6734">
      <c r="C6734" s="13" t="n">
        <v>133</v>
      </c>
      <c r="T6734" s="14">
        <f>IF(F6733=24,SUM(D6734:F6923),"")</f>
        <v/>
      </c>
      <c r="U6734" s="14" t="n">
        <v>0</v>
      </c>
      <c r="V6734" s="14">
        <f>IF(T6734="","",T6734-U6734)</f>
        <v/>
      </c>
      <c r="AS6734" s="13" t="n"/>
      <c r="AT6734" s="13" t="n"/>
      <c r="AU6734" s="13" t="n"/>
    </row>
    <row r="6735">
      <c r="C6735" s="13" t="n">
        <v>134</v>
      </c>
      <c r="T6735" s="14">
        <f>IF(F6734=24,SUM(D6735:F6924),"")</f>
        <v/>
      </c>
      <c r="U6735" s="14" t="n">
        <v>0</v>
      </c>
      <c r="V6735" s="14">
        <f>IF(T6735="","",T6735-U6735)</f>
        <v/>
      </c>
      <c r="AS6735" s="13" t="n"/>
      <c r="AT6735" s="13" t="n"/>
      <c r="AU6735" s="13" t="n"/>
    </row>
    <row r="6736">
      <c r="C6736" s="13" t="n">
        <v>135</v>
      </c>
      <c r="T6736" s="14">
        <f>IF(F6735=24,SUM(D6736:F6925),"")</f>
        <v/>
      </c>
      <c r="U6736" s="14" t="n">
        <v>0</v>
      </c>
      <c r="V6736" s="14">
        <f>IF(T6736="","",T6736-U6736)</f>
        <v/>
      </c>
      <c r="AS6736" s="13" t="n"/>
      <c r="AT6736" s="13" t="n"/>
      <c r="AU6736" s="13" t="n"/>
    </row>
    <row r="6737">
      <c r="C6737" s="13" t="n">
        <v>136</v>
      </c>
      <c r="T6737" s="14">
        <f>IF(F6736=24,SUM(D6737:F6926),"")</f>
        <v/>
      </c>
      <c r="U6737" s="14" t="n">
        <v>0</v>
      </c>
      <c r="V6737" s="14">
        <f>IF(T6737="","",T6737-U6737)</f>
        <v/>
      </c>
      <c r="AS6737" s="13" t="n"/>
      <c r="AT6737" s="13" t="n"/>
      <c r="AU6737" s="13" t="n"/>
    </row>
    <row r="6738">
      <c r="C6738" s="13" t="n">
        <v>137</v>
      </c>
      <c r="T6738" s="14">
        <f>IF(F6737=24,SUM(D6738:F6927),"")</f>
        <v/>
      </c>
      <c r="U6738" s="14" t="n">
        <v>0</v>
      </c>
      <c r="V6738" s="14">
        <f>IF(T6738="","",T6738-U6738)</f>
        <v/>
      </c>
      <c r="AS6738" s="13" t="n"/>
      <c r="AT6738" s="13" t="n"/>
      <c r="AU6738" s="13" t="n"/>
    </row>
    <row r="6739">
      <c r="C6739" s="13" t="n">
        <v>138</v>
      </c>
      <c r="T6739" s="14">
        <f>IF(F6738=24,SUM(D6739:F6928),"")</f>
        <v/>
      </c>
      <c r="U6739" s="14" t="n">
        <v>0</v>
      </c>
      <c r="V6739" s="14">
        <f>IF(T6739="","",T6739-U6739)</f>
        <v/>
      </c>
      <c r="AS6739" s="13" t="n"/>
      <c r="AT6739" s="13" t="n"/>
      <c r="AU6739" s="13" t="n"/>
    </row>
    <row r="6740">
      <c r="C6740" s="13" t="n">
        <v>139</v>
      </c>
      <c r="T6740" s="14">
        <f>IF(F6739=24,SUM(D6740:F6929),"")</f>
        <v/>
      </c>
      <c r="U6740" s="14" t="n">
        <v>0</v>
      </c>
      <c r="V6740" s="14">
        <f>IF(T6740="","",T6740-U6740)</f>
        <v/>
      </c>
      <c r="AS6740" s="13" t="n"/>
      <c r="AT6740" s="13" t="n"/>
      <c r="AU6740" s="13" t="n"/>
    </row>
    <row r="6741">
      <c r="C6741" s="13" t="n">
        <v>140</v>
      </c>
      <c r="T6741" s="14">
        <f>IF(F6740=24,SUM(D6741:F6930),"")</f>
        <v/>
      </c>
      <c r="U6741" s="14" t="n">
        <v>0</v>
      </c>
      <c r="V6741" s="14">
        <f>IF(T6741="","",T6741-U6741)</f>
        <v/>
      </c>
      <c r="AS6741" s="13" t="n"/>
      <c r="AT6741" s="13" t="n"/>
      <c r="AU6741" s="13" t="n"/>
    </row>
    <row r="6742">
      <c r="C6742" s="13" t="n">
        <v>141</v>
      </c>
      <c r="T6742" s="14">
        <f>IF(F6741=24,SUM(D6742:F6931),"")</f>
        <v/>
      </c>
      <c r="U6742" s="14" t="n">
        <v>0</v>
      </c>
      <c r="V6742" s="14">
        <f>IF(T6742="","",T6742-U6742)</f>
        <v/>
      </c>
      <c r="AS6742" s="13" t="n"/>
      <c r="AT6742" s="13" t="n"/>
      <c r="AU6742" s="13" t="n"/>
    </row>
    <row r="6743">
      <c r="C6743" s="13" t="n">
        <v>142</v>
      </c>
      <c r="T6743" s="14">
        <f>IF(F6742=24,SUM(D6743:F6932),"")</f>
        <v/>
      </c>
      <c r="U6743" s="14" t="n">
        <v>0</v>
      </c>
      <c r="V6743" s="14">
        <f>IF(T6743="","",T6743-U6743)</f>
        <v/>
      </c>
      <c r="AS6743" s="13" t="n"/>
      <c r="AT6743" s="13" t="n"/>
      <c r="AU6743" s="13" t="n"/>
    </row>
    <row r="6744">
      <c r="C6744" s="13" t="n">
        <v>143</v>
      </c>
      <c r="T6744" s="14">
        <f>IF(F6743=24,SUM(D6744:F6933),"")</f>
        <v/>
      </c>
      <c r="U6744" s="14" t="n">
        <v>0</v>
      </c>
      <c r="V6744" s="14">
        <f>IF(T6744="","",T6744-U6744)</f>
        <v/>
      </c>
      <c r="AS6744" s="13" t="n"/>
      <c r="AT6744" s="13" t="n"/>
      <c r="AU6744" s="13" t="n"/>
    </row>
    <row r="6745">
      <c r="C6745" s="13" t="n">
        <v>144</v>
      </c>
      <c r="T6745" s="14">
        <f>IF(F6744=24,SUM(D6745:F6934),"")</f>
        <v/>
      </c>
      <c r="U6745" s="14" t="n">
        <v>0</v>
      </c>
      <c r="V6745" s="14">
        <f>IF(T6745="","",T6745-U6745)</f>
        <v/>
      </c>
      <c r="AS6745" s="13" t="n"/>
      <c r="AT6745" s="13" t="n"/>
      <c r="AU6745" s="13" t="n"/>
    </row>
    <row r="6746">
      <c r="C6746" s="13" t="n">
        <v>145</v>
      </c>
      <c r="T6746" s="14">
        <f>IF(F6745=24,SUM(D6746:F6935),"")</f>
        <v/>
      </c>
      <c r="U6746" s="14" t="n">
        <v>0</v>
      </c>
      <c r="V6746" s="14">
        <f>IF(T6746="","",T6746-U6746)</f>
        <v/>
      </c>
      <c r="AS6746" s="13" t="n"/>
      <c r="AT6746" s="13" t="n"/>
      <c r="AU6746" s="13" t="n"/>
    </row>
    <row r="6747">
      <c r="C6747" s="13" t="n">
        <v>146</v>
      </c>
      <c r="T6747" s="14">
        <f>IF(F6746=24,SUM(D6747:F6936),"")</f>
        <v/>
      </c>
      <c r="U6747" s="14" t="n">
        <v>0</v>
      </c>
      <c r="V6747" s="14">
        <f>IF(T6747="","",T6747-U6747)</f>
        <v/>
      </c>
      <c r="AS6747" s="13" t="n"/>
      <c r="AT6747" s="13" t="n"/>
      <c r="AU6747" s="13" t="n"/>
    </row>
    <row r="6748">
      <c r="C6748" s="13" t="n">
        <v>147</v>
      </c>
      <c r="T6748" s="14">
        <f>IF(F6747=24,SUM(D6748:F6937),"")</f>
        <v/>
      </c>
      <c r="U6748" s="14" t="n">
        <v>0</v>
      </c>
      <c r="V6748" s="14">
        <f>IF(T6748="","",T6748-U6748)</f>
        <v/>
      </c>
      <c r="AS6748" s="13" t="n"/>
      <c r="AT6748" s="13" t="n"/>
      <c r="AU6748" s="13" t="n"/>
    </row>
    <row r="6749">
      <c r="C6749" s="13" t="n">
        <v>148</v>
      </c>
      <c r="T6749" s="14">
        <f>IF(F6748=24,SUM(D6749:F6938),"")</f>
        <v/>
      </c>
      <c r="U6749" s="14" t="n">
        <v>0</v>
      </c>
      <c r="V6749" s="14">
        <f>IF(T6749="","",T6749-U6749)</f>
        <v/>
      </c>
      <c r="AS6749" s="13" t="n"/>
      <c r="AT6749" s="13" t="n"/>
      <c r="AU6749" s="13" t="n"/>
    </row>
    <row r="6750">
      <c r="C6750" s="13" t="n">
        <v>149</v>
      </c>
      <c r="T6750" s="14">
        <f>IF(F6749=24,SUM(D6750:F6939),"")</f>
        <v/>
      </c>
      <c r="U6750" s="14" t="n">
        <v>0</v>
      </c>
      <c r="V6750" s="14">
        <f>IF(T6750="","",T6750-U6750)</f>
        <v/>
      </c>
      <c r="AS6750" s="13" t="n"/>
      <c r="AT6750" s="13" t="n"/>
      <c r="AU6750" s="13" t="n"/>
    </row>
    <row r="6751">
      <c r="C6751" s="13" t="n">
        <v>150</v>
      </c>
      <c r="T6751" s="14">
        <f>IF(F6750=24,SUM(D6751:F6940),"")</f>
        <v/>
      </c>
      <c r="U6751" s="14" t="n">
        <v>0</v>
      </c>
      <c r="V6751" s="14">
        <f>IF(T6751="","",T6751-U6751)</f>
        <v/>
      </c>
      <c r="AS6751" s="13" t="n"/>
      <c r="AT6751" s="13" t="n"/>
      <c r="AU6751" s="13" t="n"/>
    </row>
    <row r="6752">
      <c r="C6752" s="13" t="n">
        <v>151</v>
      </c>
      <c r="T6752" s="14">
        <f>IF(F6751=24,SUM(D6752:F6941),"")</f>
        <v/>
      </c>
      <c r="U6752" s="14" t="n">
        <v>0</v>
      </c>
      <c r="V6752" s="14">
        <f>IF(T6752="","",T6752-U6752)</f>
        <v/>
      </c>
      <c r="AS6752" s="13" t="n"/>
      <c r="AT6752" s="13" t="n"/>
      <c r="AU6752" s="13" t="n"/>
    </row>
    <row r="6753">
      <c r="C6753" s="13" t="n">
        <v>152</v>
      </c>
      <c r="T6753" s="14">
        <f>IF(F6752=24,SUM(D6753:F6942),"")</f>
        <v/>
      </c>
      <c r="U6753" s="14" t="n">
        <v>0</v>
      </c>
      <c r="V6753" s="14">
        <f>IF(T6753="","",T6753-U6753)</f>
        <v/>
      </c>
      <c r="AS6753" s="13" t="n"/>
      <c r="AT6753" s="13" t="n"/>
      <c r="AU6753" s="13" t="n"/>
    </row>
    <row r="6754">
      <c r="C6754" s="13" t="n">
        <v>153</v>
      </c>
      <c r="T6754" s="14">
        <f>IF(F6753=24,SUM(D6754:F6943),"")</f>
        <v/>
      </c>
      <c r="U6754" s="14" t="n">
        <v>0</v>
      </c>
      <c r="V6754" s="14">
        <f>IF(T6754="","",T6754-U6754)</f>
        <v/>
      </c>
      <c r="AS6754" s="13" t="n"/>
      <c r="AT6754" s="13" t="n"/>
      <c r="AU6754" s="13" t="n"/>
    </row>
    <row r="6755">
      <c r="C6755" s="13" t="n">
        <v>154</v>
      </c>
      <c r="T6755" s="14">
        <f>IF(F6754=24,SUM(D6755:F6944),"")</f>
        <v/>
      </c>
      <c r="U6755" s="14" t="n">
        <v>0</v>
      </c>
      <c r="V6755" s="14">
        <f>IF(T6755="","",T6755-U6755)</f>
        <v/>
      </c>
      <c r="AS6755" s="13" t="n"/>
      <c r="AT6755" s="13" t="n"/>
      <c r="AU6755" s="13" t="n"/>
    </row>
    <row r="6756">
      <c r="C6756" s="13" t="n">
        <v>155</v>
      </c>
      <c r="T6756" s="14">
        <f>IF(F6755=24,SUM(D6756:F6945),"")</f>
        <v/>
      </c>
      <c r="U6756" s="14" t="n">
        <v>0</v>
      </c>
      <c r="V6756" s="14">
        <f>IF(T6756="","",T6756-U6756)</f>
        <v/>
      </c>
      <c r="AS6756" s="13" t="n"/>
      <c r="AT6756" s="13" t="n"/>
      <c r="AU6756" s="13" t="n"/>
    </row>
    <row r="6757">
      <c r="C6757" s="13" t="n">
        <v>156</v>
      </c>
      <c r="T6757" s="14">
        <f>IF(F6756=24,SUM(D6757:F6946),"")</f>
        <v/>
      </c>
      <c r="U6757" s="14" t="n">
        <v>0</v>
      </c>
      <c r="V6757" s="14">
        <f>IF(T6757="","",T6757-U6757)</f>
        <v/>
      </c>
      <c r="AS6757" s="13" t="n"/>
      <c r="AT6757" s="13" t="n"/>
      <c r="AU6757" s="13" t="n"/>
    </row>
    <row r="6758">
      <c r="C6758" s="13" t="n">
        <v>157</v>
      </c>
      <c r="T6758" s="14">
        <f>IF(F6757=24,SUM(D6758:F6947),"")</f>
        <v/>
      </c>
      <c r="U6758" s="14" t="n">
        <v>0</v>
      </c>
      <c r="V6758" s="14">
        <f>IF(T6758="","",T6758-U6758)</f>
        <v/>
      </c>
      <c r="AS6758" s="13" t="n"/>
      <c r="AT6758" s="13" t="n"/>
      <c r="AU6758" s="13" t="n"/>
    </row>
    <row r="6759">
      <c r="C6759" s="13" t="n">
        <v>158</v>
      </c>
      <c r="T6759" s="14">
        <f>IF(F6758=24,SUM(D6759:F6948),"")</f>
        <v/>
      </c>
      <c r="U6759" s="14" t="n">
        <v>0</v>
      </c>
      <c r="V6759" s="14">
        <f>IF(T6759="","",T6759-U6759)</f>
        <v/>
      </c>
      <c r="AS6759" s="13" t="n"/>
      <c r="AT6759" s="13" t="n"/>
      <c r="AU6759" s="13" t="n"/>
    </row>
    <row r="6760">
      <c r="C6760" s="13" t="n">
        <v>159</v>
      </c>
      <c r="T6760" s="14">
        <f>IF(F6759=24,SUM(D6760:F6949),"")</f>
        <v/>
      </c>
      <c r="U6760" s="14" t="n">
        <v>0</v>
      </c>
      <c r="V6760" s="14">
        <f>IF(T6760="","",T6760-U6760)</f>
        <v/>
      </c>
      <c r="AS6760" s="13" t="n"/>
      <c r="AT6760" s="13" t="n"/>
      <c r="AU6760" s="13" t="n"/>
    </row>
    <row r="6761">
      <c r="C6761" s="13" t="n">
        <v>160</v>
      </c>
      <c r="T6761" s="14">
        <f>IF(F6760=24,SUM(D6761:F6950),"")</f>
        <v/>
      </c>
      <c r="U6761" s="14" t="n">
        <v>0</v>
      </c>
      <c r="V6761" s="14">
        <f>IF(T6761="","",T6761-U6761)</f>
        <v/>
      </c>
      <c r="AS6761" s="13" t="n"/>
      <c r="AT6761" s="13" t="n"/>
      <c r="AU6761" s="13" t="n"/>
    </row>
    <row r="6762">
      <c r="C6762" s="13" t="n">
        <v>161</v>
      </c>
      <c r="T6762" s="14">
        <f>IF(F6761=24,SUM(D6762:F6951),"")</f>
        <v/>
      </c>
      <c r="U6762" s="14" t="n">
        <v>0</v>
      </c>
      <c r="V6762" s="14">
        <f>IF(T6762="","",T6762-U6762)</f>
        <v/>
      </c>
      <c r="AS6762" s="13" t="n"/>
      <c r="AT6762" s="13" t="n"/>
      <c r="AU6762" s="13" t="n"/>
    </row>
    <row r="6763">
      <c r="C6763" s="13" t="n">
        <v>162</v>
      </c>
      <c r="T6763" s="14">
        <f>IF(F6762=24,SUM(D6763:F6952),"")</f>
        <v/>
      </c>
      <c r="U6763" s="14" t="n">
        <v>0</v>
      </c>
      <c r="V6763" s="14">
        <f>IF(T6763="","",T6763-U6763)</f>
        <v/>
      </c>
      <c r="AS6763" s="13" t="n"/>
      <c r="AT6763" s="13" t="n"/>
      <c r="AU6763" s="13" t="n"/>
    </row>
    <row r="6764">
      <c r="C6764" s="13" t="n">
        <v>163</v>
      </c>
      <c r="T6764" s="14">
        <f>IF(F6763=24,SUM(D6764:F6953),"")</f>
        <v/>
      </c>
      <c r="U6764" s="14" t="n">
        <v>0</v>
      </c>
      <c r="V6764" s="14">
        <f>IF(T6764="","",T6764-U6764)</f>
        <v/>
      </c>
      <c r="AS6764" s="13" t="n"/>
      <c r="AT6764" s="13" t="n"/>
      <c r="AU6764" s="13" t="n"/>
    </row>
    <row r="6765">
      <c r="C6765" s="13" t="n">
        <v>164</v>
      </c>
      <c r="T6765" s="14">
        <f>IF(F6764=24,SUM(D6765:F6954),"")</f>
        <v/>
      </c>
      <c r="U6765" s="14" t="n">
        <v>0</v>
      </c>
      <c r="V6765" s="14">
        <f>IF(T6765="","",T6765-U6765)</f>
        <v/>
      </c>
      <c r="AS6765" s="13" t="n"/>
      <c r="AT6765" s="13" t="n"/>
      <c r="AU6765" s="13" t="n"/>
    </row>
    <row r="6766">
      <c r="C6766" s="13" t="n">
        <v>165</v>
      </c>
      <c r="T6766" s="14">
        <f>IF(F6765=24,SUM(D6766:F6955),"")</f>
        <v/>
      </c>
      <c r="U6766" s="14" t="n">
        <v>0</v>
      </c>
      <c r="V6766" s="14">
        <f>IF(T6766="","",T6766-U6766)</f>
        <v/>
      </c>
      <c r="AS6766" s="13" t="n"/>
      <c r="AT6766" s="13" t="n"/>
      <c r="AU6766" s="13" t="n"/>
    </row>
    <row r="6767">
      <c r="C6767" s="13" t="n">
        <v>166</v>
      </c>
      <c r="T6767" s="14">
        <f>IF(F6766=24,SUM(D6767:F6956),"")</f>
        <v/>
      </c>
      <c r="U6767" s="14" t="n">
        <v>0</v>
      </c>
      <c r="V6767" s="14">
        <f>IF(T6767="","",T6767-U6767)</f>
        <v/>
      </c>
      <c r="AS6767" s="13" t="n"/>
      <c r="AT6767" s="13" t="n"/>
      <c r="AU6767" s="13" t="n"/>
    </row>
    <row r="6768">
      <c r="C6768" s="13" t="n">
        <v>167</v>
      </c>
      <c r="T6768" s="14">
        <f>IF(F6767=24,SUM(D6768:F6957),"")</f>
        <v/>
      </c>
      <c r="U6768" s="14" t="n">
        <v>0</v>
      </c>
      <c r="V6768" s="14">
        <f>IF(T6768="","",T6768-U6768)</f>
        <v/>
      </c>
      <c r="AS6768" s="13" t="n"/>
      <c r="AT6768" s="13" t="n"/>
      <c r="AU6768" s="13" t="n"/>
    </row>
    <row r="6769">
      <c r="C6769" s="13" t="n">
        <v>168</v>
      </c>
      <c r="T6769" s="14">
        <f>IF(F6768=24,SUM(D6769:F6958),"")</f>
        <v/>
      </c>
      <c r="U6769" s="14" t="n">
        <v>0</v>
      </c>
      <c r="V6769" s="14">
        <f>IF(T6769="","",T6769-U6769)</f>
        <v/>
      </c>
      <c r="AS6769" s="13" t="n"/>
      <c r="AT6769" s="13" t="n"/>
      <c r="AU6769" s="13" t="n"/>
    </row>
    <row r="6770">
      <c r="C6770" s="13" t="n">
        <v>169</v>
      </c>
      <c r="T6770" s="14">
        <f>IF(F6769=24,SUM(D6770:F6959),"")</f>
        <v/>
      </c>
      <c r="U6770" s="14" t="n">
        <v>0</v>
      </c>
      <c r="V6770" s="14">
        <f>IF(T6770="","",T6770-U6770)</f>
        <v/>
      </c>
      <c r="AS6770" s="13" t="n"/>
      <c r="AT6770" s="13" t="n"/>
      <c r="AU6770" s="13" t="n"/>
    </row>
    <row r="6771">
      <c r="C6771" s="13" t="n">
        <v>170</v>
      </c>
      <c r="T6771" s="14">
        <f>IF(F6770=24,SUM(D6771:F6960),"")</f>
        <v/>
      </c>
      <c r="U6771" s="14" t="n">
        <v>0</v>
      </c>
      <c r="V6771" s="14">
        <f>IF(T6771="","",T6771-U6771)</f>
        <v/>
      </c>
      <c r="AS6771" s="13" t="n"/>
      <c r="AT6771" s="13" t="n"/>
      <c r="AU6771" s="13" t="n"/>
    </row>
    <row r="6772">
      <c r="C6772" s="13" t="n">
        <v>171</v>
      </c>
      <c r="T6772" s="14">
        <f>IF(F6771=24,SUM(D6772:F6961),"")</f>
        <v/>
      </c>
      <c r="U6772" s="14" t="n">
        <v>0</v>
      </c>
      <c r="V6772" s="14">
        <f>IF(T6772="","",T6772-U6772)</f>
        <v/>
      </c>
      <c r="AS6772" s="13" t="n"/>
      <c r="AT6772" s="13" t="n"/>
      <c r="AU6772" s="13" t="n"/>
    </row>
    <row r="6773">
      <c r="C6773" s="13" t="n">
        <v>172</v>
      </c>
      <c r="T6773" s="14">
        <f>IF(F6772=24,SUM(D6773:F6962),"")</f>
        <v/>
      </c>
      <c r="U6773" s="14" t="n">
        <v>0</v>
      </c>
      <c r="V6773" s="14">
        <f>IF(T6773="","",T6773-U6773)</f>
        <v/>
      </c>
      <c r="AS6773" s="13" t="n"/>
      <c r="AT6773" s="13" t="n"/>
      <c r="AU6773" s="13" t="n"/>
    </row>
    <row r="6774">
      <c r="C6774" s="13" t="n">
        <v>173</v>
      </c>
      <c r="T6774" s="14">
        <f>IF(F6773=24,SUM(D6774:F6963),"")</f>
        <v/>
      </c>
      <c r="U6774" s="14" t="n">
        <v>0</v>
      </c>
      <c r="V6774" s="14">
        <f>IF(T6774="","",T6774-U6774)</f>
        <v/>
      </c>
      <c r="AS6774" s="13" t="n"/>
      <c r="AT6774" s="13" t="n"/>
      <c r="AU6774" s="13" t="n"/>
    </row>
    <row r="6775">
      <c r="C6775" s="13" t="n">
        <v>174</v>
      </c>
      <c r="T6775" s="14">
        <f>IF(F6774=24,SUM(D6775:F6964),"")</f>
        <v/>
      </c>
      <c r="U6775" s="14" t="n">
        <v>0</v>
      </c>
      <c r="V6775" s="14">
        <f>IF(T6775="","",T6775-U6775)</f>
        <v/>
      </c>
      <c r="AS6775" s="13" t="n"/>
      <c r="AT6775" s="13" t="n"/>
      <c r="AU6775" s="13" t="n"/>
    </row>
    <row r="6776">
      <c r="C6776" s="13" t="n">
        <v>175</v>
      </c>
      <c r="T6776" s="14">
        <f>IF(F6775=24,SUM(D6776:F6965),"")</f>
        <v/>
      </c>
      <c r="U6776" s="14" t="n">
        <v>0</v>
      </c>
      <c r="V6776" s="14">
        <f>IF(T6776="","",T6776-U6776)</f>
        <v/>
      </c>
      <c r="AS6776" s="13" t="n"/>
      <c r="AT6776" s="13" t="n"/>
      <c r="AU6776" s="13" t="n"/>
    </row>
    <row r="6777">
      <c r="C6777" s="13" t="n">
        <v>176</v>
      </c>
      <c r="T6777" s="14">
        <f>IF(F6776=24,SUM(D6777:F6966),"")</f>
        <v/>
      </c>
      <c r="U6777" s="14" t="n">
        <v>0</v>
      </c>
      <c r="V6777" s="14">
        <f>IF(T6777="","",T6777-U6777)</f>
        <v/>
      </c>
      <c r="AS6777" s="13" t="n"/>
      <c r="AT6777" s="13" t="n"/>
      <c r="AU6777" s="13" t="n"/>
    </row>
    <row r="6778">
      <c r="C6778" s="13" t="n">
        <v>177</v>
      </c>
      <c r="T6778" s="14">
        <f>IF(F6777=24,SUM(D6778:F6967),"")</f>
        <v/>
      </c>
      <c r="U6778" s="14" t="n">
        <v>0</v>
      </c>
      <c r="V6778" s="14">
        <f>IF(T6778="","",T6778-U6778)</f>
        <v/>
      </c>
      <c r="AS6778" s="13" t="n"/>
      <c r="AT6778" s="13" t="n"/>
      <c r="AU6778" s="13" t="n"/>
    </row>
    <row r="6779">
      <c r="C6779" s="13" t="n">
        <v>178</v>
      </c>
      <c r="T6779" s="14">
        <f>IF(F6778=24,SUM(D6779:F6968),"")</f>
        <v/>
      </c>
      <c r="U6779" s="14" t="n">
        <v>0</v>
      </c>
      <c r="V6779" s="14">
        <f>IF(T6779="","",T6779-U6779)</f>
        <v/>
      </c>
      <c r="AS6779" s="13" t="n"/>
      <c r="AT6779" s="13" t="n"/>
      <c r="AU6779" s="13" t="n"/>
    </row>
    <row r="6780">
      <c r="C6780" s="13" t="n">
        <v>179</v>
      </c>
      <c r="T6780" s="14">
        <f>IF(F6779=24,SUM(D6780:F6969),"")</f>
        <v/>
      </c>
      <c r="U6780" s="14" t="n">
        <v>0</v>
      </c>
      <c r="V6780" s="14">
        <f>IF(T6780="","",T6780-U6780)</f>
        <v/>
      </c>
      <c r="AS6780" s="13" t="n"/>
      <c r="AT6780" s="13" t="n"/>
      <c r="AU6780" s="13" t="n"/>
    </row>
    <row r="6781">
      <c r="C6781" s="13" t="n">
        <v>180</v>
      </c>
      <c r="T6781" s="14">
        <f>IF(F6780=24,SUM(D6781:F6970),"")</f>
        <v/>
      </c>
      <c r="U6781" s="14" t="n">
        <v>0</v>
      </c>
      <c r="V6781" s="14">
        <f>IF(T6781="","",T6781-U6781)</f>
        <v/>
      </c>
      <c r="AS6781" s="13" t="n"/>
      <c r="AT6781" s="13" t="n"/>
      <c r="AU6781" s="13" t="n"/>
    </row>
    <row r="6782">
      <c r="C6782" s="13" t="n">
        <v>181</v>
      </c>
      <c r="T6782" s="14">
        <f>IF(F6781=24,SUM(D6782:F6971),"")</f>
        <v/>
      </c>
      <c r="U6782" s="14" t="n">
        <v>0</v>
      </c>
      <c r="V6782" s="14">
        <f>IF(T6782="","",T6782-U6782)</f>
        <v/>
      </c>
      <c r="AS6782" s="13" t="n"/>
      <c r="AT6782" s="13" t="n"/>
      <c r="AU6782" s="13" t="n"/>
    </row>
    <row r="6783">
      <c r="C6783" s="13" t="n">
        <v>182</v>
      </c>
      <c r="T6783" s="14">
        <f>IF(F6782=24,SUM(D6783:F6972),"")</f>
        <v/>
      </c>
      <c r="U6783" s="14" t="n">
        <v>0</v>
      </c>
      <c r="V6783" s="14">
        <f>IF(T6783="","",T6783-U6783)</f>
        <v/>
      </c>
      <c r="AS6783" s="13" t="n"/>
      <c r="AT6783" s="13" t="n"/>
      <c r="AU6783" s="13" t="n"/>
    </row>
    <row r="6784">
      <c r="C6784" s="13" t="n">
        <v>183</v>
      </c>
      <c r="T6784" s="14">
        <f>IF(F6783=24,SUM(D6784:F6973),"")</f>
        <v/>
      </c>
      <c r="U6784" s="14" t="n">
        <v>0</v>
      </c>
      <c r="V6784" s="14">
        <f>IF(T6784="","",T6784-U6784)</f>
        <v/>
      </c>
      <c r="AS6784" s="13" t="n"/>
      <c r="AT6784" s="13" t="n"/>
      <c r="AU6784" s="13" t="n"/>
    </row>
    <row r="6785">
      <c r="C6785" s="13" t="n">
        <v>184</v>
      </c>
      <c r="T6785" s="14">
        <f>IF(F6784=24,SUM(D6785:F6974),"")</f>
        <v/>
      </c>
      <c r="U6785" s="14" t="n">
        <v>0</v>
      </c>
      <c r="V6785" s="14">
        <f>IF(T6785="","",T6785-U6785)</f>
        <v/>
      </c>
      <c r="AS6785" s="13" t="n"/>
      <c r="AT6785" s="13" t="n"/>
      <c r="AU6785" s="13" t="n"/>
    </row>
    <row r="6786">
      <c r="C6786" s="13" t="n">
        <v>185</v>
      </c>
      <c r="T6786" s="14">
        <f>IF(F6785=24,SUM(D6786:F6975),"")</f>
        <v/>
      </c>
      <c r="U6786" s="14" t="n">
        <v>0</v>
      </c>
      <c r="V6786" s="14">
        <f>IF(T6786="","",T6786-U6786)</f>
        <v/>
      </c>
      <c r="AS6786" s="13" t="n"/>
      <c r="AT6786" s="13" t="n"/>
      <c r="AU6786" s="13" t="n"/>
    </row>
    <row r="6787">
      <c r="C6787" s="13" t="n">
        <v>186</v>
      </c>
      <c r="T6787" s="14">
        <f>IF(F6786=24,SUM(D6787:F6976),"")</f>
        <v/>
      </c>
      <c r="U6787" s="14" t="n">
        <v>0</v>
      </c>
      <c r="V6787" s="14">
        <f>IF(T6787="","",T6787-U6787)</f>
        <v/>
      </c>
      <c r="AS6787" s="13" t="n"/>
      <c r="AT6787" s="13" t="n"/>
      <c r="AU6787" s="13" t="n"/>
    </row>
    <row r="6788">
      <c r="C6788" s="13" t="n">
        <v>187</v>
      </c>
      <c r="T6788" s="14">
        <f>IF(F6787=24,SUM(D6788:F6977),"")</f>
        <v/>
      </c>
      <c r="U6788" s="14" t="n">
        <v>0</v>
      </c>
      <c r="V6788" s="14">
        <f>IF(T6788="","",T6788-U6788)</f>
        <v/>
      </c>
      <c r="AS6788" s="13" t="n"/>
      <c r="AT6788" s="13" t="n"/>
      <c r="AU6788" s="13" t="n"/>
    </row>
    <row r="6789">
      <c r="C6789" s="13" t="n">
        <v>188</v>
      </c>
      <c r="T6789" s="14">
        <f>IF(F6788=24,SUM(D6789:F6978),"")</f>
        <v/>
      </c>
      <c r="U6789" s="14" t="n">
        <v>0</v>
      </c>
      <c r="V6789" s="14">
        <f>IF(T6789="","",T6789-U6789)</f>
        <v/>
      </c>
      <c r="AS6789" s="13" t="n"/>
      <c r="AT6789" s="13" t="n"/>
      <c r="AU6789" s="13" t="n"/>
    </row>
    <row r="6790">
      <c r="C6790" s="13" t="n">
        <v>189</v>
      </c>
      <c r="T6790" s="14">
        <f>IF(F6789=24,SUM(D6790:F6979),"")</f>
        <v/>
      </c>
      <c r="U6790" s="14" t="n">
        <v>0</v>
      </c>
      <c r="V6790" s="14">
        <f>IF(T6790="","",T6790-U6790)</f>
        <v/>
      </c>
      <c r="AS6790" s="13" t="n"/>
      <c r="AT6790" s="13" t="n"/>
      <c r="AU6790" s="13" t="n"/>
    </row>
    <row r="6791">
      <c r="C6791" s="13" t="n">
        <v>190</v>
      </c>
      <c r="T6791" s="14">
        <f>IF(F6790=24,SUM(D6791:F6980),"")</f>
        <v/>
      </c>
      <c r="U6791" s="14" t="n">
        <v>0</v>
      </c>
      <c r="V6791" s="14">
        <f>IF(T6791="","",T6791-U6791)</f>
        <v/>
      </c>
      <c r="AS6791" s="13" t="n"/>
      <c r="AT6791" s="13" t="n"/>
      <c r="AU6791" s="13" t="n"/>
    </row>
    <row r="6792">
      <c r="C6792" s="13" t="n">
        <v>191</v>
      </c>
      <c r="T6792" s="14">
        <f>IF(F6791=24,SUM(D6792:F6981),"")</f>
        <v/>
      </c>
      <c r="U6792" s="14" t="n">
        <v>0</v>
      </c>
      <c r="V6792" s="14">
        <f>IF(T6792="","",T6792-U6792)</f>
        <v/>
      </c>
      <c r="AS6792" s="13" t="n"/>
      <c r="AT6792" s="13" t="n"/>
      <c r="AU6792" s="13" t="n"/>
    </row>
    <row r="6793">
      <c r="C6793" s="13" t="n">
        <v>192</v>
      </c>
      <c r="T6793" s="14">
        <f>IF(F6792=24,SUM(D6793:F6982),"")</f>
        <v/>
      </c>
      <c r="U6793" s="14" t="n">
        <v>0</v>
      </c>
      <c r="V6793" s="14">
        <f>IF(T6793="","",T6793-U6793)</f>
        <v/>
      </c>
      <c r="AS6793" s="13" t="n"/>
      <c r="AT6793" s="13" t="n"/>
      <c r="AU6793" s="13" t="n"/>
    </row>
    <row r="6794">
      <c r="C6794" s="13" t="n">
        <v>193</v>
      </c>
      <c r="T6794" s="14">
        <f>IF(F6793=24,SUM(D6794:F6983),"")</f>
        <v/>
      </c>
      <c r="U6794" s="14" t="n">
        <v>0</v>
      </c>
      <c r="V6794" s="14">
        <f>IF(T6794="","",T6794-U6794)</f>
        <v/>
      </c>
      <c r="AS6794" s="13" t="n"/>
      <c r="AT6794" s="13" t="n"/>
      <c r="AU6794" s="13" t="n"/>
    </row>
    <row r="6795">
      <c r="C6795" s="13" t="n">
        <v>194</v>
      </c>
      <c r="T6795" s="14">
        <f>IF(F6794=24,SUM(D6795:F6984),"")</f>
        <v/>
      </c>
      <c r="U6795" s="14" t="n">
        <v>0</v>
      </c>
      <c r="V6795" s="14">
        <f>IF(T6795="","",T6795-U6795)</f>
        <v/>
      </c>
      <c r="AS6795" s="13" t="n"/>
      <c r="AT6795" s="13" t="n"/>
      <c r="AU6795" s="13" t="n"/>
    </row>
    <row r="6796">
      <c r="C6796" s="13" t="n">
        <v>195</v>
      </c>
      <c r="T6796" s="14">
        <f>IF(F6795=24,SUM(D6796:F6985),"")</f>
        <v/>
      </c>
      <c r="U6796" s="14" t="n">
        <v>0</v>
      </c>
      <c r="V6796" s="14">
        <f>IF(T6796="","",T6796-U6796)</f>
        <v/>
      </c>
      <c r="AS6796" s="13" t="n"/>
      <c r="AT6796" s="13" t="n"/>
      <c r="AU6796" s="13" t="n"/>
    </row>
    <row r="6797">
      <c r="C6797" s="13" t="n">
        <v>196</v>
      </c>
      <c r="T6797" s="14">
        <f>IF(F6796=24,SUM(D6797:F6986),"")</f>
        <v/>
      </c>
      <c r="U6797" s="14" t="n">
        <v>0</v>
      </c>
      <c r="V6797" s="14">
        <f>IF(T6797="","",T6797-U6797)</f>
        <v/>
      </c>
      <c r="AS6797" s="13" t="n"/>
      <c r="AT6797" s="13" t="n"/>
      <c r="AU6797" s="13" t="n"/>
    </row>
    <row r="6798">
      <c r="C6798" s="13" t="n">
        <v>197</v>
      </c>
      <c r="T6798" s="14">
        <f>IF(F6797=24,SUM(D6798:F6987),"")</f>
        <v/>
      </c>
      <c r="U6798" s="14" t="n">
        <v>0</v>
      </c>
      <c r="V6798" s="14">
        <f>IF(T6798="","",T6798-U6798)</f>
        <v/>
      </c>
      <c r="AS6798" s="13" t="n"/>
      <c r="AT6798" s="13" t="n"/>
      <c r="AU6798" s="13" t="n"/>
    </row>
    <row r="6799">
      <c r="C6799" s="13" t="n">
        <v>198</v>
      </c>
      <c r="T6799" s="14">
        <f>IF(F6798=24,SUM(D6799:F6988),"")</f>
        <v/>
      </c>
      <c r="U6799" s="14" t="n">
        <v>0</v>
      </c>
      <c r="V6799" s="14">
        <f>IF(T6799="","",T6799-U6799)</f>
        <v/>
      </c>
      <c r="AS6799" s="13" t="n"/>
      <c r="AT6799" s="13" t="n"/>
      <c r="AU6799" s="13" t="n"/>
    </row>
    <row r="6800">
      <c r="A6800" s="26" t="inlineStr">
        <is>
          <t>FIM</t>
        </is>
      </c>
      <c r="B6800" s="13" t="inlineStr">
        <is>
          <t>FIM</t>
        </is>
      </c>
      <c r="C6800" s="13" t="inlineStr">
        <is>
          <t>FIM</t>
        </is>
      </c>
      <c r="D6800" s="13" t="inlineStr">
        <is>
          <t>FIM</t>
        </is>
      </c>
      <c r="E6800" s="13" t="inlineStr">
        <is>
          <t>FIM</t>
        </is>
      </c>
      <c r="F6800" s="13" t="inlineStr">
        <is>
          <t>FIM</t>
        </is>
      </c>
      <c r="G6800" s="13" t="inlineStr">
        <is>
          <t>FIM</t>
        </is>
      </c>
      <c r="H6800" s="13" t="inlineStr">
        <is>
          <t>FIM</t>
        </is>
      </c>
      <c r="I6800" s="13" t="inlineStr">
        <is>
          <t>FIM</t>
        </is>
      </c>
      <c r="J6800" s="13" t="inlineStr">
        <is>
          <t>FIM</t>
        </is>
      </c>
      <c r="K6800" s="13" t="inlineStr">
        <is>
          <t>FIM</t>
        </is>
      </c>
      <c r="L6800" s="13" t="inlineStr">
        <is>
          <t>FIM</t>
        </is>
      </c>
      <c r="M6800" s="13" t="inlineStr">
        <is>
          <t>FIM</t>
        </is>
      </c>
      <c r="N6800" s="13" t="inlineStr">
        <is>
          <t>FIM</t>
        </is>
      </c>
      <c r="O6800" s="13" t="inlineStr">
        <is>
          <t>FIM</t>
        </is>
      </c>
      <c r="P6800" s="13" t="inlineStr">
        <is>
          <t>FIM</t>
        </is>
      </c>
      <c r="Q6800" s="13" t="inlineStr">
        <is>
          <t>FIM</t>
        </is>
      </c>
      <c r="R6800" s="13" t="inlineStr">
        <is>
          <t>FIM</t>
        </is>
      </c>
      <c r="S6800" s="13" t="inlineStr">
        <is>
          <t>FIM</t>
        </is>
      </c>
      <c r="T6800" s="13" t="inlineStr">
        <is>
          <t>FIM</t>
        </is>
      </c>
      <c r="U6800" s="13" t="inlineStr">
        <is>
          <t>FIM</t>
        </is>
      </c>
      <c r="V6800" s="13" t="inlineStr">
        <is>
          <t>FIM</t>
        </is>
      </c>
      <c r="W6800" s="13" t="inlineStr">
        <is>
          <t>FIM</t>
        </is>
      </c>
      <c r="X6800" s="13" t="inlineStr">
        <is>
          <t>FIM</t>
        </is>
      </c>
      <c r="Y6800" s="13" t="inlineStr">
        <is>
          <t>FIM</t>
        </is>
      </c>
      <c r="Z6800" s="13" t="inlineStr">
        <is>
          <t>FIM</t>
        </is>
      </c>
      <c r="AA6800" s="13" t="inlineStr">
        <is>
          <t>FIM</t>
        </is>
      </c>
      <c r="AB6800" s="13" t="inlineStr">
        <is>
          <t>FIM</t>
        </is>
      </c>
      <c r="AC6800" s="13" t="inlineStr">
        <is>
          <t>FIM</t>
        </is>
      </c>
      <c r="AD6800" s="13" t="inlineStr">
        <is>
          <t>FIM</t>
        </is>
      </c>
      <c r="AE6800" s="13" t="inlineStr">
        <is>
          <t>FIM</t>
        </is>
      </c>
      <c r="AF6800" s="13" t="inlineStr">
        <is>
          <t>FIM</t>
        </is>
      </c>
      <c r="AG6800" s="13" t="inlineStr">
        <is>
          <t>FIM</t>
        </is>
      </c>
      <c r="AH6800" s="13" t="inlineStr">
        <is>
          <t>FIM</t>
        </is>
      </c>
      <c r="AI6800" s="13" t="inlineStr">
        <is>
          <t>FIM</t>
        </is>
      </c>
      <c r="AJ6800" s="13" t="inlineStr">
        <is>
          <t>FIM</t>
        </is>
      </c>
      <c r="AK6800" s="13" t="inlineStr">
        <is>
          <t>FIM</t>
        </is>
      </c>
      <c r="AL6800" s="13" t="inlineStr">
        <is>
          <t>FIM</t>
        </is>
      </c>
      <c r="AM6800" s="13" t="inlineStr">
        <is>
          <t>FIM</t>
        </is>
      </c>
      <c r="AN6800" s="13" t="inlineStr">
        <is>
          <t>FIM</t>
        </is>
      </c>
      <c r="AO6800" s="13" t="inlineStr">
        <is>
          <t>FIM</t>
        </is>
      </c>
    </row>
    <row r="6801">
      <c r="D6801" s="13" t="n">
        <v>22</v>
      </c>
      <c r="E6801" s="13" t="n">
        <v>23</v>
      </c>
      <c r="F6801" s="13" t="n">
        <v>24</v>
      </c>
    </row>
    <row r="6802">
      <c r="C6802" s="13" t="n">
        <v>9</v>
      </c>
    </row>
    <row r="6803">
      <c r="C6803" s="13" t="n">
        <v>10</v>
      </c>
    </row>
    <row r="6804">
      <c r="C6804" s="13" t="n">
        <v>11</v>
      </c>
    </row>
    <row r="6805">
      <c r="C6805" s="13" t="n">
        <v>12</v>
      </c>
    </row>
    <row r="6806">
      <c r="C6806" s="13" t="n">
        <v>13</v>
      </c>
    </row>
    <row r="6807">
      <c r="C6807" s="13" t="n">
        <v>14</v>
      </c>
    </row>
    <row r="6808">
      <c r="C6808" s="13" t="n">
        <v>15</v>
      </c>
    </row>
    <row r="6809">
      <c r="C6809" s="13" t="n">
        <v>16</v>
      </c>
    </row>
    <row r="6810">
      <c r="C6810" s="13" t="n">
        <v>17</v>
      </c>
    </row>
    <row r="6811">
      <c r="C6811" s="13" t="n">
        <v>18</v>
      </c>
    </row>
    <row r="6812">
      <c r="C6812" s="13" t="n">
        <v>19</v>
      </c>
    </row>
    <row r="6813">
      <c r="C6813" s="13" t="n">
        <v>20</v>
      </c>
    </row>
    <row r="6814">
      <c r="C6814" s="13" t="n">
        <v>21</v>
      </c>
    </row>
    <row r="6815">
      <c r="C6815" s="13" t="n">
        <v>22</v>
      </c>
    </row>
    <row r="6816">
      <c r="C6816" s="13" t="n">
        <v>23</v>
      </c>
    </row>
    <row r="6817">
      <c r="C6817" s="13" t="n">
        <v>24</v>
      </c>
    </row>
    <row r="6818">
      <c r="C6818" s="13" t="n">
        <v>25</v>
      </c>
    </row>
    <row r="6819">
      <c r="C6819" s="13" t="n">
        <v>26</v>
      </c>
    </row>
    <row r="6820">
      <c r="C6820" s="13" t="n">
        <v>27</v>
      </c>
    </row>
    <row r="6821">
      <c r="C6821" s="13" t="n">
        <v>28</v>
      </c>
    </row>
    <row r="6822">
      <c r="C6822" s="13" t="n">
        <v>29</v>
      </c>
    </row>
    <row r="6823">
      <c r="C6823" s="13" t="n">
        <v>30</v>
      </c>
    </row>
    <row r="6824">
      <c r="C6824" s="13" t="n">
        <v>31</v>
      </c>
    </row>
    <row r="6825">
      <c r="C6825" s="13" t="n">
        <v>32</v>
      </c>
    </row>
    <row r="6826">
      <c r="C6826" s="13" t="n">
        <v>33</v>
      </c>
    </row>
    <row r="6827">
      <c r="C6827" s="13" t="n">
        <v>34</v>
      </c>
    </row>
    <row r="6828">
      <c r="C6828" s="13" t="n">
        <v>35</v>
      </c>
    </row>
    <row r="6829">
      <c r="C6829" s="13" t="n">
        <v>36</v>
      </c>
    </row>
    <row r="6830">
      <c r="C6830" s="13" t="n">
        <v>37</v>
      </c>
    </row>
    <row r="6831">
      <c r="C6831" s="13" t="n">
        <v>38</v>
      </c>
    </row>
    <row r="6832">
      <c r="C6832" s="13" t="n">
        <v>39</v>
      </c>
    </row>
    <row r="6833">
      <c r="C6833" s="13" t="n">
        <v>40</v>
      </c>
    </row>
    <row r="6834">
      <c r="C6834" s="13" t="n">
        <v>41</v>
      </c>
    </row>
    <row r="6835">
      <c r="C6835" s="13" t="n">
        <v>42</v>
      </c>
    </row>
    <row r="6836">
      <c r="C6836" s="13" t="n">
        <v>43</v>
      </c>
    </row>
    <row r="6837">
      <c r="C6837" s="13" t="n">
        <v>44</v>
      </c>
    </row>
    <row r="6838">
      <c r="C6838" s="13" t="n">
        <v>45</v>
      </c>
    </row>
    <row r="6839">
      <c r="C6839" s="13" t="n">
        <v>46</v>
      </c>
    </row>
    <row r="6840">
      <c r="C6840" s="13" t="n">
        <v>47</v>
      </c>
    </row>
    <row r="6841">
      <c r="C6841" s="13" t="n">
        <v>48</v>
      </c>
    </row>
    <row r="6842">
      <c r="C6842" s="13" t="n">
        <v>49</v>
      </c>
    </row>
    <row r="6843">
      <c r="C6843" s="13" t="n">
        <v>50</v>
      </c>
    </row>
    <row r="6844">
      <c r="C6844" s="13" t="n">
        <v>51</v>
      </c>
    </row>
    <row r="6845">
      <c r="C6845" s="13" t="n">
        <v>52</v>
      </c>
    </row>
    <row r="6846">
      <c r="C6846" s="13" t="n">
        <v>53</v>
      </c>
    </row>
    <row r="6847">
      <c r="C6847" s="13" t="n">
        <v>54</v>
      </c>
    </row>
    <row r="6848">
      <c r="C6848" s="13" t="n">
        <v>55</v>
      </c>
    </row>
    <row r="6849">
      <c r="C6849" s="13" t="n">
        <v>56</v>
      </c>
    </row>
    <row r="6850">
      <c r="C6850" s="13" t="n">
        <v>57</v>
      </c>
    </row>
    <row r="6851">
      <c r="C6851" s="13" t="n">
        <v>58</v>
      </c>
    </row>
    <row r="6852">
      <c r="C6852" s="13" t="n">
        <v>59</v>
      </c>
    </row>
    <row r="6853">
      <c r="C6853" s="13" t="n">
        <v>60</v>
      </c>
    </row>
    <row r="6854">
      <c r="C6854" s="13" t="n">
        <v>61</v>
      </c>
    </row>
    <row r="6855">
      <c r="C6855" s="13" t="n">
        <v>62</v>
      </c>
    </row>
    <row r="6856">
      <c r="C6856" s="13" t="n">
        <v>63</v>
      </c>
    </row>
    <row r="6857">
      <c r="C6857" s="13" t="n">
        <v>64</v>
      </c>
    </row>
    <row r="6858">
      <c r="C6858" s="13" t="n">
        <v>65</v>
      </c>
    </row>
    <row r="6859">
      <c r="C6859" s="13" t="n">
        <v>66</v>
      </c>
    </row>
    <row r="6860">
      <c r="C6860" s="13" t="n">
        <v>67</v>
      </c>
    </row>
    <row r="6861">
      <c r="C6861" s="13" t="n">
        <v>68</v>
      </c>
    </row>
    <row r="6862">
      <c r="C6862" s="13" t="n">
        <v>69</v>
      </c>
    </row>
    <row r="6863">
      <c r="C6863" s="13" t="n">
        <v>70</v>
      </c>
    </row>
    <row r="6864">
      <c r="C6864" s="13" t="n">
        <v>71</v>
      </c>
    </row>
    <row r="6865">
      <c r="C6865" s="13" t="n">
        <v>72</v>
      </c>
    </row>
    <row r="6866">
      <c r="C6866" s="13" t="n">
        <v>73</v>
      </c>
    </row>
    <row r="6867">
      <c r="C6867" s="13" t="n">
        <v>74</v>
      </c>
    </row>
    <row r="6868">
      <c r="C6868" s="13" t="n">
        <v>75</v>
      </c>
    </row>
    <row r="6869">
      <c r="C6869" s="13" t="n">
        <v>76</v>
      </c>
    </row>
    <row r="6870">
      <c r="C6870" s="13" t="n">
        <v>77</v>
      </c>
    </row>
    <row r="6871">
      <c r="C6871" s="13" t="n">
        <v>78</v>
      </c>
    </row>
    <row r="6872">
      <c r="C6872" s="13" t="n">
        <v>79</v>
      </c>
    </row>
    <row r="6873">
      <c r="C6873" s="13" t="n">
        <v>80</v>
      </c>
    </row>
    <row r="6874">
      <c r="C6874" s="13" t="n">
        <v>81</v>
      </c>
    </row>
    <row r="6875">
      <c r="C6875" s="13" t="n">
        <v>82</v>
      </c>
    </row>
    <row r="6876">
      <c r="C6876" s="13" t="n">
        <v>83</v>
      </c>
    </row>
    <row r="6877">
      <c r="C6877" s="13" t="n">
        <v>84</v>
      </c>
    </row>
    <row r="6878">
      <c r="C6878" s="13" t="n">
        <v>85</v>
      </c>
    </row>
    <row r="6879">
      <c r="C6879" s="13" t="n">
        <v>86</v>
      </c>
    </row>
    <row r="6880">
      <c r="C6880" s="13" t="n">
        <v>87</v>
      </c>
    </row>
    <row r="6881">
      <c r="C6881" s="13" t="n">
        <v>88</v>
      </c>
    </row>
    <row r="6882">
      <c r="C6882" s="13" t="n">
        <v>89</v>
      </c>
    </row>
    <row r="6883">
      <c r="C6883" s="13" t="n">
        <v>90</v>
      </c>
    </row>
    <row r="6884">
      <c r="C6884" s="13" t="n">
        <v>91</v>
      </c>
    </row>
    <row r="6885">
      <c r="C6885" s="13" t="n">
        <v>92</v>
      </c>
    </row>
    <row r="6886">
      <c r="C6886" s="13" t="n">
        <v>93</v>
      </c>
    </row>
    <row r="6887">
      <c r="C6887" s="13" t="n">
        <v>94</v>
      </c>
    </row>
    <row r="6888">
      <c r="C6888" s="13" t="n">
        <v>95</v>
      </c>
    </row>
    <row r="6889">
      <c r="C6889" s="13" t="n">
        <v>96</v>
      </c>
    </row>
    <row r="6890">
      <c r="C6890" s="13" t="n">
        <v>97</v>
      </c>
    </row>
    <row r="6891">
      <c r="C6891" s="13" t="n">
        <v>98</v>
      </c>
    </row>
    <row r="6892">
      <c r="C6892" s="13" t="n">
        <v>99</v>
      </c>
    </row>
    <row r="6893">
      <c r="C6893" s="13" t="n">
        <v>100</v>
      </c>
    </row>
    <row r="6894">
      <c r="C6894" s="13" t="n">
        <v>101</v>
      </c>
    </row>
    <row r="6895">
      <c r="C6895" s="13" t="n">
        <v>102</v>
      </c>
    </row>
    <row r="6896">
      <c r="C6896" s="13" t="n">
        <v>103</v>
      </c>
    </row>
    <row r="6897">
      <c r="C6897" s="13" t="n">
        <v>104</v>
      </c>
    </row>
    <row r="6898">
      <c r="C6898" s="13" t="n">
        <v>105</v>
      </c>
    </row>
    <row r="6899">
      <c r="C6899" s="13" t="n">
        <v>106</v>
      </c>
    </row>
    <row r="6900">
      <c r="C6900" s="13" t="n">
        <v>107</v>
      </c>
    </row>
    <row r="6901">
      <c r="C6901" s="13" t="n">
        <v>108</v>
      </c>
    </row>
    <row r="6902">
      <c r="C6902" s="13" t="n">
        <v>109</v>
      </c>
    </row>
    <row r="6903">
      <c r="C6903" s="13" t="n">
        <v>110</v>
      </c>
    </row>
    <row r="6904">
      <c r="C6904" s="13" t="n">
        <v>111</v>
      </c>
    </row>
    <row r="6905">
      <c r="C6905" s="13" t="n">
        <v>112</v>
      </c>
    </row>
    <row r="6906">
      <c r="C6906" s="13" t="n">
        <v>113</v>
      </c>
    </row>
    <row r="6907">
      <c r="C6907" s="13" t="n">
        <v>114</v>
      </c>
    </row>
    <row r="6908">
      <c r="C6908" s="13" t="n">
        <v>115</v>
      </c>
    </row>
    <row r="6909">
      <c r="C6909" s="13" t="n">
        <v>116</v>
      </c>
    </row>
    <row r="6910">
      <c r="C6910" s="13" t="n">
        <v>117</v>
      </c>
    </row>
    <row r="6911">
      <c r="C6911" s="13" t="n">
        <v>118</v>
      </c>
    </row>
    <row r="6912">
      <c r="C6912" s="13" t="n">
        <v>119</v>
      </c>
    </row>
    <row r="6913">
      <c r="C6913" s="13" t="n">
        <v>120</v>
      </c>
    </row>
    <row r="6914">
      <c r="C6914" s="13" t="n">
        <v>121</v>
      </c>
    </row>
    <row r="6915">
      <c r="C6915" s="13" t="n">
        <v>122</v>
      </c>
    </row>
    <row r="6916">
      <c r="C6916" s="13" t="n">
        <v>123</v>
      </c>
    </row>
    <row r="6917">
      <c r="C6917" s="13" t="n">
        <v>124</v>
      </c>
    </row>
    <row r="6918">
      <c r="C6918" s="13" t="n">
        <v>125</v>
      </c>
    </row>
    <row r="6919">
      <c r="C6919" s="13" t="n">
        <v>126</v>
      </c>
    </row>
    <row r="6920">
      <c r="C6920" s="13" t="n">
        <v>127</v>
      </c>
    </row>
    <row r="6921">
      <c r="C6921" s="13" t="n">
        <v>128</v>
      </c>
    </row>
    <row r="6922">
      <c r="C6922" s="13" t="n">
        <v>129</v>
      </c>
    </row>
    <row r="6923">
      <c r="C6923" s="13" t="n">
        <v>130</v>
      </c>
    </row>
    <row r="6924">
      <c r="C6924" s="13" t="n">
        <v>131</v>
      </c>
    </row>
    <row r="6925">
      <c r="C6925" s="13" t="n">
        <v>132</v>
      </c>
    </row>
    <row r="6926">
      <c r="C6926" s="13" t="n">
        <v>133</v>
      </c>
    </row>
    <row r="6927">
      <c r="C6927" s="13" t="n">
        <v>134</v>
      </c>
    </row>
    <row r="6928">
      <c r="C6928" s="13" t="n">
        <v>135</v>
      </c>
    </row>
    <row r="6929">
      <c r="C6929" s="13" t="n">
        <v>136</v>
      </c>
    </row>
    <row r="6930">
      <c r="C6930" s="13" t="n">
        <v>137</v>
      </c>
    </row>
    <row r="6931">
      <c r="C6931" s="13" t="n">
        <v>138</v>
      </c>
    </row>
    <row r="6932">
      <c r="C6932" s="13" t="n">
        <v>139</v>
      </c>
    </row>
    <row r="6933">
      <c r="C6933" s="13" t="n">
        <v>140</v>
      </c>
    </row>
    <row r="6934">
      <c r="C6934" s="13" t="n">
        <v>141</v>
      </c>
    </row>
    <row r="6935">
      <c r="C6935" s="13" t="n">
        <v>142</v>
      </c>
    </row>
    <row r="6936">
      <c r="C6936" s="13" t="n">
        <v>143</v>
      </c>
    </row>
    <row r="6937">
      <c r="C6937" s="13" t="n">
        <v>144</v>
      </c>
    </row>
    <row r="6938">
      <c r="C6938" s="13" t="n">
        <v>145</v>
      </c>
    </row>
    <row r="6939">
      <c r="C6939" s="13" t="n">
        <v>146</v>
      </c>
    </row>
    <row r="6940">
      <c r="C6940" s="13" t="n">
        <v>147</v>
      </c>
    </row>
    <row r="6941">
      <c r="C6941" s="13" t="n">
        <v>148</v>
      </c>
    </row>
    <row r="6942">
      <c r="C6942" s="13" t="n">
        <v>149</v>
      </c>
    </row>
    <row r="6943">
      <c r="C6943" s="13" t="n">
        <v>150</v>
      </c>
    </row>
    <row r="6944">
      <c r="C6944" s="13" t="n">
        <v>151</v>
      </c>
    </row>
    <row r="6945">
      <c r="C6945" s="13" t="n">
        <v>152</v>
      </c>
    </row>
    <row r="6946">
      <c r="C6946" s="13" t="n">
        <v>153</v>
      </c>
    </row>
    <row r="6947">
      <c r="C6947" s="13" t="n">
        <v>154</v>
      </c>
    </row>
    <row r="6948">
      <c r="C6948" s="13" t="n">
        <v>155</v>
      </c>
    </row>
    <row r="6949">
      <c r="C6949" s="13" t="n">
        <v>156</v>
      </c>
    </row>
    <row r="6950">
      <c r="C6950" s="13" t="n">
        <v>157</v>
      </c>
    </row>
    <row r="6951">
      <c r="C6951" s="13" t="n">
        <v>158</v>
      </c>
    </row>
    <row r="6952">
      <c r="C6952" s="13" t="n">
        <v>159</v>
      </c>
    </row>
    <row r="6953">
      <c r="C6953" s="13" t="n">
        <v>160</v>
      </c>
    </row>
    <row r="6954">
      <c r="C6954" s="13" t="n">
        <v>161</v>
      </c>
    </row>
    <row r="6955">
      <c r="C6955" s="13" t="n">
        <v>162</v>
      </c>
    </row>
    <row r="6956">
      <c r="C6956" s="13" t="n">
        <v>163</v>
      </c>
    </row>
    <row r="6957">
      <c r="C6957" s="13" t="n">
        <v>164</v>
      </c>
    </row>
    <row r="6958">
      <c r="C6958" s="13" t="n">
        <v>165</v>
      </c>
    </row>
    <row r="6959">
      <c r="C6959" s="13" t="n">
        <v>166</v>
      </c>
    </row>
    <row r="6960">
      <c r="C6960" s="13" t="n">
        <v>167</v>
      </c>
    </row>
    <row r="6961">
      <c r="C6961" s="13" t="n">
        <v>168</v>
      </c>
    </row>
    <row r="6962">
      <c r="C6962" s="13" t="n">
        <v>169</v>
      </c>
    </row>
    <row r="6963">
      <c r="C6963" s="13" t="n">
        <v>170</v>
      </c>
    </row>
    <row r="6964">
      <c r="C6964" s="13" t="n">
        <v>171</v>
      </c>
    </row>
    <row r="6965">
      <c r="C6965" s="13" t="n">
        <v>172</v>
      </c>
    </row>
    <row r="6966">
      <c r="C6966" s="13" t="n">
        <v>173</v>
      </c>
    </row>
    <row r="6967">
      <c r="C6967" s="13" t="n">
        <v>174</v>
      </c>
    </row>
    <row r="6968">
      <c r="C6968" s="13" t="n">
        <v>175</v>
      </c>
    </row>
    <row r="6969">
      <c r="C6969" s="13" t="n">
        <v>176</v>
      </c>
    </row>
    <row r="6970">
      <c r="C6970" s="13" t="n">
        <v>177</v>
      </c>
    </row>
    <row r="6971">
      <c r="C6971" s="13" t="n">
        <v>178</v>
      </c>
    </row>
    <row r="6972">
      <c r="C6972" s="13" t="n">
        <v>179</v>
      </c>
    </row>
    <row r="6973">
      <c r="C6973" s="13" t="n">
        <v>180</v>
      </c>
    </row>
    <row r="6974">
      <c r="C6974" s="13" t="n">
        <v>181</v>
      </c>
    </row>
    <row r="6975">
      <c r="C6975" s="13" t="n">
        <v>182</v>
      </c>
    </row>
    <row r="6976">
      <c r="C6976" s="13" t="n">
        <v>183</v>
      </c>
    </row>
    <row r="6977">
      <c r="C6977" s="13" t="n">
        <v>184</v>
      </c>
    </row>
    <row r="6978">
      <c r="C6978" s="13" t="n">
        <v>185</v>
      </c>
    </row>
    <row r="6979">
      <c r="C6979" s="13" t="n">
        <v>186</v>
      </c>
    </row>
    <row r="6980">
      <c r="C6980" s="13" t="n">
        <v>187</v>
      </c>
    </row>
    <row r="6981">
      <c r="C6981" s="13" t="n">
        <v>188</v>
      </c>
    </row>
    <row r="6982">
      <c r="C6982" s="13" t="n">
        <v>189</v>
      </c>
    </row>
    <row r="6983">
      <c r="C6983" s="13" t="n">
        <v>190</v>
      </c>
    </row>
    <row r="6984">
      <c r="C6984" s="13" t="n">
        <v>191</v>
      </c>
    </row>
    <row r="6985">
      <c r="C6985" s="13" t="n">
        <v>192</v>
      </c>
    </row>
    <row r="6986">
      <c r="C6986" s="13" t="n">
        <v>193</v>
      </c>
    </row>
    <row r="6987">
      <c r="C6987" s="13" t="n">
        <v>194</v>
      </c>
    </row>
    <row r="6988">
      <c r="C6988" s="13" t="n">
        <v>195</v>
      </c>
    </row>
    <row r="6989">
      <c r="C6989" s="13" t="n">
        <v>196</v>
      </c>
    </row>
    <row r="6990">
      <c r="C6990" s="13" t="n">
        <v>197</v>
      </c>
    </row>
    <row r="6991">
      <c r="C6991" s="13" t="n">
        <v>198</v>
      </c>
    </row>
    <row r="6993">
      <c r="D6993" s="13" t="n">
        <v>22</v>
      </c>
      <c r="E6993" s="13" t="n">
        <v>23</v>
      </c>
      <c r="F6993" s="13" t="n">
        <v>24</v>
      </c>
    </row>
    <row r="6994">
      <c r="C6994" s="13" t="n">
        <v>9</v>
      </c>
    </row>
    <row r="6995">
      <c r="C6995" s="13" t="n">
        <v>10</v>
      </c>
    </row>
    <row r="6996">
      <c r="C6996" s="13" t="n">
        <v>11</v>
      </c>
    </row>
    <row r="6997">
      <c r="C6997" s="13" t="n">
        <v>12</v>
      </c>
    </row>
    <row r="6998">
      <c r="C6998" s="13" t="n">
        <v>13</v>
      </c>
    </row>
    <row r="6999">
      <c r="C6999" s="13" t="n">
        <v>14</v>
      </c>
    </row>
    <row r="7000">
      <c r="C7000" s="13" t="n">
        <v>15</v>
      </c>
    </row>
    <row r="7001">
      <c r="C7001" s="13" t="n">
        <v>16</v>
      </c>
    </row>
    <row r="7002">
      <c r="C7002" s="13" t="n">
        <v>17</v>
      </c>
    </row>
    <row r="7003">
      <c r="C7003" s="13" t="n">
        <v>18</v>
      </c>
    </row>
    <row r="7004">
      <c r="C7004" s="13" t="n">
        <v>19</v>
      </c>
    </row>
    <row r="7005">
      <c r="C7005" s="13" t="n">
        <v>20</v>
      </c>
    </row>
    <row r="7006">
      <c r="C7006" s="13" t="n">
        <v>21</v>
      </c>
    </row>
    <row r="7007">
      <c r="C7007" s="13" t="n">
        <v>22</v>
      </c>
    </row>
    <row r="7008">
      <c r="C7008" s="13" t="n">
        <v>23</v>
      </c>
    </row>
    <row r="7009">
      <c r="C7009" s="13" t="n">
        <v>24</v>
      </c>
    </row>
    <row r="7010">
      <c r="C7010" s="13" t="n">
        <v>25</v>
      </c>
    </row>
    <row r="7011">
      <c r="C7011" s="13" t="n">
        <v>26</v>
      </c>
    </row>
    <row r="7012">
      <c r="C7012" s="13" t="n">
        <v>27</v>
      </c>
    </row>
    <row r="7013">
      <c r="C7013" s="13" t="n">
        <v>28</v>
      </c>
    </row>
    <row r="7014">
      <c r="C7014" s="13" t="n">
        <v>29</v>
      </c>
    </row>
    <row r="7015">
      <c r="C7015" s="13" t="n">
        <v>30</v>
      </c>
    </row>
    <row r="7016">
      <c r="C7016" s="13" t="n">
        <v>31</v>
      </c>
    </row>
    <row r="7017">
      <c r="C7017" s="13" t="n">
        <v>32</v>
      </c>
    </row>
    <row r="7018">
      <c r="C7018" s="13" t="n">
        <v>33</v>
      </c>
    </row>
    <row r="7019">
      <c r="C7019" s="13" t="n">
        <v>34</v>
      </c>
    </row>
    <row r="7020">
      <c r="C7020" s="13" t="n">
        <v>35</v>
      </c>
    </row>
    <row r="7021">
      <c r="C7021" s="13" t="n">
        <v>36</v>
      </c>
    </row>
    <row r="7022">
      <c r="C7022" s="13" t="n">
        <v>37</v>
      </c>
    </row>
    <row r="7023">
      <c r="C7023" s="13" t="n">
        <v>38</v>
      </c>
    </row>
    <row r="7024">
      <c r="C7024" s="13" t="n">
        <v>39</v>
      </c>
    </row>
    <row r="7025">
      <c r="C7025" s="13" t="n">
        <v>40</v>
      </c>
    </row>
    <row r="7026">
      <c r="C7026" s="13" t="n">
        <v>41</v>
      </c>
    </row>
    <row r="7027">
      <c r="C7027" s="13" t="n">
        <v>42</v>
      </c>
    </row>
    <row r="7028">
      <c r="C7028" s="13" t="n">
        <v>43</v>
      </c>
    </row>
    <row r="7029">
      <c r="C7029" s="13" t="n">
        <v>44</v>
      </c>
    </row>
    <row r="7030">
      <c r="C7030" s="13" t="n">
        <v>45</v>
      </c>
    </row>
    <row r="7031">
      <c r="C7031" s="13" t="n">
        <v>46</v>
      </c>
    </row>
    <row r="7032">
      <c r="C7032" s="13" t="n">
        <v>47</v>
      </c>
    </row>
    <row r="7033">
      <c r="C7033" s="13" t="n">
        <v>48</v>
      </c>
    </row>
    <row r="7034">
      <c r="C7034" s="13" t="n">
        <v>49</v>
      </c>
    </row>
    <row r="7035">
      <c r="C7035" s="13" t="n">
        <v>50</v>
      </c>
    </row>
    <row r="7036">
      <c r="C7036" s="13" t="n">
        <v>51</v>
      </c>
    </row>
    <row r="7037">
      <c r="C7037" s="13" t="n">
        <v>52</v>
      </c>
    </row>
    <row r="7038">
      <c r="C7038" s="13" t="n">
        <v>53</v>
      </c>
    </row>
    <row r="7039">
      <c r="C7039" s="13" t="n">
        <v>54</v>
      </c>
    </row>
    <row r="7040">
      <c r="C7040" s="13" t="n">
        <v>55</v>
      </c>
    </row>
    <row r="7041">
      <c r="C7041" s="13" t="n">
        <v>56</v>
      </c>
    </row>
    <row r="7042">
      <c r="C7042" s="13" t="n">
        <v>57</v>
      </c>
    </row>
    <row r="7043">
      <c r="C7043" s="13" t="n">
        <v>58</v>
      </c>
    </row>
    <row r="7044">
      <c r="C7044" s="13" t="n">
        <v>59</v>
      </c>
    </row>
    <row r="7045">
      <c r="C7045" s="13" t="n">
        <v>60</v>
      </c>
    </row>
    <row r="7046">
      <c r="C7046" s="13" t="n">
        <v>61</v>
      </c>
    </row>
    <row r="7047">
      <c r="C7047" s="13" t="n">
        <v>62</v>
      </c>
    </row>
    <row r="7048">
      <c r="C7048" s="13" t="n">
        <v>63</v>
      </c>
    </row>
    <row r="7049">
      <c r="C7049" s="13" t="n">
        <v>64</v>
      </c>
    </row>
    <row r="7050">
      <c r="C7050" s="13" t="n">
        <v>65</v>
      </c>
    </row>
    <row r="7051">
      <c r="C7051" s="13" t="n">
        <v>66</v>
      </c>
    </row>
    <row r="7052">
      <c r="C7052" s="13" t="n">
        <v>67</v>
      </c>
    </row>
    <row r="7053">
      <c r="C7053" s="13" t="n">
        <v>68</v>
      </c>
    </row>
    <row r="7054">
      <c r="C7054" s="13" t="n">
        <v>69</v>
      </c>
    </row>
    <row r="7055">
      <c r="C7055" s="13" t="n">
        <v>70</v>
      </c>
    </row>
    <row r="7056">
      <c r="C7056" s="13" t="n">
        <v>71</v>
      </c>
    </row>
    <row r="7057">
      <c r="C7057" s="13" t="n">
        <v>72</v>
      </c>
    </row>
    <row r="7058">
      <c r="C7058" s="13" t="n">
        <v>73</v>
      </c>
    </row>
    <row r="7059">
      <c r="C7059" s="13" t="n">
        <v>74</v>
      </c>
    </row>
    <row r="7060">
      <c r="C7060" s="13" t="n">
        <v>75</v>
      </c>
    </row>
    <row r="7061">
      <c r="C7061" s="13" t="n">
        <v>76</v>
      </c>
    </row>
    <row r="7062">
      <c r="C7062" s="13" t="n">
        <v>77</v>
      </c>
    </row>
    <row r="7063">
      <c r="C7063" s="13" t="n">
        <v>78</v>
      </c>
    </row>
    <row r="7064">
      <c r="C7064" s="13" t="n">
        <v>79</v>
      </c>
    </row>
    <row r="7065">
      <c r="C7065" s="13" t="n">
        <v>80</v>
      </c>
    </row>
    <row r="7066">
      <c r="C7066" s="13" t="n">
        <v>81</v>
      </c>
    </row>
    <row r="7067">
      <c r="C7067" s="13" t="n">
        <v>82</v>
      </c>
    </row>
    <row r="7068">
      <c r="C7068" s="13" t="n">
        <v>83</v>
      </c>
    </row>
    <row r="7069">
      <c r="C7069" s="13" t="n">
        <v>84</v>
      </c>
    </row>
    <row r="7070">
      <c r="C7070" s="13" t="n">
        <v>85</v>
      </c>
    </row>
    <row r="7071">
      <c r="C7071" s="13" t="n">
        <v>86</v>
      </c>
    </row>
    <row r="7072">
      <c r="C7072" s="13" t="n">
        <v>87</v>
      </c>
    </row>
    <row r="7073">
      <c r="C7073" s="13" t="n">
        <v>88</v>
      </c>
    </row>
    <row r="7074">
      <c r="C7074" s="13" t="n">
        <v>89</v>
      </c>
    </row>
    <row r="7075">
      <c r="C7075" s="13" t="n">
        <v>90</v>
      </c>
    </row>
    <row r="7076">
      <c r="C7076" s="13" t="n">
        <v>91</v>
      </c>
    </row>
    <row r="7077">
      <c r="C7077" s="13" t="n">
        <v>92</v>
      </c>
    </row>
    <row r="7078">
      <c r="C7078" s="13" t="n">
        <v>93</v>
      </c>
    </row>
    <row r="7079">
      <c r="C7079" s="13" t="n">
        <v>94</v>
      </c>
    </row>
    <row r="7080">
      <c r="C7080" s="13" t="n">
        <v>95</v>
      </c>
    </row>
    <row r="7081">
      <c r="C7081" s="13" t="n">
        <v>96</v>
      </c>
    </row>
    <row r="7082">
      <c r="C7082" s="13" t="n">
        <v>97</v>
      </c>
    </row>
    <row r="7083">
      <c r="C7083" s="13" t="n">
        <v>98</v>
      </c>
    </row>
    <row r="7084">
      <c r="C7084" s="13" t="n">
        <v>99</v>
      </c>
    </row>
    <row r="7085">
      <c r="C7085" s="13" t="n">
        <v>100</v>
      </c>
    </row>
    <row r="7086">
      <c r="C7086" s="13" t="n">
        <v>101</v>
      </c>
    </row>
    <row r="7087">
      <c r="C7087" s="13" t="n">
        <v>102</v>
      </c>
    </row>
    <row r="7088">
      <c r="C7088" s="13" t="n">
        <v>103</v>
      </c>
    </row>
    <row r="7089">
      <c r="C7089" s="13" t="n">
        <v>104</v>
      </c>
    </row>
    <row r="7090">
      <c r="C7090" s="13" t="n">
        <v>105</v>
      </c>
    </row>
    <row r="7091">
      <c r="C7091" s="13" t="n">
        <v>106</v>
      </c>
    </row>
    <row r="7092">
      <c r="C7092" s="13" t="n">
        <v>107</v>
      </c>
    </row>
    <row r="7093">
      <c r="C7093" s="13" t="n">
        <v>108</v>
      </c>
    </row>
    <row r="7094">
      <c r="C7094" s="13" t="n">
        <v>109</v>
      </c>
    </row>
    <row r="7095">
      <c r="C7095" s="13" t="n">
        <v>110</v>
      </c>
    </row>
    <row r="7096">
      <c r="C7096" s="13" t="n">
        <v>111</v>
      </c>
    </row>
    <row r="7097">
      <c r="C7097" s="13" t="n">
        <v>112</v>
      </c>
    </row>
    <row r="7098">
      <c r="C7098" s="13" t="n">
        <v>113</v>
      </c>
    </row>
    <row r="7099">
      <c r="C7099" s="13" t="n">
        <v>114</v>
      </c>
    </row>
    <row r="7100">
      <c r="C7100" s="13" t="n">
        <v>115</v>
      </c>
    </row>
    <row r="7101">
      <c r="C7101" s="13" t="n">
        <v>116</v>
      </c>
    </row>
    <row r="7102">
      <c r="C7102" s="13" t="n">
        <v>117</v>
      </c>
    </row>
    <row r="7103">
      <c r="C7103" s="13" t="n">
        <v>118</v>
      </c>
    </row>
    <row r="7104">
      <c r="C7104" s="13" t="n">
        <v>119</v>
      </c>
    </row>
    <row r="7105">
      <c r="C7105" s="13" t="n">
        <v>120</v>
      </c>
    </row>
    <row r="7106">
      <c r="C7106" s="13" t="n">
        <v>121</v>
      </c>
    </row>
    <row r="7107">
      <c r="C7107" s="13" t="n">
        <v>122</v>
      </c>
    </row>
    <row r="7108">
      <c r="C7108" s="13" t="n">
        <v>123</v>
      </c>
    </row>
    <row r="7109">
      <c r="C7109" s="13" t="n">
        <v>124</v>
      </c>
    </row>
    <row r="7110">
      <c r="C7110" s="13" t="n">
        <v>125</v>
      </c>
    </row>
    <row r="7111">
      <c r="C7111" s="13" t="n">
        <v>126</v>
      </c>
    </row>
    <row r="7112">
      <c r="C7112" s="13" t="n">
        <v>127</v>
      </c>
    </row>
    <row r="7113">
      <c r="C7113" s="13" t="n">
        <v>128</v>
      </c>
    </row>
    <row r="7114">
      <c r="C7114" s="13" t="n">
        <v>129</v>
      </c>
    </row>
    <row r="7115">
      <c r="C7115" s="13" t="n">
        <v>130</v>
      </c>
    </row>
    <row r="7116">
      <c r="C7116" s="13" t="n">
        <v>131</v>
      </c>
    </row>
    <row r="7117">
      <c r="C7117" s="13" t="n">
        <v>132</v>
      </c>
    </row>
    <row r="7118">
      <c r="C7118" s="13" t="n">
        <v>133</v>
      </c>
    </row>
    <row r="7119">
      <c r="C7119" s="13" t="n">
        <v>134</v>
      </c>
    </row>
    <row r="7120">
      <c r="C7120" s="13" t="n">
        <v>135</v>
      </c>
    </row>
    <row r="7121">
      <c r="C7121" s="13" t="n">
        <v>136</v>
      </c>
    </row>
    <row r="7122">
      <c r="C7122" s="13" t="n">
        <v>137</v>
      </c>
    </row>
    <row r="7123">
      <c r="C7123" s="13" t="n">
        <v>138</v>
      </c>
    </row>
    <row r="7124">
      <c r="C7124" s="13" t="n">
        <v>139</v>
      </c>
    </row>
    <row r="7125">
      <c r="C7125" s="13" t="n">
        <v>140</v>
      </c>
    </row>
    <row r="7126">
      <c r="C7126" s="13" t="n">
        <v>141</v>
      </c>
    </row>
    <row r="7127">
      <c r="C7127" s="13" t="n">
        <v>142</v>
      </c>
    </row>
    <row r="7128">
      <c r="C7128" s="13" t="n">
        <v>143</v>
      </c>
    </row>
    <row r="7129">
      <c r="C7129" s="13" t="n">
        <v>144</v>
      </c>
    </row>
    <row r="7130">
      <c r="C7130" s="13" t="n">
        <v>145</v>
      </c>
    </row>
    <row r="7131">
      <c r="C7131" s="13" t="n">
        <v>146</v>
      </c>
    </row>
    <row r="7132">
      <c r="C7132" s="13" t="n">
        <v>147</v>
      </c>
    </row>
    <row r="7133">
      <c r="C7133" s="13" t="n">
        <v>148</v>
      </c>
    </row>
    <row r="7134">
      <c r="C7134" s="13" t="n">
        <v>149</v>
      </c>
    </row>
    <row r="7135">
      <c r="C7135" s="13" t="n">
        <v>150</v>
      </c>
    </row>
    <row r="7136">
      <c r="C7136" s="13" t="n">
        <v>151</v>
      </c>
    </row>
    <row r="7137">
      <c r="C7137" s="13" t="n">
        <v>152</v>
      </c>
    </row>
    <row r="7138">
      <c r="C7138" s="13" t="n">
        <v>153</v>
      </c>
    </row>
    <row r="7139">
      <c r="C7139" s="13" t="n">
        <v>154</v>
      </c>
    </row>
    <row r="7140">
      <c r="C7140" s="13" t="n">
        <v>155</v>
      </c>
    </row>
    <row r="7141">
      <c r="C7141" s="13" t="n">
        <v>156</v>
      </c>
    </row>
    <row r="7142">
      <c r="C7142" s="13" t="n">
        <v>157</v>
      </c>
    </row>
    <row r="7143">
      <c r="C7143" s="13" t="n">
        <v>158</v>
      </c>
    </row>
    <row r="7144">
      <c r="C7144" s="13" t="n">
        <v>159</v>
      </c>
    </row>
    <row r="7145">
      <c r="C7145" s="13" t="n">
        <v>160</v>
      </c>
    </row>
    <row r="7146">
      <c r="C7146" s="13" t="n">
        <v>161</v>
      </c>
    </row>
    <row r="7147">
      <c r="C7147" s="13" t="n">
        <v>162</v>
      </c>
    </row>
    <row r="7148">
      <c r="C7148" s="13" t="n">
        <v>163</v>
      </c>
    </row>
    <row r="7149">
      <c r="C7149" s="13" t="n">
        <v>164</v>
      </c>
    </row>
    <row r="7150">
      <c r="C7150" s="13" t="n">
        <v>165</v>
      </c>
    </row>
    <row r="7151">
      <c r="C7151" s="13" t="n">
        <v>166</v>
      </c>
    </row>
    <row r="7152">
      <c r="C7152" s="13" t="n">
        <v>167</v>
      </c>
    </row>
    <row r="7153">
      <c r="C7153" s="13" t="n">
        <v>168</v>
      </c>
    </row>
    <row r="7154">
      <c r="C7154" s="13" t="n">
        <v>169</v>
      </c>
    </row>
    <row r="7155">
      <c r="C7155" s="13" t="n">
        <v>170</v>
      </c>
    </row>
    <row r="7156">
      <c r="C7156" s="13" t="n">
        <v>171</v>
      </c>
    </row>
    <row r="7157">
      <c r="C7157" s="13" t="n">
        <v>172</v>
      </c>
    </row>
    <row r="7158">
      <c r="C7158" s="13" t="n">
        <v>173</v>
      </c>
    </row>
    <row r="7159">
      <c r="C7159" s="13" t="n">
        <v>174</v>
      </c>
    </row>
    <row r="7160">
      <c r="C7160" s="13" t="n">
        <v>175</v>
      </c>
    </row>
    <row r="7161">
      <c r="C7161" s="13" t="n">
        <v>176</v>
      </c>
    </row>
    <row r="7162">
      <c r="C7162" s="13" t="n">
        <v>177</v>
      </c>
    </row>
    <row r="7163">
      <c r="C7163" s="13" t="n">
        <v>178</v>
      </c>
    </row>
    <row r="7164">
      <c r="C7164" s="13" t="n">
        <v>179</v>
      </c>
    </row>
    <row r="7165">
      <c r="C7165" s="13" t="n">
        <v>180</v>
      </c>
    </row>
    <row r="7166">
      <c r="C7166" s="13" t="n">
        <v>181</v>
      </c>
    </row>
    <row r="7167">
      <c r="C7167" s="13" t="n">
        <v>182</v>
      </c>
    </row>
    <row r="7168">
      <c r="C7168" s="13" t="n">
        <v>183</v>
      </c>
    </row>
    <row r="7169">
      <c r="C7169" s="13" t="n">
        <v>184</v>
      </c>
    </row>
    <row r="7170">
      <c r="C7170" s="13" t="n">
        <v>185</v>
      </c>
    </row>
    <row r="7171">
      <c r="C7171" s="13" t="n">
        <v>186</v>
      </c>
    </row>
    <row r="7172">
      <c r="C7172" s="13" t="n">
        <v>187</v>
      </c>
    </row>
    <row r="7173">
      <c r="C7173" s="13" t="n">
        <v>188</v>
      </c>
    </row>
    <row r="7174">
      <c r="C7174" s="13" t="n">
        <v>189</v>
      </c>
    </row>
    <row r="7175">
      <c r="C7175" s="13" t="n">
        <v>190</v>
      </c>
    </row>
    <row r="7176">
      <c r="C7176" s="13" t="n">
        <v>191</v>
      </c>
    </row>
    <row r="7177">
      <c r="C7177" s="13" t="n">
        <v>192</v>
      </c>
    </row>
    <row r="7178">
      <c r="C7178" s="13" t="n">
        <v>193</v>
      </c>
    </row>
    <row r="7179">
      <c r="C7179" s="13" t="n">
        <v>194</v>
      </c>
    </row>
    <row r="7180">
      <c r="C7180" s="13" t="n">
        <v>195</v>
      </c>
    </row>
    <row r="7181">
      <c r="C7181" s="13" t="n">
        <v>196</v>
      </c>
    </row>
    <row r="7182">
      <c r="C7182" s="13" t="n">
        <v>197</v>
      </c>
    </row>
    <row r="7183">
      <c r="C7183" s="13" t="n">
        <v>198</v>
      </c>
    </row>
    <row r="7185">
      <c r="D7185" s="13" t="n">
        <v>22</v>
      </c>
      <c r="E7185" s="13" t="n">
        <v>23</v>
      </c>
      <c r="F7185" s="13" t="n">
        <v>24</v>
      </c>
    </row>
    <row r="7186">
      <c r="C7186" s="13" t="n">
        <v>9</v>
      </c>
    </row>
    <row r="7187">
      <c r="C7187" s="13" t="n">
        <v>10</v>
      </c>
    </row>
    <row r="7188">
      <c r="C7188" s="13" t="n">
        <v>11</v>
      </c>
    </row>
    <row r="7189">
      <c r="C7189" s="13" t="n">
        <v>12</v>
      </c>
    </row>
    <row r="7190">
      <c r="C7190" s="13" t="n">
        <v>13</v>
      </c>
    </row>
    <row r="7191">
      <c r="C7191" s="13" t="n">
        <v>14</v>
      </c>
    </row>
    <row r="7192">
      <c r="C7192" s="13" t="n">
        <v>15</v>
      </c>
    </row>
    <row r="7193">
      <c r="C7193" s="13" t="n">
        <v>16</v>
      </c>
    </row>
    <row r="7194">
      <c r="C7194" s="13" t="n">
        <v>17</v>
      </c>
    </row>
    <row r="7195">
      <c r="C7195" s="13" t="n">
        <v>18</v>
      </c>
    </row>
    <row r="7196">
      <c r="C7196" s="13" t="n">
        <v>19</v>
      </c>
    </row>
    <row r="7197">
      <c r="C7197" s="13" t="n">
        <v>20</v>
      </c>
    </row>
    <row r="7198">
      <c r="C7198" s="13" t="n">
        <v>21</v>
      </c>
    </row>
    <row r="7199">
      <c r="C7199" s="13" t="n">
        <v>22</v>
      </c>
    </row>
    <row r="7200">
      <c r="C7200" s="13" t="n">
        <v>23</v>
      </c>
    </row>
    <row r="7201">
      <c r="C7201" s="13" t="n">
        <v>24</v>
      </c>
    </row>
    <row r="7202">
      <c r="C7202" s="13" t="n">
        <v>25</v>
      </c>
    </row>
    <row r="7203">
      <c r="C7203" s="13" t="n">
        <v>26</v>
      </c>
    </row>
    <row r="7204">
      <c r="C7204" s="13" t="n">
        <v>27</v>
      </c>
    </row>
    <row r="7205">
      <c r="C7205" s="13" t="n">
        <v>28</v>
      </c>
    </row>
    <row r="7206">
      <c r="C7206" s="13" t="n">
        <v>29</v>
      </c>
    </row>
    <row r="7207">
      <c r="C7207" s="13" t="n">
        <v>30</v>
      </c>
    </row>
    <row r="7208">
      <c r="C7208" s="13" t="n">
        <v>31</v>
      </c>
    </row>
    <row r="7209">
      <c r="C7209" s="13" t="n">
        <v>32</v>
      </c>
    </row>
    <row r="7210">
      <c r="C7210" s="13" t="n">
        <v>33</v>
      </c>
    </row>
    <row r="7211">
      <c r="C7211" s="13" t="n">
        <v>34</v>
      </c>
    </row>
    <row r="7212">
      <c r="C7212" s="13" t="n">
        <v>35</v>
      </c>
    </row>
    <row r="7213">
      <c r="C7213" s="13" t="n">
        <v>36</v>
      </c>
    </row>
    <row r="7214">
      <c r="C7214" s="13" t="n">
        <v>37</v>
      </c>
    </row>
    <row r="7215">
      <c r="C7215" s="13" t="n">
        <v>38</v>
      </c>
    </row>
    <row r="7216">
      <c r="C7216" s="13" t="n">
        <v>39</v>
      </c>
    </row>
    <row r="7217">
      <c r="C7217" s="13" t="n">
        <v>40</v>
      </c>
    </row>
    <row r="7218">
      <c r="C7218" s="13" t="n">
        <v>41</v>
      </c>
    </row>
    <row r="7219">
      <c r="C7219" s="13" t="n">
        <v>42</v>
      </c>
    </row>
    <row r="7220">
      <c r="C7220" s="13" t="n">
        <v>43</v>
      </c>
    </row>
    <row r="7221">
      <c r="C7221" s="13" t="n">
        <v>44</v>
      </c>
    </row>
    <row r="7222">
      <c r="C7222" s="13" t="n">
        <v>45</v>
      </c>
    </row>
    <row r="7223">
      <c r="C7223" s="13" t="n">
        <v>46</v>
      </c>
    </row>
    <row r="7224">
      <c r="C7224" s="13" t="n">
        <v>47</v>
      </c>
    </row>
    <row r="7225">
      <c r="C7225" s="13" t="n">
        <v>48</v>
      </c>
    </row>
    <row r="7226">
      <c r="C7226" s="13" t="n">
        <v>49</v>
      </c>
    </row>
    <row r="7227">
      <c r="C7227" s="13" t="n">
        <v>50</v>
      </c>
    </row>
    <row r="7228">
      <c r="C7228" s="13" t="n">
        <v>51</v>
      </c>
    </row>
    <row r="7229">
      <c r="C7229" s="13" t="n">
        <v>52</v>
      </c>
    </row>
    <row r="7230">
      <c r="C7230" s="13" t="n">
        <v>53</v>
      </c>
    </row>
    <row r="7231">
      <c r="C7231" s="13" t="n">
        <v>54</v>
      </c>
    </row>
    <row r="7232">
      <c r="C7232" s="13" t="n">
        <v>55</v>
      </c>
    </row>
    <row r="7233">
      <c r="C7233" s="13" t="n">
        <v>56</v>
      </c>
    </row>
    <row r="7234">
      <c r="C7234" s="13" t="n">
        <v>57</v>
      </c>
    </row>
    <row r="7235">
      <c r="C7235" s="13" t="n">
        <v>58</v>
      </c>
    </row>
    <row r="7236">
      <c r="C7236" s="13" t="n">
        <v>59</v>
      </c>
    </row>
    <row r="7237">
      <c r="C7237" s="13" t="n">
        <v>60</v>
      </c>
    </row>
    <row r="7238">
      <c r="C7238" s="13" t="n">
        <v>61</v>
      </c>
    </row>
    <row r="7239">
      <c r="C7239" s="13" t="n">
        <v>62</v>
      </c>
    </row>
    <row r="7240">
      <c r="C7240" s="13" t="n">
        <v>63</v>
      </c>
    </row>
    <row r="7241">
      <c r="C7241" s="13" t="n">
        <v>64</v>
      </c>
    </row>
    <row r="7242">
      <c r="C7242" s="13" t="n">
        <v>65</v>
      </c>
    </row>
    <row r="7243">
      <c r="C7243" s="13" t="n">
        <v>66</v>
      </c>
    </row>
    <row r="7244">
      <c r="C7244" s="13" t="n">
        <v>67</v>
      </c>
    </row>
    <row r="7245">
      <c r="C7245" s="13" t="n">
        <v>68</v>
      </c>
    </row>
    <row r="7246">
      <c r="C7246" s="13" t="n">
        <v>69</v>
      </c>
    </row>
    <row r="7247">
      <c r="C7247" s="13" t="n">
        <v>70</v>
      </c>
    </row>
    <row r="7248">
      <c r="C7248" s="13" t="n">
        <v>71</v>
      </c>
    </row>
    <row r="7249">
      <c r="C7249" s="13" t="n">
        <v>72</v>
      </c>
    </row>
    <row r="7250">
      <c r="C7250" s="13" t="n">
        <v>73</v>
      </c>
    </row>
    <row r="7251">
      <c r="C7251" s="13" t="n">
        <v>74</v>
      </c>
    </row>
    <row r="7252">
      <c r="C7252" s="13" t="n">
        <v>75</v>
      </c>
    </row>
    <row r="7253">
      <c r="C7253" s="13" t="n">
        <v>76</v>
      </c>
    </row>
    <row r="7254">
      <c r="C7254" s="13" t="n">
        <v>77</v>
      </c>
    </row>
    <row r="7255">
      <c r="C7255" s="13" t="n">
        <v>78</v>
      </c>
    </row>
    <row r="7256">
      <c r="C7256" s="13" t="n">
        <v>79</v>
      </c>
    </row>
    <row r="7257">
      <c r="C7257" s="13" t="n">
        <v>80</v>
      </c>
    </row>
    <row r="7258">
      <c r="C7258" s="13" t="n">
        <v>81</v>
      </c>
    </row>
    <row r="7259">
      <c r="C7259" s="13" t="n">
        <v>82</v>
      </c>
    </row>
    <row r="7260">
      <c r="C7260" s="13" t="n">
        <v>83</v>
      </c>
    </row>
    <row r="7261">
      <c r="C7261" s="13" t="n">
        <v>84</v>
      </c>
    </row>
    <row r="7262">
      <c r="C7262" s="13" t="n">
        <v>85</v>
      </c>
    </row>
    <row r="7263">
      <c r="C7263" s="13" t="n">
        <v>86</v>
      </c>
    </row>
    <row r="7264">
      <c r="C7264" s="13" t="n">
        <v>87</v>
      </c>
    </row>
    <row r="7265">
      <c r="C7265" s="13" t="n">
        <v>88</v>
      </c>
    </row>
    <row r="7266">
      <c r="C7266" s="13" t="n">
        <v>89</v>
      </c>
    </row>
    <row r="7267">
      <c r="C7267" s="13" t="n">
        <v>90</v>
      </c>
    </row>
    <row r="7268">
      <c r="C7268" s="13" t="n">
        <v>91</v>
      </c>
    </row>
    <row r="7269">
      <c r="C7269" s="13" t="n">
        <v>92</v>
      </c>
    </row>
    <row r="7270">
      <c r="C7270" s="13" t="n">
        <v>93</v>
      </c>
    </row>
    <row r="7271">
      <c r="C7271" s="13" t="n">
        <v>94</v>
      </c>
    </row>
    <row r="7272">
      <c r="C7272" s="13" t="n">
        <v>95</v>
      </c>
    </row>
    <row r="7273">
      <c r="C7273" s="13" t="n">
        <v>96</v>
      </c>
    </row>
    <row r="7274">
      <c r="C7274" s="13" t="n">
        <v>97</v>
      </c>
    </row>
    <row r="7275">
      <c r="C7275" s="13" t="n">
        <v>98</v>
      </c>
    </row>
    <row r="7276">
      <c r="C7276" s="13" t="n">
        <v>99</v>
      </c>
    </row>
    <row r="7277">
      <c r="C7277" s="13" t="n">
        <v>100</v>
      </c>
    </row>
    <row r="7278">
      <c r="C7278" s="13" t="n">
        <v>101</v>
      </c>
    </row>
    <row r="7279">
      <c r="C7279" s="13" t="n">
        <v>102</v>
      </c>
    </row>
    <row r="7280">
      <c r="C7280" s="13" t="n">
        <v>103</v>
      </c>
    </row>
    <row r="7281">
      <c r="C7281" s="13" t="n">
        <v>104</v>
      </c>
    </row>
    <row r="7282">
      <c r="C7282" s="13" t="n">
        <v>105</v>
      </c>
    </row>
    <row r="7283">
      <c r="C7283" s="13" t="n">
        <v>106</v>
      </c>
    </row>
    <row r="7284">
      <c r="C7284" s="13" t="n">
        <v>107</v>
      </c>
    </row>
    <row r="7285">
      <c r="C7285" s="13" t="n">
        <v>108</v>
      </c>
    </row>
    <row r="7286">
      <c r="C7286" s="13" t="n">
        <v>109</v>
      </c>
    </row>
    <row r="7287">
      <c r="C7287" s="13" t="n">
        <v>110</v>
      </c>
    </row>
    <row r="7288">
      <c r="C7288" s="13" t="n">
        <v>111</v>
      </c>
    </row>
    <row r="7289">
      <c r="C7289" s="13" t="n">
        <v>112</v>
      </c>
    </row>
    <row r="7290">
      <c r="C7290" s="13" t="n">
        <v>113</v>
      </c>
    </row>
    <row r="7291">
      <c r="C7291" s="13" t="n">
        <v>114</v>
      </c>
    </row>
    <row r="7292">
      <c r="C7292" s="13" t="n">
        <v>115</v>
      </c>
    </row>
    <row r="7293">
      <c r="C7293" s="13" t="n">
        <v>116</v>
      </c>
    </row>
    <row r="7294">
      <c r="C7294" s="13" t="n">
        <v>117</v>
      </c>
    </row>
    <row r="7295">
      <c r="C7295" s="13" t="n">
        <v>118</v>
      </c>
    </row>
    <row r="7296">
      <c r="C7296" s="13" t="n">
        <v>119</v>
      </c>
    </row>
    <row r="7297">
      <c r="C7297" s="13" t="n">
        <v>120</v>
      </c>
    </row>
    <row r="7298">
      <c r="C7298" s="13" t="n">
        <v>121</v>
      </c>
    </row>
    <row r="7299">
      <c r="C7299" s="13" t="n">
        <v>122</v>
      </c>
    </row>
    <row r="7300">
      <c r="C7300" s="13" t="n">
        <v>123</v>
      </c>
    </row>
    <row r="7301">
      <c r="C7301" s="13" t="n">
        <v>124</v>
      </c>
    </row>
    <row r="7302">
      <c r="C7302" s="13" t="n">
        <v>125</v>
      </c>
    </row>
    <row r="7303">
      <c r="C7303" s="13" t="n">
        <v>126</v>
      </c>
    </row>
    <row r="7304">
      <c r="C7304" s="13" t="n">
        <v>127</v>
      </c>
    </row>
    <row r="7305">
      <c r="C7305" s="13" t="n">
        <v>128</v>
      </c>
    </row>
    <row r="7306">
      <c r="C7306" s="13" t="n">
        <v>129</v>
      </c>
    </row>
    <row r="7307">
      <c r="C7307" s="13" t="n">
        <v>130</v>
      </c>
    </row>
    <row r="7308">
      <c r="C7308" s="13" t="n">
        <v>131</v>
      </c>
    </row>
    <row r="7309">
      <c r="C7309" s="13" t="n">
        <v>132</v>
      </c>
    </row>
    <row r="7310">
      <c r="C7310" s="13" t="n">
        <v>133</v>
      </c>
    </row>
    <row r="7311">
      <c r="C7311" s="13" t="n">
        <v>134</v>
      </c>
    </row>
    <row r="7312">
      <c r="C7312" s="13" t="n">
        <v>135</v>
      </c>
    </row>
    <row r="7313">
      <c r="C7313" s="13" t="n">
        <v>136</v>
      </c>
    </row>
    <row r="7314">
      <c r="C7314" s="13" t="n">
        <v>137</v>
      </c>
    </row>
    <row r="7315">
      <c r="C7315" s="13" t="n">
        <v>138</v>
      </c>
    </row>
    <row r="7316">
      <c r="C7316" s="13" t="n">
        <v>139</v>
      </c>
    </row>
    <row r="7317">
      <c r="C7317" s="13" t="n">
        <v>140</v>
      </c>
    </row>
    <row r="7318">
      <c r="C7318" s="13" t="n">
        <v>141</v>
      </c>
    </row>
    <row r="7319">
      <c r="C7319" s="13" t="n">
        <v>142</v>
      </c>
    </row>
    <row r="7320">
      <c r="C7320" s="13" t="n">
        <v>143</v>
      </c>
    </row>
    <row r="7321">
      <c r="C7321" s="13" t="n">
        <v>144</v>
      </c>
    </row>
    <row r="7322">
      <c r="C7322" s="13" t="n">
        <v>145</v>
      </c>
    </row>
    <row r="7323">
      <c r="C7323" s="13" t="n">
        <v>146</v>
      </c>
    </row>
    <row r="7324">
      <c r="C7324" s="13" t="n">
        <v>147</v>
      </c>
    </row>
    <row r="7325">
      <c r="C7325" s="13" t="n">
        <v>148</v>
      </c>
    </row>
    <row r="7326">
      <c r="C7326" s="13" t="n">
        <v>149</v>
      </c>
    </row>
    <row r="7327">
      <c r="C7327" s="13" t="n">
        <v>150</v>
      </c>
    </row>
    <row r="7328">
      <c r="C7328" s="13" t="n">
        <v>151</v>
      </c>
    </row>
    <row r="7329">
      <c r="C7329" s="13" t="n">
        <v>152</v>
      </c>
    </row>
    <row r="7330">
      <c r="C7330" s="13" t="n">
        <v>153</v>
      </c>
    </row>
    <row r="7331">
      <c r="C7331" s="13" t="n">
        <v>154</v>
      </c>
    </row>
    <row r="7332">
      <c r="C7332" s="13" t="n">
        <v>155</v>
      </c>
    </row>
    <row r="7333">
      <c r="C7333" s="13" t="n">
        <v>156</v>
      </c>
    </row>
    <row r="7334">
      <c r="C7334" s="13" t="n">
        <v>157</v>
      </c>
    </row>
    <row r="7335">
      <c r="C7335" s="13" t="n">
        <v>158</v>
      </c>
    </row>
    <row r="7336">
      <c r="C7336" s="13" t="n">
        <v>159</v>
      </c>
    </row>
    <row r="7337">
      <c r="C7337" s="13" t="n">
        <v>160</v>
      </c>
    </row>
    <row r="7338">
      <c r="C7338" s="13" t="n">
        <v>161</v>
      </c>
    </row>
    <row r="7339">
      <c r="C7339" s="13" t="n">
        <v>162</v>
      </c>
    </row>
    <row r="7340">
      <c r="C7340" s="13" t="n">
        <v>163</v>
      </c>
    </row>
    <row r="7341">
      <c r="C7341" s="13" t="n">
        <v>164</v>
      </c>
    </row>
    <row r="7342">
      <c r="C7342" s="13" t="n">
        <v>165</v>
      </c>
    </row>
    <row r="7343">
      <c r="C7343" s="13" t="n">
        <v>166</v>
      </c>
    </row>
    <row r="7344">
      <c r="C7344" s="13" t="n">
        <v>167</v>
      </c>
    </row>
    <row r="7345">
      <c r="C7345" s="13" t="n">
        <v>168</v>
      </c>
    </row>
    <row r="7346">
      <c r="C7346" s="13" t="n">
        <v>169</v>
      </c>
    </row>
    <row r="7347">
      <c r="C7347" s="13" t="n">
        <v>170</v>
      </c>
    </row>
    <row r="7348">
      <c r="C7348" s="13" t="n">
        <v>171</v>
      </c>
    </row>
    <row r="7349">
      <c r="C7349" s="13" t="n">
        <v>172</v>
      </c>
    </row>
    <row r="7350">
      <c r="C7350" s="13" t="n">
        <v>173</v>
      </c>
    </row>
    <row r="7351">
      <c r="C7351" s="13" t="n">
        <v>174</v>
      </c>
    </row>
    <row r="7352">
      <c r="C7352" s="13" t="n">
        <v>175</v>
      </c>
    </row>
    <row r="7353">
      <c r="C7353" s="13" t="n">
        <v>176</v>
      </c>
    </row>
    <row r="7354">
      <c r="C7354" s="13" t="n">
        <v>177</v>
      </c>
    </row>
    <row r="7355">
      <c r="C7355" s="13" t="n">
        <v>178</v>
      </c>
    </row>
    <row r="7356">
      <c r="C7356" s="13" t="n">
        <v>179</v>
      </c>
    </row>
    <row r="7357">
      <c r="C7357" s="13" t="n">
        <v>180</v>
      </c>
    </row>
    <row r="7358">
      <c r="C7358" s="13" t="n">
        <v>181</v>
      </c>
    </row>
    <row r="7359">
      <c r="C7359" s="13" t="n">
        <v>182</v>
      </c>
    </row>
    <row r="7360">
      <c r="C7360" s="13" t="n">
        <v>183</v>
      </c>
    </row>
    <row r="7361">
      <c r="C7361" s="13" t="n">
        <v>184</v>
      </c>
    </row>
    <row r="7362">
      <c r="C7362" s="13" t="n">
        <v>185</v>
      </c>
    </row>
    <row r="7363">
      <c r="C7363" s="13" t="n">
        <v>186</v>
      </c>
    </row>
    <row r="7364">
      <c r="C7364" s="13" t="n">
        <v>187</v>
      </c>
    </row>
    <row r="7365">
      <c r="C7365" s="13" t="n">
        <v>188</v>
      </c>
    </row>
    <row r="7366">
      <c r="C7366" s="13" t="n">
        <v>189</v>
      </c>
    </row>
    <row r="7367">
      <c r="C7367" s="13" t="n">
        <v>190</v>
      </c>
    </row>
    <row r="7368">
      <c r="C7368" s="13" t="n">
        <v>191</v>
      </c>
    </row>
    <row r="7369">
      <c r="C7369" s="13" t="n">
        <v>192</v>
      </c>
    </row>
    <row r="7370">
      <c r="C7370" s="13" t="n">
        <v>193</v>
      </c>
    </row>
    <row r="7371">
      <c r="C7371" s="13" t="n">
        <v>194</v>
      </c>
    </row>
    <row r="7372">
      <c r="C7372" s="13" t="n">
        <v>195</v>
      </c>
    </row>
    <row r="7373">
      <c r="C7373" s="13" t="n">
        <v>196</v>
      </c>
    </row>
    <row r="7374">
      <c r="C7374" s="13" t="n">
        <v>197</v>
      </c>
    </row>
    <row r="7375">
      <c r="C7375" s="13" t="n">
        <v>198</v>
      </c>
    </row>
    <row r="7377">
      <c r="D7377" s="13" t="n">
        <v>22</v>
      </c>
      <c r="E7377" s="13" t="n">
        <v>23</v>
      </c>
      <c r="F7377" s="13" t="n">
        <v>24</v>
      </c>
    </row>
    <row r="7378">
      <c r="C7378" s="13" t="n">
        <v>9</v>
      </c>
    </row>
    <row r="7379">
      <c r="C7379" s="13" t="n">
        <v>10</v>
      </c>
    </row>
    <row r="7380">
      <c r="C7380" s="13" t="n">
        <v>11</v>
      </c>
    </row>
    <row r="7381">
      <c r="C7381" s="13" t="n">
        <v>12</v>
      </c>
    </row>
    <row r="7382">
      <c r="C7382" s="13" t="n">
        <v>13</v>
      </c>
    </row>
    <row r="7383">
      <c r="C7383" s="13" t="n">
        <v>14</v>
      </c>
    </row>
    <row r="7384">
      <c r="C7384" s="13" t="n">
        <v>15</v>
      </c>
    </row>
    <row r="7385">
      <c r="C7385" s="13" t="n">
        <v>16</v>
      </c>
    </row>
    <row r="7386">
      <c r="C7386" s="13" t="n">
        <v>17</v>
      </c>
    </row>
    <row r="7387">
      <c r="C7387" s="13" t="n">
        <v>18</v>
      </c>
    </row>
    <row r="7388">
      <c r="C7388" s="13" t="n">
        <v>19</v>
      </c>
    </row>
    <row r="7389">
      <c r="C7389" s="13" t="n">
        <v>20</v>
      </c>
    </row>
    <row r="7390">
      <c r="C7390" s="13" t="n">
        <v>21</v>
      </c>
    </row>
    <row r="7391">
      <c r="C7391" s="13" t="n">
        <v>22</v>
      </c>
    </row>
    <row r="7392">
      <c r="C7392" s="13" t="n">
        <v>23</v>
      </c>
    </row>
    <row r="7393">
      <c r="C7393" s="13" t="n">
        <v>24</v>
      </c>
    </row>
    <row r="7394">
      <c r="C7394" s="13" t="n">
        <v>25</v>
      </c>
    </row>
    <row r="7395">
      <c r="C7395" s="13" t="n">
        <v>26</v>
      </c>
    </row>
    <row r="7396">
      <c r="C7396" s="13" t="n">
        <v>27</v>
      </c>
    </row>
    <row r="7397">
      <c r="C7397" s="13" t="n">
        <v>28</v>
      </c>
    </row>
    <row r="7398">
      <c r="C7398" s="13" t="n">
        <v>29</v>
      </c>
    </row>
    <row r="7399">
      <c r="C7399" s="13" t="n">
        <v>30</v>
      </c>
    </row>
    <row r="7400">
      <c r="C7400" s="13" t="n">
        <v>31</v>
      </c>
    </row>
    <row r="7401">
      <c r="C7401" s="13" t="n">
        <v>32</v>
      </c>
    </row>
    <row r="7402">
      <c r="C7402" s="13" t="n">
        <v>33</v>
      </c>
    </row>
    <row r="7403">
      <c r="C7403" s="13" t="n">
        <v>34</v>
      </c>
    </row>
    <row r="7404">
      <c r="C7404" s="13" t="n">
        <v>35</v>
      </c>
    </row>
    <row r="7405">
      <c r="C7405" s="13" t="n">
        <v>36</v>
      </c>
    </row>
    <row r="7406">
      <c r="C7406" s="13" t="n">
        <v>37</v>
      </c>
    </row>
    <row r="7407">
      <c r="C7407" s="13" t="n">
        <v>38</v>
      </c>
    </row>
    <row r="7408">
      <c r="C7408" s="13" t="n">
        <v>39</v>
      </c>
    </row>
    <row r="7409">
      <c r="C7409" s="13" t="n">
        <v>40</v>
      </c>
    </row>
    <row r="7410">
      <c r="C7410" s="13" t="n">
        <v>41</v>
      </c>
    </row>
    <row r="7411">
      <c r="C7411" s="13" t="n">
        <v>42</v>
      </c>
    </row>
    <row r="7412">
      <c r="C7412" s="13" t="n">
        <v>43</v>
      </c>
    </row>
    <row r="7413">
      <c r="C7413" s="13" t="n">
        <v>44</v>
      </c>
    </row>
    <row r="7414">
      <c r="C7414" s="13" t="n">
        <v>45</v>
      </c>
    </row>
    <row r="7415">
      <c r="C7415" s="13" t="n">
        <v>46</v>
      </c>
    </row>
    <row r="7416">
      <c r="C7416" s="13" t="n">
        <v>47</v>
      </c>
    </row>
    <row r="7417">
      <c r="C7417" s="13" t="n">
        <v>48</v>
      </c>
    </row>
    <row r="7418">
      <c r="C7418" s="13" t="n">
        <v>49</v>
      </c>
    </row>
    <row r="7419">
      <c r="C7419" s="13" t="n">
        <v>50</v>
      </c>
    </row>
    <row r="7420">
      <c r="C7420" s="13" t="n">
        <v>51</v>
      </c>
    </row>
    <row r="7421">
      <c r="C7421" s="13" t="n">
        <v>52</v>
      </c>
    </row>
    <row r="7422">
      <c r="C7422" s="13" t="n">
        <v>53</v>
      </c>
    </row>
    <row r="7423">
      <c r="C7423" s="13" t="n">
        <v>54</v>
      </c>
    </row>
    <row r="7424">
      <c r="C7424" s="13" t="n">
        <v>55</v>
      </c>
    </row>
    <row r="7425">
      <c r="C7425" s="13" t="n">
        <v>56</v>
      </c>
    </row>
    <row r="7426">
      <c r="C7426" s="13" t="n">
        <v>57</v>
      </c>
    </row>
    <row r="7427">
      <c r="C7427" s="13" t="n">
        <v>58</v>
      </c>
    </row>
    <row r="7428">
      <c r="C7428" s="13" t="n">
        <v>59</v>
      </c>
    </row>
    <row r="7429">
      <c r="C7429" s="13" t="n">
        <v>60</v>
      </c>
    </row>
    <row r="7430">
      <c r="C7430" s="13" t="n">
        <v>61</v>
      </c>
    </row>
    <row r="7431">
      <c r="C7431" s="13" t="n">
        <v>62</v>
      </c>
    </row>
    <row r="7432">
      <c r="C7432" s="13" t="n">
        <v>63</v>
      </c>
    </row>
    <row r="7433">
      <c r="C7433" s="13" t="n">
        <v>64</v>
      </c>
    </row>
    <row r="7434">
      <c r="C7434" s="13" t="n">
        <v>65</v>
      </c>
    </row>
    <row r="7435">
      <c r="C7435" s="13" t="n">
        <v>66</v>
      </c>
    </row>
    <row r="7436">
      <c r="C7436" s="13" t="n">
        <v>67</v>
      </c>
    </row>
    <row r="7437">
      <c r="C7437" s="13" t="n">
        <v>68</v>
      </c>
    </row>
    <row r="7438">
      <c r="C7438" s="13" t="n">
        <v>69</v>
      </c>
    </row>
    <row r="7439">
      <c r="C7439" s="13" t="n">
        <v>70</v>
      </c>
    </row>
    <row r="7440">
      <c r="C7440" s="13" t="n">
        <v>71</v>
      </c>
    </row>
    <row r="7441">
      <c r="C7441" s="13" t="n">
        <v>72</v>
      </c>
    </row>
    <row r="7442">
      <c r="C7442" s="13" t="n">
        <v>73</v>
      </c>
    </row>
    <row r="7443">
      <c r="C7443" s="13" t="n">
        <v>74</v>
      </c>
    </row>
    <row r="7444">
      <c r="C7444" s="13" t="n">
        <v>75</v>
      </c>
    </row>
    <row r="7445">
      <c r="C7445" s="13" t="n">
        <v>76</v>
      </c>
    </row>
    <row r="7446">
      <c r="C7446" s="13" t="n">
        <v>77</v>
      </c>
    </row>
    <row r="7447">
      <c r="C7447" s="13" t="n">
        <v>78</v>
      </c>
    </row>
    <row r="7448">
      <c r="C7448" s="13" t="n">
        <v>79</v>
      </c>
    </row>
    <row r="7449">
      <c r="C7449" s="13" t="n">
        <v>80</v>
      </c>
    </row>
    <row r="7450">
      <c r="C7450" s="13" t="n">
        <v>81</v>
      </c>
    </row>
    <row r="7451">
      <c r="C7451" s="13" t="n">
        <v>82</v>
      </c>
    </row>
    <row r="7452">
      <c r="C7452" s="13" t="n">
        <v>83</v>
      </c>
    </row>
    <row r="7453">
      <c r="C7453" s="13" t="n">
        <v>84</v>
      </c>
    </row>
    <row r="7454">
      <c r="C7454" s="13" t="n">
        <v>85</v>
      </c>
    </row>
    <row r="7455">
      <c r="C7455" s="13" t="n">
        <v>86</v>
      </c>
    </row>
    <row r="7456">
      <c r="C7456" s="13" t="n">
        <v>87</v>
      </c>
    </row>
    <row r="7457">
      <c r="C7457" s="13" t="n">
        <v>88</v>
      </c>
    </row>
    <row r="7458">
      <c r="C7458" s="13" t="n">
        <v>89</v>
      </c>
    </row>
    <row r="7459">
      <c r="C7459" s="13" t="n">
        <v>90</v>
      </c>
    </row>
    <row r="7460">
      <c r="C7460" s="13" t="n">
        <v>91</v>
      </c>
    </row>
    <row r="7461">
      <c r="C7461" s="13" t="n">
        <v>92</v>
      </c>
    </row>
    <row r="7462">
      <c r="C7462" s="13" t="n">
        <v>93</v>
      </c>
    </row>
    <row r="7463">
      <c r="C7463" s="13" t="n">
        <v>94</v>
      </c>
    </row>
    <row r="7464">
      <c r="C7464" s="13" t="n">
        <v>95</v>
      </c>
    </row>
    <row r="7465">
      <c r="C7465" s="13" t="n">
        <v>96</v>
      </c>
    </row>
    <row r="7466">
      <c r="C7466" s="13" t="n">
        <v>97</v>
      </c>
    </row>
    <row r="7467">
      <c r="C7467" s="13" t="n">
        <v>98</v>
      </c>
    </row>
    <row r="7468">
      <c r="C7468" s="13" t="n">
        <v>99</v>
      </c>
    </row>
    <row r="7469">
      <c r="C7469" s="13" t="n">
        <v>100</v>
      </c>
    </row>
    <row r="7470">
      <c r="C7470" s="13" t="n">
        <v>101</v>
      </c>
    </row>
    <row r="7471">
      <c r="C7471" s="13" t="n">
        <v>102</v>
      </c>
    </row>
    <row r="7472">
      <c r="C7472" s="13" t="n">
        <v>103</v>
      </c>
    </row>
    <row r="7473">
      <c r="C7473" s="13" t="n">
        <v>104</v>
      </c>
    </row>
    <row r="7474">
      <c r="C7474" s="13" t="n">
        <v>105</v>
      </c>
    </row>
    <row r="7475">
      <c r="C7475" s="13" t="n">
        <v>106</v>
      </c>
    </row>
    <row r="7476">
      <c r="C7476" s="13" t="n">
        <v>107</v>
      </c>
    </row>
    <row r="7477">
      <c r="C7477" s="13" t="n">
        <v>108</v>
      </c>
    </row>
    <row r="7478">
      <c r="C7478" s="13" t="n">
        <v>109</v>
      </c>
    </row>
    <row r="7479">
      <c r="C7479" s="13" t="n">
        <v>110</v>
      </c>
    </row>
    <row r="7480">
      <c r="C7480" s="13" t="n">
        <v>111</v>
      </c>
    </row>
    <row r="7481">
      <c r="C7481" s="13" t="n">
        <v>112</v>
      </c>
    </row>
    <row r="7482">
      <c r="C7482" s="13" t="n">
        <v>113</v>
      </c>
    </row>
    <row r="7483">
      <c r="C7483" s="13" t="n">
        <v>114</v>
      </c>
    </row>
    <row r="7484">
      <c r="C7484" s="13" t="n">
        <v>115</v>
      </c>
    </row>
    <row r="7485">
      <c r="C7485" s="13" t="n">
        <v>116</v>
      </c>
    </row>
    <row r="7486">
      <c r="C7486" s="13" t="n">
        <v>117</v>
      </c>
    </row>
    <row r="7487">
      <c r="C7487" s="13" t="n">
        <v>118</v>
      </c>
    </row>
    <row r="7488">
      <c r="C7488" s="13" t="n">
        <v>119</v>
      </c>
    </row>
    <row r="7489">
      <c r="C7489" s="13" t="n">
        <v>120</v>
      </c>
    </row>
    <row r="7490">
      <c r="C7490" s="13" t="n">
        <v>121</v>
      </c>
    </row>
    <row r="7491">
      <c r="C7491" s="13" t="n">
        <v>122</v>
      </c>
    </row>
    <row r="7492">
      <c r="C7492" s="13" t="n">
        <v>123</v>
      </c>
    </row>
    <row r="7493">
      <c r="C7493" s="13" t="n">
        <v>124</v>
      </c>
    </row>
    <row r="7494">
      <c r="C7494" s="13" t="n">
        <v>125</v>
      </c>
    </row>
    <row r="7495">
      <c r="C7495" s="13" t="n">
        <v>126</v>
      </c>
    </row>
    <row r="7496">
      <c r="C7496" s="13" t="n">
        <v>127</v>
      </c>
    </row>
    <row r="7497">
      <c r="C7497" s="13" t="n">
        <v>128</v>
      </c>
    </row>
    <row r="7498">
      <c r="C7498" s="13" t="n">
        <v>129</v>
      </c>
    </row>
    <row r="7499">
      <c r="C7499" s="13" t="n">
        <v>130</v>
      </c>
    </row>
    <row r="7500">
      <c r="C7500" s="13" t="n">
        <v>131</v>
      </c>
    </row>
    <row r="7501">
      <c r="C7501" s="13" t="n">
        <v>132</v>
      </c>
    </row>
    <row r="7502">
      <c r="C7502" s="13" t="n">
        <v>133</v>
      </c>
    </row>
    <row r="7503">
      <c r="C7503" s="13" t="n">
        <v>134</v>
      </c>
    </row>
    <row r="7504">
      <c r="C7504" s="13" t="n">
        <v>135</v>
      </c>
    </row>
    <row r="7505">
      <c r="C7505" s="13" t="n">
        <v>136</v>
      </c>
    </row>
    <row r="7506">
      <c r="C7506" s="13" t="n">
        <v>137</v>
      </c>
    </row>
    <row r="7507">
      <c r="C7507" s="13" t="n">
        <v>138</v>
      </c>
    </row>
    <row r="7508">
      <c r="C7508" s="13" t="n">
        <v>139</v>
      </c>
    </row>
    <row r="7509">
      <c r="C7509" s="13" t="n">
        <v>140</v>
      </c>
    </row>
    <row r="7510">
      <c r="C7510" s="13" t="n">
        <v>141</v>
      </c>
    </row>
    <row r="7511">
      <c r="C7511" s="13" t="n">
        <v>142</v>
      </c>
    </row>
    <row r="7512">
      <c r="C7512" s="13" t="n">
        <v>143</v>
      </c>
    </row>
    <row r="7513">
      <c r="C7513" s="13" t="n">
        <v>144</v>
      </c>
    </row>
    <row r="7514">
      <c r="C7514" s="13" t="n">
        <v>145</v>
      </c>
    </row>
    <row r="7515">
      <c r="C7515" s="13" t="n">
        <v>146</v>
      </c>
    </row>
    <row r="7516">
      <c r="C7516" s="13" t="n">
        <v>147</v>
      </c>
    </row>
    <row r="7517">
      <c r="C7517" s="13" t="n">
        <v>148</v>
      </c>
    </row>
    <row r="7518">
      <c r="C7518" s="13" t="n">
        <v>149</v>
      </c>
    </row>
    <row r="7519">
      <c r="C7519" s="13" t="n">
        <v>150</v>
      </c>
    </row>
    <row r="7520">
      <c r="C7520" s="13" t="n">
        <v>151</v>
      </c>
    </row>
    <row r="7521">
      <c r="C7521" s="13" t="n">
        <v>152</v>
      </c>
    </row>
    <row r="7522">
      <c r="C7522" s="13" t="n">
        <v>153</v>
      </c>
    </row>
    <row r="7523">
      <c r="C7523" s="13" t="n">
        <v>154</v>
      </c>
    </row>
    <row r="7524">
      <c r="C7524" s="13" t="n">
        <v>155</v>
      </c>
    </row>
    <row r="7525">
      <c r="C7525" s="13" t="n">
        <v>156</v>
      </c>
    </row>
    <row r="7526">
      <c r="C7526" s="13" t="n">
        <v>157</v>
      </c>
    </row>
    <row r="7527">
      <c r="C7527" s="13" t="n">
        <v>158</v>
      </c>
    </row>
    <row r="7528">
      <c r="C7528" s="13" t="n">
        <v>159</v>
      </c>
    </row>
    <row r="7529">
      <c r="C7529" s="13" t="n">
        <v>160</v>
      </c>
    </row>
    <row r="7530">
      <c r="C7530" s="13" t="n">
        <v>161</v>
      </c>
    </row>
    <row r="7531">
      <c r="C7531" s="13" t="n">
        <v>162</v>
      </c>
    </row>
    <row r="7532">
      <c r="C7532" s="13" t="n">
        <v>163</v>
      </c>
    </row>
    <row r="7533">
      <c r="C7533" s="13" t="n">
        <v>164</v>
      </c>
    </row>
    <row r="7534">
      <c r="C7534" s="13" t="n">
        <v>165</v>
      </c>
    </row>
    <row r="7535">
      <c r="C7535" s="13" t="n">
        <v>166</v>
      </c>
    </row>
    <row r="7536">
      <c r="C7536" s="13" t="n">
        <v>167</v>
      </c>
    </row>
    <row r="7537">
      <c r="C7537" s="13" t="n">
        <v>168</v>
      </c>
    </row>
    <row r="7538">
      <c r="C7538" s="13" t="n">
        <v>169</v>
      </c>
    </row>
    <row r="7539">
      <c r="C7539" s="13" t="n">
        <v>170</v>
      </c>
    </row>
    <row r="7540">
      <c r="C7540" s="13" t="n">
        <v>171</v>
      </c>
    </row>
    <row r="7541">
      <c r="C7541" s="13" t="n">
        <v>172</v>
      </c>
    </row>
    <row r="7542">
      <c r="C7542" s="13" t="n">
        <v>173</v>
      </c>
    </row>
    <row r="7543">
      <c r="C7543" s="13" t="n">
        <v>174</v>
      </c>
    </row>
    <row r="7544">
      <c r="C7544" s="13" t="n">
        <v>175</v>
      </c>
    </row>
    <row r="7545">
      <c r="C7545" s="13" t="n">
        <v>176</v>
      </c>
    </row>
    <row r="7546">
      <c r="C7546" s="13" t="n">
        <v>177</v>
      </c>
    </row>
    <row r="7547">
      <c r="C7547" s="13" t="n">
        <v>178</v>
      </c>
    </row>
    <row r="7548">
      <c r="C7548" s="13" t="n">
        <v>179</v>
      </c>
    </row>
    <row r="7549">
      <c r="C7549" s="13" t="n">
        <v>180</v>
      </c>
    </row>
    <row r="7550">
      <c r="C7550" s="13" t="n">
        <v>181</v>
      </c>
    </row>
    <row r="7551">
      <c r="C7551" s="13" t="n">
        <v>182</v>
      </c>
    </row>
    <row r="7552">
      <c r="C7552" s="13" t="n">
        <v>183</v>
      </c>
    </row>
    <row r="7553">
      <c r="C7553" s="13" t="n">
        <v>184</v>
      </c>
    </row>
    <row r="7554">
      <c r="C7554" s="13" t="n">
        <v>185</v>
      </c>
    </row>
    <row r="7555">
      <c r="C7555" s="13" t="n">
        <v>186</v>
      </c>
    </row>
    <row r="7556">
      <c r="C7556" s="13" t="n">
        <v>187</v>
      </c>
    </row>
    <row r="7557">
      <c r="C7557" s="13" t="n">
        <v>188</v>
      </c>
    </row>
    <row r="7558">
      <c r="C7558" s="13" t="n">
        <v>189</v>
      </c>
    </row>
    <row r="7559">
      <c r="C7559" s="13" t="n">
        <v>190</v>
      </c>
    </row>
    <row r="7560">
      <c r="C7560" s="13" t="n">
        <v>191</v>
      </c>
    </row>
    <row r="7561">
      <c r="C7561" s="13" t="n">
        <v>192</v>
      </c>
    </row>
    <row r="7562">
      <c r="C7562" s="13" t="n">
        <v>193</v>
      </c>
    </row>
    <row r="7563">
      <c r="C7563" s="13" t="n">
        <v>194</v>
      </c>
    </row>
    <row r="7564">
      <c r="C7564" s="13" t="n">
        <v>195</v>
      </c>
    </row>
    <row r="7565">
      <c r="C7565" s="13" t="n">
        <v>196</v>
      </c>
    </row>
    <row r="7566">
      <c r="C7566" s="13" t="n">
        <v>197</v>
      </c>
    </row>
    <row r="7567">
      <c r="C7567" s="13" t="n">
        <v>198</v>
      </c>
    </row>
    <row r="7569">
      <c r="D7569" s="13" t="n">
        <v>22</v>
      </c>
      <c r="E7569" s="13" t="n">
        <v>23</v>
      </c>
      <c r="F7569" s="13" t="n">
        <v>24</v>
      </c>
    </row>
    <row r="7570">
      <c r="C7570" s="13" t="n">
        <v>9</v>
      </c>
    </row>
    <row r="7571">
      <c r="C7571" s="13" t="n">
        <v>10</v>
      </c>
    </row>
    <row r="7572">
      <c r="C7572" s="13" t="n">
        <v>11</v>
      </c>
    </row>
    <row r="7573">
      <c r="C7573" s="13" t="n">
        <v>12</v>
      </c>
    </row>
    <row r="7574">
      <c r="C7574" s="13" t="n">
        <v>13</v>
      </c>
    </row>
    <row r="7575">
      <c r="C7575" s="13" t="n">
        <v>14</v>
      </c>
    </row>
    <row r="7576">
      <c r="C7576" s="13" t="n">
        <v>15</v>
      </c>
    </row>
    <row r="7577">
      <c r="C7577" s="13" t="n">
        <v>16</v>
      </c>
    </row>
    <row r="7578">
      <c r="C7578" s="13" t="n">
        <v>17</v>
      </c>
    </row>
    <row r="7579">
      <c r="C7579" s="13" t="n">
        <v>18</v>
      </c>
    </row>
    <row r="7580">
      <c r="C7580" s="13" t="n">
        <v>19</v>
      </c>
    </row>
    <row r="7581">
      <c r="C7581" s="13" t="n">
        <v>20</v>
      </c>
    </row>
    <row r="7582">
      <c r="C7582" s="13" t="n">
        <v>21</v>
      </c>
    </row>
    <row r="7583">
      <c r="C7583" s="13" t="n">
        <v>22</v>
      </c>
    </row>
    <row r="7584">
      <c r="C7584" s="13" t="n">
        <v>23</v>
      </c>
    </row>
    <row r="7585">
      <c r="C7585" s="13" t="n">
        <v>24</v>
      </c>
    </row>
    <row r="7586">
      <c r="C7586" s="13" t="n">
        <v>25</v>
      </c>
    </row>
    <row r="7587">
      <c r="C7587" s="13" t="n">
        <v>26</v>
      </c>
    </row>
    <row r="7588">
      <c r="C7588" s="13" t="n">
        <v>27</v>
      </c>
    </row>
    <row r="7589">
      <c r="C7589" s="13" t="n">
        <v>28</v>
      </c>
    </row>
    <row r="7590">
      <c r="C7590" s="13" t="n">
        <v>29</v>
      </c>
    </row>
    <row r="7591">
      <c r="C7591" s="13" t="n">
        <v>30</v>
      </c>
    </row>
    <row r="7592">
      <c r="C7592" s="13" t="n">
        <v>31</v>
      </c>
    </row>
    <row r="7593">
      <c r="C7593" s="13" t="n">
        <v>32</v>
      </c>
    </row>
    <row r="7594">
      <c r="C7594" s="13" t="n">
        <v>33</v>
      </c>
    </row>
    <row r="7595">
      <c r="C7595" s="13" t="n">
        <v>34</v>
      </c>
    </row>
    <row r="7596">
      <c r="C7596" s="13" t="n">
        <v>35</v>
      </c>
    </row>
    <row r="7597">
      <c r="C7597" s="13" t="n">
        <v>36</v>
      </c>
    </row>
    <row r="7598">
      <c r="C7598" s="13" t="n">
        <v>37</v>
      </c>
    </row>
    <row r="7599">
      <c r="C7599" s="13" t="n">
        <v>38</v>
      </c>
    </row>
    <row r="7600">
      <c r="C7600" s="13" t="n">
        <v>39</v>
      </c>
    </row>
    <row r="7601">
      <c r="C7601" s="13" t="n">
        <v>40</v>
      </c>
    </row>
    <row r="7602">
      <c r="C7602" s="13" t="n">
        <v>41</v>
      </c>
    </row>
    <row r="7603">
      <c r="C7603" s="13" t="n">
        <v>42</v>
      </c>
    </row>
    <row r="7604">
      <c r="C7604" s="13" t="n">
        <v>43</v>
      </c>
    </row>
    <row r="7605">
      <c r="C7605" s="13" t="n">
        <v>44</v>
      </c>
    </row>
    <row r="7606">
      <c r="C7606" s="13" t="n">
        <v>45</v>
      </c>
    </row>
    <row r="7607">
      <c r="C7607" s="13" t="n">
        <v>46</v>
      </c>
    </row>
    <row r="7608">
      <c r="C7608" s="13" t="n">
        <v>47</v>
      </c>
    </row>
    <row r="7609">
      <c r="C7609" s="13" t="n">
        <v>48</v>
      </c>
    </row>
    <row r="7610">
      <c r="C7610" s="13" t="n">
        <v>49</v>
      </c>
    </row>
    <row r="7611">
      <c r="C7611" s="13" t="n">
        <v>50</v>
      </c>
    </row>
    <row r="7612">
      <c r="C7612" s="13" t="n">
        <v>51</v>
      </c>
    </row>
    <row r="7613">
      <c r="C7613" s="13" t="n">
        <v>52</v>
      </c>
    </row>
    <row r="7614">
      <c r="C7614" s="13" t="n">
        <v>53</v>
      </c>
    </row>
    <row r="7615">
      <c r="C7615" s="13" t="n">
        <v>54</v>
      </c>
    </row>
    <row r="7616">
      <c r="C7616" s="13" t="n">
        <v>55</v>
      </c>
    </row>
    <row r="7617">
      <c r="C7617" s="13" t="n">
        <v>56</v>
      </c>
    </row>
    <row r="7618">
      <c r="C7618" s="13" t="n">
        <v>57</v>
      </c>
    </row>
    <row r="7619">
      <c r="C7619" s="13" t="n">
        <v>58</v>
      </c>
    </row>
    <row r="7620">
      <c r="C7620" s="13" t="n">
        <v>59</v>
      </c>
    </row>
    <row r="7621">
      <c r="C7621" s="13" t="n">
        <v>60</v>
      </c>
    </row>
    <row r="7622">
      <c r="C7622" s="13" t="n">
        <v>61</v>
      </c>
    </row>
    <row r="7623">
      <c r="C7623" s="13" t="n">
        <v>62</v>
      </c>
    </row>
    <row r="7624">
      <c r="C7624" s="13" t="n">
        <v>63</v>
      </c>
    </row>
    <row r="7625">
      <c r="C7625" s="13" t="n">
        <v>64</v>
      </c>
    </row>
    <row r="7626">
      <c r="C7626" s="13" t="n">
        <v>65</v>
      </c>
    </row>
    <row r="7627">
      <c r="C7627" s="13" t="n">
        <v>66</v>
      </c>
    </row>
    <row r="7628">
      <c r="C7628" s="13" t="n">
        <v>67</v>
      </c>
    </row>
    <row r="7629">
      <c r="C7629" s="13" t="n">
        <v>68</v>
      </c>
    </row>
    <row r="7630">
      <c r="C7630" s="13" t="n">
        <v>69</v>
      </c>
    </row>
    <row r="7631">
      <c r="C7631" s="13" t="n">
        <v>70</v>
      </c>
    </row>
    <row r="7632">
      <c r="C7632" s="13" t="n">
        <v>71</v>
      </c>
    </row>
    <row r="7633">
      <c r="C7633" s="13" t="n">
        <v>72</v>
      </c>
    </row>
    <row r="7634">
      <c r="C7634" s="13" t="n">
        <v>73</v>
      </c>
    </row>
    <row r="7635">
      <c r="C7635" s="13" t="n">
        <v>74</v>
      </c>
    </row>
    <row r="7636">
      <c r="C7636" s="13" t="n">
        <v>75</v>
      </c>
    </row>
    <row r="7637">
      <c r="C7637" s="13" t="n">
        <v>76</v>
      </c>
    </row>
    <row r="7638">
      <c r="C7638" s="13" t="n">
        <v>77</v>
      </c>
    </row>
    <row r="7639">
      <c r="C7639" s="13" t="n">
        <v>78</v>
      </c>
    </row>
    <row r="7640">
      <c r="C7640" s="13" t="n">
        <v>79</v>
      </c>
    </row>
    <row r="7641">
      <c r="C7641" s="13" t="n">
        <v>80</v>
      </c>
    </row>
    <row r="7642">
      <c r="C7642" s="13" t="n">
        <v>81</v>
      </c>
    </row>
    <row r="7643">
      <c r="C7643" s="13" t="n">
        <v>82</v>
      </c>
    </row>
    <row r="7644">
      <c r="C7644" s="13" t="n">
        <v>83</v>
      </c>
    </row>
    <row r="7645">
      <c r="C7645" s="13" t="n">
        <v>84</v>
      </c>
    </row>
    <row r="7646">
      <c r="C7646" s="13" t="n">
        <v>85</v>
      </c>
    </row>
    <row r="7647">
      <c r="C7647" s="13" t="n">
        <v>86</v>
      </c>
    </row>
    <row r="7648">
      <c r="C7648" s="13" t="n">
        <v>87</v>
      </c>
    </row>
    <row r="7649">
      <c r="C7649" s="13" t="n">
        <v>88</v>
      </c>
    </row>
    <row r="7650">
      <c r="C7650" s="13" t="n">
        <v>89</v>
      </c>
    </row>
    <row r="7651">
      <c r="C7651" s="13" t="n">
        <v>90</v>
      </c>
    </row>
    <row r="7652">
      <c r="C7652" s="13" t="n">
        <v>91</v>
      </c>
    </row>
    <row r="7653">
      <c r="C7653" s="13" t="n">
        <v>92</v>
      </c>
    </row>
    <row r="7654">
      <c r="C7654" s="13" t="n">
        <v>93</v>
      </c>
    </row>
    <row r="7655">
      <c r="C7655" s="13" t="n">
        <v>94</v>
      </c>
    </row>
    <row r="7656">
      <c r="C7656" s="13" t="n">
        <v>95</v>
      </c>
    </row>
    <row r="7657">
      <c r="C7657" s="13" t="n">
        <v>96</v>
      </c>
    </row>
    <row r="7658">
      <c r="C7658" s="13" t="n">
        <v>97</v>
      </c>
    </row>
    <row r="7659">
      <c r="C7659" s="13" t="n">
        <v>98</v>
      </c>
    </row>
    <row r="7660">
      <c r="C7660" s="13" t="n">
        <v>99</v>
      </c>
    </row>
    <row r="7661">
      <c r="C7661" s="13" t="n">
        <v>100</v>
      </c>
    </row>
    <row r="7662">
      <c r="C7662" s="13" t="n">
        <v>101</v>
      </c>
    </row>
    <row r="7663">
      <c r="C7663" s="13" t="n">
        <v>102</v>
      </c>
    </row>
    <row r="7664">
      <c r="C7664" s="13" t="n">
        <v>103</v>
      </c>
    </row>
    <row r="7665">
      <c r="C7665" s="13" t="n">
        <v>104</v>
      </c>
    </row>
    <row r="7666">
      <c r="C7666" s="13" t="n">
        <v>105</v>
      </c>
    </row>
    <row r="7667">
      <c r="C7667" s="13" t="n">
        <v>106</v>
      </c>
    </row>
    <row r="7668">
      <c r="C7668" s="13" t="n">
        <v>107</v>
      </c>
    </row>
    <row r="7669">
      <c r="C7669" s="13" t="n">
        <v>108</v>
      </c>
    </row>
    <row r="7670">
      <c r="C7670" s="13" t="n">
        <v>109</v>
      </c>
    </row>
    <row r="7671">
      <c r="C7671" s="13" t="n">
        <v>110</v>
      </c>
    </row>
    <row r="7672">
      <c r="C7672" s="13" t="n">
        <v>111</v>
      </c>
    </row>
    <row r="7673">
      <c r="C7673" s="13" t="n">
        <v>112</v>
      </c>
    </row>
    <row r="7674">
      <c r="C7674" s="13" t="n">
        <v>113</v>
      </c>
    </row>
    <row r="7675">
      <c r="C7675" s="13" t="n">
        <v>114</v>
      </c>
    </row>
    <row r="7676">
      <c r="C7676" s="13" t="n">
        <v>115</v>
      </c>
    </row>
    <row r="7677">
      <c r="C7677" s="13" t="n">
        <v>116</v>
      </c>
    </row>
    <row r="7678">
      <c r="C7678" s="13" t="n">
        <v>117</v>
      </c>
    </row>
    <row r="7679">
      <c r="C7679" s="13" t="n">
        <v>118</v>
      </c>
    </row>
    <row r="7680">
      <c r="C7680" s="13" t="n">
        <v>119</v>
      </c>
    </row>
    <row r="7681">
      <c r="C7681" s="13" t="n">
        <v>120</v>
      </c>
    </row>
    <row r="7682">
      <c r="C7682" s="13" t="n">
        <v>121</v>
      </c>
    </row>
    <row r="7683">
      <c r="C7683" s="13" t="n">
        <v>122</v>
      </c>
    </row>
    <row r="7684">
      <c r="C7684" s="13" t="n">
        <v>123</v>
      </c>
    </row>
    <row r="7685">
      <c r="C7685" s="13" t="n">
        <v>124</v>
      </c>
    </row>
    <row r="7686">
      <c r="C7686" s="13" t="n">
        <v>125</v>
      </c>
    </row>
    <row r="7687">
      <c r="C7687" s="13" t="n">
        <v>126</v>
      </c>
    </row>
    <row r="7688">
      <c r="C7688" s="13" t="n">
        <v>127</v>
      </c>
    </row>
    <row r="7689">
      <c r="C7689" s="13" t="n">
        <v>128</v>
      </c>
    </row>
    <row r="7690">
      <c r="C7690" s="13" t="n">
        <v>129</v>
      </c>
    </row>
    <row r="7691">
      <c r="C7691" s="13" t="n">
        <v>130</v>
      </c>
    </row>
    <row r="7692">
      <c r="C7692" s="13" t="n">
        <v>131</v>
      </c>
    </row>
    <row r="7693">
      <c r="C7693" s="13" t="n">
        <v>132</v>
      </c>
    </row>
    <row r="7694">
      <c r="C7694" s="13" t="n">
        <v>133</v>
      </c>
    </row>
    <row r="7695">
      <c r="C7695" s="13" t="n">
        <v>134</v>
      </c>
    </row>
    <row r="7696">
      <c r="C7696" s="13" t="n">
        <v>135</v>
      </c>
    </row>
    <row r="7697">
      <c r="C7697" s="13" t="n">
        <v>136</v>
      </c>
    </row>
    <row r="7698">
      <c r="C7698" s="13" t="n">
        <v>137</v>
      </c>
    </row>
    <row r="7699">
      <c r="C7699" s="13" t="n">
        <v>138</v>
      </c>
    </row>
    <row r="7700">
      <c r="C7700" s="13" t="n">
        <v>139</v>
      </c>
    </row>
    <row r="7701">
      <c r="C7701" s="13" t="n">
        <v>140</v>
      </c>
    </row>
    <row r="7702">
      <c r="C7702" s="13" t="n">
        <v>141</v>
      </c>
    </row>
    <row r="7703">
      <c r="C7703" s="13" t="n">
        <v>142</v>
      </c>
    </row>
    <row r="7704">
      <c r="C7704" s="13" t="n">
        <v>143</v>
      </c>
    </row>
    <row r="7705">
      <c r="C7705" s="13" t="n">
        <v>144</v>
      </c>
    </row>
    <row r="7706">
      <c r="C7706" s="13" t="n">
        <v>145</v>
      </c>
    </row>
    <row r="7707">
      <c r="C7707" s="13" t="n">
        <v>146</v>
      </c>
    </row>
    <row r="7708">
      <c r="C7708" s="13" t="n">
        <v>147</v>
      </c>
    </row>
    <row r="7709">
      <c r="C7709" s="13" t="n">
        <v>148</v>
      </c>
    </row>
    <row r="7710">
      <c r="C7710" s="13" t="n">
        <v>149</v>
      </c>
    </row>
    <row r="7711">
      <c r="C7711" s="13" t="n">
        <v>150</v>
      </c>
    </row>
    <row r="7712">
      <c r="C7712" s="13" t="n">
        <v>151</v>
      </c>
    </row>
    <row r="7713">
      <c r="C7713" s="13" t="n">
        <v>152</v>
      </c>
    </row>
    <row r="7714">
      <c r="C7714" s="13" t="n">
        <v>153</v>
      </c>
    </row>
    <row r="7715">
      <c r="C7715" s="13" t="n">
        <v>154</v>
      </c>
    </row>
    <row r="7716">
      <c r="C7716" s="13" t="n">
        <v>155</v>
      </c>
    </row>
    <row r="7717">
      <c r="C7717" s="13" t="n">
        <v>156</v>
      </c>
    </row>
    <row r="7718">
      <c r="C7718" s="13" t="n">
        <v>157</v>
      </c>
    </row>
    <row r="7719">
      <c r="C7719" s="13" t="n">
        <v>158</v>
      </c>
    </row>
    <row r="7720">
      <c r="C7720" s="13" t="n">
        <v>159</v>
      </c>
    </row>
    <row r="7721">
      <c r="C7721" s="13" t="n">
        <v>160</v>
      </c>
    </row>
    <row r="7722">
      <c r="C7722" s="13" t="n">
        <v>161</v>
      </c>
    </row>
    <row r="7723">
      <c r="C7723" s="13" t="n">
        <v>162</v>
      </c>
    </row>
    <row r="7724">
      <c r="C7724" s="13" t="n">
        <v>163</v>
      </c>
    </row>
    <row r="7725">
      <c r="C7725" s="13" t="n">
        <v>164</v>
      </c>
    </row>
    <row r="7726">
      <c r="C7726" s="13" t="n">
        <v>165</v>
      </c>
    </row>
    <row r="7727">
      <c r="C7727" s="13" t="n">
        <v>166</v>
      </c>
    </row>
    <row r="7728">
      <c r="C7728" s="13" t="n">
        <v>167</v>
      </c>
    </row>
    <row r="7729">
      <c r="C7729" s="13" t="n">
        <v>168</v>
      </c>
    </row>
    <row r="7730">
      <c r="C7730" s="13" t="n">
        <v>169</v>
      </c>
    </row>
    <row r="7731">
      <c r="C7731" s="13" t="n">
        <v>170</v>
      </c>
    </row>
    <row r="7732">
      <c r="C7732" s="13" t="n">
        <v>171</v>
      </c>
    </row>
    <row r="7733">
      <c r="C7733" s="13" t="n">
        <v>172</v>
      </c>
    </row>
    <row r="7734">
      <c r="C7734" s="13" t="n">
        <v>173</v>
      </c>
    </row>
    <row r="7735">
      <c r="C7735" s="13" t="n">
        <v>174</v>
      </c>
    </row>
    <row r="7736">
      <c r="C7736" s="13" t="n">
        <v>175</v>
      </c>
    </row>
    <row r="7737">
      <c r="C7737" s="13" t="n">
        <v>176</v>
      </c>
    </row>
    <row r="7738">
      <c r="C7738" s="13" t="n">
        <v>177</v>
      </c>
    </row>
    <row r="7739">
      <c r="C7739" s="13" t="n">
        <v>178</v>
      </c>
    </row>
    <row r="7740">
      <c r="C7740" s="13" t="n">
        <v>179</v>
      </c>
    </row>
    <row r="7741">
      <c r="C7741" s="13" t="n">
        <v>180</v>
      </c>
    </row>
    <row r="7742">
      <c r="C7742" s="13" t="n">
        <v>181</v>
      </c>
    </row>
    <row r="7743">
      <c r="C7743" s="13" t="n">
        <v>182</v>
      </c>
    </row>
    <row r="7744">
      <c r="C7744" s="13" t="n">
        <v>183</v>
      </c>
    </row>
    <row r="7745">
      <c r="C7745" s="13" t="n">
        <v>184</v>
      </c>
    </row>
    <row r="7746">
      <c r="C7746" s="13" t="n">
        <v>185</v>
      </c>
    </row>
    <row r="7747">
      <c r="C7747" s="13" t="n">
        <v>186</v>
      </c>
    </row>
    <row r="7748">
      <c r="C7748" s="13" t="n">
        <v>187</v>
      </c>
    </row>
    <row r="7749">
      <c r="C7749" s="13" t="n">
        <v>188</v>
      </c>
    </row>
    <row r="7750">
      <c r="C7750" s="13" t="n">
        <v>189</v>
      </c>
    </row>
    <row r="7751">
      <c r="C7751" s="13" t="n">
        <v>190</v>
      </c>
    </row>
    <row r="7752">
      <c r="C7752" s="13" t="n">
        <v>191</v>
      </c>
    </row>
    <row r="7753">
      <c r="C7753" s="13" t="n">
        <v>192</v>
      </c>
    </row>
    <row r="7754">
      <c r="C7754" s="13" t="n">
        <v>193</v>
      </c>
    </row>
    <row r="7755">
      <c r="C7755" s="13" t="n">
        <v>194</v>
      </c>
    </row>
    <row r="7756">
      <c r="C7756" s="13" t="n">
        <v>195</v>
      </c>
    </row>
    <row r="7757">
      <c r="C7757" s="13" t="n">
        <v>196</v>
      </c>
    </row>
    <row r="7758">
      <c r="C7758" s="13" t="n">
        <v>197</v>
      </c>
    </row>
    <row r="7759">
      <c r="C7759" s="13" t="n">
        <v>198</v>
      </c>
    </row>
    <row r="7761">
      <c r="D7761" s="13" t="n">
        <v>22</v>
      </c>
      <c r="E7761" s="13" t="n">
        <v>23</v>
      </c>
      <c r="F7761" s="13" t="n">
        <v>24</v>
      </c>
    </row>
    <row r="7762">
      <c r="C7762" s="13" t="n">
        <v>9</v>
      </c>
    </row>
    <row r="7763">
      <c r="C7763" s="13" t="n">
        <v>10</v>
      </c>
    </row>
    <row r="7764">
      <c r="C7764" s="13" t="n">
        <v>11</v>
      </c>
    </row>
    <row r="7765">
      <c r="C7765" s="13" t="n">
        <v>12</v>
      </c>
    </row>
    <row r="7766">
      <c r="C7766" s="13" t="n">
        <v>13</v>
      </c>
    </row>
    <row r="7767">
      <c r="C7767" s="13" t="n">
        <v>14</v>
      </c>
    </row>
    <row r="7768">
      <c r="C7768" s="13" t="n">
        <v>15</v>
      </c>
    </row>
    <row r="7769">
      <c r="C7769" s="13" t="n">
        <v>16</v>
      </c>
    </row>
    <row r="7770">
      <c r="C7770" s="13" t="n">
        <v>17</v>
      </c>
    </row>
    <row r="7771">
      <c r="C7771" s="13" t="n">
        <v>18</v>
      </c>
    </row>
    <row r="7772">
      <c r="C7772" s="13" t="n">
        <v>19</v>
      </c>
    </row>
    <row r="7773">
      <c r="C7773" s="13" t="n">
        <v>20</v>
      </c>
    </row>
    <row r="7774">
      <c r="C7774" s="13" t="n">
        <v>21</v>
      </c>
    </row>
    <row r="7775">
      <c r="C7775" s="13" t="n">
        <v>22</v>
      </c>
    </row>
    <row r="7776">
      <c r="C7776" s="13" t="n">
        <v>23</v>
      </c>
    </row>
    <row r="7777">
      <c r="C7777" s="13" t="n">
        <v>24</v>
      </c>
    </row>
    <row r="7778">
      <c r="C7778" s="13" t="n">
        <v>25</v>
      </c>
    </row>
    <row r="7779">
      <c r="C7779" s="13" t="n">
        <v>26</v>
      </c>
    </row>
    <row r="7780">
      <c r="C7780" s="13" t="n">
        <v>27</v>
      </c>
    </row>
    <row r="7781">
      <c r="C7781" s="13" t="n">
        <v>28</v>
      </c>
    </row>
    <row r="7782">
      <c r="C7782" s="13" t="n">
        <v>29</v>
      </c>
    </row>
    <row r="7783">
      <c r="C7783" s="13" t="n">
        <v>30</v>
      </c>
    </row>
    <row r="7784">
      <c r="C7784" s="13" t="n">
        <v>31</v>
      </c>
    </row>
    <row r="7785">
      <c r="C7785" s="13" t="n">
        <v>32</v>
      </c>
    </row>
    <row r="7786">
      <c r="C7786" s="13" t="n">
        <v>33</v>
      </c>
    </row>
    <row r="7787">
      <c r="C7787" s="13" t="n">
        <v>34</v>
      </c>
    </row>
    <row r="7788">
      <c r="C7788" s="13" t="n">
        <v>35</v>
      </c>
    </row>
    <row r="7789">
      <c r="C7789" s="13" t="n">
        <v>36</v>
      </c>
    </row>
    <row r="7790">
      <c r="C7790" s="13" t="n">
        <v>37</v>
      </c>
    </row>
    <row r="7791">
      <c r="C7791" s="13" t="n">
        <v>38</v>
      </c>
    </row>
    <row r="7792">
      <c r="C7792" s="13" t="n">
        <v>39</v>
      </c>
    </row>
    <row r="7793">
      <c r="C7793" s="13" t="n">
        <v>40</v>
      </c>
    </row>
    <row r="7794">
      <c r="C7794" s="13" t="n">
        <v>41</v>
      </c>
    </row>
    <row r="7795">
      <c r="C7795" s="13" t="n">
        <v>42</v>
      </c>
    </row>
    <row r="7796">
      <c r="C7796" s="13" t="n">
        <v>43</v>
      </c>
    </row>
    <row r="7797">
      <c r="C7797" s="13" t="n">
        <v>44</v>
      </c>
    </row>
    <row r="7798">
      <c r="C7798" s="13" t="n">
        <v>45</v>
      </c>
    </row>
    <row r="7799">
      <c r="C7799" s="13" t="n">
        <v>46</v>
      </c>
    </row>
    <row r="7800">
      <c r="C7800" s="13" t="n">
        <v>47</v>
      </c>
    </row>
    <row r="7801">
      <c r="C7801" s="13" t="n">
        <v>48</v>
      </c>
    </row>
    <row r="7802">
      <c r="C7802" s="13" t="n">
        <v>49</v>
      </c>
    </row>
    <row r="7803">
      <c r="C7803" s="13" t="n">
        <v>50</v>
      </c>
    </row>
    <row r="7804">
      <c r="C7804" s="13" t="n">
        <v>51</v>
      </c>
    </row>
    <row r="7805">
      <c r="C7805" s="13" t="n">
        <v>52</v>
      </c>
    </row>
    <row r="7806">
      <c r="C7806" s="13" t="n">
        <v>53</v>
      </c>
    </row>
    <row r="7807">
      <c r="C7807" s="13" t="n">
        <v>54</v>
      </c>
    </row>
    <row r="7808">
      <c r="C7808" s="13" t="n">
        <v>55</v>
      </c>
    </row>
    <row r="7809">
      <c r="C7809" s="13" t="n">
        <v>56</v>
      </c>
    </row>
    <row r="7810">
      <c r="C7810" s="13" t="n">
        <v>57</v>
      </c>
    </row>
    <row r="7811">
      <c r="C7811" s="13" t="n">
        <v>58</v>
      </c>
    </row>
    <row r="7812">
      <c r="C7812" s="13" t="n">
        <v>59</v>
      </c>
    </row>
    <row r="7813">
      <c r="C7813" s="13" t="n">
        <v>60</v>
      </c>
    </row>
    <row r="7814">
      <c r="C7814" s="13" t="n">
        <v>61</v>
      </c>
    </row>
    <row r="7815">
      <c r="C7815" s="13" t="n">
        <v>62</v>
      </c>
    </row>
    <row r="7816">
      <c r="C7816" s="13" t="n">
        <v>63</v>
      </c>
    </row>
    <row r="7817">
      <c r="C7817" s="13" t="n">
        <v>64</v>
      </c>
    </row>
    <row r="7818">
      <c r="C7818" s="13" t="n">
        <v>65</v>
      </c>
    </row>
    <row r="7819">
      <c r="C7819" s="13" t="n">
        <v>66</v>
      </c>
    </row>
    <row r="7820">
      <c r="C7820" s="13" t="n">
        <v>67</v>
      </c>
    </row>
    <row r="7821">
      <c r="C7821" s="13" t="n">
        <v>68</v>
      </c>
    </row>
    <row r="7822">
      <c r="C7822" s="13" t="n">
        <v>69</v>
      </c>
    </row>
    <row r="7823">
      <c r="C7823" s="13" t="n">
        <v>70</v>
      </c>
    </row>
    <row r="7824">
      <c r="C7824" s="13" t="n">
        <v>71</v>
      </c>
    </row>
    <row r="7825">
      <c r="C7825" s="13" t="n">
        <v>72</v>
      </c>
    </row>
    <row r="7826">
      <c r="C7826" s="13" t="n">
        <v>73</v>
      </c>
    </row>
    <row r="7827">
      <c r="C7827" s="13" t="n">
        <v>74</v>
      </c>
    </row>
    <row r="7828">
      <c r="C7828" s="13" t="n">
        <v>75</v>
      </c>
    </row>
    <row r="7829">
      <c r="C7829" s="13" t="n">
        <v>76</v>
      </c>
    </row>
    <row r="7830">
      <c r="C7830" s="13" t="n">
        <v>77</v>
      </c>
    </row>
    <row r="7831">
      <c r="C7831" s="13" t="n">
        <v>78</v>
      </c>
    </row>
    <row r="7832">
      <c r="C7832" s="13" t="n">
        <v>79</v>
      </c>
    </row>
    <row r="7833">
      <c r="C7833" s="13" t="n">
        <v>80</v>
      </c>
    </row>
    <row r="7834">
      <c r="C7834" s="13" t="n">
        <v>81</v>
      </c>
    </row>
    <row r="7835">
      <c r="C7835" s="13" t="n">
        <v>82</v>
      </c>
    </row>
    <row r="7836">
      <c r="C7836" s="13" t="n">
        <v>83</v>
      </c>
    </row>
    <row r="7837">
      <c r="C7837" s="13" t="n">
        <v>84</v>
      </c>
    </row>
    <row r="7838">
      <c r="C7838" s="13" t="n">
        <v>85</v>
      </c>
    </row>
    <row r="7839">
      <c r="C7839" s="13" t="n">
        <v>86</v>
      </c>
    </row>
    <row r="7840">
      <c r="C7840" s="13" t="n">
        <v>87</v>
      </c>
    </row>
    <row r="7841">
      <c r="C7841" s="13" t="n">
        <v>88</v>
      </c>
    </row>
    <row r="7842">
      <c r="C7842" s="13" t="n">
        <v>89</v>
      </c>
    </row>
    <row r="7843">
      <c r="C7843" s="13" t="n">
        <v>90</v>
      </c>
    </row>
    <row r="7844">
      <c r="C7844" s="13" t="n">
        <v>91</v>
      </c>
    </row>
    <row r="7845">
      <c r="C7845" s="13" t="n">
        <v>92</v>
      </c>
    </row>
    <row r="7846">
      <c r="C7846" s="13" t="n">
        <v>93</v>
      </c>
    </row>
    <row r="7847">
      <c r="C7847" s="13" t="n">
        <v>94</v>
      </c>
    </row>
    <row r="7848">
      <c r="C7848" s="13" t="n">
        <v>95</v>
      </c>
    </row>
    <row r="7849">
      <c r="C7849" s="13" t="n">
        <v>96</v>
      </c>
    </row>
    <row r="7850">
      <c r="C7850" s="13" t="n">
        <v>97</v>
      </c>
    </row>
    <row r="7851">
      <c r="C7851" s="13" t="n">
        <v>98</v>
      </c>
    </row>
    <row r="7852">
      <c r="C7852" s="13" t="n">
        <v>99</v>
      </c>
    </row>
    <row r="7853">
      <c r="C7853" s="13" t="n">
        <v>100</v>
      </c>
    </row>
    <row r="7854">
      <c r="C7854" s="13" t="n">
        <v>101</v>
      </c>
    </row>
    <row r="7855">
      <c r="C7855" s="13" t="n">
        <v>102</v>
      </c>
    </row>
    <row r="7856">
      <c r="C7856" s="13" t="n">
        <v>103</v>
      </c>
    </row>
    <row r="7857">
      <c r="C7857" s="13" t="n">
        <v>104</v>
      </c>
    </row>
    <row r="7858">
      <c r="C7858" s="13" t="n">
        <v>105</v>
      </c>
    </row>
    <row r="7859">
      <c r="C7859" s="13" t="n">
        <v>106</v>
      </c>
    </row>
    <row r="7860">
      <c r="C7860" s="13" t="n">
        <v>107</v>
      </c>
    </row>
    <row r="7861">
      <c r="C7861" s="13" t="n">
        <v>108</v>
      </c>
    </row>
    <row r="7862">
      <c r="C7862" s="13" t="n">
        <v>109</v>
      </c>
    </row>
    <row r="7863">
      <c r="C7863" s="13" t="n">
        <v>110</v>
      </c>
    </row>
    <row r="7864">
      <c r="C7864" s="13" t="n">
        <v>111</v>
      </c>
    </row>
    <row r="7865">
      <c r="C7865" s="13" t="n">
        <v>112</v>
      </c>
    </row>
    <row r="7866">
      <c r="C7866" s="13" t="n">
        <v>113</v>
      </c>
    </row>
    <row r="7867">
      <c r="C7867" s="13" t="n">
        <v>114</v>
      </c>
    </row>
    <row r="7868">
      <c r="C7868" s="13" t="n">
        <v>115</v>
      </c>
    </row>
    <row r="7869">
      <c r="C7869" s="13" t="n">
        <v>116</v>
      </c>
    </row>
    <row r="7870">
      <c r="C7870" s="13" t="n">
        <v>117</v>
      </c>
    </row>
    <row r="7871">
      <c r="C7871" s="13" t="n">
        <v>118</v>
      </c>
    </row>
    <row r="7872">
      <c r="C7872" s="13" t="n">
        <v>119</v>
      </c>
    </row>
    <row r="7873">
      <c r="C7873" s="13" t="n">
        <v>120</v>
      </c>
    </row>
    <row r="7874">
      <c r="C7874" s="13" t="n">
        <v>121</v>
      </c>
    </row>
    <row r="7875">
      <c r="C7875" s="13" t="n">
        <v>122</v>
      </c>
    </row>
    <row r="7876">
      <c r="C7876" s="13" t="n">
        <v>123</v>
      </c>
    </row>
    <row r="7877">
      <c r="C7877" s="13" t="n">
        <v>124</v>
      </c>
    </row>
    <row r="7878">
      <c r="C7878" s="13" t="n">
        <v>125</v>
      </c>
    </row>
    <row r="7879">
      <c r="C7879" s="13" t="n">
        <v>126</v>
      </c>
    </row>
    <row r="7880">
      <c r="C7880" s="13" t="n">
        <v>127</v>
      </c>
    </row>
    <row r="7881">
      <c r="C7881" s="13" t="n">
        <v>128</v>
      </c>
    </row>
    <row r="7882">
      <c r="C7882" s="13" t="n">
        <v>129</v>
      </c>
    </row>
    <row r="7883">
      <c r="C7883" s="13" t="n">
        <v>130</v>
      </c>
    </row>
    <row r="7884">
      <c r="C7884" s="13" t="n">
        <v>131</v>
      </c>
    </row>
    <row r="7885">
      <c r="C7885" s="13" t="n">
        <v>132</v>
      </c>
    </row>
    <row r="7886">
      <c r="C7886" s="13" t="n">
        <v>133</v>
      </c>
    </row>
    <row r="7887">
      <c r="C7887" s="13" t="n">
        <v>134</v>
      </c>
    </row>
    <row r="7888">
      <c r="C7888" s="13" t="n">
        <v>135</v>
      </c>
    </row>
    <row r="7889">
      <c r="C7889" s="13" t="n">
        <v>136</v>
      </c>
    </row>
    <row r="7890">
      <c r="C7890" s="13" t="n">
        <v>137</v>
      </c>
    </row>
    <row r="7891">
      <c r="C7891" s="13" t="n">
        <v>138</v>
      </c>
    </row>
    <row r="7892">
      <c r="C7892" s="13" t="n">
        <v>139</v>
      </c>
    </row>
    <row r="7893">
      <c r="C7893" s="13" t="n">
        <v>140</v>
      </c>
    </row>
    <row r="7894">
      <c r="C7894" s="13" t="n">
        <v>141</v>
      </c>
    </row>
    <row r="7895">
      <c r="C7895" s="13" t="n">
        <v>142</v>
      </c>
    </row>
    <row r="7896">
      <c r="C7896" s="13" t="n">
        <v>143</v>
      </c>
    </row>
    <row r="7897">
      <c r="C7897" s="13" t="n">
        <v>144</v>
      </c>
    </row>
    <row r="7898">
      <c r="C7898" s="13" t="n">
        <v>145</v>
      </c>
    </row>
    <row r="7899">
      <c r="C7899" s="13" t="n">
        <v>146</v>
      </c>
    </row>
    <row r="7900">
      <c r="C7900" s="13" t="n">
        <v>147</v>
      </c>
    </row>
    <row r="7901">
      <c r="C7901" s="13" t="n">
        <v>148</v>
      </c>
    </row>
    <row r="7902">
      <c r="C7902" s="13" t="n">
        <v>149</v>
      </c>
    </row>
    <row r="7903">
      <c r="C7903" s="13" t="n">
        <v>150</v>
      </c>
    </row>
    <row r="7904">
      <c r="C7904" s="13" t="n">
        <v>151</v>
      </c>
    </row>
    <row r="7905">
      <c r="C7905" s="13" t="n">
        <v>152</v>
      </c>
    </row>
    <row r="7906">
      <c r="C7906" s="13" t="n">
        <v>153</v>
      </c>
    </row>
    <row r="7907">
      <c r="C7907" s="13" t="n">
        <v>154</v>
      </c>
    </row>
    <row r="7908">
      <c r="C7908" s="13" t="n">
        <v>155</v>
      </c>
    </row>
    <row r="7909">
      <c r="C7909" s="13" t="n">
        <v>156</v>
      </c>
    </row>
    <row r="7910">
      <c r="C7910" s="13" t="n">
        <v>157</v>
      </c>
    </row>
    <row r="7911">
      <c r="C7911" s="13" t="n">
        <v>158</v>
      </c>
    </row>
    <row r="7912">
      <c r="C7912" s="13" t="n">
        <v>159</v>
      </c>
    </row>
    <row r="7913">
      <c r="C7913" s="13" t="n">
        <v>160</v>
      </c>
    </row>
    <row r="7914">
      <c r="C7914" s="13" t="n">
        <v>161</v>
      </c>
    </row>
    <row r="7915">
      <c r="C7915" s="13" t="n">
        <v>162</v>
      </c>
    </row>
    <row r="7916">
      <c r="C7916" s="13" t="n">
        <v>163</v>
      </c>
    </row>
    <row r="7917">
      <c r="C7917" s="13" t="n">
        <v>164</v>
      </c>
    </row>
    <row r="7918">
      <c r="C7918" s="13" t="n">
        <v>165</v>
      </c>
    </row>
    <row r="7919">
      <c r="C7919" s="13" t="n">
        <v>166</v>
      </c>
    </row>
    <row r="7920">
      <c r="C7920" s="13" t="n">
        <v>167</v>
      </c>
    </row>
    <row r="7921">
      <c r="C7921" s="13" t="n">
        <v>168</v>
      </c>
    </row>
    <row r="7922">
      <c r="C7922" s="13" t="n">
        <v>169</v>
      </c>
    </row>
    <row r="7923">
      <c r="C7923" s="13" t="n">
        <v>170</v>
      </c>
    </row>
    <row r="7924">
      <c r="C7924" s="13" t="n">
        <v>171</v>
      </c>
    </row>
    <row r="7925">
      <c r="C7925" s="13" t="n">
        <v>172</v>
      </c>
    </row>
    <row r="7926">
      <c r="C7926" s="13" t="n">
        <v>173</v>
      </c>
    </row>
    <row r="7927">
      <c r="C7927" s="13" t="n">
        <v>174</v>
      </c>
    </row>
    <row r="7928">
      <c r="C7928" s="13" t="n">
        <v>175</v>
      </c>
    </row>
    <row r="7929">
      <c r="C7929" s="13" t="n">
        <v>176</v>
      </c>
    </row>
    <row r="7930">
      <c r="C7930" s="13" t="n">
        <v>177</v>
      </c>
    </row>
    <row r="7931">
      <c r="C7931" s="13" t="n">
        <v>178</v>
      </c>
    </row>
    <row r="7932">
      <c r="C7932" s="13" t="n">
        <v>179</v>
      </c>
    </row>
    <row r="7933">
      <c r="C7933" s="13" t="n">
        <v>180</v>
      </c>
    </row>
    <row r="7934">
      <c r="C7934" s="13" t="n">
        <v>181</v>
      </c>
    </row>
    <row r="7935">
      <c r="C7935" s="13" t="n">
        <v>182</v>
      </c>
    </row>
    <row r="7936">
      <c r="C7936" s="13" t="n">
        <v>183</v>
      </c>
    </row>
    <row r="7937">
      <c r="C7937" s="13" t="n">
        <v>184</v>
      </c>
    </row>
    <row r="7938">
      <c r="C7938" s="13" t="n">
        <v>185</v>
      </c>
    </row>
    <row r="7939">
      <c r="C7939" s="13" t="n">
        <v>186</v>
      </c>
    </row>
    <row r="7940">
      <c r="C7940" s="13" t="n">
        <v>187</v>
      </c>
    </row>
    <row r="7941">
      <c r="C7941" s="13" t="n">
        <v>188</v>
      </c>
    </row>
    <row r="7942">
      <c r="C7942" s="13" t="n">
        <v>189</v>
      </c>
    </row>
    <row r="7943">
      <c r="C7943" s="13" t="n">
        <v>190</v>
      </c>
    </row>
    <row r="7944">
      <c r="C7944" s="13" t="n">
        <v>191</v>
      </c>
    </row>
    <row r="7945">
      <c r="C7945" s="13" t="n">
        <v>192</v>
      </c>
    </row>
    <row r="7946">
      <c r="C7946" s="13" t="n">
        <v>193</v>
      </c>
    </row>
    <row r="7947">
      <c r="C7947" s="13" t="n">
        <v>194</v>
      </c>
    </row>
    <row r="7948">
      <c r="C7948" s="13" t="n">
        <v>195</v>
      </c>
    </row>
    <row r="7949">
      <c r="C7949" s="13" t="n">
        <v>196</v>
      </c>
    </row>
    <row r="7950">
      <c r="C7950" s="13" t="n">
        <v>197</v>
      </c>
    </row>
    <row r="7951">
      <c r="C7951" s="13" t="n">
        <v>198</v>
      </c>
    </row>
  </sheetData>
  <conditionalFormatting sqref="D458:D460">
    <cfRule type="cellIs" priority="3" operator="equal" dxfId="0">
      <formula>1</formula>
    </cfRule>
  </conditionalFormatting>
  <conditionalFormatting sqref="D323:F325">
    <cfRule type="cellIs" priority="4" operator="equal" dxfId="0">
      <formula>1</formula>
    </cfRule>
  </conditionalFormatting>
  <conditionalFormatting sqref="D73:R75">
    <cfRule type="cellIs" priority="7" operator="equal" dxfId="0">
      <formula>1</formula>
    </cfRule>
  </conditionalFormatting>
  <conditionalFormatting sqref="D78:R80">
    <cfRule type="cellIs" priority="6" operator="equal" dxfId="0">
      <formula>1</formula>
    </cfRule>
  </conditionalFormatting>
  <conditionalFormatting sqref="D83:R85">
    <cfRule type="cellIs" priority="9" operator="equal" dxfId="0">
      <formula>1</formula>
    </cfRule>
  </conditionalFormatting>
  <conditionalFormatting sqref="D88:R90">
    <cfRule type="cellIs" priority="8" operator="equal" dxfId="0">
      <formula>1</formula>
    </cfRule>
  </conditionalFormatting>
  <conditionalFormatting sqref="D158:R160">
    <cfRule type="cellIs" priority="5" operator="equal" dxfId="0">
      <formula>1</formula>
    </cfRule>
  </conditionalFormatting>
  <conditionalFormatting sqref="E458:F459">
    <cfRule type="cellIs" priority="1" operator="equal" dxfId="0">
      <formula>1</formula>
    </cfRule>
  </conditionalFormatting>
  <pageMargins left="0.511811024" right="0.511811024" top="0.787401575" bottom="0.787401575" header="0.31496062" footer="0.31496062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H7951"/>
  <sheetViews>
    <sheetView tabSelected="1" zoomScale="90" zoomScaleNormal="90" workbookViewId="0">
      <selection activeCell="A1" sqref="A1"/>
    </sheetView>
  </sheetViews>
  <sheetFormatPr baseColWidth="8" defaultRowHeight="14.4"/>
  <cols>
    <col width="19.5546875" bestFit="1" customWidth="1" style="13" min="1" max="1"/>
    <col width="22.21875" bestFit="1" customWidth="1" style="13" min="2" max="2"/>
    <col width="21.33203125" bestFit="1" customWidth="1" style="13" min="3" max="3"/>
    <col width="17.109375" bestFit="1" customWidth="1" style="13" min="4" max="4"/>
    <col width="18.21875" bestFit="1" customWidth="1" style="13" min="5" max="6"/>
    <col width="13.21875" bestFit="1" customWidth="1" style="13" min="7" max="17"/>
    <col width="13.21875" customWidth="1" style="13" min="18" max="18"/>
    <col width="17.88671875" customWidth="1" style="13" min="19" max="19"/>
    <col width="15.6640625" bestFit="1" customWidth="1" style="14" min="20" max="21"/>
    <col width="20.44140625" bestFit="1" customWidth="1" style="13" min="22" max="22"/>
    <col width="8.88671875" customWidth="1" style="13" min="23" max="23"/>
    <col width="15.77734375" bestFit="1" customWidth="1" style="13" min="24" max="24"/>
    <col width="21.21875" bestFit="1" customWidth="1" style="13" min="25" max="25"/>
    <col width="13.21875" bestFit="1" customWidth="1" style="13" min="26" max="26"/>
    <col width="12.88671875" bestFit="1" customWidth="1" style="13" min="27" max="28"/>
    <col width="13.21875" bestFit="1" customWidth="1" style="13" min="29" max="37"/>
    <col width="12.88671875" bestFit="1" customWidth="1" style="13" min="38" max="40"/>
    <col width="8.88671875" customWidth="1" style="13" min="41" max="41"/>
    <col width="10.6640625" bestFit="1" customWidth="1" style="13" min="42" max="42"/>
    <col width="12.88671875" bestFit="1" customWidth="1" style="13" min="43" max="43"/>
    <col width="15" bestFit="1" customWidth="1" style="13" min="44" max="44"/>
    <col width="12.88671875" bestFit="1" customWidth="1" style="13" min="45" max="45"/>
    <col width="15.77734375" bestFit="1" customWidth="1" style="13" min="46" max="46"/>
    <col width="21.21875" bestFit="1" customWidth="1" style="13" min="47" max="47"/>
    <col width="12.88671875" bestFit="1" customWidth="1" style="13" min="48" max="62"/>
    <col width="8.88671875" customWidth="1" style="13" min="63" max="65"/>
    <col width="15" bestFit="1" customWidth="1" style="13" min="66" max="66"/>
    <col width="8.88671875" customWidth="1" style="13" min="67" max="67"/>
    <col width="15.77734375" bestFit="1" customWidth="1" style="13" min="68" max="68"/>
    <col width="21.21875" bestFit="1" customWidth="1" style="13" min="69" max="69"/>
    <col width="12.88671875" bestFit="1" customWidth="1" style="13" min="70" max="70"/>
    <col width="13.21875" bestFit="1" customWidth="1" style="13" min="71" max="71"/>
    <col width="12.88671875" bestFit="1" customWidth="1" style="13" min="72" max="77"/>
    <col width="13.21875" bestFit="1" customWidth="1" style="13" min="78" max="79"/>
    <col width="12.88671875" bestFit="1" customWidth="1" style="13" min="80" max="81"/>
    <col width="13.21875" bestFit="1" customWidth="1" style="13" min="82" max="82"/>
    <col width="12.88671875" bestFit="1" customWidth="1" style="13" min="83" max="84"/>
    <col width="8.88671875" customWidth="1" style="13" min="85" max="87"/>
    <col width="16" bestFit="1" customWidth="1" style="13" min="88" max="88"/>
    <col width="8.88671875" customWidth="1" style="13" min="89" max="89"/>
    <col width="15.77734375" bestFit="1" customWidth="1" style="13" min="90" max="90"/>
    <col width="21.21875" bestFit="1" customWidth="1" style="13" min="91" max="91"/>
    <col width="12.88671875" bestFit="1" customWidth="1" style="13" min="92" max="106"/>
    <col width="8.88671875" customWidth="1" style="13" min="107" max="109"/>
    <col width="15" bestFit="1" customWidth="1" style="13" min="110" max="110"/>
    <col width="8.88671875" customWidth="1" style="13" min="111" max="111"/>
    <col width="15.77734375" bestFit="1" customWidth="1" style="13" min="112" max="112"/>
    <col width="21.21875" bestFit="1" customWidth="1" style="13" min="113" max="113"/>
    <col width="12.88671875" bestFit="1" customWidth="1" style="13" min="114" max="128"/>
    <col width="8.88671875" customWidth="1" style="13" min="129" max="131"/>
    <col width="15" bestFit="1" customWidth="1" style="13" min="132" max="132"/>
    <col width="8.88671875" customWidth="1" style="13" min="133" max="133"/>
    <col width="15.77734375" bestFit="1" customWidth="1" style="13" min="134" max="134"/>
    <col width="21.21875" bestFit="1" customWidth="1" style="13" min="135" max="135"/>
    <col width="12.88671875" bestFit="1" customWidth="1" style="13" min="136" max="136"/>
    <col width="13.21875" bestFit="1" customWidth="1" style="13" min="137" max="137"/>
    <col width="12.88671875" bestFit="1" customWidth="1" style="13" min="138" max="143"/>
    <col width="13.21875" bestFit="1" customWidth="1" style="13" min="144" max="145"/>
    <col width="12.88671875" bestFit="1" customWidth="1" style="13" min="146" max="147"/>
    <col width="13.21875" bestFit="1" customWidth="1" style="13" min="148" max="148"/>
    <col width="12.88671875" bestFit="1" customWidth="1" style="13" min="149" max="150"/>
    <col width="8.88671875" customWidth="1" style="13" min="151" max="153"/>
    <col width="16" bestFit="1" customWidth="1" style="13" min="154" max="154"/>
    <col width="8.88671875" customWidth="1" style="13" min="155" max="155"/>
    <col width="15.77734375" bestFit="1" customWidth="1" style="13" min="156" max="156"/>
    <col width="21.21875" bestFit="1" customWidth="1" style="13" min="157" max="157"/>
    <col width="12.88671875" bestFit="1" customWidth="1" style="13" min="158" max="172"/>
    <col width="8.88671875" customWidth="1" style="13" min="173" max="175"/>
    <col width="15" bestFit="1" customWidth="1" style="13" min="176" max="176"/>
    <col width="8.88671875" customWidth="1" style="13" min="177" max="177"/>
    <col width="15.77734375" bestFit="1" customWidth="1" style="13" min="178" max="178"/>
    <col width="21.21875" bestFit="1" customWidth="1" style="13" min="179" max="179"/>
    <col width="12.88671875" bestFit="1" customWidth="1" style="13" min="180" max="194"/>
    <col width="8.88671875" customWidth="1" style="13" min="195" max="197"/>
    <col width="15" bestFit="1" customWidth="1" style="13" min="198" max="198"/>
    <col width="8.88671875" customWidth="1" style="13" min="199" max="199"/>
    <col width="15.77734375" bestFit="1" customWidth="1" style="13" min="200" max="200"/>
    <col width="21.21875" bestFit="1" customWidth="1" style="13" min="201" max="201"/>
    <col width="12.88671875" bestFit="1" customWidth="1" style="13" min="202" max="202"/>
    <col width="13.21875" bestFit="1" customWidth="1" style="13" min="203" max="203"/>
    <col width="12.88671875" bestFit="1" customWidth="1" style="13" min="204" max="209"/>
    <col width="13.21875" bestFit="1" customWidth="1" style="13" min="210" max="211"/>
    <col width="12.88671875" bestFit="1" customWidth="1" style="13" min="212" max="213"/>
    <col width="13.21875" bestFit="1" customWidth="1" style="13" min="214" max="214"/>
    <col width="12.88671875" bestFit="1" customWidth="1" style="13" min="215" max="216"/>
    <col width="8.88671875" customWidth="1" style="13" min="217" max="16384"/>
  </cols>
  <sheetData>
    <row r="1" ht="73.2" customHeight="1">
      <c r="A1" s="28" t="inlineStr">
        <is>
          <t>Planilha filha</t>
        </is>
      </c>
      <c r="B1" s="88" t="inlineStr">
        <is>
          <t>SUPPLIERS</t>
        </is>
      </c>
      <c r="C1" s="25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V1" s="15" t="inlineStr">
        <is>
          <t>TOTAL</t>
        </is>
      </c>
      <c r="W1" s="12" t="n">
        <v>1</v>
      </c>
      <c r="X1" s="16" t="inlineStr">
        <is>
          <t>SUPPLIERS</t>
        </is>
      </c>
      <c r="AR1" s="15" t="inlineStr">
        <is>
          <t>TOTAL</t>
        </is>
      </c>
      <c r="AS1" s="12" t="n">
        <v>2</v>
      </c>
      <c r="AT1" s="13" t="inlineStr">
        <is>
          <t>SUPPLIERS</t>
        </is>
      </c>
      <c r="BN1" s="15" t="inlineStr">
        <is>
          <t>TOTAL</t>
        </is>
      </c>
      <c r="BO1" s="12" t="n">
        <v>3</v>
      </c>
      <c r="BP1" s="13" t="inlineStr">
        <is>
          <t>SUPPLIERS</t>
        </is>
      </c>
      <c r="CJ1" s="15" t="inlineStr">
        <is>
          <t>TOTAL</t>
        </is>
      </c>
      <c r="CK1" s="12" t="n">
        <v>4</v>
      </c>
      <c r="CL1" s="13" t="inlineStr">
        <is>
          <t>SUPPLIERS</t>
        </is>
      </c>
      <c r="DF1" s="15" t="inlineStr">
        <is>
          <t>TOTAL</t>
        </is>
      </c>
      <c r="DG1" s="12" t="n">
        <v>5</v>
      </c>
      <c r="DH1" s="13" t="inlineStr">
        <is>
          <t>SUPPLIERS</t>
        </is>
      </c>
      <c r="EB1" s="15" t="inlineStr">
        <is>
          <t>TOTAL</t>
        </is>
      </c>
      <c r="EC1" s="12" t="n">
        <v>6</v>
      </c>
      <c r="ED1" s="13" t="inlineStr">
        <is>
          <t>SUPPLIERS</t>
        </is>
      </c>
      <c r="EX1" s="15" t="inlineStr">
        <is>
          <t>TOTAL</t>
        </is>
      </c>
      <c r="EY1" s="12" t="n">
        <v>7</v>
      </c>
      <c r="EZ1" s="13" t="inlineStr">
        <is>
          <t>SUPPLIERS</t>
        </is>
      </c>
      <c r="FT1" s="15" t="inlineStr">
        <is>
          <t>TOTAL</t>
        </is>
      </c>
      <c r="FU1" s="12" t="n">
        <v>8</v>
      </c>
      <c r="FV1" s="13" t="inlineStr">
        <is>
          <t>SUPPLIERS</t>
        </is>
      </c>
      <c r="GP1" s="15" t="inlineStr">
        <is>
          <t>TOTAL</t>
        </is>
      </c>
      <c r="GQ1" s="12" t="n">
        <v>9</v>
      </c>
      <c r="GR1" s="13" t="inlineStr">
        <is>
          <t>SUPPLIERS</t>
        </is>
      </c>
    </row>
    <row r="2">
      <c r="B2" s="13" t="inlineStr">
        <is>
          <t>Objective</t>
        </is>
      </c>
      <c r="C2" s="13" t="inlineStr">
        <is>
          <t>P(Reorder)</t>
        </is>
      </c>
      <c r="D2" s="13" t="n">
        <v>1</v>
      </c>
      <c r="E2" s="13" t="n">
        <v>2</v>
      </c>
      <c r="F2" s="13" t="n">
        <v>3</v>
      </c>
      <c r="G2" s="13" t="n">
        <v>4</v>
      </c>
      <c r="H2" s="13" t="n">
        <v>5</v>
      </c>
      <c r="I2" s="13" t="n">
        <v>6</v>
      </c>
      <c r="J2" s="13" t="n">
        <v>7</v>
      </c>
      <c r="K2" s="13" t="n">
        <v>8</v>
      </c>
      <c r="L2" s="13" t="n">
        <v>9</v>
      </c>
      <c r="M2" s="13" t="n">
        <v>10</v>
      </c>
      <c r="N2" s="13" t="n">
        <v>11</v>
      </c>
      <c r="O2" s="13" t="n">
        <v>12</v>
      </c>
      <c r="P2" s="13" t="n">
        <v>13</v>
      </c>
      <c r="Q2" s="13" t="n">
        <v>14</v>
      </c>
      <c r="R2" s="13" t="n">
        <v>15</v>
      </c>
      <c r="V2" s="16">
        <f>X3+X168</f>
        <v/>
      </c>
      <c r="X2" s="13" t="inlineStr">
        <is>
          <t>Objective</t>
        </is>
      </c>
      <c r="Y2" s="13" t="inlineStr">
        <is>
          <t>P(Reorder)</t>
        </is>
      </c>
      <c r="Z2" s="13" t="n">
        <v>1</v>
      </c>
      <c r="AA2" s="13" t="n">
        <v>2</v>
      </c>
      <c r="AB2" s="13" t="n">
        <v>3</v>
      </c>
      <c r="AC2" s="13" t="n">
        <v>4</v>
      </c>
      <c r="AD2" s="13" t="n">
        <v>5</v>
      </c>
      <c r="AE2" s="13" t="n">
        <v>6</v>
      </c>
      <c r="AF2" s="13" t="n">
        <v>7</v>
      </c>
      <c r="AG2" s="13" t="n">
        <v>8</v>
      </c>
      <c r="AH2" s="13" t="n">
        <v>9</v>
      </c>
      <c r="AI2" s="13" t="n">
        <v>10</v>
      </c>
      <c r="AJ2" s="13" t="n">
        <v>11</v>
      </c>
      <c r="AK2" s="13" t="n">
        <v>12</v>
      </c>
      <c r="AL2" s="13" t="n">
        <v>13</v>
      </c>
      <c r="AM2" s="13" t="n">
        <v>14</v>
      </c>
      <c r="AN2" s="13" t="n">
        <v>15</v>
      </c>
      <c r="AR2" s="16">
        <f>AT3+AT168</f>
        <v/>
      </c>
      <c r="AT2" s="13" t="inlineStr">
        <is>
          <t>Objective</t>
        </is>
      </c>
      <c r="AU2" s="13" t="inlineStr">
        <is>
          <t>P(Reorder)</t>
        </is>
      </c>
      <c r="AV2" s="13" t="n">
        <v>1</v>
      </c>
      <c r="AW2" s="13" t="n">
        <v>2</v>
      </c>
      <c r="AX2" s="13" t="n">
        <v>3</v>
      </c>
      <c r="AY2" s="13" t="n">
        <v>4</v>
      </c>
      <c r="AZ2" s="13" t="n">
        <v>5</v>
      </c>
      <c r="BA2" s="13" t="n">
        <v>6</v>
      </c>
      <c r="BB2" s="13" t="n">
        <v>7</v>
      </c>
      <c r="BC2" s="13" t="n">
        <v>8</v>
      </c>
      <c r="BD2" s="13" t="n">
        <v>9</v>
      </c>
      <c r="BE2" s="13" t="n">
        <v>10</v>
      </c>
      <c r="BF2" s="13" t="n">
        <v>11</v>
      </c>
      <c r="BG2" s="13" t="n">
        <v>12</v>
      </c>
      <c r="BH2" s="13" t="n">
        <v>13</v>
      </c>
      <c r="BI2" s="13" t="n">
        <v>14</v>
      </c>
      <c r="BJ2" s="13" t="n">
        <v>15</v>
      </c>
      <c r="BN2" s="16">
        <f>BP3+BP168</f>
        <v/>
      </c>
      <c r="BP2" s="13" t="inlineStr">
        <is>
          <t>Objective</t>
        </is>
      </c>
      <c r="BQ2" s="13" t="inlineStr">
        <is>
          <t>P(Reorder)</t>
        </is>
      </c>
      <c r="BR2" s="13" t="n">
        <v>1</v>
      </c>
      <c r="BS2" s="13" t="n">
        <v>2</v>
      </c>
      <c r="BT2" s="13" t="n">
        <v>3</v>
      </c>
      <c r="BU2" s="13" t="n">
        <v>4</v>
      </c>
      <c r="BV2" s="13" t="n">
        <v>5</v>
      </c>
      <c r="BW2" s="13" t="n">
        <v>6</v>
      </c>
      <c r="BX2" s="13" t="n">
        <v>7</v>
      </c>
      <c r="BY2" s="13" t="n">
        <v>8</v>
      </c>
      <c r="BZ2" s="13" t="n">
        <v>9</v>
      </c>
      <c r="CA2" s="13" t="n">
        <v>10</v>
      </c>
      <c r="CB2" s="13" t="n">
        <v>11</v>
      </c>
      <c r="CC2" s="13" t="n">
        <v>12</v>
      </c>
      <c r="CD2" s="13" t="n">
        <v>13</v>
      </c>
      <c r="CE2" s="13" t="n">
        <v>14</v>
      </c>
      <c r="CF2" s="13" t="n">
        <v>15</v>
      </c>
      <c r="CJ2" s="16">
        <f>CL3+CL168</f>
        <v/>
      </c>
      <c r="CL2" s="13" t="inlineStr">
        <is>
          <t>Objective</t>
        </is>
      </c>
      <c r="CM2" s="13" t="inlineStr">
        <is>
          <t>P(Reorder)</t>
        </is>
      </c>
      <c r="CN2" s="13" t="n">
        <v>1</v>
      </c>
      <c r="CO2" s="13" t="n">
        <v>2</v>
      </c>
      <c r="CP2" s="13" t="n">
        <v>3</v>
      </c>
      <c r="CQ2" s="13" t="n">
        <v>4</v>
      </c>
      <c r="CR2" s="13" t="n">
        <v>5</v>
      </c>
      <c r="CS2" s="13" t="n">
        <v>6</v>
      </c>
      <c r="CT2" s="13" t="n">
        <v>7</v>
      </c>
      <c r="CU2" s="13" t="n">
        <v>8</v>
      </c>
      <c r="CV2" s="13" t="n">
        <v>9</v>
      </c>
      <c r="CW2" s="13" t="n">
        <v>10</v>
      </c>
      <c r="CX2" s="13" t="n">
        <v>11</v>
      </c>
      <c r="CY2" s="13" t="n">
        <v>12</v>
      </c>
      <c r="CZ2" s="13" t="n">
        <v>13</v>
      </c>
      <c r="DA2" s="13" t="n">
        <v>14</v>
      </c>
      <c r="DB2" s="13" t="n">
        <v>15</v>
      </c>
      <c r="DF2" s="16">
        <f>DH3+DH168</f>
        <v/>
      </c>
      <c r="DH2" s="13" t="inlineStr">
        <is>
          <t>Objective</t>
        </is>
      </c>
      <c r="DI2" s="13" t="inlineStr">
        <is>
          <t>P(Reorder)</t>
        </is>
      </c>
      <c r="DJ2" s="13" t="n">
        <v>1</v>
      </c>
      <c r="DK2" s="13" t="n">
        <v>2</v>
      </c>
      <c r="DL2" s="13" t="n">
        <v>3</v>
      </c>
      <c r="DM2" s="13" t="n">
        <v>4</v>
      </c>
      <c r="DN2" s="13" t="n">
        <v>5</v>
      </c>
      <c r="DO2" s="13" t="n">
        <v>6</v>
      </c>
      <c r="DP2" s="13" t="n">
        <v>7</v>
      </c>
      <c r="DQ2" s="13" t="n">
        <v>8</v>
      </c>
      <c r="DR2" s="13" t="n">
        <v>9</v>
      </c>
      <c r="DS2" s="13" t="n">
        <v>10</v>
      </c>
      <c r="DT2" s="13" t="n">
        <v>11</v>
      </c>
      <c r="DU2" s="13" t="n">
        <v>12</v>
      </c>
      <c r="DV2" s="13" t="n">
        <v>13</v>
      </c>
      <c r="DW2" s="13" t="n">
        <v>14</v>
      </c>
      <c r="DX2" s="13" t="n">
        <v>15</v>
      </c>
      <c r="EB2" s="16">
        <f>ED3+ED168</f>
        <v/>
      </c>
      <c r="ED2" s="13" t="inlineStr">
        <is>
          <t>Objective</t>
        </is>
      </c>
      <c r="EE2" s="13" t="inlineStr">
        <is>
          <t>P(Reorder)</t>
        </is>
      </c>
      <c r="EF2" s="13" t="n">
        <v>1</v>
      </c>
      <c r="EG2" s="13" t="n">
        <v>2</v>
      </c>
      <c r="EH2" s="13" t="n">
        <v>3</v>
      </c>
      <c r="EI2" s="13" t="n">
        <v>4</v>
      </c>
      <c r="EJ2" s="13" t="n">
        <v>5</v>
      </c>
      <c r="EK2" s="13" t="n">
        <v>6</v>
      </c>
      <c r="EL2" s="13" t="n">
        <v>7</v>
      </c>
      <c r="EM2" s="13" t="n">
        <v>8</v>
      </c>
      <c r="EN2" s="13" t="n">
        <v>9</v>
      </c>
      <c r="EO2" s="13" t="n">
        <v>10</v>
      </c>
      <c r="EP2" s="13" t="n">
        <v>11</v>
      </c>
      <c r="EQ2" s="13" t="n">
        <v>12</v>
      </c>
      <c r="ER2" s="13" t="n">
        <v>13</v>
      </c>
      <c r="ES2" s="13" t="n">
        <v>14</v>
      </c>
      <c r="ET2" s="13" t="n">
        <v>15</v>
      </c>
      <c r="EX2" s="16">
        <f>EZ3+EZ168</f>
        <v/>
      </c>
      <c r="EZ2" s="13" t="inlineStr">
        <is>
          <t>Objective</t>
        </is>
      </c>
      <c r="FA2" s="13" t="inlineStr">
        <is>
          <t>P(Reorder)</t>
        </is>
      </c>
      <c r="FB2" s="13" t="n">
        <v>1</v>
      </c>
      <c r="FC2" s="13" t="n">
        <v>2</v>
      </c>
      <c r="FD2" s="13" t="n">
        <v>3</v>
      </c>
      <c r="FE2" s="13" t="n">
        <v>4</v>
      </c>
      <c r="FF2" s="13" t="n">
        <v>5</v>
      </c>
      <c r="FG2" s="13" t="n">
        <v>6</v>
      </c>
      <c r="FH2" s="13" t="n">
        <v>7</v>
      </c>
      <c r="FI2" s="13" t="n">
        <v>8</v>
      </c>
      <c r="FJ2" s="13" t="n">
        <v>9</v>
      </c>
      <c r="FK2" s="13" t="n">
        <v>10</v>
      </c>
      <c r="FL2" s="13" t="n">
        <v>11</v>
      </c>
      <c r="FM2" s="13" t="n">
        <v>12</v>
      </c>
      <c r="FN2" s="13" t="n">
        <v>13</v>
      </c>
      <c r="FO2" s="13" t="n">
        <v>14</v>
      </c>
      <c r="FP2" s="13" t="n">
        <v>15</v>
      </c>
      <c r="FT2" s="16">
        <f>FV3+FV168</f>
        <v/>
      </c>
      <c r="FV2" s="13" t="inlineStr">
        <is>
          <t>Objective</t>
        </is>
      </c>
      <c r="FW2" s="13" t="inlineStr">
        <is>
          <t>P(Reorder)</t>
        </is>
      </c>
      <c r="FX2" s="13" t="n">
        <v>1</v>
      </c>
      <c r="FY2" s="13" t="n">
        <v>2</v>
      </c>
      <c r="FZ2" s="13" t="n">
        <v>3</v>
      </c>
      <c r="GA2" s="13" t="n">
        <v>4</v>
      </c>
      <c r="GB2" s="13" t="n">
        <v>5</v>
      </c>
      <c r="GC2" s="13" t="n">
        <v>6</v>
      </c>
      <c r="GD2" s="13" t="n">
        <v>7</v>
      </c>
      <c r="GE2" s="13" t="n">
        <v>8</v>
      </c>
      <c r="GF2" s="13" t="n">
        <v>9</v>
      </c>
      <c r="GG2" s="13" t="n">
        <v>10</v>
      </c>
      <c r="GH2" s="13" t="n">
        <v>11</v>
      </c>
      <c r="GI2" s="13" t="n">
        <v>12</v>
      </c>
      <c r="GJ2" s="13" t="n">
        <v>13</v>
      </c>
      <c r="GK2" s="13" t="n">
        <v>14</v>
      </c>
      <c r="GL2" s="13" t="n">
        <v>15</v>
      </c>
      <c r="GP2" s="16">
        <f>GR3+GR168</f>
        <v/>
      </c>
      <c r="GR2" s="13" t="inlineStr">
        <is>
          <t>Objective</t>
        </is>
      </c>
      <c r="GS2" s="13" t="inlineStr">
        <is>
          <t>P(Reorder)</t>
        </is>
      </c>
      <c r="GT2" s="13" t="n">
        <v>1</v>
      </c>
      <c r="GU2" s="13" t="n">
        <v>2</v>
      </c>
      <c r="GV2" s="13" t="n">
        <v>3</v>
      </c>
      <c r="GW2" s="13" t="n">
        <v>4</v>
      </c>
      <c r="GX2" s="13" t="n">
        <v>5</v>
      </c>
      <c r="GY2" s="13" t="n">
        <v>6</v>
      </c>
      <c r="GZ2" s="13" t="n">
        <v>7</v>
      </c>
      <c r="HA2" s="13" t="n">
        <v>8</v>
      </c>
      <c r="HB2" s="13" t="n">
        <v>9</v>
      </c>
      <c r="HC2" s="13" t="n">
        <v>10</v>
      </c>
      <c r="HD2" s="13" t="n">
        <v>11</v>
      </c>
      <c r="HE2" s="13" t="n">
        <v>12</v>
      </c>
      <c r="HF2" s="13" t="n">
        <v>13</v>
      </c>
      <c r="HG2" s="13" t="n">
        <v>14</v>
      </c>
      <c r="HH2" s="13" t="n">
        <v>15</v>
      </c>
    </row>
    <row r="3">
      <c r="B3" s="16">
        <f>Optimal_solutionw</f>
        <v/>
      </c>
      <c r="C3" s="13" t="n">
        <v>1</v>
      </c>
      <c r="S3" s="16" t="n"/>
      <c r="X3" s="16" t="n">
        <v>5976372.923720014</v>
      </c>
      <c r="Y3" s="13" t="n">
        <v>1</v>
      </c>
      <c r="AT3" s="16" t="n">
        <v>5751805.355346361</v>
      </c>
      <c r="AU3" s="13" t="n">
        <v>1</v>
      </c>
      <c r="BP3" s="16" t="n">
        <v>5764622.858267007</v>
      </c>
      <c r="BQ3" s="13" t="n">
        <v>1</v>
      </c>
      <c r="CL3" s="16" t="n">
        <v>5978588.343720014</v>
      </c>
      <c r="CM3" s="13" t="n">
        <v>1</v>
      </c>
      <c r="DH3" s="16" t="n">
        <v>5751969.875346361</v>
      </c>
      <c r="DI3" s="13" t="n">
        <v>1</v>
      </c>
      <c r="ED3" s="16" t="n">
        <v>5764358.408272329</v>
      </c>
      <c r="EE3" s="13" t="n">
        <v>1</v>
      </c>
      <c r="EZ3" s="16" t="n">
        <v>5978588.343720014</v>
      </c>
      <c r="FA3" s="13" t="n">
        <v>1</v>
      </c>
      <c r="FV3" s="16" t="n">
        <v>5751969.875346361</v>
      </c>
      <c r="FW3" s="13" t="n">
        <v>1</v>
      </c>
      <c r="GR3" s="16" t="n">
        <v>5764358.408272329</v>
      </c>
      <c r="GS3" s="13" t="n">
        <v>1</v>
      </c>
    </row>
    <row r="4">
      <c r="C4" s="13" t="n">
        <v>2</v>
      </c>
      <c r="S4" s="14" t="n"/>
      <c r="Y4" s="13" t="n">
        <v>2</v>
      </c>
      <c r="AU4" s="13" t="n">
        <v>2</v>
      </c>
      <c r="BQ4" s="13" t="n">
        <v>2</v>
      </c>
      <c r="CM4" s="13" t="n">
        <v>2</v>
      </c>
      <c r="DI4" s="13" t="n">
        <v>2</v>
      </c>
      <c r="EE4" s="13" t="n">
        <v>2</v>
      </c>
      <c r="FA4" s="13" t="n">
        <v>2</v>
      </c>
      <c r="FW4" s="13" t="n">
        <v>2</v>
      </c>
      <c r="GS4" s="13" t="n">
        <v>2</v>
      </c>
    </row>
    <row r="5">
      <c r="C5" s="13" t="n">
        <v>3</v>
      </c>
      <c r="S5" s="16" t="n"/>
      <c r="Y5" s="13" t="n">
        <v>3</v>
      </c>
      <c r="AU5" s="13" t="n">
        <v>3</v>
      </c>
      <c r="BQ5" s="13" t="n">
        <v>3</v>
      </c>
      <c r="CM5" s="13" t="n">
        <v>3</v>
      </c>
      <c r="DI5" s="13" t="n">
        <v>3</v>
      </c>
      <c r="EE5" s="13" t="n">
        <v>3</v>
      </c>
      <c r="FA5" s="13" t="n">
        <v>3</v>
      </c>
      <c r="FW5" s="13" t="n">
        <v>3</v>
      </c>
      <c r="GS5" s="13" t="n">
        <v>3</v>
      </c>
    </row>
    <row r="7">
      <c r="C7" s="13" t="inlineStr">
        <is>
          <t>P(Estado da arte)</t>
        </is>
      </c>
      <c r="D7" s="13" t="n">
        <v>1</v>
      </c>
      <c r="E7" s="13" t="n">
        <v>2</v>
      </c>
      <c r="F7" s="13" t="n">
        <v>3</v>
      </c>
      <c r="G7" s="13" t="n">
        <v>4</v>
      </c>
      <c r="H7" s="13" t="n">
        <v>5</v>
      </c>
      <c r="I7" s="13" t="n">
        <v>6</v>
      </c>
      <c r="J7" s="13" t="n">
        <v>7</v>
      </c>
      <c r="K7" s="13" t="n">
        <v>8</v>
      </c>
      <c r="L7" s="13" t="n">
        <v>9</v>
      </c>
      <c r="M7" s="13" t="n">
        <v>10</v>
      </c>
      <c r="N7" s="13" t="n">
        <v>11</v>
      </c>
      <c r="O7" s="13" t="n">
        <v>12</v>
      </c>
      <c r="P7" s="13" t="n">
        <v>13</v>
      </c>
      <c r="Q7" s="13" t="n">
        <v>14</v>
      </c>
      <c r="R7" s="13" t="n">
        <v>15</v>
      </c>
      <c r="Y7" s="13" t="inlineStr">
        <is>
          <t>P(Estado da arte)</t>
        </is>
      </c>
      <c r="Z7" s="13" t="n">
        <v>1</v>
      </c>
      <c r="AA7" s="13" t="n">
        <v>2</v>
      </c>
      <c r="AB7" s="13" t="n">
        <v>3</v>
      </c>
      <c r="AC7" s="13" t="n">
        <v>4</v>
      </c>
      <c r="AD7" s="13" t="n">
        <v>5</v>
      </c>
      <c r="AE7" s="13" t="n">
        <v>6</v>
      </c>
      <c r="AF7" s="13" t="n">
        <v>7</v>
      </c>
      <c r="AG7" s="13" t="n">
        <v>8</v>
      </c>
      <c r="AH7" s="13" t="n">
        <v>9</v>
      </c>
      <c r="AI7" s="13" t="n">
        <v>10</v>
      </c>
      <c r="AJ7" s="13" t="n">
        <v>11</v>
      </c>
      <c r="AK7" s="13" t="n">
        <v>12</v>
      </c>
      <c r="AL7" s="13" t="n">
        <v>13</v>
      </c>
      <c r="AM7" s="13" t="n">
        <v>14</v>
      </c>
      <c r="AN7" s="13" t="n">
        <v>15</v>
      </c>
      <c r="AU7" s="13" t="inlineStr">
        <is>
          <t>P(Estado da arte)</t>
        </is>
      </c>
      <c r="AV7" s="13" t="n">
        <v>1</v>
      </c>
      <c r="AW7" s="13" t="n">
        <v>2</v>
      </c>
      <c r="AX7" s="13" t="n">
        <v>3</v>
      </c>
      <c r="AY7" s="13" t="n">
        <v>4</v>
      </c>
      <c r="AZ7" s="13" t="n">
        <v>5</v>
      </c>
      <c r="BA7" s="13" t="n">
        <v>6</v>
      </c>
      <c r="BB7" s="13" t="n">
        <v>7</v>
      </c>
      <c r="BC7" s="13" t="n">
        <v>8</v>
      </c>
      <c r="BD7" s="13" t="n">
        <v>9</v>
      </c>
      <c r="BE7" s="13" t="n">
        <v>10</v>
      </c>
      <c r="BF7" s="13" t="n">
        <v>11</v>
      </c>
      <c r="BG7" s="13" t="n">
        <v>12</v>
      </c>
      <c r="BH7" s="13" t="n">
        <v>13</v>
      </c>
      <c r="BI7" s="13" t="n">
        <v>14</v>
      </c>
      <c r="BJ7" s="13" t="n">
        <v>15</v>
      </c>
      <c r="BQ7" s="13" t="inlineStr">
        <is>
          <t>P(Estado da arte)</t>
        </is>
      </c>
      <c r="BR7" s="13" t="n">
        <v>1</v>
      </c>
      <c r="BS7" s="13" t="n">
        <v>2</v>
      </c>
      <c r="BT7" s="13" t="n">
        <v>3</v>
      </c>
      <c r="BU7" s="13" t="n">
        <v>4</v>
      </c>
      <c r="BV7" s="13" t="n">
        <v>5</v>
      </c>
      <c r="BW7" s="13" t="n">
        <v>6</v>
      </c>
      <c r="BX7" s="13" t="n">
        <v>7</v>
      </c>
      <c r="BY7" s="13" t="n">
        <v>8</v>
      </c>
      <c r="BZ7" s="13" t="n">
        <v>9</v>
      </c>
      <c r="CA7" s="13" t="n">
        <v>10</v>
      </c>
      <c r="CB7" s="13" t="n">
        <v>11</v>
      </c>
      <c r="CC7" s="13" t="n">
        <v>12</v>
      </c>
      <c r="CD7" s="13" t="n">
        <v>13</v>
      </c>
      <c r="CE7" s="13" t="n">
        <v>14</v>
      </c>
      <c r="CF7" s="13" t="n">
        <v>15</v>
      </c>
      <c r="CM7" s="13" t="inlineStr">
        <is>
          <t>P(Estado da arte)</t>
        </is>
      </c>
      <c r="CN7" s="13" t="n">
        <v>1</v>
      </c>
      <c r="CO7" s="13" t="n">
        <v>2</v>
      </c>
      <c r="CP7" s="13" t="n">
        <v>3</v>
      </c>
      <c r="CQ7" s="13" t="n">
        <v>4</v>
      </c>
      <c r="CR7" s="13" t="n">
        <v>5</v>
      </c>
      <c r="CS7" s="13" t="n">
        <v>6</v>
      </c>
      <c r="CT7" s="13" t="n">
        <v>7</v>
      </c>
      <c r="CU7" s="13" t="n">
        <v>8</v>
      </c>
      <c r="CV7" s="13" t="n">
        <v>9</v>
      </c>
      <c r="CW7" s="13" t="n">
        <v>10</v>
      </c>
      <c r="CX7" s="13" t="n">
        <v>11</v>
      </c>
      <c r="CY7" s="13" t="n">
        <v>12</v>
      </c>
      <c r="CZ7" s="13" t="n">
        <v>13</v>
      </c>
      <c r="DA7" s="13" t="n">
        <v>14</v>
      </c>
      <c r="DB7" s="13" t="n">
        <v>15</v>
      </c>
      <c r="DI7" s="13" t="inlineStr">
        <is>
          <t>P(Estado da arte)</t>
        </is>
      </c>
      <c r="DJ7" s="13" t="n">
        <v>1</v>
      </c>
      <c r="DK7" s="13" t="n">
        <v>2</v>
      </c>
      <c r="DL7" s="13" t="n">
        <v>3</v>
      </c>
      <c r="DM7" s="13" t="n">
        <v>4</v>
      </c>
      <c r="DN7" s="13" t="n">
        <v>5</v>
      </c>
      <c r="DO7" s="13" t="n">
        <v>6</v>
      </c>
      <c r="DP7" s="13" t="n">
        <v>7</v>
      </c>
      <c r="DQ7" s="13" t="n">
        <v>8</v>
      </c>
      <c r="DR7" s="13" t="n">
        <v>9</v>
      </c>
      <c r="DS7" s="13" t="n">
        <v>10</v>
      </c>
      <c r="DT7" s="13" t="n">
        <v>11</v>
      </c>
      <c r="DU7" s="13" t="n">
        <v>12</v>
      </c>
      <c r="DV7" s="13" t="n">
        <v>13</v>
      </c>
      <c r="DW7" s="13" t="n">
        <v>14</v>
      </c>
      <c r="DX7" s="13" t="n">
        <v>15</v>
      </c>
      <c r="EE7" s="13" t="inlineStr">
        <is>
          <t>P(Estado da arte)</t>
        </is>
      </c>
      <c r="EF7" s="13" t="n">
        <v>1</v>
      </c>
      <c r="EG7" s="13" t="n">
        <v>2</v>
      </c>
      <c r="EH7" s="13" t="n">
        <v>3</v>
      </c>
      <c r="EI7" s="13" t="n">
        <v>4</v>
      </c>
      <c r="EJ7" s="13" t="n">
        <v>5</v>
      </c>
      <c r="EK7" s="13" t="n">
        <v>6</v>
      </c>
      <c r="EL7" s="13" t="n">
        <v>7</v>
      </c>
      <c r="EM7" s="13" t="n">
        <v>8</v>
      </c>
      <c r="EN7" s="13" t="n">
        <v>9</v>
      </c>
      <c r="EO7" s="13" t="n">
        <v>10</v>
      </c>
      <c r="EP7" s="13" t="n">
        <v>11</v>
      </c>
      <c r="EQ7" s="13" t="n">
        <v>12</v>
      </c>
      <c r="ER7" s="13" t="n">
        <v>13</v>
      </c>
      <c r="ES7" s="13" t="n">
        <v>14</v>
      </c>
      <c r="ET7" s="13" t="n">
        <v>15</v>
      </c>
      <c r="FA7" s="13" t="inlineStr">
        <is>
          <t>P(Estado da arte)</t>
        </is>
      </c>
      <c r="FB7" s="13" t="n">
        <v>1</v>
      </c>
      <c r="FC7" s="13" t="n">
        <v>2</v>
      </c>
      <c r="FD7" s="13" t="n">
        <v>3</v>
      </c>
      <c r="FE7" s="13" t="n">
        <v>4</v>
      </c>
      <c r="FF7" s="13" t="n">
        <v>5</v>
      </c>
      <c r="FG7" s="13" t="n">
        <v>6</v>
      </c>
      <c r="FH7" s="13" t="n">
        <v>7</v>
      </c>
      <c r="FI7" s="13" t="n">
        <v>8</v>
      </c>
      <c r="FJ7" s="13" t="n">
        <v>9</v>
      </c>
      <c r="FK7" s="13" t="n">
        <v>10</v>
      </c>
      <c r="FL7" s="13" t="n">
        <v>11</v>
      </c>
      <c r="FM7" s="13" t="n">
        <v>12</v>
      </c>
      <c r="FN7" s="13" t="n">
        <v>13</v>
      </c>
      <c r="FO7" s="13" t="n">
        <v>14</v>
      </c>
      <c r="FP7" s="13" t="n">
        <v>15</v>
      </c>
      <c r="FW7" s="13" t="inlineStr">
        <is>
          <t>P(Estado da arte)</t>
        </is>
      </c>
      <c r="FX7" s="13" t="n">
        <v>1</v>
      </c>
      <c r="FY7" s="13" t="n">
        <v>2</v>
      </c>
      <c r="FZ7" s="13" t="n">
        <v>3</v>
      </c>
      <c r="GA7" s="13" t="n">
        <v>4</v>
      </c>
      <c r="GB7" s="13" t="n">
        <v>5</v>
      </c>
      <c r="GC7" s="13" t="n">
        <v>6</v>
      </c>
      <c r="GD7" s="13" t="n">
        <v>7</v>
      </c>
      <c r="GE7" s="13" t="n">
        <v>8</v>
      </c>
      <c r="GF7" s="13" t="n">
        <v>9</v>
      </c>
      <c r="GG7" s="13" t="n">
        <v>10</v>
      </c>
      <c r="GH7" s="13" t="n">
        <v>11</v>
      </c>
      <c r="GI7" s="13" t="n">
        <v>12</v>
      </c>
      <c r="GJ7" s="13" t="n">
        <v>13</v>
      </c>
      <c r="GK7" s="13" t="n">
        <v>14</v>
      </c>
      <c r="GL7" s="13" t="n">
        <v>15</v>
      </c>
      <c r="GS7" s="13" t="inlineStr">
        <is>
          <t>P(Estado da arte)</t>
        </is>
      </c>
      <c r="GT7" s="13" t="n">
        <v>1</v>
      </c>
      <c r="GU7" s="13" t="n">
        <v>2</v>
      </c>
      <c r="GV7" s="13" t="n">
        <v>3</v>
      </c>
      <c r="GW7" s="13" t="n">
        <v>4</v>
      </c>
      <c r="GX7" s="13" t="n">
        <v>5</v>
      </c>
      <c r="GY7" s="13" t="n">
        <v>6</v>
      </c>
      <c r="GZ7" s="13" t="n">
        <v>7</v>
      </c>
      <c r="HA7" s="13" t="n">
        <v>8</v>
      </c>
      <c r="HB7" s="13" t="n">
        <v>9</v>
      </c>
      <c r="HC7" s="13" t="n">
        <v>10</v>
      </c>
      <c r="HD7" s="13" t="n">
        <v>11</v>
      </c>
      <c r="HE7" s="13" t="n">
        <v>12</v>
      </c>
      <c r="HF7" s="13" t="n">
        <v>13</v>
      </c>
      <c r="HG7" s="13" t="n">
        <v>14</v>
      </c>
      <c r="HH7" s="13" t="n">
        <v>15</v>
      </c>
    </row>
    <row r="8">
      <c r="C8" s="13" t="n">
        <v>1</v>
      </c>
      <c r="Y8" s="13" t="n">
        <v>1</v>
      </c>
      <c r="AU8" s="13" t="n">
        <v>1</v>
      </c>
      <c r="BQ8" s="13" t="n">
        <v>1</v>
      </c>
      <c r="CM8" s="13" t="n">
        <v>1</v>
      </c>
      <c r="DI8" s="13" t="n">
        <v>1</v>
      </c>
      <c r="EE8" s="13" t="n">
        <v>1</v>
      </c>
      <c r="FA8" s="13" t="n">
        <v>1</v>
      </c>
      <c r="FW8" s="13" t="n">
        <v>1</v>
      </c>
      <c r="GS8" s="13" t="n">
        <v>1</v>
      </c>
    </row>
    <row r="9">
      <c r="C9" s="13" t="n">
        <v>2</v>
      </c>
      <c r="Y9" s="13" t="n">
        <v>2</v>
      </c>
      <c r="AU9" s="13" t="n">
        <v>2</v>
      </c>
      <c r="BQ9" s="13" t="n">
        <v>2</v>
      </c>
      <c r="CM9" s="13" t="n">
        <v>2</v>
      </c>
      <c r="DI9" s="13" t="n">
        <v>2</v>
      </c>
      <c r="EE9" s="13" t="n">
        <v>2</v>
      </c>
      <c r="FA9" s="13" t="n">
        <v>2</v>
      </c>
      <c r="FW9" s="13" t="n">
        <v>2</v>
      </c>
      <c r="GS9" s="13" t="n">
        <v>2</v>
      </c>
    </row>
    <row r="10">
      <c r="C10" s="13" t="n">
        <v>3</v>
      </c>
      <c r="Y10" s="13" t="n">
        <v>3</v>
      </c>
      <c r="AU10" s="13" t="n">
        <v>3</v>
      </c>
      <c r="BQ10" s="13" t="n">
        <v>3</v>
      </c>
      <c r="CM10" s="13" t="n">
        <v>3</v>
      </c>
      <c r="DI10" s="13" t="n">
        <v>3</v>
      </c>
      <c r="EE10" s="13" t="n">
        <v>3</v>
      </c>
      <c r="FA10" s="13" t="n">
        <v>3</v>
      </c>
      <c r="FW10" s="13" t="n">
        <v>3</v>
      </c>
      <c r="GS10" s="13" t="n">
        <v>3</v>
      </c>
    </row>
    <row r="12">
      <c r="C12" s="13" t="inlineStr">
        <is>
          <t>Reorder</t>
        </is>
      </c>
      <c r="D12" s="13" t="n">
        <v>1</v>
      </c>
      <c r="E12" s="13" t="n">
        <v>2</v>
      </c>
      <c r="F12" s="13" t="n">
        <v>3</v>
      </c>
      <c r="G12" s="13" t="n">
        <v>4</v>
      </c>
      <c r="H12" s="13" t="n">
        <v>5</v>
      </c>
      <c r="I12" s="13" t="n">
        <v>6</v>
      </c>
      <c r="J12" s="13" t="n">
        <v>7</v>
      </c>
      <c r="K12" s="13" t="n">
        <v>8</v>
      </c>
      <c r="L12" s="13" t="n">
        <v>9</v>
      </c>
      <c r="M12" s="13" t="n">
        <v>10</v>
      </c>
      <c r="N12" s="13" t="n">
        <v>11</v>
      </c>
      <c r="O12" s="13" t="n">
        <v>12</v>
      </c>
      <c r="P12" s="13" t="n">
        <v>13</v>
      </c>
      <c r="Q12" s="13" t="n">
        <v>14</v>
      </c>
      <c r="R12" s="13" t="n">
        <v>15</v>
      </c>
      <c r="Y12" s="13" t="inlineStr">
        <is>
          <t>Reorder</t>
        </is>
      </c>
      <c r="Z12" s="13" t="n">
        <v>1</v>
      </c>
      <c r="AA12" s="13" t="n">
        <v>2</v>
      </c>
      <c r="AB12" s="13" t="n">
        <v>3</v>
      </c>
      <c r="AC12" s="13" t="n">
        <v>4</v>
      </c>
      <c r="AD12" s="13" t="n">
        <v>5</v>
      </c>
      <c r="AE12" s="13" t="n">
        <v>6</v>
      </c>
      <c r="AF12" s="13" t="n">
        <v>7</v>
      </c>
      <c r="AG12" s="13" t="n">
        <v>8</v>
      </c>
      <c r="AH12" s="13" t="n">
        <v>9</v>
      </c>
      <c r="AI12" s="13" t="n">
        <v>10</v>
      </c>
      <c r="AJ12" s="13" t="n">
        <v>11</v>
      </c>
      <c r="AK12" s="13" t="n">
        <v>12</v>
      </c>
      <c r="AL12" s="13" t="n">
        <v>13</v>
      </c>
      <c r="AM12" s="13" t="n">
        <v>14</v>
      </c>
      <c r="AN12" s="13" t="n">
        <v>15</v>
      </c>
      <c r="AU12" s="13" t="inlineStr">
        <is>
          <t>Reorder</t>
        </is>
      </c>
      <c r="AV12" s="13" t="n">
        <v>1</v>
      </c>
      <c r="AW12" s="13" t="n">
        <v>2</v>
      </c>
      <c r="AX12" s="13" t="n">
        <v>3</v>
      </c>
      <c r="AY12" s="13" t="n">
        <v>4</v>
      </c>
      <c r="AZ12" s="13" t="n">
        <v>5</v>
      </c>
      <c r="BA12" s="13" t="n">
        <v>6</v>
      </c>
      <c r="BB12" s="13" t="n">
        <v>7</v>
      </c>
      <c r="BC12" s="13" t="n">
        <v>8</v>
      </c>
      <c r="BD12" s="13" t="n">
        <v>9</v>
      </c>
      <c r="BE12" s="13" t="n">
        <v>10</v>
      </c>
      <c r="BF12" s="13" t="n">
        <v>11</v>
      </c>
      <c r="BG12" s="13" t="n">
        <v>12</v>
      </c>
      <c r="BH12" s="13" t="n">
        <v>13</v>
      </c>
      <c r="BI12" s="13" t="n">
        <v>14</v>
      </c>
      <c r="BJ12" s="13" t="n">
        <v>15</v>
      </c>
      <c r="BQ12" s="13" t="inlineStr">
        <is>
          <t>Reorder</t>
        </is>
      </c>
      <c r="BR12" s="13" t="n">
        <v>1</v>
      </c>
      <c r="BS12" s="13" t="n">
        <v>2</v>
      </c>
      <c r="BT12" s="13" t="n">
        <v>3</v>
      </c>
      <c r="BU12" s="13" t="n">
        <v>4</v>
      </c>
      <c r="BV12" s="13" t="n">
        <v>5</v>
      </c>
      <c r="BW12" s="13" t="n">
        <v>6</v>
      </c>
      <c r="BX12" s="13" t="n">
        <v>7</v>
      </c>
      <c r="BY12" s="13" t="n">
        <v>8</v>
      </c>
      <c r="BZ12" s="13" t="n">
        <v>9</v>
      </c>
      <c r="CA12" s="13" t="n">
        <v>10</v>
      </c>
      <c r="CB12" s="13" t="n">
        <v>11</v>
      </c>
      <c r="CC12" s="13" t="n">
        <v>12</v>
      </c>
      <c r="CD12" s="13" t="n">
        <v>13</v>
      </c>
      <c r="CE12" s="13" t="n">
        <v>14</v>
      </c>
      <c r="CF12" s="13" t="n">
        <v>15</v>
      </c>
      <c r="CM12" s="13" t="inlineStr">
        <is>
          <t>Reorder</t>
        </is>
      </c>
      <c r="CN12" s="13" t="n">
        <v>1</v>
      </c>
      <c r="CO12" s="13" t="n">
        <v>2</v>
      </c>
      <c r="CP12" s="13" t="n">
        <v>3</v>
      </c>
      <c r="CQ12" s="13" t="n">
        <v>4</v>
      </c>
      <c r="CR12" s="13" t="n">
        <v>5</v>
      </c>
      <c r="CS12" s="13" t="n">
        <v>6</v>
      </c>
      <c r="CT12" s="13" t="n">
        <v>7</v>
      </c>
      <c r="CU12" s="13" t="n">
        <v>8</v>
      </c>
      <c r="CV12" s="13" t="n">
        <v>9</v>
      </c>
      <c r="CW12" s="13" t="n">
        <v>10</v>
      </c>
      <c r="CX12" s="13" t="n">
        <v>11</v>
      </c>
      <c r="CY12" s="13" t="n">
        <v>12</v>
      </c>
      <c r="CZ12" s="13" t="n">
        <v>13</v>
      </c>
      <c r="DA12" s="13" t="n">
        <v>14</v>
      </c>
      <c r="DB12" s="13" t="n">
        <v>15</v>
      </c>
      <c r="DI12" s="13" t="inlineStr">
        <is>
          <t>Reorder</t>
        </is>
      </c>
      <c r="DJ12" s="13" t="n">
        <v>1</v>
      </c>
      <c r="DK12" s="13" t="n">
        <v>2</v>
      </c>
      <c r="DL12" s="13" t="n">
        <v>3</v>
      </c>
      <c r="DM12" s="13" t="n">
        <v>4</v>
      </c>
      <c r="DN12" s="13" t="n">
        <v>5</v>
      </c>
      <c r="DO12" s="13" t="n">
        <v>6</v>
      </c>
      <c r="DP12" s="13" t="n">
        <v>7</v>
      </c>
      <c r="DQ12" s="13" t="n">
        <v>8</v>
      </c>
      <c r="DR12" s="13" t="n">
        <v>9</v>
      </c>
      <c r="DS12" s="13" t="n">
        <v>10</v>
      </c>
      <c r="DT12" s="13" t="n">
        <v>11</v>
      </c>
      <c r="DU12" s="13" t="n">
        <v>12</v>
      </c>
      <c r="DV12" s="13" t="n">
        <v>13</v>
      </c>
      <c r="DW12" s="13" t="n">
        <v>14</v>
      </c>
      <c r="DX12" s="13" t="n">
        <v>15</v>
      </c>
      <c r="EE12" s="13" t="inlineStr">
        <is>
          <t>Reorder</t>
        </is>
      </c>
      <c r="EF12" s="13" t="n">
        <v>1</v>
      </c>
      <c r="EG12" s="13" t="n">
        <v>2</v>
      </c>
      <c r="EH12" s="13" t="n">
        <v>3</v>
      </c>
      <c r="EI12" s="13" t="n">
        <v>4</v>
      </c>
      <c r="EJ12" s="13" t="n">
        <v>5</v>
      </c>
      <c r="EK12" s="13" t="n">
        <v>6</v>
      </c>
      <c r="EL12" s="13" t="n">
        <v>7</v>
      </c>
      <c r="EM12" s="13" t="n">
        <v>8</v>
      </c>
      <c r="EN12" s="13" t="n">
        <v>9</v>
      </c>
      <c r="EO12" s="13" t="n">
        <v>10</v>
      </c>
      <c r="EP12" s="13" t="n">
        <v>11</v>
      </c>
      <c r="EQ12" s="13" t="n">
        <v>12</v>
      </c>
      <c r="ER12" s="13" t="n">
        <v>13</v>
      </c>
      <c r="ES12" s="13" t="n">
        <v>14</v>
      </c>
      <c r="ET12" s="13" t="n">
        <v>15</v>
      </c>
      <c r="FA12" s="13" t="inlineStr">
        <is>
          <t>Reorder</t>
        </is>
      </c>
      <c r="FB12" s="13" t="n">
        <v>1</v>
      </c>
      <c r="FC12" s="13" t="n">
        <v>2</v>
      </c>
      <c r="FD12" s="13" t="n">
        <v>3</v>
      </c>
      <c r="FE12" s="13" t="n">
        <v>4</v>
      </c>
      <c r="FF12" s="13" t="n">
        <v>5</v>
      </c>
      <c r="FG12" s="13" t="n">
        <v>6</v>
      </c>
      <c r="FH12" s="13" t="n">
        <v>7</v>
      </c>
      <c r="FI12" s="13" t="n">
        <v>8</v>
      </c>
      <c r="FJ12" s="13" t="n">
        <v>9</v>
      </c>
      <c r="FK12" s="13" t="n">
        <v>10</v>
      </c>
      <c r="FL12" s="13" t="n">
        <v>11</v>
      </c>
      <c r="FM12" s="13" t="n">
        <v>12</v>
      </c>
      <c r="FN12" s="13" t="n">
        <v>13</v>
      </c>
      <c r="FO12" s="13" t="n">
        <v>14</v>
      </c>
      <c r="FP12" s="13" t="n">
        <v>15</v>
      </c>
      <c r="FW12" s="13" t="inlineStr">
        <is>
          <t>Reorder</t>
        </is>
      </c>
      <c r="FX12" s="13" t="n">
        <v>1</v>
      </c>
      <c r="FY12" s="13" t="n">
        <v>2</v>
      </c>
      <c r="FZ12" s="13" t="n">
        <v>3</v>
      </c>
      <c r="GA12" s="13" t="n">
        <v>4</v>
      </c>
      <c r="GB12" s="13" t="n">
        <v>5</v>
      </c>
      <c r="GC12" s="13" t="n">
        <v>6</v>
      </c>
      <c r="GD12" s="13" t="n">
        <v>7</v>
      </c>
      <c r="GE12" s="13" t="n">
        <v>8</v>
      </c>
      <c r="GF12" s="13" t="n">
        <v>9</v>
      </c>
      <c r="GG12" s="13" t="n">
        <v>10</v>
      </c>
      <c r="GH12" s="13" t="n">
        <v>11</v>
      </c>
      <c r="GI12" s="13" t="n">
        <v>12</v>
      </c>
      <c r="GJ12" s="13" t="n">
        <v>13</v>
      </c>
      <c r="GK12" s="13" t="n">
        <v>14</v>
      </c>
      <c r="GL12" s="13" t="n">
        <v>15</v>
      </c>
      <c r="GS12" s="13" t="inlineStr">
        <is>
          <t>Reorder</t>
        </is>
      </c>
      <c r="GT12" s="13" t="n">
        <v>1</v>
      </c>
      <c r="GU12" s="13" t="n">
        <v>2</v>
      </c>
      <c r="GV12" s="13" t="n">
        <v>3</v>
      </c>
      <c r="GW12" s="13" t="n">
        <v>4</v>
      </c>
      <c r="GX12" s="13" t="n">
        <v>5</v>
      </c>
      <c r="GY12" s="13" t="n">
        <v>6</v>
      </c>
      <c r="GZ12" s="13" t="n">
        <v>7</v>
      </c>
      <c r="HA12" s="13" t="n">
        <v>8</v>
      </c>
      <c r="HB12" s="13" t="n">
        <v>9</v>
      </c>
      <c r="HC12" s="13" t="n">
        <v>10</v>
      </c>
      <c r="HD12" s="13" t="n">
        <v>11</v>
      </c>
      <c r="HE12" s="13" t="n">
        <v>12</v>
      </c>
      <c r="HF12" s="13" t="n">
        <v>13</v>
      </c>
      <c r="HG12" s="13" t="n">
        <v>14</v>
      </c>
      <c r="HH12" s="13" t="n">
        <v>15</v>
      </c>
    </row>
    <row r="13">
      <c r="C13" s="13" t="n">
        <v>1</v>
      </c>
      <c r="D13" s="95">
        <f>Suppliers_stock_balance!D212</f>
        <v/>
      </c>
      <c r="E13" s="95">
        <f>Suppliers_stock_balance!E212</f>
        <v/>
      </c>
      <c r="F13" s="95">
        <f>Suppliers_stock_balance!F212</f>
        <v/>
      </c>
      <c r="G13" s="95">
        <f>Suppliers_stock_balance!G212</f>
        <v/>
      </c>
      <c r="H13" s="95">
        <f>Suppliers_stock_balance!H212</f>
        <v/>
      </c>
      <c r="I13" s="95">
        <f>Suppliers_stock_balance!I212</f>
        <v/>
      </c>
      <c r="J13" s="95">
        <f>Suppliers_stock_balance!J212</f>
        <v/>
      </c>
      <c r="K13" s="95">
        <f>Suppliers_stock_balance!K212</f>
        <v/>
      </c>
      <c r="L13" s="95">
        <f>Suppliers_stock_balance!L212</f>
        <v/>
      </c>
      <c r="M13" s="95">
        <f>Suppliers_stock_balance!M212</f>
        <v/>
      </c>
      <c r="N13" s="95">
        <f>Suppliers_stock_balance!N212</f>
        <v/>
      </c>
      <c r="O13" s="95">
        <f>Suppliers_stock_balance!O212</f>
        <v/>
      </c>
      <c r="P13" s="95">
        <f>Suppliers_stock_balance!P212</f>
        <v/>
      </c>
      <c r="Q13" s="95">
        <f>Suppliers_stock_balance!Q212</f>
        <v/>
      </c>
      <c r="R13" s="95">
        <f>Suppliers_stock_balance!R212</f>
        <v/>
      </c>
      <c r="V13" s="14" t="n"/>
      <c r="Y13" s="13" t="n">
        <v>1</v>
      </c>
      <c r="Z13" s="13" t="n">
        <v>0</v>
      </c>
      <c r="AA13" s="13" t="n">
        <v>0</v>
      </c>
      <c r="AB13" s="13" t="n">
        <v>0</v>
      </c>
      <c r="AC13" s="13" t="n">
        <v>0</v>
      </c>
      <c r="AD13" s="13" t="n">
        <v>1169.693</v>
      </c>
      <c r="AE13" s="13" t="n">
        <v>1823.2927</v>
      </c>
      <c r="AF13" s="13" t="n">
        <v>0</v>
      </c>
      <c r="AG13" s="13" t="n">
        <v>2446.7585</v>
      </c>
      <c r="AH13" s="13" t="n">
        <v>1635.9004</v>
      </c>
      <c r="AI13" s="13" t="n">
        <v>0</v>
      </c>
      <c r="AJ13" s="13" t="n">
        <v>0</v>
      </c>
      <c r="AK13" s="13" t="n">
        <v>0</v>
      </c>
      <c r="AL13" s="13" t="n">
        <v>1216.203</v>
      </c>
      <c r="AM13" s="13" t="n">
        <v>1558.7788</v>
      </c>
      <c r="AN13" s="13" t="n">
        <v>3005.242800000001</v>
      </c>
      <c r="AU13" s="13" t="n">
        <v>1</v>
      </c>
      <c r="AV13" s="13" t="n">
        <v>0</v>
      </c>
      <c r="AW13" s="13" t="n">
        <v>0</v>
      </c>
      <c r="AX13" s="13" t="n">
        <v>0</v>
      </c>
      <c r="AY13" s="13" t="n">
        <v>0</v>
      </c>
      <c r="AZ13" s="13" t="n">
        <v>1168.693</v>
      </c>
      <c r="BA13" s="13" t="n">
        <v>1817.2927</v>
      </c>
      <c r="BB13" s="13" t="n">
        <v>0</v>
      </c>
      <c r="BC13" s="13" t="n">
        <v>2446.7585</v>
      </c>
      <c r="BD13" s="13" t="n">
        <v>1635.9004</v>
      </c>
      <c r="BE13" s="13" t="n">
        <v>0</v>
      </c>
      <c r="BF13" s="13" t="n">
        <v>0</v>
      </c>
      <c r="BG13" s="13" t="n">
        <v>0</v>
      </c>
      <c r="BH13" s="13" t="n">
        <v>1216.203</v>
      </c>
      <c r="BI13" s="13" t="n">
        <v>1558.7788</v>
      </c>
      <c r="BJ13" s="13" t="n">
        <v>3005.242800000001</v>
      </c>
      <c r="BQ13" s="13" t="n">
        <v>1</v>
      </c>
      <c r="BR13" s="13" t="n">
        <v>0</v>
      </c>
      <c r="BS13" s="13" t="n">
        <v>0</v>
      </c>
      <c r="BT13" s="13" t="n">
        <v>0</v>
      </c>
      <c r="BU13" s="13" t="n">
        <v>0</v>
      </c>
      <c r="BV13" s="13" t="n">
        <v>1222.693</v>
      </c>
      <c r="BW13" s="13" t="n">
        <v>1852.2927</v>
      </c>
      <c r="BX13" s="13" t="n">
        <v>0</v>
      </c>
      <c r="BY13" s="13" t="n">
        <v>2498.7585</v>
      </c>
      <c r="BZ13" s="13" t="n">
        <v>1677.9004</v>
      </c>
      <c r="CA13" s="13" t="n">
        <v>0</v>
      </c>
      <c r="CB13" s="13" t="n">
        <v>0</v>
      </c>
      <c r="CC13" s="13" t="n">
        <v>0</v>
      </c>
      <c r="CD13" s="13" t="n">
        <v>1252.203</v>
      </c>
      <c r="CE13" s="13" t="n">
        <v>1594.7788</v>
      </c>
      <c r="CF13" s="13" t="n">
        <v>3070.242800000001</v>
      </c>
      <c r="CM13" s="13" t="n">
        <v>1</v>
      </c>
      <c r="CN13" s="13" t="n">
        <v>0</v>
      </c>
      <c r="CO13" s="13" t="n">
        <v>0</v>
      </c>
      <c r="CP13" s="13" t="n">
        <v>0</v>
      </c>
      <c r="CQ13" s="13" t="n">
        <v>0</v>
      </c>
      <c r="CR13" s="13" t="n">
        <v>1168.693</v>
      </c>
      <c r="CS13" s="13" t="n">
        <v>1879.2927</v>
      </c>
      <c r="CT13" s="13" t="n">
        <v>0</v>
      </c>
      <c r="CU13" s="13" t="n">
        <v>2446.7585</v>
      </c>
      <c r="CV13" s="13" t="n">
        <v>1635.9004</v>
      </c>
      <c r="CW13" s="13" t="n">
        <v>0</v>
      </c>
      <c r="CX13" s="13" t="n">
        <v>0</v>
      </c>
      <c r="CY13" s="13" t="n">
        <v>0</v>
      </c>
      <c r="CZ13" s="13" t="n">
        <v>1216.203</v>
      </c>
      <c r="DA13" s="13" t="n">
        <v>1558.7788</v>
      </c>
      <c r="DB13" s="13" t="n">
        <v>3005.242800000001</v>
      </c>
      <c r="DI13" s="13" t="n">
        <v>1</v>
      </c>
      <c r="DJ13" s="13" t="n">
        <v>0</v>
      </c>
      <c r="DK13" s="13" t="n">
        <v>0</v>
      </c>
      <c r="DL13" s="13" t="n">
        <v>0</v>
      </c>
      <c r="DM13" s="13" t="n">
        <v>0</v>
      </c>
      <c r="DN13" s="13" t="n">
        <v>1170.693</v>
      </c>
      <c r="DO13" s="13" t="n">
        <v>1817.2927</v>
      </c>
      <c r="DP13" s="13" t="n">
        <v>0</v>
      </c>
      <c r="DQ13" s="13" t="n">
        <v>2446.7585</v>
      </c>
      <c r="DR13" s="13" t="n">
        <v>1635.9004</v>
      </c>
      <c r="DS13" s="13" t="n">
        <v>0</v>
      </c>
      <c r="DT13" s="13" t="n">
        <v>0</v>
      </c>
      <c r="DU13" s="13" t="n">
        <v>0</v>
      </c>
      <c r="DV13" s="13" t="n">
        <v>1216.203</v>
      </c>
      <c r="DW13" s="13" t="n">
        <v>1558.7788</v>
      </c>
      <c r="DX13" s="13" t="n">
        <v>3005.242800000001</v>
      </c>
      <c r="EE13" s="13" t="n">
        <v>1</v>
      </c>
      <c r="EF13" s="13" t="n">
        <v>0</v>
      </c>
      <c r="EG13" s="13" t="n">
        <v>0</v>
      </c>
      <c r="EH13" s="13" t="n">
        <v>0</v>
      </c>
      <c r="EI13" s="13" t="n">
        <v>0</v>
      </c>
      <c r="EJ13" s="13" t="n">
        <v>1222.693</v>
      </c>
      <c r="EK13" s="13" t="n">
        <v>1852.2927</v>
      </c>
      <c r="EL13" s="13" t="n">
        <v>0</v>
      </c>
      <c r="EM13" s="13" t="n">
        <v>2498.7585</v>
      </c>
      <c r="EN13" s="13" t="n">
        <v>1677.9004</v>
      </c>
      <c r="EO13" s="13" t="n">
        <v>0</v>
      </c>
      <c r="EP13" s="13" t="n">
        <v>0</v>
      </c>
      <c r="EQ13" s="13" t="n">
        <v>0</v>
      </c>
      <c r="ER13" s="13" t="n">
        <v>1252.203</v>
      </c>
      <c r="ES13" s="13" t="n">
        <v>1592.7788</v>
      </c>
      <c r="ET13" s="13" t="n">
        <v>3071.242800000001</v>
      </c>
      <c r="FA13" s="13" t="n">
        <v>1</v>
      </c>
      <c r="FB13" s="13" t="n">
        <v>0</v>
      </c>
      <c r="FC13" s="13" t="n">
        <v>0</v>
      </c>
      <c r="FD13" s="13" t="n">
        <v>0</v>
      </c>
      <c r="FE13" s="13" t="n">
        <v>0</v>
      </c>
      <c r="FF13" s="13" t="n">
        <v>1168.693</v>
      </c>
      <c r="FG13" s="13" t="n">
        <v>1879.2927</v>
      </c>
      <c r="FH13" s="13" t="n">
        <v>0</v>
      </c>
      <c r="FI13" s="13" t="n">
        <v>2446.7585</v>
      </c>
      <c r="FJ13" s="13" t="n">
        <v>1635.9004</v>
      </c>
      <c r="FK13" s="13" t="n">
        <v>0</v>
      </c>
      <c r="FL13" s="13" t="n">
        <v>0</v>
      </c>
      <c r="FM13" s="13" t="n">
        <v>0</v>
      </c>
      <c r="FN13" s="13" t="n">
        <v>1216.203</v>
      </c>
      <c r="FO13" s="13" t="n">
        <v>1558.7788</v>
      </c>
      <c r="FP13" s="13" t="n">
        <v>3005.242800000001</v>
      </c>
      <c r="FW13" s="13" t="n">
        <v>1</v>
      </c>
      <c r="FX13" s="13" t="n">
        <v>0</v>
      </c>
      <c r="FY13" s="13" t="n">
        <v>0</v>
      </c>
      <c r="FZ13" s="13" t="n">
        <v>0</v>
      </c>
      <c r="GA13" s="13" t="n">
        <v>0</v>
      </c>
      <c r="GB13" s="13" t="n">
        <v>1170.693</v>
      </c>
      <c r="GC13" s="13" t="n">
        <v>1817.2927</v>
      </c>
      <c r="GD13" s="13" t="n">
        <v>0</v>
      </c>
      <c r="GE13" s="13" t="n">
        <v>2446.7585</v>
      </c>
      <c r="GF13" s="13" t="n">
        <v>1635.9004</v>
      </c>
      <c r="GG13" s="13" t="n">
        <v>0</v>
      </c>
      <c r="GH13" s="13" t="n">
        <v>0</v>
      </c>
      <c r="GI13" s="13" t="n">
        <v>0</v>
      </c>
      <c r="GJ13" s="13" t="n">
        <v>1216.203</v>
      </c>
      <c r="GK13" s="13" t="n">
        <v>1558.7788</v>
      </c>
      <c r="GL13" s="13" t="n">
        <v>3005.242800000001</v>
      </c>
      <c r="GS13" s="13" t="n">
        <v>1</v>
      </c>
      <c r="GT13" s="13" t="n">
        <v>0</v>
      </c>
      <c r="GU13" s="13" t="n">
        <v>0</v>
      </c>
      <c r="GV13" s="13" t="n">
        <v>0</v>
      </c>
      <c r="GW13" s="13" t="n">
        <v>0</v>
      </c>
      <c r="GX13" s="13" t="n">
        <v>1222.693</v>
      </c>
      <c r="GY13" s="13" t="n">
        <v>1852.2927</v>
      </c>
      <c r="GZ13" s="13" t="n">
        <v>0</v>
      </c>
      <c r="HA13" s="13" t="n">
        <v>2498.7585</v>
      </c>
      <c r="HB13" s="13" t="n">
        <v>1677.9004</v>
      </c>
      <c r="HC13" s="13" t="n">
        <v>0</v>
      </c>
      <c r="HD13" s="13" t="n">
        <v>0</v>
      </c>
      <c r="HE13" s="13" t="n">
        <v>0</v>
      </c>
      <c r="HF13" s="13" t="n">
        <v>1252.203</v>
      </c>
      <c r="HG13" s="13" t="n">
        <v>1592.7788</v>
      </c>
      <c r="HH13" s="13" t="n">
        <v>3071.242800000001</v>
      </c>
    </row>
    <row r="14">
      <c r="C14" s="13" t="n">
        <v>2</v>
      </c>
      <c r="D14" s="95">
        <f>Suppliers_stock_balance!D213</f>
        <v/>
      </c>
      <c r="E14" s="95">
        <f>Suppliers_stock_balance!E213</f>
        <v/>
      </c>
      <c r="F14" s="95">
        <f>Suppliers_stock_balance!F213</f>
        <v/>
      </c>
      <c r="G14" s="95">
        <f>Suppliers_stock_balance!G213</f>
        <v/>
      </c>
      <c r="H14" s="95">
        <f>Suppliers_stock_balance!H213</f>
        <v/>
      </c>
      <c r="I14" s="95">
        <f>Suppliers_stock_balance!I213</f>
        <v/>
      </c>
      <c r="J14" s="95">
        <f>Suppliers_stock_balance!J213</f>
        <v/>
      </c>
      <c r="K14" s="95">
        <f>Suppliers_stock_balance!K213</f>
        <v/>
      </c>
      <c r="L14" s="95">
        <f>Suppliers_stock_balance!L213</f>
        <v/>
      </c>
      <c r="M14" s="95">
        <f>Suppliers_stock_balance!M213</f>
        <v/>
      </c>
      <c r="N14" s="95">
        <f>Suppliers_stock_balance!N213</f>
        <v/>
      </c>
      <c r="O14" s="95">
        <f>Suppliers_stock_balance!O213</f>
        <v/>
      </c>
      <c r="P14" s="95">
        <f>Suppliers_stock_balance!P213</f>
        <v/>
      </c>
      <c r="Q14" s="95">
        <f>Suppliers_stock_balance!Q213</f>
        <v/>
      </c>
      <c r="R14" s="95">
        <f>Suppliers_stock_balance!R213</f>
        <v/>
      </c>
      <c r="Y14" s="13" t="n">
        <v>2</v>
      </c>
      <c r="Z14" s="13" t="n">
        <v>1262.2397</v>
      </c>
      <c r="AA14" s="13" t="n">
        <v>1303.4396</v>
      </c>
      <c r="AB14" s="13" t="n">
        <v>0</v>
      </c>
      <c r="AC14" s="13" t="n">
        <v>0</v>
      </c>
      <c r="AD14" s="13" t="n">
        <v>0</v>
      </c>
      <c r="AE14" s="13" t="n">
        <v>1632.304</v>
      </c>
      <c r="AF14" s="13" t="n">
        <v>0</v>
      </c>
      <c r="AG14" s="13" t="n">
        <v>0</v>
      </c>
      <c r="AH14" s="13" t="n">
        <v>0</v>
      </c>
      <c r="AI14" s="13" t="n">
        <v>1215.6016</v>
      </c>
      <c r="AJ14" s="13" t="n">
        <v>0</v>
      </c>
      <c r="AK14" s="13" t="n">
        <v>1583.4977</v>
      </c>
      <c r="AL14" s="13" t="n">
        <v>1579.2148</v>
      </c>
      <c r="AM14" s="13" t="n">
        <v>1508.936000000001</v>
      </c>
      <c r="AN14" s="13" t="n">
        <v>1603.2428</v>
      </c>
      <c r="AU14" s="13" t="n">
        <v>2</v>
      </c>
      <c r="AV14" s="13" t="n">
        <v>1262.2397</v>
      </c>
      <c r="AW14" s="13" t="n">
        <v>1303.4396</v>
      </c>
      <c r="AX14" s="13" t="n">
        <v>0</v>
      </c>
      <c r="AY14" s="13" t="n">
        <v>0</v>
      </c>
      <c r="AZ14" s="13" t="n">
        <v>0</v>
      </c>
      <c r="BA14" s="13" t="n">
        <v>1632.304</v>
      </c>
      <c r="BB14" s="13" t="n">
        <v>0</v>
      </c>
      <c r="BC14" s="13" t="n">
        <v>0</v>
      </c>
      <c r="BD14" s="13" t="n">
        <v>0</v>
      </c>
      <c r="BE14" s="13" t="n">
        <v>1215.6016</v>
      </c>
      <c r="BF14" s="13" t="n">
        <v>0</v>
      </c>
      <c r="BG14" s="13" t="n">
        <v>1583.4977</v>
      </c>
      <c r="BH14" s="13" t="n">
        <v>1579.2148</v>
      </c>
      <c r="BI14" s="13" t="n">
        <v>1508.936000000001</v>
      </c>
      <c r="BJ14" s="13" t="n">
        <v>1603.2428</v>
      </c>
      <c r="BQ14" s="13" t="n">
        <v>2</v>
      </c>
      <c r="BR14" s="13" t="n">
        <v>1302.2397</v>
      </c>
      <c r="BS14" s="13" t="n">
        <v>1342.4396</v>
      </c>
      <c r="BT14" s="13" t="n">
        <v>0</v>
      </c>
      <c r="BU14" s="13" t="n">
        <v>0</v>
      </c>
      <c r="BV14" s="13" t="n">
        <v>0</v>
      </c>
      <c r="BW14" s="13" t="n">
        <v>1685.304</v>
      </c>
      <c r="BX14" s="13" t="n">
        <v>0</v>
      </c>
      <c r="BY14" s="13" t="n">
        <v>0</v>
      </c>
      <c r="BZ14" s="13" t="n">
        <v>0</v>
      </c>
      <c r="CA14" s="13" t="n">
        <v>1248.6016</v>
      </c>
      <c r="CB14" s="13" t="n">
        <v>0</v>
      </c>
      <c r="CC14" s="13" t="n">
        <v>1632.4977</v>
      </c>
      <c r="CD14" s="13" t="n">
        <v>1623.2148</v>
      </c>
      <c r="CE14" s="13" t="n">
        <v>1569.936000000001</v>
      </c>
      <c r="CF14" s="13" t="n">
        <v>1653.2428</v>
      </c>
      <c r="CM14" s="13" t="n">
        <v>2</v>
      </c>
      <c r="CN14" s="13" t="n">
        <v>1262.2397</v>
      </c>
      <c r="CO14" s="13" t="n">
        <v>1303.4396</v>
      </c>
      <c r="CP14" s="13" t="n">
        <v>0</v>
      </c>
      <c r="CQ14" s="13" t="n">
        <v>0</v>
      </c>
      <c r="CR14" s="13" t="n">
        <v>0</v>
      </c>
      <c r="CS14" s="13" t="n">
        <v>1632.304</v>
      </c>
      <c r="CT14" s="13" t="n">
        <v>0</v>
      </c>
      <c r="CU14" s="13" t="n">
        <v>0</v>
      </c>
      <c r="CV14" s="13" t="n">
        <v>0</v>
      </c>
      <c r="CW14" s="13" t="n">
        <v>1215.6016</v>
      </c>
      <c r="CX14" s="13" t="n">
        <v>0</v>
      </c>
      <c r="CY14" s="13" t="n">
        <v>1583.4977</v>
      </c>
      <c r="CZ14" s="13" t="n">
        <v>1579.2148</v>
      </c>
      <c r="DA14" s="13" t="n">
        <v>1508.936000000001</v>
      </c>
      <c r="DB14" s="13" t="n">
        <v>1603.2428</v>
      </c>
      <c r="DI14" s="13" t="n">
        <v>2</v>
      </c>
      <c r="DJ14" s="13" t="n">
        <v>1262.2397</v>
      </c>
      <c r="DK14" s="13" t="n">
        <v>1303.4396</v>
      </c>
      <c r="DL14" s="13" t="n">
        <v>0</v>
      </c>
      <c r="DM14" s="13" t="n">
        <v>0</v>
      </c>
      <c r="DN14" s="13" t="n">
        <v>0</v>
      </c>
      <c r="DO14" s="13" t="n">
        <v>1632.304</v>
      </c>
      <c r="DP14" s="13" t="n">
        <v>0</v>
      </c>
      <c r="DQ14" s="13" t="n">
        <v>0</v>
      </c>
      <c r="DR14" s="13" t="n">
        <v>0</v>
      </c>
      <c r="DS14" s="13" t="n">
        <v>1215.6016</v>
      </c>
      <c r="DT14" s="13" t="n">
        <v>0</v>
      </c>
      <c r="DU14" s="13" t="n">
        <v>1583.4977</v>
      </c>
      <c r="DV14" s="13" t="n">
        <v>1579.2148</v>
      </c>
      <c r="DW14" s="13" t="n">
        <v>1508.936000000001</v>
      </c>
      <c r="DX14" s="13" t="n">
        <v>1603.2428</v>
      </c>
      <c r="EE14" s="13" t="n">
        <v>2</v>
      </c>
      <c r="EF14" s="13" t="n">
        <v>1302.2397</v>
      </c>
      <c r="EG14" s="13" t="n">
        <v>1342.4396</v>
      </c>
      <c r="EH14" s="13" t="n">
        <v>0</v>
      </c>
      <c r="EI14" s="13" t="n">
        <v>0</v>
      </c>
      <c r="EJ14" s="13" t="n">
        <v>0</v>
      </c>
      <c r="EK14" s="13" t="n">
        <v>1685.304</v>
      </c>
      <c r="EL14" s="13" t="n">
        <v>0</v>
      </c>
      <c r="EM14" s="13" t="n">
        <v>0</v>
      </c>
      <c r="EN14" s="13" t="n">
        <v>0</v>
      </c>
      <c r="EO14" s="13" t="n">
        <v>1248.6016</v>
      </c>
      <c r="EP14" s="13" t="n">
        <v>0</v>
      </c>
      <c r="EQ14" s="13" t="n">
        <v>1631.4977</v>
      </c>
      <c r="ER14" s="13" t="n">
        <v>1623.2148</v>
      </c>
      <c r="ES14" s="13" t="n">
        <v>1569.936000000001</v>
      </c>
      <c r="ET14" s="13" t="n">
        <v>1653.2428</v>
      </c>
      <c r="FA14" s="13" t="n">
        <v>2</v>
      </c>
      <c r="FB14" s="13" t="n">
        <v>1262.2397</v>
      </c>
      <c r="FC14" s="13" t="n">
        <v>1303.4396</v>
      </c>
      <c r="FD14" s="13" t="n">
        <v>0</v>
      </c>
      <c r="FE14" s="13" t="n">
        <v>0</v>
      </c>
      <c r="FF14" s="13" t="n">
        <v>0</v>
      </c>
      <c r="FG14" s="13" t="n">
        <v>1632.304</v>
      </c>
      <c r="FH14" s="13" t="n">
        <v>0</v>
      </c>
      <c r="FI14" s="13" t="n">
        <v>0</v>
      </c>
      <c r="FJ14" s="13" t="n">
        <v>0</v>
      </c>
      <c r="FK14" s="13" t="n">
        <v>1215.6016</v>
      </c>
      <c r="FL14" s="13" t="n">
        <v>0</v>
      </c>
      <c r="FM14" s="13" t="n">
        <v>1583.4977</v>
      </c>
      <c r="FN14" s="13" t="n">
        <v>1579.2148</v>
      </c>
      <c r="FO14" s="13" t="n">
        <v>1508.936000000001</v>
      </c>
      <c r="FP14" s="13" t="n">
        <v>1603.2428</v>
      </c>
      <c r="FW14" s="13" t="n">
        <v>2</v>
      </c>
      <c r="FX14" s="13" t="n">
        <v>1262.2397</v>
      </c>
      <c r="FY14" s="13" t="n">
        <v>1303.4396</v>
      </c>
      <c r="FZ14" s="13" t="n">
        <v>0</v>
      </c>
      <c r="GA14" s="13" t="n">
        <v>0</v>
      </c>
      <c r="GB14" s="13" t="n">
        <v>0</v>
      </c>
      <c r="GC14" s="13" t="n">
        <v>1632.304</v>
      </c>
      <c r="GD14" s="13" t="n">
        <v>0</v>
      </c>
      <c r="GE14" s="13" t="n">
        <v>0</v>
      </c>
      <c r="GF14" s="13" t="n">
        <v>0</v>
      </c>
      <c r="GG14" s="13" t="n">
        <v>1215.6016</v>
      </c>
      <c r="GH14" s="13" t="n">
        <v>0</v>
      </c>
      <c r="GI14" s="13" t="n">
        <v>1583.4977</v>
      </c>
      <c r="GJ14" s="13" t="n">
        <v>1579.2148</v>
      </c>
      <c r="GK14" s="13" t="n">
        <v>1508.936000000001</v>
      </c>
      <c r="GL14" s="13" t="n">
        <v>1603.2428</v>
      </c>
      <c r="GS14" s="13" t="n">
        <v>2</v>
      </c>
      <c r="GT14" s="13" t="n">
        <v>1302.2397</v>
      </c>
      <c r="GU14" s="13" t="n">
        <v>1342.4396</v>
      </c>
      <c r="GV14" s="13" t="n">
        <v>0</v>
      </c>
      <c r="GW14" s="13" t="n">
        <v>0</v>
      </c>
      <c r="GX14" s="13" t="n">
        <v>0</v>
      </c>
      <c r="GY14" s="13" t="n">
        <v>1685.304</v>
      </c>
      <c r="GZ14" s="13" t="n">
        <v>0</v>
      </c>
      <c r="HA14" s="13" t="n">
        <v>0</v>
      </c>
      <c r="HB14" s="13" t="n">
        <v>0</v>
      </c>
      <c r="HC14" s="13" t="n">
        <v>1248.6016</v>
      </c>
      <c r="HD14" s="13" t="n">
        <v>0</v>
      </c>
      <c r="HE14" s="13" t="n">
        <v>1631.4977</v>
      </c>
      <c r="HF14" s="13" t="n">
        <v>1623.2148</v>
      </c>
      <c r="HG14" s="13" t="n">
        <v>1569.936000000001</v>
      </c>
      <c r="HH14" s="13" t="n">
        <v>1653.2428</v>
      </c>
    </row>
    <row r="15">
      <c r="C15" s="13" t="n">
        <v>3</v>
      </c>
      <c r="D15" s="95">
        <f>Suppliers_stock_balance!D214</f>
        <v/>
      </c>
      <c r="E15" s="95">
        <f>Suppliers_stock_balance!E214</f>
        <v/>
      </c>
      <c r="F15" s="95">
        <f>Suppliers_stock_balance!F214</f>
        <v/>
      </c>
      <c r="G15" s="95">
        <f>Suppliers_stock_balance!G214</f>
        <v/>
      </c>
      <c r="H15" s="95">
        <f>Suppliers_stock_balance!H214</f>
        <v/>
      </c>
      <c r="I15" s="95">
        <f>Suppliers_stock_balance!I214</f>
        <v/>
      </c>
      <c r="J15" s="95">
        <f>Suppliers_stock_balance!J214</f>
        <v/>
      </c>
      <c r="K15" s="95">
        <f>Suppliers_stock_balance!K214</f>
        <v/>
      </c>
      <c r="L15" s="95">
        <f>Suppliers_stock_balance!L214</f>
        <v/>
      </c>
      <c r="M15" s="95">
        <f>Suppliers_stock_balance!M214</f>
        <v/>
      </c>
      <c r="N15" s="95">
        <f>Suppliers_stock_balance!N214</f>
        <v/>
      </c>
      <c r="O15" s="95">
        <f>Suppliers_stock_balance!O214</f>
        <v/>
      </c>
      <c r="P15" s="95">
        <f>Suppliers_stock_balance!P214</f>
        <v/>
      </c>
      <c r="Q15" s="95">
        <f>Suppliers_stock_balance!Q214</f>
        <v/>
      </c>
      <c r="R15" s="95">
        <f>Suppliers_stock_balance!R214</f>
        <v/>
      </c>
      <c r="Y15" s="13" t="n">
        <v>3</v>
      </c>
      <c r="Z15" s="13" t="n">
        <v>3540.7346</v>
      </c>
      <c r="AA15" s="13" t="n">
        <v>0</v>
      </c>
      <c r="AB15" s="13" t="n">
        <v>0</v>
      </c>
      <c r="AC15" s="13" t="n">
        <v>1883.162600000001</v>
      </c>
      <c r="AD15" s="13" t="n">
        <v>0</v>
      </c>
      <c r="AE15" s="13" t="n">
        <v>4031.312</v>
      </c>
      <c r="AF15" s="13" t="n">
        <v>2527.3066</v>
      </c>
      <c r="AG15" s="13" t="n">
        <v>0</v>
      </c>
      <c r="AH15" s="13" t="n">
        <v>0</v>
      </c>
      <c r="AI15" s="13" t="n">
        <v>0</v>
      </c>
      <c r="AJ15" s="13" t="n">
        <v>1655.4375</v>
      </c>
      <c r="AK15" s="13" t="n">
        <v>0</v>
      </c>
      <c r="AL15" s="13" t="n">
        <v>0</v>
      </c>
      <c r="AM15" s="13" t="n">
        <v>0</v>
      </c>
      <c r="AN15" s="13" t="n">
        <v>1385.7436</v>
      </c>
      <c r="AU15" s="13" t="n">
        <v>3</v>
      </c>
      <c r="AV15" s="13" t="n">
        <v>3540.7346</v>
      </c>
      <c r="AW15" s="13" t="n">
        <v>0</v>
      </c>
      <c r="AX15" s="13" t="n">
        <v>0</v>
      </c>
      <c r="AY15" s="13" t="n">
        <v>1883.162600000001</v>
      </c>
      <c r="AZ15" s="13" t="n">
        <v>0</v>
      </c>
      <c r="BA15" s="13" t="n">
        <v>4031.312</v>
      </c>
      <c r="BB15" s="13" t="n">
        <v>2527.3066</v>
      </c>
      <c r="BC15" s="13" t="n">
        <v>0</v>
      </c>
      <c r="BD15" s="13" t="n">
        <v>0</v>
      </c>
      <c r="BE15" s="13" t="n">
        <v>0</v>
      </c>
      <c r="BF15" s="13" t="n">
        <v>1655.4375</v>
      </c>
      <c r="BG15" s="13" t="n">
        <v>0</v>
      </c>
      <c r="BH15" s="13" t="n">
        <v>0</v>
      </c>
      <c r="BI15" s="13" t="n">
        <v>0</v>
      </c>
      <c r="BJ15" s="13" t="n">
        <v>1385.7436</v>
      </c>
      <c r="BQ15" s="13" t="n">
        <v>3</v>
      </c>
      <c r="BR15" s="13" t="n">
        <v>3602.7346</v>
      </c>
      <c r="BS15" s="13" t="n">
        <v>0</v>
      </c>
      <c r="BT15" s="13" t="n">
        <v>0</v>
      </c>
      <c r="BU15" s="13" t="n">
        <v>1941.162600000001</v>
      </c>
      <c r="BV15" s="13" t="n">
        <v>0</v>
      </c>
      <c r="BW15" s="13" t="n">
        <v>4093.312</v>
      </c>
      <c r="BX15" s="13" t="n">
        <v>2568.3066</v>
      </c>
      <c r="BY15" s="13" t="n">
        <v>0</v>
      </c>
      <c r="BZ15" s="13" t="n">
        <v>0</v>
      </c>
      <c r="CA15" s="13" t="n">
        <v>0</v>
      </c>
      <c r="CB15" s="13" t="n">
        <v>1690.4375</v>
      </c>
      <c r="CC15" s="13" t="n">
        <v>0</v>
      </c>
      <c r="CD15" s="13" t="n">
        <v>0</v>
      </c>
      <c r="CE15" s="13" t="n">
        <v>0</v>
      </c>
      <c r="CF15" s="13" t="n">
        <v>1429.7436</v>
      </c>
      <c r="CM15" s="13" t="n">
        <v>3</v>
      </c>
      <c r="CN15" s="13" t="n">
        <v>3540.7346</v>
      </c>
      <c r="CO15" s="13" t="n">
        <v>0</v>
      </c>
      <c r="CP15" s="13" t="n">
        <v>0</v>
      </c>
      <c r="CQ15" s="13" t="n">
        <v>1883.162600000001</v>
      </c>
      <c r="CR15" s="13" t="n">
        <v>0</v>
      </c>
      <c r="CS15" s="13" t="n">
        <v>4031.312</v>
      </c>
      <c r="CT15" s="13" t="n">
        <v>2527.3066</v>
      </c>
      <c r="CU15" s="13" t="n">
        <v>0</v>
      </c>
      <c r="CV15" s="13" t="n">
        <v>0</v>
      </c>
      <c r="CW15" s="13" t="n">
        <v>0</v>
      </c>
      <c r="CX15" s="13" t="n">
        <v>1655.4375</v>
      </c>
      <c r="CY15" s="13" t="n">
        <v>0</v>
      </c>
      <c r="CZ15" s="13" t="n">
        <v>0</v>
      </c>
      <c r="DA15" s="13" t="n">
        <v>0</v>
      </c>
      <c r="DB15" s="13" t="n">
        <v>1385.7436</v>
      </c>
      <c r="DI15" s="13" t="n">
        <v>3</v>
      </c>
      <c r="DJ15" s="13" t="n">
        <v>3540.7346</v>
      </c>
      <c r="DK15" s="13" t="n">
        <v>0</v>
      </c>
      <c r="DL15" s="13" t="n">
        <v>0</v>
      </c>
      <c r="DM15" s="13" t="n">
        <v>1883.162600000001</v>
      </c>
      <c r="DN15" s="13" t="n">
        <v>0</v>
      </c>
      <c r="DO15" s="13" t="n">
        <v>4031.312</v>
      </c>
      <c r="DP15" s="13" t="n">
        <v>2527.3066</v>
      </c>
      <c r="DQ15" s="13" t="n">
        <v>0</v>
      </c>
      <c r="DR15" s="13" t="n">
        <v>0</v>
      </c>
      <c r="DS15" s="13" t="n">
        <v>0</v>
      </c>
      <c r="DT15" s="13" t="n">
        <v>1655.4375</v>
      </c>
      <c r="DU15" s="13" t="n">
        <v>0</v>
      </c>
      <c r="DV15" s="13" t="n">
        <v>0</v>
      </c>
      <c r="DW15" s="13" t="n">
        <v>0</v>
      </c>
      <c r="DX15" s="13" t="n">
        <v>1385.7436</v>
      </c>
      <c r="EE15" s="13" t="n">
        <v>3</v>
      </c>
      <c r="EF15" s="13" t="n">
        <v>3602.7346</v>
      </c>
      <c r="EG15" s="13" t="n">
        <v>0</v>
      </c>
      <c r="EH15" s="13" t="n">
        <v>0</v>
      </c>
      <c r="EI15" s="13" t="n">
        <v>1941.162600000001</v>
      </c>
      <c r="EJ15" s="13" t="n">
        <v>0</v>
      </c>
      <c r="EK15" s="13" t="n">
        <v>4093.312</v>
      </c>
      <c r="EL15" s="13" t="n">
        <v>2568.3066</v>
      </c>
      <c r="EM15" s="13" t="n">
        <v>0</v>
      </c>
      <c r="EN15" s="13" t="n">
        <v>0</v>
      </c>
      <c r="EO15" s="13" t="n">
        <v>0</v>
      </c>
      <c r="EP15" s="13" t="n">
        <v>1690.437499999949</v>
      </c>
      <c r="EQ15" s="13" t="n">
        <v>0</v>
      </c>
      <c r="ER15" s="13" t="n">
        <v>0</v>
      </c>
      <c r="ES15" s="13" t="n">
        <v>0</v>
      </c>
      <c r="ET15" s="13" t="n">
        <v>1429.7436</v>
      </c>
      <c r="FA15" s="13" t="n">
        <v>3</v>
      </c>
      <c r="FB15" s="13" t="n">
        <v>3540.7346</v>
      </c>
      <c r="FC15" s="13" t="n">
        <v>0</v>
      </c>
      <c r="FD15" s="13" t="n">
        <v>0</v>
      </c>
      <c r="FE15" s="13" t="n">
        <v>1883.162600000001</v>
      </c>
      <c r="FF15" s="13" t="n">
        <v>0</v>
      </c>
      <c r="FG15" s="13" t="n">
        <v>4031.312</v>
      </c>
      <c r="FH15" s="13" t="n">
        <v>2527.3066</v>
      </c>
      <c r="FI15" s="13" t="n">
        <v>0</v>
      </c>
      <c r="FJ15" s="13" t="n">
        <v>0</v>
      </c>
      <c r="FK15" s="13" t="n">
        <v>0</v>
      </c>
      <c r="FL15" s="13" t="n">
        <v>1655.4375</v>
      </c>
      <c r="FM15" s="13" t="n">
        <v>0</v>
      </c>
      <c r="FN15" s="13" t="n">
        <v>0</v>
      </c>
      <c r="FO15" s="13" t="n">
        <v>0</v>
      </c>
      <c r="FP15" s="13" t="n">
        <v>1385.7436</v>
      </c>
      <c r="FW15" s="13" t="n">
        <v>3</v>
      </c>
      <c r="FX15" s="13" t="n">
        <v>3540.7346</v>
      </c>
      <c r="FY15" s="13" t="n">
        <v>0</v>
      </c>
      <c r="FZ15" s="13" t="n">
        <v>0</v>
      </c>
      <c r="GA15" s="13" t="n">
        <v>1883.162600000001</v>
      </c>
      <c r="GB15" s="13" t="n">
        <v>0</v>
      </c>
      <c r="GC15" s="13" t="n">
        <v>4031.312</v>
      </c>
      <c r="GD15" s="13" t="n">
        <v>2527.3066</v>
      </c>
      <c r="GE15" s="13" t="n">
        <v>0</v>
      </c>
      <c r="GF15" s="13" t="n">
        <v>0</v>
      </c>
      <c r="GG15" s="13" t="n">
        <v>0</v>
      </c>
      <c r="GH15" s="13" t="n">
        <v>1655.4375</v>
      </c>
      <c r="GI15" s="13" t="n">
        <v>0</v>
      </c>
      <c r="GJ15" s="13" t="n">
        <v>0</v>
      </c>
      <c r="GK15" s="13" t="n">
        <v>0</v>
      </c>
      <c r="GL15" s="13" t="n">
        <v>1385.7436</v>
      </c>
      <c r="GS15" s="13" t="n">
        <v>3</v>
      </c>
      <c r="GT15" s="13" t="n">
        <v>3602.7346</v>
      </c>
      <c r="GU15" s="13" t="n">
        <v>0</v>
      </c>
      <c r="GV15" s="13" t="n">
        <v>0</v>
      </c>
      <c r="GW15" s="13" t="n">
        <v>1941.162600000001</v>
      </c>
      <c r="GX15" s="13" t="n">
        <v>0</v>
      </c>
      <c r="GY15" s="13" t="n">
        <v>4093.312</v>
      </c>
      <c r="GZ15" s="13" t="n">
        <v>2568.3066</v>
      </c>
      <c r="HA15" s="13" t="n">
        <v>0</v>
      </c>
      <c r="HB15" s="13" t="n">
        <v>0</v>
      </c>
      <c r="HC15" s="13" t="n">
        <v>0</v>
      </c>
      <c r="HD15" s="13" t="n">
        <v>1690.437499999949</v>
      </c>
      <c r="HE15" s="13" t="n">
        <v>0</v>
      </c>
      <c r="HF15" s="13" t="n">
        <v>0</v>
      </c>
      <c r="HG15" s="13" t="n">
        <v>0</v>
      </c>
      <c r="HH15" s="13" t="n">
        <v>1429.7436</v>
      </c>
    </row>
    <row r="17">
      <c r="C17" s="13" t="inlineStr">
        <is>
          <t>Var(Var(d))</t>
        </is>
      </c>
      <c r="D17" s="13" t="n">
        <v>1</v>
      </c>
      <c r="E17" s="13" t="n">
        <v>2</v>
      </c>
      <c r="F17" s="13" t="n">
        <v>3</v>
      </c>
      <c r="G17" s="13" t="n">
        <v>4</v>
      </c>
      <c r="H17" s="13" t="n">
        <v>5</v>
      </c>
      <c r="I17" s="13" t="n">
        <v>6</v>
      </c>
      <c r="J17" s="13" t="n">
        <v>7</v>
      </c>
      <c r="K17" s="13" t="n">
        <v>8</v>
      </c>
      <c r="L17" s="13" t="n">
        <v>9</v>
      </c>
      <c r="M17" s="13" t="n">
        <v>10</v>
      </c>
      <c r="N17" s="13" t="n">
        <v>11</v>
      </c>
      <c r="O17" s="13" t="n">
        <v>12</v>
      </c>
      <c r="P17" s="13" t="n">
        <v>13</v>
      </c>
      <c r="Q17" s="13" t="n">
        <v>14</v>
      </c>
      <c r="R17" s="13" t="n">
        <v>15</v>
      </c>
      <c r="Y17" s="13" t="inlineStr">
        <is>
          <t>Var(Var(d))</t>
        </is>
      </c>
      <c r="Z17" s="13" t="n">
        <v>1</v>
      </c>
      <c r="AA17" s="13" t="n">
        <v>2</v>
      </c>
      <c r="AB17" s="13" t="n">
        <v>3</v>
      </c>
      <c r="AC17" s="13" t="n">
        <v>4</v>
      </c>
      <c r="AD17" s="13" t="n">
        <v>5</v>
      </c>
      <c r="AE17" s="13" t="n">
        <v>6</v>
      </c>
      <c r="AF17" s="13" t="n">
        <v>7</v>
      </c>
      <c r="AG17" s="13" t="n">
        <v>8</v>
      </c>
      <c r="AH17" s="13" t="n">
        <v>9</v>
      </c>
      <c r="AI17" s="13" t="n">
        <v>10</v>
      </c>
      <c r="AJ17" s="13" t="n">
        <v>11</v>
      </c>
      <c r="AK17" s="13" t="n">
        <v>12</v>
      </c>
      <c r="AL17" s="13" t="n">
        <v>13</v>
      </c>
      <c r="AM17" s="13" t="n">
        <v>14</v>
      </c>
      <c r="AN17" s="13" t="n">
        <v>15</v>
      </c>
      <c r="AU17" s="13" t="inlineStr">
        <is>
          <t>Var(Var(d))</t>
        </is>
      </c>
      <c r="AV17" s="13" t="n">
        <v>1</v>
      </c>
      <c r="AW17" s="13" t="n">
        <v>2</v>
      </c>
      <c r="AX17" s="13" t="n">
        <v>3</v>
      </c>
      <c r="AY17" s="13" t="n">
        <v>4</v>
      </c>
      <c r="AZ17" s="13" t="n">
        <v>5</v>
      </c>
      <c r="BA17" s="13" t="n">
        <v>6</v>
      </c>
      <c r="BB17" s="13" t="n">
        <v>7</v>
      </c>
      <c r="BC17" s="13" t="n">
        <v>8</v>
      </c>
      <c r="BD17" s="13" t="n">
        <v>9</v>
      </c>
      <c r="BE17" s="13" t="n">
        <v>10</v>
      </c>
      <c r="BF17" s="13" t="n">
        <v>11</v>
      </c>
      <c r="BG17" s="13" t="n">
        <v>12</v>
      </c>
      <c r="BH17" s="13" t="n">
        <v>13</v>
      </c>
      <c r="BI17" s="13" t="n">
        <v>14</v>
      </c>
      <c r="BJ17" s="13" t="n">
        <v>15</v>
      </c>
      <c r="BQ17" s="13" t="inlineStr">
        <is>
          <t>Var(Var(d))</t>
        </is>
      </c>
      <c r="BR17" s="13" t="n">
        <v>1</v>
      </c>
      <c r="BS17" s="13" t="n">
        <v>2</v>
      </c>
      <c r="BT17" s="13" t="n">
        <v>3</v>
      </c>
      <c r="BU17" s="13" t="n">
        <v>4</v>
      </c>
      <c r="BV17" s="13" t="n">
        <v>5</v>
      </c>
      <c r="BW17" s="13" t="n">
        <v>6</v>
      </c>
      <c r="BX17" s="13" t="n">
        <v>7</v>
      </c>
      <c r="BY17" s="13" t="n">
        <v>8</v>
      </c>
      <c r="BZ17" s="13" t="n">
        <v>9</v>
      </c>
      <c r="CA17" s="13" t="n">
        <v>10</v>
      </c>
      <c r="CB17" s="13" t="n">
        <v>11</v>
      </c>
      <c r="CC17" s="13" t="n">
        <v>12</v>
      </c>
      <c r="CD17" s="13" t="n">
        <v>13</v>
      </c>
      <c r="CE17" s="13" t="n">
        <v>14</v>
      </c>
      <c r="CF17" s="13" t="n">
        <v>15</v>
      </c>
      <c r="CM17" s="13" t="inlineStr">
        <is>
          <t>Var(Var(d))</t>
        </is>
      </c>
      <c r="CN17" s="13" t="n">
        <v>1</v>
      </c>
      <c r="CO17" s="13" t="n">
        <v>2</v>
      </c>
      <c r="CP17" s="13" t="n">
        <v>3</v>
      </c>
      <c r="CQ17" s="13" t="n">
        <v>4</v>
      </c>
      <c r="CR17" s="13" t="n">
        <v>5</v>
      </c>
      <c r="CS17" s="13" t="n">
        <v>6</v>
      </c>
      <c r="CT17" s="13" t="n">
        <v>7</v>
      </c>
      <c r="CU17" s="13" t="n">
        <v>8</v>
      </c>
      <c r="CV17" s="13" t="n">
        <v>9</v>
      </c>
      <c r="CW17" s="13" t="n">
        <v>10</v>
      </c>
      <c r="CX17" s="13" t="n">
        <v>11</v>
      </c>
      <c r="CY17" s="13" t="n">
        <v>12</v>
      </c>
      <c r="CZ17" s="13" t="n">
        <v>13</v>
      </c>
      <c r="DA17" s="13" t="n">
        <v>14</v>
      </c>
      <c r="DB17" s="13" t="n">
        <v>15</v>
      </c>
      <c r="DI17" s="13" t="inlineStr">
        <is>
          <t>Var(Var(d))</t>
        </is>
      </c>
      <c r="DJ17" s="13" t="n">
        <v>1</v>
      </c>
      <c r="DK17" s="13" t="n">
        <v>2</v>
      </c>
      <c r="DL17" s="13" t="n">
        <v>3</v>
      </c>
      <c r="DM17" s="13" t="n">
        <v>4</v>
      </c>
      <c r="DN17" s="13" t="n">
        <v>5</v>
      </c>
      <c r="DO17" s="13" t="n">
        <v>6</v>
      </c>
      <c r="DP17" s="13" t="n">
        <v>7</v>
      </c>
      <c r="DQ17" s="13" t="n">
        <v>8</v>
      </c>
      <c r="DR17" s="13" t="n">
        <v>9</v>
      </c>
      <c r="DS17" s="13" t="n">
        <v>10</v>
      </c>
      <c r="DT17" s="13" t="n">
        <v>11</v>
      </c>
      <c r="DU17" s="13" t="n">
        <v>12</v>
      </c>
      <c r="DV17" s="13" t="n">
        <v>13</v>
      </c>
      <c r="DW17" s="13" t="n">
        <v>14</v>
      </c>
      <c r="DX17" s="13" t="n">
        <v>15</v>
      </c>
      <c r="EE17" s="13" t="inlineStr">
        <is>
          <t>Var(Var(d))</t>
        </is>
      </c>
      <c r="EF17" s="13" t="n">
        <v>1</v>
      </c>
      <c r="EG17" s="13" t="n">
        <v>2</v>
      </c>
      <c r="EH17" s="13" t="n">
        <v>3</v>
      </c>
      <c r="EI17" s="13" t="n">
        <v>4</v>
      </c>
      <c r="EJ17" s="13" t="n">
        <v>5</v>
      </c>
      <c r="EK17" s="13" t="n">
        <v>6</v>
      </c>
      <c r="EL17" s="13" t="n">
        <v>7</v>
      </c>
      <c r="EM17" s="13" t="n">
        <v>8</v>
      </c>
      <c r="EN17" s="13" t="n">
        <v>9</v>
      </c>
      <c r="EO17" s="13" t="n">
        <v>10</v>
      </c>
      <c r="EP17" s="13" t="n">
        <v>11</v>
      </c>
      <c r="EQ17" s="13" t="n">
        <v>12</v>
      </c>
      <c r="ER17" s="13" t="n">
        <v>13</v>
      </c>
      <c r="ES17" s="13" t="n">
        <v>14</v>
      </c>
      <c r="ET17" s="13" t="n">
        <v>15</v>
      </c>
      <c r="FA17" s="13" t="inlineStr">
        <is>
          <t>Var(Var(d))</t>
        </is>
      </c>
      <c r="FB17" s="13" t="n">
        <v>1</v>
      </c>
      <c r="FC17" s="13" t="n">
        <v>2</v>
      </c>
      <c r="FD17" s="13" t="n">
        <v>3</v>
      </c>
      <c r="FE17" s="13" t="n">
        <v>4</v>
      </c>
      <c r="FF17" s="13" t="n">
        <v>5</v>
      </c>
      <c r="FG17" s="13" t="n">
        <v>6</v>
      </c>
      <c r="FH17" s="13" t="n">
        <v>7</v>
      </c>
      <c r="FI17" s="13" t="n">
        <v>8</v>
      </c>
      <c r="FJ17" s="13" t="n">
        <v>9</v>
      </c>
      <c r="FK17" s="13" t="n">
        <v>10</v>
      </c>
      <c r="FL17" s="13" t="n">
        <v>11</v>
      </c>
      <c r="FM17" s="13" t="n">
        <v>12</v>
      </c>
      <c r="FN17" s="13" t="n">
        <v>13</v>
      </c>
      <c r="FO17" s="13" t="n">
        <v>14</v>
      </c>
      <c r="FP17" s="13" t="n">
        <v>15</v>
      </c>
      <c r="FW17" s="13" t="inlineStr">
        <is>
          <t>Var(Var(d))</t>
        </is>
      </c>
      <c r="FX17" s="13" t="n">
        <v>1</v>
      </c>
      <c r="FY17" s="13" t="n">
        <v>2</v>
      </c>
      <c r="FZ17" s="13" t="n">
        <v>3</v>
      </c>
      <c r="GA17" s="13" t="n">
        <v>4</v>
      </c>
      <c r="GB17" s="13" t="n">
        <v>5</v>
      </c>
      <c r="GC17" s="13" t="n">
        <v>6</v>
      </c>
      <c r="GD17" s="13" t="n">
        <v>7</v>
      </c>
      <c r="GE17" s="13" t="n">
        <v>8</v>
      </c>
      <c r="GF17" s="13" t="n">
        <v>9</v>
      </c>
      <c r="GG17" s="13" t="n">
        <v>10</v>
      </c>
      <c r="GH17" s="13" t="n">
        <v>11</v>
      </c>
      <c r="GI17" s="13" t="n">
        <v>12</v>
      </c>
      <c r="GJ17" s="13" t="n">
        <v>13</v>
      </c>
      <c r="GK17" s="13" t="n">
        <v>14</v>
      </c>
      <c r="GL17" s="13" t="n">
        <v>15</v>
      </c>
      <c r="GS17" s="13" t="inlineStr">
        <is>
          <t>Var(Var(d))</t>
        </is>
      </c>
      <c r="GT17" s="13" t="n">
        <v>1</v>
      </c>
      <c r="GU17" s="13" t="n">
        <v>2</v>
      </c>
      <c r="GV17" s="13" t="n">
        <v>3</v>
      </c>
      <c r="GW17" s="13" t="n">
        <v>4</v>
      </c>
      <c r="GX17" s="13" t="n">
        <v>5</v>
      </c>
      <c r="GY17" s="13" t="n">
        <v>6</v>
      </c>
      <c r="GZ17" s="13" t="n">
        <v>7</v>
      </c>
      <c r="HA17" s="13" t="n">
        <v>8</v>
      </c>
      <c r="HB17" s="13" t="n">
        <v>9</v>
      </c>
      <c r="HC17" s="13" t="n">
        <v>10</v>
      </c>
      <c r="HD17" s="13" t="n">
        <v>11</v>
      </c>
      <c r="HE17" s="13" t="n">
        <v>12</v>
      </c>
      <c r="HF17" s="13" t="n">
        <v>13</v>
      </c>
      <c r="HG17" s="13" t="n">
        <v>14</v>
      </c>
      <c r="HH17" s="13" t="n">
        <v>15</v>
      </c>
    </row>
    <row r="18">
      <c r="C18" s="13" t="n">
        <v>1</v>
      </c>
      <c r="D18" s="18">
        <f>Supp_Fourth_central_moment_5var!D18</f>
        <v/>
      </c>
      <c r="E18" s="18">
        <f>Supp_Fourth_central_moment_5var!E18</f>
        <v/>
      </c>
      <c r="F18" s="18">
        <f>Supp_Fourth_central_moment_5var!F18</f>
        <v/>
      </c>
      <c r="G18" s="18">
        <f>Supp_Fourth_central_moment_5var!G18</f>
        <v/>
      </c>
      <c r="H18" s="18">
        <f>Supp_Fourth_central_moment_5var!H18</f>
        <v/>
      </c>
      <c r="I18" s="18">
        <f>Supp_Fourth_central_moment_5var!I18</f>
        <v/>
      </c>
      <c r="J18" s="18">
        <f>Supp_Fourth_central_moment_5var!J18</f>
        <v/>
      </c>
      <c r="K18" s="18">
        <f>Supp_Fourth_central_moment_5var!K18</f>
        <v/>
      </c>
      <c r="L18" s="18">
        <f>Supp_Fourth_central_moment_5var!L18</f>
        <v/>
      </c>
      <c r="M18" s="18">
        <f>Supp_Fourth_central_moment_5var!M18</f>
        <v/>
      </c>
      <c r="N18" s="18">
        <f>Supp_Fourth_central_moment_5var!N18</f>
        <v/>
      </c>
      <c r="O18" s="18">
        <f>Supp_Fourth_central_moment_5var!O18</f>
        <v/>
      </c>
      <c r="P18" s="18">
        <f>Supp_Fourth_central_moment_5var!P18</f>
        <v/>
      </c>
      <c r="Q18" s="18">
        <f>Supp_Fourth_central_moment_5var!Q18</f>
        <v/>
      </c>
      <c r="R18" s="18">
        <f>Supp_Fourth_central_moment_5var!R18</f>
        <v/>
      </c>
      <c r="V18" s="14" t="n"/>
      <c r="W18" s="18" t="n"/>
      <c r="X18" s="18" t="n"/>
      <c r="Y18" s="18" t="n">
        <v>1</v>
      </c>
      <c r="Z18" s="18" t="n">
        <v>2844775.648</v>
      </c>
      <c r="AA18" s="18" t="n">
        <v>7742075.1523</v>
      </c>
      <c r="AB18" s="18" t="n">
        <v>2229641.3556</v>
      </c>
      <c r="AC18" s="18" t="n">
        <v>2432768.1457</v>
      </c>
      <c r="AD18" s="18" t="n">
        <v>42027317.0752</v>
      </c>
      <c r="AE18" s="18" t="n">
        <v>9873756.569</v>
      </c>
      <c r="AF18" s="18" t="n">
        <v>2163246.6789</v>
      </c>
      <c r="AG18" s="18" t="n">
        <v>45899043.7506</v>
      </c>
      <c r="AH18" s="18" t="n">
        <v>26555973.0442</v>
      </c>
      <c r="AI18" s="18" t="n">
        <v>12428393.0037</v>
      </c>
      <c r="AJ18" s="18" t="n">
        <v>37330295.6253</v>
      </c>
      <c r="AK18" s="18" t="n">
        <v>2556127.8876</v>
      </c>
      <c r="AL18" s="13" t="n">
        <v>9749356.5012</v>
      </c>
      <c r="AM18" s="13" t="n">
        <v>8597118.3073</v>
      </c>
      <c r="AN18" s="13" t="n">
        <v>85374522.7282</v>
      </c>
      <c r="AU18" s="13" t="n">
        <v>1</v>
      </c>
      <c r="AV18" s="13" t="n">
        <v>2844775.648</v>
      </c>
      <c r="AW18" s="13" t="n">
        <v>7742075.1523</v>
      </c>
      <c r="AX18" s="13" t="n">
        <v>2229641.3556</v>
      </c>
      <c r="AY18" s="13" t="n">
        <v>2432768.1457</v>
      </c>
      <c r="AZ18" s="13" t="n">
        <v>42027317.0752</v>
      </c>
      <c r="BA18" s="13" t="n">
        <v>9873756.569</v>
      </c>
      <c r="BB18" s="13" t="n">
        <v>2163246.6789</v>
      </c>
      <c r="BC18" s="13" t="n">
        <v>45899043.7506</v>
      </c>
      <c r="BD18" s="13" t="n">
        <v>26555973.0442</v>
      </c>
      <c r="BE18" s="13" t="n">
        <v>12428393.0037</v>
      </c>
      <c r="BF18" s="13" t="n">
        <v>37330295.6253</v>
      </c>
      <c r="BG18" s="13" t="n">
        <v>2556127.8876</v>
      </c>
      <c r="BH18" s="13" t="n">
        <v>9749356.5012</v>
      </c>
      <c r="BI18" s="13" t="n">
        <v>8597118.3073</v>
      </c>
      <c r="BJ18" s="13" t="n">
        <v>85374522.7282</v>
      </c>
      <c r="BQ18" s="13" t="n">
        <v>1</v>
      </c>
      <c r="BR18" s="13" t="n">
        <v>2844775.648</v>
      </c>
      <c r="BS18" s="13" t="n">
        <v>7742075.1523</v>
      </c>
      <c r="BT18" s="13" t="n">
        <v>2229641.3556</v>
      </c>
      <c r="BU18" s="13" t="n">
        <v>2432768.1457</v>
      </c>
      <c r="BV18" s="13" t="n">
        <v>42027317.0752</v>
      </c>
      <c r="BW18" s="13" t="n">
        <v>9873756.569</v>
      </c>
      <c r="BX18" s="13" t="n">
        <v>2163246.6789</v>
      </c>
      <c r="BY18" s="13" t="n">
        <v>45899043.7506</v>
      </c>
      <c r="BZ18" s="13" t="n">
        <v>26555973.0442</v>
      </c>
      <c r="CA18" s="13" t="n">
        <v>12428393.0037</v>
      </c>
      <c r="CB18" s="13" t="n">
        <v>37330295.6253</v>
      </c>
      <c r="CC18" s="13" t="n">
        <v>2556127.8876</v>
      </c>
      <c r="CD18" s="13" t="n">
        <v>9749356.5012</v>
      </c>
      <c r="CE18" s="13" t="n">
        <v>8597118.3073</v>
      </c>
      <c r="CF18" s="13" t="n">
        <v>85374522.7282</v>
      </c>
      <c r="CM18" s="13" t="n">
        <v>1</v>
      </c>
      <c r="CN18" s="13" t="n">
        <v>2844775.648</v>
      </c>
      <c r="CO18" s="13" t="n">
        <v>7742075.1523</v>
      </c>
      <c r="CP18" s="13" t="n">
        <v>2229641.3556</v>
      </c>
      <c r="CQ18" s="13" t="n">
        <v>2432768.1457</v>
      </c>
      <c r="CR18" s="13" t="n">
        <v>42027317.0752</v>
      </c>
      <c r="CS18" s="13" t="n">
        <v>9873756.569</v>
      </c>
      <c r="CT18" s="13" t="n">
        <v>2163246.6789</v>
      </c>
      <c r="CU18" s="13" t="n">
        <v>45899043.7506</v>
      </c>
      <c r="CV18" s="13" t="n">
        <v>26555973.0442</v>
      </c>
      <c r="CW18" s="13" t="n">
        <v>12428393.0037</v>
      </c>
      <c r="CX18" s="13" t="n">
        <v>37330295.6253</v>
      </c>
      <c r="CY18" s="13" t="n">
        <v>2556127.8876</v>
      </c>
      <c r="CZ18" s="13" t="n">
        <v>9749356.5012</v>
      </c>
      <c r="DA18" s="13" t="n">
        <v>8597118.3073</v>
      </c>
      <c r="DB18" s="13" t="n">
        <v>85374522.7282</v>
      </c>
      <c r="DI18" s="13" t="n">
        <v>1</v>
      </c>
      <c r="DJ18" s="13" t="n">
        <v>2844775.648</v>
      </c>
      <c r="DK18" s="13" t="n">
        <v>7742075.1523</v>
      </c>
      <c r="DL18" s="13" t="n">
        <v>2229641.3556</v>
      </c>
      <c r="DM18" s="13" t="n">
        <v>2432768.1457</v>
      </c>
      <c r="DN18" s="13" t="n">
        <v>42027317.0752</v>
      </c>
      <c r="DO18" s="13" t="n">
        <v>9873756.569</v>
      </c>
      <c r="DP18" s="13" t="n">
        <v>2163246.6789</v>
      </c>
      <c r="DQ18" s="13" t="n">
        <v>45899043.7506</v>
      </c>
      <c r="DR18" s="13" t="n">
        <v>26555973.0442</v>
      </c>
      <c r="DS18" s="13" t="n">
        <v>12428393.0037</v>
      </c>
      <c r="DT18" s="13" t="n">
        <v>37330295.6253</v>
      </c>
      <c r="DU18" s="13" t="n">
        <v>2556127.8876</v>
      </c>
      <c r="DV18" s="13" t="n">
        <v>9749356.5012</v>
      </c>
      <c r="DW18" s="13" t="n">
        <v>8597118.3073</v>
      </c>
      <c r="DX18" s="13" t="n">
        <v>85374522.7282</v>
      </c>
      <c r="EE18" s="13" t="n">
        <v>1</v>
      </c>
      <c r="EF18" s="13" t="n">
        <v>2844775.648</v>
      </c>
      <c r="EG18" s="13" t="n">
        <v>7742075.1523</v>
      </c>
      <c r="EH18" s="13" t="n">
        <v>2229641.3556</v>
      </c>
      <c r="EI18" s="13" t="n">
        <v>2432768.1457</v>
      </c>
      <c r="EJ18" s="13" t="n">
        <v>42027317.0752</v>
      </c>
      <c r="EK18" s="13" t="n">
        <v>9873756.569</v>
      </c>
      <c r="EL18" s="13" t="n">
        <v>2163246.6789</v>
      </c>
      <c r="EM18" s="13" t="n">
        <v>45899043.7506</v>
      </c>
      <c r="EN18" s="13" t="n">
        <v>26555973.0442</v>
      </c>
      <c r="EO18" s="13" t="n">
        <v>12428393.0037</v>
      </c>
      <c r="EP18" s="13" t="n">
        <v>37330295.6253</v>
      </c>
      <c r="EQ18" s="13" t="n">
        <v>2556127.8876</v>
      </c>
      <c r="ER18" s="13" t="n">
        <v>9749356.5012</v>
      </c>
      <c r="ES18" s="13" t="n">
        <v>8597118.3073</v>
      </c>
      <c r="ET18" s="13" t="n">
        <v>85374522.7282</v>
      </c>
      <c r="FA18" s="13" t="n">
        <v>1</v>
      </c>
      <c r="FB18" s="13" t="n">
        <v>2844775.648</v>
      </c>
      <c r="FC18" s="13" t="n">
        <v>7742075.1523</v>
      </c>
      <c r="FD18" s="13" t="n">
        <v>2229641.3556</v>
      </c>
      <c r="FE18" s="13" t="n">
        <v>2432768.1457</v>
      </c>
      <c r="FF18" s="13" t="n">
        <v>42027317.0752</v>
      </c>
      <c r="FG18" s="13" t="n">
        <v>9873756.569</v>
      </c>
      <c r="FH18" s="13" t="n">
        <v>2163246.6789</v>
      </c>
      <c r="FI18" s="13" t="n">
        <v>45899043.7506</v>
      </c>
      <c r="FJ18" s="13" t="n">
        <v>26555973.0442</v>
      </c>
      <c r="FK18" s="13" t="n">
        <v>12428393.0037</v>
      </c>
      <c r="FL18" s="13" t="n">
        <v>37330295.6253</v>
      </c>
      <c r="FM18" s="13" t="n">
        <v>2556127.8876</v>
      </c>
      <c r="FN18" s="13" t="n">
        <v>9749356.5012</v>
      </c>
      <c r="FO18" s="13" t="n">
        <v>8597118.3073</v>
      </c>
      <c r="FP18" s="13" t="n">
        <v>85374522.7282</v>
      </c>
      <c r="FW18" s="13" t="n">
        <v>1</v>
      </c>
      <c r="FX18" s="13" t="n">
        <v>2844775.648</v>
      </c>
      <c r="FY18" s="13" t="n">
        <v>7742075.1523</v>
      </c>
      <c r="FZ18" s="13" t="n">
        <v>2229641.3556</v>
      </c>
      <c r="GA18" s="13" t="n">
        <v>2432768.1457</v>
      </c>
      <c r="GB18" s="13" t="n">
        <v>42027317.0752</v>
      </c>
      <c r="GC18" s="13" t="n">
        <v>9873756.569</v>
      </c>
      <c r="GD18" s="13" t="n">
        <v>2163246.6789</v>
      </c>
      <c r="GE18" s="13" t="n">
        <v>45899043.7506</v>
      </c>
      <c r="GF18" s="13" t="n">
        <v>26555973.0442</v>
      </c>
      <c r="GG18" s="13" t="n">
        <v>12428393.0037</v>
      </c>
      <c r="GH18" s="13" t="n">
        <v>37330295.6253</v>
      </c>
      <c r="GI18" s="13" t="n">
        <v>2556127.8876</v>
      </c>
      <c r="GJ18" s="13" t="n">
        <v>9749356.5012</v>
      </c>
      <c r="GK18" s="13" t="n">
        <v>8597118.3073</v>
      </c>
      <c r="GL18" s="13" t="n">
        <v>85374522.7282</v>
      </c>
      <c r="GS18" s="13" t="n">
        <v>1</v>
      </c>
      <c r="GT18" s="13" t="n">
        <v>2844775.648</v>
      </c>
      <c r="GU18" s="13" t="n">
        <v>7742075.1523</v>
      </c>
      <c r="GV18" s="13" t="n">
        <v>2229641.3556</v>
      </c>
      <c r="GW18" s="13" t="n">
        <v>2432768.1457</v>
      </c>
      <c r="GX18" s="13" t="n">
        <v>42027317.0752</v>
      </c>
      <c r="GY18" s="13" t="n">
        <v>9873756.569</v>
      </c>
      <c r="GZ18" s="13" t="n">
        <v>2163246.6789</v>
      </c>
      <c r="HA18" s="13" t="n">
        <v>45899043.7506</v>
      </c>
      <c r="HB18" s="13" t="n">
        <v>26555973.0442</v>
      </c>
      <c r="HC18" s="13" t="n">
        <v>12428393.0037</v>
      </c>
      <c r="HD18" s="13" t="n">
        <v>37330295.6253</v>
      </c>
      <c r="HE18" s="13" t="n">
        <v>2556127.8876</v>
      </c>
      <c r="HF18" s="13" t="n">
        <v>9749356.5012</v>
      </c>
      <c r="HG18" s="13" t="n">
        <v>8597118.3073</v>
      </c>
      <c r="HH18" s="13" t="n">
        <v>85374522.7282</v>
      </c>
    </row>
    <row r="19">
      <c r="C19" s="13" t="n">
        <v>2</v>
      </c>
      <c r="D19" s="18">
        <f>Supp_Fourth_central_moment_5var!D19</f>
        <v/>
      </c>
      <c r="E19" s="18">
        <f>Supp_Fourth_central_moment_5var!E19</f>
        <v/>
      </c>
      <c r="F19" s="18">
        <f>Supp_Fourth_central_moment_5var!F19</f>
        <v/>
      </c>
      <c r="G19" s="18">
        <f>Supp_Fourth_central_moment_5var!G19</f>
        <v/>
      </c>
      <c r="H19" s="18">
        <f>Supp_Fourth_central_moment_5var!H19</f>
        <v/>
      </c>
      <c r="I19" s="18">
        <f>Supp_Fourth_central_moment_5var!I19</f>
        <v/>
      </c>
      <c r="J19" s="18">
        <f>Supp_Fourth_central_moment_5var!J19</f>
        <v/>
      </c>
      <c r="K19" s="18">
        <f>Supp_Fourth_central_moment_5var!K19</f>
        <v/>
      </c>
      <c r="L19" s="18">
        <f>Supp_Fourth_central_moment_5var!L19</f>
        <v/>
      </c>
      <c r="M19" s="18">
        <f>Supp_Fourth_central_moment_5var!M19</f>
        <v/>
      </c>
      <c r="N19" s="18">
        <f>Supp_Fourth_central_moment_5var!N19</f>
        <v/>
      </c>
      <c r="O19" s="18">
        <f>Supp_Fourth_central_moment_5var!O19</f>
        <v/>
      </c>
      <c r="P19" s="18">
        <f>Supp_Fourth_central_moment_5var!P19</f>
        <v/>
      </c>
      <c r="Q19" s="18">
        <f>Supp_Fourth_central_moment_5var!Q19</f>
        <v/>
      </c>
      <c r="R19" s="18">
        <f>Supp_Fourth_central_moment_5var!R19</f>
        <v/>
      </c>
      <c r="W19" s="18" t="n"/>
      <c r="X19" s="18" t="n"/>
      <c r="Y19" s="18" t="n">
        <v>2</v>
      </c>
      <c r="Z19" s="18" t="n">
        <v>16442955.1007</v>
      </c>
      <c r="AA19" s="18" t="n">
        <v>9026290.018999999</v>
      </c>
      <c r="AB19" s="18" t="n">
        <v>4855892.0704</v>
      </c>
      <c r="AC19" s="18" t="n">
        <v>13808857.8907</v>
      </c>
      <c r="AD19" s="18" t="n">
        <v>25179162.5195</v>
      </c>
      <c r="AE19" s="18" t="n">
        <v>34894600.3279</v>
      </c>
      <c r="AF19" s="18" t="n">
        <v>9244423.716600001</v>
      </c>
      <c r="AG19" s="18" t="n">
        <v>2977286.9148</v>
      </c>
      <c r="AH19" s="18" t="n">
        <v>8318899.5452</v>
      </c>
      <c r="AI19" s="18" t="n">
        <v>8485006.634199999</v>
      </c>
      <c r="AJ19" s="18" t="n">
        <v>5997213.4071</v>
      </c>
      <c r="AK19" s="18" t="n">
        <v>26367470.3085</v>
      </c>
      <c r="AL19" s="13" t="n">
        <v>11445921.093</v>
      </c>
      <c r="AM19" s="13" t="n">
        <v>45386782.4361</v>
      </c>
      <c r="AN19" s="13" t="n">
        <v>38903315.0531</v>
      </c>
      <c r="AU19" s="13" t="n">
        <v>2</v>
      </c>
      <c r="AV19" s="13" t="n">
        <v>16442955.1007</v>
      </c>
      <c r="AW19" s="13" t="n">
        <v>9026290.018999999</v>
      </c>
      <c r="AX19" s="13" t="n">
        <v>4855892.0704</v>
      </c>
      <c r="AY19" s="13" t="n">
        <v>13808857.8907</v>
      </c>
      <c r="AZ19" s="13" t="n">
        <v>25179162.5195</v>
      </c>
      <c r="BA19" s="13" t="n">
        <v>34894600.3279</v>
      </c>
      <c r="BB19" s="13" t="n">
        <v>9244423.716600001</v>
      </c>
      <c r="BC19" s="13" t="n">
        <v>2977286.9148</v>
      </c>
      <c r="BD19" s="13" t="n">
        <v>8318899.5452</v>
      </c>
      <c r="BE19" s="13" t="n">
        <v>8485006.634199999</v>
      </c>
      <c r="BF19" s="13" t="n">
        <v>5997213.4071</v>
      </c>
      <c r="BG19" s="13" t="n">
        <v>26367470.3085</v>
      </c>
      <c r="BH19" s="13" t="n">
        <v>11445921.093</v>
      </c>
      <c r="BI19" s="13" t="n">
        <v>45386782.4361</v>
      </c>
      <c r="BJ19" s="13" t="n">
        <v>38903315.0531</v>
      </c>
      <c r="BQ19" s="13" t="n">
        <v>2</v>
      </c>
      <c r="BR19" s="13" t="n">
        <v>16442955.1007</v>
      </c>
      <c r="BS19" s="13" t="n">
        <v>9026290.018999999</v>
      </c>
      <c r="BT19" s="13" t="n">
        <v>4855892.0704</v>
      </c>
      <c r="BU19" s="13" t="n">
        <v>13808857.8907</v>
      </c>
      <c r="BV19" s="13" t="n">
        <v>25179162.5195</v>
      </c>
      <c r="BW19" s="13" t="n">
        <v>34894600.3279</v>
      </c>
      <c r="BX19" s="13" t="n">
        <v>9244423.716600001</v>
      </c>
      <c r="BY19" s="13" t="n">
        <v>2977286.9148</v>
      </c>
      <c r="BZ19" s="13" t="n">
        <v>8318899.5452</v>
      </c>
      <c r="CA19" s="13" t="n">
        <v>8485006.634199999</v>
      </c>
      <c r="CB19" s="13" t="n">
        <v>5997213.4071</v>
      </c>
      <c r="CC19" s="13" t="n">
        <v>26367470.3085</v>
      </c>
      <c r="CD19" s="13" t="n">
        <v>11445921.093</v>
      </c>
      <c r="CE19" s="13" t="n">
        <v>45386782.4361</v>
      </c>
      <c r="CF19" s="13" t="n">
        <v>38903315.0531</v>
      </c>
      <c r="CM19" s="13" t="n">
        <v>2</v>
      </c>
      <c r="CN19" s="13" t="n">
        <v>16442955.1007</v>
      </c>
      <c r="CO19" s="13" t="n">
        <v>9026290.018999999</v>
      </c>
      <c r="CP19" s="13" t="n">
        <v>4855892.0704</v>
      </c>
      <c r="CQ19" s="13" t="n">
        <v>13808857.8907</v>
      </c>
      <c r="CR19" s="13" t="n">
        <v>25179162.5195</v>
      </c>
      <c r="CS19" s="13" t="n">
        <v>34894600.3279</v>
      </c>
      <c r="CT19" s="13" t="n">
        <v>9244423.716600001</v>
      </c>
      <c r="CU19" s="13" t="n">
        <v>2977286.9148</v>
      </c>
      <c r="CV19" s="13" t="n">
        <v>8318899.5452</v>
      </c>
      <c r="CW19" s="13" t="n">
        <v>8485006.634199999</v>
      </c>
      <c r="CX19" s="13" t="n">
        <v>5997213.4071</v>
      </c>
      <c r="CY19" s="13" t="n">
        <v>26367470.3085</v>
      </c>
      <c r="CZ19" s="13" t="n">
        <v>11445921.093</v>
      </c>
      <c r="DA19" s="13" t="n">
        <v>45386782.4361</v>
      </c>
      <c r="DB19" s="13" t="n">
        <v>38903315.0531</v>
      </c>
      <c r="DI19" s="13" t="n">
        <v>2</v>
      </c>
      <c r="DJ19" s="13" t="n">
        <v>16442955.1007</v>
      </c>
      <c r="DK19" s="13" t="n">
        <v>9026290.018999999</v>
      </c>
      <c r="DL19" s="13" t="n">
        <v>4855892.0704</v>
      </c>
      <c r="DM19" s="13" t="n">
        <v>13808857.8907</v>
      </c>
      <c r="DN19" s="13" t="n">
        <v>25179162.5195</v>
      </c>
      <c r="DO19" s="13" t="n">
        <v>34894600.3279</v>
      </c>
      <c r="DP19" s="13" t="n">
        <v>9244423.716600001</v>
      </c>
      <c r="DQ19" s="13" t="n">
        <v>2977286.9148</v>
      </c>
      <c r="DR19" s="13" t="n">
        <v>8318899.5452</v>
      </c>
      <c r="DS19" s="13" t="n">
        <v>8485006.634199999</v>
      </c>
      <c r="DT19" s="13" t="n">
        <v>5997213.4071</v>
      </c>
      <c r="DU19" s="13" t="n">
        <v>26367470.3085</v>
      </c>
      <c r="DV19" s="13" t="n">
        <v>11445921.093</v>
      </c>
      <c r="DW19" s="13" t="n">
        <v>45386782.4361</v>
      </c>
      <c r="DX19" s="13" t="n">
        <v>38903315.0531</v>
      </c>
      <c r="EE19" s="13" t="n">
        <v>2</v>
      </c>
      <c r="EF19" s="13" t="n">
        <v>16442955.1007</v>
      </c>
      <c r="EG19" s="13" t="n">
        <v>9026290.018999999</v>
      </c>
      <c r="EH19" s="13" t="n">
        <v>4855892.0704</v>
      </c>
      <c r="EI19" s="13" t="n">
        <v>13808857.8907</v>
      </c>
      <c r="EJ19" s="13" t="n">
        <v>25179162.5195</v>
      </c>
      <c r="EK19" s="13" t="n">
        <v>34894600.3279</v>
      </c>
      <c r="EL19" s="13" t="n">
        <v>9244423.716600001</v>
      </c>
      <c r="EM19" s="13" t="n">
        <v>2977286.9148</v>
      </c>
      <c r="EN19" s="13" t="n">
        <v>8318899.5452</v>
      </c>
      <c r="EO19" s="13" t="n">
        <v>8485006.634199999</v>
      </c>
      <c r="EP19" s="13" t="n">
        <v>5997213.4071</v>
      </c>
      <c r="EQ19" s="13" t="n">
        <v>26367470.3085</v>
      </c>
      <c r="ER19" s="13" t="n">
        <v>11445921.093</v>
      </c>
      <c r="ES19" s="13" t="n">
        <v>45386782.4361</v>
      </c>
      <c r="ET19" s="13" t="n">
        <v>38903315.0531</v>
      </c>
      <c r="FA19" s="13" t="n">
        <v>2</v>
      </c>
      <c r="FB19" s="13" t="n">
        <v>16442955.1007</v>
      </c>
      <c r="FC19" s="13" t="n">
        <v>9026290.018999999</v>
      </c>
      <c r="FD19" s="13" t="n">
        <v>4855892.0704</v>
      </c>
      <c r="FE19" s="13" t="n">
        <v>13808857.8907</v>
      </c>
      <c r="FF19" s="13" t="n">
        <v>25179162.5195</v>
      </c>
      <c r="FG19" s="13" t="n">
        <v>34894600.3279</v>
      </c>
      <c r="FH19" s="13" t="n">
        <v>9244423.716600001</v>
      </c>
      <c r="FI19" s="13" t="n">
        <v>2977286.9148</v>
      </c>
      <c r="FJ19" s="13" t="n">
        <v>8318899.5452</v>
      </c>
      <c r="FK19" s="13" t="n">
        <v>8485006.634199999</v>
      </c>
      <c r="FL19" s="13" t="n">
        <v>5997213.4071</v>
      </c>
      <c r="FM19" s="13" t="n">
        <v>26367470.3085</v>
      </c>
      <c r="FN19" s="13" t="n">
        <v>11445921.093</v>
      </c>
      <c r="FO19" s="13" t="n">
        <v>45386782.4361</v>
      </c>
      <c r="FP19" s="13" t="n">
        <v>38903315.0531</v>
      </c>
      <c r="FW19" s="13" t="n">
        <v>2</v>
      </c>
      <c r="FX19" s="13" t="n">
        <v>16442955.1007</v>
      </c>
      <c r="FY19" s="13" t="n">
        <v>9026290.018999999</v>
      </c>
      <c r="FZ19" s="13" t="n">
        <v>4855892.0704</v>
      </c>
      <c r="GA19" s="13" t="n">
        <v>13808857.8907</v>
      </c>
      <c r="GB19" s="13" t="n">
        <v>25179162.5195</v>
      </c>
      <c r="GC19" s="13" t="n">
        <v>34894600.3279</v>
      </c>
      <c r="GD19" s="13" t="n">
        <v>9244423.716600001</v>
      </c>
      <c r="GE19" s="13" t="n">
        <v>2977286.9148</v>
      </c>
      <c r="GF19" s="13" t="n">
        <v>8318899.5452</v>
      </c>
      <c r="GG19" s="13" t="n">
        <v>8485006.634199999</v>
      </c>
      <c r="GH19" s="13" t="n">
        <v>5997213.4071</v>
      </c>
      <c r="GI19" s="13" t="n">
        <v>26367470.3085</v>
      </c>
      <c r="GJ19" s="13" t="n">
        <v>11445921.093</v>
      </c>
      <c r="GK19" s="13" t="n">
        <v>45386782.4361</v>
      </c>
      <c r="GL19" s="13" t="n">
        <v>38903315.0531</v>
      </c>
      <c r="GS19" s="13" t="n">
        <v>2</v>
      </c>
      <c r="GT19" s="13" t="n">
        <v>16442955.1007</v>
      </c>
      <c r="GU19" s="13" t="n">
        <v>9026290.018999999</v>
      </c>
      <c r="GV19" s="13" t="n">
        <v>4855892.0704</v>
      </c>
      <c r="GW19" s="13" t="n">
        <v>13808857.8907</v>
      </c>
      <c r="GX19" s="13" t="n">
        <v>25179162.5195</v>
      </c>
      <c r="GY19" s="13" t="n">
        <v>34894600.3279</v>
      </c>
      <c r="GZ19" s="13" t="n">
        <v>9244423.716600001</v>
      </c>
      <c r="HA19" s="13" t="n">
        <v>2977286.9148</v>
      </c>
      <c r="HB19" s="13" t="n">
        <v>8318899.5452</v>
      </c>
      <c r="HC19" s="13" t="n">
        <v>8485006.634199999</v>
      </c>
      <c r="HD19" s="13" t="n">
        <v>5997213.4071</v>
      </c>
      <c r="HE19" s="13" t="n">
        <v>26367470.3085</v>
      </c>
      <c r="HF19" s="13" t="n">
        <v>11445921.093</v>
      </c>
      <c r="HG19" s="13" t="n">
        <v>45386782.4361</v>
      </c>
      <c r="HH19" s="13" t="n">
        <v>38903315.0531</v>
      </c>
    </row>
    <row r="20">
      <c r="C20" s="13" t="n">
        <v>3</v>
      </c>
      <c r="D20" s="18">
        <f>Supp_Fourth_central_moment_5var!D20</f>
        <v/>
      </c>
      <c r="E20" s="18">
        <f>Supp_Fourth_central_moment_5var!E20</f>
        <v/>
      </c>
      <c r="F20" s="18">
        <f>Supp_Fourth_central_moment_5var!F20</f>
        <v/>
      </c>
      <c r="G20" s="18">
        <f>Supp_Fourth_central_moment_5var!G20</f>
        <v/>
      </c>
      <c r="H20" s="18">
        <f>Supp_Fourth_central_moment_5var!H20</f>
        <v/>
      </c>
      <c r="I20" s="18">
        <f>Supp_Fourth_central_moment_5var!I20</f>
        <v/>
      </c>
      <c r="J20" s="18">
        <f>Supp_Fourth_central_moment_5var!J20</f>
        <v/>
      </c>
      <c r="K20" s="18">
        <f>Supp_Fourth_central_moment_5var!K20</f>
        <v/>
      </c>
      <c r="L20" s="18">
        <f>Supp_Fourth_central_moment_5var!L20</f>
        <v/>
      </c>
      <c r="M20" s="18">
        <f>Supp_Fourth_central_moment_5var!M20</f>
        <v/>
      </c>
      <c r="N20" s="18">
        <f>Supp_Fourth_central_moment_5var!N20</f>
        <v/>
      </c>
      <c r="O20" s="18">
        <f>Supp_Fourth_central_moment_5var!O20</f>
        <v/>
      </c>
      <c r="P20" s="18">
        <f>Supp_Fourth_central_moment_5var!P20</f>
        <v/>
      </c>
      <c r="Q20" s="18">
        <f>Supp_Fourth_central_moment_5var!Q20</f>
        <v/>
      </c>
      <c r="R20" s="18">
        <f>Supp_Fourth_central_moment_5var!R20</f>
        <v/>
      </c>
      <c r="W20" s="18" t="n"/>
      <c r="X20" s="18" t="n"/>
      <c r="Y20" s="18" t="n">
        <v>3</v>
      </c>
      <c r="Z20" s="18" t="n">
        <v>58453270.6789</v>
      </c>
      <c r="AA20" s="18" t="n">
        <v>4551358.7051</v>
      </c>
      <c r="AB20" s="18" t="n">
        <v>2885793.0782</v>
      </c>
      <c r="AC20" s="18" t="n">
        <v>69307093.0121</v>
      </c>
      <c r="AD20" s="18" t="n">
        <v>5392062.9329</v>
      </c>
      <c r="AE20" s="18" t="n">
        <v>65012269.0505</v>
      </c>
      <c r="AF20" s="18" t="n">
        <v>23677849.0662</v>
      </c>
      <c r="AG20" s="18" t="n">
        <v>14290848.6459</v>
      </c>
      <c r="AH20" s="18" t="n">
        <v>5095842.9392</v>
      </c>
      <c r="AI20" s="18" t="n">
        <v>5486370.9688</v>
      </c>
      <c r="AJ20" s="18" t="n">
        <v>19131439.7747</v>
      </c>
      <c r="AK20" s="18" t="n">
        <v>11275128.2575</v>
      </c>
      <c r="AL20" s="13" t="n">
        <v>12931979.725</v>
      </c>
      <c r="AM20" s="13" t="n">
        <v>14603459.7477</v>
      </c>
      <c r="AN20" s="13" t="n">
        <v>26872386.7595</v>
      </c>
      <c r="AU20" s="13" t="n">
        <v>3</v>
      </c>
      <c r="AV20" s="13" t="n">
        <v>58453270.6789</v>
      </c>
      <c r="AW20" s="13" t="n">
        <v>4551358.7051</v>
      </c>
      <c r="AX20" s="13" t="n">
        <v>2885793.0782</v>
      </c>
      <c r="AY20" s="13" t="n">
        <v>69307093.0121</v>
      </c>
      <c r="AZ20" s="13" t="n">
        <v>5392062.9329</v>
      </c>
      <c r="BA20" s="13" t="n">
        <v>65012269.0505</v>
      </c>
      <c r="BB20" s="13" t="n">
        <v>23677849.0662</v>
      </c>
      <c r="BC20" s="13" t="n">
        <v>14290848.6459</v>
      </c>
      <c r="BD20" s="13" t="n">
        <v>5095842.9392</v>
      </c>
      <c r="BE20" s="13" t="n">
        <v>5486370.9688</v>
      </c>
      <c r="BF20" s="13" t="n">
        <v>19131439.7747</v>
      </c>
      <c r="BG20" s="13" t="n">
        <v>11275128.2575</v>
      </c>
      <c r="BH20" s="13" t="n">
        <v>12931979.725</v>
      </c>
      <c r="BI20" s="13" t="n">
        <v>14603459.7477</v>
      </c>
      <c r="BJ20" s="13" t="n">
        <v>26872386.7595</v>
      </c>
      <c r="BQ20" s="13" t="n">
        <v>3</v>
      </c>
      <c r="BR20" s="13" t="n">
        <v>58453270.6789</v>
      </c>
      <c r="BS20" s="13" t="n">
        <v>4551358.7051</v>
      </c>
      <c r="BT20" s="13" t="n">
        <v>2885793.0782</v>
      </c>
      <c r="BU20" s="13" t="n">
        <v>69307093.0121</v>
      </c>
      <c r="BV20" s="13" t="n">
        <v>5392062.9329</v>
      </c>
      <c r="BW20" s="13" t="n">
        <v>65012269.0505</v>
      </c>
      <c r="BX20" s="13" t="n">
        <v>23677849.0662</v>
      </c>
      <c r="BY20" s="13" t="n">
        <v>14290848.6459</v>
      </c>
      <c r="BZ20" s="13" t="n">
        <v>5095842.9392</v>
      </c>
      <c r="CA20" s="13" t="n">
        <v>5486370.9688</v>
      </c>
      <c r="CB20" s="13" t="n">
        <v>19131439.7747</v>
      </c>
      <c r="CC20" s="13" t="n">
        <v>11275128.2575</v>
      </c>
      <c r="CD20" s="13" t="n">
        <v>12931979.725</v>
      </c>
      <c r="CE20" s="13" t="n">
        <v>14603459.7477</v>
      </c>
      <c r="CF20" s="13" t="n">
        <v>26872386.7595</v>
      </c>
      <c r="CM20" s="13" t="n">
        <v>3</v>
      </c>
      <c r="CN20" s="13" t="n">
        <v>58453270.6789</v>
      </c>
      <c r="CO20" s="13" t="n">
        <v>4551358.7051</v>
      </c>
      <c r="CP20" s="13" t="n">
        <v>2885793.0782</v>
      </c>
      <c r="CQ20" s="13" t="n">
        <v>69307093.0121</v>
      </c>
      <c r="CR20" s="13" t="n">
        <v>5392062.9329</v>
      </c>
      <c r="CS20" s="13" t="n">
        <v>65012269.0505</v>
      </c>
      <c r="CT20" s="13" t="n">
        <v>23677849.0662</v>
      </c>
      <c r="CU20" s="13" t="n">
        <v>14290848.6459</v>
      </c>
      <c r="CV20" s="13" t="n">
        <v>5095842.9392</v>
      </c>
      <c r="CW20" s="13" t="n">
        <v>5486370.9688</v>
      </c>
      <c r="CX20" s="13" t="n">
        <v>19131439.7747</v>
      </c>
      <c r="CY20" s="13" t="n">
        <v>11275128.2575</v>
      </c>
      <c r="CZ20" s="13" t="n">
        <v>12931979.725</v>
      </c>
      <c r="DA20" s="13" t="n">
        <v>14603459.7477</v>
      </c>
      <c r="DB20" s="13" t="n">
        <v>26872386.7595</v>
      </c>
      <c r="DI20" s="13" t="n">
        <v>3</v>
      </c>
      <c r="DJ20" s="13" t="n">
        <v>58453270.6789</v>
      </c>
      <c r="DK20" s="13" t="n">
        <v>4551358.7051</v>
      </c>
      <c r="DL20" s="13" t="n">
        <v>2885793.0782</v>
      </c>
      <c r="DM20" s="13" t="n">
        <v>69307093.0121</v>
      </c>
      <c r="DN20" s="13" t="n">
        <v>5392062.9329</v>
      </c>
      <c r="DO20" s="13" t="n">
        <v>65012269.0505</v>
      </c>
      <c r="DP20" s="13" t="n">
        <v>23677849.0662</v>
      </c>
      <c r="DQ20" s="13" t="n">
        <v>14290848.6459</v>
      </c>
      <c r="DR20" s="13" t="n">
        <v>5095842.9392</v>
      </c>
      <c r="DS20" s="13" t="n">
        <v>5486370.9688</v>
      </c>
      <c r="DT20" s="13" t="n">
        <v>19131439.7747</v>
      </c>
      <c r="DU20" s="13" t="n">
        <v>11275128.2575</v>
      </c>
      <c r="DV20" s="13" t="n">
        <v>12931979.725</v>
      </c>
      <c r="DW20" s="13" t="n">
        <v>14603459.7477</v>
      </c>
      <c r="DX20" s="13" t="n">
        <v>26872386.7595</v>
      </c>
      <c r="EE20" s="13" t="n">
        <v>3</v>
      </c>
      <c r="EF20" s="13" t="n">
        <v>58453270.6789</v>
      </c>
      <c r="EG20" s="13" t="n">
        <v>4551358.7051</v>
      </c>
      <c r="EH20" s="13" t="n">
        <v>2885793.0782</v>
      </c>
      <c r="EI20" s="13" t="n">
        <v>69307093.0121</v>
      </c>
      <c r="EJ20" s="13" t="n">
        <v>5392062.9329</v>
      </c>
      <c r="EK20" s="13" t="n">
        <v>65012269.0505</v>
      </c>
      <c r="EL20" s="13" t="n">
        <v>23677849.0662</v>
      </c>
      <c r="EM20" s="13" t="n">
        <v>14290848.6459</v>
      </c>
      <c r="EN20" s="13" t="n">
        <v>5095842.9392</v>
      </c>
      <c r="EO20" s="13" t="n">
        <v>5486370.9688</v>
      </c>
      <c r="EP20" s="13" t="n">
        <v>19131439.7747</v>
      </c>
      <c r="EQ20" s="13" t="n">
        <v>11275128.2575</v>
      </c>
      <c r="ER20" s="13" t="n">
        <v>12931979.725</v>
      </c>
      <c r="ES20" s="13" t="n">
        <v>14603459.7477</v>
      </c>
      <c r="ET20" s="13" t="n">
        <v>26872386.7595</v>
      </c>
      <c r="FA20" s="13" t="n">
        <v>3</v>
      </c>
      <c r="FB20" s="13" t="n">
        <v>58453270.6789</v>
      </c>
      <c r="FC20" s="13" t="n">
        <v>4551358.7051</v>
      </c>
      <c r="FD20" s="13" t="n">
        <v>2885793.0782</v>
      </c>
      <c r="FE20" s="13" t="n">
        <v>69307093.0121</v>
      </c>
      <c r="FF20" s="13" t="n">
        <v>5392062.9329</v>
      </c>
      <c r="FG20" s="13" t="n">
        <v>65012269.0505</v>
      </c>
      <c r="FH20" s="13" t="n">
        <v>23677849.0662</v>
      </c>
      <c r="FI20" s="13" t="n">
        <v>14290848.6459</v>
      </c>
      <c r="FJ20" s="13" t="n">
        <v>5095842.9392</v>
      </c>
      <c r="FK20" s="13" t="n">
        <v>5486370.9688</v>
      </c>
      <c r="FL20" s="13" t="n">
        <v>19131439.7747</v>
      </c>
      <c r="FM20" s="13" t="n">
        <v>11275128.2575</v>
      </c>
      <c r="FN20" s="13" t="n">
        <v>12931979.725</v>
      </c>
      <c r="FO20" s="13" t="n">
        <v>14603459.7477</v>
      </c>
      <c r="FP20" s="13" t="n">
        <v>26872386.7595</v>
      </c>
      <c r="FW20" s="13" t="n">
        <v>3</v>
      </c>
      <c r="FX20" s="13" t="n">
        <v>58453270.6789</v>
      </c>
      <c r="FY20" s="13" t="n">
        <v>4551358.7051</v>
      </c>
      <c r="FZ20" s="13" t="n">
        <v>2885793.0782</v>
      </c>
      <c r="GA20" s="13" t="n">
        <v>69307093.0121</v>
      </c>
      <c r="GB20" s="13" t="n">
        <v>5392062.9329</v>
      </c>
      <c r="GC20" s="13" t="n">
        <v>65012269.0505</v>
      </c>
      <c r="GD20" s="13" t="n">
        <v>23677849.0662</v>
      </c>
      <c r="GE20" s="13" t="n">
        <v>14290848.6459</v>
      </c>
      <c r="GF20" s="13" t="n">
        <v>5095842.9392</v>
      </c>
      <c r="GG20" s="13" t="n">
        <v>5486370.9688</v>
      </c>
      <c r="GH20" s="13" t="n">
        <v>19131439.7747</v>
      </c>
      <c r="GI20" s="13" t="n">
        <v>11275128.2575</v>
      </c>
      <c r="GJ20" s="13" t="n">
        <v>12931979.725</v>
      </c>
      <c r="GK20" s="13" t="n">
        <v>14603459.7477</v>
      </c>
      <c r="GL20" s="13" t="n">
        <v>26872386.7595</v>
      </c>
      <c r="GS20" s="13" t="n">
        <v>3</v>
      </c>
      <c r="GT20" s="13" t="n">
        <v>58453270.6789</v>
      </c>
      <c r="GU20" s="13" t="n">
        <v>4551358.7051</v>
      </c>
      <c r="GV20" s="13" t="n">
        <v>2885793.0782</v>
      </c>
      <c r="GW20" s="13" t="n">
        <v>69307093.0121</v>
      </c>
      <c r="GX20" s="13" t="n">
        <v>5392062.9329</v>
      </c>
      <c r="GY20" s="13" t="n">
        <v>65012269.0505</v>
      </c>
      <c r="GZ20" s="13" t="n">
        <v>23677849.0662</v>
      </c>
      <c r="HA20" s="13" t="n">
        <v>14290848.6459</v>
      </c>
      <c r="HB20" s="13" t="n">
        <v>5095842.9392</v>
      </c>
      <c r="HC20" s="13" t="n">
        <v>5486370.9688</v>
      </c>
      <c r="HD20" s="13" t="n">
        <v>19131439.7747</v>
      </c>
      <c r="HE20" s="13" t="n">
        <v>11275128.2575</v>
      </c>
      <c r="HF20" s="13" t="n">
        <v>12931979.725</v>
      </c>
      <c r="HG20" s="13" t="n">
        <v>14603459.7477</v>
      </c>
      <c r="HH20" s="13" t="n">
        <v>26872386.7595</v>
      </c>
    </row>
    <row r="22">
      <c r="C22" s="13" t="inlineStr">
        <is>
          <t>Var(Var(Cap))</t>
        </is>
      </c>
      <c r="D22" s="13" t="n">
        <v>1</v>
      </c>
      <c r="E22" s="13" t="n">
        <v>2</v>
      </c>
      <c r="F22" s="13" t="n">
        <v>3</v>
      </c>
      <c r="G22" s="13" t="n">
        <v>4</v>
      </c>
      <c r="H22" s="13" t="n">
        <v>5</v>
      </c>
      <c r="I22" s="13" t="n">
        <v>6</v>
      </c>
      <c r="J22" s="13" t="n">
        <v>7</v>
      </c>
      <c r="K22" s="13" t="n">
        <v>8</v>
      </c>
      <c r="L22" s="13" t="n">
        <v>9</v>
      </c>
      <c r="M22" s="13" t="n">
        <v>10</v>
      </c>
      <c r="N22" s="13" t="n">
        <v>11</v>
      </c>
      <c r="O22" s="13" t="n">
        <v>12</v>
      </c>
      <c r="P22" s="13" t="n">
        <v>13</v>
      </c>
      <c r="Q22" s="13" t="n">
        <v>14</v>
      </c>
      <c r="R22" s="13" t="n">
        <v>15</v>
      </c>
      <c r="Y22" s="13" t="inlineStr">
        <is>
          <t>Var(Var(Cap))</t>
        </is>
      </c>
      <c r="Z22" s="13" t="n">
        <v>1</v>
      </c>
      <c r="AA22" s="13" t="n">
        <v>2</v>
      </c>
      <c r="AB22" s="13" t="n">
        <v>3</v>
      </c>
      <c r="AC22" s="13" t="n">
        <v>4</v>
      </c>
      <c r="AD22" s="13" t="n">
        <v>5</v>
      </c>
      <c r="AE22" s="13" t="n">
        <v>6</v>
      </c>
      <c r="AF22" s="13" t="n">
        <v>7</v>
      </c>
      <c r="AG22" s="13" t="n">
        <v>8</v>
      </c>
      <c r="AH22" s="13" t="n">
        <v>9</v>
      </c>
      <c r="AI22" s="13" t="n">
        <v>10</v>
      </c>
      <c r="AJ22" s="13" t="n">
        <v>11</v>
      </c>
      <c r="AK22" s="13" t="n">
        <v>12</v>
      </c>
      <c r="AL22" s="13" t="n">
        <v>13</v>
      </c>
      <c r="AM22" s="13" t="n">
        <v>14</v>
      </c>
      <c r="AN22" s="13" t="n">
        <v>15</v>
      </c>
      <c r="AU22" s="13" t="inlineStr">
        <is>
          <t>Var(Var(Cap))</t>
        </is>
      </c>
      <c r="AV22" s="13" t="n">
        <v>1</v>
      </c>
      <c r="AW22" s="13" t="n">
        <v>2</v>
      </c>
      <c r="AX22" s="13" t="n">
        <v>3</v>
      </c>
      <c r="AY22" s="13" t="n">
        <v>4</v>
      </c>
      <c r="AZ22" s="13" t="n">
        <v>5</v>
      </c>
      <c r="BA22" s="13" t="n">
        <v>6</v>
      </c>
      <c r="BB22" s="13" t="n">
        <v>7</v>
      </c>
      <c r="BC22" s="13" t="n">
        <v>8</v>
      </c>
      <c r="BD22" s="13" t="n">
        <v>9</v>
      </c>
      <c r="BE22" s="13" t="n">
        <v>10</v>
      </c>
      <c r="BF22" s="13" t="n">
        <v>11</v>
      </c>
      <c r="BG22" s="13" t="n">
        <v>12</v>
      </c>
      <c r="BH22" s="13" t="n">
        <v>13</v>
      </c>
      <c r="BI22" s="13" t="n">
        <v>14</v>
      </c>
      <c r="BJ22" s="13" t="n">
        <v>15</v>
      </c>
      <c r="BQ22" s="13" t="inlineStr">
        <is>
          <t>Var(Var(Cap))</t>
        </is>
      </c>
      <c r="BR22" s="13" t="n">
        <v>1</v>
      </c>
      <c r="BS22" s="13" t="n">
        <v>2</v>
      </c>
      <c r="BT22" s="13" t="n">
        <v>3</v>
      </c>
      <c r="BU22" s="13" t="n">
        <v>4</v>
      </c>
      <c r="BV22" s="13" t="n">
        <v>5</v>
      </c>
      <c r="BW22" s="13" t="n">
        <v>6</v>
      </c>
      <c r="BX22" s="13" t="n">
        <v>7</v>
      </c>
      <c r="BY22" s="13" t="n">
        <v>8</v>
      </c>
      <c r="BZ22" s="13" t="n">
        <v>9</v>
      </c>
      <c r="CA22" s="13" t="n">
        <v>10</v>
      </c>
      <c r="CB22" s="13" t="n">
        <v>11</v>
      </c>
      <c r="CC22" s="13" t="n">
        <v>12</v>
      </c>
      <c r="CD22" s="13" t="n">
        <v>13</v>
      </c>
      <c r="CE22" s="13" t="n">
        <v>14</v>
      </c>
      <c r="CF22" s="13" t="n">
        <v>15</v>
      </c>
      <c r="CM22" s="13" t="inlineStr">
        <is>
          <t>Var(Var(Cap))</t>
        </is>
      </c>
      <c r="CN22" s="13" t="n">
        <v>1</v>
      </c>
      <c r="CO22" s="13" t="n">
        <v>2</v>
      </c>
      <c r="CP22" s="13" t="n">
        <v>3</v>
      </c>
      <c r="CQ22" s="13" t="n">
        <v>4</v>
      </c>
      <c r="CR22" s="13" t="n">
        <v>5</v>
      </c>
      <c r="CS22" s="13" t="n">
        <v>6</v>
      </c>
      <c r="CT22" s="13" t="n">
        <v>7</v>
      </c>
      <c r="CU22" s="13" t="n">
        <v>8</v>
      </c>
      <c r="CV22" s="13" t="n">
        <v>9</v>
      </c>
      <c r="CW22" s="13" t="n">
        <v>10</v>
      </c>
      <c r="CX22" s="13" t="n">
        <v>11</v>
      </c>
      <c r="CY22" s="13" t="n">
        <v>12</v>
      </c>
      <c r="CZ22" s="13" t="n">
        <v>13</v>
      </c>
      <c r="DA22" s="13" t="n">
        <v>14</v>
      </c>
      <c r="DB22" s="13" t="n">
        <v>15</v>
      </c>
      <c r="DI22" s="13" t="inlineStr">
        <is>
          <t>Var(Var(Cap))</t>
        </is>
      </c>
      <c r="DJ22" s="13" t="n">
        <v>1</v>
      </c>
      <c r="DK22" s="13" t="n">
        <v>2</v>
      </c>
      <c r="DL22" s="13" t="n">
        <v>3</v>
      </c>
      <c r="DM22" s="13" t="n">
        <v>4</v>
      </c>
      <c r="DN22" s="13" t="n">
        <v>5</v>
      </c>
      <c r="DO22" s="13" t="n">
        <v>6</v>
      </c>
      <c r="DP22" s="13" t="n">
        <v>7</v>
      </c>
      <c r="DQ22" s="13" t="n">
        <v>8</v>
      </c>
      <c r="DR22" s="13" t="n">
        <v>9</v>
      </c>
      <c r="DS22" s="13" t="n">
        <v>10</v>
      </c>
      <c r="DT22" s="13" t="n">
        <v>11</v>
      </c>
      <c r="DU22" s="13" t="n">
        <v>12</v>
      </c>
      <c r="DV22" s="13" t="n">
        <v>13</v>
      </c>
      <c r="DW22" s="13" t="n">
        <v>14</v>
      </c>
      <c r="DX22" s="13" t="n">
        <v>15</v>
      </c>
      <c r="EE22" s="13" t="inlineStr">
        <is>
          <t>Var(Var(Cap))</t>
        </is>
      </c>
      <c r="EF22" s="13" t="n">
        <v>1</v>
      </c>
      <c r="EG22" s="13" t="n">
        <v>2</v>
      </c>
      <c r="EH22" s="13" t="n">
        <v>3</v>
      </c>
      <c r="EI22" s="13" t="n">
        <v>4</v>
      </c>
      <c r="EJ22" s="13" t="n">
        <v>5</v>
      </c>
      <c r="EK22" s="13" t="n">
        <v>6</v>
      </c>
      <c r="EL22" s="13" t="n">
        <v>7</v>
      </c>
      <c r="EM22" s="13" t="n">
        <v>8</v>
      </c>
      <c r="EN22" s="13" t="n">
        <v>9</v>
      </c>
      <c r="EO22" s="13" t="n">
        <v>10</v>
      </c>
      <c r="EP22" s="13" t="n">
        <v>11</v>
      </c>
      <c r="EQ22" s="13" t="n">
        <v>12</v>
      </c>
      <c r="ER22" s="13" t="n">
        <v>13</v>
      </c>
      <c r="ES22" s="13" t="n">
        <v>14</v>
      </c>
      <c r="ET22" s="13" t="n">
        <v>15</v>
      </c>
      <c r="FA22" s="13" t="inlineStr">
        <is>
          <t>Var(Var(Cap))</t>
        </is>
      </c>
      <c r="FB22" s="13" t="n">
        <v>1</v>
      </c>
      <c r="FC22" s="13" t="n">
        <v>2</v>
      </c>
      <c r="FD22" s="13" t="n">
        <v>3</v>
      </c>
      <c r="FE22" s="13" t="n">
        <v>4</v>
      </c>
      <c r="FF22" s="13" t="n">
        <v>5</v>
      </c>
      <c r="FG22" s="13" t="n">
        <v>6</v>
      </c>
      <c r="FH22" s="13" t="n">
        <v>7</v>
      </c>
      <c r="FI22" s="13" t="n">
        <v>8</v>
      </c>
      <c r="FJ22" s="13" t="n">
        <v>9</v>
      </c>
      <c r="FK22" s="13" t="n">
        <v>10</v>
      </c>
      <c r="FL22" s="13" t="n">
        <v>11</v>
      </c>
      <c r="FM22" s="13" t="n">
        <v>12</v>
      </c>
      <c r="FN22" s="13" t="n">
        <v>13</v>
      </c>
      <c r="FO22" s="13" t="n">
        <v>14</v>
      </c>
      <c r="FP22" s="13" t="n">
        <v>15</v>
      </c>
      <c r="FW22" s="13" t="inlineStr">
        <is>
          <t>Var(Var(Cap))</t>
        </is>
      </c>
      <c r="FX22" s="13" t="n">
        <v>1</v>
      </c>
      <c r="FY22" s="13" t="n">
        <v>2</v>
      </c>
      <c r="FZ22" s="13" t="n">
        <v>3</v>
      </c>
      <c r="GA22" s="13" t="n">
        <v>4</v>
      </c>
      <c r="GB22" s="13" t="n">
        <v>5</v>
      </c>
      <c r="GC22" s="13" t="n">
        <v>6</v>
      </c>
      <c r="GD22" s="13" t="n">
        <v>7</v>
      </c>
      <c r="GE22" s="13" t="n">
        <v>8</v>
      </c>
      <c r="GF22" s="13" t="n">
        <v>9</v>
      </c>
      <c r="GG22" s="13" t="n">
        <v>10</v>
      </c>
      <c r="GH22" s="13" t="n">
        <v>11</v>
      </c>
      <c r="GI22" s="13" t="n">
        <v>12</v>
      </c>
      <c r="GJ22" s="13" t="n">
        <v>13</v>
      </c>
      <c r="GK22" s="13" t="n">
        <v>14</v>
      </c>
      <c r="GL22" s="13" t="n">
        <v>15</v>
      </c>
      <c r="GS22" s="13" t="inlineStr">
        <is>
          <t>Var(Var(Cap))</t>
        </is>
      </c>
      <c r="GT22" s="13" t="n">
        <v>1</v>
      </c>
      <c r="GU22" s="13" t="n">
        <v>2</v>
      </c>
      <c r="GV22" s="13" t="n">
        <v>3</v>
      </c>
      <c r="GW22" s="13" t="n">
        <v>4</v>
      </c>
      <c r="GX22" s="13" t="n">
        <v>5</v>
      </c>
      <c r="GY22" s="13" t="n">
        <v>6</v>
      </c>
      <c r="GZ22" s="13" t="n">
        <v>7</v>
      </c>
      <c r="HA22" s="13" t="n">
        <v>8</v>
      </c>
      <c r="HB22" s="13" t="n">
        <v>9</v>
      </c>
      <c r="HC22" s="13" t="n">
        <v>10</v>
      </c>
      <c r="HD22" s="13" t="n">
        <v>11</v>
      </c>
      <c r="HE22" s="13" t="n">
        <v>12</v>
      </c>
      <c r="HF22" s="13" t="n">
        <v>13</v>
      </c>
      <c r="HG22" s="13" t="n">
        <v>14</v>
      </c>
      <c r="HH22" s="13" t="n">
        <v>15</v>
      </c>
    </row>
    <row r="23">
      <c r="C23" s="13" t="n">
        <v>1</v>
      </c>
      <c r="D23" s="13">
        <f>Supp_Fourth_central_moment_5var!D24</f>
        <v/>
      </c>
      <c r="E23" s="13">
        <f>Supp_Fourth_central_moment_5var!E24</f>
        <v/>
      </c>
      <c r="F23" s="13">
        <f>Supp_Fourth_central_moment_5var!F24</f>
        <v/>
      </c>
      <c r="G23" s="13">
        <f>Supp_Fourth_central_moment_5var!G24</f>
        <v/>
      </c>
      <c r="H23" s="13">
        <f>Supp_Fourth_central_moment_5var!H24</f>
        <v/>
      </c>
      <c r="I23" s="13">
        <f>Supp_Fourth_central_moment_5var!I24</f>
        <v/>
      </c>
      <c r="J23" s="13">
        <f>Supp_Fourth_central_moment_5var!J24</f>
        <v/>
      </c>
      <c r="K23" s="13">
        <f>Supp_Fourth_central_moment_5var!K24</f>
        <v/>
      </c>
      <c r="L23" s="13">
        <f>Supp_Fourth_central_moment_5var!L24</f>
        <v/>
      </c>
      <c r="M23" s="13">
        <f>Supp_Fourth_central_moment_5var!M24</f>
        <v/>
      </c>
      <c r="N23" s="13">
        <f>Supp_Fourth_central_moment_5var!N24</f>
        <v/>
      </c>
      <c r="O23" s="13">
        <f>Supp_Fourth_central_moment_5var!O24</f>
        <v/>
      </c>
      <c r="P23" s="13">
        <f>Supp_Fourth_central_moment_5var!P24</f>
        <v/>
      </c>
      <c r="Q23" s="13">
        <f>Supp_Fourth_central_moment_5var!Q24</f>
        <v/>
      </c>
      <c r="R23" s="13">
        <f>Supp_Fourth_central_moment_5var!R24</f>
        <v/>
      </c>
      <c r="V23" s="14" t="n"/>
      <c r="Y23" s="13" t="n">
        <v>1</v>
      </c>
      <c r="Z23" s="13" t="n">
        <v>8526359.4256</v>
      </c>
      <c r="AA23" s="13" t="n">
        <v>12657216.4963</v>
      </c>
      <c r="AB23" s="13" t="n">
        <v>18040924.1686</v>
      </c>
      <c r="AC23" s="13" t="n">
        <v>11831925.792</v>
      </c>
      <c r="AD23" s="13" t="n">
        <v>27221024.0877</v>
      </c>
      <c r="AE23" s="13" t="n">
        <v>1919326.0314</v>
      </c>
      <c r="AF23" s="13" t="n">
        <v>15405680.3523</v>
      </c>
      <c r="AG23" s="13" t="n">
        <v>11110350.4044</v>
      </c>
      <c r="AH23" s="13" t="n">
        <v>8390576.6722</v>
      </c>
      <c r="AI23" s="13" t="n">
        <v>17370807.0288</v>
      </c>
      <c r="AJ23" s="13" t="n">
        <v>31963313.994</v>
      </c>
      <c r="AK23" s="13" t="n">
        <v>3912563.2923</v>
      </c>
      <c r="AL23" s="13" t="n">
        <v>4076126.1669</v>
      </c>
      <c r="AM23" s="13" t="n">
        <v>2176888.106</v>
      </c>
      <c r="AN23" s="13" t="n">
        <v>22626376.855</v>
      </c>
      <c r="AU23" s="13" t="n">
        <v>1</v>
      </c>
      <c r="AV23" s="13" t="n">
        <v>8526359.4256</v>
      </c>
      <c r="AW23" s="13" t="n">
        <v>12657216.4963</v>
      </c>
      <c r="AX23" s="13" t="n">
        <v>18040924.1686</v>
      </c>
      <c r="AY23" s="13" t="n">
        <v>11831925.792</v>
      </c>
      <c r="AZ23" s="13" t="n">
        <v>27221024.0877</v>
      </c>
      <c r="BA23" s="13" t="n">
        <v>1919326.0314</v>
      </c>
      <c r="BB23" s="13" t="n">
        <v>15405680.3523</v>
      </c>
      <c r="BC23" s="13" t="n">
        <v>11110350.4044</v>
      </c>
      <c r="BD23" s="13" t="n">
        <v>8390576.6722</v>
      </c>
      <c r="BE23" s="13" t="n">
        <v>17370807.0288</v>
      </c>
      <c r="BF23" s="13" t="n">
        <v>31963313.994</v>
      </c>
      <c r="BG23" s="13" t="n">
        <v>3912563.2923</v>
      </c>
      <c r="BH23" s="13" t="n">
        <v>4076126.1669</v>
      </c>
      <c r="BI23" s="13" t="n">
        <v>2176888.106</v>
      </c>
      <c r="BJ23" s="13" t="n">
        <v>22626376.855</v>
      </c>
      <c r="BQ23" s="13" t="n">
        <v>1</v>
      </c>
      <c r="BR23" s="13" t="n">
        <v>8526359.4256</v>
      </c>
      <c r="BS23" s="13" t="n">
        <v>12657216.4963</v>
      </c>
      <c r="BT23" s="13" t="n">
        <v>18040924.1686</v>
      </c>
      <c r="BU23" s="13" t="n">
        <v>11831925.792</v>
      </c>
      <c r="BV23" s="13" t="n">
        <v>27221024.0877</v>
      </c>
      <c r="BW23" s="13" t="n">
        <v>1919326.0314</v>
      </c>
      <c r="BX23" s="13" t="n">
        <v>15405680.3523</v>
      </c>
      <c r="BY23" s="13" t="n">
        <v>11110350.4044</v>
      </c>
      <c r="BZ23" s="13" t="n">
        <v>8390576.6722</v>
      </c>
      <c r="CA23" s="13" t="n">
        <v>17370807.0288</v>
      </c>
      <c r="CB23" s="13" t="n">
        <v>31963313.994</v>
      </c>
      <c r="CC23" s="13" t="n">
        <v>3912563.2923</v>
      </c>
      <c r="CD23" s="13" t="n">
        <v>4076126.1669</v>
      </c>
      <c r="CE23" s="13" t="n">
        <v>2176888.106</v>
      </c>
      <c r="CF23" s="13" t="n">
        <v>22626376.855</v>
      </c>
      <c r="CM23" s="13" t="n">
        <v>1</v>
      </c>
      <c r="CN23" s="13" t="n">
        <v>8526359.4256</v>
      </c>
      <c r="CO23" s="13" t="n">
        <v>12657216.4963</v>
      </c>
      <c r="CP23" s="13" t="n">
        <v>18040924.1686</v>
      </c>
      <c r="CQ23" s="13" t="n">
        <v>11831925.792</v>
      </c>
      <c r="CR23" s="13" t="n">
        <v>27221024.0877</v>
      </c>
      <c r="CS23" s="13" t="n">
        <v>1919326.0314</v>
      </c>
      <c r="CT23" s="13" t="n">
        <v>15405680.3523</v>
      </c>
      <c r="CU23" s="13" t="n">
        <v>11110350.4044</v>
      </c>
      <c r="CV23" s="13" t="n">
        <v>8390576.6722</v>
      </c>
      <c r="CW23" s="13" t="n">
        <v>17370807.0288</v>
      </c>
      <c r="CX23" s="13" t="n">
        <v>31963313.994</v>
      </c>
      <c r="CY23" s="13" t="n">
        <v>3912563.2923</v>
      </c>
      <c r="CZ23" s="13" t="n">
        <v>4076126.1669</v>
      </c>
      <c r="DA23" s="13" t="n">
        <v>2176888.106</v>
      </c>
      <c r="DB23" s="13" t="n">
        <v>22626376.855</v>
      </c>
      <c r="DI23" s="13" t="n">
        <v>1</v>
      </c>
      <c r="DJ23" s="13" t="n">
        <v>8526359.4256</v>
      </c>
      <c r="DK23" s="13" t="n">
        <v>12657216.4963</v>
      </c>
      <c r="DL23" s="13" t="n">
        <v>18040924.1686</v>
      </c>
      <c r="DM23" s="13" t="n">
        <v>11831925.792</v>
      </c>
      <c r="DN23" s="13" t="n">
        <v>27221024.0877</v>
      </c>
      <c r="DO23" s="13" t="n">
        <v>1919326.0314</v>
      </c>
      <c r="DP23" s="13" t="n">
        <v>15405680.3523</v>
      </c>
      <c r="DQ23" s="13" t="n">
        <v>11110350.4044</v>
      </c>
      <c r="DR23" s="13" t="n">
        <v>8390576.6722</v>
      </c>
      <c r="DS23" s="13" t="n">
        <v>17370807.0288</v>
      </c>
      <c r="DT23" s="13" t="n">
        <v>31963313.994</v>
      </c>
      <c r="DU23" s="13" t="n">
        <v>3912563.2923</v>
      </c>
      <c r="DV23" s="13" t="n">
        <v>4076126.1669</v>
      </c>
      <c r="DW23" s="13" t="n">
        <v>2176888.106</v>
      </c>
      <c r="DX23" s="13" t="n">
        <v>22626376.855</v>
      </c>
      <c r="EE23" s="13" t="n">
        <v>1</v>
      </c>
      <c r="EF23" s="13" t="n">
        <v>8526359.4256</v>
      </c>
      <c r="EG23" s="13" t="n">
        <v>12657216.4963</v>
      </c>
      <c r="EH23" s="13" t="n">
        <v>18040924.1686</v>
      </c>
      <c r="EI23" s="13" t="n">
        <v>11831925.792</v>
      </c>
      <c r="EJ23" s="13" t="n">
        <v>27221024.0877</v>
      </c>
      <c r="EK23" s="13" t="n">
        <v>1919326.0314</v>
      </c>
      <c r="EL23" s="13" t="n">
        <v>15405680.3523</v>
      </c>
      <c r="EM23" s="13" t="n">
        <v>11110350.4044</v>
      </c>
      <c r="EN23" s="13" t="n">
        <v>8390576.6722</v>
      </c>
      <c r="EO23" s="13" t="n">
        <v>17370807.0288</v>
      </c>
      <c r="EP23" s="13" t="n">
        <v>31963313.994</v>
      </c>
      <c r="EQ23" s="13" t="n">
        <v>3912563.2923</v>
      </c>
      <c r="ER23" s="13" t="n">
        <v>4076126.1669</v>
      </c>
      <c r="ES23" s="13" t="n">
        <v>2176888.106</v>
      </c>
      <c r="ET23" s="13" t="n">
        <v>22626376.855</v>
      </c>
      <c r="FA23" s="13" t="n">
        <v>1</v>
      </c>
      <c r="FB23" s="13" t="n">
        <v>8526359.4256</v>
      </c>
      <c r="FC23" s="13" t="n">
        <v>12657216.4963</v>
      </c>
      <c r="FD23" s="13" t="n">
        <v>18040924.1686</v>
      </c>
      <c r="FE23" s="13" t="n">
        <v>11831925.792</v>
      </c>
      <c r="FF23" s="13" t="n">
        <v>27221024.0877</v>
      </c>
      <c r="FG23" s="13" t="n">
        <v>1919326.0314</v>
      </c>
      <c r="FH23" s="13" t="n">
        <v>15405680.3523</v>
      </c>
      <c r="FI23" s="13" t="n">
        <v>11110350.4044</v>
      </c>
      <c r="FJ23" s="13" t="n">
        <v>8390576.6722</v>
      </c>
      <c r="FK23" s="13" t="n">
        <v>17370807.0288</v>
      </c>
      <c r="FL23" s="13" t="n">
        <v>31963313.994</v>
      </c>
      <c r="FM23" s="13" t="n">
        <v>3912563.2923</v>
      </c>
      <c r="FN23" s="13" t="n">
        <v>4076126.1669</v>
      </c>
      <c r="FO23" s="13" t="n">
        <v>2176888.106</v>
      </c>
      <c r="FP23" s="13" t="n">
        <v>22626376.855</v>
      </c>
      <c r="FW23" s="13" t="n">
        <v>1</v>
      </c>
      <c r="FX23" s="13" t="n">
        <v>8526359.4256</v>
      </c>
      <c r="FY23" s="13" t="n">
        <v>12657216.4963</v>
      </c>
      <c r="FZ23" s="13" t="n">
        <v>18040924.1686</v>
      </c>
      <c r="GA23" s="13" t="n">
        <v>11831925.792</v>
      </c>
      <c r="GB23" s="13" t="n">
        <v>27221024.0877</v>
      </c>
      <c r="GC23" s="13" t="n">
        <v>1919326.0314</v>
      </c>
      <c r="GD23" s="13" t="n">
        <v>15405680.3523</v>
      </c>
      <c r="GE23" s="13" t="n">
        <v>11110350.4044</v>
      </c>
      <c r="GF23" s="13" t="n">
        <v>8390576.6722</v>
      </c>
      <c r="GG23" s="13" t="n">
        <v>17370807.0288</v>
      </c>
      <c r="GH23" s="13" t="n">
        <v>31963313.994</v>
      </c>
      <c r="GI23" s="13" t="n">
        <v>3912563.2923</v>
      </c>
      <c r="GJ23" s="13" t="n">
        <v>4076126.1669</v>
      </c>
      <c r="GK23" s="13" t="n">
        <v>2176888.106</v>
      </c>
      <c r="GL23" s="13" t="n">
        <v>22626376.855</v>
      </c>
      <c r="GS23" s="13" t="n">
        <v>1</v>
      </c>
      <c r="GT23" s="13" t="n">
        <v>8526359.4256</v>
      </c>
      <c r="GU23" s="13" t="n">
        <v>12657216.4963</v>
      </c>
      <c r="GV23" s="13" t="n">
        <v>18040924.1686</v>
      </c>
      <c r="GW23" s="13" t="n">
        <v>11831925.792</v>
      </c>
      <c r="GX23" s="13" t="n">
        <v>27221024.0877</v>
      </c>
      <c r="GY23" s="13" t="n">
        <v>1919326.0314</v>
      </c>
      <c r="GZ23" s="13" t="n">
        <v>15405680.3523</v>
      </c>
      <c r="HA23" s="13" t="n">
        <v>11110350.4044</v>
      </c>
      <c r="HB23" s="13" t="n">
        <v>8390576.6722</v>
      </c>
      <c r="HC23" s="13" t="n">
        <v>17370807.0288</v>
      </c>
      <c r="HD23" s="13" t="n">
        <v>31963313.994</v>
      </c>
      <c r="HE23" s="13" t="n">
        <v>3912563.2923</v>
      </c>
      <c r="HF23" s="13" t="n">
        <v>4076126.1669</v>
      </c>
      <c r="HG23" s="13" t="n">
        <v>2176888.106</v>
      </c>
      <c r="HH23" s="13" t="n">
        <v>22626376.855</v>
      </c>
    </row>
    <row r="24">
      <c r="C24" s="13" t="n">
        <v>2</v>
      </c>
      <c r="D24" s="13">
        <f>Supp_Fourth_central_moment_5var!D25</f>
        <v/>
      </c>
      <c r="E24" s="13">
        <f>Supp_Fourth_central_moment_5var!E25</f>
        <v/>
      </c>
      <c r="F24" s="13">
        <f>Supp_Fourth_central_moment_5var!F25</f>
        <v/>
      </c>
      <c r="G24" s="13">
        <f>Supp_Fourth_central_moment_5var!G25</f>
        <v/>
      </c>
      <c r="H24" s="13">
        <f>Supp_Fourth_central_moment_5var!H25</f>
        <v/>
      </c>
      <c r="I24" s="13">
        <f>Supp_Fourth_central_moment_5var!I25</f>
        <v/>
      </c>
      <c r="J24" s="13">
        <f>Supp_Fourth_central_moment_5var!J25</f>
        <v/>
      </c>
      <c r="K24" s="13">
        <f>Supp_Fourth_central_moment_5var!K25</f>
        <v/>
      </c>
      <c r="L24" s="13">
        <f>Supp_Fourth_central_moment_5var!L25</f>
        <v/>
      </c>
      <c r="M24" s="13">
        <f>Supp_Fourth_central_moment_5var!M25</f>
        <v/>
      </c>
      <c r="N24" s="13">
        <f>Supp_Fourth_central_moment_5var!N25</f>
        <v/>
      </c>
      <c r="O24" s="13">
        <f>Supp_Fourth_central_moment_5var!O25</f>
        <v/>
      </c>
      <c r="P24" s="13">
        <f>Supp_Fourth_central_moment_5var!P25</f>
        <v/>
      </c>
      <c r="Q24" s="13">
        <f>Supp_Fourth_central_moment_5var!Q25</f>
        <v/>
      </c>
      <c r="R24" s="13">
        <f>Supp_Fourth_central_moment_5var!R25</f>
        <v/>
      </c>
      <c r="Y24" s="13" t="n">
        <v>2</v>
      </c>
      <c r="Z24" s="13" t="n">
        <v>6878770.2088</v>
      </c>
      <c r="AA24" s="13" t="n">
        <v>4160458.0758</v>
      </c>
      <c r="AB24" s="13" t="n">
        <v>12301143.338</v>
      </c>
      <c r="AC24" s="13" t="n">
        <v>104525329.9498</v>
      </c>
      <c r="AD24" s="13" t="n">
        <v>17313596.8686</v>
      </c>
      <c r="AE24" s="13" t="n">
        <v>16551329.5468</v>
      </c>
      <c r="AF24" s="13" t="n">
        <v>8533079.377599999</v>
      </c>
      <c r="AG24" s="13" t="n">
        <v>9406080.371200001</v>
      </c>
      <c r="AH24" s="13" t="n">
        <v>20459969.802</v>
      </c>
      <c r="AI24" s="13" t="n">
        <v>2934289.7421</v>
      </c>
      <c r="AJ24" s="13" t="n">
        <v>22429144.8969</v>
      </c>
      <c r="AK24" s="13" t="n">
        <v>11754809.9738</v>
      </c>
      <c r="AL24" s="13" t="n">
        <v>4985629.9363</v>
      </c>
      <c r="AM24" s="13" t="n">
        <v>27519080.163</v>
      </c>
      <c r="AN24" s="13" t="n">
        <v>16282300.6255</v>
      </c>
      <c r="AU24" s="13" t="n">
        <v>2</v>
      </c>
      <c r="AV24" s="13" t="n">
        <v>6878770.2088</v>
      </c>
      <c r="AW24" s="13" t="n">
        <v>4160458.0758</v>
      </c>
      <c r="AX24" s="13" t="n">
        <v>12301143.338</v>
      </c>
      <c r="AY24" s="13" t="n">
        <v>104525329.9498</v>
      </c>
      <c r="AZ24" s="13" t="n">
        <v>17313596.8686</v>
      </c>
      <c r="BA24" s="13" t="n">
        <v>16551329.5468</v>
      </c>
      <c r="BB24" s="13" t="n">
        <v>8533079.377599999</v>
      </c>
      <c r="BC24" s="13" t="n">
        <v>9406080.371200001</v>
      </c>
      <c r="BD24" s="13" t="n">
        <v>20459969.802</v>
      </c>
      <c r="BE24" s="13" t="n">
        <v>2934289.7421</v>
      </c>
      <c r="BF24" s="13" t="n">
        <v>22429144.8969</v>
      </c>
      <c r="BG24" s="13" t="n">
        <v>11754809.9738</v>
      </c>
      <c r="BH24" s="13" t="n">
        <v>4985629.9363</v>
      </c>
      <c r="BI24" s="13" t="n">
        <v>27519080.163</v>
      </c>
      <c r="BJ24" s="13" t="n">
        <v>16282300.6255</v>
      </c>
      <c r="BQ24" s="13" t="n">
        <v>2</v>
      </c>
      <c r="BR24" s="13" t="n">
        <v>6878770.2088</v>
      </c>
      <c r="BS24" s="13" t="n">
        <v>4160458.0758</v>
      </c>
      <c r="BT24" s="13" t="n">
        <v>12301143.338</v>
      </c>
      <c r="BU24" s="13" t="n">
        <v>104525329.9498</v>
      </c>
      <c r="BV24" s="13" t="n">
        <v>17313596.8686</v>
      </c>
      <c r="BW24" s="13" t="n">
        <v>16551329.5468</v>
      </c>
      <c r="BX24" s="13" t="n">
        <v>8533079.377599999</v>
      </c>
      <c r="BY24" s="13" t="n">
        <v>9406080.371200001</v>
      </c>
      <c r="BZ24" s="13" t="n">
        <v>20459969.802</v>
      </c>
      <c r="CA24" s="13" t="n">
        <v>2934289.7421</v>
      </c>
      <c r="CB24" s="13" t="n">
        <v>22429144.8969</v>
      </c>
      <c r="CC24" s="13" t="n">
        <v>11754809.9738</v>
      </c>
      <c r="CD24" s="13" t="n">
        <v>4985629.9363</v>
      </c>
      <c r="CE24" s="13" t="n">
        <v>27519080.163</v>
      </c>
      <c r="CF24" s="13" t="n">
        <v>16282300.6255</v>
      </c>
      <c r="CM24" s="13" t="n">
        <v>2</v>
      </c>
      <c r="CN24" s="13" t="n">
        <v>6878770.2088</v>
      </c>
      <c r="CO24" s="13" t="n">
        <v>4160458.0758</v>
      </c>
      <c r="CP24" s="13" t="n">
        <v>12301143.338</v>
      </c>
      <c r="CQ24" s="13" t="n">
        <v>104525329.9498</v>
      </c>
      <c r="CR24" s="13" t="n">
        <v>17313596.8686</v>
      </c>
      <c r="CS24" s="13" t="n">
        <v>16551329.5468</v>
      </c>
      <c r="CT24" s="13" t="n">
        <v>8533079.377599999</v>
      </c>
      <c r="CU24" s="13" t="n">
        <v>9406080.371200001</v>
      </c>
      <c r="CV24" s="13" t="n">
        <v>20459969.802</v>
      </c>
      <c r="CW24" s="13" t="n">
        <v>2934289.7421</v>
      </c>
      <c r="CX24" s="13" t="n">
        <v>22429144.8969</v>
      </c>
      <c r="CY24" s="13" t="n">
        <v>11754809.9738</v>
      </c>
      <c r="CZ24" s="13" t="n">
        <v>4985629.9363</v>
      </c>
      <c r="DA24" s="13" t="n">
        <v>27519080.163</v>
      </c>
      <c r="DB24" s="13" t="n">
        <v>16282300.6255</v>
      </c>
      <c r="DI24" s="13" t="n">
        <v>2</v>
      </c>
      <c r="DJ24" s="13" t="n">
        <v>6878770.2088</v>
      </c>
      <c r="DK24" s="13" t="n">
        <v>4160458.0758</v>
      </c>
      <c r="DL24" s="13" t="n">
        <v>12301143.338</v>
      </c>
      <c r="DM24" s="13" t="n">
        <v>104525329.9498</v>
      </c>
      <c r="DN24" s="13" t="n">
        <v>17313596.8686</v>
      </c>
      <c r="DO24" s="13" t="n">
        <v>16551329.5468</v>
      </c>
      <c r="DP24" s="13" t="n">
        <v>8533079.377599999</v>
      </c>
      <c r="DQ24" s="13" t="n">
        <v>9406080.371200001</v>
      </c>
      <c r="DR24" s="13" t="n">
        <v>20459969.802</v>
      </c>
      <c r="DS24" s="13" t="n">
        <v>2934289.7421</v>
      </c>
      <c r="DT24" s="13" t="n">
        <v>22429144.8969</v>
      </c>
      <c r="DU24" s="13" t="n">
        <v>11754809.9738</v>
      </c>
      <c r="DV24" s="13" t="n">
        <v>4985629.9363</v>
      </c>
      <c r="DW24" s="13" t="n">
        <v>27519080.163</v>
      </c>
      <c r="DX24" s="13" t="n">
        <v>16282300.6255</v>
      </c>
      <c r="EE24" s="13" t="n">
        <v>2</v>
      </c>
      <c r="EF24" s="13" t="n">
        <v>6878770.2088</v>
      </c>
      <c r="EG24" s="13" t="n">
        <v>4160458.0758</v>
      </c>
      <c r="EH24" s="13" t="n">
        <v>12301143.338</v>
      </c>
      <c r="EI24" s="13" t="n">
        <v>104525329.9498</v>
      </c>
      <c r="EJ24" s="13" t="n">
        <v>17313596.8686</v>
      </c>
      <c r="EK24" s="13" t="n">
        <v>16551329.5468</v>
      </c>
      <c r="EL24" s="13" t="n">
        <v>8533079.377599999</v>
      </c>
      <c r="EM24" s="13" t="n">
        <v>9406080.371200001</v>
      </c>
      <c r="EN24" s="13" t="n">
        <v>20459969.802</v>
      </c>
      <c r="EO24" s="13" t="n">
        <v>2934289.7421</v>
      </c>
      <c r="EP24" s="13" t="n">
        <v>22429144.8969</v>
      </c>
      <c r="EQ24" s="13" t="n">
        <v>11754809.9738</v>
      </c>
      <c r="ER24" s="13" t="n">
        <v>4985629.9363</v>
      </c>
      <c r="ES24" s="13" t="n">
        <v>27519080.163</v>
      </c>
      <c r="ET24" s="13" t="n">
        <v>16282300.6255</v>
      </c>
      <c r="FA24" s="13" t="n">
        <v>2</v>
      </c>
      <c r="FB24" s="13" t="n">
        <v>6878770.2088</v>
      </c>
      <c r="FC24" s="13" t="n">
        <v>4160458.0758</v>
      </c>
      <c r="FD24" s="13" t="n">
        <v>12301143.338</v>
      </c>
      <c r="FE24" s="13" t="n">
        <v>104525329.9498</v>
      </c>
      <c r="FF24" s="13" t="n">
        <v>17313596.8686</v>
      </c>
      <c r="FG24" s="13" t="n">
        <v>16551329.5468</v>
      </c>
      <c r="FH24" s="13" t="n">
        <v>8533079.377599999</v>
      </c>
      <c r="FI24" s="13" t="n">
        <v>9406080.371200001</v>
      </c>
      <c r="FJ24" s="13" t="n">
        <v>20459969.802</v>
      </c>
      <c r="FK24" s="13" t="n">
        <v>2934289.7421</v>
      </c>
      <c r="FL24" s="13" t="n">
        <v>22429144.8969</v>
      </c>
      <c r="FM24" s="13" t="n">
        <v>11754809.9738</v>
      </c>
      <c r="FN24" s="13" t="n">
        <v>4985629.9363</v>
      </c>
      <c r="FO24" s="13" t="n">
        <v>27519080.163</v>
      </c>
      <c r="FP24" s="13" t="n">
        <v>16282300.6255</v>
      </c>
      <c r="FW24" s="13" t="n">
        <v>2</v>
      </c>
      <c r="FX24" s="13" t="n">
        <v>6878770.2088</v>
      </c>
      <c r="FY24" s="13" t="n">
        <v>4160458.0758</v>
      </c>
      <c r="FZ24" s="13" t="n">
        <v>12301143.338</v>
      </c>
      <c r="GA24" s="13" t="n">
        <v>104525329.9498</v>
      </c>
      <c r="GB24" s="13" t="n">
        <v>17313596.8686</v>
      </c>
      <c r="GC24" s="13" t="n">
        <v>16551329.5468</v>
      </c>
      <c r="GD24" s="13" t="n">
        <v>8533079.377599999</v>
      </c>
      <c r="GE24" s="13" t="n">
        <v>9406080.371200001</v>
      </c>
      <c r="GF24" s="13" t="n">
        <v>20459969.802</v>
      </c>
      <c r="GG24" s="13" t="n">
        <v>2934289.7421</v>
      </c>
      <c r="GH24" s="13" t="n">
        <v>22429144.8969</v>
      </c>
      <c r="GI24" s="13" t="n">
        <v>11754809.9738</v>
      </c>
      <c r="GJ24" s="13" t="n">
        <v>4985629.9363</v>
      </c>
      <c r="GK24" s="13" t="n">
        <v>27519080.163</v>
      </c>
      <c r="GL24" s="13" t="n">
        <v>16282300.6255</v>
      </c>
      <c r="GS24" s="13" t="n">
        <v>2</v>
      </c>
      <c r="GT24" s="13" t="n">
        <v>6878770.2088</v>
      </c>
      <c r="GU24" s="13" t="n">
        <v>4160458.0758</v>
      </c>
      <c r="GV24" s="13" t="n">
        <v>12301143.338</v>
      </c>
      <c r="GW24" s="13" t="n">
        <v>104525329.9498</v>
      </c>
      <c r="GX24" s="13" t="n">
        <v>17313596.8686</v>
      </c>
      <c r="GY24" s="13" t="n">
        <v>16551329.5468</v>
      </c>
      <c r="GZ24" s="13" t="n">
        <v>8533079.377599999</v>
      </c>
      <c r="HA24" s="13" t="n">
        <v>9406080.371200001</v>
      </c>
      <c r="HB24" s="13" t="n">
        <v>20459969.802</v>
      </c>
      <c r="HC24" s="13" t="n">
        <v>2934289.7421</v>
      </c>
      <c r="HD24" s="13" t="n">
        <v>22429144.8969</v>
      </c>
      <c r="HE24" s="13" t="n">
        <v>11754809.9738</v>
      </c>
      <c r="HF24" s="13" t="n">
        <v>4985629.9363</v>
      </c>
      <c r="HG24" s="13" t="n">
        <v>27519080.163</v>
      </c>
      <c r="HH24" s="13" t="n">
        <v>16282300.6255</v>
      </c>
    </row>
    <row r="25">
      <c r="C25" s="13" t="n">
        <v>3</v>
      </c>
      <c r="D25" s="13">
        <f>Supp_Fourth_central_moment_5var!D26</f>
        <v/>
      </c>
      <c r="E25" s="13">
        <f>Supp_Fourth_central_moment_5var!E26</f>
        <v/>
      </c>
      <c r="F25" s="13">
        <f>Supp_Fourth_central_moment_5var!F26</f>
        <v/>
      </c>
      <c r="G25" s="13">
        <f>Supp_Fourth_central_moment_5var!G26</f>
        <v/>
      </c>
      <c r="H25" s="13">
        <f>Supp_Fourth_central_moment_5var!H26</f>
        <v/>
      </c>
      <c r="I25" s="13">
        <f>Supp_Fourth_central_moment_5var!I26</f>
        <v/>
      </c>
      <c r="J25" s="13">
        <f>Supp_Fourth_central_moment_5var!J26</f>
        <v/>
      </c>
      <c r="K25" s="13">
        <f>Supp_Fourth_central_moment_5var!K26</f>
        <v/>
      </c>
      <c r="L25" s="13">
        <f>Supp_Fourth_central_moment_5var!L26</f>
        <v/>
      </c>
      <c r="M25" s="13">
        <f>Supp_Fourth_central_moment_5var!M26</f>
        <v/>
      </c>
      <c r="N25" s="13">
        <f>Supp_Fourth_central_moment_5var!N26</f>
        <v/>
      </c>
      <c r="O25" s="13">
        <f>Supp_Fourth_central_moment_5var!O26</f>
        <v/>
      </c>
      <c r="P25" s="13">
        <f>Supp_Fourth_central_moment_5var!P26</f>
        <v/>
      </c>
      <c r="Q25" s="13">
        <f>Supp_Fourth_central_moment_5var!Q26</f>
        <v/>
      </c>
      <c r="R25" s="13">
        <f>Supp_Fourth_central_moment_5var!R26</f>
        <v/>
      </c>
      <c r="Y25" s="13" t="n">
        <v>3</v>
      </c>
      <c r="Z25" s="13" t="n">
        <v>11418018.7927</v>
      </c>
      <c r="AA25" s="13" t="n">
        <v>16496157.3465</v>
      </c>
      <c r="AB25" s="13" t="n">
        <v>26265785.3228</v>
      </c>
      <c r="AC25" s="13" t="n">
        <v>29589068.0461</v>
      </c>
      <c r="AD25" s="13" t="n">
        <v>18192653.9497</v>
      </c>
      <c r="AE25" s="13" t="n">
        <v>8745660.9702</v>
      </c>
      <c r="AF25" s="13" t="n">
        <v>2328698.6894</v>
      </c>
      <c r="AG25" s="13" t="n">
        <v>27459812.5959</v>
      </c>
      <c r="AH25" s="13" t="n">
        <v>24860351.3216</v>
      </c>
      <c r="AI25" s="13" t="n">
        <v>8627578.0834</v>
      </c>
      <c r="AJ25" s="13" t="n">
        <v>3371880.7543</v>
      </c>
      <c r="AK25" s="13" t="n">
        <v>9817630.033399999</v>
      </c>
      <c r="AL25" s="13" t="n">
        <v>36082173.1028</v>
      </c>
      <c r="AM25" s="13" t="n">
        <v>23660992.7099</v>
      </c>
      <c r="AN25" s="13" t="n">
        <v>11348485.9642</v>
      </c>
      <c r="AU25" s="13" t="n">
        <v>3</v>
      </c>
      <c r="AV25" s="13" t="n">
        <v>11418018.7927</v>
      </c>
      <c r="AW25" s="13" t="n">
        <v>16496157.3465</v>
      </c>
      <c r="AX25" s="13" t="n">
        <v>26265785.3228</v>
      </c>
      <c r="AY25" s="13" t="n">
        <v>29589068.0461</v>
      </c>
      <c r="AZ25" s="13" t="n">
        <v>18192653.9497</v>
      </c>
      <c r="BA25" s="13" t="n">
        <v>8745660.9702</v>
      </c>
      <c r="BB25" s="13" t="n">
        <v>2328698.6894</v>
      </c>
      <c r="BC25" s="13" t="n">
        <v>27459812.5959</v>
      </c>
      <c r="BD25" s="13" t="n">
        <v>24860351.3216</v>
      </c>
      <c r="BE25" s="13" t="n">
        <v>8627578.0834</v>
      </c>
      <c r="BF25" s="13" t="n">
        <v>3371880.7543</v>
      </c>
      <c r="BG25" s="13" t="n">
        <v>9817630.033399999</v>
      </c>
      <c r="BH25" s="13" t="n">
        <v>36082173.1028</v>
      </c>
      <c r="BI25" s="13" t="n">
        <v>23660992.7099</v>
      </c>
      <c r="BJ25" s="13" t="n">
        <v>11348485.9642</v>
      </c>
      <c r="BQ25" s="13" t="n">
        <v>3</v>
      </c>
      <c r="BR25" s="13" t="n">
        <v>11418018.7927</v>
      </c>
      <c r="BS25" s="13" t="n">
        <v>16496157.3465</v>
      </c>
      <c r="BT25" s="13" t="n">
        <v>26265785.3228</v>
      </c>
      <c r="BU25" s="13" t="n">
        <v>29589068.0461</v>
      </c>
      <c r="BV25" s="13" t="n">
        <v>18192653.9497</v>
      </c>
      <c r="BW25" s="13" t="n">
        <v>8745660.9702</v>
      </c>
      <c r="BX25" s="13" t="n">
        <v>2328698.6894</v>
      </c>
      <c r="BY25" s="13" t="n">
        <v>27459812.5959</v>
      </c>
      <c r="BZ25" s="13" t="n">
        <v>24860351.3216</v>
      </c>
      <c r="CA25" s="13" t="n">
        <v>8627578.0834</v>
      </c>
      <c r="CB25" s="13" t="n">
        <v>3371880.7543</v>
      </c>
      <c r="CC25" s="13" t="n">
        <v>9817630.033399999</v>
      </c>
      <c r="CD25" s="13" t="n">
        <v>36082173.1028</v>
      </c>
      <c r="CE25" s="13" t="n">
        <v>23660992.7099</v>
      </c>
      <c r="CF25" s="13" t="n">
        <v>11348485.9642</v>
      </c>
      <c r="CM25" s="13" t="n">
        <v>3</v>
      </c>
      <c r="CN25" s="13" t="n">
        <v>11418018.7927</v>
      </c>
      <c r="CO25" s="13" t="n">
        <v>16496157.3465</v>
      </c>
      <c r="CP25" s="13" t="n">
        <v>26265785.3228</v>
      </c>
      <c r="CQ25" s="13" t="n">
        <v>29589068.0461</v>
      </c>
      <c r="CR25" s="13" t="n">
        <v>18192653.9497</v>
      </c>
      <c r="CS25" s="13" t="n">
        <v>8745660.9702</v>
      </c>
      <c r="CT25" s="13" t="n">
        <v>2328698.6894</v>
      </c>
      <c r="CU25" s="13" t="n">
        <v>27459812.5959</v>
      </c>
      <c r="CV25" s="13" t="n">
        <v>24860351.3216</v>
      </c>
      <c r="CW25" s="13" t="n">
        <v>8627578.0834</v>
      </c>
      <c r="CX25" s="13" t="n">
        <v>3371880.7543</v>
      </c>
      <c r="CY25" s="13" t="n">
        <v>9817630.033399999</v>
      </c>
      <c r="CZ25" s="13" t="n">
        <v>36082173.1028</v>
      </c>
      <c r="DA25" s="13" t="n">
        <v>23660992.7099</v>
      </c>
      <c r="DB25" s="13" t="n">
        <v>11348485.9642</v>
      </c>
      <c r="DI25" s="13" t="n">
        <v>3</v>
      </c>
      <c r="DJ25" s="13" t="n">
        <v>11418018.7927</v>
      </c>
      <c r="DK25" s="13" t="n">
        <v>16496157.3465</v>
      </c>
      <c r="DL25" s="13" t="n">
        <v>26265785.3228</v>
      </c>
      <c r="DM25" s="13" t="n">
        <v>29589068.0461</v>
      </c>
      <c r="DN25" s="13" t="n">
        <v>18192653.9497</v>
      </c>
      <c r="DO25" s="13" t="n">
        <v>8745660.9702</v>
      </c>
      <c r="DP25" s="13" t="n">
        <v>2328698.6894</v>
      </c>
      <c r="DQ25" s="13" t="n">
        <v>27459812.5959</v>
      </c>
      <c r="DR25" s="13" t="n">
        <v>24860351.3216</v>
      </c>
      <c r="DS25" s="13" t="n">
        <v>8627578.0834</v>
      </c>
      <c r="DT25" s="13" t="n">
        <v>3371880.7543</v>
      </c>
      <c r="DU25" s="13" t="n">
        <v>9817630.033399999</v>
      </c>
      <c r="DV25" s="13" t="n">
        <v>36082173.1028</v>
      </c>
      <c r="DW25" s="13" t="n">
        <v>23660992.7099</v>
      </c>
      <c r="DX25" s="13" t="n">
        <v>11348485.9642</v>
      </c>
      <c r="EE25" s="13" t="n">
        <v>3</v>
      </c>
      <c r="EF25" s="13" t="n">
        <v>11418018.7927</v>
      </c>
      <c r="EG25" s="13" t="n">
        <v>16496157.3465</v>
      </c>
      <c r="EH25" s="13" t="n">
        <v>26265785.3228</v>
      </c>
      <c r="EI25" s="13" t="n">
        <v>29589068.0461</v>
      </c>
      <c r="EJ25" s="13" t="n">
        <v>18192653.9497</v>
      </c>
      <c r="EK25" s="13" t="n">
        <v>8745660.9702</v>
      </c>
      <c r="EL25" s="13" t="n">
        <v>2328698.6894</v>
      </c>
      <c r="EM25" s="13" t="n">
        <v>27459812.5959</v>
      </c>
      <c r="EN25" s="13" t="n">
        <v>24860351.3216</v>
      </c>
      <c r="EO25" s="13" t="n">
        <v>8627578.0834</v>
      </c>
      <c r="EP25" s="13" t="n">
        <v>3371880.7543</v>
      </c>
      <c r="EQ25" s="13" t="n">
        <v>9817630.033399999</v>
      </c>
      <c r="ER25" s="13" t="n">
        <v>36082173.1028</v>
      </c>
      <c r="ES25" s="13" t="n">
        <v>23660992.7099</v>
      </c>
      <c r="ET25" s="13" t="n">
        <v>11348485.9642</v>
      </c>
      <c r="FA25" s="13" t="n">
        <v>3</v>
      </c>
      <c r="FB25" s="13" t="n">
        <v>11418018.7927</v>
      </c>
      <c r="FC25" s="13" t="n">
        <v>16496157.3465</v>
      </c>
      <c r="FD25" s="13" t="n">
        <v>26265785.3228</v>
      </c>
      <c r="FE25" s="13" t="n">
        <v>29589068.0461</v>
      </c>
      <c r="FF25" s="13" t="n">
        <v>18192653.9497</v>
      </c>
      <c r="FG25" s="13" t="n">
        <v>8745660.9702</v>
      </c>
      <c r="FH25" s="13" t="n">
        <v>2328698.6894</v>
      </c>
      <c r="FI25" s="13" t="n">
        <v>27459812.5959</v>
      </c>
      <c r="FJ25" s="13" t="n">
        <v>24860351.3216</v>
      </c>
      <c r="FK25" s="13" t="n">
        <v>8627578.0834</v>
      </c>
      <c r="FL25" s="13" t="n">
        <v>3371880.7543</v>
      </c>
      <c r="FM25" s="13" t="n">
        <v>9817630.033399999</v>
      </c>
      <c r="FN25" s="13" t="n">
        <v>36082173.1028</v>
      </c>
      <c r="FO25" s="13" t="n">
        <v>23660992.7099</v>
      </c>
      <c r="FP25" s="13" t="n">
        <v>11348485.9642</v>
      </c>
      <c r="FW25" s="13" t="n">
        <v>3</v>
      </c>
      <c r="FX25" s="13" t="n">
        <v>11418018.7927</v>
      </c>
      <c r="FY25" s="13" t="n">
        <v>16496157.3465</v>
      </c>
      <c r="FZ25" s="13" t="n">
        <v>26265785.3228</v>
      </c>
      <c r="GA25" s="13" t="n">
        <v>29589068.0461</v>
      </c>
      <c r="GB25" s="13" t="n">
        <v>18192653.9497</v>
      </c>
      <c r="GC25" s="13" t="n">
        <v>8745660.9702</v>
      </c>
      <c r="GD25" s="13" t="n">
        <v>2328698.6894</v>
      </c>
      <c r="GE25" s="13" t="n">
        <v>27459812.5959</v>
      </c>
      <c r="GF25" s="13" t="n">
        <v>24860351.3216</v>
      </c>
      <c r="GG25" s="13" t="n">
        <v>8627578.0834</v>
      </c>
      <c r="GH25" s="13" t="n">
        <v>3371880.7543</v>
      </c>
      <c r="GI25" s="13" t="n">
        <v>9817630.033399999</v>
      </c>
      <c r="GJ25" s="13" t="n">
        <v>36082173.1028</v>
      </c>
      <c r="GK25" s="13" t="n">
        <v>23660992.7099</v>
      </c>
      <c r="GL25" s="13" t="n">
        <v>11348485.9642</v>
      </c>
      <c r="GS25" s="13" t="n">
        <v>3</v>
      </c>
      <c r="GT25" s="13" t="n">
        <v>11418018.7927</v>
      </c>
      <c r="GU25" s="13" t="n">
        <v>16496157.3465</v>
      </c>
      <c r="GV25" s="13" t="n">
        <v>26265785.3228</v>
      </c>
      <c r="GW25" s="13" t="n">
        <v>29589068.0461</v>
      </c>
      <c r="GX25" s="13" t="n">
        <v>18192653.9497</v>
      </c>
      <c r="GY25" s="13" t="n">
        <v>8745660.9702</v>
      </c>
      <c r="GZ25" s="13" t="n">
        <v>2328698.6894</v>
      </c>
      <c r="HA25" s="13" t="n">
        <v>27459812.5959</v>
      </c>
      <c r="HB25" s="13" t="n">
        <v>24860351.3216</v>
      </c>
      <c r="HC25" s="13" t="n">
        <v>8627578.0834</v>
      </c>
      <c r="HD25" s="13" t="n">
        <v>3371880.7543</v>
      </c>
      <c r="HE25" s="13" t="n">
        <v>9817630.033399999</v>
      </c>
      <c r="HF25" s="13" t="n">
        <v>36082173.1028</v>
      </c>
      <c r="HG25" s="13" t="n">
        <v>23660992.7099</v>
      </c>
      <c r="HH25" s="13" t="n">
        <v>11348485.9642</v>
      </c>
    </row>
    <row r="27">
      <c r="B27" s="96">
        <f>Data!D27</f>
        <v/>
      </c>
      <c r="C27" s="13" t="inlineStr">
        <is>
          <t>CV</t>
        </is>
      </c>
      <c r="D27" s="13" t="n">
        <v>1</v>
      </c>
      <c r="E27" s="13" t="n">
        <v>2</v>
      </c>
      <c r="F27" s="13" t="n">
        <v>3</v>
      </c>
      <c r="G27" s="13" t="n">
        <v>4</v>
      </c>
      <c r="H27" s="13" t="n">
        <v>5</v>
      </c>
      <c r="I27" s="13" t="n">
        <v>6</v>
      </c>
      <c r="J27" s="13" t="n">
        <v>7</v>
      </c>
      <c r="K27" s="13" t="n">
        <v>8</v>
      </c>
      <c r="L27" s="13" t="n">
        <v>9</v>
      </c>
      <c r="M27" s="13" t="n">
        <v>10</v>
      </c>
      <c r="N27" s="13" t="n">
        <v>11</v>
      </c>
      <c r="O27" s="13" t="n">
        <v>12</v>
      </c>
      <c r="P27" s="13" t="n">
        <v>13</v>
      </c>
      <c r="Q27" s="13" t="n">
        <v>14</v>
      </c>
      <c r="R27" s="13" t="n">
        <v>15</v>
      </c>
      <c r="Y27" s="13" t="inlineStr">
        <is>
          <t>CV</t>
        </is>
      </c>
      <c r="Z27" s="13" t="n">
        <v>1</v>
      </c>
      <c r="AA27" s="13" t="n">
        <v>2</v>
      </c>
      <c r="AB27" s="13" t="n">
        <v>3</v>
      </c>
      <c r="AC27" s="13" t="n">
        <v>4</v>
      </c>
      <c r="AD27" s="13" t="n">
        <v>5</v>
      </c>
      <c r="AE27" s="13" t="n">
        <v>6</v>
      </c>
      <c r="AF27" s="13" t="n">
        <v>7</v>
      </c>
      <c r="AG27" s="13" t="n">
        <v>8</v>
      </c>
      <c r="AH27" s="13" t="n">
        <v>9</v>
      </c>
      <c r="AI27" s="13" t="n">
        <v>10</v>
      </c>
      <c r="AJ27" s="13" t="n">
        <v>11</v>
      </c>
      <c r="AK27" s="13" t="n">
        <v>12</v>
      </c>
      <c r="AL27" s="13" t="n">
        <v>13</v>
      </c>
      <c r="AM27" s="13" t="n">
        <v>14</v>
      </c>
      <c r="AN27" s="13" t="n">
        <v>15</v>
      </c>
      <c r="AU27" s="13" t="inlineStr">
        <is>
          <t>CV</t>
        </is>
      </c>
      <c r="AV27" s="13" t="n">
        <v>1</v>
      </c>
      <c r="AW27" s="13" t="n">
        <v>2</v>
      </c>
      <c r="AX27" s="13" t="n">
        <v>3</v>
      </c>
      <c r="AY27" s="13" t="n">
        <v>4</v>
      </c>
      <c r="AZ27" s="13" t="n">
        <v>5</v>
      </c>
      <c r="BA27" s="13" t="n">
        <v>6</v>
      </c>
      <c r="BB27" s="13" t="n">
        <v>7</v>
      </c>
      <c r="BC27" s="13" t="n">
        <v>8</v>
      </c>
      <c r="BD27" s="13" t="n">
        <v>9</v>
      </c>
      <c r="BE27" s="13" t="n">
        <v>10</v>
      </c>
      <c r="BF27" s="13" t="n">
        <v>11</v>
      </c>
      <c r="BG27" s="13" t="n">
        <v>12</v>
      </c>
      <c r="BH27" s="13" t="n">
        <v>13</v>
      </c>
      <c r="BI27" s="13" t="n">
        <v>14</v>
      </c>
      <c r="BJ27" s="13" t="n">
        <v>15</v>
      </c>
      <c r="BQ27" s="13" t="inlineStr">
        <is>
          <t>CV</t>
        </is>
      </c>
      <c r="BR27" s="13" t="n">
        <v>1</v>
      </c>
      <c r="BS27" s="13" t="n">
        <v>2</v>
      </c>
      <c r="BT27" s="13" t="n">
        <v>3</v>
      </c>
      <c r="BU27" s="13" t="n">
        <v>4</v>
      </c>
      <c r="BV27" s="13" t="n">
        <v>5</v>
      </c>
      <c r="BW27" s="13" t="n">
        <v>6</v>
      </c>
      <c r="BX27" s="13" t="n">
        <v>7</v>
      </c>
      <c r="BY27" s="13" t="n">
        <v>8</v>
      </c>
      <c r="BZ27" s="13" t="n">
        <v>9</v>
      </c>
      <c r="CA27" s="13" t="n">
        <v>10</v>
      </c>
      <c r="CB27" s="13" t="n">
        <v>11</v>
      </c>
      <c r="CC27" s="13" t="n">
        <v>12</v>
      </c>
      <c r="CD27" s="13" t="n">
        <v>13</v>
      </c>
      <c r="CE27" s="13" t="n">
        <v>14</v>
      </c>
      <c r="CF27" s="13" t="n">
        <v>15</v>
      </c>
      <c r="CM27" s="13" t="inlineStr">
        <is>
          <t>CV</t>
        </is>
      </c>
      <c r="CN27" s="13" t="n">
        <v>1</v>
      </c>
      <c r="CO27" s="13" t="n">
        <v>2</v>
      </c>
      <c r="CP27" s="13" t="n">
        <v>3</v>
      </c>
      <c r="CQ27" s="13" t="n">
        <v>4</v>
      </c>
      <c r="CR27" s="13" t="n">
        <v>5</v>
      </c>
      <c r="CS27" s="13" t="n">
        <v>6</v>
      </c>
      <c r="CT27" s="13" t="n">
        <v>7</v>
      </c>
      <c r="CU27" s="13" t="n">
        <v>8</v>
      </c>
      <c r="CV27" s="13" t="n">
        <v>9</v>
      </c>
      <c r="CW27" s="13" t="n">
        <v>10</v>
      </c>
      <c r="CX27" s="13" t="n">
        <v>11</v>
      </c>
      <c r="CY27" s="13" t="n">
        <v>12</v>
      </c>
      <c r="CZ27" s="13" t="n">
        <v>13</v>
      </c>
      <c r="DA27" s="13" t="n">
        <v>14</v>
      </c>
      <c r="DB27" s="13" t="n">
        <v>15</v>
      </c>
      <c r="DI27" s="13" t="inlineStr">
        <is>
          <t>CV</t>
        </is>
      </c>
      <c r="DJ27" s="13" t="n">
        <v>1</v>
      </c>
      <c r="DK27" s="13" t="n">
        <v>2</v>
      </c>
      <c r="DL27" s="13" t="n">
        <v>3</v>
      </c>
      <c r="DM27" s="13" t="n">
        <v>4</v>
      </c>
      <c r="DN27" s="13" t="n">
        <v>5</v>
      </c>
      <c r="DO27" s="13" t="n">
        <v>6</v>
      </c>
      <c r="DP27" s="13" t="n">
        <v>7</v>
      </c>
      <c r="DQ27" s="13" t="n">
        <v>8</v>
      </c>
      <c r="DR27" s="13" t="n">
        <v>9</v>
      </c>
      <c r="DS27" s="13" t="n">
        <v>10</v>
      </c>
      <c r="DT27" s="13" t="n">
        <v>11</v>
      </c>
      <c r="DU27" s="13" t="n">
        <v>12</v>
      </c>
      <c r="DV27" s="13" t="n">
        <v>13</v>
      </c>
      <c r="DW27" s="13" t="n">
        <v>14</v>
      </c>
      <c r="DX27" s="13" t="n">
        <v>15</v>
      </c>
      <c r="EE27" s="13" t="inlineStr">
        <is>
          <t>CV</t>
        </is>
      </c>
      <c r="EF27" s="13" t="n">
        <v>1</v>
      </c>
      <c r="EG27" s="13" t="n">
        <v>2</v>
      </c>
      <c r="EH27" s="13" t="n">
        <v>3</v>
      </c>
      <c r="EI27" s="13" t="n">
        <v>4</v>
      </c>
      <c r="EJ27" s="13" t="n">
        <v>5</v>
      </c>
      <c r="EK27" s="13" t="n">
        <v>6</v>
      </c>
      <c r="EL27" s="13" t="n">
        <v>7</v>
      </c>
      <c r="EM27" s="13" t="n">
        <v>8</v>
      </c>
      <c r="EN27" s="13" t="n">
        <v>9</v>
      </c>
      <c r="EO27" s="13" t="n">
        <v>10</v>
      </c>
      <c r="EP27" s="13" t="n">
        <v>11</v>
      </c>
      <c r="EQ27" s="13" t="n">
        <v>12</v>
      </c>
      <c r="ER27" s="13" t="n">
        <v>13</v>
      </c>
      <c r="ES27" s="13" t="n">
        <v>14</v>
      </c>
      <c r="ET27" s="13" t="n">
        <v>15</v>
      </c>
      <c r="FA27" s="13" t="inlineStr">
        <is>
          <t>CV</t>
        </is>
      </c>
      <c r="FB27" s="13" t="n">
        <v>1</v>
      </c>
      <c r="FC27" s="13" t="n">
        <v>2</v>
      </c>
      <c r="FD27" s="13" t="n">
        <v>3</v>
      </c>
      <c r="FE27" s="13" t="n">
        <v>4</v>
      </c>
      <c r="FF27" s="13" t="n">
        <v>5</v>
      </c>
      <c r="FG27" s="13" t="n">
        <v>6</v>
      </c>
      <c r="FH27" s="13" t="n">
        <v>7</v>
      </c>
      <c r="FI27" s="13" t="n">
        <v>8</v>
      </c>
      <c r="FJ27" s="13" t="n">
        <v>9</v>
      </c>
      <c r="FK27" s="13" t="n">
        <v>10</v>
      </c>
      <c r="FL27" s="13" t="n">
        <v>11</v>
      </c>
      <c r="FM27" s="13" t="n">
        <v>12</v>
      </c>
      <c r="FN27" s="13" t="n">
        <v>13</v>
      </c>
      <c r="FO27" s="13" t="n">
        <v>14</v>
      </c>
      <c r="FP27" s="13" t="n">
        <v>15</v>
      </c>
      <c r="FW27" s="13" t="inlineStr">
        <is>
          <t>CV</t>
        </is>
      </c>
      <c r="FX27" s="13" t="n">
        <v>1</v>
      </c>
      <c r="FY27" s="13" t="n">
        <v>2</v>
      </c>
      <c r="FZ27" s="13" t="n">
        <v>3</v>
      </c>
      <c r="GA27" s="13" t="n">
        <v>4</v>
      </c>
      <c r="GB27" s="13" t="n">
        <v>5</v>
      </c>
      <c r="GC27" s="13" t="n">
        <v>6</v>
      </c>
      <c r="GD27" s="13" t="n">
        <v>7</v>
      </c>
      <c r="GE27" s="13" t="n">
        <v>8</v>
      </c>
      <c r="GF27" s="13" t="n">
        <v>9</v>
      </c>
      <c r="GG27" s="13" t="n">
        <v>10</v>
      </c>
      <c r="GH27" s="13" t="n">
        <v>11</v>
      </c>
      <c r="GI27" s="13" t="n">
        <v>12</v>
      </c>
      <c r="GJ27" s="13" t="n">
        <v>13</v>
      </c>
      <c r="GK27" s="13" t="n">
        <v>14</v>
      </c>
      <c r="GL27" s="13" t="n">
        <v>15</v>
      </c>
      <c r="GS27" s="13" t="inlineStr">
        <is>
          <t>CV</t>
        </is>
      </c>
      <c r="GT27" s="13" t="n">
        <v>1</v>
      </c>
      <c r="GU27" s="13" t="n">
        <v>2</v>
      </c>
      <c r="GV27" s="13" t="n">
        <v>3</v>
      </c>
      <c r="GW27" s="13" t="n">
        <v>4</v>
      </c>
      <c r="GX27" s="13" t="n">
        <v>5</v>
      </c>
      <c r="GY27" s="13" t="n">
        <v>6</v>
      </c>
      <c r="GZ27" s="13" t="n">
        <v>7</v>
      </c>
      <c r="HA27" s="13" t="n">
        <v>8</v>
      </c>
      <c r="HB27" s="13" t="n">
        <v>9</v>
      </c>
      <c r="HC27" s="13" t="n">
        <v>10</v>
      </c>
      <c r="HD27" s="13" t="n">
        <v>11</v>
      </c>
      <c r="HE27" s="13" t="n">
        <v>12</v>
      </c>
      <c r="HF27" s="13" t="n">
        <v>13</v>
      </c>
      <c r="HG27" s="13" t="n">
        <v>14</v>
      </c>
      <c r="HH27" s="13" t="n">
        <v>15</v>
      </c>
    </row>
    <row r="28">
      <c r="B28" s="96" t="n"/>
      <c r="C28" s="13" t="n">
        <v>1</v>
      </c>
      <c r="D28" s="96">
        <f>$B$27</f>
        <v/>
      </c>
      <c r="E28" s="96">
        <f>$B$27</f>
        <v/>
      </c>
      <c r="F28" s="96">
        <f>$B$27</f>
        <v/>
      </c>
      <c r="G28" s="96">
        <f>$B$27</f>
        <v/>
      </c>
      <c r="H28" s="96">
        <f>$B$27</f>
        <v/>
      </c>
      <c r="I28" s="96">
        <f>$B$27</f>
        <v/>
      </c>
      <c r="J28" s="96">
        <f>$B$27</f>
        <v/>
      </c>
      <c r="K28" s="96">
        <f>$B$27</f>
        <v/>
      </c>
      <c r="L28" s="96">
        <f>$B$27</f>
        <v/>
      </c>
      <c r="M28" s="96">
        <f>$B$27</f>
        <v/>
      </c>
      <c r="N28" s="96">
        <f>$B$27</f>
        <v/>
      </c>
      <c r="O28" s="96">
        <f>$B$27</f>
        <v/>
      </c>
      <c r="P28" s="96">
        <f>$B$27</f>
        <v/>
      </c>
      <c r="Q28" s="96">
        <f>$B$27</f>
        <v/>
      </c>
      <c r="R28" s="96">
        <f>$B$27</f>
        <v/>
      </c>
      <c r="V28" s="14" t="n"/>
      <c r="Y28" s="13" t="n">
        <v>1</v>
      </c>
      <c r="Z28" s="13" t="n">
        <v>0.2</v>
      </c>
      <c r="AA28" s="13" t="n">
        <v>0.2</v>
      </c>
      <c r="AB28" s="13" t="n">
        <v>0.2</v>
      </c>
      <c r="AC28" s="13" t="n">
        <v>0.2</v>
      </c>
      <c r="AD28" s="13" t="n">
        <v>0.2</v>
      </c>
      <c r="AE28" s="13" t="n">
        <v>0.2</v>
      </c>
      <c r="AF28" s="13" t="n">
        <v>0.2</v>
      </c>
      <c r="AG28" s="13" t="n">
        <v>0.2</v>
      </c>
      <c r="AH28" s="13" t="n">
        <v>0.2</v>
      </c>
      <c r="AI28" s="13" t="n">
        <v>0.2</v>
      </c>
      <c r="AJ28" s="13" t="n">
        <v>0.2</v>
      </c>
      <c r="AK28" s="13" t="n">
        <v>0.2</v>
      </c>
      <c r="AL28" s="13" t="n">
        <v>0.2</v>
      </c>
      <c r="AM28" s="13" t="n">
        <v>0.2</v>
      </c>
      <c r="AN28" s="13" t="n">
        <v>0.2</v>
      </c>
      <c r="AU28" s="13" t="n">
        <v>1</v>
      </c>
      <c r="AV28" s="13" t="n">
        <v>0.2</v>
      </c>
      <c r="AW28" s="13" t="n">
        <v>0.2</v>
      </c>
      <c r="AX28" s="13" t="n">
        <v>0.2</v>
      </c>
      <c r="AY28" s="13" t="n">
        <v>0.2</v>
      </c>
      <c r="AZ28" s="13" t="n">
        <v>0.2</v>
      </c>
      <c r="BA28" s="13" t="n">
        <v>0.2</v>
      </c>
      <c r="BB28" s="13" t="n">
        <v>0.2</v>
      </c>
      <c r="BC28" s="13" t="n">
        <v>0.2</v>
      </c>
      <c r="BD28" s="13" t="n">
        <v>0.2</v>
      </c>
      <c r="BE28" s="13" t="n">
        <v>0.2</v>
      </c>
      <c r="BF28" s="13" t="n">
        <v>0.2</v>
      </c>
      <c r="BG28" s="13" t="n">
        <v>0.2</v>
      </c>
      <c r="BH28" s="13" t="n">
        <v>0.2</v>
      </c>
      <c r="BI28" s="13" t="n">
        <v>0.2</v>
      </c>
      <c r="BJ28" s="13" t="n">
        <v>0.2</v>
      </c>
      <c r="BQ28" s="13" t="n">
        <v>1</v>
      </c>
      <c r="BR28" s="13" t="n">
        <v>0.2</v>
      </c>
      <c r="BS28" s="13" t="n">
        <v>0.2</v>
      </c>
      <c r="BT28" s="13" t="n">
        <v>0.2</v>
      </c>
      <c r="BU28" s="13" t="n">
        <v>0.2</v>
      </c>
      <c r="BV28" s="13" t="n">
        <v>0.2</v>
      </c>
      <c r="BW28" s="13" t="n">
        <v>0.2</v>
      </c>
      <c r="BX28" s="13" t="n">
        <v>0.2</v>
      </c>
      <c r="BY28" s="13" t="n">
        <v>0.2</v>
      </c>
      <c r="BZ28" s="13" t="n">
        <v>0.2</v>
      </c>
      <c r="CA28" s="13" t="n">
        <v>0.2</v>
      </c>
      <c r="CB28" s="13" t="n">
        <v>0.2</v>
      </c>
      <c r="CC28" s="13" t="n">
        <v>0.2</v>
      </c>
      <c r="CD28" s="13" t="n">
        <v>0.2</v>
      </c>
      <c r="CE28" s="13" t="n">
        <v>0.2</v>
      </c>
      <c r="CF28" s="13" t="n">
        <v>0.2</v>
      </c>
      <c r="CM28" s="13" t="n">
        <v>1</v>
      </c>
      <c r="CN28" s="13" t="n">
        <v>0.2</v>
      </c>
      <c r="CO28" s="13" t="n">
        <v>0.2</v>
      </c>
      <c r="CP28" s="13" t="n">
        <v>0.2</v>
      </c>
      <c r="CQ28" s="13" t="n">
        <v>0.2</v>
      </c>
      <c r="CR28" s="13" t="n">
        <v>0.2</v>
      </c>
      <c r="CS28" s="13" t="n">
        <v>0.2</v>
      </c>
      <c r="CT28" s="13" t="n">
        <v>0.2</v>
      </c>
      <c r="CU28" s="13" t="n">
        <v>0.2</v>
      </c>
      <c r="CV28" s="13" t="n">
        <v>0.2</v>
      </c>
      <c r="CW28" s="13" t="n">
        <v>0.2</v>
      </c>
      <c r="CX28" s="13" t="n">
        <v>0.2</v>
      </c>
      <c r="CY28" s="13" t="n">
        <v>0.2</v>
      </c>
      <c r="CZ28" s="13" t="n">
        <v>0.2</v>
      </c>
      <c r="DA28" s="13" t="n">
        <v>0.2</v>
      </c>
      <c r="DB28" s="13" t="n">
        <v>0.2</v>
      </c>
      <c r="DI28" s="13" t="n">
        <v>1</v>
      </c>
      <c r="DJ28" s="13" t="n">
        <v>0.2</v>
      </c>
      <c r="DK28" s="13" t="n">
        <v>0.2</v>
      </c>
      <c r="DL28" s="13" t="n">
        <v>0.2</v>
      </c>
      <c r="DM28" s="13" t="n">
        <v>0.2</v>
      </c>
      <c r="DN28" s="13" t="n">
        <v>0.2</v>
      </c>
      <c r="DO28" s="13" t="n">
        <v>0.2</v>
      </c>
      <c r="DP28" s="13" t="n">
        <v>0.2</v>
      </c>
      <c r="DQ28" s="13" t="n">
        <v>0.2</v>
      </c>
      <c r="DR28" s="13" t="n">
        <v>0.2</v>
      </c>
      <c r="DS28" s="13" t="n">
        <v>0.2</v>
      </c>
      <c r="DT28" s="13" t="n">
        <v>0.2</v>
      </c>
      <c r="DU28" s="13" t="n">
        <v>0.2</v>
      </c>
      <c r="DV28" s="13" t="n">
        <v>0.2</v>
      </c>
      <c r="DW28" s="13" t="n">
        <v>0.2</v>
      </c>
      <c r="DX28" s="13" t="n">
        <v>0.2</v>
      </c>
      <c r="EE28" s="13" t="n">
        <v>1</v>
      </c>
      <c r="EF28" s="13" t="n">
        <v>0.2</v>
      </c>
      <c r="EG28" s="13" t="n">
        <v>0.2</v>
      </c>
      <c r="EH28" s="13" t="n">
        <v>0.2</v>
      </c>
      <c r="EI28" s="13" t="n">
        <v>0.2</v>
      </c>
      <c r="EJ28" s="13" t="n">
        <v>0.2</v>
      </c>
      <c r="EK28" s="13" t="n">
        <v>0.2</v>
      </c>
      <c r="EL28" s="13" t="n">
        <v>0.2</v>
      </c>
      <c r="EM28" s="13" t="n">
        <v>0.2</v>
      </c>
      <c r="EN28" s="13" t="n">
        <v>0.2</v>
      </c>
      <c r="EO28" s="13" t="n">
        <v>0.2</v>
      </c>
      <c r="EP28" s="13" t="n">
        <v>0.2</v>
      </c>
      <c r="EQ28" s="13" t="n">
        <v>0.2</v>
      </c>
      <c r="ER28" s="13" t="n">
        <v>0.2</v>
      </c>
      <c r="ES28" s="13" t="n">
        <v>0.2</v>
      </c>
      <c r="ET28" s="13" t="n">
        <v>0.2</v>
      </c>
      <c r="FA28" s="13" t="n">
        <v>1</v>
      </c>
      <c r="FB28" s="13" t="n">
        <v>0.2</v>
      </c>
      <c r="FC28" s="13" t="n">
        <v>0.2</v>
      </c>
      <c r="FD28" s="13" t="n">
        <v>0.2</v>
      </c>
      <c r="FE28" s="13" t="n">
        <v>0.2</v>
      </c>
      <c r="FF28" s="13" t="n">
        <v>0.2</v>
      </c>
      <c r="FG28" s="13" t="n">
        <v>0.2</v>
      </c>
      <c r="FH28" s="13" t="n">
        <v>0.2</v>
      </c>
      <c r="FI28" s="13" t="n">
        <v>0.2</v>
      </c>
      <c r="FJ28" s="13" t="n">
        <v>0.2</v>
      </c>
      <c r="FK28" s="13" t="n">
        <v>0.2</v>
      </c>
      <c r="FL28" s="13" t="n">
        <v>0.2</v>
      </c>
      <c r="FM28" s="13" t="n">
        <v>0.2</v>
      </c>
      <c r="FN28" s="13" t="n">
        <v>0.2</v>
      </c>
      <c r="FO28" s="13" t="n">
        <v>0.2</v>
      </c>
      <c r="FP28" s="13" t="n">
        <v>0.2</v>
      </c>
      <c r="FW28" s="13" t="n">
        <v>1</v>
      </c>
      <c r="FX28" s="13" t="n">
        <v>0.2</v>
      </c>
      <c r="FY28" s="13" t="n">
        <v>0.2</v>
      </c>
      <c r="FZ28" s="13" t="n">
        <v>0.2</v>
      </c>
      <c r="GA28" s="13" t="n">
        <v>0.2</v>
      </c>
      <c r="GB28" s="13" t="n">
        <v>0.2</v>
      </c>
      <c r="GC28" s="13" t="n">
        <v>0.2</v>
      </c>
      <c r="GD28" s="13" t="n">
        <v>0.2</v>
      </c>
      <c r="GE28" s="13" t="n">
        <v>0.2</v>
      </c>
      <c r="GF28" s="13" t="n">
        <v>0.2</v>
      </c>
      <c r="GG28" s="13" t="n">
        <v>0.2</v>
      </c>
      <c r="GH28" s="13" t="n">
        <v>0.2</v>
      </c>
      <c r="GI28" s="13" t="n">
        <v>0.2</v>
      </c>
      <c r="GJ28" s="13" t="n">
        <v>0.2</v>
      </c>
      <c r="GK28" s="13" t="n">
        <v>0.2</v>
      </c>
      <c r="GL28" s="13" t="n">
        <v>0.2</v>
      </c>
      <c r="GS28" s="13" t="n">
        <v>1</v>
      </c>
      <c r="GT28" s="13" t="n">
        <v>0.2</v>
      </c>
      <c r="GU28" s="13" t="n">
        <v>0.2</v>
      </c>
      <c r="GV28" s="13" t="n">
        <v>0.2</v>
      </c>
      <c r="GW28" s="13" t="n">
        <v>0.2</v>
      </c>
      <c r="GX28" s="13" t="n">
        <v>0.2</v>
      </c>
      <c r="GY28" s="13" t="n">
        <v>0.2</v>
      </c>
      <c r="GZ28" s="13" t="n">
        <v>0.2</v>
      </c>
      <c r="HA28" s="13" t="n">
        <v>0.2</v>
      </c>
      <c r="HB28" s="13" t="n">
        <v>0.2</v>
      </c>
      <c r="HC28" s="13" t="n">
        <v>0.2</v>
      </c>
      <c r="HD28" s="13" t="n">
        <v>0.2</v>
      </c>
      <c r="HE28" s="13" t="n">
        <v>0.2</v>
      </c>
      <c r="HF28" s="13" t="n">
        <v>0.2</v>
      </c>
      <c r="HG28" s="13" t="n">
        <v>0.2</v>
      </c>
      <c r="HH28" s="13" t="n">
        <v>0.2</v>
      </c>
    </row>
    <row r="29">
      <c r="B29" s="96" t="n"/>
      <c r="C29" s="13" t="n">
        <v>2</v>
      </c>
      <c r="D29" s="96">
        <f>$B$27</f>
        <v/>
      </c>
      <c r="E29" s="96">
        <f>$B$27</f>
        <v/>
      </c>
      <c r="F29" s="96">
        <f>$B$27</f>
        <v/>
      </c>
      <c r="G29" s="96">
        <f>$B$27</f>
        <v/>
      </c>
      <c r="H29" s="96">
        <f>$B$27</f>
        <v/>
      </c>
      <c r="I29" s="96">
        <f>$B$27</f>
        <v/>
      </c>
      <c r="J29" s="96">
        <f>$B$27</f>
        <v/>
      </c>
      <c r="K29" s="96">
        <f>$B$27</f>
        <v/>
      </c>
      <c r="L29" s="96">
        <f>$B$27</f>
        <v/>
      </c>
      <c r="M29" s="96">
        <f>$B$27</f>
        <v/>
      </c>
      <c r="N29" s="96">
        <f>$B$27</f>
        <v/>
      </c>
      <c r="O29" s="96">
        <f>$B$27</f>
        <v/>
      </c>
      <c r="P29" s="96">
        <f>$B$27</f>
        <v/>
      </c>
      <c r="Q29" s="96">
        <f>$B$27</f>
        <v/>
      </c>
      <c r="R29" s="96">
        <f>$B$27</f>
        <v/>
      </c>
      <c r="Y29" s="13" t="n">
        <v>2</v>
      </c>
      <c r="Z29" s="13" t="n">
        <v>0.2</v>
      </c>
      <c r="AA29" s="13" t="n">
        <v>0.2</v>
      </c>
      <c r="AB29" s="13" t="n">
        <v>0.2</v>
      </c>
      <c r="AC29" s="13" t="n">
        <v>0.2</v>
      </c>
      <c r="AD29" s="13" t="n">
        <v>0.2</v>
      </c>
      <c r="AE29" s="13" t="n">
        <v>0.2</v>
      </c>
      <c r="AF29" s="13" t="n">
        <v>0.2</v>
      </c>
      <c r="AG29" s="13" t="n">
        <v>0.2</v>
      </c>
      <c r="AH29" s="13" t="n">
        <v>0.2</v>
      </c>
      <c r="AI29" s="13" t="n">
        <v>0.2</v>
      </c>
      <c r="AJ29" s="13" t="n">
        <v>0.2</v>
      </c>
      <c r="AK29" s="13" t="n">
        <v>0.2</v>
      </c>
      <c r="AL29" s="13" t="n">
        <v>0.2</v>
      </c>
      <c r="AM29" s="13" t="n">
        <v>0.2</v>
      </c>
      <c r="AN29" s="13" t="n">
        <v>0.2</v>
      </c>
      <c r="AU29" s="13" t="n">
        <v>2</v>
      </c>
      <c r="AV29" s="13" t="n">
        <v>0.2</v>
      </c>
      <c r="AW29" s="13" t="n">
        <v>0.2</v>
      </c>
      <c r="AX29" s="13" t="n">
        <v>0.2</v>
      </c>
      <c r="AY29" s="13" t="n">
        <v>0.2</v>
      </c>
      <c r="AZ29" s="13" t="n">
        <v>0.2</v>
      </c>
      <c r="BA29" s="13" t="n">
        <v>0.2</v>
      </c>
      <c r="BB29" s="13" t="n">
        <v>0.2</v>
      </c>
      <c r="BC29" s="13" t="n">
        <v>0.2</v>
      </c>
      <c r="BD29" s="13" t="n">
        <v>0.2</v>
      </c>
      <c r="BE29" s="13" t="n">
        <v>0.2</v>
      </c>
      <c r="BF29" s="13" t="n">
        <v>0.2</v>
      </c>
      <c r="BG29" s="13" t="n">
        <v>0.2</v>
      </c>
      <c r="BH29" s="13" t="n">
        <v>0.2</v>
      </c>
      <c r="BI29" s="13" t="n">
        <v>0.2</v>
      </c>
      <c r="BJ29" s="13" t="n">
        <v>0.2</v>
      </c>
      <c r="BQ29" s="13" t="n">
        <v>2</v>
      </c>
      <c r="BR29" s="13" t="n">
        <v>0.2</v>
      </c>
      <c r="BS29" s="13" t="n">
        <v>0.2</v>
      </c>
      <c r="BT29" s="13" t="n">
        <v>0.2</v>
      </c>
      <c r="BU29" s="13" t="n">
        <v>0.2</v>
      </c>
      <c r="BV29" s="13" t="n">
        <v>0.2</v>
      </c>
      <c r="BW29" s="13" t="n">
        <v>0.2</v>
      </c>
      <c r="BX29" s="13" t="n">
        <v>0.2</v>
      </c>
      <c r="BY29" s="13" t="n">
        <v>0.2</v>
      </c>
      <c r="BZ29" s="13" t="n">
        <v>0.2</v>
      </c>
      <c r="CA29" s="13" t="n">
        <v>0.2</v>
      </c>
      <c r="CB29" s="13" t="n">
        <v>0.2</v>
      </c>
      <c r="CC29" s="13" t="n">
        <v>0.2</v>
      </c>
      <c r="CD29" s="13" t="n">
        <v>0.2</v>
      </c>
      <c r="CE29" s="13" t="n">
        <v>0.2</v>
      </c>
      <c r="CF29" s="13" t="n">
        <v>0.2</v>
      </c>
      <c r="CM29" s="13" t="n">
        <v>2</v>
      </c>
      <c r="CN29" s="13" t="n">
        <v>0.2</v>
      </c>
      <c r="CO29" s="13" t="n">
        <v>0.2</v>
      </c>
      <c r="CP29" s="13" t="n">
        <v>0.2</v>
      </c>
      <c r="CQ29" s="13" t="n">
        <v>0.2</v>
      </c>
      <c r="CR29" s="13" t="n">
        <v>0.2</v>
      </c>
      <c r="CS29" s="13" t="n">
        <v>0.2</v>
      </c>
      <c r="CT29" s="13" t="n">
        <v>0.2</v>
      </c>
      <c r="CU29" s="13" t="n">
        <v>0.2</v>
      </c>
      <c r="CV29" s="13" t="n">
        <v>0.2</v>
      </c>
      <c r="CW29" s="13" t="n">
        <v>0.2</v>
      </c>
      <c r="CX29" s="13" t="n">
        <v>0.2</v>
      </c>
      <c r="CY29" s="13" t="n">
        <v>0.2</v>
      </c>
      <c r="CZ29" s="13" t="n">
        <v>0.2</v>
      </c>
      <c r="DA29" s="13" t="n">
        <v>0.2</v>
      </c>
      <c r="DB29" s="13" t="n">
        <v>0.2</v>
      </c>
      <c r="DI29" s="13" t="n">
        <v>2</v>
      </c>
      <c r="DJ29" s="13" t="n">
        <v>0.2</v>
      </c>
      <c r="DK29" s="13" t="n">
        <v>0.2</v>
      </c>
      <c r="DL29" s="13" t="n">
        <v>0.2</v>
      </c>
      <c r="DM29" s="13" t="n">
        <v>0.2</v>
      </c>
      <c r="DN29" s="13" t="n">
        <v>0.2</v>
      </c>
      <c r="DO29" s="13" t="n">
        <v>0.2</v>
      </c>
      <c r="DP29" s="13" t="n">
        <v>0.2</v>
      </c>
      <c r="DQ29" s="13" t="n">
        <v>0.2</v>
      </c>
      <c r="DR29" s="13" t="n">
        <v>0.2</v>
      </c>
      <c r="DS29" s="13" t="n">
        <v>0.2</v>
      </c>
      <c r="DT29" s="13" t="n">
        <v>0.2</v>
      </c>
      <c r="DU29" s="13" t="n">
        <v>0.2</v>
      </c>
      <c r="DV29" s="13" t="n">
        <v>0.2</v>
      </c>
      <c r="DW29" s="13" t="n">
        <v>0.2</v>
      </c>
      <c r="DX29" s="13" t="n">
        <v>0.2</v>
      </c>
      <c r="EE29" s="13" t="n">
        <v>2</v>
      </c>
      <c r="EF29" s="13" t="n">
        <v>0.2</v>
      </c>
      <c r="EG29" s="13" t="n">
        <v>0.2</v>
      </c>
      <c r="EH29" s="13" t="n">
        <v>0.2</v>
      </c>
      <c r="EI29" s="13" t="n">
        <v>0.2</v>
      </c>
      <c r="EJ29" s="13" t="n">
        <v>0.2</v>
      </c>
      <c r="EK29" s="13" t="n">
        <v>0.2</v>
      </c>
      <c r="EL29" s="13" t="n">
        <v>0.2</v>
      </c>
      <c r="EM29" s="13" t="n">
        <v>0.2</v>
      </c>
      <c r="EN29" s="13" t="n">
        <v>0.2</v>
      </c>
      <c r="EO29" s="13" t="n">
        <v>0.2</v>
      </c>
      <c r="EP29" s="13" t="n">
        <v>0.2</v>
      </c>
      <c r="EQ29" s="13" t="n">
        <v>0.2</v>
      </c>
      <c r="ER29" s="13" t="n">
        <v>0.2</v>
      </c>
      <c r="ES29" s="13" t="n">
        <v>0.2</v>
      </c>
      <c r="ET29" s="13" t="n">
        <v>0.2</v>
      </c>
      <c r="FA29" s="13" t="n">
        <v>2</v>
      </c>
      <c r="FB29" s="13" t="n">
        <v>0.2</v>
      </c>
      <c r="FC29" s="13" t="n">
        <v>0.2</v>
      </c>
      <c r="FD29" s="13" t="n">
        <v>0.2</v>
      </c>
      <c r="FE29" s="13" t="n">
        <v>0.2</v>
      </c>
      <c r="FF29" s="13" t="n">
        <v>0.2</v>
      </c>
      <c r="FG29" s="13" t="n">
        <v>0.2</v>
      </c>
      <c r="FH29" s="13" t="n">
        <v>0.2</v>
      </c>
      <c r="FI29" s="13" t="n">
        <v>0.2</v>
      </c>
      <c r="FJ29" s="13" t="n">
        <v>0.2</v>
      </c>
      <c r="FK29" s="13" t="n">
        <v>0.2</v>
      </c>
      <c r="FL29" s="13" t="n">
        <v>0.2</v>
      </c>
      <c r="FM29" s="13" t="n">
        <v>0.2</v>
      </c>
      <c r="FN29" s="13" t="n">
        <v>0.2</v>
      </c>
      <c r="FO29" s="13" t="n">
        <v>0.2</v>
      </c>
      <c r="FP29" s="13" t="n">
        <v>0.2</v>
      </c>
      <c r="FW29" s="13" t="n">
        <v>2</v>
      </c>
      <c r="FX29" s="13" t="n">
        <v>0.2</v>
      </c>
      <c r="FY29" s="13" t="n">
        <v>0.2</v>
      </c>
      <c r="FZ29" s="13" t="n">
        <v>0.2</v>
      </c>
      <c r="GA29" s="13" t="n">
        <v>0.2</v>
      </c>
      <c r="GB29" s="13" t="n">
        <v>0.2</v>
      </c>
      <c r="GC29" s="13" t="n">
        <v>0.2</v>
      </c>
      <c r="GD29" s="13" t="n">
        <v>0.2</v>
      </c>
      <c r="GE29" s="13" t="n">
        <v>0.2</v>
      </c>
      <c r="GF29" s="13" t="n">
        <v>0.2</v>
      </c>
      <c r="GG29" s="13" t="n">
        <v>0.2</v>
      </c>
      <c r="GH29" s="13" t="n">
        <v>0.2</v>
      </c>
      <c r="GI29" s="13" t="n">
        <v>0.2</v>
      </c>
      <c r="GJ29" s="13" t="n">
        <v>0.2</v>
      </c>
      <c r="GK29" s="13" t="n">
        <v>0.2</v>
      </c>
      <c r="GL29" s="13" t="n">
        <v>0.2</v>
      </c>
      <c r="GS29" s="13" t="n">
        <v>2</v>
      </c>
      <c r="GT29" s="13" t="n">
        <v>0.2</v>
      </c>
      <c r="GU29" s="13" t="n">
        <v>0.2</v>
      </c>
      <c r="GV29" s="13" t="n">
        <v>0.2</v>
      </c>
      <c r="GW29" s="13" t="n">
        <v>0.2</v>
      </c>
      <c r="GX29" s="13" t="n">
        <v>0.2</v>
      </c>
      <c r="GY29" s="13" t="n">
        <v>0.2</v>
      </c>
      <c r="GZ29" s="13" t="n">
        <v>0.2</v>
      </c>
      <c r="HA29" s="13" t="n">
        <v>0.2</v>
      </c>
      <c r="HB29" s="13" t="n">
        <v>0.2</v>
      </c>
      <c r="HC29" s="13" t="n">
        <v>0.2</v>
      </c>
      <c r="HD29" s="13" t="n">
        <v>0.2</v>
      </c>
      <c r="HE29" s="13" t="n">
        <v>0.2</v>
      </c>
      <c r="HF29" s="13" t="n">
        <v>0.2</v>
      </c>
      <c r="HG29" s="13" t="n">
        <v>0.2</v>
      </c>
      <c r="HH29" s="13" t="n">
        <v>0.2</v>
      </c>
    </row>
    <row r="30">
      <c r="B30" s="96" t="n"/>
      <c r="C30" s="13" t="n">
        <v>3</v>
      </c>
      <c r="D30" s="96">
        <f>$B$27</f>
        <v/>
      </c>
      <c r="E30" s="96">
        <f>$B$27</f>
        <v/>
      </c>
      <c r="F30" s="96">
        <f>$B$27</f>
        <v/>
      </c>
      <c r="G30" s="96">
        <f>$B$27</f>
        <v/>
      </c>
      <c r="H30" s="96">
        <f>$B$27</f>
        <v/>
      </c>
      <c r="I30" s="96">
        <f>$B$27</f>
        <v/>
      </c>
      <c r="J30" s="96">
        <f>$B$27</f>
        <v/>
      </c>
      <c r="K30" s="96">
        <f>$B$27</f>
        <v/>
      </c>
      <c r="L30" s="96">
        <f>$B$27</f>
        <v/>
      </c>
      <c r="M30" s="96">
        <f>$B$27</f>
        <v/>
      </c>
      <c r="N30" s="96">
        <f>$B$27</f>
        <v/>
      </c>
      <c r="O30" s="96">
        <f>$B$27</f>
        <v/>
      </c>
      <c r="P30" s="96">
        <f>$B$27</f>
        <v/>
      </c>
      <c r="Q30" s="96">
        <f>$B$27</f>
        <v/>
      </c>
      <c r="R30" s="96">
        <f>$B$27</f>
        <v/>
      </c>
      <c r="Y30" s="13" t="n">
        <v>3</v>
      </c>
      <c r="Z30" s="13" t="n">
        <v>0.2</v>
      </c>
      <c r="AA30" s="13" t="n">
        <v>0.2</v>
      </c>
      <c r="AB30" s="13" t="n">
        <v>0.2</v>
      </c>
      <c r="AC30" s="13" t="n">
        <v>0.2</v>
      </c>
      <c r="AD30" s="13" t="n">
        <v>0.2</v>
      </c>
      <c r="AE30" s="13" t="n">
        <v>0.2</v>
      </c>
      <c r="AF30" s="13" t="n">
        <v>0.2</v>
      </c>
      <c r="AG30" s="13" t="n">
        <v>0.2</v>
      </c>
      <c r="AH30" s="13" t="n">
        <v>0.2</v>
      </c>
      <c r="AI30" s="13" t="n">
        <v>0.2</v>
      </c>
      <c r="AJ30" s="13" t="n">
        <v>0.2</v>
      </c>
      <c r="AK30" s="13" t="n">
        <v>0.2</v>
      </c>
      <c r="AL30" s="13" t="n">
        <v>0.2</v>
      </c>
      <c r="AM30" s="13" t="n">
        <v>0.2</v>
      </c>
      <c r="AN30" s="13" t="n">
        <v>0.2</v>
      </c>
      <c r="AU30" s="13" t="n">
        <v>3</v>
      </c>
      <c r="AV30" s="13" t="n">
        <v>0.2</v>
      </c>
      <c r="AW30" s="13" t="n">
        <v>0.2</v>
      </c>
      <c r="AX30" s="13" t="n">
        <v>0.2</v>
      </c>
      <c r="AY30" s="13" t="n">
        <v>0.2</v>
      </c>
      <c r="AZ30" s="13" t="n">
        <v>0.2</v>
      </c>
      <c r="BA30" s="13" t="n">
        <v>0.2</v>
      </c>
      <c r="BB30" s="13" t="n">
        <v>0.2</v>
      </c>
      <c r="BC30" s="13" t="n">
        <v>0.2</v>
      </c>
      <c r="BD30" s="13" t="n">
        <v>0.2</v>
      </c>
      <c r="BE30" s="13" t="n">
        <v>0.2</v>
      </c>
      <c r="BF30" s="13" t="n">
        <v>0.2</v>
      </c>
      <c r="BG30" s="13" t="n">
        <v>0.2</v>
      </c>
      <c r="BH30" s="13" t="n">
        <v>0.2</v>
      </c>
      <c r="BI30" s="13" t="n">
        <v>0.2</v>
      </c>
      <c r="BJ30" s="13" t="n">
        <v>0.2</v>
      </c>
      <c r="BQ30" s="13" t="n">
        <v>3</v>
      </c>
      <c r="BR30" s="13" t="n">
        <v>0.2</v>
      </c>
      <c r="BS30" s="13" t="n">
        <v>0.2</v>
      </c>
      <c r="BT30" s="13" t="n">
        <v>0.2</v>
      </c>
      <c r="BU30" s="13" t="n">
        <v>0.2</v>
      </c>
      <c r="BV30" s="13" t="n">
        <v>0.2</v>
      </c>
      <c r="BW30" s="13" t="n">
        <v>0.2</v>
      </c>
      <c r="BX30" s="13" t="n">
        <v>0.2</v>
      </c>
      <c r="BY30" s="13" t="n">
        <v>0.2</v>
      </c>
      <c r="BZ30" s="13" t="n">
        <v>0.2</v>
      </c>
      <c r="CA30" s="13" t="n">
        <v>0.2</v>
      </c>
      <c r="CB30" s="13" t="n">
        <v>0.2</v>
      </c>
      <c r="CC30" s="13" t="n">
        <v>0.2</v>
      </c>
      <c r="CD30" s="13" t="n">
        <v>0.2</v>
      </c>
      <c r="CE30" s="13" t="n">
        <v>0.2</v>
      </c>
      <c r="CF30" s="13" t="n">
        <v>0.2</v>
      </c>
      <c r="CM30" s="13" t="n">
        <v>3</v>
      </c>
      <c r="CN30" s="13" t="n">
        <v>0.2</v>
      </c>
      <c r="CO30" s="13" t="n">
        <v>0.2</v>
      </c>
      <c r="CP30" s="13" t="n">
        <v>0.2</v>
      </c>
      <c r="CQ30" s="13" t="n">
        <v>0.2</v>
      </c>
      <c r="CR30" s="13" t="n">
        <v>0.2</v>
      </c>
      <c r="CS30" s="13" t="n">
        <v>0.2</v>
      </c>
      <c r="CT30" s="13" t="n">
        <v>0.2</v>
      </c>
      <c r="CU30" s="13" t="n">
        <v>0.2</v>
      </c>
      <c r="CV30" s="13" t="n">
        <v>0.2</v>
      </c>
      <c r="CW30" s="13" t="n">
        <v>0.2</v>
      </c>
      <c r="CX30" s="13" t="n">
        <v>0.2</v>
      </c>
      <c r="CY30" s="13" t="n">
        <v>0.2</v>
      </c>
      <c r="CZ30" s="13" t="n">
        <v>0.2</v>
      </c>
      <c r="DA30" s="13" t="n">
        <v>0.2</v>
      </c>
      <c r="DB30" s="13" t="n">
        <v>0.2</v>
      </c>
      <c r="DI30" s="13" t="n">
        <v>3</v>
      </c>
      <c r="DJ30" s="13" t="n">
        <v>0.2</v>
      </c>
      <c r="DK30" s="13" t="n">
        <v>0.2</v>
      </c>
      <c r="DL30" s="13" t="n">
        <v>0.2</v>
      </c>
      <c r="DM30" s="13" t="n">
        <v>0.2</v>
      </c>
      <c r="DN30" s="13" t="n">
        <v>0.2</v>
      </c>
      <c r="DO30" s="13" t="n">
        <v>0.2</v>
      </c>
      <c r="DP30" s="13" t="n">
        <v>0.2</v>
      </c>
      <c r="DQ30" s="13" t="n">
        <v>0.2</v>
      </c>
      <c r="DR30" s="13" t="n">
        <v>0.2</v>
      </c>
      <c r="DS30" s="13" t="n">
        <v>0.2</v>
      </c>
      <c r="DT30" s="13" t="n">
        <v>0.2</v>
      </c>
      <c r="DU30" s="13" t="n">
        <v>0.2</v>
      </c>
      <c r="DV30" s="13" t="n">
        <v>0.2</v>
      </c>
      <c r="DW30" s="13" t="n">
        <v>0.2</v>
      </c>
      <c r="DX30" s="13" t="n">
        <v>0.2</v>
      </c>
      <c r="EE30" s="13" t="n">
        <v>3</v>
      </c>
      <c r="EF30" s="13" t="n">
        <v>0.2</v>
      </c>
      <c r="EG30" s="13" t="n">
        <v>0.2</v>
      </c>
      <c r="EH30" s="13" t="n">
        <v>0.2</v>
      </c>
      <c r="EI30" s="13" t="n">
        <v>0.2</v>
      </c>
      <c r="EJ30" s="13" t="n">
        <v>0.2</v>
      </c>
      <c r="EK30" s="13" t="n">
        <v>0.2</v>
      </c>
      <c r="EL30" s="13" t="n">
        <v>0.2</v>
      </c>
      <c r="EM30" s="13" t="n">
        <v>0.2</v>
      </c>
      <c r="EN30" s="13" t="n">
        <v>0.2</v>
      </c>
      <c r="EO30" s="13" t="n">
        <v>0.2</v>
      </c>
      <c r="EP30" s="13" t="n">
        <v>0.2</v>
      </c>
      <c r="EQ30" s="13" t="n">
        <v>0.2</v>
      </c>
      <c r="ER30" s="13" t="n">
        <v>0.2</v>
      </c>
      <c r="ES30" s="13" t="n">
        <v>0.2</v>
      </c>
      <c r="ET30" s="13" t="n">
        <v>0.2</v>
      </c>
      <c r="FA30" s="13" t="n">
        <v>3</v>
      </c>
      <c r="FB30" s="13" t="n">
        <v>0.2</v>
      </c>
      <c r="FC30" s="13" t="n">
        <v>0.2</v>
      </c>
      <c r="FD30" s="13" t="n">
        <v>0.2</v>
      </c>
      <c r="FE30" s="13" t="n">
        <v>0.2</v>
      </c>
      <c r="FF30" s="13" t="n">
        <v>0.2</v>
      </c>
      <c r="FG30" s="13" t="n">
        <v>0.2</v>
      </c>
      <c r="FH30" s="13" t="n">
        <v>0.2</v>
      </c>
      <c r="FI30" s="13" t="n">
        <v>0.2</v>
      </c>
      <c r="FJ30" s="13" t="n">
        <v>0.2</v>
      </c>
      <c r="FK30" s="13" t="n">
        <v>0.2</v>
      </c>
      <c r="FL30" s="13" t="n">
        <v>0.2</v>
      </c>
      <c r="FM30" s="13" t="n">
        <v>0.2</v>
      </c>
      <c r="FN30" s="13" t="n">
        <v>0.2</v>
      </c>
      <c r="FO30" s="13" t="n">
        <v>0.2</v>
      </c>
      <c r="FP30" s="13" t="n">
        <v>0.2</v>
      </c>
      <c r="FW30" s="13" t="n">
        <v>3</v>
      </c>
      <c r="FX30" s="13" t="n">
        <v>0.2</v>
      </c>
      <c r="FY30" s="13" t="n">
        <v>0.2</v>
      </c>
      <c r="FZ30" s="13" t="n">
        <v>0.2</v>
      </c>
      <c r="GA30" s="13" t="n">
        <v>0.2</v>
      </c>
      <c r="GB30" s="13" t="n">
        <v>0.2</v>
      </c>
      <c r="GC30" s="13" t="n">
        <v>0.2</v>
      </c>
      <c r="GD30" s="13" t="n">
        <v>0.2</v>
      </c>
      <c r="GE30" s="13" t="n">
        <v>0.2</v>
      </c>
      <c r="GF30" s="13" t="n">
        <v>0.2</v>
      </c>
      <c r="GG30" s="13" t="n">
        <v>0.2</v>
      </c>
      <c r="GH30" s="13" t="n">
        <v>0.2</v>
      </c>
      <c r="GI30" s="13" t="n">
        <v>0.2</v>
      </c>
      <c r="GJ30" s="13" t="n">
        <v>0.2</v>
      </c>
      <c r="GK30" s="13" t="n">
        <v>0.2</v>
      </c>
      <c r="GL30" s="13" t="n">
        <v>0.2</v>
      </c>
      <c r="GS30" s="13" t="n">
        <v>3</v>
      </c>
      <c r="GT30" s="13" t="n">
        <v>0.2</v>
      </c>
      <c r="GU30" s="13" t="n">
        <v>0.2</v>
      </c>
      <c r="GV30" s="13" t="n">
        <v>0.2</v>
      </c>
      <c r="GW30" s="13" t="n">
        <v>0.2</v>
      </c>
      <c r="GX30" s="13" t="n">
        <v>0.2</v>
      </c>
      <c r="GY30" s="13" t="n">
        <v>0.2</v>
      </c>
      <c r="GZ30" s="13" t="n">
        <v>0.2</v>
      </c>
      <c r="HA30" s="13" t="n">
        <v>0.2</v>
      </c>
      <c r="HB30" s="13" t="n">
        <v>0.2</v>
      </c>
      <c r="HC30" s="13" t="n">
        <v>0.2</v>
      </c>
      <c r="HD30" s="13" t="n">
        <v>0.2</v>
      </c>
      <c r="HE30" s="13" t="n">
        <v>0.2</v>
      </c>
      <c r="HF30" s="13" t="n">
        <v>0.2</v>
      </c>
      <c r="HG30" s="13" t="n">
        <v>0.2</v>
      </c>
      <c r="HH30" s="13" t="n">
        <v>0.2</v>
      </c>
    </row>
    <row r="32">
      <c r="B32" s="96">
        <f>Data!D31</f>
        <v/>
      </c>
      <c r="C32" s="13" t="inlineStr">
        <is>
          <t>Planned Stock</t>
        </is>
      </c>
      <c r="D32" s="13" t="n">
        <v>1</v>
      </c>
      <c r="E32" s="13" t="n">
        <v>2</v>
      </c>
      <c r="F32" s="13" t="n">
        <v>3</v>
      </c>
      <c r="G32" s="13" t="n">
        <v>4</v>
      </c>
      <c r="H32" s="13" t="n">
        <v>5</v>
      </c>
      <c r="I32" s="13" t="n">
        <v>6</v>
      </c>
      <c r="J32" s="13" t="n">
        <v>7</v>
      </c>
      <c r="K32" s="13" t="n">
        <v>8</v>
      </c>
      <c r="L32" s="13" t="n">
        <v>9</v>
      </c>
      <c r="M32" s="13" t="n">
        <v>10</v>
      </c>
      <c r="N32" s="13" t="n">
        <v>11</v>
      </c>
      <c r="O32" s="13" t="n">
        <v>12</v>
      </c>
      <c r="P32" s="13" t="n">
        <v>13</v>
      </c>
      <c r="Q32" s="13" t="n">
        <v>14</v>
      </c>
      <c r="R32" s="13" t="n">
        <v>15</v>
      </c>
      <c r="Y32" s="13" t="inlineStr">
        <is>
          <t>Planned Stock</t>
        </is>
      </c>
      <c r="Z32" s="13" t="n">
        <v>1</v>
      </c>
      <c r="AA32" s="13" t="n">
        <v>2</v>
      </c>
      <c r="AB32" s="13" t="n">
        <v>3</v>
      </c>
      <c r="AC32" s="13" t="n">
        <v>4</v>
      </c>
      <c r="AD32" s="13" t="n">
        <v>5</v>
      </c>
      <c r="AE32" s="13" t="n">
        <v>6</v>
      </c>
      <c r="AF32" s="13" t="n">
        <v>7</v>
      </c>
      <c r="AG32" s="13" t="n">
        <v>8</v>
      </c>
      <c r="AH32" s="13" t="n">
        <v>9</v>
      </c>
      <c r="AI32" s="13" t="n">
        <v>10</v>
      </c>
      <c r="AJ32" s="13" t="n">
        <v>11</v>
      </c>
      <c r="AK32" s="13" t="n">
        <v>12</v>
      </c>
      <c r="AL32" s="13" t="n">
        <v>13</v>
      </c>
      <c r="AM32" s="13" t="n">
        <v>14</v>
      </c>
      <c r="AN32" s="13" t="n">
        <v>15</v>
      </c>
      <c r="AU32" s="13" t="inlineStr">
        <is>
          <t>Planned Stock</t>
        </is>
      </c>
      <c r="AV32" s="13" t="n">
        <v>1</v>
      </c>
      <c r="AW32" s="13" t="n">
        <v>2</v>
      </c>
      <c r="AX32" s="13" t="n">
        <v>3</v>
      </c>
      <c r="AY32" s="13" t="n">
        <v>4</v>
      </c>
      <c r="AZ32" s="13" t="n">
        <v>5</v>
      </c>
      <c r="BA32" s="13" t="n">
        <v>6</v>
      </c>
      <c r="BB32" s="13" t="n">
        <v>7</v>
      </c>
      <c r="BC32" s="13" t="n">
        <v>8</v>
      </c>
      <c r="BD32" s="13" t="n">
        <v>9</v>
      </c>
      <c r="BE32" s="13" t="n">
        <v>10</v>
      </c>
      <c r="BF32" s="13" t="n">
        <v>11</v>
      </c>
      <c r="BG32" s="13" t="n">
        <v>12</v>
      </c>
      <c r="BH32" s="13" t="n">
        <v>13</v>
      </c>
      <c r="BI32" s="13" t="n">
        <v>14</v>
      </c>
      <c r="BJ32" s="13" t="n">
        <v>15</v>
      </c>
      <c r="BQ32" s="13" t="inlineStr">
        <is>
          <t>Planned Stock</t>
        </is>
      </c>
      <c r="BR32" s="13" t="n">
        <v>1</v>
      </c>
      <c r="BS32" s="13" t="n">
        <v>2</v>
      </c>
      <c r="BT32" s="13" t="n">
        <v>3</v>
      </c>
      <c r="BU32" s="13" t="n">
        <v>4</v>
      </c>
      <c r="BV32" s="13" t="n">
        <v>5</v>
      </c>
      <c r="BW32" s="13" t="n">
        <v>6</v>
      </c>
      <c r="BX32" s="13" t="n">
        <v>7</v>
      </c>
      <c r="BY32" s="13" t="n">
        <v>8</v>
      </c>
      <c r="BZ32" s="13" t="n">
        <v>9</v>
      </c>
      <c r="CA32" s="13" t="n">
        <v>10</v>
      </c>
      <c r="CB32" s="13" t="n">
        <v>11</v>
      </c>
      <c r="CC32" s="13" t="n">
        <v>12</v>
      </c>
      <c r="CD32" s="13" t="n">
        <v>13</v>
      </c>
      <c r="CE32" s="13" t="n">
        <v>14</v>
      </c>
      <c r="CF32" s="13" t="n">
        <v>15</v>
      </c>
      <c r="CM32" s="13" t="inlineStr">
        <is>
          <t>Planned Stock</t>
        </is>
      </c>
      <c r="CN32" s="13" t="n">
        <v>1</v>
      </c>
      <c r="CO32" s="13" t="n">
        <v>2</v>
      </c>
      <c r="CP32" s="13" t="n">
        <v>3</v>
      </c>
      <c r="CQ32" s="13" t="n">
        <v>4</v>
      </c>
      <c r="CR32" s="13" t="n">
        <v>5</v>
      </c>
      <c r="CS32" s="13" t="n">
        <v>6</v>
      </c>
      <c r="CT32" s="13" t="n">
        <v>7</v>
      </c>
      <c r="CU32" s="13" t="n">
        <v>8</v>
      </c>
      <c r="CV32" s="13" t="n">
        <v>9</v>
      </c>
      <c r="CW32" s="13" t="n">
        <v>10</v>
      </c>
      <c r="CX32" s="13" t="n">
        <v>11</v>
      </c>
      <c r="CY32" s="13" t="n">
        <v>12</v>
      </c>
      <c r="CZ32" s="13" t="n">
        <v>13</v>
      </c>
      <c r="DA32" s="13" t="n">
        <v>14</v>
      </c>
      <c r="DB32" s="13" t="n">
        <v>15</v>
      </c>
      <c r="DI32" s="13" t="inlineStr">
        <is>
          <t>Planned Stock</t>
        </is>
      </c>
      <c r="DJ32" s="13" t="n">
        <v>1</v>
      </c>
      <c r="DK32" s="13" t="n">
        <v>2</v>
      </c>
      <c r="DL32" s="13" t="n">
        <v>3</v>
      </c>
      <c r="DM32" s="13" t="n">
        <v>4</v>
      </c>
      <c r="DN32" s="13" t="n">
        <v>5</v>
      </c>
      <c r="DO32" s="13" t="n">
        <v>6</v>
      </c>
      <c r="DP32" s="13" t="n">
        <v>7</v>
      </c>
      <c r="DQ32" s="13" t="n">
        <v>8</v>
      </c>
      <c r="DR32" s="13" t="n">
        <v>9</v>
      </c>
      <c r="DS32" s="13" t="n">
        <v>10</v>
      </c>
      <c r="DT32" s="13" t="n">
        <v>11</v>
      </c>
      <c r="DU32" s="13" t="n">
        <v>12</v>
      </c>
      <c r="DV32" s="13" t="n">
        <v>13</v>
      </c>
      <c r="DW32" s="13" t="n">
        <v>14</v>
      </c>
      <c r="DX32" s="13" t="n">
        <v>15</v>
      </c>
      <c r="EE32" s="13" t="inlineStr">
        <is>
          <t>Planned Stock</t>
        </is>
      </c>
      <c r="EF32" s="13" t="n">
        <v>1</v>
      </c>
      <c r="EG32" s="13" t="n">
        <v>2</v>
      </c>
      <c r="EH32" s="13" t="n">
        <v>3</v>
      </c>
      <c r="EI32" s="13" t="n">
        <v>4</v>
      </c>
      <c r="EJ32" s="13" t="n">
        <v>5</v>
      </c>
      <c r="EK32" s="13" t="n">
        <v>6</v>
      </c>
      <c r="EL32" s="13" t="n">
        <v>7</v>
      </c>
      <c r="EM32" s="13" t="n">
        <v>8</v>
      </c>
      <c r="EN32" s="13" t="n">
        <v>9</v>
      </c>
      <c r="EO32" s="13" t="n">
        <v>10</v>
      </c>
      <c r="EP32" s="13" t="n">
        <v>11</v>
      </c>
      <c r="EQ32" s="13" t="n">
        <v>12</v>
      </c>
      <c r="ER32" s="13" t="n">
        <v>13</v>
      </c>
      <c r="ES32" s="13" t="n">
        <v>14</v>
      </c>
      <c r="ET32" s="13" t="n">
        <v>15</v>
      </c>
      <c r="FA32" s="13" t="inlineStr">
        <is>
          <t>Planned Stock</t>
        </is>
      </c>
      <c r="FB32" s="13" t="n">
        <v>1</v>
      </c>
      <c r="FC32" s="13" t="n">
        <v>2</v>
      </c>
      <c r="FD32" s="13" t="n">
        <v>3</v>
      </c>
      <c r="FE32" s="13" t="n">
        <v>4</v>
      </c>
      <c r="FF32" s="13" t="n">
        <v>5</v>
      </c>
      <c r="FG32" s="13" t="n">
        <v>6</v>
      </c>
      <c r="FH32" s="13" t="n">
        <v>7</v>
      </c>
      <c r="FI32" s="13" t="n">
        <v>8</v>
      </c>
      <c r="FJ32" s="13" t="n">
        <v>9</v>
      </c>
      <c r="FK32" s="13" t="n">
        <v>10</v>
      </c>
      <c r="FL32" s="13" t="n">
        <v>11</v>
      </c>
      <c r="FM32" s="13" t="n">
        <v>12</v>
      </c>
      <c r="FN32" s="13" t="n">
        <v>13</v>
      </c>
      <c r="FO32" s="13" t="n">
        <v>14</v>
      </c>
      <c r="FP32" s="13" t="n">
        <v>15</v>
      </c>
      <c r="FW32" s="13" t="inlineStr">
        <is>
          <t>Planned Stock</t>
        </is>
      </c>
      <c r="FX32" s="13" t="n">
        <v>1</v>
      </c>
      <c r="FY32" s="13" t="n">
        <v>2</v>
      </c>
      <c r="FZ32" s="13" t="n">
        <v>3</v>
      </c>
      <c r="GA32" s="13" t="n">
        <v>4</v>
      </c>
      <c r="GB32" s="13" t="n">
        <v>5</v>
      </c>
      <c r="GC32" s="13" t="n">
        <v>6</v>
      </c>
      <c r="GD32" s="13" t="n">
        <v>7</v>
      </c>
      <c r="GE32" s="13" t="n">
        <v>8</v>
      </c>
      <c r="GF32" s="13" t="n">
        <v>9</v>
      </c>
      <c r="GG32" s="13" t="n">
        <v>10</v>
      </c>
      <c r="GH32" s="13" t="n">
        <v>11</v>
      </c>
      <c r="GI32" s="13" t="n">
        <v>12</v>
      </c>
      <c r="GJ32" s="13" t="n">
        <v>13</v>
      </c>
      <c r="GK32" s="13" t="n">
        <v>14</v>
      </c>
      <c r="GL32" s="13" t="n">
        <v>15</v>
      </c>
      <c r="GS32" s="13" t="inlineStr">
        <is>
          <t>Planned Stock</t>
        </is>
      </c>
      <c r="GT32" s="13" t="n">
        <v>1</v>
      </c>
      <c r="GU32" s="13" t="n">
        <v>2</v>
      </c>
      <c r="GV32" s="13" t="n">
        <v>3</v>
      </c>
      <c r="GW32" s="13" t="n">
        <v>4</v>
      </c>
      <c r="GX32" s="13" t="n">
        <v>5</v>
      </c>
      <c r="GY32" s="13" t="n">
        <v>6</v>
      </c>
      <c r="GZ32" s="13" t="n">
        <v>7</v>
      </c>
      <c r="HA32" s="13" t="n">
        <v>8</v>
      </c>
      <c r="HB32" s="13" t="n">
        <v>9</v>
      </c>
      <c r="HC32" s="13" t="n">
        <v>10</v>
      </c>
      <c r="HD32" s="13" t="n">
        <v>11</v>
      </c>
      <c r="HE32" s="13" t="n">
        <v>12</v>
      </c>
      <c r="HF32" s="13" t="n">
        <v>13</v>
      </c>
      <c r="HG32" s="13" t="n">
        <v>14</v>
      </c>
      <c r="HH32" s="13" t="n">
        <v>15</v>
      </c>
    </row>
    <row r="33">
      <c r="B33" s="96" t="n"/>
      <c r="C33" s="13" t="n">
        <v>1</v>
      </c>
      <c r="D33" s="96">
        <f>$B$32</f>
        <v/>
      </c>
      <c r="E33" s="96">
        <f>$B$32</f>
        <v/>
      </c>
      <c r="F33" s="96">
        <f>$B$32</f>
        <v/>
      </c>
      <c r="G33" s="96">
        <f>$B$32</f>
        <v/>
      </c>
      <c r="H33" s="96">
        <f>$B$32</f>
        <v/>
      </c>
      <c r="I33" s="96">
        <f>$B$32</f>
        <v/>
      </c>
      <c r="J33" s="96">
        <f>$B$32</f>
        <v/>
      </c>
      <c r="K33" s="96">
        <f>$B$32</f>
        <v/>
      </c>
      <c r="L33" s="96">
        <f>$B$32</f>
        <v/>
      </c>
      <c r="M33" s="96">
        <f>$B$32</f>
        <v/>
      </c>
      <c r="N33" s="96">
        <f>$B$32</f>
        <v/>
      </c>
      <c r="O33" s="96">
        <f>$B$32</f>
        <v/>
      </c>
      <c r="P33" s="96">
        <f>$B$32</f>
        <v/>
      </c>
      <c r="Q33" s="96">
        <f>$B$32</f>
        <v/>
      </c>
      <c r="R33" s="96">
        <f>$B$32</f>
        <v/>
      </c>
      <c r="V33" s="14" t="n"/>
      <c r="Y33" s="13" t="n">
        <v>1</v>
      </c>
      <c r="Z33" s="13" t="n">
        <v>1</v>
      </c>
      <c r="AA33" s="13" t="n">
        <v>1</v>
      </c>
      <c r="AB33" s="13" t="n">
        <v>1</v>
      </c>
      <c r="AC33" s="13" t="n">
        <v>1</v>
      </c>
      <c r="AD33" s="13" t="n">
        <v>1</v>
      </c>
      <c r="AE33" s="13" t="n">
        <v>1</v>
      </c>
      <c r="AF33" s="13" t="n">
        <v>1</v>
      </c>
      <c r="AG33" s="13" t="n">
        <v>1</v>
      </c>
      <c r="AH33" s="13" t="n">
        <v>1</v>
      </c>
      <c r="AI33" s="13" t="n">
        <v>1</v>
      </c>
      <c r="AJ33" s="13" t="n">
        <v>1</v>
      </c>
      <c r="AK33" s="13" t="n">
        <v>1</v>
      </c>
      <c r="AL33" s="13" t="n">
        <v>1</v>
      </c>
      <c r="AM33" s="13" t="n">
        <v>1</v>
      </c>
      <c r="AN33" s="13" t="n">
        <v>1</v>
      </c>
      <c r="AU33" s="13" t="n">
        <v>1</v>
      </c>
      <c r="AV33" s="13" t="n">
        <v>1</v>
      </c>
      <c r="AW33" s="13" t="n">
        <v>1</v>
      </c>
      <c r="AX33" s="13" t="n">
        <v>1</v>
      </c>
      <c r="AY33" s="13" t="n">
        <v>1</v>
      </c>
      <c r="AZ33" s="13" t="n">
        <v>1</v>
      </c>
      <c r="BA33" s="13" t="n">
        <v>1</v>
      </c>
      <c r="BB33" s="13" t="n">
        <v>1</v>
      </c>
      <c r="BC33" s="13" t="n">
        <v>1</v>
      </c>
      <c r="BD33" s="13" t="n">
        <v>1</v>
      </c>
      <c r="BE33" s="13" t="n">
        <v>1</v>
      </c>
      <c r="BF33" s="13" t="n">
        <v>1</v>
      </c>
      <c r="BG33" s="13" t="n">
        <v>1</v>
      </c>
      <c r="BH33" s="13" t="n">
        <v>1</v>
      </c>
      <c r="BI33" s="13" t="n">
        <v>1</v>
      </c>
      <c r="BJ33" s="13" t="n">
        <v>1</v>
      </c>
      <c r="BQ33" s="13" t="n">
        <v>1</v>
      </c>
      <c r="BR33" s="13" t="n">
        <v>1</v>
      </c>
      <c r="BS33" s="13" t="n">
        <v>1</v>
      </c>
      <c r="BT33" s="13" t="n">
        <v>1</v>
      </c>
      <c r="BU33" s="13" t="n">
        <v>1</v>
      </c>
      <c r="BV33" s="13" t="n">
        <v>1</v>
      </c>
      <c r="BW33" s="13" t="n">
        <v>1</v>
      </c>
      <c r="BX33" s="13" t="n">
        <v>1</v>
      </c>
      <c r="BY33" s="13" t="n">
        <v>1</v>
      </c>
      <c r="BZ33" s="13" t="n">
        <v>1</v>
      </c>
      <c r="CA33" s="13" t="n">
        <v>1</v>
      </c>
      <c r="CB33" s="13" t="n">
        <v>1</v>
      </c>
      <c r="CC33" s="13" t="n">
        <v>1</v>
      </c>
      <c r="CD33" s="13" t="n">
        <v>1</v>
      </c>
      <c r="CE33" s="13" t="n">
        <v>1</v>
      </c>
      <c r="CF33" s="13" t="n">
        <v>1</v>
      </c>
      <c r="CM33" s="13" t="n">
        <v>1</v>
      </c>
      <c r="CN33" s="13" t="n">
        <v>0.7</v>
      </c>
      <c r="CO33" s="13" t="n">
        <v>0.7</v>
      </c>
      <c r="CP33" s="13" t="n">
        <v>0.7</v>
      </c>
      <c r="CQ33" s="13" t="n">
        <v>0.7</v>
      </c>
      <c r="CR33" s="13" t="n">
        <v>0.7</v>
      </c>
      <c r="CS33" s="13" t="n">
        <v>0.7</v>
      </c>
      <c r="CT33" s="13" t="n">
        <v>0.7</v>
      </c>
      <c r="CU33" s="13" t="n">
        <v>0.7</v>
      </c>
      <c r="CV33" s="13" t="n">
        <v>0.7</v>
      </c>
      <c r="CW33" s="13" t="n">
        <v>0.7</v>
      </c>
      <c r="CX33" s="13" t="n">
        <v>0.7</v>
      </c>
      <c r="CY33" s="13" t="n">
        <v>0.7</v>
      </c>
      <c r="CZ33" s="13" t="n">
        <v>0.7</v>
      </c>
      <c r="DA33" s="13" t="n">
        <v>0.7</v>
      </c>
      <c r="DB33" s="13" t="n">
        <v>0.7</v>
      </c>
      <c r="DI33" s="13" t="n">
        <v>1</v>
      </c>
      <c r="DJ33" s="13" t="n">
        <v>0.7</v>
      </c>
      <c r="DK33" s="13" t="n">
        <v>0.7</v>
      </c>
      <c r="DL33" s="13" t="n">
        <v>0.7</v>
      </c>
      <c r="DM33" s="13" t="n">
        <v>0.7</v>
      </c>
      <c r="DN33" s="13" t="n">
        <v>0.7</v>
      </c>
      <c r="DO33" s="13" t="n">
        <v>0.7</v>
      </c>
      <c r="DP33" s="13" t="n">
        <v>0.7</v>
      </c>
      <c r="DQ33" s="13" t="n">
        <v>0.7</v>
      </c>
      <c r="DR33" s="13" t="n">
        <v>0.7</v>
      </c>
      <c r="DS33" s="13" t="n">
        <v>0.7</v>
      </c>
      <c r="DT33" s="13" t="n">
        <v>0.7</v>
      </c>
      <c r="DU33" s="13" t="n">
        <v>0.7</v>
      </c>
      <c r="DV33" s="13" t="n">
        <v>0.7</v>
      </c>
      <c r="DW33" s="13" t="n">
        <v>0.7</v>
      </c>
      <c r="DX33" s="13" t="n">
        <v>0.7</v>
      </c>
      <c r="EE33" s="13" t="n">
        <v>1</v>
      </c>
      <c r="EF33" s="13" t="n">
        <v>0.7</v>
      </c>
      <c r="EG33" s="13" t="n">
        <v>0.7</v>
      </c>
      <c r="EH33" s="13" t="n">
        <v>0.7</v>
      </c>
      <c r="EI33" s="13" t="n">
        <v>0.7</v>
      </c>
      <c r="EJ33" s="13" t="n">
        <v>0.7</v>
      </c>
      <c r="EK33" s="13" t="n">
        <v>0.7</v>
      </c>
      <c r="EL33" s="13" t="n">
        <v>0.7</v>
      </c>
      <c r="EM33" s="13" t="n">
        <v>0.7</v>
      </c>
      <c r="EN33" s="13" t="n">
        <v>0.7</v>
      </c>
      <c r="EO33" s="13" t="n">
        <v>0.7</v>
      </c>
      <c r="EP33" s="13" t="n">
        <v>0.7</v>
      </c>
      <c r="EQ33" s="13" t="n">
        <v>0.7</v>
      </c>
      <c r="ER33" s="13" t="n">
        <v>0.7</v>
      </c>
      <c r="ES33" s="13" t="n">
        <v>0.7</v>
      </c>
      <c r="ET33" s="13" t="n">
        <v>0.7</v>
      </c>
      <c r="FA33" s="13" t="n">
        <v>1</v>
      </c>
      <c r="FB33" s="13" t="n">
        <v>0.4</v>
      </c>
      <c r="FC33" s="13" t="n">
        <v>0.4</v>
      </c>
      <c r="FD33" s="13" t="n">
        <v>0.4</v>
      </c>
      <c r="FE33" s="13" t="n">
        <v>0.4</v>
      </c>
      <c r="FF33" s="13" t="n">
        <v>0.4</v>
      </c>
      <c r="FG33" s="13" t="n">
        <v>0.4</v>
      </c>
      <c r="FH33" s="13" t="n">
        <v>0.4</v>
      </c>
      <c r="FI33" s="13" t="n">
        <v>0.4</v>
      </c>
      <c r="FJ33" s="13" t="n">
        <v>0.4</v>
      </c>
      <c r="FK33" s="13" t="n">
        <v>0.4</v>
      </c>
      <c r="FL33" s="13" t="n">
        <v>0.4</v>
      </c>
      <c r="FM33" s="13" t="n">
        <v>0.4</v>
      </c>
      <c r="FN33" s="13" t="n">
        <v>0.4</v>
      </c>
      <c r="FO33" s="13" t="n">
        <v>0.4</v>
      </c>
      <c r="FP33" s="13" t="n">
        <v>0.4</v>
      </c>
      <c r="FW33" s="13" t="n">
        <v>1</v>
      </c>
      <c r="FX33" s="13" t="n">
        <v>0.4</v>
      </c>
      <c r="FY33" s="13" t="n">
        <v>0.4</v>
      </c>
      <c r="FZ33" s="13" t="n">
        <v>0.4</v>
      </c>
      <c r="GA33" s="13" t="n">
        <v>0.4</v>
      </c>
      <c r="GB33" s="13" t="n">
        <v>0.4</v>
      </c>
      <c r="GC33" s="13" t="n">
        <v>0.4</v>
      </c>
      <c r="GD33" s="13" t="n">
        <v>0.4</v>
      </c>
      <c r="GE33" s="13" t="n">
        <v>0.4</v>
      </c>
      <c r="GF33" s="13" t="n">
        <v>0.4</v>
      </c>
      <c r="GG33" s="13" t="n">
        <v>0.4</v>
      </c>
      <c r="GH33" s="13" t="n">
        <v>0.4</v>
      </c>
      <c r="GI33" s="13" t="n">
        <v>0.4</v>
      </c>
      <c r="GJ33" s="13" t="n">
        <v>0.4</v>
      </c>
      <c r="GK33" s="13" t="n">
        <v>0.4</v>
      </c>
      <c r="GL33" s="13" t="n">
        <v>0.4</v>
      </c>
      <c r="GS33" s="13" t="n">
        <v>1</v>
      </c>
      <c r="GT33" s="13" t="n">
        <v>0.4</v>
      </c>
      <c r="GU33" s="13" t="n">
        <v>0.4</v>
      </c>
      <c r="GV33" s="13" t="n">
        <v>0.4</v>
      </c>
      <c r="GW33" s="13" t="n">
        <v>0.4</v>
      </c>
      <c r="GX33" s="13" t="n">
        <v>0.4</v>
      </c>
      <c r="GY33" s="13" t="n">
        <v>0.4</v>
      </c>
      <c r="GZ33" s="13" t="n">
        <v>0.4</v>
      </c>
      <c r="HA33" s="13" t="n">
        <v>0.4</v>
      </c>
      <c r="HB33" s="13" t="n">
        <v>0.4</v>
      </c>
      <c r="HC33" s="13" t="n">
        <v>0.4</v>
      </c>
      <c r="HD33" s="13" t="n">
        <v>0.4</v>
      </c>
      <c r="HE33" s="13" t="n">
        <v>0.4</v>
      </c>
      <c r="HF33" s="13" t="n">
        <v>0.4</v>
      </c>
      <c r="HG33" s="13" t="n">
        <v>0.4</v>
      </c>
      <c r="HH33" s="13" t="n">
        <v>0.4</v>
      </c>
    </row>
    <row r="34">
      <c r="B34" s="96" t="n"/>
      <c r="C34" s="13" t="n">
        <v>2</v>
      </c>
      <c r="D34" s="96">
        <f>$B$32</f>
        <v/>
      </c>
      <c r="E34" s="96">
        <f>$B$32</f>
        <v/>
      </c>
      <c r="F34" s="96">
        <f>$B$32</f>
        <v/>
      </c>
      <c r="G34" s="96">
        <f>$B$32</f>
        <v/>
      </c>
      <c r="H34" s="96">
        <f>$B$32</f>
        <v/>
      </c>
      <c r="I34" s="96">
        <f>$B$32</f>
        <v/>
      </c>
      <c r="J34" s="96">
        <f>$B$32</f>
        <v/>
      </c>
      <c r="K34" s="96">
        <f>$B$32</f>
        <v/>
      </c>
      <c r="L34" s="96">
        <f>$B$32</f>
        <v/>
      </c>
      <c r="M34" s="96">
        <f>$B$32</f>
        <v/>
      </c>
      <c r="N34" s="96">
        <f>$B$32</f>
        <v/>
      </c>
      <c r="O34" s="96">
        <f>$B$32</f>
        <v/>
      </c>
      <c r="P34" s="96">
        <f>$B$32</f>
        <v/>
      </c>
      <c r="Q34" s="96">
        <f>$B$32</f>
        <v/>
      </c>
      <c r="R34" s="96">
        <f>$B$32</f>
        <v/>
      </c>
      <c r="Y34" s="13" t="n">
        <v>2</v>
      </c>
      <c r="Z34" s="13" t="n">
        <v>1</v>
      </c>
      <c r="AA34" s="13" t="n">
        <v>1</v>
      </c>
      <c r="AB34" s="13" t="n">
        <v>1</v>
      </c>
      <c r="AC34" s="13" t="n">
        <v>1</v>
      </c>
      <c r="AD34" s="13" t="n">
        <v>1</v>
      </c>
      <c r="AE34" s="13" t="n">
        <v>1</v>
      </c>
      <c r="AF34" s="13" t="n">
        <v>1</v>
      </c>
      <c r="AG34" s="13" t="n">
        <v>1</v>
      </c>
      <c r="AH34" s="13" t="n">
        <v>1</v>
      </c>
      <c r="AI34" s="13" t="n">
        <v>1</v>
      </c>
      <c r="AJ34" s="13" t="n">
        <v>1</v>
      </c>
      <c r="AK34" s="13" t="n">
        <v>1</v>
      </c>
      <c r="AL34" s="13" t="n">
        <v>1</v>
      </c>
      <c r="AM34" s="13" t="n">
        <v>1</v>
      </c>
      <c r="AN34" s="13" t="n">
        <v>1</v>
      </c>
      <c r="AU34" s="13" t="n">
        <v>2</v>
      </c>
      <c r="AV34" s="13" t="n">
        <v>1</v>
      </c>
      <c r="AW34" s="13" t="n">
        <v>1</v>
      </c>
      <c r="AX34" s="13" t="n">
        <v>1</v>
      </c>
      <c r="AY34" s="13" t="n">
        <v>1</v>
      </c>
      <c r="AZ34" s="13" t="n">
        <v>1</v>
      </c>
      <c r="BA34" s="13" t="n">
        <v>1</v>
      </c>
      <c r="BB34" s="13" t="n">
        <v>1</v>
      </c>
      <c r="BC34" s="13" t="n">
        <v>1</v>
      </c>
      <c r="BD34" s="13" t="n">
        <v>1</v>
      </c>
      <c r="BE34" s="13" t="n">
        <v>1</v>
      </c>
      <c r="BF34" s="13" t="n">
        <v>1</v>
      </c>
      <c r="BG34" s="13" t="n">
        <v>1</v>
      </c>
      <c r="BH34" s="13" t="n">
        <v>1</v>
      </c>
      <c r="BI34" s="13" t="n">
        <v>1</v>
      </c>
      <c r="BJ34" s="13" t="n">
        <v>1</v>
      </c>
      <c r="BQ34" s="13" t="n">
        <v>2</v>
      </c>
      <c r="BR34" s="13" t="n">
        <v>1</v>
      </c>
      <c r="BS34" s="13" t="n">
        <v>1</v>
      </c>
      <c r="BT34" s="13" t="n">
        <v>1</v>
      </c>
      <c r="BU34" s="13" t="n">
        <v>1</v>
      </c>
      <c r="BV34" s="13" t="n">
        <v>1</v>
      </c>
      <c r="BW34" s="13" t="n">
        <v>1</v>
      </c>
      <c r="BX34" s="13" t="n">
        <v>1</v>
      </c>
      <c r="BY34" s="13" t="n">
        <v>1</v>
      </c>
      <c r="BZ34" s="13" t="n">
        <v>1</v>
      </c>
      <c r="CA34" s="13" t="n">
        <v>1</v>
      </c>
      <c r="CB34" s="13" t="n">
        <v>1</v>
      </c>
      <c r="CC34" s="13" t="n">
        <v>1</v>
      </c>
      <c r="CD34" s="13" t="n">
        <v>1</v>
      </c>
      <c r="CE34" s="13" t="n">
        <v>1</v>
      </c>
      <c r="CF34" s="13" t="n">
        <v>1</v>
      </c>
      <c r="CM34" s="13" t="n">
        <v>2</v>
      </c>
      <c r="CN34" s="13" t="n">
        <v>0.7</v>
      </c>
      <c r="CO34" s="13" t="n">
        <v>0.7</v>
      </c>
      <c r="CP34" s="13" t="n">
        <v>0.7</v>
      </c>
      <c r="CQ34" s="13" t="n">
        <v>0.7</v>
      </c>
      <c r="CR34" s="13" t="n">
        <v>0.7</v>
      </c>
      <c r="CS34" s="13" t="n">
        <v>0.7</v>
      </c>
      <c r="CT34" s="13" t="n">
        <v>0.7</v>
      </c>
      <c r="CU34" s="13" t="n">
        <v>0.7</v>
      </c>
      <c r="CV34" s="13" t="n">
        <v>0.7</v>
      </c>
      <c r="CW34" s="13" t="n">
        <v>0.7</v>
      </c>
      <c r="CX34" s="13" t="n">
        <v>0.7</v>
      </c>
      <c r="CY34" s="13" t="n">
        <v>0.7</v>
      </c>
      <c r="CZ34" s="13" t="n">
        <v>0.7</v>
      </c>
      <c r="DA34" s="13" t="n">
        <v>0.7</v>
      </c>
      <c r="DB34" s="13" t="n">
        <v>0.7</v>
      </c>
      <c r="DI34" s="13" t="n">
        <v>2</v>
      </c>
      <c r="DJ34" s="13" t="n">
        <v>0.7</v>
      </c>
      <c r="DK34" s="13" t="n">
        <v>0.7</v>
      </c>
      <c r="DL34" s="13" t="n">
        <v>0.7</v>
      </c>
      <c r="DM34" s="13" t="n">
        <v>0.7</v>
      </c>
      <c r="DN34" s="13" t="n">
        <v>0.7</v>
      </c>
      <c r="DO34" s="13" t="n">
        <v>0.7</v>
      </c>
      <c r="DP34" s="13" t="n">
        <v>0.7</v>
      </c>
      <c r="DQ34" s="13" t="n">
        <v>0.7</v>
      </c>
      <c r="DR34" s="13" t="n">
        <v>0.7</v>
      </c>
      <c r="DS34" s="13" t="n">
        <v>0.7</v>
      </c>
      <c r="DT34" s="13" t="n">
        <v>0.7</v>
      </c>
      <c r="DU34" s="13" t="n">
        <v>0.7</v>
      </c>
      <c r="DV34" s="13" t="n">
        <v>0.7</v>
      </c>
      <c r="DW34" s="13" t="n">
        <v>0.7</v>
      </c>
      <c r="DX34" s="13" t="n">
        <v>0.7</v>
      </c>
      <c r="EE34" s="13" t="n">
        <v>2</v>
      </c>
      <c r="EF34" s="13" t="n">
        <v>0.7</v>
      </c>
      <c r="EG34" s="13" t="n">
        <v>0.7</v>
      </c>
      <c r="EH34" s="13" t="n">
        <v>0.7</v>
      </c>
      <c r="EI34" s="13" t="n">
        <v>0.7</v>
      </c>
      <c r="EJ34" s="13" t="n">
        <v>0.7</v>
      </c>
      <c r="EK34" s="13" t="n">
        <v>0.7</v>
      </c>
      <c r="EL34" s="13" t="n">
        <v>0.7</v>
      </c>
      <c r="EM34" s="13" t="n">
        <v>0.7</v>
      </c>
      <c r="EN34" s="13" t="n">
        <v>0.7</v>
      </c>
      <c r="EO34" s="13" t="n">
        <v>0.7</v>
      </c>
      <c r="EP34" s="13" t="n">
        <v>0.7</v>
      </c>
      <c r="EQ34" s="13" t="n">
        <v>0.7</v>
      </c>
      <c r="ER34" s="13" t="n">
        <v>0.7</v>
      </c>
      <c r="ES34" s="13" t="n">
        <v>0.7</v>
      </c>
      <c r="ET34" s="13" t="n">
        <v>0.7</v>
      </c>
      <c r="FA34" s="13" t="n">
        <v>2</v>
      </c>
      <c r="FB34" s="13" t="n">
        <v>0.4</v>
      </c>
      <c r="FC34" s="13" t="n">
        <v>0.4</v>
      </c>
      <c r="FD34" s="13" t="n">
        <v>0.4</v>
      </c>
      <c r="FE34" s="13" t="n">
        <v>0.4</v>
      </c>
      <c r="FF34" s="13" t="n">
        <v>0.4</v>
      </c>
      <c r="FG34" s="13" t="n">
        <v>0.4</v>
      </c>
      <c r="FH34" s="13" t="n">
        <v>0.4</v>
      </c>
      <c r="FI34" s="13" t="n">
        <v>0.4</v>
      </c>
      <c r="FJ34" s="13" t="n">
        <v>0.4</v>
      </c>
      <c r="FK34" s="13" t="n">
        <v>0.4</v>
      </c>
      <c r="FL34" s="13" t="n">
        <v>0.4</v>
      </c>
      <c r="FM34" s="13" t="n">
        <v>0.4</v>
      </c>
      <c r="FN34" s="13" t="n">
        <v>0.4</v>
      </c>
      <c r="FO34" s="13" t="n">
        <v>0.4</v>
      </c>
      <c r="FP34" s="13" t="n">
        <v>0.4</v>
      </c>
      <c r="FW34" s="13" t="n">
        <v>2</v>
      </c>
      <c r="FX34" s="13" t="n">
        <v>0.4</v>
      </c>
      <c r="FY34" s="13" t="n">
        <v>0.4</v>
      </c>
      <c r="FZ34" s="13" t="n">
        <v>0.4</v>
      </c>
      <c r="GA34" s="13" t="n">
        <v>0.4</v>
      </c>
      <c r="GB34" s="13" t="n">
        <v>0.4</v>
      </c>
      <c r="GC34" s="13" t="n">
        <v>0.4</v>
      </c>
      <c r="GD34" s="13" t="n">
        <v>0.4</v>
      </c>
      <c r="GE34" s="13" t="n">
        <v>0.4</v>
      </c>
      <c r="GF34" s="13" t="n">
        <v>0.4</v>
      </c>
      <c r="GG34" s="13" t="n">
        <v>0.4</v>
      </c>
      <c r="GH34" s="13" t="n">
        <v>0.4</v>
      </c>
      <c r="GI34" s="13" t="n">
        <v>0.4</v>
      </c>
      <c r="GJ34" s="13" t="n">
        <v>0.4</v>
      </c>
      <c r="GK34" s="13" t="n">
        <v>0.4</v>
      </c>
      <c r="GL34" s="13" t="n">
        <v>0.4</v>
      </c>
      <c r="GS34" s="13" t="n">
        <v>2</v>
      </c>
      <c r="GT34" s="13" t="n">
        <v>0.4</v>
      </c>
      <c r="GU34" s="13" t="n">
        <v>0.4</v>
      </c>
      <c r="GV34" s="13" t="n">
        <v>0.4</v>
      </c>
      <c r="GW34" s="13" t="n">
        <v>0.4</v>
      </c>
      <c r="GX34" s="13" t="n">
        <v>0.4</v>
      </c>
      <c r="GY34" s="13" t="n">
        <v>0.4</v>
      </c>
      <c r="GZ34" s="13" t="n">
        <v>0.4</v>
      </c>
      <c r="HA34" s="13" t="n">
        <v>0.4</v>
      </c>
      <c r="HB34" s="13" t="n">
        <v>0.4</v>
      </c>
      <c r="HC34" s="13" t="n">
        <v>0.4</v>
      </c>
      <c r="HD34" s="13" t="n">
        <v>0.4</v>
      </c>
      <c r="HE34" s="13" t="n">
        <v>0.4</v>
      </c>
      <c r="HF34" s="13" t="n">
        <v>0.4</v>
      </c>
      <c r="HG34" s="13" t="n">
        <v>0.4</v>
      </c>
      <c r="HH34" s="13" t="n">
        <v>0.4</v>
      </c>
    </row>
    <row r="35">
      <c r="B35" s="96" t="n"/>
      <c r="C35" s="13" t="n">
        <v>3</v>
      </c>
      <c r="D35" s="96">
        <f>$B$32</f>
        <v/>
      </c>
      <c r="E35" s="96">
        <f>$B$32</f>
        <v/>
      </c>
      <c r="F35" s="96">
        <f>$B$32</f>
        <v/>
      </c>
      <c r="G35" s="96">
        <f>$B$32</f>
        <v/>
      </c>
      <c r="H35" s="96">
        <f>$B$32</f>
        <v/>
      </c>
      <c r="I35" s="96">
        <f>$B$32</f>
        <v/>
      </c>
      <c r="J35" s="96">
        <f>$B$32</f>
        <v/>
      </c>
      <c r="K35" s="96">
        <f>$B$32</f>
        <v/>
      </c>
      <c r="L35" s="96">
        <f>$B$32</f>
        <v/>
      </c>
      <c r="M35" s="96">
        <f>$B$32</f>
        <v/>
      </c>
      <c r="N35" s="96">
        <f>$B$32</f>
        <v/>
      </c>
      <c r="O35" s="96">
        <f>$B$32</f>
        <v/>
      </c>
      <c r="P35" s="96">
        <f>$B$32</f>
        <v/>
      </c>
      <c r="Q35" s="96">
        <f>$B$32</f>
        <v/>
      </c>
      <c r="R35" s="96">
        <f>$B$32</f>
        <v/>
      </c>
      <c r="Y35" s="13" t="n">
        <v>3</v>
      </c>
      <c r="Z35" s="13" t="n">
        <v>1</v>
      </c>
      <c r="AA35" s="13" t="n">
        <v>1</v>
      </c>
      <c r="AB35" s="13" t="n">
        <v>1</v>
      </c>
      <c r="AC35" s="13" t="n">
        <v>1</v>
      </c>
      <c r="AD35" s="13" t="n">
        <v>1</v>
      </c>
      <c r="AE35" s="13" t="n">
        <v>1</v>
      </c>
      <c r="AF35" s="13" t="n">
        <v>1</v>
      </c>
      <c r="AG35" s="13" t="n">
        <v>1</v>
      </c>
      <c r="AH35" s="13" t="n">
        <v>1</v>
      </c>
      <c r="AI35" s="13" t="n">
        <v>1</v>
      </c>
      <c r="AJ35" s="13" t="n">
        <v>1</v>
      </c>
      <c r="AK35" s="13" t="n">
        <v>1</v>
      </c>
      <c r="AL35" s="13" t="n">
        <v>1</v>
      </c>
      <c r="AM35" s="13" t="n">
        <v>1</v>
      </c>
      <c r="AN35" s="13" t="n">
        <v>1</v>
      </c>
      <c r="AU35" s="13" t="n">
        <v>3</v>
      </c>
      <c r="AV35" s="13" t="n">
        <v>1</v>
      </c>
      <c r="AW35" s="13" t="n">
        <v>1</v>
      </c>
      <c r="AX35" s="13" t="n">
        <v>1</v>
      </c>
      <c r="AY35" s="13" t="n">
        <v>1</v>
      </c>
      <c r="AZ35" s="13" t="n">
        <v>1</v>
      </c>
      <c r="BA35" s="13" t="n">
        <v>1</v>
      </c>
      <c r="BB35" s="13" t="n">
        <v>1</v>
      </c>
      <c r="BC35" s="13" t="n">
        <v>1</v>
      </c>
      <c r="BD35" s="13" t="n">
        <v>1</v>
      </c>
      <c r="BE35" s="13" t="n">
        <v>1</v>
      </c>
      <c r="BF35" s="13" t="n">
        <v>1</v>
      </c>
      <c r="BG35" s="13" t="n">
        <v>1</v>
      </c>
      <c r="BH35" s="13" t="n">
        <v>1</v>
      </c>
      <c r="BI35" s="13" t="n">
        <v>1</v>
      </c>
      <c r="BJ35" s="13" t="n">
        <v>1</v>
      </c>
      <c r="BQ35" s="13" t="n">
        <v>3</v>
      </c>
      <c r="BR35" s="13" t="n">
        <v>1</v>
      </c>
      <c r="BS35" s="13" t="n">
        <v>1</v>
      </c>
      <c r="BT35" s="13" t="n">
        <v>1</v>
      </c>
      <c r="BU35" s="13" t="n">
        <v>1</v>
      </c>
      <c r="BV35" s="13" t="n">
        <v>1</v>
      </c>
      <c r="BW35" s="13" t="n">
        <v>1</v>
      </c>
      <c r="BX35" s="13" t="n">
        <v>1</v>
      </c>
      <c r="BY35" s="13" t="n">
        <v>1</v>
      </c>
      <c r="BZ35" s="13" t="n">
        <v>1</v>
      </c>
      <c r="CA35" s="13" t="n">
        <v>1</v>
      </c>
      <c r="CB35" s="13" t="n">
        <v>1</v>
      </c>
      <c r="CC35" s="13" t="n">
        <v>1</v>
      </c>
      <c r="CD35" s="13" t="n">
        <v>1</v>
      </c>
      <c r="CE35" s="13" t="n">
        <v>1</v>
      </c>
      <c r="CF35" s="13" t="n">
        <v>1</v>
      </c>
      <c r="CM35" s="13" t="n">
        <v>3</v>
      </c>
      <c r="CN35" s="13" t="n">
        <v>0.7</v>
      </c>
      <c r="CO35" s="13" t="n">
        <v>0.7</v>
      </c>
      <c r="CP35" s="13" t="n">
        <v>0.7</v>
      </c>
      <c r="CQ35" s="13" t="n">
        <v>0.7</v>
      </c>
      <c r="CR35" s="13" t="n">
        <v>0.7</v>
      </c>
      <c r="CS35" s="13" t="n">
        <v>0.7</v>
      </c>
      <c r="CT35" s="13" t="n">
        <v>0.7</v>
      </c>
      <c r="CU35" s="13" t="n">
        <v>0.7</v>
      </c>
      <c r="CV35" s="13" t="n">
        <v>0.7</v>
      </c>
      <c r="CW35" s="13" t="n">
        <v>0.7</v>
      </c>
      <c r="CX35" s="13" t="n">
        <v>0.7</v>
      </c>
      <c r="CY35" s="13" t="n">
        <v>0.7</v>
      </c>
      <c r="CZ35" s="13" t="n">
        <v>0.7</v>
      </c>
      <c r="DA35" s="13" t="n">
        <v>0.7</v>
      </c>
      <c r="DB35" s="13" t="n">
        <v>0.7</v>
      </c>
      <c r="DI35" s="13" t="n">
        <v>3</v>
      </c>
      <c r="DJ35" s="13" t="n">
        <v>0.7</v>
      </c>
      <c r="DK35" s="13" t="n">
        <v>0.7</v>
      </c>
      <c r="DL35" s="13" t="n">
        <v>0.7</v>
      </c>
      <c r="DM35" s="13" t="n">
        <v>0.7</v>
      </c>
      <c r="DN35" s="13" t="n">
        <v>0.7</v>
      </c>
      <c r="DO35" s="13" t="n">
        <v>0.7</v>
      </c>
      <c r="DP35" s="13" t="n">
        <v>0.7</v>
      </c>
      <c r="DQ35" s="13" t="n">
        <v>0.7</v>
      </c>
      <c r="DR35" s="13" t="n">
        <v>0.7</v>
      </c>
      <c r="DS35" s="13" t="n">
        <v>0.7</v>
      </c>
      <c r="DT35" s="13" t="n">
        <v>0.7</v>
      </c>
      <c r="DU35" s="13" t="n">
        <v>0.7</v>
      </c>
      <c r="DV35" s="13" t="n">
        <v>0.7</v>
      </c>
      <c r="DW35" s="13" t="n">
        <v>0.7</v>
      </c>
      <c r="DX35" s="13" t="n">
        <v>0.7</v>
      </c>
      <c r="EE35" s="13" t="n">
        <v>3</v>
      </c>
      <c r="EF35" s="13" t="n">
        <v>0.7</v>
      </c>
      <c r="EG35" s="13" t="n">
        <v>0.7</v>
      </c>
      <c r="EH35" s="13" t="n">
        <v>0.7</v>
      </c>
      <c r="EI35" s="13" t="n">
        <v>0.7</v>
      </c>
      <c r="EJ35" s="13" t="n">
        <v>0.7</v>
      </c>
      <c r="EK35" s="13" t="n">
        <v>0.7</v>
      </c>
      <c r="EL35" s="13" t="n">
        <v>0.7</v>
      </c>
      <c r="EM35" s="13" t="n">
        <v>0.7</v>
      </c>
      <c r="EN35" s="13" t="n">
        <v>0.7</v>
      </c>
      <c r="EO35" s="13" t="n">
        <v>0.7</v>
      </c>
      <c r="EP35" s="13" t="n">
        <v>0.7</v>
      </c>
      <c r="EQ35" s="13" t="n">
        <v>0.7</v>
      </c>
      <c r="ER35" s="13" t="n">
        <v>0.7</v>
      </c>
      <c r="ES35" s="13" t="n">
        <v>0.7</v>
      </c>
      <c r="ET35" s="13" t="n">
        <v>0.7</v>
      </c>
      <c r="FA35" s="13" t="n">
        <v>3</v>
      </c>
      <c r="FB35" s="13" t="n">
        <v>0.4</v>
      </c>
      <c r="FC35" s="13" t="n">
        <v>0.4</v>
      </c>
      <c r="FD35" s="13" t="n">
        <v>0.4</v>
      </c>
      <c r="FE35" s="13" t="n">
        <v>0.4</v>
      </c>
      <c r="FF35" s="13" t="n">
        <v>0.4</v>
      </c>
      <c r="FG35" s="13" t="n">
        <v>0.4</v>
      </c>
      <c r="FH35" s="13" t="n">
        <v>0.4</v>
      </c>
      <c r="FI35" s="13" t="n">
        <v>0.4</v>
      </c>
      <c r="FJ35" s="13" t="n">
        <v>0.4</v>
      </c>
      <c r="FK35" s="13" t="n">
        <v>0.4</v>
      </c>
      <c r="FL35" s="13" t="n">
        <v>0.4</v>
      </c>
      <c r="FM35" s="13" t="n">
        <v>0.4</v>
      </c>
      <c r="FN35" s="13" t="n">
        <v>0.4</v>
      </c>
      <c r="FO35" s="13" t="n">
        <v>0.4</v>
      </c>
      <c r="FP35" s="13" t="n">
        <v>0.4</v>
      </c>
      <c r="FW35" s="13" t="n">
        <v>3</v>
      </c>
      <c r="FX35" s="13" t="n">
        <v>0.4</v>
      </c>
      <c r="FY35" s="13" t="n">
        <v>0.4</v>
      </c>
      <c r="FZ35" s="13" t="n">
        <v>0.4</v>
      </c>
      <c r="GA35" s="13" t="n">
        <v>0.4</v>
      </c>
      <c r="GB35" s="13" t="n">
        <v>0.4</v>
      </c>
      <c r="GC35" s="13" t="n">
        <v>0.4</v>
      </c>
      <c r="GD35" s="13" t="n">
        <v>0.4</v>
      </c>
      <c r="GE35" s="13" t="n">
        <v>0.4</v>
      </c>
      <c r="GF35" s="13" t="n">
        <v>0.4</v>
      </c>
      <c r="GG35" s="13" t="n">
        <v>0.4</v>
      </c>
      <c r="GH35" s="13" t="n">
        <v>0.4</v>
      </c>
      <c r="GI35" s="13" t="n">
        <v>0.4</v>
      </c>
      <c r="GJ35" s="13" t="n">
        <v>0.4</v>
      </c>
      <c r="GK35" s="13" t="n">
        <v>0.4</v>
      </c>
      <c r="GL35" s="13" t="n">
        <v>0.4</v>
      </c>
      <c r="GS35" s="13" t="n">
        <v>3</v>
      </c>
      <c r="GT35" s="13" t="n">
        <v>0.4</v>
      </c>
      <c r="GU35" s="13" t="n">
        <v>0.4</v>
      </c>
      <c r="GV35" s="13" t="n">
        <v>0.4</v>
      </c>
      <c r="GW35" s="13" t="n">
        <v>0.4</v>
      </c>
      <c r="GX35" s="13" t="n">
        <v>0.4</v>
      </c>
      <c r="GY35" s="13" t="n">
        <v>0.4</v>
      </c>
      <c r="GZ35" s="13" t="n">
        <v>0.4</v>
      </c>
      <c r="HA35" s="13" t="n">
        <v>0.4</v>
      </c>
      <c r="HB35" s="13" t="n">
        <v>0.4</v>
      </c>
      <c r="HC35" s="13" t="n">
        <v>0.4</v>
      </c>
      <c r="HD35" s="13" t="n">
        <v>0.4</v>
      </c>
      <c r="HE35" s="13" t="n">
        <v>0.4</v>
      </c>
      <c r="HF35" s="13" t="n">
        <v>0.4</v>
      </c>
      <c r="HG35" s="13" t="n">
        <v>0.4</v>
      </c>
      <c r="HH35" s="13" t="n">
        <v>0.4</v>
      </c>
    </row>
    <row r="37" ht="16.2" customHeight="1">
      <c r="B37" s="9">
        <f>Data!D34</f>
        <v/>
      </c>
      <c r="C37" s="13" t="inlineStr">
        <is>
          <t>Variance coeff - z(S2nd)</t>
        </is>
      </c>
      <c r="D37" s="13" t="n">
        <v>1</v>
      </c>
      <c r="E37" s="13" t="n">
        <v>2</v>
      </c>
      <c r="F37" s="13" t="n">
        <v>3</v>
      </c>
      <c r="G37" s="13" t="n">
        <v>4</v>
      </c>
      <c r="H37" s="13" t="n">
        <v>5</v>
      </c>
      <c r="I37" s="13" t="n">
        <v>6</v>
      </c>
      <c r="J37" s="13" t="n">
        <v>7</v>
      </c>
      <c r="K37" s="13" t="n">
        <v>8</v>
      </c>
      <c r="L37" s="13" t="n">
        <v>9</v>
      </c>
      <c r="M37" s="13" t="n">
        <v>10</v>
      </c>
      <c r="N37" s="13" t="n">
        <v>11</v>
      </c>
      <c r="O37" s="13" t="n">
        <v>12</v>
      </c>
      <c r="P37" s="13" t="n">
        <v>13</v>
      </c>
      <c r="Q37" s="13" t="n">
        <v>14</v>
      </c>
      <c r="R37" s="13" t="n">
        <v>15</v>
      </c>
      <c r="Y37" s="13" t="inlineStr">
        <is>
          <t>Variance coeff - z(S2nd)</t>
        </is>
      </c>
      <c r="Z37" s="13" t="n">
        <v>1</v>
      </c>
      <c r="AA37" s="13" t="n">
        <v>2</v>
      </c>
      <c r="AB37" s="13" t="n">
        <v>3</v>
      </c>
      <c r="AC37" s="13" t="n">
        <v>4</v>
      </c>
      <c r="AD37" s="13" t="n">
        <v>5</v>
      </c>
      <c r="AE37" s="13" t="n">
        <v>6</v>
      </c>
      <c r="AF37" s="13" t="n">
        <v>7</v>
      </c>
      <c r="AG37" s="13" t="n">
        <v>8</v>
      </c>
      <c r="AH37" s="13" t="n">
        <v>9</v>
      </c>
      <c r="AI37" s="13" t="n">
        <v>10</v>
      </c>
      <c r="AJ37" s="13" t="n">
        <v>11</v>
      </c>
      <c r="AK37" s="13" t="n">
        <v>12</v>
      </c>
      <c r="AL37" s="13" t="n">
        <v>13</v>
      </c>
      <c r="AM37" s="13" t="n">
        <v>14</v>
      </c>
      <c r="AN37" s="13" t="n">
        <v>15</v>
      </c>
      <c r="AU37" s="13" t="inlineStr">
        <is>
          <t>Variance coeff - z(S2nd)</t>
        </is>
      </c>
      <c r="AV37" s="13" t="n">
        <v>1</v>
      </c>
      <c r="AW37" s="13" t="n">
        <v>2</v>
      </c>
      <c r="AX37" s="13" t="n">
        <v>3</v>
      </c>
      <c r="AY37" s="13" t="n">
        <v>4</v>
      </c>
      <c r="AZ37" s="13" t="n">
        <v>5</v>
      </c>
      <c r="BA37" s="13" t="n">
        <v>6</v>
      </c>
      <c r="BB37" s="13" t="n">
        <v>7</v>
      </c>
      <c r="BC37" s="13" t="n">
        <v>8</v>
      </c>
      <c r="BD37" s="13" t="n">
        <v>9</v>
      </c>
      <c r="BE37" s="13" t="n">
        <v>10</v>
      </c>
      <c r="BF37" s="13" t="n">
        <v>11</v>
      </c>
      <c r="BG37" s="13" t="n">
        <v>12</v>
      </c>
      <c r="BH37" s="13" t="n">
        <v>13</v>
      </c>
      <c r="BI37" s="13" t="n">
        <v>14</v>
      </c>
      <c r="BJ37" s="13" t="n">
        <v>15</v>
      </c>
      <c r="BQ37" s="13" t="inlineStr">
        <is>
          <t>Variance coeff - z(S2nd)</t>
        </is>
      </c>
      <c r="BR37" s="13" t="n">
        <v>1</v>
      </c>
      <c r="BS37" s="13" t="n">
        <v>2</v>
      </c>
      <c r="BT37" s="13" t="n">
        <v>3</v>
      </c>
      <c r="BU37" s="13" t="n">
        <v>4</v>
      </c>
      <c r="BV37" s="13" t="n">
        <v>5</v>
      </c>
      <c r="BW37" s="13" t="n">
        <v>6</v>
      </c>
      <c r="BX37" s="13" t="n">
        <v>7</v>
      </c>
      <c r="BY37" s="13" t="n">
        <v>8</v>
      </c>
      <c r="BZ37" s="13" t="n">
        <v>9</v>
      </c>
      <c r="CA37" s="13" t="n">
        <v>10</v>
      </c>
      <c r="CB37" s="13" t="n">
        <v>11</v>
      </c>
      <c r="CC37" s="13" t="n">
        <v>12</v>
      </c>
      <c r="CD37" s="13" t="n">
        <v>13</v>
      </c>
      <c r="CE37" s="13" t="n">
        <v>14</v>
      </c>
      <c r="CF37" s="13" t="n">
        <v>15</v>
      </c>
      <c r="CM37" s="13" t="inlineStr">
        <is>
          <t>Variance coeff - z(S2nd)</t>
        </is>
      </c>
      <c r="CN37" s="13" t="n">
        <v>1</v>
      </c>
      <c r="CO37" s="13" t="n">
        <v>2</v>
      </c>
      <c r="CP37" s="13" t="n">
        <v>3</v>
      </c>
      <c r="CQ37" s="13" t="n">
        <v>4</v>
      </c>
      <c r="CR37" s="13" t="n">
        <v>5</v>
      </c>
      <c r="CS37" s="13" t="n">
        <v>6</v>
      </c>
      <c r="CT37" s="13" t="n">
        <v>7</v>
      </c>
      <c r="CU37" s="13" t="n">
        <v>8</v>
      </c>
      <c r="CV37" s="13" t="n">
        <v>9</v>
      </c>
      <c r="CW37" s="13" t="n">
        <v>10</v>
      </c>
      <c r="CX37" s="13" t="n">
        <v>11</v>
      </c>
      <c r="CY37" s="13" t="n">
        <v>12</v>
      </c>
      <c r="CZ37" s="13" t="n">
        <v>13</v>
      </c>
      <c r="DA37" s="13" t="n">
        <v>14</v>
      </c>
      <c r="DB37" s="13" t="n">
        <v>15</v>
      </c>
      <c r="DI37" s="13" t="inlineStr">
        <is>
          <t>Variance coeff - z(S2nd)</t>
        </is>
      </c>
      <c r="DJ37" s="13" t="n">
        <v>1</v>
      </c>
      <c r="DK37" s="13" t="n">
        <v>2</v>
      </c>
      <c r="DL37" s="13" t="n">
        <v>3</v>
      </c>
      <c r="DM37" s="13" t="n">
        <v>4</v>
      </c>
      <c r="DN37" s="13" t="n">
        <v>5</v>
      </c>
      <c r="DO37" s="13" t="n">
        <v>6</v>
      </c>
      <c r="DP37" s="13" t="n">
        <v>7</v>
      </c>
      <c r="DQ37" s="13" t="n">
        <v>8</v>
      </c>
      <c r="DR37" s="13" t="n">
        <v>9</v>
      </c>
      <c r="DS37" s="13" t="n">
        <v>10</v>
      </c>
      <c r="DT37" s="13" t="n">
        <v>11</v>
      </c>
      <c r="DU37" s="13" t="n">
        <v>12</v>
      </c>
      <c r="DV37" s="13" t="n">
        <v>13</v>
      </c>
      <c r="DW37" s="13" t="n">
        <v>14</v>
      </c>
      <c r="DX37" s="13" t="n">
        <v>15</v>
      </c>
      <c r="EE37" s="13" t="inlineStr">
        <is>
          <t>Variance coeff - z(S2nd)</t>
        </is>
      </c>
      <c r="EF37" s="13" t="n">
        <v>1</v>
      </c>
      <c r="EG37" s="13" t="n">
        <v>2</v>
      </c>
      <c r="EH37" s="13" t="n">
        <v>3</v>
      </c>
      <c r="EI37" s="13" t="n">
        <v>4</v>
      </c>
      <c r="EJ37" s="13" t="n">
        <v>5</v>
      </c>
      <c r="EK37" s="13" t="n">
        <v>6</v>
      </c>
      <c r="EL37" s="13" t="n">
        <v>7</v>
      </c>
      <c r="EM37" s="13" t="n">
        <v>8</v>
      </c>
      <c r="EN37" s="13" t="n">
        <v>9</v>
      </c>
      <c r="EO37" s="13" t="n">
        <v>10</v>
      </c>
      <c r="EP37" s="13" t="n">
        <v>11</v>
      </c>
      <c r="EQ37" s="13" t="n">
        <v>12</v>
      </c>
      <c r="ER37" s="13" t="n">
        <v>13</v>
      </c>
      <c r="ES37" s="13" t="n">
        <v>14</v>
      </c>
      <c r="ET37" s="13" t="n">
        <v>15</v>
      </c>
      <c r="FA37" s="13" t="inlineStr">
        <is>
          <t>Variance coeff - z(S2nd)</t>
        </is>
      </c>
      <c r="FB37" s="13" t="n">
        <v>1</v>
      </c>
      <c r="FC37" s="13" t="n">
        <v>2</v>
      </c>
      <c r="FD37" s="13" t="n">
        <v>3</v>
      </c>
      <c r="FE37" s="13" t="n">
        <v>4</v>
      </c>
      <c r="FF37" s="13" t="n">
        <v>5</v>
      </c>
      <c r="FG37" s="13" t="n">
        <v>6</v>
      </c>
      <c r="FH37" s="13" t="n">
        <v>7</v>
      </c>
      <c r="FI37" s="13" t="n">
        <v>8</v>
      </c>
      <c r="FJ37" s="13" t="n">
        <v>9</v>
      </c>
      <c r="FK37" s="13" t="n">
        <v>10</v>
      </c>
      <c r="FL37" s="13" t="n">
        <v>11</v>
      </c>
      <c r="FM37" s="13" t="n">
        <v>12</v>
      </c>
      <c r="FN37" s="13" t="n">
        <v>13</v>
      </c>
      <c r="FO37" s="13" t="n">
        <v>14</v>
      </c>
      <c r="FP37" s="13" t="n">
        <v>15</v>
      </c>
      <c r="FW37" s="13" t="inlineStr">
        <is>
          <t>Variance coeff - z(S2nd)</t>
        </is>
      </c>
      <c r="FX37" s="13" t="n">
        <v>1</v>
      </c>
      <c r="FY37" s="13" t="n">
        <v>2</v>
      </c>
      <c r="FZ37" s="13" t="n">
        <v>3</v>
      </c>
      <c r="GA37" s="13" t="n">
        <v>4</v>
      </c>
      <c r="GB37" s="13" t="n">
        <v>5</v>
      </c>
      <c r="GC37" s="13" t="n">
        <v>6</v>
      </c>
      <c r="GD37" s="13" t="n">
        <v>7</v>
      </c>
      <c r="GE37" s="13" t="n">
        <v>8</v>
      </c>
      <c r="GF37" s="13" t="n">
        <v>9</v>
      </c>
      <c r="GG37" s="13" t="n">
        <v>10</v>
      </c>
      <c r="GH37" s="13" t="n">
        <v>11</v>
      </c>
      <c r="GI37" s="13" t="n">
        <v>12</v>
      </c>
      <c r="GJ37" s="13" t="n">
        <v>13</v>
      </c>
      <c r="GK37" s="13" t="n">
        <v>14</v>
      </c>
      <c r="GL37" s="13" t="n">
        <v>15</v>
      </c>
      <c r="GS37" s="13" t="inlineStr">
        <is>
          <t>Variance coeff - z(S2nd)</t>
        </is>
      </c>
      <c r="GT37" s="13" t="n">
        <v>1</v>
      </c>
      <c r="GU37" s="13" t="n">
        <v>2</v>
      </c>
      <c r="GV37" s="13" t="n">
        <v>3</v>
      </c>
      <c r="GW37" s="13" t="n">
        <v>4</v>
      </c>
      <c r="GX37" s="13" t="n">
        <v>5</v>
      </c>
      <c r="GY37" s="13" t="n">
        <v>6</v>
      </c>
      <c r="GZ37" s="13" t="n">
        <v>7</v>
      </c>
      <c r="HA37" s="13" t="n">
        <v>8</v>
      </c>
      <c r="HB37" s="13" t="n">
        <v>9</v>
      </c>
      <c r="HC37" s="13" t="n">
        <v>10</v>
      </c>
      <c r="HD37" s="13" t="n">
        <v>11</v>
      </c>
      <c r="HE37" s="13" t="n">
        <v>12</v>
      </c>
      <c r="HF37" s="13" t="n">
        <v>13</v>
      </c>
      <c r="HG37" s="13" t="n">
        <v>14</v>
      </c>
      <c r="HH37" s="13" t="n">
        <v>15</v>
      </c>
    </row>
    <row r="38">
      <c r="B38" s="97" t="n"/>
      <c r="C38" s="13" t="n">
        <v>1</v>
      </c>
      <c r="D38" s="9">
        <f>$B$37</f>
        <v/>
      </c>
      <c r="E38" s="9">
        <f>$B$37</f>
        <v/>
      </c>
      <c r="F38" s="9">
        <f>$B$37</f>
        <v/>
      </c>
      <c r="G38" s="9">
        <f>$B$37</f>
        <v/>
      </c>
      <c r="H38" s="9">
        <f>$B$37</f>
        <v/>
      </c>
      <c r="I38" s="9">
        <f>$B$37</f>
        <v/>
      </c>
      <c r="J38" s="9">
        <f>$B$37</f>
        <v/>
      </c>
      <c r="K38" s="9">
        <f>$B$37</f>
        <v/>
      </c>
      <c r="L38" s="9">
        <f>$B$37</f>
        <v/>
      </c>
      <c r="M38" s="9">
        <f>$B$37</f>
        <v/>
      </c>
      <c r="N38" s="9">
        <f>$B$37</f>
        <v/>
      </c>
      <c r="O38" s="9">
        <f>$B$37</f>
        <v/>
      </c>
      <c r="P38" s="9">
        <f>$B$37</f>
        <v/>
      </c>
      <c r="Q38" s="9">
        <f>$B$37</f>
        <v/>
      </c>
      <c r="R38" s="9">
        <f>$B$37</f>
        <v/>
      </c>
      <c r="V38" s="14" t="n"/>
      <c r="W38" s="100" t="n"/>
      <c r="X38" s="100" t="n"/>
      <c r="Y38" s="100" t="n">
        <v>1</v>
      </c>
      <c r="Z38" s="100" t="n">
        <v>1.8</v>
      </c>
      <c r="AA38" s="100" t="n">
        <v>1.8</v>
      </c>
      <c r="AB38" s="100" t="n">
        <v>1.8</v>
      </c>
      <c r="AC38" s="100" t="n">
        <v>1.8</v>
      </c>
      <c r="AD38" s="100" t="n">
        <v>1.8</v>
      </c>
      <c r="AE38" s="100" t="n">
        <v>1.8</v>
      </c>
      <c r="AF38" s="100" t="n">
        <v>1.8</v>
      </c>
      <c r="AG38" s="100" t="n">
        <v>1.8</v>
      </c>
      <c r="AH38" s="100" t="n">
        <v>1.8</v>
      </c>
      <c r="AI38" s="100" t="n">
        <v>1.8</v>
      </c>
      <c r="AJ38" s="100" t="n">
        <v>1.8</v>
      </c>
      <c r="AK38" s="100" t="n">
        <v>1.8</v>
      </c>
      <c r="AL38" s="13" t="n">
        <v>1.8</v>
      </c>
      <c r="AM38" s="13" t="n">
        <v>1.8</v>
      </c>
      <c r="AN38" s="13" t="n">
        <v>1.8</v>
      </c>
      <c r="AU38" s="13" t="n">
        <v>1</v>
      </c>
      <c r="AV38" s="13" t="n">
        <v>2.001</v>
      </c>
      <c r="AW38" s="13" t="n">
        <v>2.001</v>
      </c>
      <c r="AX38" s="13" t="n">
        <v>2.001</v>
      </c>
      <c r="AY38" s="13" t="n">
        <v>2.001</v>
      </c>
      <c r="AZ38" s="13" t="n">
        <v>2.001</v>
      </c>
      <c r="BA38" s="13" t="n">
        <v>2.001</v>
      </c>
      <c r="BB38" s="13" t="n">
        <v>2.001</v>
      </c>
      <c r="BC38" s="13" t="n">
        <v>2.001</v>
      </c>
      <c r="BD38" s="13" t="n">
        <v>2.001</v>
      </c>
      <c r="BE38" s="13" t="n">
        <v>2.001</v>
      </c>
      <c r="BF38" s="13" t="n">
        <v>2.001</v>
      </c>
      <c r="BG38" s="13" t="n">
        <v>2.001</v>
      </c>
      <c r="BH38" s="13" t="n">
        <v>2.001</v>
      </c>
      <c r="BI38" s="13" t="n">
        <v>2.001</v>
      </c>
      <c r="BJ38" s="13" t="n">
        <v>2.001</v>
      </c>
      <c r="BQ38" s="13" t="n">
        <v>1</v>
      </c>
      <c r="BR38" s="13" t="n">
        <v>3</v>
      </c>
      <c r="BS38" s="13" t="n">
        <v>3</v>
      </c>
      <c r="BT38" s="13" t="n">
        <v>3</v>
      </c>
      <c r="BU38" s="13" t="n">
        <v>3</v>
      </c>
      <c r="BV38" s="13" t="n">
        <v>3</v>
      </c>
      <c r="BW38" s="13" t="n">
        <v>3</v>
      </c>
      <c r="BX38" s="13" t="n">
        <v>3</v>
      </c>
      <c r="BY38" s="13" t="n">
        <v>3</v>
      </c>
      <c r="BZ38" s="13" t="n">
        <v>3</v>
      </c>
      <c r="CA38" s="13" t="n">
        <v>3</v>
      </c>
      <c r="CB38" s="13" t="n">
        <v>3</v>
      </c>
      <c r="CC38" s="13" t="n">
        <v>3</v>
      </c>
      <c r="CD38" s="13" t="n">
        <v>3</v>
      </c>
      <c r="CE38" s="13" t="n">
        <v>3</v>
      </c>
      <c r="CF38" s="13" t="n">
        <v>3</v>
      </c>
      <c r="CM38" s="13" t="n">
        <v>1</v>
      </c>
      <c r="CN38" s="13" t="n">
        <v>1.8</v>
      </c>
      <c r="CO38" s="13" t="n">
        <v>1.8</v>
      </c>
      <c r="CP38" s="13" t="n">
        <v>1.8</v>
      </c>
      <c r="CQ38" s="13" t="n">
        <v>1.8</v>
      </c>
      <c r="CR38" s="13" t="n">
        <v>1.8</v>
      </c>
      <c r="CS38" s="13" t="n">
        <v>1.8</v>
      </c>
      <c r="CT38" s="13" t="n">
        <v>1.8</v>
      </c>
      <c r="CU38" s="13" t="n">
        <v>1.8</v>
      </c>
      <c r="CV38" s="13" t="n">
        <v>1.8</v>
      </c>
      <c r="CW38" s="13" t="n">
        <v>1.8</v>
      </c>
      <c r="CX38" s="13" t="n">
        <v>1.8</v>
      </c>
      <c r="CY38" s="13" t="n">
        <v>1.8</v>
      </c>
      <c r="CZ38" s="13" t="n">
        <v>1.8</v>
      </c>
      <c r="DA38" s="13" t="n">
        <v>1.8</v>
      </c>
      <c r="DB38" s="13" t="n">
        <v>1.8</v>
      </c>
      <c r="DI38" s="13" t="n">
        <v>1</v>
      </c>
      <c r="DJ38" s="13" t="n">
        <v>2.001</v>
      </c>
      <c r="DK38" s="13" t="n">
        <v>2.001</v>
      </c>
      <c r="DL38" s="13" t="n">
        <v>2.001</v>
      </c>
      <c r="DM38" s="13" t="n">
        <v>2.001</v>
      </c>
      <c r="DN38" s="13" t="n">
        <v>2.001</v>
      </c>
      <c r="DO38" s="13" t="n">
        <v>2.001</v>
      </c>
      <c r="DP38" s="13" t="n">
        <v>2.001</v>
      </c>
      <c r="DQ38" s="13" t="n">
        <v>2.001</v>
      </c>
      <c r="DR38" s="13" t="n">
        <v>2.001</v>
      </c>
      <c r="DS38" s="13" t="n">
        <v>2.001</v>
      </c>
      <c r="DT38" s="13" t="n">
        <v>2.001</v>
      </c>
      <c r="DU38" s="13" t="n">
        <v>2.001</v>
      </c>
      <c r="DV38" s="13" t="n">
        <v>2.001</v>
      </c>
      <c r="DW38" s="13" t="n">
        <v>2.001</v>
      </c>
      <c r="DX38" s="13" t="n">
        <v>2.001</v>
      </c>
      <c r="EE38" s="13" t="n">
        <v>1</v>
      </c>
      <c r="EF38" s="13" t="n">
        <v>3</v>
      </c>
      <c r="EG38" s="13" t="n">
        <v>3</v>
      </c>
      <c r="EH38" s="13" t="n">
        <v>3</v>
      </c>
      <c r="EI38" s="13" t="n">
        <v>3</v>
      </c>
      <c r="EJ38" s="13" t="n">
        <v>3</v>
      </c>
      <c r="EK38" s="13" t="n">
        <v>3</v>
      </c>
      <c r="EL38" s="13" t="n">
        <v>3</v>
      </c>
      <c r="EM38" s="13" t="n">
        <v>3</v>
      </c>
      <c r="EN38" s="13" t="n">
        <v>3</v>
      </c>
      <c r="EO38" s="13" t="n">
        <v>3</v>
      </c>
      <c r="EP38" s="13" t="n">
        <v>3</v>
      </c>
      <c r="EQ38" s="13" t="n">
        <v>3</v>
      </c>
      <c r="ER38" s="13" t="n">
        <v>3</v>
      </c>
      <c r="ES38" s="13" t="n">
        <v>3</v>
      </c>
      <c r="ET38" s="13" t="n">
        <v>3</v>
      </c>
      <c r="FA38" s="13" t="n">
        <v>1</v>
      </c>
      <c r="FB38" s="13" t="n">
        <v>1.8</v>
      </c>
      <c r="FC38" s="13" t="n">
        <v>1.8</v>
      </c>
      <c r="FD38" s="13" t="n">
        <v>1.8</v>
      </c>
      <c r="FE38" s="13" t="n">
        <v>1.8</v>
      </c>
      <c r="FF38" s="13" t="n">
        <v>1.8</v>
      </c>
      <c r="FG38" s="13" t="n">
        <v>1.8</v>
      </c>
      <c r="FH38" s="13" t="n">
        <v>1.8</v>
      </c>
      <c r="FI38" s="13" t="n">
        <v>1.8</v>
      </c>
      <c r="FJ38" s="13" t="n">
        <v>1.8</v>
      </c>
      <c r="FK38" s="13" t="n">
        <v>1.8</v>
      </c>
      <c r="FL38" s="13" t="n">
        <v>1.8</v>
      </c>
      <c r="FM38" s="13" t="n">
        <v>1.8</v>
      </c>
      <c r="FN38" s="13" t="n">
        <v>1.8</v>
      </c>
      <c r="FO38" s="13" t="n">
        <v>1.8</v>
      </c>
      <c r="FP38" s="13" t="n">
        <v>1.8</v>
      </c>
      <c r="FW38" s="13" t="n">
        <v>1</v>
      </c>
      <c r="FX38" s="13" t="n">
        <v>2.001</v>
      </c>
      <c r="FY38" s="13" t="n">
        <v>2.001</v>
      </c>
      <c r="FZ38" s="13" t="n">
        <v>2.001</v>
      </c>
      <c r="GA38" s="13" t="n">
        <v>2.001</v>
      </c>
      <c r="GB38" s="13" t="n">
        <v>2.001</v>
      </c>
      <c r="GC38" s="13" t="n">
        <v>2.001</v>
      </c>
      <c r="GD38" s="13" t="n">
        <v>2.001</v>
      </c>
      <c r="GE38" s="13" t="n">
        <v>2.001</v>
      </c>
      <c r="GF38" s="13" t="n">
        <v>2.001</v>
      </c>
      <c r="GG38" s="13" t="n">
        <v>2.001</v>
      </c>
      <c r="GH38" s="13" t="n">
        <v>2.001</v>
      </c>
      <c r="GI38" s="13" t="n">
        <v>2.001</v>
      </c>
      <c r="GJ38" s="13" t="n">
        <v>2.001</v>
      </c>
      <c r="GK38" s="13" t="n">
        <v>2.001</v>
      </c>
      <c r="GL38" s="13" t="n">
        <v>2.001</v>
      </c>
      <c r="GS38" s="13" t="n">
        <v>1</v>
      </c>
      <c r="GT38" s="13" t="n">
        <v>3</v>
      </c>
      <c r="GU38" s="13" t="n">
        <v>3</v>
      </c>
      <c r="GV38" s="13" t="n">
        <v>3</v>
      </c>
      <c r="GW38" s="13" t="n">
        <v>3</v>
      </c>
      <c r="GX38" s="13" t="n">
        <v>3</v>
      </c>
      <c r="GY38" s="13" t="n">
        <v>3</v>
      </c>
      <c r="GZ38" s="13" t="n">
        <v>3</v>
      </c>
      <c r="HA38" s="13" t="n">
        <v>3</v>
      </c>
      <c r="HB38" s="13" t="n">
        <v>3</v>
      </c>
      <c r="HC38" s="13" t="n">
        <v>3</v>
      </c>
      <c r="HD38" s="13" t="n">
        <v>3</v>
      </c>
      <c r="HE38" s="13" t="n">
        <v>3</v>
      </c>
      <c r="HF38" s="13" t="n">
        <v>3</v>
      </c>
      <c r="HG38" s="13" t="n">
        <v>3</v>
      </c>
      <c r="HH38" s="13" t="n">
        <v>3</v>
      </c>
    </row>
    <row r="39">
      <c r="B39" s="97" t="n"/>
      <c r="C39" s="13" t="n">
        <v>2</v>
      </c>
      <c r="D39" s="9">
        <f>$B$37</f>
        <v/>
      </c>
      <c r="E39" s="9">
        <f>$B$37</f>
        <v/>
      </c>
      <c r="F39" s="9">
        <f>$B$37</f>
        <v/>
      </c>
      <c r="G39" s="9">
        <f>$B$37</f>
        <v/>
      </c>
      <c r="H39" s="9">
        <f>$B$37</f>
        <v/>
      </c>
      <c r="I39" s="9">
        <f>$B$37</f>
        <v/>
      </c>
      <c r="J39" s="9">
        <f>$B$37</f>
        <v/>
      </c>
      <c r="K39" s="9">
        <f>$B$37</f>
        <v/>
      </c>
      <c r="L39" s="9">
        <f>$B$37</f>
        <v/>
      </c>
      <c r="M39" s="9">
        <f>$B$37</f>
        <v/>
      </c>
      <c r="N39" s="9">
        <f>$B$37</f>
        <v/>
      </c>
      <c r="O39" s="9">
        <f>$B$37</f>
        <v/>
      </c>
      <c r="P39" s="9">
        <f>$B$37</f>
        <v/>
      </c>
      <c r="Q39" s="9">
        <f>$B$37</f>
        <v/>
      </c>
      <c r="R39" s="9">
        <f>$B$37</f>
        <v/>
      </c>
      <c r="W39" s="100" t="n"/>
      <c r="X39" s="100" t="n"/>
      <c r="Y39" s="100" t="n">
        <v>2</v>
      </c>
      <c r="Z39" s="100" t="n">
        <v>1.8</v>
      </c>
      <c r="AA39" s="100" t="n">
        <v>1.8</v>
      </c>
      <c r="AB39" s="100" t="n">
        <v>1.8</v>
      </c>
      <c r="AC39" s="100" t="n">
        <v>1.8</v>
      </c>
      <c r="AD39" s="100" t="n">
        <v>1.8</v>
      </c>
      <c r="AE39" s="100" t="n">
        <v>1.8</v>
      </c>
      <c r="AF39" s="100" t="n">
        <v>1.8</v>
      </c>
      <c r="AG39" s="100" t="n">
        <v>1.8</v>
      </c>
      <c r="AH39" s="100" t="n">
        <v>1.8</v>
      </c>
      <c r="AI39" s="100" t="n">
        <v>1.8</v>
      </c>
      <c r="AJ39" s="100" t="n">
        <v>1.8</v>
      </c>
      <c r="AK39" s="100" t="n">
        <v>1.8</v>
      </c>
      <c r="AL39" s="13" t="n">
        <v>1.8</v>
      </c>
      <c r="AM39" s="13" t="n">
        <v>1.8</v>
      </c>
      <c r="AN39" s="13" t="n">
        <v>1.8</v>
      </c>
      <c r="AU39" s="13" t="n">
        <v>2</v>
      </c>
      <c r="AV39" s="13" t="n">
        <v>2.001</v>
      </c>
      <c r="AW39" s="13" t="n">
        <v>2.001</v>
      </c>
      <c r="AX39" s="13" t="n">
        <v>2.001</v>
      </c>
      <c r="AY39" s="13" t="n">
        <v>2.001</v>
      </c>
      <c r="AZ39" s="13" t="n">
        <v>2.001</v>
      </c>
      <c r="BA39" s="13" t="n">
        <v>2.001</v>
      </c>
      <c r="BB39" s="13" t="n">
        <v>2.001</v>
      </c>
      <c r="BC39" s="13" t="n">
        <v>2.001</v>
      </c>
      <c r="BD39" s="13" t="n">
        <v>2.001</v>
      </c>
      <c r="BE39" s="13" t="n">
        <v>2.001</v>
      </c>
      <c r="BF39" s="13" t="n">
        <v>2.001</v>
      </c>
      <c r="BG39" s="13" t="n">
        <v>2.001</v>
      </c>
      <c r="BH39" s="13" t="n">
        <v>2.001</v>
      </c>
      <c r="BI39" s="13" t="n">
        <v>2.001</v>
      </c>
      <c r="BJ39" s="13" t="n">
        <v>2.001</v>
      </c>
      <c r="BQ39" s="13" t="n">
        <v>2</v>
      </c>
      <c r="BR39" s="13" t="n">
        <v>3</v>
      </c>
      <c r="BS39" s="13" t="n">
        <v>3</v>
      </c>
      <c r="BT39" s="13" t="n">
        <v>3</v>
      </c>
      <c r="BU39" s="13" t="n">
        <v>3</v>
      </c>
      <c r="BV39" s="13" t="n">
        <v>3</v>
      </c>
      <c r="BW39" s="13" t="n">
        <v>3</v>
      </c>
      <c r="BX39" s="13" t="n">
        <v>3</v>
      </c>
      <c r="BY39" s="13" t="n">
        <v>3</v>
      </c>
      <c r="BZ39" s="13" t="n">
        <v>3</v>
      </c>
      <c r="CA39" s="13" t="n">
        <v>3</v>
      </c>
      <c r="CB39" s="13" t="n">
        <v>3</v>
      </c>
      <c r="CC39" s="13" t="n">
        <v>3</v>
      </c>
      <c r="CD39" s="13" t="n">
        <v>3</v>
      </c>
      <c r="CE39" s="13" t="n">
        <v>3</v>
      </c>
      <c r="CF39" s="13" t="n">
        <v>3</v>
      </c>
      <c r="CM39" s="13" t="n">
        <v>2</v>
      </c>
      <c r="CN39" s="13" t="n">
        <v>1.8</v>
      </c>
      <c r="CO39" s="13" t="n">
        <v>1.8</v>
      </c>
      <c r="CP39" s="13" t="n">
        <v>1.8</v>
      </c>
      <c r="CQ39" s="13" t="n">
        <v>1.8</v>
      </c>
      <c r="CR39" s="13" t="n">
        <v>1.8</v>
      </c>
      <c r="CS39" s="13" t="n">
        <v>1.8</v>
      </c>
      <c r="CT39" s="13" t="n">
        <v>1.8</v>
      </c>
      <c r="CU39" s="13" t="n">
        <v>1.8</v>
      </c>
      <c r="CV39" s="13" t="n">
        <v>1.8</v>
      </c>
      <c r="CW39" s="13" t="n">
        <v>1.8</v>
      </c>
      <c r="CX39" s="13" t="n">
        <v>1.8</v>
      </c>
      <c r="CY39" s="13" t="n">
        <v>1.8</v>
      </c>
      <c r="CZ39" s="13" t="n">
        <v>1.8</v>
      </c>
      <c r="DA39" s="13" t="n">
        <v>1.8</v>
      </c>
      <c r="DB39" s="13" t="n">
        <v>1.8</v>
      </c>
      <c r="DI39" s="13" t="n">
        <v>2</v>
      </c>
      <c r="DJ39" s="13" t="n">
        <v>2.001</v>
      </c>
      <c r="DK39" s="13" t="n">
        <v>2.001</v>
      </c>
      <c r="DL39" s="13" t="n">
        <v>2.001</v>
      </c>
      <c r="DM39" s="13" t="n">
        <v>2.001</v>
      </c>
      <c r="DN39" s="13" t="n">
        <v>2.001</v>
      </c>
      <c r="DO39" s="13" t="n">
        <v>2.001</v>
      </c>
      <c r="DP39" s="13" t="n">
        <v>2.001</v>
      </c>
      <c r="DQ39" s="13" t="n">
        <v>2.001</v>
      </c>
      <c r="DR39" s="13" t="n">
        <v>2.001</v>
      </c>
      <c r="DS39" s="13" t="n">
        <v>2.001</v>
      </c>
      <c r="DT39" s="13" t="n">
        <v>2.001</v>
      </c>
      <c r="DU39" s="13" t="n">
        <v>2.001</v>
      </c>
      <c r="DV39" s="13" t="n">
        <v>2.001</v>
      </c>
      <c r="DW39" s="13" t="n">
        <v>2.001</v>
      </c>
      <c r="DX39" s="13" t="n">
        <v>2.001</v>
      </c>
      <c r="EE39" s="13" t="n">
        <v>2</v>
      </c>
      <c r="EF39" s="13" t="n">
        <v>3</v>
      </c>
      <c r="EG39" s="13" t="n">
        <v>3</v>
      </c>
      <c r="EH39" s="13" t="n">
        <v>3</v>
      </c>
      <c r="EI39" s="13" t="n">
        <v>3</v>
      </c>
      <c r="EJ39" s="13" t="n">
        <v>3</v>
      </c>
      <c r="EK39" s="13" t="n">
        <v>3</v>
      </c>
      <c r="EL39" s="13" t="n">
        <v>3</v>
      </c>
      <c r="EM39" s="13" t="n">
        <v>3</v>
      </c>
      <c r="EN39" s="13" t="n">
        <v>3</v>
      </c>
      <c r="EO39" s="13" t="n">
        <v>3</v>
      </c>
      <c r="EP39" s="13" t="n">
        <v>3</v>
      </c>
      <c r="EQ39" s="13" t="n">
        <v>3</v>
      </c>
      <c r="ER39" s="13" t="n">
        <v>3</v>
      </c>
      <c r="ES39" s="13" t="n">
        <v>3</v>
      </c>
      <c r="ET39" s="13" t="n">
        <v>3</v>
      </c>
      <c r="FA39" s="13" t="n">
        <v>2</v>
      </c>
      <c r="FB39" s="13" t="n">
        <v>1.8</v>
      </c>
      <c r="FC39" s="13" t="n">
        <v>1.8</v>
      </c>
      <c r="FD39" s="13" t="n">
        <v>1.8</v>
      </c>
      <c r="FE39" s="13" t="n">
        <v>1.8</v>
      </c>
      <c r="FF39" s="13" t="n">
        <v>1.8</v>
      </c>
      <c r="FG39" s="13" t="n">
        <v>1.8</v>
      </c>
      <c r="FH39" s="13" t="n">
        <v>1.8</v>
      </c>
      <c r="FI39" s="13" t="n">
        <v>1.8</v>
      </c>
      <c r="FJ39" s="13" t="n">
        <v>1.8</v>
      </c>
      <c r="FK39" s="13" t="n">
        <v>1.8</v>
      </c>
      <c r="FL39" s="13" t="n">
        <v>1.8</v>
      </c>
      <c r="FM39" s="13" t="n">
        <v>1.8</v>
      </c>
      <c r="FN39" s="13" t="n">
        <v>1.8</v>
      </c>
      <c r="FO39" s="13" t="n">
        <v>1.8</v>
      </c>
      <c r="FP39" s="13" t="n">
        <v>1.8</v>
      </c>
      <c r="FW39" s="13" t="n">
        <v>2</v>
      </c>
      <c r="FX39" s="13" t="n">
        <v>2.001</v>
      </c>
      <c r="FY39" s="13" t="n">
        <v>2.001</v>
      </c>
      <c r="FZ39" s="13" t="n">
        <v>2.001</v>
      </c>
      <c r="GA39" s="13" t="n">
        <v>2.001</v>
      </c>
      <c r="GB39" s="13" t="n">
        <v>2.001</v>
      </c>
      <c r="GC39" s="13" t="n">
        <v>2.001</v>
      </c>
      <c r="GD39" s="13" t="n">
        <v>2.001</v>
      </c>
      <c r="GE39" s="13" t="n">
        <v>2.001</v>
      </c>
      <c r="GF39" s="13" t="n">
        <v>2.001</v>
      </c>
      <c r="GG39" s="13" t="n">
        <v>2.001</v>
      </c>
      <c r="GH39" s="13" t="n">
        <v>2.001</v>
      </c>
      <c r="GI39" s="13" t="n">
        <v>2.001</v>
      </c>
      <c r="GJ39" s="13" t="n">
        <v>2.001</v>
      </c>
      <c r="GK39" s="13" t="n">
        <v>2.001</v>
      </c>
      <c r="GL39" s="13" t="n">
        <v>2.001</v>
      </c>
      <c r="GS39" s="13" t="n">
        <v>2</v>
      </c>
      <c r="GT39" s="13" t="n">
        <v>3</v>
      </c>
      <c r="GU39" s="13" t="n">
        <v>3</v>
      </c>
      <c r="GV39" s="13" t="n">
        <v>3</v>
      </c>
      <c r="GW39" s="13" t="n">
        <v>3</v>
      </c>
      <c r="GX39" s="13" t="n">
        <v>3</v>
      </c>
      <c r="GY39" s="13" t="n">
        <v>3</v>
      </c>
      <c r="GZ39" s="13" t="n">
        <v>3</v>
      </c>
      <c r="HA39" s="13" t="n">
        <v>3</v>
      </c>
      <c r="HB39" s="13" t="n">
        <v>3</v>
      </c>
      <c r="HC39" s="13" t="n">
        <v>3</v>
      </c>
      <c r="HD39" s="13" t="n">
        <v>3</v>
      </c>
      <c r="HE39" s="13" t="n">
        <v>3</v>
      </c>
      <c r="HF39" s="13" t="n">
        <v>3</v>
      </c>
      <c r="HG39" s="13" t="n">
        <v>3</v>
      </c>
      <c r="HH39" s="13" t="n">
        <v>3</v>
      </c>
    </row>
    <row r="40">
      <c r="B40" s="97" t="n"/>
      <c r="C40" s="13" t="n">
        <v>3</v>
      </c>
      <c r="D40" s="9">
        <f>$B$37</f>
        <v/>
      </c>
      <c r="E40" s="9">
        <f>$B$37</f>
        <v/>
      </c>
      <c r="F40" s="9">
        <f>$B$37</f>
        <v/>
      </c>
      <c r="G40" s="9">
        <f>$B$37</f>
        <v/>
      </c>
      <c r="H40" s="9">
        <f>$B$37</f>
        <v/>
      </c>
      <c r="I40" s="9">
        <f>$B$37</f>
        <v/>
      </c>
      <c r="J40" s="9">
        <f>$B$37</f>
        <v/>
      </c>
      <c r="K40" s="9">
        <f>$B$37</f>
        <v/>
      </c>
      <c r="L40" s="9">
        <f>$B$37</f>
        <v/>
      </c>
      <c r="M40" s="9">
        <f>$B$37</f>
        <v/>
      </c>
      <c r="N40" s="9">
        <f>$B$37</f>
        <v/>
      </c>
      <c r="O40" s="9">
        <f>$B$37</f>
        <v/>
      </c>
      <c r="P40" s="9">
        <f>$B$37</f>
        <v/>
      </c>
      <c r="Q40" s="9">
        <f>$B$37</f>
        <v/>
      </c>
      <c r="R40" s="9">
        <f>$B$37</f>
        <v/>
      </c>
      <c r="W40" s="100" t="n"/>
      <c r="X40" s="100" t="n"/>
      <c r="Y40" s="100" t="n">
        <v>3</v>
      </c>
      <c r="Z40" s="100" t="n">
        <v>1.8</v>
      </c>
      <c r="AA40" s="100" t="n">
        <v>1.8</v>
      </c>
      <c r="AB40" s="100" t="n">
        <v>1.8</v>
      </c>
      <c r="AC40" s="100" t="n">
        <v>1.8</v>
      </c>
      <c r="AD40" s="100" t="n">
        <v>1.8</v>
      </c>
      <c r="AE40" s="100" t="n">
        <v>1.8</v>
      </c>
      <c r="AF40" s="100" t="n">
        <v>1.8</v>
      </c>
      <c r="AG40" s="100" t="n">
        <v>1.8</v>
      </c>
      <c r="AH40" s="100" t="n">
        <v>1.8</v>
      </c>
      <c r="AI40" s="100" t="n">
        <v>1.8</v>
      </c>
      <c r="AJ40" s="100" t="n">
        <v>1.8</v>
      </c>
      <c r="AK40" s="100" t="n">
        <v>1.8</v>
      </c>
      <c r="AL40" s="13" t="n">
        <v>1.8</v>
      </c>
      <c r="AM40" s="13" t="n">
        <v>1.8</v>
      </c>
      <c r="AN40" s="13" t="n">
        <v>1.8</v>
      </c>
      <c r="AU40" s="13" t="n">
        <v>3</v>
      </c>
      <c r="AV40" s="13" t="n">
        <v>2.001</v>
      </c>
      <c r="AW40" s="13" t="n">
        <v>2.001</v>
      </c>
      <c r="AX40" s="13" t="n">
        <v>2.001</v>
      </c>
      <c r="AY40" s="13" t="n">
        <v>2.001</v>
      </c>
      <c r="AZ40" s="13" t="n">
        <v>2.001</v>
      </c>
      <c r="BA40" s="13" t="n">
        <v>2.001</v>
      </c>
      <c r="BB40" s="13" t="n">
        <v>2.001</v>
      </c>
      <c r="BC40" s="13" t="n">
        <v>2.001</v>
      </c>
      <c r="BD40" s="13" t="n">
        <v>2.001</v>
      </c>
      <c r="BE40" s="13" t="n">
        <v>2.001</v>
      </c>
      <c r="BF40" s="13" t="n">
        <v>2.001</v>
      </c>
      <c r="BG40" s="13" t="n">
        <v>2.001</v>
      </c>
      <c r="BH40" s="13" t="n">
        <v>2.001</v>
      </c>
      <c r="BI40" s="13" t="n">
        <v>2.001</v>
      </c>
      <c r="BJ40" s="13" t="n">
        <v>2.001</v>
      </c>
      <c r="BQ40" s="13" t="n">
        <v>3</v>
      </c>
      <c r="BR40" s="13" t="n">
        <v>3</v>
      </c>
      <c r="BS40" s="13" t="n">
        <v>3</v>
      </c>
      <c r="BT40" s="13" t="n">
        <v>3</v>
      </c>
      <c r="BU40" s="13" t="n">
        <v>3</v>
      </c>
      <c r="BV40" s="13" t="n">
        <v>3</v>
      </c>
      <c r="BW40" s="13" t="n">
        <v>3</v>
      </c>
      <c r="BX40" s="13" t="n">
        <v>3</v>
      </c>
      <c r="BY40" s="13" t="n">
        <v>3</v>
      </c>
      <c r="BZ40" s="13" t="n">
        <v>3</v>
      </c>
      <c r="CA40" s="13" t="n">
        <v>3</v>
      </c>
      <c r="CB40" s="13" t="n">
        <v>3</v>
      </c>
      <c r="CC40" s="13" t="n">
        <v>3</v>
      </c>
      <c r="CD40" s="13" t="n">
        <v>3</v>
      </c>
      <c r="CE40" s="13" t="n">
        <v>3</v>
      </c>
      <c r="CF40" s="13" t="n">
        <v>3</v>
      </c>
      <c r="CM40" s="13" t="n">
        <v>3</v>
      </c>
      <c r="CN40" s="13" t="n">
        <v>1.8</v>
      </c>
      <c r="CO40" s="13" t="n">
        <v>1.8</v>
      </c>
      <c r="CP40" s="13" t="n">
        <v>1.8</v>
      </c>
      <c r="CQ40" s="13" t="n">
        <v>1.8</v>
      </c>
      <c r="CR40" s="13" t="n">
        <v>1.8</v>
      </c>
      <c r="CS40" s="13" t="n">
        <v>1.8</v>
      </c>
      <c r="CT40" s="13" t="n">
        <v>1.8</v>
      </c>
      <c r="CU40" s="13" t="n">
        <v>1.8</v>
      </c>
      <c r="CV40" s="13" t="n">
        <v>1.8</v>
      </c>
      <c r="CW40" s="13" t="n">
        <v>1.8</v>
      </c>
      <c r="CX40" s="13" t="n">
        <v>1.8</v>
      </c>
      <c r="CY40" s="13" t="n">
        <v>1.8</v>
      </c>
      <c r="CZ40" s="13" t="n">
        <v>1.8</v>
      </c>
      <c r="DA40" s="13" t="n">
        <v>1.8</v>
      </c>
      <c r="DB40" s="13" t="n">
        <v>1.8</v>
      </c>
      <c r="DI40" s="13" t="n">
        <v>3</v>
      </c>
      <c r="DJ40" s="13" t="n">
        <v>2.001</v>
      </c>
      <c r="DK40" s="13" t="n">
        <v>2.001</v>
      </c>
      <c r="DL40" s="13" t="n">
        <v>2.001</v>
      </c>
      <c r="DM40" s="13" t="n">
        <v>2.001</v>
      </c>
      <c r="DN40" s="13" t="n">
        <v>2.001</v>
      </c>
      <c r="DO40" s="13" t="n">
        <v>2.001</v>
      </c>
      <c r="DP40" s="13" t="n">
        <v>2.001</v>
      </c>
      <c r="DQ40" s="13" t="n">
        <v>2.001</v>
      </c>
      <c r="DR40" s="13" t="n">
        <v>2.001</v>
      </c>
      <c r="DS40" s="13" t="n">
        <v>2.001</v>
      </c>
      <c r="DT40" s="13" t="n">
        <v>2.001</v>
      </c>
      <c r="DU40" s="13" t="n">
        <v>2.001</v>
      </c>
      <c r="DV40" s="13" t="n">
        <v>2.001</v>
      </c>
      <c r="DW40" s="13" t="n">
        <v>2.001</v>
      </c>
      <c r="DX40" s="13" t="n">
        <v>2.001</v>
      </c>
      <c r="EE40" s="13" t="n">
        <v>3</v>
      </c>
      <c r="EF40" s="13" t="n">
        <v>3</v>
      </c>
      <c r="EG40" s="13" t="n">
        <v>3</v>
      </c>
      <c r="EH40" s="13" t="n">
        <v>3</v>
      </c>
      <c r="EI40" s="13" t="n">
        <v>3</v>
      </c>
      <c r="EJ40" s="13" t="n">
        <v>3</v>
      </c>
      <c r="EK40" s="13" t="n">
        <v>3</v>
      </c>
      <c r="EL40" s="13" t="n">
        <v>3</v>
      </c>
      <c r="EM40" s="13" t="n">
        <v>3</v>
      </c>
      <c r="EN40" s="13" t="n">
        <v>3</v>
      </c>
      <c r="EO40" s="13" t="n">
        <v>3</v>
      </c>
      <c r="EP40" s="13" t="n">
        <v>3</v>
      </c>
      <c r="EQ40" s="13" t="n">
        <v>3</v>
      </c>
      <c r="ER40" s="13" t="n">
        <v>3</v>
      </c>
      <c r="ES40" s="13" t="n">
        <v>3</v>
      </c>
      <c r="ET40" s="13" t="n">
        <v>3</v>
      </c>
      <c r="FA40" s="13" t="n">
        <v>3</v>
      </c>
      <c r="FB40" s="13" t="n">
        <v>1.8</v>
      </c>
      <c r="FC40" s="13" t="n">
        <v>1.8</v>
      </c>
      <c r="FD40" s="13" t="n">
        <v>1.8</v>
      </c>
      <c r="FE40" s="13" t="n">
        <v>1.8</v>
      </c>
      <c r="FF40" s="13" t="n">
        <v>1.8</v>
      </c>
      <c r="FG40" s="13" t="n">
        <v>1.8</v>
      </c>
      <c r="FH40" s="13" t="n">
        <v>1.8</v>
      </c>
      <c r="FI40" s="13" t="n">
        <v>1.8</v>
      </c>
      <c r="FJ40" s="13" t="n">
        <v>1.8</v>
      </c>
      <c r="FK40" s="13" t="n">
        <v>1.8</v>
      </c>
      <c r="FL40" s="13" t="n">
        <v>1.8</v>
      </c>
      <c r="FM40" s="13" t="n">
        <v>1.8</v>
      </c>
      <c r="FN40" s="13" t="n">
        <v>1.8</v>
      </c>
      <c r="FO40" s="13" t="n">
        <v>1.8</v>
      </c>
      <c r="FP40" s="13" t="n">
        <v>1.8</v>
      </c>
      <c r="FW40" s="13" t="n">
        <v>3</v>
      </c>
      <c r="FX40" s="13" t="n">
        <v>2.001</v>
      </c>
      <c r="FY40" s="13" t="n">
        <v>2.001</v>
      </c>
      <c r="FZ40" s="13" t="n">
        <v>2.001</v>
      </c>
      <c r="GA40" s="13" t="n">
        <v>2.001</v>
      </c>
      <c r="GB40" s="13" t="n">
        <v>2.001</v>
      </c>
      <c r="GC40" s="13" t="n">
        <v>2.001</v>
      </c>
      <c r="GD40" s="13" t="n">
        <v>2.001</v>
      </c>
      <c r="GE40" s="13" t="n">
        <v>2.001</v>
      </c>
      <c r="GF40" s="13" t="n">
        <v>2.001</v>
      </c>
      <c r="GG40" s="13" t="n">
        <v>2.001</v>
      </c>
      <c r="GH40" s="13" t="n">
        <v>2.001</v>
      </c>
      <c r="GI40" s="13" t="n">
        <v>2.001</v>
      </c>
      <c r="GJ40" s="13" t="n">
        <v>2.001</v>
      </c>
      <c r="GK40" s="13" t="n">
        <v>2.001</v>
      </c>
      <c r="GL40" s="13" t="n">
        <v>2.001</v>
      </c>
      <c r="GS40" s="13" t="n">
        <v>3</v>
      </c>
      <c r="GT40" s="13" t="n">
        <v>3</v>
      </c>
      <c r="GU40" s="13" t="n">
        <v>3</v>
      </c>
      <c r="GV40" s="13" t="n">
        <v>3</v>
      </c>
      <c r="GW40" s="13" t="n">
        <v>3</v>
      </c>
      <c r="GX40" s="13" t="n">
        <v>3</v>
      </c>
      <c r="GY40" s="13" t="n">
        <v>3</v>
      </c>
      <c r="GZ40" s="13" t="n">
        <v>3</v>
      </c>
      <c r="HA40" s="13" t="n">
        <v>3</v>
      </c>
      <c r="HB40" s="13" t="n">
        <v>3</v>
      </c>
      <c r="HC40" s="13" t="n">
        <v>3</v>
      </c>
      <c r="HD40" s="13" t="n">
        <v>3</v>
      </c>
      <c r="HE40" s="13" t="n">
        <v>3</v>
      </c>
      <c r="HF40" s="13" t="n">
        <v>3</v>
      </c>
      <c r="HG40" s="13" t="n">
        <v>3</v>
      </c>
      <c r="HH40" s="13" t="n">
        <v>3</v>
      </c>
    </row>
    <row r="42">
      <c r="B42" s="89" t="inlineStr">
        <is>
          <t>Parâmetros p/ μx</t>
        </is>
      </c>
      <c r="C42" s="13" t="inlineStr">
        <is>
          <t>demand</t>
        </is>
      </c>
      <c r="D42" s="13" t="n">
        <v>1</v>
      </c>
      <c r="E42" s="13" t="n">
        <v>2</v>
      </c>
      <c r="F42" s="13" t="n">
        <v>3</v>
      </c>
      <c r="G42" s="13" t="n">
        <v>4</v>
      </c>
      <c r="H42" s="13" t="n">
        <v>5</v>
      </c>
      <c r="I42" s="13" t="n">
        <v>6</v>
      </c>
      <c r="J42" s="13" t="n">
        <v>7</v>
      </c>
      <c r="K42" s="13" t="n">
        <v>8</v>
      </c>
      <c r="L42" s="13" t="n">
        <v>9</v>
      </c>
      <c r="M42" s="13" t="n">
        <v>10</v>
      </c>
      <c r="N42" s="13" t="n">
        <v>11</v>
      </c>
      <c r="O42" s="13" t="n">
        <v>12</v>
      </c>
      <c r="P42" s="13" t="n">
        <v>13</v>
      </c>
      <c r="Q42" s="13" t="n">
        <v>14</v>
      </c>
      <c r="R42" s="13" t="n">
        <v>15</v>
      </c>
      <c r="X42" s="13" t="inlineStr">
        <is>
          <t>Parâmetros p/ μx</t>
        </is>
      </c>
      <c r="Y42" s="13" t="inlineStr">
        <is>
          <t>demand</t>
        </is>
      </c>
      <c r="Z42" s="13" t="n">
        <v>1</v>
      </c>
      <c r="AA42" s="13" t="n">
        <v>2</v>
      </c>
      <c r="AB42" s="13" t="n">
        <v>3</v>
      </c>
      <c r="AC42" s="13" t="n">
        <v>4</v>
      </c>
      <c r="AD42" s="13" t="n">
        <v>5</v>
      </c>
      <c r="AE42" s="13" t="n">
        <v>6</v>
      </c>
      <c r="AF42" s="13" t="n">
        <v>7</v>
      </c>
      <c r="AG42" s="13" t="n">
        <v>8</v>
      </c>
      <c r="AH42" s="13" t="n">
        <v>9</v>
      </c>
      <c r="AI42" s="13" t="n">
        <v>10</v>
      </c>
      <c r="AJ42" s="13" t="n">
        <v>11</v>
      </c>
      <c r="AK42" s="13" t="n">
        <v>12</v>
      </c>
      <c r="AL42" s="13" t="n">
        <v>13</v>
      </c>
      <c r="AM42" s="13" t="n">
        <v>14</v>
      </c>
      <c r="AN42" s="13" t="n">
        <v>15</v>
      </c>
      <c r="AT42" s="13" t="inlineStr">
        <is>
          <t>Parâmetros p/ μx</t>
        </is>
      </c>
      <c r="AU42" s="13" t="inlineStr">
        <is>
          <t>demand</t>
        </is>
      </c>
      <c r="AV42" s="13" t="n">
        <v>1</v>
      </c>
      <c r="AW42" s="13" t="n">
        <v>2</v>
      </c>
      <c r="AX42" s="13" t="n">
        <v>3</v>
      </c>
      <c r="AY42" s="13" t="n">
        <v>4</v>
      </c>
      <c r="AZ42" s="13" t="n">
        <v>5</v>
      </c>
      <c r="BA42" s="13" t="n">
        <v>6</v>
      </c>
      <c r="BB42" s="13" t="n">
        <v>7</v>
      </c>
      <c r="BC42" s="13" t="n">
        <v>8</v>
      </c>
      <c r="BD42" s="13" t="n">
        <v>9</v>
      </c>
      <c r="BE42" s="13" t="n">
        <v>10</v>
      </c>
      <c r="BF42" s="13" t="n">
        <v>11</v>
      </c>
      <c r="BG42" s="13" t="n">
        <v>12</v>
      </c>
      <c r="BH42" s="13" t="n">
        <v>13</v>
      </c>
      <c r="BI42" s="13" t="n">
        <v>14</v>
      </c>
      <c r="BJ42" s="13" t="n">
        <v>15</v>
      </c>
      <c r="BP42" s="13" t="inlineStr">
        <is>
          <t>Parâmetros p/ μx</t>
        </is>
      </c>
      <c r="BQ42" s="13" t="inlineStr">
        <is>
          <t>demand</t>
        </is>
      </c>
      <c r="BR42" s="13" t="n">
        <v>1</v>
      </c>
      <c r="BS42" s="13" t="n">
        <v>2</v>
      </c>
      <c r="BT42" s="13" t="n">
        <v>3</v>
      </c>
      <c r="BU42" s="13" t="n">
        <v>4</v>
      </c>
      <c r="BV42" s="13" t="n">
        <v>5</v>
      </c>
      <c r="BW42" s="13" t="n">
        <v>6</v>
      </c>
      <c r="BX42" s="13" t="n">
        <v>7</v>
      </c>
      <c r="BY42" s="13" t="n">
        <v>8</v>
      </c>
      <c r="BZ42" s="13" t="n">
        <v>9</v>
      </c>
      <c r="CA42" s="13" t="n">
        <v>10</v>
      </c>
      <c r="CB42" s="13" t="n">
        <v>11</v>
      </c>
      <c r="CC42" s="13" t="n">
        <v>12</v>
      </c>
      <c r="CD42" s="13" t="n">
        <v>13</v>
      </c>
      <c r="CE42" s="13" t="n">
        <v>14</v>
      </c>
      <c r="CF42" s="13" t="n">
        <v>15</v>
      </c>
      <c r="CL42" s="13" t="inlineStr">
        <is>
          <t>Parâmetros p/ μx</t>
        </is>
      </c>
      <c r="CM42" s="13" t="inlineStr">
        <is>
          <t>demand</t>
        </is>
      </c>
      <c r="CN42" s="13" t="n">
        <v>1</v>
      </c>
      <c r="CO42" s="13" t="n">
        <v>2</v>
      </c>
      <c r="CP42" s="13" t="n">
        <v>3</v>
      </c>
      <c r="CQ42" s="13" t="n">
        <v>4</v>
      </c>
      <c r="CR42" s="13" t="n">
        <v>5</v>
      </c>
      <c r="CS42" s="13" t="n">
        <v>6</v>
      </c>
      <c r="CT42" s="13" t="n">
        <v>7</v>
      </c>
      <c r="CU42" s="13" t="n">
        <v>8</v>
      </c>
      <c r="CV42" s="13" t="n">
        <v>9</v>
      </c>
      <c r="CW42" s="13" t="n">
        <v>10</v>
      </c>
      <c r="CX42" s="13" t="n">
        <v>11</v>
      </c>
      <c r="CY42" s="13" t="n">
        <v>12</v>
      </c>
      <c r="CZ42" s="13" t="n">
        <v>13</v>
      </c>
      <c r="DA42" s="13" t="n">
        <v>14</v>
      </c>
      <c r="DB42" s="13" t="n">
        <v>15</v>
      </c>
      <c r="DH42" s="13" t="inlineStr">
        <is>
          <t>Parâmetros p/ μx</t>
        </is>
      </c>
      <c r="DI42" s="13" t="inlineStr">
        <is>
          <t>demand</t>
        </is>
      </c>
      <c r="DJ42" s="13" t="n">
        <v>1</v>
      </c>
      <c r="DK42" s="13" t="n">
        <v>2</v>
      </c>
      <c r="DL42" s="13" t="n">
        <v>3</v>
      </c>
      <c r="DM42" s="13" t="n">
        <v>4</v>
      </c>
      <c r="DN42" s="13" t="n">
        <v>5</v>
      </c>
      <c r="DO42" s="13" t="n">
        <v>6</v>
      </c>
      <c r="DP42" s="13" t="n">
        <v>7</v>
      </c>
      <c r="DQ42" s="13" t="n">
        <v>8</v>
      </c>
      <c r="DR42" s="13" t="n">
        <v>9</v>
      </c>
      <c r="DS42" s="13" t="n">
        <v>10</v>
      </c>
      <c r="DT42" s="13" t="n">
        <v>11</v>
      </c>
      <c r="DU42" s="13" t="n">
        <v>12</v>
      </c>
      <c r="DV42" s="13" t="n">
        <v>13</v>
      </c>
      <c r="DW42" s="13" t="n">
        <v>14</v>
      </c>
      <c r="DX42" s="13" t="n">
        <v>15</v>
      </c>
      <c r="ED42" s="13" t="inlineStr">
        <is>
          <t>Parâmetros p/ μx</t>
        </is>
      </c>
      <c r="EE42" s="13" t="inlineStr">
        <is>
          <t>demand</t>
        </is>
      </c>
      <c r="EF42" s="13" t="n">
        <v>1</v>
      </c>
      <c r="EG42" s="13" t="n">
        <v>2</v>
      </c>
      <c r="EH42" s="13" t="n">
        <v>3</v>
      </c>
      <c r="EI42" s="13" t="n">
        <v>4</v>
      </c>
      <c r="EJ42" s="13" t="n">
        <v>5</v>
      </c>
      <c r="EK42" s="13" t="n">
        <v>6</v>
      </c>
      <c r="EL42" s="13" t="n">
        <v>7</v>
      </c>
      <c r="EM42" s="13" t="n">
        <v>8</v>
      </c>
      <c r="EN42" s="13" t="n">
        <v>9</v>
      </c>
      <c r="EO42" s="13" t="n">
        <v>10</v>
      </c>
      <c r="EP42" s="13" t="n">
        <v>11</v>
      </c>
      <c r="EQ42" s="13" t="n">
        <v>12</v>
      </c>
      <c r="ER42" s="13" t="n">
        <v>13</v>
      </c>
      <c r="ES42" s="13" t="n">
        <v>14</v>
      </c>
      <c r="ET42" s="13" t="n">
        <v>15</v>
      </c>
      <c r="EZ42" s="13" t="inlineStr">
        <is>
          <t>Parâmetros p/ μx</t>
        </is>
      </c>
      <c r="FA42" s="13" t="inlineStr">
        <is>
          <t>demand</t>
        </is>
      </c>
      <c r="FB42" s="13" t="n">
        <v>1</v>
      </c>
      <c r="FC42" s="13" t="n">
        <v>2</v>
      </c>
      <c r="FD42" s="13" t="n">
        <v>3</v>
      </c>
      <c r="FE42" s="13" t="n">
        <v>4</v>
      </c>
      <c r="FF42" s="13" t="n">
        <v>5</v>
      </c>
      <c r="FG42" s="13" t="n">
        <v>6</v>
      </c>
      <c r="FH42" s="13" t="n">
        <v>7</v>
      </c>
      <c r="FI42" s="13" t="n">
        <v>8</v>
      </c>
      <c r="FJ42" s="13" t="n">
        <v>9</v>
      </c>
      <c r="FK42" s="13" t="n">
        <v>10</v>
      </c>
      <c r="FL42" s="13" t="n">
        <v>11</v>
      </c>
      <c r="FM42" s="13" t="n">
        <v>12</v>
      </c>
      <c r="FN42" s="13" t="n">
        <v>13</v>
      </c>
      <c r="FO42" s="13" t="n">
        <v>14</v>
      </c>
      <c r="FP42" s="13" t="n">
        <v>15</v>
      </c>
      <c r="FV42" s="13" t="inlineStr">
        <is>
          <t>Parâmetros p/ μx</t>
        </is>
      </c>
      <c r="FW42" s="13" t="inlineStr">
        <is>
          <t>demand</t>
        </is>
      </c>
      <c r="FX42" s="13" t="n">
        <v>1</v>
      </c>
      <c r="FY42" s="13" t="n">
        <v>2</v>
      </c>
      <c r="FZ42" s="13" t="n">
        <v>3</v>
      </c>
      <c r="GA42" s="13" t="n">
        <v>4</v>
      </c>
      <c r="GB42" s="13" t="n">
        <v>5</v>
      </c>
      <c r="GC42" s="13" t="n">
        <v>6</v>
      </c>
      <c r="GD42" s="13" t="n">
        <v>7</v>
      </c>
      <c r="GE42" s="13" t="n">
        <v>8</v>
      </c>
      <c r="GF42" s="13" t="n">
        <v>9</v>
      </c>
      <c r="GG42" s="13" t="n">
        <v>10</v>
      </c>
      <c r="GH42" s="13" t="n">
        <v>11</v>
      </c>
      <c r="GI42" s="13" t="n">
        <v>12</v>
      </c>
      <c r="GJ42" s="13" t="n">
        <v>13</v>
      </c>
      <c r="GK42" s="13" t="n">
        <v>14</v>
      </c>
      <c r="GL42" s="13" t="n">
        <v>15</v>
      </c>
      <c r="GR42" s="13" t="inlineStr">
        <is>
          <t>Parâmetros p/ μx</t>
        </is>
      </c>
      <c r="GS42" s="13" t="inlineStr">
        <is>
          <t>demand</t>
        </is>
      </c>
      <c r="GT42" s="13" t="n">
        <v>1</v>
      </c>
      <c r="GU42" s="13" t="n">
        <v>2</v>
      </c>
      <c r="GV42" s="13" t="n">
        <v>3</v>
      </c>
      <c r="GW42" s="13" t="n">
        <v>4</v>
      </c>
      <c r="GX42" s="13" t="n">
        <v>5</v>
      </c>
      <c r="GY42" s="13" t="n">
        <v>6</v>
      </c>
      <c r="GZ42" s="13" t="n">
        <v>7</v>
      </c>
      <c r="HA42" s="13" t="n">
        <v>8</v>
      </c>
      <c r="HB42" s="13" t="n">
        <v>9</v>
      </c>
      <c r="HC42" s="13" t="n">
        <v>10</v>
      </c>
      <c r="HD42" s="13" t="n">
        <v>11</v>
      </c>
      <c r="HE42" s="13" t="n">
        <v>12</v>
      </c>
      <c r="HF42" s="13" t="n">
        <v>13</v>
      </c>
      <c r="HG42" s="13" t="n">
        <v>14</v>
      </c>
      <c r="HH42" s="13" t="n">
        <v>15</v>
      </c>
    </row>
    <row r="43">
      <c r="B43" s="89" t="inlineStr">
        <is>
          <t>D*E(RLT)</t>
        </is>
      </c>
      <c r="C43" s="13" t="n">
        <v>1</v>
      </c>
      <c r="D43" s="14" t="n">
        <v>231.5</v>
      </c>
      <c r="E43" s="14" t="n">
        <v>297.34</v>
      </c>
      <c r="F43" s="14" t="n">
        <v>217.82</v>
      </c>
      <c r="G43" s="14" t="n">
        <v>222.62</v>
      </c>
      <c r="H43" s="14" t="n">
        <v>453.86</v>
      </c>
      <c r="I43" s="14" t="n">
        <v>315.98</v>
      </c>
      <c r="J43" s="14" t="n">
        <v>216.18</v>
      </c>
      <c r="K43" s="14" t="n">
        <v>463.97</v>
      </c>
      <c r="L43" s="14" t="n">
        <v>404.65</v>
      </c>
      <c r="M43" s="14" t="n">
        <v>334.69</v>
      </c>
      <c r="N43" s="14" t="n">
        <v>440.61</v>
      </c>
      <c r="O43" s="14" t="n">
        <v>225.39</v>
      </c>
      <c r="P43" s="14" t="n">
        <v>314.98</v>
      </c>
      <c r="Q43" s="14" t="n">
        <v>305.23</v>
      </c>
      <c r="R43" s="14" t="n">
        <v>541.84</v>
      </c>
      <c r="V43" s="14" t="n"/>
      <c r="W43" s="14" t="n"/>
      <c r="X43" s="14" t="inlineStr">
        <is>
          <t>D*E(RLT)</t>
        </is>
      </c>
      <c r="Y43" s="14" t="n">
        <v>1</v>
      </c>
      <c r="Z43" s="14" t="n">
        <v>231.5</v>
      </c>
      <c r="AA43" s="14" t="n">
        <v>297.34</v>
      </c>
      <c r="AB43" s="14" t="n">
        <v>217.82</v>
      </c>
      <c r="AC43" s="14" t="n">
        <v>222.62</v>
      </c>
      <c r="AD43" s="14" t="n">
        <v>453.86</v>
      </c>
      <c r="AE43" s="14" t="n">
        <v>315.98</v>
      </c>
      <c r="AF43" s="14" t="n">
        <v>216.18</v>
      </c>
      <c r="AG43" s="14" t="n">
        <v>463.97</v>
      </c>
      <c r="AH43" s="14" t="n">
        <v>404.65</v>
      </c>
      <c r="AI43" s="14" t="n">
        <v>334.69</v>
      </c>
      <c r="AJ43" s="14" t="n">
        <v>440.61</v>
      </c>
      <c r="AK43" s="14" t="n">
        <v>225.39</v>
      </c>
      <c r="AL43" s="13" t="n">
        <v>314.98</v>
      </c>
      <c r="AM43" s="13" t="n">
        <v>305.23</v>
      </c>
      <c r="AN43" s="13" t="n">
        <v>541.84</v>
      </c>
      <c r="AT43" s="13" t="inlineStr">
        <is>
          <t>D*E(RLT)</t>
        </is>
      </c>
      <c r="AU43" s="13" t="n">
        <v>1</v>
      </c>
      <c r="AV43" s="13" t="n">
        <v>231.5</v>
      </c>
      <c r="AW43" s="13" t="n">
        <v>297.34</v>
      </c>
      <c r="AX43" s="13" t="n">
        <v>217.82</v>
      </c>
      <c r="AY43" s="13" t="n">
        <v>222.62</v>
      </c>
      <c r="AZ43" s="13" t="n">
        <v>453.86</v>
      </c>
      <c r="BA43" s="13" t="n">
        <v>315.98</v>
      </c>
      <c r="BB43" s="13" t="n">
        <v>216.18</v>
      </c>
      <c r="BC43" s="13" t="n">
        <v>463.97</v>
      </c>
      <c r="BD43" s="13" t="n">
        <v>404.65</v>
      </c>
      <c r="BE43" s="13" t="n">
        <v>334.69</v>
      </c>
      <c r="BF43" s="13" t="n">
        <v>440.61</v>
      </c>
      <c r="BG43" s="13" t="n">
        <v>225.39</v>
      </c>
      <c r="BH43" s="13" t="n">
        <v>314.98</v>
      </c>
      <c r="BI43" s="13" t="n">
        <v>305.23</v>
      </c>
      <c r="BJ43" s="13" t="n">
        <v>541.84</v>
      </c>
      <c r="BP43" s="13" t="inlineStr">
        <is>
          <t>D*E(RLT)</t>
        </is>
      </c>
      <c r="BQ43" s="13" t="n">
        <v>1</v>
      </c>
      <c r="BR43" s="13" t="n">
        <v>231.5</v>
      </c>
      <c r="BS43" s="13" t="n">
        <v>297.34</v>
      </c>
      <c r="BT43" s="13" t="n">
        <v>217.82</v>
      </c>
      <c r="BU43" s="13" t="n">
        <v>222.62</v>
      </c>
      <c r="BV43" s="13" t="n">
        <v>453.86</v>
      </c>
      <c r="BW43" s="13" t="n">
        <v>315.98</v>
      </c>
      <c r="BX43" s="13" t="n">
        <v>216.18</v>
      </c>
      <c r="BY43" s="13" t="n">
        <v>463.97</v>
      </c>
      <c r="BZ43" s="13" t="n">
        <v>404.65</v>
      </c>
      <c r="CA43" s="13" t="n">
        <v>334.69</v>
      </c>
      <c r="CB43" s="13" t="n">
        <v>440.61</v>
      </c>
      <c r="CC43" s="13" t="n">
        <v>225.39</v>
      </c>
      <c r="CD43" s="13" t="n">
        <v>314.98</v>
      </c>
      <c r="CE43" s="13" t="n">
        <v>305.23</v>
      </c>
      <c r="CF43" s="13" t="n">
        <v>541.84</v>
      </c>
      <c r="CL43" s="13" t="inlineStr">
        <is>
          <t>D*E(RLT)</t>
        </is>
      </c>
      <c r="CM43" s="13" t="n">
        <v>1</v>
      </c>
      <c r="CN43" s="13" t="n">
        <v>231.5</v>
      </c>
      <c r="CO43" s="13" t="n">
        <v>297.34</v>
      </c>
      <c r="CP43" s="13" t="n">
        <v>217.82</v>
      </c>
      <c r="CQ43" s="13" t="n">
        <v>222.62</v>
      </c>
      <c r="CR43" s="13" t="n">
        <v>453.86</v>
      </c>
      <c r="CS43" s="13" t="n">
        <v>315.98</v>
      </c>
      <c r="CT43" s="13" t="n">
        <v>216.18</v>
      </c>
      <c r="CU43" s="13" t="n">
        <v>463.97</v>
      </c>
      <c r="CV43" s="13" t="n">
        <v>404.65</v>
      </c>
      <c r="CW43" s="13" t="n">
        <v>334.69</v>
      </c>
      <c r="CX43" s="13" t="n">
        <v>440.61</v>
      </c>
      <c r="CY43" s="13" t="n">
        <v>225.39</v>
      </c>
      <c r="CZ43" s="13" t="n">
        <v>314.98</v>
      </c>
      <c r="DA43" s="13" t="n">
        <v>305.23</v>
      </c>
      <c r="DB43" s="13" t="n">
        <v>541.84</v>
      </c>
      <c r="DH43" s="13" t="inlineStr">
        <is>
          <t>D*E(RLT)</t>
        </is>
      </c>
      <c r="DI43" s="13" t="n">
        <v>1</v>
      </c>
      <c r="DJ43" s="13" t="n">
        <v>231.5</v>
      </c>
      <c r="DK43" s="13" t="n">
        <v>297.34</v>
      </c>
      <c r="DL43" s="13" t="n">
        <v>217.82</v>
      </c>
      <c r="DM43" s="13" t="n">
        <v>222.62</v>
      </c>
      <c r="DN43" s="13" t="n">
        <v>453.86</v>
      </c>
      <c r="DO43" s="13" t="n">
        <v>315.98</v>
      </c>
      <c r="DP43" s="13" t="n">
        <v>216.18</v>
      </c>
      <c r="DQ43" s="13" t="n">
        <v>463.97</v>
      </c>
      <c r="DR43" s="13" t="n">
        <v>404.65</v>
      </c>
      <c r="DS43" s="13" t="n">
        <v>334.69</v>
      </c>
      <c r="DT43" s="13" t="n">
        <v>440.61</v>
      </c>
      <c r="DU43" s="13" t="n">
        <v>225.39</v>
      </c>
      <c r="DV43" s="13" t="n">
        <v>314.98</v>
      </c>
      <c r="DW43" s="13" t="n">
        <v>305.23</v>
      </c>
      <c r="DX43" s="13" t="n">
        <v>541.84</v>
      </c>
      <c r="ED43" s="13" t="inlineStr">
        <is>
          <t>D*E(RLT)</t>
        </is>
      </c>
      <c r="EE43" s="13" t="n">
        <v>1</v>
      </c>
      <c r="EF43" s="13" t="n">
        <v>231.5</v>
      </c>
      <c r="EG43" s="13" t="n">
        <v>297.34</v>
      </c>
      <c r="EH43" s="13" t="n">
        <v>217.82</v>
      </c>
      <c r="EI43" s="13" t="n">
        <v>222.62</v>
      </c>
      <c r="EJ43" s="13" t="n">
        <v>453.86</v>
      </c>
      <c r="EK43" s="13" t="n">
        <v>315.98</v>
      </c>
      <c r="EL43" s="13" t="n">
        <v>216.18</v>
      </c>
      <c r="EM43" s="13" t="n">
        <v>463.97</v>
      </c>
      <c r="EN43" s="13" t="n">
        <v>404.65</v>
      </c>
      <c r="EO43" s="13" t="n">
        <v>334.69</v>
      </c>
      <c r="EP43" s="13" t="n">
        <v>440.61</v>
      </c>
      <c r="EQ43" s="13" t="n">
        <v>225.39</v>
      </c>
      <c r="ER43" s="13" t="n">
        <v>314.98</v>
      </c>
      <c r="ES43" s="13" t="n">
        <v>305.23</v>
      </c>
      <c r="ET43" s="13" t="n">
        <v>541.84</v>
      </c>
      <c r="EZ43" s="13" t="inlineStr">
        <is>
          <t>D*E(RLT)</t>
        </is>
      </c>
      <c r="FA43" s="13" t="n">
        <v>1</v>
      </c>
      <c r="FB43" s="13" t="n">
        <v>231.5</v>
      </c>
      <c r="FC43" s="13" t="n">
        <v>297.34</v>
      </c>
      <c r="FD43" s="13" t="n">
        <v>217.82</v>
      </c>
      <c r="FE43" s="13" t="n">
        <v>222.62</v>
      </c>
      <c r="FF43" s="13" t="n">
        <v>453.86</v>
      </c>
      <c r="FG43" s="13" t="n">
        <v>315.98</v>
      </c>
      <c r="FH43" s="13" t="n">
        <v>216.18</v>
      </c>
      <c r="FI43" s="13" t="n">
        <v>463.97</v>
      </c>
      <c r="FJ43" s="13" t="n">
        <v>404.65</v>
      </c>
      <c r="FK43" s="13" t="n">
        <v>334.69</v>
      </c>
      <c r="FL43" s="13" t="n">
        <v>440.61</v>
      </c>
      <c r="FM43" s="13" t="n">
        <v>225.39</v>
      </c>
      <c r="FN43" s="13" t="n">
        <v>314.98</v>
      </c>
      <c r="FO43" s="13" t="n">
        <v>305.23</v>
      </c>
      <c r="FP43" s="13" t="n">
        <v>541.84</v>
      </c>
      <c r="FV43" s="13" t="inlineStr">
        <is>
          <t>D*E(RLT)</t>
        </is>
      </c>
      <c r="FW43" s="13" t="n">
        <v>1</v>
      </c>
      <c r="FX43" s="13" t="n">
        <v>231.5</v>
      </c>
      <c r="FY43" s="13" t="n">
        <v>297.34</v>
      </c>
      <c r="FZ43" s="13" t="n">
        <v>217.82</v>
      </c>
      <c r="GA43" s="13" t="n">
        <v>222.62</v>
      </c>
      <c r="GB43" s="13" t="n">
        <v>453.86</v>
      </c>
      <c r="GC43" s="13" t="n">
        <v>315.98</v>
      </c>
      <c r="GD43" s="13" t="n">
        <v>216.18</v>
      </c>
      <c r="GE43" s="13" t="n">
        <v>463.97</v>
      </c>
      <c r="GF43" s="13" t="n">
        <v>404.65</v>
      </c>
      <c r="GG43" s="13" t="n">
        <v>334.69</v>
      </c>
      <c r="GH43" s="13" t="n">
        <v>440.61</v>
      </c>
      <c r="GI43" s="13" t="n">
        <v>225.39</v>
      </c>
      <c r="GJ43" s="13" t="n">
        <v>314.98</v>
      </c>
      <c r="GK43" s="13" t="n">
        <v>305.23</v>
      </c>
      <c r="GL43" s="13" t="n">
        <v>541.84</v>
      </c>
      <c r="GR43" s="13" t="inlineStr">
        <is>
          <t>D*E(RLT)</t>
        </is>
      </c>
      <c r="GS43" s="13" t="n">
        <v>1</v>
      </c>
      <c r="GT43" s="13" t="n">
        <v>231.5</v>
      </c>
      <c r="GU43" s="13" t="n">
        <v>297.34</v>
      </c>
      <c r="GV43" s="13" t="n">
        <v>217.82</v>
      </c>
      <c r="GW43" s="13" t="n">
        <v>222.62</v>
      </c>
      <c r="GX43" s="13" t="n">
        <v>453.86</v>
      </c>
      <c r="GY43" s="13" t="n">
        <v>315.98</v>
      </c>
      <c r="GZ43" s="13" t="n">
        <v>216.18</v>
      </c>
      <c r="HA43" s="13" t="n">
        <v>463.97</v>
      </c>
      <c r="HB43" s="13" t="n">
        <v>404.65</v>
      </c>
      <c r="HC43" s="13" t="n">
        <v>334.69</v>
      </c>
      <c r="HD43" s="13" t="n">
        <v>440.61</v>
      </c>
      <c r="HE43" s="13" t="n">
        <v>225.39</v>
      </c>
      <c r="HF43" s="13" t="n">
        <v>314.98</v>
      </c>
      <c r="HG43" s="13" t="n">
        <v>305.23</v>
      </c>
      <c r="HH43" s="13" t="n">
        <v>541.84</v>
      </c>
    </row>
    <row r="44">
      <c r="C44" s="13" t="n">
        <v>2</v>
      </c>
      <c r="D44" s="14" t="n">
        <v>358.95</v>
      </c>
      <c r="E44" s="14" t="n">
        <v>308.97</v>
      </c>
      <c r="F44" s="14" t="n">
        <v>264.61</v>
      </c>
      <c r="G44" s="14" t="n">
        <v>343.62</v>
      </c>
      <c r="H44" s="14" t="n">
        <v>399.3</v>
      </c>
      <c r="I44" s="14" t="n">
        <v>433.24</v>
      </c>
      <c r="J44" s="14" t="n">
        <v>310.82</v>
      </c>
      <c r="K44" s="14" t="n">
        <v>234.15</v>
      </c>
      <c r="L44" s="14" t="n">
        <v>302.73</v>
      </c>
      <c r="M44" s="14" t="n">
        <v>304.23</v>
      </c>
      <c r="N44" s="14" t="n">
        <v>278.95</v>
      </c>
      <c r="O44" s="14" t="n">
        <v>403.93</v>
      </c>
      <c r="P44" s="14" t="n">
        <v>327.87</v>
      </c>
      <c r="Q44" s="14" t="n">
        <v>462.67</v>
      </c>
      <c r="R44" s="14" t="n">
        <v>445.18</v>
      </c>
      <c r="W44" s="14" t="n"/>
      <c r="X44" s="14" t="n"/>
      <c r="Y44" s="14" t="n">
        <v>2</v>
      </c>
      <c r="Z44" s="14" t="n">
        <v>358.95</v>
      </c>
      <c r="AA44" s="14" t="n">
        <v>308.97</v>
      </c>
      <c r="AB44" s="14" t="n">
        <v>264.61</v>
      </c>
      <c r="AC44" s="14" t="n">
        <v>343.62</v>
      </c>
      <c r="AD44" s="14" t="n">
        <v>399.3</v>
      </c>
      <c r="AE44" s="14" t="n">
        <v>433.24</v>
      </c>
      <c r="AF44" s="14" t="n">
        <v>310.82</v>
      </c>
      <c r="AG44" s="14" t="n">
        <v>234.15</v>
      </c>
      <c r="AH44" s="14" t="n">
        <v>302.73</v>
      </c>
      <c r="AI44" s="14" t="n">
        <v>304.23</v>
      </c>
      <c r="AJ44" s="14" t="n">
        <v>278.95</v>
      </c>
      <c r="AK44" s="14" t="n">
        <v>403.93</v>
      </c>
      <c r="AL44" s="13" t="n">
        <v>327.87</v>
      </c>
      <c r="AM44" s="13" t="n">
        <v>462.67</v>
      </c>
      <c r="AN44" s="13" t="n">
        <v>445.18</v>
      </c>
      <c r="AU44" s="13" t="n">
        <v>2</v>
      </c>
      <c r="AV44" s="13" t="n">
        <v>358.95</v>
      </c>
      <c r="AW44" s="13" t="n">
        <v>308.97</v>
      </c>
      <c r="AX44" s="13" t="n">
        <v>264.61</v>
      </c>
      <c r="AY44" s="13" t="n">
        <v>343.62</v>
      </c>
      <c r="AZ44" s="13" t="n">
        <v>399.3</v>
      </c>
      <c r="BA44" s="13" t="n">
        <v>433.24</v>
      </c>
      <c r="BB44" s="13" t="n">
        <v>310.82</v>
      </c>
      <c r="BC44" s="13" t="n">
        <v>234.15</v>
      </c>
      <c r="BD44" s="13" t="n">
        <v>302.73</v>
      </c>
      <c r="BE44" s="13" t="n">
        <v>304.23</v>
      </c>
      <c r="BF44" s="13" t="n">
        <v>278.95</v>
      </c>
      <c r="BG44" s="13" t="n">
        <v>403.93</v>
      </c>
      <c r="BH44" s="13" t="n">
        <v>327.87</v>
      </c>
      <c r="BI44" s="13" t="n">
        <v>462.67</v>
      </c>
      <c r="BJ44" s="13" t="n">
        <v>445.18</v>
      </c>
      <c r="BQ44" s="13" t="n">
        <v>2</v>
      </c>
      <c r="BR44" s="13" t="n">
        <v>358.95</v>
      </c>
      <c r="BS44" s="13" t="n">
        <v>308.97</v>
      </c>
      <c r="BT44" s="13" t="n">
        <v>264.61</v>
      </c>
      <c r="BU44" s="13" t="n">
        <v>343.62</v>
      </c>
      <c r="BV44" s="13" t="n">
        <v>399.3</v>
      </c>
      <c r="BW44" s="13" t="n">
        <v>433.24</v>
      </c>
      <c r="BX44" s="13" t="n">
        <v>310.82</v>
      </c>
      <c r="BY44" s="13" t="n">
        <v>234.15</v>
      </c>
      <c r="BZ44" s="13" t="n">
        <v>302.73</v>
      </c>
      <c r="CA44" s="13" t="n">
        <v>304.23</v>
      </c>
      <c r="CB44" s="13" t="n">
        <v>278.95</v>
      </c>
      <c r="CC44" s="13" t="n">
        <v>403.93</v>
      </c>
      <c r="CD44" s="13" t="n">
        <v>327.87</v>
      </c>
      <c r="CE44" s="13" t="n">
        <v>462.67</v>
      </c>
      <c r="CF44" s="13" t="n">
        <v>445.18</v>
      </c>
      <c r="CM44" s="13" t="n">
        <v>2</v>
      </c>
      <c r="CN44" s="13" t="n">
        <v>358.95</v>
      </c>
      <c r="CO44" s="13" t="n">
        <v>308.97</v>
      </c>
      <c r="CP44" s="13" t="n">
        <v>264.61</v>
      </c>
      <c r="CQ44" s="13" t="n">
        <v>343.62</v>
      </c>
      <c r="CR44" s="13" t="n">
        <v>399.3</v>
      </c>
      <c r="CS44" s="13" t="n">
        <v>433.24</v>
      </c>
      <c r="CT44" s="13" t="n">
        <v>310.82</v>
      </c>
      <c r="CU44" s="13" t="n">
        <v>234.15</v>
      </c>
      <c r="CV44" s="13" t="n">
        <v>302.73</v>
      </c>
      <c r="CW44" s="13" t="n">
        <v>304.23</v>
      </c>
      <c r="CX44" s="13" t="n">
        <v>278.95</v>
      </c>
      <c r="CY44" s="13" t="n">
        <v>403.93</v>
      </c>
      <c r="CZ44" s="13" t="n">
        <v>327.87</v>
      </c>
      <c r="DA44" s="13" t="n">
        <v>462.67</v>
      </c>
      <c r="DB44" s="13" t="n">
        <v>445.18</v>
      </c>
      <c r="DI44" s="13" t="n">
        <v>2</v>
      </c>
      <c r="DJ44" s="13" t="n">
        <v>358.95</v>
      </c>
      <c r="DK44" s="13" t="n">
        <v>308.97</v>
      </c>
      <c r="DL44" s="13" t="n">
        <v>264.61</v>
      </c>
      <c r="DM44" s="13" t="n">
        <v>343.62</v>
      </c>
      <c r="DN44" s="13" t="n">
        <v>399.3</v>
      </c>
      <c r="DO44" s="13" t="n">
        <v>433.24</v>
      </c>
      <c r="DP44" s="13" t="n">
        <v>310.82</v>
      </c>
      <c r="DQ44" s="13" t="n">
        <v>234.15</v>
      </c>
      <c r="DR44" s="13" t="n">
        <v>302.73</v>
      </c>
      <c r="DS44" s="13" t="n">
        <v>304.23</v>
      </c>
      <c r="DT44" s="13" t="n">
        <v>278.95</v>
      </c>
      <c r="DU44" s="13" t="n">
        <v>403.93</v>
      </c>
      <c r="DV44" s="13" t="n">
        <v>327.87</v>
      </c>
      <c r="DW44" s="13" t="n">
        <v>462.67</v>
      </c>
      <c r="DX44" s="13" t="n">
        <v>445.18</v>
      </c>
      <c r="EE44" s="13" t="n">
        <v>2</v>
      </c>
      <c r="EF44" s="13" t="n">
        <v>358.95</v>
      </c>
      <c r="EG44" s="13" t="n">
        <v>308.97</v>
      </c>
      <c r="EH44" s="13" t="n">
        <v>264.61</v>
      </c>
      <c r="EI44" s="13" t="n">
        <v>343.62</v>
      </c>
      <c r="EJ44" s="13" t="n">
        <v>399.3</v>
      </c>
      <c r="EK44" s="13" t="n">
        <v>433.24</v>
      </c>
      <c r="EL44" s="13" t="n">
        <v>310.82</v>
      </c>
      <c r="EM44" s="13" t="n">
        <v>234.15</v>
      </c>
      <c r="EN44" s="13" t="n">
        <v>302.73</v>
      </c>
      <c r="EO44" s="13" t="n">
        <v>304.23</v>
      </c>
      <c r="EP44" s="13" t="n">
        <v>278.95</v>
      </c>
      <c r="EQ44" s="13" t="n">
        <v>403.93</v>
      </c>
      <c r="ER44" s="13" t="n">
        <v>327.87</v>
      </c>
      <c r="ES44" s="13" t="n">
        <v>462.67</v>
      </c>
      <c r="ET44" s="13" t="n">
        <v>445.18</v>
      </c>
      <c r="FA44" s="13" t="n">
        <v>2</v>
      </c>
      <c r="FB44" s="13" t="n">
        <v>358.95</v>
      </c>
      <c r="FC44" s="13" t="n">
        <v>308.97</v>
      </c>
      <c r="FD44" s="13" t="n">
        <v>264.61</v>
      </c>
      <c r="FE44" s="13" t="n">
        <v>343.62</v>
      </c>
      <c r="FF44" s="13" t="n">
        <v>399.3</v>
      </c>
      <c r="FG44" s="13" t="n">
        <v>433.24</v>
      </c>
      <c r="FH44" s="13" t="n">
        <v>310.82</v>
      </c>
      <c r="FI44" s="13" t="n">
        <v>234.15</v>
      </c>
      <c r="FJ44" s="13" t="n">
        <v>302.73</v>
      </c>
      <c r="FK44" s="13" t="n">
        <v>304.23</v>
      </c>
      <c r="FL44" s="13" t="n">
        <v>278.95</v>
      </c>
      <c r="FM44" s="13" t="n">
        <v>403.93</v>
      </c>
      <c r="FN44" s="13" t="n">
        <v>327.87</v>
      </c>
      <c r="FO44" s="13" t="n">
        <v>462.67</v>
      </c>
      <c r="FP44" s="13" t="n">
        <v>445.18</v>
      </c>
      <c r="FW44" s="13" t="n">
        <v>2</v>
      </c>
      <c r="FX44" s="13" t="n">
        <v>358.95</v>
      </c>
      <c r="FY44" s="13" t="n">
        <v>308.97</v>
      </c>
      <c r="FZ44" s="13" t="n">
        <v>264.61</v>
      </c>
      <c r="GA44" s="13" t="n">
        <v>343.62</v>
      </c>
      <c r="GB44" s="13" t="n">
        <v>399.3</v>
      </c>
      <c r="GC44" s="13" t="n">
        <v>433.24</v>
      </c>
      <c r="GD44" s="13" t="n">
        <v>310.82</v>
      </c>
      <c r="GE44" s="13" t="n">
        <v>234.15</v>
      </c>
      <c r="GF44" s="13" t="n">
        <v>302.73</v>
      </c>
      <c r="GG44" s="13" t="n">
        <v>304.23</v>
      </c>
      <c r="GH44" s="13" t="n">
        <v>278.95</v>
      </c>
      <c r="GI44" s="13" t="n">
        <v>403.93</v>
      </c>
      <c r="GJ44" s="13" t="n">
        <v>327.87</v>
      </c>
      <c r="GK44" s="13" t="n">
        <v>462.67</v>
      </c>
      <c r="GL44" s="13" t="n">
        <v>445.18</v>
      </c>
      <c r="GS44" s="13" t="n">
        <v>2</v>
      </c>
      <c r="GT44" s="13" t="n">
        <v>358.95</v>
      </c>
      <c r="GU44" s="13" t="n">
        <v>308.97</v>
      </c>
      <c r="GV44" s="13" t="n">
        <v>264.61</v>
      </c>
      <c r="GW44" s="13" t="n">
        <v>343.62</v>
      </c>
      <c r="GX44" s="13" t="n">
        <v>399.3</v>
      </c>
      <c r="GY44" s="13" t="n">
        <v>433.24</v>
      </c>
      <c r="GZ44" s="13" t="n">
        <v>310.82</v>
      </c>
      <c r="HA44" s="13" t="n">
        <v>234.15</v>
      </c>
      <c r="HB44" s="13" t="n">
        <v>302.73</v>
      </c>
      <c r="HC44" s="13" t="n">
        <v>304.23</v>
      </c>
      <c r="HD44" s="13" t="n">
        <v>278.95</v>
      </c>
      <c r="HE44" s="13" t="n">
        <v>403.93</v>
      </c>
      <c r="HF44" s="13" t="n">
        <v>327.87</v>
      </c>
      <c r="HG44" s="13" t="n">
        <v>462.67</v>
      </c>
      <c r="HH44" s="13" t="n">
        <v>445.18</v>
      </c>
    </row>
    <row r="45">
      <c r="C45" s="13" t="n">
        <v>3</v>
      </c>
      <c r="D45" s="14" t="n">
        <v>492.88</v>
      </c>
      <c r="E45" s="14" t="n">
        <v>260.36</v>
      </c>
      <c r="F45" s="14" t="n">
        <v>232.33</v>
      </c>
      <c r="G45" s="14" t="n">
        <v>514.3200000000001</v>
      </c>
      <c r="H45" s="14" t="n">
        <v>271.63</v>
      </c>
      <c r="I45" s="14" t="n">
        <v>506.16</v>
      </c>
      <c r="J45" s="14" t="n">
        <v>393.21</v>
      </c>
      <c r="K45" s="14" t="n">
        <v>346.58</v>
      </c>
      <c r="L45" s="14" t="n">
        <v>267.82</v>
      </c>
      <c r="M45" s="14" t="n">
        <v>272.81</v>
      </c>
      <c r="N45" s="14" t="n">
        <v>372.8</v>
      </c>
      <c r="O45" s="14" t="n">
        <v>326.64</v>
      </c>
      <c r="P45" s="14" t="n">
        <v>338.03</v>
      </c>
      <c r="Q45" s="14" t="n">
        <v>348.46</v>
      </c>
      <c r="R45" s="14" t="n">
        <v>405.85</v>
      </c>
      <c r="W45" s="14" t="n"/>
      <c r="X45" s="14" t="n"/>
      <c r="Y45" s="14" t="n">
        <v>3</v>
      </c>
      <c r="Z45" s="14" t="n">
        <v>492.88</v>
      </c>
      <c r="AA45" s="14" t="n">
        <v>260.36</v>
      </c>
      <c r="AB45" s="14" t="n">
        <v>232.33</v>
      </c>
      <c r="AC45" s="14" t="n">
        <v>514.3200000000001</v>
      </c>
      <c r="AD45" s="14" t="n">
        <v>271.63</v>
      </c>
      <c r="AE45" s="14" t="n">
        <v>506.16</v>
      </c>
      <c r="AF45" s="14" t="n">
        <v>393.21</v>
      </c>
      <c r="AG45" s="14" t="n">
        <v>346.58</v>
      </c>
      <c r="AH45" s="14" t="n">
        <v>267.82</v>
      </c>
      <c r="AI45" s="14" t="n">
        <v>272.81</v>
      </c>
      <c r="AJ45" s="14" t="n">
        <v>372.8</v>
      </c>
      <c r="AK45" s="14" t="n">
        <v>326.64</v>
      </c>
      <c r="AL45" s="13" t="n">
        <v>338.03</v>
      </c>
      <c r="AM45" s="13" t="n">
        <v>348.46</v>
      </c>
      <c r="AN45" s="13" t="n">
        <v>405.85</v>
      </c>
      <c r="AU45" s="13" t="n">
        <v>3</v>
      </c>
      <c r="AV45" s="13" t="n">
        <v>492.88</v>
      </c>
      <c r="AW45" s="13" t="n">
        <v>260.36</v>
      </c>
      <c r="AX45" s="13" t="n">
        <v>232.33</v>
      </c>
      <c r="AY45" s="13" t="n">
        <v>514.3200000000001</v>
      </c>
      <c r="AZ45" s="13" t="n">
        <v>271.63</v>
      </c>
      <c r="BA45" s="13" t="n">
        <v>506.16</v>
      </c>
      <c r="BB45" s="13" t="n">
        <v>393.21</v>
      </c>
      <c r="BC45" s="13" t="n">
        <v>346.58</v>
      </c>
      <c r="BD45" s="13" t="n">
        <v>267.82</v>
      </c>
      <c r="BE45" s="13" t="n">
        <v>272.81</v>
      </c>
      <c r="BF45" s="13" t="n">
        <v>372.8</v>
      </c>
      <c r="BG45" s="13" t="n">
        <v>326.64</v>
      </c>
      <c r="BH45" s="13" t="n">
        <v>338.03</v>
      </c>
      <c r="BI45" s="13" t="n">
        <v>348.46</v>
      </c>
      <c r="BJ45" s="13" t="n">
        <v>405.85</v>
      </c>
      <c r="BQ45" s="13" t="n">
        <v>3</v>
      </c>
      <c r="BR45" s="13" t="n">
        <v>492.88</v>
      </c>
      <c r="BS45" s="13" t="n">
        <v>260.36</v>
      </c>
      <c r="BT45" s="13" t="n">
        <v>232.33</v>
      </c>
      <c r="BU45" s="13" t="n">
        <v>514.3200000000001</v>
      </c>
      <c r="BV45" s="13" t="n">
        <v>271.63</v>
      </c>
      <c r="BW45" s="13" t="n">
        <v>506.16</v>
      </c>
      <c r="BX45" s="13" t="n">
        <v>393.21</v>
      </c>
      <c r="BY45" s="13" t="n">
        <v>346.58</v>
      </c>
      <c r="BZ45" s="13" t="n">
        <v>267.82</v>
      </c>
      <c r="CA45" s="13" t="n">
        <v>272.81</v>
      </c>
      <c r="CB45" s="13" t="n">
        <v>372.8</v>
      </c>
      <c r="CC45" s="13" t="n">
        <v>326.64</v>
      </c>
      <c r="CD45" s="13" t="n">
        <v>338.03</v>
      </c>
      <c r="CE45" s="13" t="n">
        <v>348.46</v>
      </c>
      <c r="CF45" s="13" t="n">
        <v>405.85</v>
      </c>
      <c r="CM45" s="13" t="n">
        <v>3</v>
      </c>
      <c r="CN45" s="13" t="n">
        <v>492.88</v>
      </c>
      <c r="CO45" s="13" t="n">
        <v>260.36</v>
      </c>
      <c r="CP45" s="13" t="n">
        <v>232.33</v>
      </c>
      <c r="CQ45" s="13" t="n">
        <v>514.3200000000001</v>
      </c>
      <c r="CR45" s="13" t="n">
        <v>271.63</v>
      </c>
      <c r="CS45" s="13" t="n">
        <v>506.16</v>
      </c>
      <c r="CT45" s="13" t="n">
        <v>393.21</v>
      </c>
      <c r="CU45" s="13" t="n">
        <v>346.58</v>
      </c>
      <c r="CV45" s="13" t="n">
        <v>267.82</v>
      </c>
      <c r="CW45" s="13" t="n">
        <v>272.81</v>
      </c>
      <c r="CX45" s="13" t="n">
        <v>372.8</v>
      </c>
      <c r="CY45" s="13" t="n">
        <v>326.64</v>
      </c>
      <c r="CZ45" s="13" t="n">
        <v>338.03</v>
      </c>
      <c r="DA45" s="13" t="n">
        <v>348.46</v>
      </c>
      <c r="DB45" s="13" t="n">
        <v>405.85</v>
      </c>
      <c r="DI45" s="13" t="n">
        <v>3</v>
      </c>
      <c r="DJ45" s="13" t="n">
        <v>492.88</v>
      </c>
      <c r="DK45" s="13" t="n">
        <v>260.36</v>
      </c>
      <c r="DL45" s="13" t="n">
        <v>232.33</v>
      </c>
      <c r="DM45" s="13" t="n">
        <v>514.3200000000001</v>
      </c>
      <c r="DN45" s="13" t="n">
        <v>271.63</v>
      </c>
      <c r="DO45" s="13" t="n">
        <v>506.16</v>
      </c>
      <c r="DP45" s="13" t="n">
        <v>393.21</v>
      </c>
      <c r="DQ45" s="13" t="n">
        <v>346.58</v>
      </c>
      <c r="DR45" s="13" t="n">
        <v>267.82</v>
      </c>
      <c r="DS45" s="13" t="n">
        <v>272.81</v>
      </c>
      <c r="DT45" s="13" t="n">
        <v>372.8</v>
      </c>
      <c r="DU45" s="13" t="n">
        <v>326.64</v>
      </c>
      <c r="DV45" s="13" t="n">
        <v>338.03</v>
      </c>
      <c r="DW45" s="13" t="n">
        <v>348.46</v>
      </c>
      <c r="DX45" s="13" t="n">
        <v>405.85</v>
      </c>
      <c r="EE45" s="13" t="n">
        <v>3</v>
      </c>
      <c r="EF45" s="13" t="n">
        <v>492.88</v>
      </c>
      <c r="EG45" s="13" t="n">
        <v>260.36</v>
      </c>
      <c r="EH45" s="13" t="n">
        <v>232.33</v>
      </c>
      <c r="EI45" s="13" t="n">
        <v>514.3200000000001</v>
      </c>
      <c r="EJ45" s="13" t="n">
        <v>271.63</v>
      </c>
      <c r="EK45" s="13" t="n">
        <v>506.16</v>
      </c>
      <c r="EL45" s="13" t="n">
        <v>393.21</v>
      </c>
      <c r="EM45" s="13" t="n">
        <v>346.58</v>
      </c>
      <c r="EN45" s="13" t="n">
        <v>267.82</v>
      </c>
      <c r="EO45" s="13" t="n">
        <v>272.81</v>
      </c>
      <c r="EP45" s="13" t="n">
        <v>372.8</v>
      </c>
      <c r="EQ45" s="13" t="n">
        <v>326.64</v>
      </c>
      <c r="ER45" s="13" t="n">
        <v>338.03</v>
      </c>
      <c r="ES45" s="13" t="n">
        <v>348.46</v>
      </c>
      <c r="ET45" s="13" t="n">
        <v>405.85</v>
      </c>
      <c r="FA45" s="13" t="n">
        <v>3</v>
      </c>
      <c r="FB45" s="13" t="n">
        <v>492.88</v>
      </c>
      <c r="FC45" s="13" t="n">
        <v>260.36</v>
      </c>
      <c r="FD45" s="13" t="n">
        <v>232.33</v>
      </c>
      <c r="FE45" s="13" t="n">
        <v>514.3200000000001</v>
      </c>
      <c r="FF45" s="13" t="n">
        <v>271.63</v>
      </c>
      <c r="FG45" s="13" t="n">
        <v>506.16</v>
      </c>
      <c r="FH45" s="13" t="n">
        <v>393.21</v>
      </c>
      <c r="FI45" s="13" t="n">
        <v>346.58</v>
      </c>
      <c r="FJ45" s="13" t="n">
        <v>267.82</v>
      </c>
      <c r="FK45" s="13" t="n">
        <v>272.81</v>
      </c>
      <c r="FL45" s="13" t="n">
        <v>372.8</v>
      </c>
      <c r="FM45" s="13" t="n">
        <v>326.64</v>
      </c>
      <c r="FN45" s="13" t="n">
        <v>338.03</v>
      </c>
      <c r="FO45" s="13" t="n">
        <v>348.46</v>
      </c>
      <c r="FP45" s="13" t="n">
        <v>405.85</v>
      </c>
      <c r="FW45" s="13" t="n">
        <v>3</v>
      </c>
      <c r="FX45" s="13" t="n">
        <v>492.88</v>
      </c>
      <c r="FY45" s="13" t="n">
        <v>260.36</v>
      </c>
      <c r="FZ45" s="13" t="n">
        <v>232.33</v>
      </c>
      <c r="GA45" s="13" t="n">
        <v>514.3200000000001</v>
      </c>
      <c r="GB45" s="13" t="n">
        <v>271.63</v>
      </c>
      <c r="GC45" s="13" t="n">
        <v>506.16</v>
      </c>
      <c r="GD45" s="13" t="n">
        <v>393.21</v>
      </c>
      <c r="GE45" s="13" t="n">
        <v>346.58</v>
      </c>
      <c r="GF45" s="13" t="n">
        <v>267.82</v>
      </c>
      <c r="GG45" s="13" t="n">
        <v>272.81</v>
      </c>
      <c r="GH45" s="13" t="n">
        <v>372.8</v>
      </c>
      <c r="GI45" s="13" t="n">
        <v>326.64</v>
      </c>
      <c r="GJ45" s="13" t="n">
        <v>338.03</v>
      </c>
      <c r="GK45" s="13" t="n">
        <v>348.46</v>
      </c>
      <c r="GL45" s="13" t="n">
        <v>405.85</v>
      </c>
      <c r="GS45" s="13" t="n">
        <v>3</v>
      </c>
      <c r="GT45" s="13" t="n">
        <v>492.88</v>
      </c>
      <c r="GU45" s="13" t="n">
        <v>260.36</v>
      </c>
      <c r="GV45" s="13" t="n">
        <v>232.33</v>
      </c>
      <c r="GW45" s="13" t="n">
        <v>514.3200000000001</v>
      </c>
      <c r="GX45" s="13" t="n">
        <v>271.63</v>
      </c>
      <c r="GY45" s="13" t="n">
        <v>506.16</v>
      </c>
      <c r="GZ45" s="13" t="n">
        <v>393.21</v>
      </c>
      <c r="HA45" s="13" t="n">
        <v>346.58</v>
      </c>
      <c r="HB45" s="13" t="n">
        <v>267.82</v>
      </c>
      <c r="HC45" s="13" t="n">
        <v>272.81</v>
      </c>
      <c r="HD45" s="13" t="n">
        <v>372.8</v>
      </c>
      <c r="HE45" s="13" t="n">
        <v>326.64</v>
      </c>
      <c r="HF45" s="13" t="n">
        <v>338.03</v>
      </c>
      <c r="HG45" s="13" t="n">
        <v>348.46</v>
      </c>
      <c r="HH45" s="13" t="n">
        <v>405.85</v>
      </c>
    </row>
    <row r="47">
      <c r="B47" s="89" t="inlineStr">
        <is>
          <t>Parâmetros p/ μy</t>
        </is>
      </c>
      <c r="C47" s="13" t="inlineStr">
        <is>
          <t>Média(E(RLT))</t>
        </is>
      </c>
      <c r="D47" s="13" t="n">
        <v>1</v>
      </c>
      <c r="E47" s="13" t="n">
        <v>2</v>
      </c>
      <c r="F47" s="13" t="n">
        <v>3</v>
      </c>
      <c r="G47" s="13" t="n">
        <v>4</v>
      </c>
      <c r="H47" s="13" t="n">
        <v>5</v>
      </c>
      <c r="I47" s="13" t="n">
        <v>6</v>
      </c>
      <c r="J47" s="13" t="n">
        <v>7</v>
      </c>
      <c r="K47" s="13" t="n">
        <v>8</v>
      </c>
      <c r="L47" s="13" t="n">
        <v>9</v>
      </c>
      <c r="M47" s="13" t="n">
        <v>10</v>
      </c>
      <c r="N47" s="13" t="n">
        <v>11</v>
      </c>
      <c r="O47" s="13" t="n">
        <v>12</v>
      </c>
      <c r="P47" s="13" t="n">
        <v>13</v>
      </c>
      <c r="Q47" s="13" t="n">
        <v>14</v>
      </c>
      <c r="R47" s="13" t="n">
        <v>15</v>
      </c>
      <c r="X47" s="13" t="inlineStr">
        <is>
          <t>Parâmetros p/ μy</t>
        </is>
      </c>
      <c r="Y47" s="13" t="inlineStr">
        <is>
          <t>Média(E(RLT))</t>
        </is>
      </c>
      <c r="Z47" s="13" t="n">
        <v>1</v>
      </c>
      <c r="AA47" s="13" t="n">
        <v>2</v>
      </c>
      <c r="AB47" s="13" t="n">
        <v>3</v>
      </c>
      <c r="AC47" s="13" t="n">
        <v>4</v>
      </c>
      <c r="AD47" s="13" t="n">
        <v>5</v>
      </c>
      <c r="AE47" s="13" t="n">
        <v>6</v>
      </c>
      <c r="AF47" s="13" t="n">
        <v>7</v>
      </c>
      <c r="AG47" s="13" t="n">
        <v>8</v>
      </c>
      <c r="AH47" s="13" t="n">
        <v>9</v>
      </c>
      <c r="AI47" s="13" t="n">
        <v>10</v>
      </c>
      <c r="AJ47" s="13" t="n">
        <v>11</v>
      </c>
      <c r="AK47" s="13" t="n">
        <v>12</v>
      </c>
      <c r="AL47" s="13" t="n">
        <v>13</v>
      </c>
      <c r="AM47" s="13" t="n">
        <v>14</v>
      </c>
      <c r="AN47" s="13" t="n">
        <v>15</v>
      </c>
      <c r="AT47" s="13" t="inlineStr">
        <is>
          <t>Parâmetros p/ μy</t>
        </is>
      </c>
      <c r="AU47" s="13" t="inlineStr">
        <is>
          <t>Média(E(RLT))</t>
        </is>
      </c>
      <c r="AV47" s="13" t="n">
        <v>1</v>
      </c>
      <c r="AW47" s="13" t="n">
        <v>2</v>
      </c>
      <c r="AX47" s="13" t="n">
        <v>3</v>
      </c>
      <c r="AY47" s="13" t="n">
        <v>4</v>
      </c>
      <c r="AZ47" s="13" t="n">
        <v>5</v>
      </c>
      <c r="BA47" s="13" t="n">
        <v>6</v>
      </c>
      <c r="BB47" s="13" t="n">
        <v>7</v>
      </c>
      <c r="BC47" s="13" t="n">
        <v>8</v>
      </c>
      <c r="BD47" s="13" t="n">
        <v>9</v>
      </c>
      <c r="BE47" s="13" t="n">
        <v>10</v>
      </c>
      <c r="BF47" s="13" t="n">
        <v>11</v>
      </c>
      <c r="BG47" s="13" t="n">
        <v>12</v>
      </c>
      <c r="BH47" s="13" t="n">
        <v>13</v>
      </c>
      <c r="BI47" s="13" t="n">
        <v>14</v>
      </c>
      <c r="BJ47" s="13" t="n">
        <v>15</v>
      </c>
      <c r="BP47" s="13" t="inlineStr">
        <is>
          <t>Parâmetros p/ μy</t>
        </is>
      </c>
      <c r="BQ47" s="13" t="inlineStr">
        <is>
          <t>Média(E(RLT))</t>
        </is>
      </c>
      <c r="BR47" s="13" t="n">
        <v>1</v>
      </c>
      <c r="BS47" s="13" t="n">
        <v>2</v>
      </c>
      <c r="BT47" s="13" t="n">
        <v>3</v>
      </c>
      <c r="BU47" s="13" t="n">
        <v>4</v>
      </c>
      <c r="BV47" s="13" t="n">
        <v>5</v>
      </c>
      <c r="BW47" s="13" t="n">
        <v>6</v>
      </c>
      <c r="BX47" s="13" t="n">
        <v>7</v>
      </c>
      <c r="BY47" s="13" t="n">
        <v>8</v>
      </c>
      <c r="BZ47" s="13" t="n">
        <v>9</v>
      </c>
      <c r="CA47" s="13" t="n">
        <v>10</v>
      </c>
      <c r="CB47" s="13" t="n">
        <v>11</v>
      </c>
      <c r="CC47" s="13" t="n">
        <v>12</v>
      </c>
      <c r="CD47" s="13" t="n">
        <v>13</v>
      </c>
      <c r="CE47" s="13" t="n">
        <v>14</v>
      </c>
      <c r="CF47" s="13" t="n">
        <v>15</v>
      </c>
      <c r="CL47" s="13" t="inlineStr">
        <is>
          <t>Parâmetros p/ μy</t>
        </is>
      </c>
      <c r="CM47" s="13" t="inlineStr">
        <is>
          <t>Média(E(RLT))</t>
        </is>
      </c>
      <c r="CN47" s="13" t="n">
        <v>1</v>
      </c>
      <c r="CO47" s="13" t="n">
        <v>2</v>
      </c>
      <c r="CP47" s="13" t="n">
        <v>3</v>
      </c>
      <c r="CQ47" s="13" t="n">
        <v>4</v>
      </c>
      <c r="CR47" s="13" t="n">
        <v>5</v>
      </c>
      <c r="CS47" s="13" t="n">
        <v>6</v>
      </c>
      <c r="CT47" s="13" t="n">
        <v>7</v>
      </c>
      <c r="CU47" s="13" t="n">
        <v>8</v>
      </c>
      <c r="CV47" s="13" t="n">
        <v>9</v>
      </c>
      <c r="CW47" s="13" t="n">
        <v>10</v>
      </c>
      <c r="CX47" s="13" t="n">
        <v>11</v>
      </c>
      <c r="CY47" s="13" t="n">
        <v>12</v>
      </c>
      <c r="CZ47" s="13" t="n">
        <v>13</v>
      </c>
      <c r="DA47" s="13" t="n">
        <v>14</v>
      </c>
      <c r="DB47" s="13" t="n">
        <v>15</v>
      </c>
      <c r="DH47" s="13" t="inlineStr">
        <is>
          <t>Parâmetros p/ μy</t>
        </is>
      </c>
      <c r="DI47" s="13" t="inlineStr">
        <is>
          <t>Média(E(RLT))</t>
        </is>
      </c>
      <c r="DJ47" s="13" t="n">
        <v>1</v>
      </c>
      <c r="DK47" s="13" t="n">
        <v>2</v>
      </c>
      <c r="DL47" s="13" t="n">
        <v>3</v>
      </c>
      <c r="DM47" s="13" t="n">
        <v>4</v>
      </c>
      <c r="DN47" s="13" t="n">
        <v>5</v>
      </c>
      <c r="DO47" s="13" t="n">
        <v>6</v>
      </c>
      <c r="DP47" s="13" t="n">
        <v>7</v>
      </c>
      <c r="DQ47" s="13" t="n">
        <v>8</v>
      </c>
      <c r="DR47" s="13" t="n">
        <v>9</v>
      </c>
      <c r="DS47" s="13" t="n">
        <v>10</v>
      </c>
      <c r="DT47" s="13" t="n">
        <v>11</v>
      </c>
      <c r="DU47" s="13" t="n">
        <v>12</v>
      </c>
      <c r="DV47" s="13" t="n">
        <v>13</v>
      </c>
      <c r="DW47" s="13" t="n">
        <v>14</v>
      </c>
      <c r="DX47" s="13" t="n">
        <v>15</v>
      </c>
      <c r="ED47" s="13" t="inlineStr">
        <is>
          <t>Parâmetros p/ μy</t>
        </is>
      </c>
      <c r="EE47" s="13" t="inlineStr">
        <is>
          <t>Média(E(RLT))</t>
        </is>
      </c>
      <c r="EF47" s="13" t="n">
        <v>1</v>
      </c>
      <c r="EG47" s="13" t="n">
        <v>2</v>
      </c>
      <c r="EH47" s="13" t="n">
        <v>3</v>
      </c>
      <c r="EI47" s="13" t="n">
        <v>4</v>
      </c>
      <c r="EJ47" s="13" t="n">
        <v>5</v>
      </c>
      <c r="EK47" s="13" t="n">
        <v>6</v>
      </c>
      <c r="EL47" s="13" t="n">
        <v>7</v>
      </c>
      <c r="EM47" s="13" t="n">
        <v>8</v>
      </c>
      <c r="EN47" s="13" t="n">
        <v>9</v>
      </c>
      <c r="EO47" s="13" t="n">
        <v>10</v>
      </c>
      <c r="EP47" s="13" t="n">
        <v>11</v>
      </c>
      <c r="EQ47" s="13" t="n">
        <v>12</v>
      </c>
      <c r="ER47" s="13" t="n">
        <v>13</v>
      </c>
      <c r="ES47" s="13" t="n">
        <v>14</v>
      </c>
      <c r="ET47" s="13" t="n">
        <v>15</v>
      </c>
      <c r="EZ47" s="13" t="inlineStr">
        <is>
          <t>Parâmetros p/ μy</t>
        </is>
      </c>
      <c r="FA47" s="13" t="inlineStr">
        <is>
          <t>Média(E(RLT))</t>
        </is>
      </c>
      <c r="FB47" s="13" t="n">
        <v>1</v>
      </c>
      <c r="FC47" s="13" t="n">
        <v>2</v>
      </c>
      <c r="FD47" s="13" t="n">
        <v>3</v>
      </c>
      <c r="FE47" s="13" t="n">
        <v>4</v>
      </c>
      <c r="FF47" s="13" t="n">
        <v>5</v>
      </c>
      <c r="FG47" s="13" t="n">
        <v>6</v>
      </c>
      <c r="FH47" s="13" t="n">
        <v>7</v>
      </c>
      <c r="FI47" s="13" t="n">
        <v>8</v>
      </c>
      <c r="FJ47" s="13" t="n">
        <v>9</v>
      </c>
      <c r="FK47" s="13" t="n">
        <v>10</v>
      </c>
      <c r="FL47" s="13" t="n">
        <v>11</v>
      </c>
      <c r="FM47" s="13" t="n">
        <v>12</v>
      </c>
      <c r="FN47" s="13" t="n">
        <v>13</v>
      </c>
      <c r="FO47" s="13" t="n">
        <v>14</v>
      </c>
      <c r="FP47" s="13" t="n">
        <v>15</v>
      </c>
      <c r="FV47" s="13" t="inlineStr">
        <is>
          <t>Parâmetros p/ μy</t>
        </is>
      </c>
      <c r="FW47" s="13" t="inlineStr">
        <is>
          <t>Média(E(RLT))</t>
        </is>
      </c>
      <c r="FX47" s="13" t="n">
        <v>1</v>
      </c>
      <c r="FY47" s="13" t="n">
        <v>2</v>
      </c>
      <c r="FZ47" s="13" t="n">
        <v>3</v>
      </c>
      <c r="GA47" s="13" t="n">
        <v>4</v>
      </c>
      <c r="GB47" s="13" t="n">
        <v>5</v>
      </c>
      <c r="GC47" s="13" t="n">
        <v>6</v>
      </c>
      <c r="GD47" s="13" t="n">
        <v>7</v>
      </c>
      <c r="GE47" s="13" t="n">
        <v>8</v>
      </c>
      <c r="GF47" s="13" t="n">
        <v>9</v>
      </c>
      <c r="GG47" s="13" t="n">
        <v>10</v>
      </c>
      <c r="GH47" s="13" t="n">
        <v>11</v>
      </c>
      <c r="GI47" s="13" t="n">
        <v>12</v>
      </c>
      <c r="GJ47" s="13" t="n">
        <v>13</v>
      </c>
      <c r="GK47" s="13" t="n">
        <v>14</v>
      </c>
      <c r="GL47" s="13" t="n">
        <v>15</v>
      </c>
      <c r="GR47" s="13" t="inlineStr">
        <is>
          <t>Parâmetros p/ μy</t>
        </is>
      </c>
      <c r="GS47" s="13" t="inlineStr">
        <is>
          <t>Média(E(RLT))</t>
        </is>
      </c>
      <c r="GT47" s="13" t="n">
        <v>1</v>
      </c>
      <c r="GU47" s="13" t="n">
        <v>2</v>
      </c>
      <c r="GV47" s="13" t="n">
        <v>3</v>
      </c>
      <c r="GW47" s="13" t="n">
        <v>4</v>
      </c>
      <c r="GX47" s="13" t="n">
        <v>5</v>
      </c>
      <c r="GY47" s="13" t="n">
        <v>6</v>
      </c>
      <c r="GZ47" s="13" t="n">
        <v>7</v>
      </c>
      <c r="HA47" s="13" t="n">
        <v>8</v>
      </c>
      <c r="HB47" s="13" t="n">
        <v>9</v>
      </c>
      <c r="HC47" s="13" t="n">
        <v>10</v>
      </c>
      <c r="HD47" s="13" t="n">
        <v>11</v>
      </c>
      <c r="HE47" s="13" t="n">
        <v>12</v>
      </c>
      <c r="HF47" s="13" t="n">
        <v>13</v>
      </c>
      <c r="HG47" s="13" t="n">
        <v>14</v>
      </c>
      <c r="HH47" s="13" t="n">
        <v>15</v>
      </c>
    </row>
    <row r="48">
      <c r="B48" s="89" t="inlineStr">
        <is>
          <t>ND*RLT ; LB ; D*E(RLT)</t>
        </is>
      </c>
      <c r="C48" s="13" t="n">
        <v>1</v>
      </c>
      <c r="D48" s="14" t="n">
        <v>9.449999999999999</v>
      </c>
      <c r="E48" s="14" t="n">
        <v>14.92</v>
      </c>
      <c r="F48" s="14" t="n">
        <v>14.79</v>
      </c>
      <c r="G48" s="14" t="n">
        <v>17.69</v>
      </c>
      <c r="H48" s="14" t="n">
        <v>14.79</v>
      </c>
      <c r="I48" s="14" t="n">
        <v>14.31</v>
      </c>
      <c r="J48" s="14" t="n">
        <v>10.15</v>
      </c>
      <c r="K48" s="14" t="n">
        <v>14.45</v>
      </c>
      <c r="L48" s="14" t="n">
        <v>12.52</v>
      </c>
      <c r="M48" s="14" t="n">
        <v>11.45</v>
      </c>
      <c r="N48" s="14" t="n">
        <v>13.36</v>
      </c>
      <c r="O48" s="14" t="n">
        <v>13.38</v>
      </c>
      <c r="P48" s="14" t="n">
        <v>14.59</v>
      </c>
      <c r="Q48" s="14" t="n">
        <v>14.28</v>
      </c>
      <c r="R48" s="14" t="n">
        <v>16.04</v>
      </c>
      <c r="V48" s="14" t="n"/>
      <c r="W48" s="14" t="n"/>
      <c r="X48" s="14" t="inlineStr">
        <is>
          <t>ND*RLT ; LB ; D*E(RLT)</t>
        </is>
      </c>
      <c r="Y48" s="14" t="n">
        <v>1</v>
      </c>
      <c r="Z48" s="14" t="n">
        <v>9.449999999999999</v>
      </c>
      <c r="AA48" s="14" t="n">
        <v>14.92</v>
      </c>
      <c r="AB48" s="14" t="n">
        <v>14.79</v>
      </c>
      <c r="AC48" s="14" t="n">
        <v>17.69</v>
      </c>
      <c r="AD48" s="14" t="n">
        <v>14.79</v>
      </c>
      <c r="AE48" s="14" t="n">
        <v>14.31</v>
      </c>
      <c r="AF48" s="14" t="n">
        <v>10.15</v>
      </c>
      <c r="AG48" s="14" t="n">
        <v>14.45</v>
      </c>
      <c r="AH48" s="14" t="n">
        <v>12.52</v>
      </c>
      <c r="AI48" s="14" t="n">
        <v>11.45</v>
      </c>
      <c r="AJ48" s="14" t="n">
        <v>13.36</v>
      </c>
      <c r="AK48" s="14" t="n">
        <v>13.38</v>
      </c>
      <c r="AL48" s="13" t="n">
        <v>14.59</v>
      </c>
      <c r="AM48" s="13" t="n">
        <v>14.28</v>
      </c>
      <c r="AN48" s="13" t="n">
        <v>16.04</v>
      </c>
      <c r="AT48" s="13" t="inlineStr">
        <is>
          <t>ND*RLT ; LB ; D*E(RLT)</t>
        </is>
      </c>
      <c r="AU48" s="13" t="n">
        <v>1</v>
      </c>
      <c r="AV48" s="13" t="n">
        <v>9.449999999999999</v>
      </c>
      <c r="AW48" s="13" t="n">
        <v>14.92</v>
      </c>
      <c r="AX48" s="13" t="n">
        <v>14.79</v>
      </c>
      <c r="AY48" s="13" t="n">
        <v>17.69</v>
      </c>
      <c r="AZ48" s="13" t="n">
        <v>14.79</v>
      </c>
      <c r="BA48" s="13" t="n">
        <v>14.31</v>
      </c>
      <c r="BB48" s="13" t="n">
        <v>10.15</v>
      </c>
      <c r="BC48" s="13" t="n">
        <v>14.45</v>
      </c>
      <c r="BD48" s="13" t="n">
        <v>12.52</v>
      </c>
      <c r="BE48" s="13" t="n">
        <v>11.45</v>
      </c>
      <c r="BF48" s="13" t="n">
        <v>13.36</v>
      </c>
      <c r="BG48" s="13" t="n">
        <v>13.38</v>
      </c>
      <c r="BH48" s="13" t="n">
        <v>14.59</v>
      </c>
      <c r="BI48" s="13" t="n">
        <v>14.28</v>
      </c>
      <c r="BJ48" s="13" t="n">
        <v>16.04</v>
      </c>
      <c r="BP48" s="13" t="inlineStr">
        <is>
          <t>ND*RLT ; LB ; D*E(RLT)</t>
        </is>
      </c>
      <c r="BQ48" s="13" t="n">
        <v>1</v>
      </c>
      <c r="BR48" s="13" t="n">
        <v>9.449999999999999</v>
      </c>
      <c r="BS48" s="13" t="n">
        <v>14.92</v>
      </c>
      <c r="BT48" s="13" t="n">
        <v>14.79</v>
      </c>
      <c r="BU48" s="13" t="n">
        <v>17.69</v>
      </c>
      <c r="BV48" s="13" t="n">
        <v>14.79</v>
      </c>
      <c r="BW48" s="13" t="n">
        <v>14.31</v>
      </c>
      <c r="BX48" s="13" t="n">
        <v>10.15</v>
      </c>
      <c r="BY48" s="13" t="n">
        <v>14.45</v>
      </c>
      <c r="BZ48" s="13" t="n">
        <v>12.52</v>
      </c>
      <c r="CA48" s="13" t="n">
        <v>11.45</v>
      </c>
      <c r="CB48" s="13" t="n">
        <v>13.36</v>
      </c>
      <c r="CC48" s="13" t="n">
        <v>13.38</v>
      </c>
      <c r="CD48" s="13" t="n">
        <v>14.59</v>
      </c>
      <c r="CE48" s="13" t="n">
        <v>14.28</v>
      </c>
      <c r="CF48" s="13" t="n">
        <v>16.04</v>
      </c>
      <c r="CL48" s="13" t="inlineStr">
        <is>
          <t>ND*RLT ; LB ; D*E(RLT)</t>
        </is>
      </c>
      <c r="CM48" s="13" t="n">
        <v>1</v>
      </c>
      <c r="CN48" s="13" t="n">
        <v>9.449999999999999</v>
      </c>
      <c r="CO48" s="13" t="n">
        <v>14.92</v>
      </c>
      <c r="CP48" s="13" t="n">
        <v>14.79</v>
      </c>
      <c r="CQ48" s="13" t="n">
        <v>17.69</v>
      </c>
      <c r="CR48" s="13" t="n">
        <v>14.79</v>
      </c>
      <c r="CS48" s="13" t="n">
        <v>14.31</v>
      </c>
      <c r="CT48" s="13" t="n">
        <v>10.15</v>
      </c>
      <c r="CU48" s="13" t="n">
        <v>14.45</v>
      </c>
      <c r="CV48" s="13" t="n">
        <v>12.52</v>
      </c>
      <c r="CW48" s="13" t="n">
        <v>11.45</v>
      </c>
      <c r="CX48" s="13" t="n">
        <v>13.36</v>
      </c>
      <c r="CY48" s="13" t="n">
        <v>13.38</v>
      </c>
      <c r="CZ48" s="13" t="n">
        <v>14.59</v>
      </c>
      <c r="DA48" s="13" t="n">
        <v>14.28</v>
      </c>
      <c r="DB48" s="13" t="n">
        <v>16.04</v>
      </c>
      <c r="DH48" s="13" t="inlineStr">
        <is>
          <t>ND*RLT ; LB ; D*E(RLT)</t>
        </is>
      </c>
      <c r="DI48" s="13" t="n">
        <v>1</v>
      </c>
      <c r="DJ48" s="13" t="n">
        <v>9.449999999999999</v>
      </c>
      <c r="DK48" s="13" t="n">
        <v>14.92</v>
      </c>
      <c r="DL48" s="13" t="n">
        <v>14.79</v>
      </c>
      <c r="DM48" s="13" t="n">
        <v>17.69</v>
      </c>
      <c r="DN48" s="13" t="n">
        <v>14.79</v>
      </c>
      <c r="DO48" s="13" t="n">
        <v>14.31</v>
      </c>
      <c r="DP48" s="13" t="n">
        <v>10.15</v>
      </c>
      <c r="DQ48" s="13" t="n">
        <v>14.45</v>
      </c>
      <c r="DR48" s="13" t="n">
        <v>12.52</v>
      </c>
      <c r="DS48" s="13" t="n">
        <v>11.45</v>
      </c>
      <c r="DT48" s="13" t="n">
        <v>13.36</v>
      </c>
      <c r="DU48" s="13" t="n">
        <v>13.38</v>
      </c>
      <c r="DV48" s="13" t="n">
        <v>14.59</v>
      </c>
      <c r="DW48" s="13" t="n">
        <v>14.28</v>
      </c>
      <c r="DX48" s="13" t="n">
        <v>16.04</v>
      </c>
      <c r="ED48" s="13" t="inlineStr">
        <is>
          <t>ND*RLT ; LB ; D*E(RLT)</t>
        </is>
      </c>
      <c r="EE48" s="13" t="n">
        <v>1</v>
      </c>
      <c r="EF48" s="13" t="n">
        <v>9.449999999999999</v>
      </c>
      <c r="EG48" s="13" t="n">
        <v>14.92</v>
      </c>
      <c r="EH48" s="13" t="n">
        <v>14.79</v>
      </c>
      <c r="EI48" s="13" t="n">
        <v>17.69</v>
      </c>
      <c r="EJ48" s="13" t="n">
        <v>14.79</v>
      </c>
      <c r="EK48" s="13" t="n">
        <v>14.31</v>
      </c>
      <c r="EL48" s="13" t="n">
        <v>10.15</v>
      </c>
      <c r="EM48" s="13" t="n">
        <v>14.45</v>
      </c>
      <c r="EN48" s="13" t="n">
        <v>12.52</v>
      </c>
      <c r="EO48" s="13" t="n">
        <v>11.45</v>
      </c>
      <c r="EP48" s="13" t="n">
        <v>13.36</v>
      </c>
      <c r="EQ48" s="13" t="n">
        <v>13.38</v>
      </c>
      <c r="ER48" s="13" t="n">
        <v>14.59</v>
      </c>
      <c r="ES48" s="13" t="n">
        <v>14.28</v>
      </c>
      <c r="ET48" s="13" t="n">
        <v>16.04</v>
      </c>
      <c r="EZ48" s="13" t="inlineStr">
        <is>
          <t>ND*RLT ; LB ; D*E(RLT)</t>
        </is>
      </c>
      <c r="FA48" s="13" t="n">
        <v>1</v>
      </c>
      <c r="FB48" s="13" t="n">
        <v>9.449999999999999</v>
      </c>
      <c r="FC48" s="13" t="n">
        <v>14.92</v>
      </c>
      <c r="FD48" s="13" t="n">
        <v>14.79</v>
      </c>
      <c r="FE48" s="13" t="n">
        <v>17.69</v>
      </c>
      <c r="FF48" s="13" t="n">
        <v>14.79</v>
      </c>
      <c r="FG48" s="13" t="n">
        <v>14.31</v>
      </c>
      <c r="FH48" s="13" t="n">
        <v>10.15</v>
      </c>
      <c r="FI48" s="13" t="n">
        <v>14.45</v>
      </c>
      <c r="FJ48" s="13" t="n">
        <v>12.52</v>
      </c>
      <c r="FK48" s="13" t="n">
        <v>11.45</v>
      </c>
      <c r="FL48" s="13" t="n">
        <v>13.36</v>
      </c>
      <c r="FM48" s="13" t="n">
        <v>13.38</v>
      </c>
      <c r="FN48" s="13" t="n">
        <v>14.59</v>
      </c>
      <c r="FO48" s="13" t="n">
        <v>14.28</v>
      </c>
      <c r="FP48" s="13" t="n">
        <v>16.04</v>
      </c>
      <c r="FV48" s="13" t="inlineStr">
        <is>
          <t>ND*RLT ; LB ; D*E(RLT)</t>
        </is>
      </c>
      <c r="FW48" s="13" t="n">
        <v>1</v>
      </c>
      <c r="FX48" s="13" t="n">
        <v>9.449999999999999</v>
      </c>
      <c r="FY48" s="13" t="n">
        <v>14.92</v>
      </c>
      <c r="FZ48" s="13" t="n">
        <v>14.79</v>
      </c>
      <c r="GA48" s="13" t="n">
        <v>17.69</v>
      </c>
      <c r="GB48" s="13" t="n">
        <v>14.79</v>
      </c>
      <c r="GC48" s="13" t="n">
        <v>14.31</v>
      </c>
      <c r="GD48" s="13" t="n">
        <v>10.15</v>
      </c>
      <c r="GE48" s="13" t="n">
        <v>14.45</v>
      </c>
      <c r="GF48" s="13" t="n">
        <v>12.52</v>
      </c>
      <c r="GG48" s="13" t="n">
        <v>11.45</v>
      </c>
      <c r="GH48" s="13" t="n">
        <v>13.36</v>
      </c>
      <c r="GI48" s="13" t="n">
        <v>13.38</v>
      </c>
      <c r="GJ48" s="13" t="n">
        <v>14.59</v>
      </c>
      <c r="GK48" s="13" t="n">
        <v>14.28</v>
      </c>
      <c r="GL48" s="13" t="n">
        <v>16.04</v>
      </c>
      <c r="GR48" s="13" t="inlineStr">
        <is>
          <t>ND*RLT ; LB ; D*E(RLT)</t>
        </is>
      </c>
      <c r="GS48" s="13" t="n">
        <v>1</v>
      </c>
      <c r="GT48" s="13" t="n">
        <v>9.449999999999999</v>
      </c>
      <c r="GU48" s="13" t="n">
        <v>14.92</v>
      </c>
      <c r="GV48" s="13" t="n">
        <v>14.79</v>
      </c>
      <c r="GW48" s="13" t="n">
        <v>17.69</v>
      </c>
      <c r="GX48" s="13" t="n">
        <v>14.79</v>
      </c>
      <c r="GY48" s="13" t="n">
        <v>14.31</v>
      </c>
      <c r="GZ48" s="13" t="n">
        <v>10.15</v>
      </c>
      <c r="HA48" s="13" t="n">
        <v>14.45</v>
      </c>
      <c r="HB48" s="13" t="n">
        <v>12.52</v>
      </c>
      <c r="HC48" s="13" t="n">
        <v>11.45</v>
      </c>
      <c r="HD48" s="13" t="n">
        <v>13.36</v>
      </c>
      <c r="HE48" s="13" t="n">
        <v>13.38</v>
      </c>
      <c r="HF48" s="13" t="n">
        <v>14.59</v>
      </c>
      <c r="HG48" s="13" t="n">
        <v>14.28</v>
      </c>
      <c r="HH48" s="13" t="n">
        <v>16.04</v>
      </c>
    </row>
    <row r="49">
      <c r="C49" s="13" t="n">
        <v>2</v>
      </c>
      <c r="D49" s="14" t="n">
        <v>13.11</v>
      </c>
      <c r="E49" s="14" t="n">
        <v>17.64</v>
      </c>
      <c r="F49" s="14" t="n">
        <v>11.65</v>
      </c>
      <c r="G49" s="14" t="n">
        <v>20.06</v>
      </c>
      <c r="H49" s="14" t="n">
        <v>11.73</v>
      </c>
      <c r="I49" s="14" t="n">
        <v>15.92</v>
      </c>
      <c r="J49" s="14" t="n">
        <v>12.08</v>
      </c>
      <c r="K49" s="14" t="n">
        <v>15.93</v>
      </c>
      <c r="L49" s="14" t="n">
        <v>10.8</v>
      </c>
      <c r="M49" s="14" t="n">
        <v>13.12</v>
      </c>
      <c r="N49" s="14" t="n">
        <v>12.44</v>
      </c>
      <c r="O49" s="14" t="n">
        <v>15.71</v>
      </c>
      <c r="P49" s="14" t="n">
        <v>19.48</v>
      </c>
      <c r="Q49" s="14" t="n">
        <v>17.94</v>
      </c>
      <c r="R49" s="14" t="n">
        <v>13.48</v>
      </c>
      <c r="W49" s="14" t="n"/>
      <c r="X49" s="14" t="n"/>
      <c r="Y49" s="14" t="n">
        <v>2</v>
      </c>
      <c r="Z49" s="14" t="n">
        <v>13.11</v>
      </c>
      <c r="AA49" s="14" t="n">
        <v>17.64</v>
      </c>
      <c r="AB49" s="14" t="n">
        <v>11.65</v>
      </c>
      <c r="AC49" s="14" t="n">
        <v>20.06</v>
      </c>
      <c r="AD49" s="14" t="n">
        <v>11.73</v>
      </c>
      <c r="AE49" s="14" t="n">
        <v>15.92</v>
      </c>
      <c r="AF49" s="14" t="n">
        <v>12.08</v>
      </c>
      <c r="AG49" s="14" t="n">
        <v>15.93</v>
      </c>
      <c r="AH49" s="14" t="n">
        <v>10.8</v>
      </c>
      <c r="AI49" s="14" t="n">
        <v>13.12</v>
      </c>
      <c r="AJ49" s="14" t="n">
        <v>12.44</v>
      </c>
      <c r="AK49" s="14" t="n">
        <v>15.71</v>
      </c>
      <c r="AL49" s="13" t="n">
        <v>19.48</v>
      </c>
      <c r="AM49" s="13" t="n">
        <v>17.94</v>
      </c>
      <c r="AN49" s="13" t="n">
        <v>13.48</v>
      </c>
      <c r="AU49" s="13" t="n">
        <v>2</v>
      </c>
      <c r="AV49" s="13" t="n">
        <v>13.11</v>
      </c>
      <c r="AW49" s="13" t="n">
        <v>17.64</v>
      </c>
      <c r="AX49" s="13" t="n">
        <v>11.65</v>
      </c>
      <c r="AY49" s="13" t="n">
        <v>20.06</v>
      </c>
      <c r="AZ49" s="13" t="n">
        <v>11.73</v>
      </c>
      <c r="BA49" s="13" t="n">
        <v>15.92</v>
      </c>
      <c r="BB49" s="13" t="n">
        <v>12.08</v>
      </c>
      <c r="BC49" s="13" t="n">
        <v>15.93</v>
      </c>
      <c r="BD49" s="13" t="n">
        <v>10.8</v>
      </c>
      <c r="BE49" s="13" t="n">
        <v>13.12</v>
      </c>
      <c r="BF49" s="13" t="n">
        <v>12.44</v>
      </c>
      <c r="BG49" s="13" t="n">
        <v>15.71</v>
      </c>
      <c r="BH49" s="13" t="n">
        <v>19.48</v>
      </c>
      <c r="BI49" s="13" t="n">
        <v>17.94</v>
      </c>
      <c r="BJ49" s="13" t="n">
        <v>13.48</v>
      </c>
      <c r="BQ49" s="13" t="n">
        <v>2</v>
      </c>
      <c r="BR49" s="13" t="n">
        <v>13.11</v>
      </c>
      <c r="BS49" s="13" t="n">
        <v>17.64</v>
      </c>
      <c r="BT49" s="13" t="n">
        <v>11.65</v>
      </c>
      <c r="BU49" s="13" t="n">
        <v>20.06</v>
      </c>
      <c r="BV49" s="13" t="n">
        <v>11.73</v>
      </c>
      <c r="BW49" s="13" t="n">
        <v>15.92</v>
      </c>
      <c r="BX49" s="13" t="n">
        <v>12.08</v>
      </c>
      <c r="BY49" s="13" t="n">
        <v>15.93</v>
      </c>
      <c r="BZ49" s="13" t="n">
        <v>10.8</v>
      </c>
      <c r="CA49" s="13" t="n">
        <v>13.12</v>
      </c>
      <c r="CB49" s="13" t="n">
        <v>12.44</v>
      </c>
      <c r="CC49" s="13" t="n">
        <v>15.71</v>
      </c>
      <c r="CD49" s="13" t="n">
        <v>19.48</v>
      </c>
      <c r="CE49" s="13" t="n">
        <v>17.94</v>
      </c>
      <c r="CF49" s="13" t="n">
        <v>13.48</v>
      </c>
      <c r="CM49" s="13" t="n">
        <v>2</v>
      </c>
      <c r="CN49" s="13" t="n">
        <v>13.11</v>
      </c>
      <c r="CO49" s="13" t="n">
        <v>17.64</v>
      </c>
      <c r="CP49" s="13" t="n">
        <v>11.65</v>
      </c>
      <c r="CQ49" s="13" t="n">
        <v>20.06</v>
      </c>
      <c r="CR49" s="13" t="n">
        <v>11.73</v>
      </c>
      <c r="CS49" s="13" t="n">
        <v>15.92</v>
      </c>
      <c r="CT49" s="13" t="n">
        <v>12.08</v>
      </c>
      <c r="CU49" s="13" t="n">
        <v>15.93</v>
      </c>
      <c r="CV49" s="13" t="n">
        <v>10.8</v>
      </c>
      <c r="CW49" s="13" t="n">
        <v>13.12</v>
      </c>
      <c r="CX49" s="13" t="n">
        <v>12.44</v>
      </c>
      <c r="CY49" s="13" t="n">
        <v>15.71</v>
      </c>
      <c r="CZ49" s="13" t="n">
        <v>19.48</v>
      </c>
      <c r="DA49" s="13" t="n">
        <v>17.94</v>
      </c>
      <c r="DB49" s="13" t="n">
        <v>13.48</v>
      </c>
      <c r="DI49" s="13" t="n">
        <v>2</v>
      </c>
      <c r="DJ49" s="13" t="n">
        <v>13.11</v>
      </c>
      <c r="DK49" s="13" t="n">
        <v>17.64</v>
      </c>
      <c r="DL49" s="13" t="n">
        <v>11.65</v>
      </c>
      <c r="DM49" s="13" t="n">
        <v>20.06</v>
      </c>
      <c r="DN49" s="13" t="n">
        <v>11.73</v>
      </c>
      <c r="DO49" s="13" t="n">
        <v>15.92</v>
      </c>
      <c r="DP49" s="13" t="n">
        <v>12.08</v>
      </c>
      <c r="DQ49" s="13" t="n">
        <v>15.93</v>
      </c>
      <c r="DR49" s="13" t="n">
        <v>10.8</v>
      </c>
      <c r="DS49" s="13" t="n">
        <v>13.12</v>
      </c>
      <c r="DT49" s="13" t="n">
        <v>12.44</v>
      </c>
      <c r="DU49" s="13" t="n">
        <v>15.71</v>
      </c>
      <c r="DV49" s="13" t="n">
        <v>19.48</v>
      </c>
      <c r="DW49" s="13" t="n">
        <v>17.94</v>
      </c>
      <c r="DX49" s="13" t="n">
        <v>13.48</v>
      </c>
      <c r="EE49" s="13" t="n">
        <v>2</v>
      </c>
      <c r="EF49" s="13" t="n">
        <v>13.11</v>
      </c>
      <c r="EG49" s="13" t="n">
        <v>17.64</v>
      </c>
      <c r="EH49" s="13" t="n">
        <v>11.65</v>
      </c>
      <c r="EI49" s="13" t="n">
        <v>20.06</v>
      </c>
      <c r="EJ49" s="13" t="n">
        <v>11.73</v>
      </c>
      <c r="EK49" s="13" t="n">
        <v>15.92</v>
      </c>
      <c r="EL49" s="13" t="n">
        <v>12.08</v>
      </c>
      <c r="EM49" s="13" t="n">
        <v>15.93</v>
      </c>
      <c r="EN49" s="13" t="n">
        <v>10.8</v>
      </c>
      <c r="EO49" s="13" t="n">
        <v>13.12</v>
      </c>
      <c r="EP49" s="13" t="n">
        <v>12.44</v>
      </c>
      <c r="EQ49" s="13" t="n">
        <v>15.71</v>
      </c>
      <c r="ER49" s="13" t="n">
        <v>19.48</v>
      </c>
      <c r="ES49" s="13" t="n">
        <v>17.94</v>
      </c>
      <c r="ET49" s="13" t="n">
        <v>13.48</v>
      </c>
      <c r="FA49" s="13" t="n">
        <v>2</v>
      </c>
      <c r="FB49" s="13" t="n">
        <v>13.11</v>
      </c>
      <c r="FC49" s="13" t="n">
        <v>17.64</v>
      </c>
      <c r="FD49" s="13" t="n">
        <v>11.65</v>
      </c>
      <c r="FE49" s="13" t="n">
        <v>20.06</v>
      </c>
      <c r="FF49" s="13" t="n">
        <v>11.73</v>
      </c>
      <c r="FG49" s="13" t="n">
        <v>15.92</v>
      </c>
      <c r="FH49" s="13" t="n">
        <v>12.08</v>
      </c>
      <c r="FI49" s="13" t="n">
        <v>15.93</v>
      </c>
      <c r="FJ49" s="13" t="n">
        <v>10.8</v>
      </c>
      <c r="FK49" s="13" t="n">
        <v>13.12</v>
      </c>
      <c r="FL49" s="13" t="n">
        <v>12.44</v>
      </c>
      <c r="FM49" s="13" t="n">
        <v>15.71</v>
      </c>
      <c r="FN49" s="13" t="n">
        <v>19.48</v>
      </c>
      <c r="FO49" s="13" t="n">
        <v>17.94</v>
      </c>
      <c r="FP49" s="13" t="n">
        <v>13.48</v>
      </c>
      <c r="FW49" s="13" t="n">
        <v>2</v>
      </c>
      <c r="FX49" s="13" t="n">
        <v>13.11</v>
      </c>
      <c r="FY49" s="13" t="n">
        <v>17.64</v>
      </c>
      <c r="FZ49" s="13" t="n">
        <v>11.65</v>
      </c>
      <c r="GA49" s="13" t="n">
        <v>20.06</v>
      </c>
      <c r="GB49" s="13" t="n">
        <v>11.73</v>
      </c>
      <c r="GC49" s="13" t="n">
        <v>15.92</v>
      </c>
      <c r="GD49" s="13" t="n">
        <v>12.08</v>
      </c>
      <c r="GE49" s="13" t="n">
        <v>15.93</v>
      </c>
      <c r="GF49" s="13" t="n">
        <v>10.8</v>
      </c>
      <c r="GG49" s="13" t="n">
        <v>13.12</v>
      </c>
      <c r="GH49" s="13" t="n">
        <v>12.44</v>
      </c>
      <c r="GI49" s="13" t="n">
        <v>15.71</v>
      </c>
      <c r="GJ49" s="13" t="n">
        <v>19.48</v>
      </c>
      <c r="GK49" s="13" t="n">
        <v>17.94</v>
      </c>
      <c r="GL49" s="13" t="n">
        <v>13.48</v>
      </c>
      <c r="GS49" s="13" t="n">
        <v>2</v>
      </c>
      <c r="GT49" s="13" t="n">
        <v>13.11</v>
      </c>
      <c r="GU49" s="13" t="n">
        <v>17.64</v>
      </c>
      <c r="GV49" s="13" t="n">
        <v>11.65</v>
      </c>
      <c r="GW49" s="13" t="n">
        <v>20.06</v>
      </c>
      <c r="GX49" s="13" t="n">
        <v>11.73</v>
      </c>
      <c r="GY49" s="13" t="n">
        <v>15.92</v>
      </c>
      <c r="GZ49" s="13" t="n">
        <v>12.08</v>
      </c>
      <c r="HA49" s="13" t="n">
        <v>15.93</v>
      </c>
      <c r="HB49" s="13" t="n">
        <v>10.8</v>
      </c>
      <c r="HC49" s="13" t="n">
        <v>13.12</v>
      </c>
      <c r="HD49" s="13" t="n">
        <v>12.44</v>
      </c>
      <c r="HE49" s="13" t="n">
        <v>15.71</v>
      </c>
      <c r="HF49" s="13" t="n">
        <v>19.48</v>
      </c>
      <c r="HG49" s="13" t="n">
        <v>17.94</v>
      </c>
      <c r="HH49" s="13" t="n">
        <v>13.48</v>
      </c>
    </row>
    <row r="50">
      <c r="C50" s="13" t="n">
        <v>3</v>
      </c>
      <c r="D50" s="14" t="n">
        <v>18.26</v>
      </c>
      <c r="E50" s="14" t="n">
        <v>19.27</v>
      </c>
      <c r="F50" s="14" t="n">
        <v>20.64</v>
      </c>
      <c r="G50" s="14" t="n">
        <v>13.97</v>
      </c>
      <c r="H50" s="14" t="n">
        <v>13.78</v>
      </c>
      <c r="I50" s="14" t="n">
        <v>17.6</v>
      </c>
      <c r="J50" s="14" t="n">
        <v>12.66</v>
      </c>
      <c r="K50" s="14" t="n">
        <v>13.15</v>
      </c>
      <c r="L50" s="14" t="n">
        <v>16.36</v>
      </c>
      <c r="M50" s="14" t="n">
        <v>15.94</v>
      </c>
      <c r="N50" s="14" t="n">
        <v>10.35</v>
      </c>
      <c r="O50" s="14" t="n">
        <v>14.02</v>
      </c>
      <c r="P50" s="14" t="n">
        <v>14.06</v>
      </c>
      <c r="Q50" s="14" t="n">
        <v>12.12</v>
      </c>
      <c r="R50" s="14" t="n">
        <v>12.77</v>
      </c>
      <c r="W50" s="14" t="n"/>
      <c r="X50" s="14" t="n"/>
      <c r="Y50" s="14" t="n">
        <v>3</v>
      </c>
      <c r="Z50" s="14" t="n">
        <v>18.26</v>
      </c>
      <c r="AA50" s="14" t="n">
        <v>19.27</v>
      </c>
      <c r="AB50" s="14" t="n">
        <v>20.64</v>
      </c>
      <c r="AC50" s="14" t="n">
        <v>13.97</v>
      </c>
      <c r="AD50" s="14" t="n">
        <v>13.78</v>
      </c>
      <c r="AE50" s="14" t="n">
        <v>17.6</v>
      </c>
      <c r="AF50" s="14" t="n">
        <v>12.66</v>
      </c>
      <c r="AG50" s="14" t="n">
        <v>13.15</v>
      </c>
      <c r="AH50" s="14" t="n">
        <v>16.36</v>
      </c>
      <c r="AI50" s="14" t="n">
        <v>15.94</v>
      </c>
      <c r="AJ50" s="14" t="n">
        <v>10.35</v>
      </c>
      <c r="AK50" s="14" t="n">
        <v>14.02</v>
      </c>
      <c r="AL50" s="13" t="n">
        <v>14.06</v>
      </c>
      <c r="AM50" s="13" t="n">
        <v>12.12</v>
      </c>
      <c r="AN50" s="13" t="n">
        <v>12.77</v>
      </c>
      <c r="AU50" s="13" t="n">
        <v>3</v>
      </c>
      <c r="AV50" s="13" t="n">
        <v>18.26</v>
      </c>
      <c r="AW50" s="13" t="n">
        <v>19.27</v>
      </c>
      <c r="AX50" s="13" t="n">
        <v>20.64</v>
      </c>
      <c r="AY50" s="13" t="n">
        <v>13.97</v>
      </c>
      <c r="AZ50" s="13" t="n">
        <v>13.78</v>
      </c>
      <c r="BA50" s="13" t="n">
        <v>17.6</v>
      </c>
      <c r="BB50" s="13" t="n">
        <v>12.66</v>
      </c>
      <c r="BC50" s="13" t="n">
        <v>13.15</v>
      </c>
      <c r="BD50" s="13" t="n">
        <v>16.36</v>
      </c>
      <c r="BE50" s="13" t="n">
        <v>15.94</v>
      </c>
      <c r="BF50" s="13" t="n">
        <v>10.35</v>
      </c>
      <c r="BG50" s="13" t="n">
        <v>14.02</v>
      </c>
      <c r="BH50" s="13" t="n">
        <v>14.06</v>
      </c>
      <c r="BI50" s="13" t="n">
        <v>12.12</v>
      </c>
      <c r="BJ50" s="13" t="n">
        <v>12.77</v>
      </c>
      <c r="BQ50" s="13" t="n">
        <v>3</v>
      </c>
      <c r="BR50" s="13" t="n">
        <v>18.26</v>
      </c>
      <c r="BS50" s="13" t="n">
        <v>19.27</v>
      </c>
      <c r="BT50" s="13" t="n">
        <v>20.64</v>
      </c>
      <c r="BU50" s="13" t="n">
        <v>13.97</v>
      </c>
      <c r="BV50" s="13" t="n">
        <v>13.78</v>
      </c>
      <c r="BW50" s="13" t="n">
        <v>17.6</v>
      </c>
      <c r="BX50" s="13" t="n">
        <v>12.66</v>
      </c>
      <c r="BY50" s="13" t="n">
        <v>13.15</v>
      </c>
      <c r="BZ50" s="13" t="n">
        <v>16.36</v>
      </c>
      <c r="CA50" s="13" t="n">
        <v>15.94</v>
      </c>
      <c r="CB50" s="13" t="n">
        <v>10.35</v>
      </c>
      <c r="CC50" s="13" t="n">
        <v>14.02</v>
      </c>
      <c r="CD50" s="13" t="n">
        <v>14.06</v>
      </c>
      <c r="CE50" s="13" t="n">
        <v>12.12</v>
      </c>
      <c r="CF50" s="13" t="n">
        <v>12.77</v>
      </c>
      <c r="CM50" s="13" t="n">
        <v>3</v>
      </c>
      <c r="CN50" s="13" t="n">
        <v>18.26</v>
      </c>
      <c r="CO50" s="13" t="n">
        <v>19.27</v>
      </c>
      <c r="CP50" s="13" t="n">
        <v>20.64</v>
      </c>
      <c r="CQ50" s="13" t="n">
        <v>13.97</v>
      </c>
      <c r="CR50" s="13" t="n">
        <v>13.78</v>
      </c>
      <c r="CS50" s="13" t="n">
        <v>17.6</v>
      </c>
      <c r="CT50" s="13" t="n">
        <v>12.66</v>
      </c>
      <c r="CU50" s="13" t="n">
        <v>13.15</v>
      </c>
      <c r="CV50" s="13" t="n">
        <v>16.36</v>
      </c>
      <c r="CW50" s="13" t="n">
        <v>15.94</v>
      </c>
      <c r="CX50" s="13" t="n">
        <v>10.35</v>
      </c>
      <c r="CY50" s="13" t="n">
        <v>14.02</v>
      </c>
      <c r="CZ50" s="13" t="n">
        <v>14.06</v>
      </c>
      <c r="DA50" s="13" t="n">
        <v>12.12</v>
      </c>
      <c r="DB50" s="13" t="n">
        <v>12.77</v>
      </c>
      <c r="DI50" s="13" t="n">
        <v>3</v>
      </c>
      <c r="DJ50" s="13" t="n">
        <v>18.26</v>
      </c>
      <c r="DK50" s="13" t="n">
        <v>19.27</v>
      </c>
      <c r="DL50" s="13" t="n">
        <v>20.64</v>
      </c>
      <c r="DM50" s="13" t="n">
        <v>13.97</v>
      </c>
      <c r="DN50" s="13" t="n">
        <v>13.78</v>
      </c>
      <c r="DO50" s="13" t="n">
        <v>17.6</v>
      </c>
      <c r="DP50" s="13" t="n">
        <v>12.66</v>
      </c>
      <c r="DQ50" s="13" t="n">
        <v>13.15</v>
      </c>
      <c r="DR50" s="13" t="n">
        <v>16.36</v>
      </c>
      <c r="DS50" s="13" t="n">
        <v>15.94</v>
      </c>
      <c r="DT50" s="13" t="n">
        <v>10.35</v>
      </c>
      <c r="DU50" s="13" t="n">
        <v>14.02</v>
      </c>
      <c r="DV50" s="13" t="n">
        <v>14.06</v>
      </c>
      <c r="DW50" s="13" t="n">
        <v>12.12</v>
      </c>
      <c r="DX50" s="13" t="n">
        <v>12.77</v>
      </c>
      <c r="EE50" s="13" t="n">
        <v>3</v>
      </c>
      <c r="EF50" s="13" t="n">
        <v>18.26</v>
      </c>
      <c r="EG50" s="13" t="n">
        <v>19.27</v>
      </c>
      <c r="EH50" s="13" t="n">
        <v>20.64</v>
      </c>
      <c r="EI50" s="13" t="n">
        <v>13.97</v>
      </c>
      <c r="EJ50" s="13" t="n">
        <v>13.78</v>
      </c>
      <c r="EK50" s="13" t="n">
        <v>17.6</v>
      </c>
      <c r="EL50" s="13" t="n">
        <v>12.66</v>
      </c>
      <c r="EM50" s="13" t="n">
        <v>13.15</v>
      </c>
      <c r="EN50" s="13" t="n">
        <v>16.36</v>
      </c>
      <c r="EO50" s="13" t="n">
        <v>15.94</v>
      </c>
      <c r="EP50" s="13" t="n">
        <v>10.35</v>
      </c>
      <c r="EQ50" s="13" t="n">
        <v>14.02</v>
      </c>
      <c r="ER50" s="13" t="n">
        <v>14.06</v>
      </c>
      <c r="ES50" s="13" t="n">
        <v>12.12</v>
      </c>
      <c r="ET50" s="13" t="n">
        <v>12.77</v>
      </c>
      <c r="FA50" s="13" t="n">
        <v>3</v>
      </c>
      <c r="FB50" s="13" t="n">
        <v>18.26</v>
      </c>
      <c r="FC50" s="13" t="n">
        <v>19.27</v>
      </c>
      <c r="FD50" s="13" t="n">
        <v>20.64</v>
      </c>
      <c r="FE50" s="13" t="n">
        <v>13.97</v>
      </c>
      <c r="FF50" s="13" t="n">
        <v>13.78</v>
      </c>
      <c r="FG50" s="13" t="n">
        <v>17.6</v>
      </c>
      <c r="FH50" s="13" t="n">
        <v>12.66</v>
      </c>
      <c r="FI50" s="13" t="n">
        <v>13.15</v>
      </c>
      <c r="FJ50" s="13" t="n">
        <v>16.36</v>
      </c>
      <c r="FK50" s="13" t="n">
        <v>15.94</v>
      </c>
      <c r="FL50" s="13" t="n">
        <v>10.35</v>
      </c>
      <c r="FM50" s="13" t="n">
        <v>14.02</v>
      </c>
      <c r="FN50" s="13" t="n">
        <v>14.06</v>
      </c>
      <c r="FO50" s="13" t="n">
        <v>12.12</v>
      </c>
      <c r="FP50" s="13" t="n">
        <v>12.77</v>
      </c>
      <c r="FW50" s="13" t="n">
        <v>3</v>
      </c>
      <c r="FX50" s="13" t="n">
        <v>18.26</v>
      </c>
      <c r="FY50" s="13" t="n">
        <v>19.27</v>
      </c>
      <c r="FZ50" s="13" t="n">
        <v>20.64</v>
      </c>
      <c r="GA50" s="13" t="n">
        <v>13.97</v>
      </c>
      <c r="GB50" s="13" t="n">
        <v>13.78</v>
      </c>
      <c r="GC50" s="13" t="n">
        <v>17.6</v>
      </c>
      <c r="GD50" s="13" t="n">
        <v>12.66</v>
      </c>
      <c r="GE50" s="13" t="n">
        <v>13.15</v>
      </c>
      <c r="GF50" s="13" t="n">
        <v>16.36</v>
      </c>
      <c r="GG50" s="13" t="n">
        <v>15.94</v>
      </c>
      <c r="GH50" s="13" t="n">
        <v>10.35</v>
      </c>
      <c r="GI50" s="13" t="n">
        <v>14.02</v>
      </c>
      <c r="GJ50" s="13" t="n">
        <v>14.06</v>
      </c>
      <c r="GK50" s="13" t="n">
        <v>12.12</v>
      </c>
      <c r="GL50" s="13" t="n">
        <v>12.77</v>
      </c>
      <c r="GS50" s="13" t="n">
        <v>3</v>
      </c>
      <c r="GT50" s="13" t="n">
        <v>18.26</v>
      </c>
      <c r="GU50" s="13" t="n">
        <v>19.27</v>
      </c>
      <c r="GV50" s="13" t="n">
        <v>20.64</v>
      </c>
      <c r="GW50" s="13" t="n">
        <v>13.97</v>
      </c>
      <c r="GX50" s="13" t="n">
        <v>13.78</v>
      </c>
      <c r="GY50" s="13" t="n">
        <v>17.6</v>
      </c>
      <c r="GZ50" s="13" t="n">
        <v>12.66</v>
      </c>
      <c r="HA50" s="13" t="n">
        <v>13.15</v>
      </c>
      <c r="HB50" s="13" t="n">
        <v>16.36</v>
      </c>
      <c r="HC50" s="13" t="n">
        <v>15.94</v>
      </c>
      <c r="HD50" s="13" t="n">
        <v>10.35</v>
      </c>
      <c r="HE50" s="13" t="n">
        <v>14.02</v>
      </c>
      <c r="HF50" s="13" t="n">
        <v>14.06</v>
      </c>
      <c r="HG50" s="13" t="n">
        <v>12.12</v>
      </c>
      <c r="HH50" s="13" t="n">
        <v>12.77</v>
      </c>
    </row>
    <row r="52">
      <c r="C52" s="13" t="inlineStr">
        <is>
          <t>Cap</t>
        </is>
      </c>
      <c r="D52" s="13" t="n">
        <v>1</v>
      </c>
      <c r="E52" s="13" t="n">
        <v>2</v>
      </c>
      <c r="F52" s="13" t="n">
        <v>3</v>
      </c>
      <c r="G52" s="13" t="n">
        <v>4</v>
      </c>
      <c r="H52" s="13" t="n">
        <v>5</v>
      </c>
      <c r="I52" s="13" t="n">
        <v>6</v>
      </c>
      <c r="J52" s="13" t="n">
        <v>7</v>
      </c>
      <c r="K52" s="13" t="n">
        <v>8</v>
      </c>
      <c r="L52" s="13" t="n">
        <v>9</v>
      </c>
      <c r="M52" s="13" t="n">
        <v>10</v>
      </c>
      <c r="N52" s="13" t="n">
        <v>11</v>
      </c>
      <c r="O52" s="13" t="n">
        <v>12</v>
      </c>
      <c r="P52" s="13" t="n">
        <v>13</v>
      </c>
      <c r="Q52" s="13" t="n">
        <v>14</v>
      </c>
      <c r="R52" s="13" t="n">
        <v>15</v>
      </c>
      <c r="Y52" s="13" t="inlineStr">
        <is>
          <t>Cap</t>
        </is>
      </c>
      <c r="Z52" s="13" t="n">
        <v>1</v>
      </c>
      <c r="AA52" s="13" t="n">
        <v>2</v>
      </c>
      <c r="AB52" s="13" t="n">
        <v>3</v>
      </c>
      <c r="AC52" s="13" t="n">
        <v>4</v>
      </c>
      <c r="AD52" s="13" t="n">
        <v>5</v>
      </c>
      <c r="AE52" s="13" t="n">
        <v>6</v>
      </c>
      <c r="AF52" s="13" t="n">
        <v>7</v>
      </c>
      <c r="AG52" s="13" t="n">
        <v>8</v>
      </c>
      <c r="AH52" s="13" t="n">
        <v>9</v>
      </c>
      <c r="AI52" s="13" t="n">
        <v>10</v>
      </c>
      <c r="AJ52" s="13" t="n">
        <v>11</v>
      </c>
      <c r="AK52" s="13" t="n">
        <v>12</v>
      </c>
      <c r="AL52" s="13" t="n">
        <v>13</v>
      </c>
      <c r="AM52" s="13" t="n">
        <v>14</v>
      </c>
      <c r="AN52" s="13" t="n">
        <v>15</v>
      </c>
      <c r="AU52" s="13" t="inlineStr">
        <is>
          <t>Cap</t>
        </is>
      </c>
      <c r="AV52" s="13" t="n">
        <v>1</v>
      </c>
      <c r="AW52" s="13" t="n">
        <v>2</v>
      </c>
      <c r="AX52" s="13" t="n">
        <v>3</v>
      </c>
      <c r="AY52" s="13" t="n">
        <v>4</v>
      </c>
      <c r="AZ52" s="13" t="n">
        <v>5</v>
      </c>
      <c r="BA52" s="13" t="n">
        <v>6</v>
      </c>
      <c r="BB52" s="13" t="n">
        <v>7</v>
      </c>
      <c r="BC52" s="13" t="n">
        <v>8</v>
      </c>
      <c r="BD52" s="13" t="n">
        <v>9</v>
      </c>
      <c r="BE52" s="13" t="n">
        <v>10</v>
      </c>
      <c r="BF52" s="13" t="n">
        <v>11</v>
      </c>
      <c r="BG52" s="13" t="n">
        <v>12</v>
      </c>
      <c r="BH52" s="13" t="n">
        <v>13</v>
      </c>
      <c r="BI52" s="13" t="n">
        <v>14</v>
      </c>
      <c r="BJ52" s="13" t="n">
        <v>15</v>
      </c>
      <c r="BQ52" s="13" t="inlineStr">
        <is>
          <t>Cap</t>
        </is>
      </c>
      <c r="BR52" s="13" t="n">
        <v>1</v>
      </c>
      <c r="BS52" s="13" t="n">
        <v>2</v>
      </c>
      <c r="BT52" s="13" t="n">
        <v>3</v>
      </c>
      <c r="BU52" s="13" t="n">
        <v>4</v>
      </c>
      <c r="BV52" s="13" t="n">
        <v>5</v>
      </c>
      <c r="BW52" s="13" t="n">
        <v>6</v>
      </c>
      <c r="BX52" s="13" t="n">
        <v>7</v>
      </c>
      <c r="BY52" s="13" t="n">
        <v>8</v>
      </c>
      <c r="BZ52" s="13" t="n">
        <v>9</v>
      </c>
      <c r="CA52" s="13" t="n">
        <v>10</v>
      </c>
      <c r="CB52" s="13" t="n">
        <v>11</v>
      </c>
      <c r="CC52" s="13" t="n">
        <v>12</v>
      </c>
      <c r="CD52" s="13" t="n">
        <v>13</v>
      </c>
      <c r="CE52" s="13" t="n">
        <v>14</v>
      </c>
      <c r="CF52" s="13" t="n">
        <v>15</v>
      </c>
      <c r="CM52" s="13" t="inlineStr">
        <is>
          <t>Cap</t>
        </is>
      </c>
      <c r="CN52" s="13" t="n">
        <v>1</v>
      </c>
      <c r="CO52" s="13" t="n">
        <v>2</v>
      </c>
      <c r="CP52" s="13" t="n">
        <v>3</v>
      </c>
      <c r="CQ52" s="13" t="n">
        <v>4</v>
      </c>
      <c r="CR52" s="13" t="n">
        <v>5</v>
      </c>
      <c r="CS52" s="13" t="n">
        <v>6</v>
      </c>
      <c r="CT52" s="13" t="n">
        <v>7</v>
      </c>
      <c r="CU52" s="13" t="n">
        <v>8</v>
      </c>
      <c r="CV52" s="13" t="n">
        <v>9</v>
      </c>
      <c r="CW52" s="13" t="n">
        <v>10</v>
      </c>
      <c r="CX52" s="13" t="n">
        <v>11</v>
      </c>
      <c r="CY52" s="13" t="n">
        <v>12</v>
      </c>
      <c r="CZ52" s="13" t="n">
        <v>13</v>
      </c>
      <c r="DA52" s="13" t="n">
        <v>14</v>
      </c>
      <c r="DB52" s="13" t="n">
        <v>15</v>
      </c>
      <c r="DI52" s="13" t="inlineStr">
        <is>
          <t>Cap</t>
        </is>
      </c>
      <c r="DJ52" s="13" t="n">
        <v>1</v>
      </c>
      <c r="DK52" s="13" t="n">
        <v>2</v>
      </c>
      <c r="DL52" s="13" t="n">
        <v>3</v>
      </c>
      <c r="DM52" s="13" t="n">
        <v>4</v>
      </c>
      <c r="DN52" s="13" t="n">
        <v>5</v>
      </c>
      <c r="DO52" s="13" t="n">
        <v>6</v>
      </c>
      <c r="DP52" s="13" t="n">
        <v>7</v>
      </c>
      <c r="DQ52" s="13" t="n">
        <v>8</v>
      </c>
      <c r="DR52" s="13" t="n">
        <v>9</v>
      </c>
      <c r="DS52" s="13" t="n">
        <v>10</v>
      </c>
      <c r="DT52" s="13" t="n">
        <v>11</v>
      </c>
      <c r="DU52" s="13" t="n">
        <v>12</v>
      </c>
      <c r="DV52" s="13" t="n">
        <v>13</v>
      </c>
      <c r="DW52" s="13" t="n">
        <v>14</v>
      </c>
      <c r="DX52" s="13" t="n">
        <v>15</v>
      </c>
      <c r="EE52" s="13" t="inlineStr">
        <is>
          <t>Cap</t>
        </is>
      </c>
      <c r="EF52" s="13" t="n">
        <v>1</v>
      </c>
      <c r="EG52" s="13" t="n">
        <v>2</v>
      </c>
      <c r="EH52" s="13" t="n">
        <v>3</v>
      </c>
      <c r="EI52" s="13" t="n">
        <v>4</v>
      </c>
      <c r="EJ52" s="13" t="n">
        <v>5</v>
      </c>
      <c r="EK52" s="13" t="n">
        <v>6</v>
      </c>
      <c r="EL52" s="13" t="n">
        <v>7</v>
      </c>
      <c r="EM52" s="13" t="n">
        <v>8</v>
      </c>
      <c r="EN52" s="13" t="n">
        <v>9</v>
      </c>
      <c r="EO52" s="13" t="n">
        <v>10</v>
      </c>
      <c r="EP52" s="13" t="n">
        <v>11</v>
      </c>
      <c r="EQ52" s="13" t="n">
        <v>12</v>
      </c>
      <c r="ER52" s="13" t="n">
        <v>13</v>
      </c>
      <c r="ES52" s="13" t="n">
        <v>14</v>
      </c>
      <c r="ET52" s="13" t="n">
        <v>15</v>
      </c>
      <c r="FA52" s="13" t="inlineStr">
        <is>
          <t>Cap</t>
        </is>
      </c>
      <c r="FB52" s="13" t="n">
        <v>1</v>
      </c>
      <c r="FC52" s="13" t="n">
        <v>2</v>
      </c>
      <c r="FD52" s="13" t="n">
        <v>3</v>
      </c>
      <c r="FE52" s="13" t="n">
        <v>4</v>
      </c>
      <c r="FF52" s="13" t="n">
        <v>5</v>
      </c>
      <c r="FG52" s="13" t="n">
        <v>6</v>
      </c>
      <c r="FH52" s="13" t="n">
        <v>7</v>
      </c>
      <c r="FI52" s="13" t="n">
        <v>8</v>
      </c>
      <c r="FJ52" s="13" t="n">
        <v>9</v>
      </c>
      <c r="FK52" s="13" t="n">
        <v>10</v>
      </c>
      <c r="FL52" s="13" t="n">
        <v>11</v>
      </c>
      <c r="FM52" s="13" t="n">
        <v>12</v>
      </c>
      <c r="FN52" s="13" t="n">
        <v>13</v>
      </c>
      <c r="FO52" s="13" t="n">
        <v>14</v>
      </c>
      <c r="FP52" s="13" t="n">
        <v>15</v>
      </c>
      <c r="FW52" s="13" t="inlineStr">
        <is>
          <t>Cap</t>
        </is>
      </c>
      <c r="FX52" s="13" t="n">
        <v>1</v>
      </c>
      <c r="FY52" s="13" t="n">
        <v>2</v>
      </c>
      <c r="FZ52" s="13" t="n">
        <v>3</v>
      </c>
      <c r="GA52" s="13" t="n">
        <v>4</v>
      </c>
      <c r="GB52" s="13" t="n">
        <v>5</v>
      </c>
      <c r="GC52" s="13" t="n">
        <v>6</v>
      </c>
      <c r="GD52" s="13" t="n">
        <v>7</v>
      </c>
      <c r="GE52" s="13" t="n">
        <v>8</v>
      </c>
      <c r="GF52" s="13" t="n">
        <v>9</v>
      </c>
      <c r="GG52" s="13" t="n">
        <v>10</v>
      </c>
      <c r="GH52" s="13" t="n">
        <v>11</v>
      </c>
      <c r="GI52" s="13" t="n">
        <v>12</v>
      </c>
      <c r="GJ52" s="13" t="n">
        <v>13</v>
      </c>
      <c r="GK52" s="13" t="n">
        <v>14</v>
      </c>
      <c r="GL52" s="13" t="n">
        <v>15</v>
      </c>
      <c r="GS52" s="13" t="inlineStr">
        <is>
          <t>Cap</t>
        </is>
      </c>
      <c r="GT52" s="13" t="n">
        <v>1</v>
      </c>
      <c r="GU52" s="13" t="n">
        <v>2</v>
      </c>
      <c r="GV52" s="13" t="n">
        <v>3</v>
      </c>
      <c r="GW52" s="13" t="n">
        <v>4</v>
      </c>
      <c r="GX52" s="13" t="n">
        <v>5</v>
      </c>
      <c r="GY52" s="13" t="n">
        <v>6</v>
      </c>
      <c r="GZ52" s="13" t="n">
        <v>7</v>
      </c>
      <c r="HA52" s="13" t="n">
        <v>8</v>
      </c>
      <c r="HB52" s="13" t="n">
        <v>9</v>
      </c>
      <c r="HC52" s="13" t="n">
        <v>10</v>
      </c>
      <c r="HD52" s="13" t="n">
        <v>11</v>
      </c>
      <c r="HE52" s="13" t="n">
        <v>12</v>
      </c>
      <c r="HF52" s="13" t="n">
        <v>13</v>
      </c>
      <c r="HG52" s="13" t="n">
        <v>14</v>
      </c>
      <c r="HH52" s="13" t="n">
        <v>15</v>
      </c>
    </row>
    <row r="53">
      <c r="C53" s="13" t="n">
        <v>1</v>
      </c>
      <c r="D53" s="14">
        <f>Suppliers_Cap!F14</f>
        <v/>
      </c>
      <c r="E53" s="14">
        <f>Suppliers_Cap!G14</f>
        <v/>
      </c>
      <c r="F53" s="14">
        <f>Suppliers_Cap!H14</f>
        <v/>
      </c>
      <c r="G53" s="14">
        <f>Suppliers_Cap!I14</f>
        <v/>
      </c>
      <c r="H53" s="14">
        <f>Suppliers_Cap!J14</f>
        <v/>
      </c>
      <c r="I53" s="14">
        <f>Suppliers_Cap!K14</f>
        <v/>
      </c>
      <c r="J53" s="14">
        <f>Suppliers_Cap!L14</f>
        <v/>
      </c>
      <c r="K53" s="14">
        <f>Suppliers_Cap!M14</f>
        <v/>
      </c>
      <c r="L53" s="14">
        <f>Suppliers_Cap!N14</f>
        <v/>
      </c>
      <c r="M53" s="14">
        <f>Suppliers_Cap!O14</f>
        <v/>
      </c>
      <c r="N53" s="14">
        <f>Suppliers_Cap!P14</f>
        <v/>
      </c>
      <c r="O53" s="14">
        <f>Suppliers_Cap!Q14</f>
        <v/>
      </c>
      <c r="P53" s="14">
        <f>Suppliers_Cap!R14</f>
        <v/>
      </c>
      <c r="Q53" s="14">
        <f>Suppliers_Cap!S14</f>
        <v/>
      </c>
      <c r="R53" s="14">
        <f>Suppliers_Cap!T14</f>
        <v/>
      </c>
      <c r="V53" s="14" t="n"/>
      <c r="W53" s="14" t="n"/>
      <c r="X53" s="14" t="n"/>
      <c r="Y53" s="14" t="n">
        <v>1</v>
      </c>
      <c r="Z53" s="14" t="n">
        <v>304.6</v>
      </c>
      <c r="AA53" s="14" t="n">
        <v>336.22</v>
      </c>
      <c r="AB53" s="14" t="n">
        <v>367.37</v>
      </c>
      <c r="AC53" s="14" t="n">
        <v>330.6</v>
      </c>
      <c r="AD53" s="14" t="n">
        <v>407.16</v>
      </c>
      <c r="AE53" s="14" t="n">
        <v>209.81</v>
      </c>
      <c r="AF53" s="14" t="n">
        <v>353.15</v>
      </c>
      <c r="AG53" s="14" t="n">
        <v>325.44</v>
      </c>
      <c r="AH53" s="14" t="n">
        <v>303.38</v>
      </c>
      <c r="AI53" s="14" t="n">
        <v>363.91</v>
      </c>
      <c r="AJ53" s="14" t="n">
        <v>423.84</v>
      </c>
      <c r="AK53" s="14" t="n">
        <v>250.7</v>
      </c>
      <c r="AL53" s="13" t="n">
        <v>253.28</v>
      </c>
      <c r="AM53" s="13" t="n">
        <v>216.52</v>
      </c>
      <c r="AN53" s="13" t="n">
        <v>388.77</v>
      </c>
      <c r="AU53" s="13" t="n">
        <v>1</v>
      </c>
      <c r="AV53" s="13" t="n">
        <v>304.6</v>
      </c>
      <c r="AW53" s="13" t="n">
        <v>336.22</v>
      </c>
      <c r="AX53" s="13" t="n">
        <v>367.37</v>
      </c>
      <c r="AY53" s="13" t="n">
        <v>330.6</v>
      </c>
      <c r="AZ53" s="13" t="n">
        <v>407.16</v>
      </c>
      <c r="BA53" s="13" t="n">
        <v>209.81</v>
      </c>
      <c r="BB53" s="13" t="n">
        <v>353.15</v>
      </c>
      <c r="BC53" s="13" t="n">
        <v>325.44</v>
      </c>
      <c r="BD53" s="13" t="n">
        <v>303.38</v>
      </c>
      <c r="BE53" s="13" t="n">
        <v>363.91</v>
      </c>
      <c r="BF53" s="13" t="n">
        <v>423.84</v>
      </c>
      <c r="BG53" s="13" t="n">
        <v>250.7</v>
      </c>
      <c r="BH53" s="13" t="n">
        <v>253.28</v>
      </c>
      <c r="BI53" s="13" t="n">
        <v>216.52</v>
      </c>
      <c r="BJ53" s="13" t="n">
        <v>388.77</v>
      </c>
      <c r="BQ53" s="13" t="n">
        <v>1</v>
      </c>
      <c r="BR53" s="13" t="n">
        <v>304.6</v>
      </c>
      <c r="BS53" s="13" t="n">
        <v>336.22</v>
      </c>
      <c r="BT53" s="13" t="n">
        <v>367.37</v>
      </c>
      <c r="BU53" s="13" t="n">
        <v>330.6</v>
      </c>
      <c r="BV53" s="13" t="n">
        <v>407.16</v>
      </c>
      <c r="BW53" s="13" t="n">
        <v>209.81</v>
      </c>
      <c r="BX53" s="13" t="n">
        <v>353.15</v>
      </c>
      <c r="BY53" s="13" t="n">
        <v>325.44</v>
      </c>
      <c r="BZ53" s="13" t="n">
        <v>303.38</v>
      </c>
      <c r="CA53" s="13" t="n">
        <v>363.91</v>
      </c>
      <c r="CB53" s="13" t="n">
        <v>423.84</v>
      </c>
      <c r="CC53" s="13" t="n">
        <v>250.7</v>
      </c>
      <c r="CD53" s="13" t="n">
        <v>253.28</v>
      </c>
      <c r="CE53" s="13" t="n">
        <v>216.52</v>
      </c>
      <c r="CF53" s="13" t="n">
        <v>388.77</v>
      </c>
      <c r="CM53" s="13" t="n">
        <v>1</v>
      </c>
      <c r="CN53" s="13" t="n">
        <v>304.6</v>
      </c>
      <c r="CO53" s="13" t="n">
        <v>336.22</v>
      </c>
      <c r="CP53" s="13" t="n">
        <v>367.37</v>
      </c>
      <c r="CQ53" s="13" t="n">
        <v>330.6</v>
      </c>
      <c r="CR53" s="13" t="n">
        <v>407.16</v>
      </c>
      <c r="CS53" s="13" t="n">
        <v>209.81</v>
      </c>
      <c r="CT53" s="13" t="n">
        <v>353.15</v>
      </c>
      <c r="CU53" s="13" t="n">
        <v>325.44</v>
      </c>
      <c r="CV53" s="13" t="n">
        <v>303.38</v>
      </c>
      <c r="CW53" s="13" t="n">
        <v>363.91</v>
      </c>
      <c r="CX53" s="13" t="n">
        <v>423.84</v>
      </c>
      <c r="CY53" s="13" t="n">
        <v>250.7</v>
      </c>
      <c r="CZ53" s="13" t="n">
        <v>253.28</v>
      </c>
      <c r="DA53" s="13" t="n">
        <v>216.52</v>
      </c>
      <c r="DB53" s="13" t="n">
        <v>388.77</v>
      </c>
      <c r="DI53" s="13" t="n">
        <v>1</v>
      </c>
      <c r="DJ53" s="13" t="n">
        <v>304.6</v>
      </c>
      <c r="DK53" s="13" t="n">
        <v>336.22</v>
      </c>
      <c r="DL53" s="13" t="n">
        <v>367.37</v>
      </c>
      <c r="DM53" s="13" t="n">
        <v>330.6</v>
      </c>
      <c r="DN53" s="13" t="n">
        <v>407.16</v>
      </c>
      <c r="DO53" s="13" t="n">
        <v>209.81</v>
      </c>
      <c r="DP53" s="13" t="n">
        <v>353.15</v>
      </c>
      <c r="DQ53" s="13" t="n">
        <v>325.44</v>
      </c>
      <c r="DR53" s="13" t="n">
        <v>303.38</v>
      </c>
      <c r="DS53" s="13" t="n">
        <v>363.91</v>
      </c>
      <c r="DT53" s="13" t="n">
        <v>423.84</v>
      </c>
      <c r="DU53" s="13" t="n">
        <v>250.7</v>
      </c>
      <c r="DV53" s="13" t="n">
        <v>253.28</v>
      </c>
      <c r="DW53" s="13" t="n">
        <v>216.52</v>
      </c>
      <c r="DX53" s="13" t="n">
        <v>388.77</v>
      </c>
      <c r="EE53" s="13" t="n">
        <v>1</v>
      </c>
      <c r="EF53" s="13" t="n">
        <v>304.6</v>
      </c>
      <c r="EG53" s="13" t="n">
        <v>336.22</v>
      </c>
      <c r="EH53" s="13" t="n">
        <v>367.37</v>
      </c>
      <c r="EI53" s="13" t="n">
        <v>330.6</v>
      </c>
      <c r="EJ53" s="13" t="n">
        <v>407.16</v>
      </c>
      <c r="EK53" s="13" t="n">
        <v>209.81</v>
      </c>
      <c r="EL53" s="13" t="n">
        <v>353.15</v>
      </c>
      <c r="EM53" s="13" t="n">
        <v>325.44</v>
      </c>
      <c r="EN53" s="13" t="n">
        <v>303.38</v>
      </c>
      <c r="EO53" s="13" t="n">
        <v>363.91</v>
      </c>
      <c r="EP53" s="13" t="n">
        <v>423.84</v>
      </c>
      <c r="EQ53" s="13" t="n">
        <v>250.7</v>
      </c>
      <c r="ER53" s="13" t="n">
        <v>253.28</v>
      </c>
      <c r="ES53" s="13" t="n">
        <v>216.52</v>
      </c>
      <c r="ET53" s="13" t="n">
        <v>388.77</v>
      </c>
      <c r="FA53" s="13" t="n">
        <v>1</v>
      </c>
      <c r="FB53" s="13" t="n">
        <v>304.6</v>
      </c>
      <c r="FC53" s="13" t="n">
        <v>336.22</v>
      </c>
      <c r="FD53" s="13" t="n">
        <v>367.37</v>
      </c>
      <c r="FE53" s="13" t="n">
        <v>330.6</v>
      </c>
      <c r="FF53" s="13" t="n">
        <v>407.16</v>
      </c>
      <c r="FG53" s="13" t="n">
        <v>209.81</v>
      </c>
      <c r="FH53" s="13" t="n">
        <v>353.15</v>
      </c>
      <c r="FI53" s="13" t="n">
        <v>325.44</v>
      </c>
      <c r="FJ53" s="13" t="n">
        <v>303.38</v>
      </c>
      <c r="FK53" s="13" t="n">
        <v>363.91</v>
      </c>
      <c r="FL53" s="13" t="n">
        <v>423.84</v>
      </c>
      <c r="FM53" s="13" t="n">
        <v>250.7</v>
      </c>
      <c r="FN53" s="13" t="n">
        <v>253.28</v>
      </c>
      <c r="FO53" s="13" t="n">
        <v>216.52</v>
      </c>
      <c r="FP53" s="13" t="n">
        <v>388.77</v>
      </c>
      <c r="FW53" s="13" t="n">
        <v>1</v>
      </c>
      <c r="FX53" s="13" t="n">
        <v>304.6</v>
      </c>
      <c r="FY53" s="13" t="n">
        <v>336.22</v>
      </c>
      <c r="FZ53" s="13" t="n">
        <v>367.37</v>
      </c>
      <c r="GA53" s="13" t="n">
        <v>330.6</v>
      </c>
      <c r="GB53" s="13" t="n">
        <v>407.16</v>
      </c>
      <c r="GC53" s="13" t="n">
        <v>209.81</v>
      </c>
      <c r="GD53" s="13" t="n">
        <v>353.15</v>
      </c>
      <c r="GE53" s="13" t="n">
        <v>325.44</v>
      </c>
      <c r="GF53" s="13" t="n">
        <v>303.38</v>
      </c>
      <c r="GG53" s="13" t="n">
        <v>363.91</v>
      </c>
      <c r="GH53" s="13" t="n">
        <v>423.84</v>
      </c>
      <c r="GI53" s="13" t="n">
        <v>250.7</v>
      </c>
      <c r="GJ53" s="13" t="n">
        <v>253.28</v>
      </c>
      <c r="GK53" s="13" t="n">
        <v>216.52</v>
      </c>
      <c r="GL53" s="13" t="n">
        <v>388.77</v>
      </c>
      <c r="GS53" s="13" t="n">
        <v>1</v>
      </c>
      <c r="GT53" s="13" t="n">
        <v>304.6</v>
      </c>
      <c r="GU53" s="13" t="n">
        <v>336.22</v>
      </c>
      <c r="GV53" s="13" t="n">
        <v>367.37</v>
      </c>
      <c r="GW53" s="13" t="n">
        <v>330.6</v>
      </c>
      <c r="GX53" s="13" t="n">
        <v>407.16</v>
      </c>
      <c r="GY53" s="13" t="n">
        <v>209.81</v>
      </c>
      <c r="GZ53" s="13" t="n">
        <v>353.15</v>
      </c>
      <c r="HA53" s="13" t="n">
        <v>325.44</v>
      </c>
      <c r="HB53" s="13" t="n">
        <v>303.38</v>
      </c>
      <c r="HC53" s="13" t="n">
        <v>363.91</v>
      </c>
      <c r="HD53" s="13" t="n">
        <v>423.84</v>
      </c>
      <c r="HE53" s="13" t="n">
        <v>250.7</v>
      </c>
      <c r="HF53" s="13" t="n">
        <v>253.28</v>
      </c>
      <c r="HG53" s="13" t="n">
        <v>216.52</v>
      </c>
      <c r="HH53" s="13" t="n">
        <v>388.77</v>
      </c>
    </row>
    <row r="54">
      <c r="C54" s="13" t="n">
        <v>2</v>
      </c>
      <c r="D54" s="14">
        <f>Suppliers_Cap!F15</f>
        <v/>
      </c>
      <c r="E54" s="14">
        <f>Suppliers_Cap!G15</f>
        <v/>
      </c>
      <c r="F54" s="14">
        <f>Suppliers_Cap!H15</f>
        <v/>
      </c>
      <c r="G54" s="14">
        <f>Suppliers_Cap!I15</f>
        <v/>
      </c>
      <c r="H54" s="14">
        <f>Suppliers_Cap!J15</f>
        <v/>
      </c>
      <c r="I54" s="14">
        <f>Suppliers_Cap!K15</f>
        <v/>
      </c>
      <c r="J54" s="14">
        <f>Suppliers_Cap!L15</f>
        <v/>
      </c>
      <c r="K54" s="14">
        <f>Suppliers_Cap!M15</f>
        <v/>
      </c>
      <c r="L54" s="14">
        <f>Suppliers_Cap!N15</f>
        <v/>
      </c>
      <c r="M54" s="14">
        <f>Suppliers_Cap!O15</f>
        <v/>
      </c>
      <c r="N54" s="14">
        <f>Suppliers_Cap!P15</f>
        <v/>
      </c>
      <c r="O54" s="14">
        <f>Suppliers_Cap!Q15</f>
        <v/>
      </c>
      <c r="P54" s="14">
        <f>Suppliers_Cap!R15</f>
        <v/>
      </c>
      <c r="Q54" s="14">
        <f>Suppliers_Cap!S15</f>
        <v/>
      </c>
      <c r="R54" s="14">
        <f>Suppliers_Cap!T15</f>
        <v/>
      </c>
      <c r="W54" s="14" t="n"/>
      <c r="X54" s="14" t="n"/>
      <c r="Y54" s="14" t="n">
        <v>2</v>
      </c>
      <c r="Z54" s="14" t="n">
        <v>288.68</v>
      </c>
      <c r="AA54" s="14" t="n">
        <v>254.58</v>
      </c>
      <c r="AB54" s="14" t="n">
        <v>333.83</v>
      </c>
      <c r="AC54" s="14" t="n">
        <v>569.96</v>
      </c>
      <c r="AD54" s="14" t="n">
        <v>363.61</v>
      </c>
      <c r="AE54" s="14" t="n">
        <v>359.54</v>
      </c>
      <c r="AF54" s="14" t="n">
        <v>304.66</v>
      </c>
      <c r="AG54" s="14" t="n">
        <v>312.17</v>
      </c>
      <c r="AH54" s="14" t="n">
        <v>379.11</v>
      </c>
      <c r="AI54" s="14" t="n">
        <v>233.3</v>
      </c>
      <c r="AJ54" s="14" t="n">
        <v>387.92</v>
      </c>
      <c r="AK54" s="14" t="n">
        <v>330.06</v>
      </c>
      <c r="AL54" s="13" t="n">
        <v>266.36</v>
      </c>
      <c r="AM54" s="13" t="n">
        <v>408.27</v>
      </c>
      <c r="AN54" s="13" t="n">
        <v>358.07</v>
      </c>
      <c r="AU54" s="13" t="n">
        <v>2</v>
      </c>
      <c r="AV54" s="13" t="n">
        <v>288.68</v>
      </c>
      <c r="AW54" s="13" t="n">
        <v>254.58</v>
      </c>
      <c r="AX54" s="13" t="n">
        <v>333.83</v>
      </c>
      <c r="AY54" s="13" t="n">
        <v>569.96</v>
      </c>
      <c r="AZ54" s="13" t="n">
        <v>363.61</v>
      </c>
      <c r="BA54" s="13" t="n">
        <v>359.54</v>
      </c>
      <c r="BB54" s="13" t="n">
        <v>304.66</v>
      </c>
      <c r="BC54" s="13" t="n">
        <v>312.17</v>
      </c>
      <c r="BD54" s="13" t="n">
        <v>379.11</v>
      </c>
      <c r="BE54" s="13" t="n">
        <v>233.3</v>
      </c>
      <c r="BF54" s="13" t="n">
        <v>387.92</v>
      </c>
      <c r="BG54" s="13" t="n">
        <v>330.06</v>
      </c>
      <c r="BH54" s="13" t="n">
        <v>266.36</v>
      </c>
      <c r="BI54" s="13" t="n">
        <v>408.27</v>
      </c>
      <c r="BJ54" s="13" t="n">
        <v>358.07</v>
      </c>
      <c r="BQ54" s="13" t="n">
        <v>2</v>
      </c>
      <c r="BR54" s="13" t="n">
        <v>288.68</v>
      </c>
      <c r="BS54" s="13" t="n">
        <v>254.58</v>
      </c>
      <c r="BT54" s="13" t="n">
        <v>333.83</v>
      </c>
      <c r="BU54" s="13" t="n">
        <v>569.96</v>
      </c>
      <c r="BV54" s="13" t="n">
        <v>363.61</v>
      </c>
      <c r="BW54" s="13" t="n">
        <v>359.54</v>
      </c>
      <c r="BX54" s="13" t="n">
        <v>304.66</v>
      </c>
      <c r="BY54" s="13" t="n">
        <v>312.17</v>
      </c>
      <c r="BZ54" s="13" t="n">
        <v>379.11</v>
      </c>
      <c r="CA54" s="13" t="n">
        <v>233.3</v>
      </c>
      <c r="CB54" s="13" t="n">
        <v>387.92</v>
      </c>
      <c r="CC54" s="13" t="n">
        <v>330.06</v>
      </c>
      <c r="CD54" s="13" t="n">
        <v>266.36</v>
      </c>
      <c r="CE54" s="13" t="n">
        <v>408.27</v>
      </c>
      <c r="CF54" s="13" t="n">
        <v>358.07</v>
      </c>
      <c r="CM54" s="13" t="n">
        <v>2</v>
      </c>
      <c r="CN54" s="13" t="n">
        <v>288.68</v>
      </c>
      <c r="CO54" s="13" t="n">
        <v>254.58</v>
      </c>
      <c r="CP54" s="13" t="n">
        <v>333.83</v>
      </c>
      <c r="CQ54" s="13" t="n">
        <v>569.96</v>
      </c>
      <c r="CR54" s="13" t="n">
        <v>363.61</v>
      </c>
      <c r="CS54" s="13" t="n">
        <v>359.54</v>
      </c>
      <c r="CT54" s="13" t="n">
        <v>304.66</v>
      </c>
      <c r="CU54" s="13" t="n">
        <v>312.17</v>
      </c>
      <c r="CV54" s="13" t="n">
        <v>379.11</v>
      </c>
      <c r="CW54" s="13" t="n">
        <v>233.3</v>
      </c>
      <c r="CX54" s="13" t="n">
        <v>387.92</v>
      </c>
      <c r="CY54" s="13" t="n">
        <v>330.06</v>
      </c>
      <c r="CZ54" s="13" t="n">
        <v>266.36</v>
      </c>
      <c r="DA54" s="13" t="n">
        <v>408.27</v>
      </c>
      <c r="DB54" s="13" t="n">
        <v>358.07</v>
      </c>
      <c r="DI54" s="13" t="n">
        <v>2</v>
      </c>
      <c r="DJ54" s="13" t="n">
        <v>288.68</v>
      </c>
      <c r="DK54" s="13" t="n">
        <v>254.58</v>
      </c>
      <c r="DL54" s="13" t="n">
        <v>333.83</v>
      </c>
      <c r="DM54" s="13" t="n">
        <v>569.96</v>
      </c>
      <c r="DN54" s="13" t="n">
        <v>363.61</v>
      </c>
      <c r="DO54" s="13" t="n">
        <v>359.54</v>
      </c>
      <c r="DP54" s="13" t="n">
        <v>304.66</v>
      </c>
      <c r="DQ54" s="13" t="n">
        <v>312.17</v>
      </c>
      <c r="DR54" s="13" t="n">
        <v>379.11</v>
      </c>
      <c r="DS54" s="13" t="n">
        <v>233.3</v>
      </c>
      <c r="DT54" s="13" t="n">
        <v>387.92</v>
      </c>
      <c r="DU54" s="13" t="n">
        <v>330.06</v>
      </c>
      <c r="DV54" s="13" t="n">
        <v>266.36</v>
      </c>
      <c r="DW54" s="13" t="n">
        <v>408.27</v>
      </c>
      <c r="DX54" s="13" t="n">
        <v>358.07</v>
      </c>
      <c r="EE54" s="13" t="n">
        <v>2</v>
      </c>
      <c r="EF54" s="13" t="n">
        <v>288.68</v>
      </c>
      <c r="EG54" s="13" t="n">
        <v>254.58</v>
      </c>
      <c r="EH54" s="13" t="n">
        <v>333.83</v>
      </c>
      <c r="EI54" s="13" t="n">
        <v>569.96</v>
      </c>
      <c r="EJ54" s="13" t="n">
        <v>363.61</v>
      </c>
      <c r="EK54" s="13" t="n">
        <v>359.54</v>
      </c>
      <c r="EL54" s="13" t="n">
        <v>304.66</v>
      </c>
      <c r="EM54" s="13" t="n">
        <v>312.17</v>
      </c>
      <c r="EN54" s="13" t="n">
        <v>379.11</v>
      </c>
      <c r="EO54" s="13" t="n">
        <v>233.3</v>
      </c>
      <c r="EP54" s="13" t="n">
        <v>387.92</v>
      </c>
      <c r="EQ54" s="13" t="n">
        <v>330.06</v>
      </c>
      <c r="ER54" s="13" t="n">
        <v>266.36</v>
      </c>
      <c r="ES54" s="13" t="n">
        <v>408.27</v>
      </c>
      <c r="ET54" s="13" t="n">
        <v>358.07</v>
      </c>
      <c r="FA54" s="13" t="n">
        <v>2</v>
      </c>
      <c r="FB54" s="13" t="n">
        <v>288.68</v>
      </c>
      <c r="FC54" s="13" t="n">
        <v>254.58</v>
      </c>
      <c r="FD54" s="13" t="n">
        <v>333.83</v>
      </c>
      <c r="FE54" s="13" t="n">
        <v>569.96</v>
      </c>
      <c r="FF54" s="13" t="n">
        <v>363.61</v>
      </c>
      <c r="FG54" s="13" t="n">
        <v>359.54</v>
      </c>
      <c r="FH54" s="13" t="n">
        <v>304.66</v>
      </c>
      <c r="FI54" s="13" t="n">
        <v>312.17</v>
      </c>
      <c r="FJ54" s="13" t="n">
        <v>379.11</v>
      </c>
      <c r="FK54" s="13" t="n">
        <v>233.3</v>
      </c>
      <c r="FL54" s="13" t="n">
        <v>387.92</v>
      </c>
      <c r="FM54" s="13" t="n">
        <v>330.06</v>
      </c>
      <c r="FN54" s="13" t="n">
        <v>266.36</v>
      </c>
      <c r="FO54" s="13" t="n">
        <v>408.27</v>
      </c>
      <c r="FP54" s="13" t="n">
        <v>358.07</v>
      </c>
      <c r="FW54" s="13" t="n">
        <v>2</v>
      </c>
      <c r="FX54" s="13" t="n">
        <v>288.68</v>
      </c>
      <c r="FY54" s="13" t="n">
        <v>254.58</v>
      </c>
      <c r="FZ54" s="13" t="n">
        <v>333.83</v>
      </c>
      <c r="GA54" s="13" t="n">
        <v>569.96</v>
      </c>
      <c r="GB54" s="13" t="n">
        <v>363.61</v>
      </c>
      <c r="GC54" s="13" t="n">
        <v>359.54</v>
      </c>
      <c r="GD54" s="13" t="n">
        <v>304.66</v>
      </c>
      <c r="GE54" s="13" t="n">
        <v>312.17</v>
      </c>
      <c r="GF54" s="13" t="n">
        <v>379.11</v>
      </c>
      <c r="GG54" s="13" t="n">
        <v>233.3</v>
      </c>
      <c r="GH54" s="13" t="n">
        <v>387.92</v>
      </c>
      <c r="GI54" s="13" t="n">
        <v>330.06</v>
      </c>
      <c r="GJ54" s="13" t="n">
        <v>266.36</v>
      </c>
      <c r="GK54" s="13" t="n">
        <v>408.27</v>
      </c>
      <c r="GL54" s="13" t="n">
        <v>358.07</v>
      </c>
      <c r="GS54" s="13" t="n">
        <v>2</v>
      </c>
      <c r="GT54" s="13" t="n">
        <v>288.68</v>
      </c>
      <c r="GU54" s="13" t="n">
        <v>254.58</v>
      </c>
      <c r="GV54" s="13" t="n">
        <v>333.83</v>
      </c>
      <c r="GW54" s="13" t="n">
        <v>569.96</v>
      </c>
      <c r="GX54" s="13" t="n">
        <v>363.61</v>
      </c>
      <c r="GY54" s="13" t="n">
        <v>359.54</v>
      </c>
      <c r="GZ54" s="13" t="n">
        <v>304.66</v>
      </c>
      <c r="HA54" s="13" t="n">
        <v>312.17</v>
      </c>
      <c r="HB54" s="13" t="n">
        <v>379.11</v>
      </c>
      <c r="HC54" s="13" t="n">
        <v>233.3</v>
      </c>
      <c r="HD54" s="13" t="n">
        <v>387.92</v>
      </c>
      <c r="HE54" s="13" t="n">
        <v>330.06</v>
      </c>
      <c r="HF54" s="13" t="n">
        <v>266.36</v>
      </c>
      <c r="HG54" s="13" t="n">
        <v>408.27</v>
      </c>
      <c r="HH54" s="13" t="n">
        <v>358.07</v>
      </c>
    </row>
    <row r="55">
      <c r="C55" s="13" t="n">
        <v>3</v>
      </c>
      <c r="D55" s="14">
        <f>Suppliers_Cap!F16</f>
        <v/>
      </c>
      <c r="E55" s="14">
        <f>Suppliers_Cap!G16</f>
        <v/>
      </c>
      <c r="F55" s="14">
        <f>Suppliers_Cap!H16</f>
        <v/>
      </c>
      <c r="G55" s="14">
        <f>Suppliers_Cap!I16</f>
        <v/>
      </c>
      <c r="H55" s="14">
        <f>Suppliers_Cap!J16</f>
        <v/>
      </c>
      <c r="I55" s="14">
        <f>Suppliers_Cap!K16</f>
        <v/>
      </c>
      <c r="J55" s="14">
        <f>Suppliers_Cap!L16</f>
        <v/>
      </c>
      <c r="K55" s="14">
        <f>Suppliers_Cap!M16</f>
        <v/>
      </c>
      <c r="L55" s="14">
        <f>Suppliers_Cap!N16</f>
        <v/>
      </c>
      <c r="M55" s="14">
        <f>Suppliers_Cap!O16</f>
        <v/>
      </c>
      <c r="N55" s="14">
        <f>Suppliers_Cap!P16</f>
        <v/>
      </c>
      <c r="O55" s="14">
        <f>Suppliers_Cap!Q16</f>
        <v/>
      </c>
      <c r="P55" s="14">
        <f>Suppliers_Cap!R16</f>
        <v/>
      </c>
      <c r="Q55" s="14">
        <f>Suppliers_Cap!S16</f>
        <v/>
      </c>
      <c r="R55" s="14">
        <f>Suppliers_Cap!T16</f>
        <v/>
      </c>
      <c r="W55" s="14" t="n"/>
      <c r="X55" s="14" t="n"/>
      <c r="Y55" s="14" t="n">
        <v>3</v>
      </c>
      <c r="Z55" s="14" t="n">
        <v>327.67</v>
      </c>
      <c r="AA55" s="14" t="n">
        <v>359.24</v>
      </c>
      <c r="AB55" s="14" t="n">
        <v>403.54</v>
      </c>
      <c r="AC55" s="14" t="n">
        <v>415.74</v>
      </c>
      <c r="AD55" s="14" t="n">
        <v>368.14</v>
      </c>
      <c r="AE55" s="14" t="n">
        <v>306.54</v>
      </c>
      <c r="AF55" s="14" t="n">
        <v>220.2</v>
      </c>
      <c r="AG55" s="14" t="n">
        <v>408.05</v>
      </c>
      <c r="AH55" s="14" t="n">
        <v>398.03</v>
      </c>
      <c r="AI55" s="14" t="n">
        <v>305.5</v>
      </c>
      <c r="AJ55" s="14" t="n">
        <v>241.55</v>
      </c>
      <c r="AK55" s="14" t="n">
        <v>315.53</v>
      </c>
      <c r="AL55" s="13" t="n">
        <v>436.88</v>
      </c>
      <c r="AM55" s="13" t="n">
        <v>393.14</v>
      </c>
      <c r="AN55" s="13" t="n">
        <v>327.17</v>
      </c>
      <c r="AU55" s="13" t="n">
        <v>3</v>
      </c>
      <c r="AV55" s="13" t="n">
        <v>327.67</v>
      </c>
      <c r="AW55" s="13" t="n">
        <v>359.24</v>
      </c>
      <c r="AX55" s="13" t="n">
        <v>403.54</v>
      </c>
      <c r="AY55" s="13" t="n">
        <v>415.74</v>
      </c>
      <c r="AZ55" s="13" t="n">
        <v>368.14</v>
      </c>
      <c r="BA55" s="13" t="n">
        <v>306.54</v>
      </c>
      <c r="BB55" s="13" t="n">
        <v>220.2</v>
      </c>
      <c r="BC55" s="13" t="n">
        <v>408.05</v>
      </c>
      <c r="BD55" s="13" t="n">
        <v>398.03</v>
      </c>
      <c r="BE55" s="13" t="n">
        <v>305.5</v>
      </c>
      <c r="BF55" s="13" t="n">
        <v>241.55</v>
      </c>
      <c r="BG55" s="13" t="n">
        <v>315.53</v>
      </c>
      <c r="BH55" s="13" t="n">
        <v>436.88</v>
      </c>
      <c r="BI55" s="13" t="n">
        <v>393.14</v>
      </c>
      <c r="BJ55" s="13" t="n">
        <v>327.17</v>
      </c>
      <c r="BQ55" s="13" t="n">
        <v>3</v>
      </c>
      <c r="BR55" s="13" t="n">
        <v>327.67</v>
      </c>
      <c r="BS55" s="13" t="n">
        <v>359.24</v>
      </c>
      <c r="BT55" s="13" t="n">
        <v>403.54</v>
      </c>
      <c r="BU55" s="13" t="n">
        <v>415.74</v>
      </c>
      <c r="BV55" s="13" t="n">
        <v>368.14</v>
      </c>
      <c r="BW55" s="13" t="n">
        <v>306.54</v>
      </c>
      <c r="BX55" s="13" t="n">
        <v>220.2</v>
      </c>
      <c r="BY55" s="13" t="n">
        <v>408.05</v>
      </c>
      <c r="BZ55" s="13" t="n">
        <v>398.03</v>
      </c>
      <c r="CA55" s="13" t="n">
        <v>305.5</v>
      </c>
      <c r="CB55" s="13" t="n">
        <v>241.55</v>
      </c>
      <c r="CC55" s="13" t="n">
        <v>315.53</v>
      </c>
      <c r="CD55" s="13" t="n">
        <v>436.88</v>
      </c>
      <c r="CE55" s="13" t="n">
        <v>393.14</v>
      </c>
      <c r="CF55" s="13" t="n">
        <v>327.17</v>
      </c>
      <c r="CM55" s="13" t="n">
        <v>3</v>
      </c>
      <c r="CN55" s="13" t="n">
        <v>327.67</v>
      </c>
      <c r="CO55" s="13" t="n">
        <v>359.24</v>
      </c>
      <c r="CP55" s="13" t="n">
        <v>403.54</v>
      </c>
      <c r="CQ55" s="13" t="n">
        <v>415.74</v>
      </c>
      <c r="CR55" s="13" t="n">
        <v>368.14</v>
      </c>
      <c r="CS55" s="13" t="n">
        <v>306.54</v>
      </c>
      <c r="CT55" s="13" t="n">
        <v>220.2</v>
      </c>
      <c r="CU55" s="13" t="n">
        <v>408.05</v>
      </c>
      <c r="CV55" s="13" t="n">
        <v>398.03</v>
      </c>
      <c r="CW55" s="13" t="n">
        <v>305.5</v>
      </c>
      <c r="CX55" s="13" t="n">
        <v>241.55</v>
      </c>
      <c r="CY55" s="13" t="n">
        <v>315.53</v>
      </c>
      <c r="CZ55" s="13" t="n">
        <v>436.88</v>
      </c>
      <c r="DA55" s="13" t="n">
        <v>393.14</v>
      </c>
      <c r="DB55" s="13" t="n">
        <v>327.17</v>
      </c>
      <c r="DI55" s="13" t="n">
        <v>3</v>
      </c>
      <c r="DJ55" s="13" t="n">
        <v>327.67</v>
      </c>
      <c r="DK55" s="13" t="n">
        <v>359.24</v>
      </c>
      <c r="DL55" s="13" t="n">
        <v>403.54</v>
      </c>
      <c r="DM55" s="13" t="n">
        <v>415.74</v>
      </c>
      <c r="DN55" s="13" t="n">
        <v>368.14</v>
      </c>
      <c r="DO55" s="13" t="n">
        <v>306.54</v>
      </c>
      <c r="DP55" s="13" t="n">
        <v>220.2</v>
      </c>
      <c r="DQ55" s="13" t="n">
        <v>408.05</v>
      </c>
      <c r="DR55" s="13" t="n">
        <v>398.03</v>
      </c>
      <c r="DS55" s="13" t="n">
        <v>305.5</v>
      </c>
      <c r="DT55" s="13" t="n">
        <v>241.55</v>
      </c>
      <c r="DU55" s="13" t="n">
        <v>315.53</v>
      </c>
      <c r="DV55" s="13" t="n">
        <v>436.88</v>
      </c>
      <c r="DW55" s="13" t="n">
        <v>393.14</v>
      </c>
      <c r="DX55" s="13" t="n">
        <v>327.17</v>
      </c>
      <c r="EE55" s="13" t="n">
        <v>3</v>
      </c>
      <c r="EF55" s="13" t="n">
        <v>327.67</v>
      </c>
      <c r="EG55" s="13" t="n">
        <v>359.24</v>
      </c>
      <c r="EH55" s="13" t="n">
        <v>403.54</v>
      </c>
      <c r="EI55" s="13" t="n">
        <v>415.74</v>
      </c>
      <c r="EJ55" s="13" t="n">
        <v>368.14</v>
      </c>
      <c r="EK55" s="13" t="n">
        <v>306.54</v>
      </c>
      <c r="EL55" s="13" t="n">
        <v>220.2</v>
      </c>
      <c r="EM55" s="13" t="n">
        <v>408.05</v>
      </c>
      <c r="EN55" s="13" t="n">
        <v>398.03</v>
      </c>
      <c r="EO55" s="13" t="n">
        <v>305.5</v>
      </c>
      <c r="EP55" s="13" t="n">
        <v>241.55</v>
      </c>
      <c r="EQ55" s="13" t="n">
        <v>315.53</v>
      </c>
      <c r="ER55" s="13" t="n">
        <v>436.88</v>
      </c>
      <c r="ES55" s="13" t="n">
        <v>393.14</v>
      </c>
      <c r="ET55" s="13" t="n">
        <v>327.17</v>
      </c>
      <c r="FA55" s="13" t="n">
        <v>3</v>
      </c>
      <c r="FB55" s="13" t="n">
        <v>327.67</v>
      </c>
      <c r="FC55" s="13" t="n">
        <v>359.24</v>
      </c>
      <c r="FD55" s="13" t="n">
        <v>403.54</v>
      </c>
      <c r="FE55" s="13" t="n">
        <v>415.74</v>
      </c>
      <c r="FF55" s="13" t="n">
        <v>368.14</v>
      </c>
      <c r="FG55" s="13" t="n">
        <v>306.54</v>
      </c>
      <c r="FH55" s="13" t="n">
        <v>220.2</v>
      </c>
      <c r="FI55" s="13" t="n">
        <v>408.05</v>
      </c>
      <c r="FJ55" s="13" t="n">
        <v>398.03</v>
      </c>
      <c r="FK55" s="13" t="n">
        <v>305.5</v>
      </c>
      <c r="FL55" s="13" t="n">
        <v>241.55</v>
      </c>
      <c r="FM55" s="13" t="n">
        <v>315.53</v>
      </c>
      <c r="FN55" s="13" t="n">
        <v>436.88</v>
      </c>
      <c r="FO55" s="13" t="n">
        <v>393.14</v>
      </c>
      <c r="FP55" s="13" t="n">
        <v>327.17</v>
      </c>
      <c r="FW55" s="13" t="n">
        <v>3</v>
      </c>
      <c r="FX55" s="13" t="n">
        <v>327.67</v>
      </c>
      <c r="FY55" s="13" t="n">
        <v>359.24</v>
      </c>
      <c r="FZ55" s="13" t="n">
        <v>403.54</v>
      </c>
      <c r="GA55" s="13" t="n">
        <v>415.74</v>
      </c>
      <c r="GB55" s="13" t="n">
        <v>368.14</v>
      </c>
      <c r="GC55" s="13" t="n">
        <v>306.54</v>
      </c>
      <c r="GD55" s="13" t="n">
        <v>220.2</v>
      </c>
      <c r="GE55" s="13" t="n">
        <v>408.05</v>
      </c>
      <c r="GF55" s="13" t="n">
        <v>398.03</v>
      </c>
      <c r="GG55" s="13" t="n">
        <v>305.5</v>
      </c>
      <c r="GH55" s="13" t="n">
        <v>241.55</v>
      </c>
      <c r="GI55" s="13" t="n">
        <v>315.53</v>
      </c>
      <c r="GJ55" s="13" t="n">
        <v>436.88</v>
      </c>
      <c r="GK55" s="13" t="n">
        <v>393.14</v>
      </c>
      <c r="GL55" s="13" t="n">
        <v>327.17</v>
      </c>
      <c r="GS55" s="13" t="n">
        <v>3</v>
      </c>
      <c r="GT55" s="13" t="n">
        <v>327.67</v>
      </c>
      <c r="GU55" s="13" t="n">
        <v>359.24</v>
      </c>
      <c r="GV55" s="13" t="n">
        <v>403.54</v>
      </c>
      <c r="GW55" s="13" t="n">
        <v>415.74</v>
      </c>
      <c r="GX55" s="13" t="n">
        <v>368.14</v>
      </c>
      <c r="GY55" s="13" t="n">
        <v>306.54</v>
      </c>
      <c r="GZ55" s="13" t="n">
        <v>220.2</v>
      </c>
      <c r="HA55" s="13" t="n">
        <v>408.05</v>
      </c>
      <c r="HB55" s="13" t="n">
        <v>398.03</v>
      </c>
      <c r="HC55" s="13" t="n">
        <v>305.5</v>
      </c>
      <c r="HD55" s="13" t="n">
        <v>241.55</v>
      </c>
      <c r="HE55" s="13" t="n">
        <v>315.53</v>
      </c>
      <c r="HF55" s="13" t="n">
        <v>436.88</v>
      </c>
      <c r="HG55" s="13" t="n">
        <v>393.14</v>
      </c>
      <c r="HH55" s="13" t="n">
        <v>327.17</v>
      </c>
    </row>
    <row r="57">
      <c r="B57" s="89" t="inlineStr">
        <is>
          <t>Parâmetros p/ μx</t>
        </is>
      </c>
      <c r="C57" s="13" t="inlineStr">
        <is>
          <t>Var(d-cap)</t>
        </is>
      </c>
      <c r="D57" s="13" t="n">
        <v>1</v>
      </c>
      <c r="E57" s="13" t="n">
        <v>2</v>
      </c>
      <c r="F57" s="13" t="n">
        <v>3</v>
      </c>
      <c r="G57" s="13" t="n">
        <v>4</v>
      </c>
      <c r="H57" s="13" t="n">
        <v>5</v>
      </c>
      <c r="I57" s="13" t="n">
        <v>6</v>
      </c>
      <c r="J57" s="13" t="n">
        <v>7</v>
      </c>
      <c r="K57" s="13" t="n">
        <v>8</v>
      </c>
      <c r="L57" s="13" t="n">
        <v>9</v>
      </c>
      <c r="M57" s="13" t="n">
        <v>10</v>
      </c>
      <c r="N57" s="13" t="n">
        <v>11</v>
      </c>
      <c r="O57" s="13" t="n">
        <v>12</v>
      </c>
      <c r="P57" s="13" t="n">
        <v>13</v>
      </c>
      <c r="Q57" s="13" t="n">
        <v>14</v>
      </c>
      <c r="R57" s="13" t="n">
        <v>15</v>
      </c>
      <c r="X57" s="13" t="inlineStr">
        <is>
          <t>Parâmetros p/ μx</t>
        </is>
      </c>
      <c r="Y57" s="13" t="inlineStr">
        <is>
          <t>Var(d-cap)</t>
        </is>
      </c>
      <c r="Z57" s="13" t="n">
        <v>1</v>
      </c>
      <c r="AA57" s="13" t="n">
        <v>2</v>
      </c>
      <c r="AB57" s="13" t="n">
        <v>3</v>
      </c>
      <c r="AC57" s="13" t="n">
        <v>4</v>
      </c>
      <c r="AD57" s="13" t="n">
        <v>5</v>
      </c>
      <c r="AE57" s="13" t="n">
        <v>6</v>
      </c>
      <c r="AF57" s="13" t="n">
        <v>7</v>
      </c>
      <c r="AG57" s="13" t="n">
        <v>8</v>
      </c>
      <c r="AH57" s="13" t="n">
        <v>9</v>
      </c>
      <c r="AI57" s="13" t="n">
        <v>10</v>
      </c>
      <c r="AJ57" s="13" t="n">
        <v>11</v>
      </c>
      <c r="AK57" s="13" t="n">
        <v>12</v>
      </c>
      <c r="AL57" s="13" t="n">
        <v>13</v>
      </c>
      <c r="AM57" s="13" t="n">
        <v>14</v>
      </c>
      <c r="AN57" s="13" t="n">
        <v>15</v>
      </c>
      <c r="AT57" s="13" t="inlineStr">
        <is>
          <t>Parâmetros p/ μx</t>
        </is>
      </c>
      <c r="AU57" s="13" t="inlineStr">
        <is>
          <t>Var(d-cap)</t>
        </is>
      </c>
      <c r="AV57" s="13" t="n">
        <v>1</v>
      </c>
      <c r="AW57" s="13" t="n">
        <v>2</v>
      </c>
      <c r="AX57" s="13" t="n">
        <v>3</v>
      </c>
      <c r="AY57" s="13" t="n">
        <v>4</v>
      </c>
      <c r="AZ57" s="13" t="n">
        <v>5</v>
      </c>
      <c r="BA57" s="13" t="n">
        <v>6</v>
      </c>
      <c r="BB57" s="13" t="n">
        <v>7</v>
      </c>
      <c r="BC57" s="13" t="n">
        <v>8</v>
      </c>
      <c r="BD57" s="13" t="n">
        <v>9</v>
      </c>
      <c r="BE57" s="13" t="n">
        <v>10</v>
      </c>
      <c r="BF57" s="13" t="n">
        <v>11</v>
      </c>
      <c r="BG57" s="13" t="n">
        <v>12</v>
      </c>
      <c r="BH57" s="13" t="n">
        <v>13</v>
      </c>
      <c r="BI57" s="13" t="n">
        <v>14</v>
      </c>
      <c r="BJ57" s="13" t="n">
        <v>15</v>
      </c>
      <c r="BP57" s="13" t="inlineStr">
        <is>
          <t>Parâmetros p/ μx</t>
        </is>
      </c>
      <c r="BQ57" s="13" t="inlineStr">
        <is>
          <t>Var(d-cap)</t>
        </is>
      </c>
      <c r="BR57" s="13" t="n">
        <v>1</v>
      </c>
      <c r="BS57" s="13" t="n">
        <v>2</v>
      </c>
      <c r="BT57" s="13" t="n">
        <v>3</v>
      </c>
      <c r="BU57" s="13" t="n">
        <v>4</v>
      </c>
      <c r="BV57" s="13" t="n">
        <v>5</v>
      </c>
      <c r="BW57" s="13" t="n">
        <v>6</v>
      </c>
      <c r="BX57" s="13" t="n">
        <v>7</v>
      </c>
      <c r="BY57" s="13" t="n">
        <v>8</v>
      </c>
      <c r="BZ57" s="13" t="n">
        <v>9</v>
      </c>
      <c r="CA57" s="13" t="n">
        <v>10</v>
      </c>
      <c r="CB57" s="13" t="n">
        <v>11</v>
      </c>
      <c r="CC57" s="13" t="n">
        <v>12</v>
      </c>
      <c r="CD57" s="13" t="n">
        <v>13</v>
      </c>
      <c r="CE57" s="13" t="n">
        <v>14</v>
      </c>
      <c r="CF57" s="13" t="n">
        <v>15</v>
      </c>
      <c r="CL57" s="13" t="inlineStr">
        <is>
          <t>Parâmetros p/ μx</t>
        </is>
      </c>
      <c r="CM57" s="13" t="inlineStr">
        <is>
          <t>Var(d-cap)</t>
        </is>
      </c>
      <c r="CN57" s="13" t="n">
        <v>1</v>
      </c>
      <c r="CO57" s="13" t="n">
        <v>2</v>
      </c>
      <c r="CP57" s="13" t="n">
        <v>3</v>
      </c>
      <c r="CQ57" s="13" t="n">
        <v>4</v>
      </c>
      <c r="CR57" s="13" t="n">
        <v>5</v>
      </c>
      <c r="CS57" s="13" t="n">
        <v>6</v>
      </c>
      <c r="CT57" s="13" t="n">
        <v>7</v>
      </c>
      <c r="CU57" s="13" t="n">
        <v>8</v>
      </c>
      <c r="CV57" s="13" t="n">
        <v>9</v>
      </c>
      <c r="CW57" s="13" t="n">
        <v>10</v>
      </c>
      <c r="CX57" s="13" t="n">
        <v>11</v>
      </c>
      <c r="CY57" s="13" t="n">
        <v>12</v>
      </c>
      <c r="CZ57" s="13" t="n">
        <v>13</v>
      </c>
      <c r="DA57" s="13" t="n">
        <v>14</v>
      </c>
      <c r="DB57" s="13" t="n">
        <v>15</v>
      </c>
      <c r="DH57" s="13" t="inlineStr">
        <is>
          <t>Parâmetros p/ μx</t>
        </is>
      </c>
      <c r="DI57" s="13" t="inlineStr">
        <is>
          <t>Var(d-cap)</t>
        </is>
      </c>
      <c r="DJ57" s="13" t="n">
        <v>1</v>
      </c>
      <c r="DK57" s="13" t="n">
        <v>2</v>
      </c>
      <c r="DL57" s="13" t="n">
        <v>3</v>
      </c>
      <c r="DM57" s="13" t="n">
        <v>4</v>
      </c>
      <c r="DN57" s="13" t="n">
        <v>5</v>
      </c>
      <c r="DO57" s="13" t="n">
        <v>6</v>
      </c>
      <c r="DP57" s="13" t="n">
        <v>7</v>
      </c>
      <c r="DQ57" s="13" t="n">
        <v>8</v>
      </c>
      <c r="DR57" s="13" t="n">
        <v>9</v>
      </c>
      <c r="DS57" s="13" t="n">
        <v>10</v>
      </c>
      <c r="DT57" s="13" t="n">
        <v>11</v>
      </c>
      <c r="DU57" s="13" t="n">
        <v>12</v>
      </c>
      <c r="DV57" s="13" t="n">
        <v>13</v>
      </c>
      <c r="DW57" s="13" t="n">
        <v>14</v>
      </c>
      <c r="DX57" s="13" t="n">
        <v>15</v>
      </c>
      <c r="ED57" s="13" t="inlineStr">
        <is>
          <t>Parâmetros p/ μx</t>
        </is>
      </c>
      <c r="EE57" s="13" t="inlineStr">
        <is>
          <t>Var(d-cap)</t>
        </is>
      </c>
      <c r="EF57" s="13" t="n">
        <v>1</v>
      </c>
      <c r="EG57" s="13" t="n">
        <v>2</v>
      </c>
      <c r="EH57" s="13" t="n">
        <v>3</v>
      </c>
      <c r="EI57" s="13" t="n">
        <v>4</v>
      </c>
      <c r="EJ57" s="13" t="n">
        <v>5</v>
      </c>
      <c r="EK57" s="13" t="n">
        <v>6</v>
      </c>
      <c r="EL57" s="13" t="n">
        <v>7</v>
      </c>
      <c r="EM57" s="13" t="n">
        <v>8</v>
      </c>
      <c r="EN57" s="13" t="n">
        <v>9</v>
      </c>
      <c r="EO57" s="13" t="n">
        <v>10</v>
      </c>
      <c r="EP57" s="13" t="n">
        <v>11</v>
      </c>
      <c r="EQ57" s="13" t="n">
        <v>12</v>
      </c>
      <c r="ER57" s="13" t="n">
        <v>13</v>
      </c>
      <c r="ES57" s="13" t="n">
        <v>14</v>
      </c>
      <c r="ET57" s="13" t="n">
        <v>15</v>
      </c>
      <c r="EZ57" s="13" t="inlineStr">
        <is>
          <t>Parâmetros p/ μx</t>
        </is>
      </c>
      <c r="FA57" s="13" t="inlineStr">
        <is>
          <t>Var(d-cap)</t>
        </is>
      </c>
      <c r="FB57" s="13" t="n">
        <v>1</v>
      </c>
      <c r="FC57" s="13" t="n">
        <v>2</v>
      </c>
      <c r="FD57" s="13" t="n">
        <v>3</v>
      </c>
      <c r="FE57" s="13" t="n">
        <v>4</v>
      </c>
      <c r="FF57" s="13" t="n">
        <v>5</v>
      </c>
      <c r="FG57" s="13" t="n">
        <v>6</v>
      </c>
      <c r="FH57" s="13" t="n">
        <v>7</v>
      </c>
      <c r="FI57" s="13" t="n">
        <v>8</v>
      </c>
      <c r="FJ57" s="13" t="n">
        <v>9</v>
      </c>
      <c r="FK57" s="13" t="n">
        <v>10</v>
      </c>
      <c r="FL57" s="13" t="n">
        <v>11</v>
      </c>
      <c r="FM57" s="13" t="n">
        <v>12</v>
      </c>
      <c r="FN57" s="13" t="n">
        <v>13</v>
      </c>
      <c r="FO57" s="13" t="n">
        <v>14</v>
      </c>
      <c r="FP57" s="13" t="n">
        <v>15</v>
      </c>
      <c r="FV57" s="13" t="inlineStr">
        <is>
          <t>Parâmetros p/ μx</t>
        </is>
      </c>
      <c r="FW57" s="13" t="inlineStr">
        <is>
          <t>Var(d-cap)</t>
        </is>
      </c>
      <c r="FX57" s="13" t="n">
        <v>1</v>
      </c>
      <c r="FY57" s="13" t="n">
        <v>2</v>
      </c>
      <c r="FZ57" s="13" t="n">
        <v>3</v>
      </c>
      <c r="GA57" s="13" t="n">
        <v>4</v>
      </c>
      <c r="GB57" s="13" t="n">
        <v>5</v>
      </c>
      <c r="GC57" s="13" t="n">
        <v>6</v>
      </c>
      <c r="GD57" s="13" t="n">
        <v>7</v>
      </c>
      <c r="GE57" s="13" t="n">
        <v>8</v>
      </c>
      <c r="GF57" s="13" t="n">
        <v>9</v>
      </c>
      <c r="GG57" s="13" t="n">
        <v>10</v>
      </c>
      <c r="GH57" s="13" t="n">
        <v>11</v>
      </c>
      <c r="GI57" s="13" t="n">
        <v>12</v>
      </c>
      <c r="GJ57" s="13" t="n">
        <v>13</v>
      </c>
      <c r="GK57" s="13" t="n">
        <v>14</v>
      </c>
      <c r="GL57" s="13" t="n">
        <v>15</v>
      </c>
      <c r="GR57" s="13" t="inlineStr">
        <is>
          <t>Parâmetros p/ μx</t>
        </is>
      </c>
      <c r="GS57" s="13" t="inlineStr">
        <is>
          <t>Var(d-cap)</t>
        </is>
      </c>
      <c r="GT57" s="13" t="n">
        <v>1</v>
      </c>
      <c r="GU57" s="13" t="n">
        <v>2</v>
      </c>
      <c r="GV57" s="13" t="n">
        <v>3</v>
      </c>
      <c r="GW57" s="13" t="n">
        <v>4</v>
      </c>
      <c r="GX57" s="13" t="n">
        <v>5</v>
      </c>
      <c r="GY57" s="13" t="n">
        <v>6</v>
      </c>
      <c r="GZ57" s="13" t="n">
        <v>7</v>
      </c>
      <c r="HA57" s="13" t="n">
        <v>8</v>
      </c>
      <c r="HB57" s="13" t="n">
        <v>9</v>
      </c>
      <c r="HC57" s="13" t="n">
        <v>10</v>
      </c>
      <c r="HD57" s="13" t="n">
        <v>11</v>
      </c>
      <c r="HE57" s="13" t="n">
        <v>12</v>
      </c>
      <c r="HF57" s="13" t="n">
        <v>13</v>
      </c>
      <c r="HG57" s="13" t="n">
        <v>14</v>
      </c>
      <c r="HH57" s="13" t="n">
        <v>15</v>
      </c>
    </row>
    <row r="58">
      <c r="B58" s="89" t="inlineStr">
        <is>
          <t>LB</t>
        </is>
      </c>
      <c r="C58" s="13" t="n">
        <v>1</v>
      </c>
      <c r="D58" s="95" t="n">
        <v>195.14972416</v>
      </c>
      <c r="E58" s="95" t="n">
        <v>268.599321</v>
      </c>
      <c r="F58" s="95" t="n">
        <v>243.19778704</v>
      </c>
      <c r="G58" s="95" t="n">
        <v>211.789809</v>
      </c>
      <c r="H58" s="95" t="n">
        <v>495.67679044</v>
      </c>
      <c r="I58" s="95" t="n">
        <v>191.80865025</v>
      </c>
      <c r="J58" s="95" t="n">
        <v>228.58718481</v>
      </c>
      <c r="K58" s="95" t="n">
        <v>428.22921969</v>
      </c>
      <c r="L58" s="95" t="n">
        <v>341.02639561</v>
      </c>
      <c r="M58" s="95" t="n">
        <v>325.91803024</v>
      </c>
      <c r="N58" s="95" t="n">
        <v>498.35651121</v>
      </c>
      <c r="O58" s="95" t="n">
        <v>151.52871409</v>
      </c>
      <c r="P58" s="95" t="n">
        <v>217.80741889</v>
      </c>
      <c r="Q58" s="95" t="n">
        <v>186.71856025</v>
      </c>
      <c r="R58" s="95" t="n">
        <v>592.9663308099999</v>
      </c>
      <c r="V58" s="14" t="n"/>
      <c r="W58" s="95" t="n"/>
      <c r="X58" s="95" t="inlineStr">
        <is>
          <t>LB</t>
        </is>
      </c>
      <c r="Y58" s="95" t="n">
        <v>1</v>
      </c>
      <c r="Z58" s="95" t="n">
        <v>195.14972416</v>
      </c>
      <c r="AA58" s="95" t="n">
        <v>268.599321</v>
      </c>
      <c r="AB58" s="95" t="n">
        <v>243.19778704</v>
      </c>
      <c r="AC58" s="95" t="n">
        <v>211.789809</v>
      </c>
      <c r="AD58" s="95" t="n">
        <v>495.67679044</v>
      </c>
      <c r="AE58" s="95" t="n">
        <v>191.80865025</v>
      </c>
      <c r="AF58" s="95" t="n">
        <v>228.58718481</v>
      </c>
      <c r="AG58" s="95" t="n">
        <v>428.22921969</v>
      </c>
      <c r="AH58" s="95" t="n">
        <v>341.02639561</v>
      </c>
      <c r="AI58" s="95" t="n">
        <v>325.91803024</v>
      </c>
      <c r="AJ58" s="95" t="n">
        <v>498.35651121</v>
      </c>
      <c r="AK58" s="95" t="n">
        <v>151.52871409</v>
      </c>
      <c r="AL58" s="13" t="n">
        <v>217.80741889</v>
      </c>
      <c r="AM58" s="13" t="n">
        <v>186.71856025</v>
      </c>
      <c r="AN58" s="13" t="n">
        <v>592.9663308099999</v>
      </c>
      <c r="AT58" s="13" t="inlineStr">
        <is>
          <t>LB</t>
        </is>
      </c>
      <c r="AU58" s="13" t="n">
        <v>1</v>
      </c>
      <c r="AV58" s="13" t="n">
        <v>195.14972416</v>
      </c>
      <c r="AW58" s="13" t="n">
        <v>268.599321</v>
      </c>
      <c r="AX58" s="13" t="n">
        <v>243.19778704</v>
      </c>
      <c r="AY58" s="13" t="n">
        <v>211.789809</v>
      </c>
      <c r="AZ58" s="13" t="n">
        <v>495.67679044</v>
      </c>
      <c r="BA58" s="13" t="n">
        <v>191.80865025</v>
      </c>
      <c r="BB58" s="13" t="n">
        <v>228.58718481</v>
      </c>
      <c r="BC58" s="13" t="n">
        <v>428.22921969</v>
      </c>
      <c r="BD58" s="13" t="n">
        <v>341.02639561</v>
      </c>
      <c r="BE58" s="13" t="n">
        <v>325.91803024</v>
      </c>
      <c r="BF58" s="13" t="n">
        <v>498.35651121</v>
      </c>
      <c r="BG58" s="13" t="n">
        <v>151.52871409</v>
      </c>
      <c r="BH58" s="13" t="n">
        <v>217.80741889</v>
      </c>
      <c r="BI58" s="13" t="n">
        <v>186.71856025</v>
      </c>
      <c r="BJ58" s="13" t="n">
        <v>592.9663308099999</v>
      </c>
      <c r="BP58" s="13" t="inlineStr">
        <is>
          <t>LB</t>
        </is>
      </c>
      <c r="BQ58" s="13" t="n">
        <v>1</v>
      </c>
      <c r="BR58" s="13" t="n">
        <v>195.14972416</v>
      </c>
      <c r="BS58" s="13" t="n">
        <v>268.599321</v>
      </c>
      <c r="BT58" s="13" t="n">
        <v>243.19778704</v>
      </c>
      <c r="BU58" s="13" t="n">
        <v>211.789809</v>
      </c>
      <c r="BV58" s="13" t="n">
        <v>495.67679044</v>
      </c>
      <c r="BW58" s="13" t="n">
        <v>191.80865025</v>
      </c>
      <c r="BX58" s="13" t="n">
        <v>228.58718481</v>
      </c>
      <c r="BY58" s="13" t="n">
        <v>428.22921969</v>
      </c>
      <c r="BZ58" s="13" t="n">
        <v>341.02639561</v>
      </c>
      <c r="CA58" s="13" t="n">
        <v>325.91803024</v>
      </c>
      <c r="CB58" s="13" t="n">
        <v>498.35651121</v>
      </c>
      <c r="CC58" s="13" t="n">
        <v>151.52871409</v>
      </c>
      <c r="CD58" s="13" t="n">
        <v>217.80741889</v>
      </c>
      <c r="CE58" s="13" t="n">
        <v>186.71856025</v>
      </c>
      <c r="CF58" s="13" t="n">
        <v>592.9663308099999</v>
      </c>
      <c r="CL58" s="13" t="inlineStr">
        <is>
          <t>LB</t>
        </is>
      </c>
      <c r="CM58" s="13" t="n">
        <v>1</v>
      </c>
      <c r="CN58" s="13" t="n">
        <v>195.14972416</v>
      </c>
      <c r="CO58" s="13" t="n">
        <v>268.599321</v>
      </c>
      <c r="CP58" s="13" t="n">
        <v>243.19778704</v>
      </c>
      <c r="CQ58" s="13" t="n">
        <v>211.789809</v>
      </c>
      <c r="CR58" s="13" t="n">
        <v>495.67679044</v>
      </c>
      <c r="CS58" s="13" t="n">
        <v>191.80865025</v>
      </c>
      <c r="CT58" s="13" t="n">
        <v>228.58718481</v>
      </c>
      <c r="CU58" s="13" t="n">
        <v>428.22921969</v>
      </c>
      <c r="CV58" s="13" t="n">
        <v>341.02639561</v>
      </c>
      <c r="CW58" s="13" t="n">
        <v>325.91803024</v>
      </c>
      <c r="CX58" s="13" t="n">
        <v>498.35651121</v>
      </c>
      <c r="CY58" s="13" t="n">
        <v>151.52871409</v>
      </c>
      <c r="CZ58" s="13" t="n">
        <v>217.80741889</v>
      </c>
      <c r="DA58" s="13" t="n">
        <v>186.71856025</v>
      </c>
      <c r="DB58" s="13" t="n">
        <v>592.9663308099999</v>
      </c>
      <c r="DH58" s="13" t="inlineStr">
        <is>
          <t>LB</t>
        </is>
      </c>
      <c r="DI58" s="13" t="n">
        <v>1</v>
      </c>
      <c r="DJ58" s="13" t="n">
        <v>195.14972416</v>
      </c>
      <c r="DK58" s="13" t="n">
        <v>268.599321</v>
      </c>
      <c r="DL58" s="13" t="n">
        <v>243.19778704</v>
      </c>
      <c r="DM58" s="13" t="n">
        <v>211.789809</v>
      </c>
      <c r="DN58" s="13" t="n">
        <v>495.67679044</v>
      </c>
      <c r="DO58" s="13" t="n">
        <v>191.80865025</v>
      </c>
      <c r="DP58" s="13" t="n">
        <v>228.58718481</v>
      </c>
      <c r="DQ58" s="13" t="n">
        <v>428.22921969</v>
      </c>
      <c r="DR58" s="13" t="n">
        <v>341.02639561</v>
      </c>
      <c r="DS58" s="13" t="n">
        <v>325.91803024</v>
      </c>
      <c r="DT58" s="13" t="n">
        <v>498.35651121</v>
      </c>
      <c r="DU58" s="13" t="n">
        <v>151.52871409</v>
      </c>
      <c r="DV58" s="13" t="n">
        <v>217.80741889</v>
      </c>
      <c r="DW58" s="13" t="n">
        <v>186.71856025</v>
      </c>
      <c r="DX58" s="13" t="n">
        <v>592.9663308099999</v>
      </c>
      <c r="ED58" s="13" t="inlineStr">
        <is>
          <t>LB</t>
        </is>
      </c>
      <c r="EE58" s="13" t="n">
        <v>1</v>
      </c>
      <c r="EF58" s="13" t="n">
        <v>195.14972416</v>
      </c>
      <c r="EG58" s="13" t="n">
        <v>268.599321</v>
      </c>
      <c r="EH58" s="13" t="n">
        <v>243.19778704</v>
      </c>
      <c r="EI58" s="13" t="n">
        <v>211.789809</v>
      </c>
      <c r="EJ58" s="13" t="n">
        <v>495.67679044</v>
      </c>
      <c r="EK58" s="13" t="n">
        <v>191.80865025</v>
      </c>
      <c r="EL58" s="13" t="n">
        <v>228.58718481</v>
      </c>
      <c r="EM58" s="13" t="n">
        <v>428.22921969</v>
      </c>
      <c r="EN58" s="13" t="n">
        <v>341.02639561</v>
      </c>
      <c r="EO58" s="13" t="n">
        <v>325.91803024</v>
      </c>
      <c r="EP58" s="13" t="n">
        <v>498.35651121</v>
      </c>
      <c r="EQ58" s="13" t="n">
        <v>151.52871409</v>
      </c>
      <c r="ER58" s="13" t="n">
        <v>217.80741889</v>
      </c>
      <c r="ES58" s="13" t="n">
        <v>186.71856025</v>
      </c>
      <c r="ET58" s="13" t="n">
        <v>592.9663308099999</v>
      </c>
      <c r="EZ58" s="13" t="inlineStr">
        <is>
          <t>LB</t>
        </is>
      </c>
      <c r="FA58" s="13" t="n">
        <v>1</v>
      </c>
      <c r="FB58" s="13" t="n">
        <v>195.14972416</v>
      </c>
      <c r="FC58" s="13" t="n">
        <v>268.599321</v>
      </c>
      <c r="FD58" s="13" t="n">
        <v>243.19778704</v>
      </c>
      <c r="FE58" s="13" t="n">
        <v>211.789809</v>
      </c>
      <c r="FF58" s="13" t="n">
        <v>495.67679044</v>
      </c>
      <c r="FG58" s="13" t="n">
        <v>191.80865025</v>
      </c>
      <c r="FH58" s="13" t="n">
        <v>228.58718481</v>
      </c>
      <c r="FI58" s="13" t="n">
        <v>428.22921969</v>
      </c>
      <c r="FJ58" s="13" t="n">
        <v>341.02639561</v>
      </c>
      <c r="FK58" s="13" t="n">
        <v>325.91803024</v>
      </c>
      <c r="FL58" s="13" t="n">
        <v>498.35651121</v>
      </c>
      <c r="FM58" s="13" t="n">
        <v>151.52871409</v>
      </c>
      <c r="FN58" s="13" t="n">
        <v>217.80741889</v>
      </c>
      <c r="FO58" s="13" t="n">
        <v>186.71856025</v>
      </c>
      <c r="FP58" s="13" t="n">
        <v>592.9663308099999</v>
      </c>
      <c r="FV58" s="13" t="inlineStr">
        <is>
          <t>LB</t>
        </is>
      </c>
      <c r="FW58" s="13" t="n">
        <v>1</v>
      </c>
      <c r="FX58" s="13" t="n">
        <v>195.14972416</v>
      </c>
      <c r="FY58" s="13" t="n">
        <v>268.599321</v>
      </c>
      <c r="FZ58" s="13" t="n">
        <v>243.19778704</v>
      </c>
      <c r="GA58" s="13" t="n">
        <v>211.789809</v>
      </c>
      <c r="GB58" s="13" t="n">
        <v>495.67679044</v>
      </c>
      <c r="GC58" s="13" t="n">
        <v>191.80865025</v>
      </c>
      <c r="GD58" s="13" t="n">
        <v>228.58718481</v>
      </c>
      <c r="GE58" s="13" t="n">
        <v>428.22921969</v>
      </c>
      <c r="GF58" s="13" t="n">
        <v>341.02639561</v>
      </c>
      <c r="GG58" s="13" t="n">
        <v>325.91803024</v>
      </c>
      <c r="GH58" s="13" t="n">
        <v>498.35651121</v>
      </c>
      <c r="GI58" s="13" t="n">
        <v>151.52871409</v>
      </c>
      <c r="GJ58" s="13" t="n">
        <v>217.80741889</v>
      </c>
      <c r="GK58" s="13" t="n">
        <v>186.71856025</v>
      </c>
      <c r="GL58" s="13" t="n">
        <v>592.9663308099999</v>
      </c>
      <c r="GR58" s="13" t="inlineStr">
        <is>
          <t>LB</t>
        </is>
      </c>
      <c r="GS58" s="13" t="n">
        <v>1</v>
      </c>
      <c r="GT58" s="13" t="n">
        <v>195.14972416</v>
      </c>
      <c r="GU58" s="13" t="n">
        <v>268.599321</v>
      </c>
      <c r="GV58" s="13" t="n">
        <v>243.19778704</v>
      </c>
      <c r="GW58" s="13" t="n">
        <v>211.789809</v>
      </c>
      <c r="GX58" s="13" t="n">
        <v>495.67679044</v>
      </c>
      <c r="GY58" s="13" t="n">
        <v>191.80865025</v>
      </c>
      <c r="GZ58" s="13" t="n">
        <v>228.58718481</v>
      </c>
      <c r="HA58" s="13" t="n">
        <v>428.22921969</v>
      </c>
      <c r="HB58" s="13" t="n">
        <v>341.02639561</v>
      </c>
      <c r="HC58" s="13" t="n">
        <v>325.91803024</v>
      </c>
      <c r="HD58" s="13" t="n">
        <v>498.35651121</v>
      </c>
      <c r="HE58" s="13" t="n">
        <v>151.52871409</v>
      </c>
      <c r="HF58" s="13" t="n">
        <v>217.80741889</v>
      </c>
      <c r="HG58" s="13" t="n">
        <v>186.71856025</v>
      </c>
      <c r="HH58" s="13" t="n">
        <v>592.9663308099999</v>
      </c>
    </row>
    <row r="59">
      <c r="C59" s="13" t="n">
        <v>2</v>
      </c>
      <c r="D59" s="95" t="n">
        <v>282.89894416</v>
      </c>
      <c r="E59" s="95" t="n">
        <v>213.68884761</v>
      </c>
      <c r="F59" s="95" t="n">
        <v>241.926916</v>
      </c>
      <c r="G59" s="95" t="n">
        <v>590.5580419600001</v>
      </c>
      <c r="H59" s="95" t="n">
        <v>388.85868025</v>
      </c>
      <c r="I59" s="95" t="n">
        <v>422.60669476</v>
      </c>
      <c r="J59" s="95" t="n">
        <v>252.55884241</v>
      </c>
      <c r="K59" s="95" t="n">
        <v>203.02830144</v>
      </c>
      <c r="L59" s="95" t="n">
        <v>313.81768201</v>
      </c>
      <c r="M59" s="95" t="n">
        <v>195.96920121</v>
      </c>
      <c r="N59" s="95" t="n">
        <v>304.38734089</v>
      </c>
      <c r="O59" s="95" t="n">
        <v>362.788209</v>
      </c>
      <c r="P59" s="95" t="n">
        <v>237.91828516</v>
      </c>
      <c r="Q59" s="95" t="n">
        <v>507.6459609999999</v>
      </c>
      <c r="R59" s="95" t="n">
        <v>435.18966544</v>
      </c>
      <c r="W59" s="95" t="n"/>
      <c r="X59" s="95" t="n"/>
      <c r="Y59" s="95" t="n">
        <v>2</v>
      </c>
      <c r="Z59" s="95" t="n">
        <v>282.89894416</v>
      </c>
      <c r="AA59" s="95" t="n">
        <v>213.68884761</v>
      </c>
      <c r="AB59" s="95" t="n">
        <v>241.926916</v>
      </c>
      <c r="AC59" s="95" t="n">
        <v>590.5580419600001</v>
      </c>
      <c r="AD59" s="95" t="n">
        <v>388.85868025</v>
      </c>
      <c r="AE59" s="95" t="n">
        <v>422.60669476</v>
      </c>
      <c r="AF59" s="95" t="n">
        <v>252.55884241</v>
      </c>
      <c r="AG59" s="95" t="n">
        <v>203.02830144</v>
      </c>
      <c r="AH59" s="95" t="n">
        <v>313.81768201</v>
      </c>
      <c r="AI59" s="95" t="n">
        <v>195.96920121</v>
      </c>
      <c r="AJ59" s="95" t="n">
        <v>304.38734089</v>
      </c>
      <c r="AK59" s="95" t="n">
        <v>362.788209</v>
      </c>
      <c r="AL59" s="13" t="n">
        <v>237.91828516</v>
      </c>
      <c r="AM59" s="13" t="n">
        <v>507.6459609999999</v>
      </c>
      <c r="AN59" s="13" t="n">
        <v>435.18966544</v>
      </c>
      <c r="AU59" s="13" t="n">
        <v>2</v>
      </c>
      <c r="AV59" s="13" t="n">
        <v>282.89894416</v>
      </c>
      <c r="AW59" s="13" t="n">
        <v>213.68884761</v>
      </c>
      <c r="AX59" s="13" t="n">
        <v>241.926916</v>
      </c>
      <c r="AY59" s="13" t="n">
        <v>590.5580419600001</v>
      </c>
      <c r="AZ59" s="13" t="n">
        <v>388.85868025</v>
      </c>
      <c r="BA59" s="13" t="n">
        <v>422.60669476</v>
      </c>
      <c r="BB59" s="13" t="n">
        <v>252.55884241</v>
      </c>
      <c r="BC59" s="13" t="n">
        <v>203.02830144</v>
      </c>
      <c r="BD59" s="13" t="n">
        <v>313.81768201</v>
      </c>
      <c r="BE59" s="13" t="n">
        <v>195.96920121</v>
      </c>
      <c r="BF59" s="13" t="n">
        <v>304.38734089</v>
      </c>
      <c r="BG59" s="13" t="n">
        <v>362.788209</v>
      </c>
      <c r="BH59" s="13" t="n">
        <v>237.91828516</v>
      </c>
      <c r="BI59" s="13" t="n">
        <v>507.6459609999999</v>
      </c>
      <c r="BJ59" s="13" t="n">
        <v>435.18966544</v>
      </c>
      <c r="BQ59" s="13" t="n">
        <v>2</v>
      </c>
      <c r="BR59" s="13" t="n">
        <v>282.89894416</v>
      </c>
      <c r="BS59" s="13" t="n">
        <v>213.68884761</v>
      </c>
      <c r="BT59" s="13" t="n">
        <v>241.926916</v>
      </c>
      <c r="BU59" s="13" t="n">
        <v>590.5580419600001</v>
      </c>
      <c r="BV59" s="13" t="n">
        <v>388.85868025</v>
      </c>
      <c r="BW59" s="13" t="n">
        <v>422.60669476</v>
      </c>
      <c r="BX59" s="13" t="n">
        <v>252.55884241</v>
      </c>
      <c r="BY59" s="13" t="n">
        <v>203.02830144</v>
      </c>
      <c r="BZ59" s="13" t="n">
        <v>313.81768201</v>
      </c>
      <c r="CA59" s="13" t="n">
        <v>195.96920121</v>
      </c>
      <c r="CB59" s="13" t="n">
        <v>304.38734089</v>
      </c>
      <c r="CC59" s="13" t="n">
        <v>362.788209</v>
      </c>
      <c r="CD59" s="13" t="n">
        <v>237.91828516</v>
      </c>
      <c r="CE59" s="13" t="n">
        <v>507.6459609999999</v>
      </c>
      <c r="CF59" s="13" t="n">
        <v>435.18966544</v>
      </c>
      <c r="CM59" s="13" t="n">
        <v>2</v>
      </c>
      <c r="CN59" s="13" t="n">
        <v>282.89894416</v>
      </c>
      <c r="CO59" s="13" t="n">
        <v>213.68884761</v>
      </c>
      <c r="CP59" s="13" t="n">
        <v>241.926916</v>
      </c>
      <c r="CQ59" s="13" t="n">
        <v>590.5580419600001</v>
      </c>
      <c r="CR59" s="13" t="n">
        <v>388.85868025</v>
      </c>
      <c r="CS59" s="13" t="n">
        <v>422.60669476</v>
      </c>
      <c r="CT59" s="13" t="n">
        <v>252.55884241</v>
      </c>
      <c r="CU59" s="13" t="n">
        <v>203.02830144</v>
      </c>
      <c r="CV59" s="13" t="n">
        <v>313.81768201</v>
      </c>
      <c r="CW59" s="13" t="n">
        <v>195.96920121</v>
      </c>
      <c r="CX59" s="13" t="n">
        <v>304.38734089</v>
      </c>
      <c r="CY59" s="13" t="n">
        <v>362.788209</v>
      </c>
      <c r="CZ59" s="13" t="n">
        <v>237.91828516</v>
      </c>
      <c r="DA59" s="13" t="n">
        <v>507.6459609999999</v>
      </c>
      <c r="DB59" s="13" t="n">
        <v>435.18966544</v>
      </c>
      <c r="DI59" s="13" t="n">
        <v>2</v>
      </c>
      <c r="DJ59" s="13" t="n">
        <v>282.89894416</v>
      </c>
      <c r="DK59" s="13" t="n">
        <v>213.68884761</v>
      </c>
      <c r="DL59" s="13" t="n">
        <v>241.926916</v>
      </c>
      <c r="DM59" s="13" t="n">
        <v>590.5580419600001</v>
      </c>
      <c r="DN59" s="13" t="n">
        <v>388.85868025</v>
      </c>
      <c r="DO59" s="13" t="n">
        <v>422.60669476</v>
      </c>
      <c r="DP59" s="13" t="n">
        <v>252.55884241</v>
      </c>
      <c r="DQ59" s="13" t="n">
        <v>203.02830144</v>
      </c>
      <c r="DR59" s="13" t="n">
        <v>313.81768201</v>
      </c>
      <c r="DS59" s="13" t="n">
        <v>195.96920121</v>
      </c>
      <c r="DT59" s="13" t="n">
        <v>304.38734089</v>
      </c>
      <c r="DU59" s="13" t="n">
        <v>362.788209</v>
      </c>
      <c r="DV59" s="13" t="n">
        <v>237.91828516</v>
      </c>
      <c r="DW59" s="13" t="n">
        <v>507.6459609999999</v>
      </c>
      <c r="DX59" s="13" t="n">
        <v>435.18966544</v>
      </c>
      <c r="EE59" s="13" t="n">
        <v>2</v>
      </c>
      <c r="EF59" s="13" t="n">
        <v>282.89894416</v>
      </c>
      <c r="EG59" s="13" t="n">
        <v>213.68884761</v>
      </c>
      <c r="EH59" s="13" t="n">
        <v>241.926916</v>
      </c>
      <c r="EI59" s="13" t="n">
        <v>590.5580419600001</v>
      </c>
      <c r="EJ59" s="13" t="n">
        <v>388.85868025</v>
      </c>
      <c r="EK59" s="13" t="n">
        <v>422.60669476</v>
      </c>
      <c r="EL59" s="13" t="n">
        <v>252.55884241</v>
      </c>
      <c r="EM59" s="13" t="n">
        <v>203.02830144</v>
      </c>
      <c r="EN59" s="13" t="n">
        <v>313.81768201</v>
      </c>
      <c r="EO59" s="13" t="n">
        <v>195.96920121</v>
      </c>
      <c r="EP59" s="13" t="n">
        <v>304.38734089</v>
      </c>
      <c r="EQ59" s="13" t="n">
        <v>362.788209</v>
      </c>
      <c r="ER59" s="13" t="n">
        <v>237.91828516</v>
      </c>
      <c r="ES59" s="13" t="n">
        <v>507.6459609999999</v>
      </c>
      <c r="ET59" s="13" t="n">
        <v>435.18966544</v>
      </c>
      <c r="FA59" s="13" t="n">
        <v>2</v>
      </c>
      <c r="FB59" s="13" t="n">
        <v>282.89894416</v>
      </c>
      <c r="FC59" s="13" t="n">
        <v>213.68884761</v>
      </c>
      <c r="FD59" s="13" t="n">
        <v>241.926916</v>
      </c>
      <c r="FE59" s="13" t="n">
        <v>590.5580419600001</v>
      </c>
      <c r="FF59" s="13" t="n">
        <v>388.85868025</v>
      </c>
      <c r="FG59" s="13" t="n">
        <v>422.60669476</v>
      </c>
      <c r="FH59" s="13" t="n">
        <v>252.55884241</v>
      </c>
      <c r="FI59" s="13" t="n">
        <v>203.02830144</v>
      </c>
      <c r="FJ59" s="13" t="n">
        <v>313.81768201</v>
      </c>
      <c r="FK59" s="13" t="n">
        <v>195.96920121</v>
      </c>
      <c r="FL59" s="13" t="n">
        <v>304.38734089</v>
      </c>
      <c r="FM59" s="13" t="n">
        <v>362.788209</v>
      </c>
      <c r="FN59" s="13" t="n">
        <v>237.91828516</v>
      </c>
      <c r="FO59" s="13" t="n">
        <v>507.6459609999999</v>
      </c>
      <c r="FP59" s="13" t="n">
        <v>435.18966544</v>
      </c>
      <c r="FW59" s="13" t="n">
        <v>2</v>
      </c>
      <c r="FX59" s="13" t="n">
        <v>282.89894416</v>
      </c>
      <c r="FY59" s="13" t="n">
        <v>213.68884761</v>
      </c>
      <c r="FZ59" s="13" t="n">
        <v>241.926916</v>
      </c>
      <c r="GA59" s="13" t="n">
        <v>590.5580419600001</v>
      </c>
      <c r="GB59" s="13" t="n">
        <v>388.85868025</v>
      </c>
      <c r="GC59" s="13" t="n">
        <v>422.60669476</v>
      </c>
      <c r="GD59" s="13" t="n">
        <v>252.55884241</v>
      </c>
      <c r="GE59" s="13" t="n">
        <v>203.02830144</v>
      </c>
      <c r="GF59" s="13" t="n">
        <v>313.81768201</v>
      </c>
      <c r="GG59" s="13" t="n">
        <v>195.96920121</v>
      </c>
      <c r="GH59" s="13" t="n">
        <v>304.38734089</v>
      </c>
      <c r="GI59" s="13" t="n">
        <v>362.788209</v>
      </c>
      <c r="GJ59" s="13" t="n">
        <v>237.91828516</v>
      </c>
      <c r="GK59" s="13" t="n">
        <v>507.6459609999999</v>
      </c>
      <c r="GL59" s="13" t="n">
        <v>435.18966544</v>
      </c>
      <c r="GS59" s="13" t="n">
        <v>2</v>
      </c>
      <c r="GT59" s="13" t="n">
        <v>282.89894416</v>
      </c>
      <c r="GU59" s="13" t="n">
        <v>213.68884761</v>
      </c>
      <c r="GV59" s="13" t="n">
        <v>241.926916</v>
      </c>
      <c r="GW59" s="13" t="n">
        <v>590.5580419600001</v>
      </c>
      <c r="GX59" s="13" t="n">
        <v>388.85868025</v>
      </c>
      <c r="GY59" s="13" t="n">
        <v>422.60669476</v>
      </c>
      <c r="GZ59" s="13" t="n">
        <v>252.55884241</v>
      </c>
      <c r="HA59" s="13" t="n">
        <v>203.02830144</v>
      </c>
      <c r="HB59" s="13" t="n">
        <v>313.81768201</v>
      </c>
      <c r="HC59" s="13" t="n">
        <v>195.96920121</v>
      </c>
      <c r="HD59" s="13" t="n">
        <v>304.38734089</v>
      </c>
      <c r="HE59" s="13" t="n">
        <v>362.788209</v>
      </c>
      <c r="HF59" s="13" t="n">
        <v>237.91828516</v>
      </c>
      <c r="HG59" s="13" t="n">
        <v>507.6459609999999</v>
      </c>
      <c r="HH59" s="13" t="n">
        <v>435.18966544</v>
      </c>
    </row>
    <row r="60">
      <c r="C60" s="13" t="n">
        <v>3</v>
      </c>
      <c r="D60" s="95" t="n">
        <v>467.04828769</v>
      </c>
      <c r="E60" s="95" t="n">
        <v>262.44972009</v>
      </c>
      <c r="F60" s="95" t="n">
        <v>289.0782052900001</v>
      </c>
      <c r="G60" s="95" t="n">
        <v>583.14522256</v>
      </c>
      <c r="H60" s="95" t="n">
        <v>279.06704809</v>
      </c>
      <c r="I60" s="95" t="n">
        <v>466.86677041</v>
      </c>
      <c r="J60" s="95" t="n">
        <v>270.799936</v>
      </c>
      <c r="K60" s="95" t="n">
        <v>382.14776196</v>
      </c>
      <c r="L60" s="95" t="n">
        <v>306.8593027599999</v>
      </c>
      <c r="M60" s="95" t="n">
        <v>223.66997136</v>
      </c>
      <c r="N60" s="95" t="n">
        <v>263.0884</v>
      </c>
      <c r="O60" s="95" t="n">
        <v>274.9892558399999</v>
      </c>
      <c r="P60" s="95" t="n">
        <v>406.8289000000001</v>
      </c>
      <c r="Q60" s="95" t="n">
        <v>367.95679684</v>
      </c>
      <c r="R60" s="95" t="n">
        <v>362.32741801</v>
      </c>
      <c r="W60" s="95" t="n"/>
      <c r="X60" s="95" t="n"/>
      <c r="Y60" s="95" t="n">
        <v>3</v>
      </c>
      <c r="Z60" s="95" t="n">
        <v>467.04828769</v>
      </c>
      <c r="AA60" s="95" t="n">
        <v>262.44972009</v>
      </c>
      <c r="AB60" s="95" t="n">
        <v>289.0782052900001</v>
      </c>
      <c r="AC60" s="95" t="n">
        <v>583.14522256</v>
      </c>
      <c r="AD60" s="95" t="n">
        <v>279.06704809</v>
      </c>
      <c r="AE60" s="95" t="n">
        <v>466.86677041</v>
      </c>
      <c r="AF60" s="95" t="n">
        <v>270.799936</v>
      </c>
      <c r="AG60" s="95" t="n">
        <v>382.14776196</v>
      </c>
      <c r="AH60" s="95" t="n">
        <v>306.8593027599999</v>
      </c>
      <c r="AI60" s="95" t="n">
        <v>223.66997136</v>
      </c>
      <c r="AJ60" s="95" t="n">
        <v>263.0884</v>
      </c>
      <c r="AK60" s="95" t="n">
        <v>274.9892558399999</v>
      </c>
      <c r="AL60" s="13" t="n">
        <v>406.8289000000001</v>
      </c>
      <c r="AM60" s="13" t="n">
        <v>367.95679684</v>
      </c>
      <c r="AN60" s="13" t="n">
        <v>362.32741801</v>
      </c>
      <c r="AU60" s="13" t="n">
        <v>3</v>
      </c>
      <c r="AV60" s="13" t="n">
        <v>467.04828769</v>
      </c>
      <c r="AW60" s="13" t="n">
        <v>262.44972009</v>
      </c>
      <c r="AX60" s="13" t="n">
        <v>289.0782052900001</v>
      </c>
      <c r="AY60" s="13" t="n">
        <v>583.14522256</v>
      </c>
      <c r="AZ60" s="13" t="n">
        <v>279.06704809</v>
      </c>
      <c r="BA60" s="13" t="n">
        <v>466.86677041</v>
      </c>
      <c r="BB60" s="13" t="n">
        <v>270.799936</v>
      </c>
      <c r="BC60" s="13" t="n">
        <v>382.14776196</v>
      </c>
      <c r="BD60" s="13" t="n">
        <v>306.8593027599999</v>
      </c>
      <c r="BE60" s="13" t="n">
        <v>223.66997136</v>
      </c>
      <c r="BF60" s="13" t="n">
        <v>263.0884</v>
      </c>
      <c r="BG60" s="13" t="n">
        <v>274.9892558399999</v>
      </c>
      <c r="BH60" s="13" t="n">
        <v>406.8289000000001</v>
      </c>
      <c r="BI60" s="13" t="n">
        <v>367.95679684</v>
      </c>
      <c r="BJ60" s="13" t="n">
        <v>362.32741801</v>
      </c>
      <c r="BQ60" s="13" t="n">
        <v>3</v>
      </c>
      <c r="BR60" s="13" t="n">
        <v>467.04828769</v>
      </c>
      <c r="BS60" s="13" t="n">
        <v>262.44972009</v>
      </c>
      <c r="BT60" s="13" t="n">
        <v>289.0782052900001</v>
      </c>
      <c r="BU60" s="13" t="n">
        <v>583.14522256</v>
      </c>
      <c r="BV60" s="13" t="n">
        <v>279.06704809</v>
      </c>
      <c r="BW60" s="13" t="n">
        <v>466.86677041</v>
      </c>
      <c r="BX60" s="13" t="n">
        <v>270.799936</v>
      </c>
      <c r="BY60" s="13" t="n">
        <v>382.14776196</v>
      </c>
      <c r="BZ60" s="13" t="n">
        <v>306.8593027599999</v>
      </c>
      <c r="CA60" s="13" t="n">
        <v>223.66997136</v>
      </c>
      <c r="CB60" s="13" t="n">
        <v>263.0884</v>
      </c>
      <c r="CC60" s="13" t="n">
        <v>274.9892558399999</v>
      </c>
      <c r="CD60" s="13" t="n">
        <v>406.8289000000001</v>
      </c>
      <c r="CE60" s="13" t="n">
        <v>367.95679684</v>
      </c>
      <c r="CF60" s="13" t="n">
        <v>362.32741801</v>
      </c>
      <c r="CM60" s="13" t="n">
        <v>3</v>
      </c>
      <c r="CN60" s="13" t="n">
        <v>467.04828769</v>
      </c>
      <c r="CO60" s="13" t="n">
        <v>262.44972009</v>
      </c>
      <c r="CP60" s="13" t="n">
        <v>289.0782052900001</v>
      </c>
      <c r="CQ60" s="13" t="n">
        <v>583.14522256</v>
      </c>
      <c r="CR60" s="13" t="n">
        <v>279.06704809</v>
      </c>
      <c r="CS60" s="13" t="n">
        <v>466.86677041</v>
      </c>
      <c r="CT60" s="13" t="n">
        <v>270.799936</v>
      </c>
      <c r="CU60" s="13" t="n">
        <v>382.14776196</v>
      </c>
      <c r="CV60" s="13" t="n">
        <v>306.8593027599999</v>
      </c>
      <c r="CW60" s="13" t="n">
        <v>223.66997136</v>
      </c>
      <c r="CX60" s="13" t="n">
        <v>263.0884</v>
      </c>
      <c r="CY60" s="13" t="n">
        <v>274.9892558399999</v>
      </c>
      <c r="CZ60" s="13" t="n">
        <v>406.8289000000001</v>
      </c>
      <c r="DA60" s="13" t="n">
        <v>367.95679684</v>
      </c>
      <c r="DB60" s="13" t="n">
        <v>362.32741801</v>
      </c>
      <c r="DI60" s="13" t="n">
        <v>3</v>
      </c>
      <c r="DJ60" s="13" t="n">
        <v>467.04828769</v>
      </c>
      <c r="DK60" s="13" t="n">
        <v>262.44972009</v>
      </c>
      <c r="DL60" s="13" t="n">
        <v>289.0782052900001</v>
      </c>
      <c r="DM60" s="13" t="n">
        <v>583.14522256</v>
      </c>
      <c r="DN60" s="13" t="n">
        <v>279.06704809</v>
      </c>
      <c r="DO60" s="13" t="n">
        <v>466.86677041</v>
      </c>
      <c r="DP60" s="13" t="n">
        <v>270.799936</v>
      </c>
      <c r="DQ60" s="13" t="n">
        <v>382.14776196</v>
      </c>
      <c r="DR60" s="13" t="n">
        <v>306.8593027599999</v>
      </c>
      <c r="DS60" s="13" t="n">
        <v>223.66997136</v>
      </c>
      <c r="DT60" s="13" t="n">
        <v>263.0884</v>
      </c>
      <c r="DU60" s="13" t="n">
        <v>274.9892558399999</v>
      </c>
      <c r="DV60" s="13" t="n">
        <v>406.8289000000001</v>
      </c>
      <c r="DW60" s="13" t="n">
        <v>367.95679684</v>
      </c>
      <c r="DX60" s="13" t="n">
        <v>362.32741801</v>
      </c>
      <c r="EE60" s="13" t="n">
        <v>3</v>
      </c>
      <c r="EF60" s="13" t="n">
        <v>467.04828769</v>
      </c>
      <c r="EG60" s="13" t="n">
        <v>262.44972009</v>
      </c>
      <c r="EH60" s="13" t="n">
        <v>289.0782052900001</v>
      </c>
      <c r="EI60" s="13" t="n">
        <v>583.14522256</v>
      </c>
      <c r="EJ60" s="13" t="n">
        <v>279.06704809</v>
      </c>
      <c r="EK60" s="13" t="n">
        <v>466.86677041</v>
      </c>
      <c r="EL60" s="13" t="n">
        <v>270.799936</v>
      </c>
      <c r="EM60" s="13" t="n">
        <v>382.14776196</v>
      </c>
      <c r="EN60" s="13" t="n">
        <v>306.8593027599999</v>
      </c>
      <c r="EO60" s="13" t="n">
        <v>223.66997136</v>
      </c>
      <c r="EP60" s="13" t="n">
        <v>263.0884</v>
      </c>
      <c r="EQ60" s="13" t="n">
        <v>274.9892558399999</v>
      </c>
      <c r="ER60" s="13" t="n">
        <v>406.8289000000001</v>
      </c>
      <c r="ES60" s="13" t="n">
        <v>367.95679684</v>
      </c>
      <c r="ET60" s="13" t="n">
        <v>362.32741801</v>
      </c>
      <c r="FA60" s="13" t="n">
        <v>3</v>
      </c>
      <c r="FB60" s="13" t="n">
        <v>467.04828769</v>
      </c>
      <c r="FC60" s="13" t="n">
        <v>262.44972009</v>
      </c>
      <c r="FD60" s="13" t="n">
        <v>289.0782052900001</v>
      </c>
      <c r="FE60" s="13" t="n">
        <v>583.14522256</v>
      </c>
      <c r="FF60" s="13" t="n">
        <v>279.06704809</v>
      </c>
      <c r="FG60" s="13" t="n">
        <v>466.86677041</v>
      </c>
      <c r="FH60" s="13" t="n">
        <v>270.799936</v>
      </c>
      <c r="FI60" s="13" t="n">
        <v>382.14776196</v>
      </c>
      <c r="FJ60" s="13" t="n">
        <v>306.8593027599999</v>
      </c>
      <c r="FK60" s="13" t="n">
        <v>223.66997136</v>
      </c>
      <c r="FL60" s="13" t="n">
        <v>263.0884</v>
      </c>
      <c r="FM60" s="13" t="n">
        <v>274.9892558399999</v>
      </c>
      <c r="FN60" s="13" t="n">
        <v>406.8289000000001</v>
      </c>
      <c r="FO60" s="13" t="n">
        <v>367.95679684</v>
      </c>
      <c r="FP60" s="13" t="n">
        <v>362.32741801</v>
      </c>
      <c r="FW60" s="13" t="n">
        <v>3</v>
      </c>
      <c r="FX60" s="13" t="n">
        <v>467.04828769</v>
      </c>
      <c r="FY60" s="13" t="n">
        <v>262.44972009</v>
      </c>
      <c r="FZ60" s="13" t="n">
        <v>289.0782052900001</v>
      </c>
      <c r="GA60" s="13" t="n">
        <v>583.14522256</v>
      </c>
      <c r="GB60" s="13" t="n">
        <v>279.06704809</v>
      </c>
      <c r="GC60" s="13" t="n">
        <v>466.86677041</v>
      </c>
      <c r="GD60" s="13" t="n">
        <v>270.799936</v>
      </c>
      <c r="GE60" s="13" t="n">
        <v>382.14776196</v>
      </c>
      <c r="GF60" s="13" t="n">
        <v>306.8593027599999</v>
      </c>
      <c r="GG60" s="13" t="n">
        <v>223.66997136</v>
      </c>
      <c r="GH60" s="13" t="n">
        <v>263.0884</v>
      </c>
      <c r="GI60" s="13" t="n">
        <v>274.9892558399999</v>
      </c>
      <c r="GJ60" s="13" t="n">
        <v>406.8289000000001</v>
      </c>
      <c r="GK60" s="13" t="n">
        <v>367.95679684</v>
      </c>
      <c r="GL60" s="13" t="n">
        <v>362.32741801</v>
      </c>
      <c r="GS60" s="13" t="n">
        <v>3</v>
      </c>
      <c r="GT60" s="13" t="n">
        <v>467.04828769</v>
      </c>
      <c r="GU60" s="13" t="n">
        <v>262.44972009</v>
      </c>
      <c r="GV60" s="13" t="n">
        <v>289.0782052900001</v>
      </c>
      <c r="GW60" s="13" t="n">
        <v>583.14522256</v>
      </c>
      <c r="GX60" s="13" t="n">
        <v>279.06704809</v>
      </c>
      <c r="GY60" s="13" t="n">
        <v>466.86677041</v>
      </c>
      <c r="GZ60" s="13" t="n">
        <v>270.799936</v>
      </c>
      <c r="HA60" s="13" t="n">
        <v>382.14776196</v>
      </c>
      <c r="HB60" s="13" t="n">
        <v>306.8593027599999</v>
      </c>
      <c r="HC60" s="13" t="n">
        <v>223.66997136</v>
      </c>
      <c r="HD60" s="13" t="n">
        <v>263.0884</v>
      </c>
      <c r="HE60" s="13" t="n">
        <v>274.9892558399999</v>
      </c>
      <c r="HF60" s="13" t="n">
        <v>406.8289000000001</v>
      </c>
      <c r="HG60" s="13" t="n">
        <v>367.95679684</v>
      </c>
      <c r="HH60" s="13" t="n">
        <v>362.32741801</v>
      </c>
    </row>
    <row r="62" ht="16.2" customHeight="1">
      <c r="B62" s="89" t="inlineStr">
        <is>
          <t>Parâmetros p/ σx</t>
        </is>
      </c>
      <c r="C62" s="13" t="inlineStr">
        <is>
          <t>Desvpad(Var(S2nd))</t>
        </is>
      </c>
      <c r="D62" s="13" t="n">
        <v>1</v>
      </c>
      <c r="E62" s="13" t="n">
        <v>2</v>
      </c>
      <c r="F62" s="13" t="n">
        <v>3</v>
      </c>
      <c r="G62" s="13" t="n">
        <v>4</v>
      </c>
      <c r="H62" s="13" t="n">
        <v>5</v>
      </c>
      <c r="I62" s="13" t="n">
        <v>6</v>
      </c>
      <c r="J62" s="13" t="n">
        <v>7</v>
      </c>
      <c r="K62" s="13" t="n">
        <v>8</v>
      </c>
      <c r="L62" s="13" t="n">
        <v>9</v>
      </c>
      <c r="M62" s="13" t="n">
        <v>10</v>
      </c>
      <c r="N62" s="13" t="n">
        <v>11</v>
      </c>
      <c r="O62" s="13" t="n">
        <v>12</v>
      </c>
      <c r="P62" s="13" t="n">
        <v>13</v>
      </c>
      <c r="Q62" s="13" t="n">
        <v>14</v>
      </c>
      <c r="R62" s="13" t="n">
        <v>15</v>
      </c>
      <c r="X62" s="13" t="inlineStr">
        <is>
          <t>Parâmetros p/ σx</t>
        </is>
      </c>
      <c r="Y62" s="13" t="inlineStr">
        <is>
          <t>Desvpad(Var(S2nd))</t>
        </is>
      </c>
      <c r="Z62" s="13" t="n">
        <v>1</v>
      </c>
      <c r="AA62" s="13" t="n">
        <v>2</v>
      </c>
      <c r="AB62" s="13" t="n">
        <v>3</v>
      </c>
      <c r="AC62" s="13" t="n">
        <v>4</v>
      </c>
      <c r="AD62" s="13" t="n">
        <v>5</v>
      </c>
      <c r="AE62" s="13" t="n">
        <v>6</v>
      </c>
      <c r="AF62" s="13" t="n">
        <v>7</v>
      </c>
      <c r="AG62" s="13" t="n">
        <v>8</v>
      </c>
      <c r="AH62" s="13" t="n">
        <v>9</v>
      </c>
      <c r="AI62" s="13" t="n">
        <v>10</v>
      </c>
      <c r="AJ62" s="13" t="n">
        <v>11</v>
      </c>
      <c r="AK62" s="13" t="n">
        <v>12</v>
      </c>
      <c r="AL62" s="13" t="n">
        <v>13</v>
      </c>
      <c r="AM62" s="13" t="n">
        <v>14</v>
      </c>
      <c r="AN62" s="13" t="n">
        <v>15</v>
      </c>
      <c r="AT62" s="13" t="inlineStr">
        <is>
          <t>Parâmetros p/ σx</t>
        </is>
      </c>
      <c r="AU62" s="13" t="inlineStr">
        <is>
          <t>Desvpad(Var(S2nd))</t>
        </is>
      </c>
      <c r="AV62" s="13" t="n">
        <v>1</v>
      </c>
      <c r="AW62" s="13" t="n">
        <v>2</v>
      </c>
      <c r="AX62" s="13" t="n">
        <v>3</v>
      </c>
      <c r="AY62" s="13" t="n">
        <v>4</v>
      </c>
      <c r="AZ62" s="13" t="n">
        <v>5</v>
      </c>
      <c r="BA62" s="13" t="n">
        <v>6</v>
      </c>
      <c r="BB62" s="13" t="n">
        <v>7</v>
      </c>
      <c r="BC62" s="13" t="n">
        <v>8</v>
      </c>
      <c r="BD62" s="13" t="n">
        <v>9</v>
      </c>
      <c r="BE62" s="13" t="n">
        <v>10</v>
      </c>
      <c r="BF62" s="13" t="n">
        <v>11</v>
      </c>
      <c r="BG62" s="13" t="n">
        <v>12</v>
      </c>
      <c r="BH62" s="13" t="n">
        <v>13</v>
      </c>
      <c r="BI62" s="13" t="n">
        <v>14</v>
      </c>
      <c r="BJ62" s="13" t="n">
        <v>15</v>
      </c>
      <c r="BP62" s="13" t="inlineStr">
        <is>
          <t>Parâmetros p/ σx</t>
        </is>
      </c>
      <c r="BQ62" s="13" t="inlineStr">
        <is>
          <t>Desvpad(Var(S2nd))</t>
        </is>
      </c>
      <c r="BR62" s="13" t="n">
        <v>1</v>
      </c>
      <c r="BS62" s="13" t="n">
        <v>2</v>
      </c>
      <c r="BT62" s="13" t="n">
        <v>3</v>
      </c>
      <c r="BU62" s="13" t="n">
        <v>4</v>
      </c>
      <c r="BV62" s="13" t="n">
        <v>5</v>
      </c>
      <c r="BW62" s="13" t="n">
        <v>6</v>
      </c>
      <c r="BX62" s="13" t="n">
        <v>7</v>
      </c>
      <c r="BY62" s="13" t="n">
        <v>8</v>
      </c>
      <c r="BZ62" s="13" t="n">
        <v>9</v>
      </c>
      <c r="CA62" s="13" t="n">
        <v>10</v>
      </c>
      <c r="CB62" s="13" t="n">
        <v>11</v>
      </c>
      <c r="CC62" s="13" t="n">
        <v>12</v>
      </c>
      <c r="CD62" s="13" t="n">
        <v>13</v>
      </c>
      <c r="CE62" s="13" t="n">
        <v>14</v>
      </c>
      <c r="CF62" s="13" t="n">
        <v>15</v>
      </c>
      <c r="CL62" s="13" t="inlineStr">
        <is>
          <t>Parâmetros p/ σx</t>
        </is>
      </c>
      <c r="CM62" s="13" t="inlineStr">
        <is>
          <t>Desvpad(Var(S2nd))</t>
        </is>
      </c>
      <c r="CN62" s="13" t="n">
        <v>1</v>
      </c>
      <c r="CO62" s="13" t="n">
        <v>2</v>
      </c>
      <c r="CP62" s="13" t="n">
        <v>3</v>
      </c>
      <c r="CQ62" s="13" t="n">
        <v>4</v>
      </c>
      <c r="CR62" s="13" t="n">
        <v>5</v>
      </c>
      <c r="CS62" s="13" t="n">
        <v>6</v>
      </c>
      <c r="CT62" s="13" t="n">
        <v>7</v>
      </c>
      <c r="CU62" s="13" t="n">
        <v>8</v>
      </c>
      <c r="CV62" s="13" t="n">
        <v>9</v>
      </c>
      <c r="CW62" s="13" t="n">
        <v>10</v>
      </c>
      <c r="CX62" s="13" t="n">
        <v>11</v>
      </c>
      <c r="CY62" s="13" t="n">
        <v>12</v>
      </c>
      <c r="CZ62" s="13" t="n">
        <v>13</v>
      </c>
      <c r="DA62" s="13" t="n">
        <v>14</v>
      </c>
      <c r="DB62" s="13" t="n">
        <v>15</v>
      </c>
      <c r="DH62" s="13" t="inlineStr">
        <is>
          <t>Parâmetros p/ σx</t>
        </is>
      </c>
      <c r="DI62" s="13" t="inlineStr">
        <is>
          <t>Desvpad(Var(S2nd))</t>
        </is>
      </c>
      <c r="DJ62" s="13" t="n">
        <v>1</v>
      </c>
      <c r="DK62" s="13" t="n">
        <v>2</v>
      </c>
      <c r="DL62" s="13" t="n">
        <v>3</v>
      </c>
      <c r="DM62" s="13" t="n">
        <v>4</v>
      </c>
      <c r="DN62" s="13" t="n">
        <v>5</v>
      </c>
      <c r="DO62" s="13" t="n">
        <v>6</v>
      </c>
      <c r="DP62" s="13" t="n">
        <v>7</v>
      </c>
      <c r="DQ62" s="13" t="n">
        <v>8</v>
      </c>
      <c r="DR62" s="13" t="n">
        <v>9</v>
      </c>
      <c r="DS62" s="13" t="n">
        <v>10</v>
      </c>
      <c r="DT62" s="13" t="n">
        <v>11</v>
      </c>
      <c r="DU62" s="13" t="n">
        <v>12</v>
      </c>
      <c r="DV62" s="13" t="n">
        <v>13</v>
      </c>
      <c r="DW62" s="13" t="n">
        <v>14</v>
      </c>
      <c r="DX62" s="13" t="n">
        <v>15</v>
      </c>
      <c r="ED62" s="13" t="inlineStr">
        <is>
          <t>Parâmetros p/ σx</t>
        </is>
      </c>
      <c r="EE62" s="13" t="inlineStr">
        <is>
          <t>Desvpad(Var(S2nd))</t>
        </is>
      </c>
      <c r="EF62" s="13" t="n">
        <v>1</v>
      </c>
      <c r="EG62" s="13" t="n">
        <v>2</v>
      </c>
      <c r="EH62" s="13" t="n">
        <v>3</v>
      </c>
      <c r="EI62" s="13" t="n">
        <v>4</v>
      </c>
      <c r="EJ62" s="13" t="n">
        <v>5</v>
      </c>
      <c r="EK62" s="13" t="n">
        <v>6</v>
      </c>
      <c r="EL62" s="13" t="n">
        <v>7</v>
      </c>
      <c r="EM62" s="13" t="n">
        <v>8</v>
      </c>
      <c r="EN62" s="13" t="n">
        <v>9</v>
      </c>
      <c r="EO62" s="13" t="n">
        <v>10</v>
      </c>
      <c r="EP62" s="13" t="n">
        <v>11</v>
      </c>
      <c r="EQ62" s="13" t="n">
        <v>12</v>
      </c>
      <c r="ER62" s="13" t="n">
        <v>13</v>
      </c>
      <c r="ES62" s="13" t="n">
        <v>14</v>
      </c>
      <c r="ET62" s="13" t="n">
        <v>15</v>
      </c>
      <c r="EZ62" s="13" t="inlineStr">
        <is>
          <t>Parâmetros p/ σx</t>
        </is>
      </c>
      <c r="FA62" s="13" t="inlineStr">
        <is>
          <t>Desvpad(Var(S2nd))</t>
        </is>
      </c>
      <c r="FB62" s="13" t="n">
        <v>1</v>
      </c>
      <c r="FC62" s="13" t="n">
        <v>2</v>
      </c>
      <c r="FD62" s="13" t="n">
        <v>3</v>
      </c>
      <c r="FE62" s="13" t="n">
        <v>4</v>
      </c>
      <c r="FF62" s="13" t="n">
        <v>5</v>
      </c>
      <c r="FG62" s="13" t="n">
        <v>6</v>
      </c>
      <c r="FH62" s="13" t="n">
        <v>7</v>
      </c>
      <c r="FI62" s="13" t="n">
        <v>8</v>
      </c>
      <c r="FJ62" s="13" t="n">
        <v>9</v>
      </c>
      <c r="FK62" s="13" t="n">
        <v>10</v>
      </c>
      <c r="FL62" s="13" t="n">
        <v>11</v>
      </c>
      <c r="FM62" s="13" t="n">
        <v>12</v>
      </c>
      <c r="FN62" s="13" t="n">
        <v>13</v>
      </c>
      <c r="FO62" s="13" t="n">
        <v>14</v>
      </c>
      <c r="FP62" s="13" t="n">
        <v>15</v>
      </c>
      <c r="FV62" s="13" t="inlineStr">
        <is>
          <t>Parâmetros p/ σx</t>
        </is>
      </c>
      <c r="FW62" s="13" t="inlineStr">
        <is>
          <t>Desvpad(Var(S2nd))</t>
        </is>
      </c>
      <c r="FX62" s="13" t="n">
        <v>1</v>
      </c>
      <c r="FY62" s="13" t="n">
        <v>2</v>
      </c>
      <c r="FZ62" s="13" t="n">
        <v>3</v>
      </c>
      <c r="GA62" s="13" t="n">
        <v>4</v>
      </c>
      <c r="GB62" s="13" t="n">
        <v>5</v>
      </c>
      <c r="GC62" s="13" t="n">
        <v>6</v>
      </c>
      <c r="GD62" s="13" t="n">
        <v>7</v>
      </c>
      <c r="GE62" s="13" t="n">
        <v>8</v>
      </c>
      <c r="GF62" s="13" t="n">
        <v>9</v>
      </c>
      <c r="GG62" s="13" t="n">
        <v>10</v>
      </c>
      <c r="GH62" s="13" t="n">
        <v>11</v>
      </c>
      <c r="GI62" s="13" t="n">
        <v>12</v>
      </c>
      <c r="GJ62" s="13" t="n">
        <v>13</v>
      </c>
      <c r="GK62" s="13" t="n">
        <v>14</v>
      </c>
      <c r="GL62" s="13" t="n">
        <v>15</v>
      </c>
      <c r="GR62" s="13" t="inlineStr">
        <is>
          <t>Parâmetros p/ σx</t>
        </is>
      </c>
      <c r="GS62" s="13" t="inlineStr">
        <is>
          <t>Desvpad(Var(S2nd))</t>
        </is>
      </c>
      <c r="GT62" s="13" t="n">
        <v>1</v>
      </c>
      <c r="GU62" s="13" t="n">
        <v>2</v>
      </c>
      <c r="GV62" s="13" t="n">
        <v>3</v>
      </c>
      <c r="GW62" s="13" t="n">
        <v>4</v>
      </c>
      <c r="GX62" s="13" t="n">
        <v>5</v>
      </c>
      <c r="GY62" s="13" t="n">
        <v>6</v>
      </c>
      <c r="GZ62" s="13" t="n">
        <v>7</v>
      </c>
      <c r="HA62" s="13" t="n">
        <v>8</v>
      </c>
      <c r="HB62" s="13" t="n">
        <v>9</v>
      </c>
      <c r="HC62" s="13" t="n">
        <v>10</v>
      </c>
      <c r="HD62" s="13" t="n">
        <v>11</v>
      </c>
      <c r="HE62" s="13" t="n">
        <v>12</v>
      </c>
      <c r="HF62" s="13" t="n">
        <v>13</v>
      </c>
      <c r="HG62" s="13" t="n">
        <v>14</v>
      </c>
      <c r="HH62" s="13" t="n">
        <v>15</v>
      </c>
    </row>
    <row r="63">
      <c r="B63" s="89" t="inlineStr">
        <is>
          <t>LB</t>
        </is>
      </c>
      <c r="C63" s="13" t="n">
        <v>1</v>
      </c>
      <c r="D63" s="95" t="n">
        <v>112.4037</v>
      </c>
      <c r="E63" s="95" t="n">
        <v>150.5519</v>
      </c>
      <c r="F63" s="95" t="n">
        <v>150.0761</v>
      </c>
      <c r="G63" s="95" t="n">
        <v>125.8954</v>
      </c>
      <c r="H63" s="95" t="n">
        <v>277.3852</v>
      </c>
      <c r="I63" s="95" t="n">
        <v>114.4701</v>
      </c>
      <c r="J63" s="95" t="n">
        <v>139.7176</v>
      </c>
      <c r="K63" s="95" t="n">
        <v>251.6818</v>
      </c>
      <c r="L63" s="95" t="n">
        <v>197.052</v>
      </c>
      <c r="M63" s="95" t="n">
        <v>181.9621</v>
      </c>
      <c r="N63" s="95" t="n">
        <v>277.4759</v>
      </c>
      <c r="O63" s="95" t="n">
        <v>84.7787</v>
      </c>
      <c r="P63" s="95" t="n">
        <v>123.9421</v>
      </c>
      <c r="Q63" s="95" t="n">
        <v>109.4126</v>
      </c>
      <c r="R63" s="95" t="n">
        <v>346.4116</v>
      </c>
      <c r="V63" s="14" t="n"/>
      <c r="W63" s="95" t="n"/>
      <c r="X63" s="95" t="inlineStr">
        <is>
          <t>LB</t>
        </is>
      </c>
      <c r="Y63" s="95" t="n">
        <v>1</v>
      </c>
      <c r="Z63" s="95" t="n">
        <v>112.4037</v>
      </c>
      <c r="AA63" s="95" t="n">
        <v>150.5519</v>
      </c>
      <c r="AB63" s="95" t="n">
        <v>150.0761</v>
      </c>
      <c r="AC63" s="95" t="n">
        <v>125.8954</v>
      </c>
      <c r="AD63" s="95" t="n">
        <v>277.3852</v>
      </c>
      <c r="AE63" s="95" t="n">
        <v>114.4701</v>
      </c>
      <c r="AF63" s="95" t="n">
        <v>139.7176</v>
      </c>
      <c r="AG63" s="95" t="n">
        <v>251.6818</v>
      </c>
      <c r="AH63" s="95" t="n">
        <v>197.052</v>
      </c>
      <c r="AI63" s="95" t="n">
        <v>181.9621</v>
      </c>
      <c r="AJ63" s="95" t="n">
        <v>277.4759</v>
      </c>
      <c r="AK63" s="95" t="n">
        <v>84.7787</v>
      </c>
      <c r="AL63" s="13" t="n">
        <v>123.9421</v>
      </c>
      <c r="AM63" s="13" t="n">
        <v>109.4126</v>
      </c>
      <c r="AN63" s="13" t="n">
        <v>346.4116</v>
      </c>
      <c r="AT63" s="13" t="inlineStr">
        <is>
          <t>LB</t>
        </is>
      </c>
      <c r="AU63" s="13" t="n">
        <v>1</v>
      </c>
      <c r="AV63" s="13" t="n">
        <v>112.4037</v>
      </c>
      <c r="AW63" s="13" t="n">
        <v>150.5519</v>
      </c>
      <c r="AX63" s="13" t="n">
        <v>150.0761</v>
      </c>
      <c r="AY63" s="13" t="n">
        <v>125.8954</v>
      </c>
      <c r="AZ63" s="13" t="n">
        <v>277.3852</v>
      </c>
      <c r="BA63" s="13" t="n">
        <v>114.4701</v>
      </c>
      <c r="BB63" s="13" t="n">
        <v>139.7176</v>
      </c>
      <c r="BC63" s="13" t="n">
        <v>251.6818</v>
      </c>
      <c r="BD63" s="13" t="n">
        <v>197.052</v>
      </c>
      <c r="BE63" s="13" t="n">
        <v>181.9621</v>
      </c>
      <c r="BF63" s="13" t="n">
        <v>277.4759</v>
      </c>
      <c r="BG63" s="13" t="n">
        <v>84.7787</v>
      </c>
      <c r="BH63" s="13" t="n">
        <v>123.9421</v>
      </c>
      <c r="BI63" s="13" t="n">
        <v>109.4126</v>
      </c>
      <c r="BJ63" s="13" t="n">
        <v>346.4116</v>
      </c>
      <c r="BP63" s="13" t="inlineStr">
        <is>
          <t>LB</t>
        </is>
      </c>
      <c r="BQ63" s="13" t="n">
        <v>1</v>
      </c>
      <c r="BR63" s="13" t="n">
        <v>112.4037</v>
      </c>
      <c r="BS63" s="13" t="n">
        <v>150.5519</v>
      </c>
      <c r="BT63" s="13" t="n">
        <v>150.0761</v>
      </c>
      <c r="BU63" s="13" t="n">
        <v>125.8954</v>
      </c>
      <c r="BV63" s="13" t="n">
        <v>277.3852</v>
      </c>
      <c r="BW63" s="13" t="n">
        <v>114.4701</v>
      </c>
      <c r="BX63" s="13" t="n">
        <v>139.7176</v>
      </c>
      <c r="BY63" s="13" t="n">
        <v>251.6818</v>
      </c>
      <c r="BZ63" s="13" t="n">
        <v>197.052</v>
      </c>
      <c r="CA63" s="13" t="n">
        <v>181.9621</v>
      </c>
      <c r="CB63" s="13" t="n">
        <v>277.4759</v>
      </c>
      <c r="CC63" s="13" t="n">
        <v>84.7787</v>
      </c>
      <c r="CD63" s="13" t="n">
        <v>123.9421</v>
      </c>
      <c r="CE63" s="13" t="n">
        <v>109.4126</v>
      </c>
      <c r="CF63" s="13" t="n">
        <v>346.4116</v>
      </c>
      <c r="CL63" s="13" t="inlineStr">
        <is>
          <t>LB</t>
        </is>
      </c>
      <c r="CM63" s="13" t="n">
        <v>1</v>
      </c>
      <c r="CN63" s="13" t="n">
        <v>112.4037</v>
      </c>
      <c r="CO63" s="13" t="n">
        <v>150.5519</v>
      </c>
      <c r="CP63" s="13" t="n">
        <v>150.0761</v>
      </c>
      <c r="CQ63" s="13" t="n">
        <v>125.8954</v>
      </c>
      <c r="CR63" s="13" t="n">
        <v>277.3852</v>
      </c>
      <c r="CS63" s="13" t="n">
        <v>114.4701</v>
      </c>
      <c r="CT63" s="13" t="n">
        <v>139.7176</v>
      </c>
      <c r="CU63" s="13" t="n">
        <v>251.6818</v>
      </c>
      <c r="CV63" s="13" t="n">
        <v>197.052</v>
      </c>
      <c r="CW63" s="13" t="n">
        <v>181.9621</v>
      </c>
      <c r="CX63" s="13" t="n">
        <v>277.4759</v>
      </c>
      <c r="CY63" s="13" t="n">
        <v>84.7787</v>
      </c>
      <c r="CZ63" s="13" t="n">
        <v>123.9421</v>
      </c>
      <c r="DA63" s="13" t="n">
        <v>109.4126</v>
      </c>
      <c r="DB63" s="13" t="n">
        <v>346.4116</v>
      </c>
      <c r="DH63" s="13" t="inlineStr">
        <is>
          <t>LB</t>
        </is>
      </c>
      <c r="DI63" s="13" t="n">
        <v>1</v>
      </c>
      <c r="DJ63" s="13" t="n">
        <v>112.4037</v>
      </c>
      <c r="DK63" s="13" t="n">
        <v>150.5519</v>
      </c>
      <c r="DL63" s="13" t="n">
        <v>150.0761</v>
      </c>
      <c r="DM63" s="13" t="n">
        <v>125.8954</v>
      </c>
      <c r="DN63" s="13" t="n">
        <v>277.3852</v>
      </c>
      <c r="DO63" s="13" t="n">
        <v>114.4701</v>
      </c>
      <c r="DP63" s="13" t="n">
        <v>139.7176</v>
      </c>
      <c r="DQ63" s="13" t="n">
        <v>251.6818</v>
      </c>
      <c r="DR63" s="13" t="n">
        <v>197.052</v>
      </c>
      <c r="DS63" s="13" t="n">
        <v>181.9621</v>
      </c>
      <c r="DT63" s="13" t="n">
        <v>277.4759</v>
      </c>
      <c r="DU63" s="13" t="n">
        <v>84.7787</v>
      </c>
      <c r="DV63" s="13" t="n">
        <v>123.9421</v>
      </c>
      <c r="DW63" s="13" t="n">
        <v>109.4126</v>
      </c>
      <c r="DX63" s="13" t="n">
        <v>346.4116</v>
      </c>
      <c r="ED63" s="13" t="inlineStr">
        <is>
          <t>LB</t>
        </is>
      </c>
      <c r="EE63" s="13" t="n">
        <v>1</v>
      </c>
      <c r="EF63" s="13" t="n">
        <v>112.4037</v>
      </c>
      <c r="EG63" s="13" t="n">
        <v>150.5519</v>
      </c>
      <c r="EH63" s="13" t="n">
        <v>150.0761</v>
      </c>
      <c r="EI63" s="13" t="n">
        <v>125.8954</v>
      </c>
      <c r="EJ63" s="13" t="n">
        <v>277.3852</v>
      </c>
      <c r="EK63" s="13" t="n">
        <v>114.4701</v>
      </c>
      <c r="EL63" s="13" t="n">
        <v>139.7176</v>
      </c>
      <c r="EM63" s="13" t="n">
        <v>251.6818</v>
      </c>
      <c r="EN63" s="13" t="n">
        <v>197.052</v>
      </c>
      <c r="EO63" s="13" t="n">
        <v>181.9621</v>
      </c>
      <c r="EP63" s="13" t="n">
        <v>277.4759</v>
      </c>
      <c r="EQ63" s="13" t="n">
        <v>84.7787</v>
      </c>
      <c r="ER63" s="13" t="n">
        <v>123.9421</v>
      </c>
      <c r="ES63" s="13" t="n">
        <v>109.4126</v>
      </c>
      <c r="ET63" s="13" t="n">
        <v>346.4116</v>
      </c>
      <c r="EZ63" s="13" t="inlineStr">
        <is>
          <t>LB</t>
        </is>
      </c>
      <c r="FA63" s="13" t="n">
        <v>1</v>
      </c>
      <c r="FB63" s="13" t="n">
        <v>112.4037</v>
      </c>
      <c r="FC63" s="13" t="n">
        <v>150.5519</v>
      </c>
      <c r="FD63" s="13" t="n">
        <v>150.0761</v>
      </c>
      <c r="FE63" s="13" t="n">
        <v>125.8954</v>
      </c>
      <c r="FF63" s="13" t="n">
        <v>277.3852</v>
      </c>
      <c r="FG63" s="13" t="n">
        <v>114.4701</v>
      </c>
      <c r="FH63" s="13" t="n">
        <v>139.7176</v>
      </c>
      <c r="FI63" s="13" t="n">
        <v>251.6818</v>
      </c>
      <c r="FJ63" s="13" t="n">
        <v>197.052</v>
      </c>
      <c r="FK63" s="13" t="n">
        <v>181.9621</v>
      </c>
      <c r="FL63" s="13" t="n">
        <v>277.4759</v>
      </c>
      <c r="FM63" s="13" t="n">
        <v>84.7787</v>
      </c>
      <c r="FN63" s="13" t="n">
        <v>123.9421</v>
      </c>
      <c r="FO63" s="13" t="n">
        <v>109.4126</v>
      </c>
      <c r="FP63" s="13" t="n">
        <v>346.4116</v>
      </c>
      <c r="FV63" s="13" t="inlineStr">
        <is>
          <t>LB</t>
        </is>
      </c>
      <c r="FW63" s="13" t="n">
        <v>1</v>
      </c>
      <c r="FX63" s="13" t="n">
        <v>112.4037</v>
      </c>
      <c r="FY63" s="13" t="n">
        <v>150.5519</v>
      </c>
      <c r="FZ63" s="13" t="n">
        <v>150.0761</v>
      </c>
      <c r="GA63" s="13" t="n">
        <v>125.8954</v>
      </c>
      <c r="GB63" s="13" t="n">
        <v>277.3852</v>
      </c>
      <c r="GC63" s="13" t="n">
        <v>114.4701</v>
      </c>
      <c r="GD63" s="13" t="n">
        <v>139.7176</v>
      </c>
      <c r="GE63" s="13" t="n">
        <v>251.6818</v>
      </c>
      <c r="GF63" s="13" t="n">
        <v>197.052</v>
      </c>
      <c r="GG63" s="13" t="n">
        <v>181.9621</v>
      </c>
      <c r="GH63" s="13" t="n">
        <v>277.4759</v>
      </c>
      <c r="GI63" s="13" t="n">
        <v>84.7787</v>
      </c>
      <c r="GJ63" s="13" t="n">
        <v>123.9421</v>
      </c>
      <c r="GK63" s="13" t="n">
        <v>109.4126</v>
      </c>
      <c r="GL63" s="13" t="n">
        <v>346.4116</v>
      </c>
      <c r="GR63" s="13" t="inlineStr">
        <is>
          <t>LB</t>
        </is>
      </c>
      <c r="GS63" s="13" t="n">
        <v>1</v>
      </c>
      <c r="GT63" s="13" t="n">
        <v>112.4037</v>
      </c>
      <c r="GU63" s="13" t="n">
        <v>150.5519</v>
      </c>
      <c r="GV63" s="13" t="n">
        <v>150.0761</v>
      </c>
      <c r="GW63" s="13" t="n">
        <v>125.8954</v>
      </c>
      <c r="GX63" s="13" t="n">
        <v>277.3852</v>
      </c>
      <c r="GY63" s="13" t="n">
        <v>114.4701</v>
      </c>
      <c r="GZ63" s="13" t="n">
        <v>139.7176</v>
      </c>
      <c r="HA63" s="13" t="n">
        <v>251.6818</v>
      </c>
      <c r="HB63" s="13" t="n">
        <v>197.052</v>
      </c>
      <c r="HC63" s="13" t="n">
        <v>181.9621</v>
      </c>
      <c r="HD63" s="13" t="n">
        <v>277.4759</v>
      </c>
      <c r="HE63" s="13" t="n">
        <v>84.7787</v>
      </c>
      <c r="HF63" s="13" t="n">
        <v>123.9421</v>
      </c>
      <c r="HG63" s="13" t="n">
        <v>109.4126</v>
      </c>
      <c r="HH63" s="13" t="n">
        <v>346.4116</v>
      </c>
    </row>
    <row r="64">
      <c r="C64" s="13" t="n">
        <v>2</v>
      </c>
      <c r="D64" s="95" t="n">
        <v>160.9752</v>
      </c>
      <c r="E64" s="95" t="n">
        <v>121.0452</v>
      </c>
      <c r="F64" s="95" t="n">
        <v>138.0701</v>
      </c>
      <c r="G64" s="95" t="n">
        <v>362.605</v>
      </c>
      <c r="H64" s="95" t="n">
        <v>217.2882</v>
      </c>
      <c r="I64" s="95" t="n">
        <v>239.086</v>
      </c>
      <c r="J64" s="95" t="n">
        <v>140.5445</v>
      </c>
      <c r="K64" s="95" t="n">
        <v>117.3</v>
      </c>
      <c r="L64" s="95" t="n">
        <v>178.8198</v>
      </c>
      <c r="M64" s="95" t="n">
        <v>112.6414</v>
      </c>
      <c r="N64" s="95" t="n">
        <v>177.7212</v>
      </c>
      <c r="O64" s="95" t="n">
        <v>205.8108</v>
      </c>
      <c r="P64" s="95" t="n">
        <v>135.1194</v>
      </c>
      <c r="Q64" s="95" t="n">
        <v>284.6164</v>
      </c>
      <c r="R64" s="95" t="n">
        <v>247.6234</v>
      </c>
      <c r="W64" s="95" t="n"/>
      <c r="X64" s="95" t="n"/>
      <c r="Y64" s="95" t="n">
        <v>2</v>
      </c>
      <c r="Z64" s="95" t="n">
        <v>160.9752</v>
      </c>
      <c r="AA64" s="95" t="n">
        <v>121.0452</v>
      </c>
      <c r="AB64" s="95" t="n">
        <v>138.0701</v>
      </c>
      <c r="AC64" s="95" t="n">
        <v>362.605</v>
      </c>
      <c r="AD64" s="95" t="n">
        <v>217.2882</v>
      </c>
      <c r="AE64" s="95" t="n">
        <v>239.086</v>
      </c>
      <c r="AF64" s="95" t="n">
        <v>140.5445</v>
      </c>
      <c r="AG64" s="95" t="n">
        <v>117.3</v>
      </c>
      <c r="AH64" s="95" t="n">
        <v>178.8198</v>
      </c>
      <c r="AI64" s="95" t="n">
        <v>112.6414</v>
      </c>
      <c r="AJ64" s="95" t="n">
        <v>177.7212</v>
      </c>
      <c r="AK64" s="95" t="n">
        <v>205.8108</v>
      </c>
      <c r="AL64" s="13" t="n">
        <v>135.1194</v>
      </c>
      <c r="AM64" s="13" t="n">
        <v>284.6164</v>
      </c>
      <c r="AN64" s="13" t="n">
        <v>247.6234</v>
      </c>
      <c r="AU64" s="13" t="n">
        <v>2</v>
      </c>
      <c r="AV64" s="13" t="n">
        <v>160.9752</v>
      </c>
      <c r="AW64" s="13" t="n">
        <v>121.0452</v>
      </c>
      <c r="AX64" s="13" t="n">
        <v>138.0701</v>
      </c>
      <c r="AY64" s="13" t="n">
        <v>362.605</v>
      </c>
      <c r="AZ64" s="13" t="n">
        <v>217.2882</v>
      </c>
      <c r="BA64" s="13" t="n">
        <v>239.086</v>
      </c>
      <c r="BB64" s="13" t="n">
        <v>140.5445</v>
      </c>
      <c r="BC64" s="13" t="n">
        <v>117.3</v>
      </c>
      <c r="BD64" s="13" t="n">
        <v>178.8198</v>
      </c>
      <c r="BE64" s="13" t="n">
        <v>112.6414</v>
      </c>
      <c r="BF64" s="13" t="n">
        <v>177.7212</v>
      </c>
      <c r="BG64" s="13" t="n">
        <v>205.8108</v>
      </c>
      <c r="BH64" s="13" t="n">
        <v>135.1194</v>
      </c>
      <c r="BI64" s="13" t="n">
        <v>284.6164</v>
      </c>
      <c r="BJ64" s="13" t="n">
        <v>247.6234</v>
      </c>
      <c r="BQ64" s="13" t="n">
        <v>2</v>
      </c>
      <c r="BR64" s="13" t="n">
        <v>160.9752</v>
      </c>
      <c r="BS64" s="13" t="n">
        <v>121.0452</v>
      </c>
      <c r="BT64" s="13" t="n">
        <v>138.0701</v>
      </c>
      <c r="BU64" s="13" t="n">
        <v>362.605</v>
      </c>
      <c r="BV64" s="13" t="n">
        <v>217.2882</v>
      </c>
      <c r="BW64" s="13" t="n">
        <v>239.086</v>
      </c>
      <c r="BX64" s="13" t="n">
        <v>140.5445</v>
      </c>
      <c r="BY64" s="13" t="n">
        <v>117.3</v>
      </c>
      <c r="BZ64" s="13" t="n">
        <v>178.8198</v>
      </c>
      <c r="CA64" s="13" t="n">
        <v>112.6414</v>
      </c>
      <c r="CB64" s="13" t="n">
        <v>177.7212</v>
      </c>
      <c r="CC64" s="13" t="n">
        <v>205.8108</v>
      </c>
      <c r="CD64" s="13" t="n">
        <v>135.1194</v>
      </c>
      <c r="CE64" s="13" t="n">
        <v>284.6164</v>
      </c>
      <c r="CF64" s="13" t="n">
        <v>247.6234</v>
      </c>
      <c r="CM64" s="13" t="n">
        <v>2</v>
      </c>
      <c r="CN64" s="13" t="n">
        <v>160.9752</v>
      </c>
      <c r="CO64" s="13" t="n">
        <v>121.0452</v>
      </c>
      <c r="CP64" s="13" t="n">
        <v>138.0701</v>
      </c>
      <c r="CQ64" s="13" t="n">
        <v>362.605</v>
      </c>
      <c r="CR64" s="13" t="n">
        <v>217.2882</v>
      </c>
      <c r="CS64" s="13" t="n">
        <v>239.086</v>
      </c>
      <c r="CT64" s="13" t="n">
        <v>140.5445</v>
      </c>
      <c r="CU64" s="13" t="n">
        <v>117.3</v>
      </c>
      <c r="CV64" s="13" t="n">
        <v>178.8198</v>
      </c>
      <c r="CW64" s="13" t="n">
        <v>112.6414</v>
      </c>
      <c r="CX64" s="13" t="n">
        <v>177.7212</v>
      </c>
      <c r="CY64" s="13" t="n">
        <v>205.8108</v>
      </c>
      <c r="CZ64" s="13" t="n">
        <v>135.1194</v>
      </c>
      <c r="DA64" s="13" t="n">
        <v>284.6164</v>
      </c>
      <c r="DB64" s="13" t="n">
        <v>247.6234</v>
      </c>
      <c r="DI64" s="13" t="n">
        <v>2</v>
      </c>
      <c r="DJ64" s="13" t="n">
        <v>160.9752</v>
      </c>
      <c r="DK64" s="13" t="n">
        <v>121.0452</v>
      </c>
      <c r="DL64" s="13" t="n">
        <v>138.0701</v>
      </c>
      <c r="DM64" s="13" t="n">
        <v>362.605</v>
      </c>
      <c r="DN64" s="13" t="n">
        <v>217.2882</v>
      </c>
      <c r="DO64" s="13" t="n">
        <v>239.086</v>
      </c>
      <c r="DP64" s="13" t="n">
        <v>140.5445</v>
      </c>
      <c r="DQ64" s="13" t="n">
        <v>117.3</v>
      </c>
      <c r="DR64" s="13" t="n">
        <v>178.8198</v>
      </c>
      <c r="DS64" s="13" t="n">
        <v>112.6414</v>
      </c>
      <c r="DT64" s="13" t="n">
        <v>177.7212</v>
      </c>
      <c r="DU64" s="13" t="n">
        <v>205.8108</v>
      </c>
      <c r="DV64" s="13" t="n">
        <v>135.1194</v>
      </c>
      <c r="DW64" s="13" t="n">
        <v>284.6164</v>
      </c>
      <c r="DX64" s="13" t="n">
        <v>247.6234</v>
      </c>
      <c r="EE64" s="13" t="n">
        <v>2</v>
      </c>
      <c r="EF64" s="13" t="n">
        <v>160.9752</v>
      </c>
      <c r="EG64" s="13" t="n">
        <v>121.0452</v>
      </c>
      <c r="EH64" s="13" t="n">
        <v>138.0701</v>
      </c>
      <c r="EI64" s="13" t="n">
        <v>362.605</v>
      </c>
      <c r="EJ64" s="13" t="n">
        <v>217.2882</v>
      </c>
      <c r="EK64" s="13" t="n">
        <v>239.086</v>
      </c>
      <c r="EL64" s="13" t="n">
        <v>140.5445</v>
      </c>
      <c r="EM64" s="13" t="n">
        <v>117.3</v>
      </c>
      <c r="EN64" s="13" t="n">
        <v>178.8198</v>
      </c>
      <c r="EO64" s="13" t="n">
        <v>112.6414</v>
      </c>
      <c r="EP64" s="13" t="n">
        <v>177.7212</v>
      </c>
      <c r="EQ64" s="13" t="n">
        <v>205.8108</v>
      </c>
      <c r="ER64" s="13" t="n">
        <v>135.1194</v>
      </c>
      <c r="ES64" s="13" t="n">
        <v>284.6164</v>
      </c>
      <c r="ET64" s="13" t="n">
        <v>247.6234</v>
      </c>
      <c r="FA64" s="13" t="n">
        <v>2</v>
      </c>
      <c r="FB64" s="13" t="n">
        <v>160.9752</v>
      </c>
      <c r="FC64" s="13" t="n">
        <v>121.0452</v>
      </c>
      <c r="FD64" s="13" t="n">
        <v>138.0701</v>
      </c>
      <c r="FE64" s="13" t="n">
        <v>362.605</v>
      </c>
      <c r="FF64" s="13" t="n">
        <v>217.2882</v>
      </c>
      <c r="FG64" s="13" t="n">
        <v>239.086</v>
      </c>
      <c r="FH64" s="13" t="n">
        <v>140.5445</v>
      </c>
      <c r="FI64" s="13" t="n">
        <v>117.3</v>
      </c>
      <c r="FJ64" s="13" t="n">
        <v>178.8198</v>
      </c>
      <c r="FK64" s="13" t="n">
        <v>112.6414</v>
      </c>
      <c r="FL64" s="13" t="n">
        <v>177.7212</v>
      </c>
      <c r="FM64" s="13" t="n">
        <v>205.8108</v>
      </c>
      <c r="FN64" s="13" t="n">
        <v>135.1194</v>
      </c>
      <c r="FO64" s="13" t="n">
        <v>284.6164</v>
      </c>
      <c r="FP64" s="13" t="n">
        <v>247.6234</v>
      </c>
      <c r="FW64" s="13" t="n">
        <v>2</v>
      </c>
      <c r="FX64" s="13" t="n">
        <v>160.9752</v>
      </c>
      <c r="FY64" s="13" t="n">
        <v>121.0452</v>
      </c>
      <c r="FZ64" s="13" t="n">
        <v>138.0701</v>
      </c>
      <c r="GA64" s="13" t="n">
        <v>362.605</v>
      </c>
      <c r="GB64" s="13" t="n">
        <v>217.2882</v>
      </c>
      <c r="GC64" s="13" t="n">
        <v>239.086</v>
      </c>
      <c r="GD64" s="13" t="n">
        <v>140.5445</v>
      </c>
      <c r="GE64" s="13" t="n">
        <v>117.3</v>
      </c>
      <c r="GF64" s="13" t="n">
        <v>178.8198</v>
      </c>
      <c r="GG64" s="13" t="n">
        <v>112.6414</v>
      </c>
      <c r="GH64" s="13" t="n">
        <v>177.7212</v>
      </c>
      <c r="GI64" s="13" t="n">
        <v>205.8108</v>
      </c>
      <c r="GJ64" s="13" t="n">
        <v>135.1194</v>
      </c>
      <c r="GK64" s="13" t="n">
        <v>284.6164</v>
      </c>
      <c r="GL64" s="13" t="n">
        <v>247.6234</v>
      </c>
      <c r="GS64" s="13" t="n">
        <v>2</v>
      </c>
      <c r="GT64" s="13" t="n">
        <v>160.9752</v>
      </c>
      <c r="GU64" s="13" t="n">
        <v>121.0452</v>
      </c>
      <c r="GV64" s="13" t="n">
        <v>138.0701</v>
      </c>
      <c r="GW64" s="13" t="n">
        <v>362.605</v>
      </c>
      <c r="GX64" s="13" t="n">
        <v>217.2882</v>
      </c>
      <c r="GY64" s="13" t="n">
        <v>239.086</v>
      </c>
      <c r="GZ64" s="13" t="n">
        <v>140.5445</v>
      </c>
      <c r="HA64" s="13" t="n">
        <v>117.3</v>
      </c>
      <c r="HB64" s="13" t="n">
        <v>178.8198</v>
      </c>
      <c r="HC64" s="13" t="n">
        <v>112.6414</v>
      </c>
      <c r="HD64" s="13" t="n">
        <v>177.7212</v>
      </c>
      <c r="HE64" s="13" t="n">
        <v>205.8108</v>
      </c>
      <c r="HF64" s="13" t="n">
        <v>135.1194</v>
      </c>
      <c r="HG64" s="13" t="n">
        <v>284.6164</v>
      </c>
      <c r="HH64" s="13" t="n">
        <v>247.6234</v>
      </c>
    </row>
    <row r="65">
      <c r="C65" s="13" t="n">
        <v>3</v>
      </c>
      <c r="D65" s="95" t="n">
        <v>278.6301</v>
      </c>
      <c r="E65" s="95" t="n">
        <v>152.9252</v>
      </c>
      <c r="F65" s="95" t="n">
        <v>179.974</v>
      </c>
      <c r="G65" s="95" t="n">
        <v>331.4884</v>
      </c>
      <c r="H65" s="95" t="n">
        <v>161.8803</v>
      </c>
      <c r="I65" s="95" t="n">
        <v>286.2747</v>
      </c>
      <c r="J65" s="95" t="n">
        <v>169.9887</v>
      </c>
      <c r="K65" s="95" t="n">
        <v>215.3825</v>
      </c>
      <c r="L65" s="95" t="n">
        <v>182.4408</v>
      </c>
      <c r="M65" s="95" t="n">
        <v>125.2284</v>
      </c>
      <c r="N65" s="95" t="n">
        <v>158.1255</v>
      </c>
      <c r="O65" s="95" t="n">
        <v>153.0895</v>
      </c>
      <c r="P65" s="95" t="n">
        <v>233.367</v>
      </c>
      <c r="Q65" s="95" t="n">
        <v>206.1942</v>
      </c>
      <c r="R65" s="95" t="n">
        <v>206.0767</v>
      </c>
      <c r="W65" s="95" t="n"/>
      <c r="X65" s="95" t="n"/>
      <c r="Y65" s="95" t="n">
        <v>3</v>
      </c>
      <c r="Z65" s="95" t="n">
        <v>278.6301</v>
      </c>
      <c r="AA65" s="95" t="n">
        <v>152.9252</v>
      </c>
      <c r="AB65" s="95" t="n">
        <v>179.974</v>
      </c>
      <c r="AC65" s="95" t="n">
        <v>331.4884</v>
      </c>
      <c r="AD65" s="95" t="n">
        <v>161.8803</v>
      </c>
      <c r="AE65" s="95" t="n">
        <v>286.2747</v>
      </c>
      <c r="AF65" s="95" t="n">
        <v>169.9887</v>
      </c>
      <c r="AG65" s="95" t="n">
        <v>215.3825</v>
      </c>
      <c r="AH65" s="95" t="n">
        <v>182.4408</v>
      </c>
      <c r="AI65" s="95" t="n">
        <v>125.2284</v>
      </c>
      <c r="AJ65" s="95" t="n">
        <v>158.1255</v>
      </c>
      <c r="AK65" s="95" t="n">
        <v>153.0895</v>
      </c>
      <c r="AL65" s="13" t="n">
        <v>233.367</v>
      </c>
      <c r="AM65" s="13" t="n">
        <v>206.1942</v>
      </c>
      <c r="AN65" s="13" t="n">
        <v>206.0767</v>
      </c>
      <c r="AU65" s="13" t="n">
        <v>3</v>
      </c>
      <c r="AV65" s="13" t="n">
        <v>278.6301</v>
      </c>
      <c r="AW65" s="13" t="n">
        <v>152.9252</v>
      </c>
      <c r="AX65" s="13" t="n">
        <v>179.974</v>
      </c>
      <c r="AY65" s="13" t="n">
        <v>331.4884</v>
      </c>
      <c r="AZ65" s="13" t="n">
        <v>161.8803</v>
      </c>
      <c r="BA65" s="13" t="n">
        <v>286.2747</v>
      </c>
      <c r="BB65" s="13" t="n">
        <v>169.9887</v>
      </c>
      <c r="BC65" s="13" t="n">
        <v>215.3825</v>
      </c>
      <c r="BD65" s="13" t="n">
        <v>182.4408</v>
      </c>
      <c r="BE65" s="13" t="n">
        <v>125.2284</v>
      </c>
      <c r="BF65" s="13" t="n">
        <v>158.1255</v>
      </c>
      <c r="BG65" s="13" t="n">
        <v>153.0895</v>
      </c>
      <c r="BH65" s="13" t="n">
        <v>233.367</v>
      </c>
      <c r="BI65" s="13" t="n">
        <v>206.1942</v>
      </c>
      <c r="BJ65" s="13" t="n">
        <v>206.0767</v>
      </c>
      <c r="BQ65" s="13" t="n">
        <v>3</v>
      </c>
      <c r="BR65" s="13" t="n">
        <v>278.6301</v>
      </c>
      <c r="BS65" s="13" t="n">
        <v>152.9252</v>
      </c>
      <c r="BT65" s="13" t="n">
        <v>179.974</v>
      </c>
      <c r="BU65" s="13" t="n">
        <v>331.4884</v>
      </c>
      <c r="BV65" s="13" t="n">
        <v>161.8803</v>
      </c>
      <c r="BW65" s="13" t="n">
        <v>286.2747</v>
      </c>
      <c r="BX65" s="13" t="n">
        <v>169.9887</v>
      </c>
      <c r="BY65" s="13" t="n">
        <v>215.3825</v>
      </c>
      <c r="BZ65" s="13" t="n">
        <v>182.4408</v>
      </c>
      <c r="CA65" s="13" t="n">
        <v>125.2284</v>
      </c>
      <c r="CB65" s="13" t="n">
        <v>158.1255</v>
      </c>
      <c r="CC65" s="13" t="n">
        <v>153.0895</v>
      </c>
      <c r="CD65" s="13" t="n">
        <v>233.367</v>
      </c>
      <c r="CE65" s="13" t="n">
        <v>206.1942</v>
      </c>
      <c r="CF65" s="13" t="n">
        <v>206.0767</v>
      </c>
      <c r="CM65" s="13" t="n">
        <v>3</v>
      </c>
      <c r="CN65" s="13" t="n">
        <v>278.6301</v>
      </c>
      <c r="CO65" s="13" t="n">
        <v>152.9252</v>
      </c>
      <c r="CP65" s="13" t="n">
        <v>179.974</v>
      </c>
      <c r="CQ65" s="13" t="n">
        <v>331.4884</v>
      </c>
      <c r="CR65" s="13" t="n">
        <v>161.8803</v>
      </c>
      <c r="CS65" s="13" t="n">
        <v>286.2747</v>
      </c>
      <c r="CT65" s="13" t="n">
        <v>169.9887</v>
      </c>
      <c r="CU65" s="13" t="n">
        <v>215.3825</v>
      </c>
      <c r="CV65" s="13" t="n">
        <v>182.4408</v>
      </c>
      <c r="CW65" s="13" t="n">
        <v>125.2284</v>
      </c>
      <c r="CX65" s="13" t="n">
        <v>158.1255</v>
      </c>
      <c r="CY65" s="13" t="n">
        <v>153.0895</v>
      </c>
      <c r="CZ65" s="13" t="n">
        <v>233.367</v>
      </c>
      <c r="DA65" s="13" t="n">
        <v>206.1942</v>
      </c>
      <c r="DB65" s="13" t="n">
        <v>206.0767</v>
      </c>
      <c r="DI65" s="13" t="n">
        <v>3</v>
      </c>
      <c r="DJ65" s="13" t="n">
        <v>278.6301</v>
      </c>
      <c r="DK65" s="13" t="n">
        <v>152.9252</v>
      </c>
      <c r="DL65" s="13" t="n">
        <v>179.974</v>
      </c>
      <c r="DM65" s="13" t="n">
        <v>331.4884</v>
      </c>
      <c r="DN65" s="13" t="n">
        <v>161.8803</v>
      </c>
      <c r="DO65" s="13" t="n">
        <v>286.2747</v>
      </c>
      <c r="DP65" s="13" t="n">
        <v>169.9887</v>
      </c>
      <c r="DQ65" s="13" t="n">
        <v>215.3825</v>
      </c>
      <c r="DR65" s="13" t="n">
        <v>182.4408</v>
      </c>
      <c r="DS65" s="13" t="n">
        <v>125.2284</v>
      </c>
      <c r="DT65" s="13" t="n">
        <v>158.1255</v>
      </c>
      <c r="DU65" s="13" t="n">
        <v>153.0895</v>
      </c>
      <c r="DV65" s="13" t="n">
        <v>233.367</v>
      </c>
      <c r="DW65" s="13" t="n">
        <v>206.1942</v>
      </c>
      <c r="DX65" s="13" t="n">
        <v>206.0767</v>
      </c>
      <c r="EE65" s="13" t="n">
        <v>3</v>
      </c>
      <c r="EF65" s="13" t="n">
        <v>278.6301</v>
      </c>
      <c r="EG65" s="13" t="n">
        <v>152.9252</v>
      </c>
      <c r="EH65" s="13" t="n">
        <v>179.974</v>
      </c>
      <c r="EI65" s="13" t="n">
        <v>331.4884</v>
      </c>
      <c r="EJ65" s="13" t="n">
        <v>161.8803</v>
      </c>
      <c r="EK65" s="13" t="n">
        <v>286.2747</v>
      </c>
      <c r="EL65" s="13" t="n">
        <v>169.9887</v>
      </c>
      <c r="EM65" s="13" t="n">
        <v>215.3825</v>
      </c>
      <c r="EN65" s="13" t="n">
        <v>182.4408</v>
      </c>
      <c r="EO65" s="13" t="n">
        <v>125.2284</v>
      </c>
      <c r="EP65" s="13" t="n">
        <v>158.1255</v>
      </c>
      <c r="EQ65" s="13" t="n">
        <v>153.0895</v>
      </c>
      <c r="ER65" s="13" t="n">
        <v>233.367</v>
      </c>
      <c r="ES65" s="13" t="n">
        <v>206.1942</v>
      </c>
      <c r="ET65" s="13" t="n">
        <v>206.0767</v>
      </c>
      <c r="FA65" s="13" t="n">
        <v>3</v>
      </c>
      <c r="FB65" s="13" t="n">
        <v>278.6301</v>
      </c>
      <c r="FC65" s="13" t="n">
        <v>152.9252</v>
      </c>
      <c r="FD65" s="13" t="n">
        <v>179.974</v>
      </c>
      <c r="FE65" s="13" t="n">
        <v>331.4884</v>
      </c>
      <c r="FF65" s="13" t="n">
        <v>161.8803</v>
      </c>
      <c r="FG65" s="13" t="n">
        <v>286.2747</v>
      </c>
      <c r="FH65" s="13" t="n">
        <v>169.9887</v>
      </c>
      <c r="FI65" s="13" t="n">
        <v>215.3825</v>
      </c>
      <c r="FJ65" s="13" t="n">
        <v>182.4408</v>
      </c>
      <c r="FK65" s="13" t="n">
        <v>125.2284</v>
      </c>
      <c r="FL65" s="13" t="n">
        <v>158.1255</v>
      </c>
      <c r="FM65" s="13" t="n">
        <v>153.0895</v>
      </c>
      <c r="FN65" s="13" t="n">
        <v>233.367</v>
      </c>
      <c r="FO65" s="13" t="n">
        <v>206.1942</v>
      </c>
      <c r="FP65" s="13" t="n">
        <v>206.0767</v>
      </c>
      <c r="FW65" s="13" t="n">
        <v>3</v>
      </c>
      <c r="FX65" s="13" t="n">
        <v>278.6301</v>
      </c>
      <c r="FY65" s="13" t="n">
        <v>152.9252</v>
      </c>
      <c r="FZ65" s="13" t="n">
        <v>179.974</v>
      </c>
      <c r="GA65" s="13" t="n">
        <v>331.4884</v>
      </c>
      <c r="GB65" s="13" t="n">
        <v>161.8803</v>
      </c>
      <c r="GC65" s="13" t="n">
        <v>286.2747</v>
      </c>
      <c r="GD65" s="13" t="n">
        <v>169.9887</v>
      </c>
      <c r="GE65" s="13" t="n">
        <v>215.3825</v>
      </c>
      <c r="GF65" s="13" t="n">
        <v>182.4408</v>
      </c>
      <c r="GG65" s="13" t="n">
        <v>125.2284</v>
      </c>
      <c r="GH65" s="13" t="n">
        <v>158.1255</v>
      </c>
      <c r="GI65" s="13" t="n">
        <v>153.0895</v>
      </c>
      <c r="GJ65" s="13" t="n">
        <v>233.367</v>
      </c>
      <c r="GK65" s="13" t="n">
        <v>206.1942</v>
      </c>
      <c r="GL65" s="13" t="n">
        <v>206.0767</v>
      </c>
      <c r="GS65" s="13" t="n">
        <v>3</v>
      </c>
      <c r="GT65" s="13" t="n">
        <v>278.6301</v>
      </c>
      <c r="GU65" s="13" t="n">
        <v>152.9252</v>
      </c>
      <c r="GV65" s="13" t="n">
        <v>179.974</v>
      </c>
      <c r="GW65" s="13" t="n">
        <v>331.4884</v>
      </c>
      <c r="GX65" s="13" t="n">
        <v>161.8803</v>
      </c>
      <c r="GY65" s="13" t="n">
        <v>286.2747</v>
      </c>
      <c r="GZ65" s="13" t="n">
        <v>169.9887</v>
      </c>
      <c r="HA65" s="13" t="n">
        <v>215.3825</v>
      </c>
      <c r="HB65" s="13" t="n">
        <v>182.4408</v>
      </c>
      <c r="HC65" s="13" t="n">
        <v>125.2284</v>
      </c>
      <c r="HD65" s="13" t="n">
        <v>158.1255</v>
      </c>
      <c r="HE65" s="13" t="n">
        <v>153.0895</v>
      </c>
      <c r="HF65" s="13" t="n">
        <v>233.367</v>
      </c>
      <c r="HG65" s="13" t="n">
        <v>206.1942</v>
      </c>
      <c r="HH65" s="13" t="n">
        <v>206.0767</v>
      </c>
    </row>
    <row r="67">
      <c r="B67" s="89" t="inlineStr">
        <is>
          <t>Parâmetros p/ σy</t>
        </is>
      </c>
      <c r="C67" s="13" t="inlineStr">
        <is>
          <t>DesvPad(Var(E(RLT)))</t>
        </is>
      </c>
      <c r="D67" s="13" t="n">
        <v>1</v>
      </c>
      <c r="E67" s="13" t="n">
        <v>2</v>
      </c>
      <c r="F67" s="13" t="n">
        <v>3</v>
      </c>
      <c r="G67" s="13" t="n">
        <v>4</v>
      </c>
      <c r="H67" s="13" t="n">
        <v>5</v>
      </c>
      <c r="I67" s="13" t="n">
        <v>6</v>
      </c>
      <c r="J67" s="13" t="n">
        <v>7</v>
      </c>
      <c r="K67" s="13" t="n">
        <v>8</v>
      </c>
      <c r="L67" s="13" t="n">
        <v>9</v>
      </c>
      <c r="M67" s="13" t="n">
        <v>10</v>
      </c>
      <c r="N67" s="13" t="n">
        <v>11</v>
      </c>
      <c r="O67" s="13" t="n">
        <v>12</v>
      </c>
      <c r="P67" s="13" t="n">
        <v>13</v>
      </c>
      <c r="Q67" s="13" t="n">
        <v>14</v>
      </c>
      <c r="R67" s="13" t="n">
        <v>15</v>
      </c>
      <c r="X67" s="13" t="inlineStr">
        <is>
          <t>Parâmetros p/ σy</t>
        </is>
      </c>
      <c r="Y67" s="13" t="inlineStr">
        <is>
          <t>DesvPad(Var(E(RLT)))</t>
        </is>
      </c>
      <c r="Z67" s="13" t="n">
        <v>1</v>
      </c>
      <c r="AA67" s="13" t="n">
        <v>2</v>
      </c>
      <c r="AB67" s="13" t="n">
        <v>3</v>
      </c>
      <c r="AC67" s="13" t="n">
        <v>4</v>
      </c>
      <c r="AD67" s="13" t="n">
        <v>5</v>
      </c>
      <c r="AE67" s="13" t="n">
        <v>6</v>
      </c>
      <c r="AF67" s="13" t="n">
        <v>7</v>
      </c>
      <c r="AG67" s="13" t="n">
        <v>8</v>
      </c>
      <c r="AH67" s="13" t="n">
        <v>9</v>
      </c>
      <c r="AI67" s="13" t="n">
        <v>10</v>
      </c>
      <c r="AJ67" s="13" t="n">
        <v>11</v>
      </c>
      <c r="AK67" s="13" t="n">
        <v>12</v>
      </c>
      <c r="AL67" s="13" t="n">
        <v>13</v>
      </c>
      <c r="AM67" s="13" t="n">
        <v>14</v>
      </c>
      <c r="AN67" s="13" t="n">
        <v>15</v>
      </c>
      <c r="AT67" s="13" t="inlineStr">
        <is>
          <t>Parâmetros p/ σy</t>
        </is>
      </c>
      <c r="AU67" s="13" t="inlineStr">
        <is>
          <t>DesvPad(Var(E(RLT)))</t>
        </is>
      </c>
      <c r="AV67" s="13" t="n">
        <v>1</v>
      </c>
      <c r="AW67" s="13" t="n">
        <v>2</v>
      </c>
      <c r="AX67" s="13" t="n">
        <v>3</v>
      </c>
      <c r="AY67" s="13" t="n">
        <v>4</v>
      </c>
      <c r="AZ67" s="13" t="n">
        <v>5</v>
      </c>
      <c r="BA67" s="13" t="n">
        <v>6</v>
      </c>
      <c r="BB67" s="13" t="n">
        <v>7</v>
      </c>
      <c r="BC67" s="13" t="n">
        <v>8</v>
      </c>
      <c r="BD67" s="13" t="n">
        <v>9</v>
      </c>
      <c r="BE67" s="13" t="n">
        <v>10</v>
      </c>
      <c r="BF67" s="13" t="n">
        <v>11</v>
      </c>
      <c r="BG67" s="13" t="n">
        <v>12</v>
      </c>
      <c r="BH67" s="13" t="n">
        <v>13</v>
      </c>
      <c r="BI67" s="13" t="n">
        <v>14</v>
      </c>
      <c r="BJ67" s="13" t="n">
        <v>15</v>
      </c>
      <c r="BP67" s="13" t="inlineStr">
        <is>
          <t>Parâmetros p/ σy</t>
        </is>
      </c>
      <c r="BQ67" s="13" t="inlineStr">
        <is>
          <t>DesvPad(Var(E(RLT)))</t>
        </is>
      </c>
      <c r="BR67" s="13" t="n">
        <v>1</v>
      </c>
      <c r="BS67" s="13" t="n">
        <v>2</v>
      </c>
      <c r="BT67" s="13" t="n">
        <v>3</v>
      </c>
      <c r="BU67" s="13" t="n">
        <v>4</v>
      </c>
      <c r="BV67" s="13" t="n">
        <v>5</v>
      </c>
      <c r="BW67" s="13" t="n">
        <v>6</v>
      </c>
      <c r="BX67" s="13" t="n">
        <v>7</v>
      </c>
      <c r="BY67" s="13" t="n">
        <v>8</v>
      </c>
      <c r="BZ67" s="13" t="n">
        <v>9</v>
      </c>
      <c r="CA67" s="13" t="n">
        <v>10</v>
      </c>
      <c r="CB67" s="13" t="n">
        <v>11</v>
      </c>
      <c r="CC67" s="13" t="n">
        <v>12</v>
      </c>
      <c r="CD67" s="13" t="n">
        <v>13</v>
      </c>
      <c r="CE67" s="13" t="n">
        <v>14</v>
      </c>
      <c r="CF67" s="13" t="n">
        <v>15</v>
      </c>
      <c r="CL67" s="13" t="inlineStr">
        <is>
          <t>Parâmetros p/ σy</t>
        </is>
      </c>
      <c r="CM67" s="13" t="inlineStr">
        <is>
          <t>DesvPad(Var(E(RLT)))</t>
        </is>
      </c>
      <c r="CN67" s="13" t="n">
        <v>1</v>
      </c>
      <c r="CO67" s="13" t="n">
        <v>2</v>
      </c>
      <c r="CP67" s="13" t="n">
        <v>3</v>
      </c>
      <c r="CQ67" s="13" t="n">
        <v>4</v>
      </c>
      <c r="CR67" s="13" t="n">
        <v>5</v>
      </c>
      <c r="CS67" s="13" t="n">
        <v>6</v>
      </c>
      <c r="CT67" s="13" t="n">
        <v>7</v>
      </c>
      <c r="CU67" s="13" t="n">
        <v>8</v>
      </c>
      <c r="CV67" s="13" t="n">
        <v>9</v>
      </c>
      <c r="CW67" s="13" t="n">
        <v>10</v>
      </c>
      <c r="CX67" s="13" t="n">
        <v>11</v>
      </c>
      <c r="CY67" s="13" t="n">
        <v>12</v>
      </c>
      <c r="CZ67" s="13" t="n">
        <v>13</v>
      </c>
      <c r="DA67" s="13" t="n">
        <v>14</v>
      </c>
      <c r="DB67" s="13" t="n">
        <v>15</v>
      </c>
      <c r="DH67" s="13" t="inlineStr">
        <is>
          <t>Parâmetros p/ σy</t>
        </is>
      </c>
      <c r="DI67" s="13" t="inlineStr">
        <is>
          <t>DesvPad(Var(E(RLT)))</t>
        </is>
      </c>
      <c r="DJ67" s="13" t="n">
        <v>1</v>
      </c>
      <c r="DK67" s="13" t="n">
        <v>2</v>
      </c>
      <c r="DL67" s="13" t="n">
        <v>3</v>
      </c>
      <c r="DM67" s="13" t="n">
        <v>4</v>
      </c>
      <c r="DN67" s="13" t="n">
        <v>5</v>
      </c>
      <c r="DO67" s="13" t="n">
        <v>6</v>
      </c>
      <c r="DP67" s="13" t="n">
        <v>7</v>
      </c>
      <c r="DQ67" s="13" t="n">
        <v>8</v>
      </c>
      <c r="DR67" s="13" t="n">
        <v>9</v>
      </c>
      <c r="DS67" s="13" t="n">
        <v>10</v>
      </c>
      <c r="DT67" s="13" t="n">
        <v>11</v>
      </c>
      <c r="DU67" s="13" t="n">
        <v>12</v>
      </c>
      <c r="DV67" s="13" t="n">
        <v>13</v>
      </c>
      <c r="DW67" s="13" t="n">
        <v>14</v>
      </c>
      <c r="DX67" s="13" t="n">
        <v>15</v>
      </c>
      <c r="ED67" s="13" t="inlineStr">
        <is>
          <t>Parâmetros p/ σy</t>
        </is>
      </c>
      <c r="EE67" s="13" t="inlineStr">
        <is>
          <t>DesvPad(Var(E(RLT)))</t>
        </is>
      </c>
      <c r="EF67" s="13" t="n">
        <v>1</v>
      </c>
      <c r="EG67" s="13" t="n">
        <v>2</v>
      </c>
      <c r="EH67" s="13" t="n">
        <v>3</v>
      </c>
      <c r="EI67" s="13" t="n">
        <v>4</v>
      </c>
      <c r="EJ67" s="13" t="n">
        <v>5</v>
      </c>
      <c r="EK67" s="13" t="n">
        <v>6</v>
      </c>
      <c r="EL67" s="13" t="n">
        <v>7</v>
      </c>
      <c r="EM67" s="13" t="n">
        <v>8</v>
      </c>
      <c r="EN67" s="13" t="n">
        <v>9</v>
      </c>
      <c r="EO67" s="13" t="n">
        <v>10</v>
      </c>
      <c r="EP67" s="13" t="n">
        <v>11</v>
      </c>
      <c r="EQ67" s="13" t="n">
        <v>12</v>
      </c>
      <c r="ER67" s="13" t="n">
        <v>13</v>
      </c>
      <c r="ES67" s="13" t="n">
        <v>14</v>
      </c>
      <c r="ET67" s="13" t="n">
        <v>15</v>
      </c>
      <c r="EZ67" s="13" t="inlineStr">
        <is>
          <t>Parâmetros p/ σy</t>
        </is>
      </c>
      <c r="FA67" s="13" t="inlineStr">
        <is>
          <t>DesvPad(Var(E(RLT)))</t>
        </is>
      </c>
      <c r="FB67" s="13" t="n">
        <v>1</v>
      </c>
      <c r="FC67" s="13" t="n">
        <v>2</v>
      </c>
      <c r="FD67" s="13" t="n">
        <v>3</v>
      </c>
      <c r="FE67" s="13" t="n">
        <v>4</v>
      </c>
      <c r="FF67" s="13" t="n">
        <v>5</v>
      </c>
      <c r="FG67" s="13" t="n">
        <v>6</v>
      </c>
      <c r="FH67" s="13" t="n">
        <v>7</v>
      </c>
      <c r="FI67" s="13" t="n">
        <v>8</v>
      </c>
      <c r="FJ67" s="13" t="n">
        <v>9</v>
      </c>
      <c r="FK67" s="13" t="n">
        <v>10</v>
      </c>
      <c r="FL67" s="13" t="n">
        <v>11</v>
      </c>
      <c r="FM67" s="13" t="n">
        <v>12</v>
      </c>
      <c r="FN67" s="13" t="n">
        <v>13</v>
      </c>
      <c r="FO67" s="13" t="n">
        <v>14</v>
      </c>
      <c r="FP67" s="13" t="n">
        <v>15</v>
      </c>
      <c r="FV67" s="13" t="inlineStr">
        <is>
          <t>Parâmetros p/ σy</t>
        </is>
      </c>
      <c r="FW67" s="13" t="inlineStr">
        <is>
          <t>DesvPad(Var(E(RLT)))</t>
        </is>
      </c>
      <c r="FX67" s="13" t="n">
        <v>1</v>
      </c>
      <c r="FY67" s="13" t="n">
        <v>2</v>
      </c>
      <c r="FZ67" s="13" t="n">
        <v>3</v>
      </c>
      <c r="GA67" s="13" t="n">
        <v>4</v>
      </c>
      <c r="GB67" s="13" t="n">
        <v>5</v>
      </c>
      <c r="GC67" s="13" t="n">
        <v>6</v>
      </c>
      <c r="GD67" s="13" t="n">
        <v>7</v>
      </c>
      <c r="GE67" s="13" t="n">
        <v>8</v>
      </c>
      <c r="GF67" s="13" t="n">
        <v>9</v>
      </c>
      <c r="GG67" s="13" t="n">
        <v>10</v>
      </c>
      <c r="GH67" s="13" t="n">
        <v>11</v>
      </c>
      <c r="GI67" s="13" t="n">
        <v>12</v>
      </c>
      <c r="GJ67" s="13" t="n">
        <v>13</v>
      </c>
      <c r="GK67" s="13" t="n">
        <v>14</v>
      </c>
      <c r="GL67" s="13" t="n">
        <v>15</v>
      </c>
      <c r="GR67" s="13" t="inlineStr">
        <is>
          <t>Parâmetros p/ σy</t>
        </is>
      </c>
      <c r="GS67" s="13" t="inlineStr">
        <is>
          <t>DesvPad(Var(E(RLT)))</t>
        </is>
      </c>
      <c r="GT67" s="13" t="n">
        <v>1</v>
      </c>
      <c r="GU67" s="13" t="n">
        <v>2</v>
      </c>
      <c r="GV67" s="13" t="n">
        <v>3</v>
      </c>
      <c r="GW67" s="13" t="n">
        <v>4</v>
      </c>
      <c r="GX67" s="13" t="n">
        <v>5</v>
      </c>
      <c r="GY67" s="13" t="n">
        <v>6</v>
      </c>
      <c r="GZ67" s="13" t="n">
        <v>7</v>
      </c>
      <c r="HA67" s="13" t="n">
        <v>8</v>
      </c>
      <c r="HB67" s="13" t="n">
        <v>9</v>
      </c>
      <c r="HC67" s="13" t="n">
        <v>10</v>
      </c>
      <c r="HD67" s="13" t="n">
        <v>11</v>
      </c>
      <c r="HE67" s="13" t="n">
        <v>12</v>
      </c>
      <c r="HF67" s="13" t="n">
        <v>13</v>
      </c>
      <c r="HG67" s="13" t="n">
        <v>14</v>
      </c>
      <c r="HH67" s="13" t="n">
        <v>15</v>
      </c>
    </row>
    <row r="68">
      <c r="B68" s="89" t="inlineStr">
        <is>
          <t>ND*RLT ; LB</t>
        </is>
      </c>
      <c r="C68" s="13" t="n">
        <v>1</v>
      </c>
      <c r="D68" s="95" t="n">
        <v>0.3449</v>
      </c>
      <c r="E68" s="95" t="n">
        <v>0.5447</v>
      </c>
      <c r="F68" s="95" t="n">
        <v>0.54</v>
      </c>
      <c r="G68" s="95" t="n">
        <v>0.6459</v>
      </c>
      <c r="H68" s="95" t="n">
        <v>0.54</v>
      </c>
      <c r="I68" s="95" t="n">
        <v>0.5224</v>
      </c>
      <c r="J68" s="95" t="n">
        <v>0.3705</v>
      </c>
      <c r="K68" s="95" t="n">
        <v>0.5276</v>
      </c>
      <c r="L68" s="95" t="n">
        <v>0.4571</v>
      </c>
      <c r="M68" s="95" t="n">
        <v>0.418</v>
      </c>
      <c r="N68" s="95" t="n">
        <v>0.4877</v>
      </c>
      <c r="O68" s="95" t="n">
        <v>0.4884</v>
      </c>
      <c r="P68" s="95" t="n">
        <v>0.5327</v>
      </c>
      <c r="Q68" s="95" t="n">
        <v>0.5213</v>
      </c>
      <c r="R68" s="95" t="n">
        <v>0.5856</v>
      </c>
      <c r="V68" s="14" t="n"/>
      <c r="W68" s="95" t="n"/>
      <c r="X68" s="95" t="inlineStr">
        <is>
          <t>ND*RLT ; LB</t>
        </is>
      </c>
      <c r="Y68" s="95" t="n">
        <v>1</v>
      </c>
      <c r="Z68" s="95" t="n">
        <v>0.3449</v>
      </c>
      <c r="AA68" s="95" t="n">
        <v>0.5447</v>
      </c>
      <c r="AB68" s="95" t="n">
        <v>0.54</v>
      </c>
      <c r="AC68" s="95" t="n">
        <v>0.6459</v>
      </c>
      <c r="AD68" s="95" t="n">
        <v>0.54</v>
      </c>
      <c r="AE68" s="95" t="n">
        <v>0.5224</v>
      </c>
      <c r="AF68" s="95" t="n">
        <v>0.3705</v>
      </c>
      <c r="AG68" s="95" t="n">
        <v>0.5276</v>
      </c>
      <c r="AH68" s="95" t="n">
        <v>0.4571</v>
      </c>
      <c r="AI68" s="95" t="n">
        <v>0.418</v>
      </c>
      <c r="AJ68" s="95" t="n">
        <v>0.4877</v>
      </c>
      <c r="AK68" s="95" t="n">
        <v>0.4884</v>
      </c>
      <c r="AL68" s="13" t="n">
        <v>0.5327</v>
      </c>
      <c r="AM68" s="13" t="n">
        <v>0.5213</v>
      </c>
      <c r="AN68" s="13" t="n">
        <v>0.5856</v>
      </c>
      <c r="AT68" s="13" t="inlineStr">
        <is>
          <t>ND*RLT ; LB</t>
        </is>
      </c>
      <c r="AU68" s="13" t="n">
        <v>1</v>
      </c>
      <c r="AV68" s="13" t="n">
        <v>0.3449</v>
      </c>
      <c r="AW68" s="13" t="n">
        <v>0.5447</v>
      </c>
      <c r="AX68" s="13" t="n">
        <v>0.54</v>
      </c>
      <c r="AY68" s="13" t="n">
        <v>0.6459</v>
      </c>
      <c r="AZ68" s="13" t="n">
        <v>0.54</v>
      </c>
      <c r="BA68" s="13" t="n">
        <v>0.5224</v>
      </c>
      <c r="BB68" s="13" t="n">
        <v>0.3705</v>
      </c>
      <c r="BC68" s="13" t="n">
        <v>0.5276</v>
      </c>
      <c r="BD68" s="13" t="n">
        <v>0.4571</v>
      </c>
      <c r="BE68" s="13" t="n">
        <v>0.418</v>
      </c>
      <c r="BF68" s="13" t="n">
        <v>0.4877</v>
      </c>
      <c r="BG68" s="13" t="n">
        <v>0.4884</v>
      </c>
      <c r="BH68" s="13" t="n">
        <v>0.5327</v>
      </c>
      <c r="BI68" s="13" t="n">
        <v>0.5213</v>
      </c>
      <c r="BJ68" s="13" t="n">
        <v>0.5856</v>
      </c>
      <c r="BP68" s="13" t="inlineStr">
        <is>
          <t>ND*RLT ; LB</t>
        </is>
      </c>
      <c r="BQ68" s="13" t="n">
        <v>1</v>
      </c>
      <c r="BR68" s="13" t="n">
        <v>0.3449</v>
      </c>
      <c r="BS68" s="13" t="n">
        <v>0.5447</v>
      </c>
      <c r="BT68" s="13" t="n">
        <v>0.54</v>
      </c>
      <c r="BU68" s="13" t="n">
        <v>0.6459</v>
      </c>
      <c r="BV68" s="13" t="n">
        <v>0.54</v>
      </c>
      <c r="BW68" s="13" t="n">
        <v>0.5224</v>
      </c>
      <c r="BX68" s="13" t="n">
        <v>0.3705</v>
      </c>
      <c r="BY68" s="13" t="n">
        <v>0.5276</v>
      </c>
      <c r="BZ68" s="13" t="n">
        <v>0.4571</v>
      </c>
      <c r="CA68" s="13" t="n">
        <v>0.418</v>
      </c>
      <c r="CB68" s="13" t="n">
        <v>0.4877</v>
      </c>
      <c r="CC68" s="13" t="n">
        <v>0.4884</v>
      </c>
      <c r="CD68" s="13" t="n">
        <v>0.5327</v>
      </c>
      <c r="CE68" s="13" t="n">
        <v>0.5213</v>
      </c>
      <c r="CF68" s="13" t="n">
        <v>0.5856</v>
      </c>
      <c r="CL68" s="13" t="inlineStr">
        <is>
          <t>ND*RLT ; LB</t>
        </is>
      </c>
      <c r="CM68" s="13" t="n">
        <v>1</v>
      </c>
      <c r="CN68" s="13" t="n">
        <v>0.3449</v>
      </c>
      <c r="CO68" s="13" t="n">
        <v>0.5447</v>
      </c>
      <c r="CP68" s="13" t="n">
        <v>0.54</v>
      </c>
      <c r="CQ68" s="13" t="n">
        <v>0.6459</v>
      </c>
      <c r="CR68" s="13" t="n">
        <v>0.54</v>
      </c>
      <c r="CS68" s="13" t="n">
        <v>0.5224</v>
      </c>
      <c r="CT68" s="13" t="n">
        <v>0.3705</v>
      </c>
      <c r="CU68" s="13" t="n">
        <v>0.5276</v>
      </c>
      <c r="CV68" s="13" t="n">
        <v>0.4571</v>
      </c>
      <c r="CW68" s="13" t="n">
        <v>0.418</v>
      </c>
      <c r="CX68" s="13" t="n">
        <v>0.4877</v>
      </c>
      <c r="CY68" s="13" t="n">
        <v>0.4884</v>
      </c>
      <c r="CZ68" s="13" t="n">
        <v>0.5327</v>
      </c>
      <c r="DA68" s="13" t="n">
        <v>0.5213</v>
      </c>
      <c r="DB68" s="13" t="n">
        <v>0.5856</v>
      </c>
      <c r="DH68" s="13" t="inlineStr">
        <is>
          <t>ND*RLT ; LB</t>
        </is>
      </c>
      <c r="DI68" s="13" t="n">
        <v>1</v>
      </c>
      <c r="DJ68" s="13" t="n">
        <v>0.3449</v>
      </c>
      <c r="DK68" s="13" t="n">
        <v>0.5447</v>
      </c>
      <c r="DL68" s="13" t="n">
        <v>0.54</v>
      </c>
      <c r="DM68" s="13" t="n">
        <v>0.6459</v>
      </c>
      <c r="DN68" s="13" t="n">
        <v>0.54</v>
      </c>
      <c r="DO68" s="13" t="n">
        <v>0.5224</v>
      </c>
      <c r="DP68" s="13" t="n">
        <v>0.3705</v>
      </c>
      <c r="DQ68" s="13" t="n">
        <v>0.5276</v>
      </c>
      <c r="DR68" s="13" t="n">
        <v>0.4571</v>
      </c>
      <c r="DS68" s="13" t="n">
        <v>0.418</v>
      </c>
      <c r="DT68" s="13" t="n">
        <v>0.4877</v>
      </c>
      <c r="DU68" s="13" t="n">
        <v>0.4884</v>
      </c>
      <c r="DV68" s="13" t="n">
        <v>0.5327</v>
      </c>
      <c r="DW68" s="13" t="n">
        <v>0.5213</v>
      </c>
      <c r="DX68" s="13" t="n">
        <v>0.5856</v>
      </c>
      <c r="ED68" s="13" t="inlineStr">
        <is>
          <t>ND*RLT ; LB</t>
        </is>
      </c>
      <c r="EE68" s="13" t="n">
        <v>1</v>
      </c>
      <c r="EF68" s="13" t="n">
        <v>0.3449</v>
      </c>
      <c r="EG68" s="13" t="n">
        <v>0.5447</v>
      </c>
      <c r="EH68" s="13" t="n">
        <v>0.54</v>
      </c>
      <c r="EI68" s="13" t="n">
        <v>0.6459</v>
      </c>
      <c r="EJ68" s="13" t="n">
        <v>0.54</v>
      </c>
      <c r="EK68" s="13" t="n">
        <v>0.5224</v>
      </c>
      <c r="EL68" s="13" t="n">
        <v>0.3705</v>
      </c>
      <c r="EM68" s="13" t="n">
        <v>0.5276</v>
      </c>
      <c r="EN68" s="13" t="n">
        <v>0.4571</v>
      </c>
      <c r="EO68" s="13" t="n">
        <v>0.418</v>
      </c>
      <c r="EP68" s="13" t="n">
        <v>0.4877</v>
      </c>
      <c r="EQ68" s="13" t="n">
        <v>0.4884</v>
      </c>
      <c r="ER68" s="13" t="n">
        <v>0.5327</v>
      </c>
      <c r="ES68" s="13" t="n">
        <v>0.5213</v>
      </c>
      <c r="ET68" s="13" t="n">
        <v>0.5856</v>
      </c>
      <c r="EZ68" s="13" t="inlineStr">
        <is>
          <t>ND*RLT ; LB</t>
        </is>
      </c>
      <c r="FA68" s="13" t="n">
        <v>1</v>
      </c>
      <c r="FB68" s="13" t="n">
        <v>0.3449</v>
      </c>
      <c r="FC68" s="13" t="n">
        <v>0.5447</v>
      </c>
      <c r="FD68" s="13" t="n">
        <v>0.54</v>
      </c>
      <c r="FE68" s="13" t="n">
        <v>0.6459</v>
      </c>
      <c r="FF68" s="13" t="n">
        <v>0.54</v>
      </c>
      <c r="FG68" s="13" t="n">
        <v>0.5224</v>
      </c>
      <c r="FH68" s="13" t="n">
        <v>0.3705</v>
      </c>
      <c r="FI68" s="13" t="n">
        <v>0.5276</v>
      </c>
      <c r="FJ68" s="13" t="n">
        <v>0.4571</v>
      </c>
      <c r="FK68" s="13" t="n">
        <v>0.418</v>
      </c>
      <c r="FL68" s="13" t="n">
        <v>0.4877</v>
      </c>
      <c r="FM68" s="13" t="n">
        <v>0.4884</v>
      </c>
      <c r="FN68" s="13" t="n">
        <v>0.5327</v>
      </c>
      <c r="FO68" s="13" t="n">
        <v>0.5213</v>
      </c>
      <c r="FP68" s="13" t="n">
        <v>0.5856</v>
      </c>
      <c r="FV68" s="13" t="inlineStr">
        <is>
          <t>ND*RLT ; LB</t>
        </is>
      </c>
      <c r="FW68" s="13" t="n">
        <v>1</v>
      </c>
      <c r="FX68" s="13" t="n">
        <v>0.3449</v>
      </c>
      <c r="FY68" s="13" t="n">
        <v>0.5447</v>
      </c>
      <c r="FZ68" s="13" t="n">
        <v>0.54</v>
      </c>
      <c r="GA68" s="13" t="n">
        <v>0.6459</v>
      </c>
      <c r="GB68" s="13" t="n">
        <v>0.54</v>
      </c>
      <c r="GC68" s="13" t="n">
        <v>0.5224</v>
      </c>
      <c r="GD68" s="13" t="n">
        <v>0.3705</v>
      </c>
      <c r="GE68" s="13" t="n">
        <v>0.5276</v>
      </c>
      <c r="GF68" s="13" t="n">
        <v>0.4571</v>
      </c>
      <c r="GG68" s="13" t="n">
        <v>0.418</v>
      </c>
      <c r="GH68" s="13" t="n">
        <v>0.4877</v>
      </c>
      <c r="GI68" s="13" t="n">
        <v>0.4884</v>
      </c>
      <c r="GJ68" s="13" t="n">
        <v>0.5327</v>
      </c>
      <c r="GK68" s="13" t="n">
        <v>0.5213</v>
      </c>
      <c r="GL68" s="13" t="n">
        <v>0.5856</v>
      </c>
      <c r="GR68" s="13" t="inlineStr">
        <is>
          <t>ND*RLT ; LB</t>
        </is>
      </c>
      <c r="GS68" s="13" t="n">
        <v>1</v>
      </c>
      <c r="GT68" s="13" t="n">
        <v>0.3449</v>
      </c>
      <c r="GU68" s="13" t="n">
        <v>0.5447</v>
      </c>
      <c r="GV68" s="13" t="n">
        <v>0.54</v>
      </c>
      <c r="GW68" s="13" t="n">
        <v>0.6459</v>
      </c>
      <c r="GX68" s="13" t="n">
        <v>0.54</v>
      </c>
      <c r="GY68" s="13" t="n">
        <v>0.5224</v>
      </c>
      <c r="GZ68" s="13" t="n">
        <v>0.3705</v>
      </c>
      <c r="HA68" s="13" t="n">
        <v>0.5276</v>
      </c>
      <c r="HB68" s="13" t="n">
        <v>0.4571</v>
      </c>
      <c r="HC68" s="13" t="n">
        <v>0.418</v>
      </c>
      <c r="HD68" s="13" t="n">
        <v>0.4877</v>
      </c>
      <c r="HE68" s="13" t="n">
        <v>0.4884</v>
      </c>
      <c r="HF68" s="13" t="n">
        <v>0.5327</v>
      </c>
      <c r="HG68" s="13" t="n">
        <v>0.5213</v>
      </c>
      <c r="HH68" s="13" t="n">
        <v>0.5856</v>
      </c>
    </row>
    <row r="69">
      <c r="C69" s="13" t="n">
        <v>2</v>
      </c>
      <c r="D69" s="95" t="n">
        <v>0.4786</v>
      </c>
      <c r="E69" s="95" t="n">
        <v>0.644</v>
      </c>
      <c r="F69" s="95" t="n">
        <v>0.4253</v>
      </c>
      <c r="G69" s="95" t="n">
        <v>0.7324000000000001</v>
      </c>
      <c r="H69" s="95" t="n">
        <v>0.4282</v>
      </c>
      <c r="I69" s="95" t="n">
        <v>0.5812</v>
      </c>
      <c r="J69" s="95" t="n">
        <v>0.441</v>
      </c>
      <c r="K69" s="95" t="n">
        <v>0.5816</v>
      </c>
      <c r="L69" s="95" t="n">
        <v>0.3943</v>
      </c>
      <c r="M69" s="95" t="n">
        <v>0.479</v>
      </c>
      <c r="N69" s="95" t="n">
        <v>0.4542</v>
      </c>
      <c r="O69" s="95" t="n">
        <v>0.5735</v>
      </c>
      <c r="P69" s="95" t="n">
        <v>0.7112000000000001</v>
      </c>
      <c r="Q69" s="95" t="n">
        <v>0.655</v>
      </c>
      <c r="R69" s="95" t="n">
        <v>0.4921</v>
      </c>
      <c r="W69" s="95" t="n"/>
      <c r="X69" s="95" t="n"/>
      <c r="Y69" s="95" t="n">
        <v>2</v>
      </c>
      <c r="Z69" s="95" t="n">
        <v>0.4786</v>
      </c>
      <c r="AA69" s="95" t="n">
        <v>0.644</v>
      </c>
      <c r="AB69" s="95" t="n">
        <v>0.4253</v>
      </c>
      <c r="AC69" s="95" t="n">
        <v>0.7324000000000001</v>
      </c>
      <c r="AD69" s="95" t="n">
        <v>0.4282</v>
      </c>
      <c r="AE69" s="95" t="n">
        <v>0.5812</v>
      </c>
      <c r="AF69" s="95" t="n">
        <v>0.441</v>
      </c>
      <c r="AG69" s="95" t="n">
        <v>0.5816</v>
      </c>
      <c r="AH69" s="95" t="n">
        <v>0.3943</v>
      </c>
      <c r="AI69" s="95" t="n">
        <v>0.479</v>
      </c>
      <c r="AJ69" s="95" t="n">
        <v>0.4542</v>
      </c>
      <c r="AK69" s="95" t="n">
        <v>0.5735</v>
      </c>
      <c r="AL69" s="13" t="n">
        <v>0.7112000000000001</v>
      </c>
      <c r="AM69" s="13" t="n">
        <v>0.655</v>
      </c>
      <c r="AN69" s="13" t="n">
        <v>0.4921</v>
      </c>
      <c r="AU69" s="13" t="n">
        <v>2</v>
      </c>
      <c r="AV69" s="13" t="n">
        <v>0.4786</v>
      </c>
      <c r="AW69" s="13" t="n">
        <v>0.644</v>
      </c>
      <c r="AX69" s="13" t="n">
        <v>0.4253</v>
      </c>
      <c r="AY69" s="13" t="n">
        <v>0.7324000000000001</v>
      </c>
      <c r="AZ69" s="13" t="n">
        <v>0.4282</v>
      </c>
      <c r="BA69" s="13" t="n">
        <v>0.5812</v>
      </c>
      <c r="BB69" s="13" t="n">
        <v>0.441</v>
      </c>
      <c r="BC69" s="13" t="n">
        <v>0.5816</v>
      </c>
      <c r="BD69" s="13" t="n">
        <v>0.3943</v>
      </c>
      <c r="BE69" s="13" t="n">
        <v>0.479</v>
      </c>
      <c r="BF69" s="13" t="n">
        <v>0.4542</v>
      </c>
      <c r="BG69" s="13" t="n">
        <v>0.5735</v>
      </c>
      <c r="BH69" s="13" t="n">
        <v>0.7112000000000001</v>
      </c>
      <c r="BI69" s="13" t="n">
        <v>0.655</v>
      </c>
      <c r="BJ69" s="13" t="n">
        <v>0.4921</v>
      </c>
      <c r="BQ69" s="13" t="n">
        <v>2</v>
      </c>
      <c r="BR69" s="13" t="n">
        <v>0.4786</v>
      </c>
      <c r="BS69" s="13" t="n">
        <v>0.644</v>
      </c>
      <c r="BT69" s="13" t="n">
        <v>0.4253</v>
      </c>
      <c r="BU69" s="13" t="n">
        <v>0.7324000000000001</v>
      </c>
      <c r="BV69" s="13" t="n">
        <v>0.4282</v>
      </c>
      <c r="BW69" s="13" t="n">
        <v>0.5812</v>
      </c>
      <c r="BX69" s="13" t="n">
        <v>0.441</v>
      </c>
      <c r="BY69" s="13" t="n">
        <v>0.5816</v>
      </c>
      <c r="BZ69" s="13" t="n">
        <v>0.3943</v>
      </c>
      <c r="CA69" s="13" t="n">
        <v>0.479</v>
      </c>
      <c r="CB69" s="13" t="n">
        <v>0.4542</v>
      </c>
      <c r="CC69" s="13" t="n">
        <v>0.5735</v>
      </c>
      <c r="CD69" s="13" t="n">
        <v>0.7112000000000001</v>
      </c>
      <c r="CE69" s="13" t="n">
        <v>0.655</v>
      </c>
      <c r="CF69" s="13" t="n">
        <v>0.4921</v>
      </c>
      <c r="CM69" s="13" t="n">
        <v>2</v>
      </c>
      <c r="CN69" s="13" t="n">
        <v>0.4786</v>
      </c>
      <c r="CO69" s="13" t="n">
        <v>0.644</v>
      </c>
      <c r="CP69" s="13" t="n">
        <v>0.4253</v>
      </c>
      <c r="CQ69" s="13" t="n">
        <v>0.7324000000000001</v>
      </c>
      <c r="CR69" s="13" t="n">
        <v>0.4282</v>
      </c>
      <c r="CS69" s="13" t="n">
        <v>0.5812</v>
      </c>
      <c r="CT69" s="13" t="n">
        <v>0.441</v>
      </c>
      <c r="CU69" s="13" t="n">
        <v>0.5816</v>
      </c>
      <c r="CV69" s="13" t="n">
        <v>0.3943</v>
      </c>
      <c r="CW69" s="13" t="n">
        <v>0.479</v>
      </c>
      <c r="CX69" s="13" t="n">
        <v>0.4542</v>
      </c>
      <c r="CY69" s="13" t="n">
        <v>0.5735</v>
      </c>
      <c r="CZ69" s="13" t="n">
        <v>0.7112000000000001</v>
      </c>
      <c r="DA69" s="13" t="n">
        <v>0.655</v>
      </c>
      <c r="DB69" s="13" t="n">
        <v>0.4921</v>
      </c>
      <c r="DI69" s="13" t="n">
        <v>2</v>
      </c>
      <c r="DJ69" s="13" t="n">
        <v>0.4786</v>
      </c>
      <c r="DK69" s="13" t="n">
        <v>0.644</v>
      </c>
      <c r="DL69" s="13" t="n">
        <v>0.4253</v>
      </c>
      <c r="DM69" s="13" t="n">
        <v>0.7324000000000001</v>
      </c>
      <c r="DN69" s="13" t="n">
        <v>0.4282</v>
      </c>
      <c r="DO69" s="13" t="n">
        <v>0.5812</v>
      </c>
      <c r="DP69" s="13" t="n">
        <v>0.441</v>
      </c>
      <c r="DQ69" s="13" t="n">
        <v>0.5816</v>
      </c>
      <c r="DR69" s="13" t="n">
        <v>0.3943</v>
      </c>
      <c r="DS69" s="13" t="n">
        <v>0.479</v>
      </c>
      <c r="DT69" s="13" t="n">
        <v>0.4542</v>
      </c>
      <c r="DU69" s="13" t="n">
        <v>0.5735</v>
      </c>
      <c r="DV69" s="13" t="n">
        <v>0.7112000000000001</v>
      </c>
      <c r="DW69" s="13" t="n">
        <v>0.655</v>
      </c>
      <c r="DX69" s="13" t="n">
        <v>0.4921</v>
      </c>
      <c r="EE69" s="13" t="n">
        <v>2</v>
      </c>
      <c r="EF69" s="13" t="n">
        <v>0.4786</v>
      </c>
      <c r="EG69" s="13" t="n">
        <v>0.644</v>
      </c>
      <c r="EH69" s="13" t="n">
        <v>0.4253</v>
      </c>
      <c r="EI69" s="13" t="n">
        <v>0.7324000000000001</v>
      </c>
      <c r="EJ69" s="13" t="n">
        <v>0.4282</v>
      </c>
      <c r="EK69" s="13" t="n">
        <v>0.5812</v>
      </c>
      <c r="EL69" s="13" t="n">
        <v>0.441</v>
      </c>
      <c r="EM69" s="13" t="n">
        <v>0.5816</v>
      </c>
      <c r="EN69" s="13" t="n">
        <v>0.3943</v>
      </c>
      <c r="EO69" s="13" t="n">
        <v>0.479</v>
      </c>
      <c r="EP69" s="13" t="n">
        <v>0.4542</v>
      </c>
      <c r="EQ69" s="13" t="n">
        <v>0.5735</v>
      </c>
      <c r="ER69" s="13" t="n">
        <v>0.7112000000000001</v>
      </c>
      <c r="ES69" s="13" t="n">
        <v>0.655</v>
      </c>
      <c r="ET69" s="13" t="n">
        <v>0.4921</v>
      </c>
      <c r="FA69" s="13" t="n">
        <v>2</v>
      </c>
      <c r="FB69" s="13" t="n">
        <v>0.4786</v>
      </c>
      <c r="FC69" s="13" t="n">
        <v>0.644</v>
      </c>
      <c r="FD69" s="13" t="n">
        <v>0.4253</v>
      </c>
      <c r="FE69" s="13" t="n">
        <v>0.7324000000000001</v>
      </c>
      <c r="FF69" s="13" t="n">
        <v>0.4282</v>
      </c>
      <c r="FG69" s="13" t="n">
        <v>0.5812</v>
      </c>
      <c r="FH69" s="13" t="n">
        <v>0.441</v>
      </c>
      <c r="FI69" s="13" t="n">
        <v>0.5816</v>
      </c>
      <c r="FJ69" s="13" t="n">
        <v>0.3943</v>
      </c>
      <c r="FK69" s="13" t="n">
        <v>0.479</v>
      </c>
      <c r="FL69" s="13" t="n">
        <v>0.4542</v>
      </c>
      <c r="FM69" s="13" t="n">
        <v>0.5735</v>
      </c>
      <c r="FN69" s="13" t="n">
        <v>0.7112000000000001</v>
      </c>
      <c r="FO69" s="13" t="n">
        <v>0.655</v>
      </c>
      <c r="FP69" s="13" t="n">
        <v>0.4921</v>
      </c>
      <c r="FW69" s="13" t="n">
        <v>2</v>
      </c>
      <c r="FX69" s="13" t="n">
        <v>0.4786</v>
      </c>
      <c r="FY69" s="13" t="n">
        <v>0.644</v>
      </c>
      <c r="FZ69" s="13" t="n">
        <v>0.4253</v>
      </c>
      <c r="GA69" s="13" t="n">
        <v>0.7324000000000001</v>
      </c>
      <c r="GB69" s="13" t="n">
        <v>0.4282</v>
      </c>
      <c r="GC69" s="13" t="n">
        <v>0.5812</v>
      </c>
      <c r="GD69" s="13" t="n">
        <v>0.441</v>
      </c>
      <c r="GE69" s="13" t="n">
        <v>0.5816</v>
      </c>
      <c r="GF69" s="13" t="n">
        <v>0.3943</v>
      </c>
      <c r="GG69" s="13" t="n">
        <v>0.479</v>
      </c>
      <c r="GH69" s="13" t="n">
        <v>0.4542</v>
      </c>
      <c r="GI69" s="13" t="n">
        <v>0.5735</v>
      </c>
      <c r="GJ69" s="13" t="n">
        <v>0.7112000000000001</v>
      </c>
      <c r="GK69" s="13" t="n">
        <v>0.655</v>
      </c>
      <c r="GL69" s="13" t="n">
        <v>0.4921</v>
      </c>
      <c r="GS69" s="13" t="n">
        <v>2</v>
      </c>
      <c r="GT69" s="13" t="n">
        <v>0.4786</v>
      </c>
      <c r="GU69" s="13" t="n">
        <v>0.644</v>
      </c>
      <c r="GV69" s="13" t="n">
        <v>0.4253</v>
      </c>
      <c r="GW69" s="13" t="n">
        <v>0.7324000000000001</v>
      </c>
      <c r="GX69" s="13" t="n">
        <v>0.4282</v>
      </c>
      <c r="GY69" s="13" t="n">
        <v>0.5812</v>
      </c>
      <c r="GZ69" s="13" t="n">
        <v>0.441</v>
      </c>
      <c r="HA69" s="13" t="n">
        <v>0.5816</v>
      </c>
      <c r="HB69" s="13" t="n">
        <v>0.3943</v>
      </c>
      <c r="HC69" s="13" t="n">
        <v>0.479</v>
      </c>
      <c r="HD69" s="13" t="n">
        <v>0.4542</v>
      </c>
      <c r="HE69" s="13" t="n">
        <v>0.5735</v>
      </c>
      <c r="HF69" s="13" t="n">
        <v>0.7112000000000001</v>
      </c>
      <c r="HG69" s="13" t="n">
        <v>0.655</v>
      </c>
      <c r="HH69" s="13" t="n">
        <v>0.4921</v>
      </c>
    </row>
    <row r="70">
      <c r="C70" s="13" t="n">
        <v>3</v>
      </c>
      <c r="D70" s="95" t="n">
        <v>0.6667</v>
      </c>
      <c r="E70" s="95" t="n">
        <v>0.7036</v>
      </c>
      <c r="F70" s="95" t="n">
        <v>0.7536</v>
      </c>
      <c r="G70" s="95" t="n">
        <v>0.51</v>
      </c>
      <c r="H70" s="95" t="n">
        <v>0.503</v>
      </c>
      <c r="I70" s="95" t="n">
        <v>0.6425999999999999</v>
      </c>
      <c r="J70" s="95" t="n">
        <v>0.4622</v>
      </c>
      <c r="K70" s="95" t="n">
        <v>0.4801</v>
      </c>
      <c r="L70" s="95" t="n">
        <v>0.5973000000000001</v>
      </c>
      <c r="M70" s="95" t="n">
        <v>0.5819</v>
      </c>
      <c r="N70" s="95" t="n">
        <v>0.3778</v>
      </c>
      <c r="O70" s="95" t="n">
        <v>0.5118</v>
      </c>
      <c r="P70" s="95" t="n">
        <v>0.5133</v>
      </c>
      <c r="Q70" s="95" t="n">
        <v>0.4424</v>
      </c>
      <c r="R70" s="95" t="n">
        <v>0.4662</v>
      </c>
      <c r="W70" s="95" t="n"/>
      <c r="X70" s="95" t="n"/>
      <c r="Y70" s="95" t="n">
        <v>3</v>
      </c>
      <c r="Z70" s="95" t="n">
        <v>0.6667</v>
      </c>
      <c r="AA70" s="95" t="n">
        <v>0.7036</v>
      </c>
      <c r="AB70" s="95" t="n">
        <v>0.7536</v>
      </c>
      <c r="AC70" s="95" t="n">
        <v>0.51</v>
      </c>
      <c r="AD70" s="95" t="n">
        <v>0.503</v>
      </c>
      <c r="AE70" s="95" t="n">
        <v>0.6425999999999999</v>
      </c>
      <c r="AF70" s="95" t="n">
        <v>0.4622</v>
      </c>
      <c r="AG70" s="95" t="n">
        <v>0.4801</v>
      </c>
      <c r="AH70" s="95" t="n">
        <v>0.5973000000000001</v>
      </c>
      <c r="AI70" s="95" t="n">
        <v>0.5819</v>
      </c>
      <c r="AJ70" s="95" t="n">
        <v>0.3778</v>
      </c>
      <c r="AK70" s="95" t="n">
        <v>0.5118</v>
      </c>
      <c r="AL70" s="13" t="n">
        <v>0.5133</v>
      </c>
      <c r="AM70" s="13" t="n">
        <v>0.4424</v>
      </c>
      <c r="AN70" s="13" t="n">
        <v>0.4662</v>
      </c>
      <c r="AU70" s="13" t="n">
        <v>3</v>
      </c>
      <c r="AV70" s="13" t="n">
        <v>0.6667</v>
      </c>
      <c r="AW70" s="13" t="n">
        <v>0.7036</v>
      </c>
      <c r="AX70" s="13" t="n">
        <v>0.7536</v>
      </c>
      <c r="AY70" s="13" t="n">
        <v>0.51</v>
      </c>
      <c r="AZ70" s="13" t="n">
        <v>0.503</v>
      </c>
      <c r="BA70" s="13" t="n">
        <v>0.6425999999999999</v>
      </c>
      <c r="BB70" s="13" t="n">
        <v>0.4622</v>
      </c>
      <c r="BC70" s="13" t="n">
        <v>0.4801</v>
      </c>
      <c r="BD70" s="13" t="n">
        <v>0.5973000000000001</v>
      </c>
      <c r="BE70" s="13" t="n">
        <v>0.5819</v>
      </c>
      <c r="BF70" s="13" t="n">
        <v>0.3778</v>
      </c>
      <c r="BG70" s="13" t="n">
        <v>0.5118</v>
      </c>
      <c r="BH70" s="13" t="n">
        <v>0.5133</v>
      </c>
      <c r="BI70" s="13" t="n">
        <v>0.4424</v>
      </c>
      <c r="BJ70" s="13" t="n">
        <v>0.4662</v>
      </c>
      <c r="BQ70" s="13" t="n">
        <v>3</v>
      </c>
      <c r="BR70" s="13" t="n">
        <v>0.6667</v>
      </c>
      <c r="BS70" s="13" t="n">
        <v>0.7036</v>
      </c>
      <c r="BT70" s="13" t="n">
        <v>0.7536</v>
      </c>
      <c r="BU70" s="13" t="n">
        <v>0.51</v>
      </c>
      <c r="BV70" s="13" t="n">
        <v>0.503</v>
      </c>
      <c r="BW70" s="13" t="n">
        <v>0.6425999999999999</v>
      </c>
      <c r="BX70" s="13" t="n">
        <v>0.4622</v>
      </c>
      <c r="BY70" s="13" t="n">
        <v>0.4801</v>
      </c>
      <c r="BZ70" s="13" t="n">
        <v>0.5973000000000001</v>
      </c>
      <c r="CA70" s="13" t="n">
        <v>0.5819</v>
      </c>
      <c r="CB70" s="13" t="n">
        <v>0.3778</v>
      </c>
      <c r="CC70" s="13" t="n">
        <v>0.5118</v>
      </c>
      <c r="CD70" s="13" t="n">
        <v>0.5133</v>
      </c>
      <c r="CE70" s="13" t="n">
        <v>0.4424</v>
      </c>
      <c r="CF70" s="13" t="n">
        <v>0.4662</v>
      </c>
      <c r="CM70" s="13" t="n">
        <v>3</v>
      </c>
      <c r="CN70" s="13" t="n">
        <v>0.6667</v>
      </c>
      <c r="CO70" s="13" t="n">
        <v>0.7036</v>
      </c>
      <c r="CP70" s="13" t="n">
        <v>0.7536</v>
      </c>
      <c r="CQ70" s="13" t="n">
        <v>0.51</v>
      </c>
      <c r="CR70" s="13" t="n">
        <v>0.503</v>
      </c>
      <c r="CS70" s="13" t="n">
        <v>0.6425999999999999</v>
      </c>
      <c r="CT70" s="13" t="n">
        <v>0.4622</v>
      </c>
      <c r="CU70" s="13" t="n">
        <v>0.4801</v>
      </c>
      <c r="CV70" s="13" t="n">
        <v>0.5973000000000001</v>
      </c>
      <c r="CW70" s="13" t="n">
        <v>0.5819</v>
      </c>
      <c r="CX70" s="13" t="n">
        <v>0.3778</v>
      </c>
      <c r="CY70" s="13" t="n">
        <v>0.5118</v>
      </c>
      <c r="CZ70" s="13" t="n">
        <v>0.5133</v>
      </c>
      <c r="DA70" s="13" t="n">
        <v>0.4424</v>
      </c>
      <c r="DB70" s="13" t="n">
        <v>0.4662</v>
      </c>
      <c r="DI70" s="13" t="n">
        <v>3</v>
      </c>
      <c r="DJ70" s="13" t="n">
        <v>0.6667</v>
      </c>
      <c r="DK70" s="13" t="n">
        <v>0.7036</v>
      </c>
      <c r="DL70" s="13" t="n">
        <v>0.7536</v>
      </c>
      <c r="DM70" s="13" t="n">
        <v>0.51</v>
      </c>
      <c r="DN70" s="13" t="n">
        <v>0.503</v>
      </c>
      <c r="DO70" s="13" t="n">
        <v>0.6425999999999999</v>
      </c>
      <c r="DP70" s="13" t="n">
        <v>0.4622</v>
      </c>
      <c r="DQ70" s="13" t="n">
        <v>0.4801</v>
      </c>
      <c r="DR70" s="13" t="n">
        <v>0.5973000000000001</v>
      </c>
      <c r="DS70" s="13" t="n">
        <v>0.5819</v>
      </c>
      <c r="DT70" s="13" t="n">
        <v>0.3778</v>
      </c>
      <c r="DU70" s="13" t="n">
        <v>0.5118</v>
      </c>
      <c r="DV70" s="13" t="n">
        <v>0.5133</v>
      </c>
      <c r="DW70" s="13" t="n">
        <v>0.4424</v>
      </c>
      <c r="DX70" s="13" t="n">
        <v>0.4662</v>
      </c>
      <c r="EE70" s="13" t="n">
        <v>3</v>
      </c>
      <c r="EF70" s="13" t="n">
        <v>0.6667</v>
      </c>
      <c r="EG70" s="13" t="n">
        <v>0.7036</v>
      </c>
      <c r="EH70" s="13" t="n">
        <v>0.7536</v>
      </c>
      <c r="EI70" s="13" t="n">
        <v>0.51</v>
      </c>
      <c r="EJ70" s="13" t="n">
        <v>0.503</v>
      </c>
      <c r="EK70" s="13" t="n">
        <v>0.6425999999999999</v>
      </c>
      <c r="EL70" s="13" t="n">
        <v>0.4622</v>
      </c>
      <c r="EM70" s="13" t="n">
        <v>0.4801</v>
      </c>
      <c r="EN70" s="13" t="n">
        <v>0.5973000000000001</v>
      </c>
      <c r="EO70" s="13" t="n">
        <v>0.5819</v>
      </c>
      <c r="EP70" s="13" t="n">
        <v>0.3778</v>
      </c>
      <c r="EQ70" s="13" t="n">
        <v>0.5118</v>
      </c>
      <c r="ER70" s="13" t="n">
        <v>0.5133</v>
      </c>
      <c r="ES70" s="13" t="n">
        <v>0.4424</v>
      </c>
      <c r="ET70" s="13" t="n">
        <v>0.4662</v>
      </c>
      <c r="FA70" s="13" t="n">
        <v>3</v>
      </c>
      <c r="FB70" s="13" t="n">
        <v>0.6667</v>
      </c>
      <c r="FC70" s="13" t="n">
        <v>0.7036</v>
      </c>
      <c r="FD70" s="13" t="n">
        <v>0.7536</v>
      </c>
      <c r="FE70" s="13" t="n">
        <v>0.51</v>
      </c>
      <c r="FF70" s="13" t="n">
        <v>0.503</v>
      </c>
      <c r="FG70" s="13" t="n">
        <v>0.6425999999999999</v>
      </c>
      <c r="FH70" s="13" t="n">
        <v>0.4622</v>
      </c>
      <c r="FI70" s="13" t="n">
        <v>0.4801</v>
      </c>
      <c r="FJ70" s="13" t="n">
        <v>0.5973000000000001</v>
      </c>
      <c r="FK70" s="13" t="n">
        <v>0.5819</v>
      </c>
      <c r="FL70" s="13" t="n">
        <v>0.3778</v>
      </c>
      <c r="FM70" s="13" t="n">
        <v>0.5118</v>
      </c>
      <c r="FN70" s="13" t="n">
        <v>0.5133</v>
      </c>
      <c r="FO70" s="13" t="n">
        <v>0.4424</v>
      </c>
      <c r="FP70" s="13" t="n">
        <v>0.4662</v>
      </c>
      <c r="FW70" s="13" t="n">
        <v>3</v>
      </c>
      <c r="FX70" s="13" t="n">
        <v>0.6667</v>
      </c>
      <c r="FY70" s="13" t="n">
        <v>0.7036</v>
      </c>
      <c r="FZ70" s="13" t="n">
        <v>0.7536</v>
      </c>
      <c r="GA70" s="13" t="n">
        <v>0.51</v>
      </c>
      <c r="GB70" s="13" t="n">
        <v>0.503</v>
      </c>
      <c r="GC70" s="13" t="n">
        <v>0.6425999999999999</v>
      </c>
      <c r="GD70" s="13" t="n">
        <v>0.4622</v>
      </c>
      <c r="GE70" s="13" t="n">
        <v>0.4801</v>
      </c>
      <c r="GF70" s="13" t="n">
        <v>0.5973000000000001</v>
      </c>
      <c r="GG70" s="13" t="n">
        <v>0.5819</v>
      </c>
      <c r="GH70" s="13" t="n">
        <v>0.3778</v>
      </c>
      <c r="GI70" s="13" t="n">
        <v>0.5118</v>
      </c>
      <c r="GJ70" s="13" t="n">
        <v>0.5133</v>
      </c>
      <c r="GK70" s="13" t="n">
        <v>0.4424</v>
      </c>
      <c r="GL70" s="13" t="n">
        <v>0.4662</v>
      </c>
      <c r="GS70" s="13" t="n">
        <v>3</v>
      </c>
      <c r="GT70" s="13" t="n">
        <v>0.6667</v>
      </c>
      <c r="GU70" s="13" t="n">
        <v>0.7036</v>
      </c>
      <c r="GV70" s="13" t="n">
        <v>0.7536</v>
      </c>
      <c r="GW70" s="13" t="n">
        <v>0.51</v>
      </c>
      <c r="GX70" s="13" t="n">
        <v>0.503</v>
      </c>
      <c r="GY70" s="13" t="n">
        <v>0.6425999999999999</v>
      </c>
      <c r="GZ70" s="13" t="n">
        <v>0.4622</v>
      </c>
      <c r="HA70" s="13" t="n">
        <v>0.4801</v>
      </c>
      <c r="HB70" s="13" t="n">
        <v>0.5973000000000001</v>
      </c>
      <c r="HC70" s="13" t="n">
        <v>0.5819</v>
      </c>
      <c r="HD70" s="13" t="n">
        <v>0.3778</v>
      </c>
      <c r="HE70" s="13" t="n">
        <v>0.5118</v>
      </c>
      <c r="HF70" s="13" t="n">
        <v>0.5133</v>
      </c>
      <c r="HG70" s="13" t="n">
        <v>0.4424</v>
      </c>
      <c r="HH70" s="13" t="n">
        <v>0.4662</v>
      </c>
    </row>
    <row r="72">
      <c r="B72" s="89" t="inlineStr">
        <is>
          <t>Parâmetros p/ μx</t>
        </is>
      </c>
      <c r="C72" s="13" t="inlineStr">
        <is>
          <t>Média(d-Cap)</t>
        </is>
      </c>
      <c r="D72" s="13" t="n">
        <v>1</v>
      </c>
      <c r="E72" s="13" t="n">
        <v>2</v>
      </c>
      <c r="F72" s="13" t="n">
        <v>3</v>
      </c>
      <c r="G72" s="13" t="n">
        <v>4</v>
      </c>
      <c r="H72" s="13" t="n">
        <v>5</v>
      </c>
      <c r="I72" s="13" t="n">
        <v>6</v>
      </c>
      <c r="J72" s="13" t="n">
        <v>7</v>
      </c>
      <c r="K72" s="13" t="n">
        <v>8</v>
      </c>
      <c r="L72" s="13" t="n">
        <v>9</v>
      </c>
      <c r="M72" s="13" t="n">
        <v>10</v>
      </c>
      <c r="N72" s="13" t="n">
        <v>11</v>
      </c>
      <c r="O72" s="13" t="n">
        <v>12</v>
      </c>
      <c r="P72" s="13" t="n">
        <v>13</v>
      </c>
      <c r="Q72" s="13" t="n">
        <v>14</v>
      </c>
      <c r="R72" s="13" t="n">
        <v>15</v>
      </c>
      <c r="X72" s="13" t="inlineStr">
        <is>
          <t>Parâmetros p/ μx</t>
        </is>
      </c>
      <c r="Y72" s="13" t="inlineStr">
        <is>
          <t>Média(d-Cap)</t>
        </is>
      </c>
      <c r="Z72" s="13" t="n">
        <v>1</v>
      </c>
      <c r="AA72" s="13" t="n">
        <v>2</v>
      </c>
      <c r="AB72" s="13" t="n">
        <v>3</v>
      </c>
      <c r="AC72" s="13" t="n">
        <v>4</v>
      </c>
      <c r="AD72" s="13" t="n">
        <v>5</v>
      </c>
      <c r="AE72" s="13" t="n">
        <v>6</v>
      </c>
      <c r="AF72" s="13" t="n">
        <v>7</v>
      </c>
      <c r="AG72" s="13" t="n">
        <v>8</v>
      </c>
      <c r="AH72" s="13" t="n">
        <v>9</v>
      </c>
      <c r="AI72" s="13" t="n">
        <v>10</v>
      </c>
      <c r="AJ72" s="13" t="n">
        <v>11</v>
      </c>
      <c r="AK72" s="13" t="n">
        <v>12</v>
      </c>
      <c r="AL72" s="13" t="n">
        <v>13</v>
      </c>
      <c r="AM72" s="13" t="n">
        <v>14</v>
      </c>
      <c r="AN72" s="13" t="n">
        <v>15</v>
      </c>
      <c r="AT72" s="13" t="inlineStr">
        <is>
          <t>Parâmetros p/ μx</t>
        </is>
      </c>
      <c r="AU72" s="13" t="inlineStr">
        <is>
          <t>Média(d-Cap)</t>
        </is>
      </c>
      <c r="AV72" s="13" t="n">
        <v>1</v>
      </c>
      <c r="AW72" s="13" t="n">
        <v>2</v>
      </c>
      <c r="AX72" s="13" t="n">
        <v>3</v>
      </c>
      <c r="AY72" s="13" t="n">
        <v>4</v>
      </c>
      <c r="AZ72" s="13" t="n">
        <v>5</v>
      </c>
      <c r="BA72" s="13" t="n">
        <v>6</v>
      </c>
      <c r="BB72" s="13" t="n">
        <v>7</v>
      </c>
      <c r="BC72" s="13" t="n">
        <v>8</v>
      </c>
      <c r="BD72" s="13" t="n">
        <v>9</v>
      </c>
      <c r="BE72" s="13" t="n">
        <v>10</v>
      </c>
      <c r="BF72" s="13" t="n">
        <v>11</v>
      </c>
      <c r="BG72" s="13" t="n">
        <v>12</v>
      </c>
      <c r="BH72" s="13" t="n">
        <v>13</v>
      </c>
      <c r="BI72" s="13" t="n">
        <v>14</v>
      </c>
      <c r="BJ72" s="13" t="n">
        <v>15</v>
      </c>
      <c r="BP72" s="13" t="inlineStr">
        <is>
          <t>Parâmetros p/ μx</t>
        </is>
      </c>
      <c r="BQ72" s="13" t="inlineStr">
        <is>
          <t>Média(d-Cap)</t>
        </is>
      </c>
      <c r="BR72" s="13" t="n">
        <v>1</v>
      </c>
      <c r="BS72" s="13" t="n">
        <v>2</v>
      </c>
      <c r="BT72" s="13" t="n">
        <v>3</v>
      </c>
      <c r="BU72" s="13" t="n">
        <v>4</v>
      </c>
      <c r="BV72" s="13" t="n">
        <v>5</v>
      </c>
      <c r="BW72" s="13" t="n">
        <v>6</v>
      </c>
      <c r="BX72" s="13" t="n">
        <v>7</v>
      </c>
      <c r="BY72" s="13" t="n">
        <v>8</v>
      </c>
      <c r="BZ72" s="13" t="n">
        <v>9</v>
      </c>
      <c r="CA72" s="13" t="n">
        <v>10</v>
      </c>
      <c r="CB72" s="13" t="n">
        <v>11</v>
      </c>
      <c r="CC72" s="13" t="n">
        <v>12</v>
      </c>
      <c r="CD72" s="13" t="n">
        <v>13</v>
      </c>
      <c r="CE72" s="13" t="n">
        <v>14</v>
      </c>
      <c r="CF72" s="13" t="n">
        <v>15</v>
      </c>
      <c r="CL72" s="13" t="inlineStr">
        <is>
          <t>Parâmetros p/ μx</t>
        </is>
      </c>
      <c r="CM72" s="13" t="inlineStr">
        <is>
          <t>Média(d-Cap)</t>
        </is>
      </c>
      <c r="CN72" s="13" t="n">
        <v>1</v>
      </c>
      <c r="CO72" s="13" t="n">
        <v>2</v>
      </c>
      <c r="CP72" s="13" t="n">
        <v>3</v>
      </c>
      <c r="CQ72" s="13" t="n">
        <v>4</v>
      </c>
      <c r="CR72" s="13" t="n">
        <v>5</v>
      </c>
      <c r="CS72" s="13" t="n">
        <v>6</v>
      </c>
      <c r="CT72" s="13" t="n">
        <v>7</v>
      </c>
      <c r="CU72" s="13" t="n">
        <v>8</v>
      </c>
      <c r="CV72" s="13" t="n">
        <v>9</v>
      </c>
      <c r="CW72" s="13" t="n">
        <v>10</v>
      </c>
      <c r="CX72" s="13" t="n">
        <v>11</v>
      </c>
      <c r="CY72" s="13" t="n">
        <v>12</v>
      </c>
      <c r="CZ72" s="13" t="n">
        <v>13</v>
      </c>
      <c r="DA72" s="13" t="n">
        <v>14</v>
      </c>
      <c r="DB72" s="13" t="n">
        <v>15</v>
      </c>
      <c r="DH72" s="13" t="inlineStr">
        <is>
          <t>Parâmetros p/ μx</t>
        </is>
      </c>
      <c r="DI72" s="13" t="inlineStr">
        <is>
          <t>Média(d-Cap)</t>
        </is>
      </c>
      <c r="DJ72" s="13" t="n">
        <v>1</v>
      </c>
      <c r="DK72" s="13" t="n">
        <v>2</v>
      </c>
      <c r="DL72" s="13" t="n">
        <v>3</v>
      </c>
      <c r="DM72" s="13" t="n">
        <v>4</v>
      </c>
      <c r="DN72" s="13" t="n">
        <v>5</v>
      </c>
      <c r="DO72" s="13" t="n">
        <v>6</v>
      </c>
      <c r="DP72" s="13" t="n">
        <v>7</v>
      </c>
      <c r="DQ72" s="13" t="n">
        <v>8</v>
      </c>
      <c r="DR72" s="13" t="n">
        <v>9</v>
      </c>
      <c r="DS72" s="13" t="n">
        <v>10</v>
      </c>
      <c r="DT72" s="13" t="n">
        <v>11</v>
      </c>
      <c r="DU72" s="13" t="n">
        <v>12</v>
      </c>
      <c r="DV72" s="13" t="n">
        <v>13</v>
      </c>
      <c r="DW72" s="13" t="n">
        <v>14</v>
      </c>
      <c r="DX72" s="13" t="n">
        <v>15</v>
      </c>
      <c r="ED72" s="13" t="inlineStr">
        <is>
          <t>Parâmetros p/ μx</t>
        </is>
      </c>
      <c r="EE72" s="13" t="inlineStr">
        <is>
          <t>Média(d-Cap)</t>
        </is>
      </c>
      <c r="EF72" s="13" t="n">
        <v>1</v>
      </c>
      <c r="EG72" s="13" t="n">
        <v>2</v>
      </c>
      <c r="EH72" s="13" t="n">
        <v>3</v>
      </c>
      <c r="EI72" s="13" t="n">
        <v>4</v>
      </c>
      <c r="EJ72" s="13" t="n">
        <v>5</v>
      </c>
      <c r="EK72" s="13" t="n">
        <v>6</v>
      </c>
      <c r="EL72" s="13" t="n">
        <v>7</v>
      </c>
      <c r="EM72" s="13" t="n">
        <v>8</v>
      </c>
      <c r="EN72" s="13" t="n">
        <v>9</v>
      </c>
      <c r="EO72" s="13" t="n">
        <v>10</v>
      </c>
      <c r="EP72" s="13" t="n">
        <v>11</v>
      </c>
      <c r="EQ72" s="13" t="n">
        <v>12</v>
      </c>
      <c r="ER72" s="13" t="n">
        <v>13</v>
      </c>
      <c r="ES72" s="13" t="n">
        <v>14</v>
      </c>
      <c r="ET72" s="13" t="n">
        <v>15</v>
      </c>
      <c r="EZ72" s="13" t="inlineStr">
        <is>
          <t>Parâmetros p/ μx</t>
        </is>
      </c>
      <c r="FA72" s="13" t="inlineStr">
        <is>
          <t>Média(d-Cap)</t>
        </is>
      </c>
      <c r="FB72" s="13" t="n">
        <v>1</v>
      </c>
      <c r="FC72" s="13" t="n">
        <v>2</v>
      </c>
      <c r="FD72" s="13" t="n">
        <v>3</v>
      </c>
      <c r="FE72" s="13" t="n">
        <v>4</v>
      </c>
      <c r="FF72" s="13" t="n">
        <v>5</v>
      </c>
      <c r="FG72" s="13" t="n">
        <v>6</v>
      </c>
      <c r="FH72" s="13" t="n">
        <v>7</v>
      </c>
      <c r="FI72" s="13" t="n">
        <v>8</v>
      </c>
      <c r="FJ72" s="13" t="n">
        <v>9</v>
      </c>
      <c r="FK72" s="13" t="n">
        <v>10</v>
      </c>
      <c r="FL72" s="13" t="n">
        <v>11</v>
      </c>
      <c r="FM72" s="13" t="n">
        <v>12</v>
      </c>
      <c r="FN72" s="13" t="n">
        <v>13</v>
      </c>
      <c r="FO72" s="13" t="n">
        <v>14</v>
      </c>
      <c r="FP72" s="13" t="n">
        <v>15</v>
      </c>
      <c r="FV72" s="13" t="inlineStr">
        <is>
          <t>Parâmetros p/ μx</t>
        </is>
      </c>
      <c r="FW72" s="13" t="inlineStr">
        <is>
          <t>Média(d-Cap)</t>
        </is>
      </c>
      <c r="FX72" s="13" t="n">
        <v>1</v>
      </c>
      <c r="FY72" s="13" t="n">
        <v>2</v>
      </c>
      <c r="FZ72" s="13" t="n">
        <v>3</v>
      </c>
      <c r="GA72" s="13" t="n">
        <v>4</v>
      </c>
      <c r="GB72" s="13" t="n">
        <v>5</v>
      </c>
      <c r="GC72" s="13" t="n">
        <v>6</v>
      </c>
      <c r="GD72" s="13" t="n">
        <v>7</v>
      </c>
      <c r="GE72" s="13" t="n">
        <v>8</v>
      </c>
      <c r="GF72" s="13" t="n">
        <v>9</v>
      </c>
      <c r="GG72" s="13" t="n">
        <v>10</v>
      </c>
      <c r="GH72" s="13" t="n">
        <v>11</v>
      </c>
      <c r="GI72" s="13" t="n">
        <v>12</v>
      </c>
      <c r="GJ72" s="13" t="n">
        <v>13</v>
      </c>
      <c r="GK72" s="13" t="n">
        <v>14</v>
      </c>
      <c r="GL72" s="13" t="n">
        <v>15</v>
      </c>
      <c r="GR72" s="13" t="inlineStr">
        <is>
          <t>Parâmetros p/ μx</t>
        </is>
      </c>
      <c r="GS72" s="13" t="inlineStr">
        <is>
          <t>Média(d-Cap)</t>
        </is>
      </c>
      <c r="GT72" s="13" t="n">
        <v>1</v>
      </c>
      <c r="GU72" s="13" t="n">
        <v>2</v>
      </c>
      <c r="GV72" s="13" t="n">
        <v>3</v>
      </c>
      <c r="GW72" s="13" t="n">
        <v>4</v>
      </c>
      <c r="GX72" s="13" t="n">
        <v>5</v>
      </c>
      <c r="GY72" s="13" t="n">
        <v>6</v>
      </c>
      <c r="GZ72" s="13" t="n">
        <v>7</v>
      </c>
      <c r="HA72" s="13" t="n">
        <v>8</v>
      </c>
      <c r="HB72" s="13" t="n">
        <v>9</v>
      </c>
      <c r="HC72" s="13" t="n">
        <v>10</v>
      </c>
      <c r="HD72" s="13" t="n">
        <v>11</v>
      </c>
      <c r="HE72" s="13" t="n">
        <v>12</v>
      </c>
      <c r="HF72" s="13" t="n">
        <v>13</v>
      </c>
      <c r="HG72" s="13" t="n">
        <v>14</v>
      </c>
      <c r="HH72" s="13" t="n">
        <v>15</v>
      </c>
    </row>
    <row r="73">
      <c r="B73" s="89" t="inlineStr">
        <is>
          <t>ND*RLT</t>
        </is>
      </c>
      <c r="C73" s="13" t="n">
        <v>1</v>
      </c>
      <c r="D73" s="95" t="n">
        <v>-73.10000000000002</v>
      </c>
      <c r="E73" s="95" t="n">
        <v>-38.88000000000005</v>
      </c>
      <c r="F73" s="95" t="n">
        <v>-149.55</v>
      </c>
      <c r="G73" s="95" t="n">
        <v>-107.98</v>
      </c>
      <c r="H73" s="95" t="n">
        <v>46.69999999999999</v>
      </c>
      <c r="I73" s="95" t="n">
        <v>106.17</v>
      </c>
      <c r="J73" s="95" t="n">
        <v>-136.97</v>
      </c>
      <c r="K73" s="95" t="n">
        <v>138.53</v>
      </c>
      <c r="L73" s="95" t="n">
        <v>101.27</v>
      </c>
      <c r="M73" s="95" t="n">
        <v>-29.22000000000003</v>
      </c>
      <c r="N73" s="95" t="n">
        <v>16.77000000000004</v>
      </c>
      <c r="O73" s="95" t="n">
        <v>-25.31</v>
      </c>
      <c r="P73" s="95" t="n">
        <v>61.70000000000002</v>
      </c>
      <c r="Q73" s="95" t="n">
        <v>88.71000000000001</v>
      </c>
      <c r="R73" s="95" t="n">
        <v>153.0700000000001</v>
      </c>
      <c r="V73" s="14" t="n"/>
      <c r="W73" s="95" t="n"/>
      <c r="X73" s="95" t="inlineStr">
        <is>
          <t>ND*RLT</t>
        </is>
      </c>
      <c r="Y73" s="95" t="n">
        <v>1</v>
      </c>
      <c r="Z73" s="95" t="n">
        <v>-73.10000000000002</v>
      </c>
      <c r="AA73" s="95" t="n">
        <v>-38.88000000000005</v>
      </c>
      <c r="AB73" s="95" t="n">
        <v>-149.55</v>
      </c>
      <c r="AC73" s="95" t="n">
        <v>-107.98</v>
      </c>
      <c r="AD73" s="95" t="n">
        <v>46.69999999999999</v>
      </c>
      <c r="AE73" s="95" t="n">
        <v>106.17</v>
      </c>
      <c r="AF73" s="95" t="n">
        <v>-136.97</v>
      </c>
      <c r="AG73" s="95" t="n">
        <v>138.53</v>
      </c>
      <c r="AH73" s="95" t="n">
        <v>101.27</v>
      </c>
      <c r="AI73" s="95" t="n">
        <v>-29.22000000000003</v>
      </c>
      <c r="AJ73" s="95" t="n">
        <v>16.77000000000004</v>
      </c>
      <c r="AK73" s="95" t="n">
        <v>-25.31</v>
      </c>
      <c r="AL73" s="13" t="n">
        <v>61.70000000000002</v>
      </c>
      <c r="AM73" s="13" t="n">
        <v>88.71000000000001</v>
      </c>
      <c r="AN73" s="13" t="n">
        <v>153.0700000000001</v>
      </c>
      <c r="AT73" s="13" t="inlineStr">
        <is>
          <t>ND*RLT</t>
        </is>
      </c>
      <c r="AU73" s="13" t="n">
        <v>1</v>
      </c>
      <c r="AV73" s="13" t="n">
        <v>-73.10000000000002</v>
      </c>
      <c r="AW73" s="13" t="n">
        <v>-38.88000000000005</v>
      </c>
      <c r="AX73" s="13" t="n">
        <v>-149.55</v>
      </c>
      <c r="AY73" s="13" t="n">
        <v>-107.98</v>
      </c>
      <c r="AZ73" s="13" t="n">
        <v>46.69999999999999</v>
      </c>
      <c r="BA73" s="13" t="n">
        <v>106.17</v>
      </c>
      <c r="BB73" s="13" t="n">
        <v>-136.97</v>
      </c>
      <c r="BC73" s="13" t="n">
        <v>138.53</v>
      </c>
      <c r="BD73" s="13" t="n">
        <v>101.27</v>
      </c>
      <c r="BE73" s="13" t="n">
        <v>-29.22000000000003</v>
      </c>
      <c r="BF73" s="13" t="n">
        <v>16.77000000000004</v>
      </c>
      <c r="BG73" s="13" t="n">
        <v>-25.31</v>
      </c>
      <c r="BH73" s="13" t="n">
        <v>61.70000000000002</v>
      </c>
      <c r="BI73" s="13" t="n">
        <v>88.71000000000001</v>
      </c>
      <c r="BJ73" s="13" t="n">
        <v>153.0700000000001</v>
      </c>
      <c r="BP73" s="13" t="inlineStr">
        <is>
          <t>ND*RLT</t>
        </is>
      </c>
      <c r="BQ73" s="13" t="n">
        <v>1</v>
      </c>
      <c r="BR73" s="13" t="n">
        <v>-73.10000000000002</v>
      </c>
      <c r="BS73" s="13" t="n">
        <v>-38.88000000000005</v>
      </c>
      <c r="BT73" s="13" t="n">
        <v>-149.55</v>
      </c>
      <c r="BU73" s="13" t="n">
        <v>-107.98</v>
      </c>
      <c r="BV73" s="13" t="n">
        <v>46.69999999999999</v>
      </c>
      <c r="BW73" s="13" t="n">
        <v>106.17</v>
      </c>
      <c r="BX73" s="13" t="n">
        <v>-136.97</v>
      </c>
      <c r="BY73" s="13" t="n">
        <v>138.53</v>
      </c>
      <c r="BZ73" s="13" t="n">
        <v>101.27</v>
      </c>
      <c r="CA73" s="13" t="n">
        <v>-29.22000000000003</v>
      </c>
      <c r="CB73" s="13" t="n">
        <v>16.77000000000004</v>
      </c>
      <c r="CC73" s="13" t="n">
        <v>-25.31</v>
      </c>
      <c r="CD73" s="13" t="n">
        <v>61.70000000000002</v>
      </c>
      <c r="CE73" s="13" t="n">
        <v>88.71000000000001</v>
      </c>
      <c r="CF73" s="13" t="n">
        <v>153.0700000000001</v>
      </c>
      <c r="CL73" s="13" t="inlineStr">
        <is>
          <t>ND*RLT</t>
        </is>
      </c>
      <c r="CM73" s="13" t="n">
        <v>1</v>
      </c>
      <c r="CN73" s="13" t="n">
        <v>-73.10000000000002</v>
      </c>
      <c r="CO73" s="13" t="n">
        <v>-38.88000000000005</v>
      </c>
      <c r="CP73" s="13" t="n">
        <v>-149.55</v>
      </c>
      <c r="CQ73" s="13" t="n">
        <v>-107.98</v>
      </c>
      <c r="CR73" s="13" t="n">
        <v>46.69999999999999</v>
      </c>
      <c r="CS73" s="13" t="n">
        <v>106.17</v>
      </c>
      <c r="CT73" s="13" t="n">
        <v>-136.97</v>
      </c>
      <c r="CU73" s="13" t="n">
        <v>138.53</v>
      </c>
      <c r="CV73" s="13" t="n">
        <v>101.27</v>
      </c>
      <c r="CW73" s="13" t="n">
        <v>-29.22000000000003</v>
      </c>
      <c r="CX73" s="13" t="n">
        <v>16.77000000000004</v>
      </c>
      <c r="CY73" s="13" t="n">
        <v>-25.31</v>
      </c>
      <c r="CZ73" s="13" t="n">
        <v>61.70000000000002</v>
      </c>
      <c r="DA73" s="13" t="n">
        <v>88.71000000000001</v>
      </c>
      <c r="DB73" s="13" t="n">
        <v>153.0700000000001</v>
      </c>
      <c r="DH73" s="13" t="inlineStr">
        <is>
          <t>ND*RLT</t>
        </is>
      </c>
      <c r="DI73" s="13" t="n">
        <v>1</v>
      </c>
      <c r="DJ73" s="13" t="n">
        <v>-73.10000000000002</v>
      </c>
      <c r="DK73" s="13" t="n">
        <v>-38.88000000000005</v>
      </c>
      <c r="DL73" s="13" t="n">
        <v>-149.55</v>
      </c>
      <c r="DM73" s="13" t="n">
        <v>-107.98</v>
      </c>
      <c r="DN73" s="13" t="n">
        <v>46.69999999999999</v>
      </c>
      <c r="DO73" s="13" t="n">
        <v>106.17</v>
      </c>
      <c r="DP73" s="13" t="n">
        <v>-136.97</v>
      </c>
      <c r="DQ73" s="13" t="n">
        <v>138.53</v>
      </c>
      <c r="DR73" s="13" t="n">
        <v>101.27</v>
      </c>
      <c r="DS73" s="13" t="n">
        <v>-29.22000000000003</v>
      </c>
      <c r="DT73" s="13" t="n">
        <v>16.77000000000004</v>
      </c>
      <c r="DU73" s="13" t="n">
        <v>-25.31</v>
      </c>
      <c r="DV73" s="13" t="n">
        <v>61.70000000000002</v>
      </c>
      <c r="DW73" s="13" t="n">
        <v>88.71000000000001</v>
      </c>
      <c r="DX73" s="13" t="n">
        <v>153.0700000000001</v>
      </c>
      <c r="ED73" s="13" t="inlineStr">
        <is>
          <t>ND*RLT</t>
        </is>
      </c>
      <c r="EE73" s="13" t="n">
        <v>1</v>
      </c>
      <c r="EF73" s="13" t="n">
        <v>-73.10000000000002</v>
      </c>
      <c r="EG73" s="13" t="n">
        <v>-38.88000000000005</v>
      </c>
      <c r="EH73" s="13" t="n">
        <v>-149.55</v>
      </c>
      <c r="EI73" s="13" t="n">
        <v>-107.98</v>
      </c>
      <c r="EJ73" s="13" t="n">
        <v>46.69999999999999</v>
      </c>
      <c r="EK73" s="13" t="n">
        <v>106.17</v>
      </c>
      <c r="EL73" s="13" t="n">
        <v>-136.97</v>
      </c>
      <c r="EM73" s="13" t="n">
        <v>138.53</v>
      </c>
      <c r="EN73" s="13" t="n">
        <v>101.27</v>
      </c>
      <c r="EO73" s="13" t="n">
        <v>-29.22000000000003</v>
      </c>
      <c r="EP73" s="13" t="n">
        <v>16.77000000000004</v>
      </c>
      <c r="EQ73" s="13" t="n">
        <v>-25.31</v>
      </c>
      <c r="ER73" s="13" t="n">
        <v>61.70000000000002</v>
      </c>
      <c r="ES73" s="13" t="n">
        <v>88.71000000000001</v>
      </c>
      <c r="ET73" s="13" t="n">
        <v>153.0700000000001</v>
      </c>
      <c r="EZ73" s="13" t="inlineStr">
        <is>
          <t>ND*RLT</t>
        </is>
      </c>
      <c r="FA73" s="13" t="n">
        <v>1</v>
      </c>
      <c r="FB73" s="13" t="n">
        <v>-73.10000000000002</v>
      </c>
      <c r="FC73" s="13" t="n">
        <v>-38.88000000000005</v>
      </c>
      <c r="FD73" s="13" t="n">
        <v>-149.55</v>
      </c>
      <c r="FE73" s="13" t="n">
        <v>-107.98</v>
      </c>
      <c r="FF73" s="13" t="n">
        <v>46.69999999999999</v>
      </c>
      <c r="FG73" s="13" t="n">
        <v>106.17</v>
      </c>
      <c r="FH73" s="13" t="n">
        <v>-136.97</v>
      </c>
      <c r="FI73" s="13" t="n">
        <v>138.53</v>
      </c>
      <c r="FJ73" s="13" t="n">
        <v>101.27</v>
      </c>
      <c r="FK73" s="13" t="n">
        <v>-29.22000000000003</v>
      </c>
      <c r="FL73" s="13" t="n">
        <v>16.77000000000004</v>
      </c>
      <c r="FM73" s="13" t="n">
        <v>-25.31</v>
      </c>
      <c r="FN73" s="13" t="n">
        <v>61.70000000000002</v>
      </c>
      <c r="FO73" s="13" t="n">
        <v>88.71000000000001</v>
      </c>
      <c r="FP73" s="13" t="n">
        <v>153.0700000000001</v>
      </c>
      <c r="FV73" s="13" t="inlineStr">
        <is>
          <t>ND*RLT</t>
        </is>
      </c>
      <c r="FW73" s="13" t="n">
        <v>1</v>
      </c>
      <c r="FX73" s="13" t="n">
        <v>-73.10000000000002</v>
      </c>
      <c r="FY73" s="13" t="n">
        <v>-38.88000000000005</v>
      </c>
      <c r="FZ73" s="13" t="n">
        <v>-149.55</v>
      </c>
      <c r="GA73" s="13" t="n">
        <v>-107.98</v>
      </c>
      <c r="GB73" s="13" t="n">
        <v>46.69999999999999</v>
      </c>
      <c r="GC73" s="13" t="n">
        <v>106.17</v>
      </c>
      <c r="GD73" s="13" t="n">
        <v>-136.97</v>
      </c>
      <c r="GE73" s="13" t="n">
        <v>138.53</v>
      </c>
      <c r="GF73" s="13" t="n">
        <v>101.27</v>
      </c>
      <c r="GG73" s="13" t="n">
        <v>-29.22000000000003</v>
      </c>
      <c r="GH73" s="13" t="n">
        <v>16.77000000000004</v>
      </c>
      <c r="GI73" s="13" t="n">
        <v>-25.31</v>
      </c>
      <c r="GJ73" s="13" t="n">
        <v>61.70000000000002</v>
      </c>
      <c r="GK73" s="13" t="n">
        <v>88.71000000000001</v>
      </c>
      <c r="GL73" s="13" t="n">
        <v>153.0700000000001</v>
      </c>
      <c r="GR73" s="13" t="inlineStr">
        <is>
          <t>ND*RLT</t>
        </is>
      </c>
      <c r="GS73" s="13" t="n">
        <v>1</v>
      </c>
      <c r="GT73" s="13" t="n">
        <v>-73.10000000000002</v>
      </c>
      <c r="GU73" s="13" t="n">
        <v>-38.88000000000005</v>
      </c>
      <c r="GV73" s="13" t="n">
        <v>-149.55</v>
      </c>
      <c r="GW73" s="13" t="n">
        <v>-107.98</v>
      </c>
      <c r="GX73" s="13" t="n">
        <v>46.69999999999999</v>
      </c>
      <c r="GY73" s="13" t="n">
        <v>106.17</v>
      </c>
      <c r="GZ73" s="13" t="n">
        <v>-136.97</v>
      </c>
      <c r="HA73" s="13" t="n">
        <v>138.53</v>
      </c>
      <c r="HB73" s="13" t="n">
        <v>101.27</v>
      </c>
      <c r="HC73" s="13" t="n">
        <v>-29.22000000000003</v>
      </c>
      <c r="HD73" s="13" t="n">
        <v>16.77000000000004</v>
      </c>
      <c r="HE73" s="13" t="n">
        <v>-25.31</v>
      </c>
      <c r="HF73" s="13" t="n">
        <v>61.70000000000002</v>
      </c>
      <c r="HG73" s="13" t="n">
        <v>88.71000000000001</v>
      </c>
      <c r="HH73" s="13" t="n">
        <v>153.0700000000001</v>
      </c>
    </row>
    <row r="74">
      <c r="C74" s="13" t="n">
        <v>2</v>
      </c>
      <c r="D74" s="95" t="n">
        <v>70.26999999999998</v>
      </c>
      <c r="E74" s="95" t="n">
        <v>54.39000000000001</v>
      </c>
      <c r="F74" s="95" t="n">
        <v>-69.21999999999997</v>
      </c>
      <c r="G74" s="95" t="n">
        <v>-226.34</v>
      </c>
      <c r="H74" s="95" t="n">
        <v>35.69</v>
      </c>
      <c r="I74" s="95" t="n">
        <v>73.69999999999999</v>
      </c>
      <c r="J74" s="95" t="n">
        <v>6.159999999999968</v>
      </c>
      <c r="K74" s="95" t="n">
        <v>-78.02000000000001</v>
      </c>
      <c r="L74" s="95" t="n">
        <v>-76.38</v>
      </c>
      <c r="M74" s="95" t="n">
        <v>70.93000000000001</v>
      </c>
      <c r="N74" s="95" t="n">
        <v>-108.97</v>
      </c>
      <c r="O74" s="95" t="n">
        <v>73.87</v>
      </c>
      <c r="P74" s="95" t="n">
        <v>61.50999999999999</v>
      </c>
      <c r="Q74" s="95" t="n">
        <v>54.40000000000003</v>
      </c>
      <c r="R74" s="95" t="n">
        <v>87.11000000000001</v>
      </c>
      <c r="W74" s="95" t="n"/>
      <c r="X74" s="95" t="n"/>
      <c r="Y74" s="95" t="n">
        <v>2</v>
      </c>
      <c r="Z74" s="95" t="n">
        <v>70.26999999999998</v>
      </c>
      <c r="AA74" s="95" t="n">
        <v>54.39000000000001</v>
      </c>
      <c r="AB74" s="95" t="n">
        <v>-69.21999999999997</v>
      </c>
      <c r="AC74" s="95" t="n">
        <v>-226.34</v>
      </c>
      <c r="AD74" s="95" t="n">
        <v>35.69</v>
      </c>
      <c r="AE74" s="95" t="n">
        <v>73.69999999999999</v>
      </c>
      <c r="AF74" s="95" t="n">
        <v>6.159999999999968</v>
      </c>
      <c r="AG74" s="95" t="n">
        <v>-78.02000000000001</v>
      </c>
      <c r="AH74" s="95" t="n">
        <v>-76.38</v>
      </c>
      <c r="AI74" s="95" t="n">
        <v>70.93000000000001</v>
      </c>
      <c r="AJ74" s="95" t="n">
        <v>-108.97</v>
      </c>
      <c r="AK74" s="95" t="n">
        <v>73.87</v>
      </c>
      <c r="AL74" s="13" t="n">
        <v>61.50999999999999</v>
      </c>
      <c r="AM74" s="13" t="n">
        <v>54.40000000000003</v>
      </c>
      <c r="AN74" s="13" t="n">
        <v>87.11000000000001</v>
      </c>
      <c r="AU74" s="13" t="n">
        <v>2</v>
      </c>
      <c r="AV74" s="13" t="n">
        <v>70.26999999999998</v>
      </c>
      <c r="AW74" s="13" t="n">
        <v>54.39000000000001</v>
      </c>
      <c r="AX74" s="13" t="n">
        <v>-69.21999999999997</v>
      </c>
      <c r="AY74" s="13" t="n">
        <v>-226.34</v>
      </c>
      <c r="AZ74" s="13" t="n">
        <v>35.69</v>
      </c>
      <c r="BA74" s="13" t="n">
        <v>73.69999999999999</v>
      </c>
      <c r="BB74" s="13" t="n">
        <v>6.159999999999968</v>
      </c>
      <c r="BC74" s="13" t="n">
        <v>-78.02000000000001</v>
      </c>
      <c r="BD74" s="13" t="n">
        <v>-76.38</v>
      </c>
      <c r="BE74" s="13" t="n">
        <v>70.93000000000001</v>
      </c>
      <c r="BF74" s="13" t="n">
        <v>-108.97</v>
      </c>
      <c r="BG74" s="13" t="n">
        <v>73.87</v>
      </c>
      <c r="BH74" s="13" t="n">
        <v>61.50999999999999</v>
      </c>
      <c r="BI74" s="13" t="n">
        <v>54.40000000000003</v>
      </c>
      <c r="BJ74" s="13" t="n">
        <v>87.11000000000001</v>
      </c>
      <c r="BQ74" s="13" t="n">
        <v>2</v>
      </c>
      <c r="BR74" s="13" t="n">
        <v>70.26999999999998</v>
      </c>
      <c r="BS74" s="13" t="n">
        <v>54.39000000000001</v>
      </c>
      <c r="BT74" s="13" t="n">
        <v>-69.21999999999997</v>
      </c>
      <c r="BU74" s="13" t="n">
        <v>-226.34</v>
      </c>
      <c r="BV74" s="13" t="n">
        <v>35.69</v>
      </c>
      <c r="BW74" s="13" t="n">
        <v>73.69999999999999</v>
      </c>
      <c r="BX74" s="13" t="n">
        <v>6.159999999999968</v>
      </c>
      <c r="BY74" s="13" t="n">
        <v>-78.02000000000001</v>
      </c>
      <c r="BZ74" s="13" t="n">
        <v>-76.38</v>
      </c>
      <c r="CA74" s="13" t="n">
        <v>70.93000000000001</v>
      </c>
      <c r="CB74" s="13" t="n">
        <v>-108.97</v>
      </c>
      <c r="CC74" s="13" t="n">
        <v>73.87</v>
      </c>
      <c r="CD74" s="13" t="n">
        <v>61.50999999999999</v>
      </c>
      <c r="CE74" s="13" t="n">
        <v>54.40000000000003</v>
      </c>
      <c r="CF74" s="13" t="n">
        <v>87.11000000000001</v>
      </c>
      <c r="CM74" s="13" t="n">
        <v>2</v>
      </c>
      <c r="CN74" s="13" t="n">
        <v>70.26999999999998</v>
      </c>
      <c r="CO74" s="13" t="n">
        <v>54.39000000000001</v>
      </c>
      <c r="CP74" s="13" t="n">
        <v>-69.21999999999997</v>
      </c>
      <c r="CQ74" s="13" t="n">
        <v>-226.34</v>
      </c>
      <c r="CR74" s="13" t="n">
        <v>35.69</v>
      </c>
      <c r="CS74" s="13" t="n">
        <v>73.69999999999999</v>
      </c>
      <c r="CT74" s="13" t="n">
        <v>6.159999999999968</v>
      </c>
      <c r="CU74" s="13" t="n">
        <v>-78.02000000000001</v>
      </c>
      <c r="CV74" s="13" t="n">
        <v>-76.38</v>
      </c>
      <c r="CW74" s="13" t="n">
        <v>70.93000000000001</v>
      </c>
      <c r="CX74" s="13" t="n">
        <v>-108.97</v>
      </c>
      <c r="CY74" s="13" t="n">
        <v>73.87</v>
      </c>
      <c r="CZ74" s="13" t="n">
        <v>61.50999999999999</v>
      </c>
      <c r="DA74" s="13" t="n">
        <v>54.40000000000003</v>
      </c>
      <c r="DB74" s="13" t="n">
        <v>87.11000000000001</v>
      </c>
      <c r="DI74" s="13" t="n">
        <v>2</v>
      </c>
      <c r="DJ74" s="13" t="n">
        <v>70.26999999999998</v>
      </c>
      <c r="DK74" s="13" t="n">
        <v>54.39000000000001</v>
      </c>
      <c r="DL74" s="13" t="n">
        <v>-69.21999999999997</v>
      </c>
      <c r="DM74" s="13" t="n">
        <v>-226.34</v>
      </c>
      <c r="DN74" s="13" t="n">
        <v>35.69</v>
      </c>
      <c r="DO74" s="13" t="n">
        <v>73.69999999999999</v>
      </c>
      <c r="DP74" s="13" t="n">
        <v>6.159999999999968</v>
      </c>
      <c r="DQ74" s="13" t="n">
        <v>-78.02000000000001</v>
      </c>
      <c r="DR74" s="13" t="n">
        <v>-76.38</v>
      </c>
      <c r="DS74" s="13" t="n">
        <v>70.93000000000001</v>
      </c>
      <c r="DT74" s="13" t="n">
        <v>-108.97</v>
      </c>
      <c r="DU74" s="13" t="n">
        <v>73.87</v>
      </c>
      <c r="DV74" s="13" t="n">
        <v>61.50999999999999</v>
      </c>
      <c r="DW74" s="13" t="n">
        <v>54.40000000000003</v>
      </c>
      <c r="DX74" s="13" t="n">
        <v>87.11000000000001</v>
      </c>
      <c r="EE74" s="13" t="n">
        <v>2</v>
      </c>
      <c r="EF74" s="13" t="n">
        <v>70.26999999999998</v>
      </c>
      <c r="EG74" s="13" t="n">
        <v>54.39000000000001</v>
      </c>
      <c r="EH74" s="13" t="n">
        <v>-69.21999999999997</v>
      </c>
      <c r="EI74" s="13" t="n">
        <v>-226.34</v>
      </c>
      <c r="EJ74" s="13" t="n">
        <v>35.69</v>
      </c>
      <c r="EK74" s="13" t="n">
        <v>73.69999999999999</v>
      </c>
      <c r="EL74" s="13" t="n">
        <v>6.159999999999968</v>
      </c>
      <c r="EM74" s="13" t="n">
        <v>-78.02000000000001</v>
      </c>
      <c r="EN74" s="13" t="n">
        <v>-76.38</v>
      </c>
      <c r="EO74" s="13" t="n">
        <v>70.93000000000001</v>
      </c>
      <c r="EP74" s="13" t="n">
        <v>-108.97</v>
      </c>
      <c r="EQ74" s="13" t="n">
        <v>73.87</v>
      </c>
      <c r="ER74" s="13" t="n">
        <v>61.50999999999999</v>
      </c>
      <c r="ES74" s="13" t="n">
        <v>54.40000000000003</v>
      </c>
      <c r="ET74" s="13" t="n">
        <v>87.11000000000001</v>
      </c>
      <c r="FA74" s="13" t="n">
        <v>2</v>
      </c>
      <c r="FB74" s="13" t="n">
        <v>70.26999999999998</v>
      </c>
      <c r="FC74" s="13" t="n">
        <v>54.39000000000001</v>
      </c>
      <c r="FD74" s="13" t="n">
        <v>-69.21999999999997</v>
      </c>
      <c r="FE74" s="13" t="n">
        <v>-226.34</v>
      </c>
      <c r="FF74" s="13" t="n">
        <v>35.69</v>
      </c>
      <c r="FG74" s="13" t="n">
        <v>73.69999999999999</v>
      </c>
      <c r="FH74" s="13" t="n">
        <v>6.159999999999968</v>
      </c>
      <c r="FI74" s="13" t="n">
        <v>-78.02000000000001</v>
      </c>
      <c r="FJ74" s="13" t="n">
        <v>-76.38</v>
      </c>
      <c r="FK74" s="13" t="n">
        <v>70.93000000000001</v>
      </c>
      <c r="FL74" s="13" t="n">
        <v>-108.97</v>
      </c>
      <c r="FM74" s="13" t="n">
        <v>73.87</v>
      </c>
      <c r="FN74" s="13" t="n">
        <v>61.50999999999999</v>
      </c>
      <c r="FO74" s="13" t="n">
        <v>54.40000000000003</v>
      </c>
      <c r="FP74" s="13" t="n">
        <v>87.11000000000001</v>
      </c>
      <c r="FW74" s="13" t="n">
        <v>2</v>
      </c>
      <c r="FX74" s="13" t="n">
        <v>70.26999999999998</v>
      </c>
      <c r="FY74" s="13" t="n">
        <v>54.39000000000001</v>
      </c>
      <c r="FZ74" s="13" t="n">
        <v>-69.21999999999997</v>
      </c>
      <c r="GA74" s="13" t="n">
        <v>-226.34</v>
      </c>
      <c r="GB74" s="13" t="n">
        <v>35.69</v>
      </c>
      <c r="GC74" s="13" t="n">
        <v>73.69999999999999</v>
      </c>
      <c r="GD74" s="13" t="n">
        <v>6.159999999999968</v>
      </c>
      <c r="GE74" s="13" t="n">
        <v>-78.02000000000001</v>
      </c>
      <c r="GF74" s="13" t="n">
        <v>-76.38</v>
      </c>
      <c r="GG74" s="13" t="n">
        <v>70.93000000000001</v>
      </c>
      <c r="GH74" s="13" t="n">
        <v>-108.97</v>
      </c>
      <c r="GI74" s="13" t="n">
        <v>73.87</v>
      </c>
      <c r="GJ74" s="13" t="n">
        <v>61.50999999999999</v>
      </c>
      <c r="GK74" s="13" t="n">
        <v>54.40000000000003</v>
      </c>
      <c r="GL74" s="13" t="n">
        <v>87.11000000000001</v>
      </c>
      <c r="GS74" s="13" t="n">
        <v>2</v>
      </c>
      <c r="GT74" s="13" t="n">
        <v>70.26999999999998</v>
      </c>
      <c r="GU74" s="13" t="n">
        <v>54.39000000000001</v>
      </c>
      <c r="GV74" s="13" t="n">
        <v>-69.21999999999997</v>
      </c>
      <c r="GW74" s="13" t="n">
        <v>-226.34</v>
      </c>
      <c r="GX74" s="13" t="n">
        <v>35.69</v>
      </c>
      <c r="GY74" s="13" t="n">
        <v>73.69999999999999</v>
      </c>
      <c r="GZ74" s="13" t="n">
        <v>6.159999999999968</v>
      </c>
      <c r="HA74" s="13" t="n">
        <v>-78.02000000000001</v>
      </c>
      <c r="HB74" s="13" t="n">
        <v>-76.38</v>
      </c>
      <c r="HC74" s="13" t="n">
        <v>70.93000000000001</v>
      </c>
      <c r="HD74" s="13" t="n">
        <v>-108.97</v>
      </c>
      <c r="HE74" s="13" t="n">
        <v>73.87</v>
      </c>
      <c r="HF74" s="13" t="n">
        <v>61.50999999999999</v>
      </c>
      <c r="HG74" s="13" t="n">
        <v>54.40000000000003</v>
      </c>
      <c r="HH74" s="13" t="n">
        <v>87.11000000000001</v>
      </c>
    </row>
    <row r="75">
      <c r="C75" s="13" t="n">
        <v>3</v>
      </c>
      <c r="D75" s="95" t="n">
        <v>165.21</v>
      </c>
      <c r="E75" s="95" t="n">
        <v>-98.88</v>
      </c>
      <c r="F75" s="95" t="n">
        <v>-171.21</v>
      </c>
      <c r="G75" s="95" t="n">
        <v>98.58000000000004</v>
      </c>
      <c r="H75" s="95" t="n">
        <v>-96.50999999999999</v>
      </c>
      <c r="I75" s="95" t="n">
        <v>199.62</v>
      </c>
      <c r="J75" s="95" t="n">
        <v>173.01</v>
      </c>
      <c r="K75" s="95" t="n">
        <v>-61.47000000000003</v>
      </c>
      <c r="L75" s="95" t="n">
        <v>-130.21</v>
      </c>
      <c r="M75" s="95" t="n">
        <v>-32.69</v>
      </c>
      <c r="N75" s="95" t="n">
        <v>131.25</v>
      </c>
      <c r="O75" s="95" t="n">
        <v>11.11000000000001</v>
      </c>
      <c r="P75" s="95" t="n">
        <v>-98.85000000000002</v>
      </c>
      <c r="Q75" s="95" t="n">
        <v>-44.68000000000001</v>
      </c>
      <c r="R75" s="95" t="n">
        <v>78.68000000000001</v>
      </c>
      <c r="W75" s="95" t="n"/>
      <c r="X75" s="95" t="n"/>
      <c r="Y75" s="95" t="n">
        <v>3</v>
      </c>
      <c r="Z75" s="95" t="n">
        <v>165.21</v>
      </c>
      <c r="AA75" s="95" t="n">
        <v>-98.88</v>
      </c>
      <c r="AB75" s="95" t="n">
        <v>-171.21</v>
      </c>
      <c r="AC75" s="95" t="n">
        <v>98.58000000000004</v>
      </c>
      <c r="AD75" s="95" t="n">
        <v>-96.50999999999999</v>
      </c>
      <c r="AE75" s="95" t="n">
        <v>199.62</v>
      </c>
      <c r="AF75" s="95" t="n">
        <v>173.01</v>
      </c>
      <c r="AG75" s="95" t="n">
        <v>-61.47000000000003</v>
      </c>
      <c r="AH75" s="95" t="n">
        <v>-130.21</v>
      </c>
      <c r="AI75" s="95" t="n">
        <v>-32.69</v>
      </c>
      <c r="AJ75" s="95" t="n">
        <v>131.25</v>
      </c>
      <c r="AK75" s="95" t="n">
        <v>11.11000000000001</v>
      </c>
      <c r="AL75" s="13" t="n">
        <v>-98.85000000000002</v>
      </c>
      <c r="AM75" s="13" t="n">
        <v>-44.68000000000001</v>
      </c>
      <c r="AN75" s="13" t="n">
        <v>78.68000000000001</v>
      </c>
      <c r="AU75" s="13" t="n">
        <v>3</v>
      </c>
      <c r="AV75" s="13" t="n">
        <v>165.21</v>
      </c>
      <c r="AW75" s="13" t="n">
        <v>-98.88</v>
      </c>
      <c r="AX75" s="13" t="n">
        <v>-171.21</v>
      </c>
      <c r="AY75" s="13" t="n">
        <v>98.58000000000004</v>
      </c>
      <c r="AZ75" s="13" t="n">
        <v>-96.50999999999999</v>
      </c>
      <c r="BA75" s="13" t="n">
        <v>199.62</v>
      </c>
      <c r="BB75" s="13" t="n">
        <v>173.01</v>
      </c>
      <c r="BC75" s="13" t="n">
        <v>-61.47000000000003</v>
      </c>
      <c r="BD75" s="13" t="n">
        <v>-130.21</v>
      </c>
      <c r="BE75" s="13" t="n">
        <v>-32.69</v>
      </c>
      <c r="BF75" s="13" t="n">
        <v>131.25</v>
      </c>
      <c r="BG75" s="13" t="n">
        <v>11.11000000000001</v>
      </c>
      <c r="BH75" s="13" t="n">
        <v>-98.85000000000002</v>
      </c>
      <c r="BI75" s="13" t="n">
        <v>-44.68000000000001</v>
      </c>
      <c r="BJ75" s="13" t="n">
        <v>78.68000000000001</v>
      </c>
      <c r="BQ75" s="13" t="n">
        <v>3</v>
      </c>
      <c r="BR75" s="13" t="n">
        <v>165.21</v>
      </c>
      <c r="BS75" s="13" t="n">
        <v>-98.88</v>
      </c>
      <c r="BT75" s="13" t="n">
        <v>-171.21</v>
      </c>
      <c r="BU75" s="13" t="n">
        <v>98.58000000000004</v>
      </c>
      <c r="BV75" s="13" t="n">
        <v>-96.50999999999999</v>
      </c>
      <c r="BW75" s="13" t="n">
        <v>199.62</v>
      </c>
      <c r="BX75" s="13" t="n">
        <v>173.01</v>
      </c>
      <c r="BY75" s="13" t="n">
        <v>-61.47000000000003</v>
      </c>
      <c r="BZ75" s="13" t="n">
        <v>-130.21</v>
      </c>
      <c r="CA75" s="13" t="n">
        <v>-32.69</v>
      </c>
      <c r="CB75" s="13" t="n">
        <v>131.25</v>
      </c>
      <c r="CC75" s="13" t="n">
        <v>11.11000000000001</v>
      </c>
      <c r="CD75" s="13" t="n">
        <v>-98.85000000000002</v>
      </c>
      <c r="CE75" s="13" t="n">
        <v>-44.68000000000001</v>
      </c>
      <c r="CF75" s="13" t="n">
        <v>78.68000000000001</v>
      </c>
      <c r="CM75" s="13" t="n">
        <v>3</v>
      </c>
      <c r="CN75" s="13" t="n">
        <v>165.21</v>
      </c>
      <c r="CO75" s="13" t="n">
        <v>-98.88</v>
      </c>
      <c r="CP75" s="13" t="n">
        <v>-171.21</v>
      </c>
      <c r="CQ75" s="13" t="n">
        <v>98.58000000000004</v>
      </c>
      <c r="CR75" s="13" t="n">
        <v>-96.50999999999999</v>
      </c>
      <c r="CS75" s="13" t="n">
        <v>199.62</v>
      </c>
      <c r="CT75" s="13" t="n">
        <v>173.01</v>
      </c>
      <c r="CU75" s="13" t="n">
        <v>-61.47000000000003</v>
      </c>
      <c r="CV75" s="13" t="n">
        <v>-130.21</v>
      </c>
      <c r="CW75" s="13" t="n">
        <v>-32.69</v>
      </c>
      <c r="CX75" s="13" t="n">
        <v>131.25</v>
      </c>
      <c r="CY75" s="13" t="n">
        <v>11.11000000000001</v>
      </c>
      <c r="CZ75" s="13" t="n">
        <v>-98.85000000000002</v>
      </c>
      <c r="DA75" s="13" t="n">
        <v>-44.68000000000001</v>
      </c>
      <c r="DB75" s="13" t="n">
        <v>78.68000000000001</v>
      </c>
      <c r="DI75" s="13" t="n">
        <v>3</v>
      </c>
      <c r="DJ75" s="13" t="n">
        <v>165.21</v>
      </c>
      <c r="DK75" s="13" t="n">
        <v>-98.88</v>
      </c>
      <c r="DL75" s="13" t="n">
        <v>-171.21</v>
      </c>
      <c r="DM75" s="13" t="n">
        <v>98.58000000000004</v>
      </c>
      <c r="DN75" s="13" t="n">
        <v>-96.50999999999999</v>
      </c>
      <c r="DO75" s="13" t="n">
        <v>199.62</v>
      </c>
      <c r="DP75" s="13" t="n">
        <v>173.01</v>
      </c>
      <c r="DQ75" s="13" t="n">
        <v>-61.47000000000003</v>
      </c>
      <c r="DR75" s="13" t="n">
        <v>-130.21</v>
      </c>
      <c r="DS75" s="13" t="n">
        <v>-32.69</v>
      </c>
      <c r="DT75" s="13" t="n">
        <v>131.25</v>
      </c>
      <c r="DU75" s="13" t="n">
        <v>11.11000000000001</v>
      </c>
      <c r="DV75" s="13" t="n">
        <v>-98.85000000000002</v>
      </c>
      <c r="DW75" s="13" t="n">
        <v>-44.68000000000001</v>
      </c>
      <c r="DX75" s="13" t="n">
        <v>78.68000000000001</v>
      </c>
      <c r="EE75" s="13" t="n">
        <v>3</v>
      </c>
      <c r="EF75" s="13" t="n">
        <v>165.21</v>
      </c>
      <c r="EG75" s="13" t="n">
        <v>-98.88</v>
      </c>
      <c r="EH75" s="13" t="n">
        <v>-171.21</v>
      </c>
      <c r="EI75" s="13" t="n">
        <v>98.58000000000004</v>
      </c>
      <c r="EJ75" s="13" t="n">
        <v>-96.50999999999999</v>
      </c>
      <c r="EK75" s="13" t="n">
        <v>199.62</v>
      </c>
      <c r="EL75" s="13" t="n">
        <v>173.01</v>
      </c>
      <c r="EM75" s="13" t="n">
        <v>-61.47000000000003</v>
      </c>
      <c r="EN75" s="13" t="n">
        <v>-130.21</v>
      </c>
      <c r="EO75" s="13" t="n">
        <v>-32.69</v>
      </c>
      <c r="EP75" s="13" t="n">
        <v>131.25</v>
      </c>
      <c r="EQ75" s="13" t="n">
        <v>11.11000000000001</v>
      </c>
      <c r="ER75" s="13" t="n">
        <v>-98.85000000000002</v>
      </c>
      <c r="ES75" s="13" t="n">
        <v>-44.68000000000001</v>
      </c>
      <c r="ET75" s="13" t="n">
        <v>78.68000000000001</v>
      </c>
      <c r="FA75" s="13" t="n">
        <v>3</v>
      </c>
      <c r="FB75" s="13" t="n">
        <v>165.21</v>
      </c>
      <c r="FC75" s="13" t="n">
        <v>-98.88</v>
      </c>
      <c r="FD75" s="13" t="n">
        <v>-171.21</v>
      </c>
      <c r="FE75" s="13" t="n">
        <v>98.58000000000004</v>
      </c>
      <c r="FF75" s="13" t="n">
        <v>-96.50999999999999</v>
      </c>
      <c r="FG75" s="13" t="n">
        <v>199.62</v>
      </c>
      <c r="FH75" s="13" t="n">
        <v>173.01</v>
      </c>
      <c r="FI75" s="13" t="n">
        <v>-61.47000000000003</v>
      </c>
      <c r="FJ75" s="13" t="n">
        <v>-130.21</v>
      </c>
      <c r="FK75" s="13" t="n">
        <v>-32.69</v>
      </c>
      <c r="FL75" s="13" t="n">
        <v>131.25</v>
      </c>
      <c r="FM75" s="13" t="n">
        <v>11.11000000000001</v>
      </c>
      <c r="FN75" s="13" t="n">
        <v>-98.85000000000002</v>
      </c>
      <c r="FO75" s="13" t="n">
        <v>-44.68000000000001</v>
      </c>
      <c r="FP75" s="13" t="n">
        <v>78.68000000000001</v>
      </c>
      <c r="FW75" s="13" t="n">
        <v>3</v>
      </c>
      <c r="FX75" s="13" t="n">
        <v>165.21</v>
      </c>
      <c r="FY75" s="13" t="n">
        <v>-98.88</v>
      </c>
      <c r="FZ75" s="13" t="n">
        <v>-171.21</v>
      </c>
      <c r="GA75" s="13" t="n">
        <v>98.58000000000004</v>
      </c>
      <c r="GB75" s="13" t="n">
        <v>-96.50999999999999</v>
      </c>
      <c r="GC75" s="13" t="n">
        <v>199.62</v>
      </c>
      <c r="GD75" s="13" t="n">
        <v>173.01</v>
      </c>
      <c r="GE75" s="13" t="n">
        <v>-61.47000000000003</v>
      </c>
      <c r="GF75" s="13" t="n">
        <v>-130.21</v>
      </c>
      <c r="GG75" s="13" t="n">
        <v>-32.69</v>
      </c>
      <c r="GH75" s="13" t="n">
        <v>131.25</v>
      </c>
      <c r="GI75" s="13" t="n">
        <v>11.11000000000001</v>
      </c>
      <c r="GJ75" s="13" t="n">
        <v>-98.85000000000002</v>
      </c>
      <c r="GK75" s="13" t="n">
        <v>-44.68000000000001</v>
      </c>
      <c r="GL75" s="13" t="n">
        <v>78.68000000000001</v>
      </c>
      <c r="GS75" s="13" t="n">
        <v>3</v>
      </c>
      <c r="GT75" s="13" t="n">
        <v>165.21</v>
      </c>
      <c r="GU75" s="13" t="n">
        <v>-98.88</v>
      </c>
      <c r="GV75" s="13" t="n">
        <v>-171.21</v>
      </c>
      <c r="GW75" s="13" t="n">
        <v>98.58000000000004</v>
      </c>
      <c r="GX75" s="13" t="n">
        <v>-96.50999999999999</v>
      </c>
      <c r="GY75" s="13" t="n">
        <v>199.62</v>
      </c>
      <c r="GZ75" s="13" t="n">
        <v>173.01</v>
      </c>
      <c r="HA75" s="13" t="n">
        <v>-61.47000000000003</v>
      </c>
      <c r="HB75" s="13" t="n">
        <v>-130.21</v>
      </c>
      <c r="HC75" s="13" t="n">
        <v>-32.69</v>
      </c>
      <c r="HD75" s="13" t="n">
        <v>131.25</v>
      </c>
      <c r="HE75" s="13" t="n">
        <v>11.11000000000001</v>
      </c>
      <c r="HF75" s="13" t="n">
        <v>-98.85000000000002</v>
      </c>
      <c r="HG75" s="13" t="n">
        <v>-44.68000000000001</v>
      </c>
      <c r="HH75" s="13" t="n">
        <v>78.68000000000001</v>
      </c>
    </row>
    <row r="77">
      <c r="B77" s="89" t="inlineStr">
        <is>
          <t>Parâmetros p/ σx</t>
        </is>
      </c>
      <c r="C77" s="13" t="inlineStr">
        <is>
          <t>DesvPad(Var(d-cap))</t>
        </is>
      </c>
      <c r="D77" s="13" t="n">
        <v>1</v>
      </c>
      <c r="E77" s="13" t="n">
        <v>2</v>
      </c>
      <c r="F77" s="13" t="n">
        <v>3</v>
      </c>
      <c r="G77" s="13" t="n">
        <v>4</v>
      </c>
      <c r="H77" s="13" t="n">
        <v>5</v>
      </c>
      <c r="I77" s="13" t="n">
        <v>6</v>
      </c>
      <c r="J77" s="13" t="n">
        <v>7</v>
      </c>
      <c r="K77" s="13" t="n">
        <v>8</v>
      </c>
      <c r="L77" s="13" t="n">
        <v>9</v>
      </c>
      <c r="M77" s="13" t="n">
        <v>10</v>
      </c>
      <c r="N77" s="13" t="n">
        <v>11</v>
      </c>
      <c r="O77" s="13" t="n">
        <v>12</v>
      </c>
      <c r="P77" s="13" t="n">
        <v>13</v>
      </c>
      <c r="Q77" s="13" t="n">
        <v>14</v>
      </c>
      <c r="R77" s="13" t="n">
        <v>15</v>
      </c>
      <c r="X77" s="13" t="inlineStr">
        <is>
          <t>Parâmetros p/ σx</t>
        </is>
      </c>
      <c r="Y77" s="13" t="inlineStr">
        <is>
          <t>DesvPad(Var(d-cap))</t>
        </is>
      </c>
      <c r="Z77" s="13" t="n">
        <v>1</v>
      </c>
      <c r="AA77" s="13" t="n">
        <v>2</v>
      </c>
      <c r="AB77" s="13" t="n">
        <v>3</v>
      </c>
      <c r="AC77" s="13" t="n">
        <v>4</v>
      </c>
      <c r="AD77" s="13" t="n">
        <v>5</v>
      </c>
      <c r="AE77" s="13" t="n">
        <v>6</v>
      </c>
      <c r="AF77" s="13" t="n">
        <v>7</v>
      </c>
      <c r="AG77" s="13" t="n">
        <v>8</v>
      </c>
      <c r="AH77" s="13" t="n">
        <v>9</v>
      </c>
      <c r="AI77" s="13" t="n">
        <v>10</v>
      </c>
      <c r="AJ77" s="13" t="n">
        <v>11</v>
      </c>
      <c r="AK77" s="13" t="n">
        <v>12</v>
      </c>
      <c r="AL77" s="13" t="n">
        <v>13</v>
      </c>
      <c r="AM77" s="13" t="n">
        <v>14</v>
      </c>
      <c r="AN77" s="13" t="n">
        <v>15</v>
      </c>
      <c r="AT77" s="13" t="inlineStr">
        <is>
          <t>Parâmetros p/ σx</t>
        </is>
      </c>
      <c r="AU77" s="13" t="inlineStr">
        <is>
          <t>DesvPad(Var(d-cap))</t>
        </is>
      </c>
      <c r="AV77" s="13" t="n">
        <v>1</v>
      </c>
      <c r="AW77" s="13" t="n">
        <v>2</v>
      </c>
      <c r="AX77" s="13" t="n">
        <v>3</v>
      </c>
      <c r="AY77" s="13" t="n">
        <v>4</v>
      </c>
      <c r="AZ77" s="13" t="n">
        <v>5</v>
      </c>
      <c r="BA77" s="13" t="n">
        <v>6</v>
      </c>
      <c r="BB77" s="13" t="n">
        <v>7</v>
      </c>
      <c r="BC77" s="13" t="n">
        <v>8</v>
      </c>
      <c r="BD77" s="13" t="n">
        <v>9</v>
      </c>
      <c r="BE77" s="13" t="n">
        <v>10</v>
      </c>
      <c r="BF77" s="13" t="n">
        <v>11</v>
      </c>
      <c r="BG77" s="13" t="n">
        <v>12</v>
      </c>
      <c r="BH77" s="13" t="n">
        <v>13</v>
      </c>
      <c r="BI77" s="13" t="n">
        <v>14</v>
      </c>
      <c r="BJ77" s="13" t="n">
        <v>15</v>
      </c>
      <c r="BP77" s="13" t="inlineStr">
        <is>
          <t>Parâmetros p/ σx</t>
        </is>
      </c>
      <c r="BQ77" s="13" t="inlineStr">
        <is>
          <t>DesvPad(Var(d-cap))</t>
        </is>
      </c>
      <c r="BR77" s="13" t="n">
        <v>1</v>
      </c>
      <c r="BS77" s="13" t="n">
        <v>2</v>
      </c>
      <c r="BT77" s="13" t="n">
        <v>3</v>
      </c>
      <c r="BU77" s="13" t="n">
        <v>4</v>
      </c>
      <c r="BV77" s="13" t="n">
        <v>5</v>
      </c>
      <c r="BW77" s="13" t="n">
        <v>6</v>
      </c>
      <c r="BX77" s="13" t="n">
        <v>7</v>
      </c>
      <c r="BY77" s="13" t="n">
        <v>8</v>
      </c>
      <c r="BZ77" s="13" t="n">
        <v>9</v>
      </c>
      <c r="CA77" s="13" t="n">
        <v>10</v>
      </c>
      <c r="CB77" s="13" t="n">
        <v>11</v>
      </c>
      <c r="CC77" s="13" t="n">
        <v>12</v>
      </c>
      <c r="CD77" s="13" t="n">
        <v>13</v>
      </c>
      <c r="CE77" s="13" t="n">
        <v>14</v>
      </c>
      <c r="CF77" s="13" t="n">
        <v>15</v>
      </c>
      <c r="CL77" s="13" t="inlineStr">
        <is>
          <t>Parâmetros p/ σx</t>
        </is>
      </c>
      <c r="CM77" s="13" t="inlineStr">
        <is>
          <t>DesvPad(Var(d-cap))</t>
        </is>
      </c>
      <c r="CN77" s="13" t="n">
        <v>1</v>
      </c>
      <c r="CO77" s="13" t="n">
        <v>2</v>
      </c>
      <c r="CP77" s="13" t="n">
        <v>3</v>
      </c>
      <c r="CQ77" s="13" t="n">
        <v>4</v>
      </c>
      <c r="CR77" s="13" t="n">
        <v>5</v>
      </c>
      <c r="CS77" s="13" t="n">
        <v>6</v>
      </c>
      <c r="CT77" s="13" t="n">
        <v>7</v>
      </c>
      <c r="CU77" s="13" t="n">
        <v>8</v>
      </c>
      <c r="CV77" s="13" t="n">
        <v>9</v>
      </c>
      <c r="CW77" s="13" t="n">
        <v>10</v>
      </c>
      <c r="CX77" s="13" t="n">
        <v>11</v>
      </c>
      <c r="CY77" s="13" t="n">
        <v>12</v>
      </c>
      <c r="CZ77" s="13" t="n">
        <v>13</v>
      </c>
      <c r="DA77" s="13" t="n">
        <v>14</v>
      </c>
      <c r="DB77" s="13" t="n">
        <v>15</v>
      </c>
      <c r="DH77" s="13" t="inlineStr">
        <is>
          <t>Parâmetros p/ σx</t>
        </is>
      </c>
      <c r="DI77" s="13" t="inlineStr">
        <is>
          <t>DesvPad(Var(d-cap))</t>
        </is>
      </c>
      <c r="DJ77" s="13" t="n">
        <v>1</v>
      </c>
      <c r="DK77" s="13" t="n">
        <v>2</v>
      </c>
      <c r="DL77" s="13" t="n">
        <v>3</v>
      </c>
      <c r="DM77" s="13" t="n">
        <v>4</v>
      </c>
      <c r="DN77" s="13" t="n">
        <v>5</v>
      </c>
      <c r="DO77" s="13" t="n">
        <v>6</v>
      </c>
      <c r="DP77" s="13" t="n">
        <v>7</v>
      </c>
      <c r="DQ77" s="13" t="n">
        <v>8</v>
      </c>
      <c r="DR77" s="13" t="n">
        <v>9</v>
      </c>
      <c r="DS77" s="13" t="n">
        <v>10</v>
      </c>
      <c r="DT77" s="13" t="n">
        <v>11</v>
      </c>
      <c r="DU77" s="13" t="n">
        <v>12</v>
      </c>
      <c r="DV77" s="13" t="n">
        <v>13</v>
      </c>
      <c r="DW77" s="13" t="n">
        <v>14</v>
      </c>
      <c r="DX77" s="13" t="n">
        <v>15</v>
      </c>
      <c r="ED77" s="13" t="inlineStr">
        <is>
          <t>Parâmetros p/ σx</t>
        </is>
      </c>
      <c r="EE77" s="13" t="inlineStr">
        <is>
          <t>DesvPad(Var(d-cap))</t>
        </is>
      </c>
      <c r="EF77" s="13" t="n">
        <v>1</v>
      </c>
      <c r="EG77" s="13" t="n">
        <v>2</v>
      </c>
      <c r="EH77" s="13" t="n">
        <v>3</v>
      </c>
      <c r="EI77" s="13" t="n">
        <v>4</v>
      </c>
      <c r="EJ77" s="13" t="n">
        <v>5</v>
      </c>
      <c r="EK77" s="13" t="n">
        <v>6</v>
      </c>
      <c r="EL77" s="13" t="n">
        <v>7</v>
      </c>
      <c r="EM77" s="13" t="n">
        <v>8</v>
      </c>
      <c r="EN77" s="13" t="n">
        <v>9</v>
      </c>
      <c r="EO77" s="13" t="n">
        <v>10</v>
      </c>
      <c r="EP77" s="13" t="n">
        <v>11</v>
      </c>
      <c r="EQ77" s="13" t="n">
        <v>12</v>
      </c>
      <c r="ER77" s="13" t="n">
        <v>13</v>
      </c>
      <c r="ES77" s="13" t="n">
        <v>14</v>
      </c>
      <c r="ET77" s="13" t="n">
        <v>15</v>
      </c>
      <c r="EZ77" s="13" t="inlineStr">
        <is>
          <t>Parâmetros p/ σx</t>
        </is>
      </c>
      <c r="FA77" s="13" t="inlineStr">
        <is>
          <t>DesvPad(Var(d-cap))</t>
        </is>
      </c>
      <c r="FB77" s="13" t="n">
        <v>1</v>
      </c>
      <c r="FC77" s="13" t="n">
        <v>2</v>
      </c>
      <c r="FD77" s="13" t="n">
        <v>3</v>
      </c>
      <c r="FE77" s="13" t="n">
        <v>4</v>
      </c>
      <c r="FF77" s="13" t="n">
        <v>5</v>
      </c>
      <c r="FG77" s="13" t="n">
        <v>6</v>
      </c>
      <c r="FH77" s="13" t="n">
        <v>7</v>
      </c>
      <c r="FI77" s="13" t="n">
        <v>8</v>
      </c>
      <c r="FJ77" s="13" t="n">
        <v>9</v>
      </c>
      <c r="FK77" s="13" t="n">
        <v>10</v>
      </c>
      <c r="FL77" s="13" t="n">
        <v>11</v>
      </c>
      <c r="FM77" s="13" t="n">
        <v>12</v>
      </c>
      <c r="FN77" s="13" t="n">
        <v>13</v>
      </c>
      <c r="FO77" s="13" t="n">
        <v>14</v>
      </c>
      <c r="FP77" s="13" t="n">
        <v>15</v>
      </c>
      <c r="FV77" s="13" t="inlineStr">
        <is>
          <t>Parâmetros p/ σx</t>
        </is>
      </c>
      <c r="FW77" s="13" t="inlineStr">
        <is>
          <t>DesvPad(Var(d-cap))</t>
        </is>
      </c>
      <c r="FX77" s="13" t="n">
        <v>1</v>
      </c>
      <c r="FY77" s="13" t="n">
        <v>2</v>
      </c>
      <c r="FZ77" s="13" t="n">
        <v>3</v>
      </c>
      <c r="GA77" s="13" t="n">
        <v>4</v>
      </c>
      <c r="GB77" s="13" t="n">
        <v>5</v>
      </c>
      <c r="GC77" s="13" t="n">
        <v>6</v>
      </c>
      <c r="GD77" s="13" t="n">
        <v>7</v>
      </c>
      <c r="GE77" s="13" t="n">
        <v>8</v>
      </c>
      <c r="GF77" s="13" t="n">
        <v>9</v>
      </c>
      <c r="GG77" s="13" t="n">
        <v>10</v>
      </c>
      <c r="GH77" s="13" t="n">
        <v>11</v>
      </c>
      <c r="GI77" s="13" t="n">
        <v>12</v>
      </c>
      <c r="GJ77" s="13" t="n">
        <v>13</v>
      </c>
      <c r="GK77" s="13" t="n">
        <v>14</v>
      </c>
      <c r="GL77" s="13" t="n">
        <v>15</v>
      </c>
      <c r="GR77" s="13" t="inlineStr">
        <is>
          <t>Parâmetros p/ σx</t>
        </is>
      </c>
      <c r="GS77" s="13" t="inlineStr">
        <is>
          <t>DesvPad(Var(d-cap))</t>
        </is>
      </c>
      <c r="GT77" s="13" t="n">
        <v>1</v>
      </c>
      <c r="GU77" s="13" t="n">
        <v>2</v>
      </c>
      <c r="GV77" s="13" t="n">
        <v>3</v>
      </c>
      <c r="GW77" s="13" t="n">
        <v>4</v>
      </c>
      <c r="GX77" s="13" t="n">
        <v>5</v>
      </c>
      <c r="GY77" s="13" t="n">
        <v>6</v>
      </c>
      <c r="GZ77" s="13" t="n">
        <v>7</v>
      </c>
      <c r="HA77" s="13" t="n">
        <v>8</v>
      </c>
      <c r="HB77" s="13" t="n">
        <v>9</v>
      </c>
      <c r="HC77" s="13" t="n">
        <v>10</v>
      </c>
      <c r="HD77" s="13" t="n">
        <v>11</v>
      </c>
      <c r="HE77" s="13" t="n">
        <v>12</v>
      </c>
      <c r="HF77" s="13" t="n">
        <v>13</v>
      </c>
      <c r="HG77" s="13" t="n">
        <v>14</v>
      </c>
      <c r="HH77" s="13" t="n">
        <v>15</v>
      </c>
    </row>
    <row r="78">
      <c r="B78" s="89" t="inlineStr">
        <is>
          <t>ND*RLT</t>
        </is>
      </c>
      <c r="C78" s="13" t="n">
        <v>1</v>
      </c>
      <c r="D78" s="95" t="n">
        <v>13.9696</v>
      </c>
      <c r="E78" s="95" t="n">
        <v>16.389</v>
      </c>
      <c r="F78" s="95" t="n">
        <v>15.5948</v>
      </c>
      <c r="G78" s="95" t="n">
        <v>14.553</v>
      </c>
      <c r="H78" s="95" t="n">
        <v>22.2638</v>
      </c>
      <c r="I78" s="95" t="n">
        <v>13.8495</v>
      </c>
      <c r="J78" s="95" t="n">
        <v>15.1191</v>
      </c>
      <c r="K78" s="95" t="n">
        <v>20.6937</v>
      </c>
      <c r="L78" s="95" t="n">
        <v>18.4669</v>
      </c>
      <c r="M78" s="95" t="n">
        <v>18.0532</v>
      </c>
      <c r="N78" s="95" t="n">
        <v>22.3239</v>
      </c>
      <c r="O78" s="95" t="n">
        <v>12.3097</v>
      </c>
      <c r="P78" s="95" t="n">
        <v>14.7583</v>
      </c>
      <c r="Q78" s="95" t="n">
        <v>13.6645</v>
      </c>
      <c r="R78" s="95" t="n">
        <v>24.3509</v>
      </c>
      <c r="V78" s="14" t="n"/>
      <c r="W78" s="95" t="n"/>
      <c r="X78" s="95" t="inlineStr">
        <is>
          <t>ND*RLT</t>
        </is>
      </c>
      <c r="Y78" s="95" t="n">
        <v>1</v>
      </c>
      <c r="Z78" s="95" t="n">
        <v>13.9696</v>
      </c>
      <c r="AA78" s="95" t="n">
        <v>16.389</v>
      </c>
      <c r="AB78" s="95" t="n">
        <v>15.5948</v>
      </c>
      <c r="AC78" s="95" t="n">
        <v>14.553</v>
      </c>
      <c r="AD78" s="95" t="n">
        <v>22.2638</v>
      </c>
      <c r="AE78" s="95" t="n">
        <v>13.8495</v>
      </c>
      <c r="AF78" s="95" t="n">
        <v>15.1191</v>
      </c>
      <c r="AG78" s="95" t="n">
        <v>20.6937</v>
      </c>
      <c r="AH78" s="95" t="n">
        <v>18.4669</v>
      </c>
      <c r="AI78" s="95" t="n">
        <v>18.0532</v>
      </c>
      <c r="AJ78" s="95" t="n">
        <v>22.3239</v>
      </c>
      <c r="AK78" s="95" t="n">
        <v>12.3097</v>
      </c>
      <c r="AL78" s="13" t="n">
        <v>14.7583</v>
      </c>
      <c r="AM78" s="13" t="n">
        <v>13.6645</v>
      </c>
      <c r="AN78" s="13" t="n">
        <v>24.3509</v>
      </c>
      <c r="AT78" s="13" t="inlineStr">
        <is>
          <t>ND*RLT</t>
        </is>
      </c>
      <c r="AU78" s="13" t="n">
        <v>1</v>
      </c>
      <c r="AV78" s="13" t="n">
        <v>13.9696</v>
      </c>
      <c r="AW78" s="13" t="n">
        <v>16.389</v>
      </c>
      <c r="AX78" s="13" t="n">
        <v>15.5948</v>
      </c>
      <c r="AY78" s="13" t="n">
        <v>14.553</v>
      </c>
      <c r="AZ78" s="13" t="n">
        <v>22.2638</v>
      </c>
      <c r="BA78" s="13" t="n">
        <v>13.8495</v>
      </c>
      <c r="BB78" s="13" t="n">
        <v>15.1191</v>
      </c>
      <c r="BC78" s="13" t="n">
        <v>20.6937</v>
      </c>
      <c r="BD78" s="13" t="n">
        <v>18.4669</v>
      </c>
      <c r="BE78" s="13" t="n">
        <v>18.0532</v>
      </c>
      <c r="BF78" s="13" t="n">
        <v>22.3239</v>
      </c>
      <c r="BG78" s="13" t="n">
        <v>12.3097</v>
      </c>
      <c r="BH78" s="13" t="n">
        <v>14.7583</v>
      </c>
      <c r="BI78" s="13" t="n">
        <v>13.6645</v>
      </c>
      <c r="BJ78" s="13" t="n">
        <v>24.3509</v>
      </c>
      <c r="BP78" s="13" t="inlineStr">
        <is>
          <t>ND*RLT</t>
        </is>
      </c>
      <c r="BQ78" s="13" t="n">
        <v>1</v>
      </c>
      <c r="BR78" s="13" t="n">
        <v>13.9696</v>
      </c>
      <c r="BS78" s="13" t="n">
        <v>16.389</v>
      </c>
      <c r="BT78" s="13" t="n">
        <v>15.5948</v>
      </c>
      <c r="BU78" s="13" t="n">
        <v>14.553</v>
      </c>
      <c r="BV78" s="13" t="n">
        <v>22.2638</v>
      </c>
      <c r="BW78" s="13" t="n">
        <v>13.8495</v>
      </c>
      <c r="BX78" s="13" t="n">
        <v>15.1191</v>
      </c>
      <c r="BY78" s="13" t="n">
        <v>20.6937</v>
      </c>
      <c r="BZ78" s="13" t="n">
        <v>18.4669</v>
      </c>
      <c r="CA78" s="13" t="n">
        <v>18.0532</v>
      </c>
      <c r="CB78" s="13" t="n">
        <v>22.3239</v>
      </c>
      <c r="CC78" s="13" t="n">
        <v>12.3097</v>
      </c>
      <c r="CD78" s="13" t="n">
        <v>14.7583</v>
      </c>
      <c r="CE78" s="13" t="n">
        <v>13.6645</v>
      </c>
      <c r="CF78" s="13" t="n">
        <v>24.3509</v>
      </c>
      <c r="CL78" s="13" t="inlineStr">
        <is>
          <t>ND*RLT</t>
        </is>
      </c>
      <c r="CM78" s="13" t="n">
        <v>1</v>
      </c>
      <c r="CN78" s="13" t="n">
        <v>13.9696</v>
      </c>
      <c r="CO78" s="13" t="n">
        <v>16.389</v>
      </c>
      <c r="CP78" s="13" t="n">
        <v>15.5948</v>
      </c>
      <c r="CQ78" s="13" t="n">
        <v>14.553</v>
      </c>
      <c r="CR78" s="13" t="n">
        <v>22.2638</v>
      </c>
      <c r="CS78" s="13" t="n">
        <v>13.8495</v>
      </c>
      <c r="CT78" s="13" t="n">
        <v>15.1191</v>
      </c>
      <c r="CU78" s="13" t="n">
        <v>20.6937</v>
      </c>
      <c r="CV78" s="13" t="n">
        <v>18.4669</v>
      </c>
      <c r="CW78" s="13" t="n">
        <v>18.0532</v>
      </c>
      <c r="CX78" s="13" t="n">
        <v>22.3239</v>
      </c>
      <c r="CY78" s="13" t="n">
        <v>12.3097</v>
      </c>
      <c r="CZ78" s="13" t="n">
        <v>14.7583</v>
      </c>
      <c r="DA78" s="13" t="n">
        <v>13.6645</v>
      </c>
      <c r="DB78" s="13" t="n">
        <v>24.3509</v>
      </c>
      <c r="DH78" s="13" t="inlineStr">
        <is>
          <t>ND*RLT</t>
        </is>
      </c>
      <c r="DI78" s="13" t="n">
        <v>1</v>
      </c>
      <c r="DJ78" s="13" t="n">
        <v>13.9696</v>
      </c>
      <c r="DK78" s="13" t="n">
        <v>16.389</v>
      </c>
      <c r="DL78" s="13" t="n">
        <v>15.5948</v>
      </c>
      <c r="DM78" s="13" t="n">
        <v>14.553</v>
      </c>
      <c r="DN78" s="13" t="n">
        <v>22.2638</v>
      </c>
      <c r="DO78" s="13" t="n">
        <v>13.8495</v>
      </c>
      <c r="DP78" s="13" t="n">
        <v>15.1191</v>
      </c>
      <c r="DQ78" s="13" t="n">
        <v>20.6937</v>
      </c>
      <c r="DR78" s="13" t="n">
        <v>18.4669</v>
      </c>
      <c r="DS78" s="13" t="n">
        <v>18.0532</v>
      </c>
      <c r="DT78" s="13" t="n">
        <v>22.3239</v>
      </c>
      <c r="DU78" s="13" t="n">
        <v>12.3097</v>
      </c>
      <c r="DV78" s="13" t="n">
        <v>14.7583</v>
      </c>
      <c r="DW78" s="13" t="n">
        <v>13.6645</v>
      </c>
      <c r="DX78" s="13" t="n">
        <v>24.3509</v>
      </c>
      <c r="ED78" s="13" t="inlineStr">
        <is>
          <t>ND*RLT</t>
        </is>
      </c>
      <c r="EE78" s="13" t="n">
        <v>1</v>
      </c>
      <c r="EF78" s="13" t="n">
        <v>13.9696</v>
      </c>
      <c r="EG78" s="13" t="n">
        <v>16.389</v>
      </c>
      <c r="EH78" s="13" t="n">
        <v>15.5948</v>
      </c>
      <c r="EI78" s="13" t="n">
        <v>14.553</v>
      </c>
      <c r="EJ78" s="13" t="n">
        <v>22.2638</v>
      </c>
      <c r="EK78" s="13" t="n">
        <v>13.8495</v>
      </c>
      <c r="EL78" s="13" t="n">
        <v>15.1191</v>
      </c>
      <c r="EM78" s="13" t="n">
        <v>20.6937</v>
      </c>
      <c r="EN78" s="13" t="n">
        <v>18.4669</v>
      </c>
      <c r="EO78" s="13" t="n">
        <v>18.0532</v>
      </c>
      <c r="EP78" s="13" t="n">
        <v>22.3239</v>
      </c>
      <c r="EQ78" s="13" t="n">
        <v>12.3097</v>
      </c>
      <c r="ER78" s="13" t="n">
        <v>14.7583</v>
      </c>
      <c r="ES78" s="13" t="n">
        <v>13.6645</v>
      </c>
      <c r="ET78" s="13" t="n">
        <v>24.3509</v>
      </c>
      <c r="EZ78" s="13" t="inlineStr">
        <is>
          <t>ND*RLT</t>
        </is>
      </c>
      <c r="FA78" s="13" t="n">
        <v>1</v>
      </c>
      <c r="FB78" s="13" t="n">
        <v>13.9696</v>
      </c>
      <c r="FC78" s="13" t="n">
        <v>16.389</v>
      </c>
      <c r="FD78" s="13" t="n">
        <v>15.5948</v>
      </c>
      <c r="FE78" s="13" t="n">
        <v>14.553</v>
      </c>
      <c r="FF78" s="13" t="n">
        <v>22.2638</v>
      </c>
      <c r="FG78" s="13" t="n">
        <v>13.8495</v>
      </c>
      <c r="FH78" s="13" t="n">
        <v>15.1191</v>
      </c>
      <c r="FI78" s="13" t="n">
        <v>20.6937</v>
      </c>
      <c r="FJ78" s="13" t="n">
        <v>18.4669</v>
      </c>
      <c r="FK78" s="13" t="n">
        <v>18.0532</v>
      </c>
      <c r="FL78" s="13" t="n">
        <v>22.3239</v>
      </c>
      <c r="FM78" s="13" t="n">
        <v>12.3097</v>
      </c>
      <c r="FN78" s="13" t="n">
        <v>14.7583</v>
      </c>
      <c r="FO78" s="13" t="n">
        <v>13.6645</v>
      </c>
      <c r="FP78" s="13" t="n">
        <v>24.3509</v>
      </c>
      <c r="FV78" s="13" t="inlineStr">
        <is>
          <t>ND*RLT</t>
        </is>
      </c>
      <c r="FW78" s="13" t="n">
        <v>1</v>
      </c>
      <c r="FX78" s="13" t="n">
        <v>13.9696</v>
      </c>
      <c r="FY78" s="13" t="n">
        <v>16.389</v>
      </c>
      <c r="FZ78" s="13" t="n">
        <v>15.5948</v>
      </c>
      <c r="GA78" s="13" t="n">
        <v>14.553</v>
      </c>
      <c r="GB78" s="13" t="n">
        <v>22.2638</v>
      </c>
      <c r="GC78" s="13" t="n">
        <v>13.8495</v>
      </c>
      <c r="GD78" s="13" t="n">
        <v>15.1191</v>
      </c>
      <c r="GE78" s="13" t="n">
        <v>20.6937</v>
      </c>
      <c r="GF78" s="13" t="n">
        <v>18.4669</v>
      </c>
      <c r="GG78" s="13" t="n">
        <v>18.0532</v>
      </c>
      <c r="GH78" s="13" t="n">
        <v>22.3239</v>
      </c>
      <c r="GI78" s="13" t="n">
        <v>12.3097</v>
      </c>
      <c r="GJ78" s="13" t="n">
        <v>14.7583</v>
      </c>
      <c r="GK78" s="13" t="n">
        <v>13.6645</v>
      </c>
      <c r="GL78" s="13" t="n">
        <v>24.3509</v>
      </c>
      <c r="GR78" s="13" t="inlineStr">
        <is>
          <t>ND*RLT</t>
        </is>
      </c>
      <c r="GS78" s="13" t="n">
        <v>1</v>
      </c>
      <c r="GT78" s="13" t="n">
        <v>13.9696</v>
      </c>
      <c r="GU78" s="13" t="n">
        <v>16.389</v>
      </c>
      <c r="GV78" s="13" t="n">
        <v>15.5948</v>
      </c>
      <c r="GW78" s="13" t="n">
        <v>14.553</v>
      </c>
      <c r="GX78" s="13" t="n">
        <v>22.2638</v>
      </c>
      <c r="GY78" s="13" t="n">
        <v>13.8495</v>
      </c>
      <c r="GZ78" s="13" t="n">
        <v>15.1191</v>
      </c>
      <c r="HA78" s="13" t="n">
        <v>20.6937</v>
      </c>
      <c r="HB78" s="13" t="n">
        <v>18.4669</v>
      </c>
      <c r="HC78" s="13" t="n">
        <v>18.0532</v>
      </c>
      <c r="HD78" s="13" t="n">
        <v>22.3239</v>
      </c>
      <c r="HE78" s="13" t="n">
        <v>12.3097</v>
      </c>
      <c r="HF78" s="13" t="n">
        <v>14.7583</v>
      </c>
      <c r="HG78" s="13" t="n">
        <v>13.6645</v>
      </c>
      <c r="HH78" s="13" t="n">
        <v>24.3509</v>
      </c>
    </row>
    <row r="79">
      <c r="C79" s="13" t="n">
        <v>2</v>
      </c>
      <c r="D79" s="95" t="n">
        <v>16.8196</v>
      </c>
      <c r="E79" s="95" t="n">
        <v>14.6181</v>
      </c>
      <c r="F79" s="95" t="n">
        <v>15.554</v>
      </c>
      <c r="G79" s="95" t="n">
        <v>24.3014</v>
      </c>
      <c r="H79" s="95" t="n">
        <v>19.7195</v>
      </c>
      <c r="I79" s="95" t="n">
        <v>20.5574</v>
      </c>
      <c r="J79" s="95" t="n">
        <v>15.8921</v>
      </c>
      <c r="K79" s="95" t="n">
        <v>14.2488</v>
      </c>
      <c r="L79" s="95" t="n">
        <v>17.7149</v>
      </c>
      <c r="M79" s="95" t="n">
        <v>13.9989</v>
      </c>
      <c r="N79" s="95" t="n">
        <v>17.4467</v>
      </c>
      <c r="O79" s="95" t="n">
        <v>19.047</v>
      </c>
      <c r="P79" s="95" t="n">
        <v>15.4246</v>
      </c>
      <c r="Q79" s="95" t="n">
        <v>22.531</v>
      </c>
      <c r="R79" s="95" t="n">
        <v>20.8612</v>
      </c>
      <c r="W79" s="95" t="n"/>
      <c r="X79" s="95" t="n"/>
      <c r="Y79" s="95" t="n">
        <v>2</v>
      </c>
      <c r="Z79" s="95" t="n">
        <v>16.8196</v>
      </c>
      <c r="AA79" s="95" t="n">
        <v>14.6181</v>
      </c>
      <c r="AB79" s="95" t="n">
        <v>15.554</v>
      </c>
      <c r="AC79" s="95" t="n">
        <v>24.3014</v>
      </c>
      <c r="AD79" s="95" t="n">
        <v>19.7195</v>
      </c>
      <c r="AE79" s="95" t="n">
        <v>20.5574</v>
      </c>
      <c r="AF79" s="95" t="n">
        <v>15.8921</v>
      </c>
      <c r="AG79" s="95" t="n">
        <v>14.2488</v>
      </c>
      <c r="AH79" s="95" t="n">
        <v>17.7149</v>
      </c>
      <c r="AI79" s="95" t="n">
        <v>13.9989</v>
      </c>
      <c r="AJ79" s="95" t="n">
        <v>17.4467</v>
      </c>
      <c r="AK79" s="95" t="n">
        <v>19.047</v>
      </c>
      <c r="AL79" s="13" t="n">
        <v>15.4246</v>
      </c>
      <c r="AM79" s="13" t="n">
        <v>22.531</v>
      </c>
      <c r="AN79" s="13" t="n">
        <v>20.8612</v>
      </c>
      <c r="AU79" s="13" t="n">
        <v>2</v>
      </c>
      <c r="AV79" s="13" t="n">
        <v>16.8196</v>
      </c>
      <c r="AW79" s="13" t="n">
        <v>14.6181</v>
      </c>
      <c r="AX79" s="13" t="n">
        <v>15.554</v>
      </c>
      <c r="AY79" s="13" t="n">
        <v>24.3014</v>
      </c>
      <c r="AZ79" s="13" t="n">
        <v>19.7195</v>
      </c>
      <c r="BA79" s="13" t="n">
        <v>20.5574</v>
      </c>
      <c r="BB79" s="13" t="n">
        <v>15.8921</v>
      </c>
      <c r="BC79" s="13" t="n">
        <v>14.2488</v>
      </c>
      <c r="BD79" s="13" t="n">
        <v>17.7149</v>
      </c>
      <c r="BE79" s="13" t="n">
        <v>13.9989</v>
      </c>
      <c r="BF79" s="13" t="n">
        <v>17.4467</v>
      </c>
      <c r="BG79" s="13" t="n">
        <v>19.047</v>
      </c>
      <c r="BH79" s="13" t="n">
        <v>15.4246</v>
      </c>
      <c r="BI79" s="13" t="n">
        <v>22.531</v>
      </c>
      <c r="BJ79" s="13" t="n">
        <v>20.8612</v>
      </c>
      <c r="BQ79" s="13" t="n">
        <v>2</v>
      </c>
      <c r="BR79" s="13" t="n">
        <v>16.8196</v>
      </c>
      <c r="BS79" s="13" t="n">
        <v>14.6181</v>
      </c>
      <c r="BT79" s="13" t="n">
        <v>15.554</v>
      </c>
      <c r="BU79" s="13" t="n">
        <v>24.3014</v>
      </c>
      <c r="BV79" s="13" t="n">
        <v>19.7195</v>
      </c>
      <c r="BW79" s="13" t="n">
        <v>20.5574</v>
      </c>
      <c r="BX79" s="13" t="n">
        <v>15.8921</v>
      </c>
      <c r="BY79" s="13" t="n">
        <v>14.2488</v>
      </c>
      <c r="BZ79" s="13" t="n">
        <v>17.7149</v>
      </c>
      <c r="CA79" s="13" t="n">
        <v>13.9989</v>
      </c>
      <c r="CB79" s="13" t="n">
        <v>17.4467</v>
      </c>
      <c r="CC79" s="13" t="n">
        <v>19.047</v>
      </c>
      <c r="CD79" s="13" t="n">
        <v>15.4246</v>
      </c>
      <c r="CE79" s="13" t="n">
        <v>22.531</v>
      </c>
      <c r="CF79" s="13" t="n">
        <v>20.8612</v>
      </c>
      <c r="CM79" s="13" t="n">
        <v>2</v>
      </c>
      <c r="CN79" s="13" t="n">
        <v>16.8196</v>
      </c>
      <c r="CO79" s="13" t="n">
        <v>14.6181</v>
      </c>
      <c r="CP79" s="13" t="n">
        <v>15.554</v>
      </c>
      <c r="CQ79" s="13" t="n">
        <v>24.3014</v>
      </c>
      <c r="CR79" s="13" t="n">
        <v>19.7195</v>
      </c>
      <c r="CS79" s="13" t="n">
        <v>20.5574</v>
      </c>
      <c r="CT79" s="13" t="n">
        <v>15.8921</v>
      </c>
      <c r="CU79" s="13" t="n">
        <v>14.2488</v>
      </c>
      <c r="CV79" s="13" t="n">
        <v>17.7149</v>
      </c>
      <c r="CW79" s="13" t="n">
        <v>13.9989</v>
      </c>
      <c r="CX79" s="13" t="n">
        <v>17.4467</v>
      </c>
      <c r="CY79" s="13" t="n">
        <v>19.047</v>
      </c>
      <c r="CZ79" s="13" t="n">
        <v>15.4246</v>
      </c>
      <c r="DA79" s="13" t="n">
        <v>22.531</v>
      </c>
      <c r="DB79" s="13" t="n">
        <v>20.8612</v>
      </c>
      <c r="DI79" s="13" t="n">
        <v>2</v>
      </c>
      <c r="DJ79" s="13" t="n">
        <v>16.8196</v>
      </c>
      <c r="DK79" s="13" t="n">
        <v>14.6181</v>
      </c>
      <c r="DL79" s="13" t="n">
        <v>15.554</v>
      </c>
      <c r="DM79" s="13" t="n">
        <v>24.3014</v>
      </c>
      <c r="DN79" s="13" t="n">
        <v>19.7195</v>
      </c>
      <c r="DO79" s="13" t="n">
        <v>20.5574</v>
      </c>
      <c r="DP79" s="13" t="n">
        <v>15.8921</v>
      </c>
      <c r="DQ79" s="13" t="n">
        <v>14.2488</v>
      </c>
      <c r="DR79" s="13" t="n">
        <v>17.7149</v>
      </c>
      <c r="DS79" s="13" t="n">
        <v>13.9989</v>
      </c>
      <c r="DT79" s="13" t="n">
        <v>17.4467</v>
      </c>
      <c r="DU79" s="13" t="n">
        <v>19.047</v>
      </c>
      <c r="DV79" s="13" t="n">
        <v>15.4246</v>
      </c>
      <c r="DW79" s="13" t="n">
        <v>22.531</v>
      </c>
      <c r="DX79" s="13" t="n">
        <v>20.8612</v>
      </c>
      <c r="EE79" s="13" t="n">
        <v>2</v>
      </c>
      <c r="EF79" s="13" t="n">
        <v>16.8196</v>
      </c>
      <c r="EG79" s="13" t="n">
        <v>14.6181</v>
      </c>
      <c r="EH79" s="13" t="n">
        <v>15.554</v>
      </c>
      <c r="EI79" s="13" t="n">
        <v>24.3014</v>
      </c>
      <c r="EJ79" s="13" t="n">
        <v>19.7195</v>
      </c>
      <c r="EK79" s="13" t="n">
        <v>20.5574</v>
      </c>
      <c r="EL79" s="13" t="n">
        <v>15.8921</v>
      </c>
      <c r="EM79" s="13" t="n">
        <v>14.2488</v>
      </c>
      <c r="EN79" s="13" t="n">
        <v>17.7149</v>
      </c>
      <c r="EO79" s="13" t="n">
        <v>13.9989</v>
      </c>
      <c r="EP79" s="13" t="n">
        <v>17.4467</v>
      </c>
      <c r="EQ79" s="13" t="n">
        <v>19.047</v>
      </c>
      <c r="ER79" s="13" t="n">
        <v>15.4246</v>
      </c>
      <c r="ES79" s="13" t="n">
        <v>22.531</v>
      </c>
      <c r="ET79" s="13" t="n">
        <v>20.8612</v>
      </c>
      <c r="FA79" s="13" t="n">
        <v>2</v>
      </c>
      <c r="FB79" s="13" t="n">
        <v>16.8196</v>
      </c>
      <c r="FC79" s="13" t="n">
        <v>14.6181</v>
      </c>
      <c r="FD79" s="13" t="n">
        <v>15.554</v>
      </c>
      <c r="FE79" s="13" t="n">
        <v>24.3014</v>
      </c>
      <c r="FF79" s="13" t="n">
        <v>19.7195</v>
      </c>
      <c r="FG79" s="13" t="n">
        <v>20.5574</v>
      </c>
      <c r="FH79" s="13" t="n">
        <v>15.8921</v>
      </c>
      <c r="FI79" s="13" t="n">
        <v>14.2488</v>
      </c>
      <c r="FJ79" s="13" t="n">
        <v>17.7149</v>
      </c>
      <c r="FK79" s="13" t="n">
        <v>13.9989</v>
      </c>
      <c r="FL79" s="13" t="n">
        <v>17.4467</v>
      </c>
      <c r="FM79" s="13" t="n">
        <v>19.047</v>
      </c>
      <c r="FN79" s="13" t="n">
        <v>15.4246</v>
      </c>
      <c r="FO79" s="13" t="n">
        <v>22.531</v>
      </c>
      <c r="FP79" s="13" t="n">
        <v>20.8612</v>
      </c>
      <c r="FW79" s="13" t="n">
        <v>2</v>
      </c>
      <c r="FX79" s="13" t="n">
        <v>16.8196</v>
      </c>
      <c r="FY79" s="13" t="n">
        <v>14.6181</v>
      </c>
      <c r="FZ79" s="13" t="n">
        <v>15.554</v>
      </c>
      <c r="GA79" s="13" t="n">
        <v>24.3014</v>
      </c>
      <c r="GB79" s="13" t="n">
        <v>19.7195</v>
      </c>
      <c r="GC79" s="13" t="n">
        <v>20.5574</v>
      </c>
      <c r="GD79" s="13" t="n">
        <v>15.8921</v>
      </c>
      <c r="GE79" s="13" t="n">
        <v>14.2488</v>
      </c>
      <c r="GF79" s="13" t="n">
        <v>17.7149</v>
      </c>
      <c r="GG79" s="13" t="n">
        <v>13.9989</v>
      </c>
      <c r="GH79" s="13" t="n">
        <v>17.4467</v>
      </c>
      <c r="GI79" s="13" t="n">
        <v>19.047</v>
      </c>
      <c r="GJ79" s="13" t="n">
        <v>15.4246</v>
      </c>
      <c r="GK79" s="13" t="n">
        <v>22.531</v>
      </c>
      <c r="GL79" s="13" t="n">
        <v>20.8612</v>
      </c>
      <c r="GS79" s="13" t="n">
        <v>2</v>
      </c>
      <c r="GT79" s="13" t="n">
        <v>16.8196</v>
      </c>
      <c r="GU79" s="13" t="n">
        <v>14.6181</v>
      </c>
      <c r="GV79" s="13" t="n">
        <v>15.554</v>
      </c>
      <c r="GW79" s="13" t="n">
        <v>24.3014</v>
      </c>
      <c r="GX79" s="13" t="n">
        <v>19.7195</v>
      </c>
      <c r="GY79" s="13" t="n">
        <v>20.5574</v>
      </c>
      <c r="GZ79" s="13" t="n">
        <v>15.8921</v>
      </c>
      <c r="HA79" s="13" t="n">
        <v>14.2488</v>
      </c>
      <c r="HB79" s="13" t="n">
        <v>17.7149</v>
      </c>
      <c r="HC79" s="13" t="n">
        <v>13.9989</v>
      </c>
      <c r="HD79" s="13" t="n">
        <v>17.4467</v>
      </c>
      <c r="HE79" s="13" t="n">
        <v>19.047</v>
      </c>
      <c r="HF79" s="13" t="n">
        <v>15.4246</v>
      </c>
      <c r="HG79" s="13" t="n">
        <v>22.531</v>
      </c>
      <c r="HH79" s="13" t="n">
        <v>20.8612</v>
      </c>
    </row>
    <row r="80">
      <c r="C80" s="13" t="n">
        <v>3</v>
      </c>
      <c r="D80" s="95" t="n">
        <v>21.6113</v>
      </c>
      <c r="E80" s="95" t="n">
        <v>16.2003</v>
      </c>
      <c r="F80" s="95" t="n">
        <v>17.0023</v>
      </c>
      <c r="G80" s="95" t="n">
        <v>24.1484</v>
      </c>
      <c r="H80" s="95" t="n">
        <v>16.7053</v>
      </c>
      <c r="I80" s="95" t="n">
        <v>21.6071</v>
      </c>
      <c r="J80" s="95" t="n">
        <v>16.456</v>
      </c>
      <c r="K80" s="95" t="n">
        <v>19.5486</v>
      </c>
      <c r="L80" s="95" t="n">
        <v>17.5174</v>
      </c>
      <c r="M80" s="95" t="n">
        <v>14.9556</v>
      </c>
      <c r="N80" s="95" t="n">
        <v>16.22</v>
      </c>
      <c r="O80" s="95" t="n">
        <v>16.5828</v>
      </c>
      <c r="P80" s="95" t="n">
        <v>20.17</v>
      </c>
      <c r="Q80" s="95" t="n">
        <v>19.1822</v>
      </c>
      <c r="R80" s="95" t="n">
        <v>19.0349</v>
      </c>
      <c r="W80" s="95" t="n"/>
      <c r="X80" s="95" t="n"/>
      <c r="Y80" s="95" t="n">
        <v>3</v>
      </c>
      <c r="Z80" s="95" t="n">
        <v>21.6113</v>
      </c>
      <c r="AA80" s="95" t="n">
        <v>16.2003</v>
      </c>
      <c r="AB80" s="95" t="n">
        <v>17.0023</v>
      </c>
      <c r="AC80" s="95" t="n">
        <v>24.1484</v>
      </c>
      <c r="AD80" s="95" t="n">
        <v>16.7053</v>
      </c>
      <c r="AE80" s="95" t="n">
        <v>21.6071</v>
      </c>
      <c r="AF80" s="95" t="n">
        <v>16.456</v>
      </c>
      <c r="AG80" s="95" t="n">
        <v>19.5486</v>
      </c>
      <c r="AH80" s="95" t="n">
        <v>17.5174</v>
      </c>
      <c r="AI80" s="95" t="n">
        <v>14.9556</v>
      </c>
      <c r="AJ80" s="95" t="n">
        <v>16.22</v>
      </c>
      <c r="AK80" s="95" t="n">
        <v>16.5828</v>
      </c>
      <c r="AL80" s="13" t="n">
        <v>20.17</v>
      </c>
      <c r="AM80" s="13" t="n">
        <v>19.1822</v>
      </c>
      <c r="AN80" s="13" t="n">
        <v>19.0349</v>
      </c>
      <c r="AU80" s="13" t="n">
        <v>3</v>
      </c>
      <c r="AV80" s="13" t="n">
        <v>21.6113</v>
      </c>
      <c r="AW80" s="13" t="n">
        <v>16.2003</v>
      </c>
      <c r="AX80" s="13" t="n">
        <v>17.0023</v>
      </c>
      <c r="AY80" s="13" t="n">
        <v>24.1484</v>
      </c>
      <c r="AZ80" s="13" t="n">
        <v>16.7053</v>
      </c>
      <c r="BA80" s="13" t="n">
        <v>21.6071</v>
      </c>
      <c r="BB80" s="13" t="n">
        <v>16.456</v>
      </c>
      <c r="BC80" s="13" t="n">
        <v>19.5486</v>
      </c>
      <c r="BD80" s="13" t="n">
        <v>17.5174</v>
      </c>
      <c r="BE80" s="13" t="n">
        <v>14.9556</v>
      </c>
      <c r="BF80" s="13" t="n">
        <v>16.22</v>
      </c>
      <c r="BG80" s="13" t="n">
        <v>16.5828</v>
      </c>
      <c r="BH80" s="13" t="n">
        <v>20.17</v>
      </c>
      <c r="BI80" s="13" t="n">
        <v>19.1822</v>
      </c>
      <c r="BJ80" s="13" t="n">
        <v>19.0349</v>
      </c>
      <c r="BQ80" s="13" t="n">
        <v>3</v>
      </c>
      <c r="BR80" s="13" t="n">
        <v>21.6113</v>
      </c>
      <c r="BS80" s="13" t="n">
        <v>16.2003</v>
      </c>
      <c r="BT80" s="13" t="n">
        <v>17.0023</v>
      </c>
      <c r="BU80" s="13" t="n">
        <v>24.1484</v>
      </c>
      <c r="BV80" s="13" t="n">
        <v>16.7053</v>
      </c>
      <c r="BW80" s="13" t="n">
        <v>21.6071</v>
      </c>
      <c r="BX80" s="13" t="n">
        <v>16.456</v>
      </c>
      <c r="BY80" s="13" t="n">
        <v>19.5486</v>
      </c>
      <c r="BZ80" s="13" t="n">
        <v>17.5174</v>
      </c>
      <c r="CA80" s="13" t="n">
        <v>14.9556</v>
      </c>
      <c r="CB80" s="13" t="n">
        <v>16.22</v>
      </c>
      <c r="CC80" s="13" t="n">
        <v>16.5828</v>
      </c>
      <c r="CD80" s="13" t="n">
        <v>20.17</v>
      </c>
      <c r="CE80" s="13" t="n">
        <v>19.1822</v>
      </c>
      <c r="CF80" s="13" t="n">
        <v>19.0349</v>
      </c>
      <c r="CM80" s="13" t="n">
        <v>3</v>
      </c>
      <c r="CN80" s="13" t="n">
        <v>21.6113</v>
      </c>
      <c r="CO80" s="13" t="n">
        <v>16.2003</v>
      </c>
      <c r="CP80" s="13" t="n">
        <v>17.0023</v>
      </c>
      <c r="CQ80" s="13" t="n">
        <v>24.1484</v>
      </c>
      <c r="CR80" s="13" t="n">
        <v>16.7053</v>
      </c>
      <c r="CS80" s="13" t="n">
        <v>21.6071</v>
      </c>
      <c r="CT80" s="13" t="n">
        <v>16.456</v>
      </c>
      <c r="CU80" s="13" t="n">
        <v>19.5486</v>
      </c>
      <c r="CV80" s="13" t="n">
        <v>17.5174</v>
      </c>
      <c r="CW80" s="13" t="n">
        <v>14.9556</v>
      </c>
      <c r="CX80" s="13" t="n">
        <v>16.22</v>
      </c>
      <c r="CY80" s="13" t="n">
        <v>16.5828</v>
      </c>
      <c r="CZ80" s="13" t="n">
        <v>20.17</v>
      </c>
      <c r="DA80" s="13" t="n">
        <v>19.1822</v>
      </c>
      <c r="DB80" s="13" t="n">
        <v>19.0349</v>
      </c>
      <c r="DI80" s="13" t="n">
        <v>3</v>
      </c>
      <c r="DJ80" s="13" t="n">
        <v>21.6113</v>
      </c>
      <c r="DK80" s="13" t="n">
        <v>16.2003</v>
      </c>
      <c r="DL80" s="13" t="n">
        <v>17.0023</v>
      </c>
      <c r="DM80" s="13" t="n">
        <v>24.1484</v>
      </c>
      <c r="DN80" s="13" t="n">
        <v>16.7053</v>
      </c>
      <c r="DO80" s="13" t="n">
        <v>21.6071</v>
      </c>
      <c r="DP80" s="13" t="n">
        <v>16.456</v>
      </c>
      <c r="DQ80" s="13" t="n">
        <v>19.5486</v>
      </c>
      <c r="DR80" s="13" t="n">
        <v>17.5174</v>
      </c>
      <c r="DS80" s="13" t="n">
        <v>14.9556</v>
      </c>
      <c r="DT80" s="13" t="n">
        <v>16.22</v>
      </c>
      <c r="DU80" s="13" t="n">
        <v>16.5828</v>
      </c>
      <c r="DV80" s="13" t="n">
        <v>20.17</v>
      </c>
      <c r="DW80" s="13" t="n">
        <v>19.1822</v>
      </c>
      <c r="DX80" s="13" t="n">
        <v>19.0349</v>
      </c>
      <c r="EE80" s="13" t="n">
        <v>3</v>
      </c>
      <c r="EF80" s="13" t="n">
        <v>21.6113</v>
      </c>
      <c r="EG80" s="13" t="n">
        <v>16.2003</v>
      </c>
      <c r="EH80" s="13" t="n">
        <v>17.0023</v>
      </c>
      <c r="EI80" s="13" t="n">
        <v>24.1484</v>
      </c>
      <c r="EJ80" s="13" t="n">
        <v>16.7053</v>
      </c>
      <c r="EK80" s="13" t="n">
        <v>21.6071</v>
      </c>
      <c r="EL80" s="13" t="n">
        <v>16.456</v>
      </c>
      <c r="EM80" s="13" t="n">
        <v>19.5486</v>
      </c>
      <c r="EN80" s="13" t="n">
        <v>17.5174</v>
      </c>
      <c r="EO80" s="13" t="n">
        <v>14.9556</v>
      </c>
      <c r="EP80" s="13" t="n">
        <v>16.22</v>
      </c>
      <c r="EQ80" s="13" t="n">
        <v>16.5828</v>
      </c>
      <c r="ER80" s="13" t="n">
        <v>20.17</v>
      </c>
      <c r="ES80" s="13" t="n">
        <v>19.1822</v>
      </c>
      <c r="ET80" s="13" t="n">
        <v>19.0349</v>
      </c>
      <c r="FA80" s="13" t="n">
        <v>3</v>
      </c>
      <c r="FB80" s="13" t="n">
        <v>21.6113</v>
      </c>
      <c r="FC80" s="13" t="n">
        <v>16.2003</v>
      </c>
      <c r="FD80" s="13" t="n">
        <v>17.0023</v>
      </c>
      <c r="FE80" s="13" t="n">
        <v>24.1484</v>
      </c>
      <c r="FF80" s="13" t="n">
        <v>16.7053</v>
      </c>
      <c r="FG80" s="13" t="n">
        <v>21.6071</v>
      </c>
      <c r="FH80" s="13" t="n">
        <v>16.456</v>
      </c>
      <c r="FI80" s="13" t="n">
        <v>19.5486</v>
      </c>
      <c r="FJ80" s="13" t="n">
        <v>17.5174</v>
      </c>
      <c r="FK80" s="13" t="n">
        <v>14.9556</v>
      </c>
      <c r="FL80" s="13" t="n">
        <v>16.22</v>
      </c>
      <c r="FM80" s="13" t="n">
        <v>16.5828</v>
      </c>
      <c r="FN80" s="13" t="n">
        <v>20.17</v>
      </c>
      <c r="FO80" s="13" t="n">
        <v>19.1822</v>
      </c>
      <c r="FP80" s="13" t="n">
        <v>19.0349</v>
      </c>
      <c r="FW80" s="13" t="n">
        <v>3</v>
      </c>
      <c r="FX80" s="13" t="n">
        <v>21.6113</v>
      </c>
      <c r="FY80" s="13" t="n">
        <v>16.2003</v>
      </c>
      <c r="FZ80" s="13" t="n">
        <v>17.0023</v>
      </c>
      <c r="GA80" s="13" t="n">
        <v>24.1484</v>
      </c>
      <c r="GB80" s="13" t="n">
        <v>16.7053</v>
      </c>
      <c r="GC80" s="13" t="n">
        <v>21.6071</v>
      </c>
      <c r="GD80" s="13" t="n">
        <v>16.456</v>
      </c>
      <c r="GE80" s="13" t="n">
        <v>19.5486</v>
      </c>
      <c r="GF80" s="13" t="n">
        <v>17.5174</v>
      </c>
      <c r="GG80" s="13" t="n">
        <v>14.9556</v>
      </c>
      <c r="GH80" s="13" t="n">
        <v>16.22</v>
      </c>
      <c r="GI80" s="13" t="n">
        <v>16.5828</v>
      </c>
      <c r="GJ80" s="13" t="n">
        <v>20.17</v>
      </c>
      <c r="GK80" s="13" t="n">
        <v>19.1822</v>
      </c>
      <c r="GL80" s="13" t="n">
        <v>19.0349</v>
      </c>
      <c r="GS80" s="13" t="n">
        <v>3</v>
      </c>
      <c r="GT80" s="13" t="n">
        <v>21.6113</v>
      </c>
      <c r="GU80" s="13" t="n">
        <v>16.2003</v>
      </c>
      <c r="GV80" s="13" t="n">
        <v>17.0023</v>
      </c>
      <c r="GW80" s="13" t="n">
        <v>24.1484</v>
      </c>
      <c r="GX80" s="13" t="n">
        <v>16.7053</v>
      </c>
      <c r="GY80" s="13" t="n">
        <v>21.6071</v>
      </c>
      <c r="GZ80" s="13" t="n">
        <v>16.456</v>
      </c>
      <c r="HA80" s="13" t="n">
        <v>19.5486</v>
      </c>
      <c r="HB80" s="13" t="n">
        <v>17.5174</v>
      </c>
      <c r="HC80" s="13" t="n">
        <v>14.9556</v>
      </c>
      <c r="HD80" s="13" t="n">
        <v>16.22</v>
      </c>
      <c r="HE80" s="13" t="n">
        <v>16.5828</v>
      </c>
      <c r="HF80" s="13" t="n">
        <v>20.17</v>
      </c>
      <c r="HG80" s="13" t="n">
        <v>19.1822</v>
      </c>
      <c r="HH80" s="13" t="n">
        <v>19.0349</v>
      </c>
    </row>
    <row r="82">
      <c r="C82" s="13" t="inlineStr">
        <is>
          <t>LB</t>
        </is>
      </c>
      <c r="D82" s="13" t="n">
        <v>1</v>
      </c>
      <c r="E82" s="13" t="n">
        <v>2</v>
      </c>
      <c r="F82" s="13" t="n">
        <v>3</v>
      </c>
      <c r="G82" s="13" t="n">
        <v>4</v>
      </c>
      <c r="H82" s="13" t="n">
        <v>5</v>
      </c>
      <c r="I82" s="13" t="n">
        <v>6</v>
      </c>
      <c r="J82" s="13" t="n">
        <v>7</v>
      </c>
      <c r="K82" s="13" t="n">
        <v>8</v>
      </c>
      <c r="L82" s="13" t="n">
        <v>9</v>
      </c>
      <c r="M82" s="13" t="n">
        <v>10</v>
      </c>
      <c r="N82" s="13" t="n">
        <v>11</v>
      </c>
      <c r="O82" s="13" t="n">
        <v>12</v>
      </c>
      <c r="P82" s="13" t="n">
        <v>13</v>
      </c>
      <c r="Q82" s="13" t="n">
        <v>14</v>
      </c>
      <c r="R82" s="13" t="n">
        <v>15</v>
      </c>
      <c r="Y82" s="13" t="inlineStr">
        <is>
          <t>LB</t>
        </is>
      </c>
      <c r="Z82" s="13" t="n">
        <v>1</v>
      </c>
      <c r="AA82" s="13" t="n">
        <v>2</v>
      </c>
      <c r="AB82" s="13" t="n">
        <v>3</v>
      </c>
      <c r="AC82" s="13" t="n">
        <v>4</v>
      </c>
      <c r="AD82" s="13" t="n">
        <v>5</v>
      </c>
      <c r="AE82" s="13" t="n">
        <v>6</v>
      </c>
      <c r="AF82" s="13" t="n">
        <v>7</v>
      </c>
      <c r="AG82" s="13" t="n">
        <v>8</v>
      </c>
      <c r="AH82" s="13" t="n">
        <v>9</v>
      </c>
      <c r="AI82" s="13" t="n">
        <v>10</v>
      </c>
      <c r="AJ82" s="13" t="n">
        <v>11</v>
      </c>
      <c r="AK82" s="13" t="n">
        <v>12</v>
      </c>
      <c r="AL82" s="13" t="n">
        <v>13</v>
      </c>
      <c r="AM82" s="13" t="n">
        <v>14</v>
      </c>
      <c r="AN82" s="13" t="n">
        <v>15</v>
      </c>
      <c r="AU82" s="13" t="inlineStr">
        <is>
          <t>LB</t>
        </is>
      </c>
      <c r="AV82" s="13" t="n">
        <v>1</v>
      </c>
      <c r="AW82" s="13" t="n">
        <v>2</v>
      </c>
      <c r="AX82" s="13" t="n">
        <v>3</v>
      </c>
      <c r="AY82" s="13" t="n">
        <v>4</v>
      </c>
      <c r="AZ82" s="13" t="n">
        <v>5</v>
      </c>
      <c r="BA82" s="13" t="n">
        <v>6</v>
      </c>
      <c r="BB82" s="13" t="n">
        <v>7</v>
      </c>
      <c r="BC82" s="13" t="n">
        <v>8</v>
      </c>
      <c r="BD82" s="13" t="n">
        <v>9</v>
      </c>
      <c r="BE82" s="13" t="n">
        <v>10</v>
      </c>
      <c r="BF82" s="13" t="n">
        <v>11</v>
      </c>
      <c r="BG82" s="13" t="n">
        <v>12</v>
      </c>
      <c r="BH82" s="13" t="n">
        <v>13</v>
      </c>
      <c r="BI82" s="13" t="n">
        <v>14</v>
      </c>
      <c r="BJ82" s="13" t="n">
        <v>15</v>
      </c>
      <c r="BQ82" s="13" t="inlineStr">
        <is>
          <t>LB</t>
        </is>
      </c>
      <c r="BR82" s="13" t="n">
        <v>1</v>
      </c>
      <c r="BS82" s="13" t="n">
        <v>2</v>
      </c>
      <c r="BT82" s="13" t="n">
        <v>3</v>
      </c>
      <c r="BU82" s="13" t="n">
        <v>4</v>
      </c>
      <c r="BV82" s="13" t="n">
        <v>5</v>
      </c>
      <c r="BW82" s="13" t="n">
        <v>6</v>
      </c>
      <c r="BX82" s="13" t="n">
        <v>7</v>
      </c>
      <c r="BY82" s="13" t="n">
        <v>8</v>
      </c>
      <c r="BZ82" s="13" t="n">
        <v>9</v>
      </c>
      <c r="CA82" s="13" t="n">
        <v>10</v>
      </c>
      <c r="CB82" s="13" t="n">
        <v>11</v>
      </c>
      <c r="CC82" s="13" t="n">
        <v>12</v>
      </c>
      <c r="CD82" s="13" t="n">
        <v>13</v>
      </c>
      <c r="CE82" s="13" t="n">
        <v>14</v>
      </c>
      <c r="CF82" s="13" t="n">
        <v>15</v>
      </c>
      <c r="CM82" s="13" t="inlineStr">
        <is>
          <t>LB</t>
        </is>
      </c>
      <c r="CN82" s="13" t="n">
        <v>1</v>
      </c>
      <c r="CO82" s="13" t="n">
        <v>2</v>
      </c>
      <c r="CP82" s="13" t="n">
        <v>3</v>
      </c>
      <c r="CQ82" s="13" t="n">
        <v>4</v>
      </c>
      <c r="CR82" s="13" t="n">
        <v>5</v>
      </c>
      <c r="CS82" s="13" t="n">
        <v>6</v>
      </c>
      <c r="CT82" s="13" t="n">
        <v>7</v>
      </c>
      <c r="CU82" s="13" t="n">
        <v>8</v>
      </c>
      <c r="CV82" s="13" t="n">
        <v>9</v>
      </c>
      <c r="CW82" s="13" t="n">
        <v>10</v>
      </c>
      <c r="CX82" s="13" t="n">
        <v>11</v>
      </c>
      <c r="CY82" s="13" t="n">
        <v>12</v>
      </c>
      <c r="CZ82" s="13" t="n">
        <v>13</v>
      </c>
      <c r="DA82" s="13" t="n">
        <v>14</v>
      </c>
      <c r="DB82" s="13" t="n">
        <v>15</v>
      </c>
      <c r="DI82" s="13" t="inlineStr">
        <is>
          <t>LB</t>
        </is>
      </c>
      <c r="DJ82" s="13" t="n">
        <v>1</v>
      </c>
      <c r="DK82" s="13" t="n">
        <v>2</v>
      </c>
      <c r="DL82" s="13" t="n">
        <v>3</v>
      </c>
      <c r="DM82" s="13" t="n">
        <v>4</v>
      </c>
      <c r="DN82" s="13" t="n">
        <v>5</v>
      </c>
      <c r="DO82" s="13" t="n">
        <v>6</v>
      </c>
      <c r="DP82" s="13" t="n">
        <v>7</v>
      </c>
      <c r="DQ82" s="13" t="n">
        <v>8</v>
      </c>
      <c r="DR82" s="13" t="n">
        <v>9</v>
      </c>
      <c r="DS82" s="13" t="n">
        <v>10</v>
      </c>
      <c r="DT82" s="13" t="n">
        <v>11</v>
      </c>
      <c r="DU82" s="13" t="n">
        <v>12</v>
      </c>
      <c r="DV82" s="13" t="n">
        <v>13</v>
      </c>
      <c r="DW82" s="13" t="n">
        <v>14</v>
      </c>
      <c r="DX82" s="13" t="n">
        <v>15</v>
      </c>
      <c r="EE82" s="13" t="inlineStr">
        <is>
          <t>LB</t>
        </is>
      </c>
      <c r="EF82" s="13" t="n">
        <v>1</v>
      </c>
      <c r="EG82" s="13" t="n">
        <v>2</v>
      </c>
      <c r="EH82" s="13" t="n">
        <v>3</v>
      </c>
      <c r="EI82" s="13" t="n">
        <v>4</v>
      </c>
      <c r="EJ82" s="13" t="n">
        <v>5</v>
      </c>
      <c r="EK82" s="13" t="n">
        <v>6</v>
      </c>
      <c r="EL82" s="13" t="n">
        <v>7</v>
      </c>
      <c r="EM82" s="13" t="n">
        <v>8</v>
      </c>
      <c r="EN82" s="13" t="n">
        <v>9</v>
      </c>
      <c r="EO82" s="13" t="n">
        <v>10</v>
      </c>
      <c r="EP82" s="13" t="n">
        <v>11</v>
      </c>
      <c r="EQ82" s="13" t="n">
        <v>12</v>
      </c>
      <c r="ER82" s="13" t="n">
        <v>13</v>
      </c>
      <c r="ES82" s="13" t="n">
        <v>14</v>
      </c>
      <c r="ET82" s="13" t="n">
        <v>15</v>
      </c>
      <c r="FA82" s="13" t="inlineStr">
        <is>
          <t>LB</t>
        </is>
      </c>
      <c r="FB82" s="13" t="n">
        <v>1</v>
      </c>
      <c r="FC82" s="13" t="n">
        <v>2</v>
      </c>
      <c r="FD82" s="13" t="n">
        <v>3</v>
      </c>
      <c r="FE82" s="13" t="n">
        <v>4</v>
      </c>
      <c r="FF82" s="13" t="n">
        <v>5</v>
      </c>
      <c r="FG82" s="13" t="n">
        <v>6</v>
      </c>
      <c r="FH82" s="13" t="n">
        <v>7</v>
      </c>
      <c r="FI82" s="13" t="n">
        <v>8</v>
      </c>
      <c r="FJ82" s="13" t="n">
        <v>9</v>
      </c>
      <c r="FK82" s="13" t="n">
        <v>10</v>
      </c>
      <c r="FL82" s="13" t="n">
        <v>11</v>
      </c>
      <c r="FM82" s="13" t="n">
        <v>12</v>
      </c>
      <c r="FN82" s="13" t="n">
        <v>13</v>
      </c>
      <c r="FO82" s="13" t="n">
        <v>14</v>
      </c>
      <c r="FP82" s="13" t="n">
        <v>15</v>
      </c>
      <c r="FW82" s="13" t="inlineStr">
        <is>
          <t>LB</t>
        </is>
      </c>
      <c r="FX82" s="13" t="n">
        <v>1</v>
      </c>
      <c r="FY82" s="13" t="n">
        <v>2</v>
      </c>
      <c r="FZ82" s="13" t="n">
        <v>3</v>
      </c>
      <c r="GA82" s="13" t="n">
        <v>4</v>
      </c>
      <c r="GB82" s="13" t="n">
        <v>5</v>
      </c>
      <c r="GC82" s="13" t="n">
        <v>6</v>
      </c>
      <c r="GD82" s="13" t="n">
        <v>7</v>
      </c>
      <c r="GE82" s="13" t="n">
        <v>8</v>
      </c>
      <c r="GF82" s="13" t="n">
        <v>9</v>
      </c>
      <c r="GG82" s="13" t="n">
        <v>10</v>
      </c>
      <c r="GH82" s="13" t="n">
        <v>11</v>
      </c>
      <c r="GI82" s="13" t="n">
        <v>12</v>
      </c>
      <c r="GJ82" s="13" t="n">
        <v>13</v>
      </c>
      <c r="GK82" s="13" t="n">
        <v>14</v>
      </c>
      <c r="GL82" s="13" t="n">
        <v>15</v>
      </c>
      <c r="GS82" s="13" t="inlineStr">
        <is>
          <t>LB</t>
        </is>
      </c>
      <c r="GT82" s="13" t="n">
        <v>1</v>
      </c>
      <c r="GU82" s="13" t="n">
        <v>2</v>
      </c>
      <c r="GV82" s="13" t="n">
        <v>3</v>
      </c>
      <c r="GW82" s="13" t="n">
        <v>4</v>
      </c>
      <c r="GX82" s="13" t="n">
        <v>5</v>
      </c>
      <c r="GY82" s="13" t="n">
        <v>6</v>
      </c>
      <c r="GZ82" s="13" t="n">
        <v>7</v>
      </c>
      <c r="HA82" s="13" t="n">
        <v>8</v>
      </c>
      <c r="HB82" s="13" t="n">
        <v>9</v>
      </c>
      <c r="HC82" s="13" t="n">
        <v>10</v>
      </c>
      <c r="HD82" s="13" t="n">
        <v>11</v>
      </c>
      <c r="HE82" s="13" t="n">
        <v>12</v>
      </c>
      <c r="HF82" s="13" t="n">
        <v>13</v>
      </c>
      <c r="HG82" s="13" t="n">
        <v>14</v>
      </c>
      <c r="HH82" s="13" t="n">
        <v>15</v>
      </c>
    </row>
    <row r="83">
      <c r="C83" s="13" t="n">
        <v>1</v>
      </c>
      <c r="D83" s="95" t="n"/>
      <c r="E83" s="95" t="n"/>
      <c r="F83" s="95" t="n"/>
      <c r="G83" s="95" t="n"/>
      <c r="H83" s="95" t="n"/>
      <c r="I83" s="95" t="n"/>
      <c r="J83" s="95" t="n"/>
      <c r="K83" s="95" t="n"/>
      <c r="L83" s="95" t="n"/>
      <c r="M83" s="95" t="n"/>
      <c r="N83" s="95" t="n"/>
      <c r="O83" s="95" t="n"/>
      <c r="P83" s="95" t="n"/>
      <c r="Q83" s="95" t="n"/>
      <c r="R83" s="95" t="n"/>
      <c r="V83" s="14" t="n"/>
      <c r="W83" s="95" t="n"/>
      <c r="X83" s="95" t="n"/>
      <c r="Y83" s="95" t="n">
        <v>1</v>
      </c>
      <c r="Z83" s="95" t="n">
        <v>4041.104551</v>
      </c>
      <c r="AA83" s="95" t="n">
        <v>8654.291536999999</v>
      </c>
      <c r="AB83" s="95" t="n">
        <v>8185.436435</v>
      </c>
      <c r="AC83" s="95" t="n">
        <v>8351.731836000001</v>
      </c>
      <c r="AD83" s="95" t="n">
        <v>15818.082883</v>
      </c>
      <c r="AE83" s="95" t="n">
        <v>6131.869448</v>
      </c>
      <c r="AF83" s="95" t="n">
        <v>5251.991274</v>
      </c>
      <c r="AG83" s="95" t="n">
        <v>13708.696947</v>
      </c>
      <c r="AH83" s="95" t="n">
        <v>9372.145681</v>
      </c>
      <c r="AI83" s="95" t="n">
        <v>8041.96219</v>
      </c>
      <c r="AJ83" s="95" t="n">
        <v>14327.273368</v>
      </c>
      <c r="AK83" s="95" t="n">
        <v>4374.091628</v>
      </c>
      <c r="AL83" s="13" t="n">
        <v>6918.244178</v>
      </c>
      <c r="AM83" s="13" t="n">
        <v>5897.418885</v>
      </c>
      <c r="AN83" s="13" t="n">
        <v>21002.206132</v>
      </c>
      <c r="AU83" s="13" t="n">
        <v>1</v>
      </c>
      <c r="AV83" s="13" t="n">
        <v>4041.104551</v>
      </c>
      <c r="AW83" s="13" t="n">
        <v>8654.291536999999</v>
      </c>
      <c r="AX83" s="13" t="n">
        <v>8185.436435</v>
      </c>
      <c r="AY83" s="13" t="n">
        <v>8351.731836000001</v>
      </c>
      <c r="AZ83" s="13" t="n">
        <v>15818.082883</v>
      </c>
      <c r="BA83" s="13" t="n">
        <v>6131.869448</v>
      </c>
      <c r="BB83" s="13" t="n">
        <v>5251.991274</v>
      </c>
      <c r="BC83" s="13" t="n">
        <v>13708.696947</v>
      </c>
      <c r="BD83" s="13" t="n">
        <v>9372.145681</v>
      </c>
      <c r="BE83" s="13" t="n">
        <v>8041.96219</v>
      </c>
      <c r="BF83" s="13" t="n">
        <v>14327.273368</v>
      </c>
      <c r="BG83" s="13" t="n">
        <v>4374.091628</v>
      </c>
      <c r="BH83" s="13" t="n">
        <v>6918.244178</v>
      </c>
      <c r="BI83" s="13" t="n">
        <v>5897.418885</v>
      </c>
      <c r="BJ83" s="13" t="n">
        <v>21002.206132</v>
      </c>
      <c r="BQ83" s="13" t="n">
        <v>1</v>
      </c>
      <c r="BR83" s="13" t="n">
        <v>4041.104551</v>
      </c>
      <c r="BS83" s="13" t="n">
        <v>8654.291536999999</v>
      </c>
      <c r="BT83" s="13" t="n">
        <v>8185.436435</v>
      </c>
      <c r="BU83" s="13" t="n">
        <v>8351.731836000001</v>
      </c>
      <c r="BV83" s="13" t="n">
        <v>15818.082883</v>
      </c>
      <c r="BW83" s="13" t="n">
        <v>6131.869448</v>
      </c>
      <c r="BX83" s="13" t="n">
        <v>5251.991274</v>
      </c>
      <c r="BY83" s="13" t="n">
        <v>13708.696947</v>
      </c>
      <c r="BZ83" s="13" t="n">
        <v>9372.145681</v>
      </c>
      <c r="CA83" s="13" t="n">
        <v>8041.96219</v>
      </c>
      <c r="CB83" s="13" t="n">
        <v>14327.273368</v>
      </c>
      <c r="CC83" s="13" t="n">
        <v>4374.091628</v>
      </c>
      <c r="CD83" s="13" t="n">
        <v>6918.244178</v>
      </c>
      <c r="CE83" s="13" t="n">
        <v>5897.418885</v>
      </c>
      <c r="CF83" s="13" t="n">
        <v>21002.206132</v>
      </c>
      <c r="CM83" s="13" t="n">
        <v>1</v>
      </c>
      <c r="CN83" s="13" t="n">
        <v>4041.104551</v>
      </c>
      <c r="CO83" s="13" t="n">
        <v>8654.291536999999</v>
      </c>
      <c r="CP83" s="13" t="n">
        <v>8185.436435</v>
      </c>
      <c r="CQ83" s="13" t="n">
        <v>8351.731836000001</v>
      </c>
      <c r="CR83" s="13" t="n">
        <v>15818.082883</v>
      </c>
      <c r="CS83" s="13" t="n">
        <v>6131.869448</v>
      </c>
      <c r="CT83" s="13" t="n">
        <v>5251.991274</v>
      </c>
      <c r="CU83" s="13" t="n">
        <v>13708.696947</v>
      </c>
      <c r="CV83" s="13" t="n">
        <v>9372.145681</v>
      </c>
      <c r="CW83" s="13" t="n">
        <v>8041.96219</v>
      </c>
      <c r="CX83" s="13" t="n">
        <v>14327.273368</v>
      </c>
      <c r="CY83" s="13" t="n">
        <v>4374.091628</v>
      </c>
      <c r="CZ83" s="13" t="n">
        <v>6918.244178</v>
      </c>
      <c r="DA83" s="13" t="n">
        <v>5897.418885</v>
      </c>
      <c r="DB83" s="13" t="n">
        <v>21002.206132</v>
      </c>
      <c r="DI83" s="13" t="n">
        <v>1</v>
      </c>
      <c r="DJ83" s="13" t="n">
        <v>4041.104551</v>
      </c>
      <c r="DK83" s="13" t="n">
        <v>8654.291536999999</v>
      </c>
      <c r="DL83" s="13" t="n">
        <v>8185.436435</v>
      </c>
      <c r="DM83" s="13" t="n">
        <v>8351.731836000001</v>
      </c>
      <c r="DN83" s="13" t="n">
        <v>15818.082883</v>
      </c>
      <c r="DO83" s="13" t="n">
        <v>6131.869448</v>
      </c>
      <c r="DP83" s="13" t="n">
        <v>5251.991274</v>
      </c>
      <c r="DQ83" s="13" t="n">
        <v>13708.696947</v>
      </c>
      <c r="DR83" s="13" t="n">
        <v>9372.145681</v>
      </c>
      <c r="DS83" s="13" t="n">
        <v>8041.96219</v>
      </c>
      <c r="DT83" s="13" t="n">
        <v>14327.273368</v>
      </c>
      <c r="DU83" s="13" t="n">
        <v>4374.091628</v>
      </c>
      <c r="DV83" s="13" t="n">
        <v>6918.244178</v>
      </c>
      <c r="DW83" s="13" t="n">
        <v>5897.418885</v>
      </c>
      <c r="DX83" s="13" t="n">
        <v>21002.206132</v>
      </c>
      <c r="EE83" s="13" t="n">
        <v>1</v>
      </c>
      <c r="EF83" s="13" t="n">
        <v>4041.104551</v>
      </c>
      <c r="EG83" s="13" t="n">
        <v>8654.291536999999</v>
      </c>
      <c r="EH83" s="13" t="n">
        <v>8185.436435</v>
      </c>
      <c r="EI83" s="13" t="n">
        <v>8351.731836000001</v>
      </c>
      <c r="EJ83" s="13" t="n">
        <v>15818.082883</v>
      </c>
      <c r="EK83" s="13" t="n">
        <v>6131.869448</v>
      </c>
      <c r="EL83" s="13" t="n">
        <v>5251.991274</v>
      </c>
      <c r="EM83" s="13" t="n">
        <v>13708.696947</v>
      </c>
      <c r="EN83" s="13" t="n">
        <v>9372.145681</v>
      </c>
      <c r="EO83" s="13" t="n">
        <v>8041.96219</v>
      </c>
      <c r="EP83" s="13" t="n">
        <v>14327.273368</v>
      </c>
      <c r="EQ83" s="13" t="n">
        <v>4374.091628</v>
      </c>
      <c r="ER83" s="13" t="n">
        <v>6918.244178</v>
      </c>
      <c r="ES83" s="13" t="n">
        <v>5897.418885</v>
      </c>
      <c r="ET83" s="13" t="n">
        <v>21002.206132</v>
      </c>
      <c r="FA83" s="13" t="n">
        <v>1</v>
      </c>
      <c r="FB83" s="13" t="n">
        <v>4041.104551</v>
      </c>
      <c r="FC83" s="13" t="n">
        <v>8654.291536999999</v>
      </c>
      <c r="FD83" s="13" t="n">
        <v>8185.436435</v>
      </c>
      <c r="FE83" s="13" t="n">
        <v>8351.731836000001</v>
      </c>
      <c r="FF83" s="13" t="n">
        <v>15818.082883</v>
      </c>
      <c r="FG83" s="13" t="n">
        <v>6131.869448</v>
      </c>
      <c r="FH83" s="13" t="n">
        <v>5251.991274</v>
      </c>
      <c r="FI83" s="13" t="n">
        <v>13708.696947</v>
      </c>
      <c r="FJ83" s="13" t="n">
        <v>9372.145681</v>
      </c>
      <c r="FK83" s="13" t="n">
        <v>8041.96219</v>
      </c>
      <c r="FL83" s="13" t="n">
        <v>14327.273368</v>
      </c>
      <c r="FM83" s="13" t="n">
        <v>4374.091628</v>
      </c>
      <c r="FN83" s="13" t="n">
        <v>6918.244178</v>
      </c>
      <c r="FO83" s="13" t="n">
        <v>5897.418885</v>
      </c>
      <c r="FP83" s="13" t="n">
        <v>21002.206132</v>
      </c>
      <c r="FW83" s="13" t="n">
        <v>1</v>
      </c>
      <c r="FX83" s="13" t="n">
        <v>4041.104551</v>
      </c>
      <c r="FY83" s="13" t="n">
        <v>8654.291536999999</v>
      </c>
      <c r="FZ83" s="13" t="n">
        <v>8185.436435</v>
      </c>
      <c r="GA83" s="13" t="n">
        <v>8351.731836000001</v>
      </c>
      <c r="GB83" s="13" t="n">
        <v>15818.082883</v>
      </c>
      <c r="GC83" s="13" t="n">
        <v>6131.869448</v>
      </c>
      <c r="GD83" s="13" t="n">
        <v>5251.991274</v>
      </c>
      <c r="GE83" s="13" t="n">
        <v>13708.696947</v>
      </c>
      <c r="GF83" s="13" t="n">
        <v>9372.145681</v>
      </c>
      <c r="GG83" s="13" t="n">
        <v>8041.96219</v>
      </c>
      <c r="GH83" s="13" t="n">
        <v>14327.273368</v>
      </c>
      <c r="GI83" s="13" t="n">
        <v>4374.091628</v>
      </c>
      <c r="GJ83" s="13" t="n">
        <v>6918.244178</v>
      </c>
      <c r="GK83" s="13" t="n">
        <v>5897.418885</v>
      </c>
      <c r="GL83" s="13" t="n">
        <v>21002.206132</v>
      </c>
      <c r="GS83" s="13" t="n">
        <v>1</v>
      </c>
      <c r="GT83" s="13" t="n">
        <v>4041.104551</v>
      </c>
      <c r="GU83" s="13" t="n">
        <v>8654.291536999999</v>
      </c>
      <c r="GV83" s="13" t="n">
        <v>8185.436435</v>
      </c>
      <c r="GW83" s="13" t="n">
        <v>8351.731836000001</v>
      </c>
      <c r="GX83" s="13" t="n">
        <v>15818.082883</v>
      </c>
      <c r="GY83" s="13" t="n">
        <v>6131.869448</v>
      </c>
      <c r="GZ83" s="13" t="n">
        <v>5251.991274</v>
      </c>
      <c r="HA83" s="13" t="n">
        <v>13708.696947</v>
      </c>
      <c r="HB83" s="13" t="n">
        <v>9372.145681</v>
      </c>
      <c r="HC83" s="13" t="n">
        <v>8041.96219</v>
      </c>
      <c r="HD83" s="13" t="n">
        <v>14327.273368</v>
      </c>
      <c r="HE83" s="13" t="n">
        <v>4374.091628</v>
      </c>
      <c r="HF83" s="13" t="n">
        <v>6918.244178</v>
      </c>
      <c r="HG83" s="13" t="n">
        <v>5897.418885</v>
      </c>
      <c r="HH83" s="13" t="n">
        <v>21002.206132</v>
      </c>
    </row>
    <row r="84">
      <c r="C84" s="13" t="n">
        <v>2</v>
      </c>
      <c r="D84" s="95" t="n"/>
      <c r="E84" s="95" t="n"/>
      <c r="F84" s="95" t="n"/>
      <c r="G84" s="95" t="n"/>
      <c r="H84" s="95" t="n"/>
      <c r="I84" s="95" t="n"/>
      <c r="J84" s="95" t="n"/>
      <c r="K84" s="95" t="n"/>
      <c r="L84" s="95" t="n"/>
      <c r="M84" s="95" t="n"/>
      <c r="N84" s="95" t="n"/>
      <c r="O84" s="95" t="n"/>
      <c r="P84" s="95" t="n"/>
      <c r="Q84" s="95" t="n"/>
      <c r="R84" s="95" t="n"/>
      <c r="W84" s="95" t="n"/>
      <c r="X84" s="95" t="n"/>
      <c r="Y84" s="95" t="n">
        <v>2</v>
      </c>
      <c r="Z84" s="95" t="n">
        <v>8074.052345</v>
      </c>
      <c r="AA84" s="95" t="n">
        <v>8186.279994</v>
      </c>
      <c r="AB84" s="95" t="n">
        <v>6145.52618</v>
      </c>
      <c r="AC84" s="95" t="n">
        <v>26884.048701</v>
      </c>
      <c r="AD84" s="95" t="n">
        <v>9834.120701</v>
      </c>
      <c r="AE84" s="95" t="n">
        <v>14601.325367</v>
      </c>
      <c r="AF84" s="95" t="n">
        <v>6563.303446</v>
      </c>
      <c r="AG84" s="95" t="n">
        <v>7098.903803</v>
      </c>
      <c r="AH84" s="95" t="n">
        <v>7383.914231</v>
      </c>
      <c r="AI84" s="95" t="n">
        <v>5627.770163</v>
      </c>
      <c r="AJ84" s="95" t="n">
        <v>8358.764493000001</v>
      </c>
      <c r="AK84" s="95" t="n">
        <v>12387.481493</v>
      </c>
      <c r="AL84" s="13" t="n">
        <v>10079.182032</v>
      </c>
      <c r="AM84" s="13" t="n">
        <v>19669.987305</v>
      </c>
      <c r="AN84" s="13" t="n">
        <v>12770.801608</v>
      </c>
      <c r="AU84" s="13" t="n">
        <v>2</v>
      </c>
      <c r="AV84" s="13" t="n">
        <v>8074.052345</v>
      </c>
      <c r="AW84" s="13" t="n">
        <v>8186.279994</v>
      </c>
      <c r="AX84" s="13" t="n">
        <v>6145.52618</v>
      </c>
      <c r="AY84" s="13" t="n">
        <v>26884.048701</v>
      </c>
      <c r="AZ84" s="13" t="n">
        <v>9834.120701</v>
      </c>
      <c r="BA84" s="13" t="n">
        <v>14601.325367</v>
      </c>
      <c r="BB84" s="13" t="n">
        <v>6563.303446</v>
      </c>
      <c r="BC84" s="13" t="n">
        <v>7098.903803</v>
      </c>
      <c r="BD84" s="13" t="n">
        <v>7383.914231</v>
      </c>
      <c r="BE84" s="13" t="n">
        <v>5627.770163</v>
      </c>
      <c r="BF84" s="13" t="n">
        <v>8358.764493000001</v>
      </c>
      <c r="BG84" s="13" t="n">
        <v>12387.481493</v>
      </c>
      <c r="BH84" s="13" t="n">
        <v>10079.182032</v>
      </c>
      <c r="BI84" s="13" t="n">
        <v>19669.987305</v>
      </c>
      <c r="BJ84" s="13" t="n">
        <v>12770.801608</v>
      </c>
      <c r="BQ84" s="13" t="n">
        <v>2</v>
      </c>
      <c r="BR84" s="13" t="n">
        <v>8074.052345</v>
      </c>
      <c r="BS84" s="13" t="n">
        <v>8186.279994</v>
      </c>
      <c r="BT84" s="13" t="n">
        <v>6145.52618</v>
      </c>
      <c r="BU84" s="13" t="n">
        <v>26884.048701</v>
      </c>
      <c r="BV84" s="13" t="n">
        <v>9834.120701</v>
      </c>
      <c r="BW84" s="13" t="n">
        <v>14601.325367</v>
      </c>
      <c r="BX84" s="13" t="n">
        <v>6563.303446</v>
      </c>
      <c r="BY84" s="13" t="n">
        <v>7098.903803</v>
      </c>
      <c r="BZ84" s="13" t="n">
        <v>7383.914231</v>
      </c>
      <c r="CA84" s="13" t="n">
        <v>5627.770163</v>
      </c>
      <c r="CB84" s="13" t="n">
        <v>8358.764493000001</v>
      </c>
      <c r="CC84" s="13" t="n">
        <v>12387.481493</v>
      </c>
      <c r="CD84" s="13" t="n">
        <v>10079.182032</v>
      </c>
      <c r="CE84" s="13" t="n">
        <v>19669.987305</v>
      </c>
      <c r="CF84" s="13" t="n">
        <v>12770.801608</v>
      </c>
      <c r="CM84" s="13" t="n">
        <v>2</v>
      </c>
      <c r="CN84" s="13" t="n">
        <v>8074.052345</v>
      </c>
      <c r="CO84" s="13" t="n">
        <v>8186.279994</v>
      </c>
      <c r="CP84" s="13" t="n">
        <v>6145.52618</v>
      </c>
      <c r="CQ84" s="13" t="n">
        <v>26884.048701</v>
      </c>
      <c r="CR84" s="13" t="n">
        <v>9834.120701</v>
      </c>
      <c r="CS84" s="13" t="n">
        <v>14601.325367</v>
      </c>
      <c r="CT84" s="13" t="n">
        <v>6563.303446</v>
      </c>
      <c r="CU84" s="13" t="n">
        <v>7098.903803</v>
      </c>
      <c r="CV84" s="13" t="n">
        <v>7383.914231</v>
      </c>
      <c r="CW84" s="13" t="n">
        <v>5627.770163</v>
      </c>
      <c r="CX84" s="13" t="n">
        <v>8358.764493000001</v>
      </c>
      <c r="CY84" s="13" t="n">
        <v>12387.481493</v>
      </c>
      <c r="CZ84" s="13" t="n">
        <v>10079.182032</v>
      </c>
      <c r="DA84" s="13" t="n">
        <v>19669.987305</v>
      </c>
      <c r="DB84" s="13" t="n">
        <v>12770.801608</v>
      </c>
      <c r="DI84" s="13" t="n">
        <v>2</v>
      </c>
      <c r="DJ84" s="13" t="n">
        <v>8074.052345</v>
      </c>
      <c r="DK84" s="13" t="n">
        <v>8186.279994</v>
      </c>
      <c r="DL84" s="13" t="n">
        <v>6145.52618</v>
      </c>
      <c r="DM84" s="13" t="n">
        <v>26884.048701</v>
      </c>
      <c r="DN84" s="13" t="n">
        <v>9834.120701</v>
      </c>
      <c r="DO84" s="13" t="n">
        <v>14601.325367</v>
      </c>
      <c r="DP84" s="13" t="n">
        <v>6563.303446</v>
      </c>
      <c r="DQ84" s="13" t="n">
        <v>7098.903803</v>
      </c>
      <c r="DR84" s="13" t="n">
        <v>7383.914231</v>
      </c>
      <c r="DS84" s="13" t="n">
        <v>5627.770163</v>
      </c>
      <c r="DT84" s="13" t="n">
        <v>8358.764493000001</v>
      </c>
      <c r="DU84" s="13" t="n">
        <v>12387.481493</v>
      </c>
      <c r="DV84" s="13" t="n">
        <v>10079.182032</v>
      </c>
      <c r="DW84" s="13" t="n">
        <v>19669.987305</v>
      </c>
      <c r="DX84" s="13" t="n">
        <v>12770.801608</v>
      </c>
      <c r="EE84" s="13" t="n">
        <v>2</v>
      </c>
      <c r="EF84" s="13" t="n">
        <v>8074.052345</v>
      </c>
      <c r="EG84" s="13" t="n">
        <v>8186.279994</v>
      </c>
      <c r="EH84" s="13" t="n">
        <v>6145.52618</v>
      </c>
      <c r="EI84" s="13" t="n">
        <v>26884.048701</v>
      </c>
      <c r="EJ84" s="13" t="n">
        <v>9834.120701</v>
      </c>
      <c r="EK84" s="13" t="n">
        <v>14601.325367</v>
      </c>
      <c r="EL84" s="13" t="n">
        <v>6563.303446</v>
      </c>
      <c r="EM84" s="13" t="n">
        <v>7098.903803</v>
      </c>
      <c r="EN84" s="13" t="n">
        <v>7383.914231</v>
      </c>
      <c r="EO84" s="13" t="n">
        <v>5627.770163</v>
      </c>
      <c r="EP84" s="13" t="n">
        <v>8358.764493000001</v>
      </c>
      <c r="EQ84" s="13" t="n">
        <v>12387.481493</v>
      </c>
      <c r="ER84" s="13" t="n">
        <v>10079.182032</v>
      </c>
      <c r="ES84" s="13" t="n">
        <v>19669.987305</v>
      </c>
      <c r="ET84" s="13" t="n">
        <v>12770.801608</v>
      </c>
      <c r="FA84" s="13" t="n">
        <v>2</v>
      </c>
      <c r="FB84" s="13" t="n">
        <v>8074.052345</v>
      </c>
      <c r="FC84" s="13" t="n">
        <v>8186.279994</v>
      </c>
      <c r="FD84" s="13" t="n">
        <v>6145.52618</v>
      </c>
      <c r="FE84" s="13" t="n">
        <v>26884.048701</v>
      </c>
      <c r="FF84" s="13" t="n">
        <v>9834.120701</v>
      </c>
      <c r="FG84" s="13" t="n">
        <v>14601.325367</v>
      </c>
      <c r="FH84" s="13" t="n">
        <v>6563.303446</v>
      </c>
      <c r="FI84" s="13" t="n">
        <v>7098.903803</v>
      </c>
      <c r="FJ84" s="13" t="n">
        <v>7383.914231</v>
      </c>
      <c r="FK84" s="13" t="n">
        <v>5627.770163</v>
      </c>
      <c r="FL84" s="13" t="n">
        <v>8358.764493000001</v>
      </c>
      <c r="FM84" s="13" t="n">
        <v>12387.481493</v>
      </c>
      <c r="FN84" s="13" t="n">
        <v>10079.182032</v>
      </c>
      <c r="FO84" s="13" t="n">
        <v>19669.987305</v>
      </c>
      <c r="FP84" s="13" t="n">
        <v>12770.801608</v>
      </c>
      <c r="FW84" s="13" t="n">
        <v>2</v>
      </c>
      <c r="FX84" s="13" t="n">
        <v>8074.052345</v>
      </c>
      <c r="FY84" s="13" t="n">
        <v>8186.279994</v>
      </c>
      <c r="FZ84" s="13" t="n">
        <v>6145.52618</v>
      </c>
      <c r="GA84" s="13" t="n">
        <v>26884.048701</v>
      </c>
      <c r="GB84" s="13" t="n">
        <v>9834.120701</v>
      </c>
      <c r="GC84" s="13" t="n">
        <v>14601.325367</v>
      </c>
      <c r="GD84" s="13" t="n">
        <v>6563.303446</v>
      </c>
      <c r="GE84" s="13" t="n">
        <v>7098.903803</v>
      </c>
      <c r="GF84" s="13" t="n">
        <v>7383.914231</v>
      </c>
      <c r="GG84" s="13" t="n">
        <v>5627.770163</v>
      </c>
      <c r="GH84" s="13" t="n">
        <v>8358.764493000001</v>
      </c>
      <c r="GI84" s="13" t="n">
        <v>12387.481493</v>
      </c>
      <c r="GJ84" s="13" t="n">
        <v>10079.182032</v>
      </c>
      <c r="GK84" s="13" t="n">
        <v>19669.987305</v>
      </c>
      <c r="GL84" s="13" t="n">
        <v>12770.801608</v>
      </c>
      <c r="GS84" s="13" t="n">
        <v>2</v>
      </c>
      <c r="GT84" s="13" t="n">
        <v>8074.052345</v>
      </c>
      <c r="GU84" s="13" t="n">
        <v>8186.279994</v>
      </c>
      <c r="GV84" s="13" t="n">
        <v>6145.52618</v>
      </c>
      <c r="GW84" s="13" t="n">
        <v>26884.048701</v>
      </c>
      <c r="GX84" s="13" t="n">
        <v>9834.120701</v>
      </c>
      <c r="GY84" s="13" t="n">
        <v>14601.325367</v>
      </c>
      <c r="GZ84" s="13" t="n">
        <v>6563.303446</v>
      </c>
      <c r="HA84" s="13" t="n">
        <v>7098.903803</v>
      </c>
      <c r="HB84" s="13" t="n">
        <v>7383.914231</v>
      </c>
      <c r="HC84" s="13" t="n">
        <v>5627.770163</v>
      </c>
      <c r="HD84" s="13" t="n">
        <v>8358.764493000001</v>
      </c>
      <c r="HE84" s="13" t="n">
        <v>12387.481493</v>
      </c>
      <c r="HF84" s="13" t="n">
        <v>10079.182032</v>
      </c>
      <c r="HG84" s="13" t="n">
        <v>19669.987305</v>
      </c>
      <c r="HH84" s="13" t="n">
        <v>12770.801608</v>
      </c>
    </row>
    <row r="85">
      <c r="C85" s="13" t="n">
        <v>3</v>
      </c>
      <c r="D85" s="95" t="n"/>
      <c r="E85" s="95" t="n"/>
      <c r="F85" s="95" t="n"/>
      <c r="G85" s="95" t="n"/>
      <c r="H85" s="95" t="n"/>
      <c r="I85" s="95" t="n"/>
      <c r="J85" s="95" t="n"/>
      <c r="K85" s="95" t="n"/>
      <c r="L85" s="95" t="n"/>
      <c r="M85" s="95" t="n"/>
      <c r="N85" s="95" t="n"/>
      <c r="O85" s="95" t="n"/>
      <c r="P85" s="95" t="n"/>
      <c r="Q85" s="95" t="n"/>
      <c r="R85" s="95" t="n"/>
      <c r="W85" s="95" t="n"/>
      <c r="X85" s="95" t="n"/>
      <c r="Y85" s="95" t="n">
        <v>3</v>
      </c>
      <c r="Z85" s="95" t="n">
        <v>19048.539489</v>
      </c>
      <c r="AA85" s="95" t="n">
        <v>11151.817227</v>
      </c>
      <c r="AB85" s="95" t="n">
        <v>13645.291211</v>
      </c>
      <c r="AC85" s="95" t="n">
        <v>17725.431264</v>
      </c>
      <c r="AD85" s="95" t="n">
        <v>8459.004832000001</v>
      </c>
      <c r="AE85" s="95" t="n">
        <v>18633.055909</v>
      </c>
      <c r="AF85" s="95" t="n">
        <v>7876.675713</v>
      </c>
      <c r="AG85" s="95" t="n">
        <v>10884.138287</v>
      </c>
      <c r="AH85" s="95" t="n">
        <v>11192.024846</v>
      </c>
      <c r="AI85" s="95" t="n">
        <v>7694.751962</v>
      </c>
      <c r="AJ85" s="95" t="n">
        <v>6106.84307</v>
      </c>
      <c r="AK85" s="95" t="n">
        <v>8295.666599</v>
      </c>
      <c r="AL85" s="13" t="n">
        <v>12506.510788</v>
      </c>
      <c r="AM85" s="13" t="n">
        <v>9629.47179</v>
      </c>
      <c r="AN85" s="13" t="n">
        <v>10070.301102</v>
      </c>
      <c r="AU85" s="13" t="n">
        <v>3</v>
      </c>
      <c r="AV85" s="13" t="n">
        <v>19048.539489</v>
      </c>
      <c r="AW85" s="13" t="n">
        <v>11151.817227</v>
      </c>
      <c r="AX85" s="13" t="n">
        <v>13645.291211</v>
      </c>
      <c r="AY85" s="13" t="n">
        <v>17725.431264</v>
      </c>
      <c r="AZ85" s="13" t="n">
        <v>8459.004832000001</v>
      </c>
      <c r="BA85" s="13" t="n">
        <v>18633.055909</v>
      </c>
      <c r="BB85" s="13" t="n">
        <v>7876.675713</v>
      </c>
      <c r="BC85" s="13" t="n">
        <v>10884.138287</v>
      </c>
      <c r="BD85" s="13" t="n">
        <v>11192.024846</v>
      </c>
      <c r="BE85" s="13" t="n">
        <v>7694.751962</v>
      </c>
      <c r="BF85" s="13" t="n">
        <v>6106.84307</v>
      </c>
      <c r="BG85" s="13" t="n">
        <v>8295.666599</v>
      </c>
      <c r="BH85" s="13" t="n">
        <v>12506.510788</v>
      </c>
      <c r="BI85" s="13" t="n">
        <v>9629.47179</v>
      </c>
      <c r="BJ85" s="13" t="n">
        <v>10070.301102</v>
      </c>
      <c r="BQ85" s="13" t="n">
        <v>3</v>
      </c>
      <c r="BR85" s="13" t="n">
        <v>19048.539489</v>
      </c>
      <c r="BS85" s="13" t="n">
        <v>11151.817227</v>
      </c>
      <c r="BT85" s="13" t="n">
        <v>13645.291211</v>
      </c>
      <c r="BU85" s="13" t="n">
        <v>17725.431264</v>
      </c>
      <c r="BV85" s="13" t="n">
        <v>8459.004832000001</v>
      </c>
      <c r="BW85" s="13" t="n">
        <v>18633.055909</v>
      </c>
      <c r="BX85" s="13" t="n">
        <v>7876.675713</v>
      </c>
      <c r="BY85" s="13" t="n">
        <v>10884.138287</v>
      </c>
      <c r="BZ85" s="13" t="n">
        <v>11192.024846</v>
      </c>
      <c r="CA85" s="13" t="n">
        <v>7694.751962</v>
      </c>
      <c r="CB85" s="13" t="n">
        <v>6106.84307</v>
      </c>
      <c r="CC85" s="13" t="n">
        <v>8295.666599</v>
      </c>
      <c r="CD85" s="13" t="n">
        <v>12506.510788</v>
      </c>
      <c r="CE85" s="13" t="n">
        <v>9629.47179</v>
      </c>
      <c r="CF85" s="13" t="n">
        <v>10070.301102</v>
      </c>
      <c r="CM85" s="13" t="n">
        <v>3</v>
      </c>
      <c r="CN85" s="13" t="n">
        <v>19048.539489</v>
      </c>
      <c r="CO85" s="13" t="n">
        <v>11151.817227</v>
      </c>
      <c r="CP85" s="13" t="n">
        <v>13645.291211</v>
      </c>
      <c r="CQ85" s="13" t="n">
        <v>17725.431264</v>
      </c>
      <c r="CR85" s="13" t="n">
        <v>8459.004832000001</v>
      </c>
      <c r="CS85" s="13" t="n">
        <v>18633.055909</v>
      </c>
      <c r="CT85" s="13" t="n">
        <v>7876.675713</v>
      </c>
      <c r="CU85" s="13" t="n">
        <v>10884.138287</v>
      </c>
      <c r="CV85" s="13" t="n">
        <v>11192.024846</v>
      </c>
      <c r="CW85" s="13" t="n">
        <v>7694.751962</v>
      </c>
      <c r="CX85" s="13" t="n">
        <v>6106.84307</v>
      </c>
      <c r="CY85" s="13" t="n">
        <v>8295.666599</v>
      </c>
      <c r="CZ85" s="13" t="n">
        <v>12506.510788</v>
      </c>
      <c r="DA85" s="13" t="n">
        <v>9629.47179</v>
      </c>
      <c r="DB85" s="13" t="n">
        <v>10070.301102</v>
      </c>
      <c r="DI85" s="13" t="n">
        <v>3</v>
      </c>
      <c r="DJ85" s="13" t="n">
        <v>19048.539489</v>
      </c>
      <c r="DK85" s="13" t="n">
        <v>11151.817227</v>
      </c>
      <c r="DL85" s="13" t="n">
        <v>13645.291211</v>
      </c>
      <c r="DM85" s="13" t="n">
        <v>17725.431264</v>
      </c>
      <c r="DN85" s="13" t="n">
        <v>8459.004832000001</v>
      </c>
      <c r="DO85" s="13" t="n">
        <v>18633.055909</v>
      </c>
      <c r="DP85" s="13" t="n">
        <v>7876.675713</v>
      </c>
      <c r="DQ85" s="13" t="n">
        <v>10884.138287</v>
      </c>
      <c r="DR85" s="13" t="n">
        <v>11192.024846</v>
      </c>
      <c r="DS85" s="13" t="n">
        <v>7694.751962</v>
      </c>
      <c r="DT85" s="13" t="n">
        <v>6106.84307</v>
      </c>
      <c r="DU85" s="13" t="n">
        <v>8295.666599</v>
      </c>
      <c r="DV85" s="13" t="n">
        <v>12506.510788</v>
      </c>
      <c r="DW85" s="13" t="n">
        <v>9629.47179</v>
      </c>
      <c r="DX85" s="13" t="n">
        <v>10070.301102</v>
      </c>
      <c r="EE85" s="13" t="n">
        <v>3</v>
      </c>
      <c r="EF85" s="13" t="n">
        <v>19048.539489</v>
      </c>
      <c r="EG85" s="13" t="n">
        <v>11151.817227</v>
      </c>
      <c r="EH85" s="13" t="n">
        <v>13645.291211</v>
      </c>
      <c r="EI85" s="13" t="n">
        <v>17725.431264</v>
      </c>
      <c r="EJ85" s="13" t="n">
        <v>8459.004832000001</v>
      </c>
      <c r="EK85" s="13" t="n">
        <v>18633.055909</v>
      </c>
      <c r="EL85" s="13" t="n">
        <v>7876.675713</v>
      </c>
      <c r="EM85" s="13" t="n">
        <v>10884.138287</v>
      </c>
      <c r="EN85" s="13" t="n">
        <v>11192.024846</v>
      </c>
      <c r="EO85" s="13" t="n">
        <v>7694.751962</v>
      </c>
      <c r="EP85" s="13" t="n">
        <v>6106.84307</v>
      </c>
      <c r="EQ85" s="13" t="n">
        <v>8295.666599</v>
      </c>
      <c r="ER85" s="13" t="n">
        <v>12506.510788</v>
      </c>
      <c r="ES85" s="13" t="n">
        <v>9629.47179</v>
      </c>
      <c r="ET85" s="13" t="n">
        <v>10070.301102</v>
      </c>
      <c r="FA85" s="13" t="n">
        <v>3</v>
      </c>
      <c r="FB85" s="13" t="n">
        <v>19048.539489</v>
      </c>
      <c r="FC85" s="13" t="n">
        <v>11151.817227</v>
      </c>
      <c r="FD85" s="13" t="n">
        <v>13645.291211</v>
      </c>
      <c r="FE85" s="13" t="n">
        <v>17725.431264</v>
      </c>
      <c r="FF85" s="13" t="n">
        <v>8459.004832000001</v>
      </c>
      <c r="FG85" s="13" t="n">
        <v>18633.055909</v>
      </c>
      <c r="FH85" s="13" t="n">
        <v>7876.675713</v>
      </c>
      <c r="FI85" s="13" t="n">
        <v>10884.138287</v>
      </c>
      <c r="FJ85" s="13" t="n">
        <v>11192.024846</v>
      </c>
      <c r="FK85" s="13" t="n">
        <v>7694.751962</v>
      </c>
      <c r="FL85" s="13" t="n">
        <v>6106.84307</v>
      </c>
      <c r="FM85" s="13" t="n">
        <v>8295.666599</v>
      </c>
      <c r="FN85" s="13" t="n">
        <v>12506.510788</v>
      </c>
      <c r="FO85" s="13" t="n">
        <v>9629.47179</v>
      </c>
      <c r="FP85" s="13" t="n">
        <v>10070.301102</v>
      </c>
      <c r="FW85" s="13" t="n">
        <v>3</v>
      </c>
      <c r="FX85" s="13" t="n">
        <v>19048.539489</v>
      </c>
      <c r="FY85" s="13" t="n">
        <v>11151.817227</v>
      </c>
      <c r="FZ85" s="13" t="n">
        <v>13645.291211</v>
      </c>
      <c r="GA85" s="13" t="n">
        <v>17725.431264</v>
      </c>
      <c r="GB85" s="13" t="n">
        <v>8459.004832000001</v>
      </c>
      <c r="GC85" s="13" t="n">
        <v>18633.055909</v>
      </c>
      <c r="GD85" s="13" t="n">
        <v>7876.675713</v>
      </c>
      <c r="GE85" s="13" t="n">
        <v>10884.138287</v>
      </c>
      <c r="GF85" s="13" t="n">
        <v>11192.024846</v>
      </c>
      <c r="GG85" s="13" t="n">
        <v>7694.751962</v>
      </c>
      <c r="GH85" s="13" t="n">
        <v>6106.84307</v>
      </c>
      <c r="GI85" s="13" t="n">
        <v>8295.666599</v>
      </c>
      <c r="GJ85" s="13" t="n">
        <v>12506.510788</v>
      </c>
      <c r="GK85" s="13" t="n">
        <v>9629.47179</v>
      </c>
      <c r="GL85" s="13" t="n">
        <v>10070.301102</v>
      </c>
      <c r="GS85" s="13" t="n">
        <v>3</v>
      </c>
      <c r="GT85" s="13" t="n">
        <v>19048.539489</v>
      </c>
      <c r="GU85" s="13" t="n">
        <v>11151.817227</v>
      </c>
      <c r="GV85" s="13" t="n">
        <v>13645.291211</v>
      </c>
      <c r="GW85" s="13" t="n">
        <v>17725.431264</v>
      </c>
      <c r="GX85" s="13" t="n">
        <v>8459.004832000001</v>
      </c>
      <c r="GY85" s="13" t="n">
        <v>18633.055909</v>
      </c>
      <c r="GZ85" s="13" t="n">
        <v>7876.675713</v>
      </c>
      <c r="HA85" s="13" t="n">
        <v>10884.138287</v>
      </c>
      <c r="HB85" s="13" t="n">
        <v>11192.024846</v>
      </c>
      <c r="HC85" s="13" t="n">
        <v>7694.751962</v>
      </c>
      <c r="HD85" s="13" t="n">
        <v>6106.84307</v>
      </c>
      <c r="HE85" s="13" t="n">
        <v>8295.666599</v>
      </c>
      <c r="HF85" s="13" t="n">
        <v>12506.510788</v>
      </c>
      <c r="HG85" s="13" t="n">
        <v>9629.47179</v>
      </c>
      <c r="HH85" s="13" t="n">
        <v>10070.301102</v>
      </c>
    </row>
    <row r="87">
      <c r="C87" s="13" t="inlineStr">
        <is>
          <t>DesvPad(ND*ELT)</t>
        </is>
      </c>
      <c r="D87" s="13" t="n">
        <v>1</v>
      </c>
      <c r="E87" s="13" t="n">
        <v>2</v>
      </c>
      <c r="F87" s="13" t="n">
        <v>3</v>
      </c>
      <c r="G87" s="13" t="n">
        <v>4</v>
      </c>
      <c r="H87" s="13" t="n">
        <v>5</v>
      </c>
      <c r="I87" s="13" t="n">
        <v>6</v>
      </c>
      <c r="J87" s="13" t="n">
        <v>7</v>
      </c>
      <c r="K87" s="13" t="n">
        <v>8</v>
      </c>
      <c r="L87" s="13" t="n">
        <v>9</v>
      </c>
      <c r="M87" s="13" t="n">
        <v>10</v>
      </c>
      <c r="N87" s="13" t="n">
        <v>11</v>
      </c>
      <c r="O87" s="13" t="n">
        <v>12</v>
      </c>
      <c r="P87" s="13" t="n">
        <v>13</v>
      </c>
      <c r="Q87" s="13" t="n">
        <v>14</v>
      </c>
      <c r="R87" s="13" t="n">
        <v>15</v>
      </c>
      <c r="Y87" s="13" t="inlineStr">
        <is>
          <t>DesvPad(ND*ELT)</t>
        </is>
      </c>
      <c r="Z87" s="13" t="n">
        <v>1</v>
      </c>
      <c r="AA87" s="13" t="n">
        <v>2</v>
      </c>
      <c r="AB87" s="13" t="n">
        <v>3</v>
      </c>
      <c r="AC87" s="13" t="n">
        <v>4</v>
      </c>
      <c r="AD87" s="13" t="n">
        <v>5</v>
      </c>
      <c r="AE87" s="13" t="n">
        <v>6</v>
      </c>
      <c r="AF87" s="13" t="n">
        <v>7</v>
      </c>
      <c r="AG87" s="13" t="n">
        <v>8</v>
      </c>
      <c r="AH87" s="13" t="n">
        <v>9</v>
      </c>
      <c r="AI87" s="13" t="n">
        <v>10</v>
      </c>
      <c r="AJ87" s="13" t="n">
        <v>11</v>
      </c>
      <c r="AK87" s="13" t="n">
        <v>12</v>
      </c>
      <c r="AL87" s="13" t="n">
        <v>13</v>
      </c>
      <c r="AM87" s="13" t="n">
        <v>14</v>
      </c>
      <c r="AN87" s="13" t="n">
        <v>15</v>
      </c>
      <c r="AU87" s="13" t="inlineStr">
        <is>
          <t>DesvPad(ND*ELT)</t>
        </is>
      </c>
      <c r="AV87" s="13" t="n">
        <v>1</v>
      </c>
      <c r="AW87" s="13" t="n">
        <v>2</v>
      </c>
      <c r="AX87" s="13" t="n">
        <v>3</v>
      </c>
      <c r="AY87" s="13" t="n">
        <v>4</v>
      </c>
      <c r="AZ87" s="13" t="n">
        <v>5</v>
      </c>
      <c r="BA87" s="13" t="n">
        <v>6</v>
      </c>
      <c r="BB87" s="13" t="n">
        <v>7</v>
      </c>
      <c r="BC87" s="13" t="n">
        <v>8</v>
      </c>
      <c r="BD87" s="13" t="n">
        <v>9</v>
      </c>
      <c r="BE87" s="13" t="n">
        <v>10</v>
      </c>
      <c r="BF87" s="13" t="n">
        <v>11</v>
      </c>
      <c r="BG87" s="13" t="n">
        <v>12</v>
      </c>
      <c r="BH87" s="13" t="n">
        <v>13</v>
      </c>
      <c r="BI87" s="13" t="n">
        <v>14</v>
      </c>
      <c r="BJ87" s="13" t="n">
        <v>15</v>
      </c>
      <c r="BQ87" s="13" t="inlineStr">
        <is>
          <t>DesvPad(ND*ELT)</t>
        </is>
      </c>
      <c r="BR87" s="13" t="n">
        <v>1</v>
      </c>
      <c r="BS87" s="13" t="n">
        <v>2</v>
      </c>
      <c r="BT87" s="13" t="n">
        <v>3</v>
      </c>
      <c r="BU87" s="13" t="n">
        <v>4</v>
      </c>
      <c r="BV87" s="13" t="n">
        <v>5</v>
      </c>
      <c r="BW87" s="13" t="n">
        <v>6</v>
      </c>
      <c r="BX87" s="13" t="n">
        <v>7</v>
      </c>
      <c r="BY87" s="13" t="n">
        <v>8</v>
      </c>
      <c r="BZ87" s="13" t="n">
        <v>9</v>
      </c>
      <c r="CA87" s="13" t="n">
        <v>10</v>
      </c>
      <c r="CB87" s="13" t="n">
        <v>11</v>
      </c>
      <c r="CC87" s="13" t="n">
        <v>12</v>
      </c>
      <c r="CD87" s="13" t="n">
        <v>13</v>
      </c>
      <c r="CE87" s="13" t="n">
        <v>14</v>
      </c>
      <c r="CF87" s="13" t="n">
        <v>15</v>
      </c>
      <c r="CM87" s="13" t="inlineStr">
        <is>
          <t>DesvPad(ND*ELT)</t>
        </is>
      </c>
      <c r="CN87" s="13" t="n">
        <v>1</v>
      </c>
      <c r="CO87" s="13" t="n">
        <v>2</v>
      </c>
      <c r="CP87" s="13" t="n">
        <v>3</v>
      </c>
      <c r="CQ87" s="13" t="n">
        <v>4</v>
      </c>
      <c r="CR87" s="13" t="n">
        <v>5</v>
      </c>
      <c r="CS87" s="13" t="n">
        <v>6</v>
      </c>
      <c r="CT87" s="13" t="n">
        <v>7</v>
      </c>
      <c r="CU87" s="13" t="n">
        <v>8</v>
      </c>
      <c r="CV87" s="13" t="n">
        <v>9</v>
      </c>
      <c r="CW87" s="13" t="n">
        <v>10</v>
      </c>
      <c r="CX87" s="13" t="n">
        <v>11</v>
      </c>
      <c r="CY87" s="13" t="n">
        <v>12</v>
      </c>
      <c r="CZ87" s="13" t="n">
        <v>13</v>
      </c>
      <c r="DA87" s="13" t="n">
        <v>14</v>
      </c>
      <c r="DB87" s="13" t="n">
        <v>15</v>
      </c>
      <c r="DI87" s="13" t="inlineStr">
        <is>
          <t>DesvPad(ND*ELT)</t>
        </is>
      </c>
      <c r="DJ87" s="13" t="n">
        <v>1</v>
      </c>
      <c r="DK87" s="13" t="n">
        <v>2</v>
      </c>
      <c r="DL87" s="13" t="n">
        <v>3</v>
      </c>
      <c r="DM87" s="13" t="n">
        <v>4</v>
      </c>
      <c r="DN87" s="13" t="n">
        <v>5</v>
      </c>
      <c r="DO87" s="13" t="n">
        <v>6</v>
      </c>
      <c r="DP87" s="13" t="n">
        <v>7</v>
      </c>
      <c r="DQ87" s="13" t="n">
        <v>8</v>
      </c>
      <c r="DR87" s="13" t="n">
        <v>9</v>
      </c>
      <c r="DS87" s="13" t="n">
        <v>10</v>
      </c>
      <c r="DT87" s="13" t="n">
        <v>11</v>
      </c>
      <c r="DU87" s="13" t="n">
        <v>12</v>
      </c>
      <c r="DV87" s="13" t="n">
        <v>13</v>
      </c>
      <c r="DW87" s="13" t="n">
        <v>14</v>
      </c>
      <c r="DX87" s="13" t="n">
        <v>15</v>
      </c>
      <c r="EE87" s="13" t="inlineStr">
        <is>
          <t>DesvPad(ND*ELT)</t>
        </is>
      </c>
      <c r="EF87" s="13" t="n">
        <v>1</v>
      </c>
      <c r="EG87" s="13" t="n">
        <v>2</v>
      </c>
      <c r="EH87" s="13" t="n">
        <v>3</v>
      </c>
      <c r="EI87" s="13" t="n">
        <v>4</v>
      </c>
      <c r="EJ87" s="13" t="n">
        <v>5</v>
      </c>
      <c r="EK87" s="13" t="n">
        <v>6</v>
      </c>
      <c r="EL87" s="13" t="n">
        <v>7</v>
      </c>
      <c r="EM87" s="13" t="n">
        <v>8</v>
      </c>
      <c r="EN87" s="13" t="n">
        <v>9</v>
      </c>
      <c r="EO87" s="13" t="n">
        <v>10</v>
      </c>
      <c r="EP87" s="13" t="n">
        <v>11</v>
      </c>
      <c r="EQ87" s="13" t="n">
        <v>12</v>
      </c>
      <c r="ER87" s="13" t="n">
        <v>13</v>
      </c>
      <c r="ES87" s="13" t="n">
        <v>14</v>
      </c>
      <c r="ET87" s="13" t="n">
        <v>15</v>
      </c>
      <c r="FA87" s="13" t="inlineStr">
        <is>
          <t>DesvPad(ND*ELT)</t>
        </is>
      </c>
      <c r="FB87" s="13" t="n">
        <v>1</v>
      </c>
      <c r="FC87" s="13" t="n">
        <v>2</v>
      </c>
      <c r="FD87" s="13" t="n">
        <v>3</v>
      </c>
      <c r="FE87" s="13" t="n">
        <v>4</v>
      </c>
      <c r="FF87" s="13" t="n">
        <v>5</v>
      </c>
      <c r="FG87" s="13" t="n">
        <v>6</v>
      </c>
      <c r="FH87" s="13" t="n">
        <v>7</v>
      </c>
      <c r="FI87" s="13" t="n">
        <v>8</v>
      </c>
      <c r="FJ87" s="13" t="n">
        <v>9</v>
      </c>
      <c r="FK87" s="13" t="n">
        <v>10</v>
      </c>
      <c r="FL87" s="13" t="n">
        <v>11</v>
      </c>
      <c r="FM87" s="13" t="n">
        <v>12</v>
      </c>
      <c r="FN87" s="13" t="n">
        <v>13</v>
      </c>
      <c r="FO87" s="13" t="n">
        <v>14</v>
      </c>
      <c r="FP87" s="13" t="n">
        <v>15</v>
      </c>
      <c r="FW87" s="13" t="inlineStr">
        <is>
          <t>DesvPad(ND*ELT)</t>
        </is>
      </c>
      <c r="FX87" s="13" t="n">
        <v>1</v>
      </c>
      <c r="FY87" s="13" t="n">
        <v>2</v>
      </c>
      <c r="FZ87" s="13" t="n">
        <v>3</v>
      </c>
      <c r="GA87" s="13" t="n">
        <v>4</v>
      </c>
      <c r="GB87" s="13" t="n">
        <v>5</v>
      </c>
      <c r="GC87" s="13" t="n">
        <v>6</v>
      </c>
      <c r="GD87" s="13" t="n">
        <v>7</v>
      </c>
      <c r="GE87" s="13" t="n">
        <v>8</v>
      </c>
      <c r="GF87" s="13" t="n">
        <v>9</v>
      </c>
      <c r="GG87" s="13" t="n">
        <v>10</v>
      </c>
      <c r="GH87" s="13" t="n">
        <v>11</v>
      </c>
      <c r="GI87" s="13" t="n">
        <v>12</v>
      </c>
      <c r="GJ87" s="13" t="n">
        <v>13</v>
      </c>
      <c r="GK87" s="13" t="n">
        <v>14</v>
      </c>
      <c r="GL87" s="13" t="n">
        <v>15</v>
      </c>
      <c r="GS87" s="13" t="inlineStr">
        <is>
          <t>DesvPad(ND*ELT)</t>
        </is>
      </c>
      <c r="GT87" s="13" t="n">
        <v>1</v>
      </c>
      <c r="GU87" s="13" t="n">
        <v>2</v>
      </c>
      <c r="GV87" s="13" t="n">
        <v>3</v>
      </c>
      <c r="GW87" s="13" t="n">
        <v>4</v>
      </c>
      <c r="GX87" s="13" t="n">
        <v>5</v>
      </c>
      <c r="GY87" s="13" t="n">
        <v>6</v>
      </c>
      <c r="GZ87" s="13" t="n">
        <v>7</v>
      </c>
      <c r="HA87" s="13" t="n">
        <v>8</v>
      </c>
      <c r="HB87" s="13" t="n">
        <v>9</v>
      </c>
      <c r="HC87" s="13" t="n">
        <v>10</v>
      </c>
      <c r="HD87" s="13" t="n">
        <v>11</v>
      </c>
      <c r="HE87" s="13" t="n">
        <v>12</v>
      </c>
      <c r="HF87" s="13" t="n">
        <v>13</v>
      </c>
      <c r="HG87" s="13" t="n">
        <v>14</v>
      </c>
      <c r="HH87" s="13" t="n">
        <v>15</v>
      </c>
    </row>
    <row r="88">
      <c r="C88" s="13" t="n">
        <v>1</v>
      </c>
      <c r="D88" s="95" t="n"/>
      <c r="E88" s="95" t="n"/>
      <c r="F88" s="95" t="n"/>
      <c r="G88" s="95" t="n"/>
      <c r="H88" s="95" t="n"/>
      <c r="I88" s="95" t="n"/>
      <c r="J88" s="95" t="n"/>
      <c r="K88" s="95" t="n"/>
      <c r="L88" s="95" t="n"/>
      <c r="M88" s="95" t="n"/>
      <c r="N88" s="95" t="n"/>
      <c r="O88" s="95" t="n"/>
      <c r="P88" s="95" t="n"/>
      <c r="Q88" s="95" t="n"/>
      <c r="R88" s="95" t="n"/>
      <c r="V88" s="14" t="n"/>
      <c r="W88" s="95" t="n"/>
      <c r="X88" s="95" t="n"/>
      <c r="Y88" s="95" t="n">
        <v>1</v>
      </c>
      <c r="Z88" s="95" t="n">
        <v>134.485044</v>
      </c>
      <c r="AA88" s="95" t="n">
        <v>245.601559</v>
      </c>
      <c r="AB88" s="95" t="n">
        <v>244.52135</v>
      </c>
      <c r="AC88" s="95" t="n">
        <v>266.888174</v>
      </c>
      <c r="AD88" s="95" t="n">
        <v>330.464613</v>
      </c>
      <c r="AE88" s="95" t="n">
        <v>205.927996</v>
      </c>
      <c r="AF88" s="95" t="n">
        <v>161.72909</v>
      </c>
      <c r="AG88" s="95" t="n">
        <v>308.020215</v>
      </c>
      <c r="AH88" s="95" t="n">
        <v>235.9451</v>
      </c>
      <c r="AI88" s="95" t="n">
        <v>207.207131</v>
      </c>
      <c r="AJ88" s="95" t="n">
        <v>298.558002</v>
      </c>
      <c r="AK88" s="95" t="n">
        <v>165.276394</v>
      </c>
      <c r="AL88" s="13" t="n">
        <v>217.959485</v>
      </c>
      <c r="AM88" s="13" t="n">
        <v>200.660528</v>
      </c>
      <c r="AN88" s="13" t="n">
        <v>400.995766</v>
      </c>
      <c r="AU88" s="13" t="n">
        <v>1</v>
      </c>
      <c r="AV88" s="13" t="n">
        <v>134.485044</v>
      </c>
      <c r="AW88" s="13" t="n">
        <v>245.601559</v>
      </c>
      <c r="AX88" s="13" t="n">
        <v>244.52135</v>
      </c>
      <c r="AY88" s="13" t="n">
        <v>266.888174</v>
      </c>
      <c r="AZ88" s="13" t="n">
        <v>330.464613</v>
      </c>
      <c r="BA88" s="13" t="n">
        <v>205.927996</v>
      </c>
      <c r="BB88" s="13" t="n">
        <v>161.72909</v>
      </c>
      <c r="BC88" s="13" t="n">
        <v>308.020215</v>
      </c>
      <c r="BD88" s="13" t="n">
        <v>235.9451</v>
      </c>
      <c r="BE88" s="13" t="n">
        <v>207.207131</v>
      </c>
      <c r="BF88" s="13" t="n">
        <v>298.558002</v>
      </c>
      <c r="BG88" s="13" t="n">
        <v>165.276394</v>
      </c>
      <c r="BH88" s="13" t="n">
        <v>217.959485</v>
      </c>
      <c r="BI88" s="13" t="n">
        <v>200.660528</v>
      </c>
      <c r="BJ88" s="13" t="n">
        <v>400.995766</v>
      </c>
      <c r="BQ88" s="13" t="n">
        <v>1</v>
      </c>
      <c r="BR88" s="13" t="n">
        <v>134.485044</v>
      </c>
      <c r="BS88" s="13" t="n">
        <v>245.601559</v>
      </c>
      <c r="BT88" s="13" t="n">
        <v>244.52135</v>
      </c>
      <c r="BU88" s="13" t="n">
        <v>266.888174</v>
      </c>
      <c r="BV88" s="13" t="n">
        <v>330.464613</v>
      </c>
      <c r="BW88" s="13" t="n">
        <v>205.927996</v>
      </c>
      <c r="BX88" s="13" t="n">
        <v>161.72909</v>
      </c>
      <c r="BY88" s="13" t="n">
        <v>308.020215</v>
      </c>
      <c r="BZ88" s="13" t="n">
        <v>235.9451</v>
      </c>
      <c r="CA88" s="13" t="n">
        <v>207.207131</v>
      </c>
      <c r="CB88" s="13" t="n">
        <v>298.558002</v>
      </c>
      <c r="CC88" s="13" t="n">
        <v>165.276394</v>
      </c>
      <c r="CD88" s="13" t="n">
        <v>217.959485</v>
      </c>
      <c r="CE88" s="13" t="n">
        <v>200.660528</v>
      </c>
      <c r="CF88" s="13" t="n">
        <v>400.995766</v>
      </c>
      <c r="CM88" s="13" t="n">
        <v>1</v>
      </c>
      <c r="CN88" s="13" t="n">
        <v>134.485044</v>
      </c>
      <c r="CO88" s="13" t="n">
        <v>245.601559</v>
      </c>
      <c r="CP88" s="13" t="n">
        <v>244.52135</v>
      </c>
      <c r="CQ88" s="13" t="n">
        <v>266.888174</v>
      </c>
      <c r="CR88" s="13" t="n">
        <v>330.464613</v>
      </c>
      <c r="CS88" s="13" t="n">
        <v>205.927996</v>
      </c>
      <c r="CT88" s="13" t="n">
        <v>161.72909</v>
      </c>
      <c r="CU88" s="13" t="n">
        <v>308.020215</v>
      </c>
      <c r="CV88" s="13" t="n">
        <v>235.9451</v>
      </c>
      <c r="CW88" s="13" t="n">
        <v>207.207131</v>
      </c>
      <c r="CX88" s="13" t="n">
        <v>298.558002</v>
      </c>
      <c r="CY88" s="13" t="n">
        <v>165.276394</v>
      </c>
      <c r="CZ88" s="13" t="n">
        <v>217.959485</v>
      </c>
      <c r="DA88" s="13" t="n">
        <v>200.660528</v>
      </c>
      <c r="DB88" s="13" t="n">
        <v>400.995766</v>
      </c>
      <c r="DI88" s="13" t="n">
        <v>1</v>
      </c>
      <c r="DJ88" s="13" t="n">
        <v>134.485044</v>
      </c>
      <c r="DK88" s="13" t="n">
        <v>245.601559</v>
      </c>
      <c r="DL88" s="13" t="n">
        <v>244.52135</v>
      </c>
      <c r="DM88" s="13" t="n">
        <v>266.888174</v>
      </c>
      <c r="DN88" s="13" t="n">
        <v>330.464613</v>
      </c>
      <c r="DO88" s="13" t="n">
        <v>205.927996</v>
      </c>
      <c r="DP88" s="13" t="n">
        <v>161.72909</v>
      </c>
      <c r="DQ88" s="13" t="n">
        <v>308.020215</v>
      </c>
      <c r="DR88" s="13" t="n">
        <v>235.9451</v>
      </c>
      <c r="DS88" s="13" t="n">
        <v>207.207131</v>
      </c>
      <c r="DT88" s="13" t="n">
        <v>298.558002</v>
      </c>
      <c r="DU88" s="13" t="n">
        <v>165.276394</v>
      </c>
      <c r="DV88" s="13" t="n">
        <v>217.959485</v>
      </c>
      <c r="DW88" s="13" t="n">
        <v>200.660528</v>
      </c>
      <c r="DX88" s="13" t="n">
        <v>400.995766</v>
      </c>
      <c r="EE88" s="13" t="n">
        <v>1</v>
      </c>
      <c r="EF88" s="13" t="n">
        <v>134.485044</v>
      </c>
      <c r="EG88" s="13" t="n">
        <v>245.601559</v>
      </c>
      <c r="EH88" s="13" t="n">
        <v>244.52135</v>
      </c>
      <c r="EI88" s="13" t="n">
        <v>266.888174</v>
      </c>
      <c r="EJ88" s="13" t="n">
        <v>330.464613</v>
      </c>
      <c r="EK88" s="13" t="n">
        <v>205.927996</v>
      </c>
      <c r="EL88" s="13" t="n">
        <v>161.72909</v>
      </c>
      <c r="EM88" s="13" t="n">
        <v>308.020215</v>
      </c>
      <c r="EN88" s="13" t="n">
        <v>235.9451</v>
      </c>
      <c r="EO88" s="13" t="n">
        <v>207.207131</v>
      </c>
      <c r="EP88" s="13" t="n">
        <v>298.558002</v>
      </c>
      <c r="EQ88" s="13" t="n">
        <v>165.276394</v>
      </c>
      <c r="ER88" s="13" t="n">
        <v>217.959485</v>
      </c>
      <c r="ES88" s="13" t="n">
        <v>200.660528</v>
      </c>
      <c r="ET88" s="13" t="n">
        <v>400.995766</v>
      </c>
      <c r="FA88" s="13" t="n">
        <v>1</v>
      </c>
      <c r="FB88" s="13" t="n">
        <v>134.485044</v>
      </c>
      <c r="FC88" s="13" t="n">
        <v>245.601559</v>
      </c>
      <c r="FD88" s="13" t="n">
        <v>244.52135</v>
      </c>
      <c r="FE88" s="13" t="n">
        <v>266.888174</v>
      </c>
      <c r="FF88" s="13" t="n">
        <v>330.464613</v>
      </c>
      <c r="FG88" s="13" t="n">
        <v>205.927996</v>
      </c>
      <c r="FH88" s="13" t="n">
        <v>161.72909</v>
      </c>
      <c r="FI88" s="13" t="n">
        <v>308.020215</v>
      </c>
      <c r="FJ88" s="13" t="n">
        <v>235.9451</v>
      </c>
      <c r="FK88" s="13" t="n">
        <v>207.207131</v>
      </c>
      <c r="FL88" s="13" t="n">
        <v>298.558002</v>
      </c>
      <c r="FM88" s="13" t="n">
        <v>165.276394</v>
      </c>
      <c r="FN88" s="13" t="n">
        <v>217.959485</v>
      </c>
      <c r="FO88" s="13" t="n">
        <v>200.660528</v>
      </c>
      <c r="FP88" s="13" t="n">
        <v>400.995766</v>
      </c>
      <c r="FW88" s="13" t="n">
        <v>1</v>
      </c>
      <c r="FX88" s="13" t="n">
        <v>134.485044</v>
      </c>
      <c r="FY88" s="13" t="n">
        <v>245.601559</v>
      </c>
      <c r="FZ88" s="13" t="n">
        <v>244.52135</v>
      </c>
      <c r="GA88" s="13" t="n">
        <v>266.888174</v>
      </c>
      <c r="GB88" s="13" t="n">
        <v>330.464613</v>
      </c>
      <c r="GC88" s="13" t="n">
        <v>205.927996</v>
      </c>
      <c r="GD88" s="13" t="n">
        <v>161.72909</v>
      </c>
      <c r="GE88" s="13" t="n">
        <v>308.020215</v>
      </c>
      <c r="GF88" s="13" t="n">
        <v>235.9451</v>
      </c>
      <c r="GG88" s="13" t="n">
        <v>207.207131</v>
      </c>
      <c r="GH88" s="13" t="n">
        <v>298.558002</v>
      </c>
      <c r="GI88" s="13" t="n">
        <v>165.276394</v>
      </c>
      <c r="GJ88" s="13" t="n">
        <v>217.959485</v>
      </c>
      <c r="GK88" s="13" t="n">
        <v>200.660528</v>
      </c>
      <c r="GL88" s="13" t="n">
        <v>400.995766</v>
      </c>
      <c r="GS88" s="13" t="n">
        <v>1</v>
      </c>
      <c r="GT88" s="13" t="n">
        <v>134.485044</v>
      </c>
      <c r="GU88" s="13" t="n">
        <v>245.601559</v>
      </c>
      <c r="GV88" s="13" t="n">
        <v>244.52135</v>
      </c>
      <c r="GW88" s="13" t="n">
        <v>266.888174</v>
      </c>
      <c r="GX88" s="13" t="n">
        <v>330.464613</v>
      </c>
      <c r="GY88" s="13" t="n">
        <v>205.927996</v>
      </c>
      <c r="GZ88" s="13" t="n">
        <v>161.72909</v>
      </c>
      <c r="HA88" s="13" t="n">
        <v>308.020215</v>
      </c>
      <c r="HB88" s="13" t="n">
        <v>235.9451</v>
      </c>
      <c r="HC88" s="13" t="n">
        <v>207.207131</v>
      </c>
      <c r="HD88" s="13" t="n">
        <v>298.558002</v>
      </c>
      <c r="HE88" s="13" t="n">
        <v>165.276394</v>
      </c>
      <c r="HF88" s="13" t="n">
        <v>217.959485</v>
      </c>
      <c r="HG88" s="13" t="n">
        <v>200.660528</v>
      </c>
      <c r="HH88" s="13" t="n">
        <v>400.995766</v>
      </c>
    </row>
    <row r="89">
      <c r="C89" s="13" t="n">
        <v>2</v>
      </c>
      <c r="D89" s="95" t="n"/>
      <c r="E89" s="95" t="n"/>
      <c r="F89" s="95" t="n"/>
      <c r="G89" s="95" t="n"/>
      <c r="H89" s="95" t="n"/>
      <c r="I89" s="95" t="n"/>
      <c r="J89" s="95" t="n"/>
      <c r="K89" s="95" t="n"/>
      <c r="L89" s="95" t="n"/>
      <c r="M89" s="95" t="n"/>
      <c r="N89" s="95" t="n"/>
      <c r="O89" s="95" t="n"/>
      <c r="P89" s="95" t="n"/>
      <c r="Q89" s="95" t="n"/>
      <c r="R89" s="95" t="n"/>
      <c r="W89" s="95" t="n"/>
      <c r="X89" s="95" t="n"/>
      <c r="Y89" s="95" t="n">
        <v>2</v>
      </c>
      <c r="Z89" s="95" t="n">
        <v>223.200123</v>
      </c>
      <c r="AA89" s="95" t="n">
        <v>260.401612</v>
      </c>
      <c r="AB89" s="95" t="n">
        <v>183.699091</v>
      </c>
      <c r="AC89" s="95" t="n">
        <v>515.208332</v>
      </c>
      <c r="AD89" s="95" t="n">
        <v>231.96777</v>
      </c>
      <c r="AE89" s="95" t="n">
        <v>330.281226</v>
      </c>
      <c r="AF89" s="95" t="n">
        <v>192.123659</v>
      </c>
      <c r="AG89" s="95" t="n">
        <v>231.622869</v>
      </c>
      <c r="AH89" s="95" t="n">
        <v>193.802725</v>
      </c>
      <c r="AI89" s="95" t="n">
        <v>186.901944</v>
      </c>
      <c r="AJ89" s="95" t="n">
        <v>222.74987</v>
      </c>
      <c r="AK89" s="95" t="n">
        <v>302.409797</v>
      </c>
      <c r="AL89" s="13" t="n">
        <v>303.837114</v>
      </c>
      <c r="AM89" s="13" t="n">
        <v>406.041914</v>
      </c>
      <c r="AN89" s="13" t="n">
        <v>284.642653</v>
      </c>
      <c r="AU89" s="13" t="n">
        <v>2</v>
      </c>
      <c r="AV89" s="13" t="n">
        <v>223.200123</v>
      </c>
      <c r="AW89" s="13" t="n">
        <v>260.401612</v>
      </c>
      <c r="AX89" s="13" t="n">
        <v>183.699091</v>
      </c>
      <c r="AY89" s="13" t="n">
        <v>515.208332</v>
      </c>
      <c r="AZ89" s="13" t="n">
        <v>231.96777</v>
      </c>
      <c r="BA89" s="13" t="n">
        <v>330.281226</v>
      </c>
      <c r="BB89" s="13" t="n">
        <v>192.123659</v>
      </c>
      <c r="BC89" s="13" t="n">
        <v>231.622869</v>
      </c>
      <c r="BD89" s="13" t="n">
        <v>193.802725</v>
      </c>
      <c r="BE89" s="13" t="n">
        <v>186.901944</v>
      </c>
      <c r="BF89" s="13" t="n">
        <v>222.74987</v>
      </c>
      <c r="BG89" s="13" t="n">
        <v>302.409797</v>
      </c>
      <c r="BH89" s="13" t="n">
        <v>303.837114</v>
      </c>
      <c r="BI89" s="13" t="n">
        <v>406.041914</v>
      </c>
      <c r="BJ89" s="13" t="n">
        <v>284.642653</v>
      </c>
      <c r="BQ89" s="13" t="n">
        <v>2</v>
      </c>
      <c r="BR89" s="13" t="n">
        <v>223.200123</v>
      </c>
      <c r="BS89" s="13" t="n">
        <v>260.401612</v>
      </c>
      <c r="BT89" s="13" t="n">
        <v>183.699091</v>
      </c>
      <c r="BU89" s="13" t="n">
        <v>515.208332</v>
      </c>
      <c r="BV89" s="13" t="n">
        <v>231.96777</v>
      </c>
      <c r="BW89" s="13" t="n">
        <v>330.281226</v>
      </c>
      <c r="BX89" s="13" t="n">
        <v>192.123659</v>
      </c>
      <c r="BY89" s="13" t="n">
        <v>231.622869</v>
      </c>
      <c r="BZ89" s="13" t="n">
        <v>193.802725</v>
      </c>
      <c r="CA89" s="13" t="n">
        <v>186.901944</v>
      </c>
      <c r="CB89" s="13" t="n">
        <v>222.74987</v>
      </c>
      <c r="CC89" s="13" t="n">
        <v>302.409797</v>
      </c>
      <c r="CD89" s="13" t="n">
        <v>303.837114</v>
      </c>
      <c r="CE89" s="13" t="n">
        <v>406.041914</v>
      </c>
      <c r="CF89" s="13" t="n">
        <v>284.642653</v>
      </c>
      <c r="CM89" s="13" t="n">
        <v>2</v>
      </c>
      <c r="CN89" s="13" t="n">
        <v>223.200123</v>
      </c>
      <c r="CO89" s="13" t="n">
        <v>260.401612</v>
      </c>
      <c r="CP89" s="13" t="n">
        <v>183.699091</v>
      </c>
      <c r="CQ89" s="13" t="n">
        <v>515.208332</v>
      </c>
      <c r="CR89" s="13" t="n">
        <v>231.96777</v>
      </c>
      <c r="CS89" s="13" t="n">
        <v>330.281226</v>
      </c>
      <c r="CT89" s="13" t="n">
        <v>192.123659</v>
      </c>
      <c r="CU89" s="13" t="n">
        <v>231.622869</v>
      </c>
      <c r="CV89" s="13" t="n">
        <v>193.802725</v>
      </c>
      <c r="CW89" s="13" t="n">
        <v>186.901944</v>
      </c>
      <c r="CX89" s="13" t="n">
        <v>222.74987</v>
      </c>
      <c r="CY89" s="13" t="n">
        <v>302.409797</v>
      </c>
      <c r="CZ89" s="13" t="n">
        <v>303.837114</v>
      </c>
      <c r="DA89" s="13" t="n">
        <v>406.041914</v>
      </c>
      <c r="DB89" s="13" t="n">
        <v>284.642653</v>
      </c>
      <c r="DI89" s="13" t="n">
        <v>2</v>
      </c>
      <c r="DJ89" s="13" t="n">
        <v>223.200123</v>
      </c>
      <c r="DK89" s="13" t="n">
        <v>260.401612</v>
      </c>
      <c r="DL89" s="13" t="n">
        <v>183.699091</v>
      </c>
      <c r="DM89" s="13" t="n">
        <v>515.208332</v>
      </c>
      <c r="DN89" s="13" t="n">
        <v>231.96777</v>
      </c>
      <c r="DO89" s="13" t="n">
        <v>330.281226</v>
      </c>
      <c r="DP89" s="13" t="n">
        <v>192.123659</v>
      </c>
      <c r="DQ89" s="13" t="n">
        <v>231.622869</v>
      </c>
      <c r="DR89" s="13" t="n">
        <v>193.802725</v>
      </c>
      <c r="DS89" s="13" t="n">
        <v>186.901944</v>
      </c>
      <c r="DT89" s="13" t="n">
        <v>222.74987</v>
      </c>
      <c r="DU89" s="13" t="n">
        <v>302.409797</v>
      </c>
      <c r="DV89" s="13" t="n">
        <v>303.837114</v>
      </c>
      <c r="DW89" s="13" t="n">
        <v>406.041914</v>
      </c>
      <c r="DX89" s="13" t="n">
        <v>284.642653</v>
      </c>
      <c r="EE89" s="13" t="n">
        <v>2</v>
      </c>
      <c r="EF89" s="13" t="n">
        <v>223.200123</v>
      </c>
      <c r="EG89" s="13" t="n">
        <v>260.401612</v>
      </c>
      <c r="EH89" s="13" t="n">
        <v>183.699091</v>
      </c>
      <c r="EI89" s="13" t="n">
        <v>515.208332</v>
      </c>
      <c r="EJ89" s="13" t="n">
        <v>231.96777</v>
      </c>
      <c r="EK89" s="13" t="n">
        <v>330.281226</v>
      </c>
      <c r="EL89" s="13" t="n">
        <v>192.123659</v>
      </c>
      <c r="EM89" s="13" t="n">
        <v>231.622869</v>
      </c>
      <c r="EN89" s="13" t="n">
        <v>193.802725</v>
      </c>
      <c r="EO89" s="13" t="n">
        <v>186.901944</v>
      </c>
      <c r="EP89" s="13" t="n">
        <v>222.74987</v>
      </c>
      <c r="EQ89" s="13" t="n">
        <v>302.409797</v>
      </c>
      <c r="ER89" s="13" t="n">
        <v>303.837114</v>
      </c>
      <c r="ES89" s="13" t="n">
        <v>406.041914</v>
      </c>
      <c r="ET89" s="13" t="n">
        <v>284.642653</v>
      </c>
      <c r="FA89" s="13" t="n">
        <v>2</v>
      </c>
      <c r="FB89" s="13" t="n">
        <v>223.200123</v>
      </c>
      <c r="FC89" s="13" t="n">
        <v>260.401612</v>
      </c>
      <c r="FD89" s="13" t="n">
        <v>183.699091</v>
      </c>
      <c r="FE89" s="13" t="n">
        <v>515.208332</v>
      </c>
      <c r="FF89" s="13" t="n">
        <v>231.96777</v>
      </c>
      <c r="FG89" s="13" t="n">
        <v>330.281226</v>
      </c>
      <c r="FH89" s="13" t="n">
        <v>192.123659</v>
      </c>
      <c r="FI89" s="13" t="n">
        <v>231.622869</v>
      </c>
      <c r="FJ89" s="13" t="n">
        <v>193.802725</v>
      </c>
      <c r="FK89" s="13" t="n">
        <v>186.901944</v>
      </c>
      <c r="FL89" s="13" t="n">
        <v>222.74987</v>
      </c>
      <c r="FM89" s="13" t="n">
        <v>302.409797</v>
      </c>
      <c r="FN89" s="13" t="n">
        <v>303.837114</v>
      </c>
      <c r="FO89" s="13" t="n">
        <v>406.041914</v>
      </c>
      <c r="FP89" s="13" t="n">
        <v>284.642653</v>
      </c>
      <c r="FW89" s="13" t="n">
        <v>2</v>
      </c>
      <c r="FX89" s="13" t="n">
        <v>223.200123</v>
      </c>
      <c r="FY89" s="13" t="n">
        <v>260.401612</v>
      </c>
      <c r="FZ89" s="13" t="n">
        <v>183.699091</v>
      </c>
      <c r="GA89" s="13" t="n">
        <v>515.208332</v>
      </c>
      <c r="GB89" s="13" t="n">
        <v>231.96777</v>
      </c>
      <c r="GC89" s="13" t="n">
        <v>330.281226</v>
      </c>
      <c r="GD89" s="13" t="n">
        <v>192.123659</v>
      </c>
      <c r="GE89" s="13" t="n">
        <v>231.622869</v>
      </c>
      <c r="GF89" s="13" t="n">
        <v>193.802725</v>
      </c>
      <c r="GG89" s="13" t="n">
        <v>186.901944</v>
      </c>
      <c r="GH89" s="13" t="n">
        <v>222.74987</v>
      </c>
      <c r="GI89" s="13" t="n">
        <v>302.409797</v>
      </c>
      <c r="GJ89" s="13" t="n">
        <v>303.837114</v>
      </c>
      <c r="GK89" s="13" t="n">
        <v>406.041914</v>
      </c>
      <c r="GL89" s="13" t="n">
        <v>284.642653</v>
      </c>
      <c r="GS89" s="13" t="n">
        <v>2</v>
      </c>
      <c r="GT89" s="13" t="n">
        <v>223.200123</v>
      </c>
      <c r="GU89" s="13" t="n">
        <v>260.401612</v>
      </c>
      <c r="GV89" s="13" t="n">
        <v>183.699091</v>
      </c>
      <c r="GW89" s="13" t="n">
        <v>515.208332</v>
      </c>
      <c r="GX89" s="13" t="n">
        <v>231.96777</v>
      </c>
      <c r="GY89" s="13" t="n">
        <v>330.281226</v>
      </c>
      <c r="GZ89" s="13" t="n">
        <v>192.123659</v>
      </c>
      <c r="HA89" s="13" t="n">
        <v>231.622869</v>
      </c>
      <c r="HB89" s="13" t="n">
        <v>193.802725</v>
      </c>
      <c r="HC89" s="13" t="n">
        <v>186.901944</v>
      </c>
      <c r="HD89" s="13" t="n">
        <v>222.74987</v>
      </c>
      <c r="HE89" s="13" t="n">
        <v>302.409797</v>
      </c>
      <c r="HF89" s="13" t="n">
        <v>303.837114</v>
      </c>
      <c r="HG89" s="13" t="n">
        <v>406.041914</v>
      </c>
      <c r="HH89" s="13" t="n">
        <v>284.642653</v>
      </c>
    </row>
    <row r="90">
      <c r="C90" s="13" t="n">
        <v>3</v>
      </c>
      <c r="D90" s="95" t="n"/>
      <c r="E90" s="95" t="n"/>
      <c r="F90" s="95" t="n"/>
      <c r="G90" s="95" t="n"/>
      <c r="H90" s="95" t="n"/>
      <c r="I90" s="95" t="n"/>
      <c r="J90" s="95" t="n"/>
      <c r="K90" s="95" t="n"/>
      <c r="L90" s="95" t="n"/>
      <c r="M90" s="95" t="n"/>
      <c r="N90" s="95" t="n"/>
      <c r="O90" s="95" t="n"/>
      <c r="P90" s="95" t="n"/>
      <c r="Q90" s="95" t="n"/>
      <c r="R90" s="95" t="n"/>
      <c r="W90" s="95" t="n"/>
      <c r="X90" s="95" t="n"/>
      <c r="Y90" s="95" t="n">
        <v>3</v>
      </c>
      <c r="Z90" s="95" t="n">
        <v>409.959047</v>
      </c>
      <c r="AA90" s="95" t="n">
        <v>320.041249</v>
      </c>
      <c r="AB90" s="95" t="n">
        <v>374.114177</v>
      </c>
      <c r="AC90" s="95" t="n">
        <v>341.301155</v>
      </c>
      <c r="AD90" s="95" t="n">
        <v>235.411922</v>
      </c>
      <c r="AE90" s="95" t="n">
        <v>401.577042</v>
      </c>
      <c r="AF90" s="95" t="n">
        <v>223.28213</v>
      </c>
      <c r="AG90" s="95" t="n">
        <v>258.922716</v>
      </c>
      <c r="AH90" s="95" t="n">
        <v>297.134834</v>
      </c>
      <c r="AI90" s="95" t="n">
        <v>239.308287</v>
      </c>
      <c r="AJ90" s="95" t="n">
        <v>175.154317</v>
      </c>
      <c r="AK90" s="95" t="n">
        <v>232.715191</v>
      </c>
      <c r="AL90" s="13" t="n">
        <v>288.279568</v>
      </c>
      <c r="AM90" s="13" t="n">
        <v>233.481306</v>
      </c>
      <c r="AN90" s="13" t="n">
        <v>245.987804</v>
      </c>
      <c r="AU90" s="13" t="n">
        <v>3</v>
      </c>
      <c r="AV90" s="13" t="n">
        <v>409.959047</v>
      </c>
      <c r="AW90" s="13" t="n">
        <v>320.041249</v>
      </c>
      <c r="AX90" s="13" t="n">
        <v>374.114177</v>
      </c>
      <c r="AY90" s="13" t="n">
        <v>341.301155</v>
      </c>
      <c r="AZ90" s="13" t="n">
        <v>235.411922</v>
      </c>
      <c r="BA90" s="13" t="n">
        <v>401.577042</v>
      </c>
      <c r="BB90" s="13" t="n">
        <v>223.28213</v>
      </c>
      <c r="BC90" s="13" t="n">
        <v>258.922716</v>
      </c>
      <c r="BD90" s="13" t="n">
        <v>297.134834</v>
      </c>
      <c r="BE90" s="13" t="n">
        <v>239.308287</v>
      </c>
      <c r="BF90" s="13" t="n">
        <v>175.154317</v>
      </c>
      <c r="BG90" s="13" t="n">
        <v>232.715191</v>
      </c>
      <c r="BH90" s="13" t="n">
        <v>288.279568</v>
      </c>
      <c r="BI90" s="13" t="n">
        <v>233.481306</v>
      </c>
      <c r="BJ90" s="13" t="n">
        <v>245.987804</v>
      </c>
      <c r="BQ90" s="13" t="n">
        <v>3</v>
      </c>
      <c r="BR90" s="13" t="n">
        <v>409.959047</v>
      </c>
      <c r="BS90" s="13" t="n">
        <v>320.041249</v>
      </c>
      <c r="BT90" s="13" t="n">
        <v>374.114177</v>
      </c>
      <c r="BU90" s="13" t="n">
        <v>341.301155</v>
      </c>
      <c r="BV90" s="13" t="n">
        <v>235.411922</v>
      </c>
      <c r="BW90" s="13" t="n">
        <v>401.577042</v>
      </c>
      <c r="BX90" s="13" t="n">
        <v>223.28213</v>
      </c>
      <c r="BY90" s="13" t="n">
        <v>258.922716</v>
      </c>
      <c r="BZ90" s="13" t="n">
        <v>297.134834</v>
      </c>
      <c r="CA90" s="13" t="n">
        <v>239.308287</v>
      </c>
      <c r="CB90" s="13" t="n">
        <v>175.154317</v>
      </c>
      <c r="CC90" s="13" t="n">
        <v>232.715191</v>
      </c>
      <c r="CD90" s="13" t="n">
        <v>288.279568</v>
      </c>
      <c r="CE90" s="13" t="n">
        <v>233.481306</v>
      </c>
      <c r="CF90" s="13" t="n">
        <v>245.987804</v>
      </c>
      <c r="CM90" s="13" t="n">
        <v>3</v>
      </c>
      <c r="CN90" s="13" t="n">
        <v>409.959047</v>
      </c>
      <c r="CO90" s="13" t="n">
        <v>320.041249</v>
      </c>
      <c r="CP90" s="13" t="n">
        <v>374.114177</v>
      </c>
      <c r="CQ90" s="13" t="n">
        <v>341.301155</v>
      </c>
      <c r="CR90" s="13" t="n">
        <v>235.411922</v>
      </c>
      <c r="CS90" s="13" t="n">
        <v>401.577042</v>
      </c>
      <c r="CT90" s="13" t="n">
        <v>223.28213</v>
      </c>
      <c r="CU90" s="13" t="n">
        <v>258.922716</v>
      </c>
      <c r="CV90" s="13" t="n">
        <v>297.134834</v>
      </c>
      <c r="CW90" s="13" t="n">
        <v>239.308287</v>
      </c>
      <c r="CX90" s="13" t="n">
        <v>175.154317</v>
      </c>
      <c r="CY90" s="13" t="n">
        <v>232.715191</v>
      </c>
      <c r="CZ90" s="13" t="n">
        <v>288.279568</v>
      </c>
      <c r="DA90" s="13" t="n">
        <v>233.481306</v>
      </c>
      <c r="DB90" s="13" t="n">
        <v>245.987804</v>
      </c>
      <c r="DI90" s="13" t="n">
        <v>3</v>
      </c>
      <c r="DJ90" s="13" t="n">
        <v>409.959047</v>
      </c>
      <c r="DK90" s="13" t="n">
        <v>320.041249</v>
      </c>
      <c r="DL90" s="13" t="n">
        <v>374.114177</v>
      </c>
      <c r="DM90" s="13" t="n">
        <v>341.301155</v>
      </c>
      <c r="DN90" s="13" t="n">
        <v>235.411922</v>
      </c>
      <c r="DO90" s="13" t="n">
        <v>401.577042</v>
      </c>
      <c r="DP90" s="13" t="n">
        <v>223.28213</v>
      </c>
      <c r="DQ90" s="13" t="n">
        <v>258.922716</v>
      </c>
      <c r="DR90" s="13" t="n">
        <v>297.134834</v>
      </c>
      <c r="DS90" s="13" t="n">
        <v>239.308287</v>
      </c>
      <c r="DT90" s="13" t="n">
        <v>175.154317</v>
      </c>
      <c r="DU90" s="13" t="n">
        <v>232.715191</v>
      </c>
      <c r="DV90" s="13" t="n">
        <v>288.279568</v>
      </c>
      <c r="DW90" s="13" t="n">
        <v>233.481306</v>
      </c>
      <c r="DX90" s="13" t="n">
        <v>245.987804</v>
      </c>
      <c r="EE90" s="13" t="n">
        <v>3</v>
      </c>
      <c r="EF90" s="13" t="n">
        <v>409.959047</v>
      </c>
      <c r="EG90" s="13" t="n">
        <v>320.041249</v>
      </c>
      <c r="EH90" s="13" t="n">
        <v>374.114177</v>
      </c>
      <c r="EI90" s="13" t="n">
        <v>341.301155</v>
      </c>
      <c r="EJ90" s="13" t="n">
        <v>235.411922</v>
      </c>
      <c r="EK90" s="13" t="n">
        <v>401.577042</v>
      </c>
      <c r="EL90" s="13" t="n">
        <v>223.28213</v>
      </c>
      <c r="EM90" s="13" t="n">
        <v>258.922716</v>
      </c>
      <c r="EN90" s="13" t="n">
        <v>297.134834</v>
      </c>
      <c r="EO90" s="13" t="n">
        <v>239.308287</v>
      </c>
      <c r="EP90" s="13" t="n">
        <v>175.154317</v>
      </c>
      <c r="EQ90" s="13" t="n">
        <v>232.715191</v>
      </c>
      <c r="ER90" s="13" t="n">
        <v>288.279568</v>
      </c>
      <c r="ES90" s="13" t="n">
        <v>233.481306</v>
      </c>
      <c r="ET90" s="13" t="n">
        <v>245.987804</v>
      </c>
      <c r="FA90" s="13" t="n">
        <v>3</v>
      </c>
      <c r="FB90" s="13" t="n">
        <v>409.959047</v>
      </c>
      <c r="FC90" s="13" t="n">
        <v>320.041249</v>
      </c>
      <c r="FD90" s="13" t="n">
        <v>374.114177</v>
      </c>
      <c r="FE90" s="13" t="n">
        <v>341.301155</v>
      </c>
      <c r="FF90" s="13" t="n">
        <v>235.411922</v>
      </c>
      <c r="FG90" s="13" t="n">
        <v>401.577042</v>
      </c>
      <c r="FH90" s="13" t="n">
        <v>223.28213</v>
      </c>
      <c r="FI90" s="13" t="n">
        <v>258.922716</v>
      </c>
      <c r="FJ90" s="13" t="n">
        <v>297.134834</v>
      </c>
      <c r="FK90" s="13" t="n">
        <v>239.308287</v>
      </c>
      <c r="FL90" s="13" t="n">
        <v>175.154317</v>
      </c>
      <c r="FM90" s="13" t="n">
        <v>232.715191</v>
      </c>
      <c r="FN90" s="13" t="n">
        <v>288.279568</v>
      </c>
      <c r="FO90" s="13" t="n">
        <v>233.481306</v>
      </c>
      <c r="FP90" s="13" t="n">
        <v>245.987804</v>
      </c>
      <c r="FW90" s="13" t="n">
        <v>3</v>
      </c>
      <c r="FX90" s="13" t="n">
        <v>409.959047</v>
      </c>
      <c r="FY90" s="13" t="n">
        <v>320.041249</v>
      </c>
      <c r="FZ90" s="13" t="n">
        <v>374.114177</v>
      </c>
      <c r="GA90" s="13" t="n">
        <v>341.301155</v>
      </c>
      <c r="GB90" s="13" t="n">
        <v>235.411922</v>
      </c>
      <c r="GC90" s="13" t="n">
        <v>401.577042</v>
      </c>
      <c r="GD90" s="13" t="n">
        <v>223.28213</v>
      </c>
      <c r="GE90" s="13" t="n">
        <v>258.922716</v>
      </c>
      <c r="GF90" s="13" t="n">
        <v>297.134834</v>
      </c>
      <c r="GG90" s="13" t="n">
        <v>239.308287</v>
      </c>
      <c r="GH90" s="13" t="n">
        <v>175.154317</v>
      </c>
      <c r="GI90" s="13" t="n">
        <v>232.715191</v>
      </c>
      <c r="GJ90" s="13" t="n">
        <v>288.279568</v>
      </c>
      <c r="GK90" s="13" t="n">
        <v>233.481306</v>
      </c>
      <c r="GL90" s="13" t="n">
        <v>245.987804</v>
      </c>
      <c r="GS90" s="13" t="n">
        <v>3</v>
      </c>
      <c r="GT90" s="13" t="n">
        <v>409.959047</v>
      </c>
      <c r="GU90" s="13" t="n">
        <v>320.041249</v>
      </c>
      <c r="GV90" s="13" t="n">
        <v>374.114177</v>
      </c>
      <c r="GW90" s="13" t="n">
        <v>341.301155</v>
      </c>
      <c r="GX90" s="13" t="n">
        <v>235.411922</v>
      </c>
      <c r="GY90" s="13" t="n">
        <v>401.577042</v>
      </c>
      <c r="GZ90" s="13" t="n">
        <v>223.28213</v>
      </c>
      <c r="HA90" s="13" t="n">
        <v>258.922716</v>
      </c>
      <c r="HB90" s="13" t="n">
        <v>297.134834</v>
      </c>
      <c r="HC90" s="13" t="n">
        <v>239.308287</v>
      </c>
      <c r="HD90" s="13" t="n">
        <v>175.154317</v>
      </c>
      <c r="HE90" s="13" t="n">
        <v>232.715191</v>
      </c>
      <c r="HF90" s="13" t="n">
        <v>288.279568</v>
      </c>
      <c r="HG90" s="13" t="n">
        <v>233.481306</v>
      </c>
      <c r="HH90" s="13" t="n">
        <v>245.987804</v>
      </c>
    </row>
    <row r="92">
      <c r="C92" s="13" t="inlineStr">
        <is>
          <t>DesvPad(Cap)</t>
        </is>
      </c>
      <c r="D92" s="13" t="n">
        <v>1</v>
      </c>
      <c r="E92" s="13" t="n">
        <v>2</v>
      </c>
      <c r="F92" s="13" t="n">
        <v>3</v>
      </c>
      <c r="G92" s="13" t="n">
        <v>4</v>
      </c>
      <c r="H92" s="13" t="n">
        <v>5</v>
      </c>
      <c r="I92" s="13" t="n">
        <v>6</v>
      </c>
      <c r="J92" s="13" t="n">
        <v>7</v>
      </c>
      <c r="K92" s="13" t="n">
        <v>8</v>
      </c>
      <c r="L92" s="13" t="n">
        <v>9</v>
      </c>
      <c r="M92" s="13" t="n">
        <v>10</v>
      </c>
      <c r="N92" s="13" t="n">
        <v>11</v>
      </c>
      <c r="O92" s="13" t="n">
        <v>12</v>
      </c>
      <c r="P92" s="13" t="n">
        <v>13</v>
      </c>
      <c r="Q92" s="13" t="n">
        <v>14</v>
      </c>
      <c r="R92" s="13" t="n">
        <v>15</v>
      </c>
      <c r="Y92" s="13" t="inlineStr">
        <is>
          <t>DesvPad(Cap)</t>
        </is>
      </c>
      <c r="Z92" s="13" t="n">
        <v>1</v>
      </c>
      <c r="AA92" s="13" t="n">
        <v>2</v>
      </c>
      <c r="AB92" s="13" t="n">
        <v>3</v>
      </c>
      <c r="AC92" s="13" t="n">
        <v>4</v>
      </c>
      <c r="AD92" s="13" t="n">
        <v>5</v>
      </c>
      <c r="AE92" s="13" t="n">
        <v>6</v>
      </c>
      <c r="AF92" s="13" t="n">
        <v>7</v>
      </c>
      <c r="AG92" s="13" t="n">
        <v>8</v>
      </c>
      <c r="AH92" s="13" t="n">
        <v>9</v>
      </c>
      <c r="AI92" s="13" t="n">
        <v>10</v>
      </c>
      <c r="AJ92" s="13" t="n">
        <v>11</v>
      </c>
      <c r="AK92" s="13" t="n">
        <v>12</v>
      </c>
      <c r="AL92" s="13" t="n">
        <v>13</v>
      </c>
      <c r="AM92" s="13" t="n">
        <v>14</v>
      </c>
      <c r="AN92" s="13" t="n">
        <v>15</v>
      </c>
      <c r="AU92" s="13" t="inlineStr">
        <is>
          <t>DesvPad(Cap)</t>
        </is>
      </c>
      <c r="AV92" s="13" t="n">
        <v>1</v>
      </c>
      <c r="AW92" s="13" t="n">
        <v>2</v>
      </c>
      <c r="AX92" s="13" t="n">
        <v>3</v>
      </c>
      <c r="AY92" s="13" t="n">
        <v>4</v>
      </c>
      <c r="AZ92" s="13" t="n">
        <v>5</v>
      </c>
      <c r="BA92" s="13" t="n">
        <v>6</v>
      </c>
      <c r="BB92" s="13" t="n">
        <v>7</v>
      </c>
      <c r="BC92" s="13" t="n">
        <v>8</v>
      </c>
      <c r="BD92" s="13" t="n">
        <v>9</v>
      </c>
      <c r="BE92" s="13" t="n">
        <v>10</v>
      </c>
      <c r="BF92" s="13" t="n">
        <v>11</v>
      </c>
      <c r="BG92" s="13" t="n">
        <v>12</v>
      </c>
      <c r="BH92" s="13" t="n">
        <v>13</v>
      </c>
      <c r="BI92" s="13" t="n">
        <v>14</v>
      </c>
      <c r="BJ92" s="13" t="n">
        <v>15</v>
      </c>
      <c r="BQ92" s="13" t="inlineStr">
        <is>
          <t>DesvPad(Cap)</t>
        </is>
      </c>
      <c r="BR92" s="13" t="n">
        <v>1</v>
      </c>
      <c r="BS92" s="13" t="n">
        <v>2</v>
      </c>
      <c r="BT92" s="13" t="n">
        <v>3</v>
      </c>
      <c r="BU92" s="13" t="n">
        <v>4</v>
      </c>
      <c r="BV92" s="13" t="n">
        <v>5</v>
      </c>
      <c r="BW92" s="13" t="n">
        <v>6</v>
      </c>
      <c r="BX92" s="13" t="n">
        <v>7</v>
      </c>
      <c r="BY92" s="13" t="n">
        <v>8</v>
      </c>
      <c r="BZ92" s="13" t="n">
        <v>9</v>
      </c>
      <c r="CA92" s="13" t="n">
        <v>10</v>
      </c>
      <c r="CB92" s="13" t="n">
        <v>11</v>
      </c>
      <c r="CC92" s="13" t="n">
        <v>12</v>
      </c>
      <c r="CD92" s="13" t="n">
        <v>13</v>
      </c>
      <c r="CE92" s="13" t="n">
        <v>14</v>
      </c>
      <c r="CF92" s="13" t="n">
        <v>15</v>
      </c>
      <c r="CM92" s="13" t="inlineStr">
        <is>
          <t>DesvPad(Cap)</t>
        </is>
      </c>
      <c r="CN92" s="13" t="n">
        <v>1</v>
      </c>
      <c r="CO92" s="13" t="n">
        <v>2</v>
      </c>
      <c r="CP92" s="13" t="n">
        <v>3</v>
      </c>
      <c r="CQ92" s="13" t="n">
        <v>4</v>
      </c>
      <c r="CR92" s="13" t="n">
        <v>5</v>
      </c>
      <c r="CS92" s="13" t="n">
        <v>6</v>
      </c>
      <c r="CT92" s="13" t="n">
        <v>7</v>
      </c>
      <c r="CU92" s="13" t="n">
        <v>8</v>
      </c>
      <c r="CV92" s="13" t="n">
        <v>9</v>
      </c>
      <c r="CW92" s="13" t="n">
        <v>10</v>
      </c>
      <c r="CX92" s="13" t="n">
        <v>11</v>
      </c>
      <c r="CY92" s="13" t="n">
        <v>12</v>
      </c>
      <c r="CZ92" s="13" t="n">
        <v>13</v>
      </c>
      <c r="DA92" s="13" t="n">
        <v>14</v>
      </c>
      <c r="DB92" s="13" t="n">
        <v>15</v>
      </c>
      <c r="DI92" s="13" t="inlineStr">
        <is>
          <t>DesvPad(Cap)</t>
        </is>
      </c>
      <c r="DJ92" s="13" t="n">
        <v>1</v>
      </c>
      <c r="DK92" s="13" t="n">
        <v>2</v>
      </c>
      <c r="DL92" s="13" t="n">
        <v>3</v>
      </c>
      <c r="DM92" s="13" t="n">
        <v>4</v>
      </c>
      <c r="DN92" s="13" t="n">
        <v>5</v>
      </c>
      <c r="DO92" s="13" t="n">
        <v>6</v>
      </c>
      <c r="DP92" s="13" t="n">
        <v>7</v>
      </c>
      <c r="DQ92" s="13" t="n">
        <v>8</v>
      </c>
      <c r="DR92" s="13" t="n">
        <v>9</v>
      </c>
      <c r="DS92" s="13" t="n">
        <v>10</v>
      </c>
      <c r="DT92" s="13" t="n">
        <v>11</v>
      </c>
      <c r="DU92" s="13" t="n">
        <v>12</v>
      </c>
      <c r="DV92" s="13" t="n">
        <v>13</v>
      </c>
      <c r="DW92" s="13" t="n">
        <v>14</v>
      </c>
      <c r="DX92" s="13" t="n">
        <v>15</v>
      </c>
      <c r="EE92" s="13" t="inlineStr">
        <is>
          <t>DesvPad(Cap)</t>
        </is>
      </c>
      <c r="EF92" s="13" t="n">
        <v>1</v>
      </c>
      <c r="EG92" s="13" t="n">
        <v>2</v>
      </c>
      <c r="EH92" s="13" t="n">
        <v>3</v>
      </c>
      <c r="EI92" s="13" t="n">
        <v>4</v>
      </c>
      <c r="EJ92" s="13" t="n">
        <v>5</v>
      </c>
      <c r="EK92" s="13" t="n">
        <v>6</v>
      </c>
      <c r="EL92" s="13" t="n">
        <v>7</v>
      </c>
      <c r="EM92" s="13" t="n">
        <v>8</v>
      </c>
      <c r="EN92" s="13" t="n">
        <v>9</v>
      </c>
      <c r="EO92" s="13" t="n">
        <v>10</v>
      </c>
      <c r="EP92" s="13" t="n">
        <v>11</v>
      </c>
      <c r="EQ92" s="13" t="n">
        <v>12</v>
      </c>
      <c r="ER92" s="13" t="n">
        <v>13</v>
      </c>
      <c r="ES92" s="13" t="n">
        <v>14</v>
      </c>
      <c r="ET92" s="13" t="n">
        <v>15</v>
      </c>
      <c r="FA92" s="13" t="inlineStr">
        <is>
          <t>DesvPad(Cap)</t>
        </is>
      </c>
      <c r="FB92" s="13" t="n">
        <v>1</v>
      </c>
      <c r="FC92" s="13" t="n">
        <v>2</v>
      </c>
      <c r="FD92" s="13" t="n">
        <v>3</v>
      </c>
      <c r="FE92" s="13" t="n">
        <v>4</v>
      </c>
      <c r="FF92" s="13" t="n">
        <v>5</v>
      </c>
      <c r="FG92" s="13" t="n">
        <v>6</v>
      </c>
      <c r="FH92" s="13" t="n">
        <v>7</v>
      </c>
      <c r="FI92" s="13" t="n">
        <v>8</v>
      </c>
      <c r="FJ92" s="13" t="n">
        <v>9</v>
      </c>
      <c r="FK92" s="13" t="n">
        <v>10</v>
      </c>
      <c r="FL92" s="13" t="n">
        <v>11</v>
      </c>
      <c r="FM92" s="13" t="n">
        <v>12</v>
      </c>
      <c r="FN92" s="13" t="n">
        <v>13</v>
      </c>
      <c r="FO92" s="13" t="n">
        <v>14</v>
      </c>
      <c r="FP92" s="13" t="n">
        <v>15</v>
      </c>
      <c r="FW92" s="13" t="inlineStr">
        <is>
          <t>DesvPad(Cap)</t>
        </is>
      </c>
      <c r="FX92" s="13" t="n">
        <v>1</v>
      </c>
      <c r="FY92" s="13" t="n">
        <v>2</v>
      </c>
      <c r="FZ92" s="13" t="n">
        <v>3</v>
      </c>
      <c r="GA92" s="13" t="n">
        <v>4</v>
      </c>
      <c r="GB92" s="13" t="n">
        <v>5</v>
      </c>
      <c r="GC92" s="13" t="n">
        <v>6</v>
      </c>
      <c r="GD92" s="13" t="n">
        <v>7</v>
      </c>
      <c r="GE92" s="13" t="n">
        <v>8</v>
      </c>
      <c r="GF92" s="13" t="n">
        <v>9</v>
      </c>
      <c r="GG92" s="13" t="n">
        <v>10</v>
      </c>
      <c r="GH92" s="13" t="n">
        <v>11</v>
      </c>
      <c r="GI92" s="13" t="n">
        <v>12</v>
      </c>
      <c r="GJ92" s="13" t="n">
        <v>13</v>
      </c>
      <c r="GK92" s="13" t="n">
        <v>14</v>
      </c>
      <c r="GL92" s="13" t="n">
        <v>15</v>
      </c>
      <c r="GS92" s="13" t="inlineStr">
        <is>
          <t>DesvPad(Cap)</t>
        </is>
      </c>
      <c r="GT92" s="13" t="n">
        <v>1</v>
      </c>
      <c r="GU92" s="13" t="n">
        <v>2</v>
      </c>
      <c r="GV92" s="13" t="n">
        <v>3</v>
      </c>
      <c r="GW92" s="13" t="n">
        <v>4</v>
      </c>
      <c r="GX92" s="13" t="n">
        <v>5</v>
      </c>
      <c r="GY92" s="13" t="n">
        <v>6</v>
      </c>
      <c r="GZ92" s="13" t="n">
        <v>7</v>
      </c>
      <c r="HA92" s="13" t="n">
        <v>8</v>
      </c>
      <c r="HB92" s="13" t="n">
        <v>9</v>
      </c>
      <c r="HC92" s="13" t="n">
        <v>10</v>
      </c>
      <c r="HD92" s="13" t="n">
        <v>11</v>
      </c>
      <c r="HE92" s="13" t="n">
        <v>12</v>
      </c>
      <c r="HF92" s="13" t="n">
        <v>13</v>
      </c>
      <c r="HG92" s="13" t="n">
        <v>14</v>
      </c>
      <c r="HH92" s="13" t="n">
        <v>15</v>
      </c>
    </row>
    <row r="93">
      <c r="C93" s="13" t="n">
        <v>1</v>
      </c>
      <c r="D93" s="13">
        <f>(Supp_Fourth_central_moment_5var!D10)^0.5</f>
        <v/>
      </c>
      <c r="E93" s="13">
        <f>(Supp_Fourth_central_moment_5var!E10)^0.5</f>
        <v/>
      </c>
      <c r="F93" s="13">
        <f>(Supp_Fourth_central_moment_5var!F10)^0.5</f>
        <v/>
      </c>
      <c r="G93" s="13">
        <f>(Supp_Fourth_central_moment_5var!G10)^0.5</f>
        <v/>
      </c>
      <c r="H93" s="13">
        <f>(Supp_Fourth_central_moment_5var!H10)^0.5</f>
        <v/>
      </c>
      <c r="I93" s="13">
        <f>(Supp_Fourth_central_moment_5var!I10)^0.5</f>
        <v/>
      </c>
      <c r="J93" s="13">
        <f>(Supp_Fourth_central_moment_5var!J10)^0.5</f>
        <v/>
      </c>
      <c r="K93" s="13">
        <f>(Supp_Fourth_central_moment_5var!K10)^0.5</f>
        <v/>
      </c>
      <c r="L93" s="13">
        <f>(Supp_Fourth_central_moment_5var!L10)^0.5</f>
        <v/>
      </c>
      <c r="M93" s="13">
        <f>(Supp_Fourth_central_moment_5var!M10)^0.5</f>
        <v/>
      </c>
      <c r="N93" s="13">
        <f>(Supp_Fourth_central_moment_5var!N10)^0.5</f>
        <v/>
      </c>
      <c r="O93" s="13">
        <f>(Supp_Fourth_central_moment_5var!O10)^0.5</f>
        <v/>
      </c>
      <c r="P93" s="13">
        <f>(Supp_Fourth_central_moment_5var!P10)^0.5</f>
        <v/>
      </c>
      <c r="Q93" s="13">
        <f>(Supp_Fourth_central_moment_5var!Q10)^0.5</f>
        <v/>
      </c>
      <c r="R93" s="13">
        <f>(Supp_Fourth_central_moment_5var!R10)^0.5</f>
        <v/>
      </c>
      <c r="V93" s="14" t="n"/>
      <c r="Y93" s="13" t="n">
        <v>1</v>
      </c>
      <c r="Z93" s="13" t="n">
        <v>60.92</v>
      </c>
      <c r="AA93" s="13" t="n">
        <v>67.24399973231813</v>
      </c>
      <c r="AB93" s="13" t="n">
        <v>73.47399948281024</v>
      </c>
      <c r="AC93" s="13" t="n">
        <v>66.12</v>
      </c>
      <c r="AD93" s="13" t="n">
        <v>81.43199985263779</v>
      </c>
      <c r="AE93" s="13" t="n">
        <v>41.96199947571612</v>
      </c>
      <c r="AF93" s="13" t="n">
        <v>70.63</v>
      </c>
      <c r="AG93" s="13" t="n">
        <v>65.08799966199607</v>
      </c>
      <c r="AH93" s="13" t="n">
        <v>60.67599937372272</v>
      </c>
      <c r="AI93" s="13" t="n">
        <v>72.78199983512407</v>
      </c>
      <c r="AJ93" s="13" t="n">
        <v>84.76799985843715</v>
      </c>
      <c r="AK93" s="13" t="n">
        <v>50.14</v>
      </c>
      <c r="AL93" s="13" t="n">
        <v>50.65599964466203</v>
      </c>
      <c r="AM93" s="13" t="n">
        <v>43.30399981525956</v>
      </c>
      <c r="AN93" s="13" t="n">
        <v>77.7539998971114</v>
      </c>
      <c r="AU93" s="13" t="n">
        <v>1</v>
      </c>
      <c r="AV93" s="13" t="n">
        <v>60.92</v>
      </c>
      <c r="AW93" s="13" t="n">
        <v>67.24399973231813</v>
      </c>
      <c r="AX93" s="13" t="n">
        <v>73.47399948281024</v>
      </c>
      <c r="AY93" s="13" t="n">
        <v>66.12</v>
      </c>
      <c r="AZ93" s="13" t="n">
        <v>81.43199985263779</v>
      </c>
      <c r="BA93" s="13" t="n">
        <v>41.96199947571612</v>
      </c>
      <c r="BB93" s="13" t="n">
        <v>70.63</v>
      </c>
      <c r="BC93" s="13" t="n">
        <v>65.08799966199607</v>
      </c>
      <c r="BD93" s="13" t="n">
        <v>60.67599937372272</v>
      </c>
      <c r="BE93" s="13" t="n">
        <v>72.78199983512407</v>
      </c>
      <c r="BF93" s="13" t="n">
        <v>84.76799985843715</v>
      </c>
      <c r="BG93" s="13" t="n">
        <v>50.14</v>
      </c>
      <c r="BH93" s="13" t="n">
        <v>50.65599964466203</v>
      </c>
      <c r="BI93" s="13" t="n">
        <v>43.30399981525956</v>
      </c>
      <c r="BJ93" s="13" t="n">
        <v>77.7539998971114</v>
      </c>
      <c r="BQ93" s="13" t="n">
        <v>1</v>
      </c>
      <c r="BR93" s="13" t="n">
        <v>60.92</v>
      </c>
      <c r="BS93" s="13" t="n">
        <v>67.24399973231813</v>
      </c>
      <c r="BT93" s="13" t="n">
        <v>73.47399948281024</v>
      </c>
      <c r="BU93" s="13" t="n">
        <v>66.12</v>
      </c>
      <c r="BV93" s="13" t="n">
        <v>81.43199985263779</v>
      </c>
      <c r="BW93" s="13" t="n">
        <v>41.96199947571612</v>
      </c>
      <c r="BX93" s="13" t="n">
        <v>70.63</v>
      </c>
      <c r="BY93" s="13" t="n">
        <v>65.08799966199607</v>
      </c>
      <c r="BZ93" s="13" t="n">
        <v>60.67599937372272</v>
      </c>
      <c r="CA93" s="13" t="n">
        <v>72.78199983512407</v>
      </c>
      <c r="CB93" s="13" t="n">
        <v>84.76799985843715</v>
      </c>
      <c r="CC93" s="13" t="n">
        <v>50.14</v>
      </c>
      <c r="CD93" s="13" t="n">
        <v>50.65599964466203</v>
      </c>
      <c r="CE93" s="13" t="n">
        <v>43.30399981525956</v>
      </c>
      <c r="CF93" s="13" t="n">
        <v>77.7539998971114</v>
      </c>
      <c r="CM93" s="13" t="n">
        <v>1</v>
      </c>
      <c r="CN93" s="13" t="n">
        <v>60.92</v>
      </c>
      <c r="CO93" s="13" t="n">
        <v>67.24399973231813</v>
      </c>
      <c r="CP93" s="13" t="n">
        <v>73.47399948281024</v>
      </c>
      <c r="CQ93" s="13" t="n">
        <v>66.12</v>
      </c>
      <c r="CR93" s="13" t="n">
        <v>81.43199985263779</v>
      </c>
      <c r="CS93" s="13" t="n">
        <v>41.96199947571612</v>
      </c>
      <c r="CT93" s="13" t="n">
        <v>70.63</v>
      </c>
      <c r="CU93" s="13" t="n">
        <v>65.08799966199607</v>
      </c>
      <c r="CV93" s="13" t="n">
        <v>60.67599937372272</v>
      </c>
      <c r="CW93" s="13" t="n">
        <v>72.78199983512407</v>
      </c>
      <c r="CX93" s="13" t="n">
        <v>84.76799985843715</v>
      </c>
      <c r="CY93" s="13" t="n">
        <v>50.14</v>
      </c>
      <c r="CZ93" s="13" t="n">
        <v>50.65599964466203</v>
      </c>
      <c r="DA93" s="13" t="n">
        <v>43.30399981525956</v>
      </c>
      <c r="DB93" s="13" t="n">
        <v>77.7539998971114</v>
      </c>
      <c r="DI93" s="13" t="n">
        <v>1</v>
      </c>
      <c r="DJ93" s="13" t="n">
        <v>60.92</v>
      </c>
      <c r="DK93" s="13" t="n">
        <v>67.24399973231813</v>
      </c>
      <c r="DL93" s="13" t="n">
        <v>73.47399948281024</v>
      </c>
      <c r="DM93" s="13" t="n">
        <v>66.12</v>
      </c>
      <c r="DN93" s="13" t="n">
        <v>81.43199985263779</v>
      </c>
      <c r="DO93" s="13" t="n">
        <v>41.96199947571612</v>
      </c>
      <c r="DP93" s="13" t="n">
        <v>70.63</v>
      </c>
      <c r="DQ93" s="13" t="n">
        <v>65.08799966199607</v>
      </c>
      <c r="DR93" s="13" t="n">
        <v>60.67599937372272</v>
      </c>
      <c r="DS93" s="13" t="n">
        <v>72.78199983512407</v>
      </c>
      <c r="DT93" s="13" t="n">
        <v>84.76799985843715</v>
      </c>
      <c r="DU93" s="13" t="n">
        <v>50.14</v>
      </c>
      <c r="DV93" s="13" t="n">
        <v>50.65599964466203</v>
      </c>
      <c r="DW93" s="13" t="n">
        <v>43.30399981525956</v>
      </c>
      <c r="DX93" s="13" t="n">
        <v>77.7539998971114</v>
      </c>
      <c r="EE93" s="13" t="n">
        <v>1</v>
      </c>
      <c r="EF93" s="13" t="n">
        <v>60.92</v>
      </c>
      <c r="EG93" s="13" t="n">
        <v>67.24399973231813</v>
      </c>
      <c r="EH93" s="13" t="n">
        <v>73.47399948281024</v>
      </c>
      <c r="EI93" s="13" t="n">
        <v>66.12</v>
      </c>
      <c r="EJ93" s="13" t="n">
        <v>81.43199985263779</v>
      </c>
      <c r="EK93" s="13" t="n">
        <v>41.96199947571612</v>
      </c>
      <c r="EL93" s="13" t="n">
        <v>70.63</v>
      </c>
      <c r="EM93" s="13" t="n">
        <v>65.08799966199607</v>
      </c>
      <c r="EN93" s="13" t="n">
        <v>60.67599937372272</v>
      </c>
      <c r="EO93" s="13" t="n">
        <v>72.78199983512407</v>
      </c>
      <c r="EP93" s="13" t="n">
        <v>84.76799985843715</v>
      </c>
      <c r="EQ93" s="13" t="n">
        <v>50.14</v>
      </c>
      <c r="ER93" s="13" t="n">
        <v>50.65599964466203</v>
      </c>
      <c r="ES93" s="13" t="n">
        <v>43.30399981525956</v>
      </c>
      <c r="ET93" s="13" t="n">
        <v>77.7539998971114</v>
      </c>
      <c r="FA93" s="13" t="n">
        <v>1</v>
      </c>
      <c r="FB93" s="13" t="n">
        <v>60.92</v>
      </c>
      <c r="FC93" s="13" t="n">
        <v>67.24399973231813</v>
      </c>
      <c r="FD93" s="13" t="n">
        <v>73.47399948281024</v>
      </c>
      <c r="FE93" s="13" t="n">
        <v>66.12</v>
      </c>
      <c r="FF93" s="13" t="n">
        <v>81.43199985263779</v>
      </c>
      <c r="FG93" s="13" t="n">
        <v>41.96199947571612</v>
      </c>
      <c r="FH93" s="13" t="n">
        <v>70.63</v>
      </c>
      <c r="FI93" s="13" t="n">
        <v>65.08799966199607</v>
      </c>
      <c r="FJ93" s="13" t="n">
        <v>60.67599937372272</v>
      </c>
      <c r="FK93" s="13" t="n">
        <v>72.78199983512407</v>
      </c>
      <c r="FL93" s="13" t="n">
        <v>84.76799985843715</v>
      </c>
      <c r="FM93" s="13" t="n">
        <v>50.14</v>
      </c>
      <c r="FN93" s="13" t="n">
        <v>50.65599964466203</v>
      </c>
      <c r="FO93" s="13" t="n">
        <v>43.30399981525956</v>
      </c>
      <c r="FP93" s="13" t="n">
        <v>77.7539998971114</v>
      </c>
      <c r="FW93" s="13" t="n">
        <v>1</v>
      </c>
      <c r="FX93" s="13" t="n">
        <v>60.92</v>
      </c>
      <c r="FY93" s="13" t="n">
        <v>67.24399973231813</v>
      </c>
      <c r="FZ93" s="13" t="n">
        <v>73.47399948281024</v>
      </c>
      <c r="GA93" s="13" t="n">
        <v>66.12</v>
      </c>
      <c r="GB93" s="13" t="n">
        <v>81.43199985263779</v>
      </c>
      <c r="GC93" s="13" t="n">
        <v>41.96199947571612</v>
      </c>
      <c r="GD93" s="13" t="n">
        <v>70.63</v>
      </c>
      <c r="GE93" s="13" t="n">
        <v>65.08799966199607</v>
      </c>
      <c r="GF93" s="13" t="n">
        <v>60.67599937372272</v>
      </c>
      <c r="GG93" s="13" t="n">
        <v>72.78199983512407</v>
      </c>
      <c r="GH93" s="13" t="n">
        <v>84.76799985843715</v>
      </c>
      <c r="GI93" s="13" t="n">
        <v>50.14</v>
      </c>
      <c r="GJ93" s="13" t="n">
        <v>50.65599964466203</v>
      </c>
      <c r="GK93" s="13" t="n">
        <v>43.30399981525956</v>
      </c>
      <c r="GL93" s="13" t="n">
        <v>77.7539998971114</v>
      </c>
      <c r="GS93" s="13" t="n">
        <v>1</v>
      </c>
      <c r="GT93" s="13" t="n">
        <v>60.92</v>
      </c>
      <c r="GU93" s="13" t="n">
        <v>67.24399973231813</v>
      </c>
      <c r="GV93" s="13" t="n">
        <v>73.47399948281024</v>
      </c>
      <c r="GW93" s="13" t="n">
        <v>66.12</v>
      </c>
      <c r="GX93" s="13" t="n">
        <v>81.43199985263779</v>
      </c>
      <c r="GY93" s="13" t="n">
        <v>41.96199947571612</v>
      </c>
      <c r="GZ93" s="13" t="n">
        <v>70.63</v>
      </c>
      <c r="HA93" s="13" t="n">
        <v>65.08799966199607</v>
      </c>
      <c r="HB93" s="13" t="n">
        <v>60.67599937372272</v>
      </c>
      <c r="HC93" s="13" t="n">
        <v>72.78199983512407</v>
      </c>
      <c r="HD93" s="13" t="n">
        <v>84.76799985843715</v>
      </c>
      <c r="HE93" s="13" t="n">
        <v>50.14</v>
      </c>
      <c r="HF93" s="13" t="n">
        <v>50.65599964466203</v>
      </c>
      <c r="HG93" s="13" t="n">
        <v>43.30399981525956</v>
      </c>
      <c r="HH93" s="13" t="n">
        <v>77.7539998971114</v>
      </c>
    </row>
    <row r="94">
      <c r="C94" s="13" t="n">
        <v>2</v>
      </c>
      <c r="D94" s="13">
        <f>(Supp_Fourth_central_moment_5var!D11)^0.5</f>
        <v/>
      </c>
      <c r="E94" s="13">
        <f>(Supp_Fourth_central_moment_5var!E11)^0.5</f>
        <v/>
      </c>
      <c r="F94" s="13">
        <f>(Supp_Fourth_central_moment_5var!F11)^0.5</f>
        <v/>
      </c>
      <c r="G94" s="13">
        <f>(Supp_Fourth_central_moment_5var!G11)^0.5</f>
        <v/>
      </c>
      <c r="H94" s="13">
        <f>(Supp_Fourth_central_moment_5var!H11)^0.5</f>
        <v/>
      </c>
      <c r="I94" s="13">
        <f>(Supp_Fourth_central_moment_5var!I11)^0.5</f>
        <v/>
      </c>
      <c r="J94" s="13">
        <f>(Supp_Fourth_central_moment_5var!J11)^0.5</f>
        <v/>
      </c>
      <c r="K94" s="13">
        <f>(Supp_Fourth_central_moment_5var!K11)^0.5</f>
        <v/>
      </c>
      <c r="L94" s="13">
        <f>(Supp_Fourth_central_moment_5var!L11)^0.5</f>
        <v/>
      </c>
      <c r="M94" s="13">
        <f>(Supp_Fourth_central_moment_5var!M11)^0.5</f>
        <v/>
      </c>
      <c r="N94" s="13">
        <f>(Supp_Fourth_central_moment_5var!N11)^0.5</f>
        <v/>
      </c>
      <c r="O94" s="13">
        <f>(Supp_Fourth_central_moment_5var!O11)^0.5</f>
        <v/>
      </c>
      <c r="P94" s="13">
        <f>(Supp_Fourth_central_moment_5var!P11)^0.5</f>
        <v/>
      </c>
      <c r="Q94" s="13">
        <f>(Supp_Fourth_central_moment_5var!Q11)^0.5</f>
        <v/>
      </c>
      <c r="R94" s="13">
        <f>(Supp_Fourth_central_moment_5var!R11)^0.5</f>
        <v/>
      </c>
      <c r="Y94" s="13" t="n">
        <v>2</v>
      </c>
      <c r="Z94" s="13" t="n">
        <v>57.73599916862962</v>
      </c>
      <c r="AA94" s="13" t="n">
        <v>50.91599945007463</v>
      </c>
      <c r="AB94" s="13" t="n">
        <v>66.76599958062486</v>
      </c>
      <c r="AC94" s="13" t="n">
        <v>113.9919997192785</v>
      </c>
      <c r="AD94" s="13" t="n">
        <v>72.72199942245813</v>
      </c>
      <c r="AE94" s="13" t="n">
        <v>71.90799955498693</v>
      </c>
      <c r="AF94" s="13" t="n">
        <v>60.93199980305915</v>
      </c>
      <c r="AG94" s="13" t="n">
        <v>62.43399955152641</v>
      </c>
      <c r="AH94" s="13" t="n">
        <v>75.82199944607106</v>
      </c>
      <c r="AI94" s="13" t="n">
        <v>46.66</v>
      </c>
      <c r="AJ94" s="13" t="n">
        <v>77.58399963910084</v>
      </c>
      <c r="AK94" s="13" t="n">
        <v>66.01199966672726</v>
      </c>
      <c r="AL94" s="13" t="n">
        <v>53.27199921159333</v>
      </c>
      <c r="AM94" s="13" t="n">
        <v>81.65399990202562</v>
      </c>
      <c r="AN94" s="13" t="n">
        <v>71.61399932974</v>
      </c>
      <c r="AU94" s="13" t="n">
        <v>2</v>
      </c>
      <c r="AV94" s="13" t="n">
        <v>57.73599916862962</v>
      </c>
      <c r="AW94" s="13" t="n">
        <v>50.91599945007463</v>
      </c>
      <c r="AX94" s="13" t="n">
        <v>66.76599958062486</v>
      </c>
      <c r="AY94" s="13" t="n">
        <v>113.9919997192785</v>
      </c>
      <c r="AZ94" s="13" t="n">
        <v>72.72199942245813</v>
      </c>
      <c r="BA94" s="13" t="n">
        <v>71.90799955498693</v>
      </c>
      <c r="BB94" s="13" t="n">
        <v>60.93199980305915</v>
      </c>
      <c r="BC94" s="13" t="n">
        <v>62.43399955152641</v>
      </c>
      <c r="BD94" s="13" t="n">
        <v>75.82199944607106</v>
      </c>
      <c r="BE94" s="13" t="n">
        <v>46.66</v>
      </c>
      <c r="BF94" s="13" t="n">
        <v>77.58399963910084</v>
      </c>
      <c r="BG94" s="13" t="n">
        <v>66.01199966672726</v>
      </c>
      <c r="BH94" s="13" t="n">
        <v>53.27199921159333</v>
      </c>
      <c r="BI94" s="13" t="n">
        <v>81.65399990202562</v>
      </c>
      <c r="BJ94" s="13" t="n">
        <v>71.61399932974</v>
      </c>
      <c r="BQ94" s="13" t="n">
        <v>2</v>
      </c>
      <c r="BR94" s="13" t="n">
        <v>57.73599916862962</v>
      </c>
      <c r="BS94" s="13" t="n">
        <v>50.91599945007463</v>
      </c>
      <c r="BT94" s="13" t="n">
        <v>66.76599958062486</v>
      </c>
      <c r="BU94" s="13" t="n">
        <v>113.9919997192785</v>
      </c>
      <c r="BV94" s="13" t="n">
        <v>72.72199942245813</v>
      </c>
      <c r="BW94" s="13" t="n">
        <v>71.90799955498693</v>
      </c>
      <c r="BX94" s="13" t="n">
        <v>60.93199980305915</v>
      </c>
      <c r="BY94" s="13" t="n">
        <v>62.43399955152641</v>
      </c>
      <c r="BZ94" s="13" t="n">
        <v>75.82199944607106</v>
      </c>
      <c r="CA94" s="13" t="n">
        <v>46.66</v>
      </c>
      <c r="CB94" s="13" t="n">
        <v>77.58399963910084</v>
      </c>
      <c r="CC94" s="13" t="n">
        <v>66.01199966672726</v>
      </c>
      <c r="CD94" s="13" t="n">
        <v>53.27199921159333</v>
      </c>
      <c r="CE94" s="13" t="n">
        <v>81.65399990202562</v>
      </c>
      <c r="CF94" s="13" t="n">
        <v>71.61399932974</v>
      </c>
      <c r="CM94" s="13" t="n">
        <v>2</v>
      </c>
      <c r="CN94" s="13" t="n">
        <v>57.73599916862962</v>
      </c>
      <c r="CO94" s="13" t="n">
        <v>50.91599945007463</v>
      </c>
      <c r="CP94" s="13" t="n">
        <v>66.76599958062486</v>
      </c>
      <c r="CQ94" s="13" t="n">
        <v>113.9919997192785</v>
      </c>
      <c r="CR94" s="13" t="n">
        <v>72.72199942245813</v>
      </c>
      <c r="CS94" s="13" t="n">
        <v>71.90799955498693</v>
      </c>
      <c r="CT94" s="13" t="n">
        <v>60.93199980305915</v>
      </c>
      <c r="CU94" s="13" t="n">
        <v>62.43399955152641</v>
      </c>
      <c r="CV94" s="13" t="n">
        <v>75.82199944607106</v>
      </c>
      <c r="CW94" s="13" t="n">
        <v>46.66</v>
      </c>
      <c r="CX94" s="13" t="n">
        <v>77.58399963910084</v>
      </c>
      <c r="CY94" s="13" t="n">
        <v>66.01199966672726</v>
      </c>
      <c r="CZ94" s="13" t="n">
        <v>53.27199921159333</v>
      </c>
      <c r="DA94" s="13" t="n">
        <v>81.65399990202562</v>
      </c>
      <c r="DB94" s="13" t="n">
        <v>71.61399932974</v>
      </c>
      <c r="DI94" s="13" t="n">
        <v>2</v>
      </c>
      <c r="DJ94" s="13" t="n">
        <v>57.73599916862962</v>
      </c>
      <c r="DK94" s="13" t="n">
        <v>50.91599945007463</v>
      </c>
      <c r="DL94" s="13" t="n">
        <v>66.76599958062486</v>
      </c>
      <c r="DM94" s="13" t="n">
        <v>113.9919997192785</v>
      </c>
      <c r="DN94" s="13" t="n">
        <v>72.72199942245813</v>
      </c>
      <c r="DO94" s="13" t="n">
        <v>71.90799955498693</v>
      </c>
      <c r="DP94" s="13" t="n">
        <v>60.93199980305915</v>
      </c>
      <c r="DQ94" s="13" t="n">
        <v>62.43399955152641</v>
      </c>
      <c r="DR94" s="13" t="n">
        <v>75.82199944607106</v>
      </c>
      <c r="DS94" s="13" t="n">
        <v>46.66</v>
      </c>
      <c r="DT94" s="13" t="n">
        <v>77.58399963910084</v>
      </c>
      <c r="DU94" s="13" t="n">
        <v>66.01199966672726</v>
      </c>
      <c r="DV94" s="13" t="n">
        <v>53.27199921159333</v>
      </c>
      <c r="DW94" s="13" t="n">
        <v>81.65399990202562</v>
      </c>
      <c r="DX94" s="13" t="n">
        <v>71.61399932974</v>
      </c>
      <c r="EE94" s="13" t="n">
        <v>2</v>
      </c>
      <c r="EF94" s="13" t="n">
        <v>57.73599916862962</v>
      </c>
      <c r="EG94" s="13" t="n">
        <v>50.91599945007463</v>
      </c>
      <c r="EH94" s="13" t="n">
        <v>66.76599958062486</v>
      </c>
      <c r="EI94" s="13" t="n">
        <v>113.9919997192785</v>
      </c>
      <c r="EJ94" s="13" t="n">
        <v>72.72199942245813</v>
      </c>
      <c r="EK94" s="13" t="n">
        <v>71.90799955498693</v>
      </c>
      <c r="EL94" s="13" t="n">
        <v>60.93199980305915</v>
      </c>
      <c r="EM94" s="13" t="n">
        <v>62.43399955152641</v>
      </c>
      <c r="EN94" s="13" t="n">
        <v>75.82199944607106</v>
      </c>
      <c r="EO94" s="13" t="n">
        <v>46.66</v>
      </c>
      <c r="EP94" s="13" t="n">
        <v>77.58399963910084</v>
      </c>
      <c r="EQ94" s="13" t="n">
        <v>66.01199966672726</v>
      </c>
      <c r="ER94" s="13" t="n">
        <v>53.27199921159333</v>
      </c>
      <c r="ES94" s="13" t="n">
        <v>81.65399990202562</v>
      </c>
      <c r="ET94" s="13" t="n">
        <v>71.61399932974</v>
      </c>
      <c r="FA94" s="13" t="n">
        <v>2</v>
      </c>
      <c r="FB94" s="13" t="n">
        <v>57.73599916862962</v>
      </c>
      <c r="FC94" s="13" t="n">
        <v>50.91599945007463</v>
      </c>
      <c r="FD94" s="13" t="n">
        <v>66.76599958062486</v>
      </c>
      <c r="FE94" s="13" t="n">
        <v>113.9919997192785</v>
      </c>
      <c r="FF94" s="13" t="n">
        <v>72.72199942245813</v>
      </c>
      <c r="FG94" s="13" t="n">
        <v>71.90799955498693</v>
      </c>
      <c r="FH94" s="13" t="n">
        <v>60.93199980305915</v>
      </c>
      <c r="FI94" s="13" t="n">
        <v>62.43399955152641</v>
      </c>
      <c r="FJ94" s="13" t="n">
        <v>75.82199944607106</v>
      </c>
      <c r="FK94" s="13" t="n">
        <v>46.66</v>
      </c>
      <c r="FL94" s="13" t="n">
        <v>77.58399963910084</v>
      </c>
      <c r="FM94" s="13" t="n">
        <v>66.01199966672726</v>
      </c>
      <c r="FN94" s="13" t="n">
        <v>53.27199921159333</v>
      </c>
      <c r="FO94" s="13" t="n">
        <v>81.65399990202562</v>
      </c>
      <c r="FP94" s="13" t="n">
        <v>71.61399932974</v>
      </c>
      <c r="FW94" s="13" t="n">
        <v>2</v>
      </c>
      <c r="FX94" s="13" t="n">
        <v>57.73599916862962</v>
      </c>
      <c r="FY94" s="13" t="n">
        <v>50.91599945007463</v>
      </c>
      <c r="FZ94" s="13" t="n">
        <v>66.76599958062486</v>
      </c>
      <c r="GA94" s="13" t="n">
        <v>113.9919997192785</v>
      </c>
      <c r="GB94" s="13" t="n">
        <v>72.72199942245813</v>
      </c>
      <c r="GC94" s="13" t="n">
        <v>71.90799955498693</v>
      </c>
      <c r="GD94" s="13" t="n">
        <v>60.93199980305915</v>
      </c>
      <c r="GE94" s="13" t="n">
        <v>62.43399955152641</v>
      </c>
      <c r="GF94" s="13" t="n">
        <v>75.82199944607106</v>
      </c>
      <c r="GG94" s="13" t="n">
        <v>46.66</v>
      </c>
      <c r="GH94" s="13" t="n">
        <v>77.58399963910084</v>
      </c>
      <c r="GI94" s="13" t="n">
        <v>66.01199966672726</v>
      </c>
      <c r="GJ94" s="13" t="n">
        <v>53.27199921159333</v>
      </c>
      <c r="GK94" s="13" t="n">
        <v>81.65399990202562</v>
      </c>
      <c r="GL94" s="13" t="n">
        <v>71.61399932974</v>
      </c>
      <c r="GS94" s="13" t="n">
        <v>2</v>
      </c>
      <c r="GT94" s="13" t="n">
        <v>57.73599916862962</v>
      </c>
      <c r="GU94" s="13" t="n">
        <v>50.91599945007463</v>
      </c>
      <c r="GV94" s="13" t="n">
        <v>66.76599958062486</v>
      </c>
      <c r="GW94" s="13" t="n">
        <v>113.9919997192785</v>
      </c>
      <c r="GX94" s="13" t="n">
        <v>72.72199942245813</v>
      </c>
      <c r="GY94" s="13" t="n">
        <v>71.90799955498693</v>
      </c>
      <c r="GZ94" s="13" t="n">
        <v>60.93199980305915</v>
      </c>
      <c r="HA94" s="13" t="n">
        <v>62.43399955152641</v>
      </c>
      <c r="HB94" s="13" t="n">
        <v>75.82199944607106</v>
      </c>
      <c r="HC94" s="13" t="n">
        <v>46.66</v>
      </c>
      <c r="HD94" s="13" t="n">
        <v>77.58399963910084</v>
      </c>
      <c r="HE94" s="13" t="n">
        <v>66.01199966672726</v>
      </c>
      <c r="HF94" s="13" t="n">
        <v>53.27199921159333</v>
      </c>
      <c r="HG94" s="13" t="n">
        <v>81.65399990202562</v>
      </c>
      <c r="HH94" s="13" t="n">
        <v>71.61399932974</v>
      </c>
    </row>
    <row r="95">
      <c r="C95" s="13" t="n">
        <v>3</v>
      </c>
      <c r="D95" s="13">
        <f>(Supp_Fourth_central_moment_5var!D12)^0.5</f>
        <v/>
      </c>
      <c r="E95" s="13">
        <f>(Supp_Fourth_central_moment_5var!E12)^0.5</f>
        <v/>
      </c>
      <c r="F95" s="13">
        <f>(Supp_Fourth_central_moment_5var!F12)^0.5</f>
        <v/>
      </c>
      <c r="G95" s="13">
        <f>(Supp_Fourth_central_moment_5var!G12)^0.5</f>
        <v/>
      </c>
      <c r="H95" s="13">
        <f>(Supp_Fourth_central_moment_5var!H12)^0.5</f>
        <v/>
      </c>
      <c r="I95" s="13">
        <f>(Supp_Fourth_central_moment_5var!I12)^0.5</f>
        <v/>
      </c>
      <c r="J95" s="13">
        <f>(Supp_Fourth_central_moment_5var!J12)^0.5</f>
        <v/>
      </c>
      <c r="K95" s="13">
        <f>(Supp_Fourth_central_moment_5var!K12)^0.5</f>
        <v/>
      </c>
      <c r="L95" s="13">
        <f>(Supp_Fourth_central_moment_5var!L12)^0.5</f>
        <v/>
      </c>
      <c r="M95" s="13">
        <f>(Supp_Fourth_central_moment_5var!M12)^0.5</f>
        <v/>
      </c>
      <c r="N95" s="13">
        <f>(Supp_Fourth_central_moment_5var!N12)^0.5</f>
        <v/>
      </c>
      <c r="O95" s="13">
        <f>(Supp_Fourth_central_moment_5var!O12)^0.5</f>
        <v/>
      </c>
      <c r="P95" s="13">
        <f>(Supp_Fourth_central_moment_5var!P12)^0.5</f>
        <v/>
      </c>
      <c r="Q95" s="13">
        <f>(Supp_Fourth_central_moment_5var!Q12)^0.5</f>
        <v/>
      </c>
      <c r="R95" s="13">
        <f>(Supp_Fourth_central_moment_5var!R12)^0.5</f>
        <v/>
      </c>
      <c r="Y95" s="13" t="n">
        <v>3</v>
      </c>
      <c r="Z95" s="13" t="n">
        <v>65.53399957274087</v>
      </c>
      <c r="AA95" s="13" t="n">
        <v>71.84799997216346</v>
      </c>
      <c r="AB95" s="13" t="n">
        <v>80.70799960350895</v>
      </c>
      <c r="AC95" s="13" t="n">
        <v>83.1479999759465</v>
      </c>
      <c r="AD95" s="13" t="n">
        <v>73.62799942956484</v>
      </c>
      <c r="AE95" s="13" t="n">
        <v>61.30799947804528</v>
      </c>
      <c r="AF95" s="13" t="n">
        <v>44.04</v>
      </c>
      <c r="AG95" s="13" t="n">
        <v>81.61</v>
      </c>
      <c r="AH95" s="13" t="n">
        <v>79.6059997738864</v>
      </c>
      <c r="AI95" s="13" t="n">
        <v>61.1</v>
      </c>
      <c r="AJ95" s="13" t="n">
        <v>48.31</v>
      </c>
      <c r="AK95" s="13" t="n">
        <v>63.10599971476563</v>
      </c>
      <c r="AL95" s="13" t="n">
        <v>87.37599956509797</v>
      </c>
      <c r="AM95" s="13" t="n">
        <v>78.62799946583914</v>
      </c>
      <c r="AN95" s="13" t="n">
        <v>65.4339995720879</v>
      </c>
      <c r="AU95" s="13" t="n">
        <v>3</v>
      </c>
      <c r="AV95" s="13" t="n">
        <v>65.53399957274087</v>
      </c>
      <c r="AW95" s="13" t="n">
        <v>71.84799997216346</v>
      </c>
      <c r="AX95" s="13" t="n">
        <v>80.70799960350895</v>
      </c>
      <c r="AY95" s="13" t="n">
        <v>83.1479999759465</v>
      </c>
      <c r="AZ95" s="13" t="n">
        <v>73.62799942956484</v>
      </c>
      <c r="BA95" s="13" t="n">
        <v>61.30799947804528</v>
      </c>
      <c r="BB95" s="13" t="n">
        <v>44.04</v>
      </c>
      <c r="BC95" s="13" t="n">
        <v>81.61</v>
      </c>
      <c r="BD95" s="13" t="n">
        <v>79.6059997738864</v>
      </c>
      <c r="BE95" s="13" t="n">
        <v>61.1</v>
      </c>
      <c r="BF95" s="13" t="n">
        <v>48.31</v>
      </c>
      <c r="BG95" s="13" t="n">
        <v>63.10599971476563</v>
      </c>
      <c r="BH95" s="13" t="n">
        <v>87.37599956509797</v>
      </c>
      <c r="BI95" s="13" t="n">
        <v>78.62799946583914</v>
      </c>
      <c r="BJ95" s="13" t="n">
        <v>65.4339995720879</v>
      </c>
      <c r="BQ95" s="13" t="n">
        <v>3</v>
      </c>
      <c r="BR95" s="13" t="n">
        <v>65.53399957274087</v>
      </c>
      <c r="BS95" s="13" t="n">
        <v>71.84799997216346</v>
      </c>
      <c r="BT95" s="13" t="n">
        <v>80.70799960350895</v>
      </c>
      <c r="BU95" s="13" t="n">
        <v>83.1479999759465</v>
      </c>
      <c r="BV95" s="13" t="n">
        <v>73.62799942956484</v>
      </c>
      <c r="BW95" s="13" t="n">
        <v>61.30799947804528</v>
      </c>
      <c r="BX95" s="13" t="n">
        <v>44.04</v>
      </c>
      <c r="BY95" s="13" t="n">
        <v>81.61</v>
      </c>
      <c r="BZ95" s="13" t="n">
        <v>79.6059997738864</v>
      </c>
      <c r="CA95" s="13" t="n">
        <v>61.1</v>
      </c>
      <c r="CB95" s="13" t="n">
        <v>48.31</v>
      </c>
      <c r="CC95" s="13" t="n">
        <v>63.10599971476563</v>
      </c>
      <c r="CD95" s="13" t="n">
        <v>87.37599956509797</v>
      </c>
      <c r="CE95" s="13" t="n">
        <v>78.62799946583914</v>
      </c>
      <c r="CF95" s="13" t="n">
        <v>65.4339995720879</v>
      </c>
      <c r="CM95" s="13" t="n">
        <v>3</v>
      </c>
      <c r="CN95" s="13" t="n">
        <v>65.53399957274087</v>
      </c>
      <c r="CO95" s="13" t="n">
        <v>71.84799997216346</v>
      </c>
      <c r="CP95" s="13" t="n">
        <v>80.70799960350895</v>
      </c>
      <c r="CQ95" s="13" t="n">
        <v>83.1479999759465</v>
      </c>
      <c r="CR95" s="13" t="n">
        <v>73.62799942956484</v>
      </c>
      <c r="CS95" s="13" t="n">
        <v>61.30799947804528</v>
      </c>
      <c r="CT95" s="13" t="n">
        <v>44.04</v>
      </c>
      <c r="CU95" s="13" t="n">
        <v>81.61</v>
      </c>
      <c r="CV95" s="13" t="n">
        <v>79.6059997738864</v>
      </c>
      <c r="CW95" s="13" t="n">
        <v>61.1</v>
      </c>
      <c r="CX95" s="13" t="n">
        <v>48.31</v>
      </c>
      <c r="CY95" s="13" t="n">
        <v>63.10599971476563</v>
      </c>
      <c r="CZ95" s="13" t="n">
        <v>87.37599956509797</v>
      </c>
      <c r="DA95" s="13" t="n">
        <v>78.62799946583914</v>
      </c>
      <c r="DB95" s="13" t="n">
        <v>65.4339995720879</v>
      </c>
      <c r="DI95" s="13" t="n">
        <v>3</v>
      </c>
      <c r="DJ95" s="13" t="n">
        <v>65.53399957274087</v>
      </c>
      <c r="DK95" s="13" t="n">
        <v>71.84799997216346</v>
      </c>
      <c r="DL95" s="13" t="n">
        <v>80.70799960350895</v>
      </c>
      <c r="DM95" s="13" t="n">
        <v>83.1479999759465</v>
      </c>
      <c r="DN95" s="13" t="n">
        <v>73.62799942956484</v>
      </c>
      <c r="DO95" s="13" t="n">
        <v>61.30799947804528</v>
      </c>
      <c r="DP95" s="13" t="n">
        <v>44.04</v>
      </c>
      <c r="DQ95" s="13" t="n">
        <v>81.61</v>
      </c>
      <c r="DR95" s="13" t="n">
        <v>79.6059997738864</v>
      </c>
      <c r="DS95" s="13" t="n">
        <v>61.1</v>
      </c>
      <c r="DT95" s="13" t="n">
        <v>48.31</v>
      </c>
      <c r="DU95" s="13" t="n">
        <v>63.10599971476563</v>
      </c>
      <c r="DV95" s="13" t="n">
        <v>87.37599956509797</v>
      </c>
      <c r="DW95" s="13" t="n">
        <v>78.62799946583914</v>
      </c>
      <c r="DX95" s="13" t="n">
        <v>65.4339995720879</v>
      </c>
      <c r="EE95" s="13" t="n">
        <v>3</v>
      </c>
      <c r="EF95" s="13" t="n">
        <v>65.53399957274087</v>
      </c>
      <c r="EG95" s="13" t="n">
        <v>71.84799997216346</v>
      </c>
      <c r="EH95" s="13" t="n">
        <v>80.70799960350895</v>
      </c>
      <c r="EI95" s="13" t="n">
        <v>83.1479999759465</v>
      </c>
      <c r="EJ95" s="13" t="n">
        <v>73.62799942956484</v>
      </c>
      <c r="EK95" s="13" t="n">
        <v>61.30799947804528</v>
      </c>
      <c r="EL95" s="13" t="n">
        <v>44.04</v>
      </c>
      <c r="EM95" s="13" t="n">
        <v>81.61</v>
      </c>
      <c r="EN95" s="13" t="n">
        <v>79.6059997738864</v>
      </c>
      <c r="EO95" s="13" t="n">
        <v>61.1</v>
      </c>
      <c r="EP95" s="13" t="n">
        <v>48.31</v>
      </c>
      <c r="EQ95" s="13" t="n">
        <v>63.10599971476563</v>
      </c>
      <c r="ER95" s="13" t="n">
        <v>87.37599956509797</v>
      </c>
      <c r="ES95" s="13" t="n">
        <v>78.62799946583914</v>
      </c>
      <c r="ET95" s="13" t="n">
        <v>65.4339995720879</v>
      </c>
      <c r="FA95" s="13" t="n">
        <v>3</v>
      </c>
      <c r="FB95" s="13" t="n">
        <v>65.53399957274087</v>
      </c>
      <c r="FC95" s="13" t="n">
        <v>71.84799997216346</v>
      </c>
      <c r="FD95" s="13" t="n">
        <v>80.70799960350895</v>
      </c>
      <c r="FE95" s="13" t="n">
        <v>83.1479999759465</v>
      </c>
      <c r="FF95" s="13" t="n">
        <v>73.62799942956484</v>
      </c>
      <c r="FG95" s="13" t="n">
        <v>61.30799947804528</v>
      </c>
      <c r="FH95" s="13" t="n">
        <v>44.04</v>
      </c>
      <c r="FI95" s="13" t="n">
        <v>81.61</v>
      </c>
      <c r="FJ95" s="13" t="n">
        <v>79.6059997738864</v>
      </c>
      <c r="FK95" s="13" t="n">
        <v>61.1</v>
      </c>
      <c r="FL95" s="13" t="n">
        <v>48.31</v>
      </c>
      <c r="FM95" s="13" t="n">
        <v>63.10599971476563</v>
      </c>
      <c r="FN95" s="13" t="n">
        <v>87.37599956509797</v>
      </c>
      <c r="FO95" s="13" t="n">
        <v>78.62799946583914</v>
      </c>
      <c r="FP95" s="13" t="n">
        <v>65.4339995720879</v>
      </c>
      <c r="FW95" s="13" t="n">
        <v>3</v>
      </c>
      <c r="FX95" s="13" t="n">
        <v>65.53399957274087</v>
      </c>
      <c r="FY95" s="13" t="n">
        <v>71.84799997216346</v>
      </c>
      <c r="FZ95" s="13" t="n">
        <v>80.70799960350895</v>
      </c>
      <c r="GA95" s="13" t="n">
        <v>83.1479999759465</v>
      </c>
      <c r="GB95" s="13" t="n">
        <v>73.62799942956484</v>
      </c>
      <c r="GC95" s="13" t="n">
        <v>61.30799947804528</v>
      </c>
      <c r="GD95" s="13" t="n">
        <v>44.04</v>
      </c>
      <c r="GE95" s="13" t="n">
        <v>81.61</v>
      </c>
      <c r="GF95" s="13" t="n">
        <v>79.6059997738864</v>
      </c>
      <c r="GG95" s="13" t="n">
        <v>61.1</v>
      </c>
      <c r="GH95" s="13" t="n">
        <v>48.31</v>
      </c>
      <c r="GI95" s="13" t="n">
        <v>63.10599971476563</v>
      </c>
      <c r="GJ95" s="13" t="n">
        <v>87.37599956509797</v>
      </c>
      <c r="GK95" s="13" t="n">
        <v>78.62799946583914</v>
      </c>
      <c r="GL95" s="13" t="n">
        <v>65.4339995720879</v>
      </c>
      <c r="GS95" s="13" t="n">
        <v>3</v>
      </c>
      <c r="GT95" s="13" t="n">
        <v>65.53399957274087</v>
      </c>
      <c r="GU95" s="13" t="n">
        <v>71.84799997216346</v>
      </c>
      <c r="GV95" s="13" t="n">
        <v>80.70799960350895</v>
      </c>
      <c r="GW95" s="13" t="n">
        <v>83.1479999759465</v>
      </c>
      <c r="GX95" s="13" t="n">
        <v>73.62799942956484</v>
      </c>
      <c r="GY95" s="13" t="n">
        <v>61.30799947804528</v>
      </c>
      <c r="GZ95" s="13" t="n">
        <v>44.04</v>
      </c>
      <c r="HA95" s="13" t="n">
        <v>81.61</v>
      </c>
      <c r="HB95" s="13" t="n">
        <v>79.6059997738864</v>
      </c>
      <c r="HC95" s="13" t="n">
        <v>61.1</v>
      </c>
      <c r="HD95" s="13" t="n">
        <v>48.31</v>
      </c>
      <c r="HE95" s="13" t="n">
        <v>63.10599971476563</v>
      </c>
      <c r="HF95" s="13" t="n">
        <v>87.37599956509797</v>
      </c>
      <c r="HG95" s="13" t="n">
        <v>78.62799946583914</v>
      </c>
      <c r="HH95" s="13" t="n">
        <v>65.4339995720879</v>
      </c>
    </row>
    <row r="97">
      <c r="C97" s="13" t="inlineStr">
        <is>
          <t>z(RLT)</t>
        </is>
      </c>
      <c r="D97" s="13" t="n">
        <v>1</v>
      </c>
      <c r="E97" s="13" t="n">
        <v>2</v>
      </c>
      <c r="F97" s="13" t="n">
        <v>3</v>
      </c>
      <c r="G97" s="13" t="n">
        <v>4</v>
      </c>
      <c r="H97" s="13" t="n">
        <v>5</v>
      </c>
      <c r="I97" s="13" t="n">
        <v>6</v>
      </c>
      <c r="J97" s="13" t="n">
        <v>7</v>
      </c>
      <c r="K97" s="13" t="n">
        <v>8</v>
      </c>
      <c r="L97" s="13" t="n">
        <v>9</v>
      </c>
      <c r="M97" s="13" t="n">
        <v>10</v>
      </c>
      <c r="N97" s="13" t="n">
        <v>11</v>
      </c>
      <c r="O97" s="13" t="n">
        <v>12</v>
      </c>
      <c r="P97" s="13" t="n">
        <v>13</v>
      </c>
      <c r="Q97" s="13" t="n">
        <v>14</v>
      </c>
      <c r="R97" s="13" t="n">
        <v>15</v>
      </c>
      <c r="Y97" s="13" t="inlineStr">
        <is>
          <t>z(RLT)</t>
        </is>
      </c>
      <c r="Z97" s="13" t="n">
        <v>1</v>
      </c>
      <c r="AA97" s="13" t="n">
        <v>2</v>
      </c>
      <c r="AB97" s="13" t="n">
        <v>3</v>
      </c>
      <c r="AC97" s="13" t="n">
        <v>4</v>
      </c>
      <c r="AD97" s="13" t="n">
        <v>5</v>
      </c>
      <c r="AE97" s="13" t="n">
        <v>6</v>
      </c>
      <c r="AF97" s="13" t="n">
        <v>7</v>
      </c>
      <c r="AG97" s="13" t="n">
        <v>8</v>
      </c>
      <c r="AH97" s="13" t="n">
        <v>9</v>
      </c>
      <c r="AI97" s="13" t="n">
        <v>10</v>
      </c>
      <c r="AJ97" s="13" t="n">
        <v>11</v>
      </c>
      <c r="AK97" s="13" t="n">
        <v>12</v>
      </c>
      <c r="AL97" s="13" t="n">
        <v>13</v>
      </c>
      <c r="AM97" s="13" t="n">
        <v>14</v>
      </c>
      <c r="AN97" s="13" t="n">
        <v>15</v>
      </c>
      <c r="AU97" s="13" t="inlineStr">
        <is>
          <t>z(RLT)</t>
        </is>
      </c>
      <c r="AV97" s="13" t="n">
        <v>1</v>
      </c>
      <c r="AW97" s="13" t="n">
        <v>2</v>
      </c>
      <c r="AX97" s="13" t="n">
        <v>3</v>
      </c>
      <c r="AY97" s="13" t="n">
        <v>4</v>
      </c>
      <c r="AZ97" s="13" t="n">
        <v>5</v>
      </c>
      <c r="BA97" s="13" t="n">
        <v>6</v>
      </c>
      <c r="BB97" s="13" t="n">
        <v>7</v>
      </c>
      <c r="BC97" s="13" t="n">
        <v>8</v>
      </c>
      <c r="BD97" s="13" t="n">
        <v>9</v>
      </c>
      <c r="BE97" s="13" t="n">
        <v>10</v>
      </c>
      <c r="BF97" s="13" t="n">
        <v>11</v>
      </c>
      <c r="BG97" s="13" t="n">
        <v>12</v>
      </c>
      <c r="BH97" s="13" t="n">
        <v>13</v>
      </c>
      <c r="BI97" s="13" t="n">
        <v>14</v>
      </c>
      <c r="BJ97" s="13" t="n">
        <v>15</v>
      </c>
      <c r="BQ97" s="13" t="inlineStr">
        <is>
          <t>z(RLT)</t>
        </is>
      </c>
      <c r="BR97" s="13" t="n">
        <v>1</v>
      </c>
      <c r="BS97" s="13" t="n">
        <v>2</v>
      </c>
      <c r="BT97" s="13" t="n">
        <v>3</v>
      </c>
      <c r="BU97" s="13" t="n">
        <v>4</v>
      </c>
      <c r="BV97" s="13" t="n">
        <v>5</v>
      </c>
      <c r="BW97" s="13" t="n">
        <v>6</v>
      </c>
      <c r="BX97" s="13" t="n">
        <v>7</v>
      </c>
      <c r="BY97" s="13" t="n">
        <v>8</v>
      </c>
      <c r="BZ97" s="13" t="n">
        <v>9</v>
      </c>
      <c r="CA97" s="13" t="n">
        <v>10</v>
      </c>
      <c r="CB97" s="13" t="n">
        <v>11</v>
      </c>
      <c r="CC97" s="13" t="n">
        <v>12</v>
      </c>
      <c r="CD97" s="13" t="n">
        <v>13</v>
      </c>
      <c r="CE97" s="13" t="n">
        <v>14</v>
      </c>
      <c r="CF97" s="13" t="n">
        <v>15</v>
      </c>
      <c r="CM97" s="13" t="inlineStr">
        <is>
          <t>z(RLT)</t>
        </is>
      </c>
      <c r="CN97" s="13" t="n">
        <v>1</v>
      </c>
      <c r="CO97" s="13" t="n">
        <v>2</v>
      </c>
      <c r="CP97" s="13" t="n">
        <v>3</v>
      </c>
      <c r="CQ97" s="13" t="n">
        <v>4</v>
      </c>
      <c r="CR97" s="13" t="n">
        <v>5</v>
      </c>
      <c r="CS97" s="13" t="n">
        <v>6</v>
      </c>
      <c r="CT97" s="13" t="n">
        <v>7</v>
      </c>
      <c r="CU97" s="13" t="n">
        <v>8</v>
      </c>
      <c r="CV97" s="13" t="n">
        <v>9</v>
      </c>
      <c r="CW97" s="13" t="n">
        <v>10</v>
      </c>
      <c r="CX97" s="13" t="n">
        <v>11</v>
      </c>
      <c r="CY97" s="13" t="n">
        <v>12</v>
      </c>
      <c r="CZ97" s="13" t="n">
        <v>13</v>
      </c>
      <c r="DA97" s="13" t="n">
        <v>14</v>
      </c>
      <c r="DB97" s="13" t="n">
        <v>15</v>
      </c>
      <c r="DI97" s="13" t="inlineStr">
        <is>
          <t>z(RLT)</t>
        </is>
      </c>
      <c r="DJ97" s="13" t="n">
        <v>1</v>
      </c>
      <c r="DK97" s="13" t="n">
        <v>2</v>
      </c>
      <c r="DL97" s="13" t="n">
        <v>3</v>
      </c>
      <c r="DM97" s="13" t="n">
        <v>4</v>
      </c>
      <c r="DN97" s="13" t="n">
        <v>5</v>
      </c>
      <c r="DO97" s="13" t="n">
        <v>6</v>
      </c>
      <c r="DP97" s="13" t="n">
        <v>7</v>
      </c>
      <c r="DQ97" s="13" t="n">
        <v>8</v>
      </c>
      <c r="DR97" s="13" t="n">
        <v>9</v>
      </c>
      <c r="DS97" s="13" t="n">
        <v>10</v>
      </c>
      <c r="DT97" s="13" t="n">
        <v>11</v>
      </c>
      <c r="DU97" s="13" t="n">
        <v>12</v>
      </c>
      <c r="DV97" s="13" t="n">
        <v>13</v>
      </c>
      <c r="DW97" s="13" t="n">
        <v>14</v>
      </c>
      <c r="DX97" s="13" t="n">
        <v>15</v>
      </c>
      <c r="EE97" s="13" t="inlineStr">
        <is>
          <t>z(RLT)</t>
        </is>
      </c>
      <c r="EF97" s="13" t="n">
        <v>1</v>
      </c>
      <c r="EG97" s="13" t="n">
        <v>2</v>
      </c>
      <c r="EH97" s="13" t="n">
        <v>3</v>
      </c>
      <c r="EI97" s="13" t="n">
        <v>4</v>
      </c>
      <c r="EJ97" s="13" t="n">
        <v>5</v>
      </c>
      <c r="EK97" s="13" t="n">
        <v>6</v>
      </c>
      <c r="EL97" s="13" t="n">
        <v>7</v>
      </c>
      <c r="EM97" s="13" t="n">
        <v>8</v>
      </c>
      <c r="EN97" s="13" t="n">
        <v>9</v>
      </c>
      <c r="EO97" s="13" t="n">
        <v>10</v>
      </c>
      <c r="EP97" s="13" t="n">
        <v>11</v>
      </c>
      <c r="EQ97" s="13" t="n">
        <v>12</v>
      </c>
      <c r="ER97" s="13" t="n">
        <v>13</v>
      </c>
      <c r="ES97" s="13" t="n">
        <v>14</v>
      </c>
      <c r="ET97" s="13" t="n">
        <v>15</v>
      </c>
      <c r="FA97" s="13" t="inlineStr">
        <is>
          <t>z(RLT)</t>
        </is>
      </c>
      <c r="FB97" s="13" t="n">
        <v>1</v>
      </c>
      <c r="FC97" s="13" t="n">
        <v>2</v>
      </c>
      <c r="FD97" s="13" t="n">
        <v>3</v>
      </c>
      <c r="FE97" s="13" t="n">
        <v>4</v>
      </c>
      <c r="FF97" s="13" t="n">
        <v>5</v>
      </c>
      <c r="FG97" s="13" t="n">
        <v>6</v>
      </c>
      <c r="FH97" s="13" t="n">
        <v>7</v>
      </c>
      <c r="FI97" s="13" t="n">
        <v>8</v>
      </c>
      <c r="FJ97" s="13" t="n">
        <v>9</v>
      </c>
      <c r="FK97" s="13" t="n">
        <v>10</v>
      </c>
      <c r="FL97" s="13" t="n">
        <v>11</v>
      </c>
      <c r="FM97" s="13" t="n">
        <v>12</v>
      </c>
      <c r="FN97" s="13" t="n">
        <v>13</v>
      </c>
      <c r="FO97" s="13" t="n">
        <v>14</v>
      </c>
      <c r="FP97" s="13" t="n">
        <v>15</v>
      </c>
      <c r="FW97" s="13" t="inlineStr">
        <is>
          <t>z(RLT)</t>
        </is>
      </c>
      <c r="FX97" s="13" t="n">
        <v>1</v>
      </c>
      <c r="FY97" s="13" t="n">
        <v>2</v>
      </c>
      <c r="FZ97" s="13" t="n">
        <v>3</v>
      </c>
      <c r="GA97" s="13" t="n">
        <v>4</v>
      </c>
      <c r="GB97" s="13" t="n">
        <v>5</v>
      </c>
      <c r="GC97" s="13" t="n">
        <v>6</v>
      </c>
      <c r="GD97" s="13" t="n">
        <v>7</v>
      </c>
      <c r="GE97" s="13" t="n">
        <v>8</v>
      </c>
      <c r="GF97" s="13" t="n">
        <v>9</v>
      </c>
      <c r="GG97" s="13" t="n">
        <v>10</v>
      </c>
      <c r="GH97" s="13" t="n">
        <v>11</v>
      </c>
      <c r="GI97" s="13" t="n">
        <v>12</v>
      </c>
      <c r="GJ97" s="13" t="n">
        <v>13</v>
      </c>
      <c r="GK97" s="13" t="n">
        <v>14</v>
      </c>
      <c r="GL97" s="13" t="n">
        <v>15</v>
      </c>
      <c r="GS97" s="13" t="inlineStr">
        <is>
          <t>z(RLT)</t>
        </is>
      </c>
      <c r="GT97" s="13" t="n">
        <v>1</v>
      </c>
      <c r="GU97" s="13" t="n">
        <v>2</v>
      </c>
      <c r="GV97" s="13" t="n">
        <v>3</v>
      </c>
      <c r="GW97" s="13" t="n">
        <v>4</v>
      </c>
      <c r="GX97" s="13" t="n">
        <v>5</v>
      </c>
      <c r="GY97" s="13" t="n">
        <v>6</v>
      </c>
      <c r="GZ97" s="13" t="n">
        <v>7</v>
      </c>
      <c r="HA97" s="13" t="n">
        <v>8</v>
      </c>
      <c r="HB97" s="13" t="n">
        <v>9</v>
      </c>
      <c r="HC97" s="13" t="n">
        <v>10</v>
      </c>
      <c r="HD97" s="13" t="n">
        <v>11</v>
      </c>
      <c r="HE97" s="13" t="n">
        <v>12</v>
      </c>
      <c r="HF97" s="13" t="n">
        <v>13</v>
      </c>
      <c r="HG97" s="13" t="n">
        <v>14</v>
      </c>
      <c r="HH97" s="13" t="n">
        <v>15</v>
      </c>
    </row>
    <row r="98">
      <c r="C98" s="13" t="n">
        <v>1</v>
      </c>
      <c r="D98" s="13">
        <f>Suppliers_stock_balance!D194</f>
        <v/>
      </c>
      <c r="E98" s="13">
        <f>Suppliers_stock_balance!E194</f>
        <v/>
      </c>
      <c r="F98" s="13">
        <f>Suppliers_stock_balance!F194</f>
        <v/>
      </c>
      <c r="G98" s="13">
        <f>Suppliers_stock_balance!G194</f>
        <v/>
      </c>
      <c r="H98" s="13">
        <f>Suppliers_stock_balance!H194</f>
        <v/>
      </c>
      <c r="I98" s="13">
        <f>Suppliers_stock_balance!I194</f>
        <v/>
      </c>
      <c r="J98" s="13">
        <f>Suppliers_stock_balance!J194</f>
        <v/>
      </c>
      <c r="K98" s="13">
        <f>Suppliers_stock_balance!K194</f>
        <v/>
      </c>
      <c r="L98" s="13">
        <f>Suppliers_stock_balance!L194</f>
        <v/>
      </c>
      <c r="M98" s="13">
        <f>Suppliers_stock_balance!M194</f>
        <v/>
      </c>
      <c r="N98" s="13">
        <f>Suppliers_stock_balance!N194</f>
        <v/>
      </c>
      <c r="O98" s="13">
        <f>Suppliers_stock_balance!O194</f>
        <v/>
      </c>
      <c r="P98" s="13">
        <f>Suppliers_stock_balance!P194</f>
        <v/>
      </c>
      <c r="Q98" s="13">
        <f>Suppliers_stock_balance!Q194</f>
        <v/>
      </c>
      <c r="R98" s="13">
        <f>Suppliers_stock_balance!R194</f>
        <v/>
      </c>
      <c r="V98" s="14" t="n"/>
      <c r="Y98" s="13" t="n">
        <v>1</v>
      </c>
      <c r="Z98" s="13" t="n">
        <v>2.078587365791734</v>
      </c>
      <c r="AA98" s="13" t="n">
        <v>2.053537405953549</v>
      </c>
      <c r="AB98" s="13" t="n">
        <v>2.140020107864324</v>
      </c>
      <c r="AC98" s="13" t="n">
        <v>2.106234340195172</v>
      </c>
      <c r="AD98" s="13" t="n">
        <v>2.051940131636337</v>
      </c>
      <c r="AE98" s="13" t="n">
        <v>2.110123992452457</v>
      </c>
      <c r="AF98" s="13" t="n">
        <v>2.13185169190659</v>
      </c>
      <c r="AG98" s="13" t="n">
        <v>2.096008606046681</v>
      </c>
      <c r="AH98" s="13" t="n">
        <v>2.080827093437559</v>
      </c>
      <c r="AI98" s="13" t="n">
        <v>2.050075859745824</v>
      </c>
      <c r="AJ98" s="13" t="n">
        <v>2.047721763020679</v>
      </c>
      <c r="AK98" s="13" t="n">
        <v>2.052193453234022</v>
      </c>
      <c r="AL98" s="13" t="n">
        <v>2.066965964240016</v>
      </c>
      <c r="AM98" s="13" t="n">
        <v>2.093654606090063</v>
      </c>
      <c r="AN98" s="13" t="n">
        <v>2.090761426122114</v>
      </c>
      <c r="AU98" s="13" t="n">
        <v>1</v>
      </c>
      <c r="AV98" s="13" t="n">
        <v>0.4931428510174207</v>
      </c>
      <c r="AW98" s="13" t="n">
        <v>0.4899326104408601</v>
      </c>
      <c r="AX98" s="13" t="n">
        <v>0.5011090133083016</v>
      </c>
      <c r="AY98" s="13" t="n">
        <v>0.4966937693729356</v>
      </c>
      <c r="AZ98" s="13" t="n">
        <v>0.4897262675025851</v>
      </c>
      <c r="BA98" s="13" t="n">
        <v>0.4972065483450509</v>
      </c>
      <c r="BB98" s="13" t="n">
        <v>0.5000472993464768</v>
      </c>
      <c r="BC98" s="13" t="n">
        <v>0.495369226912203</v>
      </c>
      <c r="BD98" s="13" t="n">
        <v>0.4934158531046116</v>
      </c>
      <c r="BE98" s="13" t="n">
        <v>0.4894953119392973</v>
      </c>
      <c r="BF98" s="13" t="n">
        <v>0.4891995388289168</v>
      </c>
      <c r="BG98" s="13" t="n">
        <v>0.4897688964530893</v>
      </c>
      <c r="BH98" s="13" t="n">
        <v>0.4916384621308687</v>
      </c>
      <c r="BI98" s="13" t="n">
        <v>0.4950728822643806</v>
      </c>
      <c r="BJ98" s="13" t="n">
        <v>0.4946957070973924</v>
      </c>
      <c r="BQ98" s="13" t="n">
        <v>1</v>
      </c>
      <c r="BR98" s="13" t="n">
        <v>2.284288314058358e-10</v>
      </c>
      <c r="BS98" s="13" t="n">
        <v>-4.688374133365869e-10</v>
      </c>
      <c r="BT98" s="13" t="n">
        <v>8.278213670109835e-10</v>
      </c>
      <c r="BU98" s="13" t="n">
        <v>-6.485798564881406e-10</v>
      </c>
      <c r="BV98" s="13" t="n">
        <v>8.278284724383411e-10</v>
      </c>
      <c r="BW98" s="13" t="n">
        <v>0</v>
      </c>
      <c r="BX98" s="13" t="n">
        <v>9.225118446920533e-10</v>
      </c>
      <c r="BY98" s="13" t="n">
        <v>7.624407771800179e-10</v>
      </c>
      <c r="BZ98" s="13" t="n">
        <v>-6.482920866801578e-10</v>
      </c>
      <c r="CA98" s="13" t="n">
        <v>4.634159722627373e-10</v>
      </c>
      <c r="CB98" s="13" t="n">
        <v>0</v>
      </c>
      <c r="CC98" s="13" t="n">
        <v>2.425366574243526e-10</v>
      </c>
      <c r="CD98" s="13" t="n">
        <v>-2.834781298588496e-10</v>
      </c>
      <c r="CE98" s="13" t="n">
        <v>0</v>
      </c>
      <c r="CF98" s="13" t="n">
        <v>7.226645948321675e-10</v>
      </c>
      <c r="CM98" s="13" t="n">
        <v>1</v>
      </c>
      <c r="CN98" s="13" t="n">
        <v>2.078587365791734</v>
      </c>
      <c r="CO98" s="13" t="n">
        <v>2.053537405953549</v>
      </c>
      <c r="CP98" s="13" t="n">
        <v>2.140020107864324</v>
      </c>
      <c r="CQ98" s="13" t="n">
        <v>2.106234340195172</v>
      </c>
      <c r="CR98" s="13" t="n">
        <v>2.051940131636337</v>
      </c>
      <c r="CS98" s="13" t="n">
        <v>2.110123992452457</v>
      </c>
      <c r="CT98" s="13" t="n">
        <v>2.13185169190659</v>
      </c>
      <c r="CU98" s="13" t="n">
        <v>2.096008606046681</v>
      </c>
      <c r="CV98" s="13" t="n">
        <v>2.080827093437559</v>
      </c>
      <c r="CW98" s="13" t="n">
        <v>2.050075859745824</v>
      </c>
      <c r="CX98" s="13" t="n">
        <v>2.047721763020679</v>
      </c>
      <c r="CY98" s="13" t="n">
        <v>2.052193453234022</v>
      </c>
      <c r="CZ98" s="13" t="n">
        <v>2.066965964240016</v>
      </c>
      <c r="DA98" s="13" t="n">
        <v>2.093654606090063</v>
      </c>
      <c r="DB98" s="13" t="n">
        <v>2.090761426122114</v>
      </c>
      <c r="DI98" s="13" t="n">
        <v>1</v>
      </c>
      <c r="DJ98" s="13" t="n">
        <v>0.4931428510174207</v>
      </c>
      <c r="DK98" s="13" t="n">
        <v>0.4899326104408601</v>
      </c>
      <c r="DL98" s="13" t="n">
        <v>0.5011090133083016</v>
      </c>
      <c r="DM98" s="13" t="n">
        <v>0.4966937693729356</v>
      </c>
      <c r="DN98" s="13" t="n">
        <v>0.4897262675025851</v>
      </c>
      <c r="DO98" s="13" t="n">
        <v>0.4972065483450509</v>
      </c>
      <c r="DP98" s="13" t="n">
        <v>0.5000472993464768</v>
      </c>
      <c r="DQ98" s="13" t="n">
        <v>0.495369226912203</v>
      </c>
      <c r="DR98" s="13" t="n">
        <v>0.4934158531046116</v>
      </c>
      <c r="DS98" s="13" t="n">
        <v>0.4894953119392973</v>
      </c>
      <c r="DT98" s="13" t="n">
        <v>0.4891995388289168</v>
      </c>
      <c r="DU98" s="13" t="n">
        <v>0.4897688964530893</v>
      </c>
      <c r="DV98" s="13" t="n">
        <v>0.4916384621308687</v>
      </c>
      <c r="DW98" s="13" t="n">
        <v>0.4950728822643806</v>
      </c>
      <c r="DX98" s="13" t="n">
        <v>0.4946957070973924</v>
      </c>
      <c r="EE98" s="13" t="n">
        <v>1</v>
      </c>
      <c r="EF98" s="13" t="n">
        <v>2.284288314058358e-10</v>
      </c>
      <c r="EG98" s="13" t="n">
        <v>-4.688374133365869e-10</v>
      </c>
      <c r="EH98" s="13" t="n">
        <v>8.278213670109835e-10</v>
      </c>
      <c r="EI98" s="13" t="n">
        <v>-6.485798564881406e-10</v>
      </c>
      <c r="EJ98" s="13" t="n">
        <v>8.278284724383411e-10</v>
      </c>
      <c r="EK98" s="13" t="n">
        <v>8.008558934271385e-10</v>
      </c>
      <c r="EL98" s="13" t="n">
        <v>9.225118446920533e-10</v>
      </c>
      <c r="EM98" s="13" t="n">
        <v>7.624407771800179e-10</v>
      </c>
      <c r="EN98" s="13" t="n">
        <v>-6.482920866801578e-10</v>
      </c>
      <c r="EO98" s="13" t="n">
        <v>4.634159722627373e-10</v>
      </c>
      <c r="EP98" s="13" t="n">
        <v>0</v>
      </c>
      <c r="EQ98" s="13" t="n">
        <v>2.425366574243526e-10</v>
      </c>
      <c r="ER98" s="13" t="n">
        <v>-2.834781298588496e-10</v>
      </c>
      <c r="ES98" s="13" t="n">
        <v>8.025457869294785e-10</v>
      </c>
      <c r="ET98" s="13" t="n">
        <v>7.226645948321675e-10</v>
      </c>
      <c r="FA98" s="13" t="n">
        <v>1</v>
      </c>
      <c r="FB98" s="13" t="n">
        <v>2.078587365791734</v>
      </c>
      <c r="FC98" s="13" t="n">
        <v>2.053537405953549</v>
      </c>
      <c r="FD98" s="13" t="n">
        <v>2.140020107864324</v>
      </c>
      <c r="FE98" s="13" t="n">
        <v>2.106234340195172</v>
      </c>
      <c r="FF98" s="13" t="n">
        <v>2.051940131636337</v>
      </c>
      <c r="FG98" s="13" t="n">
        <v>2.110123992452457</v>
      </c>
      <c r="FH98" s="13" t="n">
        <v>2.13185169190659</v>
      </c>
      <c r="FI98" s="13" t="n">
        <v>2.096008606046681</v>
      </c>
      <c r="FJ98" s="13" t="n">
        <v>2.080827093437559</v>
      </c>
      <c r="FK98" s="13" t="n">
        <v>2.050075859745824</v>
      </c>
      <c r="FL98" s="13" t="n">
        <v>2.047721763020679</v>
      </c>
      <c r="FM98" s="13" t="n">
        <v>2.052193453234022</v>
      </c>
      <c r="FN98" s="13" t="n">
        <v>2.066965964240016</v>
      </c>
      <c r="FO98" s="13" t="n">
        <v>2.093654606090063</v>
      </c>
      <c r="FP98" s="13" t="n">
        <v>2.090761426122114</v>
      </c>
      <c r="FW98" s="13" t="n">
        <v>1</v>
      </c>
      <c r="FX98" s="13" t="n">
        <v>0.4931428510174207</v>
      </c>
      <c r="FY98" s="13" t="n">
        <v>0.4899326104408601</v>
      </c>
      <c r="FZ98" s="13" t="n">
        <v>0.5011090133083016</v>
      </c>
      <c r="GA98" s="13" t="n">
        <v>0.4966937693729356</v>
      </c>
      <c r="GB98" s="13" t="n">
        <v>0.4897262675025851</v>
      </c>
      <c r="GC98" s="13" t="n">
        <v>0.4972065483450509</v>
      </c>
      <c r="GD98" s="13" t="n">
        <v>0.5000472993464768</v>
      </c>
      <c r="GE98" s="13" t="n">
        <v>0.495369226912203</v>
      </c>
      <c r="GF98" s="13" t="n">
        <v>0.4934158531046116</v>
      </c>
      <c r="GG98" s="13" t="n">
        <v>0.4894953119392973</v>
      </c>
      <c r="GH98" s="13" t="n">
        <v>0.4891995388289168</v>
      </c>
      <c r="GI98" s="13" t="n">
        <v>0.4897688964530893</v>
      </c>
      <c r="GJ98" s="13" t="n">
        <v>0.4916384621308687</v>
      </c>
      <c r="GK98" s="13" t="n">
        <v>0.4950728822643806</v>
      </c>
      <c r="GL98" s="13" t="n">
        <v>0.4946957070973924</v>
      </c>
      <c r="GS98" s="13" t="n">
        <v>1</v>
      </c>
      <c r="GT98" s="13" t="n">
        <v>2.284288314058358e-10</v>
      </c>
      <c r="GU98" s="13" t="n">
        <v>-4.688374133365869e-10</v>
      </c>
      <c r="GV98" s="13" t="n">
        <v>8.278213670109835e-10</v>
      </c>
      <c r="GW98" s="13" t="n">
        <v>-6.485798564881406e-10</v>
      </c>
      <c r="GX98" s="13" t="n">
        <v>8.278284724383411e-10</v>
      </c>
      <c r="GY98" s="13" t="n">
        <v>8.008558934271385e-10</v>
      </c>
      <c r="GZ98" s="13" t="n">
        <v>9.225118446920533e-10</v>
      </c>
      <c r="HA98" s="13" t="n">
        <v>7.624407771800179e-10</v>
      </c>
      <c r="HB98" s="13" t="n">
        <v>-6.482920866801578e-10</v>
      </c>
      <c r="HC98" s="13" t="n">
        <v>4.634159722627373e-10</v>
      </c>
      <c r="HD98" s="13" t="n">
        <v>0</v>
      </c>
      <c r="HE98" s="13" t="n">
        <v>2.425366574243526e-10</v>
      </c>
      <c r="HF98" s="13" t="n">
        <v>-2.834781298588496e-10</v>
      </c>
      <c r="HG98" s="13" t="n">
        <v>8.025457869294785e-10</v>
      </c>
      <c r="HH98" s="13" t="n">
        <v>7.226645948321675e-10</v>
      </c>
    </row>
    <row r="99">
      <c r="C99" s="13" t="n">
        <v>2</v>
      </c>
      <c r="D99" s="13">
        <f>Suppliers_stock_balance!D195</f>
        <v/>
      </c>
      <c r="E99" s="13">
        <f>Suppliers_stock_balance!E195</f>
        <v/>
      </c>
      <c r="F99" s="13">
        <f>Suppliers_stock_balance!F195</f>
        <v/>
      </c>
      <c r="G99" s="13">
        <f>Suppliers_stock_balance!G195</f>
        <v/>
      </c>
      <c r="H99" s="13">
        <f>Suppliers_stock_balance!H195</f>
        <v/>
      </c>
      <c r="I99" s="13">
        <f>Suppliers_stock_balance!I195</f>
        <v/>
      </c>
      <c r="J99" s="13">
        <f>Suppliers_stock_balance!J195</f>
        <v/>
      </c>
      <c r="K99" s="13">
        <f>Suppliers_stock_balance!K195</f>
        <v/>
      </c>
      <c r="L99" s="13">
        <f>Suppliers_stock_balance!L195</f>
        <v/>
      </c>
      <c r="M99" s="13">
        <f>Suppliers_stock_balance!M195</f>
        <v/>
      </c>
      <c r="N99" s="13">
        <f>Suppliers_stock_balance!N195</f>
        <v/>
      </c>
      <c r="O99" s="13">
        <f>Suppliers_stock_balance!O195</f>
        <v/>
      </c>
      <c r="P99" s="13">
        <f>Suppliers_stock_balance!P195</f>
        <v/>
      </c>
      <c r="Q99" s="13">
        <f>Suppliers_stock_balance!Q195</f>
        <v/>
      </c>
      <c r="R99" s="13">
        <f>Suppliers_stock_balance!R195</f>
        <v/>
      </c>
      <c r="Y99" s="13" t="n">
        <v>2</v>
      </c>
      <c r="Z99" s="13" t="n">
        <v>2.067171014324135</v>
      </c>
      <c r="AA99" s="13" t="n">
        <v>2.063033957825045</v>
      </c>
      <c r="AB99" s="13" t="n">
        <v>2.069841455028904</v>
      </c>
      <c r="AC99" s="13" t="n">
        <v>2.135527111742743</v>
      </c>
      <c r="AD99" s="13" t="n">
        <v>2.050938152088932</v>
      </c>
      <c r="AE99" s="13" t="n">
        <v>2.061919259651585</v>
      </c>
      <c r="AF99" s="13" t="n">
        <v>2.047131732584511</v>
      </c>
      <c r="AG99" s="13" t="n">
        <v>2.080713094049273</v>
      </c>
      <c r="AH99" s="13" t="n">
        <v>2.068295770113913</v>
      </c>
      <c r="AI99" s="13" t="n">
        <v>2.076117689526786</v>
      </c>
      <c r="AJ99" s="13" t="n">
        <v>2.090114160262576</v>
      </c>
      <c r="AK99" s="13" t="n">
        <v>2.064505929898587</v>
      </c>
      <c r="AL99" s="13" t="n">
        <v>2.065296621757216</v>
      </c>
      <c r="AM99" s="13" t="n">
        <v>2.053653435663925</v>
      </c>
      <c r="AN99" s="13" t="n">
        <v>2.067168589306352</v>
      </c>
      <c r="AU99" s="13" t="n">
        <v>2</v>
      </c>
      <c r="AV99" s="13" t="n">
        <v>0.4916703682722989</v>
      </c>
      <c r="AW99" s="13" t="n">
        <v>0.491140779022377</v>
      </c>
      <c r="AX99" s="13" t="n">
        <v>0.4920116636087997</v>
      </c>
      <c r="AY99" s="13" t="n">
        <v>0.5005196202024358</v>
      </c>
      <c r="AZ99" s="13" t="n">
        <v>0.489606809286407</v>
      </c>
      <c r="BA99" s="13" t="n">
        <v>0.4909991874703792</v>
      </c>
      <c r="BB99" s="13" t="n">
        <v>0.4891223457381528</v>
      </c>
      <c r="BC99" s="13" t="n">
        <v>0.4934010374609414</v>
      </c>
      <c r="BD99" s="13" t="n">
        <v>0.4918107546810901</v>
      </c>
      <c r="BE99" s="13" t="n">
        <v>0.4928120016276516</v>
      </c>
      <c r="BF99" s="13" t="n">
        <v>0.494609197029007</v>
      </c>
      <c r="BG99" s="13" t="n">
        <v>0.4913314764806635</v>
      </c>
      <c r="BH99" s="13" t="n">
        <v>0.4914278206954539</v>
      </c>
      <c r="BI99" s="13" t="n">
        <v>0.4899443386202158</v>
      </c>
      <c r="BJ99" s="13" t="n">
        <v>0.491670707779388</v>
      </c>
      <c r="BQ99" s="13" t="n">
        <v>2</v>
      </c>
      <c r="BR99" s="13" t="n">
        <v>8.217568847612711e-10</v>
      </c>
      <c r="BS99" s="13" t="n">
        <v>1.619611111891572e-10</v>
      </c>
      <c r="BT99" s="13" t="n">
        <v>6.293312537763995e-10</v>
      </c>
      <c r="BU99" s="13" t="n">
        <v>-4.567759503970592e-10</v>
      </c>
      <c r="BV99" s="13" t="n">
        <v>0</v>
      </c>
      <c r="BW99" s="13" t="n">
        <v>9.202487660786574e-10</v>
      </c>
      <c r="BX99" s="13" t="n">
        <v>0</v>
      </c>
      <c r="BY99" s="13" t="n">
        <v>8.326672684688674e-10</v>
      </c>
      <c r="BZ99" s="13" t="n">
        <v>-1.040234565152787e-11</v>
      </c>
      <c r="CA99" s="13" t="n">
        <v>-4.865121638886194e-10</v>
      </c>
      <c r="CB99" s="13" t="n">
        <v>-6.235012506294879e-11</v>
      </c>
      <c r="CC99" s="13" t="n">
        <v>6.934151031146029e-10</v>
      </c>
      <c r="CD99" s="13" t="n">
        <v>0</v>
      </c>
      <c r="CE99" s="13" t="n">
        <v>1.27808874594848e-10</v>
      </c>
      <c r="CF99" s="13" t="n">
        <v>1.655777737141761e-10</v>
      </c>
      <c r="CM99" s="13" t="n">
        <v>2</v>
      </c>
      <c r="CN99" s="13" t="n">
        <v>2.067171014324135</v>
      </c>
      <c r="CO99" s="13" t="n">
        <v>2.063033957825045</v>
      </c>
      <c r="CP99" s="13" t="n">
        <v>2.069841455028904</v>
      </c>
      <c r="CQ99" s="13" t="n">
        <v>2.135527111742743</v>
      </c>
      <c r="CR99" s="13" t="n">
        <v>2.050938152088932</v>
      </c>
      <c r="CS99" s="13" t="n">
        <v>2.061919259651585</v>
      </c>
      <c r="CT99" s="13" t="n">
        <v>2.047131732584511</v>
      </c>
      <c r="CU99" s="13" t="n">
        <v>2.080713094049273</v>
      </c>
      <c r="CV99" s="13" t="n">
        <v>2.068295770113913</v>
      </c>
      <c r="CW99" s="13" t="n">
        <v>2.076117689526786</v>
      </c>
      <c r="CX99" s="13" t="n">
        <v>2.090114160262576</v>
      </c>
      <c r="CY99" s="13" t="n">
        <v>2.064505929898587</v>
      </c>
      <c r="CZ99" s="13" t="n">
        <v>2.065296621757216</v>
      </c>
      <c r="DA99" s="13" t="n">
        <v>2.053653435663925</v>
      </c>
      <c r="DB99" s="13" t="n">
        <v>2.067168589306352</v>
      </c>
      <c r="DI99" s="13" t="n">
        <v>2</v>
      </c>
      <c r="DJ99" s="13" t="n">
        <v>0.4916703682722989</v>
      </c>
      <c r="DK99" s="13" t="n">
        <v>0.491140779022377</v>
      </c>
      <c r="DL99" s="13" t="n">
        <v>0.4920116636087997</v>
      </c>
      <c r="DM99" s="13" t="n">
        <v>0.5005196202024358</v>
      </c>
      <c r="DN99" s="13" t="n">
        <v>0.489606809286407</v>
      </c>
      <c r="DO99" s="13" t="n">
        <v>0.4909991874703792</v>
      </c>
      <c r="DP99" s="13" t="n">
        <v>0.4891223457381528</v>
      </c>
      <c r="DQ99" s="13" t="n">
        <v>0.4934010374609414</v>
      </c>
      <c r="DR99" s="13" t="n">
        <v>0.4918107546810901</v>
      </c>
      <c r="DS99" s="13" t="n">
        <v>0.4928120016276516</v>
      </c>
      <c r="DT99" s="13" t="n">
        <v>0.494609197029007</v>
      </c>
      <c r="DU99" s="13" t="n">
        <v>0.4913314764806635</v>
      </c>
      <c r="DV99" s="13" t="n">
        <v>0.4914278206954539</v>
      </c>
      <c r="DW99" s="13" t="n">
        <v>0.4899443386202158</v>
      </c>
      <c r="DX99" s="13" t="n">
        <v>0.491670707779388</v>
      </c>
      <c r="EE99" s="13" t="n">
        <v>2</v>
      </c>
      <c r="EF99" s="13" t="n">
        <v>8.217568847612711e-10</v>
      </c>
      <c r="EG99" s="13" t="n">
        <v>1.619611111891572e-10</v>
      </c>
      <c r="EH99" s="13" t="n">
        <v>6.293312537763995e-10</v>
      </c>
      <c r="EI99" s="13" t="n">
        <v>-4.567759503970592e-10</v>
      </c>
      <c r="EJ99" s="13" t="n">
        <v>0</v>
      </c>
      <c r="EK99" s="13" t="n">
        <v>9.202487660786574e-10</v>
      </c>
      <c r="EL99" s="13" t="n">
        <v>0</v>
      </c>
      <c r="EM99" s="13" t="n">
        <v>8.326672684688674e-10</v>
      </c>
      <c r="EN99" s="13" t="n">
        <v>-1.040234565152787e-11</v>
      </c>
      <c r="EO99" s="13" t="n">
        <v>-4.865121638886194e-10</v>
      </c>
      <c r="EP99" s="13" t="n">
        <v>-6.235012506294879e-11</v>
      </c>
      <c r="EQ99" s="13" t="n">
        <v>6.934151031146029e-10</v>
      </c>
      <c r="ER99" s="13" t="n">
        <v>0</v>
      </c>
      <c r="ES99" s="13" t="n">
        <v>1.27808874594848e-10</v>
      </c>
      <c r="ET99" s="13" t="n">
        <v>1.655777737141761e-10</v>
      </c>
      <c r="FA99" s="13" t="n">
        <v>2</v>
      </c>
      <c r="FB99" s="13" t="n">
        <v>2.067171014324135</v>
      </c>
      <c r="FC99" s="13" t="n">
        <v>2.063033957825045</v>
      </c>
      <c r="FD99" s="13" t="n">
        <v>2.069841455028904</v>
      </c>
      <c r="FE99" s="13" t="n">
        <v>2.135527111742743</v>
      </c>
      <c r="FF99" s="13" t="n">
        <v>2.050938152088932</v>
      </c>
      <c r="FG99" s="13" t="n">
        <v>2.061919259651585</v>
      </c>
      <c r="FH99" s="13" t="n">
        <v>2.047131732584511</v>
      </c>
      <c r="FI99" s="13" t="n">
        <v>2.080713094049273</v>
      </c>
      <c r="FJ99" s="13" t="n">
        <v>2.068295770113913</v>
      </c>
      <c r="FK99" s="13" t="n">
        <v>2.076117689526786</v>
      </c>
      <c r="FL99" s="13" t="n">
        <v>2.090114160262576</v>
      </c>
      <c r="FM99" s="13" t="n">
        <v>2.064505929898587</v>
      </c>
      <c r="FN99" s="13" t="n">
        <v>2.065296621757216</v>
      </c>
      <c r="FO99" s="13" t="n">
        <v>2.053653435663925</v>
      </c>
      <c r="FP99" s="13" t="n">
        <v>2.067168589306352</v>
      </c>
      <c r="FW99" s="13" t="n">
        <v>2</v>
      </c>
      <c r="FX99" s="13" t="n">
        <v>0.4916703682722989</v>
      </c>
      <c r="FY99" s="13" t="n">
        <v>0.491140779022377</v>
      </c>
      <c r="FZ99" s="13" t="n">
        <v>0.4920116636087997</v>
      </c>
      <c r="GA99" s="13" t="n">
        <v>0.5005196202024358</v>
      </c>
      <c r="GB99" s="13" t="n">
        <v>0.489606809286407</v>
      </c>
      <c r="GC99" s="13" t="n">
        <v>0.4909991874703792</v>
      </c>
      <c r="GD99" s="13" t="n">
        <v>0.4891223457381528</v>
      </c>
      <c r="GE99" s="13" t="n">
        <v>0.4934010374609414</v>
      </c>
      <c r="GF99" s="13" t="n">
        <v>0.4918107546810901</v>
      </c>
      <c r="GG99" s="13" t="n">
        <v>0.4928120016276516</v>
      </c>
      <c r="GH99" s="13" t="n">
        <v>0.494609197029007</v>
      </c>
      <c r="GI99" s="13" t="n">
        <v>0.4913314764806635</v>
      </c>
      <c r="GJ99" s="13" t="n">
        <v>0.4914278206954539</v>
      </c>
      <c r="GK99" s="13" t="n">
        <v>0.4899443386202158</v>
      </c>
      <c r="GL99" s="13" t="n">
        <v>0.491670707779388</v>
      </c>
      <c r="GS99" s="13" t="n">
        <v>2</v>
      </c>
      <c r="GT99" s="13" t="n">
        <v>8.217568847612711e-10</v>
      </c>
      <c r="GU99" s="13" t="n">
        <v>1.619611111891572e-10</v>
      </c>
      <c r="GV99" s="13" t="n">
        <v>6.293312537763995e-10</v>
      </c>
      <c r="GW99" s="13" t="n">
        <v>-4.567759503970592e-10</v>
      </c>
      <c r="GX99" s="13" t="n">
        <v>0</v>
      </c>
      <c r="GY99" s="13" t="n">
        <v>9.202487660786574e-10</v>
      </c>
      <c r="GZ99" s="13" t="n">
        <v>0</v>
      </c>
      <c r="HA99" s="13" t="n">
        <v>8.326672684688674e-10</v>
      </c>
      <c r="HB99" s="13" t="n">
        <v>-1.040234565152787e-11</v>
      </c>
      <c r="HC99" s="13" t="n">
        <v>-4.865121638886194e-10</v>
      </c>
      <c r="HD99" s="13" t="n">
        <v>-6.235012506294879e-11</v>
      </c>
      <c r="HE99" s="13" t="n">
        <v>6.934151031146029e-10</v>
      </c>
      <c r="HF99" s="13" t="n">
        <v>0</v>
      </c>
      <c r="HG99" s="13" t="n">
        <v>1.27808874594848e-10</v>
      </c>
      <c r="HH99" s="13" t="n">
        <v>1.655777737141761e-10</v>
      </c>
    </row>
    <row r="100">
      <c r="C100" s="13" t="n">
        <v>3</v>
      </c>
      <c r="D100" s="13">
        <f>Suppliers_stock_balance!D196</f>
        <v/>
      </c>
      <c r="E100" s="13">
        <f>Suppliers_stock_balance!E196</f>
        <v/>
      </c>
      <c r="F100" s="13">
        <f>Suppliers_stock_balance!F196</f>
        <v/>
      </c>
      <c r="G100" s="13">
        <f>Suppliers_stock_balance!G196</f>
        <v/>
      </c>
      <c r="H100" s="13">
        <f>Suppliers_stock_balance!H196</f>
        <v/>
      </c>
      <c r="I100" s="13">
        <f>Suppliers_stock_balance!I196</f>
        <v/>
      </c>
      <c r="J100" s="13">
        <f>Suppliers_stock_balance!J196</f>
        <v/>
      </c>
      <c r="K100" s="13">
        <f>Suppliers_stock_balance!K196</f>
        <v/>
      </c>
      <c r="L100" s="13">
        <f>Suppliers_stock_balance!L196</f>
        <v/>
      </c>
      <c r="M100" s="13">
        <f>Suppliers_stock_balance!M196</f>
        <v/>
      </c>
      <c r="N100" s="13">
        <f>Suppliers_stock_balance!N196</f>
        <v/>
      </c>
      <c r="O100" s="13">
        <f>Suppliers_stock_balance!O196</f>
        <v/>
      </c>
      <c r="P100" s="13">
        <f>Suppliers_stock_balance!P196</f>
        <v/>
      </c>
      <c r="Q100" s="13">
        <f>Suppliers_stock_balance!Q196</f>
        <v/>
      </c>
      <c r="R100" s="13">
        <f>Suppliers_stock_balance!R196</f>
        <v/>
      </c>
      <c r="Y100" s="13" t="n">
        <v>3</v>
      </c>
      <c r="Z100" s="13" t="n">
        <v>2.109508844072434</v>
      </c>
      <c r="AA100" s="13" t="n">
        <v>2.088215088224032</v>
      </c>
      <c r="AB100" s="13" t="n">
        <v>2.147976108400943</v>
      </c>
      <c r="AC100" s="13" t="n">
        <v>2.066251751758538</v>
      </c>
      <c r="AD100" s="13" t="n">
        <v>2.084714197560448</v>
      </c>
      <c r="AE100" s="13" t="n">
        <v>2.134273012708085</v>
      </c>
      <c r="AF100" s="13" t="n">
        <v>2.155562298914059</v>
      </c>
      <c r="AG100" s="13" t="n">
        <v>2.058427374451891</v>
      </c>
      <c r="AH100" s="13" t="n">
        <v>2.106518618689551</v>
      </c>
      <c r="AI100" s="13" t="n">
        <v>2.052651066095919</v>
      </c>
      <c r="AJ100" s="13" t="n">
        <v>2.116694305908986</v>
      </c>
      <c r="AK100" s="13" t="n">
        <v>2.047582022084143</v>
      </c>
      <c r="AL100" s="13" t="n">
        <v>2.074355575127127</v>
      </c>
      <c r="AM100" s="13" t="n">
        <v>2.053646723559986</v>
      </c>
      <c r="AN100" s="13" t="n">
        <v>2.066708572275346</v>
      </c>
      <c r="AU100" s="13" t="n">
        <v>3</v>
      </c>
      <c r="AV100" s="13" t="n">
        <v>0.4971198654134708</v>
      </c>
      <c r="AW100" s="13" t="n">
        <v>0.4943626432601604</v>
      </c>
      <c r="AX100" s="13" t="n">
        <v>0.5021559524332631</v>
      </c>
      <c r="AY100" s="13" t="n">
        <v>0.4915526144757782</v>
      </c>
      <c r="AZ100" s="13" t="n">
        <v>0.4939244539202292</v>
      </c>
      <c r="BA100" s="13" t="n">
        <v>0.5003539513890343</v>
      </c>
      <c r="BB100" s="13" t="n">
        <v>0.5031611871373181</v>
      </c>
      <c r="BC100" s="13" t="n">
        <v>0.4905522899140218</v>
      </c>
      <c r="BD100" s="13" t="n">
        <v>0.4967335381330669</v>
      </c>
      <c r="BE100" s="13" t="n">
        <v>0.4898229463663775</v>
      </c>
      <c r="BF100" s="13" t="n">
        <v>0.4980660784885611</v>
      </c>
      <c r="BG100" s="13" t="n">
        <v>0.4891812582853525</v>
      </c>
      <c r="BH100" s="13" t="n">
        <v>0.4925877536466432</v>
      </c>
      <c r="BI100" s="13" t="n">
        <v>0.4899540199347747</v>
      </c>
      <c r="BJ100" s="13" t="n">
        <v>0.4916101826968138</v>
      </c>
      <c r="BQ100" s="13" t="n">
        <v>3</v>
      </c>
      <c r="BR100" s="13" t="n">
        <v>0</v>
      </c>
      <c r="BS100" s="13" t="n">
        <v>-5.368896438540105e-10</v>
      </c>
      <c r="BT100" s="13" t="n">
        <v>-2.017017664002196e-10</v>
      </c>
      <c r="BU100" s="13" t="n">
        <v>0</v>
      </c>
      <c r="BV100" s="13" t="n">
        <v>-6.591633905372873e-10</v>
      </c>
      <c r="BW100" s="13" t="n">
        <v>0</v>
      </c>
      <c r="BX100" s="13" t="n">
        <v>0</v>
      </c>
      <c r="BY100" s="13" t="n">
        <v>0</v>
      </c>
      <c r="BZ100" s="13" t="n">
        <v>0</v>
      </c>
      <c r="CA100" s="13" t="n">
        <v>4.170743750364636e-10</v>
      </c>
      <c r="CB100" s="13" t="n">
        <v>0</v>
      </c>
      <c r="CC100" s="13" t="n">
        <v>1.725702247767913e-09</v>
      </c>
      <c r="CD100" s="13" t="n">
        <v>0</v>
      </c>
      <c r="CE100" s="13" t="n">
        <v>2.862812209514232e-10</v>
      </c>
      <c r="CF100" s="13" t="n">
        <v>8.929426087433967e-10</v>
      </c>
      <c r="CM100" s="13" t="n">
        <v>3</v>
      </c>
      <c r="CN100" s="13" t="n">
        <v>2.109508844072434</v>
      </c>
      <c r="CO100" s="13" t="n">
        <v>2.088215088224032</v>
      </c>
      <c r="CP100" s="13" t="n">
        <v>2.147976108400943</v>
      </c>
      <c r="CQ100" s="13" t="n">
        <v>2.066251751758538</v>
      </c>
      <c r="CR100" s="13" t="n">
        <v>2.084714197560448</v>
      </c>
      <c r="CS100" s="13" t="n">
        <v>2.134273012708085</v>
      </c>
      <c r="CT100" s="13" t="n">
        <v>2.155562298914059</v>
      </c>
      <c r="CU100" s="13" t="n">
        <v>2.058427374451891</v>
      </c>
      <c r="CV100" s="13" t="n">
        <v>2.106518618689551</v>
      </c>
      <c r="CW100" s="13" t="n">
        <v>2.052651066095919</v>
      </c>
      <c r="CX100" s="13" t="n">
        <v>2.116694305908986</v>
      </c>
      <c r="CY100" s="13" t="n">
        <v>2.047582022084143</v>
      </c>
      <c r="CZ100" s="13" t="n">
        <v>2.074355575127127</v>
      </c>
      <c r="DA100" s="13" t="n">
        <v>2.053646723559986</v>
      </c>
      <c r="DB100" s="13" t="n">
        <v>2.066708572275346</v>
      </c>
      <c r="DI100" s="13" t="n">
        <v>3</v>
      </c>
      <c r="DJ100" s="13" t="n">
        <v>0.4971198654134708</v>
      </c>
      <c r="DK100" s="13" t="n">
        <v>0.4943626432601604</v>
      </c>
      <c r="DL100" s="13" t="n">
        <v>0.5021559524332631</v>
      </c>
      <c r="DM100" s="13" t="n">
        <v>0.4915526144757782</v>
      </c>
      <c r="DN100" s="13" t="n">
        <v>0.4939244539202292</v>
      </c>
      <c r="DO100" s="13" t="n">
        <v>0.5003539513890343</v>
      </c>
      <c r="DP100" s="13" t="n">
        <v>0.5031611871373181</v>
      </c>
      <c r="DQ100" s="13" t="n">
        <v>0.4905522899140218</v>
      </c>
      <c r="DR100" s="13" t="n">
        <v>0.4967335381330669</v>
      </c>
      <c r="DS100" s="13" t="n">
        <v>0.4898229463663775</v>
      </c>
      <c r="DT100" s="13" t="n">
        <v>0.4980660784885611</v>
      </c>
      <c r="DU100" s="13" t="n">
        <v>0.4891812582853525</v>
      </c>
      <c r="DV100" s="13" t="n">
        <v>0.4925877536466432</v>
      </c>
      <c r="DW100" s="13" t="n">
        <v>0.4899540199347747</v>
      </c>
      <c r="DX100" s="13" t="n">
        <v>0.4916101826968138</v>
      </c>
      <c r="EE100" s="13" t="n">
        <v>3</v>
      </c>
      <c r="EF100" s="13" t="n">
        <v>0</v>
      </c>
      <c r="EG100" s="13" t="n">
        <v>-5.368896438540105e-10</v>
      </c>
      <c r="EH100" s="13" t="n">
        <v>-2.017017664002196e-10</v>
      </c>
      <c r="EI100" s="13" t="n">
        <v>2.519965569547367e-09</v>
      </c>
      <c r="EJ100" s="13" t="n">
        <v>-6.591633905372873e-10</v>
      </c>
      <c r="EK100" s="13" t="n">
        <v>0</v>
      </c>
      <c r="EL100" s="13" t="n">
        <v>0</v>
      </c>
      <c r="EM100" s="13" t="n">
        <v>0</v>
      </c>
      <c r="EN100" s="13" t="n">
        <v>0</v>
      </c>
      <c r="EO100" s="13" t="n">
        <v>4.170743750364636e-10</v>
      </c>
      <c r="EP100" s="13" t="n">
        <v>0</v>
      </c>
      <c r="EQ100" s="13" t="n">
        <v>1.725702247767913e-09</v>
      </c>
      <c r="ER100" s="13" t="n">
        <v>0</v>
      </c>
      <c r="ES100" s="13" t="n">
        <v>2.862812209514232e-10</v>
      </c>
      <c r="ET100" s="13" t="n">
        <v>8.929426087433967e-10</v>
      </c>
      <c r="FA100" s="13" t="n">
        <v>3</v>
      </c>
      <c r="FB100" s="13" t="n">
        <v>2.109508844072434</v>
      </c>
      <c r="FC100" s="13" t="n">
        <v>2.088215088224032</v>
      </c>
      <c r="FD100" s="13" t="n">
        <v>2.147976108400943</v>
      </c>
      <c r="FE100" s="13" t="n">
        <v>2.066251751758538</v>
      </c>
      <c r="FF100" s="13" t="n">
        <v>2.084714197560448</v>
      </c>
      <c r="FG100" s="13" t="n">
        <v>2.134273012708085</v>
      </c>
      <c r="FH100" s="13" t="n">
        <v>2.155562298914059</v>
      </c>
      <c r="FI100" s="13" t="n">
        <v>2.058427374451891</v>
      </c>
      <c r="FJ100" s="13" t="n">
        <v>2.106518618689551</v>
      </c>
      <c r="FK100" s="13" t="n">
        <v>2.052651066095919</v>
      </c>
      <c r="FL100" s="13" t="n">
        <v>2.116694305908986</v>
      </c>
      <c r="FM100" s="13" t="n">
        <v>2.047582022084143</v>
      </c>
      <c r="FN100" s="13" t="n">
        <v>2.074355575127127</v>
      </c>
      <c r="FO100" s="13" t="n">
        <v>2.053646723559986</v>
      </c>
      <c r="FP100" s="13" t="n">
        <v>2.066708572275346</v>
      </c>
      <c r="FW100" s="13" t="n">
        <v>3</v>
      </c>
      <c r="FX100" s="13" t="n">
        <v>0.4971198654134708</v>
      </c>
      <c r="FY100" s="13" t="n">
        <v>0.4943626432601604</v>
      </c>
      <c r="FZ100" s="13" t="n">
        <v>0.5021559524332631</v>
      </c>
      <c r="GA100" s="13" t="n">
        <v>0.4915526144757782</v>
      </c>
      <c r="GB100" s="13" t="n">
        <v>0.4939244539202292</v>
      </c>
      <c r="GC100" s="13" t="n">
        <v>0.5003539513890343</v>
      </c>
      <c r="GD100" s="13" t="n">
        <v>0.5031611871373181</v>
      </c>
      <c r="GE100" s="13" t="n">
        <v>0.4905522899140218</v>
      </c>
      <c r="GF100" s="13" t="n">
        <v>0.4967335381330669</v>
      </c>
      <c r="GG100" s="13" t="n">
        <v>0.4898229463663775</v>
      </c>
      <c r="GH100" s="13" t="n">
        <v>0.4980660784885611</v>
      </c>
      <c r="GI100" s="13" t="n">
        <v>0.4891812582853525</v>
      </c>
      <c r="GJ100" s="13" t="n">
        <v>0.4925877536466432</v>
      </c>
      <c r="GK100" s="13" t="n">
        <v>0.4899540199347747</v>
      </c>
      <c r="GL100" s="13" t="n">
        <v>0.4916101826968138</v>
      </c>
      <c r="GS100" s="13" t="n">
        <v>3</v>
      </c>
      <c r="GT100" s="13" t="n">
        <v>0</v>
      </c>
      <c r="GU100" s="13" t="n">
        <v>-5.368896438540105e-10</v>
      </c>
      <c r="GV100" s="13" t="n">
        <v>-2.017017664002196e-10</v>
      </c>
      <c r="GW100" s="13" t="n">
        <v>2.519965569547367e-09</v>
      </c>
      <c r="GX100" s="13" t="n">
        <v>-6.591633905372873e-10</v>
      </c>
      <c r="GY100" s="13" t="n">
        <v>0</v>
      </c>
      <c r="GZ100" s="13" t="n">
        <v>0</v>
      </c>
      <c r="HA100" s="13" t="n">
        <v>0</v>
      </c>
      <c r="HB100" s="13" t="n">
        <v>0</v>
      </c>
      <c r="HC100" s="13" t="n">
        <v>4.170743750364636e-10</v>
      </c>
      <c r="HD100" s="13" t="n">
        <v>0</v>
      </c>
      <c r="HE100" s="13" t="n">
        <v>1.725702247767913e-09</v>
      </c>
      <c r="HF100" s="13" t="n">
        <v>0</v>
      </c>
      <c r="HG100" s="13" t="n">
        <v>2.862812209514232e-10</v>
      </c>
      <c r="HH100" s="13" t="n">
        <v>8.929426087433967e-10</v>
      </c>
    </row>
    <row r="102" ht="16.2" customHeight="1">
      <c r="C102" s="13" t="inlineStr">
        <is>
          <t>Aleatória S2nd</t>
        </is>
      </c>
      <c r="D102" s="13" t="n">
        <v>1</v>
      </c>
      <c r="E102" s="13" t="n">
        <v>2</v>
      </c>
      <c r="F102" s="13" t="n">
        <v>3</v>
      </c>
      <c r="G102" s="13" t="n">
        <v>4</v>
      </c>
      <c r="H102" s="13" t="n">
        <v>5</v>
      </c>
      <c r="I102" s="13" t="n">
        <v>6</v>
      </c>
      <c r="J102" s="13" t="n">
        <v>7</v>
      </c>
      <c r="K102" s="13" t="n">
        <v>8</v>
      </c>
      <c r="L102" s="13" t="n">
        <v>9</v>
      </c>
      <c r="M102" s="13" t="n">
        <v>10</v>
      </c>
      <c r="N102" s="13" t="n">
        <v>11</v>
      </c>
      <c r="O102" s="13" t="n">
        <v>12</v>
      </c>
      <c r="P102" s="13" t="n">
        <v>13</v>
      </c>
      <c r="Q102" s="13" t="n">
        <v>14</v>
      </c>
      <c r="R102" s="13" t="n">
        <v>15</v>
      </c>
      <c r="Y102" s="13" t="inlineStr">
        <is>
          <t>Aleatória S2nd</t>
        </is>
      </c>
      <c r="Z102" s="13" t="n">
        <v>1</v>
      </c>
      <c r="AA102" s="13" t="n">
        <v>2</v>
      </c>
      <c r="AB102" s="13" t="n">
        <v>3</v>
      </c>
      <c r="AC102" s="13" t="n">
        <v>4</v>
      </c>
      <c r="AD102" s="13" t="n">
        <v>5</v>
      </c>
      <c r="AE102" s="13" t="n">
        <v>6</v>
      </c>
      <c r="AF102" s="13" t="n">
        <v>7</v>
      </c>
      <c r="AG102" s="13" t="n">
        <v>8</v>
      </c>
      <c r="AH102" s="13" t="n">
        <v>9</v>
      </c>
      <c r="AI102" s="13" t="n">
        <v>10</v>
      </c>
      <c r="AJ102" s="13" t="n">
        <v>11</v>
      </c>
      <c r="AK102" s="13" t="n">
        <v>12</v>
      </c>
      <c r="AL102" s="13" t="n">
        <v>13</v>
      </c>
      <c r="AM102" s="13" t="n">
        <v>14</v>
      </c>
      <c r="AN102" s="13" t="n">
        <v>15</v>
      </c>
      <c r="AU102" s="13" t="inlineStr">
        <is>
          <t>Aleatória S2nd</t>
        </is>
      </c>
      <c r="AV102" s="13" t="n">
        <v>1</v>
      </c>
      <c r="AW102" s="13" t="n">
        <v>2</v>
      </c>
      <c r="AX102" s="13" t="n">
        <v>3</v>
      </c>
      <c r="AY102" s="13" t="n">
        <v>4</v>
      </c>
      <c r="AZ102" s="13" t="n">
        <v>5</v>
      </c>
      <c r="BA102" s="13" t="n">
        <v>6</v>
      </c>
      <c r="BB102" s="13" t="n">
        <v>7</v>
      </c>
      <c r="BC102" s="13" t="n">
        <v>8</v>
      </c>
      <c r="BD102" s="13" t="n">
        <v>9</v>
      </c>
      <c r="BE102" s="13" t="n">
        <v>10</v>
      </c>
      <c r="BF102" s="13" t="n">
        <v>11</v>
      </c>
      <c r="BG102" s="13" t="n">
        <v>12</v>
      </c>
      <c r="BH102" s="13" t="n">
        <v>13</v>
      </c>
      <c r="BI102" s="13" t="n">
        <v>14</v>
      </c>
      <c r="BJ102" s="13" t="n">
        <v>15</v>
      </c>
      <c r="BQ102" s="13" t="inlineStr">
        <is>
          <t>Aleatória S2nd</t>
        </is>
      </c>
      <c r="BR102" s="13" t="n">
        <v>1</v>
      </c>
      <c r="BS102" s="13" t="n">
        <v>2</v>
      </c>
      <c r="BT102" s="13" t="n">
        <v>3</v>
      </c>
      <c r="BU102" s="13" t="n">
        <v>4</v>
      </c>
      <c r="BV102" s="13" t="n">
        <v>5</v>
      </c>
      <c r="BW102" s="13" t="n">
        <v>6</v>
      </c>
      <c r="BX102" s="13" t="n">
        <v>7</v>
      </c>
      <c r="BY102" s="13" t="n">
        <v>8</v>
      </c>
      <c r="BZ102" s="13" t="n">
        <v>9</v>
      </c>
      <c r="CA102" s="13" t="n">
        <v>10</v>
      </c>
      <c r="CB102" s="13" t="n">
        <v>11</v>
      </c>
      <c r="CC102" s="13" t="n">
        <v>12</v>
      </c>
      <c r="CD102" s="13" t="n">
        <v>13</v>
      </c>
      <c r="CE102" s="13" t="n">
        <v>14</v>
      </c>
      <c r="CF102" s="13" t="n">
        <v>15</v>
      </c>
      <c r="CM102" s="13" t="inlineStr">
        <is>
          <t>Aleatória S2nd</t>
        </is>
      </c>
      <c r="CN102" s="13" t="n">
        <v>1</v>
      </c>
      <c r="CO102" s="13" t="n">
        <v>2</v>
      </c>
      <c r="CP102" s="13" t="n">
        <v>3</v>
      </c>
      <c r="CQ102" s="13" t="n">
        <v>4</v>
      </c>
      <c r="CR102" s="13" t="n">
        <v>5</v>
      </c>
      <c r="CS102" s="13" t="n">
        <v>6</v>
      </c>
      <c r="CT102" s="13" t="n">
        <v>7</v>
      </c>
      <c r="CU102" s="13" t="n">
        <v>8</v>
      </c>
      <c r="CV102" s="13" t="n">
        <v>9</v>
      </c>
      <c r="CW102" s="13" t="n">
        <v>10</v>
      </c>
      <c r="CX102" s="13" t="n">
        <v>11</v>
      </c>
      <c r="CY102" s="13" t="n">
        <v>12</v>
      </c>
      <c r="CZ102" s="13" t="n">
        <v>13</v>
      </c>
      <c r="DA102" s="13" t="n">
        <v>14</v>
      </c>
      <c r="DB102" s="13" t="n">
        <v>15</v>
      </c>
      <c r="DI102" s="13" t="inlineStr">
        <is>
          <t>Aleatória S2nd</t>
        </is>
      </c>
      <c r="DJ102" s="13" t="n">
        <v>1</v>
      </c>
      <c r="DK102" s="13" t="n">
        <v>2</v>
      </c>
      <c r="DL102" s="13" t="n">
        <v>3</v>
      </c>
      <c r="DM102" s="13" t="n">
        <v>4</v>
      </c>
      <c r="DN102" s="13" t="n">
        <v>5</v>
      </c>
      <c r="DO102" s="13" t="n">
        <v>6</v>
      </c>
      <c r="DP102" s="13" t="n">
        <v>7</v>
      </c>
      <c r="DQ102" s="13" t="n">
        <v>8</v>
      </c>
      <c r="DR102" s="13" t="n">
        <v>9</v>
      </c>
      <c r="DS102" s="13" t="n">
        <v>10</v>
      </c>
      <c r="DT102" s="13" t="n">
        <v>11</v>
      </c>
      <c r="DU102" s="13" t="n">
        <v>12</v>
      </c>
      <c r="DV102" s="13" t="n">
        <v>13</v>
      </c>
      <c r="DW102" s="13" t="n">
        <v>14</v>
      </c>
      <c r="DX102" s="13" t="n">
        <v>15</v>
      </c>
      <c r="EE102" s="13" t="inlineStr">
        <is>
          <t>Aleatória S2nd</t>
        </is>
      </c>
      <c r="EF102" s="13" t="n">
        <v>1</v>
      </c>
      <c r="EG102" s="13" t="n">
        <v>2</v>
      </c>
      <c r="EH102" s="13" t="n">
        <v>3</v>
      </c>
      <c r="EI102" s="13" t="n">
        <v>4</v>
      </c>
      <c r="EJ102" s="13" t="n">
        <v>5</v>
      </c>
      <c r="EK102" s="13" t="n">
        <v>6</v>
      </c>
      <c r="EL102" s="13" t="n">
        <v>7</v>
      </c>
      <c r="EM102" s="13" t="n">
        <v>8</v>
      </c>
      <c r="EN102" s="13" t="n">
        <v>9</v>
      </c>
      <c r="EO102" s="13" t="n">
        <v>10</v>
      </c>
      <c r="EP102" s="13" t="n">
        <v>11</v>
      </c>
      <c r="EQ102" s="13" t="n">
        <v>12</v>
      </c>
      <c r="ER102" s="13" t="n">
        <v>13</v>
      </c>
      <c r="ES102" s="13" t="n">
        <v>14</v>
      </c>
      <c r="ET102" s="13" t="n">
        <v>15</v>
      </c>
      <c r="FA102" s="13" t="inlineStr">
        <is>
          <t>Aleatória S2nd</t>
        </is>
      </c>
      <c r="FB102" s="13" t="n">
        <v>1</v>
      </c>
      <c r="FC102" s="13" t="n">
        <v>2</v>
      </c>
      <c r="FD102" s="13" t="n">
        <v>3</v>
      </c>
      <c r="FE102" s="13" t="n">
        <v>4</v>
      </c>
      <c r="FF102" s="13" t="n">
        <v>5</v>
      </c>
      <c r="FG102" s="13" t="n">
        <v>6</v>
      </c>
      <c r="FH102" s="13" t="n">
        <v>7</v>
      </c>
      <c r="FI102" s="13" t="n">
        <v>8</v>
      </c>
      <c r="FJ102" s="13" t="n">
        <v>9</v>
      </c>
      <c r="FK102" s="13" t="n">
        <v>10</v>
      </c>
      <c r="FL102" s="13" t="n">
        <v>11</v>
      </c>
      <c r="FM102" s="13" t="n">
        <v>12</v>
      </c>
      <c r="FN102" s="13" t="n">
        <v>13</v>
      </c>
      <c r="FO102" s="13" t="n">
        <v>14</v>
      </c>
      <c r="FP102" s="13" t="n">
        <v>15</v>
      </c>
      <c r="FW102" s="13" t="inlineStr">
        <is>
          <t>Aleatória S2nd</t>
        </is>
      </c>
      <c r="FX102" s="13" t="n">
        <v>1</v>
      </c>
      <c r="FY102" s="13" t="n">
        <v>2</v>
      </c>
      <c r="FZ102" s="13" t="n">
        <v>3</v>
      </c>
      <c r="GA102" s="13" t="n">
        <v>4</v>
      </c>
      <c r="GB102" s="13" t="n">
        <v>5</v>
      </c>
      <c r="GC102" s="13" t="n">
        <v>6</v>
      </c>
      <c r="GD102" s="13" t="n">
        <v>7</v>
      </c>
      <c r="GE102" s="13" t="n">
        <v>8</v>
      </c>
      <c r="GF102" s="13" t="n">
        <v>9</v>
      </c>
      <c r="GG102" s="13" t="n">
        <v>10</v>
      </c>
      <c r="GH102" s="13" t="n">
        <v>11</v>
      </c>
      <c r="GI102" s="13" t="n">
        <v>12</v>
      </c>
      <c r="GJ102" s="13" t="n">
        <v>13</v>
      </c>
      <c r="GK102" s="13" t="n">
        <v>14</v>
      </c>
      <c r="GL102" s="13" t="n">
        <v>15</v>
      </c>
      <c r="GS102" s="13" t="inlineStr">
        <is>
          <t>Aleatória S2nd</t>
        </is>
      </c>
      <c r="GT102" s="13" t="n">
        <v>1</v>
      </c>
      <c r="GU102" s="13" t="n">
        <v>2</v>
      </c>
      <c r="GV102" s="13" t="n">
        <v>3</v>
      </c>
      <c r="GW102" s="13" t="n">
        <v>4</v>
      </c>
      <c r="GX102" s="13" t="n">
        <v>5</v>
      </c>
      <c r="GY102" s="13" t="n">
        <v>6</v>
      </c>
      <c r="GZ102" s="13" t="n">
        <v>7</v>
      </c>
      <c r="HA102" s="13" t="n">
        <v>8</v>
      </c>
      <c r="HB102" s="13" t="n">
        <v>9</v>
      </c>
      <c r="HC102" s="13" t="n">
        <v>10</v>
      </c>
      <c r="HD102" s="13" t="n">
        <v>11</v>
      </c>
      <c r="HE102" s="13" t="n">
        <v>12</v>
      </c>
      <c r="HF102" s="13" t="n">
        <v>13</v>
      </c>
      <c r="HG102" s="13" t="n">
        <v>14</v>
      </c>
      <c r="HH102" s="13" t="n">
        <v>15</v>
      </c>
    </row>
    <row r="103">
      <c r="C103" s="13" t="n">
        <v>1</v>
      </c>
      <c r="D103" s="13">
        <f>D58+D38*D63</f>
        <v/>
      </c>
      <c r="E103" s="13">
        <f>E58+E38*E63</f>
        <v/>
      </c>
      <c r="F103" s="13">
        <f>F58+F38*F63</f>
        <v/>
      </c>
      <c r="G103" s="13">
        <f>G58+G38*G63</f>
        <v/>
      </c>
      <c r="H103" s="13">
        <f>H58+H38*H63</f>
        <v/>
      </c>
      <c r="I103" s="13">
        <f>I58+I38*I63</f>
        <v/>
      </c>
      <c r="J103" s="13">
        <f>J58+J38*J63</f>
        <v/>
      </c>
      <c r="K103" s="13">
        <f>K58+K38*K63</f>
        <v/>
      </c>
      <c r="L103" s="13">
        <f>L58+L38*L63</f>
        <v/>
      </c>
      <c r="M103" s="13">
        <f>M58+M38*M63</f>
        <v/>
      </c>
      <c r="N103" s="13">
        <f>N58+N38*N63</f>
        <v/>
      </c>
      <c r="O103" s="13">
        <f>O58+O38*O63</f>
        <v/>
      </c>
      <c r="P103" s="13">
        <f>P58+P38*P63</f>
        <v/>
      </c>
      <c r="Q103" s="13">
        <f>Q58+Q38*Q63</f>
        <v/>
      </c>
      <c r="R103" s="13">
        <f>R58+R38*R63</f>
        <v/>
      </c>
      <c r="V103" s="14" t="n"/>
      <c r="Y103" s="13" t="n">
        <v>1</v>
      </c>
      <c r="Z103" s="13" t="n">
        <v>397.47638416</v>
      </c>
      <c r="AA103" s="13" t="n">
        <v>539.5927409999999</v>
      </c>
      <c r="AB103" s="13" t="n">
        <v>513.33476704</v>
      </c>
      <c r="AC103" s="13" t="n">
        <v>438.401529</v>
      </c>
      <c r="AD103" s="13" t="n">
        <v>994.97015044</v>
      </c>
      <c r="AE103" s="13" t="n">
        <v>397.8548302500001</v>
      </c>
      <c r="AF103" s="13" t="n">
        <v>480.07886481</v>
      </c>
      <c r="AG103" s="13" t="n">
        <v>881.2564596899999</v>
      </c>
      <c r="AH103" s="13" t="n">
        <v>695.71999561</v>
      </c>
      <c r="AI103" s="13" t="n">
        <v>653.44981024</v>
      </c>
      <c r="AJ103" s="13" t="n">
        <v>997.8131312099999</v>
      </c>
      <c r="AK103" s="13" t="n">
        <v>304.13037409</v>
      </c>
      <c r="AL103" s="13" t="n">
        <v>440.90319889</v>
      </c>
      <c r="AM103" s="13" t="n">
        <v>383.66124025</v>
      </c>
      <c r="AN103" s="13" t="n">
        <v>1216.50721081</v>
      </c>
      <c r="AU103" s="13" t="n">
        <v>1</v>
      </c>
      <c r="AV103" s="13" t="n">
        <v>420.06952786</v>
      </c>
      <c r="AW103" s="13" t="n">
        <v>569.8536729</v>
      </c>
      <c r="AX103" s="13" t="n">
        <v>543.50006314</v>
      </c>
      <c r="AY103" s="13" t="n">
        <v>463.7065044</v>
      </c>
      <c r="AZ103" s="13" t="n">
        <v>1050.72457564</v>
      </c>
      <c r="BA103" s="13" t="n">
        <v>420.86332035</v>
      </c>
      <c r="BB103" s="13" t="n">
        <v>508.16210241</v>
      </c>
      <c r="BC103" s="13" t="n">
        <v>931.84450149</v>
      </c>
      <c r="BD103" s="13" t="n">
        <v>735.3274476099999</v>
      </c>
      <c r="BE103" s="13" t="n">
        <v>690.0241923399999</v>
      </c>
      <c r="BF103" s="13" t="n">
        <v>1053.58578711</v>
      </c>
      <c r="BG103" s="13" t="n">
        <v>321.17089279</v>
      </c>
      <c r="BH103" s="13" t="n">
        <v>465.81556099</v>
      </c>
      <c r="BI103" s="13" t="n">
        <v>405.65317285</v>
      </c>
      <c r="BJ103" s="13" t="n">
        <v>1286.13594241</v>
      </c>
      <c r="BQ103" s="13" t="n">
        <v>1</v>
      </c>
      <c r="BR103" s="13" t="n">
        <v>532.36082416</v>
      </c>
      <c r="BS103" s="13" t="n">
        <v>720.2550209999999</v>
      </c>
      <c r="BT103" s="13" t="n">
        <v>693.42608704</v>
      </c>
      <c r="BU103" s="13" t="n">
        <v>589.476009</v>
      </c>
      <c r="BV103" s="13" t="n">
        <v>1327.83239044</v>
      </c>
      <c r="BW103" s="13" t="n">
        <v>535.21895025</v>
      </c>
      <c r="BX103" s="13" t="n">
        <v>647.73998481</v>
      </c>
      <c r="BY103" s="13" t="n">
        <v>1183.27461969</v>
      </c>
      <c r="BZ103" s="13" t="n">
        <v>932.18239561</v>
      </c>
      <c r="CA103" s="13" t="n">
        <v>871.80433024</v>
      </c>
      <c r="CB103" s="13" t="n">
        <v>1330.78421121</v>
      </c>
      <c r="CC103" s="13" t="n">
        <v>405.86481409</v>
      </c>
      <c r="CD103" s="13" t="n">
        <v>589.63371889</v>
      </c>
      <c r="CE103" s="13" t="n">
        <v>514.95636025</v>
      </c>
      <c r="CF103" s="13" t="n">
        <v>1632.20113081</v>
      </c>
      <c r="CM103" s="13" t="n">
        <v>1</v>
      </c>
      <c r="CN103" s="13" t="n">
        <v>397.47638416</v>
      </c>
      <c r="CO103" s="13" t="n">
        <v>539.5927409999999</v>
      </c>
      <c r="CP103" s="13" t="n">
        <v>513.33476704</v>
      </c>
      <c r="CQ103" s="13" t="n">
        <v>438.401529</v>
      </c>
      <c r="CR103" s="13" t="n">
        <v>994.97015044</v>
      </c>
      <c r="CS103" s="13" t="n">
        <v>397.8548302500001</v>
      </c>
      <c r="CT103" s="13" t="n">
        <v>480.07886481</v>
      </c>
      <c r="CU103" s="13" t="n">
        <v>881.2564596899999</v>
      </c>
      <c r="CV103" s="13" t="n">
        <v>695.71999561</v>
      </c>
      <c r="CW103" s="13" t="n">
        <v>653.44981024</v>
      </c>
      <c r="CX103" s="13" t="n">
        <v>997.8131312099999</v>
      </c>
      <c r="CY103" s="13" t="n">
        <v>304.13037409</v>
      </c>
      <c r="CZ103" s="13" t="n">
        <v>440.90319889</v>
      </c>
      <c r="DA103" s="13" t="n">
        <v>383.66124025</v>
      </c>
      <c r="DB103" s="13" t="n">
        <v>1216.50721081</v>
      </c>
      <c r="DI103" s="13" t="n">
        <v>1</v>
      </c>
      <c r="DJ103" s="13" t="n">
        <v>420.06952786</v>
      </c>
      <c r="DK103" s="13" t="n">
        <v>569.8536729</v>
      </c>
      <c r="DL103" s="13" t="n">
        <v>543.50006314</v>
      </c>
      <c r="DM103" s="13" t="n">
        <v>463.7065044</v>
      </c>
      <c r="DN103" s="13" t="n">
        <v>1050.72457564</v>
      </c>
      <c r="DO103" s="13" t="n">
        <v>420.86332035</v>
      </c>
      <c r="DP103" s="13" t="n">
        <v>508.16210241</v>
      </c>
      <c r="DQ103" s="13" t="n">
        <v>931.84450149</v>
      </c>
      <c r="DR103" s="13" t="n">
        <v>735.3274476099999</v>
      </c>
      <c r="DS103" s="13" t="n">
        <v>690.0241923399999</v>
      </c>
      <c r="DT103" s="13" t="n">
        <v>1053.58578711</v>
      </c>
      <c r="DU103" s="13" t="n">
        <v>321.17089279</v>
      </c>
      <c r="DV103" s="13" t="n">
        <v>465.81556099</v>
      </c>
      <c r="DW103" s="13" t="n">
        <v>405.65317285</v>
      </c>
      <c r="DX103" s="13" t="n">
        <v>1286.13594241</v>
      </c>
      <c r="EE103" s="13" t="n">
        <v>1</v>
      </c>
      <c r="EF103" s="13" t="n">
        <v>532.36082416</v>
      </c>
      <c r="EG103" s="13" t="n">
        <v>720.2550209999999</v>
      </c>
      <c r="EH103" s="13" t="n">
        <v>693.42608704</v>
      </c>
      <c r="EI103" s="13" t="n">
        <v>589.476009</v>
      </c>
      <c r="EJ103" s="13" t="n">
        <v>1327.83239044</v>
      </c>
      <c r="EK103" s="13" t="n">
        <v>535.21895025</v>
      </c>
      <c r="EL103" s="13" t="n">
        <v>647.73998481</v>
      </c>
      <c r="EM103" s="13" t="n">
        <v>1183.27461969</v>
      </c>
      <c r="EN103" s="13" t="n">
        <v>932.18239561</v>
      </c>
      <c r="EO103" s="13" t="n">
        <v>871.80433024</v>
      </c>
      <c r="EP103" s="13" t="n">
        <v>1330.78421121</v>
      </c>
      <c r="EQ103" s="13" t="n">
        <v>405.86481409</v>
      </c>
      <c r="ER103" s="13" t="n">
        <v>589.63371889</v>
      </c>
      <c r="ES103" s="13" t="n">
        <v>514.95636025</v>
      </c>
      <c r="ET103" s="13" t="n">
        <v>1632.20113081</v>
      </c>
      <c r="FA103" s="13" t="n">
        <v>1</v>
      </c>
      <c r="FB103" s="13" t="n">
        <v>397.47638416</v>
      </c>
      <c r="FC103" s="13" t="n">
        <v>539.5927409999999</v>
      </c>
      <c r="FD103" s="13" t="n">
        <v>513.33476704</v>
      </c>
      <c r="FE103" s="13" t="n">
        <v>438.401529</v>
      </c>
      <c r="FF103" s="13" t="n">
        <v>994.97015044</v>
      </c>
      <c r="FG103" s="13" t="n">
        <v>397.8548302500001</v>
      </c>
      <c r="FH103" s="13" t="n">
        <v>480.07886481</v>
      </c>
      <c r="FI103" s="13" t="n">
        <v>881.2564596899999</v>
      </c>
      <c r="FJ103" s="13" t="n">
        <v>695.71999561</v>
      </c>
      <c r="FK103" s="13" t="n">
        <v>653.44981024</v>
      </c>
      <c r="FL103" s="13" t="n">
        <v>997.8131312099999</v>
      </c>
      <c r="FM103" s="13" t="n">
        <v>304.13037409</v>
      </c>
      <c r="FN103" s="13" t="n">
        <v>440.90319889</v>
      </c>
      <c r="FO103" s="13" t="n">
        <v>383.66124025</v>
      </c>
      <c r="FP103" s="13" t="n">
        <v>1216.50721081</v>
      </c>
      <c r="FW103" s="13" t="n">
        <v>1</v>
      </c>
      <c r="FX103" s="13" t="n">
        <v>420.06952786</v>
      </c>
      <c r="FY103" s="13" t="n">
        <v>569.8536729</v>
      </c>
      <c r="FZ103" s="13" t="n">
        <v>543.50006314</v>
      </c>
      <c r="GA103" s="13" t="n">
        <v>463.7065044</v>
      </c>
      <c r="GB103" s="13" t="n">
        <v>1050.72457564</v>
      </c>
      <c r="GC103" s="13" t="n">
        <v>420.86332035</v>
      </c>
      <c r="GD103" s="13" t="n">
        <v>508.16210241</v>
      </c>
      <c r="GE103" s="13" t="n">
        <v>931.84450149</v>
      </c>
      <c r="GF103" s="13" t="n">
        <v>735.3274476099999</v>
      </c>
      <c r="GG103" s="13" t="n">
        <v>690.0241923399999</v>
      </c>
      <c r="GH103" s="13" t="n">
        <v>1053.58578711</v>
      </c>
      <c r="GI103" s="13" t="n">
        <v>321.17089279</v>
      </c>
      <c r="GJ103" s="13" t="n">
        <v>465.81556099</v>
      </c>
      <c r="GK103" s="13" t="n">
        <v>405.65317285</v>
      </c>
      <c r="GL103" s="13" t="n">
        <v>1286.13594241</v>
      </c>
      <c r="GS103" s="13" t="n">
        <v>1</v>
      </c>
      <c r="GT103" s="13" t="n">
        <v>532.36082416</v>
      </c>
      <c r="GU103" s="13" t="n">
        <v>720.2550209999999</v>
      </c>
      <c r="GV103" s="13" t="n">
        <v>693.42608704</v>
      </c>
      <c r="GW103" s="13" t="n">
        <v>589.476009</v>
      </c>
      <c r="GX103" s="13" t="n">
        <v>1327.83239044</v>
      </c>
      <c r="GY103" s="13" t="n">
        <v>535.21895025</v>
      </c>
      <c r="GZ103" s="13" t="n">
        <v>647.73998481</v>
      </c>
      <c r="HA103" s="13" t="n">
        <v>1183.27461969</v>
      </c>
      <c r="HB103" s="13" t="n">
        <v>932.18239561</v>
      </c>
      <c r="HC103" s="13" t="n">
        <v>871.80433024</v>
      </c>
      <c r="HD103" s="13" t="n">
        <v>1330.78421121</v>
      </c>
      <c r="HE103" s="13" t="n">
        <v>405.86481409</v>
      </c>
      <c r="HF103" s="13" t="n">
        <v>589.63371889</v>
      </c>
      <c r="HG103" s="13" t="n">
        <v>514.95636025</v>
      </c>
      <c r="HH103" s="13" t="n">
        <v>1632.20113081</v>
      </c>
    </row>
    <row r="104">
      <c r="C104" s="13" t="n">
        <v>2</v>
      </c>
      <c r="D104" s="13">
        <f>D59+D39*D64</f>
        <v/>
      </c>
      <c r="E104" s="13">
        <f>E59+E39*E64</f>
        <v/>
      </c>
      <c r="F104" s="13">
        <f>F59+F39*F64</f>
        <v/>
      </c>
      <c r="G104" s="13">
        <f>G59+G39*G64</f>
        <v/>
      </c>
      <c r="H104" s="13">
        <f>H59+H39*H64</f>
        <v/>
      </c>
      <c r="I104" s="13">
        <f>I59+I39*I64</f>
        <v/>
      </c>
      <c r="J104" s="13">
        <f>J59+J39*J64</f>
        <v/>
      </c>
      <c r="K104" s="13">
        <f>K59+K39*K64</f>
        <v/>
      </c>
      <c r="L104" s="13">
        <f>L59+L39*L64</f>
        <v/>
      </c>
      <c r="M104" s="13">
        <f>M59+M39*M64</f>
        <v/>
      </c>
      <c r="N104" s="13">
        <f>N59+N39*N64</f>
        <v/>
      </c>
      <c r="O104" s="13">
        <f>O59+O39*O64</f>
        <v/>
      </c>
      <c r="P104" s="13">
        <f>P59+P39*P64</f>
        <v/>
      </c>
      <c r="Q104" s="13">
        <f>Q59+Q39*Q64</f>
        <v/>
      </c>
      <c r="R104" s="13">
        <f>R59+R39*R64</f>
        <v/>
      </c>
      <c r="Y104" s="13" t="n">
        <v>2</v>
      </c>
      <c r="Z104" s="13" t="n">
        <v>572.65430416</v>
      </c>
      <c r="AA104" s="13" t="n">
        <v>431.57020761</v>
      </c>
      <c r="AB104" s="13" t="n">
        <v>490.453096</v>
      </c>
      <c r="AC104" s="13" t="n">
        <v>1243.24704196</v>
      </c>
      <c r="AD104" s="13" t="n">
        <v>779.97744025</v>
      </c>
      <c r="AE104" s="13" t="n">
        <v>852.9614947600001</v>
      </c>
      <c r="AF104" s="13" t="n">
        <v>505.53894241</v>
      </c>
      <c r="AG104" s="13" t="n">
        <v>414.1683014399999</v>
      </c>
      <c r="AH104" s="13" t="n">
        <v>635.69332201</v>
      </c>
      <c r="AI104" s="13" t="n">
        <v>398.72372121</v>
      </c>
      <c r="AJ104" s="13" t="n">
        <v>624.2855008900001</v>
      </c>
      <c r="AK104" s="13" t="n">
        <v>733.247649</v>
      </c>
      <c r="AL104" s="13" t="n">
        <v>481.13320516</v>
      </c>
      <c r="AM104" s="13" t="n">
        <v>1019.955481</v>
      </c>
      <c r="AN104" s="13" t="n">
        <v>880.91178544</v>
      </c>
      <c r="AU104" s="13" t="n">
        <v>2</v>
      </c>
      <c r="AV104" s="13" t="n">
        <v>605.01031936</v>
      </c>
      <c r="AW104" s="13" t="n">
        <v>455.90029281</v>
      </c>
      <c r="AX104" s="13" t="n">
        <v>518.2051861</v>
      </c>
      <c r="AY104" s="13" t="n">
        <v>1316.13064696</v>
      </c>
      <c r="AZ104" s="13" t="n">
        <v>823.65236845</v>
      </c>
      <c r="BA104" s="13" t="n">
        <v>901.0177807600001</v>
      </c>
      <c r="BB104" s="13" t="n">
        <v>533.78838691</v>
      </c>
      <c r="BC104" s="13" t="n">
        <v>437.74560144</v>
      </c>
      <c r="BD104" s="13" t="n">
        <v>671.6361018099999</v>
      </c>
      <c r="BE104" s="13" t="n">
        <v>421.36464261</v>
      </c>
      <c r="BF104" s="13" t="n">
        <v>660.00746209</v>
      </c>
      <c r="BG104" s="13" t="n">
        <v>774.6156198</v>
      </c>
      <c r="BH104" s="13" t="n">
        <v>508.29220456</v>
      </c>
      <c r="BI104" s="13" t="n">
        <v>1077.1633774</v>
      </c>
      <c r="BJ104" s="13" t="n">
        <v>930.68408884</v>
      </c>
      <c r="BQ104" s="13" t="n">
        <v>2</v>
      </c>
      <c r="BR104" s="13" t="n">
        <v>765.8245441600001</v>
      </c>
      <c r="BS104" s="13" t="n">
        <v>576.82444761</v>
      </c>
      <c r="BT104" s="13" t="n">
        <v>656.137216</v>
      </c>
      <c r="BU104" s="13" t="n">
        <v>1678.37304196</v>
      </c>
      <c r="BV104" s="13" t="n">
        <v>1040.72328025</v>
      </c>
      <c r="BW104" s="13" t="n">
        <v>1139.86469476</v>
      </c>
      <c r="BX104" s="13" t="n">
        <v>674.19234241</v>
      </c>
      <c r="BY104" s="13" t="n">
        <v>554.9283014399999</v>
      </c>
      <c r="BZ104" s="13" t="n">
        <v>850.27708201</v>
      </c>
      <c r="CA104" s="13" t="n">
        <v>533.8934012100001</v>
      </c>
      <c r="CB104" s="13" t="n">
        <v>837.5509408900001</v>
      </c>
      <c r="CC104" s="13" t="n">
        <v>980.220609</v>
      </c>
      <c r="CD104" s="13" t="n">
        <v>643.27648516</v>
      </c>
      <c r="CE104" s="13" t="n">
        <v>1361.495161</v>
      </c>
      <c r="CF104" s="13" t="n">
        <v>1178.05986544</v>
      </c>
      <c r="CM104" s="13" t="n">
        <v>2</v>
      </c>
      <c r="CN104" s="13" t="n">
        <v>572.65430416</v>
      </c>
      <c r="CO104" s="13" t="n">
        <v>431.57020761</v>
      </c>
      <c r="CP104" s="13" t="n">
        <v>490.453096</v>
      </c>
      <c r="CQ104" s="13" t="n">
        <v>1243.24704196</v>
      </c>
      <c r="CR104" s="13" t="n">
        <v>779.97744025</v>
      </c>
      <c r="CS104" s="13" t="n">
        <v>852.9614947600001</v>
      </c>
      <c r="CT104" s="13" t="n">
        <v>505.53894241</v>
      </c>
      <c r="CU104" s="13" t="n">
        <v>414.1683014399999</v>
      </c>
      <c r="CV104" s="13" t="n">
        <v>635.69332201</v>
      </c>
      <c r="CW104" s="13" t="n">
        <v>398.72372121</v>
      </c>
      <c r="CX104" s="13" t="n">
        <v>624.2855008900001</v>
      </c>
      <c r="CY104" s="13" t="n">
        <v>733.247649</v>
      </c>
      <c r="CZ104" s="13" t="n">
        <v>481.13320516</v>
      </c>
      <c r="DA104" s="13" t="n">
        <v>1019.955481</v>
      </c>
      <c r="DB104" s="13" t="n">
        <v>880.91178544</v>
      </c>
      <c r="DI104" s="13" t="n">
        <v>2</v>
      </c>
      <c r="DJ104" s="13" t="n">
        <v>605.01031936</v>
      </c>
      <c r="DK104" s="13" t="n">
        <v>455.90029281</v>
      </c>
      <c r="DL104" s="13" t="n">
        <v>518.2051861</v>
      </c>
      <c r="DM104" s="13" t="n">
        <v>1316.13064696</v>
      </c>
      <c r="DN104" s="13" t="n">
        <v>823.65236845</v>
      </c>
      <c r="DO104" s="13" t="n">
        <v>901.0177807600001</v>
      </c>
      <c r="DP104" s="13" t="n">
        <v>533.78838691</v>
      </c>
      <c r="DQ104" s="13" t="n">
        <v>437.74560144</v>
      </c>
      <c r="DR104" s="13" t="n">
        <v>671.6361018099999</v>
      </c>
      <c r="DS104" s="13" t="n">
        <v>421.36464261</v>
      </c>
      <c r="DT104" s="13" t="n">
        <v>660.00746209</v>
      </c>
      <c r="DU104" s="13" t="n">
        <v>774.6156198</v>
      </c>
      <c r="DV104" s="13" t="n">
        <v>508.29220456</v>
      </c>
      <c r="DW104" s="13" t="n">
        <v>1077.1633774</v>
      </c>
      <c r="DX104" s="13" t="n">
        <v>930.68408884</v>
      </c>
      <c r="EE104" s="13" t="n">
        <v>2</v>
      </c>
      <c r="EF104" s="13" t="n">
        <v>765.8245441600001</v>
      </c>
      <c r="EG104" s="13" t="n">
        <v>576.82444761</v>
      </c>
      <c r="EH104" s="13" t="n">
        <v>656.137216</v>
      </c>
      <c r="EI104" s="13" t="n">
        <v>1678.37304196</v>
      </c>
      <c r="EJ104" s="13" t="n">
        <v>1040.72328025</v>
      </c>
      <c r="EK104" s="13" t="n">
        <v>1139.86469476</v>
      </c>
      <c r="EL104" s="13" t="n">
        <v>674.19234241</v>
      </c>
      <c r="EM104" s="13" t="n">
        <v>554.9283014399999</v>
      </c>
      <c r="EN104" s="13" t="n">
        <v>850.27708201</v>
      </c>
      <c r="EO104" s="13" t="n">
        <v>533.8934012100001</v>
      </c>
      <c r="EP104" s="13" t="n">
        <v>837.5509408900001</v>
      </c>
      <c r="EQ104" s="13" t="n">
        <v>980.220609</v>
      </c>
      <c r="ER104" s="13" t="n">
        <v>643.27648516</v>
      </c>
      <c r="ES104" s="13" t="n">
        <v>1361.495161</v>
      </c>
      <c r="ET104" s="13" t="n">
        <v>1178.05986544</v>
      </c>
      <c r="FA104" s="13" t="n">
        <v>2</v>
      </c>
      <c r="FB104" s="13" t="n">
        <v>572.65430416</v>
      </c>
      <c r="FC104" s="13" t="n">
        <v>431.57020761</v>
      </c>
      <c r="FD104" s="13" t="n">
        <v>490.453096</v>
      </c>
      <c r="FE104" s="13" t="n">
        <v>1243.24704196</v>
      </c>
      <c r="FF104" s="13" t="n">
        <v>779.97744025</v>
      </c>
      <c r="FG104" s="13" t="n">
        <v>852.9614947600001</v>
      </c>
      <c r="FH104" s="13" t="n">
        <v>505.53894241</v>
      </c>
      <c r="FI104" s="13" t="n">
        <v>414.1683014399999</v>
      </c>
      <c r="FJ104" s="13" t="n">
        <v>635.69332201</v>
      </c>
      <c r="FK104" s="13" t="n">
        <v>398.72372121</v>
      </c>
      <c r="FL104" s="13" t="n">
        <v>624.2855008900001</v>
      </c>
      <c r="FM104" s="13" t="n">
        <v>733.247649</v>
      </c>
      <c r="FN104" s="13" t="n">
        <v>481.13320516</v>
      </c>
      <c r="FO104" s="13" t="n">
        <v>1019.955481</v>
      </c>
      <c r="FP104" s="13" t="n">
        <v>880.91178544</v>
      </c>
      <c r="FW104" s="13" t="n">
        <v>2</v>
      </c>
      <c r="FX104" s="13" t="n">
        <v>605.01031936</v>
      </c>
      <c r="FY104" s="13" t="n">
        <v>455.90029281</v>
      </c>
      <c r="FZ104" s="13" t="n">
        <v>518.2051861</v>
      </c>
      <c r="GA104" s="13" t="n">
        <v>1316.13064696</v>
      </c>
      <c r="GB104" s="13" t="n">
        <v>823.65236845</v>
      </c>
      <c r="GC104" s="13" t="n">
        <v>901.0177807600001</v>
      </c>
      <c r="GD104" s="13" t="n">
        <v>533.78838691</v>
      </c>
      <c r="GE104" s="13" t="n">
        <v>437.74560144</v>
      </c>
      <c r="GF104" s="13" t="n">
        <v>671.6361018099999</v>
      </c>
      <c r="GG104" s="13" t="n">
        <v>421.36464261</v>
      </c>
      <c r="GH104" s="13" t="n">
        <v>660.00746209</v>
      </c>
      <c r="GI104" s="13" t="n">
        <v>774.6156198</v>
      </c>
      <c r="GJ104" s="13" t="n">
        <v>508.29220456</v>
      </c>
      <c r="GK104" s="13" t="n">
        <v>1077.1633774</v>
      </c>
      <c r="GL104" s="13" t="n">
        <v>930.68408884</v>
      </c>
      <c r="GS104" s="13" t="n">
        <v>2</v>
      </c>
      <c r="GT104" s="13" t="n">
        <v>765.8245441600001</v>
      </c>
      <c r="GU104" s="13" t="n">
        <v>576.82444761</v>
      </c>
      <c r="GV104" s="13" t="n">
        <v>656.137216</v>
      </c>
      <c r="GW104" s="13" t="n">
        <v>1678.37304196</v>
      </c>
      <c r="GX104" s="13" t="n">
        <v>1040.72328025</v>
      </c>
      <c r="GY104" s="13" t="n">
        <v>1139.86469476</v>
      </c>
      <c r="GZ104" s="13" t="n">
        <v>674.19234241</v>
      </c>
      <c r="HA104" s="13" t="n">
        <v>554.9283014399999</v>
      </c>
      <c r="HB104" s="13" t="n">
        <v>850.27708201</v>
      </c>
      <c r="HC104" s="13" t="n">
        <v>533.8934012100001</v>
      </c>
      <c r="HD104" s="13" t="n">
        <v>837.5509408900001</v>
      </c>
      <c r="HE104" s="13" t="n">
        <v>980.220609</v>
      </c>
      <c r="HF104" s="13" t="n">
        <v>643.27648516</v>
      </c>
      <c r="HG104" s="13" t="n">
        <v>1361.495161</v>
      </c>
      <c r="HH104" s="13" t="n">
        <v>1178.05986544</v>
      </c>
    </row>
    <row r="105">
      <c r="C105" s="13" t="n">
        <v>3</v>
      </c>
      <c r="D105" s="13">
        <f>D60+D40*D65</f>
        <v/>
      </c>
      <c r="E105" s="13">
        <f>E60+E40*E65</f>
        <v/>
      </c>
      <c r="F105" s="13">
        <f>F60+F40*F65</f>
        <v/>
      </c>
      <c r="G105" s="13">
        <f>G60+G40*G65</f>
        <v/>
      </c>
      <c r="H105" s="13">
        <f>H60+H40*H65</f>
        <v/>
      </c>
      <c r="I105" s="13">
        <f>I60+I40*I65</f>
        <v/>
      </c>
      <c r="J105" s="13">
        <f>J60+J40*J65</f>
        <v/>
      </c>
      <c r="K105" s="13">
        <f>K60+K40*K65</f>
        <v/>
      </c>
      <c r="L105" s="13">
        <f>L60+L40*L65</f>
        <v/>
      </c>
      <c r="M105" s="13">
        <f>M60+M40*M65</f>
        <v/>
      </c>
      <c r="N105" s="13">
        <f>N60+N40*N65</f>
        <v/>
      </c>
      <c r="O105" s="13">
        <f>O60+O40*O65</f>
        <v/>
      </c>
      <c r="P105" s="13">
        <f>P60+P40*P65</f>
        <v/>
      </c>
      <c r="Q105" s="13">
        <f>Q60+Q40*Q65</f>
        <v/>
      </c>
      <c r="R105" s="13">
        <f>R60+R40*R65</f>
        <v/>
      </c>
      <c r="Y105" s="13" t="n">
        <v>3</v>
      </c>
      <c r="Z105" s="13" t="n">
        <v>968.58246769</v>
      </c>
      <c r="AA105" s="13" t="n">
        <v>537.7150800899999</v>
      </c>
      <c r="AB105" s="13" t="n">
        <v>613.0314052900001</v>
      </c>
      <c r="AC105" s="13" t="n">
        <v>1179.82434256</v>
      </c>
      <c r="AD105" s="13" t="n">
        <v>570.4515880900001</v>
      </c>
      <c r="AE105" s="13" t="n">
        <v>982.1612304099999</v>
      </c>
      <c r="AF105" s="13" t="n">
        <v>576.7795960000001</v>
      </c>
      <c r="AG105" s="13" t="n">
        <v>769.83626196</v>
      </c>
      <c r="AH105" s="13" t="n">
        <v>635.2527427599999</v>
      </c>
      <c r="AI105" s="13" t="n">
        <v>449.08109136</v>
      </c>
      <c r="AJ105" s="13" t="n">
        <v>547.7143</v>
      </c>
      <c r="AK105" s="13" t="n">
        <v>550.55035584</v>
      </c>
      <c r="AL105" s="13" t="n">
        <v>826.8895</v>
      </c>
      <c r="AM105" s="13" t="n">
        <v>739.10635684</v>
      </c>
      <c r="AN105" s="13" t="n">
        <v>733.26547801</v>
      </c>
      <c r="AU105" s="13" t="n">
        <v>3</v>
      </c>
      <c r="AV105" s="13" t="n">
        <v>1024.58711779</v>
      </c>
      <c r="AW105" s="13" t="n">
        <v>568.4530452899999</v>
      </c>
      <c r="AX105" s="13" t="n">
        <v>649.20617929</v>
      </c>
      <c r="AY105" s="13" t="n">
        <v>1246.45351096</v>
      </c>
      <c r="AZ105" s="13" t="n">
        <v>602.98952839</v>
      </c>
      <c r="BA105" s="13" t="n">
        <v>1039.70244511</v>
      </c>
      <c r="BB105" s="13" t="n">
        <v>610.9473247</v>
      </c>
      <c r="BC105" s="13" t="n">
        <v>813.1281444599999</v>
      </c>
      <c r="BD105" s="13" t="n">
        <v>671.9233435599999</v>
      </c>
      <c r="BE105" s="13" t="n">
        <v>474.25199976</v>
      </c>
      <c r="BF105" s="13" t="n">
        <v>579.4975254999999</v>
      </c>
      <c r="BG105" s="13" t="n">
        <v>581.3213453399999</v>
      </c>
      <c r="BH105" s="13" t="n">
        <v>873.7962670000001</v>
      </c>
      <c r="BI105" s="13" t="n">
        <v>780.55139104</v>
      </c>
      <c r="BJ105" s="13" t="n">
        <v>774.6868947099999</v>
      </c>
      <c r="BQ105" s="13" t="n">
        <v>3</v>
      </c>
      <c r="BR105" s="13" t="n">
        <v>1302.93858769</v>
      </c>
      <c r="BS105" s="13" t="n">
        <v>721.22532009</v>
      </c>
      <c r="BT105" s="13" t="n">
        <v>829.0002052900002</v>
      </c>
      <c r="BU105" s="13" t="n">
        <v>1577.61042256</v>
      </c>
      <c r="BV105" s="13" t="n">
        <v>764.7079480899999</v>
      </c>
      <c r="BW105" s="13" t="n">
        <v>1325.69087041</v>
      </c>
      <c r="BX105" s="13" t="n">
        <v>780.766036</v>
      </c>
      <c r="BY105" s="13" t="n">
        <v>1028.29526196</v>
      </c>
      <c r="BZ105" s="13" t="n">
        <v>854.18170276</v>
      </c>
      <c r="CA105" s="13" t="n">
        <v>599.35517136</v>
      </c>
      <c r="CB105" s="13" t="n">
        <v>737.4648999999999</v>
      </c>
      <c r="CC105" s="13" t="n">
        <v>734.2577558399998</v>
      </c>
      <c r="CD105" s="13" t="n">
        <v>1106.9299</v>
      </c>
      <c r="CE105" s="13" t="n">
        <v>986.53939684</v>
      </c>
      <c r="CF105" s="13" t="n">
        <v>980.55751801</v>
      </c>
      <c r="CM105" s="13" t="n">
        <v>3</v>
      </c>
      <c r="CN105" s="13" t="n">
        <v>968.58246769</v>
      </c>
      <c r="CO105" s="13" t="n">
        <v>537.7150800899999</v>
      </c>
      <c r="CP105" s="13" t="n">
        <v>613.0314052900001</v>
      </c>
      <c r="CQ105" s="13" t="n">
        <v>1179.82434256</v>
      </c>
      <c r="CR105" s="13" t="n">
        <v>570.4515880900001</v>
      </c>
      <c r="CS105" s="13" t="n">
        <v>982.1612304099999</v>
      </c>
      <c r="CT105" s="13" t="n">
        <v>576.7795960000001</v>
      </c>
      <c r="CU105" s="13" t="n">
        <v>769.83626196</v>
      </c>
      <c r="CV105" s="13" t="n">
        <v>635.2527427599999</v>
      </c>
      <c r="CW105" s="13" t="n">
        <v>449.08109136</v>
      </c>
      <c r="CX105" s="13" t="n">
        <v>547.7143</v>
      </c>
      <c r="CY105" s="13" t="n">
        <v>550.55035584</v>
      </c>
      <c r="CZ105" s="13" t="n">
        <v>826.8895</v>
      </c>
      <c r="DA105" s="13" t="n">
        <v>739.10635684</v>
      </c>
      <c r="DB105" s="13" t="n">
        <v>733.26547801</v>
      </c>
      <c r="DI105" s="13" t="n">
        <v>3</v>
      </c>
      <c r="DJ105" s="13" t="n">
        <v>1024.58711779</v>
      </c>
      <c r="DK105" s="13" t="n">
        <v>568.4530452899999</v>
      </c>
      <c r="DL105" s="13" t="n">
        <v>649.20617929</v>
      </c>
      <c r="DM105" s="13" t="n">
        <v>1246.45351096</v>
      </c>
      <c r="DN105" s="13" t="n">
        <v>602.98952839</v>
      </c>
      <c r="DO105" s="13" t="n">
        <v>1039.70244511</v>
      </c>
      <c r="DP105" s="13" t="n">
        <v>610.9473247</v>
      </c>
      <c r="DQ105" s="13" t="n">
        <v>813.1281444599999</v>
      </c>
      <c r="DR105" s="13" t="n">
        <v>671.9233435599999</v>
      </c>
      <c r="DS105" s="13" t="n">
        <v>474.25199976</v>
      </c>
      <c r="DT105" s="13" t="n">
        <v>579.4975254999999</v>
      </c>
      <c r="DU105" s="13" t="n">
        <v>581.3213453399999</v>
      </c>
      <c r="DV105" s="13" t="n">
        <v>873.7962670000001</v>
      </c>
      <c r="DW105" s="13" t="n">
        <v>780.55139104</v>
      </c>
      <c r="DX105" s="13" t="n">
        <v>774.6868947099999</v>
      </c>
      <c r="EE105" s="13" t="n">
        <v>3</v>
      </c>
      <c r="EF105" s="13" t="n">
        <v>1302.93858769</v>
      </c>
      <c r="EG105" s="13" t="n">
        <v>721.22532009</v>
      </c>
      <c r="EH105" s="13" t="n">
        <v>829.0002052900002</v>
      </c>
      <c r="EI105" s="13" t="n">
        <v>1577.61042256</v>
      </c>
      <c r="EJ105" s="13" t="n">
        <v>764.7079480899999</v>
      </c>
      <c r="EK105" s="13" t="n">
        <v>1325.69087041</v>
      </c>
      <c r="EL105" s="13" t="n">
        <v>780.766036</v>
      </c>
      <c r="EM105" s="13" t="n">
        <v>1028.29526196</v>
      </c>
      <c r="EN105" s="13" t="n">
        <v>854.18170276</v>
      </c>
      <c r="EO105" s="13" t="n">
        <v>599.35517136</v>
      </c>
      <c r="EP105" s="13" t="n">
        <v>737.4648999999999</v>
      </c>
      <c r="EQ105" s="13" t="n">
        <v>734.2577558399998</v>
      </c>
      <c r="ER105" s="13" t="n">
        <v>1106.9299</v>
      </c>
      <c r="ES105" s="13" t="n">
        <v>986.53939684</v>
      </c>
      <c r="ET105" s="13" t="n">
        <v>980.55751801</v>
      </c>
      <c r="FA105" s="13" t="n">
        <v>3</v>
      </c>
      <c r="FB105" s="13" t="n">
        <v>968.58246769</v>
      </c>
      <c r="FC105" s="13" t="n">
        <v>537.7150800899999</v>
      </c>
      <c r="FD105" s="13" t="n">
        <v>613.0314052900001</v>
      </c>
      <c r="FE105" s="13" t="n">
        <v>1179.82434256</v>
      </c>
      <c r="FF105" s="13" t="n">
        <v>570.4515880900001</v>
      </c>
      <c r="FG105" s="13" t="n">
        <v>982.1612304099999</v>
      </c>
      <c r="FH105" s="13" t="n">
        <v>576.7795960000001</v>
      </c>
      <c r="FI105" s="13" t="n">
        <v>769.83626196</v>
      </c>
      <c r="FJ105" s="13" t="n">
        <v>635.2527427599999</v>
      </c>
      <c r="FK105" s="13" t="n">
        <v>449.08109136</v>
      </c>
      <c r="FL105" s="13" t="n">
        <v>547.7143</v>
      </c>
      <c r="FM105" s="13" t="n">
        <v>550.55035584</v>
      </c>
      <c r="FN105" s="13" t="n">
        <v>826.8895</v>
      </c>
      <c r="FO105" s="13" t="n">
        <v>739.10635684</v>
      </c>
      <c r="FP105" s="13" t="n">
        <v>733.26547801</v>
      </c>
      <c r="FW105" s="13" t="n">
        <v>3</v>
      </c>
      <c r="FX105" s="13" t="n">
        <v>1024.58711779</v>
      </c>
      <c r="FY105" s="13" t="n">
        <v>568.4530452899999</v>
      </c>
      <c r="FZ105" s="13" t="n">
        <v>649.20617929</v>
      </c>
      <c r="GA105" s="13" t="n">
        <v>1246.45351096</v>
      </c>
      <c r="GB105" s="13" t="n">
        <v>602.98952839</v>
      </c>
      <c r="GC105" s="13" t="n">
        <v>1039.70244511</v>
      </c>
      <c r="GD105" s="13" t="n">
        <v>610.9473247</v>
      </c>
      <c r="GE105" s="13" t="n">
        <v>813.1281444599999</v>
      </c>
      <c r="GF105" s="13" t="n">
        <v>671.9233435599999</v>
      </c>
      <c r="GG105" s="13" t="n">
        <v>474.25199976</v>
      </c>
      <c r="GH105" s="13" t="n">
        <v>579.4975254999999</v>
      </c>
      <c r="GI105" s="13" t="n">
        <v>581.3213453399999</v>
      </c>
      <c r="GJ105" s="13" t="n">
        <v>873.7962670000001</v>
      </c>
      <c r="GK105" s="13" t="n">
        <v>780.55139104</v>
      </c>
      <c r="GL105" s="13" t="n">
        <v>774.6868947099999</v>
      </c>
      <c r="GS105" s="13" t="n">
        <v>3</v>
      </c>
      <c r="GT105" s="13" t="n">
        <v>1302.93858769</v>
      </c>
      <c r="GU105" s="13" t="n">
        <v>721.22532009</v>
      </c>
      <c r="GV105" s="13" t="n">
        <v>829.0002052900002</v>
      </c>
      <c r="GW105" s="13" t="n">
        <v>1577.61042256</v>
      </c>
      <c r="GX105" s="13" t="n">
        <v>764.7079480899999</v>
      </c>
      <c r="GY105" s="13" t="n">
        <v>1325.69087041</v>
      </c>
      <c r="GZ105" s="13" t="n">
        <v>780.766036</v>
      </c>
      <c r="HA105" s="13" t="n">
        <v>1028.29526196</v>
      </c>
      <c r="HB105" s="13" t="n">
        <v>854.18170276</v>
      </c>
      <c r="HC105" s="13" t="n">
        <v>599.35517136</v>
      </c>
      <c r="HD105" s="13" t="n">
        <v>737.4648999999999</v>
      </c>
      <c r="HE105" s="13" t="n">
        <v>734.2577558399998</v>
      </c>
      <c r="HF105" s="13" t="n">
        <v>1106.9299</v>
      </c>
      <c r="HG105" s="13" t="n">
        <v>986.53939684</v>
      </c>
      <c r="HH105" s="13" t="n">
        <v>980.55751801</v>
      </c>
    </row>
    <row r="107">
      <c r="C107" s="13" t="inlineStr">
        <is>
          <t>Radicand</t>
        </is>
      </c>
      <c r="D107" s="13" t="n">
        <v>1</v>
      </c>
      <c r="E107" s="13" t="n">
        <v>2</v>
      </c>
      <c r="F107" s="13" t="n">
        <v>3</v>
      </c>
      <c r="G107" s="13" t="n">
        <v>4</v>
      </c>
      <c r="H107" s="13" t="n">
        <v>5</v>
      </c>
      <c r="I107" s="13" t="n">
        <v>6</v>
      </c>
      <c r="J107" s="13" t="n">
        <v>7</v>
      </c>
      <c r="K107" s="13" t="n">
        <v>8</v>
      </c>
      <c r="L107" s="13" t="n">
        <v>9</v>
      </c>
      <c r="M107" s="13" t="n">
        <v>10</v>
      </c>
      <c r="N107" s="13" t="n">
        <v>11</v>
      </c>
      <c r="O107" s="13" t="n">
        <v>12</v>
      </c>
      <c r="P107" s="13" t="n">
        <v>13</v>
      </c>
      <c r="Q107" s="13" t="n">
        <v>14</v>
      </c>
      <c r="R107" s="13" t="n">
        <v>15</v>
      </c>
      <c r="Y107" s="13" t="inlineStr">
        <is>
          <t>Radicand</t>
        </is>
      </c>
      <c r="Z107" s="13" t="n">
        <v>1</v>
      </c>
      <c r="AA107" s="13" t="n">
        <v>2</v>
      </c>
      <c r="AB107" s="13" t="n">
        <v>3</v>
      </c>
      <c r="AC107" s="13" t="n">
        <v>4</v>
      </c>
      <c r="AD107" s="13" t="n">
        <v>5</v>
      </c>
      <c r="AE107" s="13" t="n">
        <v>6</v>
      </c>
      <c r="AF107" s="13" t="n">
        <v>7</v>
      </c>
      <c r="AG107" s="13" t="n">
        <v>8</v>
      </c>
      <c r="AH107" s="13" t="n">
        <v>9</v>
      </c>
      <c r="AI107" s="13" t="n">
        <v>10</v>
      </c>
      <c r="AJ107" s="13" t="n">
        <v>11</v>
      </c>
      <c r="AK107" s="13" t="n">
        <v>12</v>
      </c>
      <c r="AL107" s="13" t="n">
        <v>13</v>
      </c>
      <c r="AM107" s="13" t="n">
        <v>14</v>
      </c>
      <c r="AN107" s="13" t="n">
        <v>15</v>
      </c>
      <c r="AU107" s="13" t="inlineStr">
        <is>
          <t>Radicand</t>
        </is>
      </c>
      <c r="AV107" s="13" t="n">
        <v>1</v>
      </c>
      <c r="AW107" s="13" t="n">
        <v>2</v>
      </c>
      <c r="AX107" s="13" t="n">
        <v>3</v>
      </c>
      <c r="AY107" s="13" t="n">
        <v>4</v>
      </c>
      <c r="AZ107" s="13" t="n">
        <v>5</v>
      </c>
      <c r="BA107" s="13" t="n">
        <v>6</v>
      </c>
      <c r="BB107" s="13" t="n">
        <v>7</v>
      </c>
      <c r="BC107" s="13" t="n">
        <v>8</v>
      </c>
      <c r="BD107" s="13" t="n">
        <v>9</v>
      </c>
      <c r="BE107" s="13" t="n">
        <v>10</v>
      </c>
      <c r="BF107" s="13" t="n">
        <v>11</v>
      </c>
      <c r="BG107" s="13" t="n">
        <v>12</v>
      </c>
      <c r="BH107" s="13" t="n">
        <v>13</v>
      </c>
      <c r="BI107" s="13" t="n">
        <v>14</v>
      </c>
      <c r="BJ107" s="13" t="n">
        <v>15</v>
      </c>
      <c r="BQ107" s="13" t="inlineStr">
        <is>
          <t>Radicand</t>
        </is>
      </c>
      <c r="BR107" s="13" t="n">
        <v>1</v>
      </c>
      <c r="BS107" s="13" t="n">
        <v>2</v>
      </c>
      <c r="BT107" s="13" t="n">
        <v>3</v>
      </c>
      <c r="BU107" s="13" t="n">
        <v>4</v>
      </c>
      <c r="BV107" s="13" t="n">
        <v>5</v>
      </c>
      <c r="BW107" s="13" t="n">
        <v>6</v>
      </c>
      <c r="BX107" s="13" t="n">
        <v>7</v>
      </c>
      <c r="BY107" s="13" t="n">
        <v>8</v>
      </c>
      <c r="BZ107" s="13" t="n">
        <v>9</v>
      </c>
      <c r="CA107" s="13" t="n">
        <v>10</v>
      </c>
      <c r="CB107" s="13" t="n">
        <v>11</v>
      </c>
      <c r="CC107" s="13" t="n">
        <v>12</v>
      </c>
      <c r="CD107" s="13" t="n">
        <v>13</v>
      </c>
      <c r="CE107" s="13" t="n">
        <v>14</v>
      </c>
      <c r="CF107" s="13" t="n">
        <v>15</v>
      </c>
      <c r="CM107" s="13" t="inlineStr">
        <is>
          <t>Radicand</t>
        </is>
      </c>
      <c r="CN107" s="13" t="n">
        <v>1</v>
      </c>
      <c r="CO107" s="13" t="n">
        <v>2</v>
      </c>
      <c r="CP107" s="13" t="n">
        <v>3</v>
      </c>
      <c r="CQ107" s="13" t="n">
        <v>4</v>
      </c>
      <c r="CR107" s="13" t="n">
        <v>5</v>
      </c>
      <c r="CS107" s="13" t="n">
        <v>6</v>
      </c>
      <c r="CT107" s="13" t="n">
        <v>7</v>
      </c>
      <c r="CU107" s="13" t="n">
        <v>8</v>
      </c>
      <c r="CV107" s="13" t="n">
        <v>9</v>
      </c>
      <c r="CW107" s="13" t="n">
        <v>10</v>
      </c>
      <c r="CX107" s="13" t="n">
        <v>11</v>
      </c>
      <c r="CY107" s="13" t="n">
        <v>12</v>
      </c>
      <c r="CZ107" s="13" t="n">
        <v>13</v>
      </c>
      <c r="DA107" s="13" t="n">
        <v>14</v>
      </c>
      <c r="DB107" s="13" t="n">
        <v>15</v>
      </c>
      <c r="DI107" s="13" t="inlineStr">
        <is>
          <t>Radicand</t>
        </is>
      </c>
      <c r="DJ107" s="13" t="n">
        <v>1</v>
      </c>
      <c r="DK107" s="13" t="n">
        <v>2</v>
      </c>
      <c r="DL107" s="13" t="n">
        <v>3</v>
      </c>
      <c r="DM107" s="13" t="n">
        <v>4</v>
      </c>
      <c r="DN107" s="13" t="n">
        <v>5</v>
      </c>
      <c r="DO107" s="13" t="n">
        <v>6</v>
      </c>
      <c r="DP107" s="13" t="n">
        <v>7</v>
      </c>
      <c r="DQ107" s="13" t="n">
        <v>8</v>
      </c>
      <c r="DR107" s="13" t="n">
        <v>9</v>
      </c>
      <c r="DS107" s="13" t="n">
        <v>10</v>
      </c>
      <c r="DT107" s="13" t="n">
        <v>11</v>
      </c>
      <c r="DU107" s="13" t="n">
        <v>12</v>
      </c>
      <c r="DV107" s="13" t="n">
        <v>13</v>
      </c>
      <c r="DW107" s="13" t="n">
        <v>14</v>
      </c>
      <c r="DX107" s="13" t="n">
        <v>15</v>
      </c>
      <c r="EE107" s="13" t="inlineStr">
        <is>
          <t>Radicand</t>
        </is>
      </c>
      <c r="EF107" s="13" t="n">
        <v>1</v>
      </c>
      <c r="EG107" s="13" t="n">
        <v>2</v>
      </c>
      <c r="EH107" s="13" t="n">
        <v>3</v>
      </c>
      <c r="EI107" s="13" t="n">
        <v>4</v>
      </c>
      <c r="EJ107" s="13" t="n">
        <v>5</v>
      </c>
      <c r="EK107" s="13" t="n">
        <v>6</v>
      </c>
      <c r="EL107" s="13" t="n">
        <v>7</v>
      </c>
      <c r="EM107" s="13" t="n">
        <v>8</v>
      </c>
      <c r="EN107" s="13" t="n">
        <v>9</v>
      </c>
      <c r="EO107" s="13" t="n">
        <v>10</v>
      </c>
      <c r="EP107" s="13" t="n">
        <v>11</v>
      </c>
      <c r="EQ107" s="13" t="n">
        <v>12</v>
      </c>
      <c r="ER107" s="13" t="n">
        <v>13</v>
      </c>
      <c r="ES107" s="13" t="n">
        <v>14</v>
      </c>
      <c r="ET107" s="13" t="n">
        <v>15</v>
      </c>
      <c r="FA107" s="13" t="inlineStr">
        <is>
          <t>Radicand</t>
        </is>
      </c>
      <c r="FB107" s="13" t="n">
        <v>1</v>
      </c>
      <c r="FC107" s="13" t="n">
        <v>2</v>
      </c>
      <c r="FD107" s="13" t="n">
        <v>3</v>
      </c>
      <c r="FE107" s="13" t="n">
        <v>4</v>
      </c>
      <c r="FF107" s="13" t="n">
        <v>5</v>
      </c>
      <c r="FG107" s="13" t="n">
        <v>6</v>
      </c>
      <c r="FH107" s="13" t="n">
        <v>7</v>
      </c>
      <c r="FI107" s="13" t="n">
        <v>8</v>
      </c>
      <c r="FJ107" s="13" t="n">
        <v>9</v>
      </c>
      <c r="FK107" s="13" t="n">
        <v>10</v>
      </c>
      <c r="FL107" s="13" t="n">
        <v>11</v>
      </c>
      <c r="FM107" s="13" t="n">
        <v>12</v>
      </c>
      <c r="FN107" s="13" t="n">
        <v>13</v>
      </c>
      <c r="FO107" s="13" t="n">
        <v>14</v>
      </c>
      <c r="FP107" s="13" t="n">
        <v>15</v>
      </c>
      <c r="FW107" s="13" t="inlineStr">
        <is>
          <t>Radicand</t>
        </is>
      </c>
      <c r="FX107" s="13" t="n">
        <v>1</v>
      </c>
      <c r="FY107" s="13" t="n">
        <v>2</v>
      </c>
      <c r="FZ107" s="13" t="n">
        <v>3</v>
      </c>
      <c r="GA107" s="13" t="n">
        <v>4</v>
      </c>
      <c r="GB107" s="13" t="n">
        <v>5</v>
      </c>
      <c r="GC107" s="13" t="n">
        <v>6</v>
      </c>
      <c r="GD107" s="13" t="n">
        <v>7</v>
      </c>
      <c r="GE107" s="13" t="n">
        <v>8</v>
      </c>
      <c r="GF107" s="13" t="n">
        <v>9</v>
      </c>
      <c r="GG107" s="13" t="n">
        <v>10</v>
      </c>
      <c r="GH107" s="13" t="n">
        <v>11</v>
      </c>
      <c r="GI107" s="13" t="n">
        <v>12</v>
      </c>
      <c r="GJ107" s="13" t="n">
        <v>13</v>
      </c>
      <c r="GK107" s="13" t="n">
        <v>14</v>
      </c>
      <c r="GL107" s="13" t="n">
        <v>15</v>
      </c>
      <c r="GS107" s="13" t="inlineStr">
        <is>
          <t>Radicand</t>
        </is>
      </c>
      <c r="GT107" s="13" t="n">
        <v>1</v>
      </c>
      <c r="GU107" s="13" t="n">
        <v>2</v>
      </c>
      <c r="GV107" s="13" t="n">
        <v>3</v>
      </c>
      <c r="GW107" s="13" t="n">
        <v>4</v>
      </c>
      <c r="GX107" s="13" t="n">
        <v>5</v>
      </c>
      <c r="GY107" s="13" t="n">
        <v>6</v>
      </c>
      <c r="GZ107" s="13" t="n">
        <v>7</v>
      </c>
      <c r="HA107" s="13" t="n">
        <v>8</v>
      </c>
      <c r="HB107" s="13" t="n">
        <v>9</v>
      </c>
      <c r="HC107" s="13" t="n">
        <v>10</v>
      </c>
      <c r="HD107" s="13" t="n">
        <v>11</v>
      </c>
      <c r="HE107" s="13" t="n">
        <v>12</v>
      </c>
      <c r="HF107" s="13" t="n">
        <v>13</v>
      </c>
      <c r="HG107" s="13" t="n">
        <v>14</v>
      </c>
      <c r="HH107" s="13" t="n">
        <v>15</v>
      </c>
    </row>
    <row r="108">
      <c r="C108" s="13" t="n">
        <v>1</v>
      </c>
      <c r="D108" s="13">
        <f>Suppliers_stock_balance!D176</f>
        <v/>
      </c>
      <c r="E108" s="13">
        <f>Suppliers_stock_balance!E176</f>
        <v/>
      </c>
      <c r="F108" s="13">
        <f>Suppliers_stock_balance!F176</f>
        <v/>
      </c>
      <c r="G108" s="13">
        <f>Suppliers_stock_balance!G176</f>
        <v/>
      </c>
      <c r="H108" s="13">
        <f>Suppliers_stock_balance!H176</f>
        <v/>
      </c>
      <c r="I108" s="13">
        <f>Suppliers_stock_balance!I176</f>
        <v/>
      </c>
      <c r="J108" s="13">
        <f>Suppliers_stock_balance!J176</f>
        <v/>
      </c>
      <c r="K108" s="13">
        <f>Suppliers_stock_balance!K176</f>
        <v/>
      </c>
      <c r="L108" s="13">
        <f>Suppliers_stock_balance!L176</f>
        <v/>
      </c>
      <c r="M108" s="13">
        <f>Suppliers_stock_balance!M176</f>
        <v/>
      </c>
      <c r="N108" s="13">
        <f>Suppliers_stock_balance!N176</f>
        <v/>
      </c>
      <c r="O108" s="13">
        <f>Suppliers_stock_balance!O176</f>
        <v/>
      </c>
      <c r="P108" s="13">
        <f>Suppliers_stock_balance!P176</f>
        <v/>
      </c>
      <c r="Q108" s="13">
        <f>Suppliers_stock_balance!Q176</f>
        <v/>
      </c>
      <c r="R108" s="13">
        <f>Suppliers_stock_balance!R176</f>
        <v/>
      </c>
      <c r="V108" s="14" t="n"/>
      <c r="Y108" s="13" t="n">
        <v>1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227780.3935152053</v>
      </c>
      <c r="AE108" s="13" t="n">
        <v>88298.92005293259</v>
      </c>
      <c r="AF108" s="13" t="n">
        <v>0</v>
      </c>
      <c r="AG108" s="13" t="n">
        <v>197405.236036811</v>
      </c>
      <c r="AH108" s="13" t="n">
        <v>134958.8978063893</v>
      </c>
      <c r="AI108" s="13" t="n">
        <v>0</v>
      </c>
      <c r="AJ108" s="13" t="n">
        <v>0</v>
      </c>
      <c r="AK108" s="13" t="n">
        <v>0</v>
      </c>
      <c r="AL108" s="13" t="n">
        <v>99622.71616321057</v>
      </c>
      <c r="AM108" s="13" t="n">
        <v>84922.83194606498</v>
      </c>
      <c r="AN108" s="13" t="n">
        <v>302431.7683008045</v>
      </c>
      <c r="AU108" s="13" t="n">
        <v>1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227780.3935152053</v>
      </c>
      <c r="BA108" s="13" t="n">
        <v>88298.92005303233</v>
      </c>
      <c r="BB108" s="13" t="n">
        <v>0</v>
      </c>
      <c r="BC108" s="13" t="n">
        <v>197405.236036811</v>
      </c>
      <c r="BD108" s="13" t="n">
        <v>134958.8978063893</v>
      </c>
      <c r="BE108" s="13" t="n">
        <v>0</v>
      </c>
      <c r="BF108" s="13" t="n">
        <v>0</v>
      </c>
      <c r="BG108" s="13" t="n">
        <v>0</v>
      </c>
      <c r="BH108" s="13" t="n">
        <v>99622.71616321057</v>
      </c>
      <c r="BI108" s="13" t="n">
        <v>84922.83194618333</v>
      </c>
      <c r="BJ108" s="13" t="n">
        <v>302431.7683008045</v>
      </c>
      <c r="BQ108" s="13" t="n">
        <v>1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282796.4311863482</v>
      </c>
      <c r="BW108" s="13" t="n">
        <v>110289.3577666359</v>
      </c>
      <c r="BX108" s="13" t="n">
        <v>0</v>
      </c>
      <c r="BY108" s="13" t="n">
        <v>246215.782865094</v>
      </c>
      <c r="BZ108" s="13" t="n">
        <v>168061.2997397333</v>
      </c>
      <c r="CA108" s="13" t="n">
        <v>0</v>
      </c>
      <c r="CB108" s="13" t="n">
        <v>0</v>
      </c>
      <c r="CC108" s="13" t="n">
        <v>0</v>
      </c>
      <c r="CD108" s="13" t="n">
        <v>123879.6858039107</v>
      </c>
      <c r="CE108" s="13" t="n">
        <v>105891.5062736987</v>
      </c>
      <c r="CF108" s="13" t="n">
        <v>376999.2883899706</v>
      </c>
      <c r="CM108" s="13" t="n">
        <v>1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227780.3935152053</v>
      </c>
      <c r="CS108" s="13" t="n">
        <v>88298.92005293259</v>
      </c>
      <c r="CT108" s="13" t="n">
        <v>0</v>
      </c>
      <c r="CU108" s="13" t="n">
        <v>197405.236036811</v>
      </c>
      <c r="CV108" s="13" t="n">
        <v>134958.8978063893</v>
      </c>
      <c r="CW108" s="13" t="n">
        <v>0</v>
      </c>
      <c r="CX108" s="13" t="n">
        <v>0</v>
      </c>
      <c r="CY108" s="13" t="n">
        <v>0</v>
      </c>
      <c r="CZ108" s="13" t="n">
        <v>99622.71616321057</v>
      </c>
      <c r="DA108" s="13" t="n">
        <v>84922.83194606498</v>
      </c>
      <c r="DB108" s="13" t="n">
        <v>302431.7683008045</v>
      </c>
      <c r="DI108" s="13" t="n">
        <v>1</v>
      </c>
      <c r="DJ108" s="13" t="n">
        <v>0</v>
      </c>
      <c r="DK108" s="13" t="n">
        <v>0</v>
      </c>
      <c r="DL108" s="13" t="n">
        <v>0</v>
      </c>
      <c r="DM108" s="13" t="n">
        <v>0</v>
      </c>
      <c r="DN108" s="13" t="n">
        <v>227780.3935152053</v>
      </c>
      <c r="DO108" s="13" t="n">
        <v>88298.92005303233</v>
      </c>
      <c r="DP108" s="13" t="n">
        <v>0</v>
      </c>
      <c r="DQ108" s="13" t="n">
        <v>197405.236036811</v>
      </c>
      <c r="DR108" s="13" t="n">
        <v>134958.8978063893</v>
      </c>
      <c r="DS108" s="13" t="n">
        <v>0</v>
      </c>
      <c r="DT108" s="13" t="n">
        <v>0</v>
      </c>
      <c r="DU108" s="13" t="n">
        <v>0</v>
      </c>
      <c r="DV108" s="13" t="n">
        <v>99622.71616321057</v>
      </c>
      <c r="DW108" s="13" t="n">
        <v>84922.83194618333</v>
      </c>
      <c r="DX108" s="13" t="n">
        <v>302431.7683008045</v>
      </c>
      <c r="EE108" s="13" t="n">
        <v>1</v>
      </c>
      <c r="EF108" s="13" t="n">
        <v>0</v>
      </c>
      <c r="EG108" s="13" t="n">
        <v>0</v>
      </c>
      <c r="EH108" s="13" t="n">
        <v>0</v>
      </c>
      <c r="EI108" s="13" t="n">
        <v>0</v>
      </c>
      <c r="EJ108" s="13" t="n">
        <v>282796.4311863493</v>
      </c>
      <c r="EK108" s="13" t="n">
        <v>110289.3577698603</v>
      </c>
      <c r="EL108" s="13" t="n">
        <v>0</v>
      </c>
      <c r="EM108" s="13" t="n">
        <v>246215.782865094</v>
      </c>
      <c r="EN108" s="13" t="n">
        <v>168061.2997397333</v>
      </c>
      <c r="EO108" s="13" t="n">
        <v>0</v>
      </c>
      <c r="EP108" s="13" t="n">
        <v>0</v>
      </c>
      <c r="EQ108" s="13" t="n">
        <v>0</v>
      </c>
      <c r="ER108" s="13" t="n">
        <v>123879.6858039107</v>
      </c>
      <c r="ES108" s="13" t="n">
        <v>105891.5062768011</v>
      </c>
      <c r="ET108" s="13" t="n">
        <v>376999.2883899706</v>
      </c>
      <c r="FA108" s="13" t="n">
        <v>1</v>
      </c>
      <c r="FB108" s="13" t="n">
        <v>0</v>
      </c>
      <c r="FC108" s="13" t="n">
        <v>0</v>
      </c>
      <c r="FD108" s="13" t="n">
        <v>0</v>
      </c>
      <c r="FE108" s="13" t="n">
        <v>0</v>
      </c>
      <c r="FF108" s="13" t="n">
        <v>227780.3935152053</v>
      </c>
      <c r="FG108" s="13" t="n">
        <v>88298.92005293259</v>
      </c>
      <c r="FH108" s="13" t="n">
        <v>0</v>
      </c>
      <c r="FI108" s="13" t="n">
        <v>197405.236036811</v>
      </c>
      <c r="FJ108" s="13" t="n">
        <v>134958.8978063893</v>
      </c>
      <c r="FK108" s="13" t="n">
        <v>0</v>
      </c>
      <c r="FL108" s="13" t="n">
        <v>0</v>
      </c>
      <c r="FM108" s="13" t="n">
        <v>0</v>
      </c>
      <c r="FN108" s="13" t="n">
        <v>99622.71616321057</v>
      </c>
      <c r="FO108" s="13" t="n">
        <v>84922.83194606498</v>
      </c>
      <c r="FP108" s="13" t="n">
        <v>302431.7683008045</v>
      </c>
      <c r="FW108" s="13" t="n">
        <v>1</v>
      </c>
      <c r="FX108" s="13" t="n">
        <v>0</v>
      </c>
      <c r="FY108" s="13" t="n">
        <v>0</v>
      </c>
      <c r="FZ108" s="13" t="n">
        <v>0</v>
      </c>
      <c r="GA108" s="13" t="n">
        <v>0</v>
      </c>
      <c r="GB108" s="13" t="n">
        <v>227780.3935152053</v>
      </c>
      <c r="GC108" s="13" t="n">
        <v>88298.92005303233</v>
      </c>
      <c r="GD108" s="13" t="n">
        <v>0</v>
      </c>
      <c r="GE108" s="13" t="n">
        <v>197405.236036811</v>
      </c>
      <c r="GF108" s="13" t="n">
        <v>134958.8978063893</v>
      </c>
      <c r="GG108" s="13" t="n">
        <v>0</v>
      </c>
      <c r="GH108" s="13" t="n">
        <v>0</v>
      </c>
      <c r="GI108" s="13" t="n">
        <v>0</v>
      </c>
      <c r="GJ108" s="13" t="n">
        <v>99622.71616321057</v>
      </c>
      <c r="GK108" s="13" t="n">
        <v>84922.83194618333</v>
      </c>
      <c r="GL108" s="13" t="n">
        <v>302431.7683008045</v>
      </c>
      <c r="GS108" s="13" t="n">
        <v>1</v>
      </c>
      <c r="GT108" s="13" t="n">
        <v>0</v>
      </c>
      <c r="GU108" s="13" t="n">
        <v>0</v>
      </c>
      <c r="GV108" s="13" t="n">
        <v>0</v>
      </c>
      <c r="GW108" s="13" t="n">
        <v>0</v>
      </c>
      <c r="GX108" s="13" t="n">
        <v>282796.4311863493</v>
      </c>
      <c r="GY108" s="13" t="n">
        <v>110289.3577698603</v>
      </c>
      <c r="GZ108" s="13" t="n">
        <v>0</v>
      </c>
      <c r="HA108" s="13" t="n">
        <v>246215.782865094</v>
      </c>
      <c r="HB108" s="13" t="n">
        <v>168061.2997397333</v>
      </c>
      <c r="HC108" s="13" t="n">
        <v>0</v>
      </c>
      <c r="HD108" s="13" t="n">
        <v>0</v>
      </c>
      <c r="HE108" s="13" t="n">
        <v>0</v>
      </c>
      <c r="HF108" s="13" t="n">
        <v>123879.6858039107</v>
      </c>
      <c r="HG108" s="13" t="n">
        <v>105891.5062768011</v>
      </c>
      <c r="HH108" s="13" t="n">
        <v>376999.2883899706</v>
      </c>
    </row>
    <row r="109">
      <c r="C109" s="13" t="n">
        <v>2</v>
      </c>
      <c r="D109" s="13">
        <f>Suppliers_stock_balance!D177</f>
        <v/>
      </c>
      <c r="E109" s="13">
        <f>Suppliers_stock_balance!E177</f>
        <v/>
      </c>
      <c r="F109" s="13">
        <f>Suppliers_stock_balance!F177</f>
        <v/>
      </c>
      <c r="G109" s="13">
        <f>Suppliers_stock_balance!G177</f>
        <v/>
      </c>
      <c r="H109" s="13">
        <f>Suppliers_stock_balance!H177</f>
        <v/>
      </c>
      <c r="I109" s="13">
        <f>Suppliers_stock_balance!I177</f>
        <v/>
      </c>
      <c r="J109" s="13">
        <f>Suppliers_stock_balance!J177</f>
        <v/>
      </c>
      <c r="K109" s="13">
        <f>Suppliers_stock_balance!K177</f>
        <v/>
      </c>
      <c r="L109" s="13">
        <f>Suppliers_stock_balance!L177</f>
        <v/>
      </c>
      <c r="M109" s="13">
        <f>Suppliers_stock_balance!M177</f>
        <v/>
      </c>
      <c r="N109" s="13">
        <f>Suppliers_stock_balance!N177</f>
        <v/>
      </c>
      <c r="O109" s="13">
        <f>Suppliers_stock_balance!O177</f>
        <v/>
      </c>
      <c r="P109" s="13">
        <f>Suppliers_stock_balance!P177</f>
        <v/>
      </c>
      <c r="Q109" s="13">
        <f>Suppliers_stock_balance!Q177</f>
        <v/>
      </c>
      <c r="R109" s="13">
        <f>Suppliers_stock_balance!R177</f>
        <v/>
      </c>
      <c r="Y109" s="13" t="n">
        <v>2</v>
      </c>
      <c r="Z109" s="13" t="n">
        <v>116266.3537680004</v>
      </c>
      <c r="AA109" s="13" t="n">
        <v>117882.4319135964</v>
      </c>
      <c r="AB109" s="13" t="n">
        <v>0</v>
      </c>
      <c r="AC109" s="13" t="n">
        <v>0</v>
      </c>
      <c r="AD109" s="13" t="n">
        <v>0</v>
      </c>
      <c r="AE109" s="13" t="n">
        <v>210259.0852847975</v>
      </c>
      <c r="AF109" s="13" t="n">
        <v>0</v>
      </c>
      <c r="AG109" s="13" t="n">
        <v>0</v>
      </c>
      <c r="AH109" s="13" t="n">
        <v>0</v>
      </c>
      <c r="AI109" s="13" t="n">
        <v>81039.89034719206</v>
      </c>
      <c r="AJ109" s="13" t="n">
        <v>0</v>
      </c>
      <c r="AK109" s="13" t="n">
        <v>178379.7334991992</v>
      </c>
      <c r="AL109" s="13" t="n">
        <v>145140.221260804</v>
      </c>
      <c r="AM109" s="13" t="n">
        <v>283247.817192005</v>
      </c>
      <c r="AN109" s="13" t="n">
        <v>183899.5431551971</v>
      </c>
      <c r="AU109" s="13" t="n">
        <v>2</v>
      </c>
      <c r="AV109" s="13" t="n">
        <v>116266.3537680004</v>
      </c>
      <c r="AW109" s="13" t="n">
        <v>117882.4319135963</v>
      </c>
      <c r="AX109" s="13" t="n">
        <v>0</v>
      </c>
      <c r="AY109" s="13" t="n">
        <v>0</v>
      </c>
      <c r="AZ109" s="13" t="n">
        <v>0</v>
      </c>
      <c r="BA109" s="13" t="n">
        <v>210259.0852847975</v>
      </c>
      <c r="BB109" s="13" t="n">
        <v>0</v>
      </c>
      <c r="BC109" s="13" t="n">
        <v>0</v>
      </c>
      <c r="BD109" s="13" t="n">
        <v>0</v>
      </c>
      <c r="BE109" s="13" t="n">
        <v>81039.89034719206</v>
      </c>
      <c r="BF109" s="13" t="n">
        <v>0</v>
      </c>
      <c r="BG109" s="13" t="n">
        <v>178379.7334991992</v>
      </c>
      <c r="BH109" s="13" t="n">
        <v>145140.221262287</v>
      </c>
      <c r="BI109" s="13" t="n">
        <v>283247.817192005</v>
      </c>
      <c r="BJ109" s="13" t="n">
        <v>183899.5431551971</v>
      </c>
      <c r="BQ109" s="13" t="n">
        <v>2</v>
      </c>
      <c r="BR109" s="13" t="n">
        <v>144575.4207447004</v>
      </c>
      <c r="BS109" s="13" t="n">
        <v>146522.6388840992</v>
      </c>
      <c r="BT109" s="13" t="n">
        <v>0</v>
      </c>
      <c r="BU109" s="13" t="n">
        <v>0</v>
      </c>
      <c r="BV109" s="13" t="n">
        <v>0</v>
      </c>
      <c r="BW109" s="13" t="n">
        <v>261311.7015443388</v>
      </c>
      <c r="BX109" s="13" t="n">
        <v>0</v>
      </c>
      <c r="BY109" s="13" t="n">
        <v>0</v>
      </c>
      <c r="BZ109" s="13" t="n">
        <v>0</v>
      </c>
      <c r="CA109" s="13" t="n">
        <v>100867.4125038013</v>
      </c>
      <c r="CB109" s="13" t="n">
        <v>0</v>
      </c>
      <c r="CC109" s="13" t="n">
        <v>221749.427050416</v>
      </c>
      <c r="CD109" s="13" t="n">
        <v>180446.773407079</v>
      </c>
      <c r="CE109" s="13" t="n">
        <v>351723.213912094</v>
      </c>
      <c r="CF109" s="13" t="n">
        <v>228675.5566002876</v>
      </c>
      <c r="CM109" s="13" t="n">
        <v>2</v>
      </c>
      <c r="CN109" s="13" t="n">
        <v>116266.3537680004</v>
      </c>
      <c r="CO109" s="13" t="n">
        <v>117882.4319135964</v>
      </c>
      <c r="CP109" s="13" t="n">
        <v>0</v>
      </c>
      <c r="CQ109" s="13" t="n">
        <v>0</v>
      </c>
      <c r="CR109" s="13" t="n">
        <v>0</v>
      </c>
      <c r="CS109" s="13" t="n">
        <v>210259.0852847975</v>
      </c>
      <c r="CT109" s="13" t="n">
        <v>0</v>
      </c>
      <c r="CU109" s="13" t="n">
        <v>0</v>
      </c>
      <c r="CV109" s="13" t="n">
        <v>0</v>
      </c>
      <c r="CW109" s="13" t="n">
        <v>81039.89034719206</v>
      </c>
      <c r="CX109" s="13" t="n">
        <v>0</v>
      </c>
      <c r="CY109" s="13" t="n">
        <v>178379.7334991992</v>
      </c>
      <c r="CZ109" s="13" t="n">
        <v>145140.221260804</v>
      </c>
      <c r="DA109" s="13" t="n">
        <v>283247.817192005</v>
      </c>
      <c r="DB109" s="13" t="n">
        <v>183899.5431551971</v>
      </c>
      <c r="DI109" s="13" t="n">
        <v>2</v>
      </c>
      <c r="DJ109" s="13" t="n">
        <v>116266.3537680004</v>
      </c>
      <c r="DK109" s="13" t="n">
        <v>117882.4319135963</v>
      </c>
      <c r="DL109" s="13" t="n">
        <v>0</v>
      </c>
      <c r="DM109" s="13" t="n">
        <v>0</v>
      </c>
      <c r="DN109" s="13" t="n">
        <v>0</v>
      </c>
      <c r="DO109" s="13" t="n">
        <v>210259.0852847975</v>
      </c>
      <c r="DP109" s="13" t="n">
        <v>0</v>
      </c>
      <c r="DQ109" s="13" t="n">
        <v>0</v>
      </c>
      <c r="DR109" s="13" t="n">
        <v>0</v>
      </c>
      <c r="DS109" s="13" t="n">
        <v>81039.89034719206</v>
      </c>
      <c r="DT109" s="13" t="n">
        <v>0</v>
      </c>
      <c r="DU109" s="13" t="n">
        <v>178379.7334991992</v>
      </c>
      <c r="DV109" s="13" t="n">
        <v>145140.221262287</v>
      </c>
      <c r="DW109" s="13" t="n">
        <v>283247.817192005</v>
      </c>
      <c r="DX109" s="13" t="n">
        <v>183899.5431551971</v>
      </c>
      <c r="EE109" s="13" t="n">
        <v>2</v>
      </c>
      <c r="EF109" s="13" t="n">
        <v>144575.4207447004</v>
      </c>
      <c r="EG109" s="13" t="n">
        <v>146522.6388840992</v>
      </c>
      <c r="EH109" s="13" t="n">
        <v>0</v>
      </c>
      <c r="EI109" s="13" t="n">
        <v>0</v>
      </c>
      <c r="EJ109" s="13" t="n">
        <v>0</v>
      </c>
      <c r="EK109" s="13" t="n">
        <v>261311.7015443388</v>
      </c>
      <c r="EL109" s="13" t="n">
        <v>0</v>
      </c>
      <c r="EM109" s="13" t="n">
        <v>0</v>
      </c>
      <c r="EN109" s="13" t="n">
        <v>0</v>
      </c>
      <c r="EO109" s="13" t="n">
        <v>100867.4125038013</v>
      </c>
      <c r="EP109" s="13" t="n">
        <v>0</v>
      </c>
      <c r="EQ109" s="13" t="n">
        <v>221749.427050416</v>
      </c>
      <c r="ER109" s="13" t="n">
        <v>180446.773407079</v>
      </c>
      <c r="ES109" s="13" t="n">
        <v>351723.213912094</v>
      </c>
      <c r="ET109" s="13" t="n">
        <v>228675.5566002876</v>
      </c>
      <c r="FA109" s="13" t="n">
        <v>2</v>
      </c>
      <c r="FB109" s="13" t="n">
        <v>116266.3537680004</v>
      </c>
      <c r="FC109" s="13" t="n">
        <v>117882.4319135964</v>
      </c>
      <c r="FD109" s="13" t="n">
        <v>0</v>
      </c>
      <c r="FE109" s="13" t="n">
        <v>0</v>
      </c>
      <c r="FF109" s="13" t="n">
        <v>0</v>
      </c>
      <c r="FG109" s="13" t="n">
        <v>210259.0852847975</v>
      </c>
      <c r="FH109" s="13" t="n">
        <v>0</v>
      </c>
      <c r="FI109" s="13" t="n">
        <v>0</v>
      </c>
      <c r="FJ109" s="13" t="n">
        <v>0</v>
      </c>
      <c r="FK109" s="13" t="n">
        <v>81039.89034719206</v>
      </c>
      <c r="FL109" s="13" t="n">
        <v>0</v>
      </c>
      <c r="FM109" s="13" t="n">
        <v>178379.7334991992</v>
      </c>
      <c r="FN109" s="13" t="n">
        <v>145140.221260804</v>
      </c>
      <c r="FO109" s="13" t="n">
        <v>283247.817192005</v>
      </c>
      <c r="FP109" s="13" t="n">
        <v>183899.5431551971</v>
      </c>
      <c r="FW109" s="13" t="n">
        <v>2</v>
      </c>
      <c r="FX109" s="13" t="n">
        <v>116266.3537680004</v>
      </c>
      <c r="FY109" s="13" t="n">
        <v>117882.4319135963</v>
      </c>
      <c r="FZ109" s="13" t="n">
        <v>0</v>
      </c>
      <c r="GA109" s="13" t="n">
        <v>0</v>
      </c>
      <c r="GB109" s="13" t="n">
        <v>0</v>
      </c>
      <c r="GC109" s="13" t="n">
        <v>210259.0852847975</v>
      </c>
      <c r="GD109" s="13" t="n">
        <v>0</v>
      </c>
      <c r="GE109" s="13" t="n">
        <v>0</v>
      </c>
      <c r="GF109" s="13" t="n">
        <v>0</v>
      </c>
      <c r="GG109" s="13" t="n">
        <v>81039.89034719206</v>
      </c>
      <c r="GH109" s="13" t="n">
        <v>0</v>
      </c>
      <c r="GI109" s="13" t="n">
        <v>178379.7334991992</v>
      </c>
      <c r="GJ109" s="13" t="n">
        <v>145140.221262287</v>
      </c>
      <c r="GK109" s="13" t="n">
        <v>283247.817192005</v>
      </c>
      <c r="GL109" s="13" t="n">
        <v>183899.5431551971</v>
      </c>
      <c r="GS109" s="13" t="n">
        <v>2</v>
      </c>
      <c r="GT109" s="13" t="n">
        <v>144575.4207447004</v>
      </c>
      <c r="GU109" s="13" t="n">
        <v>146522.6388840992</v>
      </c>
      <c r="GV109" s="13" t="n">
        <v>0</v>
      </c>
      <c r="GW109" s="13" t="n">
        <v>0</v>
      </c>
      <c r="GX109" s="13" t="n">
        <v>0</v>
      </c>
      <c r="GY109" s="13" t="n">
        <v>261311.7015443388</v>
      </c>
      <c r="GZ109" s="13" t="n">
        <v>0</v>
      </c>
      <c r="HA109" s="13" t="n">
        <v>0</v>
      </c>
      <c r="HB109" s="13" t="n">
        <v>0</v>
      </c>
      <c r="HC109" s="13" t="n">
        <v>100867.4125038013</v>
      </c>
      <c r="HD109" s="13" t="n">
        <v>0</v>
      </c>
      <c r="HE109" s="13" t="n">
        <v>221749.427050416</v>
      </c>
      <c r="HF109" s="13" t="n">
        <v>180446.773407079</v>
      </c>
      <c r="HG109" s="13" t="n">
        <v>351723.213912094</v>
      </c>
      <c r="HH109" s="13" t="n">
        <v>228675.5566002876</v>
      </c>
    </row>
    <row r="110">
      <c r="C110" s="13" t="n">
        <v>3</v>
      </c>
      <c r="D110" s="13">
        <f>Suppliers_stock_balance!D178</f>
        <v/>
      </c>
      <c r="E110" s="13">
        <f>Suppliers_stock_balance!E178</f>
        <v/>
      </c>
      <c r="F110" s="13">
        <f>Suppliers_stock_balance!F178</f>
        <v/>
      </c>
      <c r="G110" s="13">
        <f>Suppliers_stock_balance!G178</f>
        <v/>
      </c>
      <c r="H110" s="13">
        <f>Suppliers_stock_balance!H178</f>
        <v/>
      </c>
      <c r="I110" s="13">
        <f>Suppliers_stock_balance!I178</f>
        <v/>
      </c>
      <c r="J110" s="13">
        <f>Suppliers_stock_balance!J178</f>
        <v/>
      </c>
      <c r="K110" s="13">
        <f>Suppliers_stock_balance!K178</f>
        <v/>
      </c>
      <c r="L110" s="13">
        <f>Suppliers_stock_balance!L178</f>
        <v/>
      </c>
      <c r="M110" s="13">
        <f>Suppliers_stock_balance!M178</f>
        <v/>
      </c>
      <c r="N110" s="13">
        <f>Suppliers_stock_balance!N178</f>
        <v/>
      </c>
      <c r="O110" s="13">
        <f>Suppliers_stock_balance!O178</f>
        <v/>
      </c>
      <c r="P110" s="13">
        <f>Suppliers_stock_balance!P178</f>
        <v/>
      </c>
      <c r="Q110" s="13">
        <f>Suppliers_stock_balance!Q178</f>
        <v/>
      </c>
      <c r="R110" s="13">
        <f>Suppliers_stock_balance!R178</f>
        <v/>
      </c>
      <c r="Y110" s="13" t="n">
        <v>3</v>
      </c>
      <c r="Z110" s="13" t="n">
        <v>274298.9686463266</v>
      </c>
      <c r="AA110" s="13" t="n">
        <v>0</v>
      </c>
      <c r="AB110" s="13" t="n">
        <v>0</v>
      </c>
      <c r="AC110" s="13" t="n">
        <v>255246.2102161565</v>
      </c>
      <c r="AD110" s="13" t="n">
        <v>0</v>
      </c>
      <c r="AE110" s="13" t="n">
        <v>268316.0050934508</v>
      </c>
      <c r="AF110" s="13" t="n">
        <v>113424.1302672103</v>
      </c>
      <c r="AG110" s="13" t="n">
        <v>0</v>
      </c>
      <c r="AH110" s="13" t="n">
        <v>0</v>
      </c>
      <c r="AI110" s="13" t="n">
        <v>0</v>
      </c>
      <c r="AJ110" s="13" t="n">
        <v>87938.54020800442</v>
      </c>
      <c r="AK110" s="13" t="n">
        <v>0</v>
      </c>
      <c r="AL110" s="13" t="n">
        <v>0</v>
      </c>
      <c r="AM110" s="13" t="n">
        <v>0</v>
      </c>
      <c r="AN110" s="13" t="n">
        <v>145012.3358687889</v>
      </c>
      <c r="AU110" s="13" t="n">
        <v>3</v>
      </c>
      <c r="AV110" s="13" t="n">
        <v>274298.9686466006</v>
      </c>
      <c r="AW110" s="13" t="n">
        <v>0</v>
      </c>
      <c r="AX110" s="13" t="n">
        <v>0</v>
      </c>
      <c r="AY110" s="13" t="n">
        <v>255246.2102169786</v>
      </c>
      <c r="AZ110" s="13" t="n">
        <v>0</v>
      </c>
      <c r="BA110" s="13" t="n">
        <v>268316.0050936763</v>
      </c>
      <c r="BB110" s="13" t="n">
        <v>113424.1302700041</v>
      </c>
      <c r="BC110" s="13" t="n">
        <v>0</v>
      </c>
      <c r="BD110" s="13" t="n">
        <v>0</v>
      </c>
      <c r="BE110" s="13" t="n">
        <v>0</v>
      </c>
      <c r="BF110" s="13" t="n">
        <v>87938.54020862452</v>
      </c>
      <c r="BG110" s="13" t="n">
        <v>0</v>
      </c>
      <c r="BH110" s="13" t="n">
        <v>0</v>
      </c>
      <c r="BI110" s="13" t="n">
        <v>0</v>
      </c>
      <c r="BJ110" s="13" t="n">
        <v>145012.3358687889</v>
      </c>
      <c r="BQ110" s="13" t="n">
        <v>3</v>
      </c>
      <c r="BR110" s="13" t="n">
        <v>342599.8840079337</v>
      </c>
      <c r="BS110" s="13" t="n">
        <v>0</v>
      </c>
      <c r="BT110" s="13" t="n">
        <v>0</v>
      </c>
      <c r="BU110" s="13" t="n">
        <v>317364.7335050144</v>
      </c>
      <c r="BV110" s="13" t="n">
        <v>0</v>
      </c>
      <c r="BW110" s="13" t="n">
        <v>335983.0942019018</v>
      </c>
      <c r="BX110" s="13" t="n">
        <v>142336.7714305125</v>
      </c>
      <c r="BY110" s="13" t="n">
        <v>0</v>
      </c>
      <c r="BZ110" s="13" t="n">
        <v>0</v>
      </c>
      <c r="CA110" s="13" t="n">
        <v>0</v>
      </c>
      <c r="CB110" s="13" t="n">
        <v>109911.768696</v>
      </c>
      <c r="CC110" s="13" t="n">
        <v>0</v>
      </c>
      <c r="CD110" s="13" t="n">
        <v>0</v>
      </c>
      <c r="CE110" s="13" t="n">
        <v>0</v>
      </c>
      <c r="CF110" s="13" t="n">
        <v>180312.7608718202</v>
      </c>
      <c r="CM110" s="13" t="n">
        <v>3</v>
      </c>
      <c r="CN110" s="13" t="n">
        <v>274298.9686463266</v>
      </c>
      <c r="CO110" s="13" t="n">
        <v>0</v>
      </c>
      <c r="CP110" s="13" t="n">
        <v>0</v>
      </c>
      <c r="CQ110" s="13" t="n">
        <v>255246.2102161565</v>
      </c>
      <c r="CR110" s="13" t="n">
        <v>0</v>
      </c>
      <c r="CS110" s="13" t="n">
        <v>268316.0050934508</v>
      </c>
      <c r="CT110" s="13" t="n">
        <v>113424.1302672103</v>
      </c>
      <c r="CU110" s="13" t="n">
        <v>0</v>
      </c>
      <c r="CV110" s="13" t="n">
        <v>0</v>
      </c>
      <c r="CW110" s="13" t="n">
        <v>0</v>
      </c>
      <c r="CX110" s="13" t="n">
        <v>87938.54020800442</v>
      </c>
      <c r="CY110" s="13" t="n">
        <v>0</v>
      </c>
      <c r="CZ110" s="13" t="n">
        <v>0</v>
      </c>
      <c r="DA110" s="13" t="n">
        <v>0</v>
      </c>
      <c r="DB110" s="13" t="n">
        <v>145012.3358687889</v>
      </c>
      <c r="DI110" s="13" t="n">
        <v>3</v>
      </c>
      <c r="DJ110" s="13" t="n">
        <v>274298.9686466006</v>
      </c>
      <c r="DK110" s="13" t="n">
        <v>0</v>
      </c>
      <c r="DL110" s="13" t="n">
        <v>0</v>
      </c>
      <c r="DM110" s="13" t="n">
        <v>255246.2102169786</v>
      </c>
      <c r="DN110" s="13" t="n">
        <v>0</v>
      </c>
      <c r="DO110" s="13" t="n">
        <v>268316.0050936763</v>
      </c>
      <c r="DP110" s="13" t="n">
        <v>113424.1302700041</v>
      </c>
      <c r="DQ110" s="13" t="n">
        <v>0</v>
      </c>
      <c r="DR110" s="13" t="n">
        <v>0</v>
      </c>
      <c r="DS110" s="13" t="n">
        <v>0</v>
      </c>
      <c r="DT110" s="13" t="n">
        <v>87938.54020862452</v>
      </c>
      <c r="DU110" s="13" t="n">
        <v>0</v>
      </c>
      <c r="DV110" s="13" t="n">
        <v>0</v>
      </c>
      <c r="DW110" s="13" t="n">
        <v>0</v>
      </c>
      <c r="DX110" s="13" t="n">
        <v>145012.3358687889</v>
      </c>
      <c r="EE110" s="13" t="n">
        <v>3</v>
      </c>
      <c r="EF110" s="13" t="n">
        <v>342599.8840079337</v>
      </c>
      <c r="EG110" s="13" t="n">
        <v>0</v>
      </c>
      <c r="EH110" s="13" t="n">
        <v>0</v>
      </c>
      <c r="EI110" s="13" t="n">
        <v>317364.7335147466</v>
      </c>
      <c r="EJ110" s="13" t="n">
        <v>0</v>
      </c>
      <c r="EK110" s="13" t="n">
        <v>335983.0942019018</v>
      </c>
      <c r="EL110" s="13" t="n">
        <v>142336.7714305125</v>
      </c>
      <c r="EM110" s="13" t="n">
        <v>0</v>
      </c>
      <c r="EN110" s="13" t="n">
        <v>0</v>
      </c>
      <c r="EO110" s="13" t="n">
        <v>0</v>
      </c>
      <c r="EP110" s="13" t="n">
        <v>109911.768696</v>
      </c>
      <c r="EQ110" s="13" t="n">
        <v>0</v>
      </c>
      <c r="ER110" s="13" t="n">
        <v>0</v>
      </c>
      <c r="ES110" s="13" t="n">
        <v>0</v>
      </c>
      <c r="ET110" s="13" t="n">
        <v>180312.7608718202</v>
      </c>
      <c r="FA110" s="13" t="n">
        <v>3</v>
      </c>
      <c r="FB110" s="13" t="n">
        <v>274298.9686463266</v>
      </c>
      <c r="FC110" s="13" t="n">
        <v>0</v>
      </c>
      <c r="FD110" s="13" t="n">
        <v>0</v>
      </c>
      <c r="FE110" s="13" t="n">
        <v>255246.2102161565</v>
      </c>
      <c r="FF110" s="13" t="n">
        <v>0</v>
      </c>
      <c r="FG110" s="13" t="n">
        <v>268316.0050934508</v>
      </c>
      <c r="FH110" s="13" t="n">
        <v>113424.1302672103</v>
      </c>
      <c r="FI110" s="13" t="n">
        <v>0</v>
      </c>
      <c r="FJ110" s="13" t="n">
        <v>0</v>
      </c>
      <c r="FK110" s="13" t="n">
        <v>0</v>
      </c>
      <c r="FL110" s="13" t="n">
        <v>87938.54020800442</v>
      </c>
      <c r="FM110" s="13" t="n">
        <v>0</v>
      </c>
      <c r="FN110" s="13" t="n">
        <v>0</v>
      </c>
      <c r="FO110" s="13" t="n">
        <v>0</v>
      </c>
      <c r="FP110" s="13" t="n">
        <v>145012.3358687889</v>
      </c>
      <c r="FW110" s="13" t="n">
        <v>3</v>
      </c>
      <c r="FX110" s="13" t="n">
        <v>274298.9686466006</v>
      </c>
      <c r="FY110" s="13" t="n">
        <v>0</v>
      </c>
      <c r="FZ110" s="13" t="n">
        <v>0</v>
      </c>
      <c r="GA110" s="13" t="n">
        <v>255246.2102169786</v>
      </c>
      <c r="GB110" s="13" t="n">
        <v>0</v>
      </c>
      <c r="GC110" s="13" t="n">
        <v>268316.0050936763</v>
      </c>
      <c r="GD110" s="13" t="n">
        <v>113424.1302700041</v>
      </c>
      <c r="GE110" s="13" t="n">
        <v>0</v>
      </c>
      <c r="GF110" s="13" t="n">
        <v>0</v>
      </c>
      <c r="GG110" s="13" t="n">
        <v>0</v>
      </c>
      <c r="GH110" s="13" t="n">
        <v>87938.54020862452</v>
      </c>
      <c r="GI110" s="13" t="n">
        <v>0</v>
      </c>
      <c r="GJ110" s="13" t="n">
        <v>0</v>
      </c>
      <c r="GK110" s="13" t="n">
        <v>0</v>
      </c>
      <c r="GL110" s="13" t="n">
        <v>145012.3358687889</v>
      </c>
      <c r="GS110" s="13" t="n">
        <v>3</v>
      </c>
      <c r="GT110" s="13" t="n">
        <v>342599.8840079337</v>
      </c>
      <c r="GU110" s="13" t="n">
        <v>0</v>
      </c>
      <c r="GV110" s="13" t="n">
        <v>0</v>
      </c>
      <c r="GW110" s="13" t="n">
        <v>317364.7335147466</v>
      </c>
      <c r="GX110" s="13" t="n">
        <v>0</v>
      </c>
      <c r="GY110" s="13" t="n">
        <v>335983.0942019018</v>
      </c>
      <c r="GZ110" s="13" t="n">
        <v>142336.7714305125</v>
      </c>
      <c r="HA110" s="13" t="n">
        <v>0</v>
      </c>
      <c r="HB110" s="13" t="n">
        <v>0</v>
      </c>
      <c r="HC110" s="13" t="n">
        <v>0</v>
      </c>
      <c r="HD110" s="13" t="n">
        <v>109911.768696</v>
      </c>
      <c r="HE110" s="13" t="n">
        <v>0</v>
      </c>
      <c r="HF110" s="13" t="n">
        <v>0</v>
      </c>
      <c r="HG110" s="13" t="n">
        <v>0</v>
      </c>
      <c r="HH110" s="13" t="n">
        <v>180312.7608718202</v>
      </c>
    </row>
    <row r="112">
      <c r="C112" s="13" t="inlineStr">
        <is>
          <t>SQRT</t>
        </is>
      </c>
      <c r="D112" s="13" t="n">
        <v>1</v>
      </c>
      <c r="E112" s="13" t="n">
        <v>2</v>
      </c>
      <c r="F112" s="13" t="n">
        <v>3</v>
      </c>
      <c r="G112" s="13" t="n">
        <v>4</v>
      </c>
      <c r="H112" s="13" t="n">
        <v>5</v>
      </c>
      <c r="I112" s="13" t="n">
        <v>6</v>
      </c>
      <c r="J112" s="13" t="n">
        <v>7</v>
      </c>
      <c r="K112" s="13" t="n">
        <v>8</v>
      </c>
      <c r="L112" s="13" t="n">
        <v>9</v>
      </c>
      <c r="M112" s="13" t="n">
        <v>10</v>
      </c>
      <c r="N112" s="13" t="n">
        <v>11</v>
      </c>
      <c r="O112" s="13" t="n">
        <v>12</v>
      </c>
      <c r="P112" s="13" t="n">
        <v>13</v>
      </c>
      <c r="Q112" s="13" t="n">
        <v>14</v>
      </c>
      <c r="R112" s="13" t="n">
        <v>15</v>
      </c>
      <c r="Y112" s="13" t="inlineStr">
        <is>
          <t>SQRT</t>
        </is>
      </c>
      <c r="Z112" s="13" t="n">
        <v>1</v>
      </c>
      <c r="AA112" s="13" t="n">
        <v>2</v>
      </c>
      <c r="AB112" s="13" t="n">
        <v>3</v>
      </c>
      <c r="AC112" s="13" t="n">
        <v>4</v>
      </c>
      <c r="AD112" s="13" t="n">
        <v>5</v>
      </c>
      <c r="AE112" s="13" t="n">
        <v>6</v>
      </c>
      <c r="AF112" s="13" t="n">
        <v>7</v>
      </c>
      <c r="AG112" s="13" t="n">
        <v>8</v>
      </c>
      <c r="AH112" s="13" t="n">
        <v>9</v>
      </c>
      <c r="AI112" s="13" t="n">
        <v>10</v>
      </c>
      <c r="AJ112" s="13" t="n">
        <v>11</v>
      </c>
      <c r="AK112" s="13" t="n">
        <v>12</v>
      </c>
      <c r="AL112" s="13" t="n">
        <v>13</v>
      </c>
      <c r="AM112" s="13" t="n">
        <v>14</v>
      </c>
      <c r="AN112" s="13" t="n">
        <v>15</v>
      </c>
      <c r="AU112" s="13" t="inlineStr">
        <is>
          <t>SQRT</t>
        </is>
      </c>
      <c r="AV112" s="13" t="n">
        <v>1</v>
      </c>
      <c r="AW112" s="13" t="n">
        <v>2</v>
      </c>
      <c r="AX112" s="13" t="n">
        <v>3</v>
      </c>
      <c r="AY112" s="13" t="n">
        <v>4</v>
      </c>
      <c r="AZ112" s="13" t="n">
        <v>5</v>
      </c>
      <c r="BA112" s="13" t="n">
        <v>6</v>
      </c>
      <c r="BB112" s="13" t="n">
        <v>7</v>
      </c>
      <c r="BC112" s="13" t="n">
        <v>8</v>
      </c>
      <c r="BD112" s="13" t="n">
        <v>9</v>
      </c>
      <c r="BE112" s="13" t="n">
        <v>10</v>
      </c>
      <c r="BF112" s="13" t="n">
        <v>11</v>
      </c>
      <c r="BG112" s="13" t="n">
        <v>12</v>
      </c>
      <c r="BH112" s="13" t="n">
        <v>13</v>
      </c>
      <c r="BI112" s="13" t="n">
        <v>14</v>
      </c>
      <c r="BJ112" s="13" t="n">
        <v>15</v>
      </c>
      <c r="BQ112" s="13" t="inlineStr">
        <is>
          <t>SQRT</t>
        </is>
      </c>
      <c r="BR112" s="13" t="n">
        <v>1</v>
      </c>
      <c r="BS112" s="13" t="n">
        <v>2</v>
      </c>
      <c r="BT112" s="13" t="n">
        <v>3</v>
      </c>
      <c r="BU112" s="13" t="n">
        <v>4</v>
      </c>
      <c r="BV112" s="13" t="n">
        <v>5</v>
      </c>
      <c r="BW112" s="13" t="n">
        <v>6</v>
      </c>
      <c r="BX112" s="13" t="n">
        <v>7</v>
      </c>
      <c r="BY112" s="13" t="n">
        <v>8</v>
      </c>
      <c r="BZ112" s="13" t="n">
        <v>9</v>
      </c>
      <c r="CA112" s="13" t="n">
        <v>10</v>
      </c>
      <c r="CB112" s="13" t="n">
        <v>11</v>
      </c>
      <c r="CC112" s="13" t="n">
        <v>12</v>
      </c>
      <c r="CD112" s="13" t="n">
        <v>13</v>
      </c>
      <c r="CE112" s="13" t="n">
        <v>14</v>
      </c>
      <c r="CF112" s="13" t="n">
        <v>15</v>
      </c>
      <c r="CM112" s="13" t="inlineStr">
        <is>
          <t>SQRT</t>
        </is>
      </c>
      <c r="CN112" s="13" t="n">
        <v>1</v>
      </c>
      <c r="CO112" s="13" t="n">
        <v>2</v>
      </c>
      <c r="CP112" s="13" t="n">
        <v>3</v>
      </c>
      <c r="CQ112" s="13" t="n">
        <v>4</v>
      </c>
      <c r="CR112" s="13" t="n">
        <v>5</v>
      </c>
      <c r="CS112" s="13" t="n">
        <v>6</v>
      </c>
      <c r="CT112" s="13" t="n">
        <v>7</v>
      </c>
      <c r="CU112" s="13" t="n">
        <v>8</v>
      </c>
      <c r="CV112" s="13" t="n">
        <v>9</v>
      </c>
      <c r="CW112" s="13" t="n">
        <v>10</v>
      </c>
      <c r="CX112" s="13" t="n">
        <v>11</v>
      </c>
      <c r="CY112" s="13" t="n">
        <v>12</v>
      </c>
      <c r="CZ112" s="13" t="n">
        <v>13</v>
      </c>
      <c r="DA112" s="13" t="n">
        <v>14</v>
      </c>
      <c r="DB112" s="13" t="n">
        <v>15</v>
      </c>
      <c r="DI112" s="13" t="inlineStr">
        <is>
          <t>SQRT</t>
        </is>
      </c>
      <c r="DJ112" s="13" t="n">
        <v>1</v>
      </c>
      <c r="DK112" s="13" t="n">
        <v>2</v>
      </c>
      <c r="DL112" s="13" t="n">
        <v>3</v>
      </c>
      <c r="DM112" s="13" t="n">
        <v>4</v>
      </c>
      <c r="DN112" s="13" t="n">
        <v>5</v>
      </c>
      <c r="DO112" s="13" t="n">
        <v>6</v>
      </c>
      <c r="DP112" s="13" t="n">
        <v>7</v>
      </c>
      <c r="DQ112" s="13" t="n">
        <v>8</v>
      </c>
      <c r="DR112" s="13" t="n">
        <v>9</v>
      </c>
      <c r="DS112" s="13" t="n">
        <v>10</v>
      </c>
      <c r="DT112" s="13" t="n">
        <v>11</v>
      </c>
      <c r="DU112" s="13" t="n">
        <v>12</v>
      </c>
      <c r="DV112" s="13" t="n">
        <v>13</v>
      </c>
      <c r="DW112" s="13" t="n">
        <v>14</v>
      </c>
      <c r="DX112" s="13" t="n">
        <v>15</v>
      </c>
      <c r="EE112" s="13" t="inlineStr">
        <is>
          <t>SQRT</t>
        </is>
      </c>
      <c r="EF112" s="13" t="n">
        <v>1</v>
      </c>
      <c r="EG112" s="13" t="n">
        <v>2</v>
      </c>
      <c r="EH112" s="13" t="n">
        <v>3</v>
      </c>
      <c r="EI112" s="13" t="n">
        <v>4</v>
      </c>
      <c r="EJ112" s="13" t="n">
        <v>5</v>
      </c>
      <c r="EK112" s="13" t="n">
        <v>6</v>
      </c>
      <c r="EL112" s="13" t="n">
        <v>7</v>
      </c>
      <c r="EM112" s="13" t="n">
        <v>8</v>
      </c>
      <c r="EN112" s="13" t="n">
        <v>9</v>
      </c>
      <c r="EO112" s="13" t="n">
        <v>10</v>
      </c>
      <c r="EP112" s="13" t="n">
        <v>11</v>
      </c>
      <c r="EQ112" s="13" t="n">
        <v>12</v>
      </c>
      <c r="ER112" s="13" t="n">
        <v>13</v>
      </c>
      <c r="ES112" s="13" t="n">
        <v>14</v>
      </c>
      <c r="ET112" s="13" t="n">
        <v>15</v>
      </c>
      <c r="FA112" s="13" t="inlineStr">
        <is>
          <t>SQRT</t>
        </is>
      </c>
      <c r="FB112" s="13" t="n">
        <v>1</v>
      </c>
      <c r="FC112" s="13" t="n">
        <v>2</v>
      </c>
      <c r="FD112" s="13" t="n">
        <v>3</v>
      </c>
      <c r="FE112" s="13" t="n">
        <v>4</v>
      </c>
      <c r="FF112" s="13" t="n">
        <v>5</v>
      </c>
      <c r="FG112" s="13" t="n">
        <v>6</v>
      </c>
      <c r="FH112" s="13" t="n">
        <v>7</v>
      </c>
      <c r="FI112" s="13" t="n">
        <v>8</v>
      </c>
      <c r="FJ112" s="13" t="n">
        <v>9</v>
      </c>
      <c r="FK112" s="13" t="n">
        <v>10</v>
      </c>
      <c r="FL112" s="13" t="n">
        <v>11</v>
      </c>
      <c r="FM112" s="13" t="n">
        <v>12</v>
      </c>
      <c r="FN112" s="13" t="n">
        <v>13</v>
      </c>
      <c r="FO112" s="13" t="n">
        <v>14</v>
      </c>
      <c r="FP112" s="13" t="n">
        <v>15</v>
      </c>
      <c r="FW112" s="13" t="inlineStr">
        <is>
          <t>SQRT</t>
        </is>
      </c>
      <c r="FX112" s="13" t="n">
        <v>1</v>
      </c>
      <c r="FY112" s="13" t="n">
        <v>2</v>
      </c>
      <c r="FZ112" s="13" t="n">
        <v>3</v>
      </c>
      <c r="GA112" s="13" t="n">
        <v>4</v>
      </c>
      <c r="GB112" s="13" t="n">
        <v>5</v>
      </c>
      <c r="GC112" s="13" t="n">
        <v>6</v>
      </c>
      <c r="GD112" s="13" t="n">
        <v>7</v>
      </c>
      <c r="GE112" s="13" t="n">
        <v>8</v>
      </c>
      <c r="GF112" s="13" t="n">
        <v>9</v>
      </c>
      <c r="GG112" s="13" t="n">
        <v>10</v>
      </c>
      <c r="GH112" s="13" t="n">
        <v>11</v>
      </c>
      <c r="GI112" s="13" t="n">
        <v>12</v>
      </c>
      <c r="GJ112" s="13" t="n">
        <v>13</v>
      </c>
      <c r="GK112" s="13" t="n">
        <v>14</v>
      </c>
      <c r="GL112" s="13" t="n">
        <v>15</v>
      </c>
      <c r="GS112" s="13" t="inlineStr">
        <is>
          <t>SQRT</t>
        </is>
      </c>
      <c r="GT112" s="13" t="n">
        <v>1</v>
      </c>
      <c r="GU112" s="13" t="n">
        <v>2</v>
      </c>
      <c r="GV112" s="13" t="n">
        <v>3</v>
      </c>
      <c r="GW112" s="13" t="n">
        <v>4</v>
      </c>
      <c r="GX112" s="13" t="n">
        <v>5</v>
      </c>
      <c r="GY112" s="13" t="n">
        <v>6</v>
      </c>
      <c r="GZ112" s="13" t="n">
        <v>7</v>
      </c>
      <c r="HA112" s="13" t="n">
        <v>8</v>
      </c>
      <c r="HB112" s="13" t="n">
        <v>9</v>
      </c>
      <c r="HC112" s="13" t="n">
        <v>10</v>
      </c>
      <c r="HD112" s="13" t="n">
        <v>11</v>
      </c>
      <c r="HE112" s="13" t="n">
        <v>12</v>
      </c>
      <c r="HF112" s="13" t="n">
        <v>13</v>
      </c>
      <c r="HG112" s="13" t="n">
        <v>14</v>
      </c>
      <c r="HH112" s="13" t="n">
        <v>15</v>
      </c>
    </row>
    <row r="113">
      <c r="C113" s="13" t="n">
        <v>1</v>
      </c>
      <c r="D113" s="13">
        <f>Suppliers_stock_balance!D182</f>
        <v/>
      </c>
      <c r="E113" s="13">
        <f>Suppliers_stock_balance!E182</f>
        <v/>
      </c>
      <c r="F113" s="13">
        <f>Suppliers_stock_balance!F182</f>
        <v/>
      </c>
      <c r="G113" s="13">
        <f>Suppliers_stock_balance!G182</f>
        <v/>
      </c>
      <c r="H113" s="13">
        <f>Suppliers_stock_balance!H182</f>
        <v/>
      </c>
      <c r="I113" s="13">
        <f>Suppliers_stock_balance!I182</f>
        <v/>
      </c>
      <c r="J113" s="13">
        <f>Suppliers_stock_balance!J182</f>
        <v/>
      </c>
      <c r="K113" s="13">
        <f>Suppliers_stock_balance!K182</f>
        <v/>
      </c>
      <c r="L113" s="13">
        <f>Suppliers_stock_balance!L182</f>
        <v/>
      </c>
      <c r="M113" s="13">
        <f>Suppliers_stock_balance!M182</f>
        <v/>
      </c>
      <c r="N113" s="13">
        <f>Suppliers_stock_balance!N182</f>
        <v/>
      </c>
      <c r="O113" s="13">
        <f>Suppliers_stock_balance!O182</f>
        <v/>
      </c>
      <c r="P113" s="13">
        <f>Suppliers_stock_balance!P182</f>
        <v/>
      </c>
      <c r="Q113" s="13">
        <f>Suppliers_stock_balance!Q182</f>
        <v/>
      </c>
      <c r="R113" s="13">
        <f>Suppliers_stock_balance!R182</f>
        <v/>
      </c>
      <c r="V113" s="14" t="n"/>
      <c r="Y113" s="13" t="n">
        <v>1</v>
      </c>
      <c r="Z113" s="13" t="n">
        <v>1</v>
      </c>
      <c r="AA113" s="13" t="n">
        <v>1</v>
      </c>
      <c r="AB113" s="13" t="n">
        <v>1</v>
      </c>
      <c r="AC113" s="13" t="n">
        <v>1</v>
      </c>
      <c r="AD113" s="13" t="n">
        <v>479</v>
      </c>
      <c r="AE113" s="13" t="n">
        <v>304</v>
      </c>
      <c r="AF113" s="13" t="n">
        <v>1</v>
      </c>
      <c r="AG113" s="13" t="n">
        <v>445</v>
      </c>
      <c r="AH113" s="13" t="n">
        <v>368</v>
      </c>
      <c r="AI113" s="13" t="n">
        <v>1</v>
      </c>
      <c r="AJ113" s="13" t="n">
        <v>1</v>
      </c>
      <c r="AK113" s="13" t="n">
        <v>1</v>
      </c>
      <c r="AL113" s="13" t="n">
        <v>316</v>
      </c>
      <c r="AM113" s="13" t="n">
        <v>292</v>
      </c>
      <c r="AN113" s="13" t="n">
        <v>550</v>
      </c>
      <c r="AU113" s="13" t="n">
        <v>1</v>
      </c>
      <c r="AV113" s="13" t="n">
        <v>1</v>
      </c>
      <c r="AW113" s="13" t="n">
        <v>1</v>
      </c>
      <c r="AX113" s="13" t="n">
        <v>1</v>
      </c>
      <c r="AY113" s="13" t="n">
        <v>1</v>
      </c>
      <c r="AZ113" s="13" t="n">
        <v>478</v>
      </c>
      <c r="BA113" s="13" t="n">
        <v>298</v>
      </c>
      <c r="BB113" s="13" t="n">
        <v>1</v>
      </c>
      <c r="BC113" s="13" t="n">
        <v>445</v>
      </c>
      <c r="BD113" s="13" t="n">
        <v>368</v>
      </c>
      <c r="BE113" s="13" t="n">
        <v>1</v>
      </c>
      <c r="BF113" s="13" t="n">
        <v>1</v>
      </c>
      <c r="BG113" s="13" t="n">
        <v>1</v>
      </c>
      <c r="BH113" s="13" t="n">
        <v>316</v>
      </c>
      <c r="BI113" s="13" t="n">
        <v>292</v>
      </c>
      <c r="BJ113" s="13" t="n">
        <v>550</v>
      </c>
      <c r="BQ113" s="13" t="n">
        <v>1</v>
      </c>
      <c r="BR113" s="13" t="n">
        <v>1</v>
      </c>
      <c r="BS113" s="13" t="n">
        <v>1</v>
      </c>
      <c r="BT113" s="13" t="n">
        <v>1</v>
      </c>
      <c r="BU113" s="13" t="n">
        <v>1</v>
      </c>
      <c r="BV113" s="13" t="n">
        <v>532</v>
      </c>
      <c r="BW113" s="13" t="n">
        <v>333</v>
      </c>
      <c r="BX113" s="13" t="n">
        <v>1</v>
      </c>
      <c r="BY113" s="13" t="n">
        <v>497</v>
      </c>
      <c r="BZ113" s="13" t="n">
        <v>410</v>
      </c>
      <c r="CA113" s="13" t="n">
        <v>1</v>
      </c>
      <c r="CB113" s="13" t="n">
        <v>1</v>
      </c>
      <c r="CC113" s="13" t="n">
        <v>1</v>
      </c>
      <c r="CD113" s="13" t="n">
        <v>352</v>
      </c>
      <c r="CE113" s="13" t="n">
        <v>328</v>
      </c>
      <c r="CF113" s="13" t="n">
        <v>615</v>
      </c>
      <c r="CM113" s="13" t="n">
        <v>1</v>
      </c>
      <c r="CN113" s="13" t="n">
        <v>1</v>
      </c>
      <c r="CO113" s="13" t="n">
        <v>1</v>
      </c>
      <c r="CP113" s="13" t="n">
        <v>1</v>
      </c>
      <c r="CQ113" s="13" t="n">
        <v>1</v>
      </c>
      <c r="CR113" s="13" t="n">
        <v>478</v>
      </c>
      <c r="CS113" s="13" t="n">
        <v>360</v>
      </c>
      <c r="CT113" s="13" t="n">
        <v>1</v>
      </c>
      <c r="CU113" s="13" t="n">
        <v>445</v>
      </c>
      <c r="CV113" s="13" t="n">
        <v>368</v>
      </c>
      <c r="CW113" s="13" t="n">
        <v>1</v>
      </c>
      <c r="CX113" s="13" t="n">
        <v>1</v>
      </c>
      <c r="CY113" s="13" t="n">
        <v>1</v>
      </c>
      <c r="CZ113" s="13" t="n">
        <v>316</v>
      </c>
      <c r="DA113" s="13" t="n">
        <v>292</v>
      </c>
      <c r="DB113" s="13" t="n">
        <v>550</v>
      </c>
      <c r="DI113" s="13" t="n">
        <v>1</v>
      </c>
      <c r="DJ113" s="13" t="n">
        <v>1</v>
      </c>
      <c r="DK113" s="13" t="n">
        <v>1</v>
      </c>
      <c r="DL113" s="13" t="n">
        <v>1</v>
      </c>
      <c r="DM113" s="13" t="n">
        <v>1</v>
      </c>
      <c r="DN113" s="13" t="n">
        <v>480</v>
      </c>
      <c r="DO113" s="13" t="n">
        <v>298</v>
      </c>
      <c r="DP113" s="13" t="n">
        <v>1</v>
      </c>
      <c r="DQ113" s="13" t="n">
        <v>445</v>
      </c>
      <c r="DR113" s="13" t="n">
        <v>368</v>
      </c>
      <c r="DS113" s="13" t="n">
        <v>1</v>
      </c>
      <c r="DT113" s="13" t="n">
        <v>1</v>
      </c>
      <c r="DU113" s="13" t="n">
        <v>1</v>
      </c>
      <c r="DV113" s="13" t="n">
        <v>316</v>
      </c>
      <c r="DW113" s="13" t="n">
        <v>292</v>
      </c>
      <c r="DX113" s="13" t="n">
        <v>550</v>
      </c>
      <c r="EE113" s="13" t="n">
        <v>1</v>
      </c>
      <c r="EF113" s="13" t="n">
        <v>1</v>
      </c>
      <c r="EG113" s="13" t="n">
        <v>1</v>
      </c>
      <c r="EH113" s="13" t="n">
        <v>1</v>
      </c>
      <c r="EI113" s="13" t="n">
        <v>1</v>
      </c>
      <c r="EJ113" s="13" t="n">
        <v>532</v>
      </c>
      <c r="EK113" s="13" t="n">
        <v>333</v>
      </c>
      <c r="EL113" s="13" t="n">
        <v>1</v>
      </c>
      <c r="EM113" s="13" t="n">
        <v>497</v>
      </c>
      <c r="EN113" s="13" t="n">
        <v>410</v>
      </c>
      <c r="EO113" s="13" t="n">
        <v>1</v>
      </c>
      <c r="EP113" s="13" t="n">
        <v>1</v>
      </c>
      <c r="EQ113" s="13" t="n">
        <v>1</v>
      </c>
      <c r="ER113" s="13" t="n">
        <v>352</v>
      </c>
      <c r="ES113" s="13" t="n">
        <v>326</v>
      </c>
      <c r="ET113" s="13" t="n">
        <v>616</v>
      </c>
      <c r="FA113" s="13" t="n">
        <v>1</v>
      </c>
      <c r="FB113" s="13" t="n">
        <v>1</v>
      </c>
      <c r="FC113" s="13" t="n">
        <v>1</v>
      </c>
      <c r="FD113" s="13" t="n">
        <v>1</v>
      </c>
      <c r="FE113" s="13" t="n">
        <v>1</v>
      </c>
      <c r="FF113" s="13" t="n">
        <v>478</v>
      </c>
      <c r="FG113" s="13" t="n">
        <v>360</v>
      </c>
      <c r="FH113" s="13" t="n">
        <v>1</v>
      </c>
      <c r="FI113" s="13" t="n">
        <v>445</v>
      </c>
      <c r="FJ113" s="13" t="n">
        <v>368</v>
      </c>
      <c r="FK113" s="13" t="n">
        <v>1</v>
      </c>
      <c r="FL113" s="13" t="n">
        <v>1</v>
      </c>
      <c r="FM113" s="13" t="n">
        <v>1</v>
      </c>
      <c r="FN113" s="13" t="n">
        <v>316</v>
      </c>
      <c r="FO113" s="13" t="n">
        <v>292</v>
      </c>
      <c r="FP113" s="13" t="n">
        <v>550</v>
      </c>
      <c r="FW113" s="13" t="n">
        <v>1</v>
      </c>
      <c r="FX113" s="13" t="n">
        <v>1</v>
      </c>
      <c r="FY113" s="13" t="n">
        <v>1</v>
      </c>
      <c r="FZ113" s="13" t="n">
        <v>1</v>
      </c>
      <c r="GA113" s="13" t="n">
        <v>1</v>
      </c>
      <c r="GB113" s="13" t="n">
        <v>480</v>
      </c>
      <c r="GC113" s="13" t="n">
        <v>298</v>
      </c>
      <c r="GD113" s="13" t="n">
        <v>1</v>
      </c>
      <c r="GE113" s="13" t="n">
        <v>445</v>
      </c>
      <c r="GF113" s="13" t="n">
        <v>368</v>
      </c>
      <c r="GG113" s="13" t="n">
        <v>1</v>
      </c>
      <c r="GH113" s="13" t="n">
        <v>1</v>
      </c>
      <c r="GI113" s="13" t="n">
        <v>1</v>
      </c>
      <c r="GJ113" s="13" t="n">
        <v>316</v>
      </c>
      <c r="GK113" s="13" t="n">
        <v>292</v>
      </c>
      <c r="GL113" s="13" t="n">
        <v>550</v>
      </c>
      <c r="GS113" s="13" t="n">
        <v>1</v>
      </c>
      <c r="GT113" s="13" t="n">
        <v>1</v>
      </c>
      <c r="GU113" s="13" t="n">
        <v>1</v>
      </c>
      <c r="GV113" s="13" t="n">
        <v>1</v>
      </c>
      <c r="GW113" s="13" t="n">
        <v>1</v>
      </c>
      <c r="GX113" s="13" t="n">
        <v>532</v>
      </c>
      <c r="GY113" s="13" t="n">
        <v>333</v>
      </c>
      <c r="GZ113" s="13" t="n">
        <v>1</v>
      </c>
      <c r="HA113" s="13" t="n">
        <v>497</v>
      </c>
      <c r="HB113" s="13" t="n">
        <v>410</v>
      </c>
      <c r="HC113" s="13" t="n">
        <v>1</v>
      </c>
      <c r="HD113" s="13" t="n">
        <v>1</v>
      </c>
      <c r="HE113" s="13" t="n">
        <v>1</v>
      </c>
      <c r="HF113" s="13" t="n">
        <v>352</v>
      </c>
      <c r="HG113" s="13" t="n">
        <v>326</v>
      </c>
      <c r="HH113" s="13" t="n">
        <v>616</v>
      </c>
    </row>
    <row r="114">
      <c r="C114" s="13" t="n">
        <v>2</v>
      </c>
      <c r="D114" s="13">
        <f>Suppliers_stock_balance!D183</f>
        <v/>
      </c>
      <c r="E114" s="13">
        <f>Suppliers_stock_balance!E183</f>
        <v/>
      </c>
      <c r="F114" s="13">
        <f>Suppliers_stock_balance!F183</f>
        <v/>
      </c>
      <c r="G114" s="13">
        <f>Suppliers_stock_balance!G183</f>
        <v/>
      </c>
      <c r="H114" s="13">
        <f>Suppliers_stock_balance!H183</f>
        <v/>
      </c>
      <c r="I114" s="13">
        <f>Suppliers_stock_balance!I183</f>
        <v/>
      </c>
      <c r="J114" s="13">
        <f>Suppliers_stock_balance!J183</f>
        <v/>
      </c>
      <c r="K114" s="13">
        <f>Suppliers_stock_balance!K183</f>
        <v/>
      </c>
      <c r="L114" s="13">
        <f>Suppliers_stock_balance!L183</f>
        <v/>
      </c>
      <c r="M114" s="13">
        <f>Suppliers_stock_balance!M183</f>
        <v/>
      </c>
      <c r="N114" s="13">
        <f>Suppliers_stock_balance!N183</f>
        <v/>
      </c>
      <c r="O114" s="13">
        <f>Suppliers_stock_balance!O183</f>
        <v/>
      </c>
      <c r="P114" s="13">
        <f>Suppliers_stock_balance!P183</f>
        <v/>
      </c>
      <c r="Q114" s="13">
        <f>Suppliers_stock_balance!Q183</f>
        <v/>
      </c>
      <c r="R114" s="13">
        <f>Suppliers_stock_balance!R183</f>
        <v/>
      </c>
      <c r="Y114" s="13" t="n">
        <v>2</v>
      </c>
      <c r="Z114" s="13" t="n">
        <v>341</v>
      </c>
      <c r="AA114" s="13" t="n">
        <v>344</v>
      </c>
      <c r="AB114" s="13" t="n">
        <v>1</v>
      </c>
      <c r="AC114" s="13" t="n">
        <v>1</v>
      </c>
      <c r="AD114" s="13" t="n">
        <v>1</v>
      </c>
      <c r="AE114" s="13" t="n">
        <v>459</v>
      </c>
      <c r="AF114" s="13" t="n">
        <v>1</v>
      </c>
      <c r="AG114" s="13" t="n">
        <v>1</v>
      </c>
      <c r="AH114" s="13" t="n">
        <v>1</v>
      </c>
      <c r="AI114" s="13" t="n">
        <v>285</v>
      </c>
      <c r="AJ114" s="13" t="n">
        <v>1</v>
      </c>
      <c r="AK114" s="13" t="n">
        <v>423</v>
      </c>
      <c r="AL114" s="13" t="n">
        <v>381</v>
      </c>
      <c r="AM114" s="13" t="n">
        <v>533</v>
      </c>
      <c r="AN114" s="13" t="n">
        <v>429</v>
      </c>
      <c r="AU114" s="13" t="n">
        <v>2</v>
      </c>
      <c r="AV114" s="13" t="n">
        <v>341</v>
      </c>
      <c r="AW114" s="13" t="n">
        <v>344</v>
      </c>
      <c r="AX114" s="13" t="n">
        <v>1</v>
      </c>
      <c r="AY114" s="13" t="n">
        <v>1</v>
      </c>
      <c r="AZ114" s="13" t="n">
        <v>1</v>
      </c>
      <c r="BA114" s="13" t="n">
        <v>459</v>
      </c>
      <c r="BB114" s="13" t="n">
        <v>1</v>
      </c>
      <c r="BC114" s="13" t="n">
        <v>1</v>
      </c>
      <c r="BD114" s="13" t="n">
        <v>1</v>
      </c>
      <c r="BE114" s="13" t="n">
        <v>285</v>
      </c>
      <c r="BF114" s="13" t="n">
        <v>1</v>
      </c>
      <c r="BG114" s="13" t="n">
        <v>423</v>
      </c>
      <c r="BH114" s="13" t="n">
        <v>381</v>
      </c>
      <c r="BI114" s="13" t="n">
        <v>533</v>
      </c>
      <c r="BJ114" s="13" t="n">
        <v>429</v>
      </c>
      <c r="BQ114" s="13" t="n">
        <v>2</v>
      </c>
      <c r="BR114" s="13" t="n">
        <v>381</v>
      </c>
      <c r="BS114" s="13" t="n">
        <v>383</v>
      </c>
      <c r="BT114" s="13" t="n">
        <v>1</v>
      </c>
      <c r="BU114" s="13" t="n">
        <v>1</v>
      </c>
      <c r="BV114" s="13" t="n">
        <v>1</v>
      </c>
      <c r="BW114" s="13" t="n">
        <v>512</v>
      </c>
      <c r="BX114" s="13" t="n">
        <v>1</v>
      </c>
      <c r="BY114" s="13" t="n">
        <v>1</v>
      </c>
      <c r="BZ114" s="13" t="n">
        <v>1</v>
      </c>
      <c r="CA114" s="13" t="n">
        <v>318</v>
      </c>
      <c r="CB114" s="13" t="n">
        <v>1</v>
      </c>
      <c r="CC114" s="13" t="n">
        <v>472.0000000000001</v>
      </c>
      <c r="CD114" s="13" t="n">
        <v>425</v>
      </c>
      <c r="CE114" s="13" t="n">
        <v>594</v>
      </c>
      <c r="CF114" s="13" t="n">
        <v>479</v>
      </c>
      <c r="CM114" s="13" t="n">
        <v>2</v>
      </c>
      <c r="CN114" s="13" t="n">
        <v>341</v>
      </c>
      <c r="CO114" s="13" t="n">
        <v>344</v>
      </c>
      <c r="CP114" s="13" t="n">
        <v>1</v>
      </c>
      <c r="CQ114" s="13" t="n">
        <v>1</v>
      </c>
      <c r="CR114" s="13" t="n">
        <v>1</v>
      </c>
      <c r="CS114" s="13" t="n">
        <v>459</v>
      </c>
      <c r="CT114" s="13" t="n">
        <v>1</v>
      </c>
      <c r="CU114" s="13" t="n">
        <v>1</v>
      </c>
      <c r="CV114" s="13" t="n">
        <v>1</v>
      </c>
      <c r="CW114" s="13" t="n">
        <v>285</v>
      </c>
      <c r="CX114" s="13" t="n">
        <v>1</v>
      </c>
      <c r="CY114" s="13" t="n">
        <v>423</v>
      </c>
      <c r="CZ114" s="13" t="n">
        <v>381</v>
      </c>
      <c r="DA114" s="13" t="n">
        <v>533</v>
      </c>
      <c r="DB114" s="13" t="n">
        <v>429</v>
      </c>
      <c r="DI114" s="13" t="n">
        <v>2</v>
      </c>
      <c r="DJ114" s="13" t="n">
        <v>341</v>
      </c>
      <c r="DK114" s="13" t="n">
        <v>344</v>
      </c>
      <c r="DL114" s="13" t="n">
        <v>1</v>
      </c>
      <c r="DM114" s="13" t="n">
        <v>1</v>
      </c>
      <c r="DN114" s="13" t="n">
        <v>1</v>
      </c>
      <c r="DO114" s="13" t="n">
        <v>459</v>
      </c>
      <c r="DP114" s="13" t="n">
        <v>1</v>
      </c>
      <c r="DQ114" s="13" t="n">
        <v>1</v>
      </c>
      <c r="DR114" s="13" t="n">
        <v>1</v>
      </c>
      <c r="DS114" s="13" t="n">
        <v>285</v>
      </c>
      <c r="DT114" s="13" t="n">
        <v>1</v>
      </c>
      <c r="DU114" s="13" t="n">
        <v>423</v>
      </c>
      <c r="DV114" s="13" t="n">
        <v>381</v>
      </c>
      <c r="DW114" s="13" t="n">
        <v>533</v>
      </c>
      <c r="DX114" s="13" t="n">
        <v>429</v>
      </c>
      <c r="EE114" s="13" t="n">
        <v>2</v>
      </c>
      <c r="EF114" s="13" t="n">
        <v>381</v>
      </c>
      <c r="EG114" s="13" t="n">
        <v>383</v>
      </c>
      <c r="EH114" s="13" t="n">
        <v>1</v>
      </c>
      <c r="EI114" s="13" t="n">
        <v>1</v>
      </c>
      <c r="EJ114" s="13" t="n">
        <v>1</v>
      </c>
      <c r="EK114" s="13" t="n">
        <v>512</v>
      </c>
      <c r="EL114" s="13" t="n">
        <v>1</v>
      </c>
      <c r="EM114" s="13" t="n">
        <v>1</v>
      </c>
      <c r="EN114" s="13" t="n">
        <v>1</v>
      </c>
      <c r="EO114" s="13" t="n">
        <v>318</v>
      </c>
      <c r="EP114" s="13" t="n">
        <v>1</v>
      </c>
      <c r="EQ114" s="13" t="n">
        <v>471</v>
      </c>
      <c r="ER114" s="13" t="n">
        <v>425</v>
      </c>
      <c r="ES114" s="13" t="n">
        <v>594</v>
      </c>
      <c r="ET114" s="13" t="n">
        <v>479</v>
      </c>
      <c r="FA114" s="13" t="n">
        <v>2</v>
      </c>
      <c r="FB114" s="13" t="n">
        <v>341</v>
      </c>
      <c r="FC114" s="13" t="n">
        <v>344</v>
      </c>
      <c r="FD114" s="13" t="n">
        <v>1</v>
      </c>
      <c r="FE114" s="13" t="n">
        <v>1</v>
      </c>
      <c r="FF114" s="13" t="n">
        <v>1</v>
      </c>
      <c r="FG114" s="13" t="n">
        <v>459</v>
      </c>
      <c r="FH114" s="13" t="n">
        <v>1</v>
      </c>
      <c r="FI114" s="13" t="n">
        <v>1</v>
      </c>
      <c r="FJ114" s="13" t="n">
        <v>1</v>
      </c>
      <c r="FK114" s="13" t="n">
        <v>285</v>
      </c>
      <c r="FL114" s="13" t="n">
        <v>1</v>
      </c>
      <c r="FM114" s="13" t="n">
        <v>423</v>
      </c>
      <c r="FN114" s="13" t="n">
        <v>381</v>
      </c>
      <c r="FO114" s="13" t="n">
        <v>533</v>
      </c>
      <c r="FP114" s="13" t="n">
        <v>429</v>
      </c>
      <c r="FW114" s="13" t="n">
        <v>2</v>
      </c>
      <c r="FX114" s="13" t="n">
        <v>341</v>
      </c>
      <c r="FY114" s="13" t="n">
        <v>344</v>
      </c>
      <c r="FZ114" s="13" t="n">
        <v>1</v>
      </c>
      <c r="GA114" s="13" t="n">
        <v>1</v>
      </c>
      <c r="GB114" s="13" t="n">
        <v>1</v>
      </c>
      <c r="GC114" s="13" t="n">
        <v>459</v>
      </c>
      <c r="GD114" s="13" t="n">
        <v>1</v>
      </c>
      <c r="GE114" s="13" t="n">
        <v>1</v>
      </c>
      <c r="GF114" s="13" t="n">
        <v>1</v>
      </c>
      <c r="GG114" s="13" t="n">
        <v>285</v>
      </c>
      <c r="GH114" s="13" t="n">
        <v>1</v>
      </c>
      <c r="GI114" s="13" t="n">
        <v>423</v>
      </c>
      <c r="GJ114" s="13" t="n">
        <v>381</v>
      </c>
      <c r="GK114" s="13" t="n">
        <v>533</v>
      </c>
      <c r="GL114" s="13" t="n">
        <v>429</v>
      </c>
      <c r="GS114" s="13" t="n">
        <v>2</v>
      </c>
      <c r="GT114" s="13" t="n">
        <v>381</v>
      </c>
      <c r="GU114" s="13" t="n">
        <v>383</v>
      </c>
      <c r="GV114" s="13" t="n">
        <v>1</v>
      </c>
      <c r="GW114" s="13" t="n">
        <v>1</v>
      </c>
      <c r="GX114" s="13" t="n">
        <v>1</v>
      </c>
      <c r="GY114" s="13" t="n">
        <v>512</v>
      </c>
      <c r="GZ114" s="13" t="n">
        <v>1</v>
      </c>
      <c r="HA114" s="13" t="n">
        <v>1</v>
      </c>
      <c r="HB114" s="13" t="n">
        <v>1</v>
      </c>
      <c r="HC114" s="13" t="n">
        <v>318</v>
      </c>
      <c r="HD114" s="13" t="n">
        <v>1</v>
      </c>
      <c r="HE114" s="13" t="n">
        <v>471</v>
      </c>
      <c r="HF114" s="13" t="n">
        <v>425</v>
      </c>
      <c r="HG114" s="13" t="n">
        <v>594</v>
      </c>
      <c r="HH114" s="13" t="n">
        <v>479</v>
      </c>
    </row>
    <row r="115">
      <c r="C115" s="13" t="n">
        <v>3</v>
      </c>
      <c r="D115" s="13">
        <f>Suppliers_stock_balance!D184</f>
        <v/>
      </c>
      <c r="E115" s="13">
        <f>Suppliers_stock_balance!E184</f>
        <v/>
      </c>
      <c r="F115" s="13">
        <f>Suppliers_stock_balance!F184</f>
        <v/>
      </c>
      <c r="G115" s="13">
        <f>Suppliers_stock_balance!G184</f>
        <v/>
      </c>
      <c r="H115" s="13">
        <f>Suppliers_stock_balance!H184</f>
        <v/>
      </c>
      <c r="I115" s="13">
        <f>Suppliers_stock_balance!I184</f>
        <v/>
      </c>
      <c r="J115" s="13">
        <f>Suppliers_stock_balance!J184</f>
        <v/>
      </c>
      <c r="K115" s="13">
        <f>Suppliers_stock_balance!K184</f>
        <v/>
      </c>
      <c r="L115" s="13">
        <f>Suppliers_stock_balance!L184</f>
        <v/>
      </c>
      <c r="M115" s="13">
        <f>Suppliers_stock_balance!M184</f>
        <v/>
      </c>
      <c r="N115" s="13">
        <f>Suppliers_stock_balance!N184</f>
        <v/>
      </c>
      <c r="O115" s="13">
        <f>Suppliers_stock_balance!O184</f>
        <v/>
      </c>
      <c r="P115" s="13">
        <f>Suppliers_stock_balance!P184</f>
        <v/>
      </c>
      <c r="Q115" s="13">
        <f>Suppliers_stock_balance!Q184</f>
        <v/>
      </c>
      <c r="R115" s="13">
        <f>Suppliers_stock_balance!R184</f>
        <v/>
      </c>
      <c r="Y115" s="13" t="n">
        <v>3</v>
      </c>
      <c r="Z115" s="13" t="n">
        <v>524</v>
      </c>
      <c r="AA115" s="13" t="n">
        <v>1</v>
      </c>
      <c r="AB115" s="13" t="n">
        <v>1</v>
      </c>
      <c r="AC115" s="13" t="n">
        <v>506</v>
      </c>
      <c r="AD115" s="13" t="n">
        <v>1</v>
      </c>
      <c r="AE115" s="13" t="n">
        <v>518</v>
      </c>
      <c r="AF115" s="13" t="n">
        <v>337</v>
      </c>
      <c r="AG115" s="13" t="n">
        <v>1</v>
      </c>
      <c r="AH115" s="13" t="n">
        <v>1</v>
      </c>
      <c r="AI115" s="13" t="n">
        <v>1</v>
      </c>
      <c r="AJ115" s="13" t="n">
        <v>297</v>
      </c>
      <c r="AK115" s="13" t="n">
        <v>1</v>
      </c>
      <c r="AL115" s="13" t="n">
        <v>1</v>
      </c>
      <c r="AM115" s="13" t="n">
        <v>1</v>
      </c>
      <c r="AN115" s="13" t="n">
        <v>381</v>
      </c>
      <c r="AU115" s="13" t="n">
        <v>3</v>
      </c>
      <c r="AV115" s="13" t="n">
        <v>524</v>
      </c>
      <c r="AW115" s="13" t="n">
        <v>1</v>
      </c>
      <c r="AX115" s="13" t="n">
        <v>1</v>
      </c>
      <c r="AY115" s="13" t="n">
        <v>506</v>
      </c>
      <c r="AZ115" s="13" t="n">
        <v>1</v>
      </c>
      <c r="BA115" s="13" t="n">
        <v>518</v>
      </c>
      <c r="BB115" s="13" t="n">
        <v>337</v>
      </c>
      <c r="BC115" s="13" t="n">
        <v>1</v>
      </c>
      <c r="BD115" s="13" t="n">
        <v>1</v>
      </c>
      <c r="BE115" s="13" t="n">
        <v>1</v>
      </c>
      <c r="BF115" s="13" t="n">
        <v>297</v>
      </c>
      <c r="BG115" s="13" t="n">
        <v>1</v>
      </c>
      <c r="BH115" s="13" t="n">
        <v>1</v>
      </c>
      <c r="BI115" s="13" t="n">
        <v>1</v>
      </c>
      <c r="BJ115" s="13" t="n">
        <v>381</v>
      </c>
      <c r="BQ115" s="13" t="n">
        <v>3</v>
      </c>
      <c r="BR115" s="13" t="n">
        <v>586</v>
      </c>
      <c r="BS115" s="13" t="n">
        <v>1</v>
      </c>
      <c r="BT115" s="13" t="n">
        <v>1</v>
      </c>
      <c r="BU115" s="13" t="n">
        <v>564</v>
      </c>
      <c r="BV115" s="13" t="n">
        <v>1</v>
      </c>
      <c r="BW115" s="13" t="n">
        <v>580</v>
      </c>
      <c r="BX115" s="13" t="n">
        <v>378</v>
      </c>
      <c r="BY115" s="13" t="n">
        <v>1</v>
      </c>
      <c r="BZ115" s="13" t="n">
        <v>1</v>
      </c>
      <c r="CA115" s="13" t="n">
        <v>1</v>
      </c>
      <c r="CB115" s="13" t="n">
        <v>332</v>
      </c>
      <c r="CC115" s="13" t="n">
        <v>1</v>
      </c>
      <c r="CD115" s="13" t="n">
        <v>1</v>
      </c>
      <c r="CE115" s="13" t="n">
        <v>1</v>
      </c>
      <c r="CF115" s="13" t="n">
        <v>425</v>
      </c>
      <c r="CM115" s="13" t="n">
        <v>3</v>
      </c>
      <c r="CN115" s="13" t="n">
        <v>524</v>
      </c>
      <c r="CO115" s="13" t="n">
        <v>1</v>
      </c>
      <c r="CP115" s="13" t="n">
        <v>1</v>
      </c>
      <c r="CQ115" s="13" t="n">
        <v>506</v>
      </c>
      <c r="CR115" s="13" t="n">
        <v>1</v>
      </c>
      <c r="CS115" s="13" t="n">
        <v>518</v>
      </c>
      <c r="CT115" s="13" t="n">
        <v>337</v>
      </c>
      <c r="CU115" s="13" t="n">
        <v>1</v>
      </c>
      <c r="CV115" s="13" t="n">
        <v>1</v>
      </c>
      <c r="CW115" s="13" t="n">
        <v>1</v>
      </c>
      <c r="CX115" s="13" t="n">
        <v>297</v>
      </c>
      <c r="CY115" s="13" t="n">
        <v>1</v>
      </c>
      <c r="CZ115" s="13" t="n">
        <v>1</v>
      </c>
      <c r="DA115" s="13" t="n">
        <v>1</v>
      </c>
      <c r="DB115" s="13" t="n">
        <v>381</v>
      </c>
      <c r="DI115" s="13" t="n">
        <v>3</v>
      </c>
      <c r="DJ115" s="13" t="n">
        <v>524</v>
      </c>
      <c r="DK115" s="13" t="n">
        <v>1</v>
      </c>
      <c r="DL115" s="13" t="n">
        <v>1</v>
      </c>
      <c r="DM115" s="13" t="n">
        <v>506</v>
      </c>
      <c r="DN115" s="13" t="n">
        <v>1</v>
      </c>
      <c r="DO115" s="13" t="n">
        <v>518</v>
      </c>
      <c r="DP115" s="13" t="n">
        <v>337</v>
      </c>
      <c r="DQ115" s="13" t="n">
        <v>1</v>
      </c>
      <c r="DR115" s="13" t="n">
        <v>1</v>
      </c>
      <c r="DS115" s="13" t="n">
        <v>1</v>
      </c>
      <c r="DT115" s="13" t="n">
        <v>297</v>
      </c>
      <c r="DU115" s="13" t="n">
        <v>1</v>
      </c>
      <c r="DV115" s="13" t="n">
        <v>1</v>
      </c>
      <c r="DW115" s="13" t="n">
        <v>1</v>
      </c>
      <c r="DX115" s="13" t="n">
        <v>381</v>
      </c>
      <c r="EE115" s="13" t="n">
        <v>3</v>
      </c>
      <c r="EF115" s="13" t="n">
        <v>586</v>
      </c>
      <c r="EG115" s="13" t="n">
        <v>1</v>
      </c>
      <c r="EH115" s="13" t="n">
        <v>1</v>
      </c>
      <c r="EI115" s="13" t="n">
        <v>564</v>
      </c>
      <c r="EJ115" s="13" t="n">
        <v>1</v>
      </c>
      <c r="EK115" s="13" t="n">
        <v>580</v>
      </c>
      <c r="EL115" s="13" t="n">
        <v>378</v>
      </c>
      <c r="EM115" s="13" t="n">
        <v>1</v>
      </c>
      <c r="EN115" s="13" t="n">
        <v>1</v>
      </c>
      <c r="EO115" s="13" t="n">
        <v>1</v>
      </c>
      <c r="EP115" s="13" t="n">
        <v>331.9999999999494</v>
      </c>
      <c r="EQ115" s="13" t="n">
        <v>1</v>
      </c>
      <c r="ER115" s="13" t="n">
        <v>1</v>
      </c>
      <c r="ES115" s="13" t="n">
        <v>1</v>
      </c>
      <c r="ET115" s="13" t="n">
        <v>425</v>
      </c>
      <c r="FA115" s="13" t="n">
        <v>3</v>
      </c>
      <c r="FB115" s="13" t="n">
        <v>524</v>
      </c>
      <c r="FC115" s="13" t="n">
        <v>1</v>
      </c>
      <c r="FD115" s="13" t="n">
        <v>1</v>
      </c>
      <c r="FE115" s="13" t="n">
        <v>506</v>
      </c>
      <c r="FF115" s="13" t="n">
        <v>1</v>
      </c>
      <c r="FG115" s="13" t="n">
        <v>518</v>
      </c>
      <c r="FH115" s="13" t="n">
        <v>337</v>
      </c>
      <c r="FI115" s="13" t="n">
        <v>1</v>
      </c>
      <c r="FJ115" s="13" t="n">
        <v>1</v>
      </c>
      <c r="FK115" s="13" t="n">
        <v>1</v>
      </c>
      <c r="FL115" s="13" t="n">
        <v>297</v>
      </c>
      <c r="FM115" s="13" t="n">
        <v>1</v>
      </c>
      <c r="FN115" s="13" t="n">
        <v>1</v>
      </c>
      <c r="FO115" s="13" t="n">
        <v>1</v>
      </c>
      <c r="FP115" s="13" t="n">
        <v>381</v>
      </c>
      <c r="FW115" s="13" t="n">
        <v>3</v>
      </c>
      <c r="FX115" s="13" t="n">
        <v>524</v>
      </c>
      <c r="FY115" s="13" t="n">
        <v>1</v>
      </c>
      <c r="FZ115" s="13" t="n">
        <v>1</v>
      </c>
      <c r="GA115" s="13" t="n">
        <v>506</v>
      </c>
      <c r="GB115" s="13" t="n">
        <v>1</v>
      </c>
      <c r="GC115" s="13" t="n">
        <v>518</v>
      </c>
      <c r="GD115" s="13" t="n">
        <v>337</v>
      </c>
      <c r="GE115" s="13" t="n">
        <v>1</v>
      </c>
      <c r="GF115" s="13" t="n">
        <v>1</v>
      </c>
      <c r="GG115" s="13" t="n">
        <v>1</v>
      </c>
      <c r="GH115" s="13" t="n">
        <v>297</v>
      </c>
      <c r="GI115" s="13" t="n">
        <v>1</v>
      </c>
      <c r="GJ115" s="13" t="n">
        <v>1</v>
      </c>
      <c r="GK115" s="13" t="n">
        <v>1</v>
      </c>
      <c r="GL115" s="13" t="n">
        <v>381</v>
      </c>
      <c r="GS115" s="13" t="n">
        <v>3</v>
      </c>
      <c r="GT115" s="13" t="n">
        <v>586</v>
      </c>
      <c r="GU115" s="13" t="n">
        <v>1</v>
      </c>
      <c r="GV115" s="13" t="n">
        <v>1</v>
      </c>
      <c r="GW115" s="13" t="n">
        <v>564</v>
      </c>
      <c r="GX115" s="13" t="n">
        <v>1</v>
      </c>
      <c r="GY115" s="13" t="n">
        <v>580</v>
      </c>
      <c r="GZ115" s="13" t="n">
        <v>378</v>
      </c>
      <c r="HA115" s="13" t="n">
        <v>1</v>
      </c>
      <c r="HB115" s="13" t="n">
        <v>1</v>
      </c>
      <c r="HC115" s="13" t="n">
        <v>1</v>
      </c>
      <c r="HD115" s="13" t="n">
        <v>331.9999999999494</v>
      </c>
      <c r="HE115" s="13" t="n">
        <v>1</v>
      </c>
      <c r="HF115" s="13" t="n">
        <v>1</v>
      </c>
      <c r="HG115" s="13" t="n">
        <v>1</v>
      </c>
      <c r="HH115" s="13" t="n">
        <v>425</v>
      </c>
    </row>
    <row r="117">
      <c r="C117" s="13" t="inlineStr">
        <is>
          <t>ND*ELT</t>
        </is>
      </c>
      <c r="D117" s="13" t="n">
        <v>1</v>
      </c>
      <c r="E117" s="13" t="n">
        <v>2</v>
      </c>
      <c r="F117" s="13" t="n">
        <v>3</v>
      </c>
      <c r="G117" s="13" t="n">
        <v>4</v>
      </c>
      <c r="H117" s="13" t="n">
        <v>5</v>
      </c>
      <c r="I117" s="13" t="n">
        <v>6</v>
      </c>
      <c r="J117" s="13" t="n">
        <v>7</v>
      </c>
      <c r="K117" s="13" t="n">
        <v>8</v>
      </c>
      <c r="L117" s="13" t="n">
        <v>9</v>
      </c>
      <c r="M117" s="13" t="n">
        <v>10</v>
      </c>
      <c r="N117" s="13" t="n">
        <v>11</v>
      </c>
      <c r="O117" s="13" t="n">
        <v>12</v>
      </c>
      <c r="P117" s="13" t="n">
        <v>13</v>
      </c>
      <c r="Q117" s="13" t="n">
        <v>14</v>
      </c>
      <c r="R117" s="13" t="n">
        <v>15</v>
      </c>
      <c r="Y117" s="13" t="inlineStr">
        <is>
          <t>ND*ELT</t>
        </is>
      </c>
      <c r="Z117" s="13" t="n">
        <v>1</v>
      </c>
      <c r="AA117" s="13" t="n">
        <v>2</v>
      </c>
      <c r="AB117" s="13" t="n">
        <v>3</v>
      </c>
      <c r="AC117" s="13" t="n">
        <v>4</v>
      </c>
      <c r="AD117" s="13" t="n">
        <v>5</v>
      </c>
      <c r="AE117" s="13" t="n">
        <v>6</v>
      </c>
      <c r="AF117" s="13" t="n">
        <v>7</v>
      </c>
      <c r="AG117" s="13" t="n">
        <v>8</v>
      </c>
      <c r="AH117" s="13" t="n">
        <v>9</v>
      </c>
      <c r="AI117" s="13" t="n">
        <v>10</v>
      </c>
      <c r="AJ117" s="13" t="n">
        <v>11</v>
      </c>
      <c r="AK117" s="13" t="n">
        <v>12</v>
      </c>
      <c r="AL117" s="13" t="n">
        <v>13</v>
      </c>
      <c r="AM117" s="13" t="n">
        <v>14</v>
      </c>
      <c r="AN117" s="13" t="n">
        <v>15</v>
      </c>
      <c r="AU117" s="13" t="inlineStr">
        <is>
          <t>ND*ELT</t>
        </is>
      </c>
      <c r="AV117" s="13" t="n">
        <v>1</v>
      </c>
      <c r="AW117" s="13" t="n">
        <v>2</v>
      </c>
      <c r="AX117" s="13" t="n">
        <v>3</v>
      </c>
      <c r="AY117" s="13" t="n">
        <v>4</v>
      </c>
      <c r="AZ117" s="13" t="n">
        <v>5</v>
      </c>
      <c r="BA117" s="13" t="n">
        <v>6</v>
      </c>
      <c r="BB117" s="13" t="n">
        <v>7</v>
      </c>
      <c r="BC117" s="13" t="n">
        <v>8</v>
      </c>
      <c r="BD117" s="13" t="n">
        <v>9</v>
      </c>
      <c r="BE117" s="13" t="n">
        <v>10</v>
      </c>
      <c r="BF117" s="13" t="n">
        <v>11</v>
      </c>
      <c r="BG117" s="13" t="n">
        <v>12</v>
      </c>
      <c r="BH117" s="13" t="n">
        <v>13</v>
      </c>
      <c r="BI117" s="13" t="n">
        <v>14</v>
      </c>
      <c r="BJ117" s="13" t="n">
        <v>15</v>
      </c>
      <c r="BQ117" s="13" t="inlineStr">
        <is>
          <t>ND*ELT</t>
        </is>
      </c>
      <c r="BR117" s="13" t="n">
        <v>1</v>
      </c>
      <c r="BS117" s="13" t="n">
        <v>2</v>
      </c>
      <c r="BT117" s="13" t="n">
        <v>3</v>
      </c>
      <c r="BU117" s="13" t="n">
        <v>4</v>
      </c>
      <c r="BV117" s="13" t="n">
        <v>5</v>
      </c>
      <c r="BW117" s="13" t="n">
        <v>6</v>
      </c>
      <c r="BX117" s="13" t="n">
        <v>7</v>
      </c>
      <c r="BY117" s="13" t="n">
        <v>8</v>
      </c>
      <c r="BZ117" s="13" t="n">
        <v>9</v>
      </c>
      <c r="CA117" s="13" t="n">
        <v>10</v>
      </c>
      <c r="CB117" s="13" t="n">
        <v>11</v>
      </c>
      <c r="CC117" s="13" t="n">
        <v>12</v>
      </c>
      <c r="CD117" s="13" t="n">
        <v>13</v>
      </c>
      <c r="CE117" s="13" t="n">
        <v>14</v>
      </c>
      <c r="CF117" s="13" t="n">
        <v>15</v>
      </c>
      <c r="CM117" s="13" t="inlineStr">
        <is>
          <t>ND*ELT</t>
        </is>
      </c>
      <c r="CN117" s="13" t="n">
        <v>1</v>
      </c>
      <c r="CO117" s="13" t="n">
        <v>2</v>
      </c>
      <c r="CP117" s="13" t="n">
        <v>3</v>
      </c>
      <c r="CQ117" s="13" t="n">
        <v>4</v>
      </c>
      <c r="CR117" s="13" t="n">
        <v>5</v>
      </c>
      <c r="CS117" s="13" t="n">
        <v>6</v>
      </c>
      <c r="CT117" s="13" t="n">
        <v>7</v>
      </c>
      <c r="CU117" s="13" t="n">
        <v>8</v>
      </c>
      <c r="CV117" s="13" t="n">
        <v>9</v>
      </c>
      <c r="CW117" s="13" t="n">
        <v>10</v>
      </c>
      <c r="CX117" s="13" t="n">
        <v>11</v>
      </c>
      <c r="CY117" s="13" t="n">
        <v>12</v>
      </c>
      <c r="CZ117" s="13" t="n">
        <v>13</v>
      </c>
      <c r="DA117" s="13" t="n">
        <v>14</v>
      </c>
      <c r="DB117" s="13" t="n">
        <v>15</v>
      </c>
      <c r="DI117" s="13" t="inlineStr">
        <is>
          <t>ND*ELT</t>
        </is>
      </c>
      <c r="DJ117" s="13" t="n">
        <v>1</v>
      </c>
      <c r="DK117" s="13" t="n">
        <v>2</v>
      </c>
      <c r="DL117" s="13" t="n">
        <v>3</v>
      </c>
      <c r="DM117" s="13" t="n">
        <v>4</v>
      </c>
      <c r="DN117" s="13" t="n">
        <v>5</v>
      </c>
      <c r="DO117" s="13" t="n">
        <v>6</v>
      </c>
      <c r="DP117" s="13" t="n">
        <v>7</v>
      </c>
      <c r="DQ117" s="13" t="n">
        <v>8</v>
      </c>
      <c r="DR117" s="13" t="n">
        <v>9</v>
      </c>
      <c r="DS117" s="13" t="n">
        <v>10</v>
      </c>
      <c r="DT117" s="13" t="n">
        <v>11</v>
      </c>
      <c r="DU117" s="13" t="n">
        <v>12</v>
      </c>
      <c r="DV117" s="13" t="n">
        <v>13</v>
      </c>
      <c r="DW117" s="13" t="n">
        <v>14</v>
      </c>
      <c r="DX117" s="13" t="n">
        <v>15</v>
      </c>
      <c r="EE117" s="13" t="inlineStr">
        <is>
          <t>ND*ELT</t>
        </is>
      </c>
      <c r="EF117" s="13" t="n">
        <v>1</v>
      </c>
      <c r="EG117" s="13" t="n">
        <v>2</v>
      </c>
      <c r="EH117" s="13" t="n">
        <v>3</v>
      </c>
      <c r="EI117" s="13" t="n">
        <v>4</v>
      </c>
      <c r="EJ117" s="13" t="n">
        <v>5</v>
      </c>
      <c r="EK117" s="13" t="n">
        <v>6</v>
      </c>
      <c r="EL117" s="13" t="n">
        <v>7</v>
      </c>
      <c r="EM117" s="13" t="n">
        <v>8</v>
      </c>
      <c r="EN117" s="13" t="n">
        <v>9</v>
      </c>
      <c r="EO117" s="13" t="n">
        <v>10</v>
      </c>
      <c r="EP117" s="13" t="n">
        <v>11</v>
      </c>
      <c r="EQ117" s="13" t="n">
        <v>12</v>
      </c>
      <c r="ER117" s="13" t="n">
        <v>13</v>
      </c>
      <c r="ES117" s="13" t="n">
        <v>14</v>
      </c>
      <c r="ET117" s="13" t="n">
        <v>15</v>
      </c>
      <c r="FA117" s="13" t="inlineStr">
        <is>
          <t>ND*ELT</t>
        </is>
      </c>
      <c r="FB117" s="13" t="n">
        <v>1</v>
      </c>
      <c r="FC117" s="13" t="n">
        <v>2</v>
      </c>
      <c r="FD117" s="13" t="n">
        <v>3</v>
      </c>
      <c r="FE117" s="13" t="n">
        <v>4</v>
      </c>
      <c r="FF117" s="13" t="n">
        <v>5</v>
      </c>
      <c r="FG117" s="13" t="n">
        <v>6</v>
      </c>
      <c r="FH117" s="13" t="n">
        <v>7</v>
      </c>
      <c r="FI117" s="13" t="n">
        <v>8</v>
      </c>
      <c r="FJ117" s="13" t="n">
        <v>9</v>
      </c>
      <c r="FK117" s="13" t="n">
        <v>10</v>
      </c>
      <c r="FL117" s="13" t="n">
        <v>11</v>
      </c>
      <c r="FM117" s="13" t="n">
        <v>12</v>
      </c>
      <c r="FN117" s="13" t="n">
        <v>13</v>
      </c>
      <c r="FO117" s="13" t="n">
        <v>14</v>
      </c>
      <c r="FP117" s="13" t="n">
        <v>15</v>
      </c>
      <c r="FW117" s="13" t="inlineStr">
        <is>
          <t>ND*ELT</t>
        </is>
      </c>
      <c r="FX117" s="13" t="n">
        <v>1</v>
      </c>
      <c r="FY117" s="13" t="n">
        <v>2</v>
      </c>
      <c r="FZ117" s="13" t="n">
        <v>3</v>
      </c>
      <c r="GA117" s="13" t="n">
        <v>4</v>
      </c>
      <c r="GB117" s="13" t="n">
        <v>5</v>
      </c>
      <c r="GC117" s="13" t="n">
        <v>6</v>
      </c>
      <c r="GD117" s="13" t="n">
        <v>7</v>
      </c>
      <c r="GE117" s="13" t="n">
        <v>8</v>
      </c>
      <c r="GF117" s="13" t="n">
        <v>9</v>
      </c>
      <c r="GG117" s="13" t="n">
        <v>10</v>
      </c>
      <c r="GH117" s="13" t="n">
        <v>11</v>
      </c>
      <c r="GI117" s="13" t="n">
        <v>12</v>
      </c>
      <c r="GJ117" s="13" t="n">
        <v>13</v>
      </c>
      <c r="GK117" s="13" t="n">
        <v>14</v>
      </c>
      <c r="GL117" s="13" t="n">
        <v>15</v>
      </c>
      <c r="GS117" s="13" t="inlineStr">
        <is>
          <t>ND*ELT</t>
        </is>
      </c>
      <c r="GT117" s="13" t="n">
        <v>1</v>
      </c>
      <c r="GU117" s="13" t="n">
        <v>2</v>
      </c>
      <c r="GV117" s="13" t="n">
        <v>3</v>
      </c>
      <c r="GW117" s="13" t="n">
        <v>4</v>
      </c>
      <c r="GX117" s="13" t="n">
        <v>5</v>
      </c>
      <c r="GY117" s="13" t="n">
        <v>6</v>
      </c>
      <c r="GZ117" s="13" t="n">
        <v>7</v>
      </c>
      <c r="HA117" s="13" t="n">
        <v>8</v>
      </c>
      <c r="HB117" s="13" t="n">
        <v>9</v>
      </c>
      <c r="HC117" s="13" t="n">
        <v>10</v>
      </c>
      <c r="HD117" s="13" t="n">
        <v>11</v>
      </c>
      <c r="HE117" s="13" t="n">
        <v>12</v>
      </c>
      <c r="HF117" s="13" t="n">
        <v>13</v>
      </c>
      <c r="HG117" s="13" t="n">
        <v>14</v>
      </c>
      <c r="HH117" s="13" t="n">
        <v>15</v>
      </c>
    </row>
    <row r="118">
      <c r="C118" s="13" t="n">
        <v>1</v>
      </c>
      <c r="D118" s="13">
        <f>Suppliers_stock_balance!D236</f>
        <v/>
      </c>
      <c r="E118" s="13">
        <f>Suppliers_stock_balance!E236</f>
        <v/>
      </c>
      <c r="F118" s="13">
        <f>Suppliers_stock_balance!F236</f>
        <v/>
      </c>
      <c r="G118" s="13">
        <f>Suppliers_stock_balance!G236</f>
        <v/>
      </c>
      <c r="H118" s="13">
        <f>Suppliers_stock_balance!H236</f>
        <v/>
      </c>
      <c r="I118" s="13">
        <f>Suppliers_stock_balance!I236</f>
        <v/>
      </c>
      <c r="J118" s="13">
        <f>Suppliers_stock_balance!J236</f>
        <v/>
      </c>
      <c r="K118" s="13">
        <f>Suppliers_stock_balance!K236</f>
        <v/>
      </c>
      <c r="L118" s="13">
        <f>Suppliers_stock_balance!L236</f>
        <v/>
      </c>
      <c r="M118" s="13">
        <f>Suppliers_stock_balance!M236</f>
        <v/>
      </c>
      <c r="N118" s="13">
        <f>Suppliers_stock_balance!N236</f>
        <v/>
      </c>
      <c r="O118" s="13">
        <f>Suppliers_stock_balance!O236</f>
        <v/>
      </c>
      <c r="P118" s="13">
        <f>Suppliers_stock_balance!P236</f>
        <v/>
      </c>
      <c r="Q118" s="13">
        <f>Suppliers_stock_balance!Q236</f>
        <v/>
      </c>
      <c r="R118" s="13">
        <f>Suppliers_stock_balance!R236</f>
        <v/>
      </c>
      <c r="V118" s="14" t="n"/>
      <c r="Y118" s="13" t="n">
        <v>1</v>
      </c>
      <c r="Z118" s="13" t="inlineStr"/>
      <c r="AA118" s="13" t="inlineStr"/>
      <c r="AB118" s="13" t="inlineStr"/>
      <c r="AC118" s="13" t="inlineStr"/>
      <c r="AD118" s="13" t="n">
        <v>690.6929999999998</v>
      </c>
      <c r="AE118" s="13" t="n">
        <v>1519.2927</v>
      </c>
      <c r="AF118" s="13" t="inlineStr"/>
      <c r="AG118" s="13" t="n">
        <v>2001.7585</v>
      </c>
      <c r="AH118" s="13" t="n">
        <v>1267.9004</v>
      </c>
      <c r="AI118" s="13" t="inlineStr"/>
      <c r="AJ118" s="13" t="n">
        <v>224.0472000000005</v>
      </c>
      <c r="AK118" s="13" t="inlineStr"/>
      <c r="AL118" s="13" t="n">
        <v>900.2030000000002</v>
      </c>
      <c r="AM118" s="13" t="n">
        <v>1266.7788</v>
      </c>
      <c r="AN118" s="13" t="n">
        <v>2455.242800000001</v>
      </c>
      <c r="AU118" s="13" t="n">
        <v>1</v>
      </c>
      <c r="AV118" s="13" t="inlineStr"/>
      <c r="AW118" s="13" t="inlineStr"/>
      <c r="AX118" s="13" t="inlineStr"/>
      <c r="AY118" s="13" t="inlineStr"/>
      <c r="AZ118" s="13" t="n">
        <v>690.6929999999998</v>
      </c>
      <c r="BA118" s="13" t="n">
        <v>1519.2927</v>
      </c>
      <c r="BB118" s="13" t="inlineStr"/>
      <c r="BC118" s="13" t="n">
        <v>2001.7585</v>
      </c>
      <c r="BD118" s="13" t="n">
        <v>1267.9004</v>
      </c>
      <c r="BE118" s="13" t="inlineStr"/>
      <c r="BF118" s="13" t="n">
        <v>224.0472000000005</v>
      </c>
      <c r="BG118" s="13" t="inlineStr"/>
      <c r="BH118" s="13" t="n">
        <v>900.2030000000002</v>
      </c>
      <c r="BI118" s="13" t="n">
        <v>1266.7788</v>
      </c>
      <c r="BJ118" s="13" t="n">
        <v>2455.242800000001</v>
      </c>
      <c r="BQ118" s="13" t="n">
        <v>1</v>
      </c>
      <c r="BR118" s="13" t="inlineStr"/>
      <c r="BS118" s="13" t="inlineStr"/>
      <c r="BT118" s="13" t="inlineStr"/>
      <c r="BU118" s="13" t="inlineStr"/>
      <c r="BV118" s="13" t="n">
        <v>690.6929999999998</v>
      </c>
      <c r="BW118" s="13" t="n">
        <v>1519.2927</v>
      </c>
      <c r="BX118" s="13" t="inlineStr"/>
      <c r="BY118" s="13" t="n">
        <v>2001.7585</v>
      </c>
      <c r="BZ118" s="13" t="n">
        <v>1267.9004</v>
      </c>
      <c r="CA118" s="13" t="inlineStr"/>
      <c r="CB118" s="13" t="n">
        <v>224.0472000000005</v>
      </c>
      <c r="CC118" s="13" t="inlineStr"/>
      <c r="CD118" s="13" t="n">
        <v>900.2030000000002</v>
      </c>
      <c r="CE118" s="13" t="n">
        <v>1266.7788</v>
      </c>
      <c r="CF118" s="13" t="n">
        <v>2455.242800000001</v>
      </c>
      <c r="CM118" s="13" t="n">
        <v>1</v>
      </c>
      <c r="CN118" s="13" t="inlineStr"/>
      <c r="CO118" s="13" t="inlineStr"/>
      <c r="CP118" s="13" t="inlineStr"/>
      <c r="CQ118" s="13" t="inlineStr"/>
      <c r="CR118" s="13" t="n">
        <v>690.6929999999998</v>
      </c>
      <c r="CS118" s="13" t="n">
        <v>1519.2927</v>
      </c>
      <c r="CT118" s="13" t="inlineStr"/>
      <c r="CU118" s="13" t="n">
        <v>2001.7585</v>
      </c>
      <c r="CV118" s="13" t="n">
        <v>1267.9004</v>
      </c>
      <c r="CW118" s="13" t="inlineStr"/>
      <c r="CX118" s="13" t="n">
        <v>224.0472000000005</v>
      </c>
      <c r="CY118" s="13" t="inlineStr"/>
      <c r="CZ118" s="13" t="n">
        <v>900.2030000000002</v>
      </c>
      <c r="DA118" s="13" t="n">
        <v>1266.7788</v>
      </c>
      <c r="DB118" s="13" t="n">
        <v>2455.242800000001</v>
      </c>
      <c r="DI118" s="13" t="n">
        <v>1</v>
      </c>
      <c r="DJ118" s="13" t="inlineStr"/>
      <c r="DK118" s="13" t="inlineStr"/>
      <c r="DL118" s="13" t="inlineStr"/>
      <c r="DM118" s="13" t="inlineStr"/>
      <c r="DN118" s="13" t="n">
        <v>690.6929999999998</v>
      </c>
      <c r="DO118" s="13" t="n">
        <v>1519.2927</v>
      </c>
      <c r="DP118" s="13" t="inlineStr"/>
      <c r="DQ118" s="13" t="n">
        <v>2001.7585</v>
      </c>
      <c r="DR118" s="13" t="n">
        <v>1267.9004</v>
      </c>
      <c r="DS118" s="13" t="inlineStr"/>
      <c r="DT118" s="13" t="n">
        <v>224.0472000000005</v>
      </c>
      <c r="DU118" s="13" t="inlineStr"/>
      <c r="DV118" s="13" t="n">
        <v>900.2030000000002</v>
      </c>
      <c r="DW118" s="13" t="n">
        <v>1266.7788</v>
      </c>
      <c r="DX118" s="13" t="n">
        <v>2455.242800000001</v>
      </c>
      <c r="EE118" s="13" t="n">
        <v>1</v>
      </c>
      <c r="EF118" s="13" t="inlineStr"/>
      <c r="EG118" s="13" t="inlineStr"/>
      <c r="EH118" s="13" t="inlineStr"/>
      <c r="EI118" s="13" t="inlineStr"/>
      <c r="EJ118" s="13" t="n">
        <v>690.6929999999998</v>
      </c>
      <c r="EK118" s="13" t="n">
        <v>1519.2927</v>
      </c>
      <c r="EL118" s="13" t="inlineStr"/>
      <c r="EM118" s="13" t="n">
        <v>2001.7585</v>
      </c>
      <c r="EN118" s="13" t="n">
        <v>1267.9004</v>
      </c>
      <c r="EO118" s="13" t="inlineStr"/>
      <c r="EP118" s="13" t="n">
        <v>224.0472000000005</v>
      </c>
      <c r="EQ118" s="13" t="inlineStr"/>
      <c r="ER118" s="13" t="n">
        <v>900.2030000000002</v>
      </c>
      <c r="ES118" s="13" t="n">
        <v>1266.7788</v>
      </c>
      <c r="ET118" s="13" t="n">
        <v>2455.242800000001</v>
      </c>
      <c r="FA118" s="13" t="n">
        <v>1</v>
      </c>
      <c r="FB118" s="13" t="inlineStr"/>
      <c r="FC118" s="13" t="inlineStr"/>
      <c r="FD118" s="13" t="inlineStr"/>
      <c r="FE118" s="13" t="inlineStr"/>
      <c r="FF118" s="13" t="n">
        <v>690.6929999999998</v>
      </c>
      <c r="FG118" s="13" t="n">
        <v>1519.2927</v>
      </c>
      <c r="FH118" s="13" t="inlineStr"/>
      <c r="FI118" s="13" t="n">
        <v>2001.7585</v>
      </c>
      <c r="FJ118" s="13" t="n">
        <v>1267.9004</v>
      </c>
      <c r="FK118" s="13" t="inlineStr"/>
      <c r="FL118" s="13" t="n">
        <v>224.0472000000005</v>
      </c>
      <c r="FM118" s="13" t="inlineStr"/>
      <c r="FN118" s="13" t="n">
        <v>900.2030000000002</v>
      </c>
      <c r="FO118" s="13" t="n">
        <v>1266.7788</v>
      </c>
      <c r="FP118" s="13" t="n">
        <v>2455.242800000001</v>
      </c>
      <c r="FW118" s="13" t="n">
        <v>1</v>
      </c>
      <c r="FX118" s="13" t="inlineStr"/>
      <c r="FY118" s="13" t="inlineStr"/>
      <c r="FZ118" s="13" t="inlineStr"/>
      <c r="GA118" s="13" t="inlineStr"/>
      <c r="GB118" s="13" t="n">
        <v>690.6929999999998</v>
      </c>
      <c r="GC118" s="13" t="n">
        <v>1519.2927</v>
      </c>
      <c r="GD118" s="13" t="inlineStr"/>
      <c r="GE118" s="13" t="n">
        <v>2001.7585</v>
      </c>
      <c r="GF118" s="13" t="n">
        <v>1267.9004</v>
      </c>
      <c r="GG118" s="13" t="inlineStr"/>
      <c r="GH118" s="13" t="n">
        <v>224.0472000000005</v>
      </c>
      <c r="GI118" s="13" t="inlineStr"/>
      <c r="GJ118" s="13" t="n">
        <v>900.2030000000002</v>
      </c>
      <c r="GK118" s="13" t="n">
        <v>1266.7788</v>
      </c>
      <c r="GL118" s="13" t="n">
        <v>2455.242800000001</v>
      </c>
      <c r="GS118" s="13" t="n">
        <v>1</v>
      </c>
      <c r="GT118" s="13" t="inlineStr"/>
      <c r="GU118" s="13" t="inlineStr"/>
      <c r="GV118" s="13" t="inlineStr"/>
      <c r="GW118" s="13" t="inlineStr"/>
      <c r="GX118" s="13" t="n">
        <v>690.6929999999998</v>
      </c>
      <c r="GY118" s="13" t="n">
        <v>1519.2927</v>
      </c>
      <c r="GZ118" s="13" t="inlineStr"/>
      <c r="HA118" s="13" t="n">
        <v>2001.7585</v>
      </c>
      <c r="HB118" s="13" t="n">
        <v>1267.9004</v>
      </c>
      <c r="HC118" s="13" t="inlineStr"/>
      <c r="HD118" s="13" t="n">
        <v>224.0472000000005</v>
      </c>
      <c r="HE118" s="13" t="inlineStr"/>
      <c r="HF118" s="13" t="n">
        <v>900.2030000000002</v>
      </c>
      <c r="HG118" s="13" t="n">
        <v>1266.7788</v>
      </c>
      <c r="HH118" s="13" t="n">
        <v>2455.242800000001</v>
      </c>
    </row>
    <row r="119">
      <c r="C119" s="13" t="n">
        <v>2</v>
      </c>
      <c r="D119" s="13">
        <f>Suppliers_stock_balance!D237</f>
        <v/>
      </c>
      <c r="E119" s="13">
        <f>Suppliers_stock_balance!E237</f>
        <v/>
      </c>
      <c r="F119" s="13">
        <f>Suppliers_stock_balance!F237</f>
        <v/>
      </c>
      <c r="G119" s="13">
        <f>Suppliers_stock_balance!G237</f>
        <v/>
      </c>
      <c r="H119" s="13">
        <f>Suppliers_stock_balance!H237</f>
        <v/>
      </c>
      <c r="I119" s="13">
        <f>Suppliers_stock_balance!I237</f>
        <v/>
      </c>
      <c r="J119" s="13">
        <f>Suppliers_stock_balance!J237</f>
        <v/>
      </c>
      <c r="K119" s="13">
        <f>Suppliers_stock_balance!K237</f>
        <v/>
      </c>
      <c r="L119" s="13">
        <f>Suppliers_stock_balance!L237</f>
        <v/>
      </c>
      <c r="M119" s="13">
        <f>Suppliers_stock_balance!M237</f>
        <v/>
      </c>
      <c r="N119" s="13">
        <f>Suppliers_stock_balance!N237</f>
        <v/>
      </c>
      <c r="O119" s="13">
        <f>Suppliers_stock_balance!O237</f>
        <v/>
      </c>
      <c r="P119" s="13">
        <f>Suppliers_stock_balance!P237</f>
        <v/>
      </c>
      <c r="Q119" s="13">
        <f>Suppliers_stock_balance!Q237</f>
        <v/>
      </c>
      <c r="R119" s="13">
        <f>Suppliers_stock_balance!R237</f>
        <v/>
      </c>
      <c r="Y119" s="13" t="n">
        <v>2</v>
      </c>
      <c r="Z119" s="13" t="n">
        <v>921.2396999999997</v>
      </c>
      <c r="AA119" s="13" t="n">
        <v>959.4396000000003</v>
      </c>
      <c r="AB119" s="13" t="inlineStr"/>
      <c r="AC119" s="13" t="inlineStr"/>
      <c r="AD119" s="13" t="n">
        <v>418.6437</v>
      </c>
      <c r="AE119" s="13" t="n">
        <v>1173.304</v>
      </c>
      <c r="AF119" s="13" t="n">
        <v>74.41279999999962</v>
      </c>
      <c r="AG119" s="13" t="inlineStr"/>
      <c r="AH119" s="13" t="inlineStr"/>
      <c r="AI119" s="13" t="n">
        <v>930.6016000000001</v>
      </c>
      <c r="AJ119" s="13" t="inlineStr"/>
      <c r="AK119" s="13" t="n">
        <v>1160.4977</v>
      </c>
      <c r="AL119" s="13" t="n">
        <v>1198.2148</v>
      </c>
      <c r="AM119" s="13" t="n">
        <v>975.9360000000007</v>
      </c>
      <c r="AN119" s="13" t="n">
        <v>1174.2428</v>
      </c>
      <c r="AU119" s="13" t="n">
        <v>2</v>
      </c>
      <c r="AV119" s="13" t="n">
        <v>921.2396999999997</v>
      </c>
      <c r="AW119" s="13" t="n">
        <v>959.4396000000003</v>
      </c>
      <c r="AX119" s="13" t="inlineStr"/>
      <c r="AY119" s="13" t="inlineStr"/>
      <c r="AZ119" s="13" t="n">
        <v>418.6437</v>
      </c>
      <c r="BA119" s="13" t="n">
        <v>1173.304</v>
      </c>
      <c r="BB119" s="13" t="n">
        <v>74.41279999999962</v>
      </c>
      <c r="BC119" s="13" t="inlineStr"/>
      <c r="BD119" s="13" t="inlineStr"/>
      <c r="BE119" s="13" t="n">
        <v>930.6016000000001</v>
      </c>
      <c r="BF119" s="13" t="inlineStr"/>
      <c r="BG119" s="13" t="n">
        <v>1160.4977</v>
      </c>
      <c r="BH119" s="13" t="n">
        <v>1198.2148</v>
      </c>
      <c r="BI119" s="13" t="n">
        <v>975.9360000000007</v>
      </c>
      <c r="BJ119" s="13" t="n">
        <v>1174.2428</v>
      </c>
      <c r="BQ119" s="13" t="n">
        <v>2</v>
      </c>
      <c r="BR119" s="13" t="n">
        <v>921.2396999999997</v>
      </c>
      <c r="BS119" s="13" t="n">
        <v>959.4396000000003</v>
      </c>
      <c r="BT119" s="13" t="inlineStr"/>
      <c r="BU119" s="13" t="inlineStr"/>
      <c r="BV119" s="13" t="n">
        <v>418.6437</v>
      </c>
      <c r="BW119" s="13" t="n">
        <v>1173.304</v>
      </c>
      <c r="BX119" s="13" t="n">
        <v>74.41279999999962</v>
      </c>
      <c r="BY119" s="13" t="inlineStr"/>
      <c r="BZ119" s="13" t="inlineStr"/>
      <c r="CA119" s="13" t="n">
        <v>930.6016000000001</v>
      </c>
      <c r="CB119" s="13" t="inlineStr"/>
      <c r="CC119" s="13" t="n">
        <v>1160.4977</v>
      </c>
      <c r="CD119" s="13" t="n">
        <v>1198.2148</v>
      </c>
      <c r="CE119" s="13" t="n">
        <v>975.9360000000007</v>
      </c>
      <c r="CF119" s="13" t="n">
        <v>1174.2428</v>
      </c>
      <c r="CM119" s="13" t="n">
        <v>2</v>
      </c>
      <c r="CN119" s="13" t="n">
        <v>921.2396999999997</v>
      </c>
      <c r="CO119" s="13" t="n">
        <v>959.4396000000003</v>
      </c>
      <c r="CP119" s="13" t="inlineStr"/>
      <c r="CQ119" s="13" t="inlineStr"/>
      <c r="CR119" s="13" t="n">
        <v>418.6437</v>
      </c>
      <c r="CS119" s="13" t="n">
        <v>1173.304</v>
      </c>
      <c r="CT119" s="13" t="n">
        <v>74.41279999999962</v>
      </c>
      <c r="CU119" s="13" t="inlineStr"/>
      <c r="CV119" s="13" t="inlineStr"/>
      <c r="CW119" s="13" t="n">
        <v>930.6016000000001</v>
      </c>
      <c r="CX119" s="13" t="inlineStr"/>
      <c r="CY119" s="13" t="n">
        <v>1160.4977</v>
      </c>
      <c r="CZ119" s="13" t="n">
        <v>1198.2148</v>
      </c>
      <c r="DA119" s="13" t="n">
        <v>975.9360000000007</v>
      </c>
      <c r="DB119" s="13" t="n">
        <v>1174.2428</v>
      </c>
      <c r="DI119" s="13" t="n">
        <v>2</v>
      </c>
      <c r="DJ119" s="13" t="n">
        <v>921.2396999999997</v>
      </c>
      <c r="DK119" s="13" t="n">
        <v>959.4396000000003</v>
      </c>
      <c r="DL119" s="13" t="inlineStr"/>
      <c r="DM119" s="13" t="inlineStr"/>
      <c r="DN119" s="13" t="n">
        <v>418.6437</v>
      </c>
      <c r="DO119" s="13" t="n">
        <v>1173.304</v>
      </c>
      <c r="DP119" s="13" t="n">
        <v>74.41279999999962</v>
      </c>
      <c r="DQ119" s="13" t="inlineStr"/>
      <c r="DR119" s="13" t="inlineStr"/>
      <c r="DS119" s="13" t="n">
        <v>930.6016000000001</v>
      </c>
      <c r="DT119" s="13" t="inlineStr"/>
      <c r="DU119" s="13" t="n">
        <v>1160.4977</v>
      </c>
      <c r="DV119" s="13" t="n">
        <v>1198.2148</v>
      </c>
      <c r="DW119" s="13" t="n">
        <v>975.9360000000007</v>
      </c>
      <c r="DX119" s="13" t="n">
        <v>1174.2428</v>
      </c>
      <c r="EE119" s="13" t="n">
        <v>2</v>
      </c>
      <c r="EF119" s="13" t="n">
        <v>921.2396999999997</v>
      </c>
      <c r="EG119" s="13" t="n">
        <v>959.4396000000003</v>
      </c>
      <c r="EH119" s="13" t="inlineStr"/>
      <c r="EI119" s="13" t="inlineStr"/>
      <c r="EJ119" s="13" t="n">
        <v>418.6437</v>
      </c>
      <c r="EK119" s="13" t="n">
        <v>1173.304</v>
      </c>
      <c r="EL119" s="13" t="n">
        <v>74.41279999999962</v>
      </c>
      <c r="EM119" s="13" t="inlineStr"/>
      <c r="EN119" s="13" t="inlineStr"/>
      <c r="EO119" s="13" t="n">
        <v>930.6016000000001</v>
      </c>
      <c r="EP119" s="13" t="inlineStr"/>
      <c r="EQ119" s="13" t="n">
        <v>1160.4977</v>
      </c>
      <c r="ER119" s="13" t="n">
        <v>1198.2148</v>
      </c>
      <c r="ES119" s="13" t="n">
        <v>975.9360000000007</v>
      </c>
      <c r="ET119" s="13" t="n">
        <v>1174.2428</v>
      </c>
      <c r="FA119" s="13" t="n">
        <v>2</v>
      </c>
      <c r="FB119" s="13" t="n">
        <v>921.2396999999997</v>
      </c>
      <c r="FC119" s="13" t="n">
        <v>959.4396000000003</v>
      </c>
      <c r="FD119" s="13" t="inlineStr"/>
      <c r="FE119" s="13" t="inlineStr"/>
      <c r="FF119" s="13" t="n">
        <v>418.6437</v>
      </c>
      <c r="FG119" s="13" t="n">
        <v>1173.304</v>
      </c>
      <c r="FH119" s="13" t="n">
        <v>74.41279999999962</v>
      </c>
      <c r="FI119" s="13" t="inlineStr"/>
      <c r="FJ119" s="13" t="inlineStr"/>
      <c r="FK119" s="13" t="n">
        <v>930.6016000000001</v>
      </c>
      <c r="FL119" s="13" t="inlineStr"/>
      <c r="FM119" s="13" t="n">
        <v>1160.4977</v>
      </c>
      <c r="FN119" s="13" t="n">
        <v>1198.2148</v>
      </c>
      <c r="FO119" s="13" t="n">
        <v>975.9360000000007</v>
      </c>
      <c r="FP119" s="13" t="n">
        <v>1174.2428</v>
      </c>
      <c r="FW119" s="13" t="n">
        <v>2</v>
      </c>
      <c r="FX119" s="13" t="n">
        <v>921.2396999999997</v>
      </c>
      <c r="FY119" s="13" t="n">
        <v>959.4396000000003</v>
      </c>
      <c r="FZ119" s="13" t="inlineStr"/>
      <c r="GA119" s="13" t="inlineStr"/>
      <c r="GB119" s="13" t="n">
        <v>418.6437</v>
      </c>
      <c r="GC119" s="13" t="n">
        <v>1173.304</v>
      </c>
      <c r="GD119" s="13" t="n">
        <v>74.41279999999962</v>
      </c>
      <c r="GE119" s="13" t="inlineStr"/>
      <c r="GF119" s="13" t="inlineStr"/>
      <c r="GG119" s="13" t="n">
        <v>930.6016000000001</v>
      </c>
      <c r="GH119" s="13" t="inlineStr"/>
      <c r="GI119" s="13" t="n">
        <v>1160.4977</v>
      </c>
      <c r="GJ119" s="13" t="n">
        <v>1198.2148</v>
      </c>
      <c r="GK119" s="13" t="n">
        <v>975.9360000000007</v>
      </c>
      <c r="GL119" s="13" t="n">
        <v>1174.2428</v>
      </c>
      <c r="GS119" s="13" t="n">
        <v>2</v>
      </c>
      <c r="GT119" s="13" t="n">
        <v>921.2396999999997</v>
      </c>
      <c r="GU119" s="13" t="n">
        <v>959.4396000000003</v>
      </c>
      <c r="GV119" s="13" t="inlineStr"/>
      <c r="GW119" s="13" t="inlineStr"/>
      <c r="GX119" s="13" t="n">
        <v>418.6437</v>
      </c>
      <c r="GY119" s="13" t="n">
        <v>1173.304</v>
      </c>
      <c r="GZ119" s="13" t="n">
        <v>74.41279999999962</v>
      </c>
      <c r="HA119" s="13" t="inlineStr"/>
      <c r="HB119" s="13" t="inlineStr"/>
      <c r="HC119" s="13" t="n">
        <v>930.6016000000001</v>
      </c>
      <c r="HD119" s="13" t="inlineStr"/>
      <c r="HE119" s="13" t="n">
        <v>1160.4977</v>
      </c>
      <c r="HF119" s="13" t="n">
        <v>1198.2148</v>
      </c>
      <c r="HG119" s="13" t="n">
        <v>975.9360000000007</v>
      </c>
      <c r="HH119" s="13" t="n">
        <v>1174.2428</v>
      </c>
    </row>
    <row r="120">
      <c r="C120" s="13" t="n">
        <v>3</v>
      </c>
      <c r="D120" s="13">
        <f>Suppliers_stock_balance!D238</f>
        <v/>
      </c>
      <c r="E120" s="13">
        <f>Suppliers_stock_balance!E238</f>
        <v/>
      </c>
      <c r="F120" s="13">
        <f>Suppliers_stock_balance!F238</f>
        <v/>
      </c>
      <c r="G120" s="13">
        <f>Suppliers_stock_balance!G238</f>
        <v/>
      </c>
      <c r="H120" s="13">
        <f>Suppliers_stock_balance!H238</f>
        <v/>
      </c>
      <c r="I120" s="13">
        <f>Suppliers_stock_balance!I238</f>
        <v/>
      </c>
      <c r="J120" s="13">
        <f>Suppliers_stock_balance!J238</f>
        <v/>
      </c>
      <c r="K120" s="13">
        <f>Suppliers_stock_balance!K238</f>
        <v/>
      </c>
      <c r="L120" s="13">
        <f>Suppliers_stock_balance!L238</f>
        <v/>
      </c>
      <c r="M120" s="13">
        <f>Suppliers_stock_balance!M238</f>
        <v/>
      </c>
      <c r="N120" s="13">
        <f>Suppliers_stock_balance!N238</f>
        <v/>
      </c>
      <c r="O120" s="13">
        <f>Suppliers_stock_balance!O238</f>
        <v/>
      </c>
      <c r="P120" s="13">
        <f>Suppliers_stock_balance!P238</f>
        <v/>
      </c>
      <c r="Q120" s="13">
        <f>Suppliers_stock_balance!Q238</f>
        <v/>
      </c>
      <c r="R120" s="13">
        <f>Suppliers_stock_balance!R238</f>
        <v/>
      </c>
      <c r="Y120" s="13" t="n">
        <v>3</v>
      </c>
      <c r="Z120" s="13" t="n">
        <v>3016.7346</v>
      </c>
      <c r="AA120" s="13" t="inlineStr"/>
      <c r="AB120" s="13" t="inlineStr"/>
      <c r="AC120" s="13" t="n">
        <v>1377.162600000001</v>
      </c>
      <c r="AD120" s="13" t="inlineStr"/>
      <c r="AE120" s="13" t="n">
        <v>3513.312</v>
      </c>
      <c r="AF120" s="13" t="n">
        <v>2190.3066</v>
      </c>
      <c r="AG120" s="13" t="inlineStr"/>
      <c r="AH120" s="13" t="inlineStr"/>
      <c r="AI120" s="13" t="inlineStr"/>
      <c r="AJ120" s="13" t="n">
        <v>1358.4375</v>
      </c>
      <c r="AK120" s="13" t="n">
        <v>155.7622000000002</v>
      </c>
      <c r="AL120" s="13" t="inlineStr"/>
      <c r="AM120" s="13" t="inlineStr"/>
      <c r="AN120" s="13" t="n">
        <v>1004.7436</v>
      </c>
      <c r="AU120" s="13" t="n">
        <v>3</v>
      </c>
      <c r="AV120" s="13" t="n">
        <v>3016.7346</v>
      </c>
      <c r="AW120" s="13" t="inlineStr"/>
      <c r="AX120" s="13" t="inlineStr"/>
      <c r="AY120" s="13" t="n">
        <v>1377.162600000001</v>
      </c>
      <c r="AZ120" s="13" t="inlineStr"/>
      <c r="BA120" s="13" t="n">
        <v>3513.312</v>
      </c>
      <c r="BB120" s="13" t="n">
        <v>2190.3066</v>
      </c>
      <c r="BC120" s="13" t="inlineStr"/>
      <c r="BD120" s="13" t="inlineStr"/>
      <c r="BE120" s="13" t="inlineStr"/>
      <c r="BF120" s="13" t="n">
        <v>1358.4375</v>
      </c>
      <c r="BG120" s="13" t="n">
        <v>155.7622000000002</v>
      </c>
      <c r="BH120" s="13" t="inlineStr"/>
      <c r="BI120" s="13" t="inlineStr"/>
      <c r="BJ120" s="13" t="n">
        <v>1004.7436</v>
      </c>
      <c r="BQ120" s="13" t="n">
        <v>3</v>
      </c>
      <c r="BR120" s="13" t="n">
        <v>3016.7346</v>
      </c>
      <c r="BS120" s="13" t="inlineStr"/>
      <c r="BT120" s="13" t="inlineStr"/>
      <c r="BU120" s="13" t="n">
        <v>1377.162600000001</v>
      </c>
      <c r="BV120" s="13" t="inlineStr"/>
      <c r="BW120" s="13" t="n">
        <v>3513.312</v>
      </c>
      <c r="BX120" s="13" t="n">
        <v>2190.3066</v>
      </c>
      <c r="BY120" s="13" t="inlineStr"/>
      <c r="BZ120" s="13" t="inlineStr"/>
      <c r="CA120" s="13" t="inlineStr"/>
      <c r="CB120" s="13" t="n">
        <v>1358.4375</v>
      </c>
      <c r="CC120" s="13" t="n">
        <v>155.7622000000002</v>
      </c>
      <c r="CD120" s="13" t="inlineStr"/>
      <c r="CE120" s="13" t="inlineStr"/>
      <c r="CF120" s="13" t="n">
        <v>1004.7436</v>
      </c>
      <c r="CM120" s="13" t="n">
        <v>3</v>
      </c>
      <c r="CN120" s="13" t="n">
        <v>3016.7346</v>
      </c>
      <c r="CO120" s="13" t="inlineStr"/>
      <c r="CP120" s="13" t="inlineStr"/>
      <c r="CQ120" s="13" t="n">
        <v>1377.162600000001</v>
      </c>
      <c r="CR120" s="13" t="inlineStr"/>
      <c r="CS120" s="13" t="n">
        <v>3513.312</v>
      </c>
      <c r="CT120" s="13" t="n">
        <v>2190.3066</v>
      </c>
      <c r="CU120" s="13" t="inlineStr"/>
      <c r="CV120" s="13" t="inlineStr"/>
      <c r="CW120" s="13" t="inlineStr"/>
      <c r="CX120" s="13" t="n">
        <v>1358.4375</v>
      </c>
      <c r="CY120" s="13" t="n">
        <v>155.7622000000002</v>
      </c>
      <c r="CZ120" s="13" t="inlineStr"/>
      <c r="DA120" s="13" t="inlineStr"/>
      <c r="DB120" s="13" t="n">
        <v>1004.7436</v>
      </c>
      <c r="DI120" s="13" t="n">
        <v>3</v>
      </c>
      <c r="DJ120" s="13" t="n">
        <v>3016.7346</v>
      </c>
      <c r="DK120" s="13" t="inlineStr"/>
      <c r="DL120" s="13" t="inlineStr"/>
      <c r="DM120" s="13" t="n">
        <v>1377.162600000001</v>
      </c>
      <c r="DN120" s="13" t="inlineStr"/>
      <c r="DO120" s="13" t="n">
        <v>3513.312</v>
      </c>
      <c r="DP120" s="13" t="n">
        <v>2190.3066</v>
      </c>
      <c r="DQ120" s="13" t="inlineStr"/>
      <c r="DR120" s="13" t="inlineStr"/>
      <c r="DS120" s="13" t="inlineStr"/>
      <c r="DT120" s="13" t="n">
        <v>1358.4375</v>
      </c>
      <c r="DU120" s="13" t="n">
        <v>155.7622000000002</v>
      </c>
      <c r="DV120" s="13" t="inlineStr"/>
      <c r="DW120" s="13" t="inlineStr"/>
      <c r="DX120" s="13" t="n">
        <v>1004.7436</v>
      </c>
      <c r="EE120" s="13" t="n">
        <v>3</v>
      </c>
      <c r="EF120" s="13" t="n">
        <v>3016.7346</v>
      </c>
      <c r="EG120" s="13" t="inlineStr"/>
      <c r="EH120" s="13" t="inlineStr"/>
      <c r="EI120" s="13" t="n">
        <v>1377.162600000001</v>
      </c>
      <c r="EJ120" s="13" t="inlineStr"/>
      <c r="EK120" s="13" t="n">
        <v>3513.312</v>
      </c>
      <c r="EL120" s="13" t="n">
        <v>2190.3066</v>
      </c>
      <c r="EM120" s="13" t="inlineStr"/>
      <c r="EN120" s="13" t="inlineStr"/>
      <c r="EO120" s="13" t="inlineStr"/>
      <c r="EP120" s="13" t="n">
        <v>1358.4375</v>
      </c>
      <c r="EQ120" s="13" t="n">
        <v>155.7622000000002</v>
      </c>
      <c r="ER120" s="13" t="inlineStr"/>
      <c r="ES120" s="13" t="inlineStr"/>
      <c r="ET120" s="13" t="n">
        <v>1004.7436</v>
      </c>
      <c r="FA120" s="13" t="n">
        <v>3</v>
      </c>
      <c r="FB120" s="13" t="n">
        <v>3016.7346</v>
      </c>
      <c r="FC120" s="13" t="inlineStr"/>
      <c r="FD120" s="13" t="inlineStr"/>
      <c r="FE120" s="13" t="n">
        <v>1377.162600000001</v>
      </c>
      <c r="FF120" s="13" t="inlineStr"/>
      <c r="FG120" s="13" t="n">
        <v>3513.312</v>
      </c>
      <c r="FH120" s="13" t="n">
        <v>2190.3066</v>
      </c>
      <c r="FI120" s="13" t="inlineStr"/>
      <c r="FJ120" s="13" t="inlineStr"/>
      <c r="FK120" s="13" t="inlineStr"/>
      <c r="FL120" s="13" t="n">
        <v>1358.4375</v>
      </c>
      <c r="FM120" s="13" t="n">
        <v>155.7622000000002</v>
      </c>
      <c r="FN120" s="13" t="inlineStr"/>
      <c r="FO120" s="13" t="inlineStr"/>
      <c r="FP120" s="13" t="n">
        <v>1004.7436</v>
      </c>
      <c r="FW120" s="13" t="n">
        <v>3</v>
      </c>
      <c r="FX120" s="13" t="n">
        <v>3016.7346</v>
      </c>
      <c r="FY120" s="13" t="inlineStr"/>
      <c r="FZ120" s="13" t="inlineStr"/>
      <c r="GA120" s="13" t="n">
        <v>1377.162600000001</v>
      </c>
      <c r="GB120" s="13" t="inlineStr"/>
      <c r="GC120" s="13" t="n">
        <v>3513.312</v>
      </c>
      <c r="GD120" s="13" t="n">
        <v>2190.3066</v>
      </c>
      <c r="GE120" s="13" t="inlineStr"/>
      <c r="GF120" s="13" t="inlineStr"/>
      <c r="GG120" s="13" t="inlineStr"/>
      <c r="GH120" s="13" t="n">
        <v>1358.4375</v>
      </c>
      <c r="GI120" s="13" t="n">
        <v>155.7622000000002</v>
      </c>
      <c r="GJ120" s="13" t="inlineStr"/>
      <c r="GK120" s="13" t="inlineStr"/>
      <c r="GL120" s="13" t="n">
        <v>1004.7436</v>
      </c>
      <c r="GS120" s="13" t="n">
        <v>3</v>
      </c>
      <c r="GT120" s="13" t="n">
        <v>3016.7346</v>
      </c>
      <c r="GU120" s="13" t="inlineStr"/>
      <c r="GV120" s="13" t="inlineStr"/>
      <c r="GW120" s="13" t="n">
        <v>1377.162600000001</v>
      </c>
      <c r="GX120" s="13" t="inlineStr"/>
      <c r="GY120" s="13" t="n">
        <v>3513.312</v>
      </c>
      <c r="GZ120" s="13" t="n">
        <v>2190.3066</v>
      </c>
      <c r="HA120" s="13" t="inlineStr"/>
      <c r="HB120" s="13" t="inlineStr"/>
      <c r="HC120" s="13" t="inlineStr"/>
      <c r="HD120" s="13" t="n">
        <v>1358.4375</v>
      </c>
      <c r="HE120" s="13" t="n">
        <v>155.7622000000002</v>
      </c>
      <c r="HF120" s="13" t="inlineStr"/>
      <c r="HG120" s="13" t="inlineStr"/>
      <c r="HH120" s="13" t="n">
        <v>1004.7436</v>
      </c>
    </row>
    <row r="122">
      <c r="C122" s="13" t="inlineStr">
        <is>
          <t>Aleatória RLT</t>
        </is>
      </c>
      <c r="D122" s="13" t="n">
        <v>1</v>
      </c>
      <c r="E122" s="13" t="n">
        <v>2</v>
      </c>
      <c r="F122" s="13" t="n">
        <v>3</v>
      </c>
      <c r="G122" s="13" t="n">
        <v>4</v>
      </c>
      <c r="H122" s="13" t="n">
        <v>5</v>
      </c>
      <c r="I122" s="13" t="n">
        <v>6</v>
      </c>
      <c r="J122" s="13" t="n">
        <v>7</v>
      </c>
      <c r="K122" s="13" t="n">
        <v>8</v>
      </c>
      <c r="L122" s="13" t="n">
        <v>9</v>
      </c>
      <c r="M122" s="13" t="n">
        <v>10</v>
      </c>
      <c r="N122" s="13" t="n">
        <v>11</v>
      </c>
      <c r="O122" s="13" t="n">
        <v>12</v>
      </c>
      <c r="P122" s="13" t="n">
        <v>13</v>
      </c>
      <c r="Q122" s="13" t="n">
        <v>14</v>
      </c>
      <c r="R122" s="13" t="n">
        <v>15</v>
      </c>
      <c r="Y122" s="13" t="inlineStr">
        <is>
          <t>Aleatória RLT</t>
        </is>
      </c>
      <c r="Z122" s="13" t="n">
        <v>1</v>
      </c>
      <c r="AA122" s="13" t="n">
        <v>2</v>
      </c>
      <c r="AB122" s="13" t="n">
        <v>3</v>
      </c>
      <c r="AC122" s="13" t="n">
        <v>4</v>
      </c>
      <c r="AD122" s="13" t="n">
        <v>5</v>
      </c>
      <c r="AE122" s="13" t="n">
        <v>6</v>
      </c>
      <c r="AF122" s="13" t="n">
        <v>7</v>
      </c>
      <c r="AG122" s="13" t="n">
        <v>8</v>
      </c>
      <c r="AH122" s="13" t="n">
        <v>9</v>
      </c>
      <c r="AI122" s="13" t="n">
        <v>10</v>
      </c>
      <c r="AJ122" s="13" t="n">
        <v>11</v>
      </c>
      <c r="AK122" s="13" t="n">
        <v>12</v>
      </c>
      <c r="AL122" s="13" t="n">
        <v>13</v>
      </c>
      <c r="AM122" s="13" t="n">
        <v>14</v>
      </c>
      <c r="AN122" s="13" t="n">
        <v>15</v>
      </c>
      <c r="AU122" s="13" t="inlineStr">
        <is>
          <t>Aleatória RLT</t>
        </is>
      </c>
      <c r="AV122" s="13" t="n">
        <v>1</v>
      </c>
      <c r="AW122" s="13" t="n">
        <v>2</v>
      </c>
      <c r="AX122" s="13" t="n">
        <v>3</v>
      </c>
      <c r="AY122" s="13" t="n">
        <v>4</v>
      </c>
      <c r="AZ122" s="13" t="n">
        <v>5</v>
      </c>
      <c r="BA122" s="13" t="n">
        <v>6</v>
      </c>
      <c r="BB122" s="13" t="n">
        <v>7</v>
      </c>
      <c r="BC122" s="13" t="n">
        <v>8</v>
      </c>
      <c r="BD122" s="13" t="n">
        <v>9</v>
      </c>
      <c r="BE122" s="13" t="n">
        <v>10</v>
      </c>
      <c r="BF122" s="13" t="n">
        <v>11</v>
      </c>
      <c r="BG122" s="13" t="n">
        <v>12</v>
      </c>
      <c r="BH122" s="13" t="n">
        <v>13</v>
      </c>
      <c r="BI122" s="13" t="n">
        <v>14</v>
      </c>
      <c r="BJ122" s="13" t="n">
        <v>15</v>
      </c>
      <c r="BQ122" s="13" t="inlineStr">
        <is>
          <t>Aleatória RLT</t>
        </is>
      </c>
      <c r="BR122" s="13" t="n">
        <v>1</v>
      </c>
      <c r="BS122" s="13" t="n">
        <v>2</v>
      </c>
      <c r="BT122" s="13" t="n">
        <v>3</v>
      </c>
      <c r="BU122" s="13" t="n">
        <v>4</v>
      </c>
      <c r="BV122" s="13" t="n">
        <v>5</v>
      </c>
      <c r="BW122" s="13" t="n">
        <v>6</v>
      </c>
      <c r="BX122" s="13" t="n">
        <v>7</v>
      </c>
      <c r="BY122" s="13" t="n">
        <v>8</v>
      </c>
      <c r="BZ122" s="13" t="n">
        <v>9</v>
      </c>
      <c r="CA122" s="13" t="n">
        <v>10</v>
      </c>
      <c r="CB122" s="13" t="n">
        <v>11</v>
      </c>
      <c r="CC122" s="13" t="n">
        <v>12</v>
      </c>
      <c r="CD122" s="13" t="n">
        <v>13</v>
      </c>
      <c r="CE122" s="13" t="n">
        <v>14</v>
      </c>
      <c r="CF122" s="13" t="n">
        <v>15</v>
      </c>
      <c r="CM122" s="13" t="inlineStr">
        <is>
          <t>Aleatória RLT</t>
        </is>
      </c>
      <c r="CN122" s="13" t="n">
        <v>1</v>
      </c>
      <c r="CO122" s="13" t="n">
        <v>2</v>
      </c>
      <c r="CP122" s="13" t="n">
        <v>3</v>
      </c>
      <c r="CQ122" s="13" t="n">
        <v>4</v>
      </c>
      <c r="CR122" s="13" t="n">
        <v>5</v>
      </c>
      <c r="CS122" s="13" t="n">
        <v>6</v>
      </c>
      <c r="CT122" s="13" t="n">
        <v>7</v>
      </c>
      <c r="CU122" s="13" t="n">
        <v>8</v>
      </c>
      <c r="CV122" s="13" t="n">
        <v>9</v>
      </c>
      <c r="CW122" s="13" t="n">
        <v>10</v>
      </c>
      <c r="CX122" s="13" t="n">
        <v>11</v>
      </c>
      <c r="CY122" s="13" t="n">
        <v>12</v>
      </c>
      <c r="CZ122" s="13" t="n">
        <v>13</v>
      </c>
      <c r="DA122" s="13" t="n">
        <v>14</v>
      </c>
      <c r="DB122" s="13" t="n">
        <v>15</v>
      </c>
      <c r="DI122" s="13" t="inlineStr">
        <is>
          <t>Aleatória RLT</t>
        </is>
      </c>
      <c r="DJ122" s="13" t="n">
        <v>1</v>
      </c>
      <c r="DK122" s="13" t="n">
        <v>2</v>
      </c>
      <c r="DL122" s="13" t="n">
        <v>3</v>
      </c>
      <c r="DM122" s="13" t="n">
        <v>4</v>
      </c>
      <c r="DN122" s="13" t="n">
        <v>5</v>
      </c>
      <c r="DO122" s="13" t="n">
        <v>6</v>
      </c>
      <c r="DP122" s="13" t="n">
        <v>7</v>
      </c>
      <c r="DQ122" s="13" t="n">
        <v>8</v>
      </c>
      <c r="DR122" s="13" t="n">
        <v>9</v>
      </c>
      <c r="DS122" s="13" t="n">
        <v>10</v>
      </c>
      <c r="DT122" s="13" t="n">
        <v>11</v>
      </c>
      <c r="DU122" s="13" t="n">
        <v>12</v>
      </c>
      <c r="DV122" s="13" t="n">
        <v>13</v>
      </c>
      <c r="DW122" s="13" t="n">
        <v>14</v>
      </c>
      <c r="DX122" s="13" t="n">
        <v>15</v>
      </c>
      <c r="EE122" s="13" t="inlineStr">
        <is>
          <t>Aleatória RLT</t>
        </is>
      </c>
      <c r="EF122" s="13" t="n">
        <v>1</v>
      </c>
      <c r="EG122" s="13" t="n">
        <v>2</v>
      </c>
      <c r="EH122" s="13" t="n">
        <v>3</v>
      </c>
      <c r="EI122" s="13" t="n">
        <v>4</v>
      </c>
      <c r="EJ122" s="13" t="n">
        <v>5</v>
      </c>
      <c r="EK122" s="13" t="n">
        <v>6</v>
      </c>
      <c r="EL122" s="13" t="n">
        <v>7</v>
      </c>
      <c r="EM122" s="13" t="n">
        <v>8</v>
      </c>
      <c r="EN122" s="13" t="n">
        <v>9</v>
      </c>
      <c r="EO122" s="13" t="n">
        <v>10</v>
      </c>
      <c r="EP122" s="13" t="n">
        <v>11</v>
      </c>
      <c r="EQ122" s="13" t="n">
        <v>12</v>
      </c>
      <c r="ER122" s="13" t="n">
        <v>13</v>
      </c>
      <c r="ES122" s="13" t="n">
        <v>14</v>
      </c>
      <c r="ET122" s="13" t="n">
        <v>15</v>
      </c>
      <c r="FA122" s="13" t="inlineStr">
        <is>
          <t>Aleatória RLT</t>
        </is>
      </c>
      <c r="FB122" s="13" t="n">
        <v>1</v>
      </c>
      <c r="FC122" s="13" t="n">
        <v>2</v>
      </c>
      <c r="FD122" s="13" t="n">
        <v>3</v>
      </c>
      <c r="FE122" s="13" t="n">
        <v>4</v>
      </c>
      <c r="FF122" s="13" t="n">
        <v>5</v>
      </c>
      <c r="FG122" s="13" t="n">
        <v>6</v>
      </c>
      <c r="FH122" s="13" t="n">
        <v>7</v>
      </c>
      <c r="FI122" s="13" t="n">
        <v>8</v>
      </c>
      <c r="FJ122" s="13" t="n">
        <v>9</v>
      </c>
      <c r="FK122" s="13" t="n">
        <v>10</v>
      </c>
      <c r="FL122" s="13" t="n">
        <v>11</v>
      </c>
      <c r="FM122" s="13" t="n">
        <v>12</v>
      </c>
      <c r="FN122" s="13" t="n">
        <v>13</v>
      </c>
      <c r="FO122" s="13" t="n">
        <v>14</v>
      </c>
      <c r="FP122" s="13" t="n">
        <v>15</v>
      </c>
      <c r="FW122" s="13" t="inlineStr">
        <is>
          <t>Aleatória RLT</t>
        </is>
      </c>
      <c r="FX122" s="13" t="n">
        <v>1</v>
      </c>
      <c r="FY122" s="13" t="n">
        <v>2</v>
      </c>
      <c r="FZ122" s="13" t="n">
        <v>3</v>
      </c>
      <c r="GA122" s="13" t="n">
        <v>4</v>
      </c>
      <c r="GB122" s="13" t="n">
        <v>5</v>
      </c>
      <c r="GC122" s="13" t="n">
        <v>6</v>
      </c>
      <c r="GD122" s="13" t="n">
        <v>7</v>
      </c>
      <c r="GE122" s="13" t="n">
        <v>8</v>
      </c>
      <c r="GF122" s="13" t="n">
        <v>9</v>
      </c>
      <c r="GG122" s="13" t="n">
        <v>10</v>
      </c>
      <c r="GH122" s="13" t="n">
        <v>11</v>
      </c>
      <c r="GI122" s="13" t="n">
        <v>12</v>
      </c>
      <c r="GJ122" s="13" t="n">
        <v>13</v>
      </c>
      <c r="GK122" s="13" t="n">
        <v>14</v>
      </c>
      <c r="GL122" s="13" t="n">
        <v>15</v>
      </c>
      <c r="GS122" s="13" t="inlineStr">
        <is>
          <t>Aleatória RLT</t>
        </is>
      </c>
      <c r="GT122" s="13" t="n">
        <v>1</v>
      </c>
      <c r="GU122" s="13" t="n">
        <v>2</v>
      </c>
      <c r="GV122" s="13" t="n">
        <v>3</v>
      </c>
      <c r="GW122" s="13" t="n">
        <v>4</v>
      </c>
      <c r="GX122" s="13" t="n">
        <v>5</v>
      </c>
      <c r="GY122" s="13" t="n">
        <v>6</v>
      </c>
      <c r="GZ122" s="13" t="n">
        <v>7</v>
      </c>
      <c r="HA122" s="13" t="n">
        <v>8</v>
      </c>
      <c r="HB122" s="13" t="n">
        <v>9</v>
      </c>
      <c r="HC122" s="13" t="n">
        <v>10</v>
      </c>
      <c r="HD122" s="13" t="n">
        <v>11</v>
      </c>
      <c r="HE122" s="13" t="n">
        <v>12</v>
      </c>
      <c r="HF122" s="13" t="n">
        <v>13</v>
      </c>
      <c r="HG122" s="13" t="n">
        <v>14</v>
      </c>
      <c r="HH122" s="13" t="n">
        <v>15</v>
      </c>
    </row>
    <row r="123">
      <c r="C123" s="13" t="n">
        <v>1</v>
      </c>
      <c r="D123" s="13">
        <f>D48+D98*D68</f>
        <v/>
      </c>
      <c r="E123" s="13">
        <f>E48+E98*E68</f>
        <v/>
      </c>
      <c r="F123" s="13">
        <f>F48+F98*F68</f>
        <v/>
      </c>
      <c r="G123" s="13">
        <f>G48+G98*G68</f>
        <v/>
      </c>
      <c r="H123" s="13">
        <f>H48+H98*H68</f>
        <v/>
      </c>
      <c r="I123" s="13">
        <f>I48+I98*I68</f>
        <v/>
      </c>
      <c r="J123" s="13">
        <f>J48+J98*J68</f>
        <v/>
      </c>
      <c r="K123" s="13">
        <f>K48+K98*K68</f>
        <v/>
      </c>
      <c r="L123" s="13">
        <f>L48+L98*L68</f>
        <v/>
      </c>
      <c r="M123" s="13">
        <f>M48+M98*M68</f>
        <v/>
      </c>
      <c r="N123" s="13">
        <f>N48+N98*N68</f>
        <v/>
      </c>
      <c r="O123" s="13">
        <f>O48+O98*O68</f>
        <v/>
      </c>
      <c r="P123" s="13">
        <f>P48+P98*P68</f>
        <v/>
      </c>
      <c r="Q123" s="13">
        <f>Q48+Q98*Q68</f>
        <v/>
      </c>
      <c r="R123" s="13">
        <f>R48+R98*R68</f>
        <v/>
      </c>
      <c r="V123" s="14" t="n"/>
      <c r="Y123" s="13" t="n">
        <v>1</v>
      </c>
      <c r="Z123" s="13" t="n">
        <v>10.16690478246157</v>
      </c>
      <c r="AA123" s="13" t="n">
        <v>16.0385618250229</v>
      </c>
      <c r="AB123" s="13" t="n">
        <v>15.94561085824673</v>
      </c>
      <c r="AC123" s="13" t="n">
        <v>19.05041676033206</v>
      </c>
      <c r="AD123" s="13" t="n">
        <v>15.89804767108362</v>
      </c>
      <c r="AE123" s="13" t="n">
        <v>15.41232877365716</v>
      </c>
      <c r="AF123" s="13" t="n">
        <v>10.93985105185139</v>
      </c>
      <c r="AG123" s="13" t="n">
        <v>15.55585414055023</v>
      </c>
      <c r="AH123" s="13" t="n">
        <v>13.47114606441031</v>
      </c>
      <c r="AI123" s="13" t="n">
        <v>12.30693170937375</v>
      </c>
      <c r="AJ123" s="13" t="n">
        <v>14.35867390382518</v>
      </c>
      <c r="AK123" s="13" t="n">
        <v>14.3822912825595</v>
      </c>
      <c r="AL123" s="13" t="n">
        <v>15.69107276915066</v>
      </c>
      <c r="AM123" s="13" t="n">
        <v>15.37142214615475</v>
      </c>
      <c r="AN123" s="13" t="n">
        <v>17.26434989113711</v>
      </c>
      <c r="AU123" s="13" t="n">
        <v>1</v>
      </c>
      <c r="AV123" s="13" t="n">
        <v>9.620084969315908</v>
      </c>
      <c r="AW123" s="13" t="n">
        <v>15.18686629290714</v>
      </c>
      <c r="AX123" s="13" t="n">
        <v>15.06059886718648</v>
      </c>
      <c r="AY123" s="13" t="n">
        <v>18.01081450563798</v>
      </c>
      <c r="AZ123" s="13" t="n">
        <v>15.0544521844514</v>
      </c>
      <c r="BA123" s="13" t="n">
        <v>14.56974070085545</v>
      </c>
      <c r="BB123" s="13" t="n">
        <v>10.33526752440787</v>
      </c>
      <c r="BC123" s="13" t="n">
        <v>14.71135680411888</v>
      </c>
      <c r="BD123" s="13" t="n">
        <v>12.74554038645412</v>
      </c>
      <c r="BE123" s="13" t="n">
        <v>11.65460904039062</v>
      </c>
      <c r="BF123" s="13" t="n">
        <v>13.59858261508686</v>
      </c>
      <c r="BG123" s="13" t="n">
        <v>13.61920312902769</v>
      </c>
      <c r="BH123" s="13" t="n">
        <v>14.85189580877711</v>
      </c>
      <c r="BI123" s="13" t="n">
        <v>14.53808149352442</v>
      </c>
      <c r="BJ123" s="13" t="n">
        <v>16.32969380607623</v>
      </c>
      <c r="BQ123" s="13" t="n">
        <v>1</v>
      </c>
      <c r="BR123" s="13" t="n">
        <v>9.450000000078784</v>
      </c>
      <c r="BS123" s="13" t="n">
        <v>14.91999999974462</v>
      </c>
      <c r="BT123" s="13" t="n">
        <v>14.79000000044702</v>
      </c>
      <c r="BU123" s="13" t="n">
        <v>17.68999999958108</v>
      </c>
      <c r="BV123" s="13" t="n">
        <v>14.79000000044703</v>
      </c>
      <c r="BW123" s="13" t="n">
        <v>14.31</v>
      </c>
      <c r="BX123" s="13" t="n">
        <v>10.15000000034179</v>
      </c>
      <c r="BY123" s="13" t="n">
        <v>14.45000000040226</v>
      </c>
      <c r="BZ123" s="13" t="n">
        <v>12.51999999970367</v>
      </c>
      <c r="CA123" s="13" t="n">
        <v>11.45000000019371</v>
      </c>
      <c r="CB123" s="13" t="n">
        <v>13.36</v>
      </c>
      <c r="CC123" s="13" t="n">
        <v>13.38000000011846</v>
      </c>
      <c r="CD123" s="13" t="n">
        <v>14.58999999984899</v>
      </c>
      <c r="CE123" s="13" t="n">
        <v>14.28</v>
      </c>
      <c r="CF123" s="13" t="n">
        <v>16.04000000042319</v>
      </c>
      <c r="CM123" s="13" t="n">
        <v>1</v>
      </c>
      <c r="CN123" s="13" t="n">
        <v>10.16690478246157</v>
      </c>
      <c r="CO123" s="13" t="n">
        <v>16.0385618250229</v>
      </c>
      <c r="CP123" s="13" t="n">
        <v>15.94561085824673</v>
      </c>
      <c r="CQ123" s="13" t="n">
        <v>19.05041676033206</v>
      </c>
      <c r="CR123" s="13" t="n">
        <v>15.89804767108362</v>
      </c>
      <c r="CS123" s="13" t="n">
        <v>15.41232877365716</v>
      </c>
      <c r="CT123" s="13" t="n">
        <v>10.93985105185139</v>
      </c>
      <c r="CU123" s="13" t="n">
        <v>15.55585414055023</v>
      </c>
      <c r="CV123" s="13" t="n">
        <v>13.47114606441031</v>
      </c>
      <c r="CW123" s="13" t="n">
        <v>12.30693170937375</v>
      </c>
      <c r="CX123" s="13" t="n">
        <v>14.35867390382518</v>
      </c>
      <c r="CY123" s="13" t="n">
        <v>14.3822912825595</v>
      </c>
      <c r="CZ123" s="13" t="n">
        <v>15.69107276915066</v>
      </c>
      <c r="DA123" s="13" t="n">
        <v>15.37142214615475</v>
      </c>
      <c r="DB123" s="13" t="n">
        <v>17.26434989113711</v>
      </c>
      <c r="DI123" s="13" t="n">
        <v>1</v>
      </c>
      <c r="DJ123" s="13" t="n">
        <v>9.620084969315908</v>
      </c>
      <c r="DK123" s="13" t="n">
        <v>15.18686629290714</v>
      </c>
      <c r="DL123" s="13" t="n">
        <v>15.06059886718648</v>
      </c>
      <c r="DM123" s="13" t="n">
        <v>18.01081450563798</v>
      </c>
      <c r="DN123" s="13" t="n">
        <v>15.0544521844514</v>
      </c>
      <c r="DO123" s="13" t="n">
        <v>14.56974070085545</v>
      </c>
      <c r="DP123" s="13" t="n">
        <v>10.33526752440787</v>
      </c>
      <c r="DQ123" s="13" t="n">
        <v>14.71135680411888</v>
      </c>
      <c r="DR123" s="13" t="n">
        <v>12.74554038645412</v>
      </c>
      <c r="DS123" s="13" t="n">
        <v>11.65460904039062</v>
      </c>
      <c r="DT123" s="13" t="n">
        <v>13.59858261508686</v>
      </c>
      <c r="DU123" s="13" t="n">
        <v>13.61920312902769</v>
      </c>
      <c r="DV123" s="13" t="n">
        <v>14.85189580877711</v>
      </c>
      <c r="DW123" s="13" t="n">
        <v>14.53808149352442</v>
      </c>
      <c r="DX123" s="13" t="n">
        <v>16.32969380607623</v>
      </c>
      <c r="EE123" s="13" t="n">
        <v>1</v>
      </c>
      <c r="EF123" s="13" t="n">
        <v>9.450000000078784</v>
      </c>
      <c r="EG123" s="13" t="n">
        <v>14.91999999974462</v>
      </c>
      <c r="EH123" s="13" t="n">
        <v>14.79000000044702</v>
      </c>
      <c r="EI123" s="13" t="n">
        <v>17.68999999958108</v>
      </c>
      <c r="EJ123" s="13" t="n">
        <v>14.79000000044703</v>
      </c>
      <c r="EK123" s="13" t="n">
        <v>14.31000000041837</v>
      </c>
      <c r="EL123" s="13" t="n">
        <v>10.15000000034179</v>
      </c>
      <c r="EM123" s="13" t="n">
        <v>14.45000000040226</v>
      </c>
      <c r="EN123" s="13" t="n">
        <v>12.51999999970367</v>
      </c>
      <c r="EO123" s="13" t="n">
        <v>11.45000000019371</v>
      </c>
      <c r="EP123" s="13" t="n">
        <v>13.36</v>
      </c>
      <c r="EQ123" s="13" t="n">
        <v>13.38000000011846</v>
      </c>
      <c r="ER123" s="13" t="n">
        <v>14.58999999984899</v>
      </c>
      <c r="ES123" s="13" t="n">
        <v>14.28000000041837</v>
      </c>
      <c r="ET123" s="13" t="n">
        <v>16.04000000042319</v>
      </c>
      <c r="FA123" s="13" t="n">
        <v>1</v>
      </c>
      <c r="FB123" s="13" t="n">
        <v>10.16690478246157</v>
      </c>
      <c r="FC123" s="13" t="n">
        <v>16.0385618250229</v>
      </c>
      <c r="FD123" s="13" t="n">
        <v>15.94561085824673</v>
      </c>
      <c r="FE123" s="13" t="n">
        <v>19.05041676033206</v>
      </c>
      <c r="FF123" s="13" t="n">
        <v>15.89804767108362</v>
      </c>
      <c r="FG123" s="13" t="n">
        <v>15.41232877365716</v>
      </c>
      <c r="FH123" s="13" t="n">
        <v>10.93985105185139</v>
      </c>
      <c r="FI123" s="13" t="n">
        <v>15.55585414055023</v>
      </c>
      <c r="FJ123" s="13" t="n">
        <v>13.47114606441031</v>
      </c>
      <c r="FK123" s="13" t="n">
        <v>12.30693170937375</v>
      </c>
      <c r="FL123" s="13" t="n">
        <v>14.35867390382518</v>
      </c>
      <c r="FM123" s="13" t="n">
        <v>14.3822912825595</v>
      </c>
      <c r="FN123" s="13" t="n">
        <v>15.69107276915066</v>
      </c>
      <c r="FO123" s="13" t="n">
        <v>15.37142214615475</v>
      </c>
      <c r="FP123" s="13" t="n">
        <v>17.26434989113711</v>
      </c>
      <c r="FW123" s="13" t="n">
        <v>1</v>
      </c>
      <c r="FX123" s="13" t="n">
        <v>9.620084969315908</v>
      </c>
      <c r="FY123" s="13" t="n">
        <v>15.18686629290714</v>
      </c>
      <c r="FZ123" s="13" t="n">
        <v>15.06059886718648</v>
      </c>
      <c r="GA123" s="13" t="n">
        <v>18.01081450563798</v>
      </c>
      <c r="GB123" s="13" t="n">
        <v>15.0544521844514</v>
      </c>
      <c r="GC123" s="13" t="n">
        <v>14.56974070085545</v>
      </c>
      <c r="GD123" s="13" t="n">
        <v>10.33526752440787</v>
      </c>
      <c r="GE123" s="13" t="n">
        <v>14.71135680411888</v>
      </c>
      <c r="GF123" s="13" t="n">
        <v>12.74554038645412</v>
      </c>
      <c r="GG123" s="13" t="n">
        <v>11.65460904039062</v>
      </c>
      <c r="GH123" s="13" t="n">
        <v>13.59858261508686</v>
      </c>
      <c r="GI123" s="13" t="n">
        <v>13.61920312902769</v>
      </c>
      <c r="GJ123" s="13" t="n">
        <v>14.85189580877711</v>
      </c>
      <c r="GK123" s="13" t="n">
        <v>14.53808149352442</v>
      </c>
      <c r="GL123" s="13" t="n">
        <v>16.32969380607623</v>
      </c>
      <c r="GS123" s="13" t="n">
        <v>1</v>
      </c>
      <c r="GT123" s="13" t="n">
        <v>9.450000000078784</v>
      </c>
      <c r="GU123" s="13" t="n">
        <v>14.91999999974462</v>
      </c>
      <c r="GV123" s="13" t="n">
        <v>14.79000000044702</v>
      </c>
      <c r="GW123" s="13" t="n">
        <v>17.68999999958108</v>
      </c>
      <c r="GX123" s="13" t="n">
        <v>14.79000000044703</v>
      </c>
      <c r="GY123" s="13" t="n">
        <v>14.31000000041837</v>
      </c>
      <c r="GZ123" s="13" t="n">
        <v>10.15000000034179</v>
      </c>
      <c r="HA123" s="13" t="n">
        <v>14.45000000040226</v>
      </c>
      <c r="HB123" s="13" t="n">
        <v>12.51999999970367</v>
      </c>
      <c r="HC123" s="13" t="n">
        <v>11.45000000019371</v>
      </c>
      <c r="HD123" s="13" t="n">
        <v>13.36</v>
      </c>
      <c r="HE123" s="13" t="n">
        <v>13.38000000011846</v>
      </c>
      <c r="HF123" s="13" t="n">
        <v>14.58999999984899</v>
      </c>
      <c r="HG123" s="13" t="n">
        <v>14.28000000041837</v>
      </c>
      <c r="HH123" s="13" t="n">
        <v>16.04000000042319</v>
      </c>
    </row>
    <row r="124">
      <c r="C124" s="13" t="n">
        <v>2</v>
      </c>
      <c r="D124" s="13">
        <f>D49+D99*D69</f>
        <v/>
      </c>
      <c r="E124" s="13">
        <f>E49+E99*E69</f>
        <v/>
      </c>
      <c r="F124" s="13">
        <f>F49+F99*F69</f>
        <v/>
      </c>
      <c r="G124" s="13">
        <f>G49+G99*G69</f>
        <v/>
      </c>
      <c r="H124" s="13">
        <f>H49+H99*H69</f>
        <v/>
      </c>
      <c r="I124" s="13">
        <f>I49+I99*I69</f>
        <v/>
      </c>
      <c r="J124" s="13">
        <f>J49+J99*J69</f>
        <v/>
      </c>
      <c r="K124" s="13">
        <f>K49+K99*K69</f>
        <v/>
      </c>
      <c r="L124" s="13">
        <f>L49+L99*L69</f>
        <v/>
      </c>
      <c r="M124" s="13">
        <f>M49+M99*M69</f>
        <v/>
      </c>
      <c r="N124" s="13">
        <f>N49+N99*N69</f>
        <v/>
      </c>
      <c r="O124" s="13">
        <f>O49+O99*O69</f>
        <v/>
      </c>
      <c r="P124" s="13">
        <f>P49+P99*P69</f>
        <v/>
      </c>
      <c r="Q124" s="13">
        <f>Q49+Q99*Q69</f>
        <v/>
      </c>
      <c r="R124" s="13">
        <f>R49+R99*R69</f>
        <v/>
      </c>
      <c r="Y124" s="13" t="n">
        <v>2</v>
      </c>
      <c r="Z124" s="13" t="n">
        <v>14.09934804745553</v>
      </c>
      <c r="AA124" s="13" t="n">
        <v>18.96859386883933</v>
      </c>
      <c r="AB124" s="13" t="n">
        <v>12.53030357082379</v>
      </c>
      <c r="AC124" s="13" t="n">
        <v>21.62406005664038</v>
      </c>
      <c r="AD124" s="13" t="n">
        <v>12.60821171672448</v>
      </c>
      <c r="AE124" s="13" t="n">
        <v>17.1183874737095</v>
      </c>
      <c r="AF124" s="13" t="n">
        <v>12.98278509406977</v>
      </c>
      <c r="AG124" s="13" t="n">
        <v>17.14014273549906</v>
      </c>
      <c r="AH124" s="13" t="n">
        <v>11.61552902215592</v>
      </c>
      <c r="AI124" s="13" t="n">
        <v>14.11446037328333</v>
      </c>
      <c r="AJ124" s="13" t="n">
        <v>13.38932985159126</v>
      </c>
      <c r="AK124" s="13" t="n">
        <v>16.89399415079684</v>
      </c>
      <c r="AL124" s="13" t="n">
        <v>20.94883895739373</v>
      </c>
      <c r="AM124" s="13" t="n">
        <v>19.28514300035987</v>
      </c>
      <c r="AN124" s="13" t="n">
        <v>14.49725366279766</v>
      </c>
      <c r="AU124" s="13" t="n">
        <v>2</v>
      </c>
      <c r="AV124" s="13" t="n">
        <v>13.34531343825512</v>
      </c>
      <c r="AW124" s="13" t="n">
        <v>17.95629466169041</v>
      </c>
      <c r="AX124" s="13" t="n">
        <v>11.85925256053282</v>
      </c>
      <c r="AY124" s="13" t="n">
        <v>20.42658056983626</v>
      </c>
      <c r="AZ124" s="13" t="n">
        <v>11.93964963573644</v>
      </c>
      <c r="BA124" s="13" t="n">
        <v>16.20536872775778</v>
      </c>
      <c r="BB124" s="13" t="n">
        <v>12.29570295447053</v>
      </c>
      <c r="BC124" s="13" t="n">
        <v>16.21696204338728</v>
      </c>
      <c r="BD124" s="13" t="n">
        <v>10.99392098057075</v>
      </c>
      <c r="BE124" s="13" t="n">
        <v>13.35605694877964</v>
      </c>
      <c r="BF124" s="13" t="n">
        <v>12.66465149729057</v>
      </c>
      <c r="BG124" s="13" t="n">
        <v>15.99177860176166</v>
      </c>
      <c r="BH124" s="13" t="n">
        <v>19.82950346607861</v>
      </c>
      <c r="BI124" s="13" t="n">
        <v>18.26091354179624</v>
      </c>
      <c r="BJ124" s="13" t="n">
        <v>13.72195115529824</v>
      </c>
      <c r="BQ124" s="13" t="n">
        <v>2</v>
      </c>
      <c r="BR124" s="13" t="n">
        <v>13.11000000039329</v>
      </c>
      <c r="BS124" s="13" t="n">
        <v>17.6400000001043</v>
      </c>
      <c r="BT124" s="13" t="n">
        <v>11.65000000026765</v>
      </c>
      <c r="BU124" s="13" t="n">
        <v>20.05999999966546</v>
      </c>
      <c r="BV124" s="13" t="n">
        <v>11.73</v>
      </c>
      <c r="BW124" s="13" t="n">
        <v>15.92000000053485</v>
      </c>
      <c r="BX124" s="13" t="n">
        <v>12.08</v>
      </c>
      <c r="BY124" s="13" t="n">
        <v>15.93000000048428</v>
      </c>
      <c r="BZ124" s="13" t="n">
        <v>10.7999999999959</v>
      </c>
      <c r="CA124" s="13" t="n">
        <v>13.11999999976696</v>
      </c>
      <c r="CB124" s="13" t="n">
        <v>12.43999999997168</v>
      </c>
      <c r="CC124" s="13" t="n">
        <v>15.71000000039767</v>
      </c>
      <c r="CD124" s="13" t="n">
        <v>19.48</v>
      </c>
      <c r="CE124" s="13" t="n">
        <v>17.94000000008372</v>
      </c>
      <c r="CF124" s="13" t="n">
        <v>13.48000000008148</v>
      </c>
      <c r="CM124" s="13" t="n">
        <v>2</v>
      </c>
      <c r="CN124" s="13" t="n">
        <v>14.09934804745553</v>
      </c>
      <c r="CO124" s="13" t="n">
        <v>18.96859386883933</v>
      </c>
      <c r="CP124" s="13" t="n">
        <v>12.53030357082379</v>
      </c>
      <c r="CQ124" s="13" t="n">
        <v>21.62406005664038</v>
      </c>
      <c r="CR124" s="13" t="n">
        <v>12.60821171672448</v>
      </c>
      <c r="CS124" s="13" t="n">
        <v>17.1183874737095</v>
      </c>
      <c r="CT124" s="13" t="n">
        <v>12.98278509406977</v>
      </c>
      <c r="CU124" s="13" t="n">
        <v>17.14014273549906</v>
      </c>
      <c r="CV124" s="13" t="n">
        <v>11.61552902215592</v>
      </c>
      <c r="CW124" s="13" t="n">
        <v>14.11446037328333</v>
      </c>
      <c r="CX124" s="13" t="n">
        <v>13.38932985159126</v>
      </c>
      <c r="CY124" s="13" t="n">
        <v>16.89399415079684</v>
      </c>
      <c r="CZ124" s="13" t="n">
        <v>20.94883895739373</v>
      </c>
      <c r="DA124" s="13" t="n">
        <v>19.28514300035987</v>
      </c>
      <c r="DB124" s="13" t="n">
        <v>14.49725366279766</v>
      </c>
      <c r="DI124" s="13" t="n">
        <v>2</v>
      </c>
      <c r="DJ124" s="13" t="n">
        <v>13.34531343825512</v>
      </c>
      <c r="DK124" s="13" t="n">
        <v>17.95629466169041</v>
      </c>
      <c r="DL124" s="13" t="n">
        <v>11.85925256053282</v>
      </c>
      <c r="DM124" s="13" t="n">
        <v>20.42658056983626</v>
      </c>
      <c r="DN124" s="13" t="n">
        <v>11.93964963573644</v>
      </c>
      <c r="DO124" s="13" t="n">
        <v>16.20536872775778</v>
      </c>
      <c r="DP124" s="13" t="n">
        <v>12.29570295447053</v>
      </c>
      <c r="DQ124" s="13" t="n">
        <v>16.21696204338728</v>
      </c>
      <c r="DR124" s="13" t="n">
        <v>10.99392098057075</v>
      </c>
      <c r="DS124" s="13" t="n">
        <v>13.35605694877964</v>
      </c>
      <c r="DT124" s="13" t="n">
        <v>12.66465149729057</v>
      </c>
      <c r="DU124" s="13" t="n">
        <v>15.99177860176166</v>
      </c>
      <c r="DV124" s="13" t="n">
        <v>19.82950346607861</v>
      </c>
      <c r="DW124" s="13" t="n">
        <v>18.26091354179624</v>
      </c>
      <c r="DX124" s="13" t="n">
        <v>13.72195115529824</v>
      </c>
      <c r="EE124" s="13" t="n">
        <v>2</v>
      </c>
      <c r="EF124" s="13" t="n">
        <v>13.11000000039329</v>
      </c>
      <c r="EG124" s="13" t="n">
        <v>17.6400000001043</v>
      </c>
      <c r="EH124" s="13" t="n">
        <v>11.65000000026765</v>
      </c>
      <c r="EI124" s="13" t="n">
        <v>20.05999999966546</v>
      </c>
      <c r="EJ124" s="13" t="n">
        <v>11.73</v>
      </c>
      <c r="EK124" s="13" t="n">
        <v>15.92000000053485</v>
      </c>
      <c r="EL124" s="13" t="n">
        <v>12.08</v>
      </c>
      <c r="EM124" s="13" t="n">
        <v>15.93000000048428</v>
      </c>
      <c r="EN124" s="13" t="n">
        <v>10.7999999999959</v>
      </c>
      <c r="EO124" s="13" t="n">
        <v>13.11999999976696</v>
      </c>
      <c r="EP124" s="13" t="n">
        <v>12.43999999997168</v>
      </c>
      <c r="EQ124" s="13" t="n">
        <v>15.71000000039767</v>
      </c>
      <c r="ER124" s="13" t="n">
        <v>19.48</v>
      </c>
      <c r="ES124" s="13" t="n">
        <v>17.94000000008372</v>
      </c>
      <c r="ET124" s="13" t="n">
        <v>13.48000000008148</v>
      </c>
      <c r="FA124" s="13" t="n">
        <v>2</v>
      </c>
      <c r="FB124" s="13" t="n">
        <v>14.09934804745553</v>
      </c>
      <c r="FC124" s="13" t="n">
        <v>18.96859386883933</v>
      </c>
      <c r="FD124" s="13" t="n">
        <v>12.53030357082379</v>
      </c>
      <c r="FE124" s="13" t="n">
        <v>21.62406005664038</v>
      </c>
      <c r="FF124" s="13" t="n">
        <v>12.60821171672448</v>
      </c>
      <c r="FG124" s="13" t="n">
        <v>17.1183874737095</v>
      </c>
      <c r="FH124" s="13" t="n">
        <v>12.98278509406977</v>
      </c>
      <c r="FI124" s="13" t="n">
        <v>17.14014273549906</v>
      </c>
      <c r="FJ124" s="13" t="n">
        <v>11.61552902215592</v>
      </c>
      <c r="FK124" s="13" t="n">
        <v>14.11446037328333</v>
      </c>
      <c r="FL124" s="13" t="n">
        <v>13.38932985159126</v>
      </c>
      <c r="FM124" s="13" t="n">
        <v>16.89399415079684</v>
      </c>
      <c r="FN124" s="13" t="n">
        <v>20.94883895739373</v>
      </c>
      <c r="FO124" s="13" t="n">
        <v>19.28514300035987</v>
      </c>
      <c r="FP124" s="13" t="n">
        <v>14.49725366279766</v>
      </c>
      <c r="FW124" s="13" t="n">
        <v>2</v>
      </c>
      <c r="FX124" s="13" t="n">
        <v>13.34531343825512</v>
      </c>
      <c r="FY124" s="13" t="n">
        <v>17.95629466169041</v>
      </c>
      <c r="FZ124" s="13" t="n">
        <v>11.85925256053282</v>
      </c>
      <c r="GA124" s="13" t="n">
        <v>20.42658056983626</v>
      </c>
      <c r="GB124" s="13" t="n">
        <v>11.93964963573644</v>
      </c>
      <c r="GC124" s="13" t="n">
        <v>16.20536872775778</v>
      </c>
      <c r="GD124" s="13" t="n">
        <v>12.29570295447053</v>
      </c>
      <c r="GE124" s="13" t="n">
        <v>16.21696204338728</v>
      </c>
      <c r="GF124" s="13" t="n">
        <v>10.99392098057075</v>
      </c>
      <c r="GG124" s="13" t="n">
        <v>13.35605694877964</v>
      </c>
      <c r="GH124" s="13" t="n">
        <v>12.66465149729057</v>
      </c>
      <c r="GI124" s="13" t="n">
        <v>15.99177860176166</v>
      </c>
      <c r="GJ124" s="13" t="n">
        <v>19.82950346607861</v>
      </c>
      <c r="GK124" s="13" t="n">
        <v>18.26091354179624</v>
      </c>
      <c r="GL124" s="13" t="n">
        <v>13.72195115529824</v>
      </c>
      <c r="GS124" s="13" t="n">
        <v>2</v>
      </c>
      <c r="GT124" s="13" t="n">
        <v>13.11000000039329</v>
      </c>
      <c r="GU124" s="13" t="n">
        <v>17.6400000001043</v>
      </c>
      <c r="GV124" s="13" t="n">
        <v>11.65000000026765</v>
      </c>
      <c r="GW124" s="13" t="n">
        <v>20.05999999966546</v>
      </c>
      <c r="GX124" s="13" t="n">
        <v>11.73</v>
      </c>
      <c r="GY124" s="13" t="n">
        <v>15.92000000053485</v>
      </c>
      <c r="GZ124" s="13" t="n">
        <v>12.08</v>
      </c>
      <c r="HA124" s="13" t="n">
        <v>15.93000000048428</v>
      </c>
      <c r="HB124" s="13" t="n">
        <v>10.7999999999959</v>
      </c>
      <c r="HC124" s="13" t="n">
        <v>13.11999999976696</v>
      </c>
      <c r="HD124" s="13" t="n">
        <v>12.43999999997168</v>
      </c>
      <c r="HE124" s="13" t="n">
        <v>15.71000000039767</v>
      </c>
      <c r="HF124" s="13" t="n">
        <v>19.48</v>
      </c>
      <c r="HG124" s="13" t="n">
        <v>17.94000000008372</v>
      </c>
      <c r="HH124" s="13" t="n">
        <v>13.48000000008148</v>
      </c>
    </row>
    <row r="125">
      <c r="C125" s="13" t="n">
        <v>3</v>
      </c>
      <c r="D125" s="13">
        <f>D50+D100*D70</f>
        <v/>
      </c>
      <c r="E125" s="13">
        <f>E50+E100*E70</f>
        <v/>
      </c>
      <c r="F125" s="13">
        <f>F50+F100*F70</f>
        <v/>
      </c>
      <c r="G125" s="13">
        <f>G50+G100*G70</f>
        <v/>
      </c>
      <c r="H125" s="13">
        <f>H50+H100*H70</f>
        <v/>
      </c>
      <c r="I125" s="13">
        <f>I50+I100*I70</f>
        <v/>
      </c>
      <c r="J125" s="13">
        <f>J50+J100*J70</f>
        <v/>
      </c>
      <c r="K125" s="13">
        <f>K50+K100*K70</f>
        <v/>
      </c>
      <c r="L125" s="13">
        <f>L50+L100*L70</f>
        <v/>
      </c>
      <c r="M125" s="13">
        <f>M50+M100*M70</f>
        <v/>
      </c>
      <c r="N125" s="13">
        <f>N50+N100*N70</f>
        <v/>
      </c>
      <c r="O125" s="13">
        <f>O50+O100*O70</f>
        <v/>
      </c>
      <c r="P125" s="13">
        <f>P50+P100*P70</f>
        <v/>
      </c>
      <c r="Q125" s="13">
        <f>Q50+Q100*Q70</f>
        <v/>
      </c>
      <c r="R125" s="13">
        <f>R50+R100*R70</f>
        <v/>
      </c>
      <c r="Y125" s="13" t="n">
        <v>3</v>
      </c>
      <c r="Z125" s="13" t="n">
        <v>19.66640954634309</v>
      </c>
      <c r="AA125" s="13" t="n">
        <v>20.73926813607443</v>
      </c>
      <c r="AB125" s="13" t="n">
        <v>22.25871479529095</v>
      </c>
      <c r="AC125" s="13" t="n">
        <v>15.02378839339685</v>
      </c>
      <c r="AD125" s="13" t="n">
        <v>14.8286112413729</v>
      </c>
      <c r="AE125" s="13" t="n">
        <v>18.97148383796622</v>
      </c>
      <c r="AF125" s="13" t="n">
        <v>13.65630089455808</v>
      </c>
      <c r="AG125" s="13" t="n">
        <v>14.13825098247435</v>
      </c>
      <c r="AH125" s="13" t="n">
        <v>17.61822357094327</v>
      </c>
      <c r="AI125" s="13" t="n">
        <v>17.13443765536121</v>
      </c>
      <c r="AJ125" s="13" t="n">
        <v>11.14968710877242</v>
      </c>
      <c r="AK125" s="13" t="n">
        <v>15.06795247890266</v>
      </c>
      <c r="AL125" s="13" t="n">
        <v>15.12476671671275</v>
      </c>
      <c r="AM125" s="13" t="n">
        <v>13.02853331050294</v>
      </c>
      <c r="AN125" s="13" t="n">
        <v>13.73349953639477</v>
      </c>
      <c r="AU125" s="13" t="n">
        <v>3</v>
      </c>
      <c r="AV125" s="13" t="n">
        <v>18.59142981427116</v>
      </c>
      <c r="AW125" s="13" t="n">
        <v>19.61783355579785</v>
      </c>
      <c r="AX125" s="13" t="n">
        <v>21.01842472575371</v>
      </c>
      <c r="AY125" s="13" t="n">
        <v>14.22069183338265</v>
      </c>
      <c r="AZ125" s="13" t="n">
        <v>14.02844400032187</v>
      </c>
      <c r="BA125" s="13" t="n">
        <v>17.9215274491626</v>
      </c>
      <c r="BB125" s="13" t="n">
        <v>12.89256110069487</v>
      </c>
      <c r="BC125" s="13" t="n">
        <v>13.38551415438772</v>
      </c>
      <c r="BD125" s="13" t="n">
        <v>16.65669894232688</v>
      </c>
      <c r="BE125" s="13" t="n">
        <v>16.22502797249059</v>
      </c>
      <c r="BF125" s="13" t="n">
        <v>10.53816936445298</v>
      </c>
      <c r="BG125" s="13" t="n">
        <v>14.27036296799044</v>
      </c>
      <c r="BH125" s="13" t="n">
        <v>14.31284529394682</v>
      </c>
      <c r="BI125" s="13" t="n">
        <v>12.33675565841914</v>
      </c>
      <c r="BJ125" s="13" t="n">
        <v>12.99918866717325</v>
      </c>
      <c r="BQ125" s="13" t="n">
        <v>3</v>
      </c>
      <c r="BR125" s="13" t="n">
        <v>18.26</v>
      </c>
      <c r="BS125" s="13" t="n">
        <v>19.26999999962224</v>
      </c>
      <c r="BT125" s="13" t="n">
        <v>20.639999999848</v>
      </c>
      <c r="BU125" s="13" t="n">
        <v>13.97</v>
      </c>
      <c r="BV125" s="13" t="n">
        <v>13.77999999966844</v>
      </c>
      <c r="BW125" s="13" t="n">
        <v>17.6</v>
      </c>
      <c r="BX125" s="13" t="n">
        <v>12.66</v>
      </c>
      <c r="BY125" s="13" t="n">
        <v>13.15</v>
      </c>
      <c r="BZ125" s="13" t="n">
        <v>16.36</v>
      </c>
      <c r="CA125" s="13" t="n">
        <v>15.94000000024269</v>
      </c>
      <c r="CB125" s="13" t="n">
        <v>10.35</v>
      </c>
      <c r="CC125" s="13" t="n">
        <v>14.02000000088321</v>
      </c>
      <c r="CD125" s="13" t="n">
        <v>14.06</v>
      </c>
      <c r="CE125" s="13" t="n">
        <v>12.12000000012665</v>
      </c>
      <c r="CF125" s="13" t="n">
        <v>12.77000000041629</v>
      </c>
      <c r="CM125" s="13" t="n">
        <v>3</v>
      </c>
      <c r="CN125" s="13" t="n">
        <v>19.66640954634309</v>
      </c>
      <c r="CO125" s="13" t="n">
        <v>20.73926813607443</v>
      </c>
      <c r="CP125" s="13" t="n">
        <v>22.25871479529095</v>
      </c>
      <c r="CQ125" s="13" t="n">
        <v>15.02378839339685</v>
      </c>
      <c r="CR125" s="13" t="n">
        <v>14.8286112413729</v>
      </c>
      <c r="CS125" s="13" t="n">
        <v>18.97148383796622</v>
      </c>
      <c r="CT125" s="13" t="n">
        <v>13.65630089455808</v>
      </c>
      <c r="CU125" s="13" t="n">
        <v>14.13825098247435</v>
      </c>
      <c r="CV125" s="13" t="n">
        <v>17.61822357094327</v>
      </c>
      <c r="CW125" s="13" t="n">
        <v>17.13443765536121</v>
      </c>
      <c r="CX125" s="13" t="n">
        <v>11.14968710877242</v>
      </c>
      <c r="CY125" s="13" t="n">
        <v>15.06795247890266</v>
      </c>
      <c r="CZ125" s="13" t="n">
        <v>15.12476671671275</v>
      </c>
      <c r="DA125" s="13" t="n">
        <v>13.02853331050294</v>
      </c>
      <c r="DB125" s="13" t="n">
        <v>13.73349953639477</v>
      </c>
      <c r="DI125" s="13" t="n">
        <v>3</v>
      </c>
      <c r="DJ125" s="13" t="n">
        <v>18.59142981427116</v>
      </c>
      <c r="DK125" s="13" t="n">
        <v>19.61783355579785</v>
      </c>
      <c r="DL125" s="13" t="n">
        <v>21.01842472575371</v>
      </c>
      <c r="DM125" s="13" t="n">
        <v>14.22069183338265</v>
      </c>
      <c r="DN125" s="13" t="n">
        <v>14.02844400032187</v>
      </c>
      <c r="DO125" s="13" t="n">
        <v>17.9215274491626</v>
      </c>
      <c r="DP125" s="13" t="n">
        <v>12.89256110069487</v>
      </c>
      <c r="DQ125" s="13" t="n">
        <v>13.38551415438772</v>
      </c>
      <c r="DR125" s="13" t="n">
        <v>16.65669894232688</v>
      </c>
      <c r="DS125" s="13" t="n">
        <v>16.22502797249059</v>
      </c>
      <c r="DT125" s="13" t="n">
        <v>10.53816936445298</v>
      </c>
      <c r="DU125" s="13" t="n">
        <v>14.27036296799044</v>
      </c>
      <c r="DV125" s="13" t="n">
        <v>14.31284529394682</v>
      </c>
      <c r="DW125" s="13" t="n">
        <v>12.33675565841914</v>
      </c>
      <c r="DX125" s="13" t="n">
        <v>12.99918866717325</v>
      </c>
      <c r="EE125" s="13" t="n">
        <v>3</v>
      </c>
      <c r="EF125" s="13" t="n">
        <v>18.26</v>
      </c>
      <c r="EG125" s="13" t="n">
        <v>19.26999999962224</v>
      </c>
      <c r="EH125" s="13" t="n">
        <v>20.639999999848</v>
      </c>
      <c r="EI125" s="13" t="n">
        <v>13.97000000128518</v>
      </c>
      <c r="EJ125" s="13" t="n">
        <v>13.77999999966844</v>
      </c>
      <c r="EK125" s="13" t="n">
        <v>17.6</v>
      </c>
      <c r="EL125" s="13" t="n">
        <v>12.66</v>
      </c>
      <c r="EM125" s="13" t="n">
        <v>13.15</v>
      </c>
      <c r="EN125" s="13" t="n">
        <v>16.36</v>
      </c>
      <c r="EO125" s="13" t="n">
        <v>15.94000000024269</v>
      </c>
      <c r="EP125" s="13" t="n">
        <v>10.35</v>
      </c>
      <c r="EQ125" s="13" t="n">
        <v>14.02000000088321</v>
      </c>
      <c r="ER125" s="13" t="n">
        <v>14.06</v>
      </c>
      <c r="ES125" s="13" t="n">
        <v>12.12000000012665</v>
      </c>
      <c r="ET125" s="13" t="n">
        <v>12.77000000041629</v>
      </c>
      <c r="FA125" s="13" t="n">
        <v>3</v>
      </c>
      <c r="FB125" s="13" t="n">
        <v>19.66640954634309</v>
      </c>
      <c r="FC125" s="13" t="n">
        <v>20.73926813607443</v>
      </c>
      <c r="FD125" s="13" t="n">
        <v>22.25871479529095</v>
      </c>
      <c r="FE125" s="13" t="n">
        <v>15.02378839339685</v>
      </c>
      <c r="FF125" s="13" t="n">
        <v>14.8286112413729</v>
      </c>
      <c r="FG125" s="13" t="n">
        <v>18.97148383796622</v>
      </c>
      <c r="FH125" s="13" t="n">
        <v>13.65630089455808</v>
      </c>
      <c r="FI125" s="13" t="n">
        <v>14.13825098247435</v>
      </c>
      <c r="FJ125" s="13" t="n">
        <v>17.61822357094327</v>
      </c>
      <c r="FK125" s="13" t="n">
        <v>17.13443765536121</v>
      </c>
      <c r="FL125" s="13" t="n">
        <v>11.14968710877242</v>
      </c>
      <c r="FM125" s="13" t="n">
        <v>15.06795247890266</v>
      </c>
      <c r="FN125" s="13" t="n">
        <v>15.12476671671275</v>
      </c>
      <c r="FO125" s="13" t="n">
        <v>13.02853331050294</v>
      </c>
      <c r="FP125" s="13" t="n">
        <v>13.73349953639477</v>
      </c>
      <c r="FW125" s="13" t="n">
        <v>3</v>
      </c>
      <c r="FX125" s="13" t="n">
        <v>18.59142981427116</v>
      </c>
      <c r="FY125" s="13" t="n">
        <v>19.61783355579785</v>
      </c>
      <c r="FZ125" s="13" t="n">
        <v>21.01842472575371</v>
      </c>
      <c r="GA125" s="13" t="n">
        <v>14.22069183338265</v>
      </c>
      <c r="GB125" s="13" t="n">
        <v>14.02844400032187</v>
      </c>
      <c r="GC125" s="13" t="n">
        <v>17.9215274491626</v>
      </c>
      <c r="GD125" s="13" t="n">
        <v>12.89256110069487</v>
      </c>
      <c r="GE125" s="13" t="n">
        <v>13.38551415438772</v>
      </c>
      <c r="GF125" s="13" t="n">
        <v>16.65669894232688</v>
      </c>
      <c r="GG125" s="13" t="n">
        <v>16.22502797249059</v>
      </c>
      <c r="GH125" s="13" t="n">
        <v>10.53816936445298</v>
      </c>
      <c r="GI125" s="13" t="n">
        <v>14.27036296799044</v>
      </c>
      <c r="GJ125" s="13" t="n">
        <v>14.31284529394682</v>
      </c>
      <c r="GK125" s="13" t="n">
        <v>12.33675565841914</v>
      </c>
      <c r="GL125" s="13" t="n">
        <v>12.99918866717325</v>
      </c>
      <c r="GS125" s="13" t="n">
        <v>3</v>
      </c>
      <c r="GT125" s="13" t="n">
        <v>18.26</v>
      </c>
      <c r="GU125" s="13" t="n">
        <v>19.26999999962224</v>
      </c>
      <c r="GV125" s="13" t="n">
        <v>20.639999999848</v>
      </c>
      <c r="GW125" s="13" t="n">
        <v>13.97000000128518</v>
      </c>
      <c r="GX125" s="13" t="n">
        <v>13.77999999966844</v>
      </c>
      <c r="GY125" s="13" t="n">
        <v>17.6</v>
      </c>
      <c r="GZ125" s="13" t="n">
        <v>12.66</v>
      </c>
      <c r="HA125" s="13" t="n">
        <v>13.15</v>
      </c>
      <c r="HB125" s="13" t="n">
        <v>16.36</v>
      </c>
      <c r="HC125" s="13" t="n">
        <v>15.94000000024269</v>
      </c>
      <c r="HD125" s="13" t="n">
        <v>10.35</v>
      </c>
      <c r="HE125" s="13" t="n">
        <v>14.02000000088321</v>
      </c>
      <c r="HF125" s="13" t="n">
        <v>14.06</v>
      </c>
      <c r="HG125" s="13" t="n">
        <v>12.12000000012665</v>
      </c>
      <c r="HH125" s="13" t="n">
        <v>12.77000000041629</v>
      </c>
    </row>
    <row r="127">
      <c r="C127" s="13" t="inlineStr">
        <is>
          <t>ActualRotw</t>
        </is>
      </c>
      <c r="D127" s="13" t="n">
        <v>1</v>
      </c>
      <c r="E127" s="13" t="n">
        <v>2</v>
      </c>
      <c r="F127" s="13" t="n">
        <v>3</v>
      </c>
      <c r="G127" s="13" t="n">
        <v>4</v>
      </c>
      <c r="H127" s="13" t="n">
        <v>5</v>
      </c>
      <c r="I127" s="13" t="n">
        <v>6</v>
      </c>
      <c r="J127" s="13" t="n">
        <v>7</v>
      </c>
      <c r="K127" s="13" t="n">
        <v>8</v>
      </c>
      <c r="L127" s="13" t="n">
        <v>9</v>
      </c>
      <c r="M127" s="13" t="n">
        <v>10</v>
      </c>
      <c r="N127" s="13" t="n">
        <v>11</v>
      </c>
      <c r="O127" s="13" t="n">
        <v>12</v>
      </c>
      <c r="P127" s="13" t="n">
        <v>13</v>
      </c>
      <c r="Q127" s="13" t="n">
        <v>14</v>
      </c>
      <c r="R127" s="13" t="n">
        <v>15</v>
      </c>
      <c r="Y127" s="13" t="inlineStr">
        <is>
          <t>ActualRotw</t>
        </is>
      </c>
      <c r="Z127" s="13" t="n">
        <v>1</v>
      </c>
      <c r="AA127" s="13" t="n">
        <v>2</v>
      </c>
      <c r="AB127" s="13" t="n">
        <v>3</v>
      </c>
      <c r="AC127" s="13" t="n">
        <v>4</v>
      </c>
      <c r="AD127" s="13" t="n">
        <v>5</v>
      </c>
      <c r="AE127" s="13" t="n">
        <v>6</v>
      </c>
      <c r="AF127" s="13" t="n">
        <v>7</v>
      </c>
      <c r="AG127" s="13" t="n">
        <v>8</v>
      </c>
      <c r="AH127" s="13" t="n">
        <v>9</v>
      </c>
      <c r="AI127" s="13" t="n">
        <v>10</v>
      </c>
      <c r="AJ127" s="13" t="n">
        <v>11</v>
      </c>
      <c r="AK127" s="13" t="n">
        <v>12</v>
      </c>
      <c r="AL127" s="13" t="n">
        <v>13</v>
      </c>
      <c r="AM127" s="13" t="n">
        <v>14</v>
      </c>
      <c r="AN127" s="13" t="n">
        <v>15</v>
      </c>
      <c r="AU127" s="13" t="inlineStr">
        <is>
          <t>ActualRotw</t>
        </is>
      </c>
      <c r="AV127" s="13" t="n">
        <v>1</v>
      </c>
      <c r="AW127" s="13" t="n">
        <v>2</v>
      </c>
      <c r="AX127" s="13" t="n">
        <v>3</v>
      </c>
      <c r="AY127" s="13" t="n">
        <v>4</v>
      </c>
      <c r="AZ127" s="13" t="n">
        <v>5</v>
      </c>
      <c r="BA127" s="13" t="n">
        <v>6</v>
      </c>
      <c r="BB127" s="13" t="n">
        <v>7</v>
      </c>
      <c r="BC127" s="13" t="n">
        <v>8</v>
      </c>
      <c r="BD127" s="13" t="n">
        <v>9</v>
      </c>
      <c r="BE127" s="13" t="n">
        <v>10</v>
      </c>
      <c r="BF127" s="13" t="n">
        <v>11</v>
      </c>
      <c r="BG127" s="13" t="n">
        <v>12</v>
      </c>
      <c r="BH127" s="13" t="n">
        <v>13</v>
      </c>
      <c r="BI127" s="13" t="n">
        <v>14</v>
      </c>
      <c r="BJ127" s="13" t="n">
        <v>15</v>
      </c>
      <c r="BQ127" s="13" t="inlineStr">
        <is>
          <t>ActualRotw</t>
        </is>
      </c>
      <c r="BR127" s="13" t="n">
        <v>1</v>
      </c>
      <c r="BS127" s="13" t="n">
        <v>2</v>
      </c>
      <c r="BT127" s="13" t="n">
        <v>3</v>
      </c>
      <c r="BU127" s="13" t="n">
        <v>4</v>
      </c>
      <c r="BV127" s="13" t="n">
        <v>5</v>
      </c>
      <c r="BW127" s="13" t="n">
        <v>6</v>
      </c>
      <c r="BX127" s="13" t="n">
        <v>7</v>
      </c>
      <c r="BY127" s="13" t="n">
        <v>8</v>
      </c>
      <c r="BZ127" s="13" t="n">
        <v>9</v>
      </c>
      <c r="CA127" s="13" t="n">
        <v>10</v>
      </c>
      <c r="CB127" s="13" t="n">
        <v>11</v>
      </c>
      <c r="CC127" s="13" t="n">
        <v>12</v>
      </c>
      <c r="CD127" s="13" t="n">
        <v>13</v>
      </c>
      <c r="CE127" s="13" t="n">
        <v>14</v>
      </c>
      <c r="CF127" s="13" t="n">
        <v>15</v>
      </c>
      <c r="CM127" s="13" t="inlineStr">
        <is>
          <t>ActualRotw</t>
        </is>
      </c>
      <c r="CN127" s="13" t="n">
        <v>1</v>
      </c>
      <c r="CO127" s="13" t="n">
        <v>2</v>
      </c>
      <c r="CP127" s="13" t="n">
        <v>3</v>
      </c>
      <c r="CQ127" s="13" t="n">
        <v>4</v>
      </c>
      <c r="CR127" s="13" t="n">
        <v>5</v>
      </c>
      <c r="CS127" s="13" t="n">
        <v>6</v>
      </c>
      <c r="CT127" s="13" t="n">
        <v>7</v>
      </c>
      <c r="CU127" s="13" t="n">
        <v>8</v>
      </c>
      <c r="CV127" s="13" t="n">
        <v>9</v>
      </c>
      <c r="CW127" s="13" t="n">
        <v>10</v>
      </c>
      <c r="CX127" s="13" t="n">
        <v>11</v>
      </c>
      <c r="CY127" s="13" t="n">
        <v>12</v>
      </c>
      <c r="CZ127" s="13" t="n">
        <v>13</v>
      </c>
      <c r="DA127" s="13" t="n">
        <v>14</v>
      </c>
      <c r="DB127" s="13" t="n">
        <v>15</v>
      </c>
      <c r="DI127" s="13" t="inlineStr">
        <is>
          <t>ActualRotw</t>
        </is>
      </c>
      <c r="DJ127" s="13" t="n">
        <v>1</v>
      </c>
      <c r="DK127" s="13" t="n">
        <v>2</v>
      </c>
      <c r="DL127" s="13" t="n">
        <v>3</v>
      </c>
      <c r="DM127" s="13" t="n">
        <v>4</v>
      </c>
      <c r="DN127" s="13" t="n">
        <v>5</v>
      </c>
      <c r="DO127" s="13" t="n">
        <v>6</v>
      </c>
      <c r="DP127" s="13" t="n">
        <v>7</v>
      </c>
      <c r="DQ127" s="13" t="n">
        <v>8</v>
      </c>
      <c r="DR127" s="13" t="n">
        <v>9</v>
      </c>
      <c r="DS127" s="13" t="n">
        <v>10</v>
      </c>
      <c r="DT127" s="13" t="n">
        <v>11</v>
      </c>
      <c r="DU127" s="13" t="n">
        <v>12</v>
      </c>
      <c r="DV127" s="13" t="n">
        <v>13</v>
      </c>
      <c r="DW127" s="13" t="n">
        <v>14</v>
      </c>
      <c r="DX127" s="13" t="n">
        <v>15</v>
      </c>
      <c r="EE127" s="13" t="inlineStr">
        <is>
          <t>ActualRotw</t>
        </is>
      </c>
      <c r="EF127" s="13" t="n">
        <v>1</v>
      </c>
      <c r="EG127" s="13" t="n">
        <v>2</v>
      </c>
      <c r="EH127" s="13" t="n">
        <v>3</v>
      </c>
      <c r="EI127" s="13" t="n">
        <v>4</v>
      </c>
      <c r="EJ127" s="13" t="n">
        <v>5</v>
      </c>
      <c r="EK127" s="13" t="n">
        <v>6</v>
      </c>
      <c r="EL127" s="13" t="n">
        <v>7</v>
      </c>
      <c r="EM127" s="13" t="n">
        <v>8</v>
      </c>
      <c r="EN127" s="13" t="n">
        <v>9</v>
      </c>
      <c r="EO127" s="13" t="n">
        <v>10</v>
      </c>
      <c r="EP127" s="13" t="n">
        <v>11</v>
      </c>
      <c r="EQ127" s="13" t="n">
        <v>12</v>
      </c>
      <c r="ER127" s="13" t="n">
        <v>13</v>
      </c>
      <c r="ES127" s="13" t="n">
        <v>14</v>
      </c>
      <c r="ET127" s="13" t="n">
        <v>15</v>
      </c>
      <c r="FA127" s="13" t="inlineStr">
        <is>
          <t>ActualRotw</t>
        </is>
      </c>
      <c r="FB127" s="13" t="n">
        <v>1</v>
      </c>
      <c r="FC127" s="13" t="n">
        <v>2</v>
      </c>
      <c r="FD127" s="13" t="n">
        <v>3</v>
      </c>
      <c r="FE127" s="13" t="n">
        <v>4</v>
      </c>
      <c r="FF127" s="13" t="n">
        <v>5</v>
      </c>
      <c r="FG127" s="13" t="n">
        <v>6</v>
      </c>
      <c r="FH127" s="13" t="n">
        <v>7</v>
      </c>
      <c r="FI127" s="13" t="n">
        <v>8</v>
      </c>
      <c r="FJ127" s="13" t="n">
        <v>9</v>
      </c>
      <c r="FK127" s="13" t="n">
        <v>10</v>
      </c>
      <c r="FL127" s="13" t="n">
        <v>11</v>
      </c>
      <c r="FM127" s="13" t="n">
        <v>12</v>
      </c>
      <c r="FN127" s="13" t="n">
        <v>13</v>
      </c>
      <c r="FO127" s="13" t="n">
        <v>14</v>
      </c>
      <c r="FP127" s="13" t="n">
        <v>15</v>
      </c>
      <c r="FW127" s="13" t="inlineStr">
        <is>
          <t>ActualRotw</t>
        </is>
      </c>
      <c r="FX127" s="13" t="n">
        <v>1</v>
      </c>
      <c r="FY127" s="13" t="n">
        <v>2</v>
      </c>
      <c r="FZ127" s="13" t="n">
        <v>3</v>
      </c>
      <c r="GA127" s="13" t="n">
        <v>4</v>
      </c>
      <c r="GB127" s="13" t="n">
        <v>5</v>
      </c>
      <c r="GC127" s="13" t="n">
        <v>6</v>
      </c>
      <c r="GD127" s="13" t="n">
        <v>7</v>
      </c>
      <c r="GE127" s="13" t="n">
        <v>8</v>
      </c>
      <c r="GF127" s="13" t="n">
        <v>9</v>
      </c>
      <c r="GG127" s="13" t="n">
        <v>10</v>
      </c>
      <c r="GH127" s="13" t="n">
        <v>11</v>
      </c>
      <c r="GI127" s="13" t="n">
        <v>12</v>
      </c>
      <c r="GJ127" s="13" t="n">
        <v>13</v>
      </c>
      <c r="GK127" s="13" t="n">
        <v>14</v>
      </c>
      <c r="GL127" s="13" t="n">
        <v>15</v>
      </c>
      <c r="GS127" s="13" t="inlineStr">
        <is>
          <t>ActualRotw</t>
        </is>
      </c>
      <c r="GT127" s="13" t="n">
        <v>1</v>
      </c>
      <c r="GU127" s="13" t="n">
        <v>2</v>
      </c>
      <c r="GV127" s="13" t="n">
        <v>3</v>
      </c>
      <c r="GW127" s="13" t="n">
        <v>4</v>
      </c>
      <c r="GX127" s="13" t="n">
        <v>5</v>
      </c>
      <c r="GY127" s="13" t="n">
        <v>6</v>
      </c>
      <c r="GZ127" s="13" t="n">
        <v>7</v>
      </c>
      <c r="HA127" s="13" t="n">
        <v>8</v>
      </c>
      <c r="HB127" s="13" t="n">
        <v>9</v>
      </c>
      <c r="HC127" s="13" t="n">
        <v>10</v>
      </c>
      <c r="HD127" s="13" t="n">
        <v>11</v>
      </c>
      <c r="HE127" s="13" t="n">
        <v>12</v>
      </c>
      <c r="HF127" s="13" t="n">
        <v>13</v>
      </c>
      <c r="HG127" s="13" t="n">
        <v>14</v>
      </c>
      <c r="HH127" s="13" t="n">
        <v>15</v>
      </c>
    </row>
    <row r="128">
      <c r="C128" s="13" t="n">
        <v>1</v>
      </c>
      <c r="D128" s="18">
        <f>Suppliers_stock_balance!D284</f>
        <v/>
      </c>
      <c r="E128" s="18">
        <f>Suppliers_stock_balance!E284</f>
        <v/>
      </c>
      <c r="F128" s="18">
        <f>Suppliers_stock_balance!F284</f>
        <v/>
      </c>
      <c r="G128" s="18">
        <f>Suppliers_stock_balance!G284</f>
        <v/>
      </c>
      <c r="H128" s="18">
        <f>Suppliers_stock_balance!H284</f>
        <v/>
      </c>
      <c r="I128" s="18">
        <f>Suppliers_stock_balance!I284</f>
        <v/>
      </c>
      <c r="J128" s="18">
        <f>Suppliers_stock_balance!J284</f>
        <v/>
      </c>
      <c r="K128" s="18">
        <f>Suppliers_stock_balance!K284</f>
        <v/>
      </c>
      <c r="L128" s="18">
        <f>Suppliers_stock_balance!L284</f>
        <v/>
      </c>
      <c r="M128" s="18">
        <f>Suppliers_stock_balance!M284</f>
        <v/>
      </c>
      <c r="N128" s="18">
        <f>Suppliers_stock_balance!N284</f>
        <v/>
      </c>
      <c r="O128" s="18">
        <f>Suppliers_stock_balance!O284</f>
        <v/>
      </c>
      <c r="P128" s="18">
        <f>Suppliers_stock_balance!P284</f>
        <v/>
      </c>
      <c r="Q128" s="18">
        <f>Suppliers_stock_balance!Q284</f>
        <v/>
      </c>
      <c r="R128" s="18">
        <f>Suppliers_stock_balance!R284</f>
        <v/>
      </c>
      <c r="V128" s="14" t="n"/>
      <c r="Y128" s="13" t="n">
        <v>1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142.8813955849117</v>
      </c>
      <c r="AE128" s="13" t="n">
        <v>37.69007715082115</v>
      </c>
      <c r="AF128" s="13" t="n">
        <v>0</v>
      </c>
      <c r="AG128" s="13" t="n">
        <v>48.39384970764454</v>
      </c>
      <c r="AH128" s="13" t="n">
        <v>50.02468648168264</v>
      </c>
      <c r="AI128" s="13" t="n">
        <v>0</v>
      </c>
      <c r="AJ128" s="13" t="n">
        <v>350.9838998211083</v>
      </c>
      <c r="AK128" s="13" t="n">
        <v>0</v>
      </c>
      <c r="AL128" s="13" t="n">
        <v>74.47325769854132</v>
      </c>
      <c r="AM128" s="13" t="n">
        <v>45.42979422180672</v>
      </c>
      <c r="AN128" s="13" t="n">
        <v>54.2003204165774</v>
      </c>
      <c r="AU128" s="13" t="n">
        <v>1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143.7249910715439</v>
      </c>
      <c r="BA128" s="13" t="n">
        <v>38.53266522362285</v>
      </c>
      <c r="BB128" s="13" t="n">
        <v>0</v>
      </c>
      <c r="BC128" s="13" t="n">
        <v>48.39384970764454</v>
      </c>
      <c r="BD128" s="13" t="n">
        <v>50.02468648168264</v>
      </c>
      <c r="BE128" s="13" t="n">
        <v>0</v>
      </c>
      <c r="BF128" s="13" t="n">
        <v>350.9838998211083</v>
      </c>
      <c r="BG128" s="13" t="n">
        <v>0</v>
      </c>
      <c r="BH128" s="13" t="n">
        <v>74.47325769854132</v>
      </c>
      <c r="BI128" s="13" t="n">
        <v>46.26313487443705</v>
      </c>
      <c r="BJ128" s="13" t="n">
        <v>55.13497650163827</v>
      </c>
      <c r="BQ128" s="13" t="n">
        <v>1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143.7259100642399</v>
      </c>
      <c r="BW128" s="13" t="n">
        <v>38.7924059244783</v>
      </c>
      <c r="BX128" s="13" t="n">
        <v>0</v>
      </c>
      <c r="BY128" s="13" t="n">
        <v>48.39384970764454</v>
      </c>
      <c r="BZ128" s="13" t="n">
        <v>50.02468648168264</v>
      </c>
      <c r="CA128" s="13" t="n">
        <v>0</v>
      </c>
      <c r="CB128" s="13" t="n">
        <v>350.9838998211083</v>
      </c>
      <c r="CC128" s="13" t="n">
        <v>0</v>
      </c>
      <c r="CD128" s="13" t="n">
        <v>74.47325769854132</v>
      </c>
      <c r="CE128" s="13" t="n">
        <v>46.52121636796147</v>
      </c>
      <c r="CF128" s="13" t="n">
        <v>55.42467030729131</v>
      </c>
      <c r="CM128" s="13" t="n">
        <v>1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92.57732706242771</v>
      </c>
      <c r="CS128" s="13" t="n">
        <v>22.78614948763946</v>
      </c>
      <c r="CT128" s="13" t="n">
        <v>0</v>
      </c>
      <c r="CU128" s="13" t="n">
        <v>31.45600230996896</v>
      </c>
      <c r="CV128" s="13" t="n">
        <v>32.51604621309372</v>
      </c>
      <c r="CW128" s="13" t="n">
        <v>0</v>
      </c>
      <c r="CX128" s="13" t="n">
        <v>228.1395348837204</v>
      </c>
      <c r="CY128" s="13" t="n">
        <v>0</v>
      </c>
      <c r="CZ128" s="13" t="n">
        <v>48.40761750405185</v>
      </c>
      <c r="DA128" s="13" t="n">
        <v>28.23556583718267</v>
      </c>
      <c r="DB128" s="13" t="n">
        <v>34.32803976066834</v>
      </c>
      <c r="DI128" s="13" t="n">
        <v>1</v>
      </c>
      <c r="DJ128" s="13" t="n">
        <v>0</v>
      </c>
      <c r="DK128" s="13" t="n">
        <v>0</v>
      </c>
      <c r="DL128" s="13" t="n">
        <v>0</v>
      </c>
      <c r="DM128" s="13" t="n">
        <v>0</v>
      </c>
      <c r="DN128" s="13" t="n">
        <v>93.42092254905994</v>
      </c>
      <c r="DO128" s="13" t="n">
        <v>23.62873756044117</v>
      </c>
      <c r="DP128" s="13" t="n">
        <v>0</v>
      </c>
      <c r="DQ128" s="13" t="n">
        <v>31.45600230996896</v>
      </c>
      <c r="DR128" s="13" t="n">
        <v>32.51604621309372</v>
      </c>
      <c r="DS128" s="13" t="n">
        <v>0</v>
      </c>
      <c r="DT128" s="13" t="n">
        <v>228.1395348837204</v>
      </c>
      <c r="DU128" s="13" t="n">
        <v>0</v>
      </c>
      <c r="DV128" s="13" t="n">
        <v>48.40761750405185</v>
      </c>
      <c r="DW128" s="13" t="n">
        <v>29.068906489813</v>
      </c>
      <c r="DX128" s="13" t="n">
        <v>35.26269584572922</v>
      </c>
      <c r="EE128" s="13" t="n">
        <v>1</v>
      </c>
      <c r="EF128" s="13" t="n">
        <v>0</v>
      </c>
      <c r="EG128" s="13" t="n">
        <v>0</v>
      </c>
      <c r="EH128" s="13" t="n">
        <v>0</v>
      </c>
      <c r="EI128" s="13" t="n">
        <v>0</v>
      </c>
      <c r="EJ128" s="13" t="n">
        <v>93.42184154175591</v>
      </c>
      <c r="EK128" s="13" t="n">
        <v>23.88847826087826</v>
      </c>
      <c r="EL128" s="13" t="n">
        <v>0</v>
      </c>
      <c r="EM128" s="13" t="n">
        <v>31.45600230996896</v>
      </c>
      <c r="EN128" s="13" t="n">
        <v>32.51604621309372</v>
      </c>
      <c r="EO128" s="13" t="n">
        <v>0</v>
      </c>
      <c r="EP128" s="13" t="n">
        <v>228.1395348837204</v>
      </c>
      <c r="EQ128" s="13" t="n">
        <v>0</v>
      </c>
      <c r="ER128" s="13" t="n">
        <v>48.40761750405185</v>
      </c>
      <c r="ES128" s="13" t="n">
        <v>29.32698798291906</v>
      </c>
      <c r="ET128" s="13" t="n">
        <v>35.55238965138226</v>
      </c>
      <c r="FA128" s="13" t="n">
        <v>1</v>
      </c>
      <c r="FB128" s="13" t="n">
        <v>0</v>
      </c>
      <c r="FC128" s="13" t="n">
        <v>0</v>
      </c>
      <c r="FD128" s="13" t="n">
        <v>0</v>
      </c>
      <c r="FE128" s="13" t="n">
        <v>0</v>
      </c>
      <c r="FF128" s="13" t="n">
        <v>56.64584954636774</v>
      </c>
      <c r="FG128" s="13" t="n">
        <v>12.14048687108111</v>
      </c>
      <c r="FH128" s="13" t="n">
        <v>0</v>
      </c>
      <c r="FI128" s="13" t="n">
        <v>19.35753988305782</v>
      </c>
      <c r="FJ128" s="13" t="n">
        <v>20.00987459267306</v>
      </c>
      <c r="FK128" s="13" t="n">
        <v>0</v>
      </c>
      <c r="FL128" s="13" t="n">
        <v>140.3935599284433</v>
      </c>
      <c r="FM128" s="13" t="n">
        <v>0</v>
      </c>
      <c r="FN128" s="13" t="n">
        <v>29.78930307941652</v>
      </c>
      <c r="FO128" s="13" t="n">
        <v>15.95397413387977</v>
      </c>
      <c r="FP128" s="13" t="n">
        <v>20.13355357787616</v>
      </c>
      <c r="FW128" s="13" t="n">
        <v>1</v>
      </c>
      <c r="FX128" s="13" t="n">
        <v>0</v>
      </c>
      <c r="FY128" s="13" t="n">
        <v>0</v>
      </c>
      <c r="FZ128" s="13" t="n">
        <v>0</v>
      </c>
      <c r="GA128" s="13" t="n">
        <v>0</v>
      </c>
      <c r="GB128" s="13" t="n">
        <v>57.48944503299997</v>
      </c>
      <c r="GC128" s="13" t="n">
        <v>12.98307494388282</v>
      </c>
      <c r="GD128" s="13" t="n">
        <v>0</v>
      </c>
      <c r="GE128" s="13" t="n">
        <v>19.35753988305782</v>
      </c>
      <c r="GF128" s="13" t="n">
        <v>20.00987459267306</v>
      </c>
      <c r="GG128" s="13" t="n">
        <v>0</v>
      </c>
      <c r="GH128" s="13" t="n">
        <v>140.3935599284433</v>
      </c>
      <c r="GI128" s="13" t="n">
        <v>0</v>
      </c>
      <c r="GJ128" s="13" t="n">
        <v>29.78930307941652</v>
      </c>
      <c r="GK128" s="13" t="n">
        <v>16.7873147865101</v>
      </c>
      <c r="GL128" s="13" t="n">
        <v>21.06820966293703</v>
      </c>
      <c r="GS128" s="13" t="n">
        <v>1</v>
      </c>
      <c r="GT128" s="13" t="n">
        <v>0</v>
      </c>
      <c r="GU128" s="13" t="n">
        <v>0</v>
      </c>
      <c r="GV128" s="13" t="n">
        <v>0</v>
      </c>
      <c r="GW128" s="13" t="n">
        <v>0</v>
      </c>
      <c r="GX128" s="13" t="n">
        <v>57.49036402569595</v>
      </c>
      <c r="GY128" s="13" t="n">
        <v>13.2428156443199</v>
      </c>
      <c r="GZ128" s="13" t="n">
        <v>0</v>
      </c>
      <c r="HA128" s="13" t="n">
        <v>19.35753988305782</v>
      </c>
      <c r="HB128" s="13" t="n">
        <v>20.00987459267306</v>
      </c>
      <c r="HC128" s="13" t="n">
        <v>0</v>
      </c>
      <c r="HD128" s="13" t="n">
        <v>140.3935599284433</v>
      </c>
      <c r="HE128" s="13" t="n">
        <v>0</v>
      </c>
      <c r="HF128" s="13" t="n">
        <v>29.78930307941652</v>
      </c>
      <c r="HG128" s="13" t="n">
        <v>17.04539627961616</v>
      </c>
      <c r="HH128" s="13" t="n">
        <v>21.35790346859008</v>
      </c>
    </row>
    <row r="129">
      <c r="C129" s="13" t="n">
        <v>2</v>
      </c>
      <c r="D129" s="18">
        <f>Suppliers_stock_balance!D285</f>
        <v/>
      </c>
      <c r="E129" s="18">
        <f>Suppliers_stock_balance!E285</f>
        <v/>
      </c>
      <c r="F129" s="18">
        <f>Suppliers_stock_balance!F285</f>
        <v/>
      </c>
      <c r="G129" s="18">
        <f>Suppliers_stock_balance!G285</f>
        <v/>
      </c>
      <c r="H129" s="18">
        <f>Suppliers_stock_balance!H285</f>
        <v/>
      </c>
      <c r="I129" s="18">
        <f>Suppliers_stock_balance!I285</f>
        <v/>
      </c>
      <c r="J129" s="18">
        <f>Suppliers_stock_balance!J285</f>
        <v/>
      </c>
      <c r="K129" s="18">
        <f>Suppliers_stock_balance!K285</f>
        <v/>
      </c>
      <c r="L129" s="18">
        <f>Suppliers_stock_balance!L285</f>
        <v/>
      </c>
      <c r="M129" s="18">
        <f>Suppliers_stock_balance!M285</f>
        <v/>
      </c>
      <c r="N129" s="18">
        <f>Suppliers_stock_balance!N285</f>
        <v/>
      </c>
      <c r="O129" s="18">
        <f>Suppliers_stock_balance!O285</f>
        <v/>
      </c>
      <c r="P129" s="18">
        <f>Suppliers_stock_balance!P285</f>
        <v/>
      </c>
      <c r="Q129" s="18">
        <f>Suppliers_stock_balance!Q285</f>
        <v/>
      </c>
      <c r="R129" s="18">
        <f>Suppliers_stock_balance!R285</f>
        <v/>
      </c>
      <c r="Y129" s="13" t="n">
        <v>2</v>
      </c>
      <c r="Z129" s="13" t="n">
        <v>66.95602675394908</v>
      </c>
      <c r="AA129" s="13" t="n">
        <v>100.2022430593859</v>
      </c>
      <c r="AB129" s="13" t="n">
        <v>0</v>
      </c>
      <c r="AC129" s="13" t="n">
        <v>0</v>
      </c>
      <c r="AD129" s="13" t="n">
        <v>131.2132249929952</v>
      </c>
      <c r="AE129" s="13" t="n">
        <v>93.58208955223883</v>
      </c>
      <c r="AF129" s="13" t="n">
        <v>609.4155844155874</v>
      </c>
      <c r="AG129" s="13" t="n">
        <v>0</v>
      </c>
      <c r="AH129" s="13" t="n">
        <v>0</v>
      </c>
      <c r="AI129" s="13" t="n">
        <v>56.26674185817002</v>
      </c>
      <c r="AJ129" s="13" t="n">
        <v>0</v>
      </c>
      <c r="AK129" s="13" t="n">
        <v>84.71014420036059</v>
      </c>
      <c r="AL129" s="13" t="n">
        <v>103.0797742784331</v>
      </c>
      <c r="AM129" s="13" t="n">
        <v>152.5735294117646</v>
      </c>
      <c r="AN129" s="13" t="n">
        <v>68.88990931006772</v>
      </c>
      <c r="AU129" s="13" t="n">
        <v>2</v>
      </c>
      <c r="AV129" s="13" t="n">
        <v>66.95602675394908</v>
      </c>
      <c r="AW129" s="13" t="n">
        <v>100.2022430593859</v>
      </c>
      <c r="AX129" s="13" t="n">
        <v>0</v>
      </c>
      <c r="AY129" s="13" t="n">
        <v>0</v>
      </c>
      <c r="AZ129" s="13" t="n">
        <v>131.2132249929952</v>
      </c>
      <c r="BA129" s="13" t="n">
        <v>93.58208955223883</v>
      </c>
      <c r="BB129" s="13" t="n">
        <v>609.4155844155874</v>
      </c>
      <c r="BC129" s="13" t="n">
        <v>0</v>
      </c>
      <c r="BD129" s="13" t="n">
        <v>0</v>
      </c>
      <c r="BE129" s="13" t="n">
        <v>56.26674185817002</v>
      </c>
      <c r="BF129" s="13" t="n">
        <v>0</v>
      </c>
      <c r="BG129" s="13" t="n">
        <v>85.61235974939578</v>
      </c>
      <c r="BH129" s="13" t="n">
        <v>103.8205169891075</v>
      </c>
      <c r="BI129" s="13" t="n">
        <v>152.5735294117646</v>
      </c>
      <c r="BJ129" s="13" t="n">
        <v>68.88990931006772</v>
      </c>
      <c r="BQ129" s="13" t="n">
        <v>2</v>
      </c>
      <c r="BR129" s="13" t="n">
        <v>66.95602675394908</v>
      </c>
      <c r="BS129" s="13" t="n">
        <v>100.2022430593859</v>
      </c>
      <c r="BT129" s="13" t="n">
        <v>0</v>
      </c>
      <c r="BU129" s="13" t="n">
        <v>0</v>
      </c>
      <c r="BV129" s="13" t="n">
        <v>131.2132249929952</v>
      </c>
      <c r="BW129" s="13" t="n">
        <v>93.58208955223883</v>
      </c>
      <c r="BX129" s="13" t="n">
        <v>609.4155844155874</v>
      </c>
      <c r="BY129" s="13" t="n">
        <v>0</v>
      </c>
      <c r="BZ129" s="13" t="n">
        <v>0</v>
      </c>
      <c r="CA129" s="13" t="n">
        <v>56.26674185817002</v>
      </c>
      <c r="CB129" s="13" t="n">
        <v>0</v>
      </c>
      <c r="CC129" s="13" t="n">
        <v>85.89413835075976</v>
      </c>
      <c r="CD129" s="13" t="n">
        <v>103.8205169891075</v>
      </c>
      <c r="CE129" s="13" t="n">
        <v>152.5735294117646</v>
      </c>
      <c r="CF129" s="13" t="n">
        <v>68.88990931006772</v>
      </c>
      <c r="CM129" s="13" t="n">
        <v>2</v>
      </c>
      <c r="CN129" s="13" t="n">
        <v>43.52141739006689</v>
      </c>
      <c r="CO129" s="13" t="n">
        <v>65.13145798860083</v>
      </c>
      <c r="CP129" s="13" t="n">
        <v>0</v>
      </c>
      <c r="CQ129" s="13" t="n">
        <v>0</v>
      </c>
      <c r="CR129" s="13" t="n">
        <v>85.28859624544691</v>
      </c>
      <c r="CS129" s="13" t="n">
        <v>60.82835820895524</v>
      </c>
      <c r="CT129" s="13" t="n">
        <v>396.1201298701318</v>
      </c>
      <c r="CU129" s="13" t="n">
        <v>0</v>
      </c>
      <c r="CV129" s="13" t="n">
        <v>0</v>
      </c>
      <c r="CW129" s="13" t="n">
        <v>36.57338220781051</v>
      </c>
      <c r="CX129" s="13" t="n">
        <v>0</v>
      </c>
      <c r="CY129" s="13" t="n">
        <v>54.64719577745549</v>
      </c>
      <c r="CZ129" s="13" t="n">
        <v>66.74259333224551</v>
      </c>
      <c r="DA129" s="13" t="n">
        <v>99.172794117647</v>
      </c>
      <c r="DB129" s="13" t="n">
        <v>44.77844105154402</v>
      </c>
      <c r="DI129" s="13" t="n">
        <v>2</v>
      </c>
      <c r="DJ129" s="13" t="n">
        <v>43.52141739006689</v>
      </c>
      <c r="DK129" s="13" t="n">
        <v>65.13145798860083</v>
      </c>
      <c r="DL129" s="13" t="n">
        <v>0</v>
      </c>
      <c r="DM129" s="13" t="n">
        <v>0</v>
      </c>
      <c r="DN129" s="13" t="n">
        <v>85.28859624544691</v>
      </c>
      <c r="DO129" s="13" t="n">
        <v>60.82835820895524</v>
      </c>
      <c r="DP129" s="13" t="n">
        <v>396.1201298701318</v>
      </c>
      <c r="DQ129" s="13" t="n">
        <v>0</v>
      </c>
      <c r="DR129" s="13" t="n">
        <v>0</v>
      </c>
      <c r="DS129" s="13" t="n">
        <v>36.57338220781051</v>
      </c>
      <c r="DT129" s="13" t="n">
        <v>0</v>
      </c>
      <c r="DU129" s="13" t="n">
        <v>55.54941132649067</v>
      </c>
      <c r="DV129" s="13" t="n">
        <v>67.48333604291987</v>
      </c>
      <c r="DW129" s="13" t="n">
        <v>99.172794117647</v>
      </c>
      <c r="DX129" s="13" t="n">
        <v>44.77844105154402</v>
      </c>
      <c r="EE129" s="13" t="n">
        <v>2</v>
      </c>
      <c r="EF129" s="13" t="n">
        <v>43.52141739006689</v>
      </c>
      <c r="EG129" s="13" t="n">
        <v>65.13145798860083</v>
      </c>
      <c r="EH129" s="13" t="n">
        <v>0</v>
      </c>
      <c r="EI129" s="13" t="n">
        <v>0</v>
      </c>
      <c r="EJ129" s="13" t="n">
        <v>85.28859624544691</v>
      </c>
      <c r="EK129" s="13" t="n">
        <v>60.82835820895524</v>
      </c>
      <c r="EL129" s="13" t="n">
        <v>396.1201298701318</v>
      </c>
      <c r="EM129" s="13" t="n">
        <v>0</v>
      </c>
      <c r="EN129" s="13" t="n">
        <v>0</v>
      </c>
      <c r="EO129" s="13" t="n">
        <v>36.57338220781051</v>
      </c>
      <c r="EP129" s="13" t="n">
        <v>0</v>
      </c>
      <c r="EQ129" s="13" t="n">
        <v>55.83118992785467</v>
      </c>
      <c r="ER129" s="13" t="n">
        <v>67.48333604291987</v>
      </c>
      <c r="ES129" s="13" t="n">
        <v>99.172794117647</v>
      </c>
      <c r="ET129" s="13" t="n">
        <v>44.77844105154402</v>
      </c>
      <c r="FA129" s="13" t="n">
        <v>2</v>
      </c>
      <c r="FB129" s="13" t="n">
        <v>26.78241070157963</v>
      </c>
      <c r="FC129" s="13" t="n">
        <v>40.08089722375436</v>
      </c>
      <c r="FD129" s="13" t="n">
        <v>0</v>
      </c>
      <c r="FE129" s="13" t="n">
        <v>0</v>
      </c>
      <c r="FF129" s="13" t="n">
        <v>52.48528999719809</v>
      </c>
      <c r="FG129" s="13" t="n">
        <v>37.43283582089553</v>
      </c>
      <c r="FH129" s="13" t="n">
        <v>243.766233766235</v>
      </c>
      <c r="FI129" s="13" t="n">
        <v>0</v>
      </c>
      <c r="FJ129" s="13" t="n">
        <v>0</v>
      </c>
      <c r="FK129" s="13" t="n">
        <v>22.50669674326801</v>
      </c>
      <c r="FL129" s="13" t="n">
        <v>0</v>
      </c>
      <c r="FM129" s="13" t="n">
        <v>33.17366118966613</v>
      </c>
      <c r="FN129" s="13" t="n">
        <v>40.78746408496863</v>
      </c>
      <c r="FO129" s="13" t="n">
        <v>61.02941176470585</v>
      </c>
      <c r="FP129" s="13" t="n">
        <v>27.55596372402709</v>
      </c>
      <c r="FW129" s="13" t="n">
        <v>2</v>
      </c>
      <c r="FX129" s="13" t="n">
        <v>26.78241070157963</v>
      </c>
      <c r="FY129" s="13" t="n">
        <v>40.08089722375436</v>
      </c>
      <c r="FZ129" s="13" t="n">
        <v>0</v>
      </c>
      <c r="GA129" s="13" t="n">
        <v>0</v>
      </c>
      <c r="GB129" s="13" t="n">
        <v>52.48528999719809</v>
      </c>
      <c r="GC129" s="13" t="n">
        <v>37.43283582089553</v>
      </c>
      <c r="GD129" s="13" t="n">
        <v>243.766233766235</v>
      </c>
      <c r="GE129" s="13" t="n">
        <v>0</v>
      </c>
      <c r="GF129" s="13" t="n">
        <v>0</v>
      </c>
      <c r="GG129" s="13" t="n">
        <v>22.50669674326801</v>
      </c>
      <c r="GH129" s="13" t="n">
        <v>0</v>
      </c>
      <c r="GI129" s="13" t="n">
        <v>34.07587673870131</v>
      </c>
      <c r="GJ129" s="13" t="n">
        <v>41.52820679564299</v>
      </c>
      <c r="GK129" s="13" t="n">
        <v>61.02941176470585</v>
      </c>
      <c r="GL129" s="13" t="n">
        <v>27.55596372402709</v>
      </c>
      <c r="GS129" s="13" t="n">
        <v>2</v>
      </c>
      <c r="GT129" s="13" t="n">
        <v>26.78241070157963</v>
      </c>
      <c r="GU129" s="13" t="n">
        <v>40.08089722375436</v>
      </c>
      <c r="GV129" s="13" t="n">
        <v>0</v>
      </c>
      <c r="GW129" s="13" t="n">
        <v>0</v>
      </c>
      <c r="GX129" s="13" t="n">
        <v>52.48528999719809</v>
      </c>
      <c r="GY129" s="13" t="n">
        <v>37.43283582089553</v>
      </c>
      <c r="GZ129" s="13" t="n">
        <v>243.766233766235</v>
      </c>
      <c r="HA129" s="13" t="n">
        <v>0</v>
      </c>
      <c r="HB129" s="13" t="n">
        <v>0</v>
      </c>
      <c r="HC129" s="13" t="n">
        <v>22.50669674326801</v>
      </c>
      <c r="HD129" s="13" t="n">
        <v>0</v>
      </c>
      <c r="HE129" s="13" t="n">
        <v>34.3576553400653</v>
      </c>
      <c r="HF129" s="13" t="n">
        <v>41.52820679564299</v>
      </c>
      <c r="HG129" s="13" t="n">
        <v>61.02941176470585</v>
      </c>
      <c r="HH129" s="13" t="n">
        <v>27.55596372402709</v>
      </c>
    </row>
    <row r="130">
      <c r="C130" s="13" t="n">
        <v>3</v>
      </c>
      <c r="D130" s="18">
        <f>Suppliers_stock_balance!D286</f>
        <v/>
      </c>
      <c r="E130" s="18">
        <f>Suppliers_stock_balance!E286</f>
        <v/>
      </c>
      <c r="F130" s="18">
        <f>Suppliers_stock_balance!F286</f>
        <v/>
      </c>
      <c r="G130" s="18">
        <f>Suppliers_stock_balance!G286</f>
        <v/>
      </c>
      <c r="H130" s="18">
        <f>Suppliers_stock_balance!H286</f>
        <v/>
      </c>
      <c r="I130" s="18">
        <f>Suppliers_stock_balance!I286</f>
        <v/>
      </c>
      <c r="J130" s="18">
        <f>Suppliers_stock_balance!J286</f>
        <v/>
      </c>
      <c r="K130" s="18">
        <f>Suppliers_stock_balance!K286</f>
        <v/>
      </c>
      <c r="L130" s="18">
        <f>Suppliers_stock_balance!L286</f>
        <v/>
      </c>
      <c r="M130" s="18">
        <f>Suppliers_stock_balance!M286</f>
        <v/>
      </c>
      <c r="N130" s="18">
        <f>Suppliers_stock_balance!N286</f>
        <v/>
      </c>
      <c r="O130" s="18">
        <f>Suppliers_stock_balance!O286</f>
        <v/>
      </c>
      <c r="P130" s="18">
        <f>Suppliers_stock_balance!P286</f>
        <v/>
      </c>
      <c r="Q130" s="18">
        <f>Suppliers_stock_balance!Q286</f>
        <v/>
      </c>
      <c r="R130" s="18">
        <f>Suppliers_stock_balance!R286</f>
        <v/>
      </c>
      <c r="Y130" s="13" t="n">
        <v>3</v>
      </c>
      <c r="Z130" s="13" t="n">
        <v>47.70490762575221</v>
      </c>
      <c r="AA130" s="13" t="n">
        <v>0</v>
      </c>
      <c r="AB130" s="13" t="n">
        <v>0</v>
      </c>
      <c r="AC130" s="13" t="n">
        <v>72.88496652465</v>
      </c>
      <c r="AD130" s="13" t="n">
        <v>0</v>
      </c>
      <c r="AE130" s="13" t="n">
        <v>36.25334253214631</v>
      </c>
      <c r="AF130" s="13" t="n">
        <v>23.32062639289272</v>
      </c>
      <c r="AG130" s="13" t="n">
        <v>0</v>
      </c>
      <c r="AH130" s="13" t="n">
        <v>0</v>
      </c>
      <c r="AI130" s="13" t="n">
        <v>0</v>
      </c>
      <c r="AJ130" s="13" t="n">
        <v>25.0549208150513</v>
      </c>
      <c r="AK130" s="13" t="n">
        <v>412.1512151215116</v>
      </c>
      <c r="AL130" s="13" t="n">
        <v>0</v>
      </c>
      <c r="AM130" s="13" t="n">
        <v>0</v>
      </c>
      <c r="AN130" s="13" t="n">
        <v>65.86171835282155</v>
      </c>
      <c r="AU130" s="13" t="n">
        <v>3</v>
      </c>
      <c r="AV130" s="13" t="n">
        <v>48.77988735782414</v>
      </c>
      <c r="AW130" s="13" t="n">
        <v>0</v>
      </c>
      <c r="AX130" s="13" t="n">
        <v>0</v>
      </c>
      <c r="AY130" s="13" t="n">
        <v>72.88496652465</v>
      </c>
      <c r="AZ130" s="13" t="n">
        <v>0</v>
      </c>
      <c r="BA130" s="13" t="n">
        <v>37.30329892094993</v>
      </c>
      <c r="BB130" s="13" t="n">
        <v>24.08436618675593</v>
      </c>
      <c r="BC130" s="13" t="n">
        <v>0</v>
      </c>
      <c r="BD130" s="13" t="n">
        <v>0</v>
      </c>
      <c r="BE130" s="13" t="n">
        <v>0</v>
      </c>
      <c r="BF130" s="13" t="n">
        <v>25.66643855937074</v>
      </c>
      <c r="BG130" s="13" t="n">
        <v>412.1512151215116</v>
      </c>
      <c r="BH130" s="13" t="n">
        <v>0</v>
      </c>
      <c r="BI130" s="13" t="n">
        <v>0</v>
      </c>
      <c r="BJ130" s="13" t="n">
        <v>65.86171835282155</v>
      </c>
      <c r="BQ130" s="13" t="n">
        <v>3</v>
      </c>
      <c r="BR130" s="13" t="n">
        <v>49.1113171720953</v>
      </c>
      <c r="BS130" s="13" t="n">
        <v>0</v>
      </c>
      <c r="BT130" s="13" t="n">
        <v>0</v>
      </c>
      <c r="BU130" s="13" t="n">
        <v>72.88496652465</v>
      </c>
      <c r="BV130" s="13" t="n">
        <v>0</v>
      </c>
      <c r="BW130" s="13" t="n">
        <v>37.62482637011253</v>
      </c>
      <c r="BX130" s="13" t="n">
        <v>24.3169272874508</v>
      </c>
      <c r="BY130" s="13" t="n">
        <v>0</v>
      </c>
      <c r="BZ130" s="13" t="n">
        <v>0</v>
      </c>
      <c r="CA130" s="13" t="n">
        <v>0</v>
      </c>
      <c r="CB130" s="13" t="n">
        <v>25.85460792382372</v>
      </c>
      <c r="CC130" s="13" t="n">
        <v>412.1512151215116</v>
      </c>
      <c r="CD130" s="13" t="n">
        <v>0</v>
      </c>
      <c r="CE130" s="13" t="n">
        <v>0</v>
      </c>
      <c r="CF130" s="13" t="n">
        <v>65.86171835282155</v>
      </c>
      <c r="CM130" s="13" t="n">
        <v>3</v>
      </c>
      <c r="CN130" s="13" t="n">
        <v>28.64038368652335</v>
      </c>
      <c r="CO130" s="13" t="n">
        <v>0</v>
      </c>
      <c r="CP130" s="13" t="n">
        <v>0</v>
      </c>
      <c r="CQ130" s="13" t="n">
        <v>47.3752282410225</v>
      </c>
      <c r="CR130" s="13" t="n">
        <v>0</v>
      </c>
      <c r="CS130" s="13" t="n">
        <v>20.63466704872781</v>
      </c>
      <c r="CT130" s="13" t="n">
        <v>13.25011023775718</v>
      </c>
      <c r="CU130" s="13" t="n">
        <v>0</v>
      </c>
      <c r="CV130" s="13" t="n">
        <v>0</v>
      </c>
      <c r="CW130" s="13" t="n">
        <v>0</v>
      </c>
      <c r="CX130" s="13" t="n">
        <v>14.7669208150513</v>
      </c>
      <c r="CY130" s="13" t="n">
        <v>267.8982898289825</v>
      </c>
      <c r="CZ130" s="13" t="n">
        <v>0</v>
      </c>
      <c r="DA130" s="13" t="n">
        <v>0</v>
      </c>
      <c r="DB130" s="13" t="n">
        <v>42.81011692933401</v>
      </c>
      <c r="DI130" s="13" t="n">
        <v>3</v>
      </c>
      <c r="DJ130" s="13" t="n">
        <v>29.71536341859528</v>
      </c>
      <c r="DK130" s="13" t="n">
        <v>0</v>
      </c>
      <c r="DL130" s="13" t="n">
        <v>0</v>
      </c>
      <c r="DM130" s="13" t="n">
        <v>47.3752282410225</v>
      </c>
      <c r="DN130" s="13" t="n">
        <v>0</v>
      </c>
      <c r="DO130" s="13" t="n">
        <v>21.68462343753144</v>
      </c>
      <c r="DP130" s="13" t="n">
        <v>14.01385003162039</v>
      </c>
      <c r="DQ130" s="13" t="n">
        <v>0</v>
      </c>
      <c r="DR130" s="13" t="n">
        <v>0</v>
      </c>
      <c r="DS130" s="13" t="n">
        <v>0</v>
      </c>
      <c r="DT130" s="13" t="n">
        <v>15.37843855937074</v>
      </c>
      <c r="DU130" s="13" t="n">
        <v>267.8982898289825</v>
      </c>
      <c r="DV130" s="13" t="n">
        <v>0</v>
      </c>
      <c r="DW130" s="13" t="n">
        <v>0</v>
      </c>
      <c r="DX130" s="13" t="n">
        <v>42.81011692933401</v>
      </c>
      <c r="EE130" s="13" t="n">
        <v>3</v>
      </c>
      <c r="EF130" s="13" t="n">
        <v>30.04679323286644</v>
      </c>
      <c r="EG130" s="13" t="n">
        <v>0</v>
      </c>
      <c r="EH130" s="13" t="n">
        <v>0</v>
      </c>
      <c r="EI130" s="13" t="n">
        <v>47.3752282410225</v>
      </c>
      <c r="EJ130" s="13" t="n">
        <v>0</v>
      </c>
      <c r="EK130" s="13" t="n">
        <v>22.00615088669403</v>
      </c>
      <c r="EL130" s="13" t="n">
        <v>14.24641113231526</v>
      </c>
      <c r="EM130" s="13" t="n">
        <v>0</v>
      </c>
      <c r="EN130" s="13" t="n">
        <v>0</v>
      </c>
      <c r="EO130" s="13" t="n">
        <v>0</v>
      </c>
      <c r="EP130" s="13" t="n">
        <v>15.56660792382372</v>
      </c>
      <c r="EQ130" s="13" t="n">
        <v>267.8982898289825</v>
      </c>
      <c r="ER130" s="13" t="n">
        <v>0</v>
      </c>
      <c r="ES130" s="13" t="n">
        <v>0</v>
      </c>
      <c r="ET130" s="13" t="n">
        <v>42.81011692933401</v>
      </c>
      <c r="FA130" s="13" t="n">
        <v>3</v>
      </c>
      <c r="FB130" s="13" t="n">
        <v>15.02286658707416</v>
      </c>
      <c r="FC130" s="13" t="n">
        <v>0</v>
      </c>
      <c r="FD130" s="13" t="n">
        <v>0</v>
      </c>
      <c r="FE130" s="13" t="n">
        <v>29.15398660986</v>
      </c>
      <c r="FF130" s="13" t="n">
        <v>0</v>
      </c>
      <c r="FG130" s="13" t="n">
        <v>9.478470274857465</v>
      </c>
      <c r="FH130" s="13" t="n">
        <v>6.056884412660366</v>
      </c>
      <c r="FI130" s="13" t="n">
        <v>0</v>
      </c>
      <c r="FJ130" s="13" t="n">
        <v>0</v>
      </c>
      <c r="FK130" s="13" t="n">
        <v>0</v>
      </c>
      <c r="FL130" s="13" t="n">
        <v>7.418349386479873</v>
      </c>
      <c r="FM130" s="13" t="n">
        <v>164.8604860486047</v>
      </c>
      <c r="FN130" s="13" t="n">
        <v>0</v>
      </c>
      <c r="FO130" s="13" t="n">
        <v>0</v>
      </c>
      <c r="FP130" s="13" t="n">
        <v>26.34468734112862</v>
      </c>
      <c r="FW130" s="13" t="n">
        <v>3</v>
      </c>
      <c r="FX130" s="13" t="n">
        <v>16.09784631914609</v>
      </c>
      <c r="FY130" s="13" t="n">
        <v>0</v>
      </c>
      <c r="FZ130" s="13" t="n">
        <v>0</v>
      </c>
      <c r="GA130" s="13" t="n">
        <v>29.15398660986</v>
      </c>
      <c r="GB130" s="13" t="n">
        <v>0</v>
      </c>
      <c r="GC130" s="13" t="n">
        <v>10.52842666366108</v>
      </c>
      <c r="GD130" s="13" t="n">
        <v>6.820624206523576</v>
      </c>
      <c r="GE130" s="13" t="n">
        <v>0</v>
      </c>
      <c r="GF130" s="13" t="n">
        <v>0</v>
      </c>
      <c r="GG130" s="13" t="n">
        <v>0</v>
      </c>
      <c r="GH130" s="13" t="n">
        <v>8.029867130799309</v>
      </c>
      <c r="GI130" s="13" t="n">
        <v>164.8604860486047</v>
      </c>
      <c r="GJ130" s="13" t="n">
        <v>0</v>
      </c>
      <c r="GK130" s="13" t="n">
        <v>0</v>
      </c>
      <c r="GL130" s="13" t="n">
        <v>26.34468734112862</v>
      </c>
      <c r="GS130" s="13" t="n">
        <v>3</v>
      </c>
      <c r="GT130" s="13" t="n">
        <v>16.42927613341725</v>
      </c>
      <c r="GU130" s="13" t="n">
        <v>0</v>
      </c>
      <c r="GV130" s="13" t="n">
        <v>0</v>
      </c>
      <c r="GW130" s="13" t="n">
        <v>29.15398660986</v>
      </c>
      <c r="GX130" s="13" t="n">
        <v>0</v>
      </c>
      <c r="GY130" s="13" t="n">
        <v>10.84995411282368</v>
      </c>
      <c r="GZ130" s="13" t="n">
        <v>7.053185307218444</v>
      </c>
      <c r="HA130" s="13" t="n">
        <v>0</v>
      </c>
      <c r="HB130" s="13" t="n">
        <v>0</v>
      </c>
      <c r="HC130" s="13" t="n">
        <v>0</v>
      </c>
      <c r="HD130" s="13" t="n">
        <v>8.218036495252289</v>
      </c>
      <c r="HE130" s="13" t="n">
        <v>164.8604860486047</v>
      </c>
      <c r="HF130" s="13" t="n">
        <v>0</v>
      </c>
      <c r="HG130" s="13" t="n">
        <v>0</v>
      </c>
      <c r="HH130" s="13" t="n">
        <v>26.34468734112862</v>
      </c>
    </row>
    <row r="132">
      <c r="C132" s="13" t="inlineStr">
        <is>
          <t>vMaxNumOfCyclesw</t>
        </is>
      </c>
      <c r="D132" s="13" t="n">
        <v>1</v>
      </c>
      <c r="E132" s="13" t="n">
        <v>2</v>
      </c>
      <c r="F132" s="13" t="n">
        <v>3</v>
      </c>
      <c r="G132" s="13" t="n">
        <v>4</v>
      </c>
      <c r="H132" s="13" t="n">
        <v>5</v>
      </c>
      <c r="I132" s="13" t="n">
        <v>6</v>
      </c>
      <c r="J132" s="13" t="n">
        <v>7</v>
      </c>
      <c r="K132" s="13" t="n">
        <v>8</v>
      </c>
      <c r="L132" s="13" t="n">
        <v>9</v>
      </c>
      <c r="M132" s="13" t="n">
        <v>10</v>
      </c>
      <c r="N132" s="13" t="n">
        <v>11</v>
      </c>
      <c r="O132" s="13" t="n">
        <v>12</v>
      </c>
      <c r="P132" s="13" t="n">
        <v>13</v>
      </c>
      <c r="Q132" s="13" t="n">
        <v>14</v>
      </c>
      <c r="R132" s="13" t="n">
        <v>15</v>
      </c>
      <c r="Y132" s="13" t="inlineStr">
        <is>
          <t>vMaxNumOfCyclesw</t>
        </is>
      </c>
      <c r="Z132" s="13" t="n">
        <v>1</v>
      </c>
      <c r="AA132" s="13" t="n">
        <v>2</v>
      </c>
      <c r="AB132" s="13" t="n">
        <v>3</v>
      </c>
      <c r="AC132" s="13" t="n">
        <v>4</v>
      </c>
      <c r="AD132" s="13" t="n">
        <v>5</v>
      </c>
      <c r="AE132" s="13" t="n">
        <v>6</v>
      </c>
      <c r="AF132" s="13" t="n">
        <v>7</v>
      </c>
      <c r="AG132" s="13" t="n">
        <v>8</v>
      </c>
      <c r="AH132" s="13" t="n">
        <v>9</v>
      </c>
      <c r="AI132" s="13" t="n">
        <v>10</v>
      </c>
      <c r="AJ132" s="13" t="n">
        <v>11</v>
      </c>
      <c r="AK132" s="13" t="n">
        <v>12</v>
      </c>
      <c r="AL132" s="13" t="n">
        <v>13</v>
      </c>
      <c r="AM132" s="13" t="n">
        <v>14</v>
      </c>
      <c r="AN132" s="13" t="n">
        <v>15</v>
      </c>
      <c r="AU132" s="13" t="inlineStr">
        <is>
          <t>vMaxNumOfCyclesw</t>
        </is>
      </c>
      <c r="AV132" s="13" t="n">
        <v>1</v>
      </c>
      <c r="AW132" s="13" t="n">
        <v>2</v>
      </c>
      <c r="AX132" s="13" t="n">
        <v>3</v>
      </c>
      <c r="AY132" s="13" t="n">
        <v>4</v>
      </c>
      <c r="AZ132" s="13" t="n">
        <v>5</v>
      </c>
      <c r="BA132" s="13" t="n">
        <v>6</v>
      </c>
      <c r="BB132" s="13" t="n">
        <v>7</v>
      </c>
      <c r="BC132" s="13" t="n">
        <v>8</v>
      </c>
      <c r="BD132" s="13" t="n">
        <v>9</v>
      </c>
      <c r="BE132" s="13" t="n">
        <v>10</v>
      </c>
      <c r="BF132" s="13" t="n">
        <v>11</v>
      </c>
      <c r="BG132" s="13" t="n">
        <v>12</v>
      </c>
      <c r="BH132" s="13" t="n">
        <v>13</v>
      </c>
      <c r="BI132" s="13" t="n">
        <v>14</v>
      </c>
      <c r="BJ132" s="13" t="n">
        <v>15</v>
      </c>
      <c r="BQ132" s="13" t="inlineStr">
        <is>
          <t>vMaxNumOfCyclesw</t>
        </is>
      </c>
      <c r="BR132" s="13" t="n">
        <v>1</v>
      </c>
      <c r="BS132" s="13" t="n">
        <v>2</v>
      </c>
      <c r="BT132" s="13" t="n">
        <v>3</v>
      </c>
      <c r="BU132" s="13" t="n">
        <v>4</v>
      </c>
      <c r="BV132" s="13" t="n">
        <v>5</v>
      </c>
      <c r="BW132" s="13" t="n">
        <v>6</v>
      </c>
      <c r="BX132" s="13" t="n">
        <v>7</v>
      </c>
      <c r="BY132" s="13" t="n">
        <v>8</v>
      </c>
      <c r="BZ132" s="13" t="n">
        <v>9</v>
      </c>
      <c r="CA132" s="13" t="n">
        <v>10</v>
      </c>
      <c r="CB132" s="13" t="n">
        <v>11</v>
      </c>
      <c r="CC132" s="13" t="n">
        <v>12</v>
      </c>
      <c r="CD132" s="13" t="n">
        <v>13</v>
      </c>
      <c r="CE132" s="13" t="n">
        <v>14</v>
      </c>
      <c r="CF132" s="13" t="n">
        <v>15</v>
      </c>
      <c r="CM132" s="13" t="inlineStr">
        <is>
          <t>vMaxNumOfCyclesw</t>
        </is>
      </c>
      <c r="CN132" s="13" t="n">
        <v>1</v>
      </c>
      <c r="CO132" s="13" t="n">
        <v>2</v>
      </c>
      <c r="CP132" s="13" t="n">
        <v>3</v>
      </c>
      <c r="CQ132" s="13" t="n">
        <v>4</v>
      </c>
      <c r="CR132" s="13" t="n">
        <v>5</v>
      </c>
      <c r="CS132" s="13" t="n">
        <v>6</v>
      </c>
      <c r="CT132" s="13" t="n">
        <v>7</v>
      </c>
      <c r="CU132" s="13" t="n">
        <v>8</v>
      </c>
      <c r="CV132" s="13" t="n">
        <v>9</v>
      </c>
      <c r="CW132" s="13" t="n">
        <v>10</v>
      </c>
      <c r="CX132" s="13" t="n">
        <v>11</v>
      </c>
      <c r="CY132" s="13" t="n">
        <v>12</v>
      </c>
      <c r="CZ132" s="13" t="n">
        <v>13</v>
      </c>
      <c r="DA132" s="13" t="n">
        <v>14</v>
      </c>
      <c r="DB132" s="13" t="n">
        <v>15</v>
      </c>
      <c r="DI132" s="13" t="inlineStr">
        <is>
          <t>vMaxNumOfCyclesw</t>
        </is>
      </c>
      <c r="DJ132" s="13" t="n">
        <v>1</v>
      </c>
      <c r="DK132" s="13" t="n">
        <v>2</v>
      </c>
      <c r="DL132" s="13" t="n">
        <v>3</v>
      </c>
      <c r="DM132" s="13" t="n">
        <v>4</v>
      </c>
      <c r="DN132" s="13" t="n">
        <v>5</v>
      </c>
      <c r="DO132" s="13" t="n">
        <v>6</v>
      </c>
      <c r="DP132" s="13" t="n">
        <v>7</v>
      </c>
      <c r="DQ132" s="13" t="n">
        <v>8</v>
      </c>
      <c r="DR132" s="13" t="n">
        <v>9</v>
      </c>
      <c r="DS132" s="13" t="n">
        <v>10</v>
      </c>
      <c r="DT132" s="13" t="n">
        <v>11</v>
      </c>
      <c r="DU132" s="13" t="n">
        <v>12</v>
      </c>
      <c r="DV132" s="13" t="n">
        <v>13</v>
      </c>
      <c r="DW132" s="13" t="n">
        <v>14</v>
      </c>
      <c r="DX132" s="13" t="n">
        <v>15</v>
      </c>
      <c r="EE132" s="13" t="inlineStr">
        <is>
          <t>vMaxNumOfCyclesw</t>
        </is>
      </c>
      <c r="EF132" s="13" t="n">
        <v>1</v>
      </c>
      <c r="EG132" s="13" t="n">
        <v>2</v>
      </c>
      <c r="EH132" s="13" t="n">
        <v>3</v>
      </c>
      <c r="EI132" s="13" t="n">
        <v>4</v>
      </c>
      <c r="EJ132" s="13" t="n">
        <v>5</v>
      </c>
      <c r="EK132" s="13" t="n">
        <v>6</v>
      </c>
      <c r="EL132" s="13" t="n">
        <v>7</v>
      </c>
      <c r="EM132" s="13" t="n">
        <v>8</v>
      </c>
      <c r="EN132" s="13" t="n">
        <v>9</v>
      </c>
      <c r="EO132" s="13" t="n">
        <v>10</v>
      </c>
      <c r="EP132" s="13" t="n">
        <v>11</v>
      </c>
      <c r="EQ132" s="13" t="n">
        <v>12</v>
      </c>
      <c r="ER132" s="13" t="n">
        <v>13</v>
      </c>
      <c r="ES132" s="13" t="n">
        <v>14</v>
      </c>
      <c r="ET132" s="13" t="n">
        <v>15</v>
      </c>
      <c r="FA132" s="13" t="inlineStr">
        <is>
          <t>vMaxNumOfCyclesw</t>
        </is>
      </c>
      <c r="FB132" s="13" t="n">
        <v>1</v>
      </c>
      <c r="FC132" s="13" t="n">
        <v>2</v>
      </c>
      <c r="FD132" s="13" t="n">
        <v>3</v>
      </c>
      <c r="FE132" s="13" t="n">
        <v>4</v>
      </c>
      <c r="FF132" s="13" t="n">
        <v>5</v>
      </c>
      <c r="FG132" s="13" t="n">
        <v>6</v>
      </c>
      <c r="FH132" s="13" t="n">
        <v>7</v>
      </c>
      <c r="FI132" s="13" t="n">
        <v>8</v>
      </c>
      <c r="FJ132" s="13" t="n">
        <v>9</v>
      </c>
      <c r="FK132" s="13" t="n">
        <v>10</v>
      </c>
      <c r="FL132" s="13" t="n">
        <v>11</v>
      </c>
      <c r="FM132" s="13" t="n">
        <v>12</v>
      </c>
      <c r="FN132" s="13" t="n">
        <v>13</v>
      </c>
      <c r="FO132" s="13" t="n">
        <v>14</v>
      </c>
      <c r="FP132" s="13" t="n">
        <v>15</v>
      </c>
      <c r="FW132" s="13" t="inlineStr">
        <is>
          <t>vMaxNumOfCyclesw</t>
        </is>
      </c>
      <c r="FX132" s="13" t="n">
        <v>1</v>
      </c>
      <c r="FY132" s="13" t="n">
        <v>2</v>
      </c>
      <c r="FZ132" s="13" t="n">
        <v>3</v>
      </c>
      <c r="GA132" s="13" t="n">
        <v>4</v>
      </c>
      <c r="GB132" s="13" t="n">
        <v>5</v>
      </c>
      <c r="GC132" s="13" t="n">
        <v>6</v>
      </c>
      <c r="GD132" s="13" t="n">
        <v>7</v>
      </c>
      <c r="GE132" s="13" t="n">
        <v>8</v>
      </c>
      <c r="GF132" s="13" t="n">
        <v>9</v>
      </c>
      <c r="GG132" s="13" t="n">
        <v>10</v>
      </c>
      <c r="GH132" s="13" t="n">
        <v>11</v>
      </c>
      <c r="GI132" s="13" t="n">
        <v>12</v>
      </c>
      <c r="GJ132" s="13" t="n">
        <v>13</v>
      </c>
      <c r="GK132" s="13" t="n">
        <v>14</v>
      </c>
      <c r="GL132" s="13" t="n">
        <v>15</v>
      </c>
      <c r="GS132" s="13" t="inlineStr">
        <is>
          <t>vMaxNumOfCyclesw</t>
        </is>
      </c>
      <c r="GT132" s="13" t="n">
        <v>1</v>
      </c>
      <c r="GU132" s="13" t="n">
        <v>2</v>
      </c>
      <c r="GV132" s="13" t="n">
        <v>3</v>
      </c>
      <c r="GW132" s="13" t="n">
        <v>4</v>
      </c>
      <c r="GX132" s="13" t="n">
        <v>5</v>
      </c>
      <c r="GY132" s="13" t="n">
        <v>6</v>
      </c>
      <c r="GZ132" s="13" t="n">
        <v>7</v>
      </c>
      <c r="HA132" s="13" t="n">
        <v>8</v>
      </c>
      <c r="HB132" s="13" t="n">
        <v>9</v>
      </c>
      <c r="HC132" s="13" t="n">
        <v>10</v>
      </c>
      <c r="HD132" s="13" t="n">
        <v>11</v>
      </c>
      <c r="HE132" s="13" t="n">
        <v>12</v>
      </c>
      <c r="HF132" s="13" t="n">
        <v>13</v>
      </c>
      <c r="HG132" s="13" t="n">
        <v>14</v>
      </c>
      <c r="HH132" s="13" t="n">
        <v>15</v>
      </c>
    </row>
    <row r="133">
      <c r="C133" s="13" t="n">
        <v>1</v>
      </c>
      <c r="D133" s="13">
        <f>Suppliers_stock_balance!D290</f>
        <v/>
      </c>
      <c r="E133" s="13">
        <f>Suppliers_stock_balance!E290</f>
        <v/>
      </c>
      <c r="F133" s="13">
        <f>Suppliers_stock_balance!F290</f>
        <v/>
      </c>
      <c r="G133" s="13">
        <f>Suppliers_stock_balance!G290</f>
        <v/>
      </c>
      <c r="H133" s="13">
        <f>Suppliers_stock_balance!H290</f>
        <v/>
      </c>
      <c r="I133" s="13">
        <f>Suppliers_stock_balance!I290</f>
        <v/>
      </c>
      <c r="J133" s="13">
        <f>Suppliers_stock_balance!J290</f>
        <v/>
      </c>
      <c r="K133" s="13">
        <f>Suppliers_stock_balance!K290</f>
        <v/>
      </c>
      <c r="L133" s="13">
        <f>Suppliers_stock_balance!L290</f>
        <v/>
      </c>
      <c r="M133" s="13">
        <f>Suppliers_stock_balance!M290</f>
        <v/>
      </c>
      <c r="N133" s="13">
        <f>Suppliers_stock_balance!N290</f>
        <v/>
      </c>
      <c r="O133" s="13">
        <f>Suppliers_stock_balance!O290</f>
        <v/>
      </c>
      <c r="P133" s="13">
        <f>Suppliers_stock_balance!P290</f>
        <v/>
      </c>
      <c r="Q133" s="13">
        <f>Suppliers_stock_balance!Q290</f>
        <v/>
      </c>
      <c r="R133" s="13">
        <f>Suppliers_stock_balance!R290</f>
        <v/>
      </c>
      <c r="V133" s="14" t="n"/>
      <c r="Y133" s="13" t="n">
        <v>1</v>
      </c>
      <c r="Z133" s="13" t="n">
        <v>0</v>
      </c>
      <c r="AA133" s="13" t="n">
        <v>0</v>
      </c>
      <c r="AB133" s="13" t="n">
        <v>0</v>
      </c>
      <c r="AC133" s="13" t="n">
        <v>0</v>
      </c>
      <c r="AD133" s="13" t="n">
        <v>9.660675834003493</v>
      </c>
      <c r="AE133" s="13" t="n">
        <v>2.633827893139143</v>
      </c>
      <c r="AF133" s="13" t="n">
        <v>0</v>
      </c>
      <c r="AG133" s="13" t="n">
        <v>3.349055343089588</v>
      </c>
      <c r="AH133" s="13" t="n">
        <v>3.995581987354844</v>
      </c>
      <c r="AI133" s="13" t="n">
        <v>0</v>
      </c>
      <c r="AJ133" s="13" t="n">
        <v>26.2712499866099</v>
      </c>
      <c r="AK133" s="13" t="n">
        <v>0</v>
      </c>
      <c r="AL133" s="13" t="n">
        <v>5.104404228823942</v>
      </c>
      <c r="AM133" s="13" t="n">
        <v>3.181358138781984</v>
      </c>
      <c r="AN133" s="13" t="n">
        <v>3.379072345173155</v>
      </c>
      <c r="AU133" s="13" t="n">
        <v>1</v>
      </c>
      <c r="AV133" s="13" t="n">
        <v>0</v>
      </c>
      <c r="AW133" s="13" t="n">
        <v>0</v>
      </c>
      <c r="AX133" s="13" t="n">
        <v>0</v>
      </c>
      <c r="AY133" s="13" t="n">
        <v>0</v>
      </c>
      <c r="AZ133" s="13" t="n">
        <v>9.717714068393771</v>
      </c>
      <c r="BA133" s="13" t="n">
        <v>2.692708960420884</v>
      </c>
      <c r="BB133" s="13" t="n">
        <v>0</v>
      </c>
      <c r="BC133" s="13" t="n">
        <v>3.349055343089588</v>
      </c>
      <c r="BD133" s="13" t="n">
        <v>3.995581987354844</v>
      </c>
      <c r="BE133" s="13" t="n">
        <v>0</v>
      </c>
      <c r="BF133" s="13" t="n">
        <v>26.2712499866099</v>
      </c>
      <c r="BG133" s="13" t="n">
        <v>0</v>
      </c>
      <c r="BH133" s="13" t="n">
        <v>5.104404228823942</v>
      </c>
      <c r="BI133" s="13" t="n">
        <v>3.23971532734153</v>
      </c>
      <c r="BJ133" s="13" t="n">
        <v>3.437342674665728</v>
      </c>
      <c r="BQ133" s="13" t="n">
        <v>1</v>
      </c>
      <c r="BR133" s="13" t="n">
        <v>0</v>
      </c>
      <c r="BS133" s="13" t="n">
        <v>0</v>
      </c>
      <c r="BT133" s="13" t="n">
        <v>0</v>
      </c>
      <c r="BU133" s="13" t="n">
        <v>0</v>
      </c>
      <c r="BV133" s="13" t="n">
        <v>9.717776204478692</v>
      </c>
      <c r="BW133" s="13" t="n">
        <v>2.710859952793732</v>
      </c>
      <c r="BX133" s="13" t="n">
        <v>0</v>
      </c>
      <c r="BY133" s="13" t="n">
        <v>3.349055343089588</v>
      </c>
      <c r="BZ133" s="13" t="n">
        <v>3.995581987354844</v>
      </c>
      <c r="CA133" s="13" t="n">
        <v>0</v>
      </c>
      <c r="CB133" s="13" t="n">
        <v>26.2712499866099</v>
      </c>
      <c r="CC133" s="13" t="n">
        <v>0</v>
      </c>
      <c r="CD133" s="13" t="n">
        <v>5.104404228823942</v>
      </c>
      <c r="CE133" s="13" t="n">
        <v>3.257788261061728</v>
      </c>
      <c r="CF133" s="13" t="n">
        <v>3.455403385741354</v>
      </c>
      <c r="CM133" s="13" t="n">
        <v>1</v>
      </c>
      <c r="CN133" s="13" t="n">
        <v>0</v>
      </c>
      <c r="CO133" s="13" t="n">
        <v>0</v>
      </c>
      <c r="CP133" s="13" t="n">
        <v>0</v>
      </c>
      <c r="CQ133" s="13" t="n">
        <v>0</v>
      </c>
      <c r="CR133" s="13" t="n">
        <v>6.259454162435951</v>
      </c>
      <c r="CS133" s="13" t="n">
        <v>1.592323514160689</v>
      </c>
      <c r="CT133" s="13" t="n">
        <v>0</v>
      </c>
      <c r="CU133" s="13" t="n">
        <v>2.176885973008232</v>
      </c>
      <c r="CV133" s="13" t="n">
        <v>2.597128291780648</v>
      </c>
      <c r="CW133" s="13" t="n">
        <v>0</v>
      </c>
      <c r="CX133" s="13" t="n">
        <v>17.07631249129643</v>
      </c>
      <c r="CY133" s="13" t="n">
        <v>0</v>
      </c>
      <c r="CZ133" s="13" t="n">
        <v>3.317862748735562</v>
      </c>
      <c r="DA133" s="13" t="n">
        <v>1.977280520811111</v>
      </c>
      <c r="DB133" s="13" t="n">
        <v>2.140152104779822</v>
      </c>
      <c r="DI133" s="13" t="n">
        <v>1</v>
      </c>
      <c r="DJ133" s="13" t="n">
        <v>0</v>
      </c>
      <c r="DK133" s="13" t="n">
        <v>0</v>
      </c>
      <c r="DL133" s="13" t="n">
        <v>0</v>
      </c>
      <c r="DM133" s="13" t="n">
        <v>0</v>
      </c>
      <c r="DN133" s="13" t="n">
        <v>6.31649239682623</v>
      </c>
      <c r="DO133" s="13" t="n">
        <v>1.651204581442429</v>
      </c>
      <c r="DP133" s="13" t="n">
        <v>0</v>
      </c>
      <c r="DQ133" s="13" t="n">
        <v>2.176885973008232</v>
      </c>
      <c r="DR133" s="13" t="n">
        <v>2.597128291780648</v>
      </c>
      <c r="DS133" s="13" t="n">
        <v>0</v>
      </c>
      <c r="DT133" s="13" t="n">
        <v>17.07631249129643</v>
      </c>
      <c r="DU133" s="13" t="n">
        <v>0</v>
      </c>
      <c r="DV133" s="13" t="n">
        <v>3.317862748735562</v>
      </c>
      <c r="DW133" s="13" t="n">
        <v>2.035637709370659</v>
      </c>
      <c r="DX133" s="13" t="n">
        <v>2.198422434272395</v>
      </c>
      <c r="EE133" s="13" t="n">
        <v>1</v>
      </c>
      <c r="EF133" s="13" t="n">
        <v>0</v>
      </c>
      <c r="EG133" s="13" t="n">
        <v>0</v>
      </c>
      <c r="EH133" s="13" t="n">
        <v>0</v>
      </c>
      <c r="EI133" s="13" t="n">
        <v>0</v>
      </c>
      <c r="EJ133" s="13" t="n">
        <v>6.31655453291115</v>
      </c>
      <c r="EK133" s="13" t="n">
        <v>1.669355573786041</v>
      </c>
      <c r="EL133" s="13" t="n">
        <v>0</v>
      </c>
      <c r="EM133" s="13" t="n">
        <v>2.176885973008232</v>
      </c>
      <c r="EN133" s="13" t="n">
        <v>2.597128291780648</v>
      </c>
      <c r="EO133" s="13" t="n">
        <v>0</v>
      </c>
      <c r="EP133" s="13" t="n">
        <v>17.07631249129643</v>
      </c>
      <c r="EQ133" s="13" t="n">
        <v>0</v>
      </c>
      <c r="ER133" s="13" t="n">
        <v>3.317862748735562</v>
      </c>
      <c r="ES133" s="13" t="n">
        <v>2.053710643061559</v>
      </c>
      <c r="ET133" s="13" t="n">
        <v>2.216483145348021</v>
      </c>
      <c r="FA133" s="13" t="n">
        <v>1</v>
      </c>
      <c r="FB133" s="13" t="n">
        <v>0</v>
      </c>
      <c r="FC133" s="13" t="n">
        <v>0</v>
      </c>
      <c r="FD133" s="13" t="n">
        <v>0</v>
      </c>
      <c r="FE133" s="13" t="n">
        <v>0</v>
      </c>
      <c r="FF133" s="13" t="n">
        <v>3.830010111316277</v>
      </c>
      <c r="FG133" s="13" t="n">
        <v>0.8483918148903639</v>
      </c>
      <c r="FH133" s="13" t="n">
        <v>0</v>
      </c>
      <c r="FI133" s="13" t="n">
        <v>1.339622137235835</v>
      </c>
      <c r="FJ133" s="13" t="n">
        <v>1.598232794941937</v>
      </c>
      <c r="FK133" s="13" t="n">
        <v>0</v>
      </c>
      <c r="FL133" s="13" t="n">
        <v>10.50849999464396</v>
      </c>
      <c r="FM133" s="13" t="n">
        <v>0</v>
      </c>
      <c r="FN133" s="13" t="n">
        <v>2.041761691529576</v>
      </c>
      <c r="FO133" s="13" t="n">
        <v>1.117225079403346</v>
      </c>
      <c r="FP133" s="13" t="n">
        <v>1.255209075927441</v>
      </c>
      <c r="FW133" s="13" t="n">
        <v>1</v>
      </c>
      <c r="FX133" s="13" t="n">
        <v>0</v>
      </c>
      <c r="FY133" s="13" t="n">
        <v>0</v>
      </c>
      <c r="FZ133" s="13" t="n">
        <v>0</v>
      </c>
      <c r="GA133" s="13" t="n">
        <v>0</v>
      </c>
      <c r="GB133" s="13" t="n">
        <v>3.887048345706556</v>
      </c>
      <c r="GC133" s="13" t="n">
        <v>0.9072728821721047</v>
      </c>
      <c r="GD133" s="13" t="n">
        <v>0</v>
      </c>
      <c r="GE133" s="13" t="n">
        <v>1.339622137235835</v>
      </c>
      <c r="GF133" s="13" t="n">
        <v>1.598232794941937</v>
      </c>
      <c r="GG133" s="13" t="n">
        <v>0</v>
      </c>
      <c r="GH133" s="13" t="n">
        <v>10.50849999464396</v>
      </c>
      <c r="GI133" s="13" t="n">
        <v>0</v>
      </c>
      <c r="GJ133" s="13" t="n">
        <v>2.041761691529576</v>
      </c>
      <c r="GK133" s="13" t="n">
        <v>1.175582267962892</v>
      </c>
      <c r="GL133" s="13" t="n">
        <v>1.313479405420015</v>
      </c>
      <c r="GS133" s="13" t="n">
        <v>1</v>
      </c>
      <c r="GT133" s="13" t="n">
        <v>0</v>
      </c>
      <c r="GU133" s="13" t="n">
        <v>0</v>
      </c>
      <c r="GV133" s="13" t="n">
        <v>0</v>
      </c>
      <c r="GW133" s="13" t="n">
        <v>0</v>
      </c>
      <c r="GX133" s="13" t="n">
        <v>3.887110481791478</v>
      </c>
      <c r="GY133" s="13" t="n">
        <v>0.9254238745157165</v>
      </c>
      <c r="GZ133" s="13" t="n">
        <v>0</v>
      </c>
      <c r="HA133" s="13" t="n">
        <v>1.339622137235835</v>
      </c>
      <c r="HB133" s="13" t="n">
        <v>1.598232794941937</v>
      </c>
      <c r="HC133" s="13" t="n">
        <v>0</v>
      </c>
      <c r="HD133" s="13" t="n">
        <v>10.50849999464396</v>
      </c>
      <c r="HE133" s="13" t="n">
        <v>0</v>
      </c>
      <c r="HF133" s="13" t="n">
        <v>2.041761691529576</v>
      </c>
      <c r="HG133" s="13" t="n">
        <v>1.193655201653792</v>
      </c>
      <c r="HH133" s="13" t="n">
        <v>1.331540116495641</v>
      </c>
    </row>
    <row r="134">
      <c r="C134" s="13" t="n">
        <v>2</v>
      </c>
      <c r="D134" s="13">
        <f>Suppliers_stock_balance!D291</f>
        <v/>
      </c>
      <c r="E134" s="13">
        <f>Suppliers_stock_balance!E291</f>
        <v/>
      </c>
      <c r="F134" s="13">
        <f>Suppliers_stock_balance!F291</f>
        <v/>
      </c>
      <c r="G134" s="13">
        <f>Suppliers_stock_balance!G291</f>
        <v/>
      </c>
      <c r="H134" s="13">
        <f>Suppliers_stock_balance!H291</f>
        <v/>
      </c>
      <c r="I134" s="13">
        <f>Suppliers_stock_balance!I291</f>
        <v/>
      </c>
      <c r="J134" s="13">
        <f>Suppliers_stock_balance!J291</f>
        <v/>
      </c>
      <c r="K134" s="13">
        <f>Suppliers_stock_balance!K291</f>
        <v/>
      </c>
      <c r="L134" s="13">
        <f>Suppliers_stock_balance!L291</f>
        <v/>
      </c>
      <c r="M134" s="13">
        <f>Suppliers_stock_balance!M291</f>
        <v/>
      </c>
      <c r="N134" s="13">
        <f>Suppliers_stock_balance!N291</f>
        <v/>
      </c>
      <c r="O134" s="13">
        <f>Suppliers_stock_balance!O291</f>
        <v/>
      </c>
      <c r="P134" s="13">
        <f>Suppliers_stock_balance!P291</f>
        <v/>
      </c>
      <c r="Q134" s="13">
        <f>Suppliers_stock_balance!Q291</f>
        <v/>
      </c>
      <c r="R134" s="13">
        <f>Suppliers_stock_balance!R291</f>
        <v/>
      </c>
      <c r="Y134" s="13" t="n">
        <v>2</v>
      </c>
      <c r="Z134" s="13" t="n">
        <v>5.107248417539975</v>
      </c>
      <c r="AA134" s="13" t="n">
        <v>5.680399266405096</v>
      </c>
      <c r="AB134" s="13" t="n">
        <v>0</v>
      </c>
      <c r="AC134" s="13" t="n">
        <v>0</v>
      </c>
      <c r="AD134" s="13" t="n">
        <v>11.18612318780863</v>
      </c>
      <c r="AE134" s="13" t="n">
        <v>5.878271956798921</v>
      </c>
      <c r="AF134" s="13" t="n">
        <v>50.44830996817777</v>
      </c>
      <c r="AG134" s="13" t="n">
        <v>0</v>
      </c>
      <c r="AH134" s="13" t="n">
        <v>0</v>
      </c>
      <c r="AI134" s="13" t="n">
        <v>4.288623617238569</v>
      </c>
      <c r="AJ134" s="13" t="n">
        <v>0</v>
      </c>
      <c r="AK134" s="13" t="n">
        <v>5.392116117145804</v>
      </c>
      <c r="AL134" s="13" t="n">
        <v>5.291569521480139</v>
      </c>
      <c r="AM134" s="13" t="n">
        <v>8.504656043019208</v>
      </c>
      <c r="AN134" s="13" t="n">
        <v>5.110527396889297</v>
      </c>
      <c r="AU134" s="13" t="n">
        <v>2</v>
      </c>
      <c r="AV134" s="13" t="n">
        <v>5.107248417539975</v>
      </c>
      <c r="AW134" s="13" t="n">
        <v>5.680399266405096</v>
      </c>
      <c r="AX134" s="13" t="n">
        <v>0</v>
      </c>
      <c r="AY134" s="13" t="n">
        <v>0</v>
      </c>
      <c r="AZ134" s="13" t="n">
        <v>11.18612318780863</v>
      </c>
      <c r="BA134" s="13" t="n">
        <v>5.878271956798921</v>
      </c>
      <c r="BB134" s="13" t="n">
        <v>50.44830996817777</v>
      </c>
      <c r="BC134" s="13" t="n">
        <v>0</v>
      </c>
      <c r="BD134" s="13" t="n">
        <v>0</v>
      </c>
      <c r="BE134" s="13" t="n">
        <v>4.288623617238569</v>
      </c>
      <c r="BF134" s="13" t="n">
        <v>0</v>
      </c>
      <c r="BG134" s="13" t="n">
        <v>5.449545496460584</v>
      </c>
      <c r="BH134" s="13" t="n">
        <v>5.32959532798293</v>
      </c>
      <c r="BI134" s="13" t="n">
        <v>8.504656043019208</v>
      </c>
      <c r="BJ134" s="13" t="n">
        <v>5.110527396889297</v>
      </c>
      <c r="BQ134" s="13" t="n">
        <v>2</v>
      </c>
      <c r="BR134" s="13" t="n">
        <v>5.107248417539975</v>
      </c>
      <c r="BS134" s="13" t="n">
        <v>5.680399266405096</v>
      </c>
      <c r="BT134" s="13" t="n">
        <v>0</v>
      </c>
      <c r="BU134" s="13" t="n">
        <v>0</v>
      </c>
      <c r="BV134" s="13" t="n">
        <v>11.18612318780863</v>
      </c>
      <c r="BW134" s="13" t="n">
        <v>5.878271956798921</v>
      </c>
      <c r="BX134" s="13" t="n">
        <v>50.44830996817777</v>
      </c>
      <c r="BY134" s="13" t="n">
        <v>0</v>
      </c>
      <c r="BZ134" s="13" t="n">
        <v>0</v>
      </c>
      <c r="CA134" s="13" t="n">
        <v>4.288623617238569</v>
      </c>
      <c r="CB134" s="13" t="n">
        <v>0</v>
      </c>
      <c r="CC134" s="13" t="n">
        <v>5.467481753708451</v>
      </c>
      <c r="CD134" s="13" t="n">
        <v>5.32959532798293</v>
      </c>
      <c r="CE134" s="13" t="n">
        <v>8.504656043019208</v>
      </c>
      <c r="CF134" s="13" t="n">
        <v>5.110527396889297</v>
      </c>
      <c r="CM134" s="13" t="n">
        <v>2</v>
      </c>
      <c r="CN134" s="13" t="n">
        <v>3.319711471400984</v>
      </c>
      <c r="CO134" s="13" t="n">
        <v>3.692259523163312</v>
      </c>
      <c r="CP134" s="13" t="n">
        <v>0</v>
      </c>
      <c r="CQ134" s="13" t="n">
        <v>0</v>
      </c>
      <c r="CR134" s="13" t="n">
        <v>7.27098007207561</v>
      </c>
      <c r="CS134" s="13" t="n">
        <v>3.820876771919298</v>
      </c>
      <c r="CT134" s="13" t="n">
        <v>32.79140147931555</v>
      </c>
      <c r="CU134" s="13" t="n">
        <v>0</v>
      </c>
      <c r="CV134" s="13" t="n">
        <v>0</v>
      </c>
      <c r="CW134" s="13" t="n">
        <v>2.787605351205069</v>
      </c>
      <c r="CX134" s="13" t="n">
        <v>0</v>
      </c>
      <c r="CY134" s="13" t="n">
        <v>3.478497503338987</v>
      </c>
      <c r="CZ134" s="13" t="n">
        <v>3.426211156686114</v>
      </c>
      <c r="DA134" s="13" t="n">
        <v>5.528026427962486</v>
      </c>
      <c r="DB134" s="13" t="n">
        <v>3.321842807978043</v>
      </c>
      <c r="DI134" s="13" t="n">
        <v>2</v>
      </c>
      <c r="DJ134" s="13" t="n">
        <v>3.319711471400984</v>
      </c>
      <c r="DK134" s="13" t="n">
        <v>3.692259523163312</v>
      </c>
      <c r="DL134" s="13" t="n">
        <v>0</v>
      </c>
      <c r="DM134" s="13" t="n">
        <v>0</v>
      </c>
      <c r="DN134" s="13" t="n">
        <v>7.27098007207561</v>
      </c>
      <c r="DO134" s="13" t="n">
        <v>3.820876771919298</v>
      </c>
      <c r="DP134" s="13" t="n">
        <v>32.79140147931555</v>
      </c>
      <c r="DQ134" s="13" t="n">
        <v>0</v>
      </c>
      <c r="DR134" s="13" t="n">
        <v>0</v>
      </c>
      <c r="DS134" s="13" t="n">
        <v>2.787605351205069</v>
      </c>
      <c r="DT134" s="13" t="n">
        <v>0</v>
      </c>
      <c r="DU134" s="13" t="n">
        <v>3.535926882653766</v>
      </c>
      <c r="DV134" s="13" t="n">
        <v>3.464236963188905</v>
      </c>
      <c r="DW134" s="13" t="n">
        <v>5.528026427962486</v>
      </c>
      <c r="DX134" s="13" t="n">
        <v>3.321842807978043</v>
      </c>
      <c r="EE134" s="13" t="n">
        <v>2</v>
      </c>
      <c r="EF134" s="13" t="n">
        <v>3.319711471400984</v>
      </c>
      <c r="EG134" s="13" t="n">
        <v>3.692259523163312</v>
      </c>
      <c r="EH134" s="13" t="n">
        <v>0</v>
      </c>
      <c r="EI134" s="13" t="n">
        <v>0</v>
      </c>
      <c r="EJ134" s="13" t="n">
        <v>7.27098007207561</v>
      </c>
      <c r="EK134" s="13" t="n">
        <v>3.820876771919298</v>
      </c>
      <c r="EL134" s="13" t="n">
        <v>32.79140147931555</v>
      </c>
      <c r="EM134" s="13" t="n">
        <v>0</v>
      </c>
      <c r="EN134" s="13" t="n">
        <v>0</v>
      </c>
      <c r="EO134" s="13" t="n">
        <v>2.787605351205069</v>
      </c>
      <c r="EP134" s="13" t="n">
        <v>0</v>
      </c>
      <c r="EQ134" s="13" t="n">
        <v>3.553863139901634</v>
      </c>
      <c r="ER134" s="13" t="n">
        <v>3.464236963188905</v>
      </c>
      <c r="ES134" s="13" t="n">
        <v>5.528026427962486</v>
      </c>
      <c r="ET134" s="13" t="n">
        <v>3.321842807978043</v>
      </c>
      <c r="FA134" s="13" t="n">
        <v>2</v>
      </c>
      <c r="FB134" s="13" t="n">
        <v>2.04289936701599</v>
      </c>
      <c r="FC134" s="13" t="n">
        <v>2.272159706562038</v>
      </c>
      <c r="FD134" s="13" t="n">
        <v>0</v>
      </c>
      <c r="FE134" s="13" t="n">
        <v>0</v>
      </c>
      <c r="FF134" s="13" t="n">
        <v>4.474449275123452</v>
      </c>
      <c r="FG134" s="13" t="n">
        <v>2.351308782719569</v>
      </c>
      <c r="FH134" s="13" t="n">
        <v>20.17932398727111</v>
      </c>
      <c r="FI134" s="13" t="n">
        <v>0</v>
      </c>
      <c r="FJ134" s="13" t="n">
        <v>0</v>
      </c>
      <c r="FK134" s="13" t="n">
        <v>1.715449446895428</v>
      </c>
      <c r="FL134" s="13" t="n">
        <v>0</v>
      </c>
      <c r="FM134" s="13" t="n">
        <v>2.111627064905546</v>
      </c>
      <c r="FN134" s="13" t="n">
        <v>2.093812324690381</v>
      </c>
      <c r="FO134" s="13" t="n">
        <v>3.401862417207683</v>
      </c>
      <c r="FP134" s="13" t="n">
        <v>2.044210958755719</v>
      </c>
      <c r="FW134" s="13" t="n">
        <v>2</v>
      </c>
      <c r="FX134" s="13" t="n">
        <v>2.04289936701599</v>
      </c>
      <c r="FY134" s="13" t="n">
        <v>2.272159706562038</v>
      </c>
      <c r="FZ134" s="13" t="n">
        <v>0</v>
      </c>
      <c r="GA134" s="13" t="n">
        <v>0</v>
      </c>
      <c r="GB134" s="13" t="n">
        <v>4.474449275123452</v>
      </c>
      <c r="GC134" s="13" t="n">
        <v>2.351308782719569</v>
      </c>
      <c r="GD134" s="13" t="n">
        <v>20.17932398727111</v>
      </c>
      <c r="GE134" s="13" t="n">
        <v>0</v>
      </c>
      <c r="GF134" s="13" t="n">
        <v>0</v>
      </c>
      <c r="GG134" s="13" t="n">
        <v>1.715449446895428</v>
      </c>
      <c r="GH134" s="13" t="n">
        <v>0</v>
      </c>
      <c r="GI134" s="13" t="n">
        <v>2.169056444220325</v>
      </c>
      <c r="GJ134" s="13" t="n">
        <v>2.131838131193172</v>
      </c>
      <c r="GK134" s="13" t="n">
        <v>3.401862417207683</v>
      </c>
      <c r="GL134" s="13" t="n">
        <v>2.044210958755719</v>
      </c>
      <c r="GS134" s="13" t="n">
        <v>2</v>
      </c>
      <c r="GT134" s="13" t="n">
        <v>2.04289936701599</v>
      </c>
      <c r="GU134" s="13" t="n">
        <v>2.272159706562038</v>
      </c>
      <c r="GV134" s="13" t="n">
        <v>0</v>
      </c>
      <c r="GW134" s="13" t="n">
        <v>0</v>
      </c>
      <c r="GX134" s="13" t="n">
        <v>4.474449275123452</v>
      </c>
      <c r="GY134" s="13" t="n">
        <v>2.351308782719569</v>
      </c>
      <c r="GZ134" s="13" t="n">
        <v>20.17932398727111</v>
      </c>
      <c r="HA134" s="13" t="n">
        <v>0</v>
      </c>
      <c r="HB134" s="13" t="n">
        <v>0</v>
      </c>
      <c r="HC134" s="13" t="n">
        <v>1.715449446895428</v>
      </c>
      <c r="HD134" s="13" t="n">
        <v>0</v>
      </c>
      <c r="HE134" s="13" t="n">
        <v>2.186992701468192</v>
      </c>
      <c r="HF134" s="13" t="n">
        <v>2.131838131193172</v>
      </c>
      <c r="HG134" s="13" t="n">
        <v>3.401862417207683</v>
      </c>
      <c r="HH134" s="13" t="n">
        <v>2.044210958755719</v>
      </c>
    </row>
    <row r="135">
      <c r="C135" s="13" t="n">
        <v>3</v>
      </c>
      <c r="D135" s="13">
        <f>Suppliers_stock_balance!D292</f>
        <v/>
      </c>
      <c r="E135" s="13">
        <f>Suppliers_stock_balance!E292</f>
        <v/>
      </c>
      <c r="F135" s="13">
        <f>Suppliers_stock_balance!F292</f>
        <v/>
      </c>
      <c r="G135" s="13">
        <f>Suppliers_stock_balance!G292</f>
        <v/>
      </c>
      <c r="H135" s="13">
        <f>Suppliers_stock_balance!H292</f>
        <v/>
      </c>
      <c r="I135" s="13">
        <f>Suppliers_stock_balance!I292</f>
        <v/>
      </c>
      <c r="J135" s="13">
        <f>Suppliers_stock_balance!J292</f>
        <v/>
      </c>
      <c r="K135" s="13">
        <f>Suppliers_stock_balance!K292</f>
        <v/>
      </c>
      <c r="L135" s="13">
        <f>Suppliers_stock_balance!L292</f>
        <v/>
      </c>
      <c r="M135" s="13">
        <f>Suppliers_stock_balance!M292</f>
        <v/>
      </c>
      <c r="N135" s="13">
        <f>Suppliers_stock_balance!N292</f>
        <v/>
      </c>
      <c r="O135" s="13">
        <f>Suppliers_stock_balance!O292</f>
        <v/>
      </c>
      <c r="P135" s="13">
        <f>Suppliers_stock_balance!P292</f>
        <v/>
      </c>
      <c r="Q135" s="13">
        <f>Suppliers_stock_balance!Q292</f>
        <v/>
      </c>
      <c r="R135" s="13">
        <f>Suppliers_stock_balance!R292</f>
        <v/>
      </c>
      <c r="Y135" s="13" t="n">
        <v>3</v>
      </c>
      <c r="Z135" s="13" t="n">
        <v>2.61253601455379</v>
      </c>
      <c r="AA135" s="13" t="n">
        <v>0</v>
      </c>
      <c r="AB135" s="13" t="n">
        <v>0</v>
      </c>
      <c r="AC135" s="13" t="n">
        <v>5.217248856453113</v>
      </c>
      <c r="AD135" s="13" t="n">
        <v>0</v>
      </c>
      <c r="AE135" s="13" t="n">
        <v>2.059849007508313</v>
      </c>
      <c r="AF135" s="13" t="n">
        <v>1.842071595015223</v>
      </c>
      <c r="AG135" s="13" t="n">
        <v>0</v>
      </c>
      <c r="AH135" s="13" t="n">
        <v>0</v>
      </c>
      <c r="AI135" s="13" t="n">
        <v>0</v>
      </c>
      <c r="AJ135" s="13" t="n">
        <v>2.420765296140222</v>
      </c>
      <c r="AK135" s="13" t="n">
        <v>29.39737625688385</v>
      </c>
      <c r="AL135" s="13" t="n">
        <v>0</v>
      </c>
      <c r="AM135" s="13" t="n">
        <v>0</v>
      </c>
      <c r="AN135" s="13" t="n">
        <v>5.157534718310224</v>
      </c>
      <c r="AU135" s="13" t="n">
        <v>3</v>
      </c>
      <c r="AV135" s="13" t="n">
        <v>2.671406755631114</v>
      </c>
      <c r="AW135" s="13" t="n">
        <v>0</v>
      </c>
      <c r="AX135" s="13" t="n">
        <v>0</v>
      </c>
      <c r="AY135" s="13" t="n">
        <v>5.217248856453113</v>
      </c>
      <c r="AZ135" s="13" t="n">
        <v>0</v>
      </c>
      <c r="BA135" s="13" t="n">
        <v>2.119505620508519</v>
      </c>
      <c r="BB135" s="13" t="n">
        <v>1.902398592950706</v>
      </c>
      <c r="BC135" s="13" t="n">
        <v>0</v>
      </c>
      <c r="BD135" s="13" t="n">
        <v>0</v>
      </c>
      <c r="BE135" s="13" t="n">
        <v>0</v>
      </c>
      <c r="BF135" s="13" t="n">
        <v>2.479849136171086</v>
      </c>
      <c r="BG135" s="13" t="n">
        <v>29.39737625688385</v>
      </c>
      <c r="BH135" s="13" t="n">
        <v>0</v>
      </c>
      <c r="BI135" s="13" t="n">
        <v>0</v>
      </c>
      <c r="BJ135" s="13" t="n">
        <v>5.157534718310224</v>
      </c>
      <c r="BQ135" s="13" t="n">
        <v>3</v>
      </c>
      <c r="BR135" s="13" t="n">
        <v>2.689557347869403</v>
      </c>
      <c r="BS135" s="13" t="n">
        <v>0</v>
      </c>
      <c r="BT135" s="13" t="n">
        <v>0</v>
      </c>
      <c r="BU135" s="13" t="n">
        <v>5.217248856453113</v>
      </c>
      <c r="BV135" s="13" t="n">
        <v>0</v>
      </c>
      <c r="BW135" s="13" t="n">
        <v>2.137774225574575</v>
      </c>
      <c r="BX135" s="13" t="n">
        <v>1.920768348139874</v>
      </c>
      <c r="BY135" s="13" t="n">
        <v>0</v>
      </c>
      <c r="BZ135" s="13" t="n">
        <v>0</v>
      </c>
      <c r="CA135" s="13" t="n">
        <v>0</v>
      </c>
      <c r="CB135" s="13" t="n">
        <v>2.498029751094079</v>
      </c>
      <c r="CC135" s="13" t="n">
        <v>29.39737625688385</v>
      </c>
      <c r="CD135" s="13" t="n">
        <v>0</v>
      </c>
      <c r="CE135" s="13" t="n">
        <v>0</v>
      </c>
      <c r="CF135" s="13" t="n">
        <v>5.157534718310224</v>
      </c>
      <c r="CM135" s="13" t="n">
        <v>3</v>
      </c>
      <c r="CN135" s="13" t="n">
        <v>1.568476653150238</v>
      </c>
      <c r="CO135" s="13" t="n">
        <v>0</v>
      </c>
      <c r="CP135" s="13" t="n">
        <v>0</v>
      </c>
      <c r="CQ135" s="13" t="n">
        <v>3.391211756694524</v>
      </c>
      <c r="CR135" s="13" t="n">
        <v>0</v>
      </c>
      <c r="CS135" s="13" t="n">
        <v>1.172424264132262</v>
      </c>
      <c r="CT135" s="13" t="n">
        <v>1.046612183077186</v>
      </c>
      <c r="CU135" s="13" t="n">
        <v>0</v>
      </c>
      <c r="CV135" s="13" t="n">
        <v>0</v>
      </c>
      <c r="CW135" s="13" t="n">
        <v>0</v>
      </c>
      <c r="CX135" s="13" t="n">
        <v>1.426755634304474</v>
      </c>
      <c r="CY135" s="13" t="n">
        <v>19.1082945669745</v>
      </c>
      <c r="CZ135" s="13" t="n">
        <v>0</v>
      </c>
      <c r="DA135" s="13" t="n">
        <v>0</v>
      </c>
      <c r="DB135" s="13" t="n">
        <v>3.352397566901646</v>
      </c>
      <c r="DI135" s="13" t="n">
        <v>3</v>
      </c>
      <c r="DJ135" s="13" t="n">
        <v>1.627347394227562</v>
      </c>
      <c r="DK135" s="13" t="n">
        <v>0</v>
      </c>
      <c r="DL135" s="13" t="n">
        <v>0</v>
      </c>
      <c r="DM135" s="13" t="n">
        <v>3.391211756694524</v>
      </c>
      <c r="DN135" s="13" t="n">
        <v>0</v>
      </c>
      <c r="DO135" s="13" t="n">
        <v>1.232080877132468</v>
      </c>
      <c r="DP135" s="13" t="n">
        <v>1.106939181012669</v>
      </c>
      <c r="DQ135" s="13" t="n">
        <v>0</v>
      </c>
      <c r="DR135" s="13" t="n">
        <v>0</v>
      </c>
      <c r="DS135" s="13" t="n">
        <v>0</v>
      </c>
      <c r="DT135" s="13" t="n">
        <v>1.485839474335337</v>
      </c>
      <c r="DU135" s="13" t="n">
        <v>19.1082945669745</v>
      </c>
      <c r="DV135" s="13" t="n">
        <v>0</v>
      </c>
      <c r="DW135" s="13" t="n">
        <v>0</v>
      </c>
      <c r="DX135" s="13" t="n">
        <v>3.352397566901646</v>
      </c>
      <c r="EE135" s="13" t="n">
        <v>3</v>
      </c>
      <c r="EF135" s="13" t="n">
        <v>1.645497986465851</v>
      </c>
      <c r="EG135" s="13" t="n">
        <v>0</v>
      </c>
      <c r="EH135" s="13" t="n">
        <v>0</v>
      </c>
      <c r="EI135" s="13" t="n">
        <v>3.391211756694524</v>
      </c>
      <c r="EJ135" s="13" t="n">
        <v>0</v>
      </c>
      <c r="EK135" s="13" t="n">
        <v>1.250349482198524</v>
      </c>
      <c r="EL135" s="13" t="n">
        <v>1.125308936201837</v>
      </c>
      <c r="EM135" s="13" t="n">
        <v>0</v>
      </c>
      <c r="EN135" s="13" t="n">
        <v>0</v>
      </c>
      <c r="EO135" s="13" t="n">
        <v>0</v>
      </c>
      <c r="EP135" s="13" t="n">
        <v>1.50402008925833</v>
      </c>
      <c r="EQ135" s="13" t="n">
        <v>19.1082945669745</v>
      </c>
      <c r="ER135" s="13" t="n">
        <v>0</v>
      </c>
      <c r="ES135" s="13" t="n">
        <v>0</v>
      </c>
      <c r="ET135" s="13" t="n">
        <v>3.352397566901646</v>
      </c>
      <c r="FA135" s="13" t="n">
        <v>3</v>
      </c>
      <c r="FB135" s="13" t="n">
        <v>0.8227199664334148</v>
      </c>
      <c r="FC135" s="13" t="n">
        <v>0</v>
      </c>
      <c r="FD135" s="13" t="n">
        <v>0</v>
      </c>
      <c r="FE135" s="13" t="n">
        <v>2.086899542581246</v>
      </c>
      <c r="FF135" s="13" t="n">
        <v>0</v>
      </c>
      <c r="FG135" s="13" t="n">
        <v>0.5385494474350832</v>
      </c>
      <c r="FH135" s="13" t="n">
        <v>0.4784268888357319</v>
      </c>
      <c r="FI135" s="13" t="n">
        <v>0</v>
      </c>
      <c r="FJ135" s="13" t="n">
        <v>0</v>
      </c>
      <c r="FK135" s="13" t="n">
        <v>0</v>
      </c>
      <c r="FL135" s="13" t="n">
        <v>0.7167487329932244</v>
      </c>
      <c r="FM135" s="13" t="n">
        <v>11.75895050275354</v>
      </c>
      <c r="FN135" s="13" t="n">
        <v>0</v>
      </c>
      <c r="FO135" s="13" t="n">
        <v>0</v>
      </c>
      <c r="FP135" s="13" t="n">
        <v>2.06301388732409</v>
      </c>
      <c r="FW135" s="13" t="n">
        <v>3</v>
      </c>
      <c r="FX135" s="13" t="n">
        <v>0.8815907075107385</v>
      </c>
      <c r="FY135" s="13" t="n">
        <v>0</v>
      </c>
      <c r="FZ135" s="13" t="n">
        <v>0</v>
      </c>
      <c r="GA135" s="13" t="n">
        <v>2.086899542581246</v>
      </c>
      <c r="GB135" s="13" t="n">
        <v>0</v>
      </c>
      <c r="GC135" s="13" t="n">
        <v>0.5982060604352889</v>
      </c>
      <c r="GD135" s="13" t="n">
        <v>0.5387538867712146</v>
      </c>
      <c r="GE135" s="13" t="n">
        <v>0</v>
      </c>
      <c r="GF135" s="13" t="n">
        <v>0</v>
      </c>
      <c r="GG135" s="13" t="n">
        <v>0</v>
      </c>
      <c r="GH135" s="13" t="n">
        <v>0.7758325730240878</v>
      </c>
      <c r="GI135" s="13" t="n">
        <v>11.75895050275354</v>
      </c>
      <c r="GJ135" s="13" t="n">
        <v>0</v>
      </c>
      <c r="GK135" s="13" t="n">
        <v>0</v>
      </c>
      <c r="GL135" s="13" t="n">
        <v>2.06301388732409</v>
      </c>
      <c r="GS135" s="13" t="n">
        <v>3</v>
      </c>
      <c r="GT135" s="13" t="n">
        <v>0.8997412997490277</v>
      </c>
      <c r="GU135" s="13" t="n">
        <v>0</v>
      </c>
      <c r="GV135" s="13" t="n">
        <v>0</v>
      </c>
      <c r="GW135" s="13" t="n">
        <v>2.086899542581246</v>
      </c>
      <c r="GX135" s="13" t="n">
        <v>0</v>
      </c>
      <c r="GY135" s="13" t="n">
        <v>0.6164746655013454</v>
      </c>
      <c r="GZ135" s="13" t="n">
        <v>0.5571236419603827</v>
      </c>
      <c r="HA135" s="13" t="n">
        <v>0</v>
      </c>
      <c r="HB135" s="13" t="n">
        <v>0</v>
      </c>
      <c r="HC135" s="13" t="n">
        <v>0</v>
      </c>
      <c r="HD135" s="13" t="n">
        <v>0.794013187947081</v>
      </c>
      <c r="HE135" s="13" t="n">
        <v>11.75895050275354</v>
      </c>
      <c r="HF135" s="13" t="n">
        <v>0</v>
      </c>
      <c r="HG135" s="13" t="n">
        <v>0</v>
      </c>
      <c r="HH135" s="13" t="n">
        <v>2.06301388732409</v>
      </c>
    </row>
    <row r="137">
      <c r="A137" s="13" t="inlineStr">
        <is>
          <t>NOVA</t>
        </is>
      </c>
      <c r="B137" s="89" t="inlineStr">
        <is>
          <t>Parâmetros p/ σx</t>
        </is>
      </c>
      <c r="C137" s="13" t="inlineStr">
        <is>
          <t>DesvPad(demand)</t>
        </is>
      </c>
      <c r="D137" s="13" t="n">
        <v>1</v>
      </c>
      <c r="E137" s="13" t="n">
        <v>2</v>
      </c>
      <c r="F137" s="13" t="n">
        <v>3</v>
      </c>
      <c r="G137" s="13" t="n">
        <v>4</v>
      </c>
      <c r="H137" s="13" t="n">
        <v>5</v>
      </c>
      <c r="I137" s="13" t="n">
        <v>6</v>
      </c>
      <c r="J137" s="13" t="n">
        <v>7</v>
      </c>
      <c r="K137" s="13" t="n">
        <v>8</v>
      </c>
      <c r="L137" s="13" t="n">
        <v>9</v>
      </c>
      <c r="M137" s="13" t="n">
        <v>10</v>
      </c>
      <c r="N137" s="13" t="n">
        <v>11</v>
      </c>
      <c r="O137" s="13" t="n">
        <v>12</v>
      </c>
      <c r="P137" s="13" t="n">
        <v>13</v>
      </c>
      <c r="Q137" s="13" t="n">
        <v>14</v>
      </c>
      <c r="R137" s="13" t="n">
        <v>15</v>
      </c>
      <c r="X137" s="13" t="inlineStr">
        <is>
          <t>Parâmetros p/ σx</t>
        </is>
      </c>
      <c r="Y137" s="13" t="inlineStr">
        <is>
          <t>DesvPad(demand)</t>
        </is>
      </c>
      <c r="Z137" s="13" t="n">
        <v>1</v>
      </c>
      <c r="AA137" s="13" t="n">
        <v>2</v>
      </c>
      <c r="AB137" s="13" t="n">
        <v>3</v>
      </c>
      <c r="AC137" s="13" t="n">
        <v>4</v>
      </c>
      <c r="AD137" s="13" t="n">
        <v>5</v>
      </c>
      <c r="AE137" s="13" t="n">
        <v>6</v>
      </c>
      <c r="AF137" s="13" t="n">
        <v>7</v>
      </c>
      <c r="AG137" s="13" t="n">
        <v>8</v>
      </c>
      <c r="AH137" s="13" t="n">
        <v>9</v>
      </c>
      <c r="AI137" s="13" t="n">
        <v>10</v>
      </c>
      <c r="AJ137" s="13" t="n">
        <v>11</v>
      </c>
      <c r="AK137" s="13" t="n">
        <v>12</v>
      </c>
      <c r="AL137" s="13" t="n">
        <v>13</v>
      </c>
      <c r="AM137" s="13" t="n">
        <v>14</v>
      </c>
      <c r="AN137" s="13" t="n">
        <v>15</v>
      </c>
      <c r="AT137" s="13" t="inlineStr">
        <is>
          <t>Parâmetros p/ σx</t>
        </is>
      </c>
      <c r="AU137" s="13" t="inlineStr">
        <is>
          <t>DesvPad(demand)</t>
        </is>
      </c>
      <c r="AV137" s="13" t="n">
        <v>1</v>
      </c>
      <c r="AW137" s="13" t="n">
        <v>2</v>
      </c>
      <c r="AX137" s="13" t="n">
        <v>3</v>
      </c>
      <c r="AY137" s="13" t="n">
        <v>4</v>
      </c>
      <c r="AZ137" s="13" t="n">
        <v>5</v>
      </c>
      <c r="BA137" s="13" t="n">
        <v>6</v>
      </c>
      <c r="BB137" s="13" t="n">
        <v>7</v>
      </c>
      <c r="BC137" s="13" t="n">
        <v>8</v>
      </c>
      <c r="BD137" s="13" t="n">
        <v>9</v>
      </c>
      <c r="BE137" s="13" t="n">
        <v>10</v>
      </c>
      <c r="BF137" s="13" t="n">
        <v>11</v>
      </c>
      <c r="BG137" s="13" t="n">
        <v>12</v>
      </c>
      <c r="BH137" s="13" t="n">
        <v>13</v>
      </c>
      <c r="BI137" s="13" t="n">
        <v>14</v>
      </c>
      <c r="BJ137" s="13" t="n">
        <v>15</v>
      </c>
      <c r="BP137" s="13" t="inlineStr">
        <is>
          <t>Parâmetros p/ σx</t>
        </is>
      </c>
      <c r="BQ137" s="13" t="inlineStr">
        <is>
          <t>DesvPad(demand)</t>
        </is>
      </c>
      <c r="BR137" s="13" t="n">
        <v>1</v>
      </c>
      <c r="BS137" s="13" t="n">
        <v>2</v>
      </c>
      <c r="BT137" s="13" t="n">
        <v>3</v>
      </c>
      <c r="BU137" s="13" t="n">
        <v>4</v>
      </c>
      <c r="BV137" s="13" t="n">
        <v>5</v>
      </c>
      <c r="BW137" s="13" t="n">
        <v>6</v>
      </c>
      <c r="BX137" s="13" t="n">
        <v>7</v>
      </c>
      <c r="BY137" s="13" t="n">
        <v>8</v>
      </c>
      <c r="BZ137" s="13" t="n">
        <v>9</v>
      </c>
      <c r="CA137" s="13" t="n">
        <v>10</v>
      </c>
      <c r="CB137" s="13" t="n">
        <v>11</v>
      </c>
      <c r="CC137" s="13" t="n">
        <v>12</v>
      </c>
      <c r="CD137" s="13" t="n">
        <v>13</v>
      </c>
      <c r="CE137" s="13" t="n">
        <v>14</v>
      </c>
      <c r="CF137" s="13" t="n">
        <v>15</v>
      </c>
      <c r="CL137" s="13" t="inlineStr">
        <is>
          <t>Parâmetros p/ σx</t>
        </is>
      </c>
      <c r="CM137" s="13" t="inlineStr">
        <is>
          <t>DesvPad(demand)</t>
        </is>
      </c>
      <c r="CN137" s="13" t="n">
        <v>1</v>
      </c>
      <c r="CO137" s="13" t="n">
        <v>2</v>
      </c>
      <c r="CP137" s="13" t="n">
        <v>3</v>
      </c>
      <c r="CQ137" s="13" t="n">
        <v>4</v>
      </c>
      <c r="CR137" s="13" t="n">
        <v>5</v>
      </c>
      <c r="CS137" s="13" t="n">
        <v>6</v>
      </c>
      <c r="CT137" s="13" t="n">
        <v>7</v>
      </c>
      <c r="CU137" s="13" t="n">
        <v>8</v>
      </c>
      <c r="CV137" s="13" t="n">
        <v>9</v>
      </c>
      <c r="CW137" s="13" t="n">
        <v>10</v>
      </c>
      <c r="CX137" s="13" t="n">
        <v>11</v>
      </c>
      <c r="CY137" s="13" t="n">
        <v>12</v>
      </c>
      <c r="CZ137" s="13" t="n">
        <v>13</v>
      </c>
      <c r="DA137" s="13" t="n">
        <v>14</v>
      </c>
      <c r="DB137" s="13" t="n">
        <v>15</v>
      </c>
      <c r="DH137" s="13" t="inlineStr">
        <is>
          <t>Parâmetros p/ σx</t>
        </is>
      </c>
      <c r="DI137" s="13" t="inlineStr">
        <is>
          <t>DesvPad(demand)</t>
        </is>
      </c>
      <c r="DJ137" s="13" t="n">
        <v>1</v>
      </c>
      <c r="DK137" s="13" t="n">
        <v>2</v>
      </c>
      <c r="DL137" s="13" t="n">
        <v>3</v>
      </c>
      <c r="DM137" s="13" t="n">
        <v>4</v>
      </c>
      <c r="DN137" s="13" t="n">
        <v>5</v>
      </c>
      <c r="DO137" s="13" t="n">
        <v>6</v>
      </c>
      <c r="DP137" s="13" t="n">
        <v>7</v>
      </c>
      <c r="DQ137" s="13" t="n">
        <v>8</v>
      </c>
      <c r="DR137" s="13" t="n">
        <v>9</v>
      </c>
      <c r="DS137" s="13" t="n">
        <v>10</v>
      </c>
      <c r="DT137" s="13" t="n">
        <v>11</v>
      </c>
      <c r="DU137" s="13" t="n">
        <v>12</v>
      </c>
      <c r="DV137" s="13" t="n">
        <v>13</v>
      </c>
      <c r="DW137" s="13" t="n">
        <v>14</v>
      </c>
      <c r="DX137" s="13" t="n">
        <v>15</v>
      </c>
      <c r="ED137" s="13" t="inlineStr">
        <is>
          <t>Parâmetros p/ σx</t>
        </is>
      </c>
      <c r="EE137" s="13" t="inlineStr">
        <is>
          <t>DesvPad(demand)</t>
        </is>
      </c>
      <c r="EF137" s="13" t="n">
        <v>1</v>
      </c>
      <c r="EG137" s="13" t="n">
        <v>2</v>
      </c>
      <c r="EH137" s="13" t="n">
        <v>3</v>
      </c>
      <c r="EI137" s="13" t="n">
        <v>4</v>
      </c>
      <c r="EJ137" s="13" t="n">
        <v>5</v>
      </c>
      <c r="EK137" s="13" t="n">
        <v>6</v>
      </c>
      <c r="EL137" s="13" t="n">
        <v>7</v>
      </c>
      <c r="EM137" s="13" t="n">
        <v>8</v>
      </c>
      <c r="EN137" s="13" t="n">
        <v>9</v>
      </c>
      <c r="EO137" s="13" t="n">
        <v>10</v>
      </c>
      <c r="EP137" s="13" t="n">
        <v>11</v>
      </c>
      <c r="EQ137" s="13" t="n">
        <v>12</v>
      </c>
      <c r="ER137" s="13" t="n">
        <v>13</v>
      </c>
      <c r="ES137" s="13" t="n">
        <v>14</v>
      </c>
      <c r="ET137" s="13" t="n">
        <v>15</v>
      </c>
      <c r="EZ137" s="13" t="inlineStr">
        <is>
          <t>Parâmetros p/ σx</t>
        </is>
      </c>
      <c r="FA137" s="13" t="inlineStr">
        <is>
          <t>DesvPad(demand)</t>
        </is>
      </c>
      <c r="FB137" s="13" t="n">
        <v>1</v>
      </c>
      <c r="FC137" s="13" t="n">
        <v>2</v>
      </c>
      <c r="FD137" s="13" t="n">
        <v>3</v>
      </c>
      <c r="FE137" s="13" t="n">
        <v>4</v>
      </c>
      <c r="FF137" s="13" t="n">
        <v>5</v>
      </c>
      <c r="FG137" s="13" t="n">
        <v>6</v>
      </c>
      <c r="FH137" s="13" t="n">
        <v>7</v>
      </c>
      <c r="FI137" s="13" t="n">
        <v>8</v>
      </c>
      <c r="FJ137" s="13" t="n">
        <v>9</v>
      </c>
      <c r="FK137" s="13" t="n">
        <v>10</v>
      </c>
      <c r="FL137" s="13" t="n">
        <v>11</v>
      </c>
      <c r="FM137" s="13" t="n">
        <v>12</v>
      </c>
      <c r="FN137" s="13" t="n">
        <v>13</v>
      </c>
      <c r="FO137" s="13" t="n">
        <v>14</v>
      </c>
      <c r="FP137" s="13" t="n">
        <v>15</v>
      </c>
      <c r="FV137" s="13" t="inlineStr">
        <is>
          <t>Parâmetros p/ σx</t>
        </is>
      </c>
      <c r="FW137" s="13" t="inlineStr">
        <is>
          <t>DesvPad(demand)</t>
        </is>
      </c>
      <c r="FX137" s="13" t="n">
        <v>1</v>
      </c>
      <c r="FY137" s="13" t="n">
        <v>2</v>
      </c>
      <c r="FZ137" s="13" t="n">
        <v>3</v>
      </c>
      <c r="GA137" s="13" t="n">
        <v>4</v>
      </c>
      <c r="GB137" s="13" t="n">
        <v>5</v>
      </c>
      <c r="GC137" s="13" t="n">
        <v>6</v>
      </c>
      <c r="GD137" s="13" t="n">
        <v>7</v>
      </c>
      <c r="GE137" s="13" t="n">
        <v>8</v>
      </c>
      <c r="GF137" s="13" t="n">
        <v>9</v>
      </c>
      <c r="GG137" s="13" t="n">
        <v>10</v>
      </c>
      <c r="GH137" s="13" t="n">
        <v>11</v>
      </c>
      <c r="GI137" s="13" t="n">
        <v>12</v>
      </c>
      <c r="GJ137" s="13" t="n">
        <v>13</v>
      </c>
      <c r="GK137" s="13" t="n">
        <v>14</v>
      </c>
      <c r="GL137" s="13" t="n">
        <v>15</v>
      </c>
      <c r="GR137" s="13" t="inlineStr">
        <is>
          <t>Parâmetros p/ σx</t>
        </is>
      </c>
      <c r="GS137" s="13" t="inlineStr">
        <is>
          <t>DesvPad(demand)</t>
        </is>
      </c>
      <c r="GT137" s="13" t="n">
        <v>1</v>
      </c>
      <c r="GU137" s="13" t="n">
        <v>2</v>
      </c>
      <c r="GV137" s="13" t="n">
        <v>3</v>
      </c>
      <c r="GW137" s="13" t="n">
        <v>4</v>
      </c>
      <c r="GX137" s="13" t="n">
        <v>5</v>
      </c>
      <c r="GY137" s="13" t="n">
        <v>6</v>
      </c>
      <c r="GZ137" s="13" t="n">
        <v>7</v>
      </c>
      <c r="HA137" s="13" t="n">
        <v>8</v>
      </c>
      <c r="HB137" s="13" t="n">
        <v>9</v>
      </c>
      <c r="HC137" s="13" t="n">
        <v>10</v>
      </c>
      <c r="HD137" s="13" t="n">
        <v>11</v>
      </c>
      <c r="HE137" s="13" t="n">
        <v>12</v>
      </c>
      <c r="HF137" s="13" t="n">
        <v>13</v>
      </c>
      <c r="HG137" s="13" t="n">
        <v>14</v>
      </c>
      <c r="HH137" s="13" t="n">
        <v>15</v>
      </c>
    </row>
    <row r="138">
      <c r="B138" s="89" t="inlineStr">
        <is>
          <t>D*E(RLT)</t>
        </is>
      </c>
      <c r="C138" s="13" t="n">
        <v>1</v>
      </c>
      <c r="D138" s="13" t="n">
        <v>46.3</v>
      </c>
      <c r="E138" s="13" t="n">
        <v>59.468</v>
      </c>
      <c r="F138" s="13" t="n">
        <v>43.564</v>
      </c>
      <c r="G138" s="13" t="n">
        <v>44.524</v>
      </c>
      <c r="H138" s="13" t="n">
        <v>90.77200000000001</v>
      </c>
      <c r="I138" s="13" t="n">
        <v>63.19600000000001</v>
      </c>
      <c r="J138" s="13" t="n">
        <v>43.236</v>
      </c>
      <c r="K138" s="13" t="n">
        <v>92.79400000000001</v>
      </c>
      <c r="L138" s="13" t="n">
        <v>80.93000000000001</v>
      </c>
      <c r="M138" s="13" t="n">
        <v>66.938</v>
      </c>
      <c r="N138" s="13" t="n">
        <v>88.12200000000001</v>
      </c>
      <c r="O138" s="13" t="n">
        <v>45.078</v>
      </c>
      <c r="P138" s="13" t="n">
        <v>62.99600000000001</v>
      </c>
      <c r="Q138" s="13" t="n">
        <v>61.04600000000001</v>
      </c>
      <c r="R138" s="13" t="n">
        <v>108.368</v>
      </c>
      <c r="X138" s="13" t="inlineStr">
        <is>
          <t>D*E(RLT)</t>
        </is>
      </c>
      <c r="Y138" s="13" t="n">
        <v>1</v>
      </c>
      <c r="Z138" s="13" t="n">
        <v>46.3</v>
      </c>
      <c r="AA138" s="13" t="n">
        <v>59.468</v>
      </c>
      <c r="AB138" s="13" t="n">
        <v>43.564</v>
      </c>
      <c r="AC138" s="13" t="n">
        <v>44.524</v>
      </c>
      <c r="AD138" s="13" t="n">
        <v>90.77200000000001</v>
      </c>
      <c r="AE138" s="13" t="n">
        <v>63.19600000000001</v>
      </c>
      <c r="AF138" s="13" t="n">
        <v>43.236</v>
      </c>
      <c r="AG138" s="13" t="n">
        <v>92.79400000000001</v>
      </c>
      <c r="AH138" s="13" t="n">
        <v>80.93000000000001</v>
      </c>
      <c r="AI138" s="13" t="n">
        <v>66.938</v>
      </c>
      <c r="AJ138" s="13" t="n">
        <v>88.12200000000001</v>
      </c>
      <c r="AK138" s="13" t="n">
        <v>45.078</v>
      </c>
      <c r="AL138" s="13" t="n">
        <v>62.99600000000001</v>
      </c>
      <c r="AM138" s="13" t="n">
        <v>61.04600000000001</v>
      </c>
      <c r="AN138" s="13" t="n">
        <v>108.368</v>
      </c>
      <c r="AT138" s="13" t="inlineStr">
        <is>
          <t>D*E(RLT)</t>
        </is>
      </c>
      <c r="AU138" s="13" t="n">
        <v>1</v>
      </c>
      <c r="AV138" s="13" t="n">
        <v>46.3</v>
      </c>
      <c r="AW138" s="13" t="n">
        <v>59.468</v>
      </c>
      <c r="AX138" s="13" t="n">
        <v>43.564</v>
      </c>
      <c r="AY138" s="13" t="n">
        <v>44.524</v>
      </c>
      <c r="AZ138" s="13" t="n">
        <v>90.77200000000001</v>
      </c>
      <c r="BA138" s="13" t="n">
        <v>63.19600000000001</v>
      </c>
      <c r="BB138" s="13" t="n">
        <v>43.236</v>
      </c>
      <c r="BC138" s="13" t="n">
        <v>92.79400000000001</v>
      </c>
      <c r="BD138" s="13" t="n">
        <v>80.93000000000001</v>
      </c>
      <c r="BE138" s="13" t="n">
        <v>66.938</v>
      </c>
      <c r="BF138" s="13" t="n">
        <v>88.12200000000001</v>
      </c>
      <c r="BG138" s="13" t="n">
        <v>45.078</v>
      </c>
      <c r="BH138" s="13" t="n">
        <v>62.99600000000001</v>
      </c>
      <c r="BI138" s="13" t="n">
        <v>61.04600000000001</v>
      </c>
      <c r="BJ138" s="13" t="n">
        <v>108.368</v>
      </c>
      <c r="BP138" s="13" t="inlineStr">
        <is>
          <t>D*E(RLT)</t>
        </is>
      </c>
      <c r="BQ138" s="13" t="n">
        <v>1</v>
      </c>
      <c r="BR138" s="13" t="n">
        <v>46.3</v>
      </c>
      <c r="BS138" s="13" t="n">
        <v>59.468</v>
      </c>
      <c r="BT138" s="13" t="n">
        <v>43.564</v>
      </c>
      <c r="BU138" s="13" t="n">
        <v>44.524</v>
      </c>
      <c r="BV138" s="13" t="n">
        <v>90.77200000000001</v>
      </c>
      <c r="BW138" s="13" t="n">
        <v>63.19600000000001</v>
      </c>
      <c r="BX138" s="13" t="n">
        <v>43.236</v>
      </c>
      <c r="BY138" s="13" t="n">
        <v>92.79400000000001</v>
      </c>
      <c r="BZ138" s="13" t="n">
        <v>80.93000000000001</v>
      </c>
      <c r="CA138" s="13" t="n">
        <v>66.938</v>
      </c>
      <c r="CB138" s="13" t="n">
        <v>88.12200000000001</v>
      </c>
      <c r="CC138" s="13" t="n">
        <v>45.078</v>
      </c>
      <c r="CD138" s="13" t="n">
        <v>62.99600000000001</v>
      </c>
      <c r="CE138" s="13" t="n">
        <v>61.04600000000001</v>
      </c>
      <c r="CF138" s="13" t="n">
        <v>108.368</v>
      </c>
      <c r="CL138" s="13" t="inlineStr">
        <is>
          <t>D*E(RLT)</t>
        </is>
      </c>
      <c r="CM138" s="13" t="n">
        <v>1</v>
      </c>
      <c r="CN138" s="13" t="n">
        <v>46.3</v>
      </c>
      <c r="CO138" s="13" t="n">
        <v>59.468</v>
      </c>
      <c r="CP138" s="13" t="n">
        <v>43.564</v>
      </c>
      <c r="CQ138" s="13" t="n">
        <v>44.524</v>
      </c>
      <c r="CR138" s="13" t="n">
        <v>90.77200000000001</v>
      </c>
      <c r="CS138" s="13" t="n">
        <v>63.19600000000001</v>
      </c>
      <c r="CT138" s="13" t="n">
        <v>43.236</v>
      </c>
      <c r="CU138" s="13" t="n">
        <v>92.79400000000001</v>
      </c>
      <c r="CV138" s="13" t="n">
        <v>80.93000000000001</v>
      </c>
      <c r="CW138" s="13" t="n">
        <v>66.938</v>
      </c>
      <c r="CX138" s="13" t="n">
        <v>88.12200000000001</v>
      </c>
      <c r="CY138" s="13" t="n">
        <v>45.078</v>
      </c>
      <c r="CZ138" s="13" t="n">
        <v>62.99600000000001</v>
      </c>
      <c r="DA138" s="13" t="n">
        <v>61.04600000000001</v>
      </c>
      <c r="DB138" s="13" t="n">
        <v>108.368</v>
      </c>
      <c r="DH138" s="13" t="inlineStr">
        <is>
          <t>D*E(RLT)</t>
        </is>
      </c>
      <c r="DI138" s="13" t="n">
        <v>1</v>
      </c>
      <c r="DJ138" s="13" t="n">
        <v>46.3</v>
      </c>
      <c r="DK138" s="13" t="n">
        <v>59.468</v>
      </c>
      <c r="DL138" s="13" t="n">
        <v>43.564</v>
      </c>
      <c r="DM138" s="13" t="n">
        <v>44.524</v>
      </c>
      <c r="DN138" s="13" t="n">
        <v>90.77200000000001</v>
      </c>
      <c r="DO138" s="13" t="n">
        <v>63.19600000000001</v>
      </c>
      <c r="DP138" s="13" t="n">
        <v>43.236</v>
      </c>
      <c r="DQ138" s="13" t="n">
        <v>92.79400000000001</v>
      </c>
      <c r="DR138" s="13" t="n">
        <v>80.93000000000001</v>
      </c>
      <c r="DS138" s="13" t="n">
        <v>66.938</v>
      </c>
      <c r="DT138" s="13" t="n">
        <v>88.12200000000001</v>
      </c>
      <c r="DU138" s="13" t="n">
        <v>45.078</v>
      </c>
      <c r="DV138" s="13" t="n">
        <v>62.99600000000001</v>
      </c>
      <c r="DW138" s="13" t="n">
        <v>61.04600000000001</v>
      </c>
      <c r="DX138" s="13" t="n">
        <v>108.368</v>
      </c>
      <c r="ED138" s="13" t="inlineStr">
        <is>
          <t>D*E(RLT)</t>
        </is>
      </c>
      <c r="EE138" s="13" t="n">
        <v>1</v>
      </c>
      <c r="EF138" s="13" t="n">
        <v>46.3</v>
      </c>
      <c r="EG138" s="13" t="n">
        <v>59.468</v>
      </c>
      <c r="EH138" s="13" t="n">
        <v>43.564</v>
      </c>
      <c r="EI138" s="13" t="n">
        <v>44.524</v>
      </c>
      <c r="EJ138" s="13" t="n">
        <v>90.77200000000001</v>
      </c>
      <c r="EK138" s="13" t="n">
        <v>63.19600000000001</v>
      </c>
      <c r="EL138" s="13" t="n">
        <v>43.236</v>
      </c>
      <c r="EM138" s="13" t="n">
        <v>92.79400000000001</v>
      </c>
      <c r="EN138" s="13" t="n">
        <v>80.93000000000001</v>
      </c>
      <c r="EO138" s="13" t="n">
        <v>66.938</v>
      </c>
      <c r="EP138" s="13" t="n">
        <v>88.12200000000001</v>
      </c>
      <c r="EQ138" s="13" t="n">
        <v>45.078</v>
      </c>
      <c r="ER138" s="13" t="n">
        <v>62.99600000000001</v>
      </c>
      <c r="ES138" s="13" t="n">
        <v>61.04600000000001</v>
      </c>
      <c r="ET138" s="13" t="n">
        <v>108.368</v>
      </c>
      <c r="EZ138" s="13" t="inlineStr">
        <is>
          <t>D*E(RLT)</t>
        </is>
      </c>
      <c r="FA138" s="13" t="n">
        <v>1</v>
      </c>
      <c r="FB138" s="13" t="n">
        <v>46.3</v>
      </c>
      <c r="FC138" s="13" t="n">
        <v>59.468</v>
      </c>
      <c r="FD138" s="13" t="n">
        <v>43.564</v>
      </c>
      <c r="FE138" s="13" t="n">
        <v>44.524</v>
      </c>
      <c r="FF138" s="13" t="n">
        <v>90.77200000000001</v>
      </c>
      <c r="FG138" s="13" t="n">
        <v>63.19600000000001</v>
      </c>
      <c r="FH138" s="13" t="n">
        <v>43.236</v>
      </c>
      <c r="FI138" s="13" t="n">
        <v>92.79400000000001</v>
      </c>
      <c r="FJ138" s="13" t="n">
        <v>80.93000000000001</v>
      </c>
      <c r="FK138" s="13" t="n">
        <v>66.938</v>
      </c>
      <c r="FL138" s="13" t="n">
        <v>88.12200000000001</v>
      </c>
      <c r="FM138" s="13" t="n">
        <v>45.078</v>
      </c>
      <c r="FN138" s="13" t="n">
        <v>62.99600000000001</v>
      </c>
      <c r="FO138" s="13" t="n">
        <v>61.04600000000001</v>
      </c>
      <c r="FP138" s="13" t="n">
        <v>108.368</v>
      </c>
      <c r="FV138" s="13" t="inlineStr">
        <is>
          <t>D*E(RLT)</t>
        </is>
      </c>
      <c r="FW138" s="13" t="n">
        <v>1</v>
      </c>
      <c r="FX138" s="13" t="n">
        <v>46.3</v>
      </c>
      <c r="FY138" s="13" t="n">
        <v>59.468</v>
      </c>
      <c r="FZ138" s="13" t="n">
        <v>43.564</v>
      </c>
      <c r="GA138" s="13" t="n">
        <v>44.524</v>
      </c>
      <c r="GB138" s="13" t="n">
        <v>90.77200000000001</v>
      </c>
      <c r="GC138" s="13" t="n">
        <v>63.19600000000001</v>
      </c>
      <c r="GD138" s="13" t="n">
        <v>43.236</v>
      </c>
      <c r="GE138" s="13" t="n">
        <v>92.79400000000001</v>
      </c>
      <c r="GF138" s="13" t="n">
        <v>80.93000000000001</v>
      </c>
      <c r="GG138" s="13" t="n">
        <v>66.938</v>
      </c>
      <c r="GH138" s="13" t="n">
        <v>88.12200000000001</v>
      </c>
      <c r="GI138" s="13" t="n">
        <v>45.078</v>
      </c>
      <c r="GJ138" s="13" t="n">
        <v>62.99600000000001</v>
      </c>
      <c r="GK138" s="13" t="n">
        <v>61.04600000000001</v>
      </c>
      <c r="GL138" s="13" t="n">
        <v>108.368</v>
      </c>
      <c r="GR138" s="13" t="inlineStr">
        <is>
          <t>D*E(RLT)</t>
        </is>
      </c>
      <c r="GS138" s="13" t="n">
        <v>1</v>
      </c>
      <c r="GT138" s="13" t="n">
        <v>46.3</v>
      </c>
      <c r="GU138" s="13" t="n">
        <v>59.468</v>
      </c>
      <c r="GV138" s="13" t="n">
        <v>43.564</v>
      </c>
      <c r="GW138" s="13" t="n">
        <v>44.524</v>
      </c>
      <c r="GX138" s="13" t="n">
        <v>90.77200000000001</v>
      </c>
      <c r="GY138" s="13" t="n">
        <v>63.19600000000001</v>
      </c>
      <c r="GZ138" s="13" t="n">
        <v>43.236</v>
      </c>
      <c r="HA138" s="13" t="n">
        <v>92.79400000000001</v>
      </c>
      <c r="HB138" s="13" t="n">
        <v>80.93000000000001</v>
      </c>
      <c r="HC138" s="13" t="n">
        <v>66.938</v>
      </c>
      <c r="HD138" s="13" t="n">
        <v>88.12200000000001</v>
      </c>
      <c r="HE138" s="13" t="n">
        <v>45.078</v>
      </c>
      <c r="HF138" s="13" t="n">
        <v>62.99600000000001</v>
      </c>
      <c r="HG138" s="13" t="n">
        <v>61.04600000000001</v>
      </c>
      <c r="HH138" s="13" t="n">
        <v>108.368</v>
      </c>
    </row>
    <row r="139">
      <c r="C139" s="13" t="n">
        <v>2</v>
      </c>
      <c r="D139" s="13" t="n">
        <v>71.79000000000001</v>
      </c>
      <c r="E139" s="13" t="n">
        <v>61.79400000000001</v>
      </c>
      <c r="F139" s="13" t="n">
        <v>52.922</v>
      </c>
      <c r="G139" s="13" t="n">
        <v>68.724</v>
      </c>
      <c r="H139" s="13" t="n">
        <v>79.86000000000001</v>
      </c>
      <c r="I139" s="13" t="n">
        <v>86.64800000000001</v>
      </c>
      <c r="J139" s="13" t="n">
        <v>62.164</v>
      </c>
      <c r="K139" s="13" t="n">
        <v>46.83000000000001</v>
      </c>
      <c r="L139" s="13" t="n">
        <v>60.54600000000001</v>
      </c>
      <c r="M139" s="13" t="n">
        <v>60.846</v>
      </c>
      <c r="N139" s="13" t="n">
        <v>55.79</v>
      </c>
      <c r="O139" s="13" t="n">
        <v>80.786</v>
      </c>
      <c r="P139" s="13" t="n">
        <v>65.574</v>
      </c>
      <c r="Q139" s="13" t="n">
        <v>92.53400000000001</v>
      </c>
      <c r="R139" s="13" t="n">
        <v>89.036</v>
      </c>
      <c r="Y139" s="13" t="n">
        <v>2</v>
      </c>
      <c r="Z139" s="13" t="n">
        <v>71.79000000000001</v>
      </c>
      <c r="AA139" s="13" t="n">
        <v>61.79400000000001</v>
      </c>
      <c r="AB139" s="13" t="n">
        <v>52.922</v>
      </c>
      <c r="AC139" s="13" t="n">
        <v>68.724</v>
      </c>
      <c r="AD139" s="13" t="n">
        <v>79.86000000000001</v>
      </c>
      <c r="AE139" s="13" t="n">
        <v>86.64800000000001</v>
      </c>
      <c r="AF139" s="13" t="n">
        <v>62.164</v>
      </c>
      <c r="AG139" s="13" t="n">
        <v>46.83000000000001</v>
      </c>
      <c r="AH139" s="13" t="n">
        <v>60.54600000000001</v>
      </c>
      <c r="AI139" s="13" t="n">
        <v>60.846</v>
      </c>
      <c r="AJ139" s="13" t="n">
        <v>55.79</v>
      </c>
      <c r="AK139" s="13" t="n">
        <v>80.786</v>
      </c>
      <c r="AL139" s="13" t="n">
        <v>65.574</v>
      </c>
      <c r="AM139" s="13" t="n">
        <v>92.53400000000001</v>
      </c>
      <c r="AN139" s="13" t="n">
        <v>89.036</v>
      </c>
      <c r="AU139" s="13" t="n">
        <v>2</v>
      </c>
      <c r="AV139" s="13" t="n">
        <v>71.79000000000001</v>
      </c>
      <c r="AW139" s="13" t="n">
        <v>61.79400000000001</v>
      </c>
      <c r="AX139" s="13" t="n">
        <v>52.922</v>
      </c>
      <c r="AY139" s="13" t="n">
        <v>68.724</v>
      </c>
      <c r="AZ139" s="13" t="n">
        <v>79.86000000000001</v>
      </c>
      <c r="BA139" s="13" t="n">
        <v>86.64800000000001</v>
      </c>
      <c r="BB139" s="13" t="n">
        <v>62.164</v>
      </c>
      <c r="BC139" s="13" t="n">
        <v>46.83000000000001</v>
      </c>
      <c r="BD139" s="13" t="n">
        <v>60.54600000000001</v>
      </c>
      <c r="BE139" s="13" t="n">
        <v>60.846</v>
      </c>
      <c r="BF139" s="13" t="n">
        <v>55.79</v>
      </c>
      <c r="BG139" s="13" t="n">
        <v>80.786</v>
      </c>
      <c r="BH139" s="13" t="n">
        <v>65.574</v>
      </c>
      <c r="BI139" s="13" t="n">
        <v>92.53400000000001</v>
      </c>
      <c r="BJ139" s="13" t="n">
        <v>89.036</v>
      </c>
      <c r="BQ139" s="13" t="n">
        <v>2</v>
      </c>
      <c r="BR139" s="13" t="n">
        <v>71.79000000000001</v>
      </c>
      <c r="BS139" s="13" t="n">
        <v>61.79400000000001</v>
      </c>
      <c r="BT139" s="13" t="n">
        <v>52.922</v>
      </c>
      <c r="BU139" s="13" t="n">
        <v>68.724</v>
      </c>
      <c r="BV139" s="13" t="n">
        <v>79.86000000000001</v>
      </c>
      <c r="BW139" s="13" t="n">
        <v>86.64800000000001</v>
      </c>
      <c r="BX139" s="13" t="n">
        <v>62.164</v>
      </c>
      <c r="BY139" s="13" t="n">
        <v>46.83000000000001</v>
      </c>
      <c r="BZ139" s="13" t="n">
        <v>60.54600000000001</v>
      </c>
      <c r="CA139" s="13" t="n">
        <v>60.846</v>
      </c>
      <c r="CB139" s="13" t="n">
        <v>55.79</v>
      </c>
      <c r="CC139" s="13" t="n">
        <v>80.786</v>
      </c>
      <c r="CD139" s="13" t="n">
        <v>65.574</v>
      </c>
      <c r="CE139" s="13" t="n">
        <v>92.53400000000001</v>
      </c>
      <c r="CF139" s="13" t="n">
        <v>89.036</v>
      </c>
      <c r="CM139" s="13" t="n">
        <v>2</v>
      </c>
      <c r="CN139" s="13" t="n">
        <v>71.79000000000001</v>
      </c>
      <c r="CO139" s="13" t="n">
        <v>61.79400000000001</v>
      </c>
      <c r="CP139" s="13" t="n">
        <v>52.922</v>
      </c>
      <c r="CQ139" s="13" t="n">
        <v>68.724</v>
      </c>
      <c r="CR139" s="13" t="n">
        <v>79.86000000000001</v>
      </c>
      <c r="CS139" s="13" t="n">
        <v>86.64800000000001</v>
      </c>
      <c r="CT139" s="13" t="n">
        <v>62.164</v>
      </c>
      <c r="CU139" s="13" t="n">
        <v>46.83000000000001</v>
      </c>
      <c r="CV139" s="13" t="n">
        <v>60.54600000000001</v>
      </c>
      <c r="CW139" s="13" t="n">
        <v>60.846</v>
      </c>
      <c r="CX139" s="13" t="n">
        <v>55.79</v>
      </c>
      <c r="CY139" s="13" t="n">
        <v>80.786</v>
      </c>
      <c r="CZ139" s="13" t="n">
        <v>65.574</v>
      </c>
      <c r="DA139" s="13" t="n">
        <v>92.53400000000001</v>
      </c>
      <c r="DB139" s="13" t="n">
        <v>89.036</v>
      </c>
      <c r="DI139" s="13" t="n">
        <v>2</v>
      </c>
      <c r="DJ139" s="13" t="n">
        <v>71.79000000000001</v>
      </c>
      <c r="DK139" s="13" t="n">
        <v>61.79400000000001</v>
      </c>
      <c r="DL139" s="13" t="n">
        <v>52.922</v>
      </c>
      <c r="DM139" s="13" t="n">
        <v>68.724</v>
      </c>
      <c r="DN139" s="13" t="n">
        <v>79.86000000000001</v>
      </c>
      <c r="DO139" s="13" t="n">
        <v>86.64800000000001</v>
      </c>
      <c r="DP139" s="13" t="n">
        <v>62.164</v>
      </c>
      <c r="DQ139" s="13" t="n">
        <v>46.83000000000001</v>
      </c>
      <c r="DR139" s="13" t="n">
        <v>60.54600000000001</v>
      </c>
      <c r="DS139" s="13" t="n">
        <v>60.846</v>
      </c>
      <c r="DT139" s="13" t="n">
        <v>55.79</v>
      </c>
      <c r="DU139" s="13" t="n">
        <v>80.786</v>
      </c>
      <c r="DV139" s="13" t="n">
        <v>65.574</v>
      </c>
      <c r="DW139" s="13" t="n">
        <v>92.53400000000001</v>
      </c>
      <c r="DX139" s="13" t="n">
        <v>89.036</v>
      </c>
      <c r="EE139" s="13" t="n">
        <v>2</v>
      </c>
      <c r="EF139" s="13" t="n">
        <v>71.79000000000001</v>
      </c>
      <c r="EG139" s="13" t="n">
        <v>61.79400000000001</v>
      </c>
      <c r="EH139" s="13" t="n">
        <v>52.922</v>
      </c>
      <c r="EI139" s="13" t="n">
        <v>68.724</v>
      </c>
      <c r="EJ139" s="13" t="n">
        <v>79.86000000000001</v>
      </c>
      <c r="EK139" s="13" t="n">
        <v>86.64800000000001</v>
      </c>
      <c r="EL139" s="13" t="n">
        <v>62.164</v>
      </c>
      <c r="EM139" s="13" t="n">
        <v>46.83000000000001</v>
      </c>
      <c r="EN139" s="13" t="n">
        <v>60.54600000000001</v>
      </c>
      <c r="EO139" s="13" t="n">
        <v>60.846</v>
      </c>
      <c r="EP139" s="13" t="n">
        <v>55.79</v>
      </c>
      <c r="EQ139" s="13" t="n">
        <v>80.786</v>
      </c>
      <c r="ER139" s="13" t="n">
        <v>65.574</v>
      </c>
      <c r="ES139" s="13" t="n">
        <v>92.53400000000001</v>
      </c>
      <c r="ET139" s="13" t="n">
        <v>89.036</v>
      </c>
      <c r="FA139" s="13" t="n">
        <v>2</v>
      </c>
      <c r="FB139" s="13" t="n">
        <v>71.79000000000001</v>
      </c>
      <c r="FC139" s="13" t="n">
        <v>61.79400000000001</v>
      </c>
      <c r="FD139" s="13" t="n">
        <v>52.922</v>
      </c>
      <c r="FE139" s="13" t="n">
        <v>68.724</v>
      </c>
      <c r="FF139" s="13" t="n">
        <v>79.86000000000001</v>
      </c>
      <c r="FG139" s="13" t="n">
        <v>86.64800000000001</v>
      </c>
      <c r="FH139" s="13" t="n">
        <v>62.164</v>
      </c>
      <c r="FI139" s="13" t="n">
        <v>46.83000000000001</v>
      </c>
      <c r="FJ139" s="13" t="n">
        <v>60.54600000000001</v>
      </c>
      <c r="FK139" s="13" t="n">
        <v>60.846</v>
      </c>
      <c r="FL139" s="13" t="n">
        <v>55.79</v>
      </c>
      <c r="FM139" s="13" t="n">
        <v>80.786</v>
      </c>
      <c r="FN139" s="13" t="n">
        <v>65.574</v>
      </c>
      <c r="FO139" s="13" t="n">
        <v>92.53400000000001</v>
      </c>
      <c r="FP139" s="13" t="n">
        <v>89.036</v>
      </c>
      <c r="FW139" s="13" t="n">
        <v>2</v>
      </c>
      <c r="FX139" s="13" t="n">
        <v>71.79000000000001</v>
      </c>
      <c r="FY139" s="13" t="n">
        <v>61.79400000000001</v>
      </c>
      <c r="FZ139" s="13" t="n">
        <v>52.922</v>
      </c>
      <c r="GA139" s="13" t="n">
        <v>68.724</v>
      </c>
      <c r="GB139" s="13" t="n">
        <v>79.86000000000001</v>
      </c>
      <c r="GC139" s="13" t="n">
        <v>86.64800000000001</v>
      </c>
      <c r="GD139" s="13" t="n">
        <v>62.164</v>
      </c>
      <c r="GE139" s="13" t="n">
        <v>46.83000000000001</v>
      </c>
      <c r="GF139" s="13" t="n">
        <v>60.54600000000001</v>
      </c>
      <c r="GG139" s="13" t="n">
        <v>60.846</v>
      </c>
      <c r="GH139" s="13" t="n">
        <v>55.79</v>
      </c>
      <c r="GI139" s="13" t="n">
        <v>80.786</v>
      </c>
      <c r="GJ139" s="13" t="n">
        <v>65.574</v>
      </c>
      <c r="GK139" s="13" t="n">
        <v>92.53400000000001</v>
      </c>
      <c r="GL139" s="13" t="n">
        <v>89.036</v>
      </c>
      <c r="GS139" s="13" t="n">
        <v>2</v>
      </c>
      <c r="GT139" s="13" t="n">
        <v>71.79000000000001</v>
      </c>
      <c r="GU139" s="13" t="n">
        <v>61.79400000000001</v>
      </c>
      <c r="GV139" s="13" t="n">
        <v>52.922</v>
      </c>
      <c r="GW139" s="13" t="n">
        <v>68.724</v>
      </c>
      <c r="GX139" s="13" t="n">
        <v>79.86000000000001</v>
      </c>
      <c r="GY139" s="13" t="n">
        <v>86.64800000000001</v>
      </c>
      <c r="GZ139" s="13" t="n">
        <v>62.164</v>
      </c>
      <c r="HA139" s="13" t="n">
        <v>46.83000000000001</v>
      </c>
      <c r="HB139" s="13" t="n">
        <v>60.54600000000001</v>
      </c>
      <c r="HC139" s="13" t="n">
        <v>60.846</v>
      </c>
      <c r="HD139" s="13" t="n">
        <v>55.79</v>
      </c>
      <c r="HE139" s="13" t="n">
        <v>80.786</v>
      </c>
      <c r="HF139" s="13" t="n">
        <v>65.574</v>
      </c>
      <c r="HG139" s="13" t="n">
        <v>92.53400000000001</v>
      </c>
      <c r="HH139" s="13" t="n">
        <v>89.036</v>
      </c>
    </row>
    <row r="140">
      <c r="C140" s="13" t="n">
        <v>3</v>
      </c>
      <c r="D140" s="13" t="n">
        <v>98.57600000000001</v>
      </c>
      <c r="E140" s="13" t="n">
        <v>52.072</v>
      </c>
      <c r="F140" s="13" t="n">
        <v>46.46600000000001</v>
      </c>
      <c r="G140" s="13" t="n">
        <v>102.864</v>
      </c>
      <c r="H140" s="13" t="n">
        <v>54.326</v>
      </c>
      <c r="I140" s="13" t="n">
        <v>101.232</v>
      </c>
      <c r="J140" s="13" t="n">
        <v>78.642</v>
      </c>
      <c r="K140" s="13" t="n">
        <v>69.316</v>
      </c>
      <c r="L140" s="13" t="n">
        <v>53.564</v>
      </c>
      <c r="M140" s="13" t="n">
        <v>54.562</v>
      </c>
      <c r="N140" s="13" t="n">
        <v>74.56</v>
      </c>
      <c r="O140" s="13" t="n">
        <v>65.328</v>
      </c>
      <c r="P140" s="13" t="n">
        <v>67.60599999999999</v>
      </c>
      <c r="Q140" s="13" t="n">
        <v>69.69199999999999</v>
      </c>
      <c r="R140" s="13" t="n">
        <v>81.17000000000002</v>
      </c>
      <c r="Y140" s="13" t="n">
        <v>3</v>
      </c>
      <c r="Z140" s="13" t="n">
        <v>98.57600000000001</v>
      </c>
      <c r="AA140" s="13" t="n">
        <v>52.072</v>
      </c>
      <c r="AB140" s="13" t="n">
        <v>46.46600000000001</v>
      </c>
      <c r="AC140" s="13" t="n">
        <v>102.864</v>
      </c>
      <c r="AD140" s="13" t="n">
        <v>54.326</v>
      </c>
      <c r="AE140" s="13" t="n">
        <v>101.232</v>
      </c>
      <c r="AF140" s="13" t="n">
        <v>78.642</v>
      </c>
      <c r="AG140" s="13" t="n">
        <v>69.316</v>
      </c>
      <c r="AH140" s="13" t="n">
        <v>53.564</v>
      </c>
      <c r="AI140" s="13" t="n">
        <v>54.562</v>
      </c>
      <c r="AJ140" s="13" t="n">
        <v>74.56</v>
      </c>
      <c r="AK140" s="13" t="n">
        <v>65.328</v>
      </c>
      <c r="AL140" s="13" t="n">
        <v>67.60599999999999</v>
      </c>
      <c r="AM140" s="13" t="n">
        <v>69.69199999999999</v>
      </c>
      <c r="AN140" s="13" t="n">
        <v>81.17000000000002</v>
      </c>
      <c r="AU140" s="13" t="n">
        <v>3</v>
      </c>
      <c r="AV140" s="13" t="n">
        <v>98.57600000000001</v>
      </c>
      <c r="AW140" s="13" t="n">
        <v>52.072</v>
      </c>
      <c r="AX140" s="13" t="n">
        <v>46.46600000000001</v>
      </c>
      <c r="AY140" s="13" t="n">
        <v>102.864</v>
      </c>
      <c r="AZ140" s="13" t="n">
        <v>54.326</v>
      </c>
      <c r="BA140" s="13" t="n">
        <v>101.232</v>
      </c>
      <c r="BB140" s="13" t="n">
        <v>78.642</v>
      </c>
      <c r="BC140" s="13" t="n">
        <v>69.316</v>
      </c>
      <c r="BD140" s="13" t="n">
        <v>53.564</v>
      </c>
      <c r="BE140" s="13" t="n">
        <v>54.562</v>
      </c>
      <c r="BF140" s="13" t="n">
        <v>74.56</v>
      </c>
      <c r="BG140" s="13" t="n">
        <v>65.328</v>
      </c>
      <c r="BH140" s="13" t="n">
        <v>67.60599999999999</v>
      </c>
      <c r="BI140" s="13" t="n">
        <v>69.69199999999999</v>
      </c>
      <c r="BJ140" s="13" t="n">
        <v>81.17000000000002</v>
      </c>
      <c r="BQ140" s="13" t="n">
        <v>3</v>
      </c>
      <c r="BR140" s="13" t="n">
        <v>98.57600000000001</v>
      </c>
      <c r="BS140" s="13" t="n">
        <v>52.072</v>
      </c>
      <c r="BT140" s="13" t="n">
        <v>46.46600000000001</v>
      </c>
      <c r="BU140" s="13" t="n">
        <v>102.864</v>
      </c>
      <c r="BV140" s="13" t="n">
        <v>54.326</v>
      </c>
      <c r="BW140" s="13" t="n">
        <v>101.232</v>
      </c>
      <c r="BX140" s="13" t="n">
        <v>78.642</v>
      </c>
      <c r="BY140" s="13" t="n">
        <v>69.316</v>
      </c>
      <c r="BZ140" s="13" t="n">
        <v>53.564</v>
      </c>
      <c r="CA140" s="13" t="n">
        <v>54.562</v>
      </c>
      <c r="CB140" s="13" t="n">
        <v>74.56</v>
      </c>
      <c r="CC140" s="13" t="n">
        <v>65.328</v>
      </c>
      <c r="CD140" s="13" t="n">
        <v>67.60599999999999</v>
      </c>
      <c r="CE140" s="13" t="n">
        <v>69.69199999999999</v>
      </c>
      <c r="CF140" s="13" t="n">
        <v>81.17000000000002</v>
      </c>
      <c r="CM140" s="13" t="n">
        <v>3</v>
      </c>
      <c r="CN140" s="13" t="n">
        <v>98.57600000000001</v>
      </c>
      <c r="CO140" s="13" t="n">
        <v>52.072</v>
      </c>
      <c r="CP140" s="13" t="n">
        <v>46.46600000000001</v>
      </c>
      <c r="CQ140" s="13" t="n">
        <v>102.864</v>
      </c>
      <c r="CR140" s="13" t="n">
        <v>54.326</v>
      </c>
      <c r="CS140" s="13" t="n">
        <v>101.232</v>
      </c>
      <c r="CT140" s="13" t="n">
        <v>78.642</v>
      </c>
      <c r="CU140" s="13" t="n">
        <v>69.316</v>
      </c>
      <c r="CV140" s="13" t="n">
        <v>53.564</v>
      </c>
      <c r="CW140" s="13" t="n">
        <v>54.562</v>
      </c>
      <c r="CX140" s="13" t="n">
        <v>74.56</v>
      </c>
      <c r="CY140" s="13" t="n">
        <v>65.328</v>
      </c>
      <c r="CZ140" s="13" t="n">
        <v>67.60599999999999</v>
      </c>
      <c r="DA140" s="13" t="n">
        <v>69.69199999999999</v>
      </c>
      <c r="DB140" s="13" t="n">
        <v>81.17000000000002</v>
      </c>
      <c r="DI140" s="13" t="n">
        <v>3</v>
      </c>
      <c r="DJ140" s="13" t="n">
        <v>98.57600000000001</v>
      </c>
      <c r="DK140" s="13" t="n">
        <v>52.072</v>
      </c>
      <c r="DL140" s="13" t="n">
        <v>46.46600000000001</v>
      </c>
      <c r="DM140" s="13" t="n">
        <v>102.864</v>
      </c>
      <c r="DN140" s="13" t="n">
        <v>54.326</v>
      </c>
      <c r="DO140" s="13" t="n">
        <v>101.232</v>
      </c>
      <c r="DP140" s="13" t="n">
        <v>78.642</v>
      </c>
      <c r="DQ140" s="13" t="n">
        <v>69.316</v>
      </c>
      <c r="DR140" s="13" t="n">
        <v>53.564</v>
      </c>
      <c r="DS140" s="13" t="n">
        <v>54.562</v>
      </c>
      <c r="DT140" s="13" t="n">
        <v>74.56</v>
      </c>
      <c r="DU140" s="13" t="n">
        <v>65.328</v>
      </c>
      <c r="DV140" s="13" t="n">
        <v>67.60599999999999</v>
      </c>
      <c r="DW140" s="13" t="n">
        <v>69.69199999999999</v>
      </c>
      <c r="DX140" s="13" t="n">
        <v>81.17000000000002</v>
      </c>
      <c r="EE140" s="13" t="n">
        <v>3</v>
      </c>
      <c r="EF140" s="13" t="n">
        <v>98.57600000000001</v>
      </c>
      <c r="EG140" s="13" t="n">
        <v>52.072</v>
      </c>
      <c r="EH140" s="13" t="n">
        <v>46.46600000000001</v>
      </c>
      <c r="EI140" s="13" t="n">
        <v>102.864</v>
      </c>
      <c r="EJ140" s="13" t="n">
        <v>54.326</v>
      </c>
      <c r="EK140" s="13" t="n">
        <v>101.232</v>
      </c>
      <c r="EL140" s="13" t="n">
        <v>78.642</v>
      </c>
      <c r="EM140" s="13" t="n">
        <v>69.316</v>
      </c>
      <c r="EN140" s="13" t="n">
        <v>53.564</v>
      </c>
      <c r="EO140" s="13" t="n">
        <v>54.562</v>
      </c>
      <c r="EP140" s="13" t="n">
        <v>74.56</v>
      </c>
      <c r="EQ140" s="13" t="n">
        <v>65.328</v>
      </c>
      <c r="ER140" s="13" t="n">
        <v>67.60599999999999</v>
      </c>
      <c r="ES140" s="13" t="n">
        <v>69.69199999999999</v>
      </c>
      <c r="ET140" s="13" t="n">
        <v>81.17000000000002</v>
      </c>
      <c r="FA140" s="13" t="n">
        <v>3</v>
      </c>
      <c r="FB140" s="13" t="n">
        <v>98.57600000000001</v>
      </c>
      <c r="FC140" s="13" t="n">
        <v>52.072</v>
      </c>
      <c r="FD140" s="13" t="n">
        <v>46.46600000000001</v>
      </c>
      <c r="FE140" s="13" t="n">
        <v>102.864</v>
      </c>
      <c r="FF140" s="13" t="n">
        <v>54.326</v>
      </c>
      <c r="FG140" s="13" t="n">
        <v>101.232</v>
      </c>
      <c r="FH140" s="13" t="n">
        <v>78.642</v>
      </c>
      <c r="FI140" s="13" t="n">
        <v>69.316</v>
      </c>
      <c r="FJ140" s="13" t="n">
        <v>53.564</v>
      </c>
      <c r="FK140" s="13" t="n">
        <v>54.562</v>
      </c>
      <c r="FL140" s="13" t="n">
        <v>74.56</v>
      </c>
      <c r="FM140" s="13" t="n">
        <v>65.328</v>
      </c>
      <c r="FN140" s="13" t="n">
        <v>67.60599999999999</v>
      </c>
      <c r="FO140" s="13" t="n">
        <v>69.69199999999999</v>
      </c>
      <c r="FP140" s="13" t="n">
        <v>81.17000000000002</v>
      </c>
      <c r="FW140" s="13" t="n">
        <v>3</v>
      </c>
      <c r="FX140" s="13" t="n">
        <v>98.57600000000001</v>
      </c>
      <c r="FY140" s="13" t="n">
        <v>52.072</v>
      </c>
      <c r="FZ140" s="13" t="n">
        <v>46.46600000000001</v>
      </c>
      <c r="GA140" s="13" t="n">
        <v>102.864</v>
      </c>
      <c r="GB140" s="13" t="n">
        <v>54.326</v>
      </c>
      <c r="GC140" s="13" t="n">
        <v>101.232</v>
      </c>
      <c r="GD140" s="13" t="n">
        <v>78.642</v>
      </c>
      <c r="GE140" s="13" t="n">
        <v>69.316</v>
      </c>
      <c r="GF140" s="13" t="n">
        <v>53.564</v>
      </c>
      <c r="GG140" s="13" t="n">
        <v>54.562</v>
      </c>
      <c r="GH140" s="13" t="n">
        <v>74.56</v>
      </c>
      <c r="GI140" s="13" t="n">
        <v>65.328</v>
      </c>
      <c r="GJ140" s="13" t="n">
        <v>67.60599999999999</v>
      </c>
      <c r="GK140" s="13" t="n">
        <v>69.69199999999999</v>
      </c>
      <c r="GL140" s="13" t="n">
        <v>81.17000000000002</v>
      </c>
      <c r="GS140" s="13" t="n">
        <v>3</v>
      </c>
      <c r="GT140" s="13" t="n">
        <v>98.57600000000001</v>
      </c>
      <c r="GU140" s="13" t="n">
        <v>52.072</v>
      </c>
      <c r="GV140" s="13" t="n">
        <v>46.46600000000001</v>
      </c>
      <c r="GW140" s="13" t="n">
        <v>102.864</v>
      </c>
      <c r="GX140" s="13" t="n">
        <v>54.326</v>
      </c>
      <c r="GY140" s="13" t="n">
        <v>101.232</v>
      </c>
      <c r="GZ140" s="13" t="n">
        <v>78.642</v>
      </c>
      <c r="HA140" s="13" t="n">
        <v>69.316</v>
      </c>
      <c r="HB140" s="13" t="n">
        <v>53.564</v>
      </c>
      <c r="HC140" s="13" t="n">
        <v>54.562</v>
      </c>
      <c r="HD140" s="13" t="n">
        <v>74.56</v>
      </c>
      <c r="HE140" s="13" t="n">
        <v>65.328</v>
      </c>
      <c r="HF140" s="13" t="n">
        <v>67.60599999999999</v>
      </c>
      <c r="HG140" s="13" t="n">
        <v>69.69199999999999</v>
      </c>
      <c r="HH140" s="13" t="n">
        <v>81.17000000000002</v>
      </c>
    </row>
    <row r="142">
      <c r="A142" s="13" t="inlineStr">
        <is>
          <t>NOVA</t>
        </is>
      </c>
      <c r="B142" s="89" t="inlineStr">
        <is>
          <t>Parâmetros p/ σy</t>
        </is>
      </c>
      <c r="C142" s="13" t="inlineStr">
        <is>
          <t>DesvPad(E(RLT))</t>
        </is>
      </c>
      <c r="D142" s="13" t="n">
        <v>1</v>
      </c>
      <c r="E142" s="13" t="n">
        <v>2</v>
      </c>
      <c r="F142" s="13" t="n">
        <v>3</v>
      </c>
      <c r="G142" s="13" t="n">
        <v>4</v>
      </c>
      <c r="H142" s="13" t="n">
        <v>5</v>
      </c>
      <c r="I142" s="13" t="n">
        <v>6</v>
      </c>
      <c r="J142" s="13" t="n">
        <v>7</v>
      </c>
      <c r="K142" s="13" t="n">
        <v>8</v>
      </c>
      <c r="L142" s="13" t="n">
        <v>9</v>
      </c>
      <c r="M142" s="13" t="n">
        <v>10</v>
      </c>
      <c r="N142" s="13" t="n">
        <v>11</v>
      </c>
      <c r="O142" s="13" t="n">
        <v>12</v>
      </c>
      <c r="P142" s="13" t="n">
        <v>13</v>
      </c>
      <c r="Q142" s="13" t="n">
        <v>14</v>
      </c>
      <c r="R142" s="13" t="n">
        <v>15</v>
      </c>
      <c r="X142" s="13" t="inlineStr">
        <is>
          <t>Parâmetros p/ σy</t>
        </is>
      </c>
      <c r="Y142" s="13" t="inlineStr">
        <is>
          <t>DesvPad(E(RLT))</t>
        </is>
      </c>
      <c r="Z142" s="13" t="n">
        <v>1</v>
      </c>
      <c r="AA142" s="13" t="n">
        <v>2</v>
      </c>
      <c r="AB142" s="13" t="n">
        <v>3</v>
      </c>
      <c r="AC142" s="13" t="n">
        <v>4</v>
      </c>
      <c r="AD142" s="13" t="n">
        <v>5</v>
      </c>
      <c r="AE142" s="13" t="n">
        <v>6</v>
      </c>
      <c r="AF142" s="13" t="n">
        <v>7</v>
      </c>
      <c r="AG142" s="13" t="n">
        <v>8</v>
      </c>
      <c r="AH142" s="13" t="n">
        <v>9</v>
      </c>
      <c r="AI142" s="13" t="n">
        <v>10</v>
      </c>
      <c r="AJ142" s="13" t="n">
        <v>11</v>
      </c>
      <c r="AK142" s="13" t="n">
        <v>12</v>
      </c>
      <c r="AL142" s="13" t="n">
        <v>13</v>
      </c>
      <c r="AM142" s="13" t="n">
        <v>14</v>
      </c>
      <c r="AN142" s="13" t="n">
        <v>15</v>
      </c>
      <c r="AT142" s="13" t="inlineStr">
        <is>
          <t>Parâmetros p/ σy</t>
        </is>
      </c>
      <c r="AU142" s="13" t="inlineStr">
        <is>
          <t>DesvPad(E(RLT))</t>
        </is>
      </c>
      <c r="AV142" s="13" t="n">
        <v>1</v>
      </c>
      <c r="AW142" s="13" t="n">
        <v>2</v>
      </c>
      <c r="AX142" s="13" t="n">
        <v>3</v>
      </c>
      <c r="AY142" s="13" t="n">
        <v>4</v>
      </c>
      <c r="AZ142" s="13" t="n">
        <v>5</v>
      </c>
      <c r="BA142" s="13" t="n">
        <v>6</v>
      </c>
      <c r="BB142" s="13" t="n">
        <v>7</v>
      </c>
      <c r="BC142" s="13" t="n">
        <v>8</v>
      </c>
      <c r="BD142" s="13" t="n">
        <v>9</v>
      </c>
      <c r="BE142" s="13" t="n">
        <v>10</v>
      </c>
      <c r="BF142" s="13" t="n">
        <v>11</v>
      </c>
      <c r="BG142" s="13" t="n">
        <v>12</v>
      </c>
      <c r="BH142" s="13" t="n">
        <v>13</v>
      </c>
      <c r="BI142" s="13" t="n">
        <v>14</v>
      </c>
      <c r="BJ142" s="13" t="n">
        <v>15</v>
      </c>
      <c r="BP142" s="13" t="inlineStr">
        <is>
          <t>Parâmetros p/ σy</t>
        </is>
      </c>
      <c r="BQ142" s="13" t="inlineStr">
        <is>
          <t>DesvPad(E(RLT))</t>
        </is>
      </c>
      <c r="BR142" s="13" t="n">
        <v>1</v>
      </c>
      <c r="BS142" s="13" t="n">
        <v>2</v>
      </c>
      <c r="BT142" s="13" t="n">
        <v>3</v>
      </c>
      <c r="BU142" s="13" t="n">
        <v>4</v>
      </c>
      <c r="BV142" s="13" t="n">
        <v>5</v>
      </c>
      <c r="BW142" s="13" t="n">
        <v>6</v>
      </c>
      <c r="BX142" s="13" t="n">
        <v>7</v>
      </c>
      <c r="BY142" s="13" t="n">
        <v>8</v>
      </c>
      <c r="BZ142" s="13" t="n">
        <v>9</v>
      </c>
      <c r="CA142" s="13" t="n">
        <v>10</v>
      </c>
      <c r="CB142" s="13" t="n">
        <v>11</v>
      </c>
      <c r="CC142" s="13" t="n">
        <v>12</v>
      </c>
      <c r="CD142" s="13" t="n">
        <v>13</v>
      </c>
      <c r="CE142" s="13" t="n">
        <v>14</v>
      </c>
      <c r="CF142" s="13" t="n">
        <v>15</v>
      </c>
      <c r="CL142" s="13" t="inlineStr">
        <is>
          <t>Parâmetros p/ σy</t>
        </is>
      </c>
      <c r="CM142" s="13" t="inlineStr">
        <is>
          <t>DesvPad(E(RLT))</t>
        </is>
      </c>
      <c r="CN142" s="13" t="n">
        <v>1</v>
      </c>
      <c r="CO142" s="13" t="n">
        <v>2</v>
      </c>
      <c r="CP142" s="13" t="n">
        <v>3</v>
      </c>
      <c r="CQ142" s="13" t="n">
        <v>4</v>
      </c>
      <c r="CR142" s="13" t="n">
        <v>5</v>
      </c>
      <c r="CS142" s="13" t="n">
        <v>6</v>
      </c>
      <c r="CT142" s="13" t="n">
        <v>7</v>
      </c>
      <c r="CU142" s="13" t="n">
        <v>8</v>
      </c>
      <c r="CV142" s="13" t="n">
        <v>9</v>
      </c>
      <c r="CW142" s="13" t="n">
        <v>10</v>
      </c>
      <c r="CX142" s="13" t="n">
        <v>11</v>
      </c>
      <c r="CY142" s="13" t="n">
        <v>12</v>
      </c>
      <c r="CZ142" s="13" t="n">
        <v>13</v>
      </c>
      <c r="DA142" s="13" t="n">
        <v>14</v>
      </c>
      <c r="DB142" s="13" t="n">
        <v>15</v>
      </c>
      <c r="DH142" s="13" t="inlineStr">
        <is>
          <t>Parâmetros p/ σy</t>
        </is>
      </c>
      <c r="DI142" s="13" t="inlineStr">
        <is>
          <t>DesvPad(E(RLT))</t>
        </is>
      </c>
      <c r="DJ142" s="13" t="n">
        <v>1</v>
      </c>
      <c r="DK142" s="13" t="n">
        <v>2</v>
      </c>
      <c r="DL142" s="13" t="n">
        <v>3</v>
      </c>
      <c r="DM142" s="13" t="n">
        <v>4</v>
      </c>
      <c r="DN142" s="13" t="n">
        <v>5</v>
      </c>
      <c r="DO142" s="13" t="n">
        <v>6</v>
      </c>
      <c r="DP142" s="13" t="n">
        <v>7</v>
      </c>
      <c r="DQ142" s="13" t="n">
        <v>8</v>
      </c>
      <c r="DR142" s="13" t="n">
        <v>9</v>
      </c>
      <c r="DS142" s="13" t="n">
        <v>10</v>
      </c>
      <c r="DT142" s="13" t="n">
        <v>11</v>
      </c>
      <c r="DU142" s="13" t="n">
        <v>12</v>
      </c>
      <c r="DV142" s="13" t="n">
        <v>13</v>
      </c>
      <c r="DW142" s="13" t="n">
        <v>14</v>
      </c>
      <c r="DX142" s="13" t="n">
        <v>15</v>
      </c>
      <c r="ED142" s="13" t="inlineStr">
        <is>
          <t>Parâmetros p/ σy</t>
        </is>
      </c>
      <c r="EE142" s="13" t="inlineStr">
        <is>
          <t>DesvPad(E(RLT))</t>
        </is>
      </c>
      <c r="EF142" s="13" t="n">
        <v>1</v>
      </c>
      <c r="EG142" s="13" t="n">
        <v>2</v>
      </c>
      <c r="EH142" s="13" t="n">
        <v>3</v>
      </c>
      <c r="EI142" s="13" t="n">
        <v>4</v>
      </c>
      <c r="EJ142" s="13" t="n">
        <v>5</v>
      </c>
      <c r="EK142" s="13" t="n">
        <v>6</v>
      </c>
      <c r="EL142" s="13" t="n">
        <v>7</v>
      </c>
      <c r="EM142" s="13" t="n">
        <v>8</v>
      </c>
      <c r="EN142" s="13" t="n">
        <v>9</v>
      </c>
      <c r="EO142" s="13" t="n">
        <v>10</v>
      </c>
      <c r="EP142" s="13" t="n">
        <v>11</v>
      </c>
      <c r="EQ142" s="13" t="n">
        <v>12</v>
      </c>
      <c r="ER142" s="13" t="n">
        <v>13</v>
      </c>
      <c r="ES142" s="13" t="n">
        <v>14</v>
      </c>
      <c r="ET142" s="13" t="n">
        <v>15</v>
      </c>
      <c r="EZ142" s="13" t="inlineStr">
        <is>
          <t>Parâmetros p/ σy</t>
        </is>
      </c>
      <c r="FA142" s="13" t="inlineStr">
        <is>
          <t>DesvPad(E(RLT))</t>
        </is>
      </c>
      <c r="FB142" s="13" t="n">
        <v>1</v>
      </c>
      <c r="FC142" s="13" t="n">
        <v>2</v>
      </c>
      <c r="FD142" s="13" t="n">
        <v>3</v>
      </c>
      <c r="FE142" s="13" t="n">
        <v>4</v>
      </c>
      <c r="FF142" s="13" t="n">
        <v>5</v>
      </c>
      <c r="FG142" s="13" t="n">
        <v>6</v>
      </c>
      <c r="FH142" s="13" t="n">
        <v>7</v>
      </c>
      <c r="FI142" s="13" t="n">
        <v>8</v>
      </c>
      <c r="FJ142" s="13" t="n">
        <v>9</v>
      </c>
      <c r="FK142" s="13" t="n">
        <v>10</v>
      </c>
      <c r="FL142" s="13" t="n">
        <v>11</v>
      </c>
      <c r="FM142" s="13" t="n">
        <v>12</v>
      </c>
      <c r="FN142" s="13" t="n">
        <v>13</v>
      </c>
      <c r="FO142" s="13" t="n">
        <v>14</v>
      </c>
      <c r="FP142" s="13" t="n">
        <v>15</v>
      </c>
      <c r="FV142" s="13" t="inlineStr">
        <is>
          <t>Parâmetros p/ σy</t>
        </is>
      </c>
      <c r="FW142" s="13" t="inlineStr">
        <is>
          <t>DesvPad(E(RLT))</t>
        </is>
      </c>
      <c r="FX142" s="13" t="n">
        <v>1</v>
      </c>
      <c r="FY142" s="13" t="n">
        <v>2</v>
      </c>
      <c r="FZ142" s="13" t="n">
        <v>3</v>
      </c>
      <c r="GA142" s="13" t="n">
        <v>4</v>
      </c>
      <c r="GB142" s="13" t="n">
        <v>5</v>
      </c>
      <c r="GC142" s="13" t="n">
        <v>6</v>
      </c>
      <c r="GD142" s="13" t="n">
        <v>7</v>
      </c>
      <c r="GE142" s="13" t="n">
        <v>8</v>
      </c>
      <c r="GF142" s="13" t="n">
        <v>9</v>
      </c>
      <c r="GG142" s="13" t="n">
        <v>10</v>
      </c>
      <c r="GH142" s="13" t="n">
        <v>11</v>
      </c>
      <c r="GI142" s="13" t="n">
        <v>12</v>
      </c>
      <c r="GJ142" s="13" t="n">
        <v>13</v>
      </c>
      <c r="GK142" s="13" t="n">
        <v>14</v>
      </c>
      <c r="GL142" s="13" t="n">
        <v>15</v>
      </c>
      <c r="GR142" s="13" t="inlineStr">
        <is>
          <t>Parâmetros p/ σy</t>
        </is>
      </c>
      <c r="GS142" s="13" t="inlineStr">
        <is>
          <t>DesvPad(E(RLT))</t>
        </is>
      </c>
      <c r="GT142" s="13" t="n">
        <v>1</v>
      </c>
      <c r="GU142" s="13" t="n">
        <v>2</v>
      </c>
      <c r="GV142" s="13" t="n">
        <v>3</v>
      </c>
      <c r="GW142" s="13" t="n">
        <v>4</v>
      </c>
      <c r="GX142" s="13" t="n">
        <v>5</v>
      </c>
      <c r="GY142" s="13" t="n">
        <v>6</v>
      </c>
      <c r="GZ142" s="13" t="n">
        <v>7</v>
      </c>
      <c r="HA142" s="13" t="n">
        <v>8</v>
      </c>
      <c r="HB142" s="13" t="n">
        <v>9</v>
      </c>
      <c r="HC142" s="13" t="n">
        <v>10</v>
      </c>
      <c r="HD142" s="13" t="n">
        <v>11</v>
      </c>
      <c r="HE142" s="13" t="n">
        <v>12</v>
      </c>
      <c r="HF142" s="13" t="n">
        <v>13</v>
      </c>
      <c r="HG142" s="13" t="n">
        <v>14</v>
      </c>
      <c r="HH142" s="13" t="n">
        <v>15</v>
      </c>
    </row>
    <row r="143">
      <c r="B143" s="89" t="inlineStr">
        <is>
          <t>D*E(RLT)</t>
        </is>
      </c>
      <c r="C143" s="13" t="n">
        <v>1</v>
      </c>
      <c r="D143" s="13" t="n">
        <v>1.89</v>
      </c>
      <c r="E143" s="13" t="n">
        <v>2.984</v>
      </c>
      <c r="F143" s="13" t="n">
        <v>2.958</v>
      </c>
      <c r="G143" s="13" t="n">
        <v>3.538</v>
      </c>
      <c r="H143" s="13" t="n">
        <v>2.958</v>
      </c>
      <c r="I143" s="13" t="n">
        <v>2.862</v>
      </c>
      <c r="J143" s="13" t="n">
        <v>2.03</v>
      </c>
      <c r="K143" s="13" t="n">
        <v>2.89</v>
      </c>
      <c r="L143" s="13" t="n">
        <v>2.504</v>
      </c>
      <c r="M143" s="13" t="n">
        <v>2.29</v>
      </c>
      <c r="N143" s="13" t="n">
        <v>2.672</v>
      </c>
      <c r="O143" s="13" t="n">
        <v>2.676</v>
      </c>
      <c r="P143" s="13" t="n">
        <v>2.918</v>
      </c>
      <c r="Q143" s="13" t="n">
        <v>2.856</v>
      </c>
      <c r="R143" s="13" t="n">
        <v>3.208</v>
      </c>
      <c r="X143" s="13" t="inlineStr">
        <is>
          <t>D*E(RLT)</t>
        </is>
      </c>
      <c r="Y143" s="13" t="n">
        <v>1</v>
      </c>
      <c r="Z143" s="13" t="n">
        <v>1.89</v>
      </c>
      <c r="AA143" s="13" t="n">
        <v>2.984</v>
      </c>
      <c r="AB143" s="13" t="n">
        <v>2.958</v>
      </c>
      <c r="AC143" s="13" t="n">
        <v>3.538</v>
      </c>
      <c r="AD143" s="13" t="n">
        <v>2.958</v>
      </c>
      <c r="AE143" s="13" t="n">
        <v>2.862</v>
      </c>
      <c r="AF143" s="13" t="n">
        <v>2.03</v>
      </c>
      <c r="AG143" s="13" t="n">
        <v>2.89</v>
      </c>
      <c r="AH143" s="13" t="n">
        <v>2.504</v>
      </c>
      <c r="AI143" s="13" t="n">
        <v>2.29</v>
      </c>
      <c r="AJ143" s="13" t="n">
        <v>2.672</v>
      </c>
      <c r="AK143" s="13" t="n">
        <v>2.676</v>
      </c>
      <c r="AL143" s="13" t="n">
        <v>2.918</v>
      </c>
      <c r="AM143" s="13" t="n">
        <v>2.856</v>
      </c>
      <c r="AN143" s="13" t="n">
        <v>3.208</v>
      </c>
      <c r="AT143" s="13" t="inlineStr">
        <is>
          <t>D*E(RLT)</t>
        </is>
      </c>
      <c r="AU143" s="13" t="n">
        <v>1</v>
      </c>
      <c r="AV143" s="13" t="n">
        <v>1.89</v>
      </c>
      <c r="AW143" s="13" t="n">
        <v>2.984</v>
      </c>
      <c r="AX143" s="13" t="n">
        <v>2.958</v>
      </c>
      <c r="AY143" s="13" t="n">
        <v>3.538</v>
      </c>
      <c r="AZ143" s="13" t="n">
        <v>2.958</v>
      </c>
      <c r="BA143" s="13" t="n">
        <v>2.862</v>
      </c>
      <c r="BB143" s="13" t="n">
        <v>2.03</v>
      </c>
      <c r="BC143" s="13" t="n">
        <v>2.89</v>
      </c>
      <c r="BD143" s="13" t="n">
        <v>2.504</v>
      </c>
      <c r="BE143" s="13" t="n">
        <v>2.29</v>
      </c>
      <c r="BF143" s="13" t="n">
        <v>2.672</v>
      </c>
      <c r="BG143" s="13" t="n">
        <v>2.676</v>
      </c>
      <c r="BH143" s="13" t="n">
        <v>2.918</v>
      </c>
      <c r="BI143" s="13" t="n">
        <v>2.856</v>
      </c>
      <c r="BJ143" s="13" t="n">
        <v>3.208</v>
      </c>
      <c r="BP143" s="13" t="inlineStr">
        <is>
          <t>D*E(RLT)</t>
        </is>
      </c>
      <c r="BQ143" s="13" t="n">
        <v>1</v>
      </c>
      <c r="BR143" s="13" t="n">
        <v>1.89</v>
      </c>
      <c r="BS143" s="13" t="n">
        <v>2.984</v>
      </c>
      <c r="BT143" s="13" t="n">
        <v>2.958</v>
      </c>
      <c r="BU143" s="13" t="n">
        <v>3.538</v>
      </c>
      <c r="BV143" s="13" t="n">
        <v>2.958</v>
      </c>
      <c r="BW143" s="13" t="n">
        <v>2.862</v>
      </c>
      <c r="BX143" s="13" t="n">
        <v>2.03</v>
      </c>
      <c r="BY143" s="13" t="n">
        <v>2.89</v>
      </c>
      <c r="BZ143" s="13" t="n">
        <v>2.504</v>
      </c>
      <c r="CA143" s="13" t="n">
        <v>2.29</v>
      </c>
      <c r="CB143" s="13" t="n">
        <v>2.672</v>
      </c>
      <c r="CC143" s="13" t="n">
        <v>2.676</v>
      </c>
      <c r="CD143" s="13" t="n">
        <v>2.918</v>
      </c>
      <c r="CE143" s="13" t="n">
        <v>2.856</v>
      </c>
      <c r="CF143" s="13" t="n">
        <v>3.208</v>
      </c>
      <c r="CL143" s="13" t="inlineStr">
        <is>
          <t>D*E(RLT)</t>
        </is>
      </c>
      <c r="CM143" s="13" t="n">
        <v>1</v>
      </c>
      <c r="CN143" s="13" t="n">
        <v>1.89</v>
      </c>
      <c r="CO143" s="13" t="n">
        <v>2.984</v>
      </c>
      <c r="CP143" s="13" t="n">
        <v>2.958</v>
      </c>
      <c r="CQ143" s="13" t="n">
        <v>3.538</v>
      </c>
      <c r="CR143" s="13" t="n">
        <v>2.958</v>
      </c>
      <c r="CS143" s="13" t="n">
        <v>2.862</v>
      </c>
      <c r="CT143" s="13" t="n">
        <v>2.03</v>
      </c>
      <c r="CU143" s="13" t="n">
        <v>2.89</v>
      </c>
      <c r="CV143" s="13" t="n">
        <v>2.504</v>
      </c>
      <c r="CW143" s="13" t="n">
        <v>2.29</v>
      </c>
      <c r="CX143" s="13" t="n">
        <v>2.672</v>
      </c>
      <c r="CY143" s="13" t="n">
        <v>2.676</v>
      </c>
      <c r="CZ143" s="13" t="n">
        <v>2.918</v>
      </c>
      <c r="DA143" s="13" t="n">
        <v>2.856</v>
      </c>
      <c r="DB143" s="13" t="n">
        <v>3.208</v>
      </c>
      <c r="DH143" s="13" t="inlineStr">
        <is>
          <t>D*E(RLT)</t>
        </is>
      </c>
      <c r="DI143" s="13" t="n">
        <v>1</v>
      </c>
      <c r="DJ143" s="13" t="n">
        <v>1.89</v>
      </c>
      <c r="DK143" s="13" t="n">
        <v>2.984</v>
      </c>
      <c r="DL143" s="13" t="n">
        <v>2.958</v>
      </c>
      <c r="DM143" s="13" t="n">
        <v>3.538</v>
      </c>
      <c r="DN143" s="13" t="n">
        <v>2.958</v>
      </c>
      <c r="DO143" s="13" t="n">
        <v>2.862</v>
      </c>
      <c r="DP143" s="13" t="n">
        <v>2.03</v>
      </c>
      <c r="DQ143" s="13" t="n">
        <v>2.89</v>
      </c>
      <c r="DR143" s="13" t="n">
        <v>2.504</v>
      </c>
      <c r="DS143" s="13" t="n">
        <v>2.29</v>
      </c>
      <c r="DT143" s="13" t="n">
        <v>2.672</v>
      </c>
      <c r="DU143" s="13" t="n">
        <v>2.676</v>
      </c>
      <c r="DV143" s="13" t="n">
        <v>2.918</v>
      </c>
      <c r="DW143" s="13" t="n">
        <v>2.856</v>
      </c>
      <c r="DX143" s="13" t="n">
        <v>3.208</v>
      </c>
      <c r="ED143" s="13" t="inlineStr">
        <is>
          <t>D*E(RLT)</t>
        </is>
      </c>
      <c r="EE143" s="13" t="n">
        <v>1</v>
      </c>
      <c r="EF143" s="13" t="n">
        <v>1.89</v>
      </c>
      <c r="EG143" s="13" t="n">
        <v>2.984</v>
      </c>
      <c r="EH143" s="13" t="n">
        <v>2.958</v>
      </c>
      <c r="EI143" s="13" t="n">
        <v>3.538</v>
      </c>
      <c r="EJ143" s="13" t="n">
        <v>2.958</v>
      </c>
      <c r="EK143" s="13" t="n">
        <v>2.862</v>
      </c>
      <c r="EL143" s="13" t="n">
        <v>2.03</v>
      </c>
      <c r="EM143" s="13" t="n">
        <v>2.89</v>
      </c>
      <c r="EN143" s="13" t="n">
        <v>2.504</v>
      </c>
      <c r="EO143" s="13" t="n">
        <v>2.29</v>
      </c>
      <c r="EP143" s="13" t="n">
        <v>2.672</v>
      </c>
      <c r="EQ143" s="13" t="n">
        <v>2.676</v>
      </c>
      <c r="ER143" s="13" t="n">
        <v>2.918</v>
      </c>
      <c r="ES143" s="13" t="n">
        <v>2.856</v>
      </c>
      <c r="ET143" s="13" t="n">
        <v>3.208</v>
      </c>
      <c r="EZ143" s="13" t="inlineStr">
        <is>
          <t>D*E(RLT)</t>
        </is>
      </c>
      <c r="FA143" s="13" t="n">
        <v>1</v>
      </c>
      <c r="FB143" s="13" t="n">
        <v>1.89</v>
      </c>
      <c r="FC143" s="13" t="n">
        <v>2.984</v>
      </c>
      <c r="FD143" s="13" t="n">
        <v>2.958</v>
      </c>
      <c r="FE143" s="13" t="n">
        <v>3.538</v>
      </c>
      <c r="FF143" s="13" t="n">
        <v>2.958</v>
      </c>
      <c r="FG143" s="13" t="n">
        <v>2.862</v>
      </c>
      <c r="FH143" s="13" t="n">
        <v>2.03</v>
      </c>
      <c r="FI143" s="13" t="n">
        <v>2.89</v>
      </c>
      <c r="FJ143" s="13" t="n">
        <v>2.504</v>
      </c>
      <c r="FK143" s="13" t="n">
        <v>2.29</v>
      </c>
      <c r="FL143" s="13" t="n">
        <v>2.672</v>
      </c>
      <c r="FM143" s="13" t="n">
        <v>2.676</v>
      </c>
      <c r="FN143" s="13" t="n">
        <v>2.918</v>
      </c>
      <c r="FO143" s="13" t="n">
        <v>2.856</v>
      </c>
      <c r="FP143" s="13" t="n">
        <v>3.208</v>
      </c>
      <c r="FV143" s="13" t="inlineStr">
        <is>
          <t>D*E(RLT)</t>
        </is>
      </c>
      <c r="FW143" s="13" t="n">
        <v>1</v>
      </c>
      <c r="FX143" s="13" t="n">
        <v>1.89</v>
      </c>
      <c r="FY143" s="13" t="n">
        <v>2.984</v>
      </c>
      <c r="FZ143" s="13" t="n">
        <v>2.958</v>
      </c>
      <c r="GA143" s="13" t="n">
        <v>3.538</v>
      </c>
      <c r="GB143" s="13" t="n">
        <v>2.958</v>
      </c>
      <c r="GC143" s="13" t="n">
        <v>2.862</v>
      </c>
      <c r="GD143" s="13" t="n">
        <v>2.03</v>
      </c>
      <c r="GE143" s="13" t="n">
        <v>2.89</v>
      </c>
      <c r="GF143" s="13" t="n">
        <v>2.504</v>
      </c>
      <c r="GG143" s="13" t="n">
        <v>2.29</v>
      </c>
      <c r="GH143" s="13" t="n">
        <v>2.672</v>
      </c>
      <c r="GI143" s="13" t="n">
        <v>2.676</v>
      </c>
      <c r="GJ143" s="13" t="n">
        <v>2.918</v>
      </c>
      <c r="GK143" s="13" t="n">
        <v>2.856</v>
      </c>
      <c r="GL143" s="13" t="n">
        <v>3.208</v>
      </c>
      <c r="GR143" s="13" t="inlineStr">
        <is>
          <t>D*E(RLT)</t>
        </is>
      </c>
      <c r="GS143" s="13" t="n">
        <v>1</v>
      </c>
      <c r="GT143" s="13" t="n">
        <v>1.89</v>
      </c>
      <c r="GU143" s="13" t="n">
        <v>2.984</v>
      </c>
      <c r="GV143" s="13" t="n">
        <v>2.958</v>
      </c>
      <c r="GW143" s="13" t="n">
        <v>3.538</v>
      </c>
      <c r="GX143" s="13" t="n">
        <v>2.958</v>
      </c>
      <c r="GY143" s="13" t="n">
        <v>2.862</v>
      </c>
      <c r="GZ143" s="13" t="n">
        <v>2.03</v>
      </c>
      <c r="HA143" s="13" t="n">
        <v>2.89</v>
      </c>
      <c r="HB143" s="13" t="n">
        <v>2.504</v>
      </c>
      <c r="HC143" s="13" t="n">
        <v>2.29</v>
      </c>
      <c r="HD143" s="13" t="n">
        <v>2.672</v>
      </c>
      <c r="HE143" s="13" t="n">
        <v>2.676</v>
      </c>
      <c r="HF143" s="13" t="n">
        <v>2.918</v>
      </c>
      <c r="HG143" s="13" t="n">
        <v>2.856</v>
      </c>
      <c r="HH143" s="13" t="n">
        <v>3.208</v>
      </c>
    </row>
    <row r="144">
      <c r="C144" s="13" t="n">
        <v>2</v>
      </c>
      <c r="D144" s="13" t="n">
        <v>2.622</v>
      </c>
      <c r="E144" s="13" t="n">
        <v>3.528</v>
      </c>
      <c r="F144" s="13" t="n">
        <v>2.33</v>
      </c>
      <c r="G144" s="13" t="n">
        <v>4.012</v>
      </c>
      <c r="H144" s="13" t="n">
        <v>2.346</v>
      </c>
      <c r="I144" s="13" t="n">
        <v>3.184</v>
      </c>
      <c r="J144" s="13" t="n">
        <v>2.416</v>
      </c>
      <c r="K144" s="13" t="n">
        <v>3.186</v>
      </c>
      <c r="L144" s="13" t="n">
        <v>2.16</v>
      </c>
      <c r="M144" s="13" t="n">
        <v>2.624</v>
      </c>
      <c r="N144" s="13" t="n">
        <v>2.488</v>
      </c>
      <c r="O144" s="13" t="n">
        <v>3.142</v>
      </c>
      <c r="P144" s="13" t="n">
        <v>3.896</v>
      </c>
      <c r="Q144" s="13" t="n">
        <v>3.588000000000001</v>
      </c>
      <c r="R144" s="13" t="n">
        <v>2.696</v>
      </c>
      <c r="Y144" s="13" t="n">
        <v>2</v>
      </c>
      <c r="Z144" s="13" t="n">
        <v>2.622</v>
      </c>
      <c r="AA144" s="13" t="n">
        <v>3.528</v>
      </c>
      <c r="AB144" s="13" t="n">
        <v>2.33</v>
      </c>
      <c r="AC144" s="13" t="n">
        <v>4.012</v>
      </c>
      <c r="AD144" s="13" t="n">
        <v>2.346</v>
      </c>
      <c r="AE144" s="13" t="n">
        <v>3.184</v>
      </c>
      <c r="AF144" s="13" t="n">
        <v>2.416</v>
      </c>
      <c r="AG144" s="13" t="n">
        <v>3.186</v>
      </c>
      <c r="AH144" s="13" t="n">
        <v>2.16</v>
      </c>
      <c r="AI144" s="13" t="n">
        <v>2.624</v>
      </c>
      <c r="AJ144" s="13" t="n">
        <v>2.488</v>
      </c>
      <c r="AK144" s="13" t="n">
        <v>3.142</v>
      </c>
      <c r="AL144" s="13" t="n">
        <v>3.896</v>
      </c>
      <c r="AM144" s="13" t="n">
        <v>3.588000000000001</v>
      </c>
      <c r="AN144" s="13" t="n">
        <v>2.696</v>
      </c>
      <c r="AU144" s="13" t="n">
        <v>2</v>
      </c>
      <c r="AV144" s="13" t="n">
        <v>2.622</v>
      </c>
      <c r="AW144" s="13" t="n">
        <v>3.528</v>
      </c>
      <c r="AX144" s="13" t="n">
        <v>2.33</v>
      </c>
      <c r="AY144" s="13" t="n">
        <v>4.012</v>
      </c>
      <c r="AZ144" s="13" t="n">
        <v>2.346</v>
      </c>
      <c r="BA144" s="13" t="n">
        <v>3.184</v>
      </c>
      <c r="BB144" s="13" t="n">
        <v>2.416</v>
      </c>
      <c r="BC144" s="13" t="n">
        <v>3.186</v>
      </c>
      <c r="BD144" s="13" t="n">
        <v>2.16</v>
      </c>
      <c r="BE144" s="13" t="n">
        <v>2.624</v>
      </c>
      <c r="BF144" s="13" t="n">
        <v>2.488</v>
      </c>
      <c r="BG144" s="13" t="n">
        <v>3.142</v>
      </c>
      <c r="BH144" s="13" t="n">
        <v>3.896</v>
      </c>
      <c r="BI144" s="13" t="n">
        <v>3.588000000000001</v>
      </c>
      <c r="BJ144" s="13" t="n">
        <v>2.696</v>
      </c>
      <c r="BQ144" s="13" t="n">
        <v>2</v>
      </c>
      <c r="BR144" s="13" t="n">
        <v>2.622</v>
      </c>
      <c r="BS144" s="13" t="n">
        <v>3.528</v>
      </c>
      <c r="BT144" s="13" t="n">
        <v>2.33</v>
      </c>
      <c r="BU144" s="13" t="n">
        <v>4.012</v>
      </c>
      <c r="BV144" s="13" t="n">
        <v>2.346</v>
      </c>
      <c r="BW144" s="13" t="n">
        <v>3.184</v>
      </c>
      <c r="BX144" s="13" t="n">
        <v>2.416</v>
      </c>
      <c r="BY144" s="13" t="n">
        <v>3.186</v>
      </c>
      <c r="BZ144" s="13" t="n">
        <v>2.16</v>
      </c>
      <c r="CA144" s="13" t="n">
        <v>2.624</v>
      </c>
      <c r="CB144" s="13" t="n">
        <v>2.488</v>
      </c>
      <c r="CC144" s="13" t="n">
        <v>3.142</v>
      </c>
      <c r="CD144" s="13" t="n">
        <v>3.896</v>
      </c>
      <c r="CE144" s="13" t="n">
        <v>3.588000000000001</v>
      </c>
      <c r="CF144" s="13" t="n">
        <v>2.696</v>
      </c>
      <c r="CM144" s="13" t="n">
        <v>2</v>
      </c>
      <c r="CN144" s="13" t="n">
        <v>2.622</v>
      </c>
      <c r="CO144" s="13" t="n">
        <v>3.528</v>
      </c>
      <c r="CP144" s="13" t="n">
        <v>2.33</v>
      </c>
      <c r="CQ144" s="13" t="n">
        <v>4.012</v>
      </c>
      <c r="CR144" s="13" t="n">
        <v>2.346</v>
      </c>
      <c r="CS144" s="13" t="n">
        <v>3.184</v>
      </c>
      <c r="CT144" s="13" t="n">
        <v>2.416</v>
      </c>
      <c r="CU144" s="13" t="n">
        <v>3.186</v>
      </c>
      <c r="CV144" s="13" t="n">
        <v>2.16</v>
      </c>
      <c r="CW144" s="13" t="n">
        <v>2.624</v>
      </c>
      <c r="CX144" s="13" t="n">
        <v>2.488</v>
      </c>
      <c r="CY144" s="13" t="n">
        <v>3.142</v>
      </c>
      <c r="CZ144" s="13" t="n">
        <v>3.896</v>
      </c>
      <c r="DA144" s="13" t="n">
        <v>3.588000000000001</v>
      </c>
      <c r="DB144" s="13" t="n">
        <v>2.696</v>
      </c>
      <c r="DI144" s="13" t="n">
        <v>2</v>
      </c>
      <c r="DJ144" s="13" t="n">
        <v>2.622</v>
      </c>
      <c r="DK144" s="13" t="n">
        <v>3.528</v>
      </c>
      <c r="DL144" s="13" t="n">
        <v>2.33</v>
      </c>
      <c r="DM144" s="13" t="n">
        <v>4.012</v>
      </c>
      <c r="DN144" s="13" t="n">
        <v>2.346</v>
      </c>
      <c r="DO144" s="13" t="n">
        <v>3.184</v>
      </c>
      <c r="DP144" s="13" t="n">
        <v>2.416</v>
      </c>
      <c r="DQ144" s="13" t="n">
        <v>3.186</v>
      </c>
      <c r="DR144" s="13" t="n">
        <v>2.16</v>
      </c>
      <c r="DS144" s="13" t="n">
        <v>2.624</v>
      </c>
      <c r="DT144" s="13" t="n">
        <v>2.488</v>
      </c>
      <c r="DU144" s="13" t="n">
        <v>3.142</v>
      </c>
      <c r="DV144" s="13" t="n">
        <v>3.896</v>
      </c>
      <c r="DW144" s="13" t="n">
        <v>3.588000000000001</v>
      </c>
      <c r="DX144" s="13" t="n">
        <v>2.696</v>
      </c>
      <c r="EE144" s="13" t="n">
        <v>2</v>
      </c>
      <c r="EF144" s="13" t="n">
        <v>2.622</v>
      </c>
      <c r="EG144" s="13" t="n">
        <v>3.528</v>
      </c>
      <c r="EH144" s="13" t="n">
        <v>2.33</v>
      </c>
      <c r="EI144" s="13" t="n">
        <v>4.012</v>
      </c>
      <c r="EJ144" s="13" t="n">
        <v>2.346</v>
      </c>
      <c r="EK144" s="13" t="n">
        <v>3.184</v>
      </c>
      <c r="EL144" s="13" t="n">
        <v>2.416</v>
      </c>
      <c r="EM144" s="13" t="n">
        <v>3.186</v>
      </c>
      <c r="EN144" s="13" t="n">
        <v>2.16</v>
      </c>
      <c r="EO144" s="13" t="n">
        <v>2.624</v>
      </c>
      <c r="EP144" s="13" t="n">
        <v>2.488</v>
      </c>
      <c r="EQ144" s="13" t="n">
        <v>3.142</v>
      </c>
      <c r="ER144" s="13" t="n">
        <v>3.896</v>
      </c>
      <c r="ES144" s="13" t="n">
        <v>3.588000000000001</v>
      </c>
      <c r="ET144" s="13" t="n">
        <v>2.696</v>
      </c>
      <c r="FA144" s="13" t="n">
        <v>2</v>
      </c>
      <c r="FB144" s="13" t="n">
        <v>2.622</v>
      </c>
      <c r="FC144" s="13" t="n">
        <v>3.528</v>
      </c>
      <c r="FD144" s="13" t="n">
        <v>2.33</v>
      </c>
      <c r="FE144" s="13" t="n">
        <v>4.012</v>
      </c>
      <c r="FF144" s="13" t="n">
        <v>2.346</v>
      </c>
      <c r="FG144" s="13" t="n">
        <v>3.184</v>
      </c>
      <c r="FH144" s="13" t="n">
        <v>2.416</v>
      </c>
      <c r="FI144" s="13" t="n">
        <v>3.186</v>
      </c>
      <c r="FJ144" s="13" t="n">
        <v>2.16</v>
      </c>
      <c r="FK144" s="13" t="n">
        <v>2.624</v>
      </c>
      <c r="FL144" s="13" t="n">
        <v>2.488</v>
      </c>
      <c r="FM144" s="13" t="n">
        <v>3.142</v>
      </c>
      <c r="FN144" s="13" t="n">
        <v>3.896</v>
      </c>
      <c r="FO144" s="13" t="n">
        <v>3.588000000000001</v>
      </c>
      <c r="FP144" s="13" t="n">
        <v>2.696</v>
      </c>
      <c r="FW144" s="13" t="n">
        <v>2</v>
      </c>
      <c r="FX144" s="13" t="n">
        <v>2.622</v>
      </c>
      <c r="FY144" s="13" t="n">
        <v>3.528</v>
      </c>
      <c r="FZ144" s="13" t="n">
        <v>2.33</v>
      </c>
      <c r="GA144" s="13" t="n">
        <v>4.012</v>
      </c>
      <c r="GB144" s="13" t="n">
        <v>2.346</v>
      </c>
      <c r="GC144" s="13" t="n">
        <v>3.184</v>
      </c>
      <c r="GD144" s="13" t="n">
        <v>2.416</v>
      </c>
      <c r="GE144" s="13" t="n">
        <v>3.186</v>
      </c>
      <c r="GF144" s="13" t="n">
        <v>2.16</v>
      </c>
      <c r="GG144" s="13" t="n">
        <v>2.624</v>
      </c>
      <c r="GH144" s="13" t="n">
        <v>2.488</v>
      </c>
      <c r="GI144" s="13" t="n">
        <v>3.142</v>
      </c>
      <c r="GJ144" s="13" t="n">
        <v>3.896</v>
      </c>
      <c r="GK144" s="13" t="n">
        <v>3.588000000000001</v>
      </c>
      <c r="GL144" s="13" t="n">
        <v>2.696</v>
      </c>
      <c r="GS144" s="13" t="n">
        <v>2</v>
      </c>
      <c r="GT144" s="13" t="n">
        <v>2.622</v>
      </c>
      <c r="GU144" s="13" t="n">
        <v>3.528</v>
      </c>
      <c r="GV144" s="13" t="n">
        <v>2.33</v>
      </c>
      <c r="GW144" s="13" t="n">
        <v>4.012</v>
      </c>
      <c r="GX144" s="13" t="n">
        <v>2.346</v>
      </c>
      <c r="GY144" s="13" t="n">
        <v>3.184</v>
      </c>
      <c r="GZ144" s="13" t="n">
        <v>2.416</v>
      </c>
      <c r="HA144" s="13" t="n">
        <v>3.186</v>
      </c>
      <c r="HB144" s="13" t="n">
        <v>2.16</v>
      </c>
      <c r="HC144" s="13" t="n">
        <v>2.624</v>
      </c>
      <c r="HD144" s="13" t="n">
        <v>2.488</v>
      </c>
      <c r="HE144" s="13" t="n">
        <v>3.142</v>
      </c>
      <c r="HF144" s="13" t="n">
        <v>3.896</v>
      </c>
      <c r="HG144" s="13" t="n">
        <v>3.588000000000001</v>
      </c>
      <c r="HH144" s="13" t="n">
        <v>2.696</v>
      </c>
    </row>
    <row r="145">
      <c r="C145" s="13" t="n">
        <v>3</v>
      </c>
      <c r="D145" s="13" t="n">
        <v>3.652000000000001</v>
      </c>
      <c r="E145" s="13" t="n">
        <v>3.854</v>
      </c>
      <c r="F145" s="13" t="n">
        <v>4.128</v>
      </c>
      <c r="G145" s="13" t="n">
        <v>2.794</v>
      </c>
      <c r="H145" s="13" t="n">
        <v>2.756</v>
      </c>
      <c r="I145" s="13" t="n">
        <v>3.52</v>
      </c>
      <c r="J145" s="13" t="n">
        <v>2.532</v>
      </c>
      <c r="K145" s="13" t="n">
        <v>2.63</v>
      </c>
      <c r="L145" s="13" t="n">
        <v>3.272</v>
      </c>
      <c r="M145" s="13" t="n">
        <v>3.188</v>
      </c>
      <c r="N145" s="13" t="n">
        <v>2.07</v>
      </c>
      <c r="O145" s="13" t="n">
        <v>2.804</v>
      </c>
      <c r="P145" s="13" t="n">
        <v>2.812</v>
      </c>
      <c r="Q145" s="13" t="n">
        <v>2.424</v>
      </c>
      <c r="R145" s="13" t="n">
        <v>2.554</v>
      </c>
      <c r="Y145" s="13" t="n">
        <v>3</v>
      </c>
      <c r="Z145" s="13" t="n">
        <v>3.652000000000001</v>
      </c>
      <c r="AA145" s="13" t="n">
        <v>3.854</v>
      </c>
      <c r="AB145" s="13" t="n">
        <v>4.128</v>
      </c>
      <c r="AC145" s="13" t="n">
        <v>2.794</v>
      </c>
      <c r="AD145" s="13" t="n">
        <v>2.756</v>
      </c>
      <c r="AE145" s="13" t="n">
        <v>3.52</v>
      </c>
      <c r="AF145" s="13" t="n">
        <v>2.532</v>
      </c>
      <c r="AG145" s="13" t="n">
        <v>2.63</v>
      </c>
      <c r="AH145" s="13" t="n">
        <v>3.272</v>
      </c>
      <c r="AI145" s="13" t="n">
        <v>3.188</v>
      </c>
      <c r="AJ145" s="13" t="n">
        <v>2.07</v>
      </c>
      <c r="AK145" s="13" t="n">
        <v>2.804</v>
      </c>
      <c r="AL145" s="13" t="n">
        <v>2.812</v>
      </c>
      <c r="AM145" s="13" t="n">
        <v>2.424</v>
      </c>
      <c r="AN145" s="13" t="n">
        <v>2.554</v>
      </c>
      <c r="AU145" s="13" t="n">
        <v>3</v>
      </c>
      <c r="AV145" s="13" t="n">
        <v>3.652000000000001</v>
      </c>
      <c r="AW145" s="13" t="n">
        <v>3.854</v>
      </c>
      <c r="AX145" s="13" t="n">
        <v>4.128</v>
      </c>
      <c r="AY145" s="13" t="n">
        <v>2.794</v>
      </c>
      <c r="AZ145" s="13" t="n">
        <v>2.756</v>
      </c>
      <c r="BA145" s="13" t="n">
        <v>3.52</v>
      </c>
      <c r="BB145" s="13" t="n">
        <v>2.532</v>
      </c>
      <c r="BC145" s="13" t="n">
        <v>2.63</v>
      </c>
      <c r="BD145" s="13" t="n">
        <v>3.272</v>
      </c>
      <c r="BE145" s="13" t="n">
        <v>3.188</v>
      </c>
      <c r="BF145" s="13" t="n">
        <v>2.07</v>
      </c>
      <c r="BG145" s="13" t="n">
        <v>2.804</v>
      </c>
      <c r="BH145" s="13" t="n">
        <v>2.812</v>
      </c>
      <c r="BI145" s="13" t="n">
        <v>2.424</v>
      </c>
      <c r="BJ145" s="13" t="n">
        <v>2.554</v>
      </c>
      <c r="BQ145" s="13" t="n">
        <v>3</v>
      </c>
      <c r="BR145" s="13" t="n">
        <v>3.652000000000001</v>
      </c>
      <c r="BS145" s="13" t="n">
        <v>3.854</v>
      </c>
      <c r="BT145" s="13" t="n">
        <v>4.128</v>
      </c>
      <c r="BU145" s="13" t="n">
        <v>2.794</v>
      </c>
      <c r="BV145" s="13" t="n">
        <v>2.756</v>
      </c>
      <c r="BW145" s="13" t="n">
        <v>3.52</v>
      </c>
      <c r="BX145" s="13" t="n">
        <v>2.532</v>
      </c>
      <c r="BY145" s="13" t="n">
        <v>2.63</v>
      </c>
      <c r="BZ145" s="13" t="n">
        <v>3.272</v>
      </c>
      <c r="CA145" s="13" t="n">
        <v>3.188</v>
      </c>
      <c r="CB145" s="13" t="n">
        <v>2.07</v>
      </c>
      <c r="CC145" s="13" t="n">
        <v>2.804</v>
      </c>
      <c r="CD145" s="13" t="n">
        <v>2.812</v>
      </c>
      <c r="CE145" s="13" t="n">
        <v>2.424</v>
      </c>
      <c r="CF145" s="13" t="n">
        <v>2.554</v>
      </c>
      <c r="CM145" s="13" t="n">
        <v>3</v>
      </c>
      <c r="CN145" s="13" t="n">
        <v>3.652000000000001</v>
      </c>
      <c r="CO145" s="13" t="n">
        <v>3.854</v>
      </c>
      <c r="CP145" s="13" t="n">
        <v>4.128</v>
      </c>
      <c r="CQ145" s="13" t="n">
        <v>2.794</v>
      </c>
      <c r="CR145" s="13" t="n">
        <v>2.756</v>
      </c>
      <c r="CS145" s="13" t="n">
        <v>3.52</v>
      </c>
      <c r="CT145" s="13" t="n">
        <v>2.532</v>
      </c>
      <c r="CU145" s="13" t="n">
        <v>2.63</v>
      </c>
      <c r="CV145" s="13" t="n">
        <v>3.272</v>
      </c>
      <c r="CW145" s="13" t="n">
        <v>3.188</v>
      </c>
      <c r="CX145" s="13" t="n">
        <v>2.07</v>
      </c>
      <c r="CY145" s="13" t="n">
        <v>2.804</v>
      </c>
      <c r="CZ145" s="13" t="n">
        <v>2.812</v>
      </c>
      <c r="DA145" s="13" t="n">
        <v>2.424</v>
      </c>
      <c r="DB145" s="13" t="n">
        <v>2.554</v>
      </c>
      <c r="DI145" s="13" t="n">
        <v>3</v>
      </c>
      <c r="DJ145" s="13" t="n">
        <v>3.652000000000001</v>
      </c>
      <c r="DK145" s="13" t="n">
        <v>3.854</v>
      </c>
      <c r="DL145" s="13" t="n">
        <v>4.128</v>
      </c>
      <c r="DM145" s="13" t="n">
        <v>2.794</v>
      </c>
      <c r="DN145" s="13" t="n">
        <v>2.756</v>
      </c>
      <c r="DO145" s="13" t="n">
        <v>3.52</v>
      </c>
      <c r="DP145" s="13" t="n">
        <v>2.532</v>
      </c>
      <c r="DQ145" s="13" t="n">
        <v>2.63</v>
      </c>
      <c r="DR145" s="13" t="n">
        <v>3.272</v>
      </c>
      <c r="DS145" s="13" t="n">
        <v>3.188</v>
      </c>
      <c r="DT145" s="13" t="n">
        <v>2.07</v>
      </c>
      <c r="DU145" s="13" t="n">
        <v>2.804</v>
      </c>
      <c r="DV145" s="13" t="n">
        <v>2.812</v>
      </c>
      <c r="DW145" s="13" t="n">
        <v>2.424</v>
      </c>
      <c r="DX145" s="13" t="n">
        <v>2.554</v>
      </c>
      <c r="EE145" s="13" t="n">
        <v>3</v>
      </c>
      <c r="EF145" s="13" t="n">
        <v>3.652000000000001</v>
      </c>
      <c r="EG145" s="13" t="n">
        <v>3.854</v>
      </c>
      <c r="EH145" s="13" t="n">
        <v>4.128</v>
      </c>
      <c r="EI145" s="13" t="n">
        <v>2.794</v>
      </c>
      <c r="EJ145" s="13" t="n">
        <v>2.756</v>
      </c>
      <c r="EK145" s="13" t="n">
        <v>3.52</v>
      </c>
      <c r="EL145" s="13" t="n">
        <v>2.532</v>
      </c>
      <c r="EM145" s="13" t="n">
        <v>2.63</v>
      </c>
      <c r="EN145" s="13" t="n">
        <v>3.272</v>
      </c>
      <c r="EO145" s="13" t="n">
        <v>3.188</v>
      </c>
      <c r="EP145" s="13" t="n">
        <v>2.07</v>
      </c>
      <c r="EQ145" s="13" t="n">
        <v>2.804</v>
      </c>
      <c r="ER145" s="13" t="n">
        <v>2.812</v>
      </c>
      <c r="ES145" s="13" t="n">
        <v>2.424</v>
      </c>
      <c r="ET145" s="13" t="n">
        <v>2.554</v>
      </c>
      <c r="FA145" s="13" t="n">
        <v>3</v>
      </c>
      <c r="FB145" s="13" t="n">
        <v>3.652000000000001</v>
      </c>
      <c r="FC145" s="13" t="n">
        <v>3.854</v>
      </c>
      <c r="FD145" s="13" t="n">
        <v>4.128</v>
      </c>
      <c r="FE145" s="13" t="n">
        <v>2.794</v>
      </c>
      <c r="FF145" s="13" t="n">
        <v>2.756</v>
      </c>
      <c r="FG145" s="13" t="n">
        <v>3.52</v>
      </c>
      <c r="FH145" s="13" t="n">
        <v>2.532</v>
      </c>
      <c r="FI145" s="13" t="n">
        <v>2.63</v>
      </c>
      <c r="FJ145" s="13" t="n">
        <v>3.272</v>
      </c>
      <c r="FK145" s="13" t="n">
        <v>3.188</v>
      </c>
      <c r="FL145" s="13" t="n">
        <v>2.07</v>
      </c>
      <c r="FM145" s="13" t="n">
        <v>2.804</v>
      </c>
      <c r="FN145" s="13" t="n">
        <v>2.812</v>
      </c>
      <c r="FO145" s="13" t="n">
        <v>2.424</v>
      </c>
      <c r="FP145" s="13" t="n">
        <v>2.554</v>
      </c>
      <c r="FW145" s="13" t="n">
        <v>3</v>
      </c>
      <c r="FX145" s="13" t="n">
        <v>3.652000000000001</v>
      </c>
      <c r="FY145" s="13" t="n">
        <v>3.854</v>
      </c>
      <c r="FZ145" s="13" t="n">
        <v>4.128</v>
      </c>
      <c r="GA145" s="13" t="n">
        <v>2.794</v>
      </c>
      <c r="GB145" s="13" t="n">
        <v>2.756</v>
      </c>
      <c r="GC145" s="13" t="n">
        <v>3.52</v>
      </c>
      <c r="GD145" s="13" t="n">
        <v>2.532</v>
      </c>
      <c r="GE145" s="13" t="n">
        <v>2.63</v>
      </c>
      <c r="GF145" s="13" t="n">
        <v>3.272</v>
      </c>
      <c r="GG145" s="13" t="n">
        <v>3.188</v>
      </c>
      <c r="GH145" s="13" t="n">
        <v>2.07</v>
      </c>
      <c r="GI145" s="13" t="n">
        <v>2.804</v>
      </c>
      <c r="GJ145" s="13" t="n">
        <v>2.812</v>
      </c>
      <c r="GK145" s="13" t="n">
        <v>2.424</v>
      </c>
      <c r="GL145" s="13" t="n">
        <v>2.554</v>
      </c>
      <c r="GS145" s="13" t="n">
        <v>3</v>
      </c>
      <c r="GT145" s="13" t="n">
        <v>3.652000000000001</v>
      </c>
      <c r="GU145" s="13" t="n">
        <v>3.854</v>
      </c>
      <c r="GV145" s="13" t="n">
        <v>4.128</v>
      </c>
      <c r="GW145" s="13" t="n">
        <v>2.794</v>
      </c>
      <c r="GX145" s="13" t="n">
        <v>2.756</v>
      </c>
      <c r="GY145" s="13" t="n">
        <v>3.52</v>
      </c>
      <c r="GZ145" s="13" t="n">
        <v>2.532</v>
      </c>
      <c r="HA145" s="13" t="n">
        <v>2.63</v>
      </c>
      <c r="HB145" s="13" t="n">
        <v>3.272</v>
      </c>
      <c r="HC145" s="13" t="n">
        <v>3.188</v>
      </c>
      <c r="HD145" s="13" t="n">
        <v>2.07</v>
      </c>
      <c r="HE145" s="13" t="n">
        <v>2.804</v>
      </c>
      <c r="HF145" s="13" t="n">
        <v>2.812</v>
      </c>
      <c r="HG145" s="13" t="n">
        <v>2.424</v>
      </c>
      <c r="HH145" s="13" t="n">
        <v>2.554</v>
      </c>
    </row>
    <row r="147">
      <c r="A147" s="13" t="inlineStr">
        <is>
          <t>NOVA</t>
        </is>
      </c>
      <c r="B147" s="13" t="inlineStr">
        <is>
          <t>z</t>
        </is>
      </c>
      <c r="C147" s="13" t="inlineStr">
        <is>
          <t>DesvPad(D*E(RLT))</t>
        </is>
      </c>
      <c r="D147" s="13" t="n">
        <v>1</v>
      </c>
      <c r="E147" s="13" t="n">
        <v>2</v>
      </c>
      <c r="F147" s="13" t="n">
        <v>3</v>
      </c>
      <c r="G147" s="13" t="n">
        <v>4</v>
      </c>
      <c r="H147" s="13" t="n">
        <v>5</v>
      </c>
      <c r="I147" s="13" t="n">
        <v>6</v>
      </c>
      <c r="J147" s="13" t="n">
        <v>7</v>
      </c>
      <c r="K147" s="13" t="n">
        <v>8</v>
      </c>
      <c r="L147" s="13" t="n">
        <v>9</v>
      </c>
      <c r="M147" s="13" t="n">
        <v>10</v>
      </c>
      <c r="N147" s="13" t="n">
        <v>11</v>
      </c>
      <c r="O147" s="13" t="n">
        <v>12</v>
      </c>
      <c r="P147" s="13" t="n">
        <v>13</v>
      </c>
      <c r="Q147" s="13" t="n">
        <v>14</v>
      </c>
      <c r="R147" s="13" t="n">
        <v>15</v>
      </c>
      <c r="X147" s="13" t="inlineStr">
        <is>
          <t>z</t>
        </is>
      </c>
      <c r="Y147" s="13" t="inlineStr">
        <is>
          <t>DesvPad(D*E(RLT))</t>
        </is>
      </c>
      <c r="Z147" s="13" t="n">
        <v>1</v>
      </c>
      <c r="AA147" s="13" t="n">
        <v>2</v>
      </c>
      <c r="AB147" s="13" t="n">
        <v>3</v>
      </c>
      <c r="AC147" s="13" t="n">
        <v>4</v>
      </c>
      <c r="AD147" s="13" t="n">
        <v>5</v>
      </c>
      <c r="AE147" s="13" t="n">
        <v>6</v>
      </c>
      <c r="AF147" s="13" t="n">
        <v>7</v>
      </c>
      <c r="AG147" s="13" t="n">
        <v>8</v>
      </c>
      <c r="AH147" s="13" t="n">
        <v>9</v>
      </c>
      <c r="AI147" s="13" t="n">
        <v>10</v>
      </c>
      <c r="AJ147" s="13" t="n">
        <v>11</v>
      </c>
      <c r="AK147" s="13" t="n">
        <v>12</v>
      </c>
      <c r="AL147" s="13" t="n">
        <v>13</v>
      </c>
      <c r="AM147" s="13" t="n">
        <v>14</v>
      </c>
      <c r="AN147" s="13" t="n">
        <v>15</v>
      </c>
      <c r="AT147" s="13" t="inlineStr">
        <is>
          <t>z</t>
        </is>
      </c>
      <c r="AU147" s="13" t="inlineStr">
        <is>
          <t>DesvPad(D*E(RLT))</t>
        </is>
      </c>
      <c r="AV147" s="13" t="n">
        <v>1</v>
      </c>
      <c r="AW147" s="13" t="n">
        <v>2</v>
      </c>
      <c r="AX147" s="13" t="n">
        <v>3</v>
      </c>
      <c r="AY147" s="13" t="n">
        <v>4</v>
      </c>
      <c r="AZ147" s="13" t="n">
        <v>5</v>
      </c>
      <c r="BA147" s="13" t="n">
        <v>6</v>
      </c>
      <c r="BB147" s="13" t="n">
        <v>7</v>
      </c>
      <c r="BC147" s="13" t="n">
        <v>8</v>
      </c>
      <c r="BD147" s="13" t="n">
        <v>9</v>
      </c>
      <c r="BE147" s="13" t="n">
        <v>10</v>
      </c>
      <c r="BF147" s="13" t="n">
        <v>11</v>
      </c>
      <c r="BG147" s="13" t="n">
        <v>12</v>
      </c>
      <c r="BH147" s="13" t="n">
        <v>13</v>
      </c>
      <c r="BI147" s="13" t="n">
        <v>14</v>
      </c>
      <c r="BJ147" s="13" t="n">
        <v>15</v>
      </c>
      <c r="BP147" s="13" t="inlineStr">
        <is>
          <t>z</t>
        </is>
      </c>
      <c r="BQ147" s="13" t="inlineStr">
        <is>
          <t>DesvPad(D*E(RLT))</t>
        </is>
      </c>
      <c r="BR147" s="13" t="n">
        <v>1</v>
      </c>
      <c r="BS147" s="13" t="n">
        <v>2</v>
      </c>
      <c r="BT147" s="13" t="n">
        <v>3</v>
      </c>
      <c r="BU147" s="13" t="n">
        <v>4</v>
      </c>
      <c r="BV147" s="13" t="n">
        <v>5</v>
      </c>
      <c r="BW147" s="13" t="n">
        <v>6</v>
      </c>
      <c r="BX147" s="13" t="n">
        <v>7</v>
      </c>
      <c r="BY147" s="13" t="n">
        <v>8</v>
      </c>
      <c r="BZ147" s="13" t="n">
        <v>9</v>
      </c>
      <c r="CA147" s="13" t="n">
        <v>10</v>
      </c>
      <c r="CB147" s="13" t="n">
        <v>11</v>
      </c>
      <c r="CC147" s="13" t="n">
        <v>12</v>
      </c>
      <c r="CD147" s="13" t="n">
        <v>13</v>
      </c>
      <c r="CE147" s="13" t="n">
        <v>14</v>
      </c>
      <c r="CF147" s="13" t="n">
        <v>15</v>
      </c>
      <c r="CL147" s="13" t="inlineStr">
        <is>
          <t>z</t>
        </is>
      </c>
      <c r="CM147" s="13" t="inlineStr">
        <is>
          <t>DesvPad(D*E(RLT))</t>
        </is>
      </c>
      <c r="CN147" s="13" t="n">
        <v>1</v>
      </c>
      <c r="CO147" s="13" t="n">
        <v>2</v>
      </c>
      <c r="CP147" s="13" t="n">
        <v>3</v>
      </c>
      <c r="CQ147" s="13" t="n">
        <v>4</v>
      </c>
      <c r="CR147" s="13" t="n">
        <v>5</v>
      </c>
      <c r="CS147" s="13" t="n">
        <v>6</v>
      </c>
      <c r="CT147" s="13" t="n">
        <v>7</v>
      </c>
      <c r="CU147" s="13" t="n">
        <v>8</v>
      </c>
      <c r="CV147" s="13" t="n">
        <v>9</v>
      </c>
      <c r="CW147" s="13" t="n">
        <v>10</v>
      </c>
      <c r="CX147" s="13" t="n">
        <v>11</v>
      </c>
      <c r="CY147" s="13" t="n">
        <v>12</v>
      </c>
      <c r="CZ147" s="13" t="n">
        <v>13</v>
      </c>
      <c r="DA147" s="13" t="n">
        <v>14</v>
      </c>
      <c r="DB147" s="13" t="n">
        <v>15</v>
      </c>
      <c r="DH147" s="13" t="inlineStr">
        <is>
          <t>z</t>
        </is>
      </c>
      <c r="DI147" s="13" t="inlineStr">
        <is>
          <t>DesvPad(D*E(RLT))</t>
        </is>
      </c>
      <c r="DJ147" s="13" t="n">
        <v>1</v>
      </c>
      <c r="DK147" s="13" t="n">
        <v>2</v>
      </c>
      <c r="DL147" s="13" t="n">
        <v>3</v>
      </c>
      <c r="DM147" s="13" t="n">
        <v>4</v>
      </c>
      <c r="DN147" s="13" t="n">
        <v>5</v>
      </c>
      <c r="DO147" s="13" t="n">
        <v>6</v>
      </c>
      <c r="DP147" s="13" t="n">
        <v>7</v>
      </c>
      <c r="DQ147" s="13" t="n">
        <v>8</v>
      </c>
      <c r="DR147" s="13" t="n">
        <v>9</v>
      </c>
      <c r="DS147" s="13" t="n">
        <v>10</v>
      </c>
      <c r="DT147" s="13" t="n">
        <v>11</v>
      </c>
      <c r="DU147" s="13" t="n">
        <v>12</v>
      </c>
      <c r="DV147" s="13" t="n">
        <v>13</v>
      </c>
      <c r="DW147" s="13" t="n">
        <v>14</v>
      </c>
      <c r="DX147" s="13" t="n">
        <v>15</v>
      </c>
      <c r="ED147" s="13" t="inlineStr">
        <is>
          <t>z</t>
        </is>
      </c>
      <c r="EE147" s="13" t="inlineStr">
        <is>
          <t>DesvPad(D*E(RLT))</t>
        </is>
      </c>
      <c r="EF147" s="13" t="n">
        <v>1</v>
      </c>
      <c r="EG147" s="13" t="n">
        <v>2</v>
      </c>
      <c r="EH147" s="13" t="n">
        <v>3</v>
      </c>
      <c r="EI147" s="13" t="n">
        <v>4</v>
      </c>
      <c r="EJ147" s="13" t="n">
        <v>5</v>
      </c>
      <c r="EK147" s="13" t="n">
        <v>6</v>
      </c>
      <c r="EL147" s="13" t="n">
        <v>7</v>
      </c>
      <c r="EM147" s="13" t="n">
        <v>8</v>
      </c>
      <c r="EN147" s="13" t="n">
        <v>9</v>
      </c>
      <c r="EO147" s="13" t="n">
        <v>10</v>
      </c>
      <c r="EP147" s="13" t="n">
        <v>11</v>
      </c>
      <c r="EQ147" s="13" t="n">
        <v>12</v>
      </c>
      <c r="ER147" s="13" t="n">
        <v>13</v>
      </c>
      <c r="ES147" s="13" t="n">
        <v>14</v>
      </c>
      <c r="ET147" s="13" t="n">
        <v>15</v>
      </c>
      <c r="EZ147" s="13" t="inlineStr">
        <is>
          <t>z</t>
        </is>
      </c>
      <c r="FA147" s="13" t="inlineStr">
        <is>
          <t>DesvPad(D*E(RLT))</t>
        </is>
      </c>
      <c r="FB147" s="13" t="n">
        <v>1</v>
      </c>
      <c r="FC147" s="13" t="n">
        <v>2</v>
      </c>
      <c r="FD147" s="13" t="n">
        <v>3</v>
      </c>
      <c r="FE147" s="13" t="n">
        <v>4</v>
      </c>
      <c r="FF147" s="13" t="n">
        <v>5</v>
      </c>
      <c r="FG147" s="13" t="n">
        <v>6</v>
      </c>
      <c r="FH147" s="13" t="n">
        <v>7</v>
      </c>
      <c r="FI147" s="13" t="n">
        <v>8</v>
      </c>
      <c r="FJ147" s="13" t="n">
        <v>9</v>
      </c>
      <c r="FK147" s="13" t="n">
        <v>10</v>
      </c>
      <c r="FL147" s="13" t="n">
        <v>11</v>
      </c>
      <c r="FM147" s="13" t="n">
        <v>12</v>
      </c>
      <c r="FN147" s="13" t="n">
        <v>13</v>
      </c>
      <c r="FO147" s="13" t="n">
        <v>14</v>
      </c>
      <c r="FP147" s="13" t="n">
        <v>15</v>
      </c>
      <c r="FV147" s="13" t="inlineStr">
        <is>
          <t>z</t>
        </is>
      </c>
      <c r="FW147" s="13" t="inlineStr">
        <is>
          <t>DesvPad(D*E(RLT))</t>
        </is>
      </c>
      <c r="FX147" s="13" t="n">
        <v>1</v>
      </c>
      <c r="FY147" s="13" t="n">
        <v>2</v>
      </c>
      <c r="FZ147" s="13" t="n">
        <v>3</v>
      </c>
      <c r="GA147" s="13" t="n">
        <v>4</v>
      </c>
      <c r="GB147" s="13" t="n">
        <v>5</v>
      </c>
      <c r="GC147" s="13" t="n">
        <v>6</v>
      </c>
      <c r="GD147" s="13" t="n">
        <v>7</v>
      </c>
      <c r="GE147" s="13" t="n">
        <v>8</v>
      </c>
      <c r="GF147" s="13" t="n">
        <v>9</v>
      </c>
      <c r="GG147" s="13" t="n">
        <v>10</v>
      </c>
      <c r="GH147" s="13" t="n">
        <v>11</v>
      </c>
      <c r="GI147" s="13" t="n">
        <v>12</v>
      </c>
      <c r="GJ147" s="13" t="n">
        <v>13</v>
      </c>
      <c r="GK147" s="13" t="n">
        <v>14</v>
      </c>
      <c r="GL147" s="13" t="n">
        <v>15</v>
      </c>
      <c r="GR147" s="13" t="inlineStr">
        <is>
          <t>z</t>
        </is>
      </c>
      <c r="GS147" s="13" t="inlineStr">
        <is>
          <t>DesvPad(D*E(RLT))</t>
        </is>
      </c>
      <c r="GT147" s="13" t="n">
        <v>1</v>
      </c>
      <c r="GU147" s="13" t="n">
        <v>2</v>
      </c>
      <c r="GV147" s="13" t="n">
        <v>3</v>
      </c>
      <c r="GW147" s="13" t="n">
        <v>4</v>
      </c>
      <c r="GX147" s="13" t="n">
        <v>5</v>
      </c>
      <c r="GY147" s="13" t="n">
        <v>6</v>
      </c>
      <c r="GZ147" s="13" t="n">
        <v>7</v>
      </c>
      <c r="HA147" s="13" t="n">
        <v>8</v>
      </c>
      <c r="HB147" s="13" t="n">
        <v>9</v>
      </c>
      <c r="HC147" s="13" t="n">
        <v>10</v>
      </c>
      <c r="HD147" s="13" t="n">
        <v>11</v>
      </c>
      <c r="HE147" s="13" t="n">
        <v>12</v>
      </c>
      <c r="HF147" s="13" t="n">
        <v>13</v>
      </c>
      <c r="HG147" s="13" t="n">
        <v>14</v>
      </c>
      <c r="HH147" s="13" t="n">
        <v>15</v>
      </c>
    </row>
    <row r="148">
      <c r="B148" s="13" t="n">
        <v>2.06</v>
      </c>
      <c r="C148" s="13" t="n">
        <v>1</v>
      </c>
      <c r="D148" s="13">
        <f>(D48*(D138^2)+(D43^2)*(D143^2))^0.5</f>
        <v/>
      </c>
      <c r="E148" s="13">
        <f>(E48*(E138^2)+(E43^2)*(E143^2))^0.5</f>
        <v/>
      </c>
      <c r="F148" s="13">
        <f>(F48*(F138^2)+(F43^2)*(F143^2))^0.5</f>
        <v/>
      </c>
      <c r="G148" s="13">
        <f>(G48*(G138^2)+(G43^2)*(G143^2))^0.5</f>
        <v/>
      </c>
      <c r="H148" s="13">
        <f>(H48*(H138^2)+(H43^2)*(H143^2))^0.5</f>
        <v/>
      </c>
      <c r="I148" s="13">
        <f>(I48*(I138^2)+(I43^2)*(I143^2))^0.5</f>
        <v/>
      </c>
      <c r="J148" s="13">
        <f>(J48*(J138^2)+(J43^2)*(J143^2))^0.5</f>
        <v/>
      </c>
      <c r="K148" s="13">
        <f>(K48*(K138^2)+(K43^2)*(K143^2))^0.5</f>
        <v/>
      </c>
      <c r="L148" s="13">
        <f>(L48*(L138^2)+(L43^2)*(L143^2))^0.5</f>
        <v/>
      </c>
      <c r="M148" s="13">
        <f>(M48*(M138^2)+(M43^2)*(M143^2))^0.5</f>
        <v/>
      </c>
      <c r="N148" s="13">
        <f>(N48*(N138^2)+(N43^2)*(N143^2))^0.5</f>
        <v/>
      </c>
      <c r="O148" s="13">
        <f>(O48*(O138^2)+(O43^2)*(O143^2))^0.5</f>
        <v/>
      </c>
      <c r="P148" s="13">
        <f>(P48*(P138^2)+(P43^2)*(P143^2))^0.5</f>
        <v/>
      </c>
      <c r="Q148" s="13">
        <f>(Q48*(Q138^2)+(Q43^2)*(Q143^2))^0.5</f>
        <v/>
      </c>
      <c r="R148" s="13">
        <f>(R48*(R138^2)+(R43^2)*(R143^2))^0.5</f>
        <v/>
      </c>
      <c r="X148" s="13" t="n">
        <v>2.06</v>
      </c>
      <c r="Y148" s="13" t="n">
        <v>1</v>
      </c>
      <c r="Z148" s="13" t="n">
        <v>460.1029740449413</v>
      </c>
      <c r="AA148" s="13" t="n">
        <v>916.5143644787208</v>
      </c>
      <c r="AB148" s="13" t="n">
        <v>665.7373169272349</v>
      </c>
      <c r="AC148" s="13" t="n">
        <v>809.5855373678767</v>
      </c>
      <c r="AD148" s="13" t="n">
        <v>1387.161595173055</v>
      </c>
      <c r="AE148" s="13" t="n">
        <v>935.3992183218979</v>
      </c>
      <c r="AF148" s="13" t="n">
        <v>459.9556552707664</v>
      </c>
      <c r="AG148" s="13" t="n">
        <v>1386.49421335002</v>
      </c>
      <c r="AH148" s="13" t="n">
        <v>1052.931335600266</v>
      </c>
      <c r="AI148" s="13" t="n">
        <v>799.2086049973499</v>
      </c>
      <c r="AJ148" s="13" t="n">
        <v>1220.575910175458</v>
      </c>
      <c r="AK148" s="13" t="n">
        <v>625.2765463987671</v>
      </c>
      <c r="AL148" s="13" t="n">
        <v>950.0876610381432</v>
      </c>
      <c r="AM148" s="13" t="n">
        <v>901.7434432967142</v>
      </c>
      <c r="AN148" s="13" t="n">
        <v>1791.587548529281</v>
      </c>
      <c r="AT148" s="13" t="n">
        <v>2.06</v>
      </c>
      <c r="AU148" s="13" t="n">
        <v>1</v>
      </c>
      <c r="AV148" s="13" t="n">
        <v>460.1029740449413</v>
      </c>
      <c r="AW148" s="13" t="n">
        <v>916.5143644787208</v>
      </c>
      <c r="AX148" s="13" t="n">
        <v>665.7373169272349</v>
      </c>
      <c r="AY148" s="13" t="n">
        <v>809.5855373678767</v>
      </c>
      <c r="AZ148" s="13" t="n">
        <v>1387.161595173055</v>
      </c>
      <c r="BA148" s="13" t="n">
        <v>935.3992183218979</v>
      </c>
      <c r="BB148" s="13" t="n">
        <v>459.9556552707664</v>
      </c>
      <c r="BC148" s="13" t="n">
        <v>1386.49421335002</v>
      </c>
      <c r="BD148" s="13" t="n">
        <v>1052.931335600266</v>
      </c>
      <c r="BE148" s="13" t="n">
        <v>799.2086049973499</v>
      </c>
      <c r="BF148" s="13" t="n">
        <v>1220.575910175458</v>
      </c>
      <c r="BG148" s="13" t="n">
        <v>625.2765463987671</v>
      </c>
      <c r="BH148" s="13" t="n">
        <v>950.0876610381432</v>
      </c>
      <c r="BI148" s="13" t="n">
        <v>901.7434432967142</v>
      </c>
      <c r="BJ148" s="13" t="n">
        <v>1791.587548529281</v>
      </c>
      <c r="BP148" s="13" t="n">
        <v>2.06</v>
      </c>
      <c r="BQ148" s="13" t="n">
        <v>1</v>
      </c>
      <c r="BR148" s="13" t="n">
        <v>460.1029740449413</v>
      </c>
      <c r="BS148" s="13" t="n">
        <v>916.5143644787208</v>
      </c>
      <c r="BT148" s="13" t="n">
        <v>665.7373169272349</v>
      </c>
      <c r="BU148" s="13" t="n">
        <v>809.5855373678767</v>
      </c>
      <c r="BV148" s="13" t="n">
        <v>1387.161595173055</v>
      </c>
      <c r="BW148" s="13" t="n">
        <v>935.3992183218979</v>
      </c>
      <c r="BX148" s="13" t="n">
        <v>459.9556552707664</v>
      </c>
      <c r="BY148" s="13" t="n">
        <v>1386.49421335002</v>
      </c>
      <c r="BZ148" s="13" t="n">
        <v>1052.931335600266</v>
      </c>
      <c r="CA148" s="13" t="n">
        <v>799.2086049973499</v>
      </c>
      <c r="CB148" s="13" t="n">
        <v>1220.575910175458</v>
      </c>
      <c r="CC148" s="13" t="n">
        <v>625.2765463987671</v>
      </c>
      <c r="CD148" s="13" t="n">
        <v>950.0876610381432</v>
      </c>
      <c r="CE148" s="13" t="n">
        <v>901.7434432967142</v>
      </c>
      <c r="CF148" s="13" t="n">
        <v>1791.587548529281</v>
      </c>
      <c r="CL148" s="13" t="n">
        <v>2.06</v>
      </c>
      <c r="CM148" s="13" t="n">
        <v>1</v>
      </c>
      <c r="CN148" s="13" t="n">
        <v>460.1029740449413</v>
      </c>
      <c r="CO148" s="13" t="n">
        <v>916.5143644787208</v>
      </c>
      <c r="CP148" s="13" t="n">
        <v>665.7373169272349</v>
      </c>
      <c r="CQ148" s="13" t="n">
        <v>809.5855373678767</v>
      </c>
      <c r="CR148" s="13" t="n">
        <v>1387.161595173055</v>
      </c>
      <c r="CS148" s="13" t="n">
        <v>935.3992183218979</v>
      </c>
      <c r="CT148" s="13" t="n">
        <v>459.9556552707664</v>
      </c>
      <c r="CU148" s="13" t="n">
        <v>1386.49421335002</v>
      </c>
      <c r="CV148" s="13" t="n">
        <v>1052.931335600266</v>
      </c>
      <c r="CW148" s="13" t="n">
        <v>799.2086049973499</v>
      </c>
      <c r="CX148" s="13" t="n">
        <v>1220.575910175458</v>
      </c>
      <c r="CY148" s="13" t="n">
        <v>625.2765463987671</v>
      </c>
      <c r="CZ148" s="13" t="n">
        <v>950.0876610381432</v>
      </c>
      <c r="DA148" s="13" t="n">
        <v>901.7434432967142</v>
      </c>
      <c r="DB148" s="13" t="n">
        <v>1791.587548529281</v>
      </c>
      <c r="DH148" s="13" t="n">
        <v>2.06</v>
      </c>
      <c r="DI148" s="13" t="n">
        <v>1</v>
      </c>
      <c r="DJ148" s="13" t="n">
        <v>460.1029740449413</v>
      </c>
      <c r="DK148" s="13" t="n">
        <v>916.5143644787208</v>
      </c>
      <c r="DL148" s="13" t="n">
        <v>665.7373169272349</v>
      </c>
      <c r="DM148" s="13" t="n">
        <v>809.5855373678767</v>
      </c>
      <c r="DN148" s="13" t="n">
        <v>1387.161595173055</v>
      </c>
      <c r="DO148" s="13" t="n">
        <v>935.3992183218979</v>
      </c>
      <c r="DP148" s="13" t="n">
        <v>459.9556552707664</v>
      </c>
      <c r="DQ148" s="13" t="n">
        <v>1386.49421335002</v>
      </c>
      <c r="DR148" s="13" t="n">
        <v>1052.931335600266</v>
      </c>
      <c r="DS148" s="13" t="n">
        <v>799.2086049973499</v>
      </c>
      <c r="DT148" s="13" t="n">
        <v>1220.575910175458</v>
      </c>
      <c r="DU148" s="13" t="n">
        <v>625.2765463987671</v>
      </c>
      <c r="DV148" s="13" t="n">
        <v>950.0876610381432</v>
      </c>
      <c r="DW148" s="13" t="n">
        <v>901.7434432967142</v>
      </c>
      <c r="DX148" s="13" t="n">
        <v>1791.587548529281</v>
      </c>
      <c r="ED148" s="13" t="n">
        <v>2.06</v>
      </c>
      <c r="EE148" s="13" t="n">
        <v>1</v>
      </c>
      <c r="EF148" s="13" t="n">
        <v>460.1029740449413</v>
      </c>
      <c r="EG148" s="13" t="n">
        <v>916.5143644787208</v>
      </c>
      <c r="EH148" s="13" t="n">
        <v>665.7373169272349</v>
      </c>
      <c r="EI148" s="13" t="n">
        <v>809.5855373678767</v>
      </c>
      <c r="EJ148" s="13" t="n">
        <v>1387.161595173055</v>
      </c>
      <c r="EK148" s="13" t="n">
        <v>935.3992183218979</v>
      </c>
      <c r="EL148" s="13" t="n">
        <v>459.9556552707664</v>
      </c>
      <c r="EM148" s="13" t="n">
        <v>1386.49421335002</v>
      </c>
      <c r="EN148" s="13" t="n">
        <v>1052.931335600266</v>
      </c>
      <c r="EO148" s="13" t="n">
        <v>799.2086049973499</v>
      </c>
      <c r="EP148" s="13" t="n">
        <v>1220.575910175458</v>
      </c>
      <c r="EQ148" s="13" t="n">
        <v>625.2765463987671</v>
      </c>
      <c r="ER148" s="13" t="n">
        <v>950.0876610381432</v>
      </c>
      <c r="ES148" s="13" t="n">
        <v>901.7434432967142</v>
      </c>
      <c r="ET148" s="13" t="n">
        <v>1791.587548529281</v>
      </c>
      <c r="EZ148" s="13" t="n">
        <v>2.06</v>
      </c>
      <c r="FA148" s="13" t="n">
        <v>1</v>
      </c>
      <c r="FB148" s="13" t="n">
        <v>460.1029740449413</v>
      </c>
      <c r="FC148" s="13" t="n">
        <v>916.5143644787208</v>
      </c>
      <c r="FD148" s="13" t="n">
        <v>665.7373169272349</v>
      </c>
      <c r="FE148" s="13" t="n">
        <v>809.5855373678767</v>
      </c>
      <c r="FF148" s="13" t="n">
        <v>1387.161595173055</v>
      </c>
      <c r="FG148" s="13" t="n">
        <v>935.3992183218979</v>
      </c>
      <c r="FH148" s="13" t="n">
        <v>459.9556552707664</v>
      </c>
      <c r="FI148" s="13" t="n">
        <v>1386.49421335002</v>
      </c>
      <c r="FJ148" s="13" t="n">
        <v>1052.931335600266</v>
      </c>
      <c r="FK148" s="13" t="n">
        <v>799.2086049973499</v>
      </c>
      <c r="FL148" s="13" t="n">
        <v>1220.575910175458</v>
      </c>
      <c r="FM148" s="13" t="n">
        <v>625.2765463987671</v>
      </c>
      <c r="FN148" s="13" t="n">
        <v>950.0876610381432</v>
      </c>
      <c r="FO148" s="13" t="n">
        <v>901.7434432967142</v>
      </c>
      <c r="FP148" s="13" t="n">
        <v>1791.587548529281</v>
      </c>
      <c r="FV148" s="13" t="n">
        <v>2.06</v>
      </c>
      <c r="FW148" s="13" t="n">
        <v>1</v>
      </c>
      <c r="FX148" s="13" t="n">
        <v>460.1029740449413</v>
      </c>
      <c r="FY148" s="13" t="n">
        <v>916.5143644787208</v>
      </c>
      <c r="FZ148" s="13" t="n">
        <v>665.7373169272349</v>
      </c>
      <c r="GA148" s="13" t="n">
        <v>809.5855373678767</v>
      </c>
      <c r="GB148" s="13" t="n">
        <v>1387.161595173055</v>
      </c>
      <c r="GC148" s="13" t="n">
        <v>935.3992183218979</v>
      </c>
      <c r="GD148" s="13" t="n">
        <v>459.9556552707664</v>
      </c>
      <c r="GE148" s="13" t="n">
        <v>1386.49421335002</v>
      </c>
      <c r="GF148" s="13" t="n">
        <v>1052.931335600266</v>
      </c>
      <c r="GG148" s="13" t="n">
        <v>799.2086049973499</v>
      </c>
      <c r="GH148" s="13" t="n">
        <v>1220.575910175458</v>
      </c>
      <c r="GI148" s="13" t="n">
        <v>625.2765463987671</v>
      </c>
      <c r="GJ148" s="13" t="n">
        <v>950.0876610381432</v>
      </c>
      <c r="GK148" s="13" t="n">
        <v>901.7434432967142</v>
      </c>
      <c r="GL148" s="13" t="n">
        <v>1791.587548529281</v>
      </c>
      <c r="GR148" s="13" t="n">
        <v>2.06</v>
      </c>
      <c r="GS148" s="13" t="n">
        <v>1</v>
      </c>
      <c r="GT148" s="13" t="n">
        <v>460.1029740449413</v>
      </c>
      <c r="GU148" s="13" t="n">
        <v>916.5143644787208</v>
      </c>
      <c r="GV148" s="13" t="n">
        <v>665.7373169272349</v>
      </c>
      <c r="GW148" s="13" t="n">
        <v>809.5855373678767</v>
      </c>
      <c r="GX148" s="13" t="n">
        <v>1387.161595173055</v>
      </c>
      <c r="GY148" s="13" t="n">
        <v>935.3992183218979</v>
      </c>
      <c r="GZ148" s="13" t="n">
        <v>459.9556552707664</v>
      </c>
      <c r="HA148" s="13" t="n">
        <v>1386.49421335002</v>
      </c>
      <c r="HB148" s="13" t="n">
        <v>1052.931335600266</v>
      </c>
      <c r="HC148" s="13" t="n">
        <v>799.2086049973499</v>
      </c>
      <c r="HD148" s="13" t="n">
        <v>1220.575910175458</v>
      </c>
      <c r="HE148" s="13" t="n">
        <v>625.2765463987671</v>
      </c>
      <c r="HF148" s="13" t="n">
        <v>950.0876610381432</v>
      </c>
      <c r="HG148" s="13" t="n">
        <v>901.7434432967142</v>
      </c>
      <c r="HH148" s="13" t="n">
        <v>1791.587548529281</v>
      </c>
    </row>
    <row r="149">
      <c r="C149" s="13" t="n">
        <v>2</v>
      </c>
      <c r="D149" s="13">
        <f>(D49*(D139^2)+(D44^2)*(D144^2))^0.5</f>
        <v/>
      </c>
      <c r="E149" s="13">
        <f>(E49*(E139^2)+(E44^2)*(E144^2))^0.5</f>
        <v/>
      </c>
      <c r="F149" s="13">
        <f>(F49*(F139^2)+(F44^2)*(F144^2))^0.5</f>
        <v/>
      </c>
      <c r="G149" s="13">
        <f>(G49*(G139^2)+(G44^2)*(G144^2))^0.5</f>
        <v/>
      </c>
      <c r="H149" s="13">
        <f>(H49*(H139^2)+(H44^2)*(H144^2))^0.5</f>
        <v/>
      </c>
      <c r="I149" s="13">
        <f>(I49*(I139^2)+(I44^2)*(I144^2))^0.5</f>
        <v/>
      </c>
      <c r="J149" s="13">
        <f>(J49*(J139^2)+(J44^2)*(J144^2))^0.5</f>
        <v/>
      </c>
      <c r="K149" s="13">
        <f>(K49*(K139^2)+(K44^2)*(K144^2))^0.5</f>
        <v/>
      </c>
      <c r="L149" s="13">
        <f>(L49*(L139^2)+(L44^2)*(L144^2))^0.5</f>
        <v/>
      </c>
      <c r="M149" s="13">
        <f>(M49*(M139^2)+(M44^2)*(M144^2))^0.5</f>
        <v/>
      </c>
      <c r="N149" s="13">
        <f>(N49*(N139^2)+(N44^2)*(N144^2))^0.5</f>
        <v/>
      </c>
      <c r="O149" s="13">
        <f>(O49*(O139^2)+(O44^2)*(O144^2))^0.5</f>
        <v/>
      </c>
      <c r="P149" s="13">
        <f>(P49*(P139^2)+(P44^2)*(P144^2))^0.5</f>
        <v/>
      </c>
      <c r="Q149" s="13">
        <f>(Q49*(Q139^2)+(Q44^2)*(Q144^2))^0.5</f>
        <v/>
      </c>
      <c r="R149" s="13">
        <f>(R49*(R139^2)+(R44^2)*(R144^2))^0.5</f>
        <v/>
      </c>
      <c r="Y149" s="13" t="n">
        <v>2</v>
      </c>
      <c r="Z149" s="13" t="n">
        <v>976.4023276327284</v>
      </c>
      <c r="AA149" s="13" t="n">
        <v>1120.517265972188</v>
      </c>
      <c r="AB149" s="13" t="n">
        <v>642.4576042699549</v>
      </c>
      <c r="AC149" s="13" t="n">
        <v>1412.547552328909</v>
      </c>
      <c r="AD149" s="13" t="n">
        <v>975.8712280669208</v>
      </c>
      <c r="AE149" s="13" t="n">
        <v>1422.100384609759</v>
      </c>
      <c r="AF149" s="13" t="n">
        <v>781.4051890604096</v>
      </c>
      <c r="AG149" s="13" t="n">
        <v>769.06053323559</v>
      </c>
      <c r="AH149" s="13" t="n">
        <v>683.4997152179656</v>
      </c>
      <c r="AI149" s="13" t="n">
        <v>828.163906618823</v>
      </c>
      <c r="AJ149" s="13" t="n">
        <v>721.3834690133674</v>
      </c>
      <c r="AK149" s="13" t="n">
        <v>1308.917947534116</v>
      </c>
      <c r="AL149" s="13" t="n">
        <v>1309.758208002527</v>
      </c>
      <c r="AM149" s="13" t="n">
        <v>1705.699580563307</v>
      </c>
      <c r="AN149" s="13" t="n">
        <v>1243.926923677576</v>
      </c>
      <c r="AU149" s="13" t="n">
        <v>2</v>
      </c>
      <c r="AV149" s="13" t="n">
        <v>976.4023276327284</v>
      </c>
      <c r="AW149" s="13" t="n">
        <v>1120.517265972188</v>
      </c>
      <c r="AX149" s="13" t="n">
        <v>642.4576042699549</v>
      </c>
      <c r="AY149" s="13" t="n">
        <v>1412.547552328909</v>
      </c>
      <c r="AZ149" s="13" t="n">
        <v>975.8712280669208</v>
      </c>
      <c r="BA149" s="13" t="n">
        <v>1422.100384609759</v>
      </c>
      <c r="BB149" s="13" t="n">
        <v>781.4051890604096</v>
      </c>
      <c r="BC149" s="13" t="n">
        <v>769.06053323559</v>
      </c>
      <c r="BD149" s="13" t="n">
        <v>683.4997152179656</v>
      </c>
      <c r="BE149" s="13" t="n">
        <v>828.163906618823</v>
      </c>
      <c r="BF149" s="13" t="n">
        <v>721.3834690133674</v>
      </c>
      <c r="BG149" s="13" t="n">
        <v>1308.917947534116</v>
      </c>
      <c r="BH149" s="13" t="n">
        <v>1309.758208002527</v>
      </c>
      <c r="BI149" s="13" t="n">
        <v>1705.699580563307</v>
      </c>
      <c r="BJ149" s="13" t="n">
        <v>1243.926923677576</v>
      </c>
      <c r="BQ149" s="13" t="n">
        <v>2</v>
      </c>
      <c r="BR149" s="13" t="n">
        <v>976.4023276327284</v>
      </c>
      <c r="BS149" s="13" t="n">
        <v>1120.517265972188</v>
      </c>
      <c r="BT149" s="13" t="n">
        <v>642.4576042699549</v>
      </c>
      <c r="BU149" s="13" t="n">
        <v>1412.547552328909</v>
      </c>
      <c r="BV149" s="13" t="n">
        <v>975.8712280669208</v>
      </c>
      <c r="BW149" s="13" t="n">
        <v>1422.100384609759</v>
      </c>
      <c r="BX149" s="13" t="n">
        <v>781.4051890604096</v>
      </c>
      <c r="BY149" s="13" t="n">
        <v>769.06053323559</v>
      </c>
      <c r="BZ149" s="13" t="n">
        <v>683.4997152179656</v>
      </c>
      <c r="CA149" s="13" t="n">
        <v>828.163906618823</v>
      </c>
      <c r="CB149" s="13" t="n">
        <v>721.3834690133674</v>
      </c>
      <c r="CC149" s="13" t="n">
        <v>1308.917947534116</v>
      </c>
      <c r="CD149" s="13" t="n">
        <v>1309.758208002527</v>
      </c>
      <c r="CE149" s="13" t="n">
        <v>1705.699580563307</v>
      </c>
      <c r="CF149" s="13" t="n">
        <v>1243.926923677576</v>
      </c>
      <c r="CM149" s="13" t="n">
        <v>2</v>
      </c>
      <c r="CN149" s="13" t="n">
        <v>976.4023276327284</v>
      </c>
      <c r="CO149" s="13" t="n">
        <v>1120.517265972188</v>
      </c>
      <c r="CP149" s="13" t="n">
        <v>642.4576042699549</v>
      </c>
      <c r="CQ149" s="13" t="n">
        <v>1412.547552328909</v>
      </c>
      <c r="CR149" s="13" t="n">
        <v>975.8712280669208</v>
      </c>
      <c r="CS149" s="13" t="n">
        <v>1422.100384609759</v>
      </c>
      <c r="CT149" s="13" t="n">
        <v>781.4051890604096</v>
      </c>
      <c r="CU149" s="13" t="n">
        <v>769.06053323559</v>
      </c>
      <c r="CV149" s="13" t="n">
        <v>683.4997152179656</v>
      </c>
      <c r="CW149" s="13" t="n">
        <v>828.163906618823</v>
      </c>
      <c r="CX149" s="13" t="n">
        <v>721.3834690133674</v>
      </c>
      <c r="CY149" s="13" t="n">
        <v>1308.917947534116</v>
      </c>
      <c r="CZ149" s="13" t="n">
        <v>1309.758208002527</v>
      </c>
      <c r="DA149" s="13" t="n">
        <v>1705.699580563307</v>
      </c>
      <c r="DB149" s="13" t="n">
        <v>1243.926923677576</v>
      </c>
      <c r="DI149" s="13" t="n">
        <v>2</v>
      </c>
      <c r="DJ149" s="13" t="n">
        <v>976.4023276327284</v>
      </c>
      <c r="DK149" s="13" t="n">
        <v>1120.517265972188</v>
      </c>
      <c r="DL149" s="13" t="n">
        <v>642.4576042699549</v>
      </c>
      <c r="DM149" s="13" t="n">
        <v>1412.547552328909</v>
      </c>
      <c r="DN149" s="13" t="n">
        <v>975.8712280669208</v>
      </c>
      <c r="DO149" s="13" t="n">
        <v>1422.100384609759</v>
      </c>
      <c r="DP149" s="13" t="n">
        <v>781.4051890604096</v>
      </c>
      <c r="DQ149" s="13" t="n">
        <v>769.06053323559</v>
      </c>
      <c r="DR149" s="13" t="n">
        <v>683.4997152179656</v>
      </c>
      <c r="DS149" s="13" t="n">
        <v>828.163906618823</v>
      </c>
      <c r="DT149" s="13" t="n">
        <v>721.3834690133674</v>
      </c>
      <c r="DU149" s="13" t="n">
        <v>1308.917947534116</v>
      </c>
      <c r="DV149" s="13" t="n">
        <v>1309.758208002527</v>
      </c>
      <c r="DW149" s="13" t="n">
        <v>1705.699580563307</v>
      </c>
      <c r="DX149" s="13" t="n">
        <v>1243.926923677576</v>
      </c>
      <c r="EE149" s="13" t="n">
        <v>2</v>
      </c>
      <c r="EF149" s="13" t="n">
        <v>976.4023276327284</v>
      </c>
      <c r="EG149" s="13" t="n">
        <v>1120.517265972188</v>
      </c>
      <c r="EH149" s="13" t="n">
        <v>642.4576042699549</v>
      </c>
      <c r="EI149" s="13" t="n">
        <v>1412.547552328909</v>
      </c>
      <c r="EJ149" s="13" t="n">
        <v>975.8712280669208</v>
      </c>
      <c r="EK149" s="13" t="n">
        <v>1422.100384609759</v>
      </c>
      <c r="EL149" s="13" t="n">
        <v>781.4051890604096</v>
      </c>
      <c r="EM149" s="13" t="n">
        <v>769.06053323559</v>
      </c>
      <c r="EN149" s="13" t="n">
        <v>683.4997152179656</v>
      </c>
      <c r="EO149" s="13" t="n">
        <v>828.163906618823</v>
      </c>
      <c r="EP149" s="13" t="n">
        <v>721.3834690133674</v>
      </c>
      <c r="EQ149" s="13" t="n">
        <v>1308.917947534116</v>
      </c>
      <c r="ER149" s="13" t="n">
        <v>1309.758208002527</v>
      </c>
      <c r="ES149" s="13" t="n">
        <v>1705.699580563307</v>
      </c>
      <c r="ET149" s="13" t="n">
        <v>1243.926923677576</v>
      </c>
      <c r="FA149" s="13" t="n">
        <v>2</v>
      </c>
      <c r="FB149" s="13" t="n">
        <v>976.4023276327284</v>
      </c>
      <c r="FC149" s="13" t="n">
        <v>1120.517265972188</v>
      </c>
      <c r="FD149" s="13" t="n">
        <v>642.4576042699549</v>
      </c>
      <c r="FE149" s="13" t="n">
        <v>1412.547552328909</v>
      </c>
      <c r="FF149" s="13" t="n">
        <v>975.8712280669208</v>
      </c>
      <c r="FG149" s="13" t="n">
        <v>1422.100384609759</v>
      </c>
      <c r="FH149" s="13" t="n">
        <v>781.4051890604096</v>
      </c>
      <c r="FI149" s="13" t="n">
        <v>769.06053323559</v>
      </c>
      <c r="FJ149" s="13" t="n">
        <v>683.4997152179656</v>
      </c>
      <c r="FK149" s="13" t="n">
        <v>828.163906618823</v>
      </c>
      <c r="FL149" s="13" t="n">
        <v>721.3834690133674</v>
      </c>
      <c r="FM149" s="13" t="n">
        <v>1308.917947534116</v>
      </c>
      <c r="FN149" s="13" t="n">
        <v>1309.758208002527</v>
      </c>
      <c r="FO149" s="13" t="n">
        <v>1705.699580563307</v>
      </c>
      <c r="FP149" s="13" t="n">
        <v>1243.926923677576</v>
      </c>
      <c r="FW149" s="13" t="n">
        <v>2</v>
      </c>
      <c r="FX149" s="13" t="n">
        <v>976.4023276327284</v>
      </c>
      <c r="FY149" s="13" t="n">
        <v>1120.517265972188</v>
      </c>
      <c r="FZ149" s="13" t="n">
        <v>642.4576042699549</v>
      </c>
      <c r="GA149" s="13" t="n">
        <v>1412.547552328909</v>
      </c>
      <c r="GB149" s="13" t="n">
        <v>975.8712280669208</v>
      </c>
      <c r="GC149" s="13" t="n">
        <v>1422.100384609759</v>
      </c>
      <c r="GD149" s="13" t="n">
        <v>781.4051890604096</v>
      </c>
      <c r="GE149" s="13" t="n">
        <v>769.06053323559</v>
      </c>
      <c r="GF149" s="13" t="n">
        <v>683.4997152179656</v>
      </c>
      <c r="GG149" s="13" t="n">
        <v>828.163906618823</v>
      </c>
      <c r="GH149" s="13" t="n">
        <v>721.3834690133674</v>
      </c>
      <c r="GI149" s="13" t="n">
        <v>1308.917947534116</v>
      </c>
      <c r="GJ149" s="13" t="n">
        <v>1309.758208002527</v>
      </c>
      <c r="GK149" s="13" t="n">
        <v>1705.699580563307</v>
      </c>
      <c r="GL149" s="13" t="n">
        <v>1243.926923677576</v>
      </c>
      <c r="GS149" s="13" t="n">
        <v>2</v>
      </c>
      <c r="GT149" s="13" t="n">
        <v>976.4023276327284</v>
      </c>
      <c r="GU149" s="13" t="n">
        <v>1120.517265972188</v>
      </c>
      <c r="GV149" s="13" t="n">
        <v>642.4576042699549</v>
      </c>
      <c r="GW149" s="13" t="n">
        <v>1412.547552328909</v>
      </c>
      <c r="GX149" s="13" t="n">
        <v>975.8712280669208</v>
      </c>
      <c r="GY149" s="13" t="n">
        <v>1422.100384609759</v>
      </c>
      <c r="GZ149" s="13" t="n">
        <v>781.4051890604096</v>
      </c>
      <c r="HA149" s="13" t="n">
        <v>769.06053323559</v>
      </c>
      <c r="HB149" s="13" t="n">
        <v>683.4997152179656</v>
      </c>
      <c r="HC149" s="13" t="n">
        <v>828.163906618823</v>
      </c>
      <c r="HD149" s="13" t="n">
        <v>721.3834690133674</v>
      </c>
      <c r="HE149" s="13" t="n">
        <v>1308.917947534116</v>
      </c>
      <c r="HF149" s="13" t="n">
        <v>1309.758208002527</v>
      </c>
      <c r="HG149" s="13" t="n">
        <v>1705.699580563307</v>
      </c>
      <c r="HH149" s="13" t="n">
        <v>1243.926923677576</v>
      </c>
    </row>
    <row r="150">
      <c r="C150" s="13" t="n">
        <v>3</v>
      </c>
      <c r="D150" s="13">
        <f>(D50*(D140^2)+(D45^2)*(D145^2))^0.5</f>
        <v/>
      </c>
      <c r="E150" s="13">
        <f>(E50*(E140^2)+(E45^2)*(E145^2))^0.5</f>
        <v/>
      </c>
      <c r="F150" s="13">
        <f>(F50*(F140^2)+(F45^2)*(F145^2))^0.5</f>
        <v/>
      </c>
      <c r="G150" s="13">
        <f>(G50*(G140^2)+(G45^2)*(G145^2))^0.5</f>
        <v/>
      </c>
      <c r="H150" s="13">
        <f>(H50*(H140^2)+(H45^2)*(H145^2))^0.5</f>
        <v/>
      </c>
      <c r="I150" s="13">
        <f>(I50*(I140^2)+(I45^2)*(I145^2))^0.5</f>
        <v/>
      </c>
      <c r="J150" s="13">
        <f>(J50*(J140^2)+(J45^2)*(J145^2))^0.5</f>
        <v/>
      </c>
      <c r="K150" s="13">
        <f>(K50*(K140^2)+(K45^2)*(K145^2))^0.5</f>
        <v/>
      </c>
      <c r="L150" s="13">
        <f>(L50*(L140^2)+(L45^2)*(L145^2))^0.5</f>
        <v/>
      </c>
      <c r="M150" s="13">
        <f>(M50*(M140^2)+(M45^2)*(M145^2))^0.5</f>
        <v/>
      </c>
      <c r="N150" s="13">
        <f>(N50*(N140^2)+(N45^2)*(N145^2))^0.5</f>
        <v/>
      </c>
      <c r="O150" s="13">
        <f>(O50*(O140^2)+(O45^2)*(O145^2))^0.5</f>
        <v/>
      </c>
      <c r="P150" s="13">
        <f>(P50*(P140^2)+(P45^2)*(P145^2))^0.5</f>
        <v/>
      </c>
      <c r="Q150" s="13">
        <f>(Q50*(Q140^2)+(Q45^2)*(Q145^2))^0.5</f>
        <v/>
      </c>
      <c r="R150" s="13">
        <f>(R50*(R140^2)+(R45^2)*(R145^2))^0.5</f>
        <v/>
      </c>
      <c r="Y150" s="13" t="n">
        <v>3</v>
      </c>
      <c r="Z150" s="13" t="n">
        <v>1848.628820286749</v>
      </c>
      <c r="AA150" s="13" t="n">
        <v>1029.134151119587</v>
      </c>
      <c r="AB150" s="13" t="n">
        <v>982.0164499089299</v>
      </c>
      <c r="AC150" s="13" t="n">
        <v>1487.553217498698</v>
      </c>
      <c r="AD150" s="13" t="n">
        <v>775.2995914419654</v>
      </c>
      <c r="AE150" s="13" t="n">
        <v>1831.599950552697</v>
      </c>
      <c r="AF150" s="13" t="n">
        <v>1034.181470748649</v>
      </c>
      <c r="AG150" s="13" t="n">
        <v>945.5284250278044</v>
      </c>
      <c r="AH150" s="13" t="n">
        <v>902.6918292773684</v>
      </c>
      <c r="AI150" s="13" t="n">
        <v>896.5843269651319</v>
      </c>
      <c r="AJ150" s="13" t="n">
        <v>808.1165572960375</v>
      </c>
      <c r="AK150" s="13" t="n">
        <v>947.999996486157</v>
      </c>
      <c r="AL150" s="13" t="n">
        <v>983.7627801289749</v>
      </c>
      <c r="AM150" s="13" t="n">
        <v>878.8224757105621</v>
      </c>
      <c r="AN150" s="13" t="n">
        <v>1076.361027827471</v>
      </c>
      <c r="AU150" s="13" t="n">
        <v>3</v>
      </c>
      <c r="AV150" s="13" t="n">
        <v>1848.628820286749</v>
      </c>
      <c r="AW150" s="13" t="n">
        <v>1029.134151119587</v>
      </c>
      <c r="AX150" s="13" t="n">
        <v>982.0164499089299</v>
      </c>
      <c r="AY150" s="13" t="n">
        <v>1487.553217498698</v>
      </c>
      <c r="AZ150" s="13" t="n">
        <v>775.2995914419654</v>
      </c>
      <c r="BA150" s="13" t="n">
        <v>1831.599950552697</v>
      </c>
      <c r="BB150" s="13" t="n">
        <v>1034.181470748649</v>
      </c>
      <c r="BC150" s="13" t="n">
        <v>945.5284250278044</v>
      </c>
      <c r="BD150" s="13" t="n">
        <v>902.6918292773684</v>
      </c>
      <c r="BE150" s="13" t="n">
        <v>896.5843269651319</v>
      </c>
      <c r="BF150" s="13" t="n">
        <v>808.1165572960375</v>
      </c>
      <c r="BG150" s="13" t="n">
        <v>947.999996486157</v>
      </c>
      <c r="BH150" s="13" t="n">
        <v>983.7627801289749</v>
      </c>
      <c r="BI150" s="13" t="n">
        <v>878.8224757105621</v>
      </c>
      <c r="BJ150" s="13" t="n">
        <v>1076.361027827471</v>
      </c>
      <c r="BQ150" s="13" t="n">
        <v>3</v>
      </c>
      <c r="BR150" s="13" t="n">
        <v>1848.628820286749</v>
      </c>
      <c r="BS150" s="13" t="n">
        <v>1029.134151119587</v>
      </c>
      <c r="BT150" s="13" t="n">
        <v>982.0164499089299</v>
      </c>
      <c r="BU150" s="13" t="n">
        <v>1487.553217498698</v>
      </c>
      <c r="BV150" s="13" t="n">
        <v>775.2995914419654</v>
      </c>
      <c r="BW150" s="13" t="n">
        <v>1831.599950552697</v>
      </c>
      <c r="BX150" s="13" t="n">
        <v>1034.181470748649</v>
      </c>
      <c r="BY150" s="13" t="n">
        <v>945.5284250278044</v>
      </c>
      <c r="BZ150" s="13" t="n">
        <v>902.6918292773684</v>
      </c>
      <c r="CA150" s="13" t="n">
        <v>896.5843269651319</v>
      </c>
      <c r="CB150" s="13" t="n">
        <v>808.1165572960375</v>
      </c>
      <c r="CC150" s="13" t="n">
        <v>947.999996486157</v>
      </c>
      <c r="CD150" s="13" t="n">
        <v>983.7627801289749</v>
      </c>
      <c r="CE150" s="13" t="n">
        <v>878.8224757105621</v>
      </c>
      <c r="CF150" s="13" t="n">
        <v>1076.361027827471</v>
      </c>
      <c r="CM150" s="13" t="n">
        <v>3</v>
      </c>
      <c r="CN150" s="13" t="n">
        <v>1848.628820286749</v>
      </c>
      <c r="CO150" s="13" t="n">
        <v>1029.134151119587</v>
      </c>
      <c r="CP150" s="13" t="n">
        <v>982.0164499089299</v>
      </c>
      <c r="CQ150" s="13" t="n">
        <v>1487.553217498698</v>
      </c>
      <c r="CR150" s="13" t="n">
        <v>775.2995914419654</v>
      </c>
      <c r="CS150" s="13" t="n">
        <v>1831.599950552697</v>
      </c>
      <c r="CT150" s="13" t="n">
        <v>1034.181470748649</v>
      </c>
      <c r="CU150" s="13" t="n">
        <v>945.5284250278044</v>
      </c>
      <c r="CV150" s="13" t="n">
        <v>902.6918292773684</v>
      </c>
      <c r="CW150" s="13" t="n">
        <v>896.5843269651319</v>
      </c>
      <c r="CX150" s="13" t="n">
        <v>808.1165572960375</v>
      </c>
      <c r="CY150" s="13" t="n">
        <v>947.999996486157</v>
      </c>
      <c r="CZ150" s="13" t="n">
        <v>983.7627801289749</v>
      </c>
      <c r="DA150" s="13" t="n">
        <v>878.8224757105621</v>
      </c>
      <c r="DB150" s="13" t="n">
        <v>1076.361027827471</v>
      </c>
      <c r="DI150" s="13" t="n">
        <v>3</v>
      </c>
      <c r="DJ150" s="13" t="n">
        <v>1848.628820286749</v>
      </c>
      <c r="DK150" s="13" t="n">
        <v>1029.134151119587</v>
      </c>
      <c r="DL150" s="13" t="n">
        <v>982.0164499089299</v>
      </c>
      <c r="DM150" s="13" t="n">
        <v>1487.553217498698</v>
      </c>
      <c r="DN150" s="13" t="n">
        <v>775.2995914419654</v>
      </c>
      <c r="DO150" s="13" t="n">
        <v>1831.599950552697</v>
      </c>
      <c r="DP150" s="13" t="n">
        <v>1034.181470748649</v>
      </c>
      <c r="DQ150" s="13" t="n">
        <v>945.5284250278044</v>
      </c>
      <c r="DR150" s="13" t="n">
        <v>902.6918292773684</v>
      </c>
      <c r="DS150" s="13" t="n">
        <v>896.5843269651319</v>
      </c>
      <c r="DT150" s="13" t="n">
        <v>808.1165572960375</v>
      </c>
      <c r="DU150" s="13" t="n">
        <v>947.999996486157</v>
      </c>
      <c r="DV150" s="13" t="n">
        <v>983.7627801289749</v>
      </c>
      <c r="DW150" s="13" t="n">
        <v>878.8224757105621</v>
      </c>
      <c r="DX150" s="13" t="n">
        <v>1076.361027827471</v>
      </c>
      <c r="EE150" s="13" t="n">
        <v>3</v>
      </c>
      <c r="EF150" s="13" t="n">
        <v>1848.628820286749</v>
      </c>
      <c r="EG150" s="13" t="n">
        <v>1029.134151119587</v>
      </c>
      <c r="EH150" s="13" t="n">
        <v>982.0164499089299</v>
      </c>
      <c r="EI150" s="13" t="n">
        <v>1487.553217498698</v>
      </c>
      <c r="EJ150" s="13" t="n">
        <v>775.2995914419654</v>
      </c>
      <c r="EK150" s="13" t="n">
        <v>1831.599950552697</v>
      </c>
      <c r="EL150" s="13" t="n">
        <v>1034.181470748649</v>
      </c>
      <c r="EM150" s="13" t="n">
        <v>945.5284250278044</v>
      </c>
      <c r="EN150" s="13" t="n">
        <v>902.6918292773684</v>
      </c>
      <c r="EO150" s="13" t="n">
        <v>896.5843269651319</v>
      </c>
      <c r="EP150" s="13" t="n">
        <v>808.1165572960375</v>
      </c>
      <c r="EQ150" s="13" t="n">
        <v>947.999996486157</v>
      </c>
      <c r="ER150" s="13" t="n">
        <v>983.7627801289749</v>
      </c>
      <c r="ES150" s="13" t="n">
        <v>878.8224757105621</v>
      </c>
      <c r="ET150" s="13" t="n">
        <v>1076.361027827471</v>
      </c>
      <c r="FA150" s="13" t="n">
        <v>3</v>
      </c>
      <c r="FB150" s="13" t="n">
        <v>1848.628820286749</v>
      </c>
      <c r="FC150" s="13" t="n">
        <v>1029.134151119587</v>
      </c>
      <c r="FD150" s="13" t="n">
        <v>982.0164499089299</v>
      </c>
      <c r="FE150" s="13" t="n">
        <v>1487.553217498698</v>
      </c>
      <c r="FF150" s="13" t="n">
        <v>775.2995914419654</v>
      </c>
      <c r="FG150" s="13" t="n">
        <v>1831.599950552697</v>
      </c>
      <c r="FH150" s="13" t="n">
        <v>1034.181470748649</v>
      </c>
      <c r="FI150" s="13" t="n">
        <v>945.5284250278044</v>
      </c>
      <c r="FJ150" s="13" t="n">
        <v>902.6918292773684</v>
      </c>
      <c r="FK150" s="13" t="n">
        <v>896.5843269651319</v>
      </c>
      <c r="FL150" s="13" t="n">
        <v>808.1165572960375</v>
      </c>
      <c r="FM150" s="13" t="n">
        <v>947.999996486157</v>
      </c>
      <c r="FN150" s="13" t="n">
        <v>983.7627801289749</v>
      </c>
      <c r="FO150" s="13" t="n">
        <v>878.8224757105621</v>
      </c>
      <c r="FP150" s="13" t="n">
        <v>1076.361027827471</v>
      </c>
      <c r="FW150" s="13" t="n">
        <v>3</v>
      </c>
      <c r="FX150" s="13" t="n">
        <v>1848.628820286749</v>
      </c>
      <c r="FY150" s="13" t="n">
        <v>1029.134151119587</v>
      </c>
      <c r="FZ150" s="13" t="n">
        <v>982.0164499089299</v>
      </c>
      <c r="GA150" s="13" t="n">
        <v>1487.553217498698</v>
      </c>
      <c r="GB150" s="13" t="n">
        <v>775.2995914419654</v>
      </c>
      <c r="GC150" s="13" t="n">
        <v>1831.599950552697</v>
      </c>
      <c r="GD150" s="13" t="n">
        <v>1034.181470748649</v>
      </c>
      <c r="GE150" s="13" t="n">
        <v>945.5284250278044</v>
      </c>
      <c r="GF150" s="13" t="n">
        <v>902.6918292773684</v>
      </c>
      <c r="GG150" s="13" t="n">
        <v>896.5843269651319</v>
      </c>
      <c r="GH150" s="13" t="n">
        <v>808.1165572960375</v>
      </c>
      <c r="GI150" s="13" t="n">
        <v>947.999996486157</v>
      </c>
      <c r="GJ150" s="13" t="n">
        <v>983.7627801289749</v>
      </c>
      <c r="GK150" s="13" t="n">
        <v>878.8224757105621</v>
      </c>
      <c r="GL150" s="13" t="n">
        <v>1076.361027827471</v>
      </c>
      <c r="GS150" s="13" t="n">
        <v>3</v>
      </c>
      <c r="GT150" s="13" t="n">
        <v>1848.628820286749</v>
      </c>
      <c r="GU150" s="13" t="n">
        <v>1029.134151119587</v>
      </c>
      <c r="GV150" s="13" t="n">
        <v>982.0164499089299</v>
      </c>
      <c r="GW150" s="13" t="n">
        <v>1487.553217498698</v>
      </c>
      <c r="GX150" s="13" t="n">
        <v>775.2995914419654</v>
      </c>
      <c r="GY150" s="13" t="n">
        <v>1831.599950552697</v>
      </c>
      <c r="GZ150" s="13" t="n">
        <v>1034.181470748649</v>
      </c>
      <c r="HA150" s="13" t="n">
        <v>945.5284250278044</v>
      </c>
      <c r="HB150" s="13" t="n">
        <v>902.6918292773684</v>
      </c>
      <c r="HC150" s="13" t="n">
        <v>896.5843269651319</v>
      </c>
      <c r="HD150" s="13" t="n">
        <v>808.1165572960375</v>
      </c>
      <c r="HE150" s="13" t="n">
        <v>947.999996486157</v>
      </c>
      <c r="HF150" s="13" t="n">
        <v>983.7627801289749</v>
      </c>
      <c r="HG150" s="13" t="n">
        <v>878.8224757105621</v>
      </c>
      <c r="HH150" s="13" t="n">
        <v>1076.361027827471</v>
      </c>
    </row>
    <row r="152">
      <c r="A152" s="13" t="inlineStr">
        <is>
          <t>NOVA</t>
        </is>
      </c>
      <c r="C152" s="13" t="inlineStr">
        <is>
          <t>Média(D*E(RLT))</t>
        </is>
      </c>
      <c r="D152" s="13" t="n">
        <v>1</v>
      </c>
      <c r="E152" s="13" t="n">
        <v>2</v>
      </c>
      <c r="F152" s="13" t="n">
        <v>3</v>
      </c>
      <c r="G152" s="13" t="n">
        <v>4</v>
      </c>
      <c r="H152" s="13" t="n">
        <v>5</v>
      </c>
      <c r="I152" s="13" t="n">
        <v>6</v>
      </c>
      <c r="J152" s="13" t="n">
        <v>7</v>
      </c>
      <c r="K152" s="13" t="n">
        <v>8</v>
      </c>
      <c r="L152" s="13" t="n">
        <v>9</v>
      </c>
      <c r="M152" s="13" t="n">
        <v>10</v>
      </c>
      <c r="N152" s="13" t="n">
        <v>11</v>
      </c>
      <c r="O152" s="13" t="n">
        <v>12</v>
      </c>
      <c r="P152" s="13" t="n">
        <v>13</v>
      </c>
      <c r="Q152" s="13" t="n">
        <v>14</v>
      </c>
      <c r="R152" s="13" t="n">
        <v>15</v>
      </c>
      <c r="Y152" s="13" t="inlineStr">
        <is>
          <t>Média(D*E(RLT))</t>
        </is>
      </c>
      <c r="Z152" s="13" t="n">
        <v>1</v>
      </c>
      <c r="AA152" s="13" t="n">
        <v>2</v>
      </c>
      <c r="AB152" s="13" t="n">
        <v>3</v>
      </c>
      <c r="AC152" s="13" t="n">
        <v>4</v>
      </c>
      <c r="AD152" s="13" t="n">
        <v>5</v>
      </c>
      <c r="AE152" s="13" t="n">
        <v>6</v>
      </c>
      <c r="AF152" s="13" t="n">
        <v>7</v>
      </c>
      <c r="AG152" s="13" t="n">
        <v>8</v>
      </c>
      <c r="AH152" s="13" t="n">
        <v>9</v>
      </c>
      <c r="AI152" s="13" t="n">
        <v>10</v>
      </c>
      <c r="AJ152" s="13" t="n">
        <v>11</v>
      </c>
      <c r="AK152" s="13" t="n">
        <v>12</v>
      </c>
      <c r="AL152" s="13" t="n">
        <v>13</v>
      </c>
      <c r="AM152" s="13" t="n">
        <v>14</v>
      </c>
      <c r="AN152" s="13" t="n">
        <v>15</v>
      </c>
      <c r="AU152" s="13" t="inlineStr">
        <is>
          <t>Média(D*E(RLT))</t>
        </is>
      </c>
      <c r="AV152" s="13" t="n">
        <v>1</v>
      </c>
      <c r="AW152" s="13" t="n">
        <v>2</v>
      </c>
      <c r="AX152" s="13" t="n">
        <v>3</v>
      </c>
      <c r="AY152" s="13" t="n">
        <v>4</v>
      </c>
      <c r="AZ152" s="13" t="n">
        <v>5</v>
      </c>
      <c r="BA152" s="13" t="n">
        <v>6</v>
      </c>
      <c r="BB152" s="13" t="n">
        <v>7</v>
      </c>
      <c r="BC152" s="13" t="n">
        <v>8</v>
      </c>
      <c r="BD152" s="13" t="n">
        <v>9</v>
      </c>
      <c r="BE152" s="13" t="n">
        <v>10</v>
      </c>
      <c r="BF152" s="13" t="n">
        <v>11</v>
      </c>
      <c r="BG152" s="13" t="n">
        <v>12</v>
      </c>
      <c r="BH152" s="13" t="n">
        <v>13</v>
      </c>
      <c r="BI152" s="13" t="n">
        <v>14</v>
      </c>
      <c r="BJ152" s="13" t="n">
        <v>15</v>
      </c>
      <c r="BQ152" s="13" t="inlineStr">
        <is>
          <t>Média(D*E(RLT))</t>
        </is>
      </c>
      <c r="BR152" s="13" t="n">
        <v>1</v>
      </c>
      <c r="BS152" s="13" t="n">
        <v>2</v>
      </c>
      <c r="BT152" s="13" t="n">
        <v>3</v>
      </c>
      <c r="BU152" s="13" t="n">
        <v>4</v>
      </c>
      <c r="BV152" s="13" t="n">
        <v>5</v>
      </c>
      <c r="BW152" s="13" t="n">
        <v>6</v>
      </c>
      <c r="BX152" s="13" t="n">
        <v>7</v>
      </c>
      <c r="BY152" s="13" t="n">
        <v>8</v>
      </c>
      <c r="BZ152" s="13" t="n">
        <v>9</v>
      </c>
      <c r="CA152" s="13" t="n">
        <v>10</v>
      </c>
      <c r="CB152" s="13" t="n">
        <v>11</v>
      </c>
      <c r="CC152" s="13" t="n">
        <v>12</v>
      </c>
      <c r="CD152" s="13" t="n">
        <v>13</v>
      </c>
      <c r="CE152" s="13" t="n">
        <v>14</v>
      </c>
      <c r="CF152" s="13" t="n">
        <v>15</v>
      </c>
      <c r="CM152" s="13" t="inlineStr">
        <is>
          <t>Média(D*E(RLT))</t>
        </is>
      </c>
      <c r="CN152" s="13" t="n">
        <v>1</v>
      </c>
      <c r="CO152" s="13" t="n">
        <v>2</v>
      </c>
      <c r="CP152" s="13" t="n">
        <v>3</v>
      </c>
      <c r="CQ152" s="13" t="n">
        <v>4</v>
      </c>
      <c r="CR152" s="13" t="n">
        <v>5</v>
      </c>
      <c r="CS152" s="13" t="n">
        <v>6</v>
      </c>
      <c r="CT152" s="13" t="n">
        <v>7</v>
      </c>
      <c r="CU152" s="13" t="n">
        <v>8</v>
      </c>
      <c r="CV152" s="13" t="n">
        <v>9</v>
      </c>
      <c r="CW152" s="13" t="n">
        <v>10</v>
      </c>
      <c r="CX152" s="13" t="n">
        <v>11</v>
      </c>
      <c r="CY152" s="13" t="n">
        <v>12</v>
      </c>
      <c r="CZ152" s="13" t="n">
        <v>13</v>
      </c>
      <c r="DA152" s="13" t="n">
        <v>14</v>
      </c>
      <c r="DB152" s="13" t="n">
        <v>15</v>
      </c>
      <c r="DI152" s="13" t="inlineStr">
        <is>
          <t>Média(D*E(RLT))</t>
        </is>
      </c>
      <c r="DJ152" s="13" t="n">
        <v>1</v>
      </c>
      <c r="DK152" s="13" t="n">
        <v>2</v>
      </c>
      <c r="DL152" s="13" t="n">
        <v>3</v>
      </c>
      <c r="DM152" s="13" t="n">
        <v>4</v>
      </c>
      <c r="DN152" s="13" t="n">
        <v>5</v>
      </c>
      <c r="DO152" s="13" t="n">
        <v>6</v>
      </c>
      <c r="DP152" s="13" t="n">
        <v>7</v>
      </c>
      <c r="DQ152" s="13" t="n">
        <v>8</v>
      </c>
      <c r="DR152" s="13" t="n">
        <v>9</v>
      </c>
      <c r="DS152" s="13" t="n">
        <v>10</v>
      </c>
      <c r="DT152" s="13" t="n">
        <v>11</v>
      </c>
      <c r="DU152" s="13" t="n">
        <v>12</v>
      </c>
      <c r="DV152" s="13" t="n">
        <v>13</v>
      </c>
      <c r="DW152" s="13" t="n">
        <v>14</v>
      </c>
      <c r="DX152" s="13" t="n">
        <v>15</v>
      </c>
      <c r="EE152" s="13" t="inlineStr">
        <is>
          <t>Média(D*E(RLT))</t>
        </is>
      </c>
      <c r="EF152" s="13" t="n">
        <v>1</v>
      </c>
      <c r="EG152" s="13" t="n">
        <v>2</v>
      </c>
      <c r="EH152" s="13" t="n">
        <v>3</v>
      </c>
      <c r="EI152" s="13" t="n">
        <v>4</v>
      </c>
      <c r="EJ152" s="13" t="n">
        <v>5</v>
      </c>
      <c r="EK152" s="13" t="n">
        <v>6</v>
      </c>
      <c r="EL152" s="13" t="n">
        <v>7</v>
      </c>
      <c r="EM152" s="13" t="n">
        <v>8</v>
      </c>
      <c r="EN152" s="13" t="n">
        <v>9</v>
      </c>
      <c r="EO152" s="13" t="n">
        <v>10</v>
      </c>
      <c r="EP152" s="13" t="n">
        <v>11</v>
      </c>
      <c r="EQ152" s="13" t="n">
        <v>12</v>
      </c>
      <c r="ER152" s="13" t="n">
        <v>13</v>
      </c>
      <c r="ES152" s="13" t="n">
        <v>14</v>
      </c>
      <c r="ET152" s="13" t="n">
        <v>15</v>
      </c>
      <c r="FA152" s="13" t="inlineStr">
        <is>
          <t>Média(D*E(RLT))</t>
        </is>
      </c>
      <c r="FB152" s="13" t="n">
        <v>1</v>
      </c>
      <c r="FC152" s="13" t="n">
        <v>2</v>
      </c>
      <c r="FD152" s="13" t="n">
        <v>3</v>
      </c>
      <c r="FE152" s="13" t="n">
        <v>4</v>
      </c>
      <c r="FF152" s="13" t="n">
        <v>5</v>
      </c>
      <c r="FG152" s="13" t="n">
        <v>6</v>
      </c>
      <c r="FH152" s="13" t="n">
        <v>7</v>
      </c>
      <c r="FI152" s="13" t="n">
        <v>8</v>
      </c>
      <c r="FJ152" s="13" t="n">
        <v>9</v>
      </c>
      <c r="FK152" s="13" t="n">
        <v>10</v>
      </c>
      <c r="FL152" s="13" t="n">
        <v>11</v>
      </c>
      <c r="FM152" s="13" t="n">
        <v>12</v>
      </c>
      <c r="FN152" s="13" t="n">
        <v>13</v>
      </c>
      <c r="FO152" s="13" t="n">
        <v>14</v>
      </c>
      <c r="FP152" s="13" t="n">
        <v>15</v>
      </c>
      <c r="FW152" s="13" t="inlineStr">
        <is>
          <t>Média(D*E(RLT))</t>
        </is>
      </c>
      <c r="FX152" s="13" t="n">
        <v>1</v>
      </c>
      <c r="FY152" s="13" t="n">
        <v>2</v>
      </c>
      <c r="FZ152" s="13" t="n">
        <v>3</v>
      </c>
      <c r="GA152" s="13" t="n">
        <v>4</v>
      </c>
      <c r="GB152" s="13" t="n">
        <v>5</v>
      </c>
      <c r="GC152" s="13" t="n">
        <v>6</v>
      </c>
      <c r="GD152" s="13" t="n">
        <v>7</v>
      </c>
      <c r="GE152" s="13" t="n">
        <v>8</v>
      </c>
      <c r="GF152" s="13" t="n">
        <v>9</v>
      </c>
      <c r="GG152" s="13" t="n">
        <v>10</v>
      </c>
      <c r="GH152" s="13" t="n">
        <v>11</v>
      </c>
      <c r="GI152" s="13" t="n">
        <v>12</v>
      </c>
      <c r="GJ152" s="13" t="n">
        <v>13</v>
      </c>
      <c r="GK152" s="13" t="n">
        <v>14</v>
      </c>
      <c r="GL152" s="13" t="n">
        <v>15</v>
      </c>
      <c r="GS152" s="13" t="inlineStr">
        <is>
          <t>Média(D*E(RLT))</t>
        </is>
      </c>
      <c r="GT152" s="13" t="n">
        <v>1</v>
      </c>
      <c r="GU152" s="13" t="n">
        <v>2</v>
      </c>
      <c r="GV152" s="13" t="n">
        <v>3</v>
      </c>
      <c r="GW152" s="13" t="n">
        <v>4</v>
      </c>
      <c r="GX152" s="13" t="n">
        <v>5</v>
      </c>
      <c r="GY152" s="13" t="n">
        <v>6</v>
      </c>
      <c r="GZ152" s="13" t="n">
        <v>7</v>
      </c>
      <c r="HA152" s="13" t="n">
        <v>8</v>
      </c>
      <c r="HB152" s="13" t="n">
        <v>9</v>
      </c>
      <c r="HC152" s="13" t="n">
        <v>10</v>
      </c>
      <c r="HD152" s="13" t="n">
        <v>11</v>
      </c>
      <c r="HE152" s="13" t="n">
        <v>12</v>
      </c>
      <c r="HF152" s="13" t="n">
        <v>13</v>
      </c>
      <c r="HG152" s="13" t="n">
        <v>14</v>
      </c>
      <c r="HH152" s="13" t="n">
        <v>15</v>
      </c>
    </row>
    <row r="153">
      <c r="C153" s="13" t="n">
        <v>1</v>
      </c>
      <c r="D153" s="13">
        <f>D43*D48</f>
        <v/>
      </c>
      <c r="E153" s="13">
        <f>E43*E48</f>
        <v/>
      </c>
      <c r="F153" s="13">
        <f>F43*F48</f>
        <v/>
      </c>
      <c r="G153" s="13">
        <f>G43*G48</f>
        <v/>
      </c>
      <c r="H153" s="13">
        <f>H43*H48</f>
        <v/>
      </c>
      <c r="I153" s="13">
        <f>I43*I48</f>
        <v/>
      </c>
      <c r="J153" s="13">
        <f>J43*J48</f>
        <v/>
      </c>
      <c r="K153" s="13">
        <f>K43*K48</f>
        <v/>
      </c>
      <c r="L153" s="13">
        <f>L43*L48</f>
        <v/>
      </c>
      <c r="M153" s="13">
        <f>M43*M48</f>
        <v/>
      </c>
      <c r="N153" s="13">
        <f>N43*N48</f>
        <v/>
      </c>
      <c r="O153" s="13">
        <f>O43*O48</f>
        <v/>
      </c>
      <c r="P153" s="13">
        <f>P43*P48</f>
        <v/>
      </c>
      <c r="Q153" s="13">
        <f>Q43*Q48</f>
        <v/>
      </c>
      <c r="R153" s="13">
        <f>R43*R48</f>
        <v/>
      </c>
      <c r="Y153" s="13" t="n">
        <v>1</v>
      </c>
      <c r="Z153" s="13" t="n">
        <v>2187.675</v>
      </c>
      <c r="AA153" s="13" t="n">
        <v>4436.3128</v>
      </c>
      <c r="AB153" s="13" t="n">
        <v>3221.5578</v>
      </c>
      <c r="AC153" s="13" t="n">
        <v>3938.1478</v>
      </c>
      <c r="AD153" s="13" t="n">
        <v>6712.5894</v>
      </c>
      <c r="AE153" s="13" t="n">
        <v>4521.6738</v>
      </c>
      <c r="AF153" s="13" t="n">
        <v>2194.227</v>
      </c>
      <c r="AG153" s="13" t="n">
        <v>6704.3665</v>
      </c>
      <c r="AH153" s="13" t="n">
        <v>5066.218</v>
      </c>
      <c r="AI153" s="13" t="n">
        <v>3832.2005</v>
      </c>
      <c r="AJ153" s="13" t="n">
        <v>5886.5496</v>
      </c>
      <c r="AK153" s="13" t="n">
        <v>3015.7182</v>
      </c>
      <c r="AL153" s="13" t="n">
        <v>4595.5582</v>
      </c>
      <c r="AM153" s="13" t="n">
        <v>4358.6844</v>
      </c>
      <c r="AN153" s="13" t="n">
        <v>8691.113600000001</v>
      </c>
      <c r="AU153" s="13" t="n">
        <v>1</v>
      </c>
      <c r="AV153" s="13" t="n">
        <v>2187.675</v>
      </c>
      <c r="AW153" s="13" t="n">
        <v>4436.3128</v>
      </c>
      <c r="AX153" s="13" t="n">
        <v>3221.5578</v>
      </c>
      <c r="AY153" s="13" t="n">
        <v>3938.1478</v>
      </c>
      <c r="AZ153" s="13" t="n">
        <v>6712.5894</v>
      </c>
      <c r="BA153" s="13" t="n">
        <v>4521.6738</v>
      </c>
      <c r="BB153" s="13" t="n">
        <v>2194.227</v>
      </c>
      <c r="BC153" s="13" t="n">
        <v>6704.3665</v>
      </c>
      <c r="BD153" s="13" t="n">
        <v>5066.218</v>
      </c>
      <c r="BE153" s="13" t="n">
        <v>3832.2005</v>
      </c>
      <c r="BF153" s="13" t="n">
        <v>5886.5496</v>
      </c>
      <c r="BG153" s="13" t="n">
        <v>3015.7182</v>
      </c>
      <c r="BH153" s="13" t="n">
        <v>4595.5582</v>
      </c>
      <c r="BI153" s="13" t="n">
        <v>4358.6844</v>
      </c>
      <c r="BJ153" s="13" t="n">
        <v>8691.113600000001</v>
      </c>
      <c r="BQ153" s="13" t="n">
        <v>1</v>
      </c>
      <c r="BR153" s="13" t="n">
        <v>2187.675</v>
      </c>
      <c r="BS153" s="13" t="n">
        <v>4436.3128</v>
      </c>
      <c r="BT153" s="13" t="n">
        <v>3221.5578</v>
      </c>
      <c r="BU153" s="13" t="n">
        <v>3938.1478</v>
      </c>
      <c r="BV153" s="13" t="n">
        <v>6712.5894</v>
      </c>
      <c r="BW153" s="13" t="n">
        <v>4521.6738</v>
      </c>
      <c r="BX153" s="13" t="n">
        <v>2194.227</v>
      </c>
      <c r="BY153" s="13" t="n">
        <v>6704.3665</v>
      </c>
      <c r="BZ153" s="13" t="n">
        <v>5066.218</v>
      </c>
      <c r="CA153" s="13" t="n">
        <v>3832.2005</v>
      </c>
      <c r="CB153" s="13" t="n">
        <v>5886.5496</v>
      </c>
      <c r="CC153" s="13" t="n">
        <v>3015.7182</v>
      </c>
      <c r="CD153" s="13" t="n">
        <v>4595.5582</v>
      </c>
      <c r="CE153" s="13" t="n">
        <v>4358.6844</v>
      </c>
      <c r="CF153" s="13" t="n">
        <v>8691.113600000001</v>
      </c>
      <c r="CM153" s="13" t="n">
        <v>1</v>
      </c>
      <c r="CN153" s="13" t="n">
        <v>2187.675</v>
      </c>
      <c r="CO153" s="13" t="n">
        <v>4436.3128</v>
      </c>
      <c r="CP153" s="13" t="n">
        <v>3221.5578</v>
      </c>
      <c r="CQ153" s="13" t="n">
        <v>3938.1478</v>
      </c>
      <c r="CR153" s="13" t="n">
        <v>6712.5894</v>
      </c>
      <c r="CS153" s="13" t="n">
        <v>4521.6738</v>
      </c>
      <c r="CT153" s="13" t="n">
        <v>2194.227</v>
      </c>
      <c r="CU153" s="13" t="n">
        <v>6704.3665</v>
      </c>
      <c r="CV153" s="13" t="n">
        <v>5066.218</v>
      </c>
      <c r="CW153" s="13" t="n">
        <v>3832.2005</v>
      </c>
      <c r="CX153" s="13" t="n">
        <v>5886.5496</v>
      </c>
      <c r="CY153" s="13" t="n">
        <v>3015.7182</v>
      </c>
      <c r="CZ153" s="13" t="n">
        <v>4595.5582</v>
      </c>
      <c r="DA153" s="13" t="n">
        <v>4358.6844</v>
      </c>
      <c r="DB153" s="13" t="n">
        <v>8691.113600000001</v>
      </c>
      <c r="DI153" s="13" t="n">
        <v>1</v>
      </c>
      <c r="DJ153" s="13" t="n">
        <v>2187.675</v>
      </c>
      <c r="DK153" s="13" t="n">
        <v>4436.3128</v>
      </c>
      <c r="DL153" s="13" t="n">
        <v>3221.5578</v>
      </c>
      <c r="DM153" s="13" t="n">
        <v>3938.1478</v>
      </c>
      <c r="DN153" s="13" t="n">
        <v>6712.5894</v>
      </c>
      <c r="DO153" s="13" t="n">
        <v>4521.6738</v>
      </c>
      <c r="DP153" s="13" t="n">
        <v>2194.227</v>
      </c>
      <c r="DQ153" s="13" t="n">
        <v>6704.3665</v>
      </c>
      <c r="DR153" s="13" t="n">
        <v>5066.218</v>
      </c>
      <c r="DS153" s="13" t="n">
        <v>3832.2005</v>
      </c>
      <c r="DT153" s="13" t="n">
        <v>5886.5496</v>
      </c>
      <c r="DU153" s="13" t="n">
        <v>3015.7182</v>
      </c>
      <c r="DV153" s="13" t="n">
        <v>4595.5582</v>
      </c>
      <c r="DW153" s="13" t="n">
        <v>4358.6844</v>
      </c>
      <c r="DX153" s="13" t="n">
        <v>8691.113600000001</v>
      </c>
      <c r="EE153" s="13" t="n">
        <v>1</v>
      </c>
      <c r="EF153" s="13" t="n">
        <v>2187.675</v>
      </c>
      <c r="EG153" s="13" t="n">
        <v>4436.3128</v>
      </c>
      <c r="EH153" s="13" t="n">
        <v>3221.5578</v>
      </c>
      <c r="EI153" s="13" t="n">
        <v>3938.1478</v>
      </c>
      <c r="EJ153" s="13" t="n">
        <v>6712.5894</v>
      </c>
      <c r="EK153" s="13" t="n">
        <v>4521.6738</v>
      </c>
      <c r="EL153" s="13" t="n">
        <v>2194.227</v>
      </c>
      <c r="EM153" s="13" t="n">
        <v>6704.3665</v>
      </c>
      <c r="EN153" s="13" t="n">
        <v>5066.218</v>
      </c>
      <c r="EO153" s="13" t="n">
        <v>3832.2005</v>
      </c>
      <c r="EP153" s="13" t="n">
        <v>5886.5496</v>
      </c>
      <c r="EQ153" s="13" t="n">
        <v>3015.7182</v>
      </c>
      <c r="ER153" s="13" t="n">
        <v>4595.5582</v>
      </c>
      <c r="ES153" s="13" t="n">
        <v>4358.6844</v>
      </c>
      <c r="ET153" s="13" t="n">
        <v>8691.113600000001</v>
      </c>
      <c r="FA153" s="13" t="n">
        <v>1</v>
      </c>
      <c r="FB153" s="13" t="n">
        <v>2187.675</v>
      </c>
      <c r="FC153" s="13" t="n">
        <v>4436.3128</v>
      </c>
      <c r="FD153" s="13" t="n">
        <v>3221.5578</v>
      </c>
      <c r="FE153" s="13" t="n">
        <v>3938.1478</v>
      </c>
      <c r="FF153" s="13" t="n">
        <v>6712.5894</v>
      </c>
      <c r="FG153" s="13" t="n">
        <v>4521.6738</v>
      </c>
      <c r="FH153" s="13" t="n">
        <v>2194.227</v>
      </c>
      <c r="FI153" s="13" t="n">
        <v>6704.3665</v>
      </c>
      <c r="FJ153" s="13" t="n">
        <v>5066.218</v>
      </c>
      <c r="FK153" s="13" t="n">
        <v>3832.2005</v>
      </c>
      <c r="FL153" s="13" t="n">
        <v>5886.5496</v>
      </c>
      <c r="FM153" s="13" t="n">
        <v>3015.7182</v>
      </c>
      <c r="FN153" s="13" t="n">
        <v>4595.5582</v>
      </c>
      <c r="FO153" s="13" t="n">
        <v>4358.6844</v>
      </c>
      <c r="FP153" s="13" t="n">
        <v>8691.113600000001</v>
      </c>
      <c r="FW153" s="13" t="n">
        <v>1</v>
      </c>
      <c r="FX153" s="13" t="n">
        <v>2187.675</v>
      </c>
      <c r="FY153" s="13" t="n">
        <v>4436.3128</v>
      </c>
      <c r="FZ153" s="13" t="n">
        <v>3221.5578</v>
      </c>
      <c r="GA153" s="13" t="n">
        <v>3938.1478</v>
      </c>
      <c r="GB153" s="13" t="n">
        <v>6712.5894</v>
      </c>
      <c r="GC153" s="13" t="n">
        <v>4521.6738</v>
      </c>
      <c r="GD153" s="13" t="n">
        <v>2194.227</v>
      </c>
      <c r="GE153" s="13" t="n">
        <v>6704.3665</v>
      </c>
      <c r="GF153" s="13" t="n">
        <v>5066.218</v>
      </c>
      <c r="GG153" s="13" t="n">
        <v>3832.2005</v>
      </c>
      <c r="GH153" s="13" t="n">
        <v>5886.5496</v>
      </c>
      <c r="GI153" s="13" t="n">
        <v>3015.7182</v>
      </c>
      <c r="GJ153" s="13" t="n">
        <v>4595.5582</v>
      </c>
      <c r="GK153" s="13" t="n">
        <v>4358.6844</v>
      </c>
      <c r="GL153" s="13" t="n">
        <v>8691.113600000001</v>
      </c>
      <c r="GS153" s="13" t="n">
        <v>1</v>
      </c>
      <c r="GT153" s="13" t="n">
        <v>2187.675</v>
      </c>
      <c r="GU153" s="13" t="n">
        <v>4436.3128</v>
      </c>
      <c r="GV153" s="13" t="n">
        <v>3221.5578</v>
      </c>
      <c r="GW153" s="13" t="n">
        <v>3938.1478</v>
      </c>
      <c r="GX153" s="13" t="n">
        <v>6712.5894</v>
      </c>
      <c r="GY153" s="13" t="n">
        <v>4521.6738</v>
      </c>
      <c r="GZ153" s="13" t="n">
        <v>2194.227</v>
      </c>
      <c r="HA153" s="13" t="n">
        <v>6704.3665</v>
      </c>
      <c r="HB153" s="13" t="n">
        <v>5066.218</v>
      </c>
      <c r="HC153" s="13" t="n">
        <v>3832.2005</v>
      </c>
      <c r="HD153" s="13" t="n">
        <v>5886.5496</v>
      </c>
      <c r="HE153" s="13" t="n">
        <v>3015.7182</v>
      </c>
      <c r="HF153" s="13" t="n">
        <v>4595.5582</v>
      </c>
      <c r="HG153" s="13" t="n">
        <v>4358.6844</v>
      </c>
      <c r="HH153" s="13" t="n">
        <v>8691.113600000001</v>
      </c>
    </row>
    <row r="154">
      <c r="C154" s="13" t="n">
        <v>2</v>
      </c>
      <c r="D154" s="13">
        <f>D44*D49</f>
        <v/>
      </c>
      <c r="E154" s="13">
        <f>E44*E49</f>
        <v/>
      </c>
      <c r="F154" s="13">
        <f>F44*F49</f>
        <v/>
      </c>
      <c r="G154" s="13">
        <f>G44*G49</f>
        <v/>
      </c>
      <c r="H154" s="13">
        <f>H44*H49</f>
        <v/>
      </c>
      <c r="I154" s="13">
        <f>I44*I49</f>
        <v/>
      </c>
      <c r="J154" s="13">
        <f>J44*J49</f>
        <v/>
      </c>
      <c r="K154" s="13">
        <f>K44*K49</f>
        <v/>
      </c>
      <c r="L154" s="13">
        <f>L44*L49</f>
        <v/>
      </c>
      <c r="M154" s="13">
        <f>M44*M49</f>
        <v/>
      </c>
      <c r="N154" s="13">
        <f>N44*N49</f>
        <v/>
      </c>
      <c r="O154" s="13">
        <f>O44*O49</f>
        <v/>
      </c>
      <c r="P154" s="13">
        <f>P44*P49</f>
        <v/>
      </c>
      <c r="Q154" s="13">
        <f>Q44*Q49</f>
        <v/>
      </c>
      <c r="R154" s="13">
        <f>R44*R49</f>
        <v/>
      </c>
      <c r="Y154" s="13" t="n">
        <v>2</v>
      </c>
      <c r="Z154" s="13" t="n">
        <v>4705.8345</v>
      </c>
      <c r="AA154" s="13" t="n">
        <v>5450.2308</v>
      </c>
      <c r="AB154" s="13" t="n">
        <v>3082.7065</v>
      </c>
      <c r="AC154" s="13" t="n">
        <v>6893.017199999999</v>
      </c>
      <c r="AD154" s="13" t="n">
        <v>4683.789000000001</v>
      </c>
      <c r="AE154" s="13" t="n">
        <v>6897.1808</v>
      </c>
      <c r="AF154" s="13" t="n">
        <v>3754.7056</v>
      </c>
      <c r="AG154" s="13" t="n">
        <v>3730.0095</v>
      </c>
      <c r="AH154" s="13" t="n">
        <v>3269.484</v>
      </c>
      <c r="AI154" s="13" t="n">
        <v>3991.4976</v>
      </c>
      <c r="AJ154" s="13" t="n">
        <v>3470.138</v>
      </c>
      <c r="AK154" s="13" t="n">
        <v>6345.7403</v>
      </c>
      <c r="AL154" s="13" t="n">
        <v>6386.9076</v>
      </c>
      <c r="AM154" s="13" t="n">
        <v>8300.299800000001</v>
      </c>
      <c r="AN154" s="13" t="n">
        <v>6001.026400000001</v>
      </c>
      <c r="AU154" s="13" t="n">
        <v>2</v>
      </c>
      <c r="AV154" s="13" t="n">
        <v>4705.8345</v>
      </c>
      <c r="AW154" s="13" t="n">
        <v>5450.2308</v>
      </c>
      <c r="AX154" s="13" t="n">
        <v>3082.7065</v>
      </c>
      <c r="AY154" s="13" t="n">
        <v>6893.017199999999</v>
      </c>
      <c r="AZ154" s="13" t="n">
        <v>4683.789000000001</v>
      </c>
      <c r="BA154" s="13" t="n">
        <v>6897.1808</v>
      </c>
      <c r="BB154" s="13" t="n">
        <v>3754.7056</v>
      </c>
      <c r="BC154" s="13" t="n">
        <v>3730.0095</v>
      </c>
      <c r="BD154" s="13" t="n">
        <v>3269.484</v>
      </c>
      <c r="BE154" s="13" t="n">
        <v>3991.4976</v>
      </c>
      <c r="BF154" s="13" t="n">
        <v>3470.138</v>
      </c>
      <c r="BG154" s="13" t="n">
        <v>6345.7403</v>
      </c>
      <c r="BH154" s="13" t="n">
        <v>6386.9076</v>
      </c>
      <c r="BI154" s="13" t="n">
        <v>8300.299800000001</v>
      </c>
      <c r="BJ154" s="13" t="n">
        <v>6001.026400000001</v>
      </c>
      <c r="BQ154" s="13" t="n">
        <v>2</v>
      </c>
      <c r="BR154" s="13" t="n">
        <v>4705.8345</v>
      </c>
      <c r="BS154" s="13" t="n">
        <v>5450.2308</v>
      </c>
      <c r="BT154" s="13" t="n">
        <v>3082.7065</v>
      </c>
      <c r="BU154" s="13" t="n">
        <v>6893.017199999999</v>
      </c>
      <c r="BV154" s="13" t="n">
        <v>4683.789000000001</v>
      </c>
      <c r="BW154" s="13" t="n">
        <v>6897.1808</v>
      </c>
      <c r="BX154" s="13" t="n">
        <v>3754.7056</v>
      </c>
      <c r="BY154" s="13" t="n">
        <v>3730.0095</v>
      </c>
      <c r="BZ154" s="13" t="n">
        <v>3269.484</v>
      </c>
      <c r="CA154" s="13" t="n">
        <v>3991.4976</v>
      </c>
      <c r="CB154" s="13" t="n">
        <v>3470.138</v>
      </c>
      <c r="CC154" s="13" t="n">
        <v>6345.7403</v>
      </c>
      <c r="CD154" s="13" t="n">
        <v>6386.9076</v>
      </c>
      <c r="CE154" s="13" t="n">
        <v>8300.299800000001</v>
      </c>
      <c r="CF154" s="13" t="n">
        <v>6001.026400000001</v>
      </c>
      <c r="CM154" s="13" t="n">
        <v>2</v>
      </c>
      <c r="CN154" s="13" t="n">
        <v>4705.8345</v>
      </c>
      <c r="CO154" s="13" t="n">
        <v>5450.2308</v>
      </c>
      <c r="CP154" s="13" t="n">
        <v>3082.7065</v>
      </c>
      <c r="CQ154" s="13" t="n">
        <v>6893.017199999999</v>
      </c>
      <c r="CR154" s="13" t="n">
        <v>4683.789000000001</v>
      </c>
      <c r="CS154" s="13" t="n">
        <v>6897.1808</v>
      </c>
      <c r="CT154" s="13" t="n">
        <v>3754.7056</v>
      </c>
      <c r="CU154" s="13" t="n">
        <v>3730.0095</v>
      </c>
      <c r="CV154" s="13" t="n">
        <v>3269.484</v>
      </c>
      <c r="CW154" s="13" t="n">
        <v>3991.4976</v>
      </c>
      <c r="CX154" s="13" t="n">
        <v>3470.138</v>
      </c>
      <c r="CY154" s="13" t="n">
        <v>6345.7403</v>
      </c>
      <c r="CZ154" s="13" t="n">
        <v>6386.9076</v>
      </c>
      <c r="DA154" s="13" t="n">
        <v>8300.299800000001</v>
      </c>
      <c r="DB154" s="13" t="n">
        <v>6001.026400000001</v>
      </c>
      <c r="DI154" s="13" t="n">
        <v>2</v>
      </c>
      <c r="DJ154" s="13" t="n">
        <v>4705.8345</v>
      </c>
      <c r="DK154" s="13" t="n">
        <v>5450.2308</v>
      </c>
      <c r="DL154" s="13" t="n">
        <v>3082.7065</v>
      </c>
      <c r="DM154" s="13" t="n">
        <v>6893.017199999999</v>
      </c>
      <c r="DN154" s="13" t="n">
        <v>4683.789000000001</v>
      </c>
      <c r="DO154" s="13" t="n">
        <v>6897.1808</v>
      </c>
      <c r="DP154" s="13" t="n">
        <v>3754.7056</v>
      </c>
      <c r="DQ154" s="13" t="n">
        <v>3730.0095</v>
      </c>
      <c r="DR154" s="13" t="n">
        <v>3269.484</v>
      </c>
      <c r="DS154" s="13" t="n">
        <v>3991.4976</v>
      </c>
      <c r="DT154" s="13" t="n">
        <v>3470.138</v>
      </c>
      <c r="DU154" s="13" t="n">
        <v>6345.7403</v>
      </c>
      <c r="DV154" s="13" t="n">
        <v>6386.9076</v>
      </c>
      <c r="DW154" s="13" t="n">
        <v>8300.299800000001</v>
      </c>
      <c r="DX154" s="13" t="n">
        <v>6001.026400000001</v>
      </c>
      <c r="EE154" s="13" t="n">
        <v>2</v>
      </c>
      <c r="EF154" s="13" t="n">
        <v>4705.8345</v>
      </c>
      <c r="EG154" s="13" t="n">
        <v>5450.2308</v>
      </c>
      <c r="EH154" s="13" t="n">
        <v>3082.7065</v>
      </c>
      <c r="EI154" s="13" t="n">
        <v>6893.017199999999</v>
      </c>
      <c r="EJ154" s="13" t="n">
        <v>4683.789000000001</v>
      </c>
      <c r="EK154" s="13" t="n">
        <v>6897.1808</v>
      </c>
      <c r="EL154" s="13" t="n">
        <v>3754.7056</v>
      </c>
      <c r="EM154" s="13" t="n">
        <v>3730.0095</v>
      </c>
      <c r="EN154" s="13" t="n">
        <v>3269.484</v>
      </c>
      <c r="EO154" s="13" t="n">
        <v>3991.4976</v>
      </c>
      <c r="EP154" s="13" t="n">
        <v>3470.138</v>
      </c>
      <c r="EQ154" s="13" t="n">
        <v>6345.7403</v>
      </c>
      <c r="ER154" s="13" t="n">
        <v>6386.9076</v>
      </c>
      <c r="ES154" s="13" t="n">
        <v>8300.299800000001</v>
      </c>
      <c r="ET154" s="13" t="n">
        <v>6001.026400000001</v>
      </c>
      <c r="FA154" s="13" t="n">
        <v>2</v>
      </c>
      <c r="FB154" s="13" t="n">
        <v>4705.8345</v>
      </c>
      <c r="FC154" s="13" t="n">
        <v>5450.2308</v>
      </c>
      <c r="FD154" s="13" t="n">
        <v>3082.7065</v>
      </c>
      <c r="FE154" s="13" t="n">
        <v>6893.017199999999</v>
      </c>
      <c r="FF154" s="13" t="n">
        <v>4683.789000000001</v>
      </c>
      <c r="FG154" s="13" t="n">
        <v>6897.1808</v>
      </c>
      <c r="FH154" s="13" t="n">
        <v>3754.7056</v>
      </c>
      <c r="FI154" s="13" t="n">
        <v>3730.0095</v>
      </c>
      <c r="FJ154" s="13" t="n">
        <v>3269.484</v>
      </c>
      <c r="FK154" s="13" t="n">
        <v>3991.4976</v>
      </c>
      <c r="FL154" s="13" t="n">
        <v>3470.138</v>
      </c>
      <c r="FM154" s="13" t="n">
        <v>6345.7403</v>
      </c>
      <c r="FN154" s="13" t="n">
        <v>6386.9076</v>
      </c>
      <c r="FO154" s="13" t="n">
        <v>8300.299800000001</v>
      </c>
      <c r="FP154" s="13" t="n">
        <v>6001.026400000001</v>
      </c>
      <c r="FW154" s="13" t="n">
        <v>2</v>
      </c>
      <c r="FX154" s="13" t="n">
        <v>4705.8345</v>
      </c>
      <c r="FY154" s="13" t="n">
        <v>5450.2308</v>
      </c>
      <c r="FZ154" s="13" t="n">
        <v>3082.7065</v>
      </c>
      <c r="GA154" s="13" t="n">
        <v>6893.017199999999</v>
      </c>
      <c r="GB154" s="13" t="n">
        <v>4683.789000000001</v>
      </c>
      <c r="GC154" s="13" t="n">
        <v>6897.1808</v>
      </c>
      <c r="GD154" s="13" t="n">
        <v>3754.7056</v>
      </c>
      <c r="GE154" s="13" t="n">
        <v>3730.0095</v>
      </c>
      <c r="GF154" s="13" t="n">
        <v>3269.484</v>
      </c>
      <c r="GG154" s="13" t="n">
        <v>3991.4976</v>
      </c>
      <c r="GH154" s="13" t="n">
        <v>3470.138</v>
      </c>
      <c r="GI154" s="13" t="n">
        <v>6345.7403</v>
      </c>
      <c r="GJ154" s="13" t="n">
        <v>6386.9076</v>
      </c>
      <c r="GK154" s="13" t="n">
        <v>8300.299800000001</v>
      </c>
      <c r="GL154" s="13" t="n">
        <v>6001.026400000001</v>
      </c>
      <c r="GS154" s="13" t="n">
        <v>2</v>
      </c>
      <c r="GT154" s="13" t="n">
        <v>4705.8345</v>
      </c>
      <c r="GU154" s="13" t="n">
        <v>5450.2308</v>
      </c>
      <c r="GV154" s="13" t="n">
        <v>3082.7065</v>
      </c>
      <c r="GW154" s="13" t="n">
        <v>6893.017199999999</v>
      </c>
      <c r="GX154" s="13" t="n">
        <v>4683.789000000001</v>
      </c>
      <c r="GY154" s="13" t="n">
        <v>6897.1808</v>
      </c>
      <c r="GZ154" s="13" t="n">
        <v>3754.7056</v>
      </c>
      <c r="HA154" s="13" t="n">
        <v>3730.0095</v>
      </c>
      <c r="HB154" s="13" t="n">
        <v>3269.484</v>
      </c>
      <c r="HC154" s="13" t="n">
        <v>3991.4976</v>
      </c>
      <c r="HD154" s="13" t="n">
        <v>3470.138</v>
      </c>
      <c r="HE154" s="13" t="n">
        <v>6345.7403</v>
      </c>
      <c r="HF154" s="13" t="n">
        <v>6386.9076</v>
      </c>
      <c r="HG154" s="13" t="n">
        <v>8300.299800000001</v>
      </c>
      <c r="HH154" s="13" t="n">
        <v>6001.026400000001</v>
      </c>
    </row>
    <row r="155">
      <c r="C155" s="13" t="n">
        <v>3</v>
      </c>
      <c r="D155" s="13">
        <f>D45*D50</f>
        <v/>
      </c>
      <c r="E155" s="13">
        <f>E45*E50</f>
        <v/>
      </c>
      <c r="F155" s="13">
        <f>F45*F50</f>
        <v/>
      </c>
      <c r="G155" s="13">
        <f>G45*G50</f>
        <v/>
      </c>
      <c r="H155" s="13">
        <f>H45*H50</f>
        <v/>
      </c>
      <c r="I155" s="13">
        <f>I45*I50</f>
        <v/>
      </c>
      <c r="J155" s="13">
        <f>J45*J50</f>
        <v/>
      </c>
      <c r="K155" s="13">
        <f>K45*K50</f>
        <v/>
      </c>
      <c r="L155" s="13">
        <f>L45*L50</f>
        <v/>
      </c>
      <c r="M155" s="13">
        <f>M45*M50</f>
        <v/>
      </c>
      <c r="N155" s="13">
        <f>N45*N50</f>
        <v/>
      </c>
      <c r="O155" s="13">
        <f>O45*O50</f>
        <v/>
      </c>
      <c r="P155" s="13">
        <f>P45*P50</f>
        <v/>
      </c>
      <c r="Q155" s="13">
        <f>Q45*Q50</f>
        <v/>
      </c>
      <c r="R155" s="13">
        <f>R45*R50</f>
        <v/>
      </c>
      <c r="Y155" s="13" t="n">
        <v>3</v>
      </c>
      <c r="Z155" s="13" t="n">
        <v>8999.988800000001</v>
      </c>
      <c r="AA155" s="13" t="n">
        <v>5017.1372</v>
      </c>
      <c r="AB155" s="13" t="n">
        <v>4795.291200000001</v>
      </c>
      <c r="AC155" s="13" t="n">
        <v>7185.050400000001</v>
      </c>
      <c r="AD155" s="13" t="n">
        <v>3743.0614</v>
      </c>
      <c r="AE155" s="13" t="n">
        <v>8908.416000000001</v>
      </c>
      <c r="AF155" s="13" t="n">
        <v>4978.0386</v>
      </c>
      <c r="AG155" s="13" t="n">
        <v>4557.527</v>
      </c>
      <c r="AH155" s="13" t="n">
        <v>4381.535199999999</v>
      </c>
      <c r="AI155" s="13" t="n">
        <v>4348.5914</v>
      </c>
      <c r="AJ155" s="13" t="n">
        <v>3858.48</v>
      </c>
      <c r="AK155" s="13" t="n">
        <v>4579.4928</v>
      </c>
      <c r="AL155" s="13" t="n">
        <v>4752.7018</v>
      </c>
      <c r="AM155" s="13" t="n">
        <v>4223.3352</v>
      </c>
      <c r="AN155" s="13" t="n">
        <v>5182.7045</v>
      </c>
      <c r="AU155" s="13" t="n">
        <v>3</v>
      </c>
      <c r="AV155" s="13" t="n">
        <v>8999.988800000001</v>
      </c>
      <c r="AW155" s="13" t="n">
        <v>5017.1372</v>
      </c>
      <c r="AX155" s="13" t="n">
        <v>4795.291200000001</v>
      </c>
      <c r="AY155" s="13" t="n">
        <v>7185.050400000001</v>
      </c>
      <c r="AZ155" s="13" t="n">
        <v>3743.0614</v>
      </c>
      <c r="BA155" s="13" t="n">
        <v>8908.416000000001</v>
      </c>
      <c r="BB155" s="13" t="n">
        <v>4978.0386</v>
      </c>
      <c r="BC155" s="13" t="n">
        <v>4557.527</v>
      </c>
      <c r="BD155" s="13" t="n">
        <v>4381.535199999999</v>
      </c>
      <c r="BE155" s="13" t="n">
        <v>4348.5914</v>
      </c>
      <c r="BF155" s="13" t="n">
        <v>3858.48</v>
      </c>
      <c r="BG155" s="13" t="n">
        <v>4579.4928</v>
      </c>
      <c r="BH155" s="13" t="n">
        <v>4752.7018</v>
      </c>
      <c r="BI155" s="13" t="n">
        <v>4223.3352</v>
      </c>
      <c r="BJ155" s="13" t="n">
        <v>5182.7045</v>
      </c>
      <c r="BQ155" s="13" t="n">
        <v>3</v>
      </c>
      <c r="BR155" s="13" t="n">
        <v>8999.988800000001</v>
      </c>
      <c r="BS155" s="13" t="n">
        <v>5017.1372</v>
      </c>
      <c r="BT155" s="13" t="n">
        <v>4795.291200000001</v>
      </c>
      <c r="BU155" s="13" t="n">
        <v>7185.050400000001</v>
      </c>
      <c r="BV155" s="13" t="n">
        <v>3743.0614</v>
      </c>
      <c r="BW155" s="13" t="n">
        <v>8908.416000000001</v>
      </c>
      <c r="BX155" s="13" t="n">
        <v>4978.0386</v>
      </c>
      <c r="BY155" s="13" t="n">
        <v>4557.527</v>
      </c>
      <c r="BZ155" s="13" t="n">
        <v>4381.535199999999</v>
      </c>
      <c r="CA155" s="13" t="n">
        <v>4348.5914</v>
      </c>
      <c r="CB155" s="13" t="n">
        <v>3858.48</v>
      </c>
      <c r="CC155" s="13" t="n">
        <v>4579.4928</v>
      </c>
      <c r="CD155" s="13" t="n">
        <v>4752.7018</v>
      </c>
      <c r="CE155" s="13" t="n">
        <v>4223.3352</v>
      </c>
      <c r="CF155" s="13" t="n">
        <v>5182.7045</v>
      </c>
      <c r="CM155" s="13" t="n">
        <v>3</v>
      </c>
      <c r="CN155" s="13" t="n">
        <v>8999.988800000001</v>
      </c>
      <c r="CO155" s="13" t="n">
        <v>5017.1372</v>
      </c>
      <c r="CP155" s="13" t="n">
        <v>4795.291200000001</v>
      </c>
      <c r="CQ155" s="13" t="n">
        <v>7185.050400000001</v>
      </c>
      <c r="CR155" s="13" t="n">
        <v>3743.0614</v>
      </c>
      <c r="CS155" s="13" t="n">
        <v>8908.416000000001</v>
      </c>
      <c r="CT155" s="13" t="n">
        <v>4978.0386</v>
      </c>
      <c r="CU155" s="13" t="n">
        <v>4557.527</v>
      </c>
      <c r="CV155" s="13" t="n">
        <v>4381.535199999999</v>
      </c>
      <c r="CW155" s="13" t="n">
        <v>4348.5914</v>
      </c>
      <c r="CX155" s="13" t="n">
        <v>3858.48</v>
      </c>
      <c r="CY155" s="13" t="n">
        <v>4579.4928</v>
      </c>
      <c r="CZ155" s="13" t="n">
        <v>4752.7018</v>
      </c>
      <c r="DA155" s="13" t="n">
        <v>4223.3352</v>
      </c>
      <c r="DB155" s="13" t="n">
        <v>5182.7045</v>
      </c>
      <c r="DI155" s="13" t="n">
        <v>3</v>
      </c>
      <c r="DJ155" s="13" t="n">
        <v>8999.988800000001</v>
      </c>
      <c r="DK155" s="13" t="n">
        <v>5017.1372</v>
      </c>
      <c r="DL155" s="13" t="n">
        <v>4795.291200000001</v>
      </c>
      <c r="DM155" s="13" t="n">
        <v>7185.050400000001</v>
      </c>
      <c r="DN155" s="13" t="n">
        <v>3743.0614</v>
      </c>
      <c r="DO155" s="13" t="n">
        <v>8908.416000000001</v>
      </c>
      <c r="DP155" s="13" t="n">
        <v>4978.0386</v>
      </c>
      <c r="DQ155" s="13" t="n">
        <v>4557.527</v>
      </c>
      <c r="DR155" s="13" t="n">
        <v>4381.535199999999</v>
      </c>
      <c r="DS155" s="13" t="n">
        <v>4348.5914</v>
      </c>
      <c r="DT155" s="13" t="n">
        <v>3858.48</v>
      </c>
      <c r="DU155" s="13" t="n">
        <v>4579.4928</v>
      </c>
      <c r="DV155" s="13" t="n">
        <v>4752.7018</v>
      </c>
      <c r="DW155" s="13" t="n">
        <v>4223.3352</v>
      </c>
      <c r="DX155" s="13" t="n">
        <v>5182.7045</v>
      </c>
      <c r="EE155" s="13" t="n">
        <v>3</v>
      </c>
      <c r="EF155" s="13" t="n">
        <v>8999.988800000001</v>
      </c>
      <c r="EG155" s="13" t="n">
        <v>5017.1372</v>
      </c>
      <c r="EH155" s="13" t="n">
        <v>4795.291200000001</v>
      </c>
      <c r="EI155" s="13" t="n">
        <v>7185.050400000001</v>
      </c>
      <c r="EJ155" s="13" t="n">
        <v>3743.0614</v>
      </c>
      <c r="EK155" s="13" t="n">
        <v>8908.416000000001</v>
      </c>
      <c r="EL155" s="13" t="n">
        <v>4978.0386</v>
      </c>
      <c r="EM155" s="13" t="n">
        <v>4557.527</v>
      </c>
      <c r="EN155" s="13" t="n">
        <v>4381.535199999999</v>
      </c>
      <c r="EO155" s="13" t="n">
        <v>4348.5914</v>
      </c>
      <c r="EP155" s="13" t="n">
        <v>3858.48</v>
      </c>
      <c r="EQ155" s="13" t="n">
        <v>4579.4928</v>
      </c>
      <c r="ER155" s="13" t="n">
        <v>4752.7018</v>
      </c>
      <c r="ES155" s="13" t="n">
        <v>4223.3352</v>
      </c>
      <c r="ET155" s="13" t="n">
        <v>5182.7045</v>
      </c>
      <c r="FA155" s="13" t="n">
        <v>3</v>
      </c>
      <c r="FB155" s="13" t="n">
        <v>8999.988800000001</v>
      </c>
      <c r="FC155" s="13" t="n">
        <v>5017.1372</v>
      </c>
      <c r="FD155" s="13" t="n">
        <v>4795.291200000001</v>
      </c>
      <c r="FE155" s="13" t="n">
        <v>7185.050400000001</v>
      </c>
      <c r="FF155" s="13" t="n">
        <v>3743.0614</v>
      </c>
      <c r="FG155" s="13" t="n">
        <v>8908.416000000001</v>
      </c>
      <c r="FH155" s="13" t="n">
        <v>4978.0386</v>
      </c>
      <c r="FI155" s="13" t="n">
        <v>4557.527</v>
      </c>
      <c r="FJ155" s="13" t="n">
        <v>4381.535199999999</v>
      </c>
      <c r="FK155" s="13" t="n">
        <v>4348.5914</v>
      </c>
      <c r="FL155" s="13" t="n">
        <v>3858.48</v>
      </c>
      <c r="FM155" s="13" t="n">
        <v>4579.4928</v>
      </c>
      <c r="FN155" s="13" t="n">
        <v>4752.7018</v>
      </c>
      <c r="FO155" s="13" t="n">
        <v>4223.3352</v>
      </c>
      <c r="FP155" s="13" t="n">
        <v>5182.7045</v>
      </c>
      <c r="FW155" s="13" t="n">
        <v>3</v>
      </c>
      <c r="FX155" s="13" t="n">
        <v>8999.988800000001</v>
      </c>
      <c r="FY155" s="13" t="n">
        <v>5017.1372</v>
      </c>
      <c r="FZ155" s="13" t="n">
        <v>4795.291200000001</v>
      </c>
      <c r="GA155" s="13" t="n">
        <v>7185.050400000001</v>
      </c>
      <c r="GB155" s="13" t="n">
        <v>3743.0614</v>
      </c>
      <c r="GC155" s="13" t="n">
        <v>8908.416000000001</v>
      </c>
      <c r="GD155" s="13" t="n">
        <v>4978.0386</v>
      </c>
      <c r="GE155" s="13" t="n">
        <v>4557.527</v>
      </c>
      <c r="GF155" s="13" t="n">
        <v>4381.535199999999</v>
      </c>
      <c r="GG155" s="13" t="n">
        <v>4348.5914</v>
      </c>
      <c r="GH155" s="13" t="n">
        <v>3858.48</v>
      </c>
      <c r="GI155" s="13" t="n">
        <v>4579.4928</v>
      </c>
      <c r="GJ155" s="13" t="n">
        <v>4752.7018</v>
      </c>
      <c r="GK155" s="13" t="n">
        <v>4223.3352</v>
      </c>
      <c r="GL155" s="13" t="n">
        <v>5182.7045</v>
      </c>
      <c r="GS155" s="13" t="n">
        <v>3</v>
      </c>
      <c r="GT155" s="13" t="n">
        <v>8999.988800000001</v>
      </c>
      <c r="GU155" s="13" t="n">
        <v>5017.1372</v>
      </c>
      <c r="GV155" s="13" t="n">
        <v>4795.291200000001</v>
      </c>
      <c r="GW155" s="13" t="n">
        <v>7185.050400000001</v>
      </c>
      <c r="GX155" s="13" t="n">
        <v>3743.0614</v>
      </c>
      <c r="GY155" s="13" t="n">
        <v>8908.416000000001</v>
      </c>
      <c r="GZ155" s="13" t="n">
        <v>4978.0386</v>
      </c>
      <c r="HA155" s="13" t="n">
        <v>4557.527</v>
      </c>
      <c r="HB155" s="13" t="n">
        <v>4381.535199999999</v>
      </c>
      <c r="HC155" s="13" t="n">
        <v>4348.5914</v>
      </c>
      <c r="HD155" s="13" t="n">
        <v>3858.48</v>
      </c>
      <c r="HE155" s="13" t="n">
        <v>4579.4928</v>
      </c>
      <c r="HF155" s="13" t="n">
        <v>4752.7018</v>
      </c>
      <c r="HG155" s="13" t="n">
        <v>4223.3352</v>
      </c>
      <c r="HH155" s="13" t="n">
        <v>5182.7045</v>
      </c>
    </row>
    <row r="157">
      <c r="A157" s="13" t="inlineStr">
        <is>
          <t>NOVA</t>
        </is>
      </c>
      <c r="C157" s="13" t="inlineStr">
        <is>
          <t>Reorder(Estado da arte)</t>
        </is>
      </c>
      <c r="D157" s="13" t="n">
        <v>1</v>
      </c>
      <c r="E157" s="13" t="n">
        <v>2</v>
      </c>
      <c r="F157" s="13" t="n">
        <v>3</v>
      </c>
      <c r="G157" s="13" t="n">
        <v>4</v>
      </c>
      <c r="H157" s="13" t="n">
        <v>5</v>
      </c>
      <c r="I157" s="13" t="n">
        <v>6</v>
      </c>
      <c r="J157" s="13" t="n">
        <v>7</v>
      </c>
      <c r="K157" s="13" t="n">
        <v>8</v>
      </c>
      <c r="L157" s="13" t="n">
        <v>9</v>
      </c>
      <c r="M157" s="13" t="n">
        <v>10</v>
      </c>
      <c r="N157" s="13" t="n">
        <v>11</v>
      </c>
      <c r="O157" s="13" t="n">
        <v>12</v>
      </c>
      <c r="P157" s="13" t="n">
        <v>13</v>
      </c>
      <c r="Q157" s="13" t="n">
        <v>14</v>
      </c>
      <c r="R157" s="13" t="n">
        <v>15</v>
      </c>
      <c r="Y157" s="13" t="inlineStr">
        <is>
          <t>Reorder(Estado da arte)</t>
        </is>
      </c>
      <c r="Z157" s="13" t="n">
        <v>1</v>
      </c>
      <c r="AA157" s="13" t="n">
        <v>2</v>
      </c>
      <c r="AB157" s="13" t="n">
        <v>3</v>
      </c>
      <c r="AC157" s="13" t="n">
        <v>4</v>
      </c>
      <c r="AD157" s="13" t="n">
        <v>5</v>
      </c>
      <c r="AE157" s="13" t="n">
        <v>6</v>
      </c>
      <c r="AF157" s="13" t="n">
        <v>7</v>
      </c>
      <c r="AG157" s="13" t="n">
        <v>8</v>
      </c>
      <c r="AH157" s="13" t="n">
        <v>9</v>
      </c>
      <c r="AI157" s="13" t="n">
        <v>10</v>
      </c>
      <c r="AJ157" s="13" t="n">
        <v>11</v>
      </c>
      <c r="AK157" s="13" t="n">
        <v>12</v>
      </c>
      <c r="AL157" s="13" t="n">
        <v>13</v>
      </c>
      <c r="AM157" s="13" t="n">
        <v>14</v>
      </c>
      <c r="AN157" s="13" t="n">
        <v>15</v>
      </c>
      <c r="AU157" s="13" t="inlineStr">
        <is>
          <t>Reorder(Estado da arte)</t>
        </is>
      </c>
      <c r="AV157" s="13" t="n">
        <v>1</v>
      </c>
      <c r="AW157" s="13" t="n">
        <v>2</v>
      </c>
      <c r="AX157" s="13" t="n">
        <v>3</v>
      </c>
      <c r="AY157" s="13" t="n">
        <v>4</v>
      </c>
      <c r="AZ157" s="13" t="n">
        <v>5</v>
      </c>
      <c r="BA157" s="13" t="n">
        <v>6</v>
      </c>
      <c r="BB157" s="13" t="n">
        <v>7</v>
      </c>
      <c r="BC157" s="13" t="n">
        <v>8</v>
      </c>
      <c r="BD157" s="13" t="n">
        <v>9</v>
      </c>
      <c r="BE157" s="13" t="n">
        <v>10</v>
      </c>
      <c r="BF157" s="13" t="n">
        <v>11</v>
      </c>
      <c r="BG157" s="13" t="n">
        <v>12</v>
      </c>
      <c r="BH157" s="13" t="n">
        <v>13</v>
      </c>
      <c r="BI157" s="13" t="n">
        <v>14</v>
      </c>
      <c r="BJ157" s="13" t="n">
        <v>15</v>
      </c>
      <c r="BQ157" s="13" t="inlineStr">
        <is>
          <t>Reorder(Estado da arte)</t>
        </is>
      </c>
      <c r="BR157" s="13" t="n">
        <v>1</v>
      </c>
      <c r="BS157" s="13" t="n">
        <v>2</v>
      </c>
      <c r="BT157" s="13" t="n">
        <v>3</v>
      </c>
      <c r="BU157" s="13" t="n">
        <v>4</v>
      </c>
      <c r="BV157" s="13" t="n">
        <v>5</v>
      </c>
      <c r="BW157" s="13" t="n">
        <v>6</v>
      </c>
      <c r="BX157" s="13" t="n">
        <v>7</v>
      </c>
      <c r="BY157" s="13" t="n">
        <v>8</v>
      </c>
      <c r="BZ157" s="13" t="n">
        <v>9</v>
      </c>
      <c r="CA157" s="13" t="n">
        <v>10</v>
      </c>
      <c r="CB157" s="13" t="n">
        <v>11</v>
      </c>
      <c r="CC157" s="13" t="n">
        <v>12</v>
      </c>
      <c r="CD157" s="13" t="n">
        <v>13</v>
      </c>
      <c r="CE157" s="13" t="n">
        <v>14</v>
      </c>
      <c r="CF157" s="13" t="n">
        <v>15</v>
      </c>
      <c r="CM157" s="13" t="inlineStr">
        <is>
          <t>Reorder(Estado da arte)</t>
        </is>
      </c>
      <c r="CN157" s="13" t="n">
        <v>1</v>
      </c>
      <c r="CO157" s="13" t="n">
        <v>2</v>
      </c>
      <c r="CP157" s="13" t="n">
        <v>3</v>
      </c>
      <c r="CQ157" s="13" t="n">
        <v>4</v>
      </c>
      <c r="CR157" s="13" t="n">
        <v>5</v>
      </c>
      <c r="CS157" s="13" t="n">
        <v>6</v>
      </c>
      <c r="CT157" s="13" t="n">
        <v>7</v>
      </c>
      <c r="CU157" s="13" t="n">
        <v>8</v>
      </c>
      <c r="CV157" s="13" t="n">
        <v>9</v>
      </c>
      <c r="CW157" s="13" t="n">
        <v>10</v>
      </c>
      <c r="CX157" s="13" t="n">
        <v>11</v>
      </c>
      <c r="CY157" s="13" t="n">
        <v>12</v>
      </c>
      <c r="CZ157" s="13" t="n">
        <v>13</v>
      </c>
      <c r="DA157" s="13" t="n">
        <v>14</v>
      </c>
      <c r="DB157" s="13" t="n">
        <v>15</v>
      </c>
      <c r="DI157" s="13" t="inlineStr">
        <is>
          <t>Reorder(Estado da arte)</t>
        </is>
      </c>
      <c r="DJ157" s="13" t="n">
        <v>1</v>
      </c>
      <c r="DK157" s="13" t="n">
        <v>2</v>
      </c>
      <c r="DL157" s="13" t="n">
        <v>3</v>
      </c>
      <c r="DM157" s="13" t="n">
        <v>4</v>
      </c>
      <c r="DN157" s="13" t="n">
        <v>5</v>
      </c>
      <c r="DO157" s="13" t="n">
        <v>6</v>
      </c>
      <c r="DP157" s="13" t="n">
        <v>7</v>
      </c>
      <c r="DQ157" s="13" t="n">
        <v>8</v>
      </c>
      <c r="DR157" s="13" t="n">
        <v>9</v>
      </c>
      <c r="DS157" s="13" t="n">
        <v>10</v>
      </c>
      <c r="DT157" s="13" t="n">
        <v>11</v>
      </c>
      <c r="DU157" s="13" t="n">
        <v>12</v>
      </c>
      <c r="DV157" s="13" t="n">
        <v>13</v>
      </c>
      <c r="DW157" s="13" t="n">
        <v>14</v>
      </c>
      <c r="DX157" s="13" t="n">
        <v>15</v>
      </c>
      <c r="EE157" s="13" t="inlineStr">
        <is>
          <t>Reorder(Estado da arte)</t>
        </is>
      </c>
      <c r="EF157" s="13" t="n">
        <v>1</v>
      </c>
      <c r="EG157" s="13" t="n">
        <v>2</v>
      </c>
      <c r="EH157" s="13" t="n">
        <v>3</v>
      </c>
      <c r="EI157" s="13" t="n">
        <v>4</v>
      </c>
      <c r="EJ157" s="13" t="n">
        <v>5</v>
      </c>
      <c r="EK157" s="13" t="n">
        <v>6</v>
      </c>
      <c r="EL157" s="13" t="n">
        <v>7</v>
      </c>
      <c r="EM157" s="13" t="n">
        <v>8</v>
      </c>
      <c r="EN157" s="13" t="n">
        <v>9</v>
      </c>
      <c r="EO157" s="13" t="n">
        <v>10</v>
      </c>
      <c r="EP157" s="13" t="n">
        <v>11</v>
      </c>
      <c r="EQ157" s="13" t="n">
        <v>12</v>
      </c>
      <c r="ER157" s="13" t="n">
        <v>13</v>
      </c>
      <c r="ES157" s="13" t="n">
        <v>14</v>
      </c>
      <c r="ET157" s="13" t="n">
        <v>15</v>
      </c>
      <c r="FA157" s="13" t="inlineStr">
        <is>
          <t>Reorder(Estado da arte)</t>
        </is>
      </c>
      <c r="FB157" s="13" t="n">
        <v>1</v>
      </c>
      <c r="FC157" s="13" t="n">
        <v>2</v>
      </c>
      <c r="FD157" s="13" t="n">
        <v>3</v>
      </c>
      <c r="FE157" s="13" t="n">
        <v>4</v>
      </c>
      <c r="FF157" s="13" t="n">
        <v>5</v>
      </c>
      <c r="FG157" s="13" t="n">
        <v>6</v>
      </c>
      <c r="FH157" s="13" t="n">
        <v>7</v>
      </c>
      <c r="FI157" s="13" t="n">
        <v>8</v>
      </c>
      <c r="FJ157" s="13" t="n">
        <v>9</v>
      </c>
      <c r="FK157" s="13" t="n">
        <v>10</v>
      </c>
      <c r="FL157" s="13" t="n">
        <v>11</v>
      </c>
      <c r="FM157" s="13" t="n">
        <v>12</v>
      </c>
      <c r="FN157" s="13" t="n">
        <v>13</v>
      </c>
      <c r="FO157" s="13" t="n">
        <v>14</v>
      </c>
      <c r="FP157" s="13" t="n">
        <v>15</v>
      </c>
      <c r="FW157" s="13" t="inlineStr">
        <is>
          <t>Reorder(Estado da arte)</t>
        </is>
      </c>
      <c r="FX157" s="13" t="n">
        <v>1</v>
      </c>
      <c r="FY157" s="13" t="n">
        <v>2</v>
      </c>
      <c r="FZ157" s="13" t="n">
        <v>3</v>
      </c>
      <c r="GA157" s="13" t="n">
        <v>4</v>
      </c>
      <c r="GB157" s="13" t="n">
        <v>5</v>
      </c>
      <c r="GC157" s="13" t="n">
        <v>6</v>
      </c>
      <c r="GD157" s="13" t="n">
        <v>7</v>
      </c>
      <c r="GE157" s="13" t="n">
        <v>8</v>
      </c>
      <c r="GF157" s="13" t="n">
        <v>9</v>
      </c>
      <c r="GG157" s="13" t="n">
        <v>10</v>
      </c>
      <c r="GH157" s="13" t="n">
        <v>11</v>
      </c>
      <c r="GI157" s="13" t="n">
        <v>12</v>
      </c>
      <c r="GJ157" s="13" t="n">
        <v>13</v>
      </c>
      <c r="GK157" s="13" t="n">
        <v>14</v>
      </c>
      <c r="GL157" s="13" t="n">
        <v>15</v>
      </c>
      <c r="GS157" s="13" t="inlineStr">
        <is>
          <t>Reorder(Estado da arte)</t>
        </is>
      </c>
      <c r="GT157" s="13" t="n">
        <v>1</v>
      </c>
      <c r="GU157" s="13" t="n">
        <v>2</v>
      </c>
      <c r="GV157" s="13" t="n">
        <v>3</v>
      </c>
      <c r="GW157" s="13" t="n">
        <v>4</v>
      </c>
      <c r="GX157" s="13" t="n">
        <v>5</v>
      </c>
      <c r="GY157" s="13" t="n">
        <v>6</v>
      </c>
      <c r="GZ157" s="13" t="n">
        <v>7</v>
      </c>
      <c r="HA157" s="13" t="n">
        <v>8</v>
      </c>
      <c r="HB157" s="13" t="n">
        <v>9</v>
      </c>
      <c r="HC157" s="13" t="n">
        <v>10</v>
      </c>
      <c r="HD157" s="13" t="n">
        <v>11</v>
      </c>
      <c r="HE157" s="13" t="n">
        <v>12</v>
      </c>
      <c r="HF157" s="13" t="n">
        <v>13</v>
      </c>
      <c r="HG157" s="13" t="n">
        <v>14</v>
      </c>
      <c r="HH157" s="13" t="n">
        <v>15</v>
      </c>
    </row>
    <row r="158">
      <c r="C158" s="13" t="n">
        <v>1</v>
      </c>
      <c r="D158" s="95">
        <f>D153+$B$148*D148</f>
        <v/>
      </c>
      <c r="E158" s="95">
        <f>E153+$B$148*E148</f>
        <v/>
      </c>
      <c r="F158" s="95">
        <f>F153+$B$148*F148</f>
        <v/>
      </c>
      <c r="G158" s="95">
        <f>G153+$B$148*G148</f>
        <v/>
      </c>
      <c r="H158" s="95">
        <f>H153+$B$148*H148</f>
        <v/>
      </c>
      <c r="I158" s="95">
        <f>I153+$B$148*I148</f>
        <v/>
      </c>
      <c r="J158" s="95">
        <f>J153+$B$148*J148</f>
        <v/>
      </c>
      <c r="K158" s="95">
        <f>K153+$B$148*K148</f>
        <v/>
      </c>
      <c r="L158" s="95">
        <f>L153+$B$148*L148</f>
        <v/>
      </c>
      <c r="M158" s="95">
        <f>M153+$B$148*M148</f>
        <v/>
      </c>
      <c r="N158" s="95">
        <f>N153+$B$148*N148</f>
        <v/>
      </c>
      <c r="O158" s="95">
        <f>O153+$B$148*O148</f>
        <v/>
      </c>
      <c r="P158" s="95">
        <f>P153+$B$148*P148</f>
        <v/>
      </c>
      <c r="Q158" s="95">
        <f>Q153+$B$148*Q148</f>
        <v/>
      </c>
      <c r="R158" s="95">
        <f>R153+$B$148*R148</f>
        <v/>
      </c>
      <c r="Y158" s="13" t="n">
        <v>1</v>
      </c>
      <c r="Z158" s="13" t="n">
        <v>3135.487126532579</v>
      </c>
      <c r="AA158" s="13" t="n">
        <v>6324.332390826165</v>
      </c>
      <c r="AB158" s="13" t="n">
        <v>4592.976672870103</v>
      </c>
      <c r="AC158" s="13" t="n">
        <v>5605.894006977826</v>
      </c>
      <c r="AD158" s="13" t="n">
        <v>9570.142286056493</v>
      </c>
      <c r="AE158" s="13" t="n">
        <v>6448.59618974311</v>
      </c>
      <c r="AF158" s="13" t="n">
        <v>3141.735649857779</v>
      </c>
      <c r="AG158" s="13" t="n">
        <v>9560.544579501042</v>
      </c>
      <c r="AH158" s="13" t="n">
        <v>7235.256551336548</v>
      </c>
      <c r="AI158" s="13" t="n">
        <v>5478.570226294541</v>
      </c>
      <c r="AJ158" s="13" t="n">
        <v>8400.935974961443</v>
      </c>
      <c r="AK158" s="13" t="n">
        <v>4303.78788558146</v>
      </c>
      <c r="AL158" s="13" t="n">
        <v>6552.738781738575</v>
      </c>
      <c r="AM158" s="13" t="n">
        <v>6216.275893191231</v>
      </c>
      <c r="AN158" s="13" t="n">
        <v>12381.78394997032</v>
      </c>
      <c r="AU158" s="13" t="n">
        <v>1</v>
      </c>
      <c r="AV158" s="13" t="n">
        <v>3135.487126532579</v>
      </c>
      <c r="AW158" s="13" t="n">
        <v>6324.332390826165</v>
      </c>
      <c r="AX158" s="13" t="n">
        <v>4592.976672870103</v>
      </c>
      <c r="AY158" s="13" t="n">
        <v>5605.894006977826</v>
      </c>
      <c r="AZ158" s="13" t="n">
        <v>9570.142286056493</v>
      </c>
      <c r="BA158" s="13" t="n">
        <v>6448.59618974311</v>
      </c>
      <c r="BB158" s="13" t="n">
        <v>3141.735649857779</v>
      </c>
      <c r="BC158" s="13" t="n">
        <v>9560.544579501042</v>
      </c>
      <c r="BD158" s="13" t="n">
        <v>7235.256551336548</v>
      </c>
      <c r="BE158" s="13" t="n">
        <v>5478.570226294541</v>
      </c>
      <c r="BF158" s="13" t="n">
        <v>8400.935974961443</v>
      </c>
      <c r="BG158" s="13" t="n">
        <v>4303.78788558146</v>
      </c>
      <c r="BH158" s="13" t="n">
        <v>6552.738781738575</v>
      </c>
      <c r="BI158" s="13" t="n">
        <v>6216.275893191231</v>
      </c>
      <c r="BJ158" s="13" t="n">
        <v>12381.78394997032</v>
      </c>
      <c r="BQ158" s="13" t="n">
        <v>1</v>
      </c>
      <c r="BR158" s="13" t="n">
        <v>3135.487126532579</v>
      </c>
      <c r="BS158" s="13" t="n">
        <v>6324.332390826165</v>
      </c>
      <c r="BT158" s="13" t="n">
        <v>4592.976672870103</v>
      </c>
      <c r="BU158" s="13" t="n">
        <v>5605.894006977826</v>
      </c>
      <c r="BV158" s="13" t="n">
        <v>9570.142286056493</v>
      </c>
      <c r="BW158" s="13" t="n">
        <v>6448.59618974311</v>
      </c>
      <c r="BX158" s="13" t="n">
        <v>3141.735649857779</v>
      </c>
      <c r="BY158" s="13" t="n">
        <v>9560.544579501042</v>
      </c>
      <c r="BZ158" s="13" t="n">
        <v>7235.256551336548</v>
      </c>
      <c r="CA158" s="13" t="n">
        <v>5478.570226294541</v>
      </c>
      <c r="CB158" s="13" t="n">
        <v>8400.935974961443</v>
      </c>
      <c r="CC158" s="13" t="n">
        <v>4303.78788558146</v>
      </c>
      <c r="CD158" s="13" t="n">
        <v>6552.738781738575</v>
      </c>
      <c r="CE158" s="13" t="n">
        <v>6216.275893191231</v>
      </c>
      <c r="CF158" s="13" t="n">
        <v>12381.78394997032</v>
      </c>
      <c r="CM158" s="13" t="n">
        <v>1</v>
      </c>
      <c r="CN158" s="13" t="n">
        <v>3135.487126532579</v>
      </c>
      <c r="CO158" s="13" t="n">
        <v>6324.332390826165</v>
      </c>
      <c r="CP158" s="13" t="n">
        <v>4592.976672870103</v>
      </c>
      <c r="CQ158" s="13" t="n">
        <v>5605.894006977826</v>
      </c>
      <c r="CR158" s="13" t="n">
        <v>9570.142286056493</v>
      </c>
      <c r="CS158" s="13" t="n">
        <v>6448.59618974311</v>
      </c>
      <c r="CT158" s="13" t="n">
        <v>3141.735649857779</v>
      </c>
      <c r="CU158" s="13" t="n">
        <v>9560.544579501042</v>
      </c>
      <c r="CV158" s="13" t="n">
        <v>7235.256551336548</v>
      </c>
      <c r="CW158" s="13" t="n">
        <v>5478.570226294541</v>
      </c>
      <c r="CX158" s="13" t="n">
        <v>8400.935974961443</v>
      </c>
      <c r="CY158" s="13" t="n">
        <v>4303.78788558146</v>
      </c>
      <c r="CZ158" s="13" t="n">
        <v>6552.738781738575</v>
      </c>
      <c r="DA158" s="13" t="n">
        <v>6216.275893191231</v>
      </c>
      <c r="DB158" s="13" t="n">
        <v>12381.78394997032</v>
      </c>
      <c r="DI158" s="13" t="n">
        <v>1</v>
      </c>
      <c r="DJ158" s="13" t="n">
        <v>3135.487126532579</v>
      </c>
      <c r="DK158" s="13" t="n">
        <v>6324.332390826165</v>
      </c>
      <c r="DL158" s="13" t="n">
        <v>4592.976672870103</v>
      </c>
      <c r="DM158" s="13" t="n">
        <v>5605.894006977826</v>
      </c>
      <c r="DN158" s="13" t="n">
        <v>9570.142286056493</v>
      </c>
      <c r="DO158" s="13" t="n">
        <v>6448.59618974311</v>
      </c>
      <c r="DP158" s="13" t="n">
        <v>3141.735649857779</v>
      </c>
      <c r="DQ158" s="13" t="n">
        <v>9560.544579501042</v>
      </c>
      <c r="DR158" s="13" t="n">
        <v>7235.256551336548</v>
      </c>
      <c r="DS158" s="13" t="n">
        <v>5478.570226294541</v>
      </c>
      <c r="DT158" s="13" t="n">
        <v>8400.935974961443</v>
      </c>
      <c r="DU158" s="13" t="n">
        <v>4303.78788558146</v>
      </c>
      <c r="DV158" s="13" t="n">
        <v>6552.738781738575</v>
      </c>
      <c r="DW158" s="13" t="n">
        <v>6216.275893191231</v>
      </c>
      <c r="DX158" s="13" t="n">
        <v>12381.78394997032</v>
      </c>
      <c r="EE158" s="13" t="n">
        <v>1</v>
      </c>
      <c r="EF158" s="13" t="n">
        <v>3135.487126532579</v>
      </c>
      <c r="EG158" s="13" t="n">
        <v>6324.332390826165</v>
      </c>
      <c r="EH158" s="13" t="n">
        <v>4592.976672870103</v>
      </c>
      <c r="EI158" s="13" t="n">
        <v>5605.894006977826</v>
      </c>
      <c r="EJ158" s="13" t="n">
        <v>9570.142286056493</v>
      </c>
      <c r="EK158" s="13" t="n">
        <v>6448.59618974311</v>
      </c>
      <c r="EL158" s="13" t="n">
        <v>3141.735649857779</v>
      </c>
      <c r="EM158" s="13" t="n">
        <v>9560.544579501042</v>
      </c>
      <c r="EN158" s="13" t="n">
        <v>7235.256551336548</v>
      </c>
      <c r="EO158" s="13" t="n">
        <v>5478.570226294541</v>
      </c>
      <c r="EP158" s="13" t="n">
        <v>8400.935974961443</v>
      </c>
      <c r="EQ158" s="13" t="n">
        <v>4303.78788558146</v>
      </c>
      <c r="ER158" s="13" t="n">
        <v>6552.738781738575</v>
      </c>
      <c r="ES158" s="13" t="n">
        <v>6216.275893191231</v>
      </c>
      <c r="ET158" s="13" t="n">
        <v>12381.78394997032</v>
      </c>
      <c r="FA158" s="13" t="n">
        <v>1</v>
      </c>
      <c r="FB158" s="13" t="n">
        <v>3135.487126532579</v>
      </c>
      <c r="FC158" s="13" t="n">
        <v>6324.332390826165</v>
      </c>
      <c r="FD158" s="13" t="n">
        <v>4592.976672870103</v>
      </c>
      <c r="FE158" s="13" t="n">
        <v>5605.894006977826</v>
      </c>
      <c r="FF158" s="13" t="n">
        <v>9570.142286056493</v>
      </c>
      <c r="FG158" s="13" t="n">
        <v>6448.59618974311</v>
      </c>
      <c r="FH158" s="13" t="n">
        <v>3141.735649857779</v>
      </c>
      <c r="FI158" s="13" t="n">
        <v>9560.544579501042</v>
      </c>
      <c r="FJ158" s="13" t="n">
        <v>7235.256551336548</v>
      </c>
      <c r="FK158" s="13" t="n">
        <v>5478.570226294541</v>
      </c>
      <c r="FL158" s="13" t="n">
        <v>8400.935974961443</v>
      </c>
      <c r="FM158" s="13" t="n">
        <v>4303.78788558146</v>
      </c>
      <c r="FN158" s="13" t="n">
        <v>6552.738781738575</v>
      </c>
      <c r="FO158" s="13" t="n">
        <v>6216.275893191231</v>
      </c>
      <c r="FP158" s="13" t="n">
        <v>12381.78394997032</v>
      </c>
      <c r="FW158" s="13" t="n">
        <v>1</v>
      </c>
      <c r="FX158" s="13" t="n">
        <v>3135.487126532579</v>
      </c>
      <c r="FY158" s="13" t="n">
        <v>6324.332390826165</v>
      </c>
      <c r="FZ158" s="13" t="n">
        <v>4592.976672870103</v>
      </c>
      <c r="GA158" s="13" t="n">
        <v>5605.894006977826</v>
      </c>
      <c r="GB158" s="13" t="n">
        <v>9570.142286056493</v>
      </c>
      <c r="GC158" s="13" t="n">
        <v>6448.59618974311</v>
      </c>
      <c r="GD158" s="13" t="n">
        <v>3141.735649857779</v>
      </c>
      <c r="GE158" s="13" t="n">
        <v>9560.544579501042</v>
      </c>
      <c r="GF158" s="13" t="n">
        <v>7235.256551336548</v>
      </c>
      <c r="GG158" s="13" t="n">
        <v>5478.570226294541</v>
      </c>
      <c r="GH158" s="13" t="n">
        <v>8400.935974961443</v>
      </c>
      <c r="GI158" s="13" t="n">
        <v>4303.78788558146</v>
      </c>
      <c r="GJ158" s="13" t="n">
        <v>6552.738781738575</v>
      </c>
      <c r="GK158" s="13" t="n">
        <v>6216.275893191231</v>
      </c>
      <c r="GL158" s="13" t="n">
        <v>12381.78394997032</v>
      </c>
      <c r="GS158" s="13" t="n">
        <v>1</v>
      </c>
      <c r="GT158" s="13" t="n">
        <v>3135.487126532579</v>
      </c>
      <c r="GU158" s="13" t="n">
        <v>6324.332390826165</v>
      </c>
      <c r="GV158" s="13" t="n">
        <v>4592.976672870103</v>
      </c>
      <c r="GW158" s="13" t="n">
        <v>5605.894006977826</v>
      </c>
      <c r="GX158" s="13" t="n">
        <v>9570.142286056493</v>
      </c>
      <c r="GY158" s="13" t="n">
        <v>6448.59618974311</v>
      </c>
      <c r="GZ158" s="13" t="n">
        <v>3141.735649857779</v>
      </c>
      <c r="HA158" s="13" t="n">
        <v>9560.544579501042</v>
      </c>
      <c r="HB158" s="13" t="n">
        <v>7235.256551336548</v>
      </c>
      <c r="HC158" s="13" t="n">
        <v>5478.570226294541</v>
      </c>
      <c r="HD158" s="13" t="n">
        <v>8400.935974961443</v>
      </c>
      <c r="HE158" s="13" t="n">
        <v>4303.78788558146</v>
      </c>
      <c r="HF158" s="13" t="n">
        <v>6552.738781738575</v>
      </c>
      <c r="HG158" s="13" t="n">
        <v>6216.275893191231</v>
      </c>
      <c r="HH158" s="13" t="n">
        <v>12381.78394997032</v>
      </c>
    </row>
    <row r="159">
      <c r="C159" s="13" t="n">
        <v>2</v>
      </c>
      <c r="D159" s="95">
        <f>D154+$B$148*D149</f>
        <v/>
      </c>
      <c r="E159" s="95">
        <f>E154+$B$148*E149</f>
        <v/>
      </c>
      <c r="F159" s="95">
        <f>F154+$B$148*F149</f>
        <v/>
      </c>
      <c r="G159" s="95">
        <f>G154+$B$148*G149</f>
        <v/>
      </c>
      <c r="H159" s="95">
        <f>H154+$B$148*H149</f>
        <v/>
      </c>
      <c r="I159" s="95">
        <f>I154+$B$148*I149</f>
        <v/>
      </c>
      <c r="J159" s="95">
        <f>J154+$B$148*J149</f>
        <v/>
      </c>
      <c r="K159" s="95">
        <f>K154+$B$148*K149</f>
        <v/>
      </c>
      <c r="L159" s="95">
        <f>L154+$B$148*L149</f>
        <v/>
      </c>
      <c r="M159" s="95">
        <f>M154+$B$148*M149</f>
        <v/>
      </c>
      <c r="N159" s="95">
        <f>N154+$B$148*N149</f>
        <v/>
      </c>
      <c r="O159" s="95">
        <f>O154+$B$148*O149</f>
        <v/>
      </c>
      <c r="P159" s="95">
        <f>P154+$B$148*P149</f>
        <v/>
      </c>
      <c r="Q159" s="95">
        <f>Q154+$B$148*Q149</f>
        <v/>
      </c>
      <c r="R159" s="95">
        <f>R154+$B$148*R149</f>
        <v/>
      </c>
      <c r="Y159" s="13" t="n">
        <v>2</v>
      </c>
      <c r="Z159" s="13" t="n">
        <v>6717.22329492342</v>
      </c>
      <c r="AA159" s="13" t="n">
        <v>7758.496367902707</v>
      </c>
      <c r="AB159" s="13" t="n">
        <v>4406.169164796107</v>
      </c>
      <c r="AC159" s="13" t="n">
        <v>9802.865157797552</v>
      </c>
      <c r="AD159" s="13" t="n">
        <v>6694.083729817858</v>
      </c>
      <c r="AE159" s="13" t="n">
        <v>9826.707592296105</v>
      </c>
      <c r="AF159" s="13" t="n">
        <v>5364.400289464444</v>
      </c>
      <c r="AG159" s="13" t="n">
        <v>5314.274198465316</v>
      </c>
      <c r="AH159" s="13" t="n">
        <v>4677.49341334901</v>
      </c>
      <c r="AI159" s="13" t="n">
        <v>5697.515247634776</v>
      </c>
      <c r="AJ159" s="13" t="n">
        <v>4956.187946167537</v>
      </c>
      <c r="AK159" s="13" t="n">
        <v>9042.111271920279</v>
      </c>
      <c r="AL159" s="13" t="n">
        <v>9085.009508485206</v>
      </c>
      <c r="AM159" s="13" t="n">
        <v>11814.04093596041</v>
      </c>
      <c r="AN159" s="13" t="n">
        <v>8563.515862775808</v>
      </c>
      <c r="AU159" s="13" t="n">
        <v>2</v>
      </c>
      <c r="AV159" s="13" t="n">
        <v>6717.22329492342</v>
      </c>
      <c r="AW159" s="13" t="n">
        <v>7758.496367902707</v>
      </c>
      <c r="AX159" s="13" t="n">
        <v>4406.169164796107</v>
      </c>
      <c r="AY159" s="13" t="n">
        <v>9802.865157797552</v>
      </c>
      <c r="AZ159" s="13" t="n">
        <v>6694.083729817858</v>
      </c>
      <c r="BA159" s="13" t="n">
        <v>9826.707592296105</v>
      </c>
      <c r="BB159" s="13" t="n">
        <v>5364.400289464444</v>
      </c>
      <c r="BC159" s="13" t="n">
        <v>5314.274198465316</v>
      </c>
      <c r="BD159" s="13" t="n">
        <v>4677.49341334901</v>
      </c>
      <c r="BE159" s="13" t="n">
        <v>5697.515247634776</v>
      </c>
      <c r="BF159" s="13" t="n">
        <v>4956.187946167537</v>
      </c>
      <c r="BG159" s="13" t="n">
        <v>9042.111271920279</v>
      </c>
      <c r="BH159" s="13" t="n">
        <v>9085.009508485206</v>
      </c>
      <c r="BI159" s="13" t="n">
        <v>11814.04093596041</v>
      </c>
      <c r="BJ159" s="13" t="n">
        <v>8563.515862775808</v>
      </c>
      <c r="BQ159" s="13" t="n">
        <v>2</v>
      </c>
      <c r="BR159" s="13" t="n">
        <v>6717.22329492342</v>
      </c>
      <c r="BS159" s="13" t="n">
        <v>7758.496367902707</v>
      </c>
      <c r="BT159" s="13" t="n">
        <v>4406.169164796107</v>
      </c>
      <c r="BU159" s="13" t="n">
        <v>9802.865157797552</v>
      </c>
      <c r="BV159" s="13" t="n">
        <v>6694.083729817858</v>
      </c>
      <c r="BW159" s="13" t="n">
        <v>9826.707592296105</v>
      </c>
      <c r="BX159" s="13" t="n">
        <v>5364.400289464444</v>
      </c>
      <c r="BY159" s="13" t="n">
        <v>5314.274198465316</v>
      </c>
      <c r="BZ159" s="13" t="n">
        <v>4677.49341334901</v>
      </c>
      <c r="CA159" s="13" t="n">
        <v>5697.515247634776</v>
      </c>
      <c r="CB159" s="13" t="n">
        <v>4956.187946167537</v>
      </c>
      <c r="CC159" s="13" t="n">
        <v>9042.111271920279</v>
      </c>
      <c r="CD159" s="13" t="n">
        <v>9085.009508485206</v>
      </c>
      <c r="CE159" s="13" t="n">
        <v>11814.04093596041</v>
      </c>
      <c r="CF159" s="13" t="n">
        <v>8563.515862775808</v>
      </c>
      <c r="CM159" s="13" t="n">
        <v>2</v>
      </c>
      <c r="CN159" s="13" t="n">
        <v>6717.22329492342</v>
      </c>
      <c r="CO159" s="13" t="n">
        <v>7758.496367902707</v>
      </c>
      <c r="CP159" s="13" t="n">
        <v>4406.169164796107</v>
      </c>
      <c r="CQ159" s="13" t="n">
        <v>9802.865157797552</v>
      </c>
      <c r="CR159" s="13" t="n">
        <v>6694.083729817858</v>
      </c>
      <c r="CS159" s="13" t="n">
        <v>9826.707592296105</v>
      </c>
      <c r="CT159" s="13" t="n">
        <v>5364.400289464444</v>
      </c>
      <c r="CU159" s="13" t="n">
        <v>5314.274198465316</v>
      </c>
      <c r="CV159" s="13" t="n">
        <v>4677.49341334901</v>
      </c>
      <c r="CW159" s="13" t="n">
        <v>5697.515247634776</v>
      </c>
      <c r="CX159" s="13" t="n">
        <v>4956.187946167537</v>
      </c>
      <c r="CY159" s="13" t="n">
        <v>9042.111271920279</v>
      </c>
      <c r="CZ159" s="13" t="n">
        <v>9085.009508485206</v>
      </c>
      <c r="DA159" s="13" t="n">
        <v>11814.04093596041</v>
      </c>
      <c r="DB159" s="13" t="n">
        <v>8563.515862775808</v>
      </c>
      <c r="DI159" s="13" t="n">
        <v>2</v>
      </c>
      <c r="DJ159" s="13" t="n">
        <v>6717.22329492342</v>
      </c>
      <c r="DK159" s="13" t="n">
        <v>7758.496367902707</v>
      </c>
      <c r="DL159" s="13" t="n">
        <v>4406.169164796107</v>
      </c>
      <c r="DM159" s="13" t="n">
        <v>9802.865157797552</v>
      </c>
      <c r="DN159" s="13" t="n">
        <v>6694.083729817858</v>
      </c>
      <c r="DO159" s="13" t="n">
        <v>9826.707592296105</v>
      </c>
      <c r="DP159" s="13" t="n">
        <v>5364.400289464444</v>
      </c>
      <c r="DQ159" s="13" t="n">
        <v>5314.274198465316</v>
      </c>
      <c r="DR159" s="13" t="n">
        <v>4677.49341334901</v>
      </c>
      <c r="DS159" s="13" t="n">
        <v>5697.515247634776</v>
      </c>
      <c r="DT159" s="13" t="n">
        <v>4956.187946167537</v>
      </c>
      <c r="DU159" s="13" t="n">
        <v>9042.111271920279</v>
      </c>
      <c r="DV159" s="13" t="n">
        <v>9085.009508485206</v>
      </c>
      <c r="DW159" s="13" t="n">
        <v>11814.04093596041</v>
      </c>
      <c r="DX159" s="13" t="n">
        <v>8563.515862775808</v>
      </c>
      <c r="EE159" s="13" t="n">
        <v>2</v>
      </c>
      <c r="EF159" s="13" t="n">
        <v>6717.22329492342</v>
      </c>
      <c r="EG159" s="13" t="n">
        <v>7758.496367902707</v>
      </c>
      <c r="EH159" s="13" t="n">
        <v>4406.169164796107</v>
      </c>
      <c r="EI159" s="13" t="n">
        <v>9802.865157797552</v>
      </c>
      <c r="EJ159" s="13" t="n">
        <v>6694.083729817858</v>
      </c>
      <c r="EK159" s="13" t="n">
        <v>9826.707592296105</v>
      </c>
      <c r="EL159" s="13" t="n">
        <v>5364.400289464444</v>
      </c>
      <c r="EM159" s="13" t="n">
        <v>5314.274198465316</v>
      </c>
      <c r="EN159" s="13" t="n">
        <v>4677.49341334901</v>
      </c>
      <c r="EO159" s="13" t="n">
        <v>5697.515247634776</v>
      </c>
      <c r="EP159" s="13" t="n">
        <v>4956.187946167537</v>
      </c>
      <c r="EQ159" s="13" t="n">
        <v>9042.111271920279</v>
      </c>
      <c r="ER159" s="13" t="n">
        <v>9085.009508485206</v>
      </c>
      <c r="ES159" s="13" t="n">
        <v>11814.04093596041</v>
      </c>
      <c r="ET159" s="13" t="n">
        <v>8563.515862775808</v>
      </c>
      <c r="FA159" s="13" t="n">
        <v>2</v>
      </c>
      <c r="FB159" s="13" t="n">
        <v>6717.22329492342</v>
      </c>
      <c r="FC159" s="13" t="n">
        <v>7758.496367902707</v>
      </c>
      <c r="FD159" s="13" t="n">
        <v>4406.169164796107</v>
      </c>
      <c r="FE159" s="13" t="n">
        <v>9802.865157797552</v>
      </c>
      <c r="FF159" s="13" t="n">
        <v>6694.083729817858</v>
      </c>
      <c r="FG159" s="13" t="n">
        <v>9826.707592296105</v>
      </c>
      <c r="FH159" s="13" t="n">
        <v>5364.400289464444</v>
      </c>
      <c r="FI159" s="13" t="n">
        <v>5314.274198465316</v>
      </c>
      <c r="FJ159" s="13" t="n">
        <v>4677.49341334901</v>
      </c>
      <c r="FK159" s="13" t="n">
        <v>5697.515247634776</v>
      </c>
      <c r="FL159" s="13" t="n">
        <v>4956.187946167537</v>
      </c>
      <c r="FM159" s="13" t="n">
        <v>9042.111271920279</v>
      </c>
      <c r="FN159" s="13" t="n">
        <v>9085.009508485206</v>
      </c>
      <c r="FO159" s="13" t="n">
        <v>11814.04093596041</v>
      </c>
      <c r="FP159" s="13" t="n">
        <v>8563.515862775808</v>
      </c>
      <c r="FW159" s="13" t="n">
        <v>2</v>
      </c>
      <c r="FX159" s="13" t="n">
        <v>6717.22329492342</v>
      </c>
      <c r="FY159" s="13" t="n">
        <v>7758.496367902707</v>
      </c>
      <c r="FZ159" s="13" t="n">
        <v>4406.169164796107</v>
      </c>
      <c r="GA159" s="13" t="n">
        <v>9802.865157797552</v>
      </c>
      <c r="GB159" s="13" t="n">
        <v>6694.083729817858</v>
      </c>
      <c r="GC159" s="13" t="n">
        <v>9826.707592296105</v>
      </c>
      <c r="GD159" s="13" t="n">
        <v>5364.400289464444</v>
      </c>
      <c r="GE159" s="13" t="n">
        <v>5314.274198465316</v>
      </c>
      <c r="GF159" s="13" t="n">
        <v>4677.49341334901</v>
      </c>
      <c r="GG159" s="13" t="n">
        <v>5697.515247634776</v>
      </c>
      <c r="GH159" s="13" t="n">
        <v>4956.187946167537</v>
      </c>
      <c r="GI159" s="13" t="n">
        <v>9042.111271920279</v>
      </c>
      <c r="GJ159" s="13" t="n">
        <v>9085.009508485206</v>
      </c>
      <c r="GK159" s="13" t="n">
        <v>11814.04093596041</v>
      </c>
      <c r="GL159" s="13" t="n">
        <v>8563.515862775808</v>
      </c>
      <c r="GS159" s="13" t="n">
        <v>2</v>
      </c>
      <c r="GT159" s="13" t="n">
        <v>6717.22329492342</v>
      </c>
      <c r="GU159" s="13" t="n">
        <v>7758.496367902707</v>
      </c>
      <c r="GV159" s="13" t="n">
        <v>4406.169164796107</v>
      </c>
      <c r="GW159" s="13" t="n">
        <v>9802.865157797552</v>
      </c>
      <c r="GX159" s="13" t="n">
        <v>6694.083729817858</v>
      </c>
      <c r="GY159" s="13" t="n">
        <v>9826.707592296105</v>
      </c>
      <c r="GZ159" s="13" t="n">
        <v>5364.400289464444</v>
      </c>
      <c r="HA159" s="13" t="n">
        <v>5314.274198465316</v>
      </c>
      <c r="HB159" s="13" t="n">
        <v>4677.49341334901</v>
      </c>
      <c r="HC159" s="13" t="n">
        <v>5697.515247634776</v>
      </c>
      <c r="HD159" s="13" t="n">
        <v>4956.187946167537</v>
      </c>
      <c r="HE159" s="13" t="n">
        <v>9042.111271920279</v>
      </c>
      <c r="HF159" s="13" t="n">
        <v>9085.009508485206</v>
      </c>
      <c r="HG159" s="13" t="n">
        <v>11814.04093596041</v>
      </c>
      <c r="HH159" s="13" t="n">
        <v>8563.515862775808</v>
      </c>
    </row>
    <row r="160">
      <c r="C160" s="13" t="n">
        <v>3</v>
      </c>
      <c r="D160" s="95">
        <f>D155+$B$148*D150</f>
        <v/>
      </c>
      <c r="E160" s="95">
        <f>E155+$B$148*E150</f>
        <v/>
      </c>
      <c r="F160" s="95">
        <f>F155+$B$148*F150</f>
        <v/>
      </c>
      <c r="G160" s="95">
        <f>G155+$B$148*G150</f>
        <v/>
      </c>
      <c r="H160" s="95">
        <f>H155+$B$148*H150</f>
        <v/>
      </c>
      <c r="I160" s="95">
        <f>I155+$B$148*I150</f>
        <v/>
      </c>
      <c r="J160" s="95">
        <f>J155+$B$148*J150</f>
        <v/>
      </c>
      <c r="K160" s="95">
        <f>K155+$B$148*K150</f>
        <v/>
      </c>
      <c r="L160" s="95">
        <f>L155+$B$148*L150</f>
        <v/>
      </c>
      <c r="M160" s="95">
        <f>M155+$B$148*M150</f>
        <v/>
      </c>
      <c r="N160" s="95">
        <f>N155+$B$148*N150</f>
        <v/>
      </c>
      <c r="O160" s="95">
        <f>O155+$B$148*O150</f>
        <v/>
      </c>
      <c r="P160" s="95">
        <f>P155+$B$148*P150</f>
        <v/>
      </c>
      <c r="Q160" s="95">
        <f>Q155+$B$148*Q150</f>
        <v/>
      </c>
      <c r="R160" s="95">
        <f>R155+$B$148*R150</f>
        <v/>
      </c>
      <c r="Y160" s="13" t="n">
        <v>3</v>
      </c>
      <c r="Z160" s="13" t="n">
        <v>12808.16416979071</v>
      </c>
      <c r="AA160" s="13" t="n">
        <v>7137.15355130635</v>
      </c>
      <c r="AB160" s="13" t="n">
        <v>6818.245086812396</v>
      </c>
      <c r="AC160" s="13" t="n">
        <v>10249.41002804732</v>
      </c>
      <c r="AD160" s="13" t="n">
        <v>5340.178558370449</v>
      </c>
      <c r="AE160" s="13" t="n">
        <v>12681.51189813856</v>
      </c>
      <c r="AF160" s="13" t="n">
        <v>7108.452429742217</v>
      </c>
      <c r="AG160" s="13" t="n">
        <v>6505.315555557278</v>
      </c>
      <c r="AH160" s="13" t="n">
        <v>6241.080368311378</v>
      </c>
      <c r="AI160" s="13" t="n">
        <v>6195.555113548172</v>
      </c>
      <c r="AJ160" s="13" t="n">
        <v>5523.200108029838</v>
      </c>
      <c r="AK160" s="13" t="n">
        <v>6532.372792761484</v>
      </c>
      <c r="AL160" s="13" t="n">
        <v>6779.253127065688</v>
      </c>
      <c r="AM160" s="13" t="n">
        <v>6033.709499963757</v>
      </c>
      <c r="AN160" s="13" t="n">
        <v>7400.008217324591</v>
      </c>
      <c r="AU160" s="13" t="n">
        <v>3</v>
      </c>
      <c r="AV160" s="13" t="n">
        <v>12808.16416979071</v>
      </c>
      <c r="AW160" s="13" t="n">
        <v>7137.15355130635</v>
      </c>
      <c r="AX160" s="13" t="n">
        <v>6818.245086812396</v>
      </c>
      <c r="AY160" s="13" t="n">
        <v>10249.41002804732</v>
      </c>
      <c r="AZ160" s="13" t="n">
        <v>5340.178558370449</v>
      </c>
      <c r="BA160" s="13" t="n">
        <v>12681.51189813856</v>
      </c>
      <c r="BB160" s="13" t="n">
        <v>7108.452429742217</v>
      </c>
      <c r="BC160" s="13" t="n">
        <v>6505.315555557278</v>
      </c>
      <c r="BD160" s="13" t="n">
        <v>6241.080368311378</v>
      </c>
      <c r="BE160" s="13" t="n">
        <v>6195.555113548172</v>
      </c>
      <c r="BF160" s="13" t="n">
        <v>5523.200108029838</v>
      </c>
      <c r="BG160" s="13" t="n">
        <v>6532.372792761484</v>
      </c>
      <c r="BH160" s="13" t="n">
        <v>6779.253127065688</v>
      </c>
      <c r="BI160" s="13" t="n">
        <v>6033.709499963757</v>
      </c>
      <c r="BJ160" s="13" t="n">
        <v>7400.008217324591</v>
      </c>
      <c r="BQ160" s="13" t="n">
        <v>3</v>
      </c>
      <c r="BR160" s="13" t="n">
        <v>12808.16416979071</v>
      </c>
      <c r="BS160" s="13" t="n">
        <v>7137.15355130635</v>
      </c>
      <c r="BT160" s="13" t="n">
        <v>6818.245086812396</v>
      </c>
      <c r="BU160" s="13" t="n">
        <v>10249.41002804732</v>
      </c>
      <c r="BV160" s="13" t="n">
        <v>5340.178558370449</v>
      </c>
      <c r="BW160" s="13" t="n">
        <v>12681.51189813856</v>
      </c>
      <c r="BX160" s="13" t="n">
        <v>7108.452429742217</v>
      </c>
      <c r="BY160" s="13" t="n">
        <v>6505.315555557278</v>
      </c>
      <c r="BZ160" s="13" t="n">
        <v>6241.080368311378</v>
      </c>
      <c r="CA160" s="13" t="n">
        <v>6195.555113548172</v>
      </c>
      <c r="CB160" s="13" t="n">
        <v>5523.200108029838</v>
      </c>
      <c r="CC160" s="13" t="n">
        <v>6532.372792761484</v>
      </c>
      <c r="CD160" s="13" t="n">
        <v>6779.253127065688</v>
      </c>
      <c r="CE160" s="13" t="n">
        <v>6033.709499963757</v>
      </c>
      <c r="CF160" s="13" t="n">
        <v>7400.008217324591</v>
      </c>
      <c r="CM160" s="13" t="n">
        <v>3</v>
      </c>
      <c r="CN160" s="13" t="n">
        <v>12808.16416979071</v>
      </c>
      <c r="CO160" s="13" t="n">
        <v>7137.15355130635</v>
      </c>
      <c r="CP160" s="13" t="n">
        <v>6818.245086812396</v>
      </c>
      <c r="CQ160" s="13" t="n">
        <v>10249.41002804732</v>
      </c>
      <c r="CR160" s="13" t="n">
        <v>5340.178558370449</v>
      </c>
      <c r="CS160" s="13" t="n">
        <v>12681.51189813856</v>
      </c>
      <c r="CT160" s="13" t="n">
        <v>7108.452429742217</v>
      </c>
      <c r="CU160" s="13" t="n">
        <v>6505.315555557278</v>
      </c>
      <c r="CV160" s="13" t="n">
        <v>6241.080368311378</v>
      </c>
      <c r="CW160" s="13" t="n">
        <v>6195.555113548172</v>
      </c>
      <c r="CX160" s="13" t="n">
        <v>5523.200108029838</v>
      </c>
      <c r="CY160" s="13" t="n">
        <v>6532.372792761484</v>
      </c>
      <c r="CZ160" s="13" t="n">
        <v>6779.253127065688</v>
      </c>
      <c r="DA160" s="13" t="n">
        <v>6033.709499963757</v>
      </c>
      <c r="DB160" s="13" t="n">
        <v>7400.008217324591</v>
      </c>
      <c r="DI160" s="13" t="n">
        <v>3</v>
      </c>
      <c r="DJ160" s="13" t="n">
        <v>12808.16416979071</v>
      </c>
      <c r="DK160" s="13" t="n">
        <v>7137.15355130635</v>
      </c>
      <c r="DL160" s="13" t="n">
        <v>6818.245086812396</v>
      </c>
      <c r="DM160" s="13" t="n">
        <v>10249.41002804732</v>
      </c>
      <c r="DN160" s="13" t="n">
        <v>5340.178558370449</v>
      </c>
      <c r="DO160" s="13" t="n">
        <v>12681.51189813856</v>
      </c>
      <c r="DP160" s="13" t="n">
        <v>7108.452429742217</v>
      </c>
      <c r="DQ160" s="13" t="n">
        <v>6505.315555557278</v>
      </c>
      <c r="DR160" s="13" t="n">
        <v>6241.080368311378</v>
      </c>
      <c r="DS160" s="13" t="n">
        <v>6195.555113548172</v>
      </c>
      <c r="DT160" s="13" t="n">
        <v>5523.200108029838</v>
      </c>
      <c r="DU160" s="13" t="n">
        <v>6532.372792761484</v>
      </c>
      <c r="DV160" s="13" t="n">
        <v>6779.253127065688</v>
      </c>
      <c r="DW160" s="13" t="n">
        <v>6033.709499963757</v>
      </c>
      <c r="DX160" s="13" t="n">
        <v>7400.008217324591</v>
      </c>
      <c r="EE160" s="13" t="n">
        <v>3</v>
      </c>
      <c r="EF160" s="13" t="n">
        <v>12808.16416979071</v>
      </c>
      <c r="EG160" s="13" t="n">
        <v>7137.15355130635</v>
      </c>
      <c r="EH160" s="13" t="n">
        <v>6818.245086812396</v>
      </c>
      <c r="EI160" s="13" t="n">
        <v>10249.41002804732</v>
      </c>
      <c r="EJ160" s="13" t="n">
        <v>5340.178558370449</v>
      </c>
      <c r="EK160" s="13" t="n">
        <v>12681.51189813856</v>
      </c>
      <c r="EL160" s="13" t="n">
        <v>7108.452429742217</v>
      </c>
      <c r="EM160" s="13" t="n">
        <v>6505.315555557278</v>
      </c>
      <c r="EN160" s="13" t="n">
        <v>6241.080368311378</v>
      </c>
      <c r="EO160" s="13" t="n">
        <v>6195.555113548172</v>
      </c>
      <c r="EP160" s="13" t="n">
        <v>5523.200108029838</v>
      </c>
      <c r="EQ160" s="13" t="n">
        <v>6532.372792761484</v>
      </c>
      <c r="ER160" s="13" t="n">
        <v>6779.253127065688</v>
      </c>
      <c r="ES160" s="13" t="n">
        <v>6033.709499963757</v>
      </c>
      <c r="ET160" s="13" t="n">
        <v>7400.008217324591</v>
      </c>
      <c r="FA160" s="13" t="n">
        <v>3</v>
      </c>
      <c r="FB160" s="13" t="n">
        <v>12808.16416979071</v>
      </c>
      <c r="FC160" s="13" t="n">
        <v>7137.15355130635</v>
      </c>
      <c r="FD160" s="13" t="n">
        <v>6818.245086812396</v>
      </c>
      <c r="FE160" s="13" t="n">
        <v>10249.41002804732</v>
      </c>
      <c r="FF160" s="13" t="n">
        <v>5340.178558370449</v>
      </c>
      <c r="FG160" s="13" t="n">
        <v>12681.51189813856</v>
      </c>
      <c r="FH160" s="13" t="n">
        <v>7108.452429742217</v>
      </c>
      <c r="FI160" s="13" t="n">
        <v>6505.315555557278</v>
      </c>
      <c r="FJ160" s="13" t="n">
        <v>6241.080368311378</v>
      </c>
      <c r="FK160" s="13" t="n">
        <v>6195.555113548172</v>
      </c>
      <c r="FL160" s="13" t="n">
        <v>5523.200108029838</v>
      </c>
      <c r="FM160" s="13" t="n">
        <v>6532.372792761484</v>
      </c>
      <c r="FN160" s="13" t="n">
        <v>6779.253127065688</v>
      </c>
      <c r="FO160" s="13" t="n">
        <v>6033.709499963757</v>
      </c>
      <c r="FP160" s="13" t="n">
        <v>7400.008217324591</v>
      </c>
      <c r="FW160" s="13" t="n">
        <v>3</v>
      </c>
      <c r="FX160" s="13" t="n">
        <v>12808.16416979071</v>
      </c>
      <c r="FY160" s="13" t="n">
        <v>7137.15355130635</v>
      </c>
      <c r="FZ160" s="13" t="n">
        <v>6818.245086812396</v>
      </c>
      <c r="GA160" s="13" t="n">
        <v>10249.41002804732</v>
      </c>
      <c r="GB160" s="13" t="n">
        <v>5340.178558370449</v>
      </c>
      <c r="GC160" s="13" t="n">
        <v>12681.51189813856</v>
      </c>
      <c r="GD160" s="13" t="n">
        <v>7108.452429742217</v>
      </c>
      <c r="GE160" s="13" t="n">
        <v>6505.315555557278</v>
      </c>
      <c r="GF160" s="13" t="n">
        <v>6241.080368311378</v>
      </c>
      <c r="GG160" s="13" t="n">
        <v>6195.555113548172</v>
      </c>
      <c r="GH160" s="13" t="n">
        <v>5523.200108029838</v>
      </c>
      <c r="GI160" s="13" t="n">
        <v>6532.372792761484</v>
      </c>
      <c r="GJ160" s="13" t="n">
        <v>6779.253127065688</v>
      </c>
      <c r="GK160" s="13" t="n">
        <v>6033.709499963757</v>
      </c>
      <c r="GL160" s="13" t="n">
        <v>7400.008217324591</v>
      </c>
      <c r="GS160" s="13" t="n">
        <v>3</v>
      </c>
      <c r="GT160" s="13" t="n">
        <v>12808.16416979071</v>
      </c>
      <c r="GU160" s="13" t="n">
        <v>7137.15355130635</v>
      </c>
      <c r="GV160" s="13" t="n">
        <v>6818.245086812396</v>
      </c>
      <c r="GW160" s="13" t="n">
        <v>10249.41002804732</v>
      </c>
      <c r="GX160" s="13" t="n">
        <v>5340.178558370449</v>
      </c>
      <c r="GY160" s="13" t="n">
        <v>12681.51189813856</v>
      </c>
      <c r="GZ160" s="13" t="n">
        <v>7108.452429742217</v>
      </c>
      <c r="HA160" s="13" t="n">
        <v>6505.315555557278</v>
      </c>
      <c r="HB160" s="13" t="n">
        <v>6241.080368311378</v>
      </c>
      <c r="HC160" s="13" t="n">
        <v>6195.555113548172</v>
      </c>
      <c r="HD160" s="13" t="n">
        <v>5523.200108029838</v>
      </c>
      <c r="HE160" s="13" t="n">
        <v>6532.372792761484</v>
      </c>
      <c r="HF160" s="13" t="n">
        <v>6779.253127065688</v>
      </c>
      <c r="HG160" s="13" t="n">
        <v>6033.709499963757</v>
      </c>
      <c r="HH160" s="13" t="n">
        <v>7400.008217324591</v>
      </c>
    </row>
    <row r="162">
      <c r="A162" s="13" t="inlineStr">
        <is>
          <t>NOVA</t>
        </is>
      </c>
      <c r="C162" s="13" t="inlineStr">
        <is>
          <t>Erro &gt; 0,01%</t>
        </is>
      </c>
      <c r="D162" s="13" t="n">
        <v>1</v>
      </c>
      <c r="E162" s="13" t="n">
        <v>2</v>
      </c>
      <c r="F162" s="13" t="n">
        <v>3</v>
      </c>
      <c r="G162" s="13" t="n">
        <v>4</v>
      </c>
      <c r="H162" s="13" t="n">
        <v>5</v>
      </c>
      <c r="I162" s="13" t="n">
        <v>6</v>
      </c>
      <c r="J162" s="13" t="n">
        <v>7</v>
      </c>
      <c r="K162" s="13" t="n">
        <v>8</v>
      </c>
      <c r="L162" s="13" t="n">
        <v>9</v>
      </c>
      <c r="M162" s="13" t="n">
        <v>10</v>
      </c>
      <c r="N162" s="13" t="n">
        <v>11</v>
      </c>
      <c r="O162" s="13" t="n">
        <v>12</v>
      </c>
      <c r="P162" s="13" t="n">
        <v>13</v>
      </c>
      <c r="Q162" s="13" t="n">
        <v>14</v>
      </c>
      <c r="R162" s="13" t="n">
        <v>15</v>
      </c>
      <c r="Y162" s="13" t="inlineStr">
        <is>
          <t>Erro &gt; 0,01%</t>
        </is>
      </c>
      <c r="Z162" s="13" t="n">
        <v>1</v>
      </c>
      <c r="AA162" s="13" t="n">
        <v>2</v>
      </c>
      <c r="AB162" s="13" t="n">
        <v>3</v>
      </c>
      <c r="AC162" s="13" t="n">
        <v>4</v>
      </c>
      <c r="AD162" s="13" t="n">
        <v>5</v>
      </c>
      <c r="AE162" s="13" t="n">
        <v>6</v>
      </c>
      <c r="AF162" s="13" t="n">
        <v>7</v>
      </c>
      <c r="AG162" s="13" t="n">
        <v>8</v>
      </c>
      <c r="AH162" s="13" t="n">
        <v>9</v>
      </c>
      <c r="AI162" s="13" t="n">
        <v>10</v>
      </c>
      <c r="AJ162" s="13" t="n">
        <v>11</v>
      </c>
      <c r="AK162" s="13" t="n">
        <v>12</v>
      </c>
      <c r="AL162" s="13" t="n">
        <v>13</v>
      </c>
      <c r="AM162" s="13" t="n">
        <v>14</v>
      </c>
      <c r="AN162" s="13" t="n">
        <v>15</v>
      </c>
      <c r="AU162" s="13" t="inlineStr">
        <is>
          <t>Erro &gt; 0,01%</t>
        </is>
      </c>
      <c r="AV162" s="13" t="n">
        <v>1</v>
      </c>
      <c r="AW162" s="13" t="n">
        <v>2</v>
      </c>
      <c r="AX162" s="13" t="n">
        <v>3</v>
      </c>
      <c r="AY162" s="13" t="n">
        <v>4</v>
      </c>
      <c r="AZ162" s="13" t="n">
        <v>5</v>
      </c>
      <c r="BA162" s="13" t="n">
        <v>6</v>
      </c>
      <c r="BB162" s="13" t="n">
        <v>7</v>
      </c>
      <c r="BC162" s="13" t="n">
        <v>8</v>
      </c>
      <c r="BD162" s="13" t="n">
        <v>9</v>
      </c>
      <c r="BE162" s="13" t="n">
        <v>10</v>
      </c>
      <c r="BF162" s="13" t="n">
        <v>11</v>
      </c>
      <c r="BG162" s="13" t="n">
        <v>12</v>
      </c>
      <c r="BH162" s="13" t="n">
        <v>13</v>
      </c>
      <c r="BI162" s="13" t="n">
        <v>14</v>
      </c>
      <c r="BJ162" s="13" t="n">
        <v>15</v>
      </c>
      <c r="BQ162" s="13" t="inlineStr">
        <is>
          <t>Erro &gt; 0,01%</t>
        </is>
      </c>
      <c r="BR162" s="13" t="n">
        <v>1</v>
      </c>
      <c r="BS162" s="13" t="n">
        <v>2</v>
      </c>
      <c r="BT162" s="13" t="n">
        <v>3</v>
      </c>
      <c r="BU162" s="13" t="n">
        <v>4</v>
      </c>
      <c r="BV162" s="13" t="n">
        <v>5</v>
      </c>
      <c r="BW162" s="13" t="n">
        <v>6</v>
      </c>
      <c r="BX162" s="13" t="n">
        <v>7</v>
      </c>
      <c r="BY162" s="13" t="n">
        <v>8</v>
      </c>
      <c r="BZ162" s="13" t="n">
        <v>9</v>
      </c>
      <c r="CA162" s="13" t="n">
        <v>10</v>
      </c>
      <c r="CB162" s="13" t="n">
        <v>11</v>
      </c>
      <c r="CC162" s="13" t="n">
        <v>12</v>
      </c>
      <c r="CD162" s="13" t="n">
        <v>13</v>
      </c>
      <c r="CE162" s="13" t="n">
        <v>14</v>
      </c>
      <c r="CF162" s="13" t="n">
        <v>15</v>
      </c>
      <c r="CM162" s="13" t="inlineStr">
        <is>
          <t>Erro &gt; 0,01%</t>
        </is>
      </c>
      <c r="CN162" s="13" t="n">
        <v>1</v>
      </c>
      <c r="CO162" s="13" t="n">
        <v>2</v>
      </c>
      <c r="CP162" s="13" t="n">
        <v>3</v>
      </c>
      <c r="CQ162" s="13" t="n">
        <v>4</v>
      </c>
      <c r="CR162" s="13" t="n">
        <v>5</v>
      </c>
      <c r="CS162" s="13" t="n">
        <v>6</v>
      </c>
      <c r="CT162" s="13" t="n">
        <v>7</v>
      </c>
      <c r="CU162" s="13" t="n">
        <v>8</v>
      </c>
      <c r="CV162" s="13" t="n">
        <v>9</v>
      </c>
      <c r="CW162" s="13" t="n">
        <v>10</v>
      </c>
      <c r="CX162" s="13" t="n">
        <v>11</v>
      </c>
      <c r="CY162" s="13" t="n">
        <v>12</v>
      </c>
      <c r="CZ162" s="13" t="n">
        <v>13</v>
      </c>
      <c r="DA162" s="13" t="n">
        <v>14</v>
      </c>
      <c r="DB162" s="13" t="n">
        <v>15</v>
      </c>
      <c r="DI162" s="13" t="inlineStr">
        <is>
          <t>Erro &gt; 0,01%</t>
        </is>
      </c>
      <c r="DJ162" s="13" t="n">
        <v>1</v>
      </c>
      <c r="DK162" s="13" t="n">
        <v>2</v>
      </c>
      <c r="DL162" s="13" t="n">
        <v>3</v>
      </c>
      <c r="DM162" s="13" t="n">
        <v>4</v>
      </c>
      <c r="DN162" s="13" t="n">
        <v>5</v>
      </c>
      <c r="DO162" s="13" t="n">
        <v>6</v>
      </c>
      <c r="DP162" s="13" t="n">
        <v>7</v>
      </c>
      <c r="DQ162" s="13" t="n">
        <v>8</v>
      </c>
      <c r="DR162" s="13" t="n">
        <v>9</v>
      </c>
      <c r="DS162" s="13" t="n">
        <v>10</v>
      </c>
      <c r="DT162" s="13" t="n">
        <v>11</v>
      </c>
      <c r="DU162" s="13" t="n">
        <v>12</v>
      </c>
      <c r="DV162" s="13" t="n">
        <v>13</v>
      </c>
      <c r="DW162" s="13" t="n">
        <v>14</v>
      </c>
      <c r="DX162" s="13" t="n">
        <v>15</v>
      </c>
      <c r="EE162" s="13" t="inlineStr">
        <is>
          <t>Erro &gt; 0,01%</t>
        </is>
      </c>
      <c r="EF162" s="13" t="n">
        <v>1</v>
      </c>
      <c r="EG162" s="13" t="n">
        <v>2</v>
      </c>
      <c r="EH162" s="13" t="n">
        <v>3</v>
      </c>
      <c r="EI162" s="13" t="n">
        <v>4</v>
      </c>
      <c r="EJ162" s="13" t="n">
        <v>5</v>
      </c>
      <c r="EK162" s="13" t="n">
        <v>6</v>
      </c>
      <c r="EL162" s="13" t="n">
        <v>7</v>
      </c>
      <c r="EM162" s="13" t="n">
        <v>8</v>
      </c>
      <c r="EN162" s="13" t="n">
        <v>9</v>
      </c>
      <c r="EO162" s="13" t="n">
        <v>10</v>
      </c>
      <c r="EP162" s="13" t="n">
        <v>11</v>
      </c>
      <c r="EQ162" s="13" t="n">
        <v>12</v>
      </c>
      <c r="ER162" s="13" t="n">
        <v>13</v>
      </c>
      <c r="ES162" s="13" t="n">
        <v>14</v>
      </c>
      <c r="ET162" s="13" t="n">
        <v>15</v>
      </c>
      <c r="FA162" s="13" t="inlineStr">
        <is>
          <t>Erro &gt; 0,01%</t>
        </is>
      </c>
      <c r="FB162" s="13" t="n">
        <v>1</v>
      </c>
      <c r="FC162" s="13" t="n">
        <v>2</v>
      </c>
      <c r="FD162" s="13" t="n">
        <v>3</v>
      </c>
      <c r="FE162" s="13" t="n">
        <v>4</v>
      </c>
      <c r="FF162" s="13" t="n">
        <v>5</v>
      </c>
      <c r="FG162" s="13" t="n">
        <v>6</v>
      </c>
      <c r="FH162" s="13" t="n">
        <v>7</v>
      </c>
      <c r="FI162" s="13" t="n">
        <v>8</v>
      </c>
      <c r="FJ162" s="13" t="n">
        <v>9</v>
      </c>
      <c r="FK162" s="13" t="n">
        <v>10</v>
      </c>
      <c r="FL162" s="13" t="n">
        <v>11</v>
      </c>
      <c r="FM162" s="13" t="n">
        <v>12</v>
      </c>
      <c r="FN162" s="13" t="n">
        <v>13</v>
      </c>
      <c r="FO162" s="13" t="n">
        <v>14</v>
      </c>
      <c r="FP162" s="13" t="n">
        <v>15</v>
      </c>
      <c r="FW162" s="13" t="inlineStr">
        <is>
          <t>Erro &gt; 0,01%</t>
        </is>
      </c>
      <c r="FX162" s="13" t="n">
        <v>1</v>
      </c>
      <c r="FY162" s="13" t="n">
        <v>2</v>
      </c>
      <c r="FZ162" s="13" t="n">
        <v>3</v>
      </c>
      <c r="GA162" s="13" t="n">
        <v>4</v>
      </c>
      <c r="GB162" s="13" t="n">
        <v>5</v>
      </c>
      <c r="GC162" s="13" t="n">
        <v>6</v>
      </c>
      <c r="GD162" s="13" t="n">
        <v>7</v>
      </c>
      <c r="GE162" s="13" t="n">
        <v>8</v>
      </c>
      <c r="GF162" s="13" t="n">
        <v>9</v>
      </c>
      <c r="GG162" s="13" t="n">
        <v>10</v>
      </c>
      <c r="GH162" s="13" t="n">
        <v>11</v>
      </c>
      <c r="GI162" s="13" t="n">
        <v>12</v>
      </c>
      <c r="GJ162" s="13" t="n">
        <v>13</v>
      </c>
      <c r="GK162" s="13" t="n">
        <v>14</v>
      </c>
      <c r="GL162" s="13" t="n">
        <v>15</v>
      </c>
      <c r="GS162" s="13" t="inlineStr">
        <is>
          <t>Erro &gt; 0,01%</t>
        </is>
      </c>
      <c r="GT162" s="13" t="n">
        <v>1</v>
      </c>
      <c r="GU162" s="13" t="n">
        <v>2</v>
      </c>
      <c r="GV162" s="13" t="n">
        <v>3</v>
      </c>
      <c r="GW162" s="13" t="n">
        <v>4</v>
      </c>
      <c r="GX162" s="13" t="n">
        <v>5</v>
      </c>
      <c r="GY162" s="13" t="n">
        <v>6</v>
      </c>
      <c r="GZ162" s="13" t="n">
        <v>7</v>
      </c>
      <c r="HA162" s="13" t="n">
        <v>8</v>
      </c>
      <c r="HB162" s="13" t="n">
        <v>9</v>
      </c>
      <c r="HC162" s="13" t="n">
        <v>10</v>
      </c>
      <c r="HD162" s="13" t="n">
        <v>11</v>
      </c>
      <c r="HE162" s="13" t="n">
        <v>12</v>
      </c>
      <c r="HF162" s="13" t="n">
        <v>13</v>
      </c>
      <c r="HG162" s="13" t="n">
        <v>14</v>
      </c>
      <c r="HH162" s="13" t="n">
        <v>15</v>
      </c>
    </row>
    <row r="163">
      <c r="C163" s="13" t="n">
        <v>1</v>
      </c>
      <c r="Y163" s="13" t="n">
        <v>1</v>
      </c>
      <c r="AU163" s="13" t="n">
        <v>1</v>
      </c>
      <c r="BQ163" s="13" t="n">
        <v>1</v>
      </c>
      <c r="CM163" s="13" t="n">
        <v>1</v>
      </c>
      <c r="DI163" s="13" t="n">
        <v>1</v>
      </c>
      <c r="EE163" s="13" t="n">
        <v>1</v>
      </c>
      <c r="FA163" s="13" t="n">
        <v>1</v>
      </c>
      <c r="FW163" s="13" t="n">
        <v>1</v>
      </c>
      <c r="GS163" s="13" t="n">
        <v>1</v>
      </c>
    </row>
    <row r="164">
      <c r="C164" s="13" t="n">
        <v>2</v>
      </c>
      <c r="Y164" s="13" t="n">
        <v>2</v>
      </c>
      <c r="AU164" s="13" t="n">
        <v>2</v>
      </c>
      <c r="BQ164" s="13" t="n">
        <v>2</v>
      </c>
      <c r="CM164" s="13" t="n">
        <v>2</v>
      </c>
      <c r="DI164" s="13" t="n">
        <v>2</v>
      </c>
      <c r="EE164" s="13" t="n">
        <v>2</v>
      </c>
      <c r="FA164" s="13" t="n">
        <v>2</v>
      </c>
      <c r="FW164" s="13" t="n">
        <v>2</v>
      </c>
      <c r="GS164" s="13" t="n">
        <v>2</v>
      </c>
    </row>
    <row r="165">
      <c r="C165" s="13" t="n">
        <v>3</v>
      </c>
      <c r="Y165" s="13" t="n">
        <v>3</v>
      </c>
      <c r="AU165" s="13" t="n">
        <v>3</v>
      </c>
      <c r="BQ165" s="13" t="n">
        <v>3</v>
      </c>
      <c r="CM165" s="13" t="n">
        <v>3</v>
      </c>
      <c r="DI165" s="13" t="n">
        <v>3</v>
      </c>
      <c r="EE165" s="13" t="n">
        <v>3</v>
      </c>
      <c r="FA165" s="13" t="n">
        <v>3</v>
      </c>
      <c r="FW165" s="13" t="n">
        <v>3</v>
      </c>
      <c r="GS165" s="13" t="n">
        <v>3</v>
      </c>
    </row>
    <row r="166" ht="23.4" customHeight="1">
      <c r="B166" s="88" t="inlineStr">
        <is>
          <t>FACTORIES</t>
        </is>
      </c>
      <c r="X166" s="13" t="inlineStr">
        <is>
          <t>FACTORIES</t>
        </is>
      </c>
      <c r="AT166" s="13" t="inlineStr">
        <is>
          <t>FACTORIES</t>
        </is>
      </c>
      <c r="BP166" s="13" t="inlineStr">
        <is>
          <t>FACTORIES</t>
        </is>
      </c>
      <c r="CL166" s="13" t="inlineStr">
        <is>
          <t>FACTORIES</t>
        </is>
      </c>
      <c r="DH166" s="13" t="inlineStr">
        <is>
          <t>FACTORIES</t>
        </is>
      </c>
      <c r="ED166" s="13" t="inlineStr">
        <is>
          <t>FACTORIES</t>
        </is>
      </c>
      <c r="EZ166" s="13" t="inlineStr">
        <is>
          <t>FACTORIES</t>
        </is>
      </c>
      <c r="FV166" s="13" t="inlineStr">
        <is>
          <t>FACTORIES</t>
        </is>
      </c>
      <c r="GR166" s="13" t="inlineStr">
        <is>
          <t>FACTORIES</t>
        </is>
      </c>
    </row>
    <row r="167">
      <c r="B167" s="13" t="inlineStr">
        <is>
          <t>Objective</t>
        </is>
      </c>
      <c r="C167" s="13" t="inlineStr">
        <is>
          <t>P(Reorder)</t>
        </is>
      </c>
      <c r="D167" s="13" t="n">
        <v>16</v>
      </c>
      <c r="E167" s="13" t="n">
        <v>17</v>
      </c>
      <c r="F167" s="13" t="n">
        <v>18</v>
      </c>
      <c r="X167" s="13" t="inlineStr">
        <is>
          <t>Objective</t>
        </is>
      </c>
      <c r="Y167" s="13" t="inlineStr">
        <is>
          <t>P(Reorder)</t>
        </is>
      </c>
      <c r="Z167" s="13" t="n">
        <v>16</v>
      </c>
      <c r="AA167" s="13" t="n">
        <v>17</v>
      </c>
      <c r="AB167" s="13" t="n">
        <v>18</v>
      </c>
      <c r="AT167" s="13" t="inlineStr">
        <is>
          <t>Objective</t>
        </is>
      </c>
      <c r="AU167" s="13" t="inlineStr">
        <is>
          <t>P(Reorder)</t>
        </is>
      </c>
      <c r="AV167" s="13" t="n">
        <v>16</v>
      </c>
      <c r="AW167" s="13" t="n">
        <v>17</v>
      </c>
      <c r="AX167" s="13" t="n">
        <v>18</v>
      </c>
      <c r="BP167" s="13" t="inlineStr">
        <is>
          <t>Objective</t>
        </is>
      </c>
      <c r="BQ167" s="13" t="inlineStr">
        <is>
          <t>P(Reorder)</t>
        </is>
      </c>
      <c r="BR167" s="13" t="n">
        <v>16</v>
      </c>
      <c r="BS167" s="13" t="n">
        <v>17</v>
      </c>
      <c r="BT167" s="13" t="n">
        <v>18</v>
      </c>
      <c r="CL167" s="13" t="inlineStr">
        <is>
          <t>Objective</t>
        </is>
      </c>
      <c r="CM167" s="13" t="inlineStr">
        <is>
          <t>P(Reorder)</t>
        </is>
      </c>
      <c r="CN167" s="13" t="n">
        <v>16</v>
      </c>
      <c r="CO167" s="13" t="n">
        <v>17</v>
      </c>
      <c r="CP167" s="13" t="n">
        <v>18</v>
      </c>
      <c r="DH167" s="13" t="inlineStr">
        <is>
          <t>Objective</t>
        </is>
      </c>
      <c r="DI167" s="13" t="inlineStr">
        <is>
          <t>P(Reorder)</t>
        </is>
      </c>
      <c r="DJ167" s="13" t="n">
        <v>16</v>
      </c>
      <c r="DK167" s="13" t="n">
        <v>17</v>
      </c>
      <c r="DL167" s="13" t="n">
        <v>18</v>
      </c>
      <c r="ED167" s="13" t="inlineStr">
        <is>
          <t>Objective</t>
        </is>
      </c>
      <c r="EE167" s="13" t="inlineStr">
        <is>
          <t>P(Reorder)</t>
        </is>
      </c>
      <c r="EF167" s="13" t="n">
        <v>16</v>
      </c>
      <c r="EG167" s="13" t="n">
        <v>17</v>
      </c>
      <c r="EH167" s="13" t="n">
        <v>18</v>
      </c>
      <c r="EZ167" s="13" t="inlineStr">
        <is>
          <t>Objective</t>
        </is>
      </c>
      <c r="FA167" s="13" t="inlineStr">
        <is>
          <t>P(Reorder)</t>
        </is>
      </c>
      <c r="FB167" s="13" t="n">
        <v>16</v>
      </c>
      <c r="FC167" s="13" t="n">
        <v>17</v>
      </c>
      <c r="FD167" s="13" t="n">
        <v>18</v>
      </c>
      <c r="FV167" s="13" t="inlineStr">
        <is>
          <t>Objective</t>
        </is>
      </c>
      <c r="FW167" s="13" t="inlineStr">
        <is>
          <t>P(Reorder)</t>
        </is>
      </c>
      <c r="FX167" s="13" t="n">
        <v>16</v>
      </c>
      <c r="FY167" s="13" t="n">
        <v>17</v>
      </c>
      <c r="FZ167" s="13" t="n">
        <v>18</v>
      </c>
      <c r="GR167" s="13" t="inlineStr">
        <is>
          <t>Objective</t>
        </is>
      </c>
      <c r="GS167" s="13" t="inlineStr">
        <is>
          <t>P(Reorder)</t>
        </is>
      </c>
      <c r="GT167" s="13" t="n">
        <v>16</v>
      </c>
      <c r="GU167" s="13" t="n">
        <v>17</v>
      </c>
      <c r="GV167" s="13" t="n">
        <v>18</v>
      </c>
    </row>
    <row r="168">
      <c r="B168" s="16">
        <f>Optimal_solutionf</f>
        <v/>
      </c>
      <c r="C168" s="13" t="n">
        <v>4</v>
      </c>
      <c r="X168" s="13" t="n">
        <v>4809402.007307659</v>
      </c>
      <c r="Y168" s="13" t="n">
        <v>4</v>
      </c>
      <c r="Z168" t="n">
        <v>-3</v>
      </c>
      <c r="AA168" t="n">
        <v>-3</v>
      </c>
      <c r="AB168" t="n">
        <v>-3</v>
      </c>
      <c r="AT168" s="13" t="n">
        <v>4227280.95104528</v>
      </c>
      <c r="AU168" s="13" t="n">
        <v>4</v>
      </c>
      <c r="BP168" s="13" t="n">
        <v>4147391.017927429</v>
      </c>
      <c r="BQ168" s="13" t="n">
        <v>4</v>
      </c>
      <c r="CL168" s="13" t="n">
        <v>4809402.007307659</v>
      </c>
      <c r="CM168" s="13" t="n">
        <v>4</v>
      </c>
      <c r="DH168" s="13" t="n">
        <v>4228643.401138491</v>
      </c>
      <c r="DI168" s="13" t="n">
        <v>4</v>
      </c>
      <c r="ED168" s="13" t="n">
        <v>4147391.0179486</v>
      </c>
      <c r="EE168" s="13" t="n">
        <v>4</v>
      </c>
      <c r="EZ168" s="13" t="n">
        <v>4809402.007307659</v>
      </c>
      <c r="FA168" s="13" t="n">
        <v>4</v>
      </c>
      <c r="FV168" s="13" t="n">
        <v>4228643.401138491</v>
      </c>
      <c r="FW168" s="13" t="n">
        <v>4</v>
      </c>
      <c r="GR168" s="13" t="n">
        <v>4147391.0179486</v>
      </c>
      <c r="GS168" s="13" t="n">
        <v>4</v>
      </c>
    </row>
    <row r="169">
      <c r="C169" s="13" t="n">
        <v>5</v>
      </c>
      <c r="Y169" s="13" t="n">
        <v>5</v>
      </c>
      <c r="Z169" t="n">
        <v>-3</v>
      </c>
      <c r="AA169" t="n">
        <v>-3</v>
      </c>
      <c r="AB169" t="n">
        <v>-3</v>
      </c>
      <c r="AU169" s="13" t="n">
        <v>5</v>
      </c>
      <c r="BQ169" s="13" t="n">
        <v>5</v>
      </c>
      <c r="CM169" s="13" t="n">
        <v>5</v>
      </c>
      <c r="DI169" s="13" t="n">
        <v>5</v>
      </c>
      <c r="EE169" s="13" t="n">
        <v>5</v>
      </c>
      <c r="FA169" s="13" t="n">
        <v>5</v>
      </c>
      <c r="FW169" s="13" t="n">
        <v>5</v>
      </c>
      <c r="GS169" s="13" t="n">
        <v>5</v>
      </c>
    </row>
    <row r="170">
      <c r="C170" s="13" t="n">
        <v>6</v>
      </c>
      <c r="Y170" s="13" t="n">
        <v>6</v>
      </c>
      <c r="Z170" t="n">
        <v>-3</v>
      </c>
      <c r="AA170" t="n">
        <v>-3</v>
      </c>
      <c r="AB170" t="n">
        <v>-3</v>
      </c>
      <c r="AU170" s="13" t="n">
        <v>6</v>
      </c>
      <c r="BQ170" s="13" t="n">
        <v>6</v>
      </c>
      <c r="CM170" s="13" t="n">
        <v>6</v>
      </c>
      <c r="DI170" s="13" t="n">
        <v>6</v>
      </c>
      <c r="EE170" s="13" t="n">
        <v>6</v>
      </c>
      <c r="FA170" s="13" t="n">
        <v>6</v>
      </c>
      <c r="FW170" s="13" t="n">
        <v>6</v>
      </c>
      <c r="GS170" s="13" t="n">
        <v>6</v>
      </c>
    </row>
    <row r="172">
      <c r="C172" s="13" t="inlineStr">
        <is>
          <t>P(Estado da arte)</t>
        </is>
      </c>
      <c r="D172" s="13" t="n">
        <v>16</v>
      </c>
      <c r="E172" s="13" t="n">
        <v>17</v>
      </c>
      <c r="F172" s="13" t="n">
        <v>18</v>
      </c>
      <c r="V172" s="15" t="n"/>
      <c r="X172" s="16" t="n"/>
      <c r="Y172" s="13" t="inlineStr">
        <is>
          <t>P(Estado da arte)</t>
        </is>
      </c>
      <c r="Z172" s="13" t="n">
        <v>16</v>
      </c>
      <c r="AA172" s="13" t="n">
        <v>17</v>
      </c>
      <c r="AB172" s="13" t="n">
        <v>18</v>
      </c>
      <c r="AU172" s="13" t="inlineStr">
        <is>
          <t>P(Estado da arte)</t>
        </is>
      </c>
      <c r="AV172" s="13" t="n">
        <v>16</v>
      </c>
      <c r="AW172" s="13" t="n">
        <v>17</v>
      </c>
      <c r="AX172" s="13" t="n">
        <v>18</v>
      </c>
      <c r="BQ172" s="13" t="inlineStr">
        <is>
          <t>P(Estado da arte)</t>
        </is>
      </c>
      <c r="BR172" s="13" t="n">
        <v>16</v>
      </c>
      <c r="BS172" s="13" t="n">
        <v>17</v>
      </c>
      <c r="BT172" s="13" t="n">
        <v>18</v>
      </c>
      <c r="CM172" s="13" t="inlineStr">
        <is>
          <t>P(Estado da arte)</t>
        </is>
      </c>
      <c r="CN172" s="13" t="n">
        <v>16</v>
      </c>
      <c r="CO172" s="13" t="n">
        <v>17</v>
      </c>
      <c r="CP172" s="13" t="n">
        <v>18</v>
      </c>
      <c r="DI172" s="13" t="inlineStr">
        <is>
          <t>P(Estado da arte)</t>
        </is>
      </c>
      <c r="DJ172" s="13" t="n">
        <v>16</v>
      </c>
      <c r="DK172" s="13" t="n">
        <v>17</v>
      </c>
      <c r="DL172" s="13" t="n">
        <v>18</v>
      </c>
      <c r="EE172" s="13" t="inlineStr">
        <is>
          <t>P(Estado da arte)</t>
        </is>
      </c>
      <c r="EF172" s="13" t="n">
        <v>16</v>
      </c>
      <c r="EG172" s="13" t="n">
        <v>17</v>
      </c>
      <c r="EH172" s="13" t="n">
        <v>18</v>
      </c>
      <c r="FA172" s="13" t="inlineStr">
        <is>
          <t>P(Estado da arte)</t>
        </is>
      </c>
      <c r="FB172" s="13" t="n">
        <v>16</v>
      </c>
      <c r="FC172" s="13" t="n">
        <v>17</v>
      </c>
      <c r="FD172" s="13" t="n">
        <v>18</v>
      </c>
      <c r="FW172" s="13" t="inlineStr">
        <is>
          <t>P(Estado da arte)</t>
        </is>
      </c>
      <c r="FX172" s="13" t="n">
        <v>16</v>
      </c>
      <c r="FY172" s="13" t="n">
        <v>17</v>
      </c>
      <c r="FZ172" s="13" t="n">
        <v>18</v>
      </c>
      <c r="GS172" s="13" t="inlineStr">
        <is>
          <t>P(Estado da arte)</t>
        </is>
      </c>
      <c r="GT172" s="13" t="n">
        <v>16</v>
      </c>
      <c r="GU172" s="13" t="n">
        <v>17</v>
      </c>
      <c r="GV172" s="13" t="n">
        <v>18</v>
      </c>
    </row>
    <row r="173">
      <c r="C173" s="13" t="n">
        <v>4</v>
      </c>
      <c r="Y173" s="13" t="n">
        <v>4</v>
      </c>
      <c r="Z173" t="n">
        <v>-4</v>
      </c>
      <c r="AA173" t="n">
        <v>-4</v>
      </c>
      <c r="AB173" t="n">
        <v>-4</v>
      </c>
      <c r="AU173" s="13" t="n">
        <v>4</v>
      </c>
      <c r="BQ173" s="13" t="n">
        <v>4</v>
      </c>
      <c r="CM173" s="13" t="n">
        <v>4</v>
      </c>
      <c r="DI173" s="13" t="n">
        <v>4</v>
      </c>
      <c r="EE173" s="13" t="n">
        <v>4</v>
      </c>
      <c r="FA173" s="13" t="n">
        <v>4</v>
      </c>
      <c r="FW173" s="13" t="n">
        <v>4</v>
      </c>
      <c r="GS173" s="13" t="n">
        <v>4</v>
      </c>
    </row>
    <row r="174">
      <c r="C174" s="13" t="n">
        <v>5</v>
      </c>
      <c r="S174" s="16" t="n"/>
      <c r="V174" s="14" t="n"/>
      <c r="X174" s="16" t="n"/>
      <c r="Y174" s="13" t="n">
        <v>5</v>
      </c>
      <c r="Z174" t="n">
        <v>-4</v>
      </c>
      <c r="AA174" t="n">
        <v>-4</v>
      </c>
      <c r="AB174" t="n">
        <v>-4</v>
      </c>
      <c r="AT174" s="16" t="n"/>
      <c r="AU174" s="13" t="n">
        <v>5</v>
      </c>
      <c r="BP174" s="16" t="n"/>
      <c r="BQ174" s="13" t="n">
        <v>5</v>
      </c>
      <c r="CL174" s="16" t="n"/>
      <c r="CM174" s="13" t="n">
        <v>5</v>
      </c>
      <c r="DH174" s="16" t="n"/>
      <c r="DI174" s="13" t="n">
        <v>5</v>
      </c>
      <c r="ED174" s="16" t="n"/>
      <c r="EE174" s="13" t="n">
        <v>5</v>
      </c>
      <c r="EZ174" s="16" t="n"/>
      <c r="FA174" s="13" t="n">
        <v>5</v>
      </c>
      <c r="FV174" s="16" t="n"/>
      <c r="FW174" s="13" t="n">
        <v>5</v>
      </c>
      <c r="GR174" s="16" t="n"/>
      <c r="GS174" s="13" t="n">
        <v>5</v>
      </c>
    </row>
    <row r="175">
      <c r="C175" s="13" t="n">
        <v>6</v>
      </c>
      <c r="Y175" s="13" t="n">
        <v>6</v>
      </c>
      <c r="Z175" t="n">
        <v>-4</v>
      </c>
      <c r="AA175" t="n">
        <v>-4</v>
      </c>
      <c r="AB175" t="n">
        <v>-4</v>
      </c>
      <c r="AU175" s="13" t="n">
        <v>6</v>
      </c>
      <c r="BQ175" s="13" t="n">
        <v>6</v>
      </c>
      <c r="CM175" s="13" t="n">
        <v>6</v>
      </c>
      <c r="DI175" s="13" t="n">
        <v>6</v>
      </c>
      <c r="EE175" s="13" t="n">
        <v>6</v>
      </c>
      <c r="FA175" s="13" t="n">
        <v>6</v>
      </c>
      <c r="FW175" s="13" t="n">
        <v>6</v>
      </c>
      <c r="GS175" s="13" t="n">
        <v>6</v>
      </c>
    </row>
    <row r="176">
      <c r="S176" s="16" t="n"/>
    </row>
    <row r="177">
      <c r="C177" s="13" t="inlineStr">
        <is>
          <t>Reorder</t>
        </is>
      </c>
      <c r="D177" s="13" t="n">
        <v>16</v>
      </c>
      <c r="E177" s="13" t="n">
        <v>17</v>
      </c>
      <c r="F177" s="13" t="n">
        <v>18</v>
      </c>
      <c r="Y177" s="13" t="inlineStr">
        <is>
          <t>Reorder</t>
        </is>
      </c>
      <c r="Z177" s="13" t="n">
        <v>16</v>
      </c>
      <c r="AA177" s="13" t="n">
        <v>17</v>
      </c>
      <c r="AB177" s="13" t="n">
        <v>18</v>
      </c>
      <c r="AU177" s="13" t="inlineStr">
        <is>
          <t>Reorder</t>
        </is>
      </c>
      <c r="AV177" s="13" t="n">
        <v>16</v>
      </c>
      <c r="AW177" s="13" t="n">
        <v>17</v>
      </c>
      <c r="AX177" s="13" t="n">
        <v>18</v>
      </c>
      <c r="BQ177" s="13" t="inlineStr">
        <is>
          <t>Reorder</t>
        </is>
      </c>
      <c r="BR177" s="13" t="n">
        <v>16</v>
      </c>
      <c r="BS177" s="13" t="n">
        <v>17</v>
      </c>
      <c r="BT177" s="13" t="n">
        <v>18</v>
      </c>
      <c r="CM177" s="13" t="inlineStr">
        <is>
          <t>Reorder</t>
        </is>
      </c>
      <c r="CN177" s="13" t="n">
        <v>16</v>
      </c>
      <c r="CO177" s="13" t="n">
        <v>17</v>
      </c>
      <c r="CP177" s="13" t="n">
        <v>18</v>
      </c>
      <c r="DI177" s="13" t="inlineStr">
        <is>
          <t>Reorder</t>
        </is>
      </c>
      <c r="DJ177" s="13" t="n">
        <v>16</v>
      </c>
      <c r="DK177" s="13" t="n">
        <v>17</v>
      </c>
      <c r="DL177" s="13" t="n">
        <v>18</v>
      </c>
      <c r="EE177" s="13" t="inlineStr">
        <is>
          <t>Reorder</t>
        </is>
      </c>
      <c r="EF177" s="13" t="n">
        <v>16</v>
      </c>
      <c r="EG177" s="13" t="n">
        <v>17</v>
      </c>
      <c r="EH177" s="13" t="n">
        <v>18</v>
      </c>
      <c r="FA177" s="13" t="inlineStr">
        <is>
          <t>Reorder</t>
        </is>
      </c>
      <c r="FB177" s="13" t="n">
        <v>16</v>
      </c>
      <c r="FC177" s="13" t="n">
        <v>17</v>
      </c>
      <c r="FD177" s="13" t="n">
        <v>18</v>
      </c>
      <c r="FW177" s="13" t="inlineStr">
        <is>
          <t>Reorder</t>
        </is>
      </c>
      <c r="FX177" s="13" t="n">
        <v>16</v>
      </c>
      <c r="FY177" s="13" t="n">
        <v>17</v>
      </c>
      <c r="FZ177" s="13" t="n">
        <v>18</v>
      </c>
      <c r="GS177" s="13" t="inlineStr">
        <is>
          <t>Reorder</t>
        </is>
      </c>
      <c r="GT177" s="13" t="n">
        <v>16</v>
      </c>
      <c r="GU177" s="13" t="n">
        <v>17</v>
      </c>
      <c r="GV177" s="13" t="n">
        <v>18</v>
      </c>
    </row>
    <row r="178">
      <c r="C178" s="13" t="n">
        <v>4</v>
      </c>
      <c r="D178" s="13">
        <f>Factories_stock_balance!D211</f>
        <v/>
      </c>
      <c r="E178" s="13">
        <f>Factories_stock_balance!E211</f>
        <v/>
      </c>
      <c r="F178" s="13">
        <f>Factories_stock_balance!F211</f>
        <v/>
      </c>
      <c r="Y178" s="13" t="n">
        <v>4</v>
      </c>
      <c r="Z178" s="13" t="n">
        <v>3531.344849999999</v>
      </c>
      <c r="AA178" s="13" t="n">
        <v>2232.46109</v>
      </c>
      <c r="AB178" s="13" t="n">
        <v>1600.84916</v>
      </c>
      <c r="AU178" s="13" t="n">
        <v>4</v>
      </c>
      <c r="AV178" s="13" t="n">
        <v>3534.344849999993</v>
      </c>
      <c r="AW178" s="13" t="n">
        <v>2232.46109</v>
      </c>
      <c r="AX178" s="13" t="n">
        <v>1600.84916</v>
      </c>
      <c r="BQ178" s="13" t="n">
        <v>4</v>
      </c>
      <c r="BR178" s="13" t="n">
        <v>3655.344849999999</v>
      </c>
      <c r="BS178" s="13" t="n">
        <v>2360.46109</v>
      </c>
      <c r="BT178" s="13" t="n">
        <v>1717.84916</v>
      </c>
      <c r="CM178" s="13" t="n">
        <v>4</v>
      </c>
      <c r="CN178" s="13" t="n">
        <v>3531.344849999999</v>
      </c>
      <c r="CO178" s="13" t="n">
        <v>2232.46109</v>
      </c>
      <c r="CP178" s="13" t="n">
        <v>1600.84916</v>
      </c>
      <c r="DI178" s="13" t="n">
        <v>4</v>
      </c>
      <c r="DJ178" s="13" t="n">
        <v>3531.344849999999</v>
      </c>
      <c r="DK178" s="13" t="n">
        <v>2238.46109</v>
      </c>
      <c r="DL178" s="13" t="n">
        <v>1600.84916</v>
      </c>
      <c r="EE178" s="13" t="n">
        <v>4</v>
      </c>
      <c r="EF178" s="13" t="n">
        <v>3655.344849999999</v>
      </c>
      <c r="EG178" s="13" t="n">
        <v>2360.46109</v>
      </c>
      <c r="EH178" s="13" t="n">
        <v>1717.84916</v>
      </c>
      <c r="FA178" s="13" t="n">
        <v>4</v>
      </c>
      <c r="FB178" s="13" t="n">
        <v>3531.344849999999</v>
      </c>
      <c r="FC178" s="13" t="n">
        <v>2232.46109</v>
      </c>
      <c r="FD178" s="13" t="n">
        <v>1600.84916</v>
      </c>
      <c r="FW178" s="13" t="n">
        <v>4</v>
      </c>
      <c r="FX178" s="13" t="n">
        <v>3531.344849999999</v>
      </c>
      <c r="FY178" s="13" t="n">
        <v>2238.46109</v>
      </c>
      <c r="FZ178" s="13" t="n">
        <v>1600.84916</v>
      </c>
      <c r="GS178" s="13" t="n">
        <v>4</v>
      </c>
      <c r="GT178" s="13" t="n">
        <v>3655.344849999999</v>
      </c>
      <c r="GU178" s="13" t="n">
        <v>2360.46109</v>
      </c>
      <c r="GV178" s="13" t="n">
        <v>1717.84916</v>
      </c>
    </row>
    <row r="179">
      <c r="C179" s="13" t="n">
        <v>5</v>
      </c>
      <c r="D179" s="13">
        <f>Factories_stock_balance!D212</f>
        <v/>
      </c>
      <c r="E179" s="13">
        <f>Factories_stock_balance!E212</f>
        <v/>
      </c>
      <c r="F179" s="13">
        <f>Factories_stock_balance!F212</f>
        <v/>
      </c>
      <c r="Y179" s="13" t="n">
        <v>5</v>
      </c>
      <c r="Z179" s="13" t="n">
        <v>0</v>
      </c>
      <c r="AA179" s="13" t="n">
        <v>2322.951580000001</v>
      </c>
      <c r="AB179" s="13" t="n">
        <v>0</v>
      </c>
      <c r="AU179" s="13" t="n">
        <v>5</v>
      </c>
      <c r="AV179" s="13" t="n">
        <v>0</v>
      </c>
      <c r="AW179" s="13" t="n">
        <v>2322.951580000001</v>
      </c>
      <c r="AX179" s="13" t="n">
        <v>0</v>
      </c>
      <c r="BQ179" s="13" t="n">
        <v>5</v>
      </c>
      <c r="BR179" s="13" t="n">
        <v>0</v>
      </c>
      <c r="BS179" s="13" t="n">
        <v>2442.951580000001</v>
      </c>
      <c r="BT179" s="13" t="n">
        <v>0</v>
      </c>
      <c r="CM179" s="13" t="n">
        <v>5</v>
      </c>
      <c r="CN179" s="13" t="n">
        <v>0</v>
      </c>
      <c r="CO179" s="13" t="n">
        <v>2322.951580000001</v>
      </c>
      <c r="CP179" s="13" t="n">
        <v>0</v>
      </c>
      <c r="DI179" s="13" t="n">
        <v>5</v>
      </c>
      <c r="DJ179" s="13" t="n">
        <v>0</v>
      </c>
      <c r="DK179" s="13" t="n">
        <v>2322.951580000001</v>
      </c>
      <c r="DL179" s="13" t="n">
        <v>0</v>
      </c>
      <c r="EE179" s="13" t="n">
        <v>5</v>
      </c>
      <c r="EF179" s="13" t="n">
        <v>0</v>
      </c>
      <c r="EG179" s="13" t="n">
        <v>2442.951580000001</v>
      </c>
      <c r="EH179" s="13" t="n">
        <v>0</v>
      </c>
      <c r="FA179" s="13" t="n">
        <v>5</v>
      </c>
      <c r="FB179" s="13" t="n">
        <v>0</v>
      </c>
      <c r="FC179" s="13" t="n">
        <v>2322.951580000001</v>
      </c>
      <c r="FD179" s="13" t="n">
        <v>0</v>
      </c>
      <c r="FW179" s="13" t="n">
        <v>5</v>
      </c>
      <c r="FX179" s="13" t="n">
        <v>0</v>
      </c>
      <c r="FY179" s="13" t="n">
        <v>2322.951580000001</v>
      </c>
      <c r="FZ179" s="13" t="n">
        <v>0</v>
      </c>
      <c r="GS179" s="13" t="n">
        <v>5</v>
      </c>
      <c r="GT179" s="13" t="n">
        <v>0</v>
      </c>
      <c r="GU179" s="13" t="n">
        <v>2442.951580000001</v>
      </c>
      <c r="GV179" s="13" t="n">
        <v>0</v>
      </c>
    </row>
    <row r="180">
      <c r="C180" s="13" t="n">
        <v>6</v>
      </c>
      <c r="D180" s="13">
        <f>Factories_stock_balance!D213</f>
        <v/>
      </c>
      <c r="E180" s="13">
        <f>Factories_stock_balance!E213</f>
        <v/>
      </c>
      <c r="F180" s="13">
        <f>Factories_stock_balance!F213</f>
        <v/>
      </c>
      <c r="Y180" s="13" t="n">
        <v>6</v>
      </c>
      <c r="Z180" s="13" t="n">
        <v>0</v>
      </c>
      <c r="AA180" s="13" t="n">
        <v>2852.15096</v>
      </c>
      <c r="AB180" s="13" t="n">
        <v>0</v>
      </c>
      <c r="AU180" s="13" t="n">
        <v>6</v>
      </c>
      <c r="AV180" s="13" t="n">
        <v>0</v>
      </c>
      <c r="AW180" s="13" t="n">
        <v>2852.15096</v>
      </c>
      <c r="AX180" s="13" t="n">
        <v>0</v>
      </c>
      <c r="BQ180" s="13" t="n">
        <v>6</v>
      </c>
      <c r="BR180" s="13" t="n">
        <v>0</v>
      </c>
      <c r="BS180" s="13" t="n">
        <v>2958.15096</v>
      </c>
      <c r="BT180" s="13" t="n">
        <v>0</v>
      </c>
      <c r="CM180" s="13" t="n">
        <v>6</v>
      </c>
      <c r="CN180" s="13" t="n">
        <v>0</v>
      </c>
      <c r="CO180" s="13" t="n">
        <v>2852.15096</v>
      </c>
      <c r="CP180" s="13" t="n">
        <v>0</v>
      </c>
      <c r="DI180" s="13" t="n">
        <v>6</v>
      </c>
      <c r="DJ180" s="13" t="n">
        <v>0</v>
      </c>
      <c r="DK180" s="13" t="n">
        <v>2857.15096</v>
      </c>
      <c r="DL180" s="13" t="n">
        <v>0</v>
      </c>
      <c r="EE180" s="13" t="n">
        <v>6</v>
      </c>
      <c r="EF180" s="13" t="n">
        <v>0</v>
      </c>
      <c r="EG180" s="13" t="n">
        <v>2958.150959999978</v>
      </c>
      <c r="EH180" s="13" t="n">
        <v>0</v>
      </c>
      <c r="FA180" s="13" t="n">
        <v>6</v>
      </c>
      <c r="FB180" s="13" t="n">
        <v>0</v>
      </c>
      <c r="FC180" s="13" t="n">
        <v>2852.15096</v>
      </c>
      <c r="FD180" s="13" t="n">
        <v>0</v>
      </c>
      <c r="FW180" s="13" t="n">
        <v>6</v>
      </c>
      <c r="FX180" s="13" t="n">
        <v>0</v>
      </c>
      <c r="FY180" s="13" t="n">
        <v>2857.15096</v>
      </c>
      <c r="FZ180" s="13" t="n">
        <v>0</v>
      </c>
      <c r="GS180" s="13" t="n">
        <v>6</v>
      </c>
      <c r="GT180" s="13" t="n">
        <v>0</v>
      </c>
      <c r="GU180" s="13" t="n">
        <v>2958.150959999978</v>
      </c>
      <c r="GV180" s="13" t="n">
        <v>0</v>
      </c>
    </row>
    <row r="182">
      <c r="C182" s="13" t="inlineStr">
        <is>
          <t>Var(Var(d))</t>
        </is>
      </c>
      <c r="D182" s="13" t="n">
        <v>16</v>
      </c>
      <c r="E182" s="13" t="n">
        <v>17</v>
      </c>
      <c r="F182" s="13" t="n">
        <v>18</v>
      </c>
      <c r="Y182" s="13" t="inlineStr">
        <is>
          <t>Var(Var(d))</t>
        </is>
      </c>
      <c r="Z182" s="13" t="n">
        <v>16</v>
      </c>
      <c r="AA182" s="13" t="n">
        <v>17</v>
      </c>
      <c r="AB182" s="13" t="n">
        <v>18</v>
      </c>
      <c r="AU182" s="13" t="inlineStr">
        <is>
          <t>Var(Var(d))</t>
        </is>
      </c>
      <c r="AV182" s="13" t="n">
        <v>16</v>
      </c>
      <c r="AW182" s="13" t="n">
        <v>17</v>
      </c>
      <c r="AX182" s="13" t="n">
        <v>18</v>
      </c>
      <c r="BQ182" s="13" t="inlineStr">
        <is>
          <t>Var(Var(d))</t>
        </is>
      </c>
      <c r="BR182" s="13" t="n">
        <v>16</v>
      </c>
      <c r="BS182" s="13" t="n">
        <v>17</v>
      </c>
      <c r="BT182" s="13" t="n">
        <v>18</v>
      </c>
      <c r="CM182" s="13" t="inlineStr">
        <is>
          <t>Var(Var(d))</t>
        </is>
      </c>
      <c r="CN182" s="13" t="n">
        <v>16</v>
      </c>
      <c r="CO182" s="13" t="n">
        <v>17</v>
      </c>
      <c r="CP182" s="13" t="n">
        <v>18</v>
      </c>
      <c r="DI182" s="13" t="inlineStr">
        <is>
          <t>Var(Var(d))</t>
        </is>
      </c>
      <c r="DJ182" s="13" t="n">
        <v>16</v>
      </c>
      <c r="DK182" s="13" t="n">
        <v>17</v>
      </c>
      <c r="DL182" s="13" t="n">
        <v>18</v>
      </c>
      <c r="EE182" s="13" t="inlineStr">
        <is>
          <t>Var(Var(d))</t>
        </is>
      </c>
      <c r="EF182" s="13" t="n">
        <v>16</v>
      </c>
      <c r="EG182" s="13" t="n">
        <v>17</v>
      </c>
      <c r="EH182" s="13" t="n">
        <v>18</v>
      </c>
      <c r="FA182" s="13" t="inlineStr">
        <is>
          <t>Var(Var(d))</t>
        </is>
      </c>
      <c r="FB182" s="13" t="n">
        <v>16</v>
      </c>
      <c r="FC182" s="13" t="n">
        <v>17</v>
      </c>
      <c r="FD182" s="13" t="n">
        <v>18</v>
      </c>
      <c r="FW182" s="13" t="inlineStr">
        <is>
          <t>Var(Var(d))</t>
        </is>
      </c>
      <c r="FX182" s="13" t="n">
        <v>16</v>
      </c>
      <c r="FY182" s="13" t="n">
        <v>17</v>
      </c>
      <c r="FZ182" s="13" t="n">
        <v>18</v>
      </c>
      <c r="GS182" s="13" t="inlineStr">
        <is>
          <t>Var(Var(d))</t>
        </is>
      </c>
      <c r="GT182" s="13" t="n">
        <v>16</v>
      </c>
      <c r="GU182" s="13" t="n">
        <v>17</v>
      </c>
      <c r="GV182" s="13" t="n">
        <v>18</v>
      </c>
    </row>
    <row r="183">
      <c r="C183" s="13" t="n">
        <v>4</v>
      </c>
      <c r="D183" s="18">
        <f>Fac_Fourth_central_moment_5var!D18</f>
        <v/>
      </c>
      <c r="E183" s="18">
        <f>Fac_Fourth_central_moment_5var!E18</f>
        <v/>
      </c>
      <c r="F183" s="18">
        <f>Fac_Fourth_central_moment_5var!F18</f>
        <v/>
      </c>
      <c r="Y183" s="13" t="n">
        <v>4</v>
      </c>
      <c r="Z183" s="13" t="n">
        <v>12761864624.3</v>
      </c>
      <c r="AA183" s="13" t="n">
        <v>6619843248.96</v>
      </c>
      <c r="AB183" s="13" t="n">
        <v>11096912867.13</v>
      </c>
      <c r="AU183" s="13" t="n">
        <v>4</v>
      </c>
      <c r="AV183" s="13" t="n">
        <v>12761864624.3</v>
      </c>
      <c r="AW183" s="13" t="n">
        <v>6619843248.96</v>
      </c>
      <c r="AX183" s="13" t="n">
        <v>11096912867.13</v>
      </c>
      <c r="BQ183" s="13" t="n">
        <v>4</v>
      </c>
      <c r="BR183" s="13" t="n">
        <v>12761864624.3</v>
      </c>
      <c r="BS183" s="13" t="n">
        <v>6619843248.96</v>
      </c>
      <c r="BT183" s="13" t="n">
        <v>11096912867.13</v>
      </c>
      <c r="CM183" s="13" t="n">
        <v>4</v>
      </c>
      <c r="CN183" s="13" t="n">
        <v>12761864624.3</v>
      </c>
      <c r="CO183" s="13" t="n">
        <v>6619843248.96</v>
      </c>
      <c r="CP183" s="13" t="n">
        <v>11096912867.13</v>
      </c>
      <c r="DI183" s="13" t="n">
        <v>4</v>
      </c>
      <c r="DJ183" s="13" t="n">
        <v>12761864624.3</v>
      </c>
      <c r="DK183" s="13" t="n">
        <v>6619843248.96</v>
      </c>
      <c r="DL183" s="13" t="n">
        <v>11096912867.13</v>
      </c>
      <c r="EE183" s="13" t="n">
        <v>4</v>
      </c>
      <c r="EF183" s="13" t="n">
        <v>12761864624.3</v>
      </c>
      <c r="EG183" s="13" t="n">
        <v>6619843248.96</v>
      </c>
      <c r="EH183" s="13" t="n">
        <v>11096912867.13</v>
      </c>
      <c r="FA183" s="13" t="n">
        <v>4</v>
      </c>
      <c r="FB183" s="13" t="n">
        <v>12761864624.3</v>
      </c>
      <c r="FC183" s="13" t="n">
        <v>6619843248.96</v>
      </c>
      <c r="FD183" s="13" t="n">
        <v>11096912867.13</v>
      </c>
      <c r="FW183" s="13" t="n">
        <v>4</v>
      </c>
      <c r="FX183" s="13" t="n">
        <v>12761864624.3</v>
      </c>
      <c r="FY183" s="13" t="n">
        <v>6619843248.96</v>
      </c>
      <c r="FZ183" s="13" t="n">
        <v>11096912867.13</v>
      </c>
      <c r="GS183" s="13" t="n">
        <v>4</v>
      </c>
      <c r="GT183" s="13" t="n">
        <v>12761864624.3</v>
      </c>
      <c r="GU183" s="13" t="n">
        <v>6619843248.96</v>
      </c>
      <c r="GV183" s="13" t="n">
        <v>11096912867.13</v>
      </c>
    </row>
    <row r="184">
      <c r="C184" s="13" t="n">
        <v>5</v>
      </c>
      <c r="D184" s="18">
        <f>Fac_Fourth_central_moment_5var!D19</f>
        <v/>
      </c>
      <c r="E184" s="18">
        <f>Fac_Fourth_central_moment_5var!E19</f>
        <v/>
      </c>
      <c r="F184" s="18">
        <f>Fac_Fourth_central_moment_5var!F19</f>
        <v/>
      </c>
      <c r="V184" s="14" t="n"/>
      <c r="Y184" s="13" t="n">
        <v>5</v>
      </c>
      <c r="Z184" s="13" t="n">
        <v>2855628028.39</v>
      </c>
      <c r="AA184" s="13" t="n">
        <v>4808662807.38</v>
      </c>
      <c r="AB184" s="13" t="n">
        <v>10029904535.1</v>
      </c>
      <c r="AU184" s="13" t="n">
        <v>5</v>
      </c>
      <c r="AV184" s="13" t="n">
        <v>2855628028.39</v>
      </c>
      <c r="AW184" s="13" t="n">
        <v>4808662807.38</v>
      </c>
      <c r="AX184" s="13" t="n">
        <v>10029904535.1</v>
      </c>
      <c r="BQ184" s="13" t="n">
        <v>5</v>
      </c>
      <c r="BR184" s="13" t="n">
        <v>2855628028.39</v>
      </c>
      <c r="BS184" s="13" t="n">
        <v>4808662807.38</v>
      </c>
      <c r="BT184" s="13" t="n">
        <v>10029904535.1</v>
      </c>
      <c r="CM184" s="13" t="n">
        <v>5</v>
      </c>
      <c r="CN184" s="13" t="n">
        <v>2855628028.39</v>
      </c>
      <c r="CO184" s="13" t="n">
        <v>4808662807.38</v>
      </c>
      <c r="CP184" s="13" t="n">
        <v>10029904535.1</v>
      </c>
      <c r="DI184" s="13" t="n">
        <v>5</v>
      </c>
      <c r="DJ184" s="13" t="n">
        <v>2855628028.39</v>
      </c>
      <c r="DK184" s="13" t="n">
        <v>4808662807.38</v>
      </c>
      <c r="DL184" s="13" t="n">
        <v>10029904535.1</v>
      </c>
      <c r="EE184" s="13" t="n">
        <v>5</v>
      </c>
      <c r="EF184" s="13" t="n">
        <v>2855628028.39</v>
      </c>
      <c r="EG184" s="13" t="n">
        <v>4808662807.38</v>
      </c>
      <c r="EH184" s="13" t="n">
        <v>10029904535.1</v>
      </c>
      <c r="FA184" s="13" t="n">
        <v>5</v>
      </c>
      <c r="FB184" s="13" t="n">
        <v>2855628028.39</v>
      </c>
      <c r="FC184" s="13" t="n">
        <v>4808662807.38</v>
      </c>
      <c r="FD184" s="13" t="n">
        <v>10029904535.1</v>
      </c>
      <c r="FW184" s="13" t="n">
        <v>5</v>
      </c>
      <c r="FX184" s="13" t="n">
        <v>2855628028.39</v>
      </c>
      <c r="FY184" s="13" t="n">
        <v>4808662807.38</v>
      </c>
      <c r="FZ184" s="13" t="n">
        <v>10029904535.1</v>
      </c>
      <c r="GS184" s="13" t="n">
        <v>5</v>
      </c>
      <c r="GT184" s="13" t="n">
        <v>2855628028.39</v>
      </c>
      <c r="GU184" s="13" t="n">
        <v>4808662807.38</v>
      </c>
      <c r="GV184" s="13" t="n">
        <v>10029904535.1</v>
      </c>
    </row>
    <row r="185">
      <c r="C185" s="13" t="n">
        <v>6</v>
      </c>
      <c r="D185" s="18">
        <f>Fac_Fourth_central_moment_5var!D20</f>
        <v/>
      </c>
      <c r="E185" s="18">
        <f>Fac_Fourth_central_moment_5var!E20</f>
        <v/>
      </c>
      <c r="F185" s="18">
        <f>Fac_Fourth_central_moment_5var!F20</f>
        <v/>
      </c>
      <c r="Y185" s="13" t="n">
        <v>6</v>
      </c>
      <c r="Z185" s="13" t="n">
        <v>3570486113.92</v>
      </c>
      <c r="AA185" s="13" t="n">
        <v>5294905418.4</v>
      </c>
      <c r="AB185" s="13" t="n">
        <v>2842851466.15</v>
      </c>
      <c r="AU185" s="13" t="n">
        <v>6</v>
      </c>
      <c r="AV185" s="13" t="n">
        <v>3570486113.92</v>
      </c>
      <c r="AW185" s="13" t="n">
        <v>5294905418.4</v>
      </c>
      <c r="AX185" s="13" t="n">
        <v>2842851466.15</v>
      </c>
      <c r="BQ185" s="13" t="n">
        <v>6</v>
      </c>
      <c r="BR185" s="13" t="n">
        <v>3570486113.92</v>
      </c>
      <c r="BS185" s="13" t="n">
        <v>5294905418.4</v>
      </c>
      <c r="BT185" s="13" t="n">
        <v>2842851466.15</v>
      </c>
      <c r="CM185" s="13" t="n">
        <v>6</v>
      </c>
      <c r="CN185" s="13" t="n">
        <v>3570486113.92</v>
      </c>
      <c r="CO185" s="13" t="n">
        <v>5294905418.4</v>
      </c>
      <c r="CP185" s="13" t="n">
        <v>2842851466.15</v>
      </c>
      <c r="DI185" s="13" t="n">
        <v>6</v>
      </c>
      <c r="DJ185" s="13" t="n">
        <v>3570486113.92</v>
      </c>
      <c r="DK185" s="13" t="n">
        <v>5294905418.4</v>
      </c>
      <c r="DL185" s="13" t="n">
        <v>2842851466.15</v>
      </c>
      <c r="EE185" s="13" t="n">
        <v>6</v>
      </c>
      <c r="EF185" s="13" t="n">
        <v>3570486113.92</v>
      </c>
      <c r="EG185" s="13" t="n">
        <v>5294905418.4</v>
      </c>
      <c r="EH185" s="13" t="n">
        <v>2842851466.15</v>
      </c>
      <c r="FA185" s="13" t="n">
        <v>6</v>
      </c>
      <c r="FB185" s="13" t="n">
        <v>3570486113.92</v>
      </c>
      <c r="FC185" s="13" t="n">
        <v>5294905418.4</v>
      </c>
      <c r="FD185" s="13" t="n">
        <v>2842851466.15</v>
      </c>
      <c r="FW185" s="13" t="n">
        <v>6</v>
      </c>
      <c r="FX185" s="13" t="n">
        <v>3570486113.92</v>
      </c>
      <c r="FY185" s="13" t="n">
        <v>5294905418.4</v>
      </c>
      <c r="FZ185" s="13" t="n">
        <v>2842851466.15</v>
      </c>
      <c r="GS185" s="13" t="n">
        <v>6</v>
      </c>
      <c r="GT185" s="13" t="n">
        <v>3570486113.92</v>
      </c>
      <c r="GU185" s="13" t="n">
        <v>5294905418.4</v>
      </c>
      <c r="GV185" s="13" t="n">
        <v>2842851466.15</v>
      </c>
    </row>
    <row r="187">
      <c r="C187" s="13" t="inlineStr">
        <is>
          <t>Var(Var(Cap))</t>
        </is>
      </c>
      <c r="D187" s="13" t="n">
        <v>16</v>
      </c>
      <c r="E187" s="13" t="n">
        <v>17</v>
      </c>
      <c r="F187" s="13" t="n">
        <v>18</v>
      </c>
      <c r="Y187" s="13" t="inlineStr">
        <is>
          <t>Var(Var(Cap))</t>
        </is>
      </c>
      <c r="Z187" s="13" t="n">
        <v>16</v>
      </c>
      <c r="AA187" s="13" t="n">
        <v>17</v>
      </c>
      <c r="AB187" s="13" t="n">
        <v>18</v>
      </c>
      <c r="AU187" s="13" t="inlineStr">
        <is>
          <t>Var(Var(Cap))</t>
        </is>
      </c>
      <c r="AV187" s="13" t="n">
        <v>16</v>
      </c>
      <c r="AW187" s="13" t="n">
        <v>17</v>
      </c>
      <c r="AX187" s="13" t="n">
        <v>18</v>
      </c>
      <c r="BQ187" s="13" t="inlineStr">
        <is>
          <t>Var(Var(Cap))</t>
        </is>
      </c>
      <c r="BR187" s="13" t="n">
        <v>16</v>
      </c>
      <c r="BS187" s="13" t="n">
        <v>17</v>
      </c>
      <c r="BT187" s="13" t="n">
        <v>18</v>
      </c>
      <c r="CM187" s="13" t="inlineStr">
        <is>
          <t>Var(Var(Cap))</t>
        </is>
      </c>
      <c r="CN187" s="13" t="n">
        <v>16</v>
      </c>
      <c r="CO187" s="13" t="n">
        <v>17</v>
      </c>
      <c r="CP187" s="13" t="n">
        <v>18</v>
      </c>
      <c r="DI187" s="13" t="inlineStr">
        <is>
          <t>Var(Var(Cap))</t>
        </is>
      </c>
      <c r="DJ187" s="13" t="n">
        <v>16</v>
      </c>
      <c r="DK187" s="13" t="n">
        <v>17</v>
      </c>
      <c r="DL187" s="13" t="n">
        <v>18</v>
      </c>
      <c r="EE187" s="13" t="inlineStr">
        <is>
          <t>Var(Var(Cap))</t>
        </is>
      </c>
      <c r="EF187" s="13" t="n">
        <v>16</v>
      </c>
      <c r="EG187" s="13" t="n">
        <v>17</v>
      </c>
      <c r="EH187" s="13" t="n">
        <v>18</v>
      </c>
      <c r="FA187" s="13" t="inlineStr">
        <is>
          <t>Var(Var(Cap))</t>
        </is>
      </c>
      <c r="FB187" s="13" t="n">
        <v>16</v>
      </c>
      <c r="FC187" s="13" t="n">
        <v>17</v>
      </c>
      <c r="FD187" s="13" t="n">
        <v>18</v>
      </c>
      <c r="FW187" s="13" t="inlineStr">
        <is>
          <t>Var(Var(Cap))</t>
        </is>
      </c>
      <c r="FX187" s="13" t="n">
        <v>16</v>
      </c>
      <c r="FY187" s="13" t="n">
        <v>17</v>
      </c>
      <c r="FZ187" s="13" t="n">
        <v>18</v>
      </c>
      <c r="GS187" s="13" t="inlineStr">
        <is>
          <t>Var(Var(Cap))</t>
        </is>
      </c>
      <c r="GT187" s="13" t="n">
        <v>16</v>
      </c>
      <c r="GU187" s="13" t="n">
        <v>17</v>
      </c>
      <c r="GV187" s="13" t="n">
        <v>18</v>
      </c>
    </row>
    <row r="188">
      <c r="C188" s="13" t="n">
        <v>4</v>
      </c>
      <c r="D188" s="18">
        <f>Fac_Fourth_central_moment_5var!D24</f>
        <v/>
      </c>
      <c r="E188" s="18">
        <f>Fac_Fourth_central_moment_5var!E24</f>
        <v/>
      </c>
      <c r="F188" s="18">
        <f>Fac_Fourth_central_moment_5var!F24</f>
        <v/>
      </c>
      <c r="Y188" s="13" t="n">
        <v>4</v>
      </c>
      <c r="Z188" s="13" t="n">
        <v>3707575871.2</v>
      </c>
      <c r="AA188" s="13" t="n">
        <v>4230309338.48</v>
      </c>
      <c r="AB188" s="13" t="n">
        <v>8056121868.85</v>
      </c>
      <c r="AU188" s="13" t="n">
        <v>4</v>
      </c>
      <c r="AV188" s="13" t="n">
        <v>3707575871.2</v>
      </c>
      <c r="AW188" s="13" t="n">
        <v>4230309338.48</v>
      </c>
      <c r="AX188" s="13" t="n">
        <v>8056121868.85</v>
      </c>
      <c r="BQ188" s="13" t="n">
        <v>4</v>
      </c>
      <c r="BR188" s="13" t="n">
        <v>3707575871.2</v>
      </c>
      <c r="BS188" s="13" t="n">
        <v>4230309338.48</v>
      </c>
      <c r="BT188" s="13" t="n">
        <v>8056121868.85</v>
      </c>
      <c r="CM188" s="13" t="n">
        <v>4</v>
      </c>
      <c r="CN188" s="13" t="n">
        <v>3707575871.2</v>
      </c>
      <c r="CO188" s="13" t="n">
        <v>4230309338.48</v>
      </c>
      <c r="CP188" s="13" t="n">
        <v>8056121868.85</v>
      </c>
      <c r="DI188" s="13" t="n">
        <v>4</v>
      </c>
      <c r="DJ188" s="13" t="n">
        <v>3707575871.2</v>
      </c>
      <c r="DK188" s="13" t="n">
        <v>4230309338.48</v>
      </c>
      <c r="DL188" s="13" t="n">
        <v>8056121868.85</v>
      </c>
      <c r="EE188" s="13" t="n">
        <v>4</v>
      </c>
      <c r="EF188" s="13" t="n">
        <v>3707575871.2</v>
      </c>
      <c r="EG188" s="13" t="n">
        <v>4230309338.48</v>
      </c>
      <c r="EH188" s="13" t="n">
        <v>8056121868.85</v>
      </c>
      <c r="FA188" s="13" t="n">
        <v>4</v>
      </c>
      <c r="FB188" s="13" t="n">
        <v>3707575871.2</v>
      </c>
      <c r="FC188" s="13" t="n">
        <v>4230309338.48</v>
      </c>
      <c r="FD188" s="13" t="n">
        <v>8056121868.85</v>
      </c>
      <c r="FW188" s="13" t="n">
        <v>4</v>
      </c>
      <c r="FX188" s="13" t="n">
        <v>3707575871.2</v>
      </c>
      <c r="FY188" s="13" t="n">
        <v>4230309338.48</v>
      </c>
      <c r="FZ188" s="13" t="n">
        <v>8056121868.85</v>
      </c>
      <c r="GS188" s="13" t="n">
        <v>4</v>
      </c>
      <c r="GT188" s="13" t="n">
        <v>3707575871.2</v>
      </c>
      <c r="GU188" s="13" t="n">
        <v>4230309338.48</v>
      </c>
      <c r="GV188" s="13" t="n">
        <v>8056121868.85</v>
      </c>
    </row>
    <row r="189">
      <c r="C189" s="13" t="n">
        <v>5</v>
      </c>
      <c r="D189" s="18">
        <f>Fac_Fourth_central_moment_5var!D25</f>
        <v/>
      </c>
      <c r="E189" s="18">
        <f>Fac_Fourth_central_moment_5var!E25</f>
        <v/>
      </c>
      <c r="F189" s="18">
        <f>Fac_Fourth_central_moment_5var!F25</f>
        <v/>
      </c>
      <c r="V189" s="14" t="n"/>
      <c r="Y189" s="13" t="n">
        <v>5</v>
      </c>
      <c r="Z189" s="13" t="n">
        <v>5055865327.1</v>
      </c>
      <c r="AA189" s="13" t="n">
        <v>2777119084.09</v>
      </c>
      <c r="AB189" s="13" t="n">
        <v>22734853855.04</v>
      </c>
      <c r="AU189" s="13" t="n">
        <v>5</v>
      </c>
      <c r="AV189" s="13" t="n">
        <v>5055865327.1</v>
      </c>
      <c r="AW189" s="13" t="n">
        <v>2777119084.09</v>
      </c>
      <c r="AX189" s="13" t="n">
        <v>22734853855.04</v>
      </c>
      <c r="BQ189" s="13" t="n">
        <v>5</v>
      </c>
      <c r="BR189" s="13" t="n">
        <v>5055865327.1</v>
      </c>
      <c r="BS189" s="13" t="n">
        <v>2777119084.09</v>
      </c>
      <c r="BT189" s="13" t="n">
        <v>22734853855.04</v>
      </c>
      <c r="CM189" s="13" t="n">
        <v>5</v>
      </c>
      <c r="CN189" s="13" t="n">
        <v>5055865327.1</v>
      </c>
      <c r="CO189" s="13" t="n">
        <v>2777119084.09</v>
      </c>
      <c r="CP189" s="13" t="n">
        <v>22734853855.04</v>
      </c>
      <c r="DI189" s="13" t="n">
        <v>5</v>
      </c>
      <c r="DJ189" s="13" t="n">
        <v>5055865327.1</v>
      </c>
      <c r="DK189" s="13" t="n">
        <v>2777119084.09</v>
      </c>
      <c r="DL189" s="13" t="n">
        <v>22734853855.04</v>
      </c>
      <c r="EE189" s="13" t="n">
        <v>5</v>
      </c>
      <c r="EF189" s="13" t="n">
        <v>5055865327.1</v>
      </c>
      <c r="EG189" s="13" t="n">
        <v>2777119084.09</v>
      </c>
      <c r="EH189" s="13" t="n">
        <v>22734853855.04</v>
      </c>
      <c r="FA189" s="13" t="n">
        <v>5</v>
      </c>
      <c r="FB189" s="13" t="n">
        <v>5055865327.1</v>
      </c>
      <c r="FC189" s="13" t="n">
        <v>2777119084.09</v>
      </c>
      <c r="FD189" s="13" t="n">
        <v>22734853855.04</v>
      </c>
      <c r="FW189" s="13" t="n">
        <v>5</v>
      </c>
      <c r="FX189" s="13" t="n">
        <v>5055865327.1</v>
      </c>
      <c r="FY189" s="13" t="n">
        <v>2777119084.09</v>
      </c>
      <c r="FZ189" s="13" t="n">
        <v>22734853855.04</v>
      </c>
      <c r="GS189" s="13" t="n">
        <v>5</v>
      </c>
      <c r="GT189" s="13" t="n">
        <v>5055865327.1</v>
      </c>
      <c r="GU189" s="13" t="n">
        <v>2777119084.09</v>
      </c>
      <c r="GV189" s="13" t="n">
        <v>22734853855.04</v>
      </c>
    </row>
    <row r="190">
      <c r="C190" s="13" t="n">
        <v>6</v>
      </c>
      <c r="D190" s="18">
        <f>Fac_Fourth_central_moment_5var!D26</f>
        <v/>
      </c>
      <c r="E190" s="18">
        <f>Fac_Fourth_central_moment_5var!E26</f>
        <v/>
      </c>
      <c r="F190" s="18">
        <f>Fac_Fourth_central_moment_5var!F26</f>
        <v/>
      </c>
      <c r="Y190" s="13" t="n">
        <v>6</v>
      </c>
      <c r="Z190" s="13" t="n">
        <v>8458038056.06</v>
      </c>
      <c r="AA190" s="13" t="n">
        <v>1853186316.21</v>
      </c>
      <c r="AB190" s="13" t="n">
        <v>26508195540.78</v>
      </c>
      <c r="AU190" s="13" t="n">
        <v>6</v>
      </c>
      <c r="AV190" s="13" t="n">
        <v>8458038056.06</v>
      </c>
      <c r="AW190" s="13" t="n">
        <v>1853186316.21</v>
      </c>
      <c r="AX190" s="13" t="n">
        <v>26508195540.78</v>
      </c>
      <c r="BQ190" s="13" t="n">
        <v>6</v>
      </c>
      <c r="BR190" s="13" t="n">
        <v>8458038056.06</v>
      </c>
      <c r="BS190" s="13" t="n">
        <v>1853186316.21</v>
      </c>
      <c r="BT190" s="13" t="n">
        <v>26508195540.78</v>
      </c>
      <c r="CM190" s="13" t="n">
        <v>6</v>
      </c>
      <c r="CN190" s="13" t="n">
        <v>8458038056.06</v>
      </c>
      <c r="CO190" s="13" t="n">
        <v>1853186316.21</v>
      </c>
      <c r="CP190" s="13" t="n">
        <v>26508195540.78</v>
      </c>
      <c r="DI190" s="13" t="n">
        <v>6</v>
      </c>
      <c r="DJ190" s="13" t="n">
        <v>8458038056.06</v>
      </c>
      <c r="DK190" s="13" t="n">
        <v>1853186316.21</v>
      </c>
      <c r="DL190" s="13" t="n">
        <v>26508195540.78</v>
      </c>
      <c r="EE190" s="13" t="n">
        <v>6</v>
      </c>
      <c r="EF190" s="13" t="n">
        <v>8458038056.06</v>
      </c>
      <c r="EG190" s="13" t="n">
        <v>1853186316.21</v>
      </c>
      <c r="EH190" s="13" t="n">
        <v>26508195540.78</v>
      </c>
      <c r="FA190" s="13" t="n">
        <v>6</v>
      </c>
      <c r="FB190" s="13" t="n">
        <v>8458038056.06</v>
      </c>
      <c r="FC190" s="13" t="n">
        <v>1853186316.21</v>
      </c>
      <c r="FD190" s="13" t="n">
        <v>26508195540.78</v>
      </c>
      <c r="FW190" s="13" t="n">
        <v>6</v>
      </c>
      <c r="FX190" s="13" t="n">
        <v>8458038056.06</v>
      </c>
      <c r="FY190" s="13" t="n">
        <v>1853186316.21</v>
      </c>
      <c r="FZ190" s="13" t="n">
        <v>26508195540.78</v>
      </c>
      <c r="GS190" s="13" t="n">
        <v>6</v>
      </c>
      <c r="GT190" s="13" t="n">
        <v>8458038056.06</v>
      </c>
      <c r="GU190" s="13" t="n">
        <v>1853186316.21</v>
      </c>
      <c r="GV190" s="13" t="n">
        <v>26508195540.78</v>
      </c>
    </row>
    <row r="192">
      <c r="B192" s="96">
        <f>Data!D27</f>
        <v/>
      </c>
      <c r="C192" s="13" t="inlineStr">
        <is>
          <t>CV</t>
        </is>
      </c>
      <c r="D192" s="13" t="n">
        <v>16</v>
      </c>
      <c r="E192" s="13" t="n">
        <v>17</v>
      </c>
      <c r="F192" s="13" t="n">
        <v>18</v>
      </c>
      <c r="Y192" s="13" t="inlineStr">
        <is>
          <t>CV</t>
        </is>
      </c>
      <c r="Z192" s="13" t="n">
        <v>16</v>
      </c>
      <c r="AA192" s="13" t="n">
        <v>17</v>
      </c>
      <c r="AB192" s="13" t="n">
        <v>18</v>
      </c>
      <c r="AU192" s="13" t="inlineStr">
        <is>
          <t>CV</t>
        </is>
      </c>
      <c r="AV192" s="13" t="n">
        <v>16</v>
      </c>
      <c r="AW192" s="13" t="n">
        <v>17</v>
      </c>
      <c r="AX192" s="13" t="n">
        <v>18</v>
      </c>
      <c r="BQ192" s="13" t="inlineStr">
        <is>
          <t>CV</t>
        </is>
      </c>
      <c r="BR192" s="13" t="n">
        <v>16</v>
      </c>
      <c r="BS192" s="13" t="n">
        <v>17</v>
      </c>
      <c r="BT192" s="13" t="n">
        <v>18</v>
      </c>
      <c r="CM192" s="13" t="inlineStr">
        <is>
          <t>CV</t>
        </is>
      </c>
      <c r="CN192" s="13" t="n">
        <v>16</v>
      </c>
      <c r="CO192" s="13" t="n">
        <v>17</v>
      </c>
      <c r="CP192" s="13" t="n">
        <v>18</v>
      </c>
      <c r="DI192" s="13" t="inlineStr">
        <is>
          <t>CV</t>
        </is>
      </c>
      <c r="DJ192" s="13" t="n">
        <v>16</v>
      </c>
      <c r="DK192" s="13" t="n">
        <v>17</v>
      </c>
      <c r="DL192" s="13" t="n">
        <v>18</v>
      </c>
      <c r="EE192" s="13" t="inlineStr">
        <is>
          <t>CV</t>
        </is>
      </c>
      <c r="EF192" s="13" t="n">
        <v>16</v>
      </c>
      <c r="EG192" s="13" t="n">
        <v>17</v>
      </c>
      <c r="EH192" s="13" t="n">
        <v>18</v>
      </c>
      <c r="FA192" s="13" t="inlineStr">
        <is>
          <t>CV</t>
        </is>
      </c>
      <c r="FB192" s="13" t="n">
        <v>16</v>
      </c>
      <c r="FC192" s="13" t="n">
        <v>17</v>
      </c>
      <c r="FD192" s="13" t="n">
        <v>18</v>
      </c>
      <c r="FW192" s="13" t="inlineStr">
        <is>
          <t>CV</t>
        </is>
      </c>
      <c r="FX192" s="13" t="n">
        <v>16</v>
      </c>
      <c r="FY192" s="13" t="n">
        <v>17</v>
      </c>
      <c r="FZ192" s="13" t="n">
        <v>18</v>
      </c>
      <c r="GS192" s="13" t="inlineStr">
        <is>
          <t>CV</t>
        </is>
      </c>
      <c r="GT192" s="13" t="n">
        <v>16</v>
      </c>
      <c r="GU192" s="13" t="n">
        <v>17</v>
      </c>
      <c r="GV192" s="13" t="n">
        <v>18</v>
      </c>
    </row>
    <row r="193">
      <c r="B193" s="96" t="n"/>
      <c r="C193" s="13" t="n">
        <v>4</v>
      </c>
      <c r="D193" s="96">
        <f>$B$192</f>
        <v/>
      </c>
      <c r="E193" s="96">
        <f>$B$192</f>
        <v/>
      </c>
      <c r="F193" s="96">
        <f>$B$192</f>
        <v/>
      </c>
      <c r="Y193" s="13" t="n">
        <v>1</v>
      </c>
      <c r="Z193" s="13" t="n">
        <v>0.2</v>
      </c>
      <c r="AA193" s="13" t="n">
        <v>0.2</v>
      </c>
      <c r="AB193" s="13" t="n">
        <v>0.2</v>
      </c>
      <c r="AU193" s="13" t="n">
        <v>1</v>
      </c>
      <c r="AV193" s="13" t="n">
        <v>0.2</v>
      </c>
      <c r="AW193" s="13" t="n">
        <v>0.2</v>
      </c>
      <c r="AX193" s="13" t="n">
        <v>0.2</v>
      </c>
      <c r="BQ193" s="13" t="n">
        <v>1</v>
      </c>
      <c r="BR193" s="13" t="n">
        <v>0.2</v>
      </c>
      <c r="BS193" s="13" t="n">
        <v>0.2</v>
      </c>
      <c r="BT193" s="13" t="n">
        <v>0.2</v>
      </c>
      <c r="CM193" s="13" t="n">
        <v>1</v>
      </c>
      <c r="CN193" s="13" t="n">
        <v>0.2</v>
      </c>
      <c r="CO193" s="13" t="n">
        <v>0.2</v>
      </c>
      <c r="CP193" s="13" t="n">
        <v>0.2</v>
      </c>
      <c r="DI193" s="13" t="n">
        <v>1</v>
      </c>
      <c r="DJ193" s="13" t="n">
        <v>0.2</v>
      </c>
      <c r="DK193" s="13" t="n">
        <v>0.2</v>
      </c>
      <c r="DL193" s="13" t="n">
        <v>0.2</v>
      </c>
      <c r="EE193" s="13" t="n">
        <v>1</v>
      </c>
      <c r="EF193" s="13" t="n">
        <v>0.2</v>
      </c>
      <c r="EG193" s="13" t="n">
        <v>0.2</v>
      </c>
      <c r="EH193" s="13" t="n">
        <v>0.2</v>
      </c>
      <c r="FA193" s="13" t="n">
        <v>1</v>
      </c>
      <c r="FB193" s="13" t="n">
        <v>0.2</v>
      </c>
      <c r="FC193" s="13" t="n">
        <v>0.2</v>
      </c>
      <c r="FD193" s="13" t="n">
        <v>0.2</v>
      </c>
      <c r="FW193" s="13" t="n">
        <v>1</v>
      </c>
      <c r="FX193" s="13" t="n">
        <v>0.2</v>
      </c>
      <c r="FY193" s="13" t="n">
        <v>0.2</v>
      </c>
      <c r="FZ193" s="13" t="n">
        <v>0.2</v>
      </c>
      <c r="GS193" s="13" t="n">
        <v>1</v>
      </c>
      <c r="GT193" s="13" t="n">
        <v>0.2</v>
      </c>
      <c r="GU193" s="13" t="n">
        <v>0.2</v>
      </c>
      <c r="GV193" s="13" t="n">
        <v>0.2</v>
      </c>
    </row>
    <row r="194">
      <c r="B194" s="96" t="n"/>
      <c r="C194" s="13" t="n">
        <v>5</v>
      </c>
      <c r="D194" s="96">
        <f>$B$192</f>
        <v/>
      </c>
      <c r="E194" s="96">
        <f>$B$192</f>
        <v/>
      </c>
      <c r="F194" s="96">
        <f>$B$192</f>
        <v/>
      </c>
      <c r="V194" s="14" t="n"/>
      <c r="Y194" s="13" t="n">
        <v>2</v>
      </c>
      <c r="Z194" s="13" t="n">
        <v>0.2</v>
      </c>
      <c r="AA194" s="13" t="n">
        <v>0.2</v>
      </c>
      <c r="AB194" s="13" t="n">
        <v>0.2</v>
      </c>
      <c r="AU194" s="13" t="n">
        <v>2</v>
      </c>
      <c r="AV194" s="13" t="n">
        <v>0.2</v>
      </c>
      <c r="AW194" s="13" t="n">
        <v>0.2</v>
      </c>
      <c r="AX194" s="13" t="n">
        <v>0.2</v>
      </c>
      <c r="BQ194" s="13" t="n">
        <v>2</v>
      </c>
      <c r="BR194" s="13" t="n">
        <v>0.2</v>
      </c>
      <c r="BS194" s="13" t="n">
        <v>0.2</v>
      </c>
      <c r="BT194" s="13" t="n">
        <v>0.2</v>
      </c>
      <c r="CM194" s="13" t="n">
        <v>2</v>
      </c>
      <c r="CN194" s="13" t="n">
        <v>0.2</v>
      </c>
      <c r="CO194" s="13" t="n">
        <v>0.2</v>
      </c>
      <c r="CP194" s="13" t="n">
        <v>0.2</v>
      </c>
      <c r="DI194" s="13" t="n">
        <v>2</v>
      </c>
      <c r="DJ194" s="13" t="n">
        <v>0.2</v>
      </c>
      <c r="DK194" s="13" t="n">
        <v>0.2</v>
      </c>
      <c r="DL194" s="13" t="n">
        <v>0.2</v>
      </c>
      <c r="EE194" s="13" t="n">
        <v>2</v>
      </c>
      <c r="EF194" s="13" t="n">
        <v>0.2</v>
      </c>
      <c r="EG194" s="13" t="n">
        <v>0.2</v>
      </c>
      <c r="EH194" s="13" t="n">
        <v>0.2</v>
      </c>
      <c r="FA194" s="13" t="n">
        <v>2</v>
      </c>
      <c r="FB194" s="13" t="n">
        <v>0.2</v>
      </c>
      <c r="FC194" s="13" t="n">
        <v>0.2</v>
      </c>
      <c r="FD194" s="13" t="n">
        <v>0.2</v>
      </c>
      <c r="FW194" s="13" t="n">
        <v>2</v>
      </c>
      <c r="FX194" s="13" t="n">
        <v>0.2</v>
      </c>
      <c r="FY194" s="13" t="n">
        <v>0.2</v>
      </c>
      <c r="FZ194" s="13" t="n">
        <v>0.2</v>
      </c>
      <c r="GS194" s="13" t="n">
        <v>2</v>
      </c>
      <c r="GT194" s="13" t="n">
        <v>0.2</v>
      </c>
      <c r="GU194" s="13" t="n">
        <v>0.2</v>
      </c>
      <c r="GV194" s="13" t="n">
        <v>0.2</v>
      </c>
    </row>
    <row r="195">
      <c r="B195" s="96" t="n"/>
      <c r="C195" s="13" t="n">
        <v>6</v>
      </c>
      <c r="D195" s="96">
        <f>$B$192</f>
        <v/>
      </c>
      <c r="E195" s="96">
        <f>$B$192</f>
        <v/>
      </c>
      <c r="F195" s="96">
        <f>$B$192</f>
        <v/>
      </c>
      <c r="Y195" s="13" t="n">
        <v>3</v>
      </c>
      <c r="Z195" s="13" t="n">
        <v>0.2</v>
      </c>
      <c r="AA195" s="13" t="n">
        <v>0.2</v>
      </c>
      <c r="AB195" s="13" t="n">
        <v>0.2</v>
      </c>
      <c r="AU195" s="13" t="n">
        <v>3</v>
      </c>
      <c r="AV195" s="13" t="n">
        <v>0.2</v>
      </c>
      <c r="AW195" s="13" t="n">
        <v>0.2</v>
      </c>
      <c r="AX195" s="13" t="n">
        <v>0.2</v>
      </c>
      <c r="BQ195" s="13" t="n">
        <v>3</v>
      </c>
      <c r="BR195" s="13" t="n">
        <v>0.2</v>
      </c>
      <c r="BS195" s="13" t="n">
        <v>0.2</v>
      </c>
      <c r="BT195" s="13" t="n">
        <v>0.2</v>
      </c>
      <c r="CM195" s="13" t="n">
        <v>3</v>
      </c>
      <c r="CN195" s="13" t="n">
        <v>0.2</v>
      </c>
      <c r="CO195" s="13" t="n">
        <v>0.2</v>
      </c>
      <c r="CP195" s="13" t="n">
        <v>0.2</v>
      </c>
      <c r="DI195" s="13" t="n">
        <v>3</v>
      </c>
      <c r="DJ195" s="13" t="n">
        <v>0.2</v>
      </c>
      <c r="DK195" s="13" t="n">
        <v>0.2</v>
      </c>
      <c r="DL195" s="13" t="n">
        <v>0.2</v>
      </c>
      <c r="EE195" s="13" t="n">
        <v>3</v>
      </c>
      <c r="EF195" s="13" t="n">
        <v>0.2</v>
      </c>
      <c r="EG195" s="13" t="n">
        <v>0.2</v>
      </c>
      <c r="EH195" s="13" t="n">
        <v>0.2</v>
      </c>
      <c r="FA195" s="13" t="n">
        <v>3</v>
      </c>
      <c r="FB195" s="13" t="n">
        <v>0.2</v>
      </c>
      <c r="FC195" s="13" t="n">
        <v>0.2</v>
      </c>
      <c r="FD195" s="13" t="n">
        <v>0.2</v>
      </c>
      <c r="FW195" s="13" t="n">
        <v>3</v>
      </c>
      <c r="FX195" s="13" t="n">
        <v>0.2</v>
      </c>
      <c r="FY195" s="13" t="n">
        <v>0.2</v>
      </c>
      <c r="FZ195" s="13" t="n">
        <v>0.2</v>
      </c>
      <c r="GS195" s="13" t="n">
        <v>3</v>
      </c>
      <c r="GT195" s="13" t="n">
        <v>0.2</v>
      </c>
      <c r="GU195" s="13" t="n">
        <v>0.2</v>
      </c>
      <c r="GV195" s="13" t="n">
        <v>0.2</v>
      </c>
    </row>
    <row r="197">
      <c r="B197" s="96">
        <f>Data!D31</f>
        <v/>
      </c>
      <c r="C197" s="13" t="inlineStr">
        <is>
          <t>Planned Stock</t>
        </is>
      </c>
      <c r="D197" s="13" t="n">
        <v>16</v>
      </c>
      <c r="E197" s="13" t="n">
        <v>17</v>
      </c>
      <c r="F197" s="13" t="n">
        <v>18</v>
      </c>
      <c r="Y197" s="13" t="inlineStr">
        <is>
          <t>Planned Stock</t>
        </is>
      </c>
      <c r="Z197" s="13" t="n">
        <v>16</v>
      </c>
      <c r="AA197" s="13" t="n">
        <v>17</v>
      </c>
      <c r="AB197" s="13" t="n">
        <v>18</v>
      </c>
      <c r="AU197" s="13" t="inlineStr">
        <is>
          <t>Planned Stock</t>
        </is>
      </c>
      <c r="AV197" s="13" t="n">
        <v>16</v>
      </c>
      <c r="AW197" s="13" t="n">
        <v>17</v>
      </c>
      <c r="AX197" s="13" t="n">
        <v>18</v>
      </c>
      <c r="BQ197" s="13" t="inlineStr">
        <is>
          <t>Planned Stock</t>
        </is>
      </c>
      <c r="BR197" s="13" t="n">
        <v>16</v>
      </c>
      <c r="BS197" s="13" t="n">
        <v>17</v>
      </c>
      <c r="BT197" s="13" t="n">
        <v>18</v>
      </c>
      <c r="CM197" s="13" t="inlineStr">
        <is>
          <t>Planned Stock</t>
        </is>
      </c>
      <c r="CN197" s="13" t="n">
        <v>16</v>
      </c>
      <c r="CO197" s="13" t="n">
        <v>17</v>
      </c>
      <c r="CP197" s="13" t="n">
        <v>18</v>
      </c>
      <c r="DI197" s="13" t="inlineStr">
        <is>
          <t>Planned Stock</t>
        </is>
      </c>
      <c r="DJ197" s="13" t="n">
        <v>16</v>
      </c>
      <c r="DK197" s="13" t="n">
        <v>17</v>
      </c>
      <c r="DL197" s="13" t="n">
        <v>18</v>
      </c>
      <c r="EE197" s="13" t="inlineStr">
        <is>
          <t>Planned Stock</t>
        </is>
      </c>
      <c r="EF197" s="13" t="n">
        <v>16</v>
      </c>
      <c r="EG197" s="13" t="n">
        <v>17</v>
      </c>
      <c r="EH197" s="13" t="n">
        <v>18</v>
      </c>
      <c r="FA197" s="13" t="inlineStr">
        <is>
          <t>Planned Stock</t>
        </is>
      </c>
      <c r="FB197" s="13" t="n">
        <v>16</v>
      </c>
      <c r="FC197" s="13" t="n">
        <v>17</v>
      </c>
      <c r="FD197" s="13" t="n">
        <v>18</v>
      </c>
      <c r="FW197" s="13" t="inlineStr">
        <is>
          <t>Planned Stock</t>
        </is>
      </c>
      <c r="FX197" s="13" t="n">
        <v>16</v>
      </c>
      <c r="FY197" s="13" t="n">
        <v>17</v>
      </c>
      <c r="FZ197" s="13" t="n">
        <v>18</v>
      </c>
      <c r="GS197" s="13" t="inlineStr">
        <is>
          <t>Planned Stock</t>
        </is>
      </c>
      <c r="GT197" s="13" t="n">
        <v>16</v>
      </c>
      <c r="GU197" s="13" t="n">
        <v>17</v>
      </c>
      <c r="GV197" s="13" t="n">
        <v>18</v>
      </c>
    </row>
    <row r="198">
      <c r="B198" s="96" t="n"/>
      <c r="C198" s="13" t="n">
        <v>4</v>
      </c>
      <c r="D198" s="96">
        <f>$B$197</f>
        <v/>
      </c>
      <c r="E198" s="96">
        <f>$B$197</f>
        <v/>
      </c>
      <c r="F198" s="96">
        <f>$B$197</f>
        <v/>
      </c>
      <c r="Y198" s="13" t="n">
        <v>1</v>
      </c>
      <c r="Z198" s="13" t="n">
        <v>1</v>
      </c>
      <c r="AA198" s="13" t="n">
        <v>1</v>
      </c>
      <c r="AB198" s="13" t="n">
        <v>1</v>
      </c>
      <c r="AU198" s="13" t="n">
        <v>1</v>
      </c>
      <c r="AV198" s="13" t="n">
        <v>1</v>
      </c>
      <c r="AW198" s="13" t="n">
        <v>1</v>
      </c>
      <c r="AX198" s="13" t="n">
        <v>1</v>
      </c>
      <c r="BQ198" s="13" t="n">
        <v>1</v>
      </c>
      <c r="BR198" s="13" t="n">
        <v>1</v>
      </c>
      <c r="BS198" s="13" t="n">
        <v>1</v>
      </c>
      <c r="BT198" s="13" t="n">
        <v>1</v>
      </c>
      <c r="CM198" s="13" t="n">
        <v>1</v>
      </c>
      <c r="CN198" s="13" t="n">
        <v>1</v>
      </c>
      <c r="CO198" s="13" t="n">
        <v>1</v>
      </c>
      <c r="CP198" s="13" t="n">
        <v>1</v>
      </c>
      <c r="DI198" s="13" t="n">
        <v>1</v>
      </c>
      <c r="DJ198" s="13" t="n">
        <v>1</v>
      </c>
      <c r="DK198" s="13" t="n">
        <v>1</v>
      </c>
      <c r="DL198" s="13" t="n">
        <v>1</v>
      </c>
      <c r="EE198" s="13" t="n">
        <v>1</v>
      </c>
      <c r="EF198" s="13" t="n">
        <v>1</v>
      </c>
      <c r="EG198" s="13" t="n">
        <v>1</v>
      </c>
      <c r="EH198" s="13" t="n">
        <v>1</v>
      </c>
      <c r="FA198" s="13" t="n">
        <v>1</v>
      </c>
      <c r="FB198" s="13" t="n">
        <v>1</v>
      </c>
      <c r="FC198" s="13" t="n">
        <v>1</v>
      </c>
      <c r="FD198" s="13" t="n">
        <v>1</v>
      </c>
      <c r="FW198" s="13" t="n">
        <v>1</v>
      </c>
      <c r="FX198" s="13" t="n">
        <v>1</v>
      </c>
      <c r="FY198" s="13" t="n">
        <v>1</v>
      </c>
      <c r="FZ198" s="13" t="n">
        <v>1</v>
      </c>
      <c r="GS198" s="13" t="n">
        <v>1</v>
      </c>
      <c r="GT198" s="13" t="n">
        <v>1</v>
      </c>
      <c r="GU198" s="13" t="n">
        <v>1</v>
      </c>
      <c r="GV198" s="13" t="n">
        <v>1</v>
      </c>
    </row>
    <row r="199">
      <c r="B199" s="96" t="n"/>
      <c r="C199" s="13" t="n">
        <v>5</v>
      </c>
      <c r="D199" s="96">
        <f>$B$197</f>
        <v/>
      </c>
      <c r="E199" s="96">
        <f>$B$197</f>
        <v/>
      </c>
      <c r="F199" s="96">
        <f>$B$197</f>
        <v/>
      </c>
      <c r="V199" s="14" t="n"/>
      <c r="Y199" s="13" t="n">
        <v>2</v>
      </c>
      <c r="Z199" s="13" t="n">
        <v>1</v>
      </c>
      <c r="AA199" s="13" t="n">
        <v>1</v>
      </c>
      <c r="AB199" s="13" t="n">
        <v>1</v>
      </c>
      <c r="AU199" s="13" t="n">
        <v>2</v>
      </c>
      <c r="AV199" s="13" t="n">
        <v>1</v>
      </c>
      <c r="AW199" s="13" t="n">
        <v>1</v>
      </c>
      <c r="AX199" s="13" t="n">
        <v>1</v>
      </c>
      <c r="BQ199" s="13" t="n">
        <v>2</v>
      </c>
      <c r="BR199" s="13" t="n">
        <v>1</v>
      </c>
      <c r="BS199" s="13" t="n">
        <v>1</v>
      </c>
      <c r="BT199" s="13" t="n">
        <v>1</v>
      </c>
      <c r="CM199" s="13" t="n">
        <v>2</v>
      </c>
      <c r="CN199" s="13" t="n">
        <v>1</v>
      </c>
      <c r="CO199" s="13" t="n">
        <v>1</v>
      </c>
      <c r="CP199" s="13" t="n">
        <v>1</v>
      </c>
      <c r="DI199" s="13" t="n">
        <v>2</v>
      </c>
      <c r="DJ199" s="13" t="n">
        <v>1</v>
      </c>
      <c r="DK199" s="13" t="n">
        <v>1</v>
      </c>
      <c r="DL199" s="13" t="n">
        <v>1</v>
      </c>
      <c r="EE199" s="13" t="n">
        <v>2</v>
      </c>
      <c r="EF199" s="13" t="n">
        <v>1</v>
      </c>
      <c r="EG199" s="13" t="n">
        <v>1</v>
      </c>
      <c r="EH199" s="13" t="n">
        <v>1</v>
      </c>
      <c r="FA199" s="13" t="n">
        <v>2</v>
      </c>
      <c r="FB199" s="13" t="n">
        <v>1</v>
      </c>
      <c r="FC199" s="13" t="n">
        <v>1</v>
      </c>
      <c r="FD199" s="13" t="n">
        <v>1</v>
      </c>
      <c r="FW199" s="13" t="n">
        <v>2</v>
      </c>
      <c r="FX199" s="13" t="n">
        <v>1</v>
      </c>
      <c r="FY199" s="13" t="n">
        <v>1</v>
      </c>
      <c r="FZ199" s="13" t="n">
        <v>1</v>
      </c>
      <c r="GS199" s="13" t="n">
        <v>2</v>
      </c>
      <c r="GT199" s="13" t="n">
        <v>1</v>
      </c>
      <c r="GU199" s="13" t="n">
        <v>1</v>
      </c>
      <c r="GV199" s="13" t="n">
        <v>1</v>
      </c>
    </row>
    <row r="200">
      <c r="B200" s="96" t="n"/>
      <c r="C200" s="13" t="n">
        <v>6</v>
      </c>
      <c r="D200" s="96">
        <f>$B$197</f>
        <v/>
      </c>
      <c r="E200" s="96">
        <f>$B$197</f>
        <v/>
      </c>
      <c r="F200" s="96">
        <f>$B$197</f>
        <v/>
      </c>
      <c r="Y200" s="13" t="n">
        <v>3</v>
      </c>
      <c r="Z200" s="13" t="n">
        <v>1</v>
      </c>
      <c r="AA200" s="13" t="n">
        <v>1</v>
      </c>
      <c r="AB200" s="13" t="n">
        <v>1</v>
      </c>
      <c r="AU200" s="13" t="n">
        <v>3</v>
      </c>
      <c r="AV200" s="13" t="n">
        <v>1</v>
      </c>
      <c r="AW200" s="13" t="n">
        <v>1</v>
      </c>
      <c r="AX200" s="13" t="n">
        <v>1</v>
      </c>
      <c r="BQ200" s="13" t="n">
        <v>3</v>
      </c>
      <c r="BR200" s="13" t="n">
        <v>1</v>
      </c>
      <c r="BS200" s="13" t="n">
        <v>1</v>
      </c>
      <c r="BT200" s="13" t="n">
        <v>1</v>
      </c>
      <c r="CM200" s="13" t="n">
        <v>3</v>
      </c>
      <c r="CN200" s="13" t="n">
        <v>1</v>
      </c>
      <c r="CO200" s="13" t="n">
        <v>1</v>
      </c>
      <c r="CP200" s="13" t="n">
        <v>1</v>
      </c>
      <c r="DI200" s="13" t="n">
        <v>3</v>
      </c>
      <c r="DJ200" s="13" t="n">
        <v>1</v>
      </c>
      <c r="DK200" s="13" t="n">
        <v>1</v>
      </c>
      <c r="DL200" s="13" t="n">
        <v>1</v>
      </c>
      <c r="EE200" s="13" t="n">
        <v>3</v>
      </c>
      <c r="EF200" s="13" t="n">
        <v>1</v>
      </c>
      <c r="EG200" s="13" t="n">
        <v>1</v>
      </c>
      <c r="EH200" s="13" t="n">
        <v>1</v>
      </c>
      <c r="FA200" s="13" t="n">
        <v>3</v>
      </c>
      <c r="FB200" s="13" t="n">
        <v>1</v>
      </c>
      <c r="FC200" s="13" t="n">
        <v>1</v>
      </c>
      <c r="FD200" s="13" t="n">
        <v>1</v>
      </c>
      <c r="FW200" s="13" t="n">
        <v>3</v>
      </c>
      <c r="FX200" s="13" t="n">
        <v>1</v>
      </c>
      <c r="FY200" s="13" t="n">
        <v>1</v>
      </c>
      <c r="FZ200" s="13" t="n">
        <v>1</v>
      </c>
      <c r="GS200" s="13" t="n">
        <v>3</v>
      </c>
      <c r="GT200" s="13" t="n">
        <v>1</v>
      </c>
      <c r="GU200" s="13" t="n">
        <v>1</v>
      </c>
      <c r="GV200" s="13" t="n">
        <v>1</v>
      </c>
    </row>
    <row r="202" ht="16.2" customHeight="1">
      <c r="B202" s="9">
        <f>Data!D34</f>
        <v/>
      </c>
      <c r="C202" s="13" t="inlineStr">
        <is>
          <t>Variance coeff - z(S2nd)</t>
        </is>
      </c>
      <c r="D202" s="13" t="n">
        <v>16</v>
      </c>
      <c r="E202" s="13" t="n">
        <v>17</v>
      </c>
      <c r="F202" s="13" t="n">
        <v>18</v>
      </c>
      <c r="Y202" s="13" t="inlineStr">
        <is>
          <t>Variance coeff - z(S2nd)</t>
        </is>
      </c>
      <c r="Z202" s="13" t="n">
        <v>16</v>
      </c>
      <c r="AA202" s="13" t="n">
        <v>17</v>
      </c>
      <c r="AB202" s="13" t="n">
        <v>18</v>
      </c>
      <c r="AU202" s="13" t="inlineStr">
        <is>
          <t>Variance coeff - z(S2nd)</t>
        </is>
      </c>
      <c r="AV202" s="13" t="n">
        <v>16</v>
      </c>
      <c r="AW202" s="13" t="n">
        <v>17</v>
      </c>
      <c r="AX202" s="13" t="n">
        <v>18</v>
      </c>
      <c r="BQ202" s="13" t="inlineStr">
        <is>
          <t>Variance coeff - z(S2nd)</t>
        </is>
      </c>
      <c r="BR202" s="13" t="n">
        <v>16</v>
      </c>
      <c r="BS202" s="13" t="n">
        <v>17</v>
      </c>
      <c r="BT202" s="13" t="n">
        <v>18</v>
      </c>
      <c r="CM202" s="13" t="inlineStr">
        <is>
          <t>Variance coeff - z(S2nd)</t>
        </is>
      </c>
      <c r="CN202" s="13" t="n">
        <v>16</v>
      </c>
      <c r="CO202" s="13" t="n">
        <v>17</v>
      </c>
      <c r="CP202" s="13" t="n">
        <v>18</v>
      </c>
      <c r="DI202" s="13" t="inlineStr">
        <is>
          <t>Variance coeff - z(S2nd)</t>
        </is>
      </c>
      <c r="DJ202" s="13" t="n">
        <v>16</v>
      </c>
      <c r="DK202" s="13" t="n">
        <v>17</v>
      </c>
      <c r="DL202" s="13" t="n">
        <v>18</v>
      </c>
      <c r="EE202" s="13" t="inlineStr">
        <is>
          <t>Variance coeff - z(S2nd)</t>
        </is>
      </c>
      <c r="EF202" s="13" t="n">
        <v>16</v>
      </c>
      <c r="EG202" s="13" t="n">
        <v>17</v>
      </c>
      <c r="EH202" s="13" t="n">
        <v>18</v>
      </c>
      <c r="FA202" s="13" t="inlineStr">
        <is>
          <t>Variance coeff - z(S2nd)</t>
        </is>
      </c>
      <c r="FB202" s="13" t="n">
        <v>16</v>
      </c>
      <c r="FC202" s="13" t="n">
        <v>17</v>
      </c>
      <c r="FD202" s="13" t="n">
        <v>18</v>
      </c>
      <c r="FW202" s="13" t="inlineStr">
        <is>
          <t>Variance coeff - z(S2nd)</t>
        </is>
      </c>
      <c r="FX202" s="13" t="n">
        <v>16</v>
      </c>
      <c r="FY202" s="13" t="n">
        <v>17</v>
      </c>
      <c r="FZ202" s="13" t="n">
        <v>18</v>
      </c>
      <c r="GS202" s="13" t="inlineStr">
        <is>
          <t>Variance coeff - z(S2nd)</t>
        </is>
      </c>
      <c r="GT202" s="13" t="n">
        <v>16</v>
      </c>
      <c r="GU202" s="13" t="n">
        <v>17</v>
      </c>
      <c r="GV202" s="13" t="n">
        <v>18</v>
      </c>
    </row>
    <row r="203">
      <c r="B203" s="97" t="n"/>
      <c r="C203" s="13" t="n">
        <v>4</v>
      </c>
      <c r="D203" s="98">
        <f>$B$202</f>
        <v/>
      </c>
      <c r="E203" s="98">
        <f>$B$202</f>
        <v/>
      </c>
      <c r="F203" s="98">
        <f>$B$202</f>
        <v/>
      </c>
      <c r="Y203" s="13" t="n">
        <v>1</v>
      </c>
      <c r="Z203" s="13" t="n">
        <v>1.7057377</v>
      </c>
      <c r="AA203" s="13" t="n">
        <v>1.7057377</v>
      </c>
      <c r="AB203" s="13" t="n">
        <v>1.7057377</v>
      </c>
      <c r="AU203" s="13" t="n">
        <v>1</v>
      </c>
      <c r="AV203" s="13" t="n">
        <v>1.7057377</v>
      </c>
      <c r="AW203" s="13" t="n">
        <v>1.7057377</v>
      </c>
      <c r="AX203" s="13" t="n">
        <v>1.7057377</v>
      </c>
      <c r="BQ203" s="13" t="n">
        <v>1</v>
      </c>
      <c r="BR203" s="13" t="n">
        <v>1.7057377</v>
      </c>
      <c r="BS203" s="13" t="n">
        <v>1.7057377</v>
      </c>
      <c r="BT203" s="13" t="n">
        <v>1.7057377</v>
      </c>
      <c r="CM203" s="13" t="n">
        <v>1</v>
      </c>
      <c r="CN203" s="13" t="n">
        <v>1.7057377</v>
      </c>
      <c r="CO203" s="13" t="n">
        <v>1.7057377</v>
      </c>
      <c r="CP203" s="13" t="n">
        <v>1.7057377</v>
      </c>
      <c r="DI203" s="13" t="n">
        <v>1</v>
      </c>
      <c r="DJ203" s="13" t="n">
        <v>1.7057377</v>
      </c>
      <c r="DK203" s="13" t="n">
        <v>1.7057377</v>
      </c>
      <c r="DL203" s="13" t="n">
        <v>1.7057377</v>
      </c>
      <c r="EE203" s="13" t="n">
        <v>1</v>
      </c>
      <c r="EF203" s="13" t="n">
        <v>1.7057377</v>
      </c>
      <c r="EG203" s="13" t="n">
        <v>1.7057377</v>
      </c>
      <c r="EH203" s="13" t="n">
        <v>1.7057377</v>
      </c>
      <c r="FA203" s="13" t="n">
        <v>1</v>
      </c>
      <c r="FB203" s="13" t="n">
        <v>1.7057377</v>
      </c>
      <c r="FC203" s="13" t="n">
        <v>1.7057377</v>
      </c>
      <c r="FD203" s="13" t="n">
        <v>1.7057377</v>
      </c>
      <c r="FW203" s="13" t="n">
        <v>1</v>
      </c>
      <c r="FX203" s="13" t="n">
        <v>1.7057377</v>
      </c>
      <c r="FY203" s="13" t="n">
        <v>1.7057377</v>
      </c>
      <c r="FZ203" s="13" t="n">
        <v>1.7057377</v>
      </c>
      <c r="GS203" s="13" t="n">
        <v>1</v>
      </c>
      <c r="GT203" s="13" t="n">
        <v>1.7057377</v>
      </c>
      <c r="GU203" s="13" t="n">
        <v>1.7057377</v>
      </c>
      <c r="GV203" s="13" t="n">
        <v>1.7057377</v>
      </c>
    </row>
    <row r="204">
      <c r="B204" s="97" t="n"/>
      <c r="C204" s="13" t="n">
        <v>5</v>
      </c>
      <c r="D204" s="98">
        <f>$B$202</f>
        <v/>
      </c>
      <c r="E204" s="98">
        <f>$B$202</f>
        <v/>
      </c>
      <c r="F204" s="98">
        <f>$B$202</f>
        <v/>
      </c>
      <c r="V204" s="14" t="n"/>
      <c r="Y204" s="13" t="n">
        <v>2</v>
      </c>
      <c r="Z204" s="13" t="n">
        <v>1.7057377</v>
      </c>
      <c r="AA204" s="13" t="n">
        <v>1.7057377</v>
      </c>
      <c r="AB204" s="13" t="n">
        <v>1.7057377</v>
      </c>
      <c r="AU204" s="13" t="n">
        <v>2</v>
      </c>
      <c r="AV204" s="13" t="n">
        <v>1.7057377</v>
      </c>
      <c r="AW204" s="13" t="n">
        <v>1.7057377</v>
      </c>
      <c r="AX204" s="13" t="n">
        <v>1.7057377</v>
      </c>
      <c r="BQ204" s="13" t="n">
        <v>2</v>
      </c>
      <c r="BR204" s="13" t="n">
        <v>1.7057377</v>
      </c>
      <c r="BS204" s="13" t="n">
        <v>1.7057377</v>
      </c>
      <c r="BT204" s="13" t="n">
        <v>1.7057377</v>
      </c>
      <c r="CM204" s="13" t="n">
        <v>2</v>
      </c>
      <c r="CN204" s="13" t="n">
        <v>1.7057377</v>
      </c>
      <c r="CO204" s="13" t="n">
        <v>1.7057377</v>
      </c>
      <c r="CP204" s="13" t="n">
        <v>1.7057377</v>
      </c>
      <c r="DI204" s="13" t="n">
        <v>2</v>
      </c>
      <c r="DJ204" s="13" t="n">
        <v>1.7057377</v>
      </c>
      <c r="DK204" s="13" t="n">
        <v>1.7057377</v>
      </c>
      <c r="DL204" s="13" t="n">
        <v>1.7057377</v>
      </c>
      <c r="EE204" s="13" t="n">
        <v>2</v>
      </c>
      <c r="EF204" s="13" t="n">
        <v>1.7057377</v>
      </c>
      <c r="EG204" s="13" t="n">
        <v>1.7057377</v>
      </c>
      <c r="EH204" s="13" t="n">
        <v>1.7057377</v>
      </c>
      <c r="FA204" s="13" t="n">
        <v>2</v>
      </c>
      <c r="FB204" s="13" t="n">
        <v>1.7057377</v>
      </c>
      <c r="FC204" s="13" t="n">
        <v>1.7057377</v>
      </c>
      <c r="FD204" s="13" t="n">
        <v>1.7057377</v>
      </c>
      <c r="FW204" s="13" t="n">
        <v>2</v>
      </c>
      <c r="FX204" s="13" t="n">
        <v>1.7057377</v>
      </c>
      <c r="FY204" s="13" t="n">
        <v>1.7057377</v>
      </c>
      <c r="FZ204" s="13" t="n">
        <v>1.7057377</v>
      </c>
      <c r="GS204" s="13" t="n">
        <v>2</v>
      </c>
      <c r="GT204" s="13" t="n">
        <v>1.7057377</v>
      </c>
      <c r="GU204" s="13" t="n">
        <v>1.7057377</v>
      </c>
      <c r="GV204" s="13" t="n">
        <v>1.7057377</v>
      </c>
    </row>
    <row r="205">
      <c r="B205" s="97" t="n"/>
      <c r="C205" s="13" t="n">
        <v>6</v>
      </c>
      <c r="D205" s="98">
        <f>$B$202</f>
        <v/>
      </c>
      <c r="E205" s="98">
        <f>$B$202</f>
        <v/>
      </c>
      <c r="F205" s="98">
        <f>$B$202</f>
        <v/>
      </c>
      <c r="Y205" s="13" t="n">
        <v>3</v>
      </c>
      <c r="Z205" s="13" t="n">
        <v>1.7057377</v>
      </c>
      <c r="AA205" s="13" t="n">
        <v>1.7057377</v>
      </c>
      <c r="AB205" s="13" t="n">
        <v>1.7057377</v>
      </c>
      <c r="AU205" s="13" t="n">
        <v>3</v>
      </c>
      <c r="AV205" s="13" t="n">
        <v>1.7057377</v>
      </c>
      <c r="AW205" s="13" t="n">
        <v>1.7057377</v>
      </c>
      <c r="AX205" s="13" t="n">
        <v>1.7057377</v>
      </c>
      <c r="BQ205" s="13" t="n">
        <v>3</v>
      </c>
      <c r="BR205" s="13" t="n">
        <v>1.7057377</v>
      </c>
      <c r="BS205" s="13" t="n">
        <v>1.7057377</v>
      </c>
      <c r="BT205" s="13" t="n">
        <v>1.7057377</v>
      </c>
      <c r="CM205" s="13" t="n">
        <v>3</v>
      </c>
      <c r="CN205" s="13" t="n">
        <v>1.7057377</v>
      </c>
      <c r="CO205" s="13" t="n">
        <v>1.7057377</v>
      </c>
      <c r="CP205" s="13" t="n">
        <v>1.7057377</v>
      </c>
      <c r="DI205" s="13" t="n">
        <v>3</v>
      </c>
      <c r="DJ205" s="13" t="n">
        <v>1.7057377</v>
      </c>
      <c r="DK205" s="13" t="n">
        <v>1.7057377</v>
      </c>
      <c r="DL205" s="13" t="n">
        <v>1.7057377</v>
      </c>
      <c r="EE205" s="13" t="n">
        <v>3</v>
      </c>
      <c r="EF205" s="13" t="n">
        <v>1.7057377</v>
      </c>
      <c r="EG205" s="13" t="n">
        <v>1.7057377</v>
      </c>
      <c r="EH205" s="13" t="n">
        <v>1.7057377</v>
      </c>
      <c r="FA205" s="13" t="n">
        <v>3</v>
      </c>
      <c r="FB205" s="13" t="n">
        <v>1.7057377</v>
      </c>
      <c r="FC205" s="13" t="n">
        <v>1.7057377</v>
      </c>
      <c r="FD205" s="13" t="n">
        <v>1.7057377</v>
      </c>
      <c r="FW205" s="13" t="n">
        <v>3</v>
      </c>
      <c r="FX205" s="13" t="n">
        <v>1.7057377</v>
      </c>
      <c r="FY205" s="13" t="n">
        <v>1.7057377</v>
      </c>
      <c r="FZ205" s="13" t="n">
        <v>1.7057377</v>
      </c>
      <c r="GS205" s="13" t="n">
        <v>3</v>
      </c>
      <c r="GT205" s="13" t="n">
        <v>1.7057377</v>
      </c>
      <c r="GU205" s="13" t="n">
        <v>1.7057377</v>
      </c>
      <c r="GV205" s="13" t="n">
        <v>1.7057377</v>
      </c>
    </row>
    <row r="207">
      <c r="B207" s="89" t="inlineStr">
        <is>
          <t>Parâmetros p/ μx</t>
        </is>
      </c>
      <c r="C207" s="13" t="inlineStr">
        <is>
          <t>demand</t>
        </is>
      </c>
      <c r="D207" s="13" t="n">
        <v>16</v>
      </c>
      <c r="E207" s="13" t="n">
        <v>17</v>
      </c>
      <c r="F207" s="13" t="n">
        <v>18</v>
      </c>
      <c r="X207" s="13" t="inlineStr">
        <is>
          <t>Parâmetros p/ μx</t>
        </is>
      </c>
      <c r="Y207" s="13" t="inlineStr">
        <is>
          <t>demand</t>
        </is>
      </c>
      <c r="Z207" s="13" t="n">
        <v>16</v>
      </c>
      <c r="AA207" s="13" t="n">
        <v>17</v>
      </c>
      <c r="AB207" s="13" t="n">
        <v>18</v>
      </c>
      <c r="AT207" s="13" t="inlineStr">
        <is>
          <t>Parâmetros p/ μx</t>
        </is>
      </c>
      <c r="AU207" s="13" t="inlineStr">
        <is>
          <t>demand</t>
        </is>
      </c>
      <c r="AV207" s="13" t="n">
        <v>16</v>
      </c>
      <c r="AW207" s="13" t="n">
        <v>17</v>
      </c>
      <c r="AX207" s="13" t="n">
        <v>18</v>
      </c>
      <c r="BP207" s="13" t="inlineStr">
        <is>
          <t>Parâmetros p/ μx</t>
        </is>
      </c>
      <c r="BQ207" s="13" t="inlineStr">
        <is>
          <t>demand</t>
        </is>
      </c>
      <c r="BR207" s="13" t="n">
        <v>16</v>
      </c>
      <c r="BS207" s="13" t="n">
        <v>17</v>
      </c>
      <c r="BT207" s="13" t="n">
        <v>18</v>
      </c>
      <c r="CL207" s="13" t="inlineStr">
        <is>
          <t>Parâmetros p/ μx</t>
        </is>
      </c>
      <c r="CM207" s="13" t="inlineStr">
        <is>
          <t>demand</t>
        </is>
      </c>
      <c r="CN207" s="13" t="n">
        <v>16</v>
      </c>
      <c r="CO207" s="13" t="n">
        <v>17</v>
      </c>
      <c r="CP207" s="13" t="n">
        <v>18</v>
      </c>
      <c r="DH207" s="13" t="inlineStr">
        <is>
          <t>Parâmetros p/ μx</t>
        </is>
      </c>
      <c r="DI207" s="13" t="inlineStr">
        <is>
          <t>demand</t>
        </is>
      </c>
      <c r="DJ207" s="13" t="n">
        <v>16</v>
      </c>
      <c r="DK207" s="13" t="n">
        <v>17</v>
      </c>
      <c r="DL207" s="13" t="n">
        <v>18</v>
      </c>
      <c r="ED207" s="13" t="inlineStr">
        <is>
          <t>Parâmetros p/ μx</t>
        </is>
      </c>
      <c r="EE207" s="13" t="inlineStr">
        <is>
          <t>demand</t>
        </is>
      </c>
      <c r="EF207" s="13" t="n">
        <v>16</v>
      </c>
      <c r="EG207" s="13" t="n">
        <v>17</v>
      </c>
      <c r="EH207" s="13" t="n">
        <v>18</v>
      </c>
      <c r="EZ207" s="13" t="inlineStr">
        <is>
          <t>Parâmetros p/ μx</t>
        </is>
      </c>
      <c r="FA207" s="13" t="inlineStr">
        <is>
          <t>demand</t>
        </is>
      </c>
      <c r="FB207" s="13" t="n">
        <v>16</v>
      </c>
      <c r="FC207" s="13" t="n">
        <v>17</v>
      </c>
      <c r="FD207" s="13" t="n">
        <v>18</v>
      </c>
      <c r="FV207" s="13" t="inlineStr">
        <is>
          <t>Parâmetros p/ μx</t>
        </is>
      </c>
      <c r="FW207" s="13" t="inlineStr">
        <is>
          <t>demand</t>
        </is>
      </c>
      <c r="FX207" s="13" t="n">
        <v>16</v>
      </c>
      <c r="FY207" s="13" t="n">
        <v>17</v>
      </c>
      <c r="FZ207" s="13" t="n">
        <v>18</v>
      </c>
      <c r="GR207" s="13" t="inlineStr">
        <is>
          <t>Parâmetros p/ μx</t>
        </is>
      </c>
      <c r="GS207" s="13" t="inlineStr">
        <is>
          <t>demand</t>
        </is>
      </c>
      <c r="GT207" s="13" t="n">
        <v>16</v>
      </c>
      <c r="GU207" s="13" t="n">
        <v>17</v>
      </c>
      <c r="GV207" s="13" t="n">
        <v>18</v>
      </c>
    </row>
    <row r="208">
      <c r="B208" s="89" t="inlineStr">
        <is>
          <t>D*E(RLT)</t>
        </is>
      </c>
      <c r="C208" s="13" t="n">
        <v>4</v>
      </c>
      <c r="D208" s="14" t="n">
        <v>1894.6</v>
      </c>
      <c r="E208" s="14" t="n">
        <v>1607.87</v>
      </c>
      <c r="F208" s="14" t="n">
        <v>1829.53</v>
      </c>
      <c r="X208" s="13" t="inlineStr">
        <is>
          <t>D*E(RLT)</t>
        </is>
      </c>
      <c r="Y208" s="13" t="n">
        <v>4</v>
      </c>
      <c r="Z208" s="13" t="n">
        <v>1894.6</v>
      </c>
      <c r="AA208" s="13" t="n">
        <v>1607.87</v>
      </c>
      <c r="AB208" s="13" t="n">
        <v>1829.53</v>
      </c>
      <c r="AT208" s="13" t="inlineStr">
        <is>
          <t>D*E(RLT)</t>
        </is>
      </c>
      <c r="AU208" s="13" t="n">
        <v>4</v>
      </c>
      <c r="AV208" s="13" t="n">
        <v>1894.6</v>
      </c>
      <c r="AW208" s="13" t="n">
        <v>1607.87</v>
      </c>
      <c r="AX208" s="13" t="n">
        <v>1829.53</v>
      </c>
      <c r="BP208" s="13" t="inlineStr">
        <is>
          <t>D*E(RLT)</t>
        </is>
      </c>
      <c r="BQ208" s="13" t="n">
        <v>4</v>
      </c>
      <c r="BR208" s="13" t="n">
        <v>1894.6</v>
      </c>
      <c r="BS208" s="13" t="n">
        <v>1607.87</v>
      </c>
      <c r="BT208" s="13" t="n">
        <v>1829.53</v>
      </c>
      <c r="CL208" s="13" t="inlineStr">
        <is>
          <t>D*E(RLT)</t>
        </is>
      </c>
      <c r="CM208" s="13" t="n">
        <v>4</v>
      </c>
      <c r="CN208" s="13" t="n">
        <v>1894.6</v>
      </c>
      <c r="CO208" s="13" t="n">
        <v>1607.87</v>
      </c>
      <c r="CP208" s="13" t="n">
        <v>1829.53</v>
      </c>
      <c r="DH208" s="13" t="inlineStr">
        <is>
          <t>D*E(RLT)</t>
        </is>
      </c>
      <c r="DI208" s="13" t="n">
        <v>4</v>
      </c>
      <c r="DJ208" s="13" t="n">
        <v>1894.6</v>
      </c>
      <c r="DK208" s="13" t="n">
        <v>1607.87</v>
      </c>
      <c r="DL208" s="13" t="n">
        <v>1829.53</v>
      </c>
      <c r="ED208" s="13" t="inlineStr">
        <is>
          <t>D*E(RLT)</t>
        </is>
      </c>
      <c r="EE208" s="13" t="n">
        <v>4</v>
      </c>
      <c r="EF208" s="13" t="n">
        <v>1894.6</v>
      </c>
      <c r="EG208" s="13" t="n">
        <v>1607.87</v>
      </c>
      <c r="EH208" s="13" t="n">
        <v>1829.53</v>
      </c>
      <c r="EZ208" s="13" t="inlineStr">
        <is>
          <t>D*E(RLT)</t>
        </is>
      </c>
      <c r="FA208" s="13" t="n">
        <v>4</v>
      </c>
      <c r="FB208" s="13" t="n">
        <v>1894.6</v>
      </c>
      <c r="FC208" s="13" t="n">
        <v>1607.87</v>
      </c>
      <c r="FD208" s="13" t="n">
        <v>1829.53</v>
      </c>
      <c r="FV208" s="13" t="inlineStr">
        <is>
          <t>D*E(RLT)</t>
        </is>
      </c>
      <c r="FW208" s="13" t="n">
        <v>4</v>
      </c>
      <c r="FX208" s="13" t="n">
        <v>1894.6</v>
      </c>
      <c r="FY208" s="13" t="n">
        <v>1607.87</v>
      </c>
      <c r="FZ208" s="13" t="n">
        <v>1829.53</v>
      </c>
      <c r="GR208" s="13" t="inlineStr">
        <is>
          <t>D*E(RLT)</t>
        </is>
      </c>
      <c r="GS208" s="13" t="n">
        <v>4</v>
      </c>
      <c r="GT208" s="13" t="n">
        <v>1894.6</v>
      </c>
      <c r="GU208" s="13" t="n">
        <v>1607.87</v>
      </c>
      <c r="GV208" s="13" t="n">
        <v>1829.53</v>
      </c>
    </row>
    <row r="209">
      <c r="C209" s="13" t="n">
        <v>5</v>
      </c>
      <c r="D209" s="14" t="n">
        <v>1303.06</v>
      </c>
      <c r="E209" s="14" t="n">
        <v>1484.38</v>
      </c>
      <c r="F209" s="14" t="n">
        <v>1783.87</v>
      </c>
      <c r="V209" s="14" t="n"/>
      <c r="Y209" s="13" t="n">
        <v>5</v>
      </c>
      <c r="Z209" s="13" t="n">
        <v>1303.06</v>
      </c>
      <c r="AA209" s="13" t="n">
        <v>1484.38</v>
      </c>
      <c r="AB209" s="13" t="n">
        <v>1783.87</v>
      </c>
      <c r="AU209" s="13" t="n">
        <v>5</v>
      </c>
      <c r="AV209" s="13" t="n">
        <v>1303.06</v>
      </c>
      <c r="AW209" s="13" t="n">
        <v>1484.38</v>
      </c>
      <c r="AX209" s="13" t="n">
        <v>1783.87</v>
      </c>
      <c r="BQ209" s="13" t="n">
        <v>5</v>
      </c>
      <c r="BR209" s="13" t="n">
        <v>1303.06</v>
      </c>
      <c r="BS209" s="13" t="n">
        <v>1484.38</v>
      </c>
      <c r="BT209" s="13" t="n">
        <v>1783.87</v>
      </c>
      <c r="CM209" s="13" t="n">
        <v>5</v>
      </c>
      <c r="CN209" s="13" t="n">
        <v>1303.06</v>
      </c>
      <c r="CO209" s="13" t="n">
        <v>1484.38</v>
      </c>
      <c r="CP209" s="13" t="n">
        <v>1783.87</v>
      </c>
      <c r="DI209" s="13" t="n">
        <v>5</v>
      </c>
      <c r="DJ209" s="13" t="n">
        <v>1303.06</v>
      </c>
      <c r="DK209" s="13" t="n">
        <v>1484.38</v>
      </c>
      <c r="DL209" s="13" t="n">
        <v>1783.87</v>
      </c>
      <c r="EE209" s="13" t="n">
        <v>5</v>
      </c>
      <c r="EF209" s="13" t="n">
        <v>1303.06</v>
      </c>
      <c r="EG209" s="13" t="n">
        <v>1484.38</v>
      </c>
      <c r="EH209" s="13" t="n">
        <v>1783.87</v>
      </c>
      <c r="FA209" s="13" t="n">
        <v>5</v>
      </c>
      <c r="FB209" s="13" t="n">
        <v>1303.06</v>
      </c>
      <c r="FC209" s="13" t="n">
        <v>1484.38</v>
      </c>
      <c r="FD209" s="13" t="n">
        <v>1783.87</v>
      </c>
      <c r="FW209" s="13" t="n">
        <v>5</v>
      </c>
      <c r="FX209" s="13" t="n">
        <v>1303.06</v>
      </c>
      <c r="FY209" s="13" t="n">
        <v>1484.38</v>
      </c>
      <c r="FZ209" s="13" t="n">
        <v>1783.87</v>
      </c>
      <c r="GS209" s="13" t="n">
        <v>5</v>
      </c>
      <c r="GT209" s="13" t="n">
        <v>1303.06</v>
      </c>
      <c r="GU209" s="13" t="n">
        <v>1484.38</v>
      </c>
      <c r="GV209" s="13" t="n">
        <v>1783.87</v>
      </c>
    </row>
    <row r="210">
      <c r="C210" s="13" t="n">
        <v>6</v>
      </c>
      <c r="D210" s="14" t="n">
        <v>1377.91</v>
      </c>
      <c r="E210" s="14" t="n">
        <v>1520.56</v>
      </c>
      <c r="F210" s="14" t="n">
        <v>1301.6</v>
      </c>
      <c r="Y210" s="13" t="n">
        <v>6</v>
      </c>
      <c r="Z210" s="13" t="n">
        <v>1377.91</v>
      </c>
      <c r="AA210" s="13" t="n">
        <v>1520.56</v>
      </c>
      <c r="AB210" s="13" t="n">
        <v>1301.6</v>
      </c>
      <c r="AU210" s="13" t="n">
        <v>6</v>
      </c>
      <c r="AV210" s="13" t="n">
        <v>1377.91</v>
      </c>
      <c r="AW210" s="13" t="n">
        <v>1520.56</v>
      </c>
      <c r="AX210" s="13" t="n">
        <v>1301.6</v>
      </c>
      <c r="BQ210" s="13" t="n">
        <v>6</v>
      </c>
      <c r="BR210" s="13" t="n">
        <v>1377.91</v>
      </c>
      <c r="BS210" s="13" t="n">
        <v>1520.56</v>
      </c>
      <c r="BT210" s="13" t="n">
        <v>1301.6</v>
      </c>
      <c r="CM210" s="13" t="n">
        <v>6</v>
      </c>
      <c r="CN210" s="13" t="n">
        <v>1377.91</v>
      </c>
      <c r="CO210" s="13" t="n">
        <v>1520.56</v>
      </c>
      <c r="CP210" s="13" t="n">
        <v>1301.6</v>
      </c>
      <c r="DI210" s="13" t="n">
        <v>6</v>
      </c>
      <c r="DJ210" s="13" t="n">
        <v>1377.91</v>
      </c>
      <c r="DK210" s="13" t="n">
        <v>1520.56</v>
      </c>
      <c r="DL210" s="13" t="n">
        <v>1301.6</v>
      </c>
      <c r="EE210" s="13" t="n">
        <v>6</v>
      </c>
      <c r="EF210" s="13" t="n">
        <v>1377.91</v>
      </c>
      <c r="EG210" s="13" t="n">
        <v>1520.56</v>
      </c>
      <c r="EH210" s="13" t="n">
        <v>1301.6</v>
      </c>
      <c r="FA210" s="13" t="n">
        <v>6</v>
      </c>
      <c r="FB210" s="13" t="n">
        <v>1377.91</v>
      </c>
      <c r="FC210" s="13" t="n">
        <v>1520.56</v>
      </c>
      <c r="FD210" s="13" t="n">
        <v>1301.6</v>
      </c>
      <c r="FW210" s="13" t="n">
        <v>6</v>
      </c>
      <c r="FX210" s="13" t="n">
        <v>1377.91</v>
      </c>
      <c r="FY210" s="13" t="n">
        <v>1520.56</v>
      </c>
      <c r="FZ210" s="13" t="n">
        <v>1301.6</v>
      </c>
      <c r="GS210" s="13" t="n">
        <v>6</v>
      </c>
      <c r="GT210" s="13" t="n">
        <v>1377.91</v>
      </c>
      <c r="GU210" s="13" t="n">
        <v>1520.56</v>
      </c>
      <c r="GV210" s="13" t="n">
        <v>1301.6</v>
      </c>
    </row>
    <row r="212">
      <c r="B212" s="89" t="inlineStr">
        <is>
          <t>Parâmetros p/ μy</t>
        </is>
      </c>
      <c r="C212" s="13" t="inlineStr">
        <is>
          <t>Média(E(RLT))</t>
        </is>
      </c>
      <c r="D212" s="13" t="n">
        <v>16</v>
      </c>
      <c r="E212" s="13" t="n">
        <v>17</v>
      </c>
      <c r="F212" s="13" t="n">
        <v>18</v>
      </c>
      <c r="X212" s="13" t="inlineStr">
        <is>
          <t>Parâmetros p/ μy</t>
        </is>
      </c>
      <c r="Y212" s="13" t="inlineStr">
        <is>
          <t>Média(E(RLT))</t>
        </is>
      </c>
      <c r="Z212" s="13" t="n">
        <v>16</v>
      </c>
      <c r="AA212" s="13" t="n">
        <v>17</v>
      </c>
      <c r="AB212" s="13" t="n">
        <v>18</v>
      </c>
      <c r="AT212" s="13" t="inlineStr">
        <is>
          <t>Parâmetros p/ μy</t>
        </is>
      </c>
      <c r="AU212" s="13" t="inlineStr">
        <is>
          <t>Média(E(RLT))</t>
        </is>
      </c>
      <c r="AV212" s="13" t="n">
        <v>16</v>
      </c>
      <c r="AW212" s="13" t="n">
        <v>17</v>
      </c>
      <c r="AX212" s="13" t="n">
        <v>18</v>
      </c>
      <c r="BP212" s="13" t="inlineStr">
        <is>
          <t>Parâmetros p/ μy</t>
        </is>
      </c>
      <c r="BQ212" s="13" t="inlineStr">
        <is>
          <t>Média(E(RLT))</t>
        </is>
      </c>
      <c r="BR212" s="13" t="n">
        <v>16</v>
      </c>
      <c r="BS212" s="13" t="n">
        <v>17</v>
      </c>
      <c r="BT212" s="13" t="n">
        <v>18</v>
      </c>
      <c r="CL212" s="13" t="inlineStr">
        <is>
          <t>Parâmetros p/ μy</t>
        </is>
      </c>
      <c r="CM212" s="13" t="inlineStr">
        <is>
          <t>Média(E(RLT))</t>
        </is>
      </c>
      <c r="CN212" s="13" t="n">
        <v>16</v>
      </c>
      <c r="CO212" s="13" t="n">
        <v>17</v>
      </c>
      <c r="CP212" s="13" t="n">
        <v>18</v>
      </c>
      <c r="DH212" s="13" t="inlineStr">
        <is>
          <t>Parâmetros p/ μy</t>
        </is>
      </c>
      <c r="DI212" s="13" t="inlineStr">
        <is>
          <t>Média(E(RLT))</t>
        </is>
      </c>
      <c r="DJ212" s="13" t="n">
        <v>16</v>
      </c>
      <c r="DK212" s="13" t="n">
        <v>17</v>
      </c>
      <c r="DL212" s="13" t="n">
        <v>18</v>
      </c>
      <c r="ED212" s="13" t="inlineStr">
        <is>
          <t>Parâmetros p/ μy</t>
        </is>
      </c>
      <c r="EE212" s="13" t="inlineStr">
        <is>
          <t>Média(E(RLT))</t>
        </is>
      </c>
      <c r="EF212" s="13" t="n">
        <v>16</v>
      </c>
      <c r="EG212" s="13" t="n">
        <v>17</v>
      </c>
      <c r="EH212" s="13" t="n">
        <v>18</v>
      </c>
      <c r="EZ212" s="13" t="inlineStr">
        <is>
          <t>Parâmetros p/ μy</t>
        </is>
      </c>
      <c r="FA212" s="13" t="inlineStr">
        <is>
          <t>Média(E(RLT))</t>
        </is>
      </c>
      <c r="FB212" s="13" t="n">
        <v>16</v>
      </c>
      <c r="FC212" s="13" t="n">
        <v>17</v>
      </c>
      <c r="FD212" s="13" t="n">
        <v>18</v>
      </c>
      <c r="FV212" s="13" t="inlineStr">
        <is>
          <t>Parâmetros p/ μy</t>
        </is>
      </c>
      <c r="FW212" s="13" t="inlineStr">
        <is>
          <t>Média(E(RLT))</t>
        </is>
      </c>
      <c r="FX212" s="13" t="n">
        <v>16</v>
      </c>
      <c r="FY212" s="13" t="n">
        <v>17</v>
      </c>
      <c r="FZ212" s="13" t="n">
        <v>18</v>
      </c>
      <c r="GR212" s="13" t="inlineStr">
        <is>
          <t>Parâmetros p/ μy</t>
        </is>
      </c>
      <c r="GS212" s="13" t="inlineStr">
        <is>
          <t>Média(E(RLT))</t>
        </is>
      </c>
      <c r="GT212" s="13" t="n">
        <v>16</v>
      </c>
      <c r="GU212" s="13" t="n">
        <v>17</v>
      </c>
      <c r="GV212" s="13" t="n">
        <v>18</v>
      </c>
    </row>
    <row r="213">
      <c r="B213" s="89" t="inlineStr">
        <is>
          <t>ND*RLT ; LB ; D*E(RLT)</t>
        </is>
      </c>
      <c r="C213" s="13" t="n">
        <v>4</v>
      </c>
      <c r="D213" s="14" t="n">
        <v>4.889</v>
      </c>
      <c r="E213" s="14" t="n">
        <v>6.521</v>
      </c>
      <c r="F213" s="14" t="n">
        <v>4.091</v>
      </c>
      <c r="X213" s="13" t="inlineStr">
        <is>
          <t>ND*RLT ; LB ; D*E(RLT)</t>
        </is>
      </c>
      <c r="Y213" s="13" t="n">
        <v>4</v>
      </c>
      <c r="Z213" s="13" t="n">
        <v>4.889</v>
      </c>
      <c r="AA213" s="13" t="n">
        <v>6.521</v>
      </c>
      <c r="AB213" s="13" t="n">
        <v>4.091</v>
      </c>
      <c r="AT213" s="13" t="inlineStr">
        <is>
          <t>ND*RLT ; LB ; D*E(RLT)</t>
        </is>
      </c>
      <c r="AU213" s="13" t="n">
        <v>4</v>
      </c>
      <c r="AV213" s="13" t="n">
        <v>4.889</v>
      </c>
      <c r="AW213" s="13" t="n">
        <v>6.521</v>
      </c>
      <c r="AX213" s="13" t="n">
        <v>4.091</v>
      </c>
      <c r="BP213" s="13" t="inlineStr">
        <is>
          <t>ND*RLT ; LB ; D*E(RLT)</t>
        </is>
      </c>
      <c r="BQ213" s="13" t="n">
        <v>4</v>
      </c>
      <c r="BR213" s="13" t="n">
        <v>4.889</v>
      </c>
      <c r="BS213" s="13" t="n">
        <v>6.521</v>
      </c>
      <c r="BT213" s="13" t="n">
        <v>4.091</v>
      </c>
      <c r="CL213" s="13" t="inlineStr">
        <is>
          <t>ND*RLT ; LB ; D*E(RLT)</t>
        </is>
      </c>
      <c r="CM213" s="13" t="n">
        <v>4</v>
      </c>
      <c r="CN213" s="13" t="n">
        <v>4.889</v>
      </c>
      <c r="CO213" s="13" t="n">
        <v>6.521</v>
      </c>
      <c r="CP213" s="13" t="n">
        <v>4.091</v>
      </c>
      <c r="DH213" s="13" t="inlineStr">
        <is>
          <t>ND*RLT ; LB ; D*E(RLT)</t>
        </is>
      </c>
      <c r="DI213" s="13" t="n">
        <v>4</v>
      </c>
      <c r="DJ213" s="13" t="n">
        <v>4.889</v>
      </c>
      <c r="DK213" s="13" t="n">
        <v>6.521</v>
      </c>
      <c r="DL213" s="13" t="n">
        <v>4.091</v>
      </c>
      <c r="ED213" s="13" t="inlineStr">
        <is>
          <t>ND*RLT ; LB ; D*E(RLT)</t>
        </is>
      </c>
      <c r="EE213" s="13" t="n">
        <v>4</v>
      </c>
      <c r="EF213" s="13" t="n">
        <v>4.889</v>
      </c>
      <c r="EG213" s="13" t="n">
        <v>6.521</v>
      </c>
      <c r="EH213" s="13" t="n">
        <v>4.091</v>
      </c>
      <c r="EZ213" s="13" t="inlineStr">
        <is>
          <t>ND*RLT ; LB ; D*E(RLT)</t>
        </is>
      </c>
      <c r="FA213" s="13" t="n">
        <v>4</v>
      </c>
      <c r="FB213" s="13" t="n">
        <v>4.889</v>
      </c>
      <c r="FC213" s="13" t="n">
        <v>6.521</v>
      </c>
      <c r="FD213" s="13" t="n">
        <v>4.091</v>
      </c>
      <c r="FV213" s="13" t="inlineStr">
        <is>
          <t>ND*RLT ; LB ; D*E(RLT)</t>
        </is>
      </c>
      <c r="FW213" s="13" t="n">
        <v>4</v>
      </c>
      <c r="FX213" s="13" t="n">
        <v>4.889</v>
      </c>
      <c r="FY213" s="13" t="n">
        <v>6.521</v>
      </c>
      <c r="FZ213" s="13" t="n">
        <v>4.091</v>
      </c>
      <c r="GR213" s="13" t="inlineStr">
        <is>
          <t>ND*RLT ; LB ; D*E(RLT)</t>
        </is>
      </c>
      <c r="GS213" s="13" t="n">
        <v>4</v>
      </c>
      <c r="GT213" s="13" t="n">
        <v>4.889</v>
      </c>
      <c r="GU213" s="13" t="n">
        <v>6.521</v>
      </c>
      <c r="GV213" s="13" t="n">
        <v>4.091</v>
      </c>
    </row>
    <row r="214">
      <c r="C214" s="13" t="n">
        <v>5</v>
      </c>
      <c r="D214" s="14" t="n">
        <v>3.548</v>
      </c>
      <c r="E214" s="14" t="n">
        <v>6.734</v>
      </c>
      <c r="F214" s="14" t="n">
        <v>4.237</v>
      </c>
      <c r="V214" s="14" t="n"/>
      <c r="Y214" s="13" t="n">
        <v>5</v>
      </c>
      <c r="Z214" s="13" t="n">
        <v>3.548</v>
      </c>
      <c r="AA214" s="13" t="n">
        <v>6.734</v>
      </c>
      <c r="AB214" s="13" t="n">
        <v>4.237</v>
      </c>
      <c r="AU214" s="13" t="n">
        <v>5</v>
      </c>
      <c r="AV214" s="13" t="n">
        <v>3.548</v>
      </c>
      <c r="AW214" s="13" t="n">
        <v>6.734</v>
      </c>
      <c r="AX214" s="13" t="n">
        <v>4.237</v>
      </c>
      <c r="BQ214" s="13" t="n">
        <v>5</v>
      </c>
      <c r="BR214" s="13" t="n">
        <v>3.548</v>
      </c>
      <c r="BS214" s="13" t="n">
        <v>6.734</v>
      </c>
      <c r="BT214" s="13" t="n">
        <v>4.237</v>
      </c>
      <c r="CM214" s="13" t="n">
        <v>5</v>
      </c>
      <c r="CN214" s="13" t="n">
        <v>3.548</v>
      </c>
      <c r="CO214" s="13" t="n">
        <v>6.734</v>
      </c>
      <c r="CP214" s="13" t="n">
        <v>4.237</v>
      </c>
      <c r="DI214" s="13" t="n">
        <v>5</v>
      </c>
      <c r="DJ214" s="13" t="n">
        <v>3.548</v>
      </c>
      <c r="DK214" s="13" t="n">
        <v>6.734</v>
      </c>
      <c r="DL214" s="13" t="n">
        <v>4.237</v>
      </c>
      <c r="EE214" s="13" t="n">
        <v>5</v>
      </c>
      <c r="EF214" s="13" t="n">
        <v>3.548</v>
      </c>
      <c r="EG214" s="13" t="n">
        <v>6.734</v>
      </c>
      <c r="EH214" s="13" t="n">
        <v>4.237</v>
      </c>
      <c r="FA214" s="13" t="n">
        <v>5</v>
      </c>
      <c r="FB214" s="13" t="n">
        <v>3.548</v>
      </c>
      <c r="FC214" s="13" t="n">
        <v>6.734</v>
      </c>
      <c r="FD214" s="13" t="n">
        <v>4.237</v>
      </c>
      <c r="FW214" s="13" t="n">
        <v>5</v>
      </c>
      <c r="FX214" s="13" t="n">
        <v>3.548</v>
      </c>
      <c r="FY214" s="13" t="n">
        <v>6.734</v>
      </c>
      <c r="FZ214" s="13" t="n">
        <v>4.237</v>
      </c>
      <c r="GS214" s="13" t="n">
        <v>5</v>
      </c>
      <c r="GT214" s="13" t="n">
        <v>3.548</v>
      </c>
      <c r="GU214" s="13" t="n">
        <v>6.734</v>
      </c>
      <c r="GV214" s="13" t="n">
        <v>4.237</v>
      </c>
    </row>
    <row r="215">
      <c r="C215" s="13" t="n">
        <v>6</v>
      </c>
      <c r="D215" s="14" t="n">
        <v>4.35</v>
      </c>
      <c r="E215" s="14" t="n">
        <v>5.496</v>
      </c>
      <c r="F215" s="14" t="n">
        <v>4.967</v>
      </c>
      <c r="Y215" s="13" t="n">
        <v>6</v>
      </c>
      <c r="Z215" s="13" t="n">
        <v>4.35</v>
      </c>
      <c r="AA215" s="13" t="n">
        <v>5.496</v>
      </c>
      <c r="AB215" s="13" t="n">
        <v>4.967</v>
      </c>
      <c r="AU215" s="13" t="n">
        <v>6</v>
      </c>
      <c r="AV215" s="13" t="n">
        <v>4.35</v>
      </c>
      <c r="AW215" s="13" t="n">
        <v>5.496</v>
      </c>
      <c r="AX215" s="13" t="n">
        <v>4.967</v>
      </c>
      <c r="BQ215" s="13" t="n">
        <v>6</v>
      </c>
      <c r="BR215" s="13" t="n">
        <v>4.35</v>
      </c>
      <c r="BS215" s="13" t="n">
        <v>5.496</v>
      </c>
      <c r="BT215" s="13" t="n">
        <v>4.967</v>
      </c>
      <c r="CM215" s="13" t="n">
        <v>6</v>
      </c>
      <c r="CN215" s="13" t="n">
        <v>4.35</v>
      </c>
      <c r="CO215" s="13" t="n">
        <v>5.496</v>
      </c>
      <c r="CP215" s="13" t="n">
        <v>4.967</v>
      </c>
      <c r="DI215" s="13" t="n">
        <v>6</v>
      </c>
      <c r="DJ215" s="13" t="n">
        <v>4.35</v>
      </c>
      <c r="DK215" s="13" t="n">
        <v>5.496</v>
      </c>
      <c r="DL215" s="13" t="n">
        <v>4.967</v>
      </c>
      <c r="EE215" s="13" t="n">
        <v>6</v>
      </c>
      <c r="EF215" s="13" t="n">
        <v>4.35</v>
      </c>
      <c r="EG215" s="13" t="n">
        <v>5.496</v>
      </c>
      <c r="EH215" s="13" t="n">
        <v>4.967</v>
      </c>
      <c r="FA215" s="13" t="n">
        <v>6</v>
      </c>
      <c r="FB215" s="13" t="n">
        <v>4.35</v>
      </c>
      <c r="FC215" s="13" t="n">
        <v>5.496</v>
      </c>
      <c r="FD215" s="13" t="n">
        <v>4.967</v>
      </c>
      <c r="FW215" s="13" t="n">
        <v>6</v>
      </c>
      <c r="FX215" s="13" t="n">
        <v>4.35</v>
      </c>
      <c r="FY215" s="13" t="n">
        <v>5.496</v>
      </c>
      <c r="FZ215" s="13" t="n">
        <v>4.967</v>
      </c>
      <c r="GS215" s="13" t="n">
        <v>6</v>
      </c>
      <c r="GT215" s="13" t="n">
        <v>4.35</v>
      </c>
      <c r="GU215" s="13" t="n">
        <v>5.496</v>
      </c>
      <c r="GV215" s="13" t="n">
        <v>4.967</v>
      </c>
    </row>
    <row r="217">
      <c r="C217" s="13" t="inlineStr">
        <is>
          <t>Cap</t>
        </is>
      </c>
      <c r="D217" s="13" t="n">
        <v>16</v>
      </c>
      <c r="E217" s="13" t="n">
        <v>17</v>
      </c>
      <c r="F217" s="13" t="n">
        <v>18</v>
      </c>
      <c r="Y217" s="13" t="inlineStr">
        <is>
          <t>Cap</t>
        </is>
      </c>
      <c r="Z217" s="13" t="n">
        <v>16</v>
      </c>
      <c r="AA217" s="13" t="n">
        <v>17</v>
      </c>
      <c r="AB217" s="13" t="n">
        <v>18</v>
      </c>
      <c r="AU217" s="13" t="inlineStr">
        <is>
          <t>Cap</t>
        </is>
      </c>
      <c r="AV217" s="13" t="n">
        <v>16</v>
      </c>
      <c r="AW217" s="13" t="n">
        <v>17</v>
      </c>
      <c r="AX217" s="13" t="n">
        <v>18</v>
      </c>
      <c r="BQ217" s="13" t="inlineStr">
        <is>
          <t>Cap</t>
        </is>
      </c>
      <c r="BR217" s="13" t="n">
        <v>16</v>
      </c>
      <c r="BS217" s="13" t="n">
        <v>17</v>
      </c>
      <c r="BT217" s="13" t="n">
        <v>18</v>
      </c>
      <c r="CM217" s="13" t="inlineStr">
        <is>
          <t>Cap</t>
        </is>
      </c>
      <c r="CN217" s="13" t="n">
        <v>16</v>
      </c>
      <c r="CO217" s="13" t="n">
        <v>17</v>
      </c>
      <c r="CP217" s="13" t="n">
        <v>18</v>
      </c>
      <c r="DI217" s="13" t="inlineStr">
        <is>
          <t>Cap</t>
        </is>
      </c>
      <c r="DJ217" s="13" t="n">
        <v>16</v>
      </c>
      <c r="DK217" s="13" t="n">
        <v>17</v>
      </c>
      <c r="DL217" s="13" t="n">
        <v>18</v>
      </c>
      <c r="EE217" s="13" t="inlineStr">
        <is>
          <t>Cap</t>
        </is>
      </c>
      <c r="EF217" s="13" t="n">
        <v>16</v>
      </c>
      <c r="EG217" s="13" t="n">
        <v>17</v>
      </c>
      <c r="EH217" s="13" t="n">
        <v>18</v>
      </c>
      <c r="FA217" s="13" t="inlineStr">
        <is>
          <t>Cap</t>
        </is>
      </c>
      <c r="FB217" s="13" t="n">
        <v>16</v>
      </c>
      <c r="FC217" s="13" t="n">
        <v>17</v>
      </c>
      <c r="FD217" s="13" t="n">
        <v>18</v>
      </c>
      <c r="FW217" s="13" t="inlineStr">
        <is>
          <t>Cap</t>
        </is>
      </c>
      <c r="FX217" s="13" t="n">
        <v>16</v>
      </c>
      <c r="FY217" s="13" t="n">
        <v>17</v>
      </c>
      <c r="FZ217" s="13" t="n">
        <v>18</v>
      </c>
      <c r="GS217" s="13" t="inlineStr">
        <is>
          <t>Cap</t>
        </is>
      </c>
      <c r="GT217" s="13" t="n">
        <v>16</v>
      </c>
      <c r="GU217" s="13" t="n">
        <v>17</v>
      </c>
      <c r="GV217" s="13" t="n">
        <v>18</v>
      </c>
    </row>
    <row r="218">
      <c r="C218" s="13" t="n">
        <v>4</v>
      </c>
      <c r="D218" s="14">
        <f>Factories_Cap!F14</f>
        <v/>
      </c>
      <c r="E218" s="14">
        <f>Factories_Cap!G14</f>
        <v/>
      </c>
      <c r="F218" s="14">
        <f>Factories_Cap!H14</f>
        <v/>
      </c>
      <c r="Y218" s="13" t="n">
        <v>4</v>
      </c>
      <c r="Z218" s="13" t="n">
        <v>1390.95</v>
      </c>
      <c r="AA218" s="13" t="n">
        <v>1437.58</v>
      </c>
      <c r="AB218" s="13" t="n">
        <v>1688.77</v>
      </c>
      <c r="AU218" s="13" t="n">
        <v>4</v>
      </c>
      <c r="AV218" s="13" t="n">
        <v>1390.95</v>
      </c>
      <c r="AW218" s="13" t="n">
        <v>1437.58</v>
      </c>
      <c r="AX218" s="13" t="n">
        <v>1688.77</v>
      </c>
      <c r="BQ218" s="13" t="n">
        <v>4</v>
      </c>
      <c r="BR218" s="13" t="n">
        <v>1390.95</v>
      </c>
      <c r="BS218" s="13" t="n">
        <v>1437.58</v>
      </c>
      <c r="BT218" s="13" t="n">
        <v>1688.77</v>
      </c>
      <c r="CM218" s="13" t="n">
        <v>4</v>
      </c>
      <c r="CN218" s="13" t="n">
        <v>1390.95</v>
      </c>
      <c r="CO218" s="13" t="n">
        <v>1437.58</v>
      </c>
      <c r="CP218" s="13" t="n">
        <v>1688.77</v>
      </c>
      <c r="DI218" s="13" t="n">
        <v>4</v>
      </c>
      <c r="DJ218" s="13" t="n">
        <v>1390.95</v>
      </c>
      <c r="DK218" s="13" t="n">
        <v>1437.58</v>
      </c>
      <c r="DL218" s="13" t="n">
        <v>1688.77</v>
      </c>
      <c r="EE218" s="13" t="n">
        <v>4</v>
      </c>
      <c r="EF218" s="13" t="n">
        <v>1390.95</v>
      </c>
      <c r="EG218" s="13" t="n">
        <v>1437.58</v>
      </c>
      <c r="EH218" s="13" t="n">
        <v>1688.77</v>
      </c>
      <c r="FA218" s="13" t="n">
        <v>4</v>
      </c>
      <c r="FB218" s="13" t="n">
        <v>1390.95</v>
      </c>
      <c r="FC218" s="13" t="n">
        <v>1437.58</v>
      </c>
      <c r="FD218" s="13" t="n">
        <v>1688.77</v>
      </c>
      <c r="FW218" s="13" t="n">
        <v>4</v>
      </c>
      <c r="FX218" s="13" t="n">
        <v>1390.95</v>
      </c>
      <c r="FY218" s="13" t="n">
        <v>1437.58</v>
      </c>
      <c r="FZ218" s="13" t="n">
        <v>1688.77</v>
      </c>
      <c r="GS218" s="13" t="n">
        <v>4</v>
      </c>
      <c r="GT218" s="13" t="n">
        <v>1390.95</v>
      </c>
      <c r="GU218" s="13" t="n">
        <v>1437.58</v>
      </c>
      <c r="GV218" s="13" t="n">
        <v>1688.77</v>
      </c>
    </row>
    <row r="219">
      <c r="C219" s="13" t="n">
        <v>5</v>
      </c>
      <c r="D219" s="14">
        <f>Factories_Cap!F15</f>
        <v/>
      </c>
      <c r="E219" s="14">
        <f>Factories_Cap!G15</f>
        <v/>
      </c>
      <c r="F219" s="14">
        <f>Factories_Cap!H15</f>
        <v/>
      </c>
      <c r="V219" s="14" t="n"/>
      <c r="Y219" s="13" t="n">
        <v>5</v>
      </c>
      <c r="Z219" s="13" t="n">
        <v>1503.1</v>
      </c>
      <c r="AA219" s="13" t="n">
        <v>1294.01</v>
      </c>
      <c r="AB219" s="13" t="n">
        <v>2188.83</v>
      </c>
      <c r="AU219" s="13" t="n">
        <v>5</v>
      </c>
      <c r="AV219" s="13" t="n">
        <v>1503.1</v>
      </c>
      <c r="AW219" s="13" t="n">
        <v>1294.01</v>
      </c>
      <c r="AX219" s="13" t="n">
        <v>2188.83</v>
      </c>
      <c r="BQ219" s="13" t="n">
        <v>5</v>
      </c>
      <c r="BR219" s="13" t="n">
        <v>1503.1</v>
      </c>
      <c r="BS219" s="13" t="n">
        <v>1294.01</v>
      </c>
      <c r="BT219" s="13" t="n">
        <v>2188.83</v>
      </c>
      <c r="CM219" s="13" t="n">
        <v>5</v>
      </c>
      <c r="CN219" s="13" t="n">
        <v>1503.1</v>
      </c>
      <c r="CO219" s="13" t="n">
        <v>1294.01</v>
      </c>
      <c r="CP219" s="13" t="n">
        <v>2188.83</v>
      </c>
      <c r="DI219" s="13" t="n">
        <v>5</v>
      </c>
      <c r="DJ219" s="13" t="n">
        <v>1503.1</v>
      </c>
      <c r="DK219" s="13" t="n">
        <v>1294.01</v>
      </c>
      <c r="DL219" s="13" t="n">
        <v>2188.83</v>
      </c>
      <c r="EE219" s="13" t="n">
        <v>5</v>
      </c>
      <c r="EF219" s="13" t="n">
        <v>1503.1</v>
      </c>
      <c r="EG219" s="13" t="n">
        <v>1294.01</v>
      </c>
      <c r="EH219" s="13" t="n">
        <v>2188.83</v>
      </c>
      <c r="FA219" s="13" t="n">
        <v>5</v>
      </c>
      <c r="FB219" s="13" t="n">
        <v>1503.1</v>
      </c>
      <c r="FC219" s="13" t="n">
        <v>1294.01</v>
      </c>
      <c r="FD219" s="13" t="n">
        <v>2188.83</v>
      </c>
      <c r="FW219" s="13" t="n">
        <v>5</v>
      </c>
      <c r="FX219" s="13" t="n">
        <v>1503.1</v>
      </c>
      <c r="FY219" s="13" t="n">
        <v>1294.01</v>
      </c>
      <c r="FZ219" s="13" t="n">
        <v>2188.83</v>
      </c>
      <c r="GS219" s="13" t="n">
        <v>5</v>
      </c>
      <c r="GT219" s="13" t="n">
        <v>1503.1</v>
      </c>
      <c r="GU219" s="13" t="n">
        <v>1294.01</v>
      </c>
      <c r="GV219" s="13" t="n">
        <v>2188.83</v>
      </c>
    </row>
    <row r="220">
      <c r="C220" s="13" t="n">
        <v>6</v>
      </c>
      <c r="D220" s="14">
        <f>Factories_Cap!F16</f>
        <v/>
      </c>
      <c r="E220" s="14">
        <f>Factories_Cap!G16</f>
        <v/>
      </c>
      <c r="F220" s="14">
        <f>Factories_Cap!H16</f>
        <v/>
      </c>
      <c r="Y220" s="13" t="n">
        <v>6</v>
      </c>
      <c r="Z220" s="13" t="n">
        <v>1709.45</v>
      </c>
      <c r="AA220" s="13" t="n">
        <v>1169.55</v>
      </c>
      <c r="AB220" s="13" t="n">
        <v>2274.49</v>
      </c>
      <c r="AU220" s="13" t="n">
        <v>6</v>
      </c>
      <c r="AV220" s="13" t="n">
        <v>1709.45</v>
      </c>
      <c r="AW220" s="13" t="n">
        <v>1169.55</v>
      </c>
      <c r="AX220" s="13" t="n">
        <v>2274.49</v>
      </c>
      <c r="BQ220" s="13" t="n">
        <v>6</v>
      </c>
      <c r="BR220" s="13" t="n">
        <v>1709.45</v>
      </c>
      <c r="BS220" s="13" t="n">
        <v>1169.55</v>
      </c>
      <c r="BT220" s="13" t="n">
        <v>2274.49</v>
      </c>
      <c r="CM220" s="13" t="n">
        <v>6</v>
      </c>
      <c r="CN220" s="13" t="n">
        <v>1709.45</v>
      </c>
      <c r="CO220" s="13" t="n">
        <v>1169.55</v>
      </c>
      <c r="CP220" s="13" t="n">
        <v>2274.49</v>
      </c>
      <c r="DI220" s="13" t="n">
        <v>6</v>
      </c>
      <c r="DJ220" s="13" t="n">
        <v>1709.45</v>
      </c>
      <c r="DK220" s="13" t="n">
        <v>1169.55</v>
      </c>
      <c r="DL220" s="13" t="n">
        <v>2274.49</v>
      </c>
      <c r="EE220" s="13" t="n">
        <v>6</v>
      </c>
      <c r="EF220" s="13" t="n">
        <v>1709.45</v>
      </c>
      <c r="EG220" s="13" t="n">
        <v>1169.55</v>
      </c>
      <c r="EH220" s="13" t="n">
        <v>2274.49</v>
      </c>
      <c r="FA220" s="13" t="n">
        <v>6</v>
      </c>
      <c r="FB220" s="13" t="n">
        <v>1709.45</v>
      </c>
      <c r="FC220" s="13" t="n">
        <v>1169.55</v>
      </c>
      <c r="FD220" s="13" t="n">
        <v>2274.49</v>
      </c>
      <c r="FW220" s="13" t="n">
        <v>6</v>
      </c>
      <c r="FX220" s="13" t="n">
        <v>1709.45</v>
      </c>
      <c r="FY220" s="13" t="n">
        <v>1169.55</v>
      </c>
      <c r="FZ220" s="13" t="n">
        <v>2274.49</v>
      </c>
      <c r="GS220" s="13" t="n">
        <v>6</v>
      </c>
      <c r="GT220" s="13" t="n">
        <v>1709.45</v>
      </c>
      <c r="GU220" s="13" t="n">
        <v>1169.55</v>
      </c>
      <c r="GV220" s="13" t="n">
        <v>2274.49</v>
      </c>
    </row>
    <row r="222">
      <c r="B222" s="89" t="inlineStr">
        <is>
          <t>Parâmetros p/ μx</t>
        </is>
      </c>
      <c r="C222" s="13" t="inlineStr">
        <is>
          <t>Var(d-cap)</t>
        </is>
      </c>
      <c r="D222" s="13" t="n">
        <v>16</v>
      </c>
      <c r="E222" s="13" t="n">
        <v>17</v>
      </c>
      <c r="F222" s="13" t="n">
        <v>18</v>
      </c>
      <c r="X222" s="13" t="inlineStr">
        <is>
          <t>Parâmetros p/ μx</t>
        </is>
      </c>
      <c r="Y222" s="13" t="inlineStr">
        <is>
          <t>Var(d-cap)</t>
        </is>
      </c>
      <c r="Z222" s="13" t="n">
        <v>16</v>
      </c>
      <c r="AA222" s="13" t="n">
        <v>17</v>
      </c>
      <c r="AB222" s="13" t="n">
        <v>18</v>
      </c>
      <c r="AT222" s="13" t="inlineStr">
        <is>
          <t>Parâmetros p/ μx</t>
        </is>
      </c>
      <c r="AU222" s="13" t="inlineStr">
        <is>
          <t>Var(d-cap)</t>
        </is>
      </c>
      <c r="AV222" s="13" t="n">
        <v>16</v>
      </c>
      <c r="AW222" s="13" t="n">
        <v>17</v>
      </c>
      <c r="AX222" s="13" t="n">
        <v>18</v>
      </c>
      <c r="BP222" s="13" t="inlineStr">
        <is>
          <t>Parâmetros p/ μx</t>
        </is>
      </c>
      <c r="BQ222" s="13" t="inlineStr">
        <is>
          <t>Var(d-cap)</t>
        </is>
      </c>
      <c r="BR222" s="13" t="n">
        <v>16</v>
      </c>
      <c r="BS222" s="13" t="n">
        <v>17</v>
      </c>
      <c r="BT222" s="13" t="n">
        <v>18</v>
      </c>
      <c r="CL222" s="13" t="inlineStr">
        <is>
          <t>Parâmetros p/ μx</t>
        </is>
      </c>
      <c r="CM222" s="13" t="inlineStr">
        <is>
          <t>Var(d-cap)</t>
        </is>
      </c>
      <c r="CN222" s="13" t="n">
        <v>16</v>
      </c>
      <c r="CO222" s="13" t="n">
        <v>17</v>
      </c>
      <c r="CP222" s="13" t="n">
        <v>18</v>
      </c>
      <c r="DH222" s="13" t="inlineStr">
        <is>
          <t>Parâmetros p/ μx</t>
        </is>
      </c>
      <c r="DI222" s="13" t="inlineStr">
        <is>
          <t>Var(d-cap)</t>
        </is>
      </c>
      <c r="DJ222" s="13" t="n">
        <v>16</v>
      </c>
      <c r="DK222" s="13" t="n">
        <v>17</v>
      </c>
      <c r="DL222" s="13" t="n">
        <v>18</v>
      </c>
      <c r="ED222" s="13" t="inlineStr">
        <is>
          <t>Parâmetros p/ μx</t>
        </is>
      </c>
      <c r="EE222" s="13" t="inlineStr">
        <is>
          <t>Var(d-cap)</t>
        </is>
      </c>
      <c r="EF222" s="13" t="n">
        <v>16</v>
      </c>
      <c r="EG222" s="13" t="n">
        <v>17</v>
      </c>
      <c r="EH222" s="13" t="n">
        <v>18</v>
      </c>
      <c r="EZ222" s="13" t="inlineStr">
        <is>
          <t>Parâmetros p/ μx</t>
        </is>
      </c>
      <c r="FA222" s="13" t="inlineStr">
        <is>
          <t>Var(d-cap)</t>
        </is>
      </c>
      <c r="FB222" s="13" t="n">
        <v>16</v>
      </c>
      <c r="FC222" s="13" t="n">
        <v>17</v>
      </c>
      <c r="FD222" s="13" t="n">
        <v>18</v>
      </c>
      <c r="FV222" s="13" t="inlineStr">
        <is>
          <t>Parâmetros p/ μx</t>
        </is>
      </c>
      <c r="FW222" s="13" t="inlineStr">
        <is>
          <t>Var(d-cap)</t>
        </is>
      </c>
      <c r="FX222" s="13" t="n">
        <v>16</v>
      </c>
      <c r="FY222" s="13" t="n">
        <v>17</v>
      </c>
      <c r="FZ222" s="13" t="n">
        <v>18</v>
      </c>
      <c r="GR222" s="13" t="inlineStr">
        <is>
          <t>Parâmetros p/ μx</t>
        </is>
      </c>
      <c r="GS222" s="13" t="inlineStr">
        <is>
          <t>Var(d-cap)</t>
        </is>
      </c>
      <c r="GT222" s="13" t="n">
        <v>16</v>
      </c>
      <c r="GU222" s="13" t="n">
        <v>17</v>
      </c>
      <c r="GV222" s="13" t="n">
        <v>18</v>
      </c>
    </row>
    <row r="223">
      <c r="B223" s="89" t="inlineStr">
        <is>
          <t>LB</t>
        </is>
      </c>
      <c r="C223" s="13" t="n">
        <v>4</v>
      </c>
      <c r="D223" s="95" t="n">
        <v>7365.655987560001</v>
      </c>
      <c r="E223" s="95" t="n">
        <v>6202.491784809999</v>
      </c>
      <c r="F223" s="95" t="n">
        <v>8265.48267609</v>
      </c>
      <c r="X223" s="13" t="inlineStr">
        <is>
          <t>LB</t>
        </is>
      </c>
      <c r="Y223" s="13" t="n">
        <v>4</v>
      </c>
      <c r="Z223" s="13" t="n">
        <v>7365.655987560001</v>
      </c>
      <c r="AA223" s="13" t="n">
        <v>6202.491784809999</v>
      </c>
      <c r="AB223" s="13" t="n">
        <v>8265.48267609</v>
      </c>
      <c r="AT223" s="13" t="inlineStr">
        <is>
          <t>LB</t>
        </is>
      </c>
      <c r="AU223" s="13" t="n">
        <v>4</v>
      </c>
      <c r="AV223" s="13" t="n">
        <v>7365.655987560001</v>
      </c>
      <c r="AW223" s="13" t="n">
        <v>6202.491784809999</v>
      </c>
      <c r="AX223" s="13" t="n">
        <v>8265.48267609</v>
      </c>
      <c r="BP223" s="13" t="inlineStr">
        <is>
          <t>LB</t>
        </is>
      </c>
      <c r="BQ223" s="13" t="n">
        <v>4</v>
      </c>
      <c r="BR223" s="13" t="n">
        <v>7365.655987560001</v>
      </c>
      <c r="BS223" s="13" t="n">
        <v>6202.491784809999</v>
      </c>
      <c r="BT223" s="13" t="n">
        <v>8265.48267609</v>
      </c>
      <c r="CL223" s="13" t="inlineStr">
        <is>
          <t>LB</t>
        </is>
      </c>
      <c r="CM223" s="13" t="n">
        <v>4</v>
      </c>
      <c r="CN223" s="13" t="n">
        <v>7365.655987560001</v>
      </c>
      <c r="CO223" s="13" t="n">
        <v>6202.491784809999</v>
      </c>
      <c r="CP223" s="13" t="n">
        <v>8265.48267609</v>
      </c>
      <c r="DH223" s="13" t="inlineStr">
        <is>
          <t>LB</t>
        </is>
      </c>
      <c r="DI223" s="13" t="n">
        <v>4</v>
      </c>
      <c r="DJ223" s="13" t="n">
        <v>7365.655987560001</v>
      </c>
      <c r="DK223" s="13" t="n">
        <v>6202.491784809999</v>
      </c>
      <c r="DL223" s="13" t="n">
        <v>8265.48267609</v>
      </c>
      <c r="ED223" s="13" t="inlineStr">
        <is>
          <t>LB</t>
        </is>
      </c>
      <c r="EE223" s="13" t="n">
        <v>4</v>
      </c>
      <c r="EF223" s="13" t="n">
        <v>7365.655987560001</v>
      </c>
      <c r="EG223" s="13" t="n">
        <v>6202.491784809999</v>
      </c>
      <c r="EH223" s="13" t="n">
        <v>8265.48267609</v>
      </c>
      <c r="EZ223" s="13" t="inlineStr">
        <is>
          <t>LB</t>
        </is>
      </c>
      <c r="FA223" s="13" t="n">
        <v>4</v>
      </c>
      <c r="FB223" s="13" t="n">
        <v>7365.655987560001</v>
      </c>
      <c r="FC223" s="13" t="n">
        <v>6202.491784809999</v>
      </c>
      <c r="FD223" s="13" t="n">
        <v>8265.48267609</v>
      </c>
      <c r="FV223" s="13" t="inlineStr">
        <is>
          <t>LB</t>
        </is>
      </c>
      <c r="FW223" s="13" t="n">
        <v>4</v>
      </c>
      <c r="FX223" s="13" t="n">
        <v>7365.655987560001</v>
      </c>
      <c r="FY223" s="13" t="n">
        <v>6202.491784809999</v>
      </c>
      <c r="FZ223" s="13" t="n">
        <v>8265.48267609</v>
      </c>
      <c r="GR223" s="13" t="inlineStr">
        <is>
          <t>LB</t>
        </is>
      </c>
      <c r="GS223" s="13" t="n">
        <v>4</v>
      </c>
      <c r="GT223" s="13" t="n">
        <v>7365.655987560001</v>
      </c>
      <c r="GU223" s="13" t="n">
        <v>6202.491784809999</v>
      </c>
      <c r="GV223" s="13" t="n">
        <v>8265.48267609</v>
      </c>
    </row>
    <row r="224">
      <c r="C224" s="13" t="n">
        <v>5</v>
      </c>
      <c r="D224" s="95" t="n">
        <v>5276.351682249999</v>
      </c>
      <c r="E224" s="95" t="n">
        <v>5170.44407364</v>
      </c>
      <c r="F224" s="95" t="n">
        <v>10630.86785721</v>
      </c>
      <c r="V224" s="14" t="n"/>
      <c r="Y224" s="13" t="n">
        <v>5</v>
      </c>
      <c r="Z224" s="13" t="n">
        <v>5276.351682249999</v>
      </c>
      <c r="AA224" s="13" t="n">
        <v>5170.44407364</v>
      </c>
      <c r="AB224" s="13" t="n">
        <v>10630.86785721</v>
      </c>
      <c r="AU224" s="13" t="n">
        <v>5</v>
      </c>
      <c r="AV224" s="13" t="n">
        <v>5276.351682249999</v>
      </c>
      <c r="AW224" s="13" t="n">
        <v>5170.44407364</v>
      </c>
      <c r="AX224" s="13" t="n">
        <v>10630.86785721</v>
      </c>
      <c r="BQ224" s="13" t="n">
        <v>5</v>
      </c>
      <c r="BR224" s="13" t="n">
        <v>5276.351682249999</v>
      </c>
      <c r="BS224" s="13" t="n">
        <v>5170.44407364</v>
      </c>
      <c r="BT224" s="13" t="n">
        <v>10630.86785721</v>
      </c>
      <c r="CM224" s="13" t="n">
        <v>5</v>
      </c>
      <c r="CN224" s="13" t="n">
        <v>5276.351682249999</v>
      </c>
      <c r="CO224" s="13" t="n">
        <v>5170.44407364</v>
      </c>
      <c r="CP224" s="13" t="n">
        <v>10630.86785721</v>
      </c>
      <c r="DI224" s="13" t="n">
        <v>5</v>
      </c>
      <c r="DJ224" s="13" t="n">
        <v>5276.351682249999</v>
      </c>
      <c r="DK224" s="13" t="n">
        <v>5170.44407364</v>
      </c>
      <c r="DL224" s="13" t="n">
        <v>10630.86785721</v>
      </c>
      <c r="EE224" s="13" t="n">
        <v>5</v>
      </c>
      <c r="EF224" s="13" t="n">
        <v>5276.351682249999</v>
      </c>
      <c r="EG224" s="13" t="n">
        <v>5170.44407364</v>
      </c>
      <c r="EH224" s="13" t="n">
        <v>10630.86785721</v>
      </c>
      <c r="FA224" s="13" t="n">
        <v>5</v>
      </c>
      <c r="FB224" s="13" t="n">
        <v>5276.351682249999</v>
      </c>
      <c r="FC224" s="13" t="n">
        <v>5170.44407364</v>
      </c>
      <c r="FD224" s="13" t="n">
        <v>10630.86785721</v>
      </c>
      <c r="FW224" s="13" t="n">
        <v>5</v>
      </c>
      <c r="FX224" s="13" t="n">
        <v>5276.351682249999</v>
      </c>
      <c r="FY224" s="13" t="n">
        <v>5170.44407364</v>
      </c>
      <c r="FZ224" s="13" t="n">
        <v>10630.86785721</v>
      </c>
      <c r="GS224" s="13" t="n">
        <v>5</v>
      </c>
      <c r="GT224" s="13" t="n">
        <v>5276.351682249999</v>
      </c>
      <c r="GU224" s="13" t="n">
        <v>5170.44407364</v>
      </c>
      <c r="GV224" s="13" t="n">
        <v>10630.86785721</v>
      </c>
    </row>
    <row r="225">
      <c r="C225" s="13" t="n">
        <v>6</v>
      </c>
      <c r="D225" s="95" t="n">
        <v>6427.790102250001</v>
      </c>
      <c r="E225" s="95" t="n">
        <v>4906.582208999999</v>
      </c>
      <c r="F225" s="95" t="n">
        <v>9156.595238010001</v>
      </c>
      <c r="Y225" s="13" t="n">
        <v>6</v>
      </c>
      <c r="Z225" s="13" t="n">
        <v>6427.790102250001</v>
      </c>
      <c r="AA225" s="13" t="n">
        <v>4906.582208999999</v>
      </c>
      <c r="AB225" s="13" t="n">
        <v>9156.595238010001</v>
      </c>
      <c r="AU225" s="13" t="n">
        <v>6</v>
      </c>
      <c r="AV225" s="13" t="n">
        <v>6427.790102250001</v>
      </c>
      <c r="AW225" s="13" t="n">
        <v>4906.582208999999</v>
      </c>
      <c r="AX225" s="13" t="n">
        <v>9156.595238010001</v>
      </c>
      <c r="BQ225" s="13" t="n">
        <v>6</v>
      </c>
      <c r="BR225" s="13" t="n">
        <v>6427.790102250001</v>
      </c>
      <c r="BS225" s="13" t="n">
        <v>4906.582208999999</v>
      </c>
      <c r="BT225" s="13" t="n">
        <v>9156.595238010001</v>
      </c>
      <c r="CM225" s="13" t="n">
        <v>6</v>
      </c>
      <c r="CN225" s="13" t="n">
        <v>6427.790102250001</v>
      </c>
      <c r="CO225" s="13" t="n">
        <v>4906.582208999999</v>
      </c>
      <c r="CP225" s="13" t="n">
        <v>9156.595238010001</v>
      </c>
      <c r="DI225" s="13" t="n">
        <v>6</v>
      </c>
      <c r="DJ225" s="13" t="n">
        <v>6427.790102250001</v>
      </c>
      <c r="DK225" s="13" t="n">
        <v>4906.582208999999</v>
      </c>
      <c r="DL225" s="13" t="n">
        <v>9156.595238010001</v>
      </c>
      <c r="EE225" s="13" t="n">
        <v>6</v>
      </c>
      <c r="EF225" s="13" t="n">
        <v>6427.790102250001</v>
      </c>
      <c r="EG225" s="13" t="n">
        <v>4906.582208999999</v>
      </c>
      <c r="EH225" s="13" t="n">
        <v>9156.595238010001</v>
      </c>
      <c r="FA225" s="13" t="n">
        <v>6</v>
      </c>
      <c r="FB225" s="13" t="n">
        <v>6427.790102250001</v>
      </c>
      <c r="FC225" s="13" t="n">
        <v>4906.582208999999</v>
      </c>
      <c r="FD225" s="13" t="n">
        <v>9156.595238010001</v>
      </c>
      <c r="FW225" s="13" t="n">
        <v>6</v>
      </c>
      <c r="FX225" s="13" t="n">
        <v>6427.790102250001</v>
      </c>
      <c r="FY225" s="13" t="n">
        <v>4906.582208999999</v>
      </c>
      <c r="FZ225" s="13" t="n">
        <v>9156.595238010001</v>
      </c>
      <c r="GS225" s="13" t="n">
        <v>6</v>
      </c>
      <c r="GT225" s="13" t="n">
        <v>6427.790102250001</v>
      </c>
      <c r="GU225" s="13" t="n">
        <v>4906.582208999999</v>
      </c>
      <c r="GV225" s="13" t="n">
        <v>9156.595238010001</v>
      </c>
    </row>
    <row r="227" ht="16.2" customHeight="1">
      <c r="B227" s="89" t="inlineStr">
        <is>
          <t>Parâmetros p/ σx</t>
        </is>
      </c>
      <c r="C227" s="13" t="inlineStr">
        <is>
          <t>Desvpad(Var(S2nd))</t>
        </is>
      </c>
      <c r="D227" s="13" t="n">
        <v>16</v>
      </c>
      <c r="E227" s="13" t="n">
        <v>17</v>
      </c>
      <c r="F227" s="13" t="n">
        <v>18</v>
      </c>
      <c r="X227" s="13" t="inlineStr">
        <is>
          <t>Parâmetros p/ σx</t>
        </is>
      </c>
      <c r="Y227" s="13" t="inlineStr">
        <is>
          <t>Desvpad(Var(S2nd))</t>
        </is>
      </c>
      <c r="Z227" s="13" t="n">
        <v>16</v>
      </c>
      <c r="AA227" s="13" t="n">
        <v>17</v>
      </c>
      <c r="AB227" s="13" t="n">
        <v>18</v>
      </c>
      <c r="AT227" s="13" t="inlineStr">
        <is>
          <t>Parâmetros p/ σx</t>
        </is>
      </c>
      <c r="AU227" s="13" t="inlineStr">
        <is>
          <t>Desvpad(Var(S2nd))</t>
        </is>
      </c>
      <c r="AV227" s="13" t="n">
        <v>16</v>
      </c>
      <c r="AW227" s="13" t="n">
        <v>17</v>
      </c>
      <c r="AX227" s="13" t="n">
        <v>18</v>
      </c>
      <c r="BP227" s="13" t="inlineStr">
        <is>
          <t>Parâmetros p/ σx</t>
        </is>
      </c>
      <c r="BQ227" s="13" t="inlineStr">
        <is>
          <t>Desvpad(Var(S2nd))</t>
        </is>
      </c>
      <c r="BR227" s="13" t="n">
        <v>16</v>
      </c>
      <c r="BS227" s="13" t="n">
        <v>17</v>
      </c>
      <c r="BT227" s="13" t="n">
        <v>18</v>
      </c>
      <c r="CL227" s="13" t="inlineStr">
        <is>
          <t>Parâmetros p/ σx</t>
        </is>
      </c>
      <c r="CM227" s="13" t="inlineStr">
        <is>
          <t>Desvpad(Var(S2nd))</t>
        </is>
      </c>
      <c r="CN227" s="13" t="n">
        <v>16</v>
      </c>
      <c r="CO227" s="13" t="n">
        <v>17</v>
      </c>
      <c r="CP227" s="13" t="n">
        <v>18</v>
      </c>
      <c r="DH227" s="13" t="inlineStr">
        <is>
          <t>Parâmetros p/ σx</t>
        </is>
      </c>
      <c r="DI227" s="13" t="inlineStr">
        <is>
          <t>Desvpad(Var(S2nd))</t>
        </is>
      </c>
      <c r="DJ227" s="13" t="n">
        <v>16</v>
      </c>
      <c r="DK227" s="13" t="n">
        <v>17</v>
      </c>
      <c r="DL227" s="13" t="n">
        <v>18</v>
      </c>
      <c r="ED227" s="13" t="inlineStr">
        <is>
          <t>Parâmetros p/ σx</t>
        </is>
      </c>
      <c r="EE227" s="13" t="inlineStr">
        <is>
          <t>Desvpad(Var(S2nd))</t>
        </is>
      </c>
      <c r="EF227" s="13" t="n">
        <v>16</v>
      </c>
      <c r="EG227" s="13" t="n">
        <v>17</v>
      </c>
      <c r="EH227" s="13" t="n">
        <v>18</v>
      </c>
      <c r="EZ227" s="13" t="inlineStr">
        <is>
          <t>Parâmetros p/ σx</t>
        </is>
      </c>
      <c r="FA227" s="13" t="inlineStr">
        <is>
          <t>Desvpad(Var(S2nd))</t>
        </is>
      </c>
      <c r="FB227" s="13" t="n">
        <v>16</v>
      </c>
      <c r="FC227" s="13" t="n">
        <v>17</v>
      </c>
      <c r="FD227" s="13" t="n">
        <v>18</v>
      </c>
      <c r="FV227" s="13" t="inlineStr">
        <is>
          <t>Parâmetros p/ σx</t>
        </is>
      </c>
      <c r="FW227" s="13" t="inlineStr">
        <is>
          <t>Desvpad(Var(S2nd))</t>
        </is>
      </c>
      <c r="FX227" s="13" t="n">
        <v>16</v>
      </c>
      <c r="FY227" s="13" t="n">
        <v>17</v>
      </c>
      <c r="FZ227" s="13" t="n">
        <v>18</v>
      </c>
      <c r="GR227" s="13" t="inlineStr">
        <is>
          <t>Parâmetros p/ σx</t>
        </is>
      </c>
      <c r="GS227" s="13" t="inlineStr">
        <is>
          <t>Desvpad(Var(S2nd))</t>
        </is>
      </c>
      <c r="GT227" s="13" t="n">
        <v>16</v>
      </c>
      <c r="GU227" s="13" t="n">
        <v>17</v>
      </c>
      <c r="GV227" s="13" t="n">
        <v>18</v>
      </c>
    </row>
    <row r="228">
      <c r="B228" s="89" t="inlineStr">
        <is>
          <t>LB</t>
        </is>
      </c>
      <c r="C228" s="13" t="n">
        <v>4</v>
      </c>
      <c r="D228" s="95" t="n">
        <v>4277.77</v>
      </c>
      <c r="E228" s="95" t="n">
        <v>3472.13</v>
      </c>
      <c r="F228" s="95" t="n">
        <v>4613.14</v>
      </c>
      <c r="X228" s="13" t="inlineStr">
        <is>
          <t>LB</t>
        </is>
      </c>
      <c r="Y228" s="13" t="n">
        <v>4</v>
      </c>
      <c r="Z228" s="13" t="n">
        <v>4277.77</v>
      </c>
      <c r="AA228" s="13" t="n">
        <v>3472.13</v>
      </c>
      <c r="AB228" s="13" t="n">
        <v>4613.14</v>
      </c>
      <c r="AT228" s="13" t="inlineStr">
        <is>
          <t>LB</t>
        </is>
      </c>
      <c r="AU228" s="13" t="n">
        <v>4</v>
      </c>
      <c r="AV228" s="13" t="n">
        <v>4277.77</v>
      </c>
      <c r="AW228" s="13" t="n">
        <v>3472.13</v>
      </c>
      <c r="AX228" s="13" t="n">
        <v>4613.14</v>
      </c>
      <c r="BP228" s="13" t="inlineStr">
        <is>
          <t>LB</t>
        </is>
      </c>
      <c r="BQ228" s="13" t="n">
        <v>4</v>
      </c>
      <c r="BR228" s="13" t="n">
        <v>4277.77</v>
      </c>
      <c r="BS228" s="13" t="n">
        <v>3472.13</v>
      </c>
      <c r="BT228" s="13" t="n">
        <v>4613.14</v>
      </c>
      <c r="CL228" s="13" t="inlineStr">
        <is>
          <t>LB</t>
        </is>
      </c>
      <c r="CM228" s="13" t="n">
        <v>4</v>
      </c>
      <c r="CN228" s="13" t="n">
        <v>4277.77</v>
      </c>
      <c r="CO228" s="13" t="n">
        <v>3472.13</v>
      </c>
      <c r="CP228" s="13" t="n">
        <v>4613.14</v>
      </c>
      <c r="DH228" s="13" t="inlineStr">
        <is>
          <t>LB</t>
        </is>
      </c>
      <c r="DI228" s="13" t="n">
        <v>4</v>
      </c>
      <c r="DJ228" s="13" t="n">
        <v>4277.77</v>
      </c>
      <c r="DK228" s="13" t="n">
        <v>3472.13</v>
      </c>
      <c r="DL228" s="13" t="n">
        <v>4613.14</v>
      </c>
      <c r="ED228" s="13" t="inlineStr">
        <is>
          <t>LB</t>
        </is>
      </c>
      <c r="EE228" s="13" t="n">
        <v>4</v>
      </c>
      <c r="EF228" s="13" t="n">
        <v>4277.77</v>
      </c>
      <c r="EG228" s="13" t="n">
        <v>3472.13</v>
      </c>
      <c r="EH228" s="13" t="n">
        <v>4613.14</v>
      </c>
      <c r="EZ228" s="13" t="inlineStr">
        <is>
          <t>LB</t>
        </is>
      </c>
      <c r="FA228" s="13" t="n">
        <v>4</v>
      </c>
      <c r="FB228" s="13" t="n">
        <v>4277.77</v>
      </c>
      <c r="FC228" s="13" t="n">
        <v>3472.13</v>
      </c>
      <c r="FD228" s="13" t="n">
        <v>4613.14</v>
      </c>
      <c r="FV228" s="13" t="inlineStr">
        <is>
          <t>LB</t>
        </is>
      </c>
      <c r="FW228" s="13" t="n">
        <v>4</v>
      </c>
      <c r="FX228" s="13" t="n">
        <v>4277.77</v>
      </c>
      <c r="FY228" s="13" t="n">
        <v>3472.13</v>
      </c>
      <c r="FZ228" s="13" t="n">
        <v>4613.14</v>
      </c>
      <c r="GR228" s="13" t="inlineStr">
        <is>
          <t>LB</t>
        </is>
      </c>
      <c r="GS228" s="13" t="n">
        <v>4</v>
      </c>
      <c r="GT228" s="13" t="n">
        <v>4277.77</v>
      </c>
      <c r="GU228" s="13" t="n">
        <v>3472.13</v>
      </c>
      <c r="GV228" s="13" t="n">
        <v>4613.14</v>
      </c>
    </row>
    <row r="229">
      <c r="C229" s="13" t="n">
        <v>5</v>
      </c>
      <c r="D229" s="95" t="n">
        <v>2964.88</v>
      </c>
      <c r="E229" s="95" t="n">
        <v>2903.21</v>
      </c>
      <c r="F229" s="95" t="n">
        <v>6033.67</v>
      </c>
      <c r="V229" s="14" t="n"/>
      <c r="Y229" s="13" t="n">
        <v>5</v>
      </c>
      <c r="Z229" s="13" t="n">
        <v>2964.88</v>
      </c>
      <c r="AA229" s="13" t="n">
        <v>2903.21</v>
      </c>
      <c r="AB229" s="13" t="n">
        <v>6033.67</v>
      </c>
      <c r="AU229" s="13" t="n">
        <v>5</v>
      </c>
      <c r="AV229" s="13" t="n">
        <v>2964.88</v>
      </c>
      <c r="AW229" s="13" t="n">
        <v>2903.21</v>
      </c>
      <c r="AX229" s="13" t="n">
        <v>6033.67</v>
      </c>
      <c r="BQ229" s="13" t="n">
        <v>5</v>
      </c>
      <c r="BR229" s="13" t="n">
        <v>2964.88</v>
      </c>
      <c r="BS229" s="13" t="n">
        <v>2903.21</v>
      </c>
      <c r="BT229" s="13" t="n">
        <v>6033.67</v>
      </c>
      <c r="CM229" s="13" t="n">
        <v>5</v>
      </c>
      <c r="CN229" s="13" t="n">
        <v>2964.88</v>
      </c>
      <c r="CO229" s="13" t="n">
        <v>2903.21</v>
      </c>
      <c r="CP229" s="13" t="n">
        <v>6033.67</v>
      </c>
      <c r="DI229" s="13" t="n">
        <v>5</v>
      </c>
      <c r="DJ229" s="13" t="n">
        <v>2964.88</v>
      </c>
      <c r="DK229" s="13" t="n">
        <v>2903.21</v>
      </c>
      <c r="DL229" s="13" t="n">
        <v>6033.67</v>
      </c>
      <c r="EE229" s="13" t="n">
        <v>5</v>
      </c>
      <c r="EF229" s="13" t="n">
        <v>2964.88</v>
      </c>
      <c r="EG229" s="13" t="n">
        <v>2903.21</v>
      </c>
      <c r="EH229" s="13" t="n">
        <v>6033.67</v>
      </c>
      <c r="FA229" s="13" t="n">
        <v>5</v>
      </c>
      <c r="FB229" s="13" t="n">
        <v>2964.88</v>
      </c>
      <c r="FC229" s="13" t="n">
        <v>2903.21</v>
      </c>
      <c r="FD229" s="13" t="n">
        <v>6033.67</v>
      </c>
      <c r="FW229" s="13" t="n">
        <v>5</v>
      </c>
      <c r="FX229" s="13" t="n">
        <v>2964.88</v>
      </c>
      <c r="FY229" s="13" t="n">
        <v>2903.21</v>
      </c>
      <c r="FZ229" s="13" t="n">
        <v>6033.67</v>
      </c>
      <c r="GS229" s="13" t="n">
        <v>5</v>
      </c>
      <c r="GT229" s="13" t="n">
        <v>2964.88</v>
      </c>
      <c r="GU229" s="13" t="n">
        <v>2903.21</v>
      </c>
      <c r="GV229" s="13" t="n">
        <v>6033.67</v>
      </c>
    </row>
    <row r="230">
      <c r="C230" s="13" t="n">
        <v>6</v>
      </c>
      <c r="D230" s="95" t="n">
        <v>3655.82</v>
      </c>
      <c r="E230" s="95" t="n">
        <v>2818.21</v>
      </c>
      <c r="F230" s="95" t="n">
        <v>5710.71</v>
      </c>
      <c r="Y230" s="13" t="n">
        <v>6</v>
      </c>
      <c r="Z230" s="13" t="n">
        <v>3655.82</v>
      </c>
      <c r="AA230" s="13" t="n">
        <v>2818.21</v>
      </c>
      <c r="AB230" s="13" t="n">
        <v>5710.71</v>
      </c>
      <c r="AU230" s="13" t="n">
        <v>6</v>
      </c>
      <c r="AV230" s="13" t="n">
        <v>3655.82</v>
      </c>
      <c r="AW230" s="13" t="n">
        <v>2818.21</v>
      </c>
      <c r="AX230" s="13" t="n">
        <v>5710.71</v>
      </c>
      <c r="BQ230" s="13" t="n">
        <v>6</v>
      </c>
      <c r="BR230" s="13" t="n">
        <v>3655.82</v>
      </c>
      <c r="BS230" s="13" t="n">
        <v>2818.21</v>
      </c>
      <c r="BT230" s="13" t="n">
        <v>5710.71</v>
      </c>
      <c r="CM230" s="13" t="n">
        <v>6</v>
      </c>
      <c r="CN230" s="13" t="n">
        <v>3655.82</v>
      </c>
      <c r="CO230" s="13" t="n">
        <v>2818.21</v>
      </c>
      <c r="CP230" s="13" t="n">
        <v>5710.71</v>
      </c>
      <c r="DI230" s="13" t="n">
        <v>6</v>
      </c>
      <c r="DJ230" s="13" t="n">
        <v>3655.82</v>
      </c>
      <c r="DK230" s="13" t="n">
        <v>2818.21</v>
      </c>
      <c r="DL230" s="13" t="n">
        <v>5710.71</v>
      </c>
      <c r="EE230" s="13" t="n">
        <v>6</v>
      </c>
      <c r="EF230" s="13" t="n">
        <v>3655.82</v>
      </c>
      <c r="EG230" s="13" t="n">
        <v>2818.21</v>
      </c>
      <c r="EH230" s="13" t="n">
        <v>5710.71</v>
      </c>
      <c r="FA230" s="13" t="n">
        <v>6</v>
      </c>
      <c r="FB230" s="13" t="n">
        <v>3655.82</v>
      </c>
      <c r="FC230" s="13" t="n">
        <v>2818.21</v>
      </c>
      <c r="FD230" s="13" t="n">
        <v>5710.71</v>
      </c>
      <c r="FW230" s="13" t="n">
        <v>6</v>
      </c>
      <c r="FX230" s="13" t="n">
        <v>3655.82</v>
      </c>
      <c r="FY230" s="13" t="n">
        <v>2818.21</v>
      </c>
      <c r="FZ230" s="13" t="n">
        <v>5710.71</v>
      </c>
      <c r="GS230" s="13" t="n">
        <v>6</v>
      </c>
      <c r="GT230" s="13" t="n">
        <v>3655.82</v>
      </c>
      <c r="GU230" s="13" t="n">
        <v>2818.21</v>
      </c>
      <c r="GV230" s="13" t="n">
        <v>5710.71</v>
      </c>
    </row>
    <row r="232">
      <c r="B232" s="89" t="inlineStr">
        <is>
          <t>Parâmetros p/ σy</t>
        </is>
      </c>
      <c r="C232" s="13" t="inlineStr">
        <is>
          <t>DesvPad(Var(E(RLT)))</t>
        </is>
      </c>
      <c r="D232" s="13" t="n">
        <v>16</v>
      </c>
      <c r="E232" s="13" t="n">
        <v>17</v>
      </c>
      <c r="F232" s="13" t="n">
        <v>18</v>
      </c>
      <c r="X232" s="13" t="inlineStr">
        <is>
          <t>Parâmetros p/ σy</t>
        </is>
      </c>
      <c r="Y232" s="13" t="inlineStr">
        <is>
          <t>DesvPad(Var(E(RLT)))</t>
        </is>
      </c>
      <c r="Z232" s="13" t="n">
        <v>16</v>
      </c>
      <c r="AA232" s="13" t="n">
        <v>17</v>
      </c>
      <c r="AB232" s="13" t="n">
        <v>18</v>
      </c>
      <c r="AT232" s="13" t="inlineStr">
        <is>
          <t>Parâmetros p/ σy</t>
        </is>
      </c>
      <c r="AU232" s="13" t="inlineStr">
        <is>
          <t>DesvPad(Var(E(RLT)))</t>
        </is>
      </c>
      <c r="AV232" s="13" t="n">
        <v>16</v>
      </c>
      <c r="AW232" s="13" t="n">
        <v>17</v>
      </c>
      <c r="AX232" s="13" t="n">
        <v>18</v>
      </c>
      <c r="BP232" s="13" t="inlineStr">
        <is>
          <t>Parâmetros p/ σy</t>
        </is>
      </c>
      <c r="BQ232" s="13" t="inlineStr">
        <is>
          <t>DesvPad(Var(E(RLT)))</t>
        </is>
      </c>
      <c r="BR232" s="13" t="n">
        <v>16</v>
      </c>
      <c r="BS232" s="13" t="n">
        <v>17</v>
      </c>
      <c r="BT232" s="13" t="n">
        <v>18</v>
      </c>
      <c r="CL232" s="13" t="inlineStr">
        <is>
          <t>Parâmetros p/ σy</t>
        </is>
      </c>
      <c r="CM232" s="13" t="inlineStr">
        <is>
          <t>DesvPad(Var(E(RLT)))</t>
        </is>
      </c>
      <c r="CN232" s="13" t="n">
        <v>16</v>
      </c>
      <c r="CO232" s="13" t="n">
        <v>17</v>
      </c>
      <c r="CP232" s="13" t="n">
        <v>18</v>
      </c>
      <c r="DH232" s="13" t="inlineStr">
        <is>
          <t>Parâmetros p/ σy</t>
        </is>
      </c>
      <c r="DI232" s="13" t="inlineStr">
        <is>
          <t>DesvPad(Var(E(RLT)))</t>
        </is>
      </c>
      <c r="DJ232" s="13" t="n">
        <v>16</v>
      </c>
      <c r="DK232" s="13" t="n">
        <v>17</v>
      </c>
      <c r="DL232" s="13" t="n">
        <v>18</v>
      </c>
      <c r="ED232" s="13" t="inlineStr">
        <is>
          <t>Parâmetros p/ σy</t>
        </is>
      </c>
      <c r="EE232" s="13" t="inlineStr">
        <is>
          <t>DesvPad(Var(E(RLT)))</t>
        </is>
      </c>
      <c r="EF232" s="13" t="n">
        <v>16</v>
      </c>
      <c r="EG232" s="13" t="n">
        <v>17</v>
      </c>
      <c r="EH232" s="13" t="n">
        <v>18</v>
      </c>
      <c r="EZ232" s="13" t="inlineStr">
        <is>
          <t>Parâmetros p/ σy</t>
        </is>
      </c>
      <c r="FA232" s="13" t="inlineStr">
        <is>
          <t>DesvPad(Var(E(RLT)))</t>
        </is>
      </c>
      <c r="FB232" s="13" t="n">
        <v>16</v>
      </c>
      <c r="FC232" s="13" t="n">
        <v>17</v>
      </c>
      <c r="FD232" s="13" t="n">
        <v>18</v>
      </c>
      <c r="FV232" s="13" t="inlineStr">
        <is>
          <t>Parâmetros p/ σy</t>
        </is>
      </c>
      <c r="FW232" s="13" t="inlineStr">
        <is>
          <t>DesvPad(Var(E(RLT)))</t>
        </is>
      </c>
      <c r="FX232" s="13" t="n">
        <v>16</v>
      </c>
      <c r="FY232" s="13" t="n">
        <v>17</v>
      </c>
      <c r="FZ232" s="13" t="n">
        <v>18</v>
      </c>
      <c r="GR232" s="13" t="inlineStr">
        <is>
          <t>Parâmetros p/ σy</t>
        </is>
      </c>
      <c r="GS232" s="13" t="inlineStr">
        <is>
          <t>DesvPad(Var(E(RLT)))</t>
        </is>
      </c>
      <c r="GT232" s="13" t="n">
        <v>16</v>
      </c>
      <c r="GU232" s="13" t="n">
        <v>17</v>
      </c>
      <c r="GV232" s="13" t="n">
        <v>18</v>
      </c>
    </row>
    <row r="233">
      <c r="B233" s="89" t="inlineStr">
        <is>
          <t>ND*RLT ; LB</t>
        </is>
      </c>
      <c r="C233" s="13" t="n">
        <v>4</v>
      </c>
      <c r="D233" s="95" t="n">
        <v>0.1783</v>
      </c>
      <c r="E233" s="95" t="n">
        <v>0.2379</v>
      </c>
      <c r="F233" s="95" t="n">
        <v>0.1493</v>
      </c>
      <c r="X233" s="13" t="inlineStr">
        <is>
          <t>ND*RLT ; LB</t>
        </is>
      </c>
      <c r="Y233" s="13" t="n">
        <v>4</v>
      </c>
      <c r="Z233" s="13" t="n">
        <v>0.1783</v>
      </c>
      <c r="AA233" s="13" t="n">
        <v>0.2379</v>
      </c>
      <c r="AB233" s="13" t="n">
        <v>0.1493</v>
      </c>
      <c r="AT233" s="13" t="inlineStr">
        <is>
          <t>ND*RLT ; LB</t>
        </is>
      </c>
      <c r="AU233" s="13" t="n">
        <v>4</v>
      </c>
      <c r="AV233" s="13" t="n">
        <v>0.1783</v>
      </c>
      <c r="AW233" s="13" t="n">
        <v>0.2379</v>
      </c>
      <c r="AX233" s="13" t="n">
        <v>0.1493</v>
      </c>
      <c r="BP233" s="13" t="inlineStr">
        <is>
          <t>ND*RLT ; LB</t>
        </is>
      </c>
      <c r="BQ233" s="13" t="n">
        <v>4</v>
      </c>
      <c r="BR233" s="13" t="n">
        <v>0.1783</v>
      </c>
      <c r="BS233" s="13" t="n">
        <v>0.2379</v>
      </c>
      <c r="BT233" s="13" t="n">
        <v>0.1493</v>
      </c>
      <c r="CL233" s="13" t="inlineStr">
        <is>
          <t>ND*RLT ; LB</t>
        </is>
      </c>
      <c r="CM233" s="13" t="n">
        <v>4</v>
      </c>
      <c r="CN233" s="13" t="n">
        <v>0.1783</v>
      </c>
      <c r="CO233" s="13" t="n">
        <v>0.2379</v>
      </c>
      <c r="CP233" s="13" t="n">
        <v>0.1493</v>
      </c>
      <c r="DH233" s="13" t="inlineStr">
        <is>
          <t>ND*RLT ; LB</t>
        </is>
      </c>
      <c r="DI233" s="13" t="n">
        <v>4</v>
      </c>
      <c r="DJ233" s="13" t="n">
        <v>0.1783</v>
      </c>
      <c r="DK233" s="13" t="n">
        <v>0.2379</v>
      </c>
      <c r="DL233" s="13" t="n">
        <v>0.1493</v>
      </c>
      <c r="ED233" s="13" t="inlineStr">
        <is>
          <t>ND*RLT ; LB</t>
        </is>
      </c>
      <c r="EE233" s="13" t="n">
        <v>4</v>
      </c>
      <c r="EF233" s="13" t="n">
        <v>0.1783</v>
      </c>
      <c r="EG233" s="13" t="n">
        <v>0.2379</v>
      </c>
      <c r="EH233" s="13" t="n">
        <v>0.1493</v>
      </c>
      <c r="EZ233" s="13" t="inlineStr">
        <is>
          <t>ND*RLT ; LB</t>
        </is>
      </c>
      <c r="FA233" s="13" t="n">
        <v>4</v>
      </c>
      <c r="FB233" s="13" t="n">
        <v>0.1783</v>
      </c>
      <c r="FC233" s="13" t="n">
        <v>0.2379</v>
      </c>
      <c r="FD233" s="13" t="n">
        <v>0.1493</v>
      </c>
      <c r="FV233" s="13" t="inlineStr">
        <is>
          <t>ND*RLT ; LB</t>
        </is>
      </c>
      <c r="FW233" s="13" t="n">
        <v>4</v>
      </c>
      <c r="FX233" s="13" t="n">
        <v>0.1783</v>
      </c>
      <c r="FY233" s="13" t="n">
        <v>0.2379</v>
      </c>
      <c r="FZ233" s="13" t="n">
        <v>0.1493</v>
      </c>
      <c r="GR233" s="13" t="inlineStr">
        <is>
          <t>ND*RLT ; LB</t>
        </is>
      </c>
      <c r="GS233" s="13" t="n">
        <v>4</v>
      </c>
      <c r="GT233" s="13" t="n">
        <v>0.1783</v>
      </c>
      <c r="GU233" s="13" t="n">
        <v>0.2379</v>
      </c>
      <c r="GV233" s="13" t="n">
        <v>0.1493</v>
      </c>
    </row>
    <row r="234">
      <c r="C234" s="13" t="n">
        <v>5</v>
      </c>
      <c r="D234" s="95" t="n">
        <v>0.1292</v>
      </c>
      <c r="E234" s="95" t="n">
        <v>0.2457</v>
      </c>
      <c r="F234" s="95" t="n">
        <v>0.1545</v>
      </c>
      <c r="V234" s="14" t="n"/>
      <c r="Y234" s="13" t="n">
        <v>5</v>
      </c>
      <c r="Z234" s="13" t="n">
        <v>0.1292</v>
      </c>
      <c r="AA234" s="13" t="n">
        <v>0.2457</v>
      </c>
      <c r="AB234" s="13" t="n">
        <v>0.1545</v>
      </c>
      <c r="AU234" s="13" t="n">
        <v>5</v>
      </c>
      <c r="AV234" s="13" t="n">
        <v>0.1292</v>
      </c>
      <c r="AW234" s="13" t="n">
        <v>0.2457</v>
      </c>
      <c r="AX234" s="13" t="n">
        <v>0.1545</v>
      </c>
      <c r="BQ234" s="13" t="n">
        <v>5</v>
      </c>
      <c r="BR234" s="13" t="n">
        <v>0.1292</v>
      </c>
      <c r="BS234" s="13" t="n">
        <v>0.2457</v>
      </c>
      <c r="BT234" s="13" t="n">
        <v>0.1545</v>
      </c>
      <c r="CM234" s="13" t="n">
        <v>5</v>
      </c>
      <c r="CN234" s="13" t="n">
        <v>0.1292</v>
      </c>
      <c r="CO234" s="13" t="n">
        <v>0.2457</v>
      </c>
      <c r="CP234" s="13" t="n">
        <v>0.1545</v>
      </c>
      <c r="DI234" s="13" t="n">
        <v>5</v>
      </c>
      <c r="DJ234" s="13" t="n">
        <v>0.1292</v>
      </c>
      <c r="DK234" s="13" t="n">
        <v>0.2457</v>
      </c>
      <c r="DL234" s="13" t="n">
        <v>0.1545</v>
      </c>
      <c r="EE234" s="13" t="n">
        <v>5</v>
      </c>
      <c r="EF234" s="13" t="n">
        <v>0.1292</v>
      </c>
      <c r="EG234" s="13" t="n">
        <v>0.2457</v>
      </c>
      <c r="EH234" s="13" t="n">
        <v>0.1545</v>
      </c>
      <c r="FA234" s="13" t="n">
        <v>5</v>
      </c>
      <c r="FB234" s="13" t="n">
        <v>0.1292</v>
      </c>
      <c r="FC234" s="13" t="n">
        <v>0.2457</v>
      </c>
      <c r="FD234" s="13" t="n">
        <v>0.1545</v>
      </c>
      <c r="FW234" s="13" t="n">
        <v>5</v>
      </c>
      <c r="FX234" s="13" t="n">
        <v>0.1292</v>
      </c>
      <c r="FY234" s="13" t="n">
        <v>0.2457</v>
      </c>
      <c r="FZ234" s="13" t="n">
        <v>0.1545</v>
      </c>
      <c r="GS234" s="13" t="n">
        <v>5</v>
      </c>
      <c r="GT234" s="13" t="n">
        <v>0.1292</v>
      </c>
      <c r="GU234" s="13" t="n">
        <v>0.2457</v>
      </c>
      <c r="GV234" s="13" t="n">
        <v>0.1545</v>
      </c>
    </row>
    <row r="235">
      <c r="C235" s="13" t="n">
        <v>6</v>
      </c>
      <c r="D235" s="95" t="n">
        <v>0.1587</v>
      </c>
      <c r="E235" s="95" t="n">
        <v>0.2004</v>
      </c>
      <c r="F235" s="95" t="n">
        <v>0.1811</v>
      </c>
      <c r="Y235" s="13" t="n">
        <v>6</v>
      </c>
      <c r="Z235" s="13" t="n">
        <v>0.1587</v>
      </c>
      <c r="AA235" s="13" t="n">
        <v>0.2004</v>
      </c>
      <c r="AB235" s="13" t="n">
        <v>0.1811</v>
      </c>
      <c r="AU235" s="13" t="n">
        <v>6</v>
      </c>
      <c r="AV235" s="13" t="n">
        <v>0.1587</v>
      </c>
      <c r="AW235" s="13" t="n">
        <v>0.2004</v>
      </c>
      <c r="AX235" s="13" t="n">
        <v>0.1811</v>
      </c>
      <c r="BQ235" s="13" t="n">
        <v>6</v>
      </c>
      <c r="BR235" s="13" t="n">
        <v>0.1587</v>
      </c>
      <c r="BS235" s="13" t="n">
        <v>0.2004</v>
      </c>
      <c r="BT235" s="13" t="n">
        <v>0.1811</v>
      </c>
      <c r="CM235" s="13" t="n">
        <v>6</v>
      </c>
      <c r="CN235" s="13" t="n">
        <v>0.1587</v>
      </c>
      <c r="CO235" s="13" t="n">
        <v>0.2004</v>
      </c>
      <c r="CP235" s="13" t="n">
        <v>0.1811</v>
      </c>
      <c r="DI235" s="13" t="n">
        <v>6</v>
      </c>
      <c r="DJ235" s="13" t="n">
        <v>0.1587</v>
      </c>
      <c r="DK235" s="13" t="n">
        <v>0.2004</v>
      </c>
      <c r="DL235" s="13" t="n">
        <v>0.1811</v>
      </c>
      <c r="EE235" s="13" t="n">
        <v>6</v>
      </c>
      <c r="EF235" s="13" t="n">
        <v>0.1587</v>
      </c>
      <c r="EG235" s="13" t="n">
        <v>0.2004</v>
      </c>
      <c r="EH235" s="13" t="n">
        <v>0.1811</v>
      </c>
      <c r="FA235" s="13" t="n">
        <v>6</v>
      </c>
      <c r="FB235" s="13" t="n">
        <v>0.1587</v>
      </c>
      <c r="FC235" s="13" t="n">
        <v>0.2004</v>
      </c>
      <c r="FD235" s="13" t="n">
        <v>0.1811</v>
      </c>
      <c r="FW235" s="13" t="n">
        <v>6</v>
      </c>
      <c r="FX235" s="13" t="n">
        <v>0.1587</v>
      </c>
      <c r="FY235" s="13" t="n">
        <v>0.2004</v>
      </c>
      <c r="FZ235" s="13" t="n">
        <v>0.1811</v>
      </c>
      <c r="GS235" s="13" t="n">
        <v>6</v>
      </c>
      <c r="GT235" s="13" t="n">
        <v>0.1587</v>
      </c>
      <c r="GU235" s="13" t="n">
        <v>0.2004</v>
      </c>
      <c r="GV235" s="13" t="n">
        <v>0.1811</v>
      </c>
    </row>
    <row r="237">
      <c r="B237" s="89" t="inlineStr">
        <is>
          <t>Parâmetros p/ μx</t>
        </is>
      </c>
      <c r="C237" s="13" t="inlineStr">
        <is>
          <t>Média(d-Cap)</t>
        </is>
      </c>
      <c r="D237" s="13" t="n">
        <v>16</v>
      </c>
      <c r="E237" s="13" t="n">
        <v>17</v>
      </c>
      <c r="F237" s="13" t="n">
        <v>18</v>
      </c>
      <c r="X237" s="13" t="inlineStr">
        <is>
          <t>Parâmetros p/ μx</t>
        </is>
      </c>
      <c r="Y237" s="13" t="inlineStr">
        <is>
          <t>Média(d-Cap)</t>
        </is>
      </c>
      <c r="Z237" s="13" t="n">
        <v>16</v>
      </c>
      <c r="AA237" s="13" t="n">
        <v>17</v>
      </c>
      <c r="AB237" s="13" t="n">
        <v>18</v>
      </c>
      <c r="AT237" s="13" t="inlineStr">
        <is>
          <t>Parâmetros p/ μx</t>
        </is>
      </c>
      <c r="AU237" s="13" t="inlineStr">
        <is>
          <t>Média(d-Cap)</t>
        </is>
      </c>
      <c r="AV237" s="13" t="n">
        <v>16</v>
      </c>
      <c r="AW237" s="13" t="n">
        <v>17</v>
      </c>
      <c r="AX237" s="13" t="n">
        <v>18</v>
      </c>
      <c r="BP237" s="13" t="inlineStr">
        <is>
          <t>Parâmetros p/ μx</t>
        </is>
      </c>
      <c r="BQ237" s="13" t="inlineStr">
        <is>
          <t>Média(d-Cap)</t>
        </is>
      </c>
      <c r="BR237" s="13" t="n">
        <v>16</v>
      </c>
      <c r="BS237" s="13" t="n">
        <v>17</v>
      </c>
      <c r="BT237" s="13" t="n">
        <v>18</v>
      </c>
      <c r="CL237" s="13" t="inlineStr">
        <is>
          <t>Parâmetros p/ μx</t>
        </is>
      </c>
      <c r="CM237" s="13" t="inlineStr">
        <is>
          <t>Média(d-Cap)</t>
        </is>
      </c>
      <c r="CN237" s="13" t="n">
        <v>16</v>
      </c>
      <c r="CO237" s="13" t="n">
        <v>17</v>
      </c>
      <c r="CP237" s="13" t="n">
        <v>18</v>
      </c>
      <c r="DH237" s="13" t="inlineStr">
        <is>
          <t>Parâmetros p/ μx</t>
        </is>
      </c>
      <c r="DI237" s="13" t="inlineStr">
        <is>
          <t>Média(d-Cap)</t>
        </is>
      </c>
      <c r="DJ237" s="13" t="n">
        <v>16</v>
      </c>
      <c r="DK237" s="13" t="n">
        <v>17</v>
      </c>
      <c r="DL237" s="13" t="n">
        <v>18</v>
      </c>
      <c r="ED237" s="13" t="inlineStr">
        <is>
          <t>Parâmetros p/ μx</t>
        </is>
      </c>
      <c r="EE237" s="13" t="inlineStr">
        <is>
          <t>Média(d-Cap)</t>
        </is>
      </c>
      <c r="EF237" s="13" t="n">
        <v>16</v>
      </c>
      <c r="EG237" s="13" t="n">
        <v>17</v>
      </c>
      <c r="EH237" s="13" t="n">
        <v>18</v>
      </c>
      <c r="EZ237" s="13" t="inlineStr">
        <is>
          <t>Parâmetros p/ μx</t>
        </is>
      </c>
      <c r="FA237" s="13" t="inlineStr">
        <is>
          <t>Média(d-Cap)</t>
        </is>
      </c>
      <c r="FB237" s="13" t="n">
        <v>16</v>
      </c>
      <c r="FC237" s="13" t="n">
        <v>17</v>
      </c>
      <c r="FD237" s="13" t="n">
        <v>18</v>
      </c>
      <c r="FV237" s="13" t="inlineStr">
        <is>
          <t>Parâmetros p/ μx</t>
        </is>
      </c>
      <c r="FW237" s="13" t="inlineStr">
        <is>
          <t>Média(d-Cap)</t>
        </is>
      </c>
      <c r="FX237" s="13" t="n">
        <v>16</v>
      </c>
      <c r="FY237" s="13" t="n">
        <v>17</v>
      </c>
      <c r="FZ237" s="13" t="n">
        <v>18</v>
      </c>
      <c r="GR237" s="13" t="inlineStr">
        <is>
          <t>Parâmetros p/ μx</t>
        </is>
      </c>
      <c r="GS237" s="13" t="inlineStr">
        <is>
          <t>Média(d-Cap)</t>
        </is>
      </c>
      <c r="GT237" s="13" t="n">
        <v>16</v>
      </c>
      <c r="GU237" s="13" t="n">
        <v>17</v>
      </c>
      <c r="GV237" s="13" t="n">
        <v>18</v>
      </c>
    </row>
    <row r="238">
      <c r="B238" s="89" t="inlineStr">
        <is>
          <t>ND*RLT</t>
        </is>
      </c>
      <c r="C238" s="13" t="n">
        <v>4</v>
      </c>
      <c r="D238" s="95" t="n">
        <v>503.6499999999999</v>
      </c>
      <c r="E238" s="95" t="n">
        <v>170.29</v>
      </c>
      <c r="F238" s="95" t="n">
        <v>140.76</v>
      </c>
      <c r="X238" s="13" t="inlineStr">
        <is>
          <t>ND*RLT</t>
        </is>
      </c>
      <c r="Y238" s="13" t="n">
        <v>4</v>
      </c>
      <c r="Z238" s="13" t="n">
        <v>503.6499999999999</v>
      </c>
      <c r="AA238" s="13" t="n">
        <v>170.29</v>
      </c>
      <c r="AB238" s="13" t="n">
        <v>140.76</v>
      </c>
      <c r="AT238" s="13" t="inlineStr">
        <is>
          <t>ND*RLT</t>
        </is>
      </c>
      <c r="AU238" s="13" t="n">
        <v>4</v>
      </c>
      <c r="AV238" s="13" t="n">
        <v>503.6499999999999</v>
      </c>
      <c r="AW238" s="13" t="n">
        <v>170.29</v>
      </c>
      <c r="AX238" s="13" t="n">
        <v>140.76</v>
      </c>
      <c r="BP238" s="13" t="inlineStr">
        <is>
          <t>ND*RLT</t>
        </is>
      </c>
      <c r="BQ238" s="13" t="n">
        <v>4</v>
      </c>
      <c r="BR238" s="13" t="n">
        <v>503.6499999999999</v>
      </c>
      <c r="BS238" s="13" t="n">
        <v>170.29</v>
      </c>
      <c r="BT238" s="13" t="n">
        <v>140.76</v>
      </c>
      <c r="CL238" s="13" t="inlineStr">
        <is>
          <t>ND*RLT</t>
        </is>
      </c>
      <c r="CM238" s="13" t="n">
        <v>4</v>
      </c>
      <c r="CN238" s="13" t="n">
        <v>503.6499999999999</v>
      </c>
      <c r="CO238" s="13" t="n">
        <v>170.29</v>
      </c>
      <c r="CP238" s="13" t="n">
        <v>140.76</v>
      </c>
      <c r="DH238" s="13" t="inlineStr">
        <is>
          <t>ND*RLT</t>
        </is>
      </c>
      <c r="DI238" s="13" t="n">
        <v>4</v>
      </c>
      <c r="DJ238" s="13" t="n">
        <v>503.6499999999999</v>
      </c>
      <c r="DK238" s="13" t="n">
        <v>170.29</v>
      </c>
      <c r="DL238" s="13" t="n">
        <v>140.76</v>
      </c>
      <c r="ED238" s="13" t="inlineStr">
        <is>
          <t>ND*RLT</t>
        </is>
      </c>
      <c r="EE238" s="13" t="n">
        <v>4</v>
      </c>
      <c r="EF238" s="13" t="n">
        <v>503.6499999999999</v>
      </c>
      <c r="EG238" s="13" t="n">
        <v>170.29</v>
      </c>
      <c r="EH238" s="13" t="n">
        <v>140.76</v>
      </c>
      <c r="EZ238" s="13" t="inlineStr">
        <is>
          <t>ND*RLT</t>
        </is>
      </c>
      <c r="FA238" s="13" t="n">
        <v>4</v>
      </c>
      <c r="FB238" s="13" t="n">
        <v>503.6499999999999</v>
      </c>
      <c r="FC238" s="13" t="n">
        <v>170.29</v>
      </c>
      <c r="FD238" s="13" t="n">
        <v>140.76</v>
      </c>
      <c r="FV238" s="13" t="inlineStr">
        <is>
          <t>ND*RLT</t>
        </is>
      </c>
      <c r="FW238" s="13" t="n">
        <v>4</v>
      </c>
      <c r="FX238" s="13" t="n">
        <v>503.6499999999999</v>
      </c>
      <c r="FY238" s="13" t="n">
        <v>170.29</v>
      </c>
      <c r="FZ238" s="13" t="n">
        <v>140.76</v>
      </c>
      <c r="GR238" s="13" t="inlineStr">
        <is>
          <t>ND*RLT</t>
        </is>
      </c>
      <c r="GS238" s="13" t="n">
        <v>4</v>
      </c>
      <c r="GT238" s="13" t="n">
        <v>503.6499999999999</v>
      </c>
      <c r="GU238" s="13" t="n">
        <v>170.29</v>
      </c>
      <c r="GV238" s="13" t="n">
        <v>140.76</v>
      </c>
    </row>
    <row r="239">
      <c r="C239" s="13" t="n">
        <v>5</v>
      </c>
      <c r="D239" s="95" t="n">
        <v>-200.04</v>
      </c>
      <c r="E239" s="95" t="n">
        <v>190.3700000000001</v>
      </c>
      <c r="F239" s="95" t="n">
        <v>-404.96</v>
      </c>
      <c r="V239" s="14" t="n"/>
      <c r="Y239" s="13" t="n">
        <v>5</v>
      </c>
      <c r="Z239" s="13" t="n">
        <v>-200.04</v>
      </c>
      <c r="AA239" s="13" t="n">
        <v>190.3700000000001</v>
      </c>
      <c r="AB239" s="13" t="n">
        <v>-404.96</v>
      </c>
      <c r="AU239" s="13" t="n">
        <v>5</v>
      </c>
      <c r="AV239" s="13" t="n">
        <v>-200.04</v>
      </c>
      <c r="AW239" s="13" t="n">
        <v>190.3700000000001</v>
      </c>
      <c r="AX239" s="13" t="n">
        <v>-404.96</v>
      </c>
      <c r="BQ239" s="13" t="n">
        <v>5</v>
      </c>
      <c r="BR239" s="13" t="n">
        <v>-200.04</v>
      </c>
      <c r="BS239" s="13" t="n">
        <v>190.3700000000001</v>
      </c>
      <c r="BT239" s="13" t="n">
        <v>-404.96</v>
      </c>
      <c r="CM239" s="13" t="n">
        <v>5</v>
      </c>
      <c r="CN239" s="13" t="n">
        <v>-200.04</v>
      </c>
      <c r="CO239" s="13" t="n">
        <v>190.3700000000001</v>
      </c>
      <c r="CP239" s="13" t="n">
        <v>-404.96</v>
      </c>
      <c r="DI239" s="13" t="n">
        <v>5</v>
      </c>
      <c r="DJ239" s="13" t="n">
        <v>-200.04</v>
      </c>
      <c r="DK239" s="13" t="n">
        <v>190.3700000000001</v>
      </c>
      <c r="DL239" s="13" t="n">
        <v>-404.96</v>
      </c>
      <c r="EE239" s="13" t="n">
        <v>5</v>
      </c>
      <c r="EF239" s="13" t="n">
        <v>-200.04</v>
      </c>
      <c r="EG239" s="13" t="n">
        <v>190.3700000000001</v>
      </c>
      <c r="EH239" s="13" t="n">
        <v>-404.96</v>
      </c>
      <c r="FA239" s="13" t="n">
        <v>5</v>
      </c>
      <c r="FB239" s="13" t="n">
        <v>-200.04</v>
      </c>
      <c r="FC239" s="13" t="n">
        <v>190.3700000000001</v>
      </c>
      <c r="FD239" s="13" t="n">
        <v>-404.96</v>
      </c>
      <c r="FW239" s="13" t="n">
        <v>5</v>
      </c>
      <c r="FX239" s="13" t="n">
        <v>-200.04</v>
      </c>
      <c r="FY239" s="13" t="n">
        <v>190.3700000000001</v>
      </c>
      <c r="FZ239" s="13" t="n">
        <v>-404.96</v>
      </c>
      <c r="GS239" s="13" t="n">
        <v>5</v>
      </c>
      <c r="GT239" s="13" t="n">
        <v>-200.04</v>
      </c>
      <c r="GU239" s="13" t="n">
        <v>190.3700000000001</v>
      </c>
      <c r="GV239" s="13" t="n">
        <v>-404.96</v>
      </c>
    </row>
    <row r="240">
      <c r="C240" s="13" t="n">
        <v>6</v>
      </c>
      <c r="D240" s="95" t="n">
        <v>-331.54</v>
      </c>
      <c r="E240" s="95" t="n">
        <v>351.01</v>
      </c>
      <c r="F240" s="95" t="n">
        <v>-972.8899999999999</v>
      </c>
      <c r="Y240" s="13" t="n">
        <v>6</v>
      </c>
      <c r="Z240" s="13" t="n">
        <v>-331.54</v>
      </c>
      <c r="AA240" s="13" t="n">
        <v>351.01</v>
      </c>
      <c r="AB240" s="13" t="n">
        <v>-972.8899999999999</v>
      </c>
      <c r="AU240" s="13" t="n">
        <v>6</v>
      </c>
      <c r="AV240" s="13" t="n">
        <v>-331.54</v>
      </c>
      <c r="AW240" s="13" t="n">
        <v>351.01</v>
      </c>
      <c r="AX240" s="13" t="n">
        <v>-972.8899999999999</v>
      </c>
      <c r="BQ240" s="13" t="n">
        <v>6</v>
      </c>
      <c r="BR240" s="13" t="n">
        <v>-331.54</v>
      </c>
      <c r="BS240" s="13" t="n">
        <v>351.01</v>
      </c>
      <c r="BT240" s="13" t="n">
        <v>-972.8899999999999</v>
      </c>
      <c r="CM240" s="13" t="n">
        <v>6</v>
      </c>
      <c r="CN240" s="13" t="n">
        <v>-331.54</v>
      </c>
      <c r="CO240" s="13" t="n">
        <v>351.01</v>
      </c>
      <c r="CP240" s="13" t="n">
        <v>-972.8899999999999</v>
      </c>
      <c r="DI240" s="13" t="n">
        <v>6</v>
      </c>
      <c r="DJ240" s="13" t="n">
        <v>-331.54</v>
      </c>
      <c r="DK240" s="13" t="n">
        <v>351.01</v>
      </c>
      <c r="DL240" s="13" t="n">
        <v>-972.8899999999999</v>
      </c>
      <c r="EE240" s="13" t="n">
        <v>6</v>
      </c>
      <c r="EF240" s="13" t="n">
        <v>-331.54</v>
      </c>
      <c r="EG240" s="13" t="n">
        <v>351.01</v>
      </c>
      <c r="EH240" s="13" t="n">
        <v>-972.8899999999999</v>
      </c>
      <c r="FA240" s="13" t="n">
        <v>6</v>
      </c>
      <c r="FB240" s="13" t="n">
        <v>-331.54</v>
      </c>
      <c r="FC240" s="13" t="n">
        <v>351.01</v>
      </c>
      <c r="FD240" s="13" t="n">
        <v>-972.8899999999999</v>
      </c>
      <c r="FW240" s="13" t="n">
        <v>6</v>
      </c>
      <c r="FX240" s="13" t="n">
        <v>-331.54</v>
      </c>
      <c r="FY240" s="13" t="n">
        <v>351.01</v>
      </c>
      <c r="FZ240" s="13" t="n">
        <v>-972.8899999999999</v>
      </c>
      <c r="GS240" s="13" t="n">
        <v>6</v>
      </c>
      <c r="GT240" s="13" t="n">
        <v>-331.54</v>
      </c>
      <c r="GU240" s="13" t="n">
        <v>351.01</v>
      </c>
      <c r="GV240" s="13" t="n">
        <v>-972.8899999999999</v>
      </c>
    </row>
    <row r="242">
      <c r="B242" s="89" t="inlineStr">
        <is>
          <t>Parâmetros p/ σx</t>
        </is>
      </c>
      <c r="C242" s="13" t="inlineStr">
        <is>
          <t>DesvPad(Var(d-cap))</t>
        </is>
      </c>
      <c r="D242" s="13" t="n">
        <v>16</v>
      </c>
      <c r="E242" s="13" t="n">
        <v>17</v>
      </c>
      <c r="F242" s="13" t="n">
        <v>18</v>
      </c>
      <c r="X242" s="13" t="inlineStr">
        <is>
          <t>Parâmetros p/ σx</t>
        </is>
      </c>
      <c r="Y242" s="13" t="inlineStr">
        <is>
          <t>DesvPad(Var(d-cap))</t>
        </is>
      </c>
      <c r="Z242" s="13" t="n">
        <v>16</v>
      </c>
      <c r="AA242" s="13" t="n">
        <v>17</v>
      </c>
      <c r="AB242" s="13" t="n">
        <v>18</v>
      </c>
      <c r="AT242" s="13" t="inlineStr">
        <is>
          <t>Parâmetros p/ σx</t>
        </is>
      </c>
      <c r="AU242" s="13" t="inlineStr">
        <is>
          <t>DesvPad(Var(d-cap))</t>
        </is>
      </c>
      <c r="AV242" s="13" t="n">
        <v>16</v>
      </c>
      <c r="AW242" s="13" t="n">
        <v>17</v>
      </c>
      <c r="AX242" s="13" t="n">
        <v>18</v>
      </c>
      <c r="BP242" s="13" t="inlineStr">
        <is>
          <t>Parâmetros p/ σx</t>
        </is>
      </c>
      <c r="BQ242" s="13" t="inlineStr">
        <is>
          <t>DesvPad(Var(d-cap))</t>
        </is>
      </c>
      <c r="BR242" s="13" t="n">
        <v>16</v>
      </c>
      <c r="BS242" s="13" t="n">
        <v>17</v>
      </c>
      <c r="BT242" s="13" t="n">
        <v>18</v>
      </c>
      <c r="CL242" s="13" t="inlineStr">
        <is>
          <t>Parâmetros p/ σx</t>
        </is>
      </c>
      <c r="CM242" s="13" t="inlineStr">
        <is>
          <t>DesvPad(Var(d-cap))</t>
        </is>
      </c>
      <c r="CN242" s="13" t="n">
        <v>16</v>
      </c>
      <c r="CO242" s="13" t="n">
        <v>17</v>
      </c>
      <c r="CP242" s="13" t="n">
        <v>18</v>
      </c>
      <c r="DH242" s="13" t="inlineStr">
        <is>
          <t>Parâmetros p/ σx</t>
        </is>
      </c>
      <c r="DI242" s="13" t="inlineStr">
        <is>
          <t>DesvPad(Var(d-cap))</t>
        </is>
      </c>
      <c r="DJ242" s="13" t="n">
        <v>16</v>
      </c>
      <c r="DK242" s="13" t="n">
        <v>17</v>
      </c>
      <c r="DL242" s="13" t="n">
        <v>18</v>
      </c>
      <c r="ED242" s="13" t="inlineStr">
        <is>
          <t>Parâmetros p/ σx</t>
        </is>
      </c>
      <c r="EE242" s="13" t="inlineStr">
        <is>
          <t>DesvPad(Var(d-cap))</t>
        </is>
      </c>
      <c r="EF242" s="13" t="n">
        <v>16</v>
      </c>
      <c r="EG242" s="13" t="n">
        <v>17</v>
      </c>
      <c r="EH242" s="13" t="n">
        <v>18</v>
      </c>
      <c r="EZ242" s="13" t="inlineStr">
        <is>
          <t>Parâmetros p/ σx</t>
        </is>
      </c>
      <c r="FA242" s="13" t="inlineStr">
        <is>
          <t>DesvPad(Var(d-cap))</t>
        </is>
      </c>
      <c r="FB242" s="13" t="n">
        <v>16</v>
      </c>
      <c r="FC242" s="13" t="n">
        <v>17</v>
      </c>
      <c r="FD242" s="13" t="n">
        <v>18</v>
      </c>
      <c r="FV242" s="13" t="inlineStr">
        <is>
          <t>Parâmetros p/ σx</t>
        </is>
      </c>
      <c r="FW242" s="13" t="inlineStr">
        <is>
          <t>DesvPad(Var(d-cap))</t>
        </is>
      </c>
      <c r="FX242" s="13" t="n">
        <v>16</v>
      </c>
      <c r="FY242" s="13" t="n">
        <v>17</v>
      </c>
      <c r="FZ242" s="13" t="n">
        <v>18</v>
      </c>
      <c r="GR242" s="13" t="inlineStr">
        <is>
          <t>Parâmetros p/ σx</t>
        </is>
      </c>
      <c r="GS242" s="13" t="inlineStr">
        <is>
          <t>DesvPad(Var(d-cap))</t>
        </is>
      </c>
      <c r="GT242" s="13" t="n">
        <v>16</v>
      </c>
      <c r="GU242" s="13" t="n">
        <v>17</v>
      </c>
      <c r="GV242" s="13" t="n">
        <v>18</v>
      </c>
    </row>
    <row r="243">
      <c r="B243" s="89" t="inlineStr">
        <is>
          <t>ND*RLT</t>
        </is>
      </c>
      <c r="C243" s="13" t="n">
        <v>4</v>
      </c>
      <c r="D243" s="95" t="n">
        <v>85.82340000000001</v>
      </c>
      <c r="E243" s="95" t="n">
        <v>78.7559</v>
      </c>
      <c r="F243" s="95" t="n">
        <v>90.9147</v>
      </c>
      <c r="X243" s="13" t="inlineStr">
        <is>
          <t>ND*RLT</t>
        </is>
      </c>
      <c r="Y243" s="13" t="n">
        <v>4</v>
      </c>
      <c r="Z243" s="13" t="n">
        <v>85.82340000000001</v>
      </c>
      <c r="AA243" s="13" t="n">
        <v>78.7559</v>
      </c>
      <c r="AB243" s="13" t="n">
        <v>90.9147</v>
      </c>
      <c r="AT243" s="13" t="inlineStr">
        <is>
          <t>ND*RLT</t>
        </is>
      </c>
      <c r="AU243" s="13" t="n">
        <v>4</v>
      </c>
      <c r="AV243" s="13" t="n">
        <v>85.82340000000001</v>
      </c>
      <c r="AW243" s="13" t="n">
        <v>78.7559</v>
      </c>
      <c r="AX243" s="13" t="n">
        <v>90.9147</v>
      </c>
      <c r="BP243" s="13" t="inlineStr">
        <is>
          <t>ND*RLT</t>
        </is>
      </c>
      <c r="BQ243" s="13" t="n">
        <v>4</v>
      </c>
      <c r="BR243" s="13" t="n">
        <v>85.82340000000001</v>
      </c>
      <c r="BS243" s="13" t="n">
        <v>78.7559</v>
      </c>
      <c r="BT243" s="13" t="n">
        <v>90.9147</v>
      </c>
      <c r="CL243" s="13" t="inlineStr">
        <is>
          <t>ND*RLT</t>
        </is>
      </c>
      <c r="CM243" s="13" t="n">
        <v>4</v>
      </c>
      <c r="CN243" s="13" t="n">
        <v>85.82340000000001</v>
      </c>
      <c r="CO243" s="13" t="n">
        <v>78.7559</v>
      </c>
      <c r="CP243" s="13" t="n">
        <v>90.9147</v>
      </c>
      <c r="DH243" s="13" t="inlineStr">
        <is>
          <t>ND*RLT</t>
        </is>
      </c>
      <c r="DI243" s="13" t="n">
        <v>4</v>
      </c>
      <c r="DJ243" s="13" t="n">
        <v>85.82340000000001</v>
      </c>
      <c r="DK243" s="13" t="n">
        <v>78.7559</v>
      </c>
      <c r="DL243" s="13" t="n">
        <v>90.9147</v>
      </c>
      <c r="ED243" s="13" t="inlineStr">
        <is>
          <t>ND*RLT</t>
        </is>
      </c>
      <c r="EE243" s="13" t="n">
        <v>4</v>
      </c>
      <c r="EF243" s="13" t="n">
        <v>85.82340000000001</v>
      </c>
      <c r="EG243" s="13" t="n">
        <v>78.7559</v>
      </c>
      <c r="EH243" s="13" t="n">
        <v>90.9147</v>
      </c>
      <c r="EZ243" s="13" t="inlineStr">
        <is>
          <t>ND*RLT</t>
        </is>
      </c>
      <c r="FA243" s="13" t="n">
        <v>4</v>
      </c>
      <c r="FB243" s="13" t="n">
        <v>85.82340000000001</v>
      </c>
      <c r="FC243" s="13" t="n">
        <v>78.7559</v>
      </c>
      <c r="FD243" s="13" t="n">
        <v>90.9147</v>
      </c>
      <c r="FV243" s="13" t="inlineStr">
        <is>
          <t>ND*RLT</t>
        </is>
      </c>
      <c r="FW243" s="13" t="n">
        <v>4</v>
      </c>
      <c r="FX243" s="13" t="n">
        <v>85.82340000000001</v>
      </c>
      <c r="FY243" s="13" t="n">
        <v>78.7559</v>
      </c>
      <c r="FZ243" s="13" t="n">
        <v>90.9147</v>
      </c>
      <c r="GR243" s="13" t="inlineStr">
        <is>
          <t>ND*RLT</t>
        </is>
      </c>
      <c r="GS243" s="13" t="n">
        <v>4</v>
      </c>
      <c r="GT243" s="13" t="n">
        <v>85.82340000000001</v>
      </c>
      <c r="GU243" s="13" t="n">
        <v>78.7559</v>
      </c>
      <c r="GV243" s="13" t="n">
        <v>90.9147</v>
      </c>
    </row>
    <row r="244">
      <c r="C244" s="13" t="n">
        <v>5</v>
      </c>
      <c r="D244" s="95" t="n">
        <v>72.63849999999999</v>
      </c>
      <c r="E244" s="95" t="n">
        <v>71.9058</v>
      </c>
      <c r="F244" s="95" t="n">
        <v>103.1061</v>
      </c>
      <c r="V244" s="14" t="n"/>
      <c r="Y244" s="13" t="n">
        <v>5</v>
      </c>
      <c r="Z244" s="13" t="n">
        <v>72.63849999999999</v>
      </c>
      <c r="AA244" s="13" t="n">
        <v>71.9058</v>
      </c>
      <c r="AB244" s="13" t="n">
        <v>103.1061</v>
      </c>
      <c r="AU244" s="13" t="n">
        <v>5</v>
      </c>
      <c r="AV244" s="13" t="n">
        <v>72.63849999999999</v>
      </c>
      <c r="AW244" s="13" t="n">
        <v>71.9058</v>
      </c>
      <c r="AX244" s="13" t="n">
        <v>103.1061</v>
      </c>
      <c r="BQ244" s="13" t="n">
        <v>5</v>
      </c>
      <c r="BR244" s="13" t="n">
        <v>72.63849999999999</v>
      </c>
      <c r="BS244" s="13" t="n">
        <v>71.9058</v>
      </c>
      <c r="BT244" s="13" t="n">
        <v>103.1061</v>
      </c>
      <c r="CM244" s="13" t="n">
        <v>5</v>
      </c>
      <c r="CN244" s="13" t="n">
        <v>72.63849999999999</v>
      </c>
      <c r="CO244" s="13" t="n">
        <v>71.9058</v>
      </c>
      <c r="CP244" s="13" t="n">
        <v>103.1061</v>
      </c>
      <c r="DI244" s="13" t="n">
        <v>5</v>
      </c>
      <c r="DJ244" s="13" t="n">
        <v>72.63849999999999</v>
      </c>
      <c r="DK244" s="13" t="n">
        <v>71.9058</v>
      </c>
      <c r="DL244" s="13" t="n">
        <v>103.1061</v>
      </c>
      <c r="EE244" s="13" t="n">
        <v>5</v>
      </c>
      <c r="EF244" s="13" t="n">
        <v>72.63849999999999</v>
      </c>
      <c r="EG244" s="13" t="n">
        <v>71.9058</v>
      </c>
      <c r="EH244" s="13" t="n">
        <v>103.1061</v>
      </c>
      <c r="FA244" s="13" t="n">
        <v>5</v>
      </c>
      <c r="FB244" s="13" t="n">
        <v>72.63849999999999</v>
      </c>
      <c r="FC244" s="13" t="n">
        <v>71.9058</v>
      </c>
      <c r="FD244" s="13" t="n">
        <v>103.1061</v>
      </c>
      <c r="FW244" s="13" t="n">
        <v>5</v>
      </c>
      <c r="FX244" s="13" t="n">
        <v>72.63849999999999</v>
      </c>
      <c r="FY244" s="13" t="n">
        <v>71.9058</v>
      </c>
      <c r="FZ244" s="13" t="n">
        <v>103.1061</v>
      </c>
      <c r="GS244" s="13" t="n">
        <v>5</v>
      </c>
      <c r="GT244" s="13" t="n">
        <v>72.63849999999999</v>
      </c>
      <c r="GU244" s="13" t="n">
        <v>71.9058</v>
      </c>
      <c r="GV244" s="13" t="n">
        <v>103.1061</v>
      </c>
    </row>
    <row r="245">
      <c r="C245" s="13" t="n">
        <v>6</v>
      </c>
      <c r="D245" s="95" t="n">
        <v>80.1735</v>
      </c>
      <c r="E245" s="95" t="n">
        <v>70.047</v>
      </c>
      <c r="F245" s="95" t="n">
        <v>95.6901</v>
      </c>
      <c r="Y245" s="13" t="n">
        <v>6</v>
      </c>
      <c r="Z245" s="13" t="n">
        <v>80.1735</v>
      </c>
      <c r="AA245" s="13" t="n">
        <v>70.047</v>
      </c>
      <c r="AB245" s="13" t="n">
        <v>95.6901</v>
      </c>
      <c r="AU245" s="13" t="n">
        <v>6</v>
      </c>
      <c r="AV245" s="13" t="n">
        <v>80.1735</v>
      </c>
      <c r="AW245" s="13" t="n">
        <v>70.047</v>
      </c>
      <c r="AX245" s="13" t="n">
        <v>95.6901</v>
      </c>
      <c r="BQ245" s="13" t="n">
        <v>6</v>
      </c>
      <c r="BR245" s="13" t="n">
        <v>80.1735</v>
      </c>
      <c r="BS245" s="13" t="n">
        <v>70.047</v>
      </c>
      <c r="BT245" s="13" t="n">
        <v>95.6901</v>
      </c>
      <c r="CM245" s="13" t="n">
        <v>6</v>
      </c>
      <c r="CN245" s="13" t="n">
        <v>80.1735</v>
      </c>
      <c r="CO245" s="13" t="n">
        <v>70.047</v>
      </c>
      <c r="CP245" s="13" t="n">
        <v>95.6901</v>
      </c>
      <c r="DI245" s="13" t="n">
        <v>6</v>
      </c>
      <c r="DJ245" s="13" t="n">
        <v>80.1735</v>
      </c>
      <c r="DK245" s="13" t="n">
        <v>70.047</v>
      </c>
      <c r="DL245" s="13" t="n">
        <v>95.6901</v>
      </c>
      <c r="EE245" s="13" t="n">
        <v>6</v>
      </c>
      <c r="EF245" s="13" t="n">
        <v>80.1735</v>
      </c>
      <c r="EG245" s="13" t="n">
        <v>70.047</v>
      </c>
      <c r="EH245" s="13" t="n">
        <v>95.6901</v>
      </c>
      <c r="FA245" s="13" t="n">
        <v>6</v>
      </c>
      <c r="FB245" s="13" t="n">
        <v>80.1735</v>
      </c>
      <c r="FC245" s="13" t="n">
        <v>70.047</v>
      </c>
      <c r="FD245" s="13" t="n">
        <v>95.6901</v>
      </c>
      <c r="FW245" s="13" t="n">
        <v>6</v>
      </c>
      <c r="FX245" s="13" t="n">
        <v>80.1735</v>
      </c>
      <c r="FY245" s="13" t="n">
        <v>70.047</v>
      </c>
      <c r="FZ245" s="13" t="n">
        <v>95.6901</v>
      </c>
      <c r="GS245" s="13" t="n">
        <v>6</v>
      </c>
      <c r="GT245" s="13" t="n">
        <v>80.1735</v>
      </c>
      <c r="GU245" s="13" t="n">
        <v>70.047</v>
      </c>
      <c r="GV245" s="13" t="n">
        <v>95.6901</v>
      </c>
    </row>
    <row r="247">
      <c r="A247" s="13" t="inlineStr">
        <is>
          <t>Validado?</t>
        </is>
      </c>
      <c r="C247" s="13" t="inlineStr">
        <is>
          <t>LB</t>
        </is>
      </c>
      <c r="D247" s="13" t="n">
        <v>16</v>
      </c>
      <c r="E247" s="13" t="n">
        <v>17</v>
      </c>
      <c r="F247" s="13" t="n">
        <v>18</v>
      </c>
      <c r="Y247" s="13" t="inlineStr">
        <is>
          <t>LB</t>
        </is>
      </c>
      <c r="Z247" s="13" t="n">
        <v>16</v>
      </c>
      <c r="AA247" s="13" t="n">
        <v>17</v>
      </c>
      <c r="AB247" s="13" t="n">
        <v>18</v>
      </c>
      <c r="AU247" s="13" t="inlineStr">
        <is>
          <t>LB</t>
        </is>
      </c>
      <c r="AV247" s="13" t="n">
        <v>16</v>
      </c>
      <c r="AW247" s="13" t="n">
        <v>17</v>
      </c>
      <c r="AX247" s="13" t="n">
        <v>18</v>
      </c>
      <c r="BQ247" s="13" t="inlineStr">
        <is>
          <t>LB</t>
        </is>
      </c>
      <c r="BR247" s="13" t="n">
        <v>16</v>
      </c>
      <c r="BS247" s="13" t="n">
        <v>17</v>
      </c>
      <c r="BT247" s="13" t="n">
        <v>18</v>
      </c>
      <c r="CM247" s="13" t="inlineStr">
        <is>
          <t>LB</t>
        </is>
      </c>
      <c r="CN247" s="13" t="n">
        <v>16</v>
      </c>
      <c r="CO247" s="13" t="n">
        <v>17</v>
      </c>
      <c r="CP247" s="13" t="n">
        <v>18</v>
      </c>
      <c r="DI247" s="13" t="inlineStr">
        <is>
          <t>LB</t>
        </is>
      </c>
      <c r="DJ247" s="13" t="n">
        <v>16</v>
      </c>
      <c r="DK247" s="13" t="n">
        <v>17</v>
      </c>
      <c r="DL247" s="13" t="n">
        <v>18</v>
      </c>
      <c r="EE247" s="13" t="inlineStr">
        <is>
          <t>LB</t>
        </is>
      </c>
      <c r="EF247" s="13" t="n">
        <v>16</v>
      </c>
      <c r="EG247" s="13" t="n">
        <v>17</v>
      </c>
      <c r="EH247" s="13" t="n">
        <v>18</v>
      </c>
      <c r="FA247" s="13" t="inlineStr">
        <is>
          <t>LB</t>
        </is>
      </c>
      <c r="FB247" s="13" t="n">
        <v>16</v>
      </c>
      <c r="FC247" s="13" t="n">
        <v>17</v>
      </c>
      <c r="FD247" s="13" t="n">
        <v>18</v>
      </c>
      <c r="FW247" s="13" t="inlineStr">
        <is>
          <t>LB</t>
        </is>
      </c>
      <c r="FX247" s="13" t="n">
        <v>16</v>
      </c>
      <c r="FY247" s="13" t="n">
        <v>17</v>
      </c>
      <c r="FZ247" s="13" t="n">
        <v>18</v>
      </c>
      <c r="GS247" s="13" t="inlineStr">
        <is>
          <t>LB</t>
        </is>
      </c>
      <c r="GT247" s="13" t="n">
        <v>16</v>
      </c>
      <c r="GU247" s="13" t="n">
        <v>17</v>
      </c>
      <c r="GV247" s="13" t="n">
        <v>18</v>
      </c>
    </row>
    <row r="248">
      <c r="C248" s="13" t="n">
        <v>4</v>
      </c>
      <c r="Y248" s="13" t="n">
        <v>4</v>
      </c>
      <c r="Z248" s="13" t="n">
        <v>-1</v>
      </c>
      <c r="AA248" s="13" t="n">
        <v>-1</v>
      </c>
      <c r="AB248" s="13" t="n">
        <v>-1</v>
      </c>
      <c r="AU248" s="13" t="n">
        <v>4</v>
      </c>
      <c r="AV248" s="13" t="n">
        <v>79279.530407</v>
      </c>
      <c r="AW248" s="13" t="n">
        <v>87272.45713</v>
      </c>
      <c r="AX248" s="13" t="n">
        <v>72838.994498</v>
      </c>
      <c r="BQ248" s="13" t="n">
        <v>4</v>
      </c>
      <c r="BR248" s="13" t="n">
        <v>79279.530407</v>
      </c>
      <c r="BS248" s="13" t="n">
        <v>87272.45713</v>
      </c>
      <c r="BT248" s="13" t="n">
        <v>72838.994498</v>
      </c>
      <c r="CM248" s="13" t="n">
        <v>4</v>
      </c>
      <c r="CN248" s="13" t="n">
        <v>79279.530407</v>
      </c>
      <c r="CO248" s="13" t="n">
        <v>87272.45713</v>
      </c>
      <c r="CP248" s="13" t="n">
        <v>72838.994498</v>
      </c>
      <c r="DI248" s="13" t="n">
        <v>4</v>
      </c>
      <c r="DJ248" s="13" t="n">
        <v>79279.530407</v>
      </c>
      <c r="DK248" s="13" t="n">
        <v>87272.45713</v>
      </c>
      <c r="DL248" s="13" t="n">
        <v>72838.994498</v>
      </c>
      <c r="EE248" s="13" t="n">
        <v>4</v>
      </c>
      <c r="EF248" s="13" t="n">
        <v>79279.530407</v>
      </c>
      <c r="EG248" s="13" t="n">
        <v>87272.45713</v>
      </c>
      <c r="EH248" s="13" t="n">
        <v>72838.994498</v>
      </c>
      <c r="FA248" s="13" t="n">
        <v>4</v>
      </c>
      <c r="FB248" s="13" t="n">
        <v>79279.530407</v>
      </c>
      <c r="FC248" s="13" t="n">
        <v>87272.45713</v>
      </c>
      <c r="FD248" s="13" t="n">
        <v>72838.994498</v>
      </c>
      <c r="FW248" s="13" t="n">
        <v>4</v>
      </c>
      <c r="FX248" s="13" t="n">
        <v>79279.530407</v>
      </c>
      <c r="FY248" s="13" t="n">
        <v>87272.45713</v>
      </c>
      <c r="FZ248" s="13" t="n">
        <v>72838.994498</v>
      </c>
      <c r="GS248" s="13" t="n">
        <v>4</v>
      </c>
      <c r="GT248" s="13" t="n">
        <v>79279.530407</v>
      </c>
      <c r="GU248" s="13" t="n">
        <v>87272.45713</v>
      </c>
      <c r="GV248" s="13" t="n">
        <v>72838.994498</v>
      </c>
    </row>
    <row r="249">
      <c r="C249" s="13" t="n">
        <v>5</v>
      </c>
      <c r="V249" s="14" t="n"/>
      <c r="Y249" s="13" t="n">
        <v>5</v>
      </c>
      <c r="Z249" s="13" t="n">
        <v>-1</v>
      </c>
      <c r="AA249" s="13" t="n">
        <v>-1</v>
      </c>
      <c r="AB249" s="13" t="n">
        <v>-1</v>
      </c>
      <c r="AU249" s="13" t="n">
        <v>5</v>
      </c>
      <c r="AV249" s="13" t="n">
        <v>0</v>
      </c>
      <c r="AW249" s="13" t="n">
        <v>75216.29309399999</v>
      </c>
      <c r="AX249" s="13" t="n">
        <v>0</v>
      </c>
      <c r="BQ249" s="13" t="n">
        <v>5</v>
      </c>
      <c r="BR249" s="13" t="n">
        <v>0</v>
      </c>
      <c r="BS249" s="13" t="n">
        <v>75216.29309399999</v>
      </c>
      <c r="BT249" s="13" t="n">
        <v>0</v>
      </c>
      <c r="CM249" s="13" t="n">
        <v>5</v>
      </c>
      <c r="CN249" s="13" t="n">
        <v>0</v>
      </c>
      <c r="CO249" s="13" t="n">
        <v>75216.29309399999</v>
      </c>
      <c r="CP249" s="13" t="n">
        <v>0</v>
      </c>
      <c r="DI249" s="13" t="n">
        <v>5</v>
      </c>
      <c r="DJ249" s="13" t="n">
        <v>0</v>
      </c>
      <c r="DK249" s="13" t="n">
        <v>75216.29309399999</v>
      </c>
      <c r="DL249" s="13" t="n">
        <v>0</v>
      </c>
      <c r="EE249" s="13" t="n">
        <v>5</v>
      </c>
      <c r="EF249" s="13" t="n">
        <v>0</v>
      </c>
      <c r="EG249" s="13" t="n">
        <v>75216.29309399999</v>
      </c>
      <c r="EH249" s="13" t="n">
        <v>0</v>
      </c>
      <c r="FA249" s="13" t="n">
        <v>5</v>
      </c>
      <c r="FB249" s="13" t="n">
        <v>0</v>
      </c>
      <c r="FC249" s="13" t="n">
        <v>75216.29309399999</v>
      </c>
      <c r="FD249" s="13" t="n">
        <v>0</v>
      </c>
      <c r="FW249" s="13" t="n">
        <v>5</v>
      </c>
      <c r="FX249" s="13" t="n">
        <v>0</v>
      </c>
      <c r="FY249" s="13" t="n">
        <v>75216.29309399999</v>
      </c>
      <c r="FZ249" s="13" t="n">
        <v>0</v>
      </c>
      <c r="GS249" s="13" t="n">
        <v>5</v>
      </c>
      <c r="GT249" s="13" t="n">
        <v>0</v>
      </c>
      <c r="GU249" s="13" t="n">
        <v>75216.29309399999</v>
      </c>
      <c r="GV249" s="13" t="n">
        <v>0</v>
      </c>
    </row>
    <row r="250">
      <c r="C250" s="13" t="n">
        <v>6</v>
      </c>
      <c r="Y250" s="13" t="n">
        <v>6</v>
      </c>
      <c r="Z250" s="13" t="n">
        <v>-1</v>
      </c>
      <c r="AA250" s="13" t="n">
        <v>-1</v>
      </c>
      <c r="AB250" s="13" t="n">
        <v>-1</v>
      </c>
      <c r="AU250" s="13" t="n">
        <v>6</v>
      </c>
      <c r="AV250" s="13" t="n">
        <v>0</v>
      </c>
      <c r="AW250" s="13" t="n">
        <v>59044.691188</v>
      </c>
      <c r="AX250" s="13" t="n">
        <v>0</v>
      </c>
      <c r="BQ250" s="13" t="n">
        <v>6</v>
      </c>
      <c r="BR250" s="13" t="n">
        <v>0</v>
      </c>
      <c r="BS250" s="13" t="n">
        <v>59044.691188</v>
      </c>
      <c r="BT250" s="13" t="n">
        <v>0</v>
      </c>
      <c r="CM250" s="13" t="n">
        <v>6</v>
      </c>
      <c r="CN250" s="13" t="n">
        <v>0</v>
      </c>
      <c r="CO250" s="13" t="n">
        <v>59044.691188</v>
      </c>
      <c r="CP250" s="13" t="n">
        <v>0</v>
      </c>
      <c r="DI250" s="13" t="n">
        <v>6</v>
      </c>
      <c r="DJ250" s="13" t="n">
        <v>0</v>
      </c>
      <c r="DK250" s="13" t="n">
        <v>59044.691188</v>
      </c>
      <c r="DL250" s="13" t="n">
        <v>0</v>
      </c>
      <c r="EE250" s="13" t="n">
        <v>6</v>
      </c>
      <c r="EF250" s="13" t="n">
        <v>0</v>
      </c>
      <c r="EG250" s="13" t="n">
        <v>59044.691188</v>
      </c>
      <c r="EH250" s="13" t="n">
        <v>0</v>
      </c>
      <c r="FA250" s="13" t="n">
        <v>6</v>
      </c>
      <c r="FB250" s="13" t="n">
        <v>0</v>
      </c>
      <c r="FC250" s="13" t="n">
        <v>59044.691188</v>
      </c>
      <c r="FD250" s="13" t="n">
        <v>0</v>
      </c>
      <c r="FW250" s="13" t="n">
        <v>6</v>
      </c>
      <c r="FX250" s="13" t="n">
        <v>0</v>
      </c>
      <c r="FY250" s="13" t="n">
        <v>59044.691188</v>
      </c>
      <c r="FZ250" s="13" t="n">
        <v>0</v>
      </c>
      <c r="GS250" s="13" t="n">
        <v>6</v>
      </c>
      <c r="GT250" s="13" t="n">
        <v>0</v>
      </c>
      <c r="GU250" s="13" t="n">
        <v>59044.691188</v>
      </c>
      <c r="GV250" s="13" t="n">
        <v>0</v>
      </c>
    </row>
    <row r="252">
      <c r="A252" s="13" t="inlineStr">
        <is>
          <t>Validado?</t>
        </is>
      </c>
      <c r="C252" s="13" t="inlineStr">
        <is>
          <t>DesvPad(ND*ELT)</t>
        </is>
      </c>
      <c r="D252" s="13" t="n">
        <v>16</v>
      </c>
      <c r="E252" s="13" t="n">
        <v>17</v>
      </c>
      <c r="F252" s="13" t="n">
        <v>18</v>
      </c>
      <c r="Y252" s="13" t="inlineStr">
        <is>
          <t>DesvPad(ND*ELT)</t>
        </is>
      </c>
      <c r="Z252" s="13" t="n">
        <v>16</v>
      </c>
      <c r="AA252" s="13" t="n">
        <v>17</v>
      </c>
      <c r="AB252" s="13" t="n">
        <v>18</v>
      </c>
      <c r="AU252" s="13" t="inlineStr">
        <is>
          <t>DesvPad(ND*ELT)</t>
        </is>
      </c>
      <c r="AV252" s="13" t="n">
        <v>16</v>
      </c>
      <c r="AW252" s="13" t="n">
        <v>17</v>
      </c>
      <c r="AX252" s="13" t="n">
        <v>18</v>
      </c>
      <c r="BQ252" s="13" t="inlineStr">
        <is>
          <t>DesvPad(ND*ELT)</t>
        </is>
      </c>
      <c r="BR252" s="13" t="n">
        <v>16</v>
      </c>
      <c r="BS252" s="13" t="n">
        <v>17</v>
      </c>
      <c r="BT252" s="13" t="n">
        <v>18</v>
      </c>
      <c r="CM252" s="13" t="inlineStr">
        <is>
          <t>DesvPad(ND*ELT)</t>
        </is>
      </c>
      <c r="CN252" s="13" t="n">
        <v>16</v>
      </c>
      <c r="CO252" s="13" t="n">
        <v>17</v>
      </c>
      <c r="CP252" s="13" t="n">
        <v>18</v>
      </c>
      <c r="DI252" s="13" t="inlineStr">
        <is>
          <t>DesvPad(ND*ELT)</t>
        </is>
      </c>
      <c r="DJ252" s="13" t="n">
        <v>16</v>
      </c>
      <c r="DK252" s="13" t="n">
        <v>17</v>
      </c>
      <c r="DL252" s="13" t="n">
        <v>18</v>
      </c>
      <c r="EE252" s="13" t="inlineStr">
        <is>
          <t>DesvPad(ND*ELT)</t>
        </is>
      </c>
      <c r="EF252" s="13" t="n">
        <v>16</v>
      </c>
      <c r="EG252" s="13" t="n">
        <v>17</v>
      </c>
      <c r="EH252" s="13" t="n">
        <v>18</v>
      </c>
      <c r="FA252" s="13" t="inlineStr">
        <is>
          <t>DesvPad(ND*ELT)</t>
        </is>
      </c>
      <c r="FB252" s="13" t="n">
        <v>16</v>
      </c>
      <c r="FC252" s="13" t="n">
        <v>17</v>
      </c>
      <c r="FD252" s="13" t="n">
        <v>18</v>
      </c>
      <c r="FW252" s="13" t="inlineStr">
        <is>
          <t>DesvPad(ND*ELT)</t>
        </is>
      </c>
      <c r="FX252" s="13" t="n">
        <v>16</v>
      </c>
      <c r="FY252" s="13" t="n">
        <v>17</v>
      </c>
      <c r="FZ252" s="13" t="n">
        <v>18</v>
      </c>
      <c r="GS252" s="13" t="inlineStr">
        <is>
          <t>DesvPad(ND*ELT)</t>
        </is>
      </c>
      <c r="GT252" s="13" t="n">
        <v>16</v>
      </c>
      <c r="GU252" s="13" t="n">
        <v>17</v>
      </c>
      <c r="GV252" s="13" t="n">
        <v>18</v>
      </c>
    </row>
    <row r="253">
      <c r="C253" s="13" t="n">
        <v>4</v>
      </c>
      <c r="Y253" s="13" t="n">
        <v>4</v>
      </c>
      <c r="Z253" s="13" t="n">
        <v>-2</v>
      </c>
      <c r="AA253" s="13" t="n">
        <v>-2</v>
      </c>
      <c r="AB253" s="13" t="n">
        <v>-2</v>
      </c>
      <c r="AU253" s="13" t="n">
        <v>4</v>
      </c>
      <c r="AV253" s="13" t="n">
        <v>205.1894</v>
      </c>
      <c r="AW253" s="13" t="n">
        <v>209.9278</v>
      </c>
      <c r="AX253" s="13" t="n">
        <v>191.3891</v>
      </c>
      <c r="BQ253" s="13" t="n">
        <v>4</v>
      </c>
      <c r="BR253" s="13" t="n">
        <v>205.1894</v>
      </c>
      <c r="BS253" s="13" t="n">
        <v>209.9278</v>
      </c>
      <c r="BT253" s="13" t="n">
        <v>191.3891</v>
      </c>
      <c r="CM253" s="13" t="n">
        <v>4</v>
      </c>
      <c r="CN253" s="13" t="n">
        <v>205.1894</v>
      </c>
      <c r="CO253" s="13" t="n">
        <v>209.9278</v>
      </c>
      <c r="CP253" s="13" t="n">
        <v>191.3891</v>
      </c>
      <c r="DI253" s="13" t="n">
        <v>4</v>
      </c>
      <c r="DJ253" s="13" t="n">
        <v>205.1894</v>
      </c>
      <c r="DK253" s="13" t="n">
        <v>209.9278</v>
      </c>
      <c r="DL253" s="13" t="n">
        <v>191.3891</v>
      </c>
      <c r="EE253" s="13" t="n">
        <v>4</v>
      </c>
      <c r="EF253" s="13" t="n">
        <v>205.1894</v>
      </c>
      <c r="EG253" s="13" t="n">
        <v>209.9278</v>
      </c>
      <c r="EH253" s="13" t="n">
        <v>191.3891</v>
      </c>
      <c r="FA253" s="13" t="n">
        <v>4</v>
      </c>
      <c r="FB253" s="13" t="n">
        <v>205.1894</v>
      </c>
      <c r="FC253" s="13" t="n">
        <v>209.9278</v>
      </c>
      <c r="FD253" s="13" t="n">
        <v>191.3891</v>
      </c>
      <c r="FW253" s="13" t="n">
        <v>4</v>
      </c>
      <c r="FX253" s="13" t="n">
        <v>205.1894</v>
      </c>
      <c r="FY253" s="13" t="n">
        <v>209.9278</v>
      </c>
      <c r="FZ253" s="13" t="n">
        <v>191.3891</v>
      </c>
      <c r="GS253" s="13" t="n">
        <v>4</v>
      </c>
      <c r="GT253" s="13" t="n">
        <v>205.1894</v>
      </c>
      <c r="GU253" s="13" t="n">
        <v>209.9278</v>
      </c>
      <c r="GV253" s="13" t="n">
        <v>191.3891</v>
      </c>
    </row>
    <row r="254">
      <c r="C254" s="13" t="n">
        <v>5</v>
      </c>
      <c r="V254" s="14" t="n"/>
      <c r="Y254" s="13" t="n">
        <v>5</v>
      </c>
      <c r="Z254" s="13" t="n">
        <v>-2</v>
      </c>
      <c r="AA254" s="13" t="n">
        <v>-2</v>
      </c>
      <c r="AB254" s="13" t="n">
        <v>-2</v>
      </c>
      <c r="AU254" s="13" t="n">
        <v>5</v>
      </c>
      <c r="AV254" s="13" t="n">
        <v>0</v>
      </c>
      <c r="AW254" s="13" t="n">
        <v>195.2975</v>
      </c>
      <c r="AX254" s="13" t="n">
        <v>0</v>
      </c>
      <c r="BQ254" s="13" t="n">
        <v>5</v>
      </c>
      <c r="BR254" s="13" t="n">
        <v>0</v>
      </c>
      <c r="BS254" s="13" t="n">
        <v>195.2975</v>
      </c>
      <c r="BT254" s="13" t="n">
        <v>0</v>
      </c>
      <c r="CM254" s="13" t="n">
        <v>5</v>
      </c>
      <c r="CN254" s="13" t="n">
        <v>0</v>
      </c>
      <c r="CO254" s="13" t="n">
        <v>195.2975</v>
      </c>
      <c r="CP254" s="13" t="n">
        <v>0</v>
      </c>
      <c r="DI254" s="13" t="n">
        <v>5</v>
      </c>
      <c r="DJ254" s="13" t="n">
        <v>0</v>
      </c>
      <c r="DK254" s="13" t="n">
        <v>195.2975</v>
      </c>
      <c r="DL254" s="13" t="n">
        <v>0</v>
      </c>
      <c r="EE254" s="13" t="n">
        <v>5</v>
      </c>
      <c r="EF254" s="13" t="n">
        <v>0</v>
      </c>
      <c r="EG254" s="13" t="n">
        <v>195.2975</v>
      </c>
      <c r="EH254" s="13" t="n">
        <v>0</v>
      </c>
      <c r="FA254" s="13" t="n">
        <v>5</v>
      </c>
      <c r="FB254" s="13" t="n">
        <v>0</v>
      </c>
      <c r="FC254" s="13" t="n">
        <v>195.2975</v>
      </c>
      <c r="FD254" s="13" t="n">
        <v>0</v>
      </c>
      <c r="FW254" s="13" t="n">
        <v>5</v>
      </c>
      <c r="FX254" s="13" t="n">
        <v>0</v>
      </c>
      <c r="FY254" s="13" t="n">
        <v>195.2975</v>
      </c>
      <c r="FZ254" s="13" t="n">
        <v>0</v>
      </c>
      <c r="GS254" s="13" t="n">
        <v>5</v>
      </c>
      <c r="GT254" s="13" t="n">
        <v>0</v>
      </c>
      <c r="GU254" s="13" t="n">
        <v>195.2975</v>
      </c>
      <c r="GV254" s="13" t="n">
        <v>0</v>
      </c>
    </row>
    <row r="255">
      <c r="C255" s="13" t="n">
        <v>6</v>
      </c>
      <c r="Y255" s="13" t="n">
        <v>6</v>
      </c>
      <c r="Z255" s="13" t="n">
        <v>-2</v>
      </c>
      <c r="AA255" s="13" t="n">
        <v>-2</v>
      </c>
      <c r="AB255" s="13" t="n">
        <v>-2</v>
      </c>
      <c r="AU255" s="13" t="n">
        <v>6</v>
      </c>
      <c r="AV255" s="13" t="n">
        <v>0</v>
      </c>
      <c r="AW255" s="13" t="n">
        <v>175.744</v>
      </c>
      <c r="AX255" s="13" t="n">
        <v>0</v>
      </c>
      <c r="BQ255" s="13" t="n">
        <v>6</v>
      </c>
      <c r="BR255" s="13" t="n">
        <v>0</v>
      </c>
      <c r="BS255" s="13" t="n">
        <v>175.744</v>
      </c>
      <c r="BT255" s="13" t="n">
        <v>0</v>
      </c>
      <c r="CM255" s="13" t="n">
        <v>6</v>
      </c>
      <c r="CN255" s="13" t="n">
        <v>0</v>
      </c>
      <c r="CO255" s="13" t="n">
        <v>175.744</v>
      </c>
      <c r="CP255" s="13" t="n">
        <v>0</v>
      </c>
      <c r="DI255" s="13" t="n">
        <v>6</v>
      </c>
      <c r="DJ255" s="13" t="n">
        <v>0</v>
      </c>
      <c r="DK255" s="13" t="n">
        <v>175.744</v>
      </c>
      <c r="DL255" s="13" t="n">
        <v>0</v>
      </c>
      <c r="EE255" s="13" t="n">
        <v>6</v>
      </c>
      <c r="EF255" s="13" t="n">
        <v>0</v>
      </c>
      <c r="EG255" s="13" t="n">
        <v>175.744</v>
      </c>
      <c r="EH255" s="13" t="n">
        <v>0</v>
      </c>
      <c r="FA255" s="13" t="n">
        <v>6</v>
      </c>
      <c r="FB255" s="13" t="n">
        <v>0</v>
      </c>
      <c r="FC255" s="13" t="n">
        <v>175.744</v>
      </c>
      <c r="FD255" s="13" t="n">
        <v>0</v>
      </c>
      <c r="FW255" s="13" t="n">
        <v>6</v>
      </c>
      <c r="FX255" s="13" t="n">
        <v>0</v>
      </c>
      <c r="FY255" s="13" t="n">
        <v>175.744</v>
      </c>
      <c r="FZ255" s="13" t="n">
        <v>0</v>
      </c>
      <c r="GS255" s="13" t="n">
        <v>6</v>
      </c>
      <c r="GT255" s="13" t="n">
        <v>0</v>
      </c>
      <c r="GU255" s="13" t="n">
        <v>175.744</v>
      </c>
      <c r="GV255" s="13" t="n">
        <v>0</v>
      </c>
    </row>
    <row r="257">
      <c r="C257" s="13" t="inlineStr">
        <is>
          <t>DesvPad(Cap)</t>
        </is>
      </c>
      <c r="D257" s="13" t="n">
        <v>16</v>
      </c>
      <c r="E257" s="13" t="n">
        <v>17</v>
      </c>
      <c r="F257" s="13" t="n">
        <v>18</v>
      </c>
      <c r="Y257" s="13" t="inlineStr">
        <is>
          <t>DesvPad(Cap)</t>
        </is>
      </c>
      <c r="Z257" s="13" t="n">
        <v>16</v>
      </c>
      <c r="AA257" s="13" t="n">
        <v>17</v>
      </c>
      <c r="AB257" s="13" t="n">
        <v>18</v>
      </c>
      <c r="AU257" s="13" t="inlineStr">
        <is>
          <t>DesvPad(Cap)</t>
        </is>
      </c>
      <c r="AV257" s="13" t="n">
        <v>16</v>
      </c>
      <c r="AW257" s="13" t="n">
        <v>17</v>
      </c>
      <c r="AX257" s="13" t="n">
        <v>18</v>
      </c>
      <c r="BQ257" s="13" t="inlineStr">
        <is>
          <t>DesvPad(Cap)</t>
        </is>
      </c>
      <c r="BR257" s="13" t="n">
        <v>16</v>
      </c>
      <c r="BS257" s="13" t="n">
        <v>17</v>
      </c>
      <c r="BT257" s="13" t="n">
        <v>18</v>
      </c>
      <c r="CM257" s="13" t="inlineStr">
        <is>
          <t>DesvPad(Cap)</t>
        </is>
      </c>
      <c r="CN257" s="13" t="n">
        <v>16</v>
      </c>
      <c r="CO257" s="13" t="n">
        <v>17</v>
      </c>
      <c r="CP257" s="13" t="n">
        <v>18</v>
      </c>
      <c r="DI257" s="13" t="inlineStr">
        <is>
          <t>DesvPad(Cap)</t>
        </is>
      </c>
      <c r="DJ257" s="13" t="n">
        <v>16</v>
      </c>
      <c r="DK257" s="13" t="n">
        <v>17</v>
      </c>
      <c r="DL257" s="13" t="n">
        <v>18</v>
      </c>
      <c r="EE257" s="13" t="inlineStr">
        <is>
          <t>DesvPad(Cap)</t>
        </is>
      </c>
      <c r="EF257" s="13" t="n">
        <v>16</v>
      </c>
      <c r="EG257" s="13" t="n">
        <v>17</v>
      </c>
      <c r="EH257" s="13" t="n">
        <v>18</v>
      </c>
      <c r="FA257" s="13" t="inlineStr">
        <is>
          <t>DesvPad(Cap)</t>
        </is>
      </c>
      <c r="FB257" s="13" t="n">
        <v>16</v>
      </c>
      <c r="FC257" s="13" t="n">
        <v>17</v>
      </c>
      <c r="FD257" s="13" t="n">
        <v>18</v>
      </c>
      <c r="FW257" s="13" t="inlineStr">
        <is>
          <t>DesvPad(Cap)</t>
        </is>
      </c>
      <c r="FX257" s="13" t="n">
        <v>16</v>
      </c>
      <c r="FY257" s="13" t="n">
        <v>17</v>
      </c>
      <c r="FZ257" s="13" t="n">
        <v>18</v>
      </c>
      <c r="GS257" s="13" t="inlineStr">
        <is>
          <t>DesvPad(Cap)</t>
        </is>
      </c>
      <c r="GT257" s="13" t="n">
        <v>16</v>
      </c>
      <c r="GU257" s="13" t="n">
        <v>17</v>
      </c>
      <c r="GV257" s="13" t="n">
        <v>18</v>
      </c>
    </row>
    <row r="258">
      <c r="C258" s="13" t="n">
        <v>4</v>
      </c>
      <c r="D258" s="13">
        <f>(Fac_Fourth_central_moment_5var!D10)^0.5</f>
        <v/>
      </c>
      <c r="E258" s="13">
        <f>(Fac_Fourth_central_moment_5var!E10)^0.5</f>
        <v/>
      </c>
      <c r="F258" s="13">
        <f>(Fac_Fourth_central_moment_5var!F10)^0.5</f>
        <v/>
      </c>
      <c r="Y258" s="13" t="n">
        <v>4</v>
      </c>
      <c r="Z258" s="13" t="n">
        <v>278.1899890362699</v>
      </c>
      <c r="AA258" s="13" t="n">
        <v>287.5159995548074</v>
      </c>
      <c r="AB258" s="13" t="n">
        <v>337.7539933146609</v>
      </c>
      <c r="AU258" s="13" t="n">
        <v>4</v>
      </c>
      <c r="AV258" s="13" t="n">
        <v>278.1899890362699</v>
      </c>
      <c r="AW258" s="13" t="n">
        <v>287.5159995548074</v>
      </c>
      <c r="AX258" s="13" t="n">
        <v>337.7539933146609</v>
      </c>
      <c r="BQ258" s="13" t="n">
        <v>4</v>
      </c>
      <c r="BR258" s="13" t="n">
        <v>278.1899890362699</v>
      </c>
      <c r="BS258" s="13" t="n">
        <v>287.5159995548074</v>
      </c>
      <c r="BT258" s="13" t="n">
        <v>337.7539933146609</v>
      </c>
      <c r="CM258" s="13" t="n">
        <v>4</v>
      </c>
      <c r="CN258" s="13" t="n">
        <v>278.1899890362699</v>
      </c>
      <c r="CO258" s="13" t="n">
        <v>287.5159995548074</v>
      </c>
      <c r="CP258" s="13" t="n">
        <v>337.7539933146609</v>
      </c>
      <c r="DI258" s="13" t="n">
        <v>4</v>
      </c>
      <c r="DJ258" s="13" t="n">
        <v>278.1899890362699</v>
      </c>
      <c r="DK258" s="13" t="n">
        <v>287.5159995548074</v>
      </c>
      <c r="DL258" s="13" t="n">
        <v>337.7539933146609</v>
      </c>
      <c r="EE258" s="13" t="n">
        <v>4</v>
      </c>
      <c r="EF258" s="13" t="n">
        <v>278.1899890362699</v>
      </c>
      <c r="EG258" s="13" t="n">
        <v>287.5159995548074</v>
      </c>
      <c r="EH258" s="13" t="n">
        <v>337.7539933146609</v>
      </c>
      <c r="FA258" s="13" t="n">
        <v>4</v>
      </c>
      <c r="FB258" s="13" t="n">
        <v>278.1899890362699</v>
      </c>
      <c r="FC258" s="13" t="n">
        <v>287.5159995548074</v>
      </c>
      <c r="FD258" s="13" t="n">
        <v>337.7539933146609</v>
      </c>
      <c r="FW258" s="13" t="n">
        <v>4</v>
      </c>
      <c r="FX258" s="13" t="n">
        <v>278.1899890362699</v>
      </c>
      <c r="FY258" s="13" t="n">
        <v>287.5159995548074</v>
      </c>
      <c r="FZ258" s="13" t="n">
        <v>337.7539933146609</v>
      </c>
      <c r="GS258" s="13" t="n">
        <v>4</v>
      </c>
      <c r="GT258" s="13" t="n">
        <v>278.1899890362699</v>
      </c>
      <c r="GU258" s="13" t="n">
        <v>287.5159995548074</v>
      </c>
      <c r="GV258" s="13" t="n">
        <v>337.7539933146609</v>
      </c>
    </row>
    <row r="259">
      <c r="C259" s="13" t="n">
        <v>5</v>
      </c>
      <c r="D259" s="13">
        <f>(Fac_Fourth_central_moment_5var!D11)^0.5</f>
        <v/>
      </c>
      <c r="E259" s="13">
        <f>(Fac_Fourth_central_moment_5var!E11)^0.5</f>
        <v/>
      </c>
      <c r="F259" s="13">
        <f>(Fac_Fourth_central_moment_5var!F11)^0.5</f>
        <v/>
      </c>
      <c r="V259" s="14" t="n"/>
      <c r="Y259" s="13" t="n">
        <v>5</v>
      </c>
      <c r="Z259" s="13" t="n">
        <v>300.6199926817909</v>
      </c>
      <c r="AA259" s="13" t="n">
        <v>258.8019899459817</v>
      </c>
      <c r="AB259" s="13" t="n">
        <v>437.765999136525</v>
      </c>
      <c r="AU259" s="13" t="n">
        <v>5</v>
      </c>
      <c r="AV259" s="13" t="n">
        <v>300.6199926817909</v>
      </c>
      <c r="AW259" s="13" t="n">
        <v>258.8019899459817</v>
      </c>
      <c r="AX259" s="13" t="n">
        <v>437.765999136525</v>
      </c>
      <c r="BQ259" s="13" t="n">
        <v>5</v>
      </c>
      <c r="BR259" s="13" t="n">
        <v>300.6199926817909</v>
      </c>
      <c r="BS259" s="13" t="n">
        <v>258.8019899459817</v>
      </c>
      <c r="BT259" s="13" t="n">
        <v>437.765999136525</v>
      </c>
      <c r="CM259" s="13" t="n">
        <v>5</v>
      </c>
      <c r="CN259" s="13" t="n">
        <v>300.6199926817909</v>
      </c>
      <c r="CO259" s="13" t="n">
        <v>258.8019899459817</v>
      </c>
      <c r="CP259" s="13" t="n">
        <v>437.765999136525</v>
      </c>
      <c r="DI259" s="13" t="n">
        <v>5</v>
      </c>
      <c r="DJ259" s="13" t="n">
        <v>300.6199926817909</v>
      </c>
      <c r="DK259" s="13" t="n">
        <v>258.8019899459817</v>
      </c>
      <c r="DL259" s="13" t="n">
        <v>437.765999136525</v>
      </c>
      <c r="EE259" s="13" t="n">
        <v>5</v>
      </c>
      <c r="EF259" s="13" t="n">
        <v>300.6199926817909</v>
      </c>
      <c r="EG259" s="13" t="n">
        <v>258.8019899459817</v>
      </c>
      <c r="EH259" s="13" t="n">
        <v>437.765999136525</v>
      </c>
      <c r="FA259" s="13" t="n">
        <v>5</v>
      </c>
      <c r="FB259" s="13" t="n">
        <v>300.6199926817909</v>
      </c>
      <c r="FC259" s="13" t="n">
        <v>258.8019899459817</v>
      </c>
      <c r="FD259" s="13" t="n">
        <v>437.765999136525</v>
      </c>
      <c r="FW259" s="13" t="n">
        <v>5</v>
      </c>
      <c r="FX259" s="13" t="n">
        <v>300.6199926817909</v>
      </c>
      <c r="FY259" s="13" t="n">
        <v>258.8019899459817</v>
      </c>
      <c r="FZ259" s="13" t="n">
        <v>437.765999136525</v>
      </c>
      <c r="GS259" s="13" t="n">
        <v>5</v>
      </c>
      <c r="GT259" s="13" t="n">
        <v>300.6199926817909</v>
      </c>
      <c r="GU259" s="13" t="n">
        <v>258.8019899459817</v>
      </c>
      <c r="GV259" s="13" t="n">
        <v>437.765999136525</v>
      </c>
    </row>
    <row r="260">
      <c r="C260" s="13" t="n">
        <v>6</v>
      </c>
      <c r="D260" s="13">
        <f>(Fac_Fourth_central_moment_5var!D12)^0.5</f>
        <v/>
      </c>
      <c r="E260" s="13">
        <f>(Fac_Fourth_central_moment_5var!E12)^0.5</f>
        <v/>
      </c>
      <c r="F260" s="13">
        <f>(Fac_Fourth_central_moment_5var!F12)^0.5</f>
        <v/>
      </c>
      <c r="Y260" s="13" t="n">
        <v>6</v>
      </c>
      <c r="Z260" s="13" t="n">
        <v>341.8899969288368</v>
      </c>
      <c r="AA260" s="13" t="n">
        <v>233.9099826856477</v>
      </c>
      <c r="AB260" s="13" t="n">
        <v>454.8979995559444</v>
      </c>
      <c r="AU260" s="13" t="n">
        <v>6</v>
      </c>
      <c r="AV260" s="13" t="n">
        <v>341.8899969288368</v>
      </c>
      <c r="AW260" s="13" t="n">
        <v>233.9099826856477</v>
      </c>
      <c r="AX260" s="13" t="n">
        <v>454.8979995559444</v>
      </c>
      <c r="BQ260" s="13" t="n">
        <v>6</v>
      </c>
      <c r="BR260" s="13" t="n">
        <v>341.8899969288368</v>
      </c>
      <c r="BS260" s="13" t="n">
        <v>233.9099826856477</v>
      </c>
      <c r="BT260" s="13" t="n">
        <v>454.8979995559444</v>
      </c>
      <c r="CM260" s="13" t="n">
        <v>6</v>
      </c>
      <c r="CN260" s="13" t="n">
        <v>341.8899969288368</v>
      </c>
      <c r="CO260" s="13" t="n">
        <v>233.9099826856477</v>
      </c>
      <c r="CP260" s="13" t="n">
        <v>454.8979995559444</v>
      </c>
      <c r="DI260" s="13" t="n">
        <v>6</v>
      </c>
      <c r="DJ260" s="13" t="n">
        <v>341.8899969288368</v>
      </c>
      <c r="DK260" s="13" t="n">
        <v>233.9099826856477</v>
      </c>
      <c r="DL260" s="13" t="n">
        <v>454.8979995559444</v>
      </c>
      <c r="EE260" s="13" t="n">
        <v>6</v>
      </c>
      <c r="EF260" s="13" t="n">
        <v>341.8899969288368</v>
      </c>
      <c r="EG260" s="13" t="n">
        <v>233.9099826856477</v>
      </c>
      <c r="EH260" s="13" t="n">
        <v>454.8979995559444</v>
      </c>
      <c r="FA260" s="13" t="n">
        <v>6</v>
      </c>
      <c r="FB260" s="13" t="n">
        <v>341.8899969288368</v>
      </c>
      <c r="FC260" s="13" t="n">
        <v>233.9099826856477</v>
      </c>
      <c r="FD260" s="13" t="n">
        <v>454.8979995559444</v>
      </c>
      <c r="FW260" s="13" t="n">
        <v>6</v>
      </c>
      <c r="FX260" s="13" t="n">
        <v>341.8899969288368</v>
      </c>
      <c r="FY260" s="13" t="n">
        <v>233.9099826856477</v>
      </c>
      <c r="FZ260" s="13" t="n">
        <v>454.8979995559444</v>
      </c>
      <c r="GS260" s="13" t="n">
        <v>6</v>
      </c>
      <c r="GT260" s="13" t="n">
        <v>341.8899969288368</v>
      </c>
      <c r="GU260" s="13" t="n">
        <v>233.9099826856477</v>
      </c>
      <c r="GV260" s="13" t="n">
        <v>454.8979995559444</v>
      </c>
    </row>
    <row r="262">
      <c r="C262" s="13" t="inlineStr">
        <is>
          <t>z(RLT)</t>
        </is>
      </c>
      <c r="D262" s="13" t="n">
        <v>16</v>
      </c>
      <c r="E262" s="13" t="n">
        <v>17</v>
      </c>
      <c r="F262" s="13" t="n">
        <v>18</v>
      </c>
      <c r="Y262" s="13" t="inlineStr">
        <is>
          <t>z(RLT)</t>
        </is>
      </c>
      <c r="Z262" s="13" t="n">
        <v>16</v>
      </c>
      <c r="AA262" s="13" t="n">
        <v>17</v>
      </c>
      <c r="AB262" s="13" t="n">
        <v>18</v>
      </c>
      <c r="AU262" s="13" t="inlineStr">
        <is>
          <t>z(RLT)</t>
        </is>
      </c>
      <c r="AV262" s="13" t="n">
        <v>16</v>
      </c>
      <c r="AW262" s="13" t="n">
        <v>17</v>
      </c>
      <c r="AX262" s="13" t="n">
        <v>18</v>
      </c>
      <c r="BQ262" s="13" t="inlineStr">
        <is>
          <t>z(RLT)</t>
        </is>
      </c>
      <c r="BR262" s="13" t="n">
        <v>16</v>
      </c>
      <c r="BS262" s="13" t="n">
        <v>17</v>
      </c>
      <c r="BT262" s="13" t="n">
        <v>18</v>
      </c>
      <c r="CM262" s="13" t="inlineStr">
        <is>
          <t>z(RLT)</t>
        </is>
      </c>
      <c r="CN262" s="13" t="n">
        <v>16</v>
      </c>
      <c r="CO262" s="13" t="n">
        <v>17</v>
      </c>
      <c r="CP262" s="13" t="n">
        <v>18</v>
      </c>
      <c r="DI262" s="13" t="inlineStr">
        <is>
          <t>z(RLT)</t>
        </is>
      </c>
      <c r="DJ262" s="13" t="n">
        <v>16</v>
      </c>
      <c r="DK262" s="13" t="n">
        <v>17</v>
      </c>
      <c r="DL262" s="13" t="n">
        <v>18</v>
      </c>
      <c r="EE262" s="13" t="inlineStr">
        <is>
          <t>z(RLT)</t>
        </is>
      </c>
      <c r="EF262" s="13" t="n">
        <v>16</v>
      </c>
      <c r="EG262" s="13" t="n">
        <v>17</v>
      </c>
      <c r="EH262" s="13" t="n">
        <v>18</v>
      </c>
      <c r="FA262" s="13" t="inlineStr">
        <is>
          <t>z(RLT)</t>
        </is>
      </c>
      <c r="FB262" s="13" t="n">
        <v>16</v>
      </c>
      <c r="FC262" s="13" t="n">
        <v>17</v>
      </c>
      <c r="FD262" s="13" t="n">
        <v>18</v>
      </c>
      <c r="FW262" s="13" t="inlineStr">
        <is>
          <t>z(RLT)</t>
        </is>
      </c>
      <c r="FX262" s="13" t="n">
        <v>16</v>
      </c>
      <c r="FY262" s="13" t="n">
        <v>17</v>
      </c>
      <c r="FZ262" s="13" t="n">
        <v>18</v>
      </c>
      <c r="GS262" s="13" t="inlineStr">
        <is>
          <t>z(RLT)</t>
        </is>
      </c>
      <c r="GT262" s="13" t="n">
        <v>16</v>
      </c>
      <c r="GU262" s="13" t="n">
        <v>17</v>
      </c>
      <c r="GV262" s="13" t="n">
        <v>18</v>
      </c>
    </row>
    <row r="263">
      <c r="C263" s="13" t="n">
        <v>4</v>
      </c>
      <c r="D263" s="13">
        <f>Factories_stock_balance!D193</f>
        <v/>
      </c>
      <c r="E263" s="13">
        <f>Factories_stock_balance!E193</f>
        <v/>
      </c>
      <c r="F263" s="13">
        <f>Factories_stock_balance!F193</f>
        <v/>
      </c>
      <c r="Y263" s="13" t="n">
        <v>4</v>
      </c>
      <c r="Z263" s="13" t="n">
        <v>2.093514416700789</v>
      </c>
      <c r="AA263" s="13" t="n">
        <v>2.049292354006047</v>
      </c>
      <c r="AB263" s="13" t="n">
        <v>2.04330267071515</v>
      </c>
      <c r="AU263" s="13" t="n">
        <v>4</v>
      </c>
      <c r="AV263" s="13" t="n">
        <v>0.5000469167956814</v>
      </c>
      <c r="AW263" s="13" t="n">
        <v>0.4858165163181782</v>
      </c>
      <c r="AX263" s="13" t="n">
        <v>0.4828561115993288</v>
      </c>
      <c r="BQ263" s="13" t="n">
        <v>4</v>
      </c>
      <c r="BR263" s="13" t="n">
        <v>0</v>
      </c>
      <c r="BS263" s="13" t="n">
        <v>0</v>
      </c>
      <c r="BT263" s="13" t="n">
        <v>8.708198606655061e-10</v>
      </c>
      <c r="CM263" s="13" t="n">
        <v>4</v>
      </c>
      <c r="CN263" s="13" t="n">
        <v>2.093514416700789</v>
      </c>
      <c r="CO263" s="13" t="n">
        <v>2.049292354006047</v>
      </c>
      <c r="CP263" s="13" t="n">
        <v>2.04330267071515</v>
      </c>
      <c r="DI263" s="13" t="n">
        <v>4</v>
      </c>
      <c r="DJ263" s="13" t="n">
        <v>0.5000469167956814</v>
      </c>
      <c r="DK263" s="13" t="n">
        <v>0.489470827585667</v>
      </c>
      <c r="DL263" s="13" t="n">
        <v>0.4828561115993288</v>
      </c>
      <c r="EE263" s="13" t="n">
        <v>4</v>
      </c>
      <c r="EF263" s="13" t="n">
        <v>1.030385971597471e-09</v>
      </c>
      <c r="EG263" s="13" t="n">
        <v>7.722480821178186e-10</v>
      </c>
      <c r="EH263" s="13" t="n">
        <v>8.708198606655061e-10</v>
      </c>
      <c r="FA263" s="13" t="n">
        <v>4</v>
      </c>
      <c r="FB263" s="13" t="n">
        <v>2.093514416700789</v>
      </c>
      <c r="FC263" s="13" t="n">
        <v>2.049292354006047</v>
      </c>
      <c r="FD263" s="13" t="n">
        <v>2.04330267071515</v>
      </c>
      <c r="FW263" s="13" t="n">
        <v>4</v>
      </c>
      <c r="FX263" s="13" t="n">
        <v>0.5000469167956814</v>
      </c>
      <c r="FY263" s="13" t="n">
        <v>0.489470827585667</v>
      </c>
      <c r="FZ263" s="13" t="n">
        <v>0.4828561115993288</v>
      </c>
      <c r="GS263" s="13" t="n">
        <v>4</v>
      </c>
      <c r="GT263" s="13" t="n">
        <v>1.030385971597471e-09</v>
      </c>
      <c r="GU263" s="13" t="n">
        <v>7.722480821178186e-10</v>
      </c>
      <c r="GV263" s="13" t="n">
        <v>8.708198606655061e-10</v>
      </c>
    </row>
    <row r="264">
      <c r="C264" s="13" t="n">
        <v>5</v>
      </c>
      <c r="D264" s="13">
        <f>Factories_stock_balance!D194</f>
        <v/>
      </c>
      <c r="E264" s="13">
        <f>Factories_stock_balance!E194</f>
        <v/>
      </c>
      <c r="F264" s="13">
        <f>Factories_stock_balance!F194</f>
        <v/>
      </c>
      <c r="V264" s="14" t="n"/>
      <c r="Y264" s="13" t="n">
        <v>5</v>
      </c>
      <c r="Z264" s="13" t="n">
        <v>-1.499351753864175e-10</v>
      </c>
      <c r="AA264" s="13" t="n">
        <v>2.03892577612238</v>
      </c>
      <c r="AB264" s="13" t="n">
        <v>0</v>
      </c>
      <c r="AU264" s="13" t="n">
        <v>5</v>
      </c>
      <c r="AV264" s="13" t="n">
        <v>-1.499351753864175e-10</v>
      </c>
      <c r="AW264" s="13" t="n">
        <v>0.4739320711543762</v>
      </c>
      <c r="AX264" s="13" t="n">
        <v>0</v>
      </c>
      <c r="BQ264" s="13" t="n">
        <v>5</v>
      </c>
      <c r="BR264" s="13" t="n">
        <v>0</v>
      </c>
      <c r="BS264" s="13" t="n">
        <v>6.898694948631601e-10</v>
      </c>
      <c r="BT264" s="13" t="n">
        <v>0</v>
      </c>
      <c r="CM264" s="13" t="n">
        <v>5</v>
      </c>
      <c r="CN264" s="13" t="n">
        <v>-1.499351753864175e-10</v>
      </c>
      <c r="CO264" s="13" t="n">
        <v>2.03892577612238</v>
      </c>
      <c r="CP264" s="13" t="n">
        <v>0</v>
      </c>
      <c r="DI264" s="13" t="n">
        <v>5</v>
      </c>
      <c r="DJ264" s="13" t="n">
        <v>-1.499351753864175e-10</v>
      </c>
      <c r="DK264" s="13" t="n">
        <v>0.4739320711543762</v>
      </c>
      <c r="DL264" s="13" t="n">
        <v>0</v>
      </c>
      <c r="EE264" s="13" t="n">
        <v>5</v>
      </c>
      <c r="EF264" s="13" t="n">
        <v>0</v>
      </c>
      <c r="EG264" s="13" t="n">
        <v>6.898694948631601e-10</v>
      </c>
      <c r="EH264" s="13" t="n">
        <v>0</v>
      </c>
      <c r="FA264" s="13" t="n">
        <v>5</v>
      </c>
      <c r="FB264" s="13" t="n">
        <v>-1.499351753864175e-10</v>
      </c>
      <c r="FC264" s="13" t="n">
        <v>2.03892577612238</v>
      </c>
      <c r="FD264" s="13" t="n">
        <v>0</v>
      </c>
      <c r="FW264" s="13" t="n">
        <v>5</v>
      </c>
      <c r="FX264" s="13" t="n">
        <v>-1.499351753864175e-10</v>
      </c>
      <c r="FY264" s="13" t="n">
        <v>0.4739320711543762</v>
      </c>
      <c r="FZ264" s="13" t="n">
        <v>0</v>
      </c>
      <c r="GS264" s="13" t="n">
        <v>5</v>
      </c>
      <c r="GT264" s="13" t="n">
        <v>0</v>
      </c>
      <c r="GU264" s="13" t="n">
        <v>6.898694948631601e-10</v>
      </c>
      <c r="GV264" s="13" t="n">
        <v>0</v>
      </c>
    </row>
    <row r="265">
      <c r="C265" s="13" t="n">
        <v>6</v>
      </c>
      <c r="D265" s="13">
        <f>Factories_stock_balance!D195</f>
        <v/>
      </c>
      <c r="E265" s="13">
        <f>Factories_stock_balance!E195</f>
        <v/>
      </c>
      <c r="F265" s="13">
        <f>Factories_stock_balance!F195</f>
        <v/>
      </c>
      <c r="Y265" s="13" t="n">
        <v>6</v>
      </c>
      <c r="Z265" s="13" t="n">
        <v>0</v>
      </c>
      <c r="AA265" s="13" t="n">
        <v>2.099206711387424</v>
      </c>
      <c r="AB265" s="13" t="n">
        <v>0</v>
      </c>
      <c r="AU265" s="13" t="n">
        <v>6</v>
      </c>
      <c r="AV265" s="13" t="n">
        <v>0</v>
      </c>
      <c r="AW265" s="13" t="n">
        <v>0.5133297982368354</v>
      </c>
      <c r="AX265" s="13" t="n">
        <v>-4.093543282124301e-10</v>
      </c>
      <c r="BQ265" s="13" t="n">
        <v>6</v>
      </c>
      <c r="BR265" s="13" t="n">
        <v>0</v>
      </c>
      <c r="BS265" s="13" t="n">
        <v>9.257519195671193e-10</v>
      </c>
      <c r="BT265" s="13" t="n">
        <v>-4.093543282124301e-10</v>
      </c>
      <c r="CM265" s="13" t="n">
        <v>6</v>
      </c>
      <c r="CN265" s="13" t="n">
        <v>0</v>
      </c>
      <c r="CO265" s="13" t="n">
        <v>2.099206711387424</v>
      </c>
      <c r="CP265" s="13" t="n">
        <v>0</v>
      </c>
      <c r="DI265" s="13" t="n">
        <v>6</v>
      </c>
      <c r="DJ265" s="13" t="n">
        <v>0</v>
      </c>
      <c r="DK265" s="13" t="n">
        <v>0.5133297982368354</v>
      </c>
      <c r="DL265" s="13" t="n">
        <v>-4.093543282124301e-10</v>
      </c>
      <c r="EE265" s="13" t="n">
        <v>6</v>
      </c>
      <c r="EF265" s="13" t="n">
        <v>0</v>
      </c>
      <c r="EG265" s="13" t="n">
        <v>9.257519195671193e-10</v>
      </c>
      <c r="EH265" s="13" t="n">
        <v>-4.093543282124301e-10</v>
      </c>
      <c r="FA265" s="13" t="n">
        <v>6</v>
      </c>
      <c r="FB265" s="13" t="n">
        <v>0</v>
      </c>
      <c r="FC265" s="13" t="n">
        <v>2.099206711387424</v>
      </c>
      <c r="FD265" s="13" t="n">
        <v>0</v>
      </c>
      <c r="FW265" s="13" t="n">
        <v>6</v>
      </c>
      <c r="FX265" s="13" t="n">
        <v>0</v>
      </c>
      <c r="FY265" s="13" t="n">
        <v>0.5133297982368354</v>
      </c>
      <c r="FZ265" s="13" t="n">
        <v>-4.093543282124301e-10</v>
      </c>
      <c r="GS265" s="13" t="n">
        <v>6</v>
      </c>
      <c r="GT265" s="13" t="n">
        <v>0</v>
      </c>
      <c r="GU265" s="13" t="n">
        <v>9.257519195671193e-10</v>
      </c>
      <c r="GV265" s="13" t="n">
        <v>-4.093543282124301e-10</v>
      </c>
    </row>
    <row r="267" ht="16.2" customHeight="1">
      <c r="C267" s="13" t="inlineStr">
        <is>
          <t>Aleatória S2nd</t>
        </is>
      </c>
      <c r="D267" s="13" t="n">
        <v>16</v>
      </c>
      <c r="E267" s="13" t="n">
        <v>17</v>
      </c>
      <c r="F267" s="13" t="n">
        <v>18</v>
      </c>
      <c r="Y267" s="13" t="inlineStr">
        <is>
          <t>Aleatória S2nd</t>
        </is>
      </c>
      <c r="Z267" s="13" t="n">
        <v>16</v>
      </c>
      <c r="AA267" s="13" t="n">
        <v>17</v>
      </c>
      <c r="AB267" s="13" t="n">
        <v>18</v>
      </c>
      <c r="AU267" s="13" t="inlineStr">
        <is>
          <t>Aleatória S2nd</t>
        </is>
      </c>
      <c r="AV267" s="13" t="n">
        <v>16</v>
      </c>
      <c r="AW267" s="13" t="n">
        <v>17</v>
      </c>
      <c r="AX267" s="13" t="n">
        <v>18</v>
      </c>
      <c r="BQ267" s="13" t="inlineStr">
        <is>
          <t>Aleatória S2nd</t>
        </is>
      </c>
      <c r="BR267" s="13" t="n">
        <v>16</v>
      </c>
      <c r="BS267" s="13" t="n">
        <v>17</v>
      </c>
      <c r="BT267" s="13" t="n">
        <v>18</v>
      </c>
      <c r="CM267" s="13" t="inlineStr">
        <is>
          <t>Aleatória S2nd</t>
        </is>
      </c>
      <c r="CN267" s="13" t="n">
        <v>16</v>
      </c>
      <c r="CO267" s="13" t="n">
        <v>17</v>
      </c>
      <c r="CP267" s="13" t="n">
        <v>18</v>
      </c>
      <c r="DI267" s="13" t="inlineStr">
        <is>
          <t>Aleatória S2nd</t>
        </is>
      </c>
      <c r="DJ267" s="13" t="n">
        <v>16</v>
      </c>
      <c r="DK267" s="13" t="n">
        <v>17</v>
      </c>
      <c r="DL267" s="13" t="n">
        <v>18</v>
      </c>
      <c r="EE267" s="13" t="inlineStr">
        <is>
          <t>Aleatória S2nd</t>
        </is>
      </c>
      <c r="EF267" s="13" t="n">
        <v>16</v>
      </c>
      <c r="EG267" s="13" t="n">
        <v>17</v>
      </c>
      <c r="EH267" s="13" t="n">
        <v>18</v>
      </c>
      <c r="FA267" s="13" t="inlineStr">
        <is>
          <t>Aleatória S2nd</t>
        </is>
      </c>
      <c r="FB267" s="13" t="n">
        <v>16</v>
      </c>
      <c r="FC267" s="13" t="n">
        <v>17</v>
      </c>
      <c r="FD267" s="13" t="n">
        <v>18</v>
      </c>
      <c r="FW267" s="13" t="inlineStr">
        <is>
          <t>Aleatória S2nd</t>
        </is>
      </c>
      <c r="FX267" s="13" t="n">
        <v>16</v>
      </c>
      <c r="FY267" s="13" t="n">
        <v>17</v>
      </c>
      <c r="FZ267" s="13" t="n">
        <v>18</v>
      </c>
      <c r="GS267" s="13" t="inlineStr">
        <is>
          <t>Aleatória S2nd</t>
        </is>
      </c>
      <c r="GT267" s="13" t="n">
        <v>16</v>
      </c>
      <c r="GU267" s="13" t="n">
        <v>17</v>
      </c>
      <c r="GV267" s="13" t="n">
        <v>18</v>
      </c>
    </row>
    <row r="268">
      <c r="C268" s="13" t="n">
        <v>4</v>
      </c>
      <c r="D268" s="99">
        <f>D223+D203*D228</f>
        <v/>
      </c>
      <c r="E268" s="99">
        <f>E223+E203*E228</f>
        <v/>
      </c>
      <c r="F268" s="99">
        <f>F223+F203*F228</f>
        <v/>
      </c>
      <c r="Y268" s="13" t="n">
        <v>4</v>
      </c>
      <c r="Z268" s="13" t="n">
        <v>14662.409548489</v>
      </c>
      <c r="AA268" s="13" t="n">
        <v>12125.034825111</v>
      </c>
      <c r="AB268" s="13" t="n">
        <v>16134.289489468</v>
      </c>
      <c r="AU268" s="13" t="n">
        <v>4</v>
      </c>
      <c r="AV268" s="13" t="n">
        <v>14662.409548489</v>
      </c>
      <c r="AW268" s="13" t="n">
        <v>12125.034825111</v>
      </c>
      <c r="AX268" s="13" t="n">
        <v>16134.289489468</v>
      </c>
      <c r="BQ268" s="13" t="n">
        <v>4</v>
      </c>
      <c r="BR268" s="13" t="n">
        <v>14662.409548489</v>
      </c>
      <c r="BS268" s="13" t="n">
        <v>12125.034825111</v>
      </c>
      <c r="BT268" s="13" t="n">
        <v>16134.289489468</v>
      </c>
      <c r="CM268" s="13" t="n">
        <v>4</v>
      </c>
      <c r="CN268" s="13" t="n">
        <v>14662.409548489</v>
      </c>
      <c r="CO268" s="13" t="n">
        <v>12125.034825111</v>
      </c>
      <c r="CP268" s="13" t="n">
        <v>16134.289489468</v>
      </c>
      <c r="DI268" s="13" t="n">
        <v>4</v>
      </c>
      <c r="DJ268" s="13" t="n">
        <v>14662.409548489</v>
      </c>
      <c r="DK268" s="13" t="n">
        <v>12125.034825111</v>
      </c>
      <c r="DL268" s="13" t="n">
        <v>16134.289489468</v>
      </c>
      <c r="EE268" s="13" t="n">
        <v>4</v>
      </c>
      <c r="EF268" s="13" t="n">
        <v>14662.409548489</v>
      </c>
      <c r="EG268" s="13" t="n">
        <v>12125.034825111</v>
      </c>
      <c r="EH268" s="13" t="n">
        <v>16134.289489468</v>
      </c>
      <c r="FA268" s="13" t="n">
        <v>4</v>
      </c>
      <c r="FB268" s="13" t="n">
        <v>14662.409548489</v>
      </c>
      <c r="FC268" s="13" t="n">
        <v>12125.034825111</v>
      </c>
      <c r="FD268" s="13" t="n">
        <v>16134.289489468</v>
      </c>
      <c r="FW268" s="13" t="n">
        <v>4</v>
      </c>
      <c r="FX268" s="13" t="n">
        <v>14662.409548489</v>
      </c>
      <c r="FY268" s="13" t="n">
        <v>12125.034825111</v>
      </c>
      <c r="FZ268" s="13" t="n">
        <v>16134.289489468</v>
      </c>
      <c r="GS268" s="13" t="n">
        <v>4</v>
      </c>
      <c r="GT268" s="13" t="n">
        <v>14662.409548489</v>
      </c>
      <c r="GU268" s="13" t="n">
        <v>12125.034825111</v>
      </c>
      <c r="GV268" s="13" t="n">
        <v>16134.289489468</v>
      </c>
    </row>
    <row r="269">
      <c r="C269" s="13" t="n">
        <v>5</v>
      </c>
      <c r="D269" s="99">
        <f>D224+D204*D229</f>
        <v/>
      </c>
      <c r="E269" s="99">
        <f>E224+E204*E229</f>
        <v/>
      </c>
      <c r="F269" s="99">
        <f>F224+F204*F229</f>
        <v/>
      </c>
      <c r="V269" s="14" t="n"/>
      <c r="Y269" s="13" t="n">
        <v>5</v>
      </c>
      <c r="Z269" s="13" t="n">
        <v>10333.659274226</v>
      </c>
      <c r="AA269" s="13" t="n">
        <v>10122.558821657</v>
      </c>
      <c r="AB269" s="13" t="n">
        <v>20922.726245569</v>
      </c>
      <c r="AU269" s="13" t="n">
        <v>5</v>
      </c>
      <c r="AV269" s="13" t="n">
        <v>10333.659274226</v>
      </c>
      <c r="AW269" s="13" t="n">
        <v>10122.558821657</v>
      </c>
      <c r="AX269" s="13" t="n">
        <v>20922.726245569</v>
      </c>
      <c r="BQ269" s="13" t="n">
        <v>5</v>
      </c>
      <c r="BR269" s="13" t="n">
        <v>10333.659274226</v>
      </c>
      <c r="BS269" s="13" t="n">
        <v>10122.558821657</v>
      </c>
      <c r="BT269" s="13" t="n">
        <v>20922.726245569</v>
      </c>
      <c r="CM269" s="13" t="n">
        <v>5</v>
      </c>
      <c r="CN269" s="13" t="n">
        <v>10333.659274226</v>
      </c>
      <c r="CO269" s="13" t="n">
        <v>10122.558821657</v>
      </c>
      <c r="CP269" s="13" t="n">
        <v>20922.726245569</v>
      </c>
      <c r="DI269" s="13" t="n">
        <v>5</v>
      </c>
      <c r="DJ269" s="13" t="n">
        <v>10333.659274226</v>
      </c>
      <c r="DK269" s="13" t="n">
        <v>10122.558821657</v>
      </c>
      <c r="DL269" s="13" t="n">
        <v>20922.726245569</v>
      </c>
      <c r="EE269" s="13" t="n">
        <v>5</v>
      </c>
      <c r="EF269" s="13" t="n">
        <v>10333.659274226</v>
      </c>
      <c r="EG269" s="13" t="n">
        <v>10122.558821657</v>
      </c>
      <c r="EH269" s="13" t="n">
        <v>20922.726245569</v>
      </c>
      <c r="FA269" s="13" t="n">
        <v>5</v>
      </c>
      <c r="FB269" s="13" t="n">
        <v>10333.659274226</v>
      </c>
      <c r="FC269" s="13" t="n">
        <v>10122.558821657</v>
      </c>
      <c r="FD269" s="13" t="n">
        <v>20922.726245569</v>
      </c>
      <c r="FW269" s="13" t="n">
        <v>5</v>
      </c>
      <c r="FX269" s="13" t="n">
        <v>10333.659274226</v>
      </c>
      <c r="FY269" s="13" t="n">
        <v>10122.558821657</v>
      </c>
      <c r="FZ269" s="13" t="n">
        <v>20922.726245569</v>
      </c>
      <c r="GS269" s="13" t="n">
        <v>5</v>
      </c>
      <c r="GT269" s="13" t="n">
        <v>10333.659274226</v>
      </c>
      <c r="GU269" s="13" t="n">
        <v>10122.558821657</v>
      </c>
      <c r="GV269" s="13" t="n">
        <v>20922.726245569</v>
      </c>
    </row>
    <row r="270">
      <c r="C270" s="13" t="n">
        <v>6</v>
      </c>
      <c r="D270" s="99">
        <f>D225+D205*D230</f>
        <v/>
      </c>
      <c r="E270" s="99">
        <f>E225+E205*E230</f>
        <v/>
      </c>
      <c r="F270" s="99">
        <f>F225+F205*F230</f>
        <v/>
      </c>
      <c r="Y270" s="13" t="n">
        <v>6</v>
      </c>
      <c r="Z270" s="13" t="n">
        <v>12663.660100664</v>
      </c>
      <c r="AA270" s="13" t="n">
        <v>9713.709252516999</v>
      </c>
      <c r="AB270" s="13" t="n">
        <v>18897.568578777</v>
      </c>
      <c r="AU270" s="13" t="n">
        <v>6</v>
      </c>
      <c r="AV270" s="13" t="n">
        <v>12663.660100664</v>
      </c>
      <c r="AW270" s="13" t="n">
        <v>9713.709252516999</v>
      </c>
      <c r="AX270" s="13" t="n">
        <v>18897.568578777</v>
      </c>
      <c r="BQ270" s="13" t="n">
        <v>6</v>
      </c>
      <c r="BR270" s="13" t="n">
        <v>12663.660100664</v>
      </c>
      <c r="BS270" s="13" t="n">
        <v>9713.709252516999</v>
      </c>
      <c r="BT270" s="13" t="n">
        <v>18897.568578777</v>
      </c>
      <c r="CM270" s="13" t="n">
        <v>6</v>
      </c>
      <c r="CN270" s="13" t="n">
        <v>12663.660100664</v>
      </c>
      <c r="CO270" s="13" t="n">
        <v>9713.709252516999</v>
      </c>
      <c r="CP270" s="13" t="n">
        <v>18897.568578777</v>
      </c>
      <c r="DI270" s="13" t="n">
        <v>6</v>
      </c>
      <c r="DJ270" s="13" t="n">
        <v>12663.660100664</v>
      </c>
      <c r="DK270" s="13" t="n">
        <v>9713.709252516999</v>
      </c>
      <c r="DL270" s="13" t="n">
        <v>18897.568578777</v>
      </c>
      <c r="EE270" s="13" t="n">
        <v>6</v>
      </c>
      <c r="EF270" s="13" t="n">
        <v>12663.660100664</v>
      </c>
      <c r="EG270" s="13" t="n">
        <v>9713.709252516999</v>
      </c>
      <c r="EH270" s="13" t="n">
        <v>18897.568578777</v>
      </c>
      <c r="FA270" s="13" t="n">
        <v>6</v>
      </c>
      <c r="FB270" s="13" t="n">
        <v>12663.660100664</v>
      </c>
      <c r="FC270" s="13" t="n">
        <v>9713.709252516999</v>
      </c>
      <c r="FD270" s="13" t="n">
        <v>18897.568578777</v>
      </c>
      <c r="FW270" s="13" t="n">
        <v>6</v>
      </c>
      <c r="FX270" s="13" t="n">
        <v>12663.660100664</v>
      </c>
      <c r="FY270" s="13" t="n">
        <v>9713.709252516999</v>
      </c>
      <c r="FZ270" s="13" t="n">
        <v>18897.568578777</v>
      </c>
      <c r="GS270" s="13" t="n">
        <v>6</v>
      </c>
      <c r="GT270" s="13" t="n">
        <v>12663.660100664</v>
      </c>
      <c r="GU270" s="13" t="n">
        <v>9713.709252516999</v>
      </c>
      <c r="GV270" s="13" t="n">
        <v>18897.568578777</v>
      </c>
    </row>
    <row r="272">
      <c r="C272" s="13" t="inlineStr">
        <is>
          <t>Radicand</t>
        </is>
      </c>
      <c r="D272" s="13" t="n">
        <v>16</v>
      </c>
      <c r="E272" s="13" t="n">
        <v>17</v>
      </c>
      <c r="F272" s="13" t="n">
        <v>18</v>
      </c>
      <c r="Y272" s="13" t="inlineStr">
        <is>
          <t>Radicand</t>
        </is>
      </c>
      <c r="Z272" s="13" t="n">
        <v>16</v>
      </c>
      <c r="AA272" s="13" t="n">
        <v>17</v>
      </c>
      <c r="AB272" s="13" t="n">
        <v>18</v>
      </c>
      <c r="AU272" s="13" t="inlineStr">
        <is>
          <t>Radicand</t>
        </is>
      </c>
      <c r="AV272" s="13" t="n">
        <v>16</v>
      </c>
      <c r="AW272" s="13" t="n">
        <v>17</v>
      </c>
      <c r="AX272" s="13" t="n">
        <v>18</v>
      </c>
      <c r="BQ272" s="13" t="inlineStr">
        <is>
          <t>Radicand</t>
        </is>
      </c>
      <c r="BR272" s="13" t="n">
        <v>16</v>
      </c>
      <c r="BS272" s="13" t="n">
        <v>17</v>
      </c>
      <c r="BT272" s="13" t="n">
        <v>18</v>
      </c>
      <c r="CM272" s="13" t="inlineStr">
        <is>
          <t>Radicand</t>
        </is>
      </c>
      <c r="CN272" s="13" t="n">
        <v>16</v>
      </c>
      <c r="CO272" s="13" t="n">
        <v>17</v>
      </c>
      <c r="CP272" s="13" t="n">
        <v>18</v>
      </c>
      <c r="DI272" s="13" t="inlineStr">
        <is>
          <t>Radicand</t>
        </is>
      </c>
      <c r="DJ272" s="13" t="n">
        <v>16</v>
      </c>
      <c r="DK272" s="13" t="n">
        <v>17</v>
      </c>
      <c r="DL272" s="13" t="n">
        <v>18</v>
      </c>
      <c r="EE272" s="13" t="inlineStr">
        <is>
          <t>Radicand</t>
        </is>
      </c>
      <c r="EF272" s="13" t="n">
        <v>16</v>
      </c>
      <c r="EG272" s="13" t="n">
        <v>17</v>
      </c>
      <c r="EH272" s="13" t="n">
        <v>18</v>
      </c>
      <c r="FA272" s="13" t="inlineStr">
        <is>
          <t>Radicand</t>
        </is>
      </c>
      <c r="FB272" s="13" t="n">
        <v>16</v>
      </c>
      <c r="FC272" s="13" t="n">
        <v>17</v>
      </c>
      <c r="FD272" s="13" t="n">
        <v>18</v>
      </c>
      <c r="FW272" s="13" t="inlineStr">
        <is>
          <t>Radicand</t>
        </is>
      </c>
      <c r="FX272" s="13" t="n">
        <v>16</v>
      </c>
      <c r="FY272" s="13" t="n">
        <v>17</v>
      </c>
      <c r="FZ272" s="13" t="n">
        <v>18</v>
      </c>
      <c r="GS272" s="13" t="inlineStr">
        <is>
          <t>Radicand</t>
        </is>
      </c>
      <c r="GT272" s="13" t="n">
        <v>16</v>
      </c>
      <c r="GU272" s="13" t="n">
        <v>17</v>
      </c>
      <c r="GV272" s="13" t="n">
        <v>18</v>
      </c>
    </row>
    <row r="273">
      <c r="C273" s="13" t="n">
        <v>4</v>
      </c>
      <c r="D273" s="13">
        <f>Factories_stock_balance!D175</f>
        <v/>
      </c>
      <c r="E273" s="13">
        <f>Factories_stock_balance!E175</f>
        <v/>
      </c>
      <c r="F273" s="13">
        <f>Factories_stock_balance!F175</f>
        <v/>
      </c>
      <c r="Y273" s="13" t="n">
        <v>4</v>
      </c>
      <c r="Z273" s="13" t="n">
        <v>1141625.237875594</v>
      </c>
      <c r="AA273" s="13" t="n">
        <v>1256723.382672</v>
      </c>
      <c r="AB273" s="13" t="n">
        <v>1048881.520771192</v>
      </c>
      <c r="AU273" s="13" t="n">
        <v>4</v>
      </c>
      <c r="AV273" s="13" t="n">
        <v>1141625.237876438</v>
      </c>
      <c r="AW273" s="13" t="n">
        <v>1256723.382675245</v>
      </c>
      <c r="AX273" s="13" t="n">
        <v>1048881.520771194</v>
      </c>
      <c r="BQ273" s="13" t="n">
        <v>4</v>
      </c>
      <c r="BR273" s="13" t="n">
        <v>1422039.523889634</v>
      </c>
      <c r="BS273" s="13" t="n">
        <v>1560552.884914044</v>
      </c>
      <c r="BT273" s="13" t="n">
        <v>1302208.658609533</v>
      </c>
      <c r="CM273" s="13" t="n">
        <v>4</v>
      </c>
      <c r="CN273" s="13" t="n">
        <v>1141625.237875594</v>
      </c>
      <c r="CO273" s="13" t="n">
        <v>1256723.382672</v>
      </c>
      <c r="CP273" s="13" t="n">
        <v>1048881.520771192</v>
      </c>
      <c r="DI273" s="13" t="n">
        <v>4</v>
      </c>
      <c r="DJ273" s="13" t="n">
        <v>1141625.237876438</v>
      </c>
      <c r="DK273" s="13" t="n">
        <v>1256888.007611174</v>
      </c>
      <c r="DL273" s="13" t="n">
        <v>1048881.520771194</v>
      </c>
      <c r="EE273" s="13" t="n">
        <v>4</v>
      </c>
      <c r="EF273" s="13" t="n">
        <v>1422039.523943071</v>
      </c>
      <c r="EG273" s="13" t="n">
        <v>1560552.884958009</v>
      </c>
      <c r="EH273" s="13" t="n">
        <v>1302208.658609533</v>
      </c>
      <c r="FA273" s="13" t="n">
        <v>4</v>
      </c>
      <c r="FB273" s="13" t="n">
        <v>1141625.237875594</v>
      </c>
      <c r="FC273" s="13" t="n">
        <v>1256723.382672</v>
      </c>
      <c r="FD273" s="13" t="n">
        <v>1048881.520771192</v>
      </c>
      <c r="FW273" s="13" t="n">
        <v>4</v>
      </c>
      <c r="FX273" s="13" t="n">
        <v>1141625.237876438</v>
      </c>
      <c r="FY273" s="13" t="n">
        <v>1256888.007611174</v>
      </c>
      <c r="FZ273" s="13" t="n">
        <v>1048881.520771194</v>
      </c>
      <c r="GS273" s="13" t="n">
        <v>4</v>
      </c>
      <c r="GT273" s="13" t="n">
        <v>1422039.523943071</v>
      </c>
      <c r="GU273" s="13" t="n">
        <v>1560552.884958009</v>
      </c>
      <c r="GV273" s="13" t="n">
        <v>1302208.658609533</v>
      </c>
    </row>
    <row r="274">
      <c r="C274" s="13" t="n">
        <v>5</v>
      </c>
      <c r="D274" s="13">
        <f>Factories_stock_balance!D176</f>
        <v/>
      </c>
      <c r="E274" s="13">
        <f>Factories_stock_balance!E176</f>
        <v/>
      </c>
      <c r="F274" s="13">
        <f>Factories_stock_balance!F176</f>
        <v/>
      </c>
      <c r="V274" s="14" t="n"/>
      <c r="Y274" s="13" t="n">
        <v>5</v>
      </c>
      <c r="Z274" s="13" t="n">
        <v>0</v>
      </c>
      <c r="AA274" s="13" t="n">
        <v>1083114.620553598</v>
      </c>
      <c r="AB274" s="13" t="n">
        <v>0</v>
      </c>
      <c r="AU274" s="13" t="n">
        <v>5</v>
      </c>
      <c r="AV274" s="13" t="n">
        <v>0</v>
      </c>
      <c r="AW274" s="13" t="n">
        <v>1083114.620553598</v>
      </c>
      <c r="AX274" s="13" t="n">
        <v>0</v>
      </c>
      <c r="BQ274" s="13" t="n">
        <v>5</v>
      </c>
      <c r="BR274" s="13" t="n">
        <v>0</v>
      </c>
      <c r="BS274" s="13" t="n">
        <v>1345945.230891241</v>
      </c>
      <c r="BT274" s="13" t="n">
        <v>0</v>
      </c>
      <c r="CM274" s="13" t="n">
        <v>5</v>
      </c>
      <c r="CN274" s="13" t="n">
        <v>0</v>
      </c>
      <c r="CO274" s="13" t="n">
        <v>1083114.620553598</v>
      </c>
      <c r="CP274" s="13" t="n">
        <v>0</v>
      </c>
      <c r="DI274" s="13" t="n">
        <v>5</v>
      </c>
      <c r="DJ274" s="13" t="n">
        <v>0</v>
      </c>
      <c r="DK274" s="13" t="n">
        <v>1083114.620553598</v>
      </c>
      <c r="DL274" s="13" t="n">
        <v>0</v>
      </c>
      <c r="EE274" s="13" t="n">
        <v>5</v>
      </c>
      <c r="EF274" s="13" t="n">
        <v>0</v>
      </c>
      <c r="EG274" s="13" t="n">
        <v>1345945.230891241</v>
      </c>
      <c r="EH274" s="13" t="n">
        <v>0</v>
      </c>
      <c r="FA274" s="13" t="n">
        <v>5</v>
      </c>
      <c r="FB274" s="13" t="n">
        <v>0</v>
      </c>
      <c r="FC274" s="13" t="n">
        <v>1083114.620553598</v>
      </c>
      <c r="FD274" s="13" t="n">
        <v>0</v>
      </c>
      <c r="FW274" s="13" t="n">
        <v>5</v>
      </c>
      <c r="FX274" s="13" t="n">
        <v>0</v>
      </c>
      <c r="FY274" s="13" t="n">
        <v>1083114.620553598</v>
      </c>
      <c r="FZ274" s="13" t="n">
        <v>0</v>
      </c>
      <c r="GS274" s="13" t="n">
        <v>5</v>
      </c>
      <c r="GT274" s="13" t="n">
        <v>0</v>
      </c>
      <c r="GU274" s="13" t="n">
        <v>1345945.230891241</v>
      </c>
      <c r="GV274" s="13" t="n">
        <v>0</v>
      </c>
    </row>
    <row r="275">
      <c r="C275" s="13" t="n">
        <v>6</v>
      </c>
      <c r="D275" s="13">
        <f>Factories_stock_balance!D177</f>
        <v/>
      </c>
      <c r="E275" s="13">
        <f>Factories_stock_balance!E177</f>
        <v/>
      </c>
      <c r="F275" s="13">
        <f>Factories_stock_balance!F177</f>
        <v/>
      </c>
      <c r="Y275" s="13" t="n">
        <v>6</v>
      </c>
      <c r="Z275" s="13" t="n">
        <v>0</v>
      </c>
      <c r="AA275" s="13" t="n">
        <v>850243.5531072022</v>
      </c>
      <c r="AB275" s="13" t="n">
        <v>0</v>
      </c>
      <c r="AU275" s="13" t="n">
        <v>6</v>
      </c>
      <c r="AV275" s="13" t="n">
        <v>0</v>
      </c>
      <c r="AW275" s="13" t="n">
        <v>850243.5531072019</v>
      </c>
      <c r="AX275" s="13" t="n">
        <v>0</v>
      </c>
      <c r="BQ275" s="13" t="n">
        <v>6</v>
      </c>
      <c r="BR275" s="13" t="n">
        <v>0</v>
      </c>
      <c r="BS275" s="13" t="n">
        <v>1057438.401129562</v>
      </c>
      <c r="BT275" s="13" t="n">
        <v>0</v>
      </c>
      <c r="CM275" s="13" t="n">
        <v>6</v>
      </c>
      <c r="CN275" s="13" t="n">
        <v>0</v>
      </c>
      <c r="CO275" s="13" t="n">
        <v>850243.5531072022</v>
      </c>
      <c r="CP275" s="13" t="n">
        <v>0</v>
      </c>
      <c r="DI275" s="13" t="n">
        <v>6</v>
      </c>
      <c r="DJ275" s="13" t="n">
        <v>0</v>
      </c>
      <c r="DK275" s="13" t="n">
        <v>850243.5531072019</v>
      </c>
      <c r="DL275" s="13" t="n">
        <v>0</v>
      </c>
      <c r="EE275" s="13" t="n">
        <v>6</v>
      </c>
      <c r="EF275" s="13" t="n">
        <v>0</v>
      </c>
      <c r="EG275" s="13" t="n">
        <v>1057438.401129562</v>
      </c>
      <c r="EH275" s="13" t="n">
        <v>0</v>
      </c>
      <c r="FA275" s="13" t="n">
        <v>6</v>
      </c>
      <c r="FB275" s="13" t="n">
        <v>0</v>
      </c>
      <c r="FC275" s="13" t="n">
        <v>850243.5531072022</v>
      </c>
      <c r="FD275" s="13" t="n">
        <v>0</v>
      </c>
      <c r="FW275" s="13" t="n">
        <v>6</v>
      </c>
      <c r="FX275" s="13" t="n">
        <v>0</v>
      </c>
      <c r="FY275" s="13" t="n">
        <v>850243.5531072019</v>
      </c>
      <c r="FZ275" s="13" t="n">
        <v>0</v>
      </c>
      <c r="GS275" s="13" t="n">
        <v>6</v>
      </c>
      <c r="GT275" s="13" t="n">
        <v>0</v>
      </c>
      <c r="GU275" s="13" t="n">
        <v>1057438.401129562</v>
      </c>
      <c r="GV275" s="13" t="n">
        <v>0</v>
      </c>
    </row>
    <row r="277">
      <c r="C277" s="13" t="inlineStr">
        <is>
          <t>SQRT</t>
        </is>
      </c>
      <c r="D277" s="13" t="n">
        <v>16</v>
      </c>
      <c r="E277" s="13" t="n">
        <v>17</v>
      </c>
      <c r="F277" s="13" t="n">
        <v>18</v>
      </c>
      <c r="Y277" s="13" t="inlineStr">
        <is>
          <t>SQRT</t>
        </is>
      </c>
      <c r="Z277" s="13" t="n">
        <v>16</v>
      </c>
      <c r="AA277" s="13" t="n">
        <v>17</v>
      </c>
      <c r="AB277" s="13" t="n">
        <v>18</v>
      </c>
      <c r="AU277" s="13" t="inlineStr">
        <is>
          <t>SQRT</t>
        </is>
      </c>
      <c r="AV277" s="13" t="n">
        <v>16</v>
      </c>
      <c r="AW277" s="13" t="n">
        <v>17</v>
      </c>
      <c r="AX277" s="13" t="n">
        <v>18</v>
      </c>
      <c r="BQ277" s="13" t="inlineStr">
        <is>
          <t>SQRT</t>
        </is>
      </c>
      <c r="BR277" s="13" t="n">
        <v>16</v>
      </c>
      <c r="BS277" s="13" t="n">
        <v>17</v>
      </c>
      <c r="BT277" s="13" t="n">
        <v>18</v>
      </c>
      <c r="CM277" s="13" t="inlineStr">
        <is>
          <t>SQRT</t>
        </is>
      </c>
      <c r="CN277" s="13" t="n">
        <v>16</v>
      </c>
      <c r="CO277" s="13" t="n">
        <v>17</v>
      </c>
      <c r="CP277" s="13" t="n">
        <v>18</v>
      </c>
      <c r="DI277" s="13" t="inlineStr">
        <is>
          <t>SQRT</t>
        </is>
      </c>
      <c r="DJ277" s="13" t="n">
        <v>16</v>
      </c>
      <c r="DK277" s="13" t="n">
        <v>17</v>
      </c>
      <c r="DL277" s="13" t="n">
        <v>18</v>
      </c>
      <c r="EE277" s="13" t="inlineStr">
        <is>
          <t>SQRT</t>
        </is>
      </c>
      <c r="EF277" s="13" t="n">
        <v>16</v>
      </c>
      <c r="EG277" s="13" t="n">
        <v>17</v>
      </c>
      <c r="EH277" s="13" t="n">
        <v>18</v>
      </c>
      <c r="FA277" s="13" t="inlineStr">
        <is>
          <t>SQRT</t>
        </is>
      </c>
      <c r="FB277" s="13" t="n">
        <v>16</v>
      </c>
      <c r="FC277" s="13" t="n">
        <v>17</v>
      </c>
      <c r="FD277" s="13" t="n">
        <v>18</v>
      </c>
      <c r="FW277" s="13" t="inlineStr">
        <is>
          <t>SQRT</t>
        </is>
      </c>
      <c r="FX277" s="13" t="n">
        <v>16</v>
      </c>
      <c r="FY277" s="13" t="n">
        <v>17</v>
      </c>
      <c r="FZ277" s="13" t="n">
        <v>18</v>
      </c>
      <c r="GS277" s="13" t="inlineStr">
        <is>
          <t>SQRT</t>
        </is>
      </c>
      <c r="GT277" s="13" t="n">
        <v>16</v>
      </c>
      <c r="GU277" s="13" t="n">
        <v>17</v>
      </c>
      <c r="GV277" s="13" t="n">
        <v>18</v>
      </c>
    </row>
    <row r="278">
      <c r="C278" s="13" t="n">
        <v>4</v>
      </c>
      <c r="D278" s="13">
        <f>Factories_stock_balance!D181</f>
        <v/>
      </c>
      <c r="E278" s="13">
        <f>Factories_stock_balance!E181</f>
        <v/>
      </c>
      <c r="F278" s="13">
        <f>Factories_stock_balance!F181</f>
        <v/>
      </c>
      <c r="Y278" s="13" t="n">
        <v>4</v>
      </c>
      <c r="Z278" s="13" t="n">
        <v>1069</v>
      </c>
      <c r="AA278" s="13" t="n">
        <v>1122</v>
      </c>
      <c r="AB278" s="13" t="n">
        <v>1025</v>
      </c>
      <c r="AU278" s="13" t="n">
        <v>4</v>
      </c>
      <c r="AV278" s="13" t="n">
        <v>1071.999999999994</v>
      </c>
      <c r="AW278" s="13" t="n">
        <v>1122</v>
      </c>
      <c r="AX278" s="13" t="n">
        <v>1025</v>
      </c>
      <c r="BQ278" s="13" t="n">
        <v>4</v>
      </c>
      <c r="BR278" s="13" t="n">
        <v>1193</v>
      </c>
      <c r="BS278" s="13" t="n">
        <v>1250</v>
      </c>
      <c r="BT278" s="13" t="n">
        <v>1142</v>
      </c>
      <c r="CM278" s="13" t="n">
        <v>4</v>
      </c>
      <c r="CN278" s="13" t="n">
        <v>1069</v>
      </c>
      <c r="CO278" s="13" t="n">
        <v>1122</v>
      </c>
      <c r="CP278" s="13" t="n">
        <v>1025</v>
      </c>
      <c r="DI278" s="13" t="n">
        <v>4</v>
      </c>
      <c r="DJ278" s="13" t="n">
        <v>1069</v>
      </c>
      <c r="DK278" s="13" t="n">
        <v>1128</v>
      </c>
      <c r="DL278" s="13" t="n">
        <v>1025</v>
      </c>
      <c r="EE278" s="13" t="n">
        <v>4</v>
      </c>
      <c r="EF278" s="13" t="n">
        <v>1193</v>
      </c>
      <c r="EG278" s="13" t="n">
        <v>1250</v>
      </c>
      <c r="EH278" s="13" t="n">
        <v>1142</v>
      </c>
      <c r="FA278" s="13" t="n">
        <v>4</v>
      </c>
      <c r="FB278" s="13" t="n">
        <v>1069</v>
      </c>
      <c r="FC278" s="13" t="n">
        <v>1122</v>
      </c>
      <c r="FD278" s="13" t="n">
        <v>1025</v>
      </c>
      <c r="FW278" s="13" t="n">
        <v>4</v>
      </c>
      <c r="FX278" s="13" t="n">
        <v>1069</v>
      </c>
      <c r="FY278" s="13" t="n">
        <v>1128</v>
      </c>
      <c r="FZ278" s="13" t="n">
        <v>1025</v>
      </c>
      <c r="GS278" s="13" t="n">
        <v>4</v>
      </c>
      <c r="GT278" s="13" t="n">
        <v>1193</v>
      </c>
      <c r="GU278" s="13" t="n">
        <v>1250</v>
      </c>
      <c r="GV278" s="13" t="n">
        <v>1142</v>
      </c>
    </row>
    <row r="279">
      <c r="C279" s="13" t="n">
        <v>5</v>
      </c>
      <c r="D279" s="13">
        <f>Factories_stock_balance!D182</f>
        <v/>
      </c>
      <c r="E279" s="13">
        <f>Factories_stock_balance!E182</f>
        <v/>
      </c>
      <c r="F279" s="13">
        <f>Factories_stock_balance!F182</f>
        <v/>
      </c>
      <c r="V279" s="14" t="n"/>
      <c r="Y279" s="13" t="n">
        <v>5</v>
      </c>
      <c r="Z279" s="13" t="n">
        <v>1</v>
      </c>
      <c r="AA279" s="13" t="n">
        <v>1041</v>
      </c>
      <c r="AB279" s="13" t="n">
        <v>1</v>
      </c>
      <c r="AU279" s="13" t="n">
        <v>5</v>
      </c>
      <c r="AV279" s="13" t="n">
        <v>1</v>
      </c>
      <c r="AW279" s="13" t="n">
        <v>1041</v>
      </c>
      <c r="AX279" s="13" t="n">
        <v>1</v>
      </c>
      <c r="BQ279" s="13" t="n">
        <v>5</v>
      </c>
      <c r="BR279" s="13" t="n">
        <v>1</v>
      </c>
      <c r="BS279" s="13" t="n">
        <v>1161</v>
      </c>
      <c r="BT279" s="13" t="n">
        <v>1</v>
      </c>
      <c r="CM279" s="13" t="n">
        <v>5</v>
      </c>
      <c r="CN279" s="13" t="n">
        <v>1</v>
      </c>
      <c r="CO279" s="13" t="n">
        <v>1041</v>
      </c>
      <c r="CP279" s="13" t="n">
        <v>1</v>
      </c>
      <c r="DI279" s="13" t="n">
        <v>5</v>
      </c>
      <c r="DJ279" s="13" t="n">
        <v>1</v>
      </c>
      <c r="DK279" s="13" t="n">
        <v>1041</v>
      </c>
      <c r="DL279" s="13" t="n">
        <v>1</v>
      </c>
      <c r="EE279" s="13" t="n">
        <v>5</v>
      </c>
      <c r="EF279" s="13" t="n">
        <v>1</v>
      </c>
      <c r="EG279" s="13" t="n">
        <v>1161</v>
      </c>
      <c r="EH279" s="13" t="n">
        <v>1</v>
      </c>
      <c r="FA279" s="13" t="n">
        <v>5</v>
      </c>
      <c r="FB279" s="13" t="n">
        <v>1</v>
      </c>
      <c r="FC279" s="13" t="n">
        <v>1041</v>
      </c>
      <c r="FD279" s="13" t="n">
        <v>1</v>
      </c>
      <c r="FW279" s="13" t="n">
        <v>5</v>
      </c>
      <c r="FX279" s="13" t="n">
        <v>1</v>
      </c>
      <c r="FY279" s="13" t="n">
        <v>1041</v>
      </c>
      <c r="FZ279" s="13" t="n">
        <v>1</v>
      </c>
      <c r="GS279" s="13" t="n">
        <v>5</v>
      </c>
      <c r="GT279" s="13" t="n">
        <v>1</v>
      </c>
      <c r="GU279" s="13" t="n">
        <v>1161</v>
      </c>
      <c r="GV279" s="13" t="n">
        <v>1</v>
      </c>
    </row>
    <row r="280">
      <c r="C280" s="13" t="n">
        <v>6</v>
      </c>
      <c r="D280" s="13">
        <f>Factories_stock_balance!D183</f>
        <v/>
      </c>
      <c r="E280" s="13">
        <f>Factories_stock_balance!E183</f>
        <v/>
      </c>
      <c r="F280" s="13">
        <f>Factories_stock_balance!F183</f>
        <v/>
      </c>
      <c r="Y280" s="13" t="n">
        <v>6</v>
      </c>
      <c r="Z280" s="13" t="n">
        <v>1</v>
      </c>
      <c r="AA280" s="13" t="n">
        <v>923</v>
      </c>
      <c r="AB280" s="13" t="n">
        <v>1</v>
      </c>
      <c r="AU280" s="13" t="n">
        <v>6</v>
      </c>
      <c r="AV280" s="13" t="n">
        <v>1</v>
      </c>
      <c r="AW280" s="13" t="n">
        <v>923</v>
      </c>
      <c r="AX280" s="13" t="n">
        <v>1</v>
      </c>
      <c r="BQ280" s="13" t="n">
        <v>6</v>
      </c>
      <c r="BR280" s="13" t="n">
        <v>1</v>
      </c>
      <c r="BS280" s="13" t="n">
        <v>1029</v>
      </c>
      <c r="BT280" s="13" t="n">
        <v>1</v>
      </c>
      <c r="CM280" s="13" t="n">
        <v>6</v>
      </c>
      <c r="CN280" s="13" t="n">
        <v>1</v>
      </c>
      <c r="CO280" s="13" t="n">
        <v>923</v>
      </c>
      <c r="CP280" s="13" t="n">
        <v>1</v>
      </c>
      <c r="DI280" s="13" t="n">
        <v>6</v>
      </c>
      <c r="DJ280" s="13" t="n">
        <v>1</v>
      </c>
      <c r="DK280" s="13" t="n">
        <v>928</v>
      </c>
      <c r="DL280" s="13" t="n">
        <v>1</v>
      </c>
      <c r="EE280" s="13" t="n">
        <v>6</v>
      </c>
      <c r="EF280" s="13" t="n">
        <v>1</v>
      </c>
      <c r="EG280" s="13" t="n">
        <v>1028.999999999978</v>
      </c>
      <c r="EH280" s="13" t="n">
        <v>1</v>
      </c>
      <c r="FA280" s="13" t="n">
        <v>6</v>
      </c>
      <c r="FB280" s="13" t="n">
        <v>1</v>
      </c>
      <c r="FC280" s="13" t="n">
        <v>923</v>
      </c>
      <c r="FD280" s="13" t="n">
        <v>1</v>
      </c>
      <c r="FW280" s="13" t="n">
        <v>6</v>
      </c>
      <c r="FX280" s="13" t="n">
        <v>1</v>
      </c>
      <c r="FY280" s="13" t="n">
        <v>928</v>
      </c>
      <c r="FZ280" s="13" t="n">
        <v>1</v>
      </c>
      <c r="GS280" s="13" t="n">
        <v>6</v>
      </c>
      <c r="GT280" s="13" t="n">
        <v>1</v>
      </c>
      <c r="GU280" s="13" t="n">
        <v>1028.999999999978</v>
      </c>
      <c r="GV280" s="13" t="n">
        <v>1</v>
      </c>
    </row>
    <row r="281">
      <c r="I281" s="96" t="n"/>
    </row>
    <row r="282">
      <c r="C282" s="13" t="inlineStr">
        <is>
          <t>ND*ELT</t>
        </is>
      </c>
      <c r="D282" s="13" t="n">
        <v>16</v>
      </c>
      <c r="E282" s="13" t="n">
        <v>17</v>
      </c>
      <c r="F282" s="13" t="n">
        <v>18</v>
      </c>
      <c r="Y282" s="13" t="inlineStr">
        <is>
          <t>ND*ELT</t>
        </is>
      </c>
      <c r="Z282" s="13" t="n">
        <v>16</v>
      </c>
      <c r="AA282" s="13" t="n">
        <v>17</v>
      </c>
      <c r="AB282" s="13" t="n">
        <v>18</v>
      </c>
      <c r="AU282" s="13" t="inlineStr">
        <is>
          <t>ND*ELT</t>
        </is>
      </c>
      <c r="AV282" s="13" t="n">
        <v>16</v>
      </c>
      <c r="AW282" s="13" t="n">
        <v>17</v>
      </c>
      <c r="AX282" s="13" t="n">
        <v>18</v>
      </c>
      <c r="BQ282" s="13" t="inlineStr">
        <is>
          <t>ND*ELT</t>
        </is>
      </c>
      <c r="BR282" s="13" t="n">
        <v>16</v>
      </c>
      <c r="BS282" s="13" t="n">
        <v>17</v>
      </c>
      <c r="BT282" s="13" t="n">
        <v>18</v>
      </c>
      <c r="CM282" s="13" t="inlineStr">
        <is>
          <t>ND*ELT</t>
        </is>
      </c>
      <c r="CN282" s="13" t="n">
        <v>16</v>
      </c>
      <c r="CO282" s="13" t="n">
        <v>17</v>
      </c>
      <c r="CP282" s="13" t="n">
        <v>18</v>
      </c>
      <c r="DI282" s="13" t="inlineStr">
        <is>
          <t>ND*ELT</t>
        </is>
      </c>
      <c r="DJ282" s="13" t="n">
        <v>16</v>
      </c>
      <c r="DK282" s="13" t="n">
        <v>17</v>
      </c>
      <c r="DL282" s="13" t="n">
        <v>18</v>
      </c>
      <c r="EE282" s="13" t="inlineStr">
        <is>
          <t>ND*ELT</t>
        </is>
      </c>
      <c r="EF282" s="13" t="n">
        <v>16</v>
      </c>
      <c r="EG282" s="13" t="n">
        <v>17</v>
      </c>
      <c r="EH282" s="13" t="n">
        <v>18</v>
      </c>
      <c r="FA282" s="13" t="inlineStr">
        <is>
          <t>ND*ELT</t>
        </is>
      </c>
      <c r="FB282" s="13" t="n">
        <v>16</v>
      </c>
      <c r="FC282" s="13" t="n">
        <v>17</v>
      </c>
      <c r="FD282" s="13" t="n">
        <v>18</v>
      </c>
      <c r="FW282" s="13" t="inlineStr">
        <is>
          <t>ND*ELT</t>
        </is>
      </c>
      <c r="FX282" s="13" t="n">
        <v>16</v>
      </c>
      <c r="FY282" s="13" t="n">
        <v>17</v>
      </c>
      <c r="FZ282" s="13" t="n">
        <v>18</v>
      </c>
      <c r="GS282" s="13" t="inlineStr">
        <is>
          <t>ND*ELT</t>
        </is>
      </c>
      <c r="GT282" s="13" t="n">
        <v>16</v>
      </c>
      <c r="GU282" s="13" t="n">
        <v>17</v>
      </c>
      <c r="GV282" s="13" t="n">
        <v>18</v>
      </c>
    </row>
    <row r="283">
      <c r="C283" s="13" t="n">
        <v>4</v>
      </c>
      <c r="D283" s="13">
        <f>Factories_stock_balance!D235</f>
        <v/>
      </c>
      <c r="E283" s="13">
        <f>Factories_stock_balance!E235</f>
        <v/>
      </c>
      <c r="F283" s="13">
        <f>Factories_stock_balance!F235</f>
        <v/>
      </c>
      <c r="I283" s="100" t="n"/>
      <c r="Y283" s="13" t="n">
        <v>4</v>
      </c>
      <c r="Z283" s="13" t="n">
        <v>2462.344849999999</v>
      </c>
      <c r="AA283" s="13" t="n">
        <v>1110.46109</v>
      </c>
      <c r="AB283" s="13" t="n">
        <v>575.84916</v>
      </c>
      <c r="AU283" s="13" t="n">
        <v>4</v>
      </c>
      <c r="AV283" s="13" t="n">
        <v>2462.344849999999</v>
      </c>
      <c r="AW283" s="13" t="n">
        <v>1110.46109</v>
      </c>
      <c r="AX283" s="13" t="n">
        <v>575.84916</v>
      </c>
      <c r="BQ283" s="13" t="n">
        <v>4</v>
      </c>
      <c r="BR283" s="13" t="n">
        <v>2462.344849999999</v>
      </c>
      <c r="BS283" s="13" t="n">
        <v>1110.46109</v>
      </c>
      <c r="BT283" s="13" t="n">
        <v>575.84916</v>
      </c>
      <c r="CM283" s="13" t="n">
        <v>4</v>
      </c>
      <c r="CN283" s="13" t="n">
        <v>2462.344849999999</v>
      </c>
      <c r="CO283" s="13" t="n">
        <v>1110.46109</v>
      </c>
      <c r="CP283" s="13" t="n">
        <v>575.84916</v>
      </c>
      <c r="DI283" s="13" t="n">
        <v>4</v>
      </c>
      <c r="DJ283" s="13" t="n">
        <v>2462.344849999999</v>
      </c>
      <c r="DK283" s="13" t="n">
        <v>1110.46109</v>
      </c>
      <c r="DL283" s="13" t="n">
        <v>575.84916</v>
      </c>
      <c r="EE283" s="13" t="n">
        <v>4</v>
      </c>
      <c r="EF283" s="13" t="n">
        <v>2462.344849999999</v>
      </c>
      <c r="EG283" s="13" t="n">
        <v>1110.46109</v>
      </c>
      <c r="EH283" s="13" t="n">
        <v>575.84916</v>
      </c>
      <c r="FA283" s="13" t="n">
        <v>4</v>
      </c>
      <c r="FB283" s="13" t="n">
        <v>2462.344849999999</v>
      </c>
      <c r="FC283" s="13" t="n">
        <v>1110.46109</v>
      </c>
      <c r="FD283" s="13" t="n">
        <v>575.84916</v>
      </c>
      <c r="FW283" s="13" t="n">
        <v>4</v>
      </c>
      <c r="FX283" s="13" t="n">
        <v>2462.344849999999</v>
      </c>
      <c r="FY283" s="13" t="n">
        <v>1110.46109</v>
      </c>
      <c r="FZ283" s="13" t="n">
        <v>575.84916</v>
      </c>
      <c r="GS283" s="13" t="n">
        <v>4</v>
      </c>
      <c r="GT283" s="13" t="n">
        <v>2462.344849999999</v>
      </c>
      <c r="GU283" s="13" t="n">
        <v>1110.46109</v>
      </c>
      <c r="GV283" s="13" t="n">
        <v>575.84916</v>
      </c>
    </row>
    <row r="284">
      <c r="C284" s="13" t="n">
        <v>5</v>
      </c>
      <c r="D284" s="13">
        <f>Factories_stock_balance!D236</f>
        <v/>
      </c>
      <c r="E284" s="13">
        <f>Factories_stock_balance!E236</f>
        <v/>
      </c>
      <c r="F284" s="13">
        <f>Factories_stock_balance!F236</f>
        <v/>
      </c>
      <c r="I284" s="100" t="n"/>
      <c r="V284" s="14" t="n"/>
      <c r="Y284" s="13" t="n">
        <v>5</v>
      </c>
      <c r="Z284" s="13" t="inlineStr"/>
      <c r="AA284" s="13" t="n">
        <v>1281.951580000001</v>
      </c>
      <c r="AB284" s="13" t="inlineStr"/>
      <c r="AU284" s="13" t="n">
        <v>5</v>
      </c>
      <c r="AV284" s="13" t="inlineStr"/>
      <c r="AW284" s="13" t="n">
        <v>1281.951580000001</v>
      </c>
      <c r="AX284" s="13" t="inlineStr"/>
      <c r="BQ284" s="13" t="n">
        <v>5</v>
      </c>
      <c r="BR284" s="13" t="inlineStr"/>
      <c r="BS284" s="13" t="n">
        <v>1281.951580000001</v>
      </c>
      <c r="BT284" s="13" t="inlineStr"/>
      <c r="CM284" s="13" t="n">
        <v>5</v>
      </c>
      <c r="CN284" s="13" t="inlineStr"/>
      <c r="CO284" s="13" t="n">
        <v>1281.951580000001</v>
      </c>
      <c r="CP284" s="13" t="inlineStr"/>
      <c r="DI284" s="13" t="n">
        <v>5</v>
      </c>
      <c r="DJ284" s="13" t="inlineStr"/>
      <c r="DK284" s="13" t="n">
        <v>1281.951580000001</v>
      </c>
      <c r="DL284" s="13" t="inlineStr"/>
      <c r="EE284" s="13" t="n">
        <v>5</v>
      </c>
      <c r="EF284" s="13" t="inlineStr"/>
      <c r="EG284" s="13" t="n">
        <v>1281.951580000001</v>
      </c>
      <c r="EH284" s="13" t="inlineStr"/>
      <c r="FA284" s="13" t="n">
        <v>5</v>
      </c>
      <c r="FB284" s="13" t="inlineStr"/>
      <c r="FC284" s="13" t="n">
        <v>1281.951580000001</v>
      </c>
      <c r="FD284" s="13" t="inlineStr"/>
      <c r="FW284" s="13" t="n">
        <v>5</v>
      </c>
      <c r="FX284" s="13" t="inlineStr"/>
      <c r="FY284" s="13" t="n">
        <v>1281.951580000001</v>
      </c>
      <c r="FZ284" s="13" t="inlineStr"/>
      <c r="GS284" s="13" t="n">
        <v>5</v>
      </c>
      <c r="GT284" s="13" t="inlineStr"/>
      <c r="GU284" s="13" t="n">
        <v>1281.951580000001</v>
      </c>
      <c r="GV284" s="13" t="inlineStr"/>
    </row>
    <row r="285">
      <c r="C285" s="13" t="n">
        <v>6</v>
      </c>
      <c r="D285" s="13">
        <f>Factories_stock_balance!D237</f>
        <v/>
      </c>
      <c r="E285" s="13">
        <f>Factories_stock_balance!E237</f>
        <v/>
      </c>
      <c r="F285" s="13">
        <f>Factories_stock_balance!F237</f>
        <v/>
      </c>
      <c r="Y285" s="13" t="n">
        <v>6</v>
      </c>
      <c r="Z285" s="13" t="inlineStr"/>
      <c r="AA285" s="13" t="n">
        <v>1929.15096</v>
      </c>
      <c r="AB285" s="13" t="inlineStr"/>
      <c r="AU285" s="13" t="n">
        <v>6</v>
      </c>
      <c r="AV285" s="13" t="inlineStr"/>
      <c r="AW285" s="13" t="n">
        <v>1929.15096</v>
      </c>
      <c r="AX285" s="13" t="inlineStr"/>
      <c r="BQ285" s="13" t="n">
        <v>6</v>
      </c>
      <c r="BR285" s="13" t="inlineStr"/>
      <c r="BS285" s="13" t="n">
        <v>1929.15096</v>
      </c>
      <c r="BT285" s="13" t="inlineStr"/>
      <c r="CM285" s="13" t="n">
        <v>6</v>
      </c>
      <c r="CN285" s="13" t="inlineStr"/>
      <c r="CO285" s="13" t="n">
        <v>1929.15096</v>
      </c>
      <c r="CP285" s="13" t="inlineStr"/>
      <c r="DI285" s="13" t="n">
        <v>6</v>
      </c>
      <c r="DJ285" s="13" t="inlineStr"/>
      <c r="DK285" s="13" t="n">
        <v>1929.15096</v>
      </c>
      <c r="DL285" s="13" t="inlineStr"/>
      <c r="EE285" s="13" t="n">
        <v>6</v>
      </c>
      <c r="EF285" s="13" t="inlineStr"/>
      <c r="EG285" s="13" t="n">
        <v>1929.15096</v>
      </c>
      <c r="EH285" s="13" t="inlineStr"/>
      <c r="FA285" s="13" t="n">
        <v>6</v>
      </c>
      <c r="FB285" s="13" t="inlineStr"/>
      <c r="FC285" s="13" t="n">
        <v>1929.15096</v>
      </c>
      <c r="FD285" s="13" t="inlineStr"/>
      <c r="FW285" s="13" t="n">
        <v>6</v>
      </c>
      <c r="FX285" s="13" t="inlineStr"/>
      <c r="FY285" s="13" t="n">
        <v>1929.15096</v>
      </c>
      <c r="FZ285" s="13" t="inlineStr"/>
      <c r="GS285" s="13" t="n">
        <v>6</v>
      </c>
      <c r="GT285" s="13" t="inlineStr"/>
      <c r="GU285" s="13" t="n">
        <v>1929.15096</v>
      </c>
      <c r="GV285" s="13" t="inlineStr"/>
    </row>
    <row r="286">
      <c r="I286" s="14" t="n"/>
    </row>
    <row r="287">
      <c r="C287" s="13" t="inlineStr">
        <is>
          <t>Aleatória RLT</t>
        </is>
      </c>
      <c r="D287" s="13" t="n">
        <v>16</v>
      </c>
      <c r="E287" s="13" t="n">
        <v>17</v>
      </c>
      <c r="F287" s="13" t="n">
        <v>18</v>
      </c>
      <c r="I287" s="14" t="n"/>
      <c r="Y287" s="13" t="inlineStr">
        <is>
          <t>Aleatória RLT</t>
        </is>
      </c>
      <c r="Z287" s="13" t="n">
        <v>16</v>
      </c>
      <c r="AA287" s="13" t="n">
        <v>17</v>
      </c>
      <c r="AB287" s="13" t="n">
        <v>18</v>
      </c>
      <c r="AU287" s="13" t="inlineStr">
        <is>
          <t>Aleatória RLT</t>
        </is>
      </c>
      <c r="AV287" s="13" t="n">
        <v>16</v>
      </c>
      <c r="AW287" s="13" t="n">
        <v>17</v>
      </c>
      <c r="AX287" s="13" t="n">
        <v>18</v>
      </c>
      <c r="BQ287" s="13" t="inlineStr">
        <is>
          <t>Aleatória RLT</t>
        </is>
      </c>
      <c r="BR287" s="13" t="n">
        <v>16</v>
      </c>
      <c r="BS287" s="13" t="n">
        <v>17</v>
      </c>
      <c r="BT287" s="13" t="n">
        <v>18</v>
      </c>
      <c r="CM287" s="13" t="inlineStr">
        <is>
          <t>Aleatória RLT</t>
        </is>
      </c>
      <c r="CN287" s="13" t="n">
        <v>16</v>
      </c>
      <c r="CO287" s="13" t="n">
        <v>17</v>
      </c>
      <c r="CP287" s="13" t="n">
        <v>18</v>
      </c>
      <c r="DI287" s="13" t="inlineStr">
        <is>
          <t>Aleatória RLT</t>
        </is>
      </c>
      <c r="DJ287" s="13" t="n">
        <v>16</v>
      </c>
      <c r="DK287" s="13" t="n">
        <v>17</v>
      </c>
      <c r="DL287" s="13" t="n">
        <v>18</v>
      </c>
      <c r="EE287" s="13" t="inlineStr">
        <is>
          <t>Aleatória RLT</t>
        </is>
      </c>
      <c r="EF287" s="13" t="n">
        <v>16</v>
      </c>
      <c r="EG287" s="13" t="n">
        <v>17</v>
      </c>
      <c r="EH287" s="13" t="n">
        <v>18</v>
      </c>
      <c r="FA287" s="13" t="inlineStr">
        <is>
          <t>Aleatória RLT</t>
        </is>
      </c>
      <c r="FB287" s="13" t="n">
        <v>16</v>
      </c>
      <c r="FC287" s="13" t="n">
        <v>17</v>
      </c>
      <c r="FD287" s="13" t="n">
        <v>18</v>
      </c>
      <c r="FW287" s="13" t="inlineStr">
        <is>
          <t>Aleatória RLT</t>
        </is>
      </c>
      <c r="FX287" s="13" t="n">
        <v>16</v>
      </c>
      <c r="FY287" s="13" t="n">
        <v>17</v>
      </c>
      <c r="FZ287" s="13" t="n">
        <v>18</v>
      </c>
      <c r="GS287" s="13" t="inlineStr">
        <is>
          <t>Aleatória RLT</t>
        </is>
      </c>
      <c r="GT287" s="13" t="n">
        <v>16</v>
      </c>
      <c r="GU287" s="13" t="n">
        <v>17</v>
      </c>
      <c r="GV287" s="13" t="n">
        <v>18</v>
      </c>
    </row>
    <row r="288">
      <c r="C288" s="13" t="n">
        <v>4</v>
      </c>
      <c r="D288" s="13">
        <f>D213+D263*D233</f>
        <v/>
      </c>
      <c r="E288" s="13">
        <f>E213+E263*E233</f>
        <v/>
      </c>
      <c r="F288" s="13">
        <f>F213+F263*F233</f>
        <v/>
      </c>
      <c r="Y288" s="13" t="n">
        <v>4</v>
      </c>
      <c r="Z288" s="13" t="n">
        <v>5.262273620497751</v>
      </c>
      <c r="AA288" s="13" t="n">
        <v>7.008526651018038</v>
      </c>
      <c r="AB288" s="13" t="n">
        <v>4.396065088737772</v>
      </c>
      <c r="AU288" s="13" t="n">
        <v>4</v>
      </c>
      <c r="AV288" s="13" t="n">
        <v>4.978158365264671</v>
      </c>
      <c r="AW288" s="13" t="n">
        <v>6.636575749232095</v>
      </c>
      <c r="AX288" s="13" t="n">
        <v>4.16309041746178</v>
      </c>
      <c r="BQ288" s="13" t="n">
        <v>4</v>
      </c>
      <c r="BR288" s="13" t="n">
        <v>4.889</v>
      </c>
      <c r="BS288" s="13" t="n">
        <v>6.521</v>
      </c>
      <c r="BT288" s="13" t="n">
        <v>4.091000000130014</v>
      </c>
      <c r="CM288" s="13" t="n">
        <v>4</v>
      </c>
      <c r="CN288" s="13" t="n">
        <v>5.262273620497751</v>
      </c>
      <c r="CO288" s="13" t="n">
        <v>7.008526651018038</v>
      </c>
      <c r="CP288" s="13" t="n">
        <v>4.396065088737772</v>
      </c>
      <c r="DI288" s="13" t="n">
        <v>4</v>
      </c>
      <c r="DJ288" s="13" t="n">
        <v>4.978158365264671</v>
      </c>
      <c r="DK288" s="13" t="n">
        <v>6.63744510988263</v>
      </c>
      <c r="DL288" s="13" t="n">
        <v>4.16309041746178</v>
      </c>
      <c r="EE288" s="13" t="n">
        <v>4</v>
      </c>
      <c r="EF288" s="13" t="n">
        <v>4.889000000183718</v>
      </c>
      <c r="EG288" s="13" t="n">
        <v>6.521000000183718</v>
      </c>
      <c r="EH288" s="13" t="n">
        <v>4.091000000130014</v>
      </c>
      <c r="FA288" s="13" t="n">
        <v>4</v>
      </c>
      <c r="FB288" s="13" t="n">
        <v>5.262273620497751</v>
      </c>
      <c r="FC288" s="13" t="n">
        <v>7.008526651018038</v>
      </c>
      <c r="FD288" s="13" t="n">
        <v>4.396065088737772</v>
      </c>
      <c r="FW288" s="13" t="n">
        <v>4</v>
      </c>
      <c r="FX288" s="13" t="n">
        <v>4.978158365264671</v>
      </c>
      <c r="FY288" s="13" t="n">
        <v>6.63744510988263</v>
      </c>
      <c r="FZ288" s="13" t="n">
        <v>4.16309041746178</v>
      </c>
      <c r="GS288" s="13" t="n">
        <v>4</v>
      </c>
      <c r="GT288" s="13" t="n">
        <v>4.889000000183718</v>
      </c>
      <c r="GU288" s="13" t="n">
        <v>6.521000000183718</v>
      </c>
      <c r="GV288" s="13" t="n">
        <v>4.091000000130014</v>
      </c>
    </row>
    <row r="289">
      <c r="C289" s="13" t="n">
        <v>5</v>
      </c>
      <c r="D289" s="13">
        <f>D214+D264*D234</f>
        <v/>
      </c>
      <c r="E289" s="13">
        <f>E214+E264*E234</f>
        <v/>
      </c>
      <c r="F289" s="13">
        <f>F214+F264*F234</f>
        <v/>
      </c>
      <c r="I289" s="14" t="n"/>
      <c r="V289" s="14" t="n"/>
      <c r="Y289" s="13" t="n">
        <v>5</v>
      </c>
      <c r="Z289" s="13" t="n">
        <v>3.547999999980628</v>
      </c>
      <c r="AA289" s="13" t="n">
        <v>7.234964063193269</v>
      </c>
      <c r="AB289" s="13" t="n">
        <v>4.237</v>
      </c>
      <c r="AU289" s="13" t="n">
        <v>5</v>
      </c>
      <c r="AV289" s="13" t="n">
        <v>3.547999999980628</v>
      </c>
      <c r="AW289" s="13" t="n">
        <v>6.85044510988263</v>
      </c>
      <c r="AX289" s="13" t="n">
        <v>4.237</v>
      </c>
      <c r="BQ289" s="13" t="n">
        <v>5</v>
      </c>
      <c r="BR289" s="13" t="n">
        <v>3.548</v>
      </c>
      <c r="BS289" s="13" t="n">
        <v>6.734000000169501</v>
      </c>
      <c r="BT289" s="13" t="n">
        <v>4.237</v>
      </c>
      <c r="CM289" s="13" t="n">
        <v>5</v>
      </c>
      <c r="CN289" s="13" t="n">
        <v>3.547999999980628</v>
      </c>
      <c r="CO289" s="13" t="n">
        <v>7.234964063193269</v>
      </c>
      <c r="CP289" s="13" t="n">
        <v>4.237</v>
      </c>
      <c r="DI289" s="13" t="n">
        <v>5</v>
      </c>
      <c r="DJ289" s="13" t="n">
        <v>3.547999999980628</v>
      </c>
      <c r="DK289" s="13" t="n">
        <v>6.85044510988263</v>
      </c>
      <c r="DL289" s="13" t="n">
        <v>4.237</v>
      </c>
      <c r="EE289" s="13" t="n">
        <v>5</v>
      </c>
      <c r="EF289" s="13" t="n">
        <v>3.548</v>
      </c>
      <c r="EG289" s="13" t="n">
        <v>6.734000000169501</v>
      </c>
      <c r="EH289" s="13" t="n">
        <v>4.237</v>
      </c>
      <c r="FA289" s="13" t="n">
        <v>5</v>
      </c>
      <c r="FB289" s="13" t="n">
        <v>3.547999999980628</v>
      </c>
      <c r="FC289" s="13" t="n">
        <v>7.234964063193269</v>
      </c>
      <c r="FD289" s="13" t="n">
        <v>4.237</v>
      </c>
      <c r="FW289" s="13" t="n">
        <v>5</v>
      </c>
      <c r="FX289" s="13" t="n">
        <v>3.547999999980628</v>
      </c>
      <c r="FY289" s="13" t="n">
        <v>6.85044510988263</v>
      </c>
      <c r="FZ289" s="13" t="n">
        <v>4.237</v>
      </c>
      <c r="GS289" s="13" t="n">
        <v>5</v>
      </c>
      <c r="GT289" s="13" t="n">
        <v>3.548</v>
      </c>
      <c r="GU289" s="13" t="n">
        <v>6.734000000169501</v>
      </c>
      <c r="GV289" s="13" t="n">
        <v>4.237</v>
      </c>
    </row>
    <row r="290">
      <c r="C290" s="13" t="n">
        <v>6</v>
      </c>
      <c r="D290" s="13">
        <f>D215+D265*D235</f>
        <v/>
      </c>
      <c r="E290" s="13">
        <f>E215+E265*E235</f>
        <v/>
      </c>
      <c r="F290" s="13">
        <f>F215+F265*F235</f>
        <v/>
      </c>
      <c r="I290" s="14" t="n"/>
      <c r="Y290" s="13" t="n">
        <v>6</v>
      </c>
      <c r="Z290" s="13" t="n">
        <v>4.35</v>
      </c>
      <c r="AA290" s="13" t="n">
        <v>5.91668102496204</v>
      </c>
      <c r="AB290" s="13" t="n">
        <v>4.967</v>
      </c>
      <c r="AU290" s="13" t="n">
        <v>6</v>
      </c>
      <c r="AV290" s="13" t="n">
        <v>4.35</v>
      </c>
      <c r="AW290" s="13" t="n">
        <v>5.598871291566662</v>
      </c>
      <c r="AX290" s="13" t="n">
        <v>4.966999999925865</v>
      </c>
      <c r="BQ290" s="13" t="n">
        <v>6</v>
      </c>
      <c r="BR290" s="13" t="n">
        <v>4.35</v>
      </c>
      <c r="BS290" s="13" t="n">
        <v>5.496000000185521</v>
      </c>
      <c r="BT290" s="13" t="n">
        <v>4.966999999925865</v>
      </c>
      <c r="CM290" s="13" t="n">
        <v>6</v>
      </c>
      <c r="CN290" s="13" t="n">
        <v>4.35</v>
      </c>
      <c r="CO290" s="13" t="n">
        <v>5.91668102496204</v>
      </c>
      <c r="CP290" s="13" t="n">
        <v>4.967</v>
      </c>
      <c r="DI290" s="13" t="n">
        <v>6</v>
      </c>
      <c r="DJ290" s="13" t="n">
        <v>4.35</v>
      </c>
      <c r="DK290" s="13" t="n">
        <v>5.598871291566662</v>
      </c>
      <c r="DL290" s="13" t="n">
        <v>4.966999999925865</v>
      </c>
      <c r="EE290" s="13" t="n">
        <v>6</v>
      </c>
      <c r="EF290" s="13" t="n">
        <v>4.35</v>
      </c>
      <c r="EG290" s="13" t="n">
        <v>5.496000000185521</v>
      </c>
      <c r="EH290" s="13" t="n">
        <v>4.966999999925865</v>
      </c>
      <c r="FA290" s="13" t="n">
        <v>6</v>
      </c>
      <c r="FB290" s="13" t="n">
        <v>4.35</v>
      </c>
      <c r="FC290" s="13" t="n">
        <v>5.91668102496204</v>
      </c>
      <c r="FD290" s="13" t="n">
        <v>4.967</v>
      </c>
      <c r="FW290" s="13" t="n">
        <v>6</v>
      </c>
      <c r="FX290" s="13" t="n">
        <v>4.35</v>
      </c>
      <c r="FY290" s="13" t="n">
        <v>5.598871291566662</v>
      </c>
      <c r="FZ290" s="13" t="n">
        <v>4.966999999925865</v>
      </c>
      <c r="GS290" s="13" t="n">
        <v>6</v>
      </c>
      <c r="GT290" s="13" t="n">
        <v>4.35</v>
      </c>
      <c r="GU290" s="13" t="n">
        <v>5.496000000185521</v>
      </c>
      <c r="GV290" s="13" t="n">
        <v>4.966999999925865</v>
      </c>
    </row>
    <row r="292">
      <c r="C292" s="13" t="inlineStr">
        <is>
          <t>ActualRotf</t>
        </is>
      </c>
      <c r="D292" s="13" t="n">
        <v>16</v>
      </c>
      <c r="E292" s="13" t="n">
        <v>17</v>
      </c>
      <c r="F292" s="13" t="n">
        <v>18</v>
      </c>
      <c r="I292" s="14" t="n"/>
      <c r="Y292" s="13" t="inlineStr">
        <is>
          <t>ActualRotf</t>
        </is>
      </c>
      <c r="Z292" s="13" t="n">
        <v>16</v>
      </c>
      <c r="AA292" s="13" t="n">
        <v>17</v>
      </c>
      <c r="AB292" s="13" t="n">
        <v>18</v>
      </c>
      <c r="AU292" s="13" t="inlineStr">
        <is>
          <t>ActualRotf</t>
        </is>
      </c>
      <c r="AV292" s="13" t="n">
        <v>16</v>
      </c>
      <c r="AW292" s="13" t="n">
        <v>17</v>
      </c>
      <c r="AX292" s="13" t="n">
        <v>18</v>
      </c>
      <c r="BQ292" s="13" t="inlineStr">
        <is>
          <t>ActualRotf</t>
        </is>
      </c>
      <c r="BR292" s="13" t="n">
        <v>16</v>
      </c>
      <c r="BS292" s="13" t="n">
        <v>17</v>
      </c>
      <c r="BT292" s="13" t="n">
        <v>18</v>
      </c>
      <c r="CM292" s="13" t="inlineStr">
        <is>
          <t>ActualRotf</t>
        </is>
      </c>
      <c r="CN292" s="13" t="n">
        <v>16</v>
      </c>
      <c r="CO292" s="13" t="n">
        <v>17</v>
      </c>
      <c r="CP292" s="13" t="n">
        <v>18</v>
      </c>
      <c r="DI292" s="13" t="inlineStr">
        <is>
          <t>ActualRotf</t>
        </is>
      </c>
      <c r="DJ292" s="13" t="n">
        <v>16</v>
      </c>
      <c r="DK292" s="13" t="n">
        <v>17</v>
      </c>
      <c r="DL292" s="13" t="n">
        <v>18</v>
      </c>
      <c r="EE292" s="13" t="inlineStr">
        <is>
          <t>ActualRotf</t>
        </is>
      </c>
      <c r="EF292" s="13" t="n">
        <v>16</v>
      </c>
      <c r="EG292" s="13" t="n">
        <v>17</v>
      </c>
      <c r="EH292" s="13" t="n">
        <v>18</v>
      </c>
      <c r="FA292" s="13" t="inlineStr">
        <is>
          <t>ActualRotf</t>
        </is>
      </c>
      <c r="FB292" s="13" t="n">
        <v>16</v>
      </c>
      <c r="FC292" s="13" t="n">
        <v>17</v>
      </c>
      <c r="FD292" s="13" t="n">
        <v>18</v>
      </c>
      <c r="FW292" s="13" t="inlineStr">
        <is>
          <t>ActualRotf</t>
        </is>
      </c>
      <c r="FX292" s="13" t="n">
        <v>16</v>
      </c>
      <c r="FY292" s="13" t="n">
        <v>17</v>
      </c>
      <c r="FZ292" s="13" t="n">
        <v>18</v>
      </c>
      <c r="GS292" s="13" t="inlineStr">
        <is>
          <t>ActualRotf</t>
        </is>
      </c>
      <c r="GT292" s="13" t="n">
        <v>16</v>
      </c>
      <c r="GU292" s="13" t="n">
        <v>17</v>
      </c>
      <c r="GV292" s="13" t="n">
        <v>18</v>
      </c>
    </row>
    <row r="293">
      <c r="C293" s="13" t="n">
        <v>4</v>
      </c>
      <c r="D293" s="18">
        <f>Factories_stock_balance!D283</f>
        <v/>
      </c>
      <c r="E293" s="18">
        <f>Factories_stock_balance!E283</f>
        <v/>
      </c>
      <c r="F293" s="18">
        <f>Factories_stock_balance!F283</f>
        <v/>
      </c>
      <c r="I293" s="14" t="n"/>
      <c r="Y293" s="13" t="n">
        <v>4</v>
      </c>
      <c r="Z293" s="13" t="n">
        <v>14.04149707137894</v>
      </c>
      <c r="AA293" s="13" t="n">
        <v>61.07816078454402</v>
      </c>
      <c r="AB293" s="13" t="n">
        <v>52.87013356067065</v>
      </c>
      <c r="AU293" s="13" t="n">
        <v>4</v>
      </c>
      <c r="AV293" s="13" t="n">
        <v>15.26059763724809</v>
      </c>
      <c r="AW293" s="13" t="n">
        <v>61.4539902519232</v>
      </c>
      <c r="AX293" s="13" t="n">
        <v>53.09747087240694</v>
      </c>
      <c r="BQ293" s="13" t="n">
        <v>4</v>
      </c>
      <c r="BR293" s="13" t="n">
        <v>15.63982924650055</v>
      </c>
      <c r="BS293" s="13" t="n">
        <v>61.5714369604792</v>
      </c>
      <c r="BT293" s="13" t="n">
        <v>53.16851378232453</v>
      </c>
      <c r="CM293" s="13" t="n">
        <v>4</v>
      </c>
      <c r="CN293" s="13" t="n">
        <v>7.606472748932793</v>
      </c>
      <c r="CO293" s="13" t="n">
        <v>39.53256209994716</v>
      </c>
      <c r="CP293" s="13" t="n">
        <v>34.25689116226201</v>
      </c>
      <c r="DI293" s="13" t="n">
        <v>4</v>
      </c>
      <c r="DJ293" s="13" t="n">
        <v>8.825573314801948</v>
      </c>
      <c r="DK293" s="13" t="n">
        <v>39.90251923189854</v>
      </c>
      <c r="DL293" s="13" t="n">
        <v>34.49133276499006</v>
      </c>
      <c r="EE293" s="13" t="n">
        <v>4</v>
      </c>
      <c r="EF293" s="13" t="n">
        <v>9.202819418246801</v>
      </c>
      <c r="EG293" s="13" t="n">
        <v>40.01996594045453</v>
      </c>
      <c r="EH293" s="13" t="n">
        <v>34.56237567490765</v>
      </c>
      <c r="FA293" s="13" t="n">
        <v>4</v>
      </c>
      <c r="FB293" s="13" t="n">
        <v>3.008041298520799</v>
      </c>
      <c r="FC293" s="13" t="n">
        <v>24.14117094368431</v>
      </c>
      <c r="FD293" s="13" t="n">
        <v>20.96476271668088</v>
      </c>
      <c r="FW293" s="13" t="n">
        <v>4</v>
      </c>
      <c r="FX293" s="13" t="n">
        <v>4.227141864389955</v>
      </c>
      <c r="FY293" s="13" t="n">
        <v>24.51112807563569</v>
      </c>
      <c r="FZ293" s="13" t="n">
        <v>21.19920431940892</v>
      </c>
      <c r="GS293" s="13" t="n">
        <v>4</v>
      </c>
      <c r="GT293" s="13" t="n">
        <v>4.606373473642412</v>
      </c>
      <c r="GU293" s="13" t="n">
        <v>24.62857478419168</v>
      </c>
      <c r="GV293" s="13" t="n">
        <v>21.27024722932651</v>
      </c>
    </row>
    <row r="294">
      <c r="C294" s="13" t="n">
        <v>5</v>
      </c>
      <c r="D294" s="18">
        <f>Factories_stock_balance!D284</f>
        <v/>
      </c>
      <c r="E294" s="18">
        <f>Factories_stock_balance!E284</f>
        <v/>
      </c>
      <c r="F294" s="18">
        <f>Factories_stock_balance!F284</f>
        <v/>
      </c>
      <c r="V294" s="14" t="n"/>
      <c r="Y294" s="13" t="n">
        <v>5</v>
      </c>
      <c r="Z294" s="13" t="n">
        <v>0</v>
      </c>
      <c r="AA294" s="13" t="n">
        <v>50.37558438829645</v>
      </c>
      <c r="AB294" s="13" t="n">
        <v>0</v>
      </c>
      <c r="AU294" s="13" t="n">
        <v>5</v>
      </c>
      <c r="AV294" s="13" t="n">
        <v>0</v>
      </c>
      <c r="AW294" s="13" t="n">
        <v>51.66255187266898</v>
      </c>
      <c r="AX294" s="13" t="n">
        <v>0</v>
      </c>
      <c r="BQ294" s="13" t="n">
        <v>5</v>
      </c>
      <c r="BR294" s="13" t="n">
        <v>0</v>
      </c>
      <c r="BS294" s="13" t="n">
        <v>52.06177443924985</v>
      </c>
      <c r="BT294" s="13" t="n">
        <v>0</v>
      </c>
      <c r="CM294" s="13" t="n">
        <v>5</v>
      </c>
      <c r="CN294" s="13" t="n">
        <v>0</v>
      </c>
      <c r="CO294" s="13" t="n">
        <v>32.00084046856121</v>
      </c>
      <c r="CP294" s="13" t="n">
        <v>0</v>
      </c>
      <c r="DI294" s="13" t="n">
        <v>5</v>
      </c>
      <c r="DJ294" s="13" t="n">
        <v>0</v>
      </c>
      <c r="DK294" s="13" t="n">
        <v>33.28780795293374</v>
      </c>
      <c r="DL294" s="13" t="n">
        <v>0</v>
      </c>
      <c r="EE294" s="13" t="n">
        <v>5</v>
      </c>
      <c r="EF294" s="13" t="n">
        <v>0</v>
      </c>
      <c r="EG294" s="13" t="n">
        <v>33.68703051951461</v>
      </c>
      <c r="EH294" s="13" t="n">
        <v>0</v>
      </c>
      <c r="FA294" s="13" t="n">
        <v>5</v>
      </c>
      <c r="FB294" s="13" t="n">
        <v>0</v>
      </c>
      <c r="FC294" s="13" t="n">
        <v>18.87377212796133</v>
      </c>
      <c r="FD294" s="13" t="n">
        <v>0</v>
      </c>
      <c r="FW294" s="13" t="n">
        <v>5</v>
      </c>
      <c r="FX294" s="13" t="n">
        <v>0</v>
      </c>
      <c r="FY294" s="13" t="n">
        <v>20.16073961233386</v>
      </c>
      <c r="FZ294" s="13" t="n">
        <v>0</v>
      </c>
      <c r="GS294" s="13" t="n">
        <v>5</v>
      </c>
      <c r="GT294" s="13" t="n">
        <v>0</v>
      </c>
      <c r="GU294" s="13" t="n">
        <v>20.55996217891473</v>
      </c>
      <c r="GV294" s="13" t="n">
        <v>0</v>
      </c>
    </row>
    <row r="295">
      <c r="C295" s="13" t="n">
        <v>6</v>
      </c>
      <c r="D295" s="18">
        <f>Factories_stock_balance!D285</f>
        <v/>
      </c>
      <c r="E295" s="18">
        <f>Factories_stock_balance!E285</f>
        <v/>
      </c>
      <c r="F295" s="18">
        <f>Factories_stock_balance!F285</f>
        <v/>
      </c>
      <c r="I295" s="95" t="n"/>
      <c r="Y295" s="13" t="n">
        <v>6</v>
      </c>
      <c r="Z295" s="13" t="n">
        <v>0</v>
      </c>
      <c r="AA295" s="13" t="n">
        <v>19.3441782285405</v>
      </c>
      <c r="AB295" s="13" t="n">
        <v>0</v>
      </c>
      <c r="AU295" s="13" t="n">
        <v>6</v>
      </c>
      <c r="AV295" s="13" t="n">
        <v>0</v>
      </c>
      <c r="AW295" s="13" t="n">
        <v>20.73730093159739</v>
      </c>
      <c r="AX295" s="13" t="n">
        <v>0</v>
      </c>
      <c r="BQ295" s="13" t="n">
        <v>6</v>
      </c>
      <c r="BR295" s="13" t="n">
        <v>0</v>
      </c>
      <c r="BS295" s="13" t="n">
        <v>21.17033702743512</v>
      </c>
      <c r="BT295" s="13" t="n">
        <v>0</v>
      </c>
      <c r="CM295" s="13" t="n">
        <v>6</v>
      </c>
      <c r="CN295" s="13" t="n">
        <v>0</v>
      </c>
      <c r="CO295" s="13" t="n">
        <v>11.01393122703057</v>
      </c>
      <c r="CP295" s="13" t="n">
        <v>0</v>
      </c>
      <c r="DI295" s="13" t="n">
        <v>6</v>
      </c>
      <c r="DJ295" s="13" t="n">
        <v>0</v>
      </c>
      <c r="DK295" s="13" t="n">
        <v>12.40420500840432</v>
      </c>
      <c r="DL295" s="13" t="n">
        <v>0</v>
      </c>
      <c r="EE295" s="13" t="n">
        <v>6</v>
      </c>
      <c r="EF295" s="13" t="n">
        <v>0</v>
      </c>
      <c r="EG295" s="13" t="n">
        <v>12.84009002592519</v>
      </c>
      <c r="EH295" s="13" t="n">
        <v>0</v>
      </c>
      <c r="FA295" s="13" t="n">
        <v>6</v>
      </c>
      <c r="FB295" s="13" t="n">
        <v>0</v>
      </c>
      <c r="FC295" s="13" t="n">
        <v>5.062533830944988</v>
      </c>
      <c r="FD295" s="13" t="n">
        <v>0</v>
      </c>
      <c r="FW295" s="13" t="n">
        <v>6</v>
      </c>
      <c r="FX295" s="13" t="n">
        <v>0</v>
      </c>
      <c r="FY295" s="13" t="n">
        <v>6.452807612318738</v>
      </c>
      <c r="FZ295" s="13" t="n">
        <v>0</v>
      </c>
      <c r="GS295" s="13" t="n">
        <v>6</v>
      </c>
      <c r="GT295" s="13" t="n">
        <v>0</v>
      </c>
      <c r="GU295" s="13" t="n">
        <v>6.888692629839606</v>
      </c>
      <c r="GV295" s="13" t="n">
        <v>0</v>
      </c>
    </row>
    <row r="296">
      <c r="I296" s="95" t="n"/>
    </row>
    <row r="297">
      <c r="C297" s="13" t="inlineStr">
        <is>
          <t>vMaxNumOfCyclesf</t>
        </is>
      </c>
      <c r="D297" s="13" t="n">
        <v>16</v>
      </c>
      <c r="E297" s="13" t="n">
        <v>17</v>
      </c>
      <c r="F297" s="13" t="n">
        <v>18</v>
      </c>
      <c r="Y297" s="13" t="inlineStr">
        <is>
          <t>vMaxNumOfCyclesf</t>
        </is>
      </c>
      <c r="Z297" s="13" t="n">
        <v>16</v>
      </c>
      <c r="AA297" s="13" t="n">
        <v>17</v>
      </c>
      <c r="AB297" s="13" t="n">
        <v>18</v>
      </c>
      <c r="AU297" s="13" t="inlineStr">
        <is>
          <t>vMaxNumOfCyclesf</t>
        </is>
      </c>
      <c r="AV297" s="13" t="n">
        <v>16</v>
      </c>
      <c r="AW297" s="13" t="n">
        <v>17</v>
      </c>
      <c r="AX297" s="13" t="n">
        <v>18</v>
      </c>
      <c r="BQ297" s="13" t="inlineStr">
        <is>
          <t>vMaxNumOfCyclesf</t>
        </is>
      </c>
      <c r="BR297" s="13" t="n">
        <v>16</v>
      </c>
      <c r="BS297" s="13" t="n">
        <v>17</v>
      </c>
      <c r="BT297" s="13" t="n">
        <v>18</v>
      </c>
      <c r="CM297" s="13" t="inlineStr">
        <is>
          <t>vMaxNumOfCyclesf</t>
        </is>
      </c>
      <c r="CN297" s="13" t="n">
        <v>16</v>
      </c>
      <c r="CO297" s="13" t="n">
        <v>17</v>
      </c>
      <c r="CP297" s="13" t="n">
        <v>18</v>
      </c>
      <c r="DI297" s="13" t="inlineStr">
        <is>
          <t>vMaxNumOfCyclesf</t>
        </is>
      </c>
      <c r="DJ297" s="13" t="n">
        <v>16</v>
      </c>
      <c r="DK297" s="13" t="n">
        <v>17</v>
      </c>
      <c r="DL297" s="13" t="n">
        <v>18</v>
      </c>
      <c r="EE297" s="13" t="inlineStr">
        <is>
          <t>vMaxNumOfCyclesf</t>
        </is>
      </c>
      <c r="EF297" s="13" t="n">
        <v>16</v>
      </c>
      <c r="EG297" s="13" t="n">
        <v>17</v>
      </c>
      <c r="EH297" s="13" t="n">
        <v>18</v>
      </c>
      <c r="FA297" s="13" t="inlineStr">
        <is>
          <t>vMaxNumOfCyclesf</t>
        </is>
      </c>
      <c r="FB297" s="13" t="n">
        <v>16</v>
      </c>
      <c r="FC297" s="13" t="n">
        <v>17</v>
      </c>
      <c r="FD297" s="13" t="n">
        <v>18</v>
      </c>
      <c r="FW297" s="13" t="inlineStr">
        <is>
          <t>vMaxNumOfCyclesf</t>
        </is>
      </c>
      <c r="FX297" s="13" t="n">
        <v>16</v>
      </c>
      <c r="FY297" s="13" t="n">
        <v>17</v>
      </c>
      <c r="FZ297" s="13" t="n">
        <v>18</v>
      </c>
      <c r="GS297" s="13" t="inlineStr">
        <is>
          <t>vMaxNumOfCyclesf</t>
        </is>
      </c>
      <c r="GT297" s="13" t="n">
        <v>16</v>
      </c>
      <c r="GU297" s="13" t="n">
        <v>17</v>
      </c>
      <c r="GV297" s="13" t="n">
        <v>18</v>
      </c>
    </row>
    <row r="298">
      <c r="C298" s="13" t="n">
        <v>4</v>
      </c>
      <c r="D298" s="13">
        <f>Factories_stock_balance!D289</f>
        <v/>
      </c>
      <c r="E298" s="13">
        <f>Factories_stock_balance!E289</f>
        <v/>
      </c>
      <c r="F298" s="13">
        <f>Factories_stock_balance!F289</f>
        <v/>
      </c>
      <c r="I298" s="95" t="n"/>
      <c r="Y298" s="13" t="n">
        <v>4</v>
      </c>
      <c r="Z298" s="13" t="n">
        <v>2.872059126892808</v>
      </c>
      <c r="AA298" s="13" t="n">
        <v>9.366379509974548</v>
      </c>
      <c r="AB298" s="13" t="n">
        <v>12.92352323653646</v>
      </c>
      <c r="AU298" s="13" t="n">
        <v>4</v>
      </c>
      <c r="AV298" s="13" t="n">
        <v>3.121414939097585</v>
      </c>
      <c r="AW298" s="13" t="n">
        <v>9.424013226793928</v>
      </c>
      <c r="AX298" s="13" t="n">
        <v>12.97909334451404</v>
      </c>
      <c r="BQ298" s="13" t="n">
        <v>4</v>
      </c>
      <c r="BR298" s="13" t="n">
        <v>3.198983278073338</v>
      </c>
      <c r="BS298" s="13" t="n">
        <v>9.442023763299984</v>
      </c>
      <c r="BT298" s="13" t="n">
        <v>12.99645900325704</v>
      </c>
      <c r="CM298" s="13" t="n">
        <v>4</v>
      </c>
      <c r="CN298" s="13" t="n">
        <v>1.555834066052934</v>
      </c>
      <c r="CO298" s="13" t="n">
        <v>6.062346587938531</v>
      </c>
      <c r="CP298" s="13" t="n">
        <v>8.373720645871916</v>
      </c>
      <c r="DI298" s="13" t="n">
        <v>4</v>
      </c>
      <c r="DJ298" s="13" t="n">
        <v>1.805189878257711</v>
      </c>
      <c r="DK298" s="13" t="n">
        <v>6.119079777932608</v>
      </c>
      <c r="DL298" s="13" t="n">
        <v>8.431027319723798</v>
      </c>
      <c r="EE298" s="13" t="n">
        <v>4</v>
      </c>
      <c r="EF298" s="13" t="n">
        <v>1.882352100275476</v>
      </c>
      <c r="EG298" s="13" t="n">
        <v>6.137090314438663</v>
      </c>
      <c r="EH298" s="13" t="n">
        <v>8.448392978466792</v>
      </c>
      <c r="FA298" s="13" t="n">
        <v>4</v>
      </c>
      <c r="FB298" s="13" t="n">
        <v>0.6152671913521781</v>
      </c>
      <c r="FC298" s="13" t="n">
        <v>3.70206577881986</v>
      </c>
      <c r="FD298" s="13" t="n">
        <v>5.124605895057657</v>
      </c>
      <c r="FW298" s="13" t="n">
        <v>4</v>
      </c>
      <c r="FX298" s="13" t="n">
        <v>0.8646230035569553</v>
      </c>
      <c r="FY298" s="13" t="n">
        <v>3.758798968813937</v>
      </c>
      <c r="FZ298" s="13" t="n">
        <v>5.181912568909539</v>
      </c>
      <c r="GS298" s="13" t="n">
        <v>4</v>
      </c>
      <c r="GT298" s="13" t="n">
        <v>0.9421913425327084</v>
      </c>
      <c r="GU298" s="13" t="n">
        <v>3.776809505319993</v>
      </c>
      <c r="GV298" s="13" t="n">
        <v>5.199278227652534</v>
      </c>
    </row>
    <row r="299">
      <c r="C299" s="13" t="n">
        <v>5</v>
      </c>
      <c r="D299" s="13">
        <f>Factories_stock_balance!D290</f>
        <v/>
      </c>
      <c r="E299" s="13">
        <f>Factories_stock_balance!E290</f>
        <v/>
      </c>
      <c r="F299" s="13">
        <f>Factories_stock_balance!F290</f>
        <v/>
      </c>
      <c r="I299" s="95" t="n"/>
      <c r="V299" s="14" t="n"/>
      <c r="Y299" s="13" t="n">
        <v>5</v>
      </c>
      <c r="Z299" s="13" t="n">
        <v>0</v>
      </c>
      <c r="AA299" s="13" t="n">
        <v>7.480781762443785</v>
      </c>
      <c r="AB299" s="13" t="n">
        <v>0</v>
      </c>
      <c r="AU299" s="13" t="n">
        <v>5</v>
      </c>
      <c r="AV299" s="13" t="n">
        <v>0</v>
      </c>
      <c r="AW299" s="13" t="n">
        <v>7.671896624987969</v>
      </c>
      <c r="AX299" s="13" t="n">
        <v>0</v>
      </c>
      <c r="BQ299" s="13" t="n">
        <v>5</v>
      </c>
      <c r="BR299" s="13" t="n">
        <v>0</v>
      </c>
      <c r="BS299" s="13" t="n">
        <v>7.731181235409839</v>
      </c>
      <c r="BT299" s="13" t="n">
        <v>0</v>
      </c>
      <c r="CM299" s="13" t="n">
        <v>5</v>
      </c>
      <c r="CN299" s="13" t="n">
        <v>0</v>
      </c>
      <c r="CO299" s="13" t="n">
        <v>4.752129561710901</v>
      </c>
      <c r="CP299" s="13" t="n">
        <v>0</v>
      </c>
      <c r="DI299" s="13" t="n">
        <v>5</v>
      </c>
      <c r="DJ299" s="13" t="n">
        <v>0</v>
      </c>
      <c r="DK299" s="13" t="n">
        <v>4.943244424255084</v>
      </c>
      <c r="DL299" s="13" t="n">
        <v>0</v>
      </c>
      <c r="EE299" s="13" t="n">
        <v>5</v>
      </c>
      <c r="EF299" s="13" t="n">
        <v>0</v>
      </c>
      <c r="EG299" s="13" t="n">
        <v>5.002529034676954</v>
      </c>
      <c r="EH299" s="13" t="n">
        <v>0</v>
      </c>
      <c r="FA299" s="13" t="n">
        <v>5</v>
      </c>
      <c r="FB299" s="13" t="n">
        <v>0</v>
      </c>
      <c r="FC299" s="13" t="n">
        <v>2.802757963760221</v>
      </c>
      <c r="FD299" s="13" t="n">
        <v>0</v>
      </c>
      <c r="FW299" s="13" t="n">
        <v>5</v>
      </c>
      <c r="FX299" s="13" t="n">
        <v>0</v>
      </c>
      <c r="FY299" s="13" t="n">
        <v>2.993872826304405</v>
      </c>
      <c r="FZ299" s="13" t="n">
        <v>0</v>
      </c>
      <c r="GS299" s="13" t="n">
        <v>5</v>
      </c>
      <c r="GT299" s="13" t="n">
        <v>0</v>
      </c>
      <c r="GU299" s="13" t="n">
        <v>3.053157436726275</v>
      </c>
      <c r="GV299" s="13" t="n">
        <v>0</v>
      </c>
    </row>
    <row r="300">
      <c r="C300" s="13" t="n">
        <v>6</v>
      </c>
      <c r="D300" s="13">
        <f>Factories_stock_balance!D291</f>
        <v/>
      </c>
      <c r="E300" s="13">
        <f>Factories_stock_balance!E291</f>
        <v/>
      </c>
      <c r="F300" s="13">
        <f>Factories_stock_balance!F291</f>
        <v/>
      </c>
      <c r="Y300" s="13" t="n">
        <v>6</v>
      </c>
      <c r="Z300" s="13" t="n">
        <v>0</v>
      </c>
      <c r="AA300" s="13" t="n">
        <v>3.519683083795579</v>
      </c>
      <c r="AB300" s="13" t="n">
        <v>0</v>
      </c>
      <c r="AU300" s="13" t="n">
        <v>6</v>
      </c>
      <c r="AV300" s="13" t="n">
        <v>0</v>
      </c>
      <c r="AW300" s="13" t="n">
        <v>3.77316246935906</v>
      </c>
      <c r="AX300" s="13" t="n">
        <v>0</v>
      </c>
      <c r="BQ300" s="13" t="n">
        <v>6</v>
      </c>
      <c r="BR300" s="13" t="n">
        <v>0</v>
      </c>
      <c r="BS300" s="13" t="n">
        <v>3.851953607611921</v>
      </c>
      <c r="BT300" s="13" t="n">
        <v>0</v>
      </c>
      <c r="CM300" s="13" t="n">
        <v>6</v>
      </c>
      <c r="CN300" s="13" t="n">
        <v>0</v>
      </c>
      <c r="CO300" s="13" t="n">
        <v>2.003990397931326</v>
      </c>
      <c r="CP300" s="13" t="n">
        <v>0</v>
      </c>
      <c r="DI300" s="13" t="n">
        <v>6</v>
      </c>
      <c r="DJ300" s="13" t="n">
        <v>0</v>
      </c>
      <c r="DK300" s="13" t="n">
        <v>2.256951420743144</v>
      </c>
      <c r="DL300" s="13" t="n">
        <v>0</v>
      </c>
      <c r="EE300" s="13" t="n">
        <v>6</v>
      </c>
      <c r="EF300" s="13" t="n">
        <v>0</v>
      </c>
      <c r="EG300" s="13" t="n">
        <v>2.336260921747669</v>
      </c>
      <c r="EH300" s="13" t="n">
        <v>0</v>
      </c>
      <c r="FA300" s="13" t="n">
        <v>6</v>
      </c>
      <c r="FB300" s="13" t="n">
        <v>0</v>
      </c>
      <c r="FC300" s="13" t="n">
        <v>0.9211306097061477</v>
      </c>
      <c r="FD300" s="13" t="n">
        <v>0</v>
      </c>
      <c r="FW300" s="13" t="n">
        <v>6</v>
      </c>
      <c r="FX300" s="13" t="n">
        <v>0</v>
      </c>
      <c r="FY300" s="13" t="n">
        <v>1.174091632517965</v>
      </c>
      <c r="FZ300" s="13" t="n">
        <v>0</v>
      </c>
      <c r="GS300" s="13" t="n">
        <v>6</v>
      </c>
      <c r="GT300" s="13" t="n">
        <v>0</v>
      </c>
      <c r="GU300" s="13" t="n">
        <v>1.25340113352249</v>
      </c>
      <c r="GV300" s="13" t="n">
        <v>0</v>
      </c>
    </row>
    <row r="301">
      <c r="I301" s="95" t="n"/>
    </row>
    <row r="302">
      <c r="A302" s="13" t="inlineStr">
        <is>
          <t>NOVA</t>
        </is>
      </c>
      <c r="B302" s="89" t="inlineStr">
        <is>
          <t>Parâmetros p/ σx</t>
        </is>
      </c>
      <c r="C302" s="13" t="inlineStr">
        <is>
          <t>DesvPad(demand)</t>
        </is>
      </c>
      <c r="D302" s="13" t="n">
        <v>16</v>
      </c>
      <c r="E302" s="13" t="n">
        <v>17</v>
      </c>
      <c r="F302" s="13" t="n">
        <v>18</v>
      </c>
      <c r="I302" s="95" t="n"/>
      <c r="X302" s="13" t="inlineStr">
        <is>
          <t>Parâmetros p/ σx</t>
        </is>
      </c>
      <c r="Y302" s="13" t="inlineStr">
        <is>
          <t>DesvPad(demand)</t>
        </is>
      </c>
      <c r="Z302" s="13" t="n">
        <v>16</v>
      </c>
      <c r="AA302" s="13" t="n">
        <v>17</v>
      </c>
      <c r="AB302" s="13" t="n">
        <v>18</v>
      </c>
      <c r="AT302" s="13" t="inlineStr">
        <is>
          <t>Parâmetros p/ σx</t>
        </is>
      </c>
      <c r="AU302" s="13" t="inlineStr">
        <is>
          <t>DesvPad(demand)</t>
        </is>
      </c>
      <c r="AV302" s="13" t="n">
        <v>16</v>
      </c>
      <c r="AW302" s="13" t="n">
        <v>17</v>
      </c>
      <c r="AX302" s="13" t="n">
        <v>18</v>
      </c>
      <c r="BP302" s="13" t="inlineStr">
        <is>
          <t>Parâmetros p/ σx</t>
        </is>
      </c>
      <c r="BQ302" s="13" t="inlineStr">
        <is>
          <t>DesvPad(demand)</t>
        </is>
      </c>
      <c r="BR302" s="13" t="n">
        <v>16</v>
      </c>
      <c r="BS302" s="13" t="n">
        <v>17</v>
      </c>
      <c r="BT302" s="13" t="n">
        <v>18</v>
      </c>
      <c r="CL302" s="13" t="inlineStr">
        <is>
          <t>Parâmetros p/ σx</t>
        </is>
      </c>
      <c r="CM302" s="13" t="inlineStr">
        <is>
          <t>DesvPad(demand)</t>
        </is>
      </c>
      <c r="CN302" s="13" t="n">
        <v>16</v>
      </c>
      <c r="CO302" s="13" t="n">
        <v>17</v>
      </c>
      <c r="CP302" s="13" t="n">
        <v>18</v>
      </c>
      <c r="DH302" s="13" t="inlineStr">
        <is>
          <t>Parâmetros p/ σx</t>
        </is>
      </c>
      <c r="DI302" s="13" t="inlineStr">
        <is>
          <t>DesvPad(demand)</t>
        </is>
      </c>
      <c r="DJ302" s="13" t="n">
        <v>16</v>
      </c>
      <c r="DK302" s="13" t="n">
        <v>17</v>
      </c>
      <c r="DL302" s="13" t="n">
        <v>18</v>
      </c>
      <c r="ED302" s="13" t="inlineStr">
        <is>
          <t>Parâmetros p/ σx</t>
        </is>
      </c>
      <c r="EE302" s="13" t="inlineStr">
        <is>
          <t>DesvPad(demand)</t>
        </is>
      </c>
      <c r="EF302" s="13" t="n">
        <v>16</v>
      </c>
      <c r="EG302" s="13" t="n">
        <v>17</v>
      </c>
      <c r="EH302" s="13" t="n">
        <v>18</v>
      </c>
      <c r="EZ302" s="13" t="inlineStr">
        <is>
          <t>Parâmetros p/ σx</t>
        </is>
      </c>
      <c r="FA302" s="13" t="inlineStr">
        <is>
          <t>DesvPad(demand)</t>
        </is>
      </c>
      <c r="FB302" s="13" t="n">
        <v>16</v>
      </c>
      <c r="FC302" s="13" t="n">
        <v>17</v>
      </c>
      <c r="FD302" s="13" t="n">
        <v>18</v>
      </c>
      <c r="FV302" s="13" t="inlineStr">
        <is>
          <t>Parâmetros p/ σx</t>
        </is>
      </c>
      <c r="FW302" s="13" t="inlineStr">
        <is>
          <t>DesvPad(demand)</t>
        </is>
      </c>
      <c r="FX302" s="13" t="n">
        <v>16</v>
      </c>
      <c r="FY302" s="13" t="n">
        <v>17</v>
      </c>
      <c r="FZ302" s="13" t="n">
        <v>18</v>
      </c>
      <c r="GR302" s="13" t="inlineStr">
        <is>
          <t>Parâmetros p/ σx</t>
        </is>
      </c>
      <c r="GS302" s="13" t="inlineStr">
        <is>
          <t>DesvPad(demand)</t>
        </is>
      </c>
      <c r="GT302" s="13" t="n">
        <v>16</v>
      </c>
      <c r="GU302" s="13" t="n">
        <v>17</v>
      </c>
      <c r="GV302" s="13" t="n">
        <v>18</v>
      </c>
    </row>
    <row r="303">
      <c r="B303" s="89" t="inlineStr">
        <is>
          <t>D*E(RLT)</t>
        </is>
      </c>
      <c r="C303" s="13" t="n">
        <v>4</v>
      </c>
      <c r="D303" s="13" t="n">
        <v>378.92</v>
      </c>
      <c r="E303" s="13" t="n">
        <v>321.574</v>
      </c>
      <c r="F303" s="13" t="n">
        <v>365.906</v>
      </c>
      <c r="X303" s="13" t="inlineStr">
        <is>
          <t>D*E(RLT)</t>
        </is>
      </c>
      <c r="Y303" s="13" t="n">
        <v>4</v>
      </c>
      <c r="Z303" s="13" t="n">
        <v>378.92</v>
      </c>
      <c r="AA303" s="13" t="n">
        <v>321.574</v>
      </c>
      <c r="AB303" s="13" t="n">
        <v>365.906</v>
      </c>
      <c r="AT303" s="13" t="inlineStr">
        <is>
          <t>D*E(RLT)</t>
        </is>
      </c>
      <c r="AU303" s="13" t="n">
        <v>4</v>
      </c>
      <c r="AV303" s="13" t="n">
        <v>378.92</v>
      </c>
      <c r="AW303" s="13" t="n">
        <v>321.574</v>
      </c>
      <c r="AX303" s="13" t="n">
        <v>365.906</v>
      </c>
      <c r="BP303" s="13" t="inlineStr">
        <is>
          <t>D*E(RLT)</t>
        </is>
      </c>
      <c r="BQ303" s="13" t="n">
        <v>4</v>
      </c>
      <c r="BR303" s="13" t="n">
        <v>378.92</v>
      </c>
      <c r="BS303" s="13" t="n">
        <v>321.574</v>
      </c>
      <c r="BT303" s="13" t="n">
        <v>365.906</v>
      </c>
      <c r="CL303" s="13" t="inlineStr">
        <is>
          <t>D*E(RLT)</t>
        </is>
      </c>
      <c r="CM303" s="13" t="n">
        <v>4</v>
      </c>
      <c r="CN303" s="13" t="n">
        <v>378.92</v>
      </c>
      <c r="CO303" s="13" t="n">
        <v>321.574</v>
      </c>
      <c r="CP303" s="13" t="n">
        <v>365.906</v>
      </c>
      <c r="DH303" s="13" t="inlineStr">
        <is>
          <t>D*E(RLT)</t>
        </is>
      </c>
      <c r="DI303" s="13" t="n">
        <v>4</v>
      </c>
      <c r="DJ303" s="13" t="n">
        <v>378.92</v>
      </c>
      <c r="DK303" s="13" t="n">
        <v>321.574</v>
      </c>
      <c r="DL303" s="13" t="n">
        <v>365.906</v>
      </c>
      <c r="ED303" s="13" t="inlineStr">
        <is>
          <t>D*E(RLT)</t>
        </is>
      </c>
      <c r="EE303" s="13" t="n">
        <v>4</v>
      </c>
      <c r="EF303" s="13" t="n">
        <v>378.92</v>
      </c>
      <c r="EG303" s="13" t="n">
        <v>321.574</v>
      </c>
      <c r="EH303" s="13" t="n">
        <v>365.906</v>
      </c>
      <c r="EZ303" s="13" t="inlineStr">
        <is>
          <t>D*E(RLT)</t>
        </is>
      </c>
      <c r="FA303" s="13" t="n">
        <v>4</v>
      </c>
      <c r="FB303" s="13" t="n">
        <v>378.92</v>
      </c>
      <c r="FC303" s="13" t="n">
        <v>321.574</v>
      </c>
      <c r="FD303" s="13" t="n">
        <v>365.906</v>
      </c>
      <c r="FV303" s="13" t="inlineStr">
        <is>
          <t>D*E(RLT)</t>
        </is>
      </c>
      <c r="FW303" s="13" t="n">
        <v>4</v>
      </c>
      <c r="FX303" s="13" t="n">
        <v>378.92</v>
      </c>
      <c r="FY303" s="13" t="n">
        <v>321.574</v>
      </c>
      <c r="FZ303" s="13" t="n">
        <v>365.906</v>
      </c>
      <c r="GR303" s="13" t="inlineStr">
        <is>
          <t>D*E(RLT)</t>
        </is>
      </c>
      <c r="GS303" s="13" t="n">
        <v>4</v>
      </c>
      <c r="GT303" s="13" t="n">
        <v>378.92</v>
      </c>
      <c r="GU303" s="13" t="n">
        <v>321.574</v>
      </c>
      <c r="GV303" s="13" t="n">
        <v>365.906</v>
      </c>
    </row>
    <row r="304">
      <c r="C304" s="13" t="n">
        <v>5</v>
      </c>
      <c r="D304" s="13" t="n">
        <v>260.612</v>
      </c>
      <c r="E304" s="13" t="n">
        <v>296.876</v>
      </c>
      <c r="F304" s="13" t="n">
        <v>356.774</v>
      </c>
      <c r="I304" s="95" t="n"/>
      <c r="V304" s="14" t="n"/>
      <c r="Y304" s="13" t="n">
        <v>5</v>
      </c>
      <c r="Z304" s="13" t="n">
        <v>260.612</v>
      </c>
      <c r="AA304" s="13" t="n">
        <v>296.876</v>
      </c>
      <c r="AB304" s="13" t="n">
        <v>356.774</v>
      </c>
      <c r="AU304" s="13" t="n">
        <v>5</v>
      </c>
      <c r="AV304" s="13" t="n">
        <v>260.612</v>
      </c>
      <c r="AW304" s="13" t="n">
        <v>296.876</v>
      </c>
      <c r="AX304" s="13" t="n">
        <v>356.774</v>
      </c>
      <c r="BQ304" s="13" t="n">
        <v>5</v>
      </c>
      <c r="BR304" s="13" t="n">
        <v>260.612</v>
      </c>
      <c r="BS304" s="13" t="n">
        <v>296.876</v>
      </c>
      <c r="BT304" s="13" t="n">
        <v>356.774</v>
      </c>
      <c r="CM304" s="13" t="n">
        <v>5</v>
      </c>
      <c r="CN304" s="13" t="n">
        <v>260.612</v>
      </c>
      <c r="CO304" s="13" t="n">
        <v>296.876</v>
      </c>
      <c r="CP304" s="13" t="n">
        <v>356.774</v>
      </c>
      <c r="DI304" s="13" t="n">
        <v>5</v>
      </c>
      <c r="DJ304" s="13" t="n">
        <v>260.612</v>
      </c>
      <c r="DK304" s="13" t="n">
        <v>296.876</v>
      </c>
      <c r="DL304" s="13" t="n">
        <v>356.774</v>
      </c>
      <c r="EE304" s="13" t="n">
        <v>5</v>
      </c>
      <c r="EF304" s="13" t="n">
        <v>260.612</v>
      </c>
      <c r="EG304" s="13" t="n">
        <v>296.876</v>
      </c>
      <c r="EH304" s="13" t="n">
        <v>356.774</v>
      </c>
      <c r="FA304" s="13" t="n">
        <v>5</v>
      </c>
      <c r="FB304" s="13" t="n">
        <v>260.612</v>
      </c>
      <c r="FC304" s="13" t="n">
        <v>296.876</v>
      </c>
      <c r="FD304" s="13" t="n">
        <v>356.774</v>
      </c>
      <c r="FW304" s="13" t="n">
        <v>5</v>
      </c>
      <c r="FX304" s="13" t="n">
        <v>260.612</v>
      </c>
      <c r="FY304" s="13" t="n">
        <v>296.876</v>
      </c>
      <c r="FZ304" s="13" t="n">
        <v>356.774</v>
      </c>
      <c r="GS304" s="13" t="n">
        <v>5</v>
      </c>
      <c r="GT304" s="13" t="n">
        <v>260.612</v>
      </c>
      <c r="GU304" s="13" t="n">
        <v>296.876</v>
      </c>
      <c r="GV304" s="13" t="n">
        <v>356.774</v>
      </c>
    </row>
    <row r="305">
      <c r="C305" s="13" t="n">
        <v>6</v>
      </c>
      <c r="D305" s="13" t="n">
        <v>275.5820000000001</v>
      </c>
      <c r="E305" s="13" t="n">
        <v>304.112</v>
      </c>
      <c r="F305" s="13" t="n">
        <v>260.32</v>
      </c>
      <c r="I305" s="95" t="n"/>
      <c r="Y305" s="13" t="n">
        <v>6</v>
      </c>
      <c r="Z305" s="13" t="n">
        <v>275.5820000000001</v>
      </c>
      <c r="AA305" s="13" t="n">
        <v>304.112</v>
      </c>
      <c r="AB305" s="13" t="n">
        <v>260.32</v>
      </c>
      <c r="AU305" s="13" t="n">
        <v>6</v>
      </c>
      <c r="AV305" s="13" t="n">
        <v>275.5820000000001</v>
      </c>
      <c r="AW305" s="13" t="n">
        <v>304.112</v>
      </c>
      <c r="AX305" s="13" t="n">
        <v>260.32</v>
      </c>
      <c r="BQ305" s="13" t="n">
        <v>6</v>
      </c>
      <c r="BR305" s="13" t="n">
        <v>275.5820000000001</v>
      </c>
      <c r="BS305" s="13" t="n">
        <v>304.112</v>
      </c>
      <c r="BT305" s="13" t="n">
        <v>260.32</v>
      </c>
      <c r="CM305" s="13" t="n">
        <v>6</v>
      </c>
      <c r="CN305" s="13" t="n">
        <v>275.5820000000001</v>
      </c>
      <c r="CO305" s="13" t="n">
        <v>304.112</v>
      </c>
      <c r="CP305" s="13" t="n">
        <v>260.32</v>
      </c>
      <c r="DI305" s="13" t="n">
        <v>6</v>
      </c>
      <c r="DJ305" s="13" t="n">
        <v>275.5820000000001</v>
      </c>
      <c r="DK305" s="13" t="n">
        <v>304.112</v>
      </c>
      <c r="DL305" s="13" t="n">
        <v>260.32</v>
      </c>
      <c r="EE305" s="13" t="n">
        <v>6</v>
      </c>
      <c r="EF305" s="13" t="n">
        <v>275.5820000000001</v>
      </c>
      <c r="EG305" s="13" t="n">
        <v>304.112</v>
      </c>
      <c r="EH305" s="13" t="n">
        <v>260.32</v>
      </c>
      <c r="FA305" s="13" t="n">
        <v>6</v>
      </c>
      <c r="FB305" s="13" t="n">
        <v>275.5820000000001</v>
      </c>
      <c r="FC305" s="13" t="n">
        <v>304.112</v>
      </c>
      <c r="FD305" s="13" t="n">
        <v>260.32</v>
      </c>
      <c r="FW305" s="13" t="n">
        <v>6</v>
      </c>
      <c r="FX305" s="13" t="n">
        <v>275.5820000000001</v>
      </c>
      <c r="FY305" s="13" t="n">
        <v>304.112</v>
      </c>
      <c r="FZ305" s="13" t="n">
        <v>260.32</v>
      </c>
      <c r="GS305" s="13" t="n">
        <v>6</v>
      </c>
      <c r="GT305" s="13" t="n">
        <v>275.5820000000001</v>
      </c>
      <c r="GU305" s="13" t="n">
        <v>304.112</v>
      </c>
      <c r="GV305" s="13" t="n">
        <v>260.32</v>
      </c>
    </row>
    <row r="307">
      <c r="A307" s="13" t="inlineStr">
        <is>
          <t>NOVA</t>
        </is>
      </c>
      <c r="B307" s="89" t="inlineStr">
        <is>
          <t>Parâmetros p/ σy</t>
        </is>
      </c>
      <c r="C307" s="13" t="inlineStr">
        <is>
          <t>DesvPad(E(RLT))</t>
        </is>
      </c>
      <c r="D307" s="13" t="n">
        <v>16</v>
      </c>
      <c r="E307" s="13" t="n">
        <v>17</v>
      </c>
      <c r="F307" s="13" t="n">
        <v>18</v>
      </c>
      <c r="I307" s="95" t="n"/>
      <c r="X307" s="13" t="inlineStr">
        <is>
          <t>Parâmetros p/ σy</t>
        </is>
      </c>
      <c r="Y307" s="13" t="inlineStr">
        <is>
          <t>DesvPad(E(RLT))</t>
        </is>
      </c>
      <c r="Z307" s="13" t="n">
        <v>16</v>
      </c>
      <c r="AA307" s="13" t="n">
        <v>17</v>
      </c>
      <c r="AB307" s="13" t="n">
        <v>18</v>
      </c>
      <c r="AT307" s="13" t="inlineStr">
        <is>
          <t>Parâmetros p/ σy</t>
        </is>
      </c>
      <c r="AU307" s="13" t="inlineStr">
        <is>
          <t>DesvPad(E(RLT))</t>
        </is>
      </c>
      <c r="AV307" s="13" t="n">
        <v>16</v>
      </c>
      <c r="AW307" s="13" t="n">
        <v>17</v>
      </c>
      <c r="AX307" s="13" t="n">
        <v>18</v>
      </c>
      <c r="BP307" s="13" t="inlineStr">
        <is>
          <t>Parâmetros p/ σy</t>
        </is>
      </c>
      <c r="BQ307" s="13" t="inlineStr">
        <is>
          <t>DesvPad(E(RLT))</t>
        </is>
      </c>
      <c r="BR307" s="13" t="n">
        <v>16</v>
      </c>
      <c r="BS307" s="13" t="n">
        <v>17</v>
      </c>
      <c r="BT307" s="13" t="n">
        <v>18</v>
      </c>
      <c r="CL307" s="13" t="inlineStr">
        <is>
          <t>Parâmetros p/ σy</t>
        </is>
      </c>
      <c r="CM307" s="13" t="inlineStr">
        <is>
          <t>DesvPad(E(RLT))</t>
        </is>
      </c>
      <c r="CN307" s="13" t="n">
        <v>16</v>
      </c>
      <c r="CO307" s="13" t="n">
        <v>17</v>
      </c>
      <c r="CP307" s="13" t="n">
        <v>18</v>
      </c>
      <c r="DH307" s="13" t="inlineStr">
        <is>
          <t>Parâmetros p/ σy</t>
        </is>
      </c>
      <c r="DI307" s="13" t="inlineStr">
        <is>
          <t>DesvPad(E(RLT))</t>
        </is>
      </c>
      <c r="DJ307" s="13" t="n">
        <v>16</v>
      </c>
      <c r="DK307" s="13" t="n">
        <v>17</v>
      </c>
      <c r="DL307" s="13" t="n">
        <v>18</v>
      </c>
      <c r="ED307" s="13" t="inlineStr">
        <is>
          <t>Parâmetros p/ σy</t>
        </is>
      </c>
      <c r="EE307" s="13" t="inlineStr">
        <is>
          <t>DesvPad(E(RLT))</t>
        </is>
      </c>
      <c r="EF307" s="13" t="n">
        <v>16</v>
      </c>
      <c r="EG307" s="13" t="n">
        <v>17</v>
      </c>
      <c r="EH307" s="13" t="n">
        <v>18</v>
      </c>
      <c r="EZ307" s="13" t="inlineStr">
        <is>
          <t>Parâmetros p/ σy</t>
        </is>
      </c>
      <c r="FA307" s="13" t="inlineStr">
        <is>
          <t>DesvPad(E(RLT))</t>
        </is>
      </c>
      <c r="FB307" s="13" t="n">
        <v>16</v>
      </c>
      <c r="FC307" s="13" t="n">
        <v>17</v>
      </c>
      <c r="FD307" s="13" t="n">
        <v>18</v>
      </c>
      <c r="FV307" s="13" t="inlineStr">
        <is>
          <t>Parâmetros p/ σy</t>
        </is>
      </c>
      <c r="FW307" s="13" t="inlineStr">
        <is>
          <t>DesvPad(E(RLT))</t>
        </is>
      </c>
      <c r="FX307" s="13" t="n">
        <v>16</v>
      </c>
      <c r="FY307" s="13" t="n">
        <v>17</v>
      </c>
      <c r="FZ307" s="13" t="n">
        <v>18</v>
      </c>
      <c r="GR307" s="13" t="inlineStr">
        <is>
          <t>Parâmetros p/ σy</t>
        </is>
      </c>
      <c r="GS307" s="13" t="inlineStr">
        <is>
          <t>DesvPad(E(RLT))</t>
        </is>
      </c>
      <c r="GT307" s="13" t="n">
        <v>16</v>
      </c>
      <c r="GU307" s="13" t="n">
        <v>17</v>
      </c>
      <c r="GV307" s="13" t="n">
        <v>18</v>
      </c>
    </row>
    <row r="308">
      <c r="B308" s="89" t="inlineStr">
        <is>
          <t>D*E(RLT)</t>
        </is>
      </c>
      <c r="C308" s="13" t="n">
        <v>4</v>
      </c>
      <c r="D308" s="13" t="n">
        <v>0.9778000000000001</v>
      </c>
      <c r="E308" s="13" t="n">
        <v>1.3042</v>
      </c>
      <c r="F308" s="13" t="n">
        <v>0.8182</v>
      </c>
      <c r="I308" s="95" t="n"/>
      <c r="X308" s="13" t="inlineStr">
        <is>
          <t>D*E(RLT)</t>
        </is>
      </c>
      <c r="Y308" s="13" t="n">
        <v>4</v>
      </c>
      <c r="Z308" s="13" t="n">
        <v>0.9778000000000001</v>
      </c>
      <c r="AA308" s="13" t="n">
        <v>1.3042</v>
      </c>
      <c r="AB308" s="13" t="n">
        <v>0.8182</v>
      </c>
      <c r="AT308" s="13" t="inlineStr">
        <is>
          <t>D*E(RLT)</t>
        </is>
      </c>
      <c r="AU308" s="13" t="n">
        <v>4</v>
      </c>
      <c r="AV308" s="13" t="n">
        <v>0.9778000000000001</v>
      </c>
      <c r="AW308" s="13" t="n">
        <v>1.3042</v>
      </c>
      <c r="AX308" s="13" t="n">
        <v>0.8182</v>
      </c>
      <c r="BP308" s="13" t="inlineStr">
        <is>
          <t>D*E(RLT)</t>
        </is>
      </c>
      <c r="BQ308" s="13" t="n">
        <v>4</v>
      </c>
      <c r="BR308" s="13" t="n">
        <v>0.9778000000000001</v>
      </c>
      <c r="BS308" s="13" t="n">
        <v>1.3042</v>
      </c>
      <c r="BT308" s="13" t="n">
        <v>0.8182</v>
      </c>
      <c r="CL308" s="13" t="inlineStr">
        <is>
          <t>D*E(RLT)</t>
        </is>
      </c>
      <c r="CM308" s="13" t="n">
        <v>4</v>
      </c>
      <c r="CN308" s="13" t="n">
        <v>0.9778000000000001</v>
      </c>
      <c r="CO308" s="13" t="n">
        <v>1.3042</v>
      </c>
      <c r="CP308" s="13" t="n">
        <v>0.8182</v>
      </c>
      <c r="DH308" s="13" t="inlineStr">
        <is>
          <t>D*E(RLT)</t>
        </is>
      </c>
      <c r="DI308" s="13" t="n">
        <v>4</v>
      </c>
      <c r="DJ308" s="13" t="n">
        <v>0.9778000000000001</v>
      </c>
      <c r="DK308" s="13" t="n">
        <v>1.3042</v>
      </c>
      <c r="DL308" s="13" t="n">
        <v>0.8182</v>
      </c>
      <c r="ED308" s="13" t="inlineStr">
        <is>
          <t>D*E(RLT)</t>
        </is>
      </c>
      <c r="EE308" s="13" t="n">
        <v>4</v>
      </c>
      <c r="EF308" s="13" t="n">
        <v>0.9778000000000001</v>
      </c>
      <c r="EG308" s="13" t="n">
        <v>1.3042</v>
      </c>
      <c r="EH308" s="13" t="n">
        <v>0.8182</v>
      </c>
      <c r="EZ308" s="13" t="inlineStr">
        <is>
          <t>D*E(RLT)</t>
        </is>
      </c>
      <c r="FA308" s="13" t="n">
        <v>4</v>
      </c>
      <c r="FB308" s="13" t="n">
        <v>0.9778000000000001</v>
      </c>
      <c r="FC308" s="13" t="n">
        <v>1.3042</v>
      </c>
      <c r="FD308" s="13" t="n">
        <v>0.8182</v>
      </c>
      <c r="FV308" s="13" t="inlineStr">
        <is>
          <t>D*E(RLT)</t>
        </is>
      </c>
      <c r="FW308" s="13" t="n">
        <v>4</v>
      </c>
      <c r="FX308" s="13" t="n">
        <v>0.9778000000000001</v>
      </c>
      <c r="FY308" s="13" t="n">
        <v>1.3042</v>
      </c>
      <c r="FZ308" s="13" t="n">
        <v>0.8182</v>
      </c>
      <c r="GR308" s="13" t="inlineStr">
        <is>
          <t>D*E(RLT)</t>
        </is>
      </c>
      <c r="GS308" s="13" t="n">
        <v>4</v>
      </c>
      <c r="GT308" s="13" t="n">
        <v>0.9778000000000001</v>
      </c>
      <c r="GU308" s="13" t="n">
        <v>1.3042</v>
      </c>
      <c r="GV308" s="13" t="n">
        <v>0.8182</v>
      </c>
    </row>
    <row r="309">
      <c r="C309" s="13" t="n">
        <v>5</v>
      </c>
      <c r="D309" s="13" t="n">
        <v>0.7096</v>
      </c>
      <c r="E309" s="13" t="n">
        <v>1.3468</v>
      </c>
      <c r="F309" s="13" t="n">
        <v>0.8474</v>
      </c>
      <c r="Y309" s="13" t="n">
        <v>5</v>
      </c>
      <c r="Z309" s="13" t="n">
        <v>0.7096</v>
      </c>
      <c r="AA309" s="13" t="n">
        <v>1.3468</v>
      </c>
      <c r="AB309" s="13" t="n">
        <v>0.8474</v>
      </c>
      <c r="AU309" s="13" t="n">
        <v>5</v>
      </c>
      <c r="AV309" s="13" t="n">
        <v>0.7096</v>
      </c>
      <c r="AW309" s="13" t="n">
        <v>1.3468</v>
      </c>
      <c r="AX309" s="13" t="n">
        <v>0.8474</v>
      </c>
      <c r="BQ309" s="13" t="n">
        <v>5</v>
      </c>
      <c r="BR309" s="13" t="n">
        <v>0.7096</v>
      </c>
      <c r="BS309" s="13" t="n">
        <v>1.3468</v>
      </c>
      <c r="BT309" s="13" t="n">
        <v>0.8474</v>
      </c>
      <c r="CM309" s="13" t="n">
        <v>5</v>
      </c>
      <c r="CN309" s="13" t="n">
        <v>0.7096</v>
      </c>
      <c r="CO309" s="13" t="n">
        <v>1.3468</v>
      </c>
      <c r="CP309" s="13" t="n">
        <v>0.8474</v>
      </c>
      <c r="DI309" s="13" t="n">
        <v>5</v>
      </c>
      <c r="DJ309" s="13" t="n">
        <v>0.7096</v>
      </c>
      <c r="DK309" s="13" t="n">
        <v>1.3468</v>
      </c>
      <c r="DL309" s="13" t="n">
        <v>0.8474</v>
      </c>
      <c r="EE309" s="13" t="n">
        <v>5</v>
      </c>
      <c r="EF309" s="13" t="n">
        <v>0.7096</v>
      </c>
      <c r="EG309" s="13" t="n">
        <v>1.3468</v>
      </c>
      <c r="EH309" s="13" t="n">
        <v>0.8474</v>
      </c>
      <c r="FA309" s="13" t="n">
        <v>5</v>
      </c>
      <c r="FB309" s="13" t="n">
        <v>0.7096</v>
      </c>
      <c r="FC309" s="13" t="n">
        <v>1.3468</v>
      </c>
      <c r="FD309" s="13" t="n">
        <v>0.8474</v>
      </c>
      <c r="FW309" s="13" t="n">
        <v>5</v>
      </c>
      <c r="FX309" s="13" t="n">
        <v>0.7096</v>
      </c>
      <c r="FY309" s="13" t="n">
        <v>1.3468</v>
      </c>
      <c r="FZ309" s="13" t="n">
        <v>0.8474</v>
      </c>
      <c r="GS309" s="13" t="n">
        <v>5</v>
      </c>
      <c r="GT309" s="13" t="n">
        <v>0.7096</v>
      </c>
      <c r="GU309" s="13" t="n">
        <v>1.3468</v>
      </c>
      <c r="GV309" s="13" t="n">
        <v>0.8474</v>
      </c>
    </row>
    <row r="310">
      <c r="C310" s="13" t="n">
        <v>6</v>
      </c>
      <c r="D310" s="13" t="n">
        <v>0.87</v>
      </c>
      <c r="E310" s="13" t="n">
        <v>1.0992</v>
      </c>
      <c r="F310" s="13" t="n">
        <v>0.9933999999999999</v>
      </c>
      <c r="Y310" s="13" t="n">
        <v>6</v>
      </c>
      <c r="Z310" s="13" t="n">
        <v>0.87</v>
      </c>
      <c r="AA310" s="13" t="n">
        <v>1.0992</v>
      </c>
      <c r="AB310" s="13" t="n">
        <v>0.9933999999999999</v>
      </c>
      <c r="AU310" s="13" t="n">
        <v>6</v>
      </c>
      <c r="AV310" s="13" t="n">
        <v>0.87</v>
      </c>
      <c r="AW310" s="13" t="n">
        <v>1.0992</v>
      </c>
      <c r="AX310" s="13" t="n">
        <v>0.9933999999999999</v>
      </c>
      <c r="BQ310" s="13" t="n">
        <v>6</v>
      </c>
      <c r="BR310" s="13" t="n">
        <v>0.87</v>
      </c>
      <c r="BS310" s="13" t="n">
        <v>1.0992</v>
      </c>
      <c r="BT310" s="13" t="n">
        <v>0.9933999999999999</v>
      </c>
      <c r="CM310" s="13" t="n">
        <v>6</v>
      </c>
      <c r="CN310" s="13" t="n">
        <v>0.87</v>
      </c>
      <c r="CO310" s="13" t="n">
        <v>1.0992</v>
      </c>
      <c r="CP310" s="13" t="n">
        <v>0.9933999999999999</v>
      </c>
      <c r="DI310" s="13" t="n">
        <v>6</v>
      </c>
      <c r="DJ310" s="13" t="n">
        <v>0.87</v>
      </c>
      <c r="DK310" s="13" t="n">
        <v>1.0992</v>
      </c>
      <c r="DL310" s="13" t="n">
        <v>0.9933999999999999</v>
      </c>
      <c r="EE310" s="13" t="n">
        <v>6</v>
      </c>
      <c r="EF310" s="13" t="n">
        <v>0.87</v>
      </c>
      <c r="EG310" s="13" t="n">
        <v>1.0992</v>
      </c>
      <c r="EH310" s="13" t="n">
        <v>0.9933999999999999</v>
      </c>
      <c r="FA310" s="13" t="n">
        <v>6</v>
      </c>
      <c r="FB310" s="13" t="n">
        <v>0.87</v>
      </c>
      <c r="FC310" s="13" t="n">
        <v>1.0992</v>
      </c>
      <c r="FD310" s="13" t="n">
        <v>0.9933999999999999</v>
      </c>
      <c r="FW310" s="13" t="n">
        <v>6</v>
      </c>
      <c r="FX310" s="13" t="n">
        <v>0.87</v>
      </c>
      <c r="FY310" s="13" t="n">
        <v>1.0992</v>
      </c>
      <c r="FZ310" s="13" t="n">
        <v>0.9933999999999999</v>
      </c>
      <c r="GS310" s="13" t="n">
        <v>6</v>
      </c>
      <c r="GT310" s="13" t="n">
        <v>0.87</v>
      </c>
      <c r="GU310" s="13" t="n">
        <v>1.0992</v>
      </c>
      <c r="GV310" s="13" t="n">
        <v>0.9933999999999999</v>
      </c>
    </row>
    <row r="312">
      <c r="A312" s="13" t="inlineStr">
        <is>
          <t>NOVA</t>
        </is>
      </c>
      <c r="B312" s="13" t="inlineStr">
        <is>
          <t>z</t>
        </is>
      </c>
      <c r="C312" s="13" t="inlineStr">
        <is>
          <t>DesvPad(D*E(RLT))</t>
        </is>
      </c>
      <c r="D312" s="13" t="n">
        <v>16</v>
      </c>
      <c r="E312" s="13" t="n">
        <v>17</v>
      </c>
      <c r="F312" s="13" t="n">
        <v>18</v>
      </c>
      <c r="X312" s="13" t="inlineStr">
        <is>
          <t>z</t>
        </is>
      </c>
      <c r="Y312" s="13" t="inlineStr">
        <is>
          <t>DesvPad(D*E(RLT))</t>
        </is>
      </c>
      <c r="Z312" s="13" t="n">
        <v>16</v>
      </c>
      <c r="AA312" s="13" t="n">
        <v>17</v>
      </c>
      <c r="AB312" s="13" t="n">
        <v>18</v>
      </c>
      <c r="AT312" s="13" t="inlineStr">
        <is>
          <t>z</t>
        </is>
      </c>
      <c r="AU312" s="13" t="inlineStr">
        <is>
          <t>DesvPad(D*E(RLT))</t>
        </is>
      </c>
      <c r="AV312" s="13" t="n">
        <v>16</v>
      </c>
      <c r="AW312" s="13" t="n">
        <v>17</v>
      </c>
      <c r="AX312" s="13" t="n">
        <v>18</v>
      </c>
      <c r="BP312" s="13" t="inlineStr">
        <is>
          <t>z</t>
        </is>
      </c>
      <c r="BQ312" s="13" t="inlineStr">
        <is>
          <t>DesvPad(D*E(RLT))</t>
        </is>
      </c>
      <c r="BR312" s="13" t="n">
        <v>16</v>
      </c>
      <c r="BS312" s="13" t="n">
        <v>17</v>
      </c>
      <c r="BT312" s="13" t="n">
        <v>18</v>
      </c>
      <c r="CL312" s="13" t="inlineStr">
        <is>
          <t>z</t>
        </is>
      </c>
      <c r="CM312" s="13" t="inlineStr">
        <is>
          <t>DesvPad(D*E(RLT))</t>
        </is>
      </c>
      <c r="CN312" s="13" t="n">
        <v>16</v>
      </c>
      <c r="CO312" s="13" t="n">
        <v>17</v>
      </c>
      <c r="CP312" s="13" t="n">
        <v>18</v>
      </c>
      <c r="DH312" s="13" t="inlineStr">
        <is>
          <t>z</t>
        </is>
      </c>
      <c r="DI312" s="13" t="inlineStr">
        <is>
          <t>DesvPad(D*E(RLT))</t>
        </is>
      </c>
      <c r="DJ312" s="13" t="n">
        <v>16</v>
      </c>
      <c r="DK312" s="13" t="n">
        <v>17</v>
      </c>
      <c r="DL312" s="13" t="n">
        <v>18</v>
      </c>
      <c r="ED312" s="13" t="inlineStr">
        <is>
          <t>z</t>
        </is>
      </c>
      <c r="EE312" s="13" t="inlineStr">
        <is>
          <t>DesvPad(D*E(RLT))</t>
        </is>
      </c>
      <c r="EF312" s="13" t="n">
        <v>16</v>
      </c>
      <c r="EG312" s="13" t="n">
        <v>17</v>
      </c>
      <c r="EH312" s="13" t="n">
        <v>18</v>
      </c>
      <c r="EZ312" s="13" t="inlineStr">
        <is>
          <t>z</t>
        </is>
      </c>
      <c r="FA312" s="13" t="inlineStr">
        <is>
          <t>DesvPad(D*E(RLT))</t>
        </is>
      </c>
      <c r="FB312" s="13" t="n">
        <v>16</v>
      </c>
      <c r="FC312" s="13" t="n">
        <v>17</v>
      </c>
      <c r="FD312" s="13" t="n">
        <v>18</v>
      </c>
      <c r="FV312" s="13" t="inlineStr">
        <is>
          <t>z</t>
        </is>
      </c>
      <c r="FW312" s="13" t="inlineStr">
        <is>
          <t>DesvPad(D*E(RLT))</t>
        </is>
      </c>
      <c r="FX312" s="13" t="n">
        <v>16</v>
      </c>
      <c r="FY312" s="13" t="n">
        <v>17</v>
      </c>
      <c r="FZ312" s="13" t="n">
        <v>18</v>
      </c>
      <c r="GR312" s="13" t="inlineStr">
        <is>
          <t>z</t>
        </is>
      </c>
      <c r="GS312" s="13" t="inlineStr">
        <is>
          <t>DesvPad(D*E(RLT))</t>
        </is>
      </c>
      <c r="GT312" s="13" t="n">
        <v>16</v>
      </c>
      <c r="GU312" s="13" t="n">
        <v>17</v>
      </c>
      <c r="GV312" s="13" t="n">
        <v>18</v>
      </c>
    </row>
    <row r="313">
      <c r="B313" s="13" t="n">
        <v>2.06</v>
      </c>
      <c r="C313" s="13" t="n">
        <v>4</v>
      </c>
      <c r="D313" s="13">
        <f>(D213*(D303^2)+(D208^2)*(D308^2))^0.5</f>
        <v/>
      </c>
      <c r="E313" s="13">
        <f>(E213*(E303^2)+(E208^2)*(E308^2))^0.5</f>
        <v/>
      </c>
      <c r="F313" s="13">
        <f>(F213*(F303^2)+(F208^2)*(F308^2))^0.5</f>
        <v/>
      </c>
      <c r="X313" s="13" t="n">
        <v>2.06</v>
      </c>
      <c r="Y313" s="13" t="n">
        <v>4</v>
      </c>
      <c r="Z313" s="13" t="n">
        <v>2033.191682631034</v>
      </c>
      <c r="AA313" s="13" t="n">
        <v>2252.038559374877</v>
      </c>
      <c r="AB313" s="13" t="n">
        <v>1669.882137791409</v>
      </c>
      <c r="AT313" s="13" t="n">
        <v>2.06</v>
      </c>
      <c r="AU313" s="13" t="n">
        <v>4</v>
      </c>
      <c r="AV313" s="13" t="n">
        <v>2033.191682631034</v>
      </c>
      <c r="AW313" s="13" t="n">
        <v>2252.038559374877</v>
      </c>
      <c r="AX313" s="13" t="n">
        <v>1669.882137791409</v>
      </c>
      <c r="BP313" s="13" t="n">
        <v>2.06</v>
      </c>
      <c r="BQ313" s="13" t="n">
        <v>4</v>
      </c>
      <c r="BR313" s="13" t="n">
        <v>2033.191682631034</v>
      </c>
      <c r="BS313" s="13" t="n">
        <v>2252.038559374877</v>
      </c>
      <c r="BT313" s="13" t="n">
        <v>1669.882137791409</v>
      </c>
      <c r="CL313" s="13" t="n">
        <v>2.06</v>
      </c>
      <c r="CM313" s="13" t="n">
        <v>4</v>
      </c>
      <c r="CN313" s="13" t="n">
        <v>2033.191682631034</v>
      </c>
      <c r="CO313" s="13" t="n">
        <v>2252.038559374877</v>
      </c>
      <c r="CP313" s="13" t="n">
        <v>1669.882137791409</v>
      </c>
      <c r="DH313" s="13" t="n">
        <v>2.06</v>
      </c>
      <c r="DI313" s="13" t="n">
        <v>4</v>
      </c>
      <c r="DJ313" s="13" t="n">
        <v>2033.191682631034</v>
      </c>
      <c r="DK313" s="13" t="n">
        <v>2252.038559374877</v>
      </c>
      <c r="DL313" s="13" t="n">
        <v>1669.882137791409</v>
      </c>
      <c r="ED313" s="13" t="n">
        <v>2.06</v>
      </c>
      <c r="EE313" s="13" t="n">
        <v>4</v>
      </c>
      <c r="EF313" s="13" t="n">
        <v>2033.191682631034</v>
      </c>
      <c r="EG313" s="13" t="n">
        <v>2252.038559374877</v>
      </c>
      <c r="EH313" s="13" t="n">
        <v>1669.882137791409</v>
      </c>
      <c r="EZ313" s="13" t="n">
        <v>2.06</v>
      </c>
      <c r="FA313" s="13" t="n">
        <v>4</v>
      </c>
      <c r="FB313" s="13" t="n">
        <v>2033.191682631034</v>
      </c>
      <c r="FC313" s="13" t="n">
        <v>2252.038559374877</v>
      </c>
      <c r="FD313" s="13" t="n">
        <v>1669.882137791409</v>
      </c>
      <c r="FV313" s="13" t="n">
        <v>2.06</v>
      </c>
      <c r="FW313" s="13" t="n">
        <v>4</v>
      </c>
      <c r="FX313" s="13" t="n">
        <v>2033.191682631034</v>
      </c>
      <c r="FY313" s="13" t="n">
        <v>2252.038559374877</v>
      </c>
      <c r="FZ313" s="13" t="n">
        <v>1669.882137791409</v>
      </c>
      <c r="GR313" s="13" t="n">
        <v>2.06</v>
      </c>
      <c r="GS313" s="13" t="n">
        <v>4</v>
      </c>
      <c r="GT313" s="13" t="n">
        <v>2033.191682631034</v>
      </c>
      <c r="GU313" s="13" t="n">
        <v>2252.038559374877</v>
      </c>
      <c r="GV313" s="13" t="n">
        <v>1669.882137791409</v>
      </c>
    </row>
    <row r="314">
      <c r="C314" s="13" t="n">
        <v>5</v>
      </c>
      <c r="D314" s="13">
        <f>(D214*(D304^2)+(D209^2)*(D309^2))^0.5</f>
        <v/>
      </c>
      <c r="E314" s="13">
        <f>(E214*(E304^2)+(E209^2)*(E309^2))^0.5</f>
        <v/>
      </c>
      <c r="F314" s="13">
        <f>(F214*(F304^2)+(F209^2)*(F309^2))^0.5</f>
        <v/>
      </c>
      <c r="Y314" s="13" t="n">
        <v>5</v>
      </c>
      <c r="Z314" s="13" t="n">
        <v>1046.878890579424</v>
      </c>
      <c r="AA314" s="13" t="n">
        <v>2142.464969756511</v>
      </c>
      <c r="AB314" s="13" t="n">
        <v>1680.597512835384</v>
      </c>
      <c r="AU314" s="13" t="n">
        <v>5</v>
      </c>
      <c r="AV314" s="13" t="n">
        <v>1046.878890579424</v>
      </c>
      <c r="AW314" s="13" t="n">
        <v>2142.464969756511</v>
      </c>
      <c r="AX314" s="13" t="n">
        <v>1680.597512835384</v>
      </c>
      <c r="BQ314" s="13" t="n">
        <v>5</v>
      </c>
      <c r="BR314" s="13" t="n">
        <v>1046.878890579424</v>
      </c>
      <c r="BS314" s="13" t="n">
        <v>2142.464969756511</v>
      </c>
      <c r="BT314" s="13" t="n">
        <v>1680.597512835384</v>
      </c>
      <c r="CM314" s="13" t="n">
        <v>5</v>
      </c>
      <c r="CN314" s="13" t="n">
        <v>1046.878890579424</v>
      </c>
      <c r="CO314" s="13" t="n">
        <v>2142.464969756511</v>
      </c>
      <c r="CP314" s="13" t="n">
        <v>1680.597512835384</v>
      </c>
      <c r="DI314" s="13" t="n">
        <v>5</v>
      </c>
      <c r="DJ314" s="13" t="n">
        <v>1046.878890579424</v>
      </c>
      <c r="DK314" s="13" t="n">
        <v>2142.464969756511</v>
      </c>
      <c r="DL314" s="13" t="n">
        <v>1680.597512835384</v>
      </c>
      <c r="EE314" s="13" t="n">
        <v>5</v>
      </c>
      <c r="EF314" s="13" t="n">
        <v>1046.878890579424</v>
      </c>
      <c r="EG314" s="13" t="n">
        <v>2142.464969756511</v>
      </c>
      <c r="EH314" s="13" t="n">
        <v>1680.597512835384</v>
      </c>
      <c r="FA314" s="13" t="n">
        <v>5</v>
      </c>
      <c r="FB314" s="13" t="n">
        <v>1046.878890579424</v>
      </c>
      <c r="FC314" s="13" t="n">
        <v>2142.464969756511</v>
      </c>
      <c r="FD314" s="13" t="n">
        <v>1680.597512835384</v>
      </c>
      <c r="FW314" s="13" t="n">
        <v>5</v>
      </c>
      <c r="FX314" s="13" t="n">
        <v>1046.878890579424</v>
      </c>
      <c r="FY314" s="13" t="n">
        <v>2142.464969756511</v>
      </c>
      <c r="FZ314" s="13" t="n">
        <v>1680.597512835384</v>
      </c>
      <c r="GS314" s="13" t="n">
        <v>5</v>
      </c>
      <c r="GT314" s="13" t="n">
        <v>1046.878890579424</v>
      </c>
      <c r="GU314" s="13" t="n">
        <v>2142.464969756511</v>
      </c>
      <c r="GV314" s="13" t="n">
        <v>1680.597512835384</v>
      </c>
    </row>
    <row r="315">
      <c r="C315" s="13" t="n">
        <v>6</v>
      </c>
      <c r="D315" s="13">
        <f>(D215*(D305^2)+(D210^2)*(D310^2))^0.5</f>
        <v/>
      </c>
      <c r="E315" s="13">
        <f>(E215*(E305^2)+(E210^2)*(E310^2))^0.5</f>
        <v/>
      </c>
      <c r="F315" s="13">
        <f>(F215*(F305^2)+(F210^2)*(F310^2))^0.5</f>
        <v/>
      </c>
      <c r="Y315" s="13" t="n">
        <v>6</v>
      </c>
      <c r="Z315" s="13" t="n">
        <v>1329.451098274882</v>
      </c>
      <c r="AA315" s="13" t="n">
        <v>1817.104598800968</v>
      </c>
      <c r="AB315" s="13" t="n">
        <v>1417.204864989502</v>
      </c>
      <c r="AU315" s="13" t="n">
        <v>6</v>
      </c>
      <c r="AV315" s="13" t="n">
        <v>1329.451098274882</v>
      </c>
      <c r="AW315" s="13" t="n">
        <v>1817.104598800968</v>
      </c>
      <c r="AX315" s="13" t="n">
        <v>1417.204864989502</v>
      </c>
      <c r="BQ315" s="13" t="n">
        <v>6</v>
      </c>
      <c r="BR315" s="13" t="n">
        <v>1329.451098274882</v>
      </c>
      <c r="BS315" s="13" t="n">
        <v>1817.104598800968</v>
      </c>
      <c r="BT315" s="13" t="n">
        <v>1417.204864989502</v>
      </c>
      <c r="CM315" s="13" t="n">
        <v>6</v>
      </c>
      <c r="CN315" s="13" t="n">
        <v>1329.451098274882</v>
      </c>
      <c r="CO315" s="13" t="n">
        <v>1817.104598800968</v>
      </c>
      <c r="CP315" s="13" t="n">
        <v>1417.204864989502</v>
      </c>
      <c r="DI315" s="13" t="n">
        <v>6</v>
      </c>
      <c r="DJ315" s="13" t="n">
        <v>1329.451098274882</v>
      </c>
      <c r="DK315" s="13" t="n">
        <v>1817.104598800968</v>
      </c>
      <c r="DL315" s="13" t="n">
        <v>1417.204864989502</v>
      </c>
      <c r="EE315" s="13" t="n">
        <v>6</v>
      </c>
      <c r="EF315" s="13" t="n">
        <v>1329.451098274882</v>
      </c>
      <c r="EG315" s="13" t="n">
        <v>1817.104598800968</v>
      </c>
      <c r="EH315" s="13" t="n">
        <v>1417.204864989502</v>
      </c>
      <c r="FA315" s="13" t="n">
        <v>6</v>
      </c>
      <c r="FB315" s="13" t="n">
        <v>1329.451098274882</v>
      </c>
      <c r="FC315" s="13" t="n">
        <v>1817.104598800968</v>
      </c>
      <c r="FD315" s="13" t="n">
        <v>1417.204864989502</v>
      </c>
      <c r="FW315" s="13" t="n">
        <v>6</v>
      </c>
      <c r="FX315" s="13" t="n">
        <v>1329.451098274882</v>
      </c>
      <c r="FY315" s="13" t="n">
        <v>1817.104598800968</v>
      </c>
      <c r="FZ315" s="13" t="n">
        <v>1417.204864989502</v>
      </c>
      <c r="GS315" s="13" t="n">
        <v>6</v>
      </c>
      <c r="GT315" s="13" t="n">
        <v>1329.451098274882</v>
      </c>
      <c r="GU315" s="13" t="n">
        <v>1817.104598800968</v>
      </c>
      <c r="GV315" s="13" t="n">
        <v>1417.204864989502</v>
      </c>
    </row>
    <row r="317">
      <c r="A317" s="13" t="inlineStr">
        <is>
          <t>NOVA</t>
        </is>
      </c>
      <c r="C317" s="13" t="inlineStr">
        <is>
          <t>Média(D*E(RLT))</t>
        </is>
      </c>
      <c r="D317" s="13" t="n">
        <v>16</v>
      </c>
      <c r="E317" s="13" t="n">
        <v>17</v>
      </c>
      <c r="F317" s="13" t="n">
        <v>18</v>
      </c>
      <c r="Y317" s="13" t="inlineStr">
        <is>
          <t>Média(D*E(RLT))</t>
        </is>
      </c>
      <c r="Z317" s="13" t="n">
        <v>16</v>
      </c>
      <c r="AA317" s="13" t="n">
        <v>17</v>
      </c>
      <c r="AB317" s="13" t="n">
        <v>18</v>
      </c>
      <c r="AU317" s="13" t="inlineStr">
        <is>
          <t>Média(D*E(RLT))</t>
        </is>
      </c>
      <c r="AV317" s="13" t="n">
        <v>16</v>
      </c>
      <c r="AW317" s="13" t="n">
        <v>17</v>
      </c>
      <c r="AX317" s="13" t="n">
        <v>18</v>
      </c>
      <c r="BQ317" s="13" t="inlineStr">
        <is>
          <t>Média(D*E(RLT))</t>
        </is>
      </c>
      <c r="BR317" s="13" t="n">
        <v>16</v>
      </c>
      <c r="BS317" s="13" t="n">
        <v>17</v>
      </c>
      <c r="BT317" s="13" t="n">
        <v>18</v>
      </c>
      <c r="CM317" s="13" t="inlineStr">
        <is>
          <t>Média(D*E(RLT))</t>
        </is>
      </c>
      <c r="CN317" s="13" t="n">
        <v>16</v>
      </c>
      <c r="CO317" s="13" t="n">
        <v>17</v>
      </c>
      <c r="CP317" s="13" t="n">
        <v>18</v>
      </c>
      <c r="DI317" s="13" t="inlineStr">
        <is>
          <t>Média(D*E(RLT))</t>
        </is>
      </c>
      <c r="DJ317" s="13" t="n">
        <v>16</v>
      </c>
      <c r="DK317" s="13" t="n">
        <v>17</v>
      </c>
      <c r="DL317" s="13" t="n">
        <v>18</v>
      </c>
      <c r="EE317" s="13" t="inlineStr">
        <is>
          <t>Média(D*E(RLT))</t>
        </is>
      </c>
      <c r="EF317" s="13" t="n">
        <v>16</v>
      </c>
      <c r="EG317" s="13" t="n">
        <v>17</v>
      </c>
      <c r="EH317" s="13" t="n">
        <v>18</v>
      </c>
      <c r="FA317" s="13" t="inlineStr">
        <is>
          <t>Média(D*E(RLT))</t>
        </is>
      </c>
      <c r="FB317" s="13" t="n">
        <v>16</v>
      </c>
      <c r="FC317" s="13" t="n">
        <v>17</v>
      </c>
      <c r="FD317" s="13" t="n">
        <v>18</v>
      </c>
      <c r="FW317" s="13" t="inlineStr">
        <is>
          <t>Média(D*E(RLT))</t>
        </is>
      </c>
      <c r="FX317" s="13" t="n">
        <v>16</v>
      </c>
      <c r="FY317" s="13" t="n">
        <v>17</v>
      </c>
      <c r="FZ317" s="13" t="n">
        <v>18</v>
      </c>
      <c r="GS317" s="13" t="inlineStr">
        <is>
          <t>Média(D*E(RLT))</t>
        </is>
      </c>
      <c r="GT317" s="13" t="n">
        <v>16</v>
      </c>
      <c r="GU317" s="13" t="n">
        <v>17</v>
      </c>
      <c r="GV317" s="13" t="n">
        <v>18</v>
      </c>
    </row>
    <row r="318">
      <c r="C318" s="13" t="n">
        <v>4</v>
      </c>
      <c r="D318" s="13">
        <f>D208*D213</f>
        <v/>
      </c>
      <c r="E318" s="13">
        <f>E208*E213</f>
        <v/>
      </c>
      <c r="F318" s="13">
        <f>F208*F213</f>
        <v/>
      </c>
      <c r="Y318" s="13" t="n">
        <v>4</v>
      </c>
      <c r="Z318" s="13" t="n">
        <v>9262.6994</v>
      </c>
      <c r="AA318" s="13" t="n">
        <v>10484.92027</v>
      </c>
      <c r="AB318" s="13" t="n">
        <v>7484.607230000001</v>
      </c>
      <c r="AU318" s="13" t="n">
        <v>4</v>
      </c>
      <c r="AV318" s="13" t="n">
        <v>9262.6994</v>
      </c>
      <c r="AW318" s="13" t="n">
        <v>10484.92027</v>
      </c>
      <c r="AX318" s="13" t="n">
        <v>7484.607230000001</v>
      </c>
      <c r="BQ318" s="13" t="n">
        <v>4</v>
      </c>
      <c r="BR318" s="13" t="n">
        <v>9262.6994</v>
      </c>
      <c r="BS318" s="13" t="n">
        <v>10484.92027</v>
      </c>
      <c r="BT318" s="13" t="n">
        <v>7484.607230000001</v>
      </c>
      <c r="CM318" s="13" t="n">
        <v>4</v>
      </c>
      <c r="CN318" s="13" t="n">
        <v>9262.6994</v>
      </c>
      <c r="CO318" s="13" t="n">
        <v>10484.92027</v>
      </c>
      <c r="CP318" s="13" t="n">
        <v>7484.607230000001</v>
      </c>
      <c r="DI318" s="13" t="n">
        <v>4</v>
      </c>
      <c r="DJ318" s="13" t="n">
        <v>9262.6994</v>
      </c>
      <c r="DK318" s="13" t="n">
        <v>10484.92027</v>
      </c>
      <c r="DL318" s="13" t="n">
        <v>7484.607230000001</v>
      </c>
      <c r="EE318" s="13" t="n">
        <v>4</v>
      </c>
      <c r="EF318" s="13" t="n">
        <v>9262.6994</v>
      </c>
      <c r="EG318" s="13" t="n">
        <v>10484.92027</v>
      </c>
      <c r="EH318" s="13" t="n">
        <v>7484.607230000001</v>
      </c>
      <c r="FA318" s="13" t="n">
        <v>4</v>
      </c>
      <c r="FB318" s="13" t="n">
        <v>9262.6994</v>
      </c>
      <c r="FC318" s="13" t="n">
        <v>10484.92027</v>
      </c>
      <c r="FD318" s="13" t="n">
        <v>7484.607230000001</v>
      </c>
      <c r="FW318" s="13" t="n">
        <v>4</v>
      </c>
      <c r="FX318" s="13" t="n">
        <v>9262.6994</v>
      </c>
      <c r="FY318" s="13" t="n">
        <v>10484.92027</v>
      </c>
      <c r="FZ318" s="13" t="n">
        <v>7484.607230000001</v>
      </c>
      <c r="GS318" s="13" t="n">
        <v>4</v>
      </c>
      <c r="GT318" s="13" t="n">
        <v>9262.6994</v>
      </c>
      <c r="GU318" s="13" t="n">
        <v>10484.92027</v>
      </c>
      <c r="GV318" s="13" t="n">
        <v>7484.607230000001</v>
      </c>
    </row>
    <row r="319">
      <c r="C319" s="13" t="n">
        <v>5</v>
      </c>
      <c r="D319" s="13">
        <f>D209*D214</f>
        <v/>
      </c>
      <c r="E319" s="13">
        <f>E209*E214</f>
        <v/>
      </c>
      <c r="F319" s="13">
        <f>F209*F214</f>
        <v/>
      </c>
      <c r="Y319" s="13" t="n">
        <v>5</v>
      </c>
      <c r="Z319" s="13" t="n">
        <v>4623.25688</v>
      </c>
      <c r="AA319" s="13" t="n">
        <v>9995.814920000001</v>
      </c>
      <c r="AB319" s="13" t="n">
        <v>7558.257189999999</v>
      </c>
      <c r="AU319" s="13" t="n">
        <v>5</v>
      </c>
      <c r="AV319" s="13" t="n">
        <v>4623.25688</v>
      </c>
      <c r="AW319" s="13" t="n">
        <v>9995.814920000001</v>
      </c>
      <c r="AX319" s="13" t="n">
        <v>7558.257189999999</v>
      </c>
      <c r="BQ319" s="13" t="n">
        <v>5</v>
      </c>
      <c r="BR319" s="13" t="n">
        <v>4623.25688</v>
      </c>
      <c r="BS319" s="13" t="n">
        <v>9995.814920000001</v>
      </c>
      <c r="BT319" s="13" t="n">
        <v>7558.257189999999</v>
      </c>
      <c r="CM319" s="13" t="n">
        <v>5</v>
      </c>
      <c r="CN319" s="13" t="n">
        <v>4623.25688</v>
      </c>
      <c r="CO319" s="13" t="n">
        <v>9995.814920000001</v>
      </c>
      <c r="CP319" s="13" t="n">
        <v>7558.257189999999</v>
      </c>
      <c r="DI319" s="13" t="n">
        <v>5</v>
      </c>
      <c r="DJ319" s="13" t="n">
        <v>4623.25688</v>
      </c>
      <c r="DK319" s="13" t="n">
        <v>9995.814920000001</v>
      </c>
      <c r="DL319" s="13" t="n">
        <v>7558.257189999999</v>
      </c>
      <c r="EE319" s="13" t="n">
        <v>5</v>
      </c>
      <c r="EF319" s="13" t="n">
        <v>4623.25688</v>
      </c>
      <c r="EG319" s="13" t="n">
        <v>9995.814920000001</v>
      </c>
      <c r="EH319" s="13" t="n">
        <v>7558.257189999999</v>
      </c>
      <c r="FA319" s="13" t="n">
        <v>5</v>
      </c>
      <c r="FB319" s="13" t="n">
        <v>4623.25688</v>
      </c>
      <c r="FC319" s="13" t="n">
        <v>9995.814920000001</v>
      </c>
      <c r="FD319" s="13" t="n">
        <v>7558.257189999999</v>
      </c>
      <c r="FW319" s="13" t="n">
        <v>5</v>
      </c>
      <c r="FX319" s="13" t="n">
        <v>4623.25688</v>
      </c>
      <c r="FY319" s="13" t="n">
        <v>9995.814920000001</v>
      </c>
      <c r="FZ319" s="13" t="n">
        <v>7558.257189999999</v>
      </c>
      <c r="GS319" s="13" t="n">
        <v>5</v>
      </c>
      <c r="GT319" s="13" t="n">
        <v>4623.25688</v>
      </c>
      <c r="GU319" s="13" t="n">
        <v>9995.814920000001</v>
      </c>
      <c r="GV319" s="13" t="n">
        <v>7558.257189999999</v>
      </c>
    </row>
    <row r="320">
      <c r="C320" s="13" t="n">
        <v>6</v>
      </c>
      <c r="D320" s="13">
        <f>D210*D215</f>
        <v/>
      </c>
      <c r="E320" s="13">
        <f>E210*E215</f>
        <v/>
      </c>
      <c r="F320" s="13">
        <f>F210*F215</f>
        <v/>
      </c>
      <c r="Y320" s="13" t="n">
        <v>6</v>
      </c>
      <c r="Z320" s="13" t="n">
        <v>5993.9085</v>
      </c>
      <c r="AA320" s="13" t="n">
        <v>8356.99776</v>
      </c>
      <c r="AB320" s="13" t="n">
        <v>6465.047199999999</v>
      </c>
      <c r="AU320" s="13" t="n">
        <v>6</v>
      </c>
      <c r="AV320" s="13" t="n">
        <v>5993.9085</v>
      </c>
      <c r="AW320" s="13" t="n">
        <v>8356.99776</v>
      </c>
      <c r="AX320" s="13" t="n">
        <v>6465.047199999999</v>
      </c>
      <c r="BQ320" s="13" t="n">
        <v>6</v>
      </c>
      <c r="BR320" s="13" t="n">
        <v>5993.9085</v>
      </c>
      <c r="BS320" s="13" t="n">
        <v>8356.99776</v>
      </c>
      <c r="BT320" s="13" t="n">
        <v>6465.047199999999</v>
      </c>
      <c r="CM320" s="13" t="n">
        <v>6</v>
      </c>
      <c r="CN320" s="13" t="n">
        <v>5993.9085</v>
      </c>
      <c r="CO320" s="13" t="n">
        <v>8356.99776</v>
      </c>
      <c r="CP320" s="13" t="n">
        <v>6465.047199999999</v>
      </c>
      <c r="DI320" s="13" t="n">
        <v>6</v>
      </c>
      <c r="DJ320" s="13" t="n">
        <v>5993.9085</v>
      </c>
      <c r="DK320" s="13" t="n">
        <v>8356.99776</v>
      </c>
      <c r="DL320" s="13" t="n">
        <v>6465.047199999999</v>
      </c>
      <c r="EE320" s="13" t="n">
        <v>6</v>
      </c>
      <c r="EF320" s="13" t="n">
        <v>5993.9085</v>
      </c>
      <c r="EG320" s="13" t="n">
        <v>8356.99776</v>
      </c>
      <c r="EH320" s="13" t="n">
        <v>6465.047199999999</v>
      </c>
      <c r="FA320" s="13" t="n">
        <v>6</v>
      </c>
      <c r="FB320" s="13" t="n">
        <v>5993.9085</v>
      </c>
      <c r="FC320" s="13" t="n">
        <v>8356.99776</v>
      </c>
      <c r="FD320" s="13" t="n">
        <v>6465.047199999999</v>
      </c>
      <c r="FW320" s="13" t="n">
        <v>6</v>
      </c>
      <c r="FX320" s="13" t="n">
        <v>5993.9085</v>
      </c>
      <c r="FY320" s="13" t="n">
        <v>8356.99776</v>
      </c>
      <c r="FZ320" s="13" t="n">
        <v>6465.047199999999</v>
      </c>
      <c r="GS320" s="13" t="n">
        <v>6</v>
      </c>
      <c r="GT320" s="13" t="n">
        <v>5993.9085</v>
      </c>
      <c r="GU320" s="13" t="n">
        <v>8356.99776</v>
      </c>
      <c r="GV320" s="13" t="n">
        <v>6465.047199999999</v>
      </c>
    </row>
    <row r="322">
      <c r="A322" s="13" t="inlineStr">
        <is>
          <t>NOVA</t>
        </is>
      </c>
      <c r="C322" s="13" t="inlineStr">
        <is>
          <t>Reorder(Estado da arte)</t>
        </is>
      </c>
      <c r="D322" s="13" t="n">
        <v>16</v>
      </c>
      <c r="E322" s="13" t="n">
        <v>17</v>
      </c>
      <c r="F322" s="13" t="n">
        <v>18</v>
      </c>
      <c r="I322" s="99" t="n"/>
      <c r="Y322" s="13" t="inlineStr">
        <is>
          <t>Reorder(Estado da arte)</t>
        </is>
      </c>
      <c r="Z322" s="13" t="n">
        <v>16</v>
      </c>
      <c r="AA322" s="13" t="n">
        <v>17</v>
      </c>
      <c r="AB322" s="13" t="n">
        <v>18</v>
      </c>
      <c r="AU322" s="13" t="inlineStr">
        <is>
          <t>Reorder(Estado da arte)</t>
        </is>
      </c>
      <c r="AV322" s="13" t="n">
        <v>16</v>
      </c>
      <c r="AW322" s="13" t="n">
        <v>17</v>
      </c>
      <c r="AX322" s="13" t="n">
        <v>18</v>
      </c>
      <c r="BQ322" s="13" t="inlineStr">
        <is>
          <t>Reorder(Estado da arte)</t>
        </is>
      </c>
      <c r="BR322" s="13" t="n">
        <v>16</v>
      </c>
      <c r="BS322" s="13" t="n">
        <v>17</v>
      </c>
      <c r="BT322" s="13" t="n">
        <v>18</v>
      </c>
      <c r="CM322" s="13" t="inlineStr">
        <is>
          <t>Reorder(Estado da arte)</t>
        </is>
      </c>
      <c r="CN322" s="13" t="n">
        <v>16</v>
      </c>
      <c r="CO322" s="13" t="n">
        <v>17</v>
      </c>
      <c r="CP322" s="13" t="n">
        <v>18</v>
      </c>
      <c r="DI322" s="13" t="inlineStr">
        <is>
          <t>Reorder(Estado da arte)</t>
        </is>
      </c>
      <c r="DJ322" s="13" t="n">
        <v>16</v>
      </c>
      <c r="DK322" s="13" t="n">
        <v>17</v>
      </c>
      <c r="DL322" s="13" t="n">
        <v>18</v>
      </c>
      <c r="EE322" s="13" t="inlineStr">
        <is>
          <t>Reorder(Estado da arte)</t>
        </is>
      </c>
      <c r="EF322" s="13" t="n">
        <v>16</v>
      </c>
      <c r="EG322" s="13" t="n">
        <v>17</v>
      </c>
      <c r="EH322" s="13" t="n">
        <v>18</v>
      </c>
      <c r="FA322" s="13" t="inlineStr">
        <is>
          <t>Reorder(Estado da arte)</t>
        </is>
      </c>
      <c r="FB322" s="13" t="n">
        <v>16</v>
      </c>
      <c r="FC322" s="13" t="n">
        <v>17</v>
      </c>
      <c r="FD322" s="13" t="n">
        <v>18</v>
      </c>
      <c r="FW322" s="13" t="inlineStr">
        <is>
          <t>Reorder(Estado da arte)</t>
        </is>
      </c>
      <c r="FX322" s="13" t="n">
        <v>16</v>
      </c>
      <c r="FY322" s="13" t="n">
        <v>17</v>
      </c>
      <c r="FZ322" s="13" t="n">
        <v>18</v>
      </c>
      <c r="GS322" s="13" t="inlineStr">
        <is>
          <t>Reorder(Estado da arte)</t>
        </is>
      </c>
      <c r="GT322" s="13" t="n">
        <v>16</v>
      </c>
      <c r="GU322" s="13" t="n">
        <v>17</v>
      </c>
      <c r="GV322" s="13" t="n">
        <v>18</v>
      </c>
    </row>
    <row r="323">
      <c r="C323" s="13" t="n">
        <v>4</v>
      </c>
      <c r="D323" s="95">
        <f>D318+$B$313*D313</f>
        <v/>
      </c>
      <c r="E323" s="95">
        <f>E318+$B$313*E313</f>
        <v/>
      </c>
      <c r="F323" s="95">
        <f>F318+$B$313*F313</f>
        <v/>
      </c>
      <c r="I323" s="99" t="n"/>
      <c r="Y323" s="13" t="n">
        <v>4</v>
      </c>
      <c r="Z323" s="13" t="n">
        <v>13451.07426621993</v>
      </c>
      <c r="AA323" s="13" t="n">
        <v>15124.11970231224</v>
      </c>
      <c r="AB323" s="13" t="n">
        <v>10924.5644338503</v>
      </c>
      <c r="AU323" s="13" t="n">
        <v>4</v>
      </c>
      <c r="AV323" s="13" t="n">
        <v>13451.07426621993</v>
      </c>
      <c r="AW323" s="13" t="n">
        <v>15124.11970231224</v>
      </c>
      <c r="AX323" s="13" t="n">
        <v>10924.5644338503</v>
      </c>
      <c r="BQ323" s="13" t="n">
        <v>4</v>
      </c>
      <c r="BR323" s="13" t="n">
        <v>13451.07426621993</v>
      </c>
      <c r="BS323" s="13" t="n">
        <v>15124.11970231224</v>
      </c>
      <c r="BT323" s="13" t="n">
        <v>10924.5644338503</v>
      </c>
      <c r="CM323" s="13" t="n">
        <v>4</v>
      </c>
      <c r="CN323" s="13" t="n">
        <v>13451.07426621993</v>
      </c>
      <c r="CO323" s="13" t="n">
        <v>15124.11970231224</v>
      </c>
      <c r="CP323" s="13" t="n">
        <v>10924.5644338503</v>
      </c>
      <c r="DI323" s="13" t="n">
        <v>4</v>
      </c>
      <c r="DJ323" s="13" t="n">
        <v>13451.07426621993</v>
      </c>
      <c r="DK323" s="13" t="n">
        <v>15124.11970231224</v>
      </c>
      <c r="DL323" s="13" t="n">
        <v>10924.5644338503</v>
      </c>
      <c r="EE323" s="13" t="n">
        <v>4</v>
      </c>
      <c r="EF323" s="13" t="n">
        <v>13451.07426621993</v>
      </c>
      <c r="EG323" s="13" t="n">
        <v>15124.11970231224</v>
      </c>
      <c r="EH323" s="13" t="n">
        <v>10924.5644338503</v>
      </c>
      <c r="FA323" s="13" t="n">
        <v>4</v>
      </c>
      <c r="FB323" s="13" t="n">
        <v>13451.07426621993</v>
      </c>
      <c r="FC323" s="13" t="n">
        <v>15124.11970231224</v>
      </c>
      <c r="FD323" s="13" t="n">
        <v>10924.5644338503</v>
      </c>
      <c r="FW323" s="13" t="n">
        <v>4</v>
      </c>
      <c r="FX323" s="13" t="n">
        <v>13451.07426621993</v>
      </c>
      <c r="FY323" s="13" t="n">
        <v>15124.11970231224</v>
      </c>
      <c r="FZ323" s="13" t="n">
        <v>10924.5644338503</v>
      </c>
      <c r="GS323" s="13" t="n">
        <v>4</v>
      </c>
      <c r="GT323" s="13" t="n">
        <v>13451.07426621993</v>
      </c>
      <c r="GU323" s="13" t="n">
        <v>15124.11970231224</v>
      </c>
      <c r="GV323" s="13" t="n">
        <v>10924.5644338503</v>
      </c>
    </row>
    <row r="324">
      <c r="C324" s="13" t="n">
        <v>5</v>
      </c>
      <c r="D324" s="95">
        <f>D319+$B$313*D314</f>
        <v/>
      </c>
      <c r="E324" s="95">
        <f>E319+$B$313*E314</f>
        <v/>
      </c>
      <c r="F324" s="95">
        <f>F319+$B$313*F314</f>
        <v/>
      </c>
      <c r="Y324" s="13" t="n">
        <v>5</v>
      </c>
      <c r="Z324" s="13" t="n">
        <v>6779.827394593613</v>
      </c>
      <c r="AA324" s="13" t="n">
        <v>14409.29275769841</v>
      </c>
      <c r="AB324" s="13" t="n">
        <v>11020.28806644089</v>
      </c>
      <c r="AU324" s="13" t="n">
        <v>5</v>
      </c>
      <c r="AV324" s="13" t="n">
        <v>6779.827394593613</v>
      </c>
      <c r="AW324" s="13" t="n">
        <v>14409.29275769841</v>
      </c>
      <c r="AX324" s="13" t="n">
        <v>11020.28806644089</v>
      </c>
      <c r="BQ324" s="13" t="n">
        <v>5</v>
      </c>
      <c r="BR324" s="13" t="n">
        <v>6779.827394593613</v>
      </c>
      <c r="BS324" s="13" t="n">
        <v>14409.29275769841</v>
      </c>
      <c r="BT324" s="13" t="n">
        <v>11020.28806644089</v>
      </c>
      <c r="CM324" s="13" t="n">
        <v>5</v>
      </c>
      <c r="CN324" s="13" t="n">
        <v>6779.827394593613</v>
      </c>
      <c r="CO324" s="13" t="n">
        <v>14409.29275769841</v>
      </c>
      <c r="CP324" s="13" t="n">
        <v>11020.28806644089</v>
      </c>
      <c r="DI324" s="13" t="n">
        <v>5</v>
      </c>
      <c r="DJ324" s="13" t="n">
        <v>6779.827394593613</v>
      </c>
      <c r="DK324" s="13" t="n">
        <v>14409.29275769841</v>
      </c>
      <c r="DL324" s="13" t="n">
        <v>11020.28806644089</v>
      </c>
      <c r="EE324" s="13" t="n">
        <v>5</v>
      </c>
      <c r="EF324" s="13" t="n">
        <v>6779.827394593613</v>
      </c>
      <c r="EG324" s="13" t="n">
        <v>14409.29275769841</v>
      </c>
      <c r="EH324" s="13" t="n">
        <v>11020.28806644089</v>
      </c>
      <c r="FA324" s="13" t="n">
        <v>5</v>
      </c>
      <c r="FB324" s="13" t="n">
        <v>6779.827394593613</v>
      </c>
      <c r="FC324" s="13" t="n">
        <v>14409.29275769841</v>
      </c>
      <c r="FD324" s="13" t="n">
        <v>11020.28806644089</v>
      </c>
      <c r="FW324" s="13" t="n">
        <v>5</v>
      </c>
      <c r="FX324" s="13" t="n">
        <v>6779.827394593613</v>
      </c>
      <c r="FY324" s="13" t="n">
        <v>14409.29275769841</v>
      </c>
      <c r="FZ324" s="13" t="n">
        <v>11020.28806644089</v>
      </c>
      <c r="GS324" s="13" t="n">
        <v>5</v>
      </c>
      <c r="GT324" s="13" t="n">
        <v>6779.827394593613</v>
      </c>
      <c r="GU324" s="13" t="n">
        <v>14409.29275769841</v>
      </c>
      <c r="GV324" s="13" t="n">
        <v>11020.28806644089</v>
      </c>
    </row>
    <row r="325">
      <c r="C325" s="13" t="n">
        <v>6</v>
      </c>
      <c r="D325" s="95">
        <f>D320+$B$313*D315</f>
        <v/>
      </c>
      <c r="E325" s="95">
        <f>E320+$B$313*E315</f>
        <v/>
      </c>
      <c r="F325" s="95">
        <f>F320+$B$313*F315</f>
        <v/>
      </c>
      <c r="Y325" s="13" t="n">
        <v>6</v>
      </c>
      <c r="Z325" s="13" t="n">
        <v>8732.577762446257</v>
      </c>
      <c r="AA325" s="13" t="n">
        <v>12100.23323352999</v>
      </c>
      <c r="AB325" s="13" t="n">
        <v>9384.489221878373</v>
      </c>
      <c r="AU325" s="13" t="n">
        <v>6</v>
      </c>
      <c r="AV325" s="13" t="n">
        <v>8732.577762446257</v>
      </c>
      <c r="AW325" s="13" t="n">
        <v>12100.23323352999</v>
      </c>
      <c r="AX325" s="13" t="n">
        <v>9384.489221878373</v>
      </c>
      <c r="BQ325" s="13" t="n">
        <v>6</v>
      </c>
      <c r="BR325" s="13" t="n">
        <v>8732.577762446257</v>
      </c>
      <c r="BS325" s="13" t="n">
        <v>12100.23323352999</v>
      </c>
      <c r="BT325" s="13" t="n">
        <v>9384.489221878373</v>
      </c>
      <c r="CM325" s="13" t="n">
        <v>6</v>
      </c>
      <c r="CN325" s="13" t="n">
        <v>8732.577762446257</v>
      </c>
      <c r="CO325" s="13" t="n">
        <v>12100.23323352999</v>
      </c>
      <c r="CP325" s="13" t="n">
        <v>9384.489221878373</v>
      </c>
      <c r="DI325" s="13" t="n">
        <v>6</v>
      </c>
      <c r="DJ325" s="13" t="n">
        <v>8732.577762446257</v>
      </c>
      <c r="DK325" s="13" t="n">
        <v>12100.23323352999</v>
      </c>
      <c r="DL325" s="13" t="n">
        <v>9384.489221878373</v>
      </c>
      <c r="EE325" s="13" t="n">
        <v>6</v>
      </c>
      <c r="EF325" s="13" t="n">
        <v>8732.577762446257</v>
      </c>
      <c r="EG325" s="13" t="n">
        <v>12100.23323352999</v>
      </c>
      <c r="EH325" s="13" t="n">
        <v>9384.489221878373</v>
      </c>
      <c r="FA325" s="13" t="n">
        <v>6</v>
      </c>
      <c r="FB325" s="13" t="n">
        <v>8732.577762446257</v>
      </c>
      <c r="FC325" s="13" t="n">
        <v>12100.23323352999</v>
      </c>
      <c r="FD325" s="13" t="n">
        <v>9384.489221878373</v>
      </c>
      <c r="FW325" s="13" t="n">
        <v>6</v>
      </c>
      <c r="FX325" s="13" t="n">
        <v>8732.577762446257</v>
      </c>
      <c r="FY325" s="13" t="n">
        <v>12100.23323352999</v>
      </c>
      <c r="FZ325" s="13" t="n">
        <v>9384.489221878373</v>
      </c>
      <c r="GS325" s="13" t="n">
        <v>6</v>
      </c>
      <c r="GT325" s="13" t="n">
        <v>8732.577762446257</v>
      </c>
      <c r="GU325" s="13" t="n">
        <v>12100.23323352999</v>
      </c>
      <c r="GV325" s="13" t="n">
        <v>9384.489221878373</v>
      </c>
    </row>
    <row r="327">
      <c r="A327" s="13" t="inlineStr">
        <is>
          <t>NOVA</t>
        </is>
      </c>
      <c r="C327" s="13" t="inlineStr">
        <is>
          <t>Erro &gt; 0,01%</t>
        </is>
      </c>
      <c r="D327" s="13" t="n">
        <v>16</v>
      </c>
      <c r="E327" s="13" t="n">
        <v>17</v>
      </c>
      <c r="F327" s="13" t="n">
        <v>18</v>
      </c>
      <c r="Y327" s="13" t="inlineStr">
        <is>
          <t>Erro &gt; 0,01%</t>
        </is>
      </c>
      <c r="Z327" s="13" t="n">
        <v>1</v>
      </c>
      <c r="AA327" s="13" t="n">
        <v>2</v>
      </c>
      <c r="AB327" s="13" t="n">
        <v>3</v>
      </c>
      <c r="AU327" s="13" t="inlineStr">
        <is>
          <t>Erro &gt; 0,01%</t>
        </is>
      </c>
      <c r="AV327" s="13" t="n">
        <v>1</v>
      </c>
      <c r="AW327" s="13" t="n">
        <v>2</v>
      </c>
      <c r="AX327" s="13" t="n">
        <v>3</v>
      </c>
      <c r="BQ327" s="13" t="inlineStr">
        <is>
          <t>Erro &gt; 0,01%</t>
        </is>
      </c>
      <c r="BR327" s="13" t="n">
        <v>1</v>
      </c>
      <c r="BS327" s="13" t="n">
        <v>2</v>
      </c>
      <c r="BT327" s="13" t="n">
        <v>3</v>
      </c>
      <c r="CM327" s="13" t="inlineStr">
        <is>
          <t>Erro &gt; 0,01%</t>
        </is>
      </c>
      <c r="CN327" s="13" t="n">
        <v>1</v>
      </c>
      <c r="CO327" s="13" t="n">
        <v>2</v>
      </c>
      <c r="CP327" s="13" t="n">
        <v>3</v>
      </c>
      <c r="DI327" s="13" t="inlineStr">
        <is>
          <t>Erro &gt; 0,01%</t>
        </is>
      </c>
      <c r="DJ327" s="13" t="n">
        <v>1</v>
      </c>
      <c r="DK327" s="13" t="n">
        <v>2</v>
      </c>
      <c r="DL327" s="13" t="n">
        <v>3</v>
      </c>
      <c r="EE327" s="13" t="inlineStr">
        <is>
          <t>Erro &gt; 0,01%</t>
        </is>
      </c>
      <c r="EF327" s="13" t="n">
        <v>1</v>
      </c>
      <c r="EG327" s="13" t="n">
        <v>2</v>
      </c>
      <c r="EH327" s="13" t="n">
        <v>3</v>
      </c>
      <c r="FA327" s="13" t="inlineStr">
        <is>
          <t>Erro &gt; 0,01%</t>
        </is>
      </c>
      <c r="FB327" s="13" t="n">
        <v>1</v>
      </c>
      <c r="FC327" s="13" t="n">
        <v>2</v>
      </c>
      <c r="FD327" s="13" t="n">
        <v>3</v>
      </c>
      <c r="FW327" s="13" t="inlineStr">
        <is>
          <t>Erro &gt; 0,01%</t>
        </is>
      </c>
      <c r="FX327" s="13" t="n">
        <v>1</v>
      </c>
      <c r="FY327" s="13" t="n">
        <v>2</v>
      </c>
      <c r="FZ327" s="13" t="n">
        <v>3</v>
      </c>
      <c r="GS327" s="13" t="inlineStr">
        <is>
          <t>Erro &gt; 0,01%</t>
        </is>
      </c>
      <c r="GT327" s="13" t="n">
        <v>1</v>
      </c>
      <c r="GU327" s="13" t="n">
        <v>2</v>
      </c>
      <c r="GV327" s="13" t="n">
        <v>3</v>
      </c>
    </row>
    <row r="328">
      <c r="C328" s="13" t="n">
        <v>4</v>
      </c>
      <c r="Y328" s="13" t="n">
        <v>1</v>
      </c>
      <c r="AU328" s="13" t="n">
        <v>1</v>
      </c>
      <c r="BQ328" s="13" t="n">
        <v>1</v>
      </c>
      <c r="CM328" s="13" t="n">
        <v>1</v>
      </c>
      <c r="DI328" s="13" t="n">
        <v>1</v>
      </c>
      <c r="EE328" s="13" t="n">
        <v>1</v>
      </c>
      <c r="FA328" s="13" t="n">
        <v>1</v>
      </c>
      <c r="FW328" s="13" t="n">
        <v>1</v>
      </c>
      <c r="GS328" s="13" t="n">
        <v>1</v>
      </c>
    </row>
    <row r="329">
      <c r="C329" s="13" t="n">
        <v>5</v>
      </c>
      <c r="Y329" s="13" t="n">
        <v>2</v>
      </c>
      <c r="AU329" s="13" t="n">
        <v>2</v>
      </c>
      <c r="BQ329" s="13" t="n">
        <v>2</v>
      </c>
      <c r="CM329" s="13" t="n">
        <v>2</v>
      </c>
      <c r="DI329" s="13" t="n">
        <v>2</v>
      </c>
      <c r="EE329" s="13" t="n">
        <v>2</v>
      </c>
      <c r="FA329" s="13" t="n">
        <v>2</v>
      </c>
      <c r="FW329" s="13" t="n">
        <v>2</v>
      </c>
      <c r="GS329" s="13" t="n">
        <v>2</v>
      </c>
    </row>
    <row r="330">
      <c r="C330" s="13" t="n">
        <v>6</v>
      </c>
      <c r="Y330" s="13" t="n">
        <v>3</v>
      </c>
      <c r="AU330" s="13" t="n">
        <v>3</v>
      </c>
      <c r="BQ330" s="13" t="n">
        <v>3</v>
      </c>
      <c r="CM330" s="13" t="n">
        <v>3</v>
      </c>
      <c r="DI330" s="13" t="n">
        <v>3</v>
      </c>
      <c r="EE330" s="13" t="n">
        <v>3</v>
      </c>
      <c r="FA330" s="13" t="n">
        <v>3</v>
      </c>
      <c r="FW330" s="13" t="n">
        <v>3</v>
      </c>
      <c r="GS330" s="13" t="n">
        <v>3</v>
      </c>
    </row>
    <row r="331" ht="23.4" customHeight="1">
      <c r="B331" s="88" t="inlineStr">
        <is>
          <t>DISTRIBUTORS</t>
        </is>
      </c>
      <c r="X331" s="13" t="inlineStr">
        <is>
          <t>DISTRIBUTORS</t>
        </is>
      </c>
      <c r="AT331" s="13" t="inlineStr">
        <is>
          <t>DISTRIBUTORS</t>
        </is>
      </c>
      <c r="BP331" s="13" t="inlineStr">
        <is>
          <t>DISTRIBUTORS</t>
        </is>
      </c>
      <c r="CL331" s="13" t="inlineStr">
        <is>
          <t>DISTRIBUTORS</t>
        </is>
      </c>
      <c r="DH331" s="13" t="inlineStr">
        <is>
          <t>DISTRIBUTORS</t>
        </is>
      </c>
      <c r="ED331" s="13" t="inlineStr">
        <is>
          <t>DISTRIBUTORS</t>
        </is>
      </c>
      <c r="EZ331" s="13" t="inlineStr">
        <is>
          <t>DISTRIBUTORS</t>
        </is>
      </c>
      <c r="FV331" s="13" t="inlineStr">
        <is>
          <t>DISTRIBUTORS</t>
        </is>
      </c>
      <c r="GR331" s="13" t="inlineStr">
        <is>
          <t>DISTRIBUTORS</t>
        </is>
      </c>
    </row>
    <row r="332">
      <c r="B332" s="13" t="inlineStr">
        <is>
          <t>Objective</t>
        </is>
      </c>
      <c r="C332" s="13" t="inlineStr">
        <is>
          <t>P(Reorder)</t>
        </is>
      </c>
      <c r="D332" s="13" t="n">
        <v>19</v>
      </c>
      <c r="E332" s="13" t="n">
        <v>20</v>
      </c>
      <c r="F332" s="13" t="n">
        <v>21</v>
      </c>
      <c r="X332" s="13" t="inlineStr">
        <is>
          <t>Objective</t>
        </is>
      </c>
      <c r="Y332" s="13" t="inlineStr">
        <is>
          <t>P(Reorder)</t>
        </is>
      </c>
      <c r="Z332" s="13" t="n">
        <v>19</v>
      </c>
      <c r="AA332" s="13" t="n">
        <v>20</v>
      </c>
      <c r="AB332" s="13" t="n">
        <v>21</v>
      </c>
      <c r="AT332" s="13" t="inlineStr">
        <is>
          <t>Objective</t>
        </is>
      </c>
      <c r="AU332" s="13" t="inlineStr">
        <is>
          <t>P(Reorder)</t>
        </is>
      </c>
      <c r="AV332" s="13" t="n">
        <v>19</v>
      </c>
      <c r="AW332" s="13" t="n">
        <v>20</v>
      </c>
      <c r="AX332" s="13" t="n">
        <v>21</v>
      </c>
      <c r="BP332" s="13" t="inlineStr">
        <is>
          <t>Objective</t>
        </is>
      </c>
      <c r="BQ332" s="13" t="inlineStr">
        <is>
          <t>P(Reorder)</t>
        </is>
      </c>
      <c r="BR332" s="13" t="n">
        <v>19</v>
      </c>
      <c r="BS332" s="13" t="n">
        <v>20</v>
      </c>
      <c r="BT332" s="13" t="n">
        <v>21</v>
      </c>
      <c r="CL332" s="13" t="inlineStr">
        <is>
          <t>Objective</t>
        </is>
      </c>
      <c r="CM332" s="13" t="inlineStr">
        <is>
          <t>P(Reorder)</t>
        </is>
      </c>
      <c r="CN332" s="13" t="n">
        <v>19</v>
      </c>
      <c r="CO332" s="13" t="n">
        <v>20</v>
      </c>
      <c r="CP332" s="13" t="n">
        <v>21</v>
      </c>
      <c r="DH332" s="13" t="inlineStr">
        <is>
          <t>Objective</t>
        </is>
      </c>
      <c r="DI332" s="13" t="inlineStr">
        <is>
          <t>P(Reorder)</t>
        </is>
      </c>
      <c r="DJ332" s="13" t="n">
        <v>19</v>
      </c>
      <c r="DK332" s="13" t="n">
        <v>20</v>
      </c>
      <c r="DL332" s="13" t="n">
        <v>21</v>
      </c>
      <c r="ED332" s="13" t="inlineStr">
        <is>
          <t>Objective</t>
        </is>
      </c>
      <c r="EE332" s="13" t="inlineStr">
        <is>
          <t>P(Reorder)</t>
        </is>
      </c>
      <c r="EF332" s="13" t="n">
        <v>19</v>
      </c>
      <c r="EG332" s="13" t="n">
        <v>20</v>
      </c>
      <c r="EH332" s="13" t="n">
        <v>21</v>
      </c>
      <c r="EZ332" s="13" t="inlineStr">
        <is>
          <t>Objective</t>
        </is>
      </c>
      <c r="FA332" s="13" t="inlineStr">
        <is>
          <t>P(Reorder)</t>
        </is>
      </c>
      <c r="FB332" s="13" t="n">
        <v>19</v>
      </c>
      <c r="FC332" s="13" t="n">
        <v>20</v>
      </c>
      <c r="FD332" s="13" t="n">
        <v>21</v>
      </c>
      <c r="FV332" s="13" t="inlineStr">
        <is>
          <t>Objective</t>
        </is>
      </c>
      <c r="FW332" s="13" t="inlineStr">
        <is>
          <t>P(Reorder)</t>
        </is>
      </c>
      <c r="FX332" s="13" t="n">
        <v>19</v>
      </c>
      <c r="FY332" s="13" t="n">
        <v>20</v>
      </c>
      <c r="FZ332" s="13" t="n">
        <v>21</v>
      </c>
      <c r="GR332" s="13" t="inlineStr">
        <is>
          <t>Objective</t>
        </is>
      </c>
      <c r="GS332" s="13" t="inlineStr">
        <is>
          <t>P(Reorder)</t>
        </is>
      </c>
      <c r="GT332" s="13" t="n">
        <v>19</v>
      </c>
      <c r="GU332" s="13" t="n">
        <v>20</v>
      </c>
      <c r="GV332" s="13" t="n">
        <v>21</v>
      </c>
    </row>
    <row r="333">
      <c r="B333" s="16">
        <f>Optimal_solutiond</f>
        <v/>
      </c>
      <c r="C333" s="13" t="n">
        <v>7</v>
      </c>
      <c r="X333" s="13" t="n">
        <v>24332531.12108118</v>
      </c>
      <c r="Y333" s="13" t="n">
        <v>7</v>
      </c>
      <c r="AT333" s="13" t="n">
        <v>22959100.93883009</v>
      </c>
      <c r="AU333" s="13" t="n">
        <v>7</v>
      </c>
      <c r="BP333" s="13" t="n">
        <v>22747863.40014995</v>
      </c>
      <c r="BQ333" s="13" t="n">
        <v>7</v>
      </c>
      <c r="CL333" s="13" t="n">
        <v>24332531.12108118</v>
      </c>
      <c r="CM333" s="13" t="n">
        <v>7</v>
      </c>
      <c r="DH333" s="13" t="n">
        <v>22959100.93883009</v>
      </c>
      <c r="DI333" s="13" t="n">
        <v>7</v>
      </c>
      <c r="ED333" s="13" t="n">
        <v>22747863.40014995</v>
      </c>
      <c r="EE333" s="13" t="n">
        <v>7</v>
      </c>
      <c r="EZ333" s="13" t="n">
        <v>24332531.12108118</v>
      </c>
      <c r="FA333" s="13" t="n">
        <v>7</v>
      </c>
      <c r="FV333" s="13" t="n">
        <v>22959100.93883009</v>
      </c>
      <c r="FW333" s="13" t="n">
        <v>7</v>
      </c>
      <c r="GR333" s="13" t="n">
        <v>22747863.40014995</v>
      </c>
      <c r="GS333" s="13" t="n">
        <v>7</v>
      </c>
    </row>
    <row r="334">
      <c r="C334" s="13" t="n">
        <v>8</v>
      </c>
      <c r="Y334" s="13" t="n">
        <v>8</v>
      </c>
      <c r="AU334" s="13" t="n">
        <v>8</v>
      </c>
      <c r="BQ334" s="13" t="n">
        <v>8</v>
      </c>
      <c r="CM334" s="13" t="n">
        <v>8</v>
      </c>
      <c r="DI334" s="13" t="n">
        <v>8</v>
      </c>
      <c r="EE334" s="13" t="n">
        <v>8</v>
      </c>
      <c r="FA334" s="13" t="n">
        <v>8</v>
      </c>
      <c r="FW334" s="13" t="n">
        <v>8</v>
      </c>
      <c r="GS334" s="13" t="n">
        <v>8</v>
      </c>
    </row>
    <row r="336">
      <c r="C336" s="13" t="inlineStr">
        <is>
          <t>P(Estado da arte)</t>
        </is>
      </c>
      <c r="D336" s="13" t="n">
        <v>19</v>
      </c>
      <c r="E336" s="13" t="n">
        <v>20</v>
      </c>
      <c r="F336" s="13" t="n">
        <v>21</v>
      </c>
      <c r="Y336" s="13" t="inlineStr">
        <is>
          <t>P(Estado da arte)</t>
        </is>
      </c>
      <c r="Z336" s="13" t="n">
        <v>19</v>
      </c>
      <c r="AA336" s="13" t="n">
        <v>20</v>
      </c>
      <c r="AB336" s="13" t="n">
        <v>21</v>
      </c>
      <c r="AU336" s="13" t="inlineStr">
        <is>
          <t>P(Estado da arte)</t>
        </is>
      </c>
      <c r="AV336" s="13" t="n">
        <v>19</v>
      </c>
      <c r="AW336" s="13" t="n">
        <v>20</v>
      </c>
      <c r="AX336" s="13" t="n">
        <v>21</v>
      </c>
      <c r="BQ336" s="13" t="inlineStr">
        <is>
          <t>P(Estado da arte)</t>
        </is>
      </c>
      <c r="BR336" s="13" t="n">
        <v>19</v>
      </c>
      <c r="BS336" s="13" t="n">
        <v>20</v>
      </c>
      <c r="BT336" s="13" t="n">
        <v>21</v>
      </c>
      <c r="CM336" s="13" t="inlineStr">
        <is>
          <t>P(Estado da arte)</t>
        </is>
      </c>
      <c r="CN336" s="13" t="n">
        <v>19</v>
      </c>
      <c r="CO336" s="13" t="n">
        <v>20</v>
      </c>
      <c r="CP336" s="13" t="n">
        <v>21</v>
      </c>
      <c r="DI336" s="13" t="inlineStr">
        <is>
          <t>P(Estado da arte)</t>
        </is>
      </c>
      <c r="DJ336" s="13" t="n">
        <v>19</v>
      </c>
      <c r="DK336" s="13" t="n">
        <v>20</v>
      </c>
      <c r="DL336" s="13" t="n">
        <v>21</v>
      </c>
      <c r="EE336" s="13" t="inlineStr">
        <is>
          <t>P(Estado da arte)</t>
        </is>
      </c>
      <c r="EF336" s="13" t="n">
        <v>19</v>
      </c>
      <c r="EG336" s="13" t="n">
        <v>20</v>
      </c>
      <c r="EH336" s="13" t="n">
        <v>21</v>
      </c>
      <c r="FA336" s="13" t="inlineStr">
        <is>
          <t>P(Estado da arte)</t>
        </is>
      </c>
      <c r="FB336" s="13" t="n">
        <v>19</v>
      </c>
      <c r="FC336" s="13" t="n">
        <v>20</v>
      </c>
      <c r="FD336" s="13" t="n">
        <v>21</v>
      </c>
      <c r="FW336" s="13" t="inlineStr">
        <is>
          <t>P(Estado da arte)</t>
        </is>
      </c>
      <c r="FX336" s="13" t="n">
        <v>19</v>
      </c>
      <c r="FY336" s="13" t="n">
        <v>20</v>
      </c>
      <c r="FZ336" s="13" t="n">
        <v>21</v>
      </c>
      <c r="GS336" s="13" t="inlineStr">
        <is>
          <t>P(Estado da arte)</t>
        </is>
      </c>
      <c r="GT336" s="13" t="n">
        <v>19</v>
      </c>
      <c r="GU336" s="13" t="n">
        <v>20</v>
      </c>
      <c r="GV336" s="13" t="n">
        <v>21</v>
      </c>
    </row>
    <row r="337">
      <c r="C337" s="13" t="n">
        <v>7</v>
      </c>
      <c r="I337" s="18" t="n"/>
      <c r="Y337" s="13" t="n">
        <v>7</v>
      </c>
      <c r="AU337" s="13" t="n">
        <v>7</v>
      </c>
      <c r="BQ337" s="13" t="n">
        <v>7</v>
      </c>
      <c r="CM337" s="13" t="n">
        <v>7</v>
      </c>
      <c r="DI337" s="13" t="n">
        <v>7</v>
      </c>
      <c r="EE337" s="13" t="n">
        <v>7</v>
      </c>
      <c r="FA337" s="13" t="n">
        <v>7</v>
      </c>
      <c r="FW337" s="13" t="n">
        <v>7</v>
      </c>
      <c r="GS337" s="13" t="n">
        <v>7</v>
      </c>
    </row>
    <row r="338">
      <c r="C338" s="13" t="n">
        <v>8</v>
      </c>
      <c r="I338" s="18" t="n"/>
      <c r="Y338" s="13" t="n">
        <v>8</v>
      </c>
      <c r="AU338" s="13" t="n">
        <v>8</v>
      </c>
      <c r="BQ338" s="13" t="n">
        <v>8</v>
      </c>
      <c r="CM338" s="13" t="n">
        <v>8</v>
      </c>
      <c r="DI338" s="13" t="n">
        <v>8</v>
      </c>
      <c r="EE338" s="13" t="n">
        <v>8</v>
      </c>
      <c r="FA338" s="13" t="n">
        <v>8</v>
      </c>
      <c r="FW338" s="13" t="n">
        <v>8</v>
      </c>
      <c r="GS338" s="13" t="n">
        <v>8</v>
      </c>
    </row>
    <row r="340">
      <c r="C340" s="13" t="inlineStr">
        <is>
          <t>Reorder</t>
        </is>
      </c>
      <c r="D340" s="13" t="n">
        <v>19</v>
      </c>
      <c r="E340" s="13" t="n">
        <v>20</v>
      </c>
      <c r="F340" s="13" t="n">
        <v>21</v>
      </c>
      <c r="Y340" s="13" t="inlineStr">
        <is>
          <t>Reorder</t>
        </is>
      </c>
      <c r="Z340" s="13" t="n">
        <v>19</v>
      </c>
      <c r="AA340" s="13" t="n">
        <v>20</v>
      </c>
      <c r="AB340" s="13" t="n">
        <v>21</v>
      </c>
      <c r="AU340" s="13" t="inlineStr">
        <is>
          <t>Reorder</t>
        </is>
      </c>
      <c r="AV340" s="13" t="n">
        <v>19</v>
      </c>
      <c r="AW340" s="13" t="n">
        <v>20</v>
      </c>
      <c r="AX340" s="13" t="n">
        <v>21</v>
      </c>
      <c r="BQ340" s="13" t="inlineStr">
        <is>
          <t>Reorder</t>
        </is>
      </c>
      <c r="BR340" s="13" t="n">
        <v>19</v>
      </c>
      <c r="BS340" s="13" t="n">
        <v>20</v>
      </c>
      <c r="BT340" s="13" t="n">
        <v>21</v>
      </c>
      <c r="CM340" s="13" t="inlineStr">
        <is>
          <t>Reorder</t>
        </is>
      </c>
      <c r="CN340" s="13" t="n">
        <v>19</v>
      </c>
      <c r="CO340" s="13" t="n">
        <v>20</v>
      </c>
      <c r="CP340" s="13" t="n">
        <v>21</v>
      </c>
      <c r="DI340" s="13" t="inlineStr">
        <is>
          <t>Reorder</t>
        </is>
      </c>
      <c r="DJ340" s="13" t="n">
        <v>19</v>
      </c>
      <c r="DK340" s="13" t="n">
        <v>20</v>
      </c>
      <c r="DL340" s="13" t="n">
        <v>21</v>
      </c>
      <c r="EE340" s="13" t="inlineStr">
        <is>
          <t>Reorder</t>
        </is>
      </c>
      <c r="EF340" s="13" t="n">
        <v>19</v>
      </c>
      <c r="EG340" s="13" t="n">
        <v>20</v>
      </c>
      <c r="EH340" s="13" t="n">
        <v>21</v>
      </c>
      <c r="FA340" s="13" t="inlineStr">
        <is>
          <t>Reorder</t>
        </is>
      </c>
      <c r="FB340" s="13" t="n">
        <v>19</v>
      </c>
      <c r="FC340" s="13" t="n">
        <v>20</v>
      </c>
      <c r="FD340" s="13" t="n">
        <v>21</v>
      </c>
      <c r="FW340" s="13" t="inlineStr">
        <is>
          <t>Reorder</t>
        </is>
      </c>
      <c r="FX340" s="13" t="n">
        <v>19</v>
      </c>
      <c r="FY340" s="13" t="n">
        <v>20</v>
      </c>
      <c r="FZ340" s="13" t="n">
        <v>21</v>
      </c>
      <c r="GS340" s="13" t="inlineStr">
        <is>
          <t>Reorder</t>
        </is>
      </c>
      <c r="GT340" s="13" t="n">
        <v>19</v>
      </c>
      <c r="GU340" s="13" t="n">
        <v>20</v>
      </c>
      <c r="GV340" s="13" t="n">
        <v>21</v>
      </c>
    </row>
    <row r="341">
      <c r="C341" s="13" t="n">
        <v>7</v>
      </c>
      <c r="D341" s="13">
        <f>Distributors_stock_balance!D211</f>
        <v/>
      </c>
      <c r="E341" s="13">
        <f>Distributors_stock_balance!E211</f>
        <v/>
      </c>
      <c r="F341" s="13">
        <f>Distributors_stock_balance!F211</f>
        <v/>
      </c>
      <c r="Y341" s="13" t="n">
        <v>7</v>
      </c>
      <c r="Z341" s="13" t="n">
        <v>14157.83704</v>
      </c>
      <c r="AA341" s="13" t="n">
        <v>0</v>
      </c>
      <c r="AB341" s="13" t="n">
        <v>0</v>
      </c>
      <c r="AU341" s="13" t="n">
        <v>7</v>
      </c>
      <c r="AV341" s="13" t="n">
        <v>14157.83704</v>
      </c>
      <c r="AW341" s="13" t="n">
        <v>0</v>
      </c>
      <c r="AX341" s="13" t="n">
        <v>0</v>
      </c>
      <c r="BQ341" s="13" t="n">
        <v>7</v>
      </c>
      <c r="BR341" s="13" t="n">
        <v>14475.83704</v>
      </c>
      <c r="BS341" s="13" t="n">
        <v>0</v>
      </c>
      <c r="BT341" s="13" t="n">
        <v>0</v>
      </c>
      <c r="CM341" s="13" t="n">
        <v>7</v>
      </c>
      <c r="CN341" s="13" t="n">
        <v>14157.83704</v>
      </c>
      <c r="CO341" s="13" t="n">
        <v>0</v>
      </c>
      <c r="CP341" s="13" t="n">
        <v>0</v>
      </c>
      <c r="DI341" s="13" t="n">
        <v>7</v>
      </c>
      <c r="DJ341" s="13" t="n">
        <v>14157.83704</v>
      </c>
      <c r="DK341" s="13" t="n">
        <v>0</v>
      </c>
      <c r="DL341" s="13" t="n">
        <v>0</v>
      </c>
      <c r="EE341" s="13" t="n">
        <v>7</v>
      </c>
      <c r="EF341" s="13" t="n">
        <v>14475.83704</v>
      </c>
      <c r="EG341" s="13" t="n">
        <v>0</v>
      </c>
      <c r="EH341" s="13" t="n">
        <v>0</v>
      </c>
      <c r="FA341" s="13" t="n">
        <v>7</v>
      </c>
      <c r="FB341" s="13" t="n">
        <v>14157.83704</v>
      </c>
      <c r="FC341" s="13" t="n">
        <v>0</v>
      </c>
      <c r="FD341" s="13" t="n">
        <v>0</v>
      </c>
      <c r="FW341" s="13" t="n">
        <v>7</v>
      </c>
      <c r="FX341" s="13" t="n">
        <v>14157.83704</v>
      </c>
      <c r="FY341" s="13" t="n">
        <v>0</v>
      </c>
      <c r="FZ341" s="13" t="n">
        <v>0</v>
      </c>
      <c r="GS341" s="13" t="n">
        <v>7</v>
      </c>
      <c r="GT341" s="13" t="n">
        <v>14475.83704</v>
      </c>
      <c r="GU341" s="13" t="n">
        <v>0</v>
      </c>
      <c r="GV341" s="13" t="n">
        <v>0</v>
      </c>
    </row>
    <row r="342">
      <c r="C342" s="13" t="n">
        <v>8</v>
      </c>
      <c r="D342" s="13">
        <f>Distributors_stock_balance!D212</f>
        <v/>
      </c>
      <c r="E342" s="13">
        <f>Distributors_stock_balance!E212</f>
        <v/>
      </c>
      <c r="F342" s="13">
        <f>Distributors_stock_balance!F212</f>
        <v/>
      </c>
      <c r="Y342" s="13" t="n">
        <v>8</v>
      </c>
      <c r="Z342" s="13" t="n">
        <v>3544.206749999998</v>
      </c>
      <c r="AA342" s="13" t="n">
        <v>25648.8386</v>
      </c>
      <c r="AB342" s="13" t="n">
        <v>0</v>
      </c>
      <c r="AU342" s="13" t="n">
        <v>8</v>
      </c>
      <c r="AV342" s="13" t="n">
        <v>3544.206749999998</v>
      </c>
      <c r="AW342" s="13" t="n">
        <v>25648.8386</v>
      </c>
      <c r="AX342" s="13" t="n">
        <v>0</v>
      </c>
      <c r="BQ342" s="13" t="n">
        <v>8</v>
      </c>
      <c r="BR342" s="13" t="n">
        <v>3852.206749999998</v>
      </c>
      <c r="BS342" s="13" t="n">
        <v>26135.8386</v>
      </c>
      <c r="BT342" s="13" t="n">
        <v>0</v>
      </c>
      <c r="CM342" s="13" t="n">
        <v>8</v>
      </c>
      <c r="CN342" s="13" t="n">
        <v>3544.206749999998</v>
      </c>
      <c r="CO342" s="13" t="n">
        <v>25648.8386</v>
      </c>
      <c r="CP342" s="13" t="n">
        <v>0</v>
      </c>
      <c r="DI342" s="13" t="n">
        <v>8</v>
      </c>
      <c r="DJ342" s="13" t="n">
        <v>3544.206749999998</v>
      </c>
      <c r="DK342" s="13" t="n">
        <v>25648.8386</v>
      </c>
      <c r="DL342" s="13" t="n">
        <v>0</v>
      </c>
      <c r="EE342" s="13" t="n">
        <v>8</v>
      </c>
      <c r="EF342" s="13" t="n">
        <v>3852.206749999998</v>
      </c>
      <c r="EG342" s="13" t="n">
        <v>26135.8386</v>
      </c>
      <c r="EH342" s="13" t="n">
        <v>0</v>
      </c>
      <c r="FA342" s="13" t="n">
        <v>8</v>
      </c>
      <c r="FB342" s="13" t="n">
        <v>3544.206749999998</v>
      </c>
      <c r="FC342" s="13" t="n">
        <v>25648.8386</v>
      </c>
      <c r="FD342" s="13" t="n">
        <v>0</v>
      </c>
      <c r="FW342" s="13" t="n">
        <v>8</v>
      </c>
      <c r="FX342" s="13" t="n">
        <v>3544.206749999998</v>
      </c>
      <c r="FY342" s="13" t="n">
        <v>25648.8386</v>
      </c>
      <c r="FZ342" s="13" t="n">
        <v>0</v>
      </c>
      <c r="GS342" s="13" t="n">
        <v>8</v>
      </c>
      <c r="GT342" s="13" t="n">
        <v>3852.206749999998</v>
      </c>
      <c r="GU342" s="13" t="n">
        <v>26135.8386</v>
      </c>
      <c r="GV342" s="13" t="n">
        <v>0</v>
      </c>
    </row>
    <row r="344">
      <c r="C344" s="13" t="inlineStr">
        <is>
          <t>Var(Var(d))</t>
        </is>
      </c>
      <c r="D344" s="13" t="n">
        <v>19</v>
      </c>
      <c r="E344" s="13" t="n">
        <v>20</v>
      </c>
      <c r="F344" s="13" t="n">
        <v>21</v>
      </c>
      <c r="Y344" s="13" t="inlineStr">
        <is>
          <t>Var(Var(d))</t>
        </is>
      </c>
      <c r="Z344" s="13" t="n">
        <v>19</v>
      </c>
      <c r="AA344" s="13" t="n">
        <v>20</v>
      </c>
      <c r="AB344" s="13" t="n">
        <v>21</v>
      </c>
      <c r="AU344" s="13" t="inlineStr">
        <is>
          <t>Var(Var(d))</t>
        </is>
      </c>
      <c r="AV344" s="13" t="n">
        <v>19</v>
      </c>
      <c r="AW344" s="13" t="n">
        <v>20</v>
      </c>
      <c r="AX344" s="13" t="n">
        <v>21</v>
      </c>
      <c r="BQ344" s="13" t="inlineStr">
        <is>
          <t>Var(Var(d))</t>
        </is>
      </c>
      <c r="BR344" s="13" t="n">
        <v>19</v>
      </c>
      <c r="BS344" s="13" t="n">
        <v>20</v>
      </c>
      <c r="BT344" s="13" t="n">
        <v>21</v>
      </c>
      <c r="CM344" s="13" t="inlineStr">
        <is>
          <t>Var(Var(d))</t>
        </is>
      </c>
      <c r="CN344" s="13" t="n">
        <v>19</v>
      </c>
      <c r="CO344" s="13" t="n">
        <v>20</v>
      </c>
      <c r="CP344" s="13" t="n">
        <v>21</v>
      </c>
      <c r="DI344" s="13" t="inlineStr">
        <is>
          <t>Var(Var(d))</t>
        </is>
      </c>
      <c r="DJ344" s="13" t="n">
        <v>19</v>
      </c>
      <c r="DK344" s="13" t="n">
        <v>20</v>
      </c>
      <c r="DL344" s="13" t="n">
        <v>21</v>
      </c>
      <c r="EE344" s="13" t="inlineStr">
        <is>
          <t>Var(Var(d))</t>
        </is>
      </c>
      <c r="EF344" s="13" t="n">
        <v>19</v>
      </c>
      <c r="EG344" s="13" t="n">
        <v>20</v>
      </c>
      <c r="EH344" s="13" t="n">
        <v>21</v>
      </c>
      <c r="FA344" s="13" t="inlineStr">
        <is>
          <t>Var(Var(d))</t>
        </is>
      </c>
      <c r="FB344" s="13" t="n">
        <v>19</v>
      </c>
      <c r="FC344" s="13" t="n">
        <v>20</v>
      </c>
      <c r="FD344" s="13" t="n">
        <v>21</v>
      </c>
      <c r="FW344" s="13" t="inlineStr">
        <is>
          <t>Var(Var(d))</t>
        </is>
      </c>
      <c r="FX344" s="13" t="n">
        <v>19</v>
      </c>
      <c r="FY344" s="13" t="n">
        <v>20</v>
      </c>
      <c r="FZ344" s="13" t="n">
        <v>21</v>
      </c>
      <c r="GS344" s="13" t="inlineStr">
        <is>
          <t>Var(Var(d))</t>
        </is>
      </c>
      <c r="GT344" s="13" t="n">
        <v>19</v>
      </c>
      <c r="GU344" s="13" t="n">
        <v>20</v>
      </c>
      <c r="GV344" s="13" t="n">
        <v>21</v>
      </c>
    </row>
    <row r="345">
      <c r="C345" s="13" t="n">
        <v>7</v>
      </c>
      <c r="D345" s="18">
        <f>Dist_Fourth_central_moment_5var!D18</f>
        <v/>
      </c>
      <c r="E345" s="18">
        <f>Dist_Fourth_central_moment_5var!E18</f>
        <v/>
      </c>
      <c r="F345" s="18">
        <f>Dist_Fourth_central_moment_5var!F18</f>
        <v/>
      </c>
      <c r="Y345" s="13" t="n">
        <v>7</v>
      </c>
      <c r="AU345" s="13" t="n">
        <v>7</v>
      </c>
      <c r="BQ345" s="13" t="n">
        <v>7</v>
      </c>
      <c r="CM345" s="13" t="n">
        <v>7</v>
      </c>
      <c r="DI345" s="13" t="n">
        <v>7</v>
      </c>
      <c r="EE345" s="13" t="n">
        <v>7</v>
      </c>
      <c r="FA345" s="13" t="n">
        <v>7</v>
      </c>
      <c r="FW345" s="13" t="n">
        <v>7</v>
      </c>
      <c r="GS345" s="13" t="n">
        <v>7</v>
      </c>
    </row>
    <row r="346">
      <c r="C346" s="13" t="n">
        <v>8</v>
      </c>
      <c r="D346" s="18">
        <f>Dist_Fourth_central_moment_5var!D19</f>
        <v/>
      </c>
      <c r="E346" s="18">
        <f>Dist_Fourth_central_moment_5var!E19</f>
        <v/>
      </c>
      <c r="F346" s="18">
        <f>Dist_Fourth_central_moment_5var!F19</f>
        <v/>
      </c>
      <c r="Y346" s="13" t="n">
        <v>8</v>
      </c>
      <c r="AU346" s="13" t="n">
        <v>8</v>
      </c>
      <c r="BQ346" s="13" t="n">
        <v>8</v>
      </c>
      <c r="CM346" s="13" t="n">
        <v>8</v>
      </c>
      <c r="DI346" s="13" t="n">
        <v>8</v>
      </c>
      <c r="EE346" s="13" t="n">
        <v>8</v>
      </c>
      <c r="FA346" s="13" t="n">
        <v>8</v>
      </c>
      <c r="FW346" s="13" t="n">
        <v>8</v>
      </c>
      <c r="GS346" s="13" t="n">
        <v>8</v>
      </c>
    </row>
    <row r="348">
      <c r="C348" s="13" t="inlineStr">
        <is>
          <t>Var(Var(Cap))</t>
        </is>
      </c>
      <c r="D348" s="13" t="n">
        <v>19</v>
      </c>
      <c r="E348" s="13" t="n">
        <v>20</v>
      </c>
      <c r="F348" s="13" t="n">
        <v>21</v>
      </c>
      <c r="Y348" s="13" t="inlineStr">
        <is>
          <t>Var(Var(Cap))</t>
        </is>
      </c>
      <c r="Z348" s="13" t="n">
        <v>19</v>
      </c>
      <c r="AA348" s="13" t="n">
        <v>20</v>
      </c>
      <c r="AB348" s="13" t="n">
        <v>21</v>
      </c>
      <c r="AU348" s="13" t="inlineStr">
        <is>
          <t>Var(Var(Cap))</t>
        </is>
      </c>
      <c r="AV348" s="13" t="n">
        <v>19</v>
      </c>
      <c r="AW348" s="13" t="n">
        <v>20</v>
      </c>
      <c r="AX348" s="13" t="n">
        <v>21</v>
      </c>
      <c r="BQ348" s="13" t="inlineStr">
        <is>
          <t>Var(Var(Cap))</t>
        </is>
      </c>
      <c r="BR348" s="13" t="n">
        <v>19</v>
      </c>
      <c r="BS348" s="13" t="n">
        <v>20</v>
      </c>
      <c r="BT348" s="13" t="n">
        <v>21</v>
      </c>
      <c r="CM348" s="13" t="inlineStr">
        <is>
          <t>Var(Var(Cap))</t>
        </is>
      </c>
      <c r="CN348" s="13" t="n">
        <v>19</v>
      </c>
      <c r="CO348" s="13" t="n">
        <v>20</v>
      </c>
      <c r="CP348" s="13" t="n">
        <v>21</v>
      </c>
      <c r="DI348" s="13" t="inlineStr">
        <is>
          <t>Var(Var(Cap))</t>
        </is>
      </c>
      <c r="DJ348" s="13" t="n">
        <v>19</v>
      </c>
      <c r="DK348" s="13" t="n">
        <v>20</v>
      </c>
      <c r="DL348" s="13" t="n">
        <v>21</v>
      </c>
      <c r="EE348" s="13" t="inlineStr">
        <is>
          <t>Var(Var(Cap))</t>
        </is>
      </c>
      <c r="EF348" s="13" t="n">
        <v>19</v>
      </c>
      <c r="EG348" s="13" t="n">
        <v>20</v>
      </c>
      <c r="EH348" s="13" t="n">
        <v>21</v>
      </c>
      <c r="FA348" s="13" t="inlineStr">
        <is>
          <t>Var(Var(Cap))</t>
        </is>
      </c>
      <c r="FB348" s="13" t="n">
        <v>19</v>
      </c>
      <c r="FC348" s="13" t="n">
        <v>20</v>
      </c>
      <c r="FD348" s="13" t="n">
        <v>21</v>
      </c>
      <c r="FW348" s="13" t="inlineStr">
        <is>
          <t>Var(Var(Cap))</t>
        </is>
      </c>
      <c r="FX348" s="13" t="n">
        <v>19</v>
      </c>
      <c r="FY348" s="13" t="n">
        <v>20</v>
      </c>
      <c r="FZ348" s="13" t="n">
        <v>21</v>
      </c>
      <c r="GS348" s="13" t="inlineStr">
        <is>
          <t>Var(Var(Cap))</t>
        </is>
      </c>
      <c r="GT348" s="13" t="n">
        <v>19</v>
      </c>
      <c r="GU348" s="13" t="n">
        <v>20</v>
      </c>
      <c r="GV348" s="13" t="n">
        <v>21</v>
      </c>
    </row>
    <row r="349">
      <c r="C349" s="13" t="n">
        <v>7</v>
      </c>
      <c r="D349" s="18">
        <f>Dist_Fourth_central_moment_5var!D24</f>
        <v/>
      </c>
      <c r="E349" s="18">
        <f>Dist_Fourth_central_moment_5var!E24</f>
        <v/>
      </c>
      <c r="F349" s="18">
        <f>Dist_Fourth_central_moment_5var!F24</f>
        <v/>
      </c>
      <c r="Y349" s="13" t="n">
        <v>7</v>
      </c>
      <c r="AU349" s="13" t="n">
        <v>7</v>
      </c>
      <c r="BQ349" s="13" t="n">
        <v>7</v>
      </c>
      <c r="CM349" s="13" t="n">
        <v>7</v>
      </c>
      <c r="DI349" s="13" t="n">
        <v>7</v>
      </c>
      <c r="EE349" s="13" t="n">
        <v>7</v>
      </c>
      <c r="FA349" s="13" t="n">
        <v>7</v>
      </c>
      <c r="FW349" s="13" t="n">
        <v>7</v>
      </c>
      <c r="GS349" s="13" t="n">
        <v>7</v>
      </c>
    </row>
    <row r="350">
      <c r="C350" s="13" t="n">
        <v>8</v>
      </c>
      <c r="D350" s="18">
        <f>Dist_Fourth_central_moment_5var!D25</f>
        <v/>
      </c>
      <c r="E350" s="18">
        <f>Dist_Fourth_central_moment_5var!E25</f>
        <v/>
      </c>
      <c r="F350" s="18">
        <f>Dist_Fourth_central_moment_5var!F25</f>
        <v/>
      </c>
      <c r="Y350" s="13" t="n">
        <v>8</v>
      </c>
      <c r="AU350" s="13" t="n">
        <v>8</v>
      </c>
      <c r="BQ350" s="13" t="n">
        <v>8</v>
      </c>
      <c r="CM350" s="13" t="n">
        <v>8</v>
      </c>
      <c r="DI350" s="13" t="n">
        <v>8</v>
      </c>
      <c r="EE350" s="13" t="n">
        <v>8</v>
      </c>
      <c r="FA350" s="13" t="n">
        <v>8</v>
      </c>
      <c r="FW350" s="13" t="n">
        <v>8</v>
      </c>
      <c r="GS350" s="13" t="n">
        <v>8</v>
      </c>
    </row>
    <row r="352">
      <c r="B352" s="96">
        <f>Data!D27</f>
        <v/>
      </c>
      <c r="C352" s="13" t="inlineStr">
        <is>
          <t>CV</t>
        </is>
      </c>
      <c r="D352" s="13" t="n">
        <v>19</v>
      </c>
      <c r="E352" s="13" t="n">
        <v>20</v>
      </c>
      <c r="F352" s="13" t="n">
        <v>21</v>
      </c>
      <c r="Y352" s="13" t="inlineStr">
        <is>
          <t>CV</t>
        </is>
      </c>
      <c r="Z352" s="13" t="n">
        <v>19</v>
      </c>
      <c r="AA352" s="13" t="n">
        <v>20</v>
      </c>
      <c r="AB352" s="13" t="n">
        <v>21</v>
      </c>
      <c r="AU352" s="13" t="inlineStr">
        <is>
          <t>CV</t>
        </is>
      </c>
      <c r="AV352" s="13" t="n">
        <v>19</v>
      </c>
      <c r="AW352" s="13" t="n">
        <v>20</v>
      </c>
      <c r="AX352" s="13" t="n">
        <v>21</v>
      </c>
      <c r="BQ352" s="13" t="inlineStr">
        <is>
          <t>CV</t>
        </is>
      </c>
      <c r="BR352" s="13" t="n">
        <v>19</v>
      </c>
      <c r="BS352" s="13" t="n">
        <v>20</v>
      </c>
      <c r="BT352" s="13" t="n">
        <v>21</v>
      </c>
      <c r="CM352" s="13" t="inlineStr">
        <is>
          <t>CV</t>
        </is>
      </c>
      <c r="CN352" s="13" t="n">
        <v>19</v>
      </c>
      <c r="CO352" s="13" t="n">
        <v>20</v>
      </c>
      <c r="CP352" s="13" t="n">
        <v>21</v>
      </c>
      <c r="DI352" s="13" t="inlineStr">
        <is>
          <t>CV</t>
        </is>
      </c>
      <c r="DJ352" s="13" t="n">
        <v>19</v>
      </c>
      <c r="DK352" s="13" t="n">
        <v>20</v>
      </c>
      <c r="DL352" s="13" t="n">
        <v>21</v>
      </c>
      <c r="EE352" s="13" t="inlineStr">
        <is>
          <t>CV</t>
        </is>
      </c>
      <c r="EF352" s="13" t="n">
        <v>19</v>
      </c>
      <c r="EG352" s="13" t="n">
        <v>20</v>
      </c>
      <c r="EH352" s="13" t="n">
        <v>21</v>
      </c>
      <c r="FA352" s="13" t="inlineStr">
        <is>
          <t>CV</t>
        </is>
      </c>
      <c r="FB352" s="13" t="n">
        <v>19</v>
      </c>
      <c r="FC352" s="13" t="n">
        <v>20</v>
      </c>
      <c r="FD352" s="13" t="n">
        <v>21</v>
      </c>
      <c r="FW352" s="13" t="inlineStr">
        <is>
          <t>CV</t>
        </is>
      </c>
      <c r="FX352" s="13" t="n">
        <v>19</v>
      </c>
      <c r="FY352" s="13" t="n">
        <v>20</v>
      </c>
      <c r="FZ352" s="13" t="n">
        <v>21</v>
      </c>
      <c r="GS352" s="13" t="inlineStr">
        <is>
          <t>CV</t>
        </is>
      </c>
      <c r="GT352" s="13" t="n">
        <v>19</v>
      </c>
      <c r="GU352" s="13" t="n">
        <v>20</v>
      </c>
      <c r="GV352" s="13" t="n">
        <v>21</v>
      </c>
    </row>
    <row r="353">
      <c r="B353" s="96" t="n"/>
      <c r="C353" s="13" t="n">
        <v>7</v>
      </c>
      <c r="D353" s="96">
        <f>$B$352</f>
        <v/>
      </c>
      <c r="E353" s="96">
        <f>$B$352</f>
        <v/>
      </c>
      <c r="F353" s="96">
        <f>$B$352</f>
        <v/>
      </c>
      <c r="Y353" s="13" t="n">
        <v>7</v>
      </c>
      <c r="AU353" s="13" t="n">
        <v>7</v>
      </c>
      <c r="BQ353" s="13" t="n">
        <v>7</v>
      </c>
      <c r="CM353" s="13" t="n">
        <v>7</v>
      </c>
      <c r="DI353" s="13" t="n">
        <v>7</v>
      </c>
      <c r="EE353" s="13" t="n">
        <v>7</v>
      </c>
      <c r="FA353" s="13" t="n">
        <v>7</v>
      </c>
      <c r="FW353" s="13" t="n">
        <v>7</v>
      </c>
      <c r="GS353" s="13" t="n">
        <v>7</v>
      </c>
    </row>
    <row r="354">
      <c r="B354" s="96" t="n"/>
      <c r="C354" s="13" t="n">
        <v>8</v>
      </c>
      <c r="D354" s="96">
        <f>$B$352</f>
        <v/>
      </c>
      <c r="E354" s="96">
        <f>$B$352</f>
        <v/>
      </c>
      <c r="F354" s="96">
        <f>$B$352</f>
        <v/>
      </c>
      <c r="Y354" s="13" t="n">
        <v>8</v>
      </c>
      <c r="AU354" s="13" t="n">
        <v>8</v>
      </c>
      <c r="BQ354" s="13" t="n">
        <v>8</v>
      </c>
      <c r="CM354" s="13" t="n">
        <v>8</v>
      </c>
      <c r="DI354" s="13" t="n">
        <v>8</v>
      </c>
      <c r="EE354" s="13" t="n">
        <v>8</v>
      </c>
      <c r="FA354" s="13" t="n">
        <v>8</v>
      </c>
      <c r="FW354" s="13" t="n">
        <v>8</v>
      </c>
      <c r="GS354" s="13" t="n">
        <v>8</v>
      </c>
    </row>
    <row r="355">
      <c r="B355" s="96" t="n"/>
    </row>
    <row r="356">
      <c r="B356" s="96">
        <f>Data!D31</f>
        <v/>
      </c>
      <c r="C356" s="13" t="inlineStr">
        <is>
          <t>Planned Stock</t>
        </is>
      </c>
      <c r="D356" s="13" t="n">
        <v>19</v>
      </c>
      <c r="E356" s="13" t="n">
        <v>20</v>
      </c>
      <c r="F356" s="13" t="n">
        <v>21</v>
      </c>
      <c r="Y356" s="13" t="inlineStr">
        <is>
          <t>Planned Stock</t>
        </is>
      </c>
      <c r="Z356" s="13" t="n">
        <v>19</v>
      </c>
      <c r="AA356" s="13" t="n">
        <v>20</v>
      </c>
      <c r="AB356" s="13" t="n">
        <v>21</v>
      </c>
      <c r="AU356" s="13" t="inlineStr">
        <is>
          <t>Planned Stock</t>
        </is>
      </c>
      <c r="AV356" s="13" t="n">
        <v>19</v>
      </c>
      <c r="AW356" s="13" t="n">
        <v>20</v>
      </c>
      <c r="AX356" s="13" t="n">
        <v>21</v>
      </c>
      <c r="BQ356" s="13" t="inlineStr">
        <is>
          <t>Planned Stock</t>
        </is>
      </c>
      <c r="BR356" s="13" t="n">
        <v>19</v>
      </c>
      <c r="BS356" s="13" t="n">
        <v>20</v>
      </c>
      <c r="BT356" s="13" t="n">
        <v>21</v>
      </c>
      <c r="CM356" s="13" t="inlineStr">
        <is>
          <t>Planned Stock</t>
        </is>
      </c>
      <c r="CN356" s="13" t="n">
        <v>19</v>
      </c>
      <c r="CO356" s="13" t="n">
        <v>20</v>
      </c>
      <c r="CP356" s="13" t="n">
        <v>21</v>
      </c>
      <c r="DI356" s="13" t="inlineStr">
        <is>
          <t>Planned Stock</t>
        </is>
      </c>
      <c r="DJ356" s="13" t="n">
        <v>19</v>
      </c>
      <c r="DK356" s="13" t="n">
        <v>20</v>
      </c>
      <c r="DL356" s="13" t="n">
        <v>21</v>
      </c>
      <c r="EE356" s="13" t="inlineStr">
        <is>
          <t>Planned Stock</t>
        </is>
      </c>
      <c r="EF356" s="13" t="n">
        <v>19</v>
      </c>
      <c r="EG356" s="13" t="n">
        <v>20</v>
      </c>
      <c r="EH356" s="13" t="n">
        <v>21</v>
      </c>
      <c r="FA356" s="13" t="inlineStr">
        <is>
          <t>Planned Stock</t>
        </is>
      </c>
      <c r="FB356" s="13" t="n">
        <v>19</v>
      </c>
      <c r="FC356" s="13" t="n">
        <v>20</v>
      </c>
      <c r="FD356" s="13" t="n">
        <v>21</v>
      </c>
      <c r="FW356" s="13" t="inlineStr">
        <is>
          <t>Planned Stock</t>
        </is>
      </c>
      <c r="FX356" s="13" t="n">
        <v>19</v>
      </c>
      <c r="FY356" s="13" t="n">
        <v>20</v>
      </c>
      <c r="FZ356" s="13" t="n">
        <v>21</v>
      </c>
      <c r="GS356" s="13" t="inlineStr">
        <is>
          <t>Planned Stock</t>
        </is>
      </c>
      <c r="GT356" s="13" t="n">
        <v>19</v>
      </c>
      <c r="GU356" s="13" t="n">
        <v>20</v>
      </c>
      <c r="GV356" s="13" t="n">
        <v>21</v>
      </c>
    </row>
    <row r="357">
      <c r="B357" s="96" t="n"/>
      <c r="C357" s="13" t="n">
        <v>7</v>
      </c>
      <c r="D357" s="96">
        <f>$B$356</f>
        <v/>
      </c>
      <c r="E357" s="96">
        <f>$B$356</f>
        <v/>
      </c>
      <c r="F357" s="96">
        <f>$B$356</f>
        <v/>
      </c>
      <c r="Y357" s="13" t="n">
        <v>7</v>
      </c>
      <c r="AU357" s="13" t="n">
        <v>7</v>
      </c>
      <c r="BQ357" s="13" t="n">
        <v>7</v>
      </c>
      <c r="CM357" s="13" t="n">
        <v>7</v>
      </c>
      <c r="DI357" s="13" t="n">
        <v>7</v>
      </c>
      <c r="EE357" s="13" t="n">
        <v>7</v>
      </c>
      <c r="FA357" s="13" t="n">
        <v>7</v>
      </c>
      <c r="FW357" s="13" t="n">
        <v>7</v>
      </c>
      <c r="GS357" s="13" t="n">
        <v>7</v>
      </c>
    </row>
    <row r="358">
      <c r="B358" s="96" t="n"/>
      <c r="C358" s="13" t="n">
        <v>8</v>
      </c>
      <c r="D358" s="96">
        <f>$B$356</f>
        <v/>
      </c>
      <c r="E358" s="96">
        <f>$B$356</f>
        <v/>
      </c>
      <c r="F358" s="96">
        <f>$B$356</f>
        <v/>
      </c>
      <c r="Y358" s="13" t="n">
        <v>8</v>
      </c>
      <c r="AU358" s="13" t="n">
        <v>8</v>
      </c>
      <c r="BQ358" s="13" t="n">
        <v>8</v>
      </c>
      <c r="CM358" s="13" t="n">
        <v>8</v>
      </c>
      <c r="DI358" s="13" t="n">
        <v>8</v>
      </c>
      <c r="EE358" s="13" t="n">
        <v>8</v>
      </c>
      <c r="FA358" s="13" t="n">
        <v>8</v>
      </c>
      <c r="FW358" s="13" t="n">
        <v>8</v>
      </c>
      <c r="GS358" s="13" t="n">
        <v>8</v>
      </c>
    </row>
    <row r="359">
      <c r="B359" s="96" t="n"/>
    </row>
    <row r="360" ht="16.2" customHeight="1">
      <c r="B360" s="9">
        <f>Data!D34</f>
        <v/>
      </c>
      <c r="C360" s="13" t="inlineStr">
        <is>
          <t>Variance coeff - z(S2nd)</t>
        </is>
      </c>
      <c r="D360" s="13" t="n">
        <v>19</v>
      </c>
      <c r="E360" s="13" t="n">
        <v>20</v>
      </c>
      <c r="F360" s="13" t="n">
        <v>21</v>
      </c>
      <c r="Y360" s="13" t="inlineStr">
        <is>
          <t>Variance coeff - z(S2nd)</t>
        </is>
      </c>
      <c r="Z360" s="13" t="n">
        <v>19</v>
      </c>
      <c r="AA360" s="13" t="n">
        <v>20</v>
      </c>
      <c r="AB360" s="13" t="n">
        <v>21</v>
      </c>
      <c r="AU360" s="13" t="inlineStr">
        <is>
          <t>Variance coeff - z(S2nd)</t>
        </is>
      </c>
      <c r="AV360" s="13" t="n">
        <v>19</v>
      </c>
      <c r="AW360" s="13" t="n">
        <v>20</v>
      </c>
      <c r="AX360" s="13" t="n">
        <v>21</v>
      </c>
      <c r="BQ360" s="13" t="inlineStr">
        <is>
          <t>Variance coeff - z(S2nd)</t>
        </is>
      </c>
      <c r="BR360" s="13" t="n">
        <v>19</v>
      </c>
      <c r="BS360" s="13" t="n">
        <v>20</v>
      </c>
      <c r="BT360" s="13" t="n">
        <v>21</v>
      </c>
      <c r="CM360" s="13" t="inlineStr">
        <is>
          <t>Variance coeff - z(S2nd)</t>
        </is>
      </c>
      <c r="CN360" s="13" t="n">
        <v>19</v>
      </c>
      <c r="CO360" s="13" t="n">
        <v>20</v>
      </c>
      <c r="CP360" s="13" t="n">
        <v>21</v>
      </c>
      <c r="DI360" s="13" t="inlineStr">
        <is>
          <t>Variance coeff - z(S2nd)</t>
        </is>
      </c>
      <c r="DJ360" s="13" t="n">
        <v>19</v>
      </c>
      <c r="DK360" s="13" t="n">
        <v>20</v>
      </c>
      <c r="DL360" s="13" t="n">
        <v>21</v>
      </c>
      <c r="EE360" s="13" t="inlineStr">
        <is>
          <t>Variance coeff - z(S2nd)</t>
        </is>
      </c>
      <c r="EF360" s="13" t="n">
        <v>19</v>
      </c>
      <c r="EG360" s="13" t="n">
        <v>20</v>
      </c>
      <c r="EH360" s="13" t="n">
        <v>21</v>
      </c>
      <c r="FA360" s="13" t="inlineStr">
        <is>
          <t>Variance coeff - z(S2nd)</t>
        </is>
      </c>
      <c r="FB360" s="13" t="n">
        <v>19</v>
      </c>
      <c r="FC360" s="13" t="n">
        <v>20</v>
      </c>
      <c r="FD360" s="13" t="n">
        <v>21</v>
      </c>
      <c r="FW360" s="13" t="inlineStr">
        <is>
          <t>Variance coeff - z(S2nd)</t>
        </is>
      </c>
      <c r="FX360" s="13" t="n">
        <v>19</v>
      </c>
      <c r="FY360" s="13" t="n">
        <v>20</v>
      </c>
      <c r="FZ360" s="13" t="n">
        <v>21</v>
      </c>
      <c r="GS360" s="13" t="inlineStr">
        <is>
          <t>Variance coeff - z(S2nd)</t>
        </is>
      </c>
      <c r="GT360" s="13" t="n">
        <v>19</v>
      </c>
      <c r="GU360" s="13" t="n">
        <v>20</v>
      </c>
      <c r="GV360" s="13" t="n">
        <v>21</v>
      </c>
    </row>
    <row r="361">
      <c r="B361" s="97" t="n"/>
      <c r="C361" s="13" t="n">
        <v>7</v>
      </c>
      <c r="D361" s="9">
        <f>$B$360</f>
        <v/>
      </c>
      <c r="E361" s="9">
        <f>$B$360</f>
        <v/>
      </c>
      <c r="F361" s="9">
        <f>$B$360</f>
        <v/>
      </c>
      <c r="Y361" s="13" t="n">
        <v>7</v>
      </c>
      <c r="AU361" s="13" t="n">
        <v>7</v>
      </c>
      <c r="BQ361" s="13" t="n">
        <v>7</v>
      </c>
      <c r="CM361" s="13" t="n">
        <v>7</v>
      </c>
      <c r="DI361" s="13" t="n">
        <v>7</v>
      </c>
      <c r="EE361" s="13" t="n">
        <v>7</v>
      </c>
      <c r="FA361" s="13" t="n">
        <v>7</v>
      </c>
      <c r="FW361" s="13" t="n">
        <v>7</v>
      </c>
      <c r="GS361" s="13" t="n">
        <v>7</v>
      </c>
    </row>
    <row r="362">
      <c r="B362" s="97" t="n"/>
      <c r="C362" s="13" t="n">
        <v>8</v>
      </c>
      <c r="D362" s="9">
        <f>$B$360</f>
        <v/>
      </c>
      <c r="E362" s="9">
        <f>$B$360</f>
        <v/>
      </c>
      <c r="F362" s="9">
        <f>$B$360</f>
        <v/>
      </c>
      <c r="Y362" s="13" t="n">
        <v>8</v>
      </c>
      <c r="AU362" s="13" t="n">
        <v>8</v>
      </c>
      <c r="BQ362" s="13" t="n">
        <v>8</v>
      </c>
      <c r="CM362" s="13" t="n">
        <v>8</v>
      </c>
      <c r="DI362" s="13" t="n">
        <v>8</v>
      </c>
      <c r="EE362" s="13" t="n">
        <v>8</v>
      </c>
      <c r="FA362" s="13" t="n">
        <v>8</v>
      </c>
      <c r="FW362" s="13" t="n">
        <v>8</v>
      </c>
      <c r="GS362" s="13" t="n">
        <v>8</v>
      </c>
    </row>
    <row r="363">
      <c r="B363" s="97" t="n"/>
    </row>
    <row r="364">
      <c r="B364" s="89" t="inlineStr">
        <is>
          <t>Parâmetros p/ μx</t>
        </is>
      </c>
      <c r="C364" s="13" t="inlineStr">
        <is>
          <t>demand</t>
        </is>
      </c>
      <c r="D364" s="13" t="n">
        <v>19</v>
      </c>
      <c r="E364" s="13" t="n">
        <v>20</v>
      </c>
      <c r="F364" s="13" t="n">
        <v>21</v>
      </c>
      <c r="X364" s="13" t="inlineStr">
        <is>
          <t>Parâmetros p/ μx</t>
        </is>
      </c>
      <c r="Y364" s="13" t="inlineStr">
        <is>
          <t>demand</t>
        </is>
      </c>
      <c r="Z364" s="13" t="n">
        <v>19</v>
      </c>
      <c r="AA364" s="13" t="n">
        <v>20</v>
      </c>
      <c r="AB364" s="13" t="n">
        <v>21</v>
      </c>
      <c r="AT364" s="13" t="inlineStr">
        <is>
          <t>Parâmetros p/ μx</t>
        </is>
      </c>
      <c r="AU364" s="13" t="inlineStr">
        <is>
          <t>demand</t>
        </is>
      </c>
      <c r="AV364" s="13" t="n">
        <v>19</v>
      </c>
      <c r="AW364" s="13" t="n">
        <v>20</v>
      </c>
      <c r="AX364" s="13" t="n">
        <v>21</v>
      </c>
      <c r="BP364" s="13" t="inlineStr">
        <is>
          <t>Parâmetros p/ μx</t>
        </is>
      </c>
      <c r="BQ364" s="13" t="inlineStr">
        <is>
          <t>demand</t>
        </is>
      </c>
      <c r="BR364" s="13" t="n">
        <v>19</v>
      </c>
      <c r="BS364" s="13" t="n">
        <v>20</v>
      </c>
      <c r="BT364" s="13" t="n">
        <v>21</v>
      </c>
      <c r="CL364" s="13" t="inlineStr">
        <is>
          <t>Parâmetros p/ μx</t>
        </is>
      </c>
      <c r="CM364" s="13" t="inlineStr">
        <is>
          <t>demand</t>
        </is>
      </c>
      <c r="CN364" s="13" t="n">
        <v>19</v>
      </c>
      <c r="CO364" s="13" t="n">
        <v>20</v>
      </c>
      <c r="CP364" s="13" t="n">
        <v>21</v>
      </c>
      <c r="DH364" s="13" t="inlineStr">
        <is>
          <t>Parâmetros p/ μx</t>
        </is>
      </c>
      <c r="DI364" s="13" t="inlineStr">
        <is>
          <t>demand</t>
        </is>
      </c>
      <c r="DJ364" s="13" t="n">
        <v>19</v>
      </c>
      <c r="DK364" s="13" t="n">
        <v>20</v>
      </c>
      <c r="DL364" s="13" t="n">
        <v>21</v>
      </c>
      <c r="ED364" s="13" t="inlineStr">
        <is>
          <t>Parâmetros p/ μx</t>
        </is>
      </c>
      <c r="EE364" s="13" t="inlineStr">
        <is>
          <t>demand</t>
        </is>
      </c>
      <c r="EF364" s="13" t="n">
        <v>19</v>
      </c>
      <c r="EG364" s="13" t="n">
        <v>20</v>
      </c>
      <c r="EH364" s="13" t="n">
        <v>21</v>
      </c>
      <c r="EZ364" s="13" t="inlineStr">
        <is>
          <t>Parâmetros p/ μx</t>
        </is>
      </c>
      <c r="FA364" s="13" t="inlineStr">
        <is>
          <t>demand</t>
        </is>
      </c>
      <c r="FB364" s="13" t="n">
        <v>19</v>
      </c>
      <c r="FC364" s="13" t="n">
        <v>20</v>
      </c>
      <c r="FD364" s="13" t="n">
        <v>21</v>
      </c>
      <c r="FV364" s="13" t="inlineStr">
        <is>
          <t>Parâmetros p/ μx</t>
        </is>
      </c>
      <c r="FW364" s="13" t="inlineStr">
        <is>
          <t>demand</t>
        </is>
      </c>
      <c r="FX364" s="13" t="n">
        <v>19</v>
      </c>
      <c r="FY364" s="13" t="n">
        <v>20</v>
      </c>
      <c r="FZ364" s="13" t="n">
        <v>21</v>
      </c>
      <c r="GR364" s="13" t="inlineStr">
        <is>
          <t>Parâmetros p/ μx</t>
        </is>
      </c>
      <c r="GS364" s="13" t="inlineStr">
        <is>
          <t>demand</t>
        </is>
      </c>
      <c r="GT364" s="13" t="n">
        <v>19</v>
      </c>
      <c r="GU364" s="13" t="n">
        <v>20</v>
      </c>
      <c r="GV364" s="13" t="n">
        <v>21</v>
      </c>
    </row>
    <row r="365">
      <c r="B365" s="89" t="inlineStr">
        <is>
          <t>D*E(RLT)</t>
        </is>
      </c>
      <c r="C365" s="13" t="n">
        <v>7</v>
      </c>
      <c r="D365" s="14" t="n">
        <v>3023.48</v>
      </c>
      <c r="E365" s="14" t="n">
        <v>2834</v>
      </c>
      <c r="F365" s="14" t="n">
        <v>1344.56</v>
      </c>
      <c r="X365" s="13" t="inlineStr">
        <is>
          <t>D*E(RLT)</t>
        </is>
      </c>
      <c r="Y365" s="13" t="n">
        <v>7</v>
      </c>
      <c r="AT365" s="13" t="inlineStr">
        <is>
          <t>D*E(RLT)</t>
        </is>
      </c>
      <c r="AU365" s="13" t="n">
        <v>7</v>
      </c>
      <c r="BP365" s="13" t="inlineStr">
        <is>
          <t>D*E(RLT)</t>
        </is>
      </c>
      <c r="BQ365" s="13" t="n">
        <v>7</v>
      </c>
      <c r="CL365" s="13" t="inlineStr">
        <is>
          <t>D*E(RLT)</t>
        </is>
      </c>
      <c r="CM365" s="13" t="n">
        <v>7</v>
      </c>
      <c r="DH365" s="13" t="inlineStr">
        <is>
          <t>D*E(RLT)</t>
        </is>
      </c>
      <c r="DI365" s="13" t="n">
        <v>7</v>
      </c>
      <c r="ED365" s="13" t="inlineStr">
        <is>
          <t>D*E(RLT)</t>
        </is>
      </c>
      <c r="EE365" s="13" t="n">
        <v>7</v>
      </c>
      <c r="EZ365" s="13" t="inlineStr">
        <is>
          <t>D*E(RLT)</t>
        </is>
      </c>
      <c r="FA365" s="13" t="n">
        <v>7</v>
      </c>
      <c r="FV365" s="13" t="inlineStr">
        <is>
          <t>D*E(RLT)</t>
        </is>
      </c>
      <c r="FW365" s="13" t="n">
        <v>7</v>
      </c>
      <c r="GR365" s="13" t="inlineStr">
        <is>
          <t>D*E(RLT)</t>
        </is>
      </c>
      <c r="GS365" s="13" t="n">
        <v>7</v>
      </c>
    </row>
    <row r="366">
      <c r="C366" s="13" t="n">
        <v>8</v>
      </c>
      <c r="D366" s="14" t="n">
        <v>2552.14</v>
      </c>
      <c r="E366" s="14" t="n">
        <v>3550.35</v>
      </c>
      <c r="F366" s="14" t="n">
        <v>2159.77</v>
      </c>
      <c r="Y366" s="13" t="n">
        <v>8</v>
      </c>
      <c r="AU366" s="13" t="n">
        <v>8</v>
      </c>
      <c r="BQ366" s="13" t="n">
        <v>8</v>
      </c>
      <c r="CM366" s="13" t="n">
        <v>8</v>
      </c>
      <c r="DI366" s="13" t="n">
        <v>8</v>
      </c>
      <c r="EE366" s="13" t="n">
        <v>8</v>
      </c>
      <c r="FA366" s="13" t="n">
        <v>8</v>
      </c>
      <c r="FW366" s="13" t="n">
        <v>8</v>
      </c>
      <c r="GS366" s="13" t="n">
        <v>8</v>
      </c>
    </row>
    <row r="368">
      <c r="B368" s="89" t="inlineStr">
        <is>
          <t>Parâmetros p/ μy</t>
        </is>
      </c>
      <c r="C368" s="13" t="inlineStr">
        <is>
          <t>Média(E(RLT))</t>
        </is>
      </c>
      <c r="D368" s="13" t="n">
        <v>19</v>
      </c>
      <c r="E368" s="13" t="n">
        <v>20</v>
      </c>
      <c r="F368" s="13" t="n">
        <v>21</v>
      </c>
      <c r="X368" s="13" t="inlineStr">
        <is>
          <t>Parâmetros p/ μy</t>
        </is>
      </c>
      <c r="Y368" s="13" t="inlineStr">
        <is>
          <t>Média(E(RLT))</t>
        </is>
      </c>
      <c r="Z368" s="13" t="n">
        <v>19</v>
      </c>
      <c r="AA368" s="13" t="n">
        <v>20</v>
      </c>
      <c r="AB368" s="13" t="n">
        <v>21</v>
      </c>
      <c r="AT368" s="13" t="inlineStr">
        <is>
          <t>Parâmetros p/ μy</t>
        </is>
      </c>
      <c r="AU368" s="13" t="inlineStr">
        <is>
          <t>Média(E(RLT))</t>
        </is>
      </c>
      <c r="AV368" s="13" t="n">
        <v>19</v>
      </c>
      <c r="AW368" s="13" t="n">
        <v>20</v>
      </c>
      <c r="AX368" s="13" t="n">
        <v>21</v>
      </c>
      <c r="BP368" s="13" t="inlineStr">
        <is>
          <t>Parâmetros p/ μy</t>
        </is>
      </c>
      <c r="BQ368" s="13" t="inlineStr">
        <is>
          <t>Média(E(RLT))</t>
        </is>
      </c>
      <c r="BR368" s="13" t="n">
        <v>19</v>
      </c>
      <c r="BS368" s="13" t="n">
        <v>20</v>
      </c>
      <c r="BT368" s="13" t="n">
        <v>21</v>
      </c>
      <c r="CL368" s="13" t="inlineStr">
        <is>
          <t>Parâmetros p/ μy</t>
        </is>
      </c>
      <c r="CM368" s="13" t="inlineStr">
        <is>
          <t>Média(E(RLT))</t>
        </is>
      </c>
      <c r="CN368" s="13" t="n">
        <v>19</v>
      </c>
      <c r="CO368" s="13" t="n">
        <v>20</v>
      </c>
      <c r="CP368" s="13" t="n">
        <v>21</v>
      </c>
      <c r="DH368" s="13" t="inlineStr">
        <is>
          <t>Parâmetros p/ μy</t>
        </is>
      </c>
      <c r="DI368" s="13" t="inlineStr">
        <is>
          <t>Média(E(RLT))</t>
        </is>
      </c>
      <c r="DJ368" s="13" t="n">
        <v>19</v>
      </c>
      <c r="DK368" s="13" t="n">
        <v>20</v>
      </c>
      <c r="DL368" s="13" t="n">
        <v>21</v>
      </c>
      <c r="ED368" s="13" t="inlineStr">
        <is>
          <t>Parâmetros p/ μy</t>
        </is>
      </c>
      <c r="EE368" s="13" t="inlineStr">
        <is>
          <t>Média(E(RLT))</t>
        </is>
      </c>
      <c r="EF368" s="13" t="n">
        <v>19</v>
      </c>
      <c r="EG368" s="13" t="n">
        <v>20</v>
      </c>
      <c r="EH368" s="13" t="n">
        <v>21</v>
      </c>
      <c r="EZ368" s="13" t="inlineStr">
        <is>
          <t>Parâmetros p/ μy</t>
        </is>
      </c>
      <c r="FA368" s="13" t="inlineStr">
        <is>
          <t>Média(E(RLT))</t>
        </is>
      </c>
      <c r="FB368" s="13" t="n">
        <v>19</v>
      </c>
      <c r="FC368" s="13" t="n">
        <v>20</v>
      </c>
      <c r="FD368" s="13" t="n">
        <v>21</v>
      </c>
      <c r="FV368" s="13" t="inlineStr">
        <is>
          <t>Parâmetros p/ μy</t>
        </is>
      </c>
      <c r="FW368" s="13" t="inlineStr">
        <is>
          <t>Média(E(RLT))</t>
        </is>
      </c>
      <c r="FX368" s="13" t="n">
        <v>19</v>
      </c>
      <c r="FY368" s="13" t="n">
        <v>20</v>
      </c>
      <c r="FZ368" s="13" t="n">
        <v>21</v>
      </c>
      <c r="GR368" s="13" t="inlineStr">
        <is>
          <t>Parâmetros p/ μy</t>
        </is>
      </c>
      <c r="GS368" s="13" t="inlineStr">
        <is>
          <t>Média(E(RLT))</t>
        </is>
      </c>
      <c r="GT368" s="13" t="n">
        <v>19</v>
      </c>
      <c r="GU368" s="13" t="n">
        <v>20</v>
      </c>
      <c r="GV368" s="13" t="n">
        <v>21</v>
      </c>
    </row>
    <row r="369">
      <c r="B369" s="89" t="inlineStr">
        <is>
          <t>ND*RLT ; LB ; D*E(RLT)</t>
        </is>
      </c>
      <c r="C369" s="13" t="n">
        <v>7</v>
      </c>
      <c r="D369" s="13" t="n">
        <v>12.776</v>
      </c>
      <c r="E369" s="13" t="n">
        <v>19.444</v>
      </c>
      <c r="F369" s="13" t="n">
        <v>15.679</v>
      </c>
      <c r="X369" s="13" t="inlineStr">
        <is>
          <t>ND*RLT ; LB ; D*E(RLT)</t>
        </is>
      </c>
      <c r="Y369" s="13" t="n">
        <v>7</v>
      </c>
      <c r="AT369" s="13" t="inlineStr">
        <is>
          <t>ND*RLT ; LB ; D*E(RLT)</t>
        </is>
      </c>
      <c r="AU369" s="13" t="n">
        <v>7</v>
      </c>
      <c r="BP369" s="13" t="inlineStr">
        <is>
          <t>ND*RLT ; LB ; D*E(RLT)</t>
        </is>
      </c>
      <c r="BQ369" s="13" t="n">
        <v>7</v>
      </c>
      <c r="CL369" s="13" t="inlineStr">
        <is>
          <t>ND*RLT ; LB ; D*E(RLT)</t>
        </is>
      </c>
      <c r="CM369" s="13" t="n">
        <v>7</v>
      </c>
      <c r="DH369" s="13" t="inlineStr">
        <is>
          <t>ND*RLT ; LB ; D*E(RLT)</t>
        </is>
      </c>
      <c r="DI369" s="13" t="n">
        <v>7</v>
      </c>
      <c r="ED369" s="13" t="inlineStr">
        <is>
          <t>ND*RLT ; LB ; D*E(RLT)</t>
        </is>
      </c>
      <c r="EE369" s="13" t="n">
        <v>7</v>
      </c>
      <c r="EZ369" s="13" t="inlineStr">
        <is>
          <t>ND*RLT ; LB ; D*E(RLT)</t>
        </is>
      </c>
      <c r="FA369" s="13" t="n">
        <v>7</v>
      </c>
      <c r="FV369" s="13" t="inlineStr">
        <is>
          <t>ND*RLT ; LB ; D*E(RLT)</t>
        </is>
      </c>
      <c r="FW369" s="13" t="n">
        <v>7</v>
      </c>
      <c r="GR369" s="13" t="inlineStr">
        <is>
          <t>ND*RLT ; LB ; D*E(RLT)</t>
        </is>
      </c>
      <c r="GS369" s="13" t="n">
        <v>7</v>
      </c>
    </row>
    <row r="370">
      <c r="C370" s="13" t="n">
        <v>8</v>
      </c>
      <c r="D370" s="13" t="n">
        <v>13.955</v>
      </c>
      <c r="E370" s="13" t="n">
        <v>21.595</v>
      </c>
      <c r="F370" s="13" t="n">
        <v>9.127000000000001</v>
      </c>
      <c r="Y370" s="13" t="n">
        <v>8</v>
      </c>
      <c r="AU370" s="13" t="n">
        <v>8</v>
      </c>
      <c r="BQ370" s="13" t="n">
        <v>8</v>
      </c>
      <c r="CM370" s="13" t="n">
        <v>8</v>
      </c>
      <c r="DI370" s="13" t="n">
        <v>8</v>
      </c>
      <c r="EE370" s="13" t="n">
        <v>8</v>
      </c>
      <c r="FA370" s="13" t="n">
        <v>8</v>
      </c>
      <c r="FW370" s="13" t="n">
        <v>8</v>
      </c>
      <c r="GS370" s="13" t="n">
        <v>8</v>
      </c>
    </row>
    <row r="372">
      <c r="C372" s="13" t="inlineStr">
        <is>
          <t>Cap</t>
        </is>
      </c>
      <c r="D372" s="13" t="n">
        <v>19</v>
      </c>
      <c r="E372" s="13" t="n">
        <v>20</v>
      </c>
      <c r="F372" s="13" t="n">
        <v>21</v>
      </c>
      <c r="Y372" s="13" t="inlineStr">
        <is>
          <t>Cap</t>
        </is>
      </c>
      <c r="Z372" s="13" t="n">
        <v>19</v>
      </c>
      <c r="AA372" s="13" t="n">
        <v>20</v>
      </c>
      <c r="AB372" s="13" t="n">
        <v>21</v>
      </c>
      <c r="AU372" s="13" t="inlineStr">
        <is>
          <t>Cap</t>
        </is>
      </c>
      <c r="AV372" s="13" t="n">
        <v>19</v>
      </c>
      <c r="AW372" s="13" t="n">
        <v>20</v>
      </c>
      <c r="AX372" s="13" t="n">
        <v>21</v>
      </c>
      <c r="BQ372" s="13" t="inlineStr">
        <is>
          <t>Cap</t>
        </is>
      </c>
      <c r="BR372" s="13" t="n">
        <v>19</v>
      </c>
      <c r="BS372" s="13" t="n">
        <v>20</v>
      </c>
      <c r="BT372" s="13" t="n">
        <v>21</v>
      </c>
      <c r="CM372" s="13" t="inlineStr">
        <is>
          <t>Cap</t>
        </is>
      </c>
      <c r="CN372" s="13" t="n">
        <v>19</v>
      </c>
      <c r="CO372" s="13" t="n">
        <v>20</v>
      </c>
      <c r="CP372" s="13" t="n">
        <v>21</v>
      </c>
      <c r="DI372" s="13" t="inlineStr">
        <is>
          <t>Cap</t>
        </is>
      </c>
      <c r="DJ372" s="13" t="n">
        <v>19</v>
      </c>
      <c r="DK372" s="13" t="n">
        <v>20</v>
      </c>
      <c r="DL372" s="13" t="n">
        <v>21</v>
      </c>
      <c r="EE372" s="13" t="inlineStr">
        <is>
          <t>Cap</t>
        </is>
      </c>
      <c r="EF372" s="13" t="n">
        <v>19</v>
      </c>
      <c r="EG372" s="13" t="n">
        <v>20</v>
      </c>
      <c r="EH372" s="13" t="n">
        <v>21</v>
      </c>
      <c r="FA372" s="13" t="inlineStr">
        <is>
          <t>Cap</t>
        </is>
      </c>
      <c r="FB372" s="13" t="n">
        <v>19</v>
      </c>
      <c r="FC372" s="13" t="n">
        <v>20</v>
      </c>
      <c r="FD372" s="13" t="n">
        <v>21</v>
      </c>
      <c r="FW372" s="13" t="inlineStr">
        <is>
          <t>Cap</t>
        </is>
      </c>
      <c r="FX372" s="13" t="n">
        <v>19</v>
      </c>
      <c r="FY372" s="13" t="n">
        <v>20</v>
      </c>
      <c r="FZ372" s="13" t="n">
        <v>21</v>
      </c>
      <c r="GS372" s="13" t="inlineStr">
        <is>
          <t>Cap</t>
        </is>
      </c>
      <c r="GT372" s="13" t="n">
        <v>19</v>
      </c>
      <c r="GU372" s="13" t="n">
        <v>20</v>
      </c>
      <c r="GV372" s="13" t="n">
        <v>21</v>
      </c>
    </row>
    <row r="373">
      <c r="C373" s="13" t="n">
        <v>7</v>
      </c>
      <c r="D373" s="13">
        <f>Distributors_Cap!F14</f>
        <v/>
      </c>
      <c r="E373" s="13">
        <f>Distributors_Cap!G14</f>
        <v/>
      </c>
      <c r="F373" s="13">
        <f>Distributors_Cap!H14</f>
        <v/>
      </c>
      <c r="Y373" s="13" t="n">
        <v>7</v>
      </c>
      <c r="AU373" s="13" t="n">
        <v>7</v>
      </c>
      <c r="BQ373" s="13" t="n">
        <v>7</v>
      </c>
      <c r="CM373" s="13" t="n">
        <v>7</v>
      </c>
      <c r="DI373" s="13" t="n">
        <v>7</v>
      </c>
      <c r="EE373" s="13" t="n">
        <v>7</v>
      </c>
      <c r="FA373" s="13" t="n">
        <v>7</v>
      </c>
      <c r="FW373" s="13" t="n">
        <v>7</v>
      </c>
      <c r="GS373" s="13" t="n">
        <v>7</v>
      </c>
    </row>
    <row r="374">
      <c r="C374" s="13" t="n">
        <v>8</v>
      </c>
      <c r="D374" s="13">
        <f>Distributors_Cap!F15</f>
        <v/>
      </c>
      <c r="E374" s="13">
        <f>Distributors_Cap!G15</f>
        <v/>
      </c>
      <c r="F374" s="13">
        <f>Distributors_Cap!H15</f>
        <v/>
      </c>
      <c r="Y374" s="13" t="n">
        <v>8</v>
      </c>
      <c r="AU374" s="13" t="n">
        <v>8</v>
      </c>
      <c r="BQ374" s="13" t="n">
        <v>8</v>
      </c>
      <c r="CM374" s="13" t="n">
        <v>8</v>
      </c>
      <c r="DI374" s="13" t="n">
        <v>8</v>
      </c>
      <c r="EE374" s="13" t="n">
        <v>8</v>
      </c>
      <c r="FA374" s="13" t="n">
        <v>8</v>
      </c>
      <c r="FW374" s="13" t="n">
        <v>8</v>
      </c>
      <c r="GS374" s="13" t="n">
        <v>8</v>
      </c>
    </row>
    <row r="376">
      <c r="B376" s="89" t="inlineStr">
        <is>
          <t>Parâmetros p/ μx</t>
        </is>
      </c>
      <c r="C376" s="13" t="inlineStr">
        <is>
          <t>Var(d-cap)</t>
        </is>
      </c>
      <c r="D376" s="13" t="n">
        <v>19</v>
      </c>
      <c r="E376" s="13" t="n">
        <v>20</v>
      </c>
      <c r="F376" s="13" t="n">
        <v>21</v>
      </c>
      <c r="X376" s="13" t="inlineStr">
        <is>
          <t>Parâmetros p/ μx</t>
        </is>
      </c>
      <c r="Y376" s="13" t="inlineStr">
        <is>
          <t>Var(d-cap)</t>
        </is>
      </c>
      <c r="Z376" s="13" t="n">
        <v>19</v>
      </c>
      <c r="AA376" s="13" t="n">
        <v>20</v>
      </c>
      <c r="AB376" s="13" t="n">
        <v>21</v>
      </c>
      <c r="AT376" s="13" t="inlineStr">
        <is>
          <t>Parâmetros p/ μx</t>
        </is>
      </c>
      <c r="AU376" s="13" t="inlineStr">
        <is>
          <t>Var(d-cap)</t>
        </is>
      </c>
      <c r="AV376" s="13" t="n">
        <v>19</v>
      </c>
      <c r="AW376" s="13" t="n">
        <v>20</v>
      </c>
      <c r="AX376" s="13" t="n">
        <v>21</v>
      </c>
      <c r="BP376" s="13" t="inlineStr">
        <is>
          <t>Parâmetros p/ μx</t>
        </is>
      </c>
      <c r="BQ376" s="13" t="inlineStr">
        <is>
          <t>Var(d-cap)</t>
        </is>
      </c>
      <c r="BR376" s="13" t="n">
        <v>19</v>
      </c>
      <c r="BS376" s="13" t="n">
        <v>20</v>
      </c>
      <c r="BT376" s="13" t="n">
        <v>21</v>
      </c>
      <c r="CL376" s="13" t="inlineStr">
        <is>
          <t>Parâmetros p/ μx</t>
        </is>
      </c>
      <c r="CM376" s="13" t="inlineStr">
        <is>
          <t>Var(d-cap)</t>
        </is>
      </c>
      <c r="CN376" s="13" t="n">
        <v>19</v>
      </c>
      <c r="CO376" s="13" t="n">
        <v>20</v>
      </c>
      <c r="CP376" s="13" t="n">
        <v>21</v>
      </c>
      <c r="DH376" s="13" t="inlineStr">
        <is>
          <t>Parâmetros p/ μx</t>
        </is>
      </c>
      <c r="DI376" s="13" t="inlineStr">
        <is>
          <t>Var(d-cap)</t>
        </is>
      </c>
      <c r="DJ376" s="13" t="n">
        <v>19</v>
      </c>
      <c r="DK376" s="13" t="n">
        <v>20</v>
      </c>
      <c r="DL376" s="13" t="n">
        <v>21</v>
      </c>
      <c r="ED376" s="13" t="inlineStr">
        <is>
          <t>Parâmetros p/ μx</t>
        </is>
      </c>
      <c r="EE376" s="13" t="inlineStr">
        <is>
          <t>Var(d-cap)</t>
        </is>
      </c>
      <c r="EF376" s="13" t="n">
        <v>19</v>
      </c>
      <c r="EG376" s="13" t="n">
        <v>20</v>
      </c>
      <c r="EH376" s="13" t="n">
        <v>21</v>
      </c>
      <c r="EZ376" s="13" t="inlineStr">
        <is>
          <t>Parâmetros p/ μx</t>
        </is>
      </c>
      <c r="FA376" s="13" t="inlineStr">
        <is>
          <t>Var(d-cap)</t>
        </is>
      </c>
      <c r="FB376" s="13" t="n">
        <v>19</v>
      </c>
      <c r="FC376" s="13" t="n">
        <v>20</v>
      </c>
      <c r="FD376" s="13" t="n">
        <v>21</v>
      </c>
      <c r="FV376" s="13" t="inlineStr">
        <is>
          <t>Parâmetros p/ μx</t>
        </is>
      </c>
      <c r="FW376" s="13" t="inlineStr">
        <is>
          <t>Var(d-cap)</t>
        </is>
      </c>
      <c r="FX376" s="13" t="n">
        <v>19</v>
      </c>
      <c r="FY376" s="13" t="n">
        <v>20</v>
      </c>
      <c r="FZ376" s="13" t="n">
        <v>21</v>
      </c>
      <c r="GR376" s="13" t="inlineStr">
        <is>
          <t>Parâmetros p/ μx</t>
        </is>
      </c>
      <c r="GS376" s="13" t="inlineStr">
        <is>
          <t>Var(d-cap)</t>
        </is>
      </c>
      <c r="GT376" s="13" t="n">
        <v>19</v>
      </c>
      <c r="GU376" s="13" t="n">
        <v>20</v>
      </c>
      <c r="GV376" s="13" t="n">
        <v>21</v>
      </c>
    </row>
    <row r="377">
      <c r="B377" s="89" t="inlineStr">
        <is>
          <t>LB</t>
        </is>
      </c>
      <c r="C377" s="13" t="n">
        <v>7</v>
      </c>
      <c r="D377" s="13" t="n">
        <v>18230.31938809</v>
      </c>
      <c r="E377" s="13" t="n">
        <v>23418.60938596</v>
      </c>
      <c r="F377" s="13" t="n">
        <v>16250.69147524</v>
      </c>
      <c r="X377" s="13" t="inlineStr">
        <is>
          <t>LB</t>
        </is>
      </c>
      <c r="Y377" s="13" t="n">
        <v>7</v>
      </c>
      <c r="AT377" s="13" t="inlineStr">
        <is>
          <t>LB</t>
        </is>
      </c>
      <c r="AU377" s="13" t="n">
        <v>7</v>
      </c>
      <c r="BP377" s="13" t="inlineStr">
        <is>
          <t>LB</t>
        </is>
      </c>
      <c r="BQ377" s="13" t="n">
        <v>7</v>
      </c>
      <c r="CL377" s="13" t="inlineStr">
        <is>
          <t>LB</t>
        </is>
      </c>
      <c r="CM377" s="13" t="n">
        <v>7</v>
      </c>
      <c r="DH377" s="13" t="inlineStr">
        <is>
          <t>LB</t>
        </is>
      </c>
      <c r="DI377" s="13" t="n">
        <v>7</v>
      </c>
      <c r="ED377" s="13" t="inlineStr">
        <is>
          <t>LB</t>
        </is>
      </c>
      <c r="EE377" s="13" t="n">
        <v>7</v>
      </c>
      <c r="EZ377" s="13" t="inlineStr">
        <is>
          <t>LB</t>
        </is>
      </c>
      <c r="FA377" s="13" t="n">
        <v>7</v>
      </c>
      <c r="FV377" s="13" t="inlineStr">
        <is>
          <t>LB</t>
        </is>
      </c>
      <c r="FW377" s="13" t="n">
        <v>7</v>
      </c>
      <c r="GR377" s="13" t="inlineStr">
        <is>
          <t>LB</t>
        </is>
      </c>
      <c r="GS377" s="13" t="n">
        <v>7</v>
      </c>
    </row>
    <row r="378">
      <c r="C378" s="13" t="n">
        <v>8</v>
      </c>
      <c r="D378" s="13" t="n">
        <v>16966.54738249</v>
      </c>
      <c r="E378" s="13" t="n">
        <v>25520.66955361</v>
      </c>
      <c r="F378" s="13" t="n">
        <v>20882.44645776</v>
      </c>
      <c r="Y378" s="13" t="n">
        <v>8</v>
      </c>
      <c r="AU378" s="13" t="n">
        <v>8</v>
      </c>
      <c r="BQ378" s="13" t="n">
        <v>8</v>
      </c>
      <c r="CM378" s="13" t="n">
        <v>8</v>
      </c>
      <c r="DI378" s="13" t="n">
        <v>8</v>
      </c>
      <c r="EE378" s="13" t="n">
        <v>8</v>
      </c>
      <c r="FA378" s="13" t="n">
        <v>8</v>
      </c>
      <c r="FW378" s="13" t="n">
        <v>8</v>
      </c>
      <c r="GS378" s="13" t="n">
        <v>8</v>
      </c>
    </row>
    <row r="380" ht="16.2" customHeight="1">
      <c r="B380" s="89" t="inlineStr">
        <is>
          <t>Parâmetros p/ σx</t>
        </is>
      </c>
      <c r="C380" s="13" t="inlineStr">
        <is>
          <t>Desvpad(Var(S2nd))</t>
        </is>
      </c>
      <c r="D380" s="13" t="n">
        <v>19</v>
      </c>
      <c r="E380" s="13" t="n">
        <v>20</v>
      </c>
      <c r="F380" s="13" t="n">
        <v>21</v>
      </c>
      <c r="X380" s="13" t="inlineStr">
        <is>
          <t>Parâmetros p/ σx</t>
        </is>
      </c>
      <c r="Y380" s="13" t="inlineStr">
        <is>
          <t>Desvpad(Var(S2nd))</t>
        </is>
      </c>
      <c r="Z380" s="13" t="n">
        <v>19</v>
      </c>
      <c r="AA380" s="13" t="n">
        <v>20</v>
      </c>
      <c r="AB380" s="13" t="n">
        <v>21</v>
      </c>
      <c r="AT380" s="13" t="inlineStr">
        <is>
          <t>Parâmetros p/ σx</t>
        </is>
      </c>
      <c r="AU380" s="13" t="inlineStr">
        <is>
          <t>Desvpad(Var(S2nd))</t>
        </is>
      </c>
      <c r="AV380" s="13" t="n">
        <v>19</v>
      </c>
      <c r="AW380" s="13" t="n">
        <v>20</v>
      </c>
      <c r="AX380" s="13" t="n">
        <v>21</v>
      </c>
      <c r="BP380" s="13" t="inlineStr">
        <is>
          <t>Parâmetros p/ σx</t>
        </is>
      </c>
      <c r="BQ380" s="13" t="inlineStr">
        <is>
          <t>Desvpad(Var(S2nd))</t>
        </is>
      </c>
      <c r="BR380" s="13" t="n">
        <v>19</v>
      </c>
      <c r="BS380" s="13" t="n">
        <v>20</v>
      </c>
      <c r="BT380" s="13" t="n">
        <v>21</v>
      </c>
      <c r="CL380" s="13" t="inlineStr">
        <is>
          <t>Parâmetros p/ σx</t>
        </is>
      </c>
      <c r="CM380" s="13" t="inlineStr">
        <is>
          <t>Desvpad(Var(S2nd))</t>
        </is>
      </c>
      <c r="CN380" s="13" t="n">
        <v>19</v>
      </c>
      <c r="CO380" s="13" t="n">
        <v>20</v>
      </c>
      <c r="CP380" s="13" t="n">
        <v>21</v>
      </c>
      <c r="DH380" s="13" t="inlineStr">
        <is>
          <t>Parâmetros p/ σx</t>
        </is>
      </c>
      <c r="DI380" s="13" t="inlineStr">
        <is>
          <t>Desvpad(Var(S2nd))</t>
        </is>
      </c>
      <c r="DJ380" s="13" t="n">
        <v>19</v>
      </c>
      <c r="DK380" s="13" t="n">
        <v>20</v>
      </c>
      <c r="DL380" s="13" t="n">
        <v>21</v>
      </c>
      <c r="ED380" s="13" t="inlineStr">
        <is>
          <t>Parâmetros p/ σx</t>
        </is>
      </c>
      <c r="EE380" s="13" t="inlineStr">
        <is>
          <t>Desvpad(Var(S2nd))</t>
        </is>
      </c>
      <c r="EF380" s="13" t="n">
        <v>19</v>
      </c>
      <c r="EG380" s="13" t="n">
        <v>20</v>
      </c>
      <c r="EH380" s="13" t="n">
        <v>21</v>
      </c>
      <c r="EZ380" s="13" t="inlineStr">
        <is>
          <t>Parâmetros p/ σx</t>
        </is>
      </c>
      <c r="FA380" s="13" t="inlineStr">
        <is>
          <t>Desvpad(Var(S2nd))</t>
        </is>
      </c>
      <c r="FB380" s="13" t="n">
        <v>19</v>
      </c>
      <c r="FC380" s="13" t="n">
        <v>20</v>
      </c>
      <c r="FD380" s="13" t="n">
        <v>21</v>
      </c>
      <c r="FV380" s="13" t="inlineStr">
        <is>
          <t>Parâmetros p/ σx</t>
        </is>
      </c>
      <c r="FW380" s="13" t="inlineStr">
        <is>
          <t>Desvpad(Var(S2nd))</t>
        </is>
      </c>
      <c r="FX380" s="13" t="n">
        <v>19</v>
      </c>
      <c r="FY380" s="13" t="n">
        <v>20</v>
      </c>
      <c r="FZ380" s="13" t="n">
        <v>21</v>
      </c>
      <c r="GR380" s="13" t="inlineStr">
        <is>
          <t>Parâmetros p/ σx</t>
        </is>
      </c>
      <c r="GS380" s="13" t="inlineStr">
        <is>
          <t>Desvpad(Var(S2nd))</t>
        </is>
      </c>
      <c r="GT380" s="13" t="n">
        <v>19</v>
      </c>
      <c r="GU380" s="13" t="n">
        <v>20</v>
      </c>
      <c r="GV380" s="13" t="n">
        <v>21</v>
      </c>
    </row>
    <row r="381">
      <c r="B381" s="89" t="inlineStr">
        <is>
          <t>LB</t>
        </is>
      </c>
      <c r="C381" s="13" t="n">
        <v>7</v>
      </c>
      <c r="D381" s="13" t="n">
        <v>10703.43</v>
      </c>
      <c r="E381" s="13" t="n">
        <v>13076.39</v>
      </c>
      <c r="F381" s="13" t="n">
        <v>11053.37</v>
      </c>
      <c r="X381" s="13" t="inlineStr">
        <is>
          <t>LB</t>
        </is>
      </c>
      <c r="Y381" s="13" t="n">
        <v>7</v>
      </c>
      <c r="AT381" s="13" t="inlineStr">
        <is>
          <t>LB</t>
        </is>
      </c>
      <c r="AU381" s="13" t="n">
        <v>7</v>
      </c>
      <c r="BP381" s="13" t="inlineStr">
        <is>
          <t>LB</t>
        </is>
      </c>
      <c r="BQ381" s="13" t="n">
        <v>7</v>
      </c>
      <c r="CL381" s="13" t="inlineStr">
        <is>
          <t>LB</t>
        </is>
      </c>
      <c r="CM381" s="13" t="n">
        <v>7</v>
      </c>
      <c r="DH381" s="13" t="inlineStr">
        <is>
          <t>LB</t>
        </is>
      </c>
      <c r="DI381" s="13" t="n">
        <v>7</v>
      </c>
      <c r="ED381" s="13" t="inlineStr">
        <is>
          <t>LB</t>
        </is>
      </c>
      <c r="EE381" s="13" t="n">
        <v>7</v>
      </c>
      <c r="EZ381" s="13" t="inlineStr">
        <is>
          <t>LB</t>
        </is>
      </c>
      <c r="FA381" s="13" t="n">
        <v>7</v>
      </c>
      <c r="FV381" s="13" t="inlineStr">
        <is>
          <t>LB</t>
        </is>
      </c>
      <c r="FW381" s="13" t="n">
        <v>7</v>
      </c>
      <c r="GR381" s="13" t="inlineStr">
        <is>
          <t>LB</t>
        </is>
      </c>
      <c r="GS381" s="13" t="n">
        <v>7</v>
      </c>
    </row>
    <row r="382">
      <c r="C382" s="13" t="n">
        <v>8</v>
      </c>
      <c r="D382" s="13" t="n">
        <v>9441.98</v>
      </c>
      <c r="E382" s="13" t="n">
        <v>14895.14</v>
      </c>
      <c r="F382" s="13" t="n">
        <v>12531.69</v>
      </c>
      <c r="Y382" s="13" t="n">
        <v>8</v>
      </c>
      <c r="AU382" s="13" t="n">
        <v>8</v>
      </c>
      <c r="BQ382" s="13" t="n">
        <v>8</v>
      </c>
      <c r="CM382" s="13" t="n">
        <v>8</v>
      </c>
      <c r="DI382" s="13" t="n">
        <v>8</v>
      </c>
      <c r="EE382" s="13" t="n">
        <v>8</v>
      </c>
      <c r="FA382" s="13" t="n">
        <v>8</v>
      </c>
      <c r="FW382" s="13" t="n">
        <v>8</v>
      </c>
      <c r="GS382" s="13" t="n">
        <v>8</v>
      </c>
    </row>
    <row r="384">
      <c r="B384" s="89" t="inlineStr">
        <is>
          <t>Parâmetros p/ σy</t>
        </is>
      </c>
      <c r="C384" s="13" t="inlineStr">
        <is>
          <t>DesvPad(Var(E(RLT)))</t>
        </is>
      </c>
      <c r="D384" s="13" t="n">
        <v>19</v>
      </c>
      <c r="E384" s="13" t="n">
        <v>20</v>
      </c>
      <c r="F384" s="13" t="n">
        <v>21</v>
      </c>
      <c r="X384" s="13" t="inlineStr">
        <is>
          <t>Parâmetros p/ σy</t>
        </is>
      </c>
      <c r="Y384" s="13" t="inlineStr">
        <is>
          <t>DesvPad(Var(E(RLT)))</t>
        </is>
      </c>
      <c r="Z384" s="13" t="n">
        <v>19</v>
      </c>
      <c r="AA384" s="13" t="n">
        <v>20</v>
      </c>
      <c r="AB384" s="13" t="n">
        <v>21</v>
      </c>
      <c r="AT384" s="13" t="inlineStr">
        <is>
          <t>Parâmetros p/ σy</t>
        </is>
      </c>
      <c r="AU384" s="13" t="inlineStr">
        <is>
          <t>DesvPad(Var(E(RLT)))</t>
        </is>
      </c>
      <c r="AV384" s="13" t="n">
        <v>19</v>
      </c>
      <c r="AW384" s="13" t="n">
        <v>20</v>
      </c>
      <c r="AX384" s="13" t="n">
        <v>21</v>
      </c>
      <c r="BP384" s="13" t="inlineStr">
        <is>
          <t>Parâmetros p/ σy</t>
        </is>
      </c>
      <c r="BQ384" s="13" t="inlineStr">
        <is>
          <t>DesvPad(Var(E(RLT)))</t>
        </is>
      </c>
      <c r="BR384" s="13" t="n">
        <v>19</v>
      </c>
      <c r="BS384" s="13" t="n">
        <v>20</v>
      </c>
      <c r="BT384" s="13" t="n">
        <v>21</v>
      </c>
      <c r="CL384" s="13" t="inlineStr">
        <is>
          <t>Parâmetros p/ σy</t>
        </is>
      </c>
      <c r="CM384" s="13" t="inlineStr">
        <is>
          <t>DesvPad(Var(E(RLT)))</t>
        </is>
      </c>
      <c r="CN384" s="13" t="n">
        <v>19</v>
      </c>
      <c r="CO384" s="13" t="n">
        <v>20</v>
      </c>
      <c r="CP384" s="13" t="n">
        <v>21</v>
      </c>
      <c r="DH384" s="13" t="inlineStr">
        <is>
          <t>Parâmetros p/ σy</t>
        </is>
      </c>
      <c r="DI384" s="13" t="inlineStr">
        <is>
          <t>DesvPad(Var(E(RLT)))</t>
        </is>
      </c>
      <c r="DJ384" s="13" t="n">
        <v>19</v>
      </c>
      <c r="DK384" s="13" t="n">
        <v>20</v>
      </c>
      <c r="DL384" s="13" t="n">
        <v>21</v>
      </c>
      <c r="ED384" s="13" t="inlineStr">
        <is>
          <t>Parâmetros p/ σy</t>
        </is>
      </c>
      <c r="EE384" s="13" t="inlineStr">
        <is>
          <t>DesvPad(Var(E(RLT)))</t>
        </is>
      </c>
      <c r="EF384" s="13" t="n">
        <v>19</v>
      </c>
      <c r="EG384" s="13" t="n">
        <v>20</v>
      </c>
      <c r="EH384" s="13" t="n">
        <v>21</v>
      </c>
      <c r="EZ384" s="13" t="inlineStr">
        <is>
          <t>Parâmetros p/ σy</t>
        </is>
      </c>
      <c r="FA384" s="13" t="inlineStr">
        <is>
          <t>DesvPad(Var(E(RLT)))</t>
        </is>
      </c>
      <c r="FB384" s="13" t="n">
        <v>19</v>
      </c>
      <c r="FC384" s="13" t="n">
        <v>20</v>
      </c>
      <c r="FD384" s="13" t="n">
        <v>21</v>
      </c>
      <c r="FV384" s="13" t="inlineStr">
        <is>
          <t>Parâmetros p/ σy</t>
        </is>
      </c>
      <c r="FW384" s="13" t="inlineStr">
        <is>
          <t>DesvPad(Var(E(RLT)))</t>
        </is>
      </c>
      <c r="FX384" s="13" t="n">
        <v>19</v>
      </c>
      <c r="FY384" s="13" t="n">
        <v>20</v>
      </c>
      <c r="FZ384" s="13" t="n">
        <v>21</v>
      </c>
      <c r="GR384" s="13" t="inlineStr">
        <is>
          <t>Parâmetros p/ σy</t>
        </is>
      </c>
      <c r="GS384" s="13" t="inlineStr">
        <is>
          <t>DesvPad(Var(E(RLT)))</t>
        </is>
      </c>
      <c r="GT384" s="13" t="n">
        <v>19</v>
      </c>
      <c r="GU384" s="13" t="n">
        <v>20</v>
      </c>
      <c r="GV384" s="13" t="n">
        <v>21</v>
      </c>
    </row>
    <row r="385">
      <c r="B385" s="89" t="inlineStr">
        <is>
          <t>ND*RLT ; LB</t>
        </is>
      </c>
      <c r="C385" s="13" t="n">
        <v>7</v>
      </c>
      <c r="D385" s="95" t="n">
        <v>0.4664</v>
      </c>
      <c r="E385" s="95" t="n">
        <v>0.7099</v>
      </c>
      <c r="F385" s="95" t="n">
        <v>0.5724</v>
      </c>
      <c r="X385" s="13" t="inlineStr">
        <is>
          <t>ND*RLT ; LB</t>
        </is>
      </c>
      <c r="Y385" s="13" t="n">
        <v>7</v>
      </c>
      <c r="AT385" s="13" t="inlineStr">
        <is>
          <t>ND*RLT ; LB</t>
        </is>
      </c>
      <c r="AU385" s="13" t="n">
        <v>7</v>
      </c>
      <c r="BP385" s="13" t="inlineStr">
        <is>
          <t>ND*RLT ; LB</t>
        </is>
      </c>
      <c r="BQ385" s="13" t="n">
        <v>7</v>
      </c>
      <c r="CL385" s="13" t="inlineStr">
        <is>
          <t>ND*RLT ; LB</t>
        </is>
      </c>
      <c r="CM385" s="13" t="n">
        <v>7</v>
      </c>
      <c r="DH385" s="13" t="inlineStr">
        <is>
          <t>ND*RLT ; LB</t>
        </is>
      </c>
      <c r="DI385" s="13" t="n">
        <v>7</v>
      </c>
      <c r="ED385" s="13" t="inlineStr">
        <is>
          <t>ND*RLT ; LB</t>
        </is>
      </c>
      <c r="EE385" s="13" t="n">
        <v>7</v>
      </c>
      <c r="EZ385" s="13" t="inlineStr">
        <is>
          <t>ND*RLT ; LB</t>
        </is>
      </c>
      <c r="FA385" s="13" t="n">
        <v>7</v>
      </c>
      <c r="FV385" s="13" t="inlineStr">
        <is>
          <t>ND*RLT ; LB</t>
        </is>
      </c>
      <c r="FW385" s="13" t="n">
        <v>7</v>
      </c>
      <c r="GR385" s="13" t="inlineStr">
        <is>
          <t>ND*RLT ; LB</t>
        </is>
      </c>
      <c r="GS385" s="13" t="n">
        <v>7</v>
      </c>
    </row>
    <row r="386">
      <c r="C386" s="13" t="n">
        <v>8</v>
      </c>
      <c r="D386" s="95" t="n">
        <v>0.5095</v>
      </c>
      <c r="E386" s="95" t="n">
        <v>0.7884</v>
      </c>
      <c r="F386" s="95" t="n">
        <v>0.3331</v>
      </c>
      <c r="Y386" s="13" t="n">
        <v>8</v>
      </c>
      <c r="AU386" s="13" t="n">
        <v>8</v>
      </c>
      <c r="BQ386" s="13" t="n">
        <v>8</v>
      </c>
      <c r="CM386" s="13" t="n">
        <v>8</v>
      </c>
      <c r="DI386" s="13" t="n">
        <v>8</v>
      </c>
      <c r="EE386" s="13" t="n">
        <v>8</v>
      </c>
      <c r="FA386" s="13" t="n">
        <v>8</v>
      </c>
      <c r="FW386" s="13" t="n">
        <v>8</v>
      </c>
      <c r="GS386" s="13" t="n">
        <v>8</v>
      </c>
    </row>
    <row r="388">
      <c r="B388" s="89" t="inlineStr">
        <is>
          <t>Parâmetros p/ μx</t>
        </is>
      </c>
      <c r="C388" s="13" t="inlineStr">
        <is>
          <t>Média(d-Cap)</t>
        </is>
      </c>
      <c r="D388" s="13" t="n">
        <v>19</v>
      </c>
      <c r="E388" s="13" t="n">
        <v>20</v>
      </c>
      <c r="F388" s="13" t="n">
        <v>21</v>
      </c>
      <c r="X388" s="13" t="inlineStr">
        <is>
          <t>Parâmetros p/ μx</t>
        </is>
      </c>
      <c r="Y388" s="13" t="inlineStr">
        <is>
          <t>Média(d-Cap)</t>
        </is>
      </c>
      <c r="Z388" s="13" t="n">
        <v>19</v>
      </c>
      <c r="AA388" s="13" t="n">
        <v>20</v>
      </c>
      <c r="AB388" s="13" t="n">
        <v>21</v>
      </c>
      <c r="AT388" s="13" t="inlineStr">
        <is>
          <t>Parâmetros p/ μx</t>
        </is>
      </c>
      <c r="AU388" s="13" t="inlineStr">
        <is>
          <t>Média(d-Cap)</t>
        </is>
      </c>
      <c r="AV388" s="13" t="n">
        <v>19</v>
      </c>
      <c r="AW388" s="13" t="n">
        <v>20</v>
      </c>
      <c r="AX388" s="13" t="n">
        <v>21</v>
      </c>
      <c r="BP388" s="13" t="inlineStr">
        <is>
          <t>Parâmetros p/ μx</t>
        </is>
      </c>
      <c r="BQ388" s="13" t="inlineStr">
        <is>
          <t>Média(d-Cap)</t>
        </is>
      </c>
      <c r="BR388" s="13" t="n">
        <v>19</v>
      </c>
      <c r="BS388" s="13" t="n">
        <v>20</v>
      </c>
      <c r="BT388" s="13" t="n">
        <v>21</v>
      </c>
      <c r="CL388" s="13" t="inlineStr">
        <is>
          <t>Parâmetros p/ μx</t>
        </is>
      </c>
      <c r="CM388" s="13" t="inlineStr">
        <is>
          <t>Média(d-Cap)</t>
        </is>
      </c>
      <c r="CN388" s="13" t="n">
        <v>19</v>
      </c>
      <c r="CO388" s="13" t="n">
        <v>20</v>
      </c>
      <c r="CP388" s="13" t="n">
        <v>21</v>
      </c>
      <c r="DH388" s="13" t="inlineStr">
        <is>
          <t>Parâmetros p/ μx</t>
        </is>
      </c>
      <c r="DI388" s="13" t="inlineStr">
        <is>
          <t>Média(d-Cap)</t>
        </is>
      </c>
      <c r="DJ388" s="13" t="n">
        <v>19</v>
      </c>
      <c r="DK388" s="13" t="n">
        <v>20</v>
      </c>
      <c r="DL388" s="13" t="n">
        <v>21</v>
      </c>
      <c r="ED388" s="13" t="inlineStr">
        <is>
          <t>Parâmetros p/ μx</t>
        </is>
      </c>
      <c r="EE388" s="13" t="inlineStr">
        <is>
          <t>Média(d-Cap)</t>
        </is>
      </c>
      <c r="EF388" s="13" t="n">
        <v>19</v>
      </c>
      <c r="EG388" s="13" t="n">
        <v>20</v>
      </c>
      <c r="EH388" s="13" t="n">
        <v>21</v>
      </c>
      <c r="EZ388" s="13" t="inlineStr">
        <is>
          <t>Parâmetros p/ μx</t>
        </is>
      </c>
      <c r="FA388" s="13" t="inlineStr">
        <is>
          <t>Média(d-Cap)</t>
        </is>
      </c>
      <c r="FB388" s="13" t="n">
        <v>19</v>
      </c>
      <c r="FC388" s="13" t="n">
        <v>20</v>
      </c>
      <c r="FD388" s="13" t="n">
        <v>21</v>
      </c>
      <c r="FV388" s="13" t="inlineStr">
        <is>
          <t>Parâmetros p/ μx</t>
        </is>
      </c>
      <c r="FW388" s="13" t="inlineStr">
        <is>
          <t>Média(d-Cap)</t>
        </is>
      </c>
      <c r="FX388" s="13" t="n">
        <v>19</v>
      </c>
      <c r="FY388" s="13" t="n">
        <v>20</v>
      </c>
      <c r="FZ388" s="13" t="n">
        <v>21</v>
      </c>
      <c r="GR388" s="13" t="inlineStr">
        <is>
          <t>Parâmetros p/ μx</t>
        </is>
      </c>
      <c r="GS388" s="13" t="inlineStr">
        <is>
          <t>Média(d-Cap)</t>
        </is>
      </c>
      <c r="GT388" s="13" t="n">
        <v>19</v>
      </c>
      <c r="GU388" s="13" t="n">
        <v>20</v>
      </c>
      <c r="GV388" s="13" t="n">
        <v>21</v>
      </c>
    </row>
    <row r="389">
      <c r="B389" s="89" t="inlineStr">
        <is>
          <t>ND*RLT</t>
        </is>
      </c>
      <c r="C389" s="13" t="n">
        <v>7</v>
      </c>
      <c r="D389" s="14" t="n">
        <v>894.79</v>
      </c>
      <c r="E389" s="14" t="n">
        <v>-253.46</v>
      </c>
      <c r="F389" s="14" t="n">
        <v>-1877.27</v>
      </c>
      <c r="X389" s="13" t="inlineStr">
        <is>
          <t>ND*RLT</t>
        </is>
      </c>
      <c r="Y389" s="13" t="n">
        <v>7</v>
      </c>
      <c r="AT389" s="13" t="inlineStr">
        <is>
          <t>ND*RLT</t>
        </is>
      </c>
      <c r="AU389" s="13" t="n">
        <v>7</v>
      </c>
      <c r="BP389" s="13" t="inlineStr">
        <is>
          <t>ND*RLT</t>
        </is>
      </c>
      <c r="BQ389" s="13" t="n">
        <v>7</v>
      </c>
      <c r="CL389" s="13" t="inlineStr">
        <is>
          <t>ND*RLT</t>
        </is>
      </c>
      <c r="CM389" s="13" t="n">
        <v>7</v>
      </c>
      <c r="DH389" s="13" t="inlineStr">
        <is>
          <t>ND*RLT</t>
        </is>
      </c>
      <c r="DI389" s="13" t="n">
        <v>7</v>
      </c>
      <c r="ED389" s="13" t="inlineStr">
        <is>
          <t>ND*RLT</t>
        </is>
      </c>
      <c r="EE389" s="13" t="n">
        <v>7</v>
      </c>
      <c r="EZ389" s="13" t="inlineStr">
        <is>
          <t>ND*RLT</t>
        </is>
      </c>
      <c r="FA389" s="13" t="n">
        <v>7</v>
      </c>
      <c r="FV389" s="13" t="inlineStr">
        <is>
          <t>ND*RLT</t>
        </is>
      </c>
      <c r="FW389" s="13" t="n">
        <v>7</v>
      </c>
      <c r="GR389" s="13" t="inlineStr">
        <is>
          <t>ND*RLT</t>
        </is>
      </c>
      <c r="GS389" s="13" t="n">
        <v>7</v>
      </c>
    </row>
    <row r="390">
      <c r="C390" s="13" t="n">
        <v>8</v>
      </c>
      <c r="D390" s="14" t="n">
        <v>59.84999999999991</v>
      </c>
      <c r="E390" s="14" t="n">
        <v>993.8800000000001</v>
      </c>
      <c r="F390" s="14" t="n">
        <v>-1156.44</v>
      </c>
      <c r="Y390" s="13" t="n">
        <v>8</v>
      </c>
      <c r="AU390" s="13" t="n">
        <v>8</v>
      </c>
      <c r="BQ390" s="13" t="n">
        <v>8</v>
      </c>
      <c r="CM390" s="13" t="n">
        <v>8</v>
      </c>
      <c r="DI390" s="13" t="n">
        <v>8</v>
      </c>
      <c r="EE390" s="13" t="n">
        <v>8</v>
      </c>
      <c r="FA390" s="13" t="n">
        <v>8</v>
      </c>
      <c r="FW390" s="13" t="n">
        <v>8</v>
      </c>
      <c r="GS390" s="13" t="n">
        <v>8</v>
      </c>
    </row>
    <row r="392">
      <c r="B392" s="89" t="inlineStr">
        <is>
          <t>Parâmetros p/ σx</t>
        </is>
      </c>
      <c r="C392" s="13" t="inlineStr">
        <is>
          <t>DesvPad(Var(d-cap))</t>
        </is>
      </c>
      <c r="D392" s="13" t="n">
        <v>19</v>
      </c>
      <c r="E392" s="13" t="n">
        <v>20</v>
      </c>
      <c r="F392" s="13" t="n">
        <v>21</v>
      </c>
      <c r="X392" s="13" t="inlineStr">
        <is>
          <t>Parâmetros p/ σx</t>
        </is>
      </c>
      <c r="Y392" s="13" t="inlineStr">
        <is>
          <t>DesvPad(Var(d-cap))</t>
        </is>
      </c>
      <c r="Z392" s="13" t="n">
        <v>19</v>
      </c>
      <c r="AA392" s="13" t="n">
        <v>20</v>
      </c>
      <c r="AB392" s="13" t="n">
        <v>21</v>
      </c>
      <c r="AT392" s="13" t="inlineStr">
        <is>
          <t>Parâmetros p/ σx</t>
        </is>
      </c>
      <c r="AU392" s="13" t="inlineStr">
        <is>
          <t>DesvPad(Var(d-cap))</t>
        </is>
      </c>
      <c r="AV392" s="13" t="n">
        <v>19</v>
      </c>
      <c r="AW392" s="13" t="n">
        <v>20</v>
      </c>
      <c r="AX392" s="13" t="n">
        <v>21</v>
      </c>
      <c r="BP392" s="13" t="inlineStr">
        <is>
          <t>Parâmetros p/ σx</t>
        </is>
      </c>
      <c r="BQ392" s="13" t="inlineStr">
        <is>
          <t>DesvPad(Var(d-cap))</t>
        </is>
      </c>
      <c r="BR392" s="13" t="n">
        <v>19</v>
      </c>
      <c r="BS392" s="13" t="n">
        <v>20</v>
      </c>
      <c r="BT392" s="13" t="n">
        <v>21</v>
      </c>
      <c r="CL392" s="13" t="inlineStr">
        <is>
          <t>Parâmetros p/ σx</t>
        </is>
      </c>
      <c r="CM392" s="13" t="inlineStr">
        <is>
          <t>DesvPad(Var(d-cap))</t>
        </is>
      </c>
      <c r="CN392" s="13" t="n">
        <v>19</v>
      </c>
      <c r="CO392" s="13" t="n">
        <v>20</v>
      </c>
      <c r="CP392" s="13" t="n">
        <v>21</v>
      </c>
      <c r="DH392" s="13" t="inlineStr">
        <is>
          <t>Parâmetros p/ σx</t>
        </is>
      </c>
      <c r="DI392" s="13" t="inlineStr">
        <is>
          <t>DesvPad(Var(d-cap))</t>
        </is>
      </c>
      <c r="DJ392" s="13" t="n">
        <v>19</v>
      </c>
      <c r="DK392" s="13" t="n">
        <v>20</v>
      </c>
      <c r="DL392" s="13" t="n">
        <v>21</v>
      </c>
      <c r="ED392" s="13" t="inlineStr">
        <is>
          <t>Parâmetros p/ σx</t>
        </is>
      </c>
      <c r="EE392" s="13" t="inlineStr">
        <is>
          <t>DesvPad(Var(d-cap))</t>
        </is>
      </c>
      <c r="EF392" s="13" t="n">
        <v>19</v>
      </c>
      <c r="EG392" s="13" t="n">
        <v>20</v>
      </c>
      <c r="EH392" s="13" t="n">
        <v>21</v>
      </c>
      <c r="EZ392" s="13" t="inlineStr">
        <is>
          <t>Parâmetros p/ σx</t>
        </is>
      </c>
      <c r="FA392" s="13" t="inlineStr">
        <is>
          <t>DesvPad(Var(d-cap))</t>
        </is>
      </c>
      <c r="FB392" s="13" t="n">
        <v>19</v>
      </c>
      <c r="FC392" s="13" t="n">
        <v>20</v>
      </c>
      <c r="FD392" s="13" t="n">
        <v>21</v>
      </c>
      <c r="FV392" s="13" t="inlineStr">
        <is>
          <t>Parâmetros p/ σx</t>
        </is>
      </c>
      <c r="FW392" s="13" t="inlineStr">
        <is>
          <t>DesvPad(Var(d-cap))</t>
        </is>
      </c>
      <c r="FX392" s="13" t="n">
        <v>19</v>
      </c>
      <c r="FY392" s="13" t="n">
        <v>20</v>
      </c>
      <c r="FZ392" s="13" t="n">
        <v>21</v>
      </c>
      <c r="GR392" s="13" t="inlineStr">
        <is>
          <t>Parâmetros p/ σx</t>
        </is>
      </c>
      <c r="GS392" s="13" t="inlineStr">
        <is>
          <t>DesvPad(Var(d-cap))</t>
        </is>
      </c>
      <c r="GT392" s="13" t="n">
        <v>19</v>
      </c>
      <c r="GU392" s="13" t="n">
        <v>20</v>
      </c>
      <c r="GV392" s="13" t="n">
        <v>21</v>
      </c>
    </row>
    <row r="393">
      <c r="B393" s="89" t="inlineStr">
        <is>
          <t>ND*RLT</t>
        </is>
      </c>
      <c r="C393" s="13" t="n">
        <v>7</v>
      </c>
      <c r="D393" s="13" t="n">
        <v>135.0197</v>
      </c>
      <c r="E393" s="13" t="n">
        <v>153.0314</v>
      </c>
      <c r="F393" s="13" t="n">
        <v>127.4782</v>
      </c>
      <c r="X393" s="13" t="inlineStr">
        <is>
          <t>ND*RLT</t>
        </is>
      </c>
      <c r="Y393" s="13" t="n">
        <v>7</v>
      </c>
      <c r="AT393" s="13" t="inlineStr">
        <is>
          <t>ND*RLT</t>
        </is>
      </c>
      <c r="AU393" s="13" t="n">
        <v>7</v>
      </c>
      <c r="BP393" s="13" t="inlineStr">
        <is>
          <t>ND*RLT</t>
        </is>
      </c>
      <c r="BQ393" s="13" t="n">
        <v>7</v>
      </c>
      <c r="CL393" s="13" t="inlineStr">
        <is>
          <t>ND*RLT</t>
        </is>
      </c>
      <c r="CM393" s="13" t="n">
        <v>7</v>
      </c>
      <c r="DH393" s="13" t="inlineStr">
        <is>
          <t>ND*RLT</t>
        </is>
      </c>
      <c r="DI393" s="13" t="n">
        <v>7</v>
      </c>
      <c r="ED393" s="13" t="inlineStr">
        <is>
          <t>ND*RLT</t>
        </is>
      </c>
      <c r="EE393" s="13" t="n">
        <v>7</v>
      </c>
      <c r="EZ393" s="13" t="inlineStr">
        <is>
          <t>ND*RLT</t>
        </is>
      </c>
      <c r="FA393" s="13" t="n">
        <v>7</v>
      </c>
      <c r="FV393" s="13" t="inlineStr">
        <is>
          <t>ND*RLT</t>
        </is>
      </c>
      <c r="FW393" s="13" t="n">
        <v>7</v>
      </c>
      <c r="GR393" s="13" t="inlineStr">
        <is>
          <t>ND*RLT</t>
        </is>
      </c>
      <c r="GS393" s="13" t="n">
        <v>7</v>
      </c>
    </row>
    <row r="394">
      <c r="C394" s="13" t="n">
        <v>8</v>
      </c>
      <c r="D394" s="13" t="n">
        <v>130.2557</v>
      </c>
      <c r="E394" s="13" t="n">
        <v>159.7519</v>
      </c>
      <c r="F394" s="13" t="n">
        <v>144.5076</v>
      </c>
      <c r="Y394" s="13" t="n">
        <v>8</v>
      </c>
      <c r="AU394" s="13" t="n">
        <v>8</v>
      </c>
      <c r="BQ394" s="13" t="n">
        <v>8</v>
      </c>
      <c r="CM394" s="13" t="n">
        <v>8</v>
      </c>
      <c r="DI394" s="13" t="n">
        <v>8</v>
      </c>
      <c r="EE394" s="13" t="n">
        <v>8</v>
      </c>
      <c r="FA394" s="13" t="n">
        <v>8</v>
      </c>
      <c r="FW394" s="13" t="n">
        <v>8</v>
      </c>
      <c r="GS394" s="13" t="n">
        <v>8</v>
      </c>
    </row>
    <row r="396">
      <c r="C396" s="13" t="inlineStr">
        <is>
          <t>LB</t>
        </is>
      </c>
      <c r="D396" s="13" t="n">
        <v>19</v>
      </c>
      <c r="E396" s="13" t="n">
        <v>20</v>
      </c>
      <c r="F396" s="13" t="n">
        <v>21</v>
      </c>
      <c r="Y396" s="13" t="inlineStr">
        <is>
          <t>LB</t>
        </is>
      </c>
      <c r="Z396" s="13" t="n">
        <v>19</v>
      </c>
      <c r="AA396" s="13" t="n">
        <v>20</v>
      </c>
      <c r="AB396" s="13" t="n">
        <v>21</v>
      </c>
      <c r="AU396" s="13" t="inlineStr">
        <is>
          <t>LB</t>
        </is>
      </c>
      <c r="AV396" s="13" t="n">
        <v>19</v>
      </c>
      <c r="AW396" s="13" t="n">
        <v>20</v>
      </c>
      <c r="AX396" s="13" t="n">
        <v>21</v>
      </c>
      <c r="BQ396" s="13" t="inlineStr">
        <is>
          <t>LB</t>
        </is>
      </c>
      <c r="BR396" s="13" t="n">
        <v>19</v>
      </c>
      <c r="BS396" s="13" t="n">
        <v>20</v>
      </c>
      <c r="BT396" s="13" t="n">
        <v>21</v>
      </c>
      <c r="CM396" s="13" t="inlineStr">
        <is>
          <t>LB</t>
        </is>
      </c>
      <c r="CN396" s="13" t="n">
        <v>19</v>
      </c>
      <c r="CO396" s="13" t="n">
        <v>20</v>
      </c>
      <c r="CP396" s="13" t="n">
        <v>21</v>
      </c>
      <c r="DI396" s="13" t="inlineStr">
        <is>
          <t>LB</t>
        </is>
      </c>
      <c r="DJ396" s="13" t="n">
        <v>19</v>
      </c>
      <c r="DK396" s="13" t="n">
        <v>20</v>
      </c>
      <c r="DL396" s="13" t="n">
        <v>21</v>
      </c>
      <c r="EE396" s="13" t="inlineStr">
        <is>
          <t>LB</t>
        </is>
      </c>
      <c r="EF396" s="13" t="n">
        <v>19</v>
      </c>
      <c r="EG396" s="13" t="n">
        <v>20</v>
      </c>
      <c r="EH396" s="13" t="n">
        <v>21</v>
      </c>
      <c r="FA396" s="13" t="inlineStr">
        <is>
          <t>LB</t>
        </is>
      </c>
      <c r="FB396" s="13" t="n">
        <v>19</v>
      </c>
      <c r="FC396" s="13" t="n">
        <v>20</v>
      </c>
      <c r="FD396" s="13" t="n">
        <v>21</v>
      </c>
      <c r="FW396" s="13" t="inlineStr">
        <is>
          <t>LB</t>
        </is>
      </c>
      <c r="FX396" s="13" t="n">
        <v>19</v>
      </c>
      <c r="FY396" s="13" t="n">
        <v>20</v>
      </c>
      <c r="FZ396" s="13" t="n">
        <v>21</v>
      </c>
      <c r="GS396" s="13" t="inlineStr">
        <is>
          <t>LB</t>
        </is>
      </c>
      <c r="GT396" s="13" t="n">
        <v>19</v>
      </c>
      <c r="GU396" s="13" t="n">
        <v>20</v>
      </c>
      <c r="GV396" s="13" t="n">
        <v>21</v>
      </c>
    </row>
    <row r="397">
      <c r="C397" s="13" t="n">
        <v>7</v>
      </c>
      <c r="Y397" s="13" t="n">
        <v>7</v>
      </c>
      <c r="Z397" s="13" t="n">
        <v>515700.5851</v>
      </c>
      <c r="AA397" s="13" t="n">
        <v>861694.6782</v>
      </c>
      <c r="AB397" s="13" t="n">
        <v>612843.0641</v>
      </c>
      <c r="AU397" s="13" t="n">
        <v>7</v>
      </c>
      <c r="AV397" s="13" t="n">
        <v>515700.5851</v>
      </c>
      <c r="AW397" s="13" t="n">
        <v>861694.6782</v>
      </c>
      <c r="AX397" s="13" t="n">
        <v>612843.0641</v>
      </c>
      <c r="BQ397" s="13" t="n">
        <v>7</v>
      </c>
      <c r="BR397" s="13" t="n">
        <v>515700.5851</v>
      </c>
      <c r="BS397" s="13" t="n">
        <v>861694.6782</v>
      </c>
      <c r="BT397" s="13" t="n">
        <v>612843.0641</v>
      </c>
      <c r="CM397" s="13" t="n">
        <v>7</v>
      </c>
      <c r="CN397" s="13" t="n">
        <v>515700.5851</v>
      </c>
      <c r="CO397" s="13" t="n">
        <v>861694.6782</v>
      </c>
      <c r="CP397" s="13" t="n">
        <v>612843.0641</v>
      </c>
      <c r="DI397" s="13" t="n">
        <v>7</v>
      </c>
      <c r="DJ397" s="13" t="n">
        <v>515700.5851</v>
      </c>
      <c r="DK397" s="13" t="n">
        <v>861694.6782</v>
      </c>
      <c r="DL397" s="13" t="n">
        <v>612843.0641</v>
      </c>
      <c r="EE397" s="13" t="n">
        <v>7</v>
      </c>
      <c r="EF397" s="13" t="n">
        <v>515700.5851</v>
      </c>
      <c r="EG397" s="13" t="n">
        <v>861694.6782</v>
      </c>
      <c r="EH397" s="13" t="n">
        <v>612843.0641</v>
      </c>
      <c r="FA397" s="13" t="n">
        <v>7</v>
      </c>
      <c r="FB397" s="13" t="n">
        <v>515700.5851</v>
      </c>
      <c r="FC397" s="13" t="n">
        <v>861694.6782</v>
      </c>
      <c r="FD397" s="13" t="n">
        <v>612843.0641</v>
      </c>
      <c r="FW397" s="13" t="n">
        <v>7</v>
      </c>
      <c r="FX397" s="13" t="n">
        <v>515700.5851</v>
      </c>
      <c r="FY397" s="13" t="n">
        <v>861694.6782</v>
      </c>
      <c r="FZ397" s="13" t="n">
        <v>612843.0641</v>
      </c>
      <c r="GS397" s="13" t="n">
        <v>7</v>
      </c>
      <c r="GT397" s="13" t="n">
        <v>515700.5851</v>
      </c>
      <c r="GU397" s="13" t="n">
        <v>861694.6782</v>
      </c>
      <c r="GV397" s="13" t="n">
        <v>612843.0641</v>
      </c>
    </row>
    <row r="398">
      <c r="C398" s="13" t="n">
        <v>8</v>
      </c>
      <c r="Y398" s="13" t="n">
        <v>8</v>
      </c>
      <c r="Z398" s="13" t="n">
        <v>509362.1063</v>
      </c>
      <c r="AA398" s="13" t="n">
        <v>1216335.7291</v>
      </c>
      <c r="AB398" s="13" t="n">
        <v>427084.9185</v>
      </c>
      <c r="AU398" s="13" t="n">
        <v>8</v>
      </c>
      <c r="AV398" s="13" t="n">
        <v>509362.1063</v>
      </c>
      <c r="AW398" s="13" t="n">
        <v>1216335.7291</v>
      </c>
      <c r="AX398" s="13" t="n">
        <v>427084.9185</v>
      </c>
      <c r="BQ398" s="13" t="n">
        <v>8</v>
      </c>
      <c r="BR398" s="13" t="n">
        <v>509362.1063</v>
      </c>
      <c r="BS398" s="13" t="n">
        <v>1216335.7291</v>
      </c>
      <c r="BT398" s="13" t="n">
        <v>427084.9185</v>
      </c>
      <c r="CM398" s="13" t="n">
        <v>8</v>
      </c>
      <c r="CN398" s="13" t="n">
        <v>509362.1063</v>
      </c>
      <c r="CO398" s="13" t="n">
        <v>1216335.7291</v>
      </c>
      <c r="CP398" s="13" t="n">
        <v>427084.9185</v>
      </c>
      <c r="DI398" s="13" t="n">
        <v>8</v>
      </c>
      <c r="DJ398" s="13" t="n">
        <v>509362.1063</v>
      </c>
      <c r="DK398" s="13" t="n">
        <v>1216335.7291</v>
      </c>
      <c r="DL398" s="13" t="n">
        <v>427084.9185</v>
      </c>
      <c r="EE398" s="13" t="n">
        <v>8</v>
      </c>
      <c r="EF398" s="13" t="n">
        <v>509362.1063</v>
      </c>
      <c r="EG398" s="13" t="n">
        <v>1216335.7291</v>
      </c>
      <c r="EH398" s="13" t="n">
        <v>427084.9185</v>
      </c>
      <c r="FA398" s="13" t="n">
        <v>8</v>
      </c>
      <c r="FB398" s="13" t="n">
        <v>509362.1063</v>
      </c>
      <c r="FC398" s="13" t="n">
        <v>1216335.7291</v>
      </c>
      <c r="FD398" s="13" t="n">
        <v>427084.9185</v>
      </c>
      <c r="FW398" s="13" t="n">
        <v>8</v>
      </c>
      <c r="FX398" s="13" t="n">
        <v>509362.1063</v>
      </c>
      <c r="FY398" s="13" t="n">
        <v>1216335.7291</v>
      </c>
      <c r="FZ398" s="13" t="n">
        <v>427084.9185</v>
      </c>
      <c r="GS398" s="13" t="n">
        <v>8</v>
      </c>
      <c r="GT398" s="13" t="n">
        <v>509362.1063</v>
      </c>
      <c r="GU398" s="13" t="n">
        <v>1216335.7291</v>
      </c>
      <c r="GV398" s="13" t="n">
        <v>427084.9185</v>
      </c>
    </row>
    <row r="400">
      <c r="C400" s="13" t="inlineStr">
        <is>
          <t>DesvPad(ND*ELT)</t>
        </is>
      </c>
      <c r="D400" s="13" t="n">
        <v>19</v>
      </c>
      <c r="E400" s="13" t="n">
        <v>20</v>
      </c>
      <c r="F400" s="13" t="n">
        <v>21</v>
      </c>
      <c r="Y400" s="13" t="inlineStr">
        <is>
          <t>DesvPad(ND*ELT)</t>
        </is>
      </c>
      <c r="Z400" s="13" t="n">
        <v>19</v>
      </c>
      <c r="AA400" s="13" t="n">
        <v>20</v>
      </c>
      <c r="AB400" s="13" t="n">
        <v>21</v>
      </c>
      <c r="AU400" s="13" t="inlineStr">
        <is>
          <t>DesvPad(ND*ELT)</t>
        </is>
      </c>
      <c r="AV400" s="13" t="n">
        <v>19</v>
      </c>
      <c r="AW400" s="13" t="n">
        <v>20</v>
      </c>
      <c r="AX400" s="13" t="n">
        <v>21</v>
      </c>
      <c r="BQ400" s="13" t="inlineStr">
        <is>
          <t>DesvPad(ND*ELT)</t>
        </is>
      </c>
      <c r="BR400" s="13" t="n">
        <v>19</v>
      </c>
      <c r="BS400" s="13" t="n">
        <v>20</v>
      </c>
      <c r="BT400" s="13" t="n">
        <v>21</v>
      </c>
      <c r="CM400" s="13" t="inlineStr">
        <is>
          <t>DesvPad(ND*ELT)</t>
        </is>
      </c>
      <c r="CN400" s="13" t="n">
        <v>19</v>
      </c>
      <c r="CO400" s="13" t="n">
        <v>20</v>
      </c>
      <c r="CP400" s="13" t="n">
        <v>21</v>
      </c>
      <c r="DI400" s="13" t="inlineStr">
        <is>
          <t>DesvPad(ND*ELT)</t>
        </is>
      </c>
      <c r="DJ400" s="13" t="n">
        <v>19</v>
      </c>
      <c r="DK400" s="13" t="n">
        <v>20</v>
      </c>
      <c r="DL400" s="13" t="n">
        <v>21</v>
      </c>
      <c r="EE400" s="13" t="inlineStr">
        <is>
          <t>DesvPad(ND*ELT)</t>
        </is>
      </c>
      <c r="EF400" s="13" t="n">
        <v>19</v>
      </c>
      <c r="EG400" s="13" t="n">
        <v>20</v>
      </c>
      <c r="EH400" s="13" t="n">
        <v>21</v>
      </c>
      <c r="FA400" s="13" t="inlineStr">
        <is>
          <t>DesvPad(ND*ELT)</t>
        </is>
      </c>
      <c r="FB400" s="13" t="n">
        <v>19</v>
      </c>
      <c r="FC400" s="13" t="n">
        <v>20</v>
      </c>
      <c r="FD400" s="13" t="n">
        <v>21</v>
      </c>
      <c r="FW400" s="13" t="inlineStr">
        <is>
          <t>DesvPad(ND*ELT)</t>
        </is>
      </c>
      <c r="FX400" s="13" t="n">
        <v>19</v>
      </c>
      <c r="FY400" s="13" t="n">
        <v>20</v>
      </c>
      <c r="FZ400" s="13" t="n">
        <v>21</v>
      </c>
      <c r="GS400" s="13" t="inlineStr">
        <is>
          <t>DesvPad(ND*ELT)</t>
        </is>
      </c>
      <c r="GT400" s="13" t="n">
        <v>19</v>
      </c>
      <c r="GU400" s="13" t="n">
        <v>20</v>
      </c>
      <c r="GV400" s="13" t="n">
        <v>21</v>
      </c>
    </row>
    <row r="401">
      <c r="C401" s="13" t="n">
        <v>7</v>
      </c>
      <c r="Y401" s="13" t="n">
        <v>7</v>
      </c>
      <c r="AU401" s="13" t="n">
        <v>7</v>
      </c>
      <c r="BQ401" s="13" t="n">
        <v>7</v>
      </c>
      <c r="CM401" s="13" t="n">
        <v>7</v>
      </c>
      <c r="DI401" s="13" t="n">
        <v>7</v>
      </c>
      <c r="EE401" s="13" t="n">
        <v>7</v>
      </c>
      <c r="FA401" s="13" t="n">
        <v>7</v>
      </c>
      <c r="FW401" s="13" t="n">
        <v>7</v>
      </c>
      <c r="GS401" s="13" t="n">
        <v>7</v>
      </c>
    </row>
    <row r="402">
      <c r="C402" s="13" t="n">
        <v>8</v>
      </c>
      <c r="Y402" s="13" t="n">
        <v>8</v>
      </c>
      <c r="AU402" s="13" t="n">
        <v>8</v>
      </c>
      <c r="BQ402" s="13" t="n">
        <v>8</v>
      </c>
      <c r="CM402" s="13" t="n">
        <v>8</v>
      </c>
      <c r="DI402" s="13" t="n">
        <v>8</v>
      </c>
      <c r="EE402" s="13" t="n">
        <v>8</v>
      </c>
      <c r="FA402" s="13" t="n">
        <v>8</v>
      </c>
      <c r="FW402" s="13" t="n">
        <v>8</v>
      </c>
      <c r="GS402" s="13" t="n">
        <v>8</v>
      </c>
    </row>
    <row r="404">
      <c r="C404" s="13" t="inlineStr">
        <is>
          <t>DesvPad(Cap)</t>
        </is>
      </c>
      <c r="D404" s="13" t="n">
        <v>19</v>
      </c>
      <c r="E404" s="13" t="n">
        <v>20</v>
      </c>
      <c r="F404" s="13" t="n">
        <v>21</v>
      </c>
      <c r="Y404" s="13" t="inlineStr">
        <is>
          <t>DesvPad(Cap)</t>
        </is>
      </c>
      <c r="Z404" s="13" t="n">
        <v>19</v>
      </c>
      <c r="AA404" s="13" t="n">
        <v>20</v>
      </c>
      <c r="AB404" s="13" t="n">
        <v>21</v>
      </c>
      <c r="AU404" s="13" t="inlineStr">
        <is>
          <t>DesvPad(Cap)</t>
        </is>
      </c>
      <c r="AV404" s="13" t="n">
        <v>19</v>
      </c>
      <c r="AW404" s="13" t="n">
        <v>20</v>
      </c>
      <c r="AX404" s="13" t="n">
        <v>21</v>
      </c>
      <c r="BQ404" s="13" t="inlineStr">
        <is>
          <t>DesvPad(Cap)</t>
        </is>
      </c>
      <c r="BR404" s="13" t="n">
        <v>19</v>
      </c>
      <c r="BS404" s="13" t="n">
        <v>20</v>
      </c>
      <c r="BT404" s="13" t="n">
        <v>21</v>
      </c>
      <c r="CM404" s="13" t="inlineStr">
        <is>
          <t>DesvPad(Cap)</t>
        </is>
      </c>
      <c r="CN404" s="13" t="n">
        <v>19</v>
      </c>
      <c r="CO404" s="13" t="n">
        <v>20</v>
      </c>
      <c r="CP404" s="13" t="n">
        <v>21</v>
      </c>
      <c r="DI404" s="13" t="inlineStr">
        <is>
          <t>DesvPad(Cap)</t>
        </is>
      </c>
      <c r="DJ404" s="13" t="n">
        <v>19</v>
      </c>
      <c r="DK404" s="13" t="n">
        <v>20</v>
      </c>
      <c r="DL404" s="13" t="n">
        <v>21</v>
      </c>
      <c r="EE404" s="13" t="inlineStr">
        <is>
          <t>DesvPad(Cap)</t>
        </is>
      </c>
      <c r="EF404" s="13" t="n">
        <v>19</v>
      </c>
      <c r="EG404" s="13" t="n">
        <v>20</v>
      </c>
      <c r="EH404" s="13" t="n">
        <v>21</v>
      </c>
      <c r="FA404" s="13" t="inlineStr">
        <is>
          <t>DesvPad(Cap)</t>
        </is>
      </c>
      <c r="FB404" s="13" t="n">
        <v>19</v>
      </c>
      <c r="FC404" s="13" t="n">
        <v>20</v>
      </c>
      <c r="FD404" s="13" t="n">
        <v>21</v>
      </c>
      <c r="FW404" s="13" t="inlineStr">
        <is>
          <t>DesvPad(Cap)</t>
        </is>
      </c>
      <c r="FX404" s="13" t="n">
        <v>19</v>
      </c>
      <c r="FY404" s="13" t="n">
        <v>20</v>
      </c>
      <c r="FZ404" s="13" t="n">
        <v>21</v>
      </c>
      <c r="GS404" s="13" t="inlineStr">
        <is>
          <t>DesvPad(Cap)</t>
        </is>
      </c>
      <c r="GT404" s="13" t="n">
        <v>19</v>
      </c>
      <c r="GU404" s="13" t="n">
        <v>20</v>
      </c>
      <c r="GV404" s="13" t="n">
        <v>21</v>
      </c>
    </row>
    <row r="405">
      <c r="C405" s="13" t="n">
        <v>7</v>
      </c>
      <c r="D405" s="13">
        <f>(Dist_Fourth_central_moment_5var!D10)^0.5</f>
        <v/>
      </c>
      <c r="E405" s="13">
        <f>(Dist_Fourth_central_moment_5var!E10)^0.5</f>
        <v/>
      </c>
      <c r="F405" s="13">
        <f>(Dist_Fourth_central_moment_5var!F10)^0.5</f>
        <v/>
      </c>
      <c r="Y405" s="13" t="n">
        <v>7</v>
      </c>
      <c r="AU405" s="13" t="n">
        <v>7</v>
      </c>
      <c r="BQ405" s="13" t="n">
        <v>7</v>
      </c>
      <c r="CM405" s="13" t="n">
        <v>7</v>
      </c>
      <c r="DI405" s="13" t="n">
        <v>7</v>
      </c>
      <c r="EE405" s="13" t="n">
        <v>7</v>
      </c>
      <c r="FA405" s="13" t="n">
        <v>7</v>
      </c>
      <c r="FW405" s="13" t="n">
        <v>7</v>
      </c>
      <c r="GS405" s="13" t="n">
        <v>7</v>
      </c>
    </row>
    <row r="406">
      <c r="C406" s="13" t="n">
        <v>8</v>
      </c>
      <c r="D406" s="13">
        <f>(Dist_Fourth_central_moment_5var!D11)^0.5</f>
        <v/>
      </c>
      <c r="E406" s="13">
        <f>(Dist_Fourth_central_moment_5var!E11)^0.5</f>
        <v/>
      </c>
      <c r="F406" s="13">
        <f>(Dist_Fourth_central_moment_5var!F11)^0.5</f>
        <v/>
      </c>
      <c r="Y406" s="13" t="n">
        <v>8</v>
      </c>
      <c r="AU406" s="13" t="n">
        <v>8</v>
      </c>
      <c r="BQ406" s="13" t="n">
        <v>8</v>
      </c>
      <c r="CM406" s="13" t="n">
        <v>8</v>
      </c>
      <c r="DI406" s="13" t="n">
        <v>8</v>
      </c>
      <c r="EE406" s="13" t="n">
        <v>8</v>
      </c>
      <c r="FA406" s="13" t="n">
        <v>8</v>
      </c>
      <c r="FW406" s="13" t="n">
        <v>8</v>
      </c>
      <c r="GS406" s="13" t="n">
        <v>8</v>
      </c>
    </row>
    <row r="408">
      <c r="C408" s="13" t="inlineStr">
        <is>
          <t>z(RLT)</t>
        </is>
      </c>
      <c r="D408" s="13" t="n">
        <v>19</v>
      </c>
      <c r="E408" s="13" t="n">
        <v>20</v>
      </c>
      <c r="F408" s="13" t="n">
        <v>21</v>
      </c>
      <c r="Y408" s="13" t="inlineStr">
        <is>
          <t>z(RLT)</t>
        </is>
      </c>
      <c r="Z408" s="13" t="n">
        <v>19</v>
      </c>
      <c r="AA408" s="13" t="n">
        <v>20</v>
      </c>
      <c r="AB408" s="13" t="n">
        <v>21</v>
      </c>
      <c r="AU408" s="13" t="inlineStr">
        <is>
          <t>z(RLT)</t>
        </is>
      </c>
      <c r="AV408" s="13" t="n">
        <v>19</v>
      </c>
      <c r="AW408" s="13" t="n">
        <v>20</v>
      </c>
      <c r="AX408" s="13" t="n">
        <v>21</v>
      </c>
      <c r="BQ408" s="13" t="inlineStr">
        <is>
          <t>z(RLT)</t>
        </is>
      </c>
      <c r="BR408" s="13" t="n">
        <v>19</v>
      </c>
      <c r="BS408" s="13" t="n">
        <v>20</v>
      </c>
      <c r="BT408" s="13" t="n">
        <v>21</v>
      </c>
      <c r="CM408" s="13" t="inlineStr">
        <is>
          <t>z(RLT)</t>
        </is>
      </c>
      <c r="CN408" s="13" t="n">
        <v>19</v>
      </c>
      <c r="CO408" s="13" t="n">
        <v>20</v>
      </c>
      <c r="CP408" s="13" t="n">
        <v>21</v>
      </c>
      <c r="DI408" s="13" t="inlineStr">
        <is>
          <t>z(RLT)</t>
        </is>
      </c>
      <c r="DJ408" s="13" t="n">
        <v>19</v>
      </c>
      <c r="DK408" s="13" t="n">
        <v>20</v>
      </c>
      <c r="DL408" s="13" t="n">
        <v>21</v>
      </c>
      <c r="EE408" s="13" t="inlineStr">
        <is>
          <t>z(RLT)</t>
        </is>
      </c>
      <c r="EF408" s="13" t="n">
        <v>19</v>
      </c>
      <c r="EG408" s="13" t="n">
        <v>20</v>
      </c>
      <c r="EH408" s="13" t="n">
        <v>21</v>
      </c>
      <c r="FA408" s="13" t="inlineStr">
        <is>
          <t>z(RLT)</t>
        </is>
      </c>
      <c r="FB408" s="13" t="n">
        <v>19</v>
      </c>
      <c r="FC408" s="13" t="n">
        <v>20</v>
      </c>
      <c r="FD408" s="13" t="n">
        <v>21</v>
      </c>
      <c r="FW408" s="13" t="inlineStr">
        <is>
          <t>z(RLT)</t>
        </is>
      </c>
      <c r="FX408" s="13" t="n">
        <v>19</v>
      </c>
      <c r="FY408" s="13" t="n">
        <v>20</v>
      </c>
      <c r="FZ408" s="13" t="n">
        <v>21</v>
      </c>
      <c r="GS408" s="13" t="inlineStr">
        <is>
          <t>z(RLT)</t>
        </is>
      </c>
      <c r="GT408" s="13" t="n">
        <v>19</v>
      </c>
      <c r="GU408" s="13" t="n">
        <v>20</v>
      </c>
      <c r="GV408" s="13" t="n">
        <v>21</v>
      </c>
    </row>
    <row r="409">
      <c r="C409" s="13" t="n">
        <v>7</v>
      </c>
      <c r="D409" s="13">
        <f>Distributors_stock_balance!D193</f>
        <v/>
      </c>
      <c r="E409" s="13">
        <f>Distributors_stock_balance!E193</f>
        <v/>
      </c>
      <c r="F409" s="13">
        <f>Distributors_stock_balance!F193</f>
        <v/>
      </c>
      <c r="Y409" s="13" t="n">
        <v>7</v>
      </c>
      <c r="AU409" s="13" t="n">
        <v>7</v>
      </c>
      <c r="BQ409" s="13" t="n">
        <v>7</v>
      </c>
      <c r="CM409" s="13" t="n">
        <v>7</v>
      </c>
      <c r="DI409" s="13" t="n">
        <v>7</v>
      </c>
      <c r="EE409" s="13" t="n">
        <v>7</v>
      </c>
      <c r="FA409" s="13" t="n">
        <v>7</v>
      </c>
      <c r="FW409" s="13" t="n">
        <v>7</v>
      </c>
      <c r="GS409" s="13" t="n">
        <v>7</v>
      </c>
    </row>
    <row r="410">
      <c r="C410" s="13" t="n">
        <v>8</v>
      </c>
      <c r="D410" s="13">
        <f>Distributors_stock_balance!D194</f>
        <v/>
      </c>
      <c r="E410" s="13">
        <f>Distributors_stock_balance!E194</f>
        <v/>
      </c>
      <c r="F410" s="13">
        <f>Distributors_stock_balance!F194</f>
        <v/>
      </c>
      <c r="Y410" s="13" t="n">
        <v>8</v>
      </c>
      <c r="AU410" s="13" t="n">
        <v>8</v>
      </c>
      <c r="BQ410" s="13" t="n">
        <v>8</v>
      </c>
      <c r="CM410" s="13" t="n">
        <v>8</v>
      </c>
      <c r="DI410" s="13" t="n">
        <v>8</v>
      </c>
      <c r="EE410" s="13" t="n">
        <v>8</v>
      </c>
      <c r="FA410" s="13" t="n">
        <v>8</v>
      </c>
      <c r="FW410" s="13" t="n">
        <v>8</v>
      </c>
      <c r="GS410" s="13" t="n">
        <v>8</v>
      </c>
    </row>
    <row r="412" ht="16.2" customHeight="1">
      <c r="C412" s="13" t="inlineStr">
        <is>
          <t>Aleatória S2nd</t>
        </is>
      </c>
      <c r="D412" s="13" t="n">
        <v>19</v>
      </c>
      <c r="E412" s="13" t="n">
        <v>20</v>
      </c>
      <c r="F412" s="13" t="n">
        <v>21</v>
      </c>
      <c r="Y412" s="13" t="inlineStr">
        <is>
          <t>Aleatória S2nd</t>
        </is>
      </c>
      <c r="Z412" s="13" t="n">
        <v>19</v>
      </c>
      <c r="AA412" s="13" t="n">
        <v>20</v>
      </c>
      <c r="AB412" s="13" t="n">
        <v>21</v>
      </c>
      <c r="AU412" s="13" t="inlineStr">
        <is>
          <t>Aleatória S2nd</t>
        </is>
      </c>
      <c r="AV412" s="13" t="n">
        <v>19</v>
      </c>
      <c r="AW412" s="13" t="n">
        <v>20</v>
      </c>
      <c r="AX412" s="13" t="n">
        <v>21</v>
      </c>
      <c r="BQ412" s="13" t="inlineStr">
        <is>
          <t>Aleatória S2nd</t>
        </is>
      </c>
      <c r="BR412" s="13" t="n">
        <v>19</v>
      </c>
      <c r="BS412" s="13" t="n">
        <v>20</v>
      </c>
      <c r="BT412" s="13" t="n">
        <v>21</v>
      </c>
      <c r="CM412" s="13" t="inlineStr">
        <is>
          <t>Aleatória S2nd</t>
        </is>
      </c>
      <c r="CN412" s="13" t="n">
        <v>19</v>
      </c>
      <c r="CO412" s="13" t="n">
        <v>20</v>
      </c>
      <c r="CP412" s="13" t="n">
        <v>21</v>
      </c>
      <c r="DI412" s="13" t="inlineStr">
        <is>
          <t>Aleatória S2nd</t>
        </is>
      </c>
      <c r="DJ412" s="13" t="n">
        <v>19</v>
      </c>
      <c r="DK412" s="13" t="n">
        <v>20</v>
      </c>
      <c r="DL412" s="13" t="n">
        <v>21</v>
      </c>
      <c r="EE412" s="13" t="inlineStr">
        <is>
          <t>Aleatória S2nd</t>
        </is>
      </c>
      <c r="EF412" s="13" t="n">
        <v>19</v>
      </c>
      <c r="EG412" s="13" t="n">
        <v>20</v>
      </c>
      <c r="EH412" s="13" t="n">
        <v>21</v>
      </c>
      <c r="FA412" s="13" t="inlineStr">
        <is>
          <t>Aleatória S2nd</t>
        </is>
      </c>
      <c r="FB412" s="13" t="n">
        <v>19</v>
      </c>
      <c r="FC412" s="13" t="n">
        <v>20</v>
      </c>
      <c r="FD412" s="13" t="n">
        <v>21</v>
      </c>
      <c r="FW412" s="13" t="inlineStr">
        <is>
          <t>Aleatória S2nd</t>
        </is>
      </c>
      <c r="FX412" s="13" t="n">
        <v>19</v>
      </c>
      <c r="FY412" s="13" t="n">
        <v>20</v>
      </c>
      <c r="FZ412" s="13" t="n">
        <v>21</v>
      </c>
      <c r="GS412" s="13" t="inlineStr">
        <is>
          <t>Aleatória S2nd</t>
        </is>
      </c>
      <c r="GT412" s="13" t="n">
        <v>19</v>
      </c>
      <c r="GU412" s="13" t="n">
        <v>20</v>
      </c>
      <c r="GV412" s="13" t="n">
        <v>21</v>
      </c>
    </row>
    <row r="413">
      <c r="C413" s="13" t="n">
        <v>7</v>
      </c>
      <c r="D413" s="13">
        <f>D377+D361*D381</f>
        <v/>
      </c>
      <c r="E413" s="13">
        <f>E377+E361*E381</f>
        <v/>
      </c>
      <c r="F413" s="13">
        <f>F377+F361*F381</f>
        <v/>
      </c>
      <c r="Y413" s="13" t="n">
        <v>7</v>
      </c>
      <c r="AU413" s="13" t="n">
        <v>7</v>
      </c>
      <c r="BQ413" s="13" t="n">
        <v>7</v>
      </c>
      <c r="CM413" s="13" t="n">
        <v>7</v>
      </c>
      <c r="DI413" s="13" t="n">
        <v>7</v>
      </c>
      <c r="EE413" s="13" t="n">
        <v>7</v>
      </c>
      <c r="FA413" s="13" t="n">
        <v>7</v>
      </c>
      <c r="FW413" s="13" t="n">
        <v>7</v>
      </c>
      <c r="GS413" s="13" t="n">
        <v>7</v>
      </c>
    </row>
    <row r="414">
      <c r="C414" s="13" t="n">
        <v>8</v>
      </c>
      <c r="D414" s="13">
        <f>D378+D362*D382</f>
        <v/>
      </c>
      <c r="E414" s="13">
        <f>E378+E362*E382</f>
        <v/>
      </c>
      <c r="F414" s="13">
        <f>F378+F362*F382</f>
        <v/>
      </c>
      <c r="Y414" s="13" t="n">
        <v>8</v>
      </c>
      <c r="AU414" s="13" t="n">
        <v>8</v>
      </c>
      <c r="BQ414" s="13" t="n">
        <v>8</v>
      </c>
      <c r="CM414" s="13" t="n">
        <v>8</v>
      </c>
      <c r="DI414" s="13" t="n">
        <v>8</v>
      </c>
      <c r="EE414" s="13" t="n">
        <v>8</v>
      </c>
      <c r="FA414" s="13" t="n">
        <v>8</v>
      </c>
      <c r="FW414" s="13" t="n">
        <v>8</v>
      </c>
      <c r="GS414" s="13" t="n">
        <v>8</v>
      </c>
    </row>
    <row r="416">
      <c r="C416" s="13" t="inlineStr">
        <is>
          <t>Radicand</t>
        </is>
      </c>
      <c r="D416" s="13" t="n">
        <v>19</v>
      </c>
      <c r="E416" s="13" t="n">
        <v>20</v>
      </c>
      <c r="F416" s="13" t="n">
        <v>21</v>
      </c>
      <c r="Y416" s="13" t="inlineStr">
        <is>
          <t>Radicand</t>
        </is>
      </c>
      <c r="Z416" s="13" t="n">
        <v>19</v>
      </c>
      <c r="AA416" s="13" t="n">
        <v>20</v>
      </c>
      <c r="AB416" s="13" t="n">
        <v>21</v>
      </c>
      <c r="AU416" s="13" t="inlineStr">
        <is>
          <t>Radicand</t>
        </is>
      </c>
      <c r="AV416" s="13" t="n">
        <v>19</v>
      </c>
      <c r="AW416" s="13" t="n">
        <v>20</v>
      </c>
      <c r="AX416" s="13" t="n">
        <v>21</v>
      </c>
      <c r="BQ416" s="13" t="inlineStr">
        <is>
          <t>Radicand</t>
        </is>
      </c>
      <c r="BR416" s="13" t="n">
        <v>19</v>
      </c>
      <c r="BS416" s="13" t="n">
        <v>20</v>
      </c>
      <c r="BT416" s="13" t="n">
        <v>21</v>
      </c>
      <c r="CM416" s="13" t="inlineStr">
        <is>
          <t>Radicand</t>
        </is>
      </c>
      <c r="CN416" s="13" t="n">
        <v>19</v>
      </c>
      <c r="CO416" s="13" t="n">
        <v>20</v>
      </c>
      <c r="CP416" s="13" t="n">
        <v>21</v>
      </c>
      <c r="DI416" s="13" t="inlineStr">
        <is>
          <t>Radicand</t>
        </is>
      </c>
      <c r="DJ416" s="13" t="n">
        <v>19</v>
      </c>
      <c r="DK416" s="13" t="n">
        <v>20</v>
      </c>
      <c r="DL416" s="13" t="n">
        <v>21</v>
      </c>
      <c r="EE416" s="13" t="inlineStr">
        <is>
          <t>Radicand</t>
        </is>
      </c>
      <c r="EF416" s="13" t="n">
        <v>19</v>
      </c>
      <c r="EG416" s="13" t="n">
        <v>20</v>
      </c>
      <c r="EH416" s="13" t="n">
        <v>21</v>
      </c>
      <c r="FA416" s="13" t="inlineStr">
        <is>
          <t>Radicand</t>
        </is>
      </c>
      <c r="FB416" s="13" t="n">
        <v>19</v>
      </c>
      <c r="FC416" s="13" t="n">
        <v>20</v>
      </c>
      <c r="FD416" s="13" t="n">
        <v>21</v>
      </c>
      <c r="FW416" s="13" t="inlineStr">
        <is>
          <t>Radicand</t>
        </is>
      </c>
      <c r="FX416" s="13" t="n">
        <v>19</v>
      </c>
      <c r="FY416" s="13" t="n">
        <v>20</v>
      </c>
      <c r="FZ416" s="13" t="n">
        <v>21</v>
      </c>
      <c r="GS416" s="13" t="inlineStr">
        <is>
          <t>Radicand</t>
        </is>
      </c>
      <c r="GT416" s="13" t="n">
        <v>19</v>
      </c>
      <c r="GU416" s="13" t="n">
        <v>20</v>
      </c>
      <c r="GV416" s="13" t="n">
        <v>21</v>
      </c>
    </row>
    <row r="417">
      <c r="C417" s="13" t="n">
        <v>7</v>
      </c>
      <c r="D417" s="13">
        <f>Distributors_stock_balance!D175</f>
        <v/>
      </c>
      <c r="E417" s="13">
        <f>Distributors_stock_balance!E175</f>
        <v/>
      </c>
      <c r="F417" s="13">
        <f>Distributors_stock_balance!F175</f>
        <v/>
      </c>
      <c r="Y417" s="13" t="n">
        <v>7</v>
      </c>
      <c r="AU417" s="13" t="n">
        <v>7</v>
      </c>
      <c r="BQ417" s="13" t="n">
        <v>7</v>
      </c>
      <c r="CM417" s="13" t="n">
        <v>7</v>
      </c>
      <c r="DI417" s="13" t="n">
        <v>7</v>
      </c>
      <c r="EE417" s="13" t="n">
        <v>7</v>
      </c>
      <c r="FA417" s="13" t="n">
        <v>7</v>
      </c>
      <c r="FW417" s="13" t="n">
        <v>7</v>
      </c>
      <c r="GS417" s="13" t="n">
        <v>7</v>
      </c>
    </row>
    <row r="418">
      <c r="C418" s="13" t="n">
        <v>8</v>
      </c>
      <c r="D418" s="13">
        <f>Distributors_stock_balance!D176</f>
        <v/>
      </c>
      <c r="E418" s="13">
        <f>Distributors_stock_balance!E176</f>
        <v/>
      </c>
      <c r="F418" s="13">
        <f>Distributors_stock_balance!F176</f>
        <v/>
      </c>
      <c r="Y418" s="13" t="n">
        <v>8</v>
      </c>
      <c r="AU418" s="13" t="n">
        <v>8</v>
      </c>
      <c r="BQ418" s="13" t="n">
        <v>8</v>
      </c>
      <c r="CM418" s="13" t="n">
        <v>8</v>
      </c>
      <c r="DI418" s="13" t="n">
        <v>8</v>
      </c>
      <c r="EE418" s="13" t="n">
        <v>8</v>
      </c>
      <c r="FA418" s="13" t="n">
        <v>8</v>
      </c>
      <c r="FW418" s="13" t="n">
        <v>8</v>
      </c>
      <c r="GS418" s="13" t="n">
        <v>8</v>
      </c>
    </row>
    <row r="420">
      <c r="C420" s="13" t="inlineStr">
        <is>
          <t>SQRT</t>
        </is>
      </c>
      <c r="D420" s="13" t="n">
        <v>19</v>
      </c>
      <c r="E420" s="13" t="n">
        <v>20</v>
      </c>
      <c r="F420" s="13" t="n">
        <v>21</v>
      </c>
      <c r="Y420" s="13" t="inlineStr">
        <is>
          <t>SQRT</t>
        </is>
      </c>
      <c r="Z420" s="13" t="n">
        <v>19</v>
      </c>
      <c r="AA420" s="13" t="n">
        <v>20</v>
      </c>
      <c r="AB420" s="13" t="n">
        <v>21</v>
      </c>
      <c r="AU420" s="13" t="inlineStr">
        <is>
          <t>SQRT</t>
        </is>
      </c>
      <c r="AV420" s="13" t="n">
        <v>19</v>
      </c>
      <c r="AW420" s="13" t="n">
        <v>20</v>
      </c>
      <c r="AX420" s="13" t="n">
        <v>21</v>
      </c>
      <c r="BQ420" s="13" t="inlineStr">
        <is>
          <t>SQRT</t>
        </is>
      </c>
      <c r="BR420" s="13" t="n">
        <v>19</v>
      </c>
      <c r="BS420" s="13" t="n">
        <v>20</v>
      </c>
      <c r="BT420" s="13" t="n">
        <v>21</v>
      </c>
      <c r="CM420" s="13" t="inlineStr">
        <is>
          <t>SQRT</t>
        </is>
      </c>
      <c r="CN420" s="13" t="n">
        <v>19</v>
      </c>
      <c r="CO420" s="13" t="n">
        <v>20</v>
      </c>
      <c r="CP420" s="13" t="n">
        <v>21</v>
      </c>
      <c r="DI420" s="13" t="inlineStr">
        <is>
          <t>SQRT</t>
        </is>
      </c>
      <c r="DJ420" s="13" t="n">
        <v>19</v>
      </c>
      <c r="DK420" s="13" t="n">
        <v>20</v>
      </c>
      <c r="DL420" s="13" t="n">
        <v>21</v>
      </c>
      <c r="EE420" s="13" t="inlineStr">
        <is>
          <t>SQRT</t>
        </is>
      </c>
      <c r="EF420" s="13" t="n">
        <v>19</v>
      </c>
      <c r="EG420" s="13" t="n">
        <v>20</v>
      </c>
      <c r="EH420" s="13" t="n">
        <v>21</v>
      </c>
      <c r="FA420" s="13" t="inlineStr">
        <is>
          <t>SQRT</t>
        </is>
      </c>
      <c r="FB420" s="13" t="n">
        <v>19</v>
      </c>
      <c r="FC420" s="13" t="n">
        <v>20</v>
      </c>
      <c r="FD420" s="13" t="n">
        <v>21</v>
      </c>
      <c r="FW420" s="13" t="inlineStr">
        <is>
          <t>SQRT</t>
        </is>
      </c>
      <c r="FX420" s="13" t="n">
        <v>19</v>
      </c>
      <c r="FY420" s="13" t="n">
        <v>20</v>
      </c>
      <c r="FZ420" s="13" t="n">
        <v>21</v>
      </c>
      <c r="GS420" s="13" t="inlineStr">
        <is>
          <t>SQRT</t>
        </is>
      </c>
      <c r="GT420" s="13" t="n">
        <v>19</v>
      </c>
      <c r="GU420" s="13" t="n">
        <v>20</v>
      </c>
      <c r="GV420" s="13" t="n">
        <v>21</v>
      </c>
    </row>
    <row r="421">
      <c r="C421" s="13" t="n">
        <v>7</v>
      </c>
      <c r="D421" s="13">
        <f>Distributors_stock_balance!D181</f>
        <v/>
      </c>
      <c r="E421" s="13">
        <f>Distributors_stock_balance!E181</f>
        <v/>
      </c>
      <c r="F421" s="13">
        <f>Distributors_stock_balance!F181</f>
        <v/>
      </c>
      <c r="Y421" s="13" t="n">
        <v>7</v>
      </c>
      <c r="AU421" s="13" t="n">
        <v>7</v>
      </c>
      <c r="BQ421" s="13" t="n">
        <v>7</v>
      </c>
      <c r="CM421" s="13" t="n">
        <v>7</v>
      </c>
      <c r="DI421" s="13" t="n">
        <v>7</v>
      </c>
      <c r="EE421" s="13" t="n">
        <v>7</v>
      </c>
      <c r="FA421" s="13" t="n">
        <v>7</v>
      </c>
      <c r="FW421" s="13" t="n">
        <v>7</v>
      </c>
      <c r="GS421" s="13" t="n">
        <v>7</v>
      </c>
    </row>
    <row r="422">
      <c r="C422" s="13" t="n">
        <v>8</v>
      </c>
      <c r="D422" s="13">
        <f>Distributors_stock_balance!D182</f>
        <v/>
      </c>
      <c r="E422" s="13">
        <f>Distributors_stock_balance!E182</f>
        <v/>
      </c>
      <c r="F422" s="13">
        <f>Distributors_stock_balance!F182</f>
        <v/>
      </c>
      <c r="Y422" s="13" t="n">
        <v>8</v>
      </c>
      <c r="AU422" s="13" t="n">
        <v>8</v>
      </c>
      <c r="BQ422" s="13" t="n">
        <v>8</v>
      </c>
      <c r="CM422" s="13" t="n">
        <v>8</v>
      </c>
      <c r="DI422" s="13" t="n">
        <v>8</v>
      </c>
      <c r="EE422" s="13" t="n">
        <v>8</v>
      </c>
      <c r="FA422" s="13" t="n">
        <v>8</v>
      </c>
      <c r="FW422" s="13" t="n">
        <v>8</v>
      </c>
      <c r="GS422" s="13" t="n">
        <v>8</v>
      </c>
    </row>
    <row r="424">
      <c r="C424" s="13" t="inlineStr">
        <is>
          <t>ND*ELT</t>
        </is>
      </c>
      <c r="D424" s="13" t="n">
        <v>19</v>
      </c>
      <c r="E424" s="13" t="n">
        <v>20</v>
      </c>
      <c r="F424" s="13" t="n">
        <v>21</v>
      </c>
      <c r="Y424" s="13" t="inlineStr">
        <is>
          <t>ND*ELT</t>
        </is>
      </c>
      <c r="Z424" s="13" t="n">
        <v>19</v>
      </c>
      <c r="AA424" s="13" t="n">
        <v>20</v>
      </c>
      <c r="AB424" s="13" t="n">
        <v>21</v>
      </c>
      <c r="AU424" s="13" t="inlineStr">
        <is>
          <t>ND*ELT</t>
        </is>
      </c>
      <c r="AV424" s="13" t="n">
        <v>19</v>
      </c>
      <c r="AW424" s="13" t="n">
        <v>20</v>
      </c>
      <c r="AX424" s="13" t="n">
        <v>21</v>
      </c>
      <c r="BQ424" s="13" t="inlineStr">
        <is>
          <t>ND*ELT</t>
        </is>
      </c>
      <c r="BR424" s="13" t="n">
        <v>19</v>
      </c>
      <c r="BS424" s="13" t="n">
        <v>20</v>
      </c>
      <c r="BT424" s="13" t="n">
        <v>21</v>
      </c>
      <c r="CM424" s="13" t="inlineStr">
        <is>
          <t>ND*ELT</t>
        </is>
      </c>
      <c r="CN424" s="13" t="n">
        <v>19</v>
      </c>
      <c r="CO424" s="13" t="n">
        <v>20</v>
      </c>
      <c r="CP424" s="13" t="n">
        <v>21</v>
      </c>
      <c r="DI424" s="13" t="inlineStr">
        <is>
          <t>ND*ELT</t>
        </is>
      </c>
      <c r="DJ424" s="13" t="n">
        <v>19</v>
      </c>
      <c r="DK424" s="13" t="n">
        <v>20</v>
      </c>
      <c r="DL424" s="13" t="n">
        <v>21</v>
      </c>
      <c r="EE424" s="13" t="inlineStr">
        <is>
          <t>ND*ELT</t>
        </is>
      </c>
      <c r="EF424" s="13" t="n">
        <v>19</v>
      </c>
      <c r="EG424" s="13" t="n">
        <v>20</v>
      </c>
      <c r="EH424" s="13" t="n">
        <v>21</v>
      </c>
      <c r="FA424" s="13" t="inlineStr">
        <is>
          <t>ND*ELT</t>
        </is>
      </c>
      <c r="FB424" s="13" t="n">
        <v>19</v>
      </c>
      <c r="FC424" s="13" t="n">
        <v>20</v>
      </c>
      <c r="FD424" s="13" t="n">
        <v>21</v>
      </c>
      <c r="FW424" s="13" t="inlineStr">
        <is>
          <t>ND*ELT</t>
        </is>
      </c>
      <c r="FX424" s="13" t="n">
        <v>19</v>
      </c>
      <c r="FY424" s="13" t="n">
        <v>20</v>
      </c>
      <c r="FZ424" s="13" t="n">
        <v>21</v>
      </c>
      <c r="GS424" s="13" t="inlineStr">
        <is>
          <t>ND*ELT</t>
        </is>
      </c>
      <c r="GT424" s="13" t="n">
        <v>19</v>
      </c>
      <c r="GU424" s="13" t="n">
        <v>20</v>
      </c>
      <c r="GV424" s="13" t="n">
        <v>21</v>
      </c>
    </row>
    <row r="425">
      <c r="C425" s="13" t="n">
        <v>7</v>
      </c>
      <c r="D425" s="13">
        <f>Distributors_stock_balance!D235</f>
        <v/>
      </c>
      <c r="E425" s="13">
        <f>Distributors_stock_balance!E235</f>
        <v/>
      </c>
      <c r="F425" s="13">
        <f>Distributors_stock_balance!F235</f>
        <v/>
      </c>
      <c r="Y425" s="13" t="n">
        <v>7</v>
      </c>
      <c r="AU425" s="13" t="n">
        <v>7</v>
      </c>
      <c r="BQ425" s="13" t="n">
        <v>7</v>
      </c>
      <c r="CM425" s="13" t="n">
        <v>7</v>
      </c>
      <c r="DI425" s="13" t="n">
        <v>7</v>
      </c>
      <c r="EE425" s="13" t="n">
        <v>7</v>
      </c>
      <c r="FA425" s="13" t="n">
        <v>7</v>
      </c>
      <c r="FW425" s="13" t="n">
        <v>7</v>
      </c>
      <c r="GS425" s="13" t="n">
        <v>7</v>
      </c>
    </row>
    <row r="426">
      <c r="C426" s="13" t="n">
        <v>8</v>
      </c>
      <c r="D426" s="13">
        <f>Distributors_stock_balance!D236</f>
        <v/>
      </c>
      <c r="E426" s="13">
        <f>Distributors_stock_balance!E236</f>
        <v/>
      </c>
      <c r="F426" s="13">
        <f>Distributors_stock_balance!F236</f>
        <v/>
      </c>
      <c r="Y426" s="13" t="n">
        <v>8</v>
      </c>
      <c r="AU426" s="13" t="n">
        <v>8</v>
      </c>
      <c r="BQ426" s="13" t="n">
        <v>8</v>
      </c>
      <c r="CM426" s="13" t="n">
        <v>8</v>
      </c>
      <c r="DI426" s="13" t="n">
        <v>8</v>
      </c>
      <c r="EE426" s="13" t="n">
        <v>8</v>
      </c>
      <c r="FA426" s="13" t="n">
        <v>8</v>
      </c>
      <c r="FW426" s="13" t="n">
        <v>8</v>
      </c>
      <c r="GS426" s="13" t="n">
        <v>8</v>
      </c>
    </row>
    <row r="428">
      <c r="C428" s="13" t="inlineStr">
        <is>
          <t>Aleatória RLT</t>
        </is>
      </c>
      <c r="D428" s="13" t="n">
        <v>19</v>
      </c>
      <c r="E428" s="13" t="n">
        <v>20</v>
      </c>
      <c r="F428" s="13" t="n">
        <v>21</v>
      </c>
      <c r="Y428" s="13" t="inlineStr">
        <is>
          <t>Aleatória RLT</t>
        </is>
      </c>
      <c r="Z428" s="13" t="n">
        <v>19</v>
      </c>
      <c r="AA428" s="13" t="n">
        <v>20</v>
      </c>
      <c r="AB428" s="13" t="n">
        <v>21</v>
      </c>
      <c r="AU428" s="13" t="inlineStr">
        <is>
          <t>Aleatória RLT</t>
        </is>
      </c>
      <c r="AV428" s="13" t="n">
        <v>19</v>
      </c>
      <c r="AW428" s="13" t="n">
        <v>20</v>
      </c>
      <c r="AX428" s="13" t="n">
        <v>21</v>
      </c>
      <c r="BQ428" s="13" t="inlineStr">
        <is>
          <t>Aleatória RLT</t>
        </is>
      </c>
      <c r="BR428" s="13" t="n">
        <v>19</v>
      </c>
      <c r="BS428" s="13" t="n">
        <v>20</v>
      </c>
      <c r="BT428" s="13" t="n">
        <v>21</v>
      </c>
      <c r="CM428" s="13" t="inlineStr">
        <is>
          <t>Aleatória RLT</t>
        </is>
      </c>
      <c r="CN428" s="13" t="n">
        <v>19</v>
      </c>
      <c r="CO428" s="13" t="n">
        <v>20</v>
      </c>
      <c r="CP428" s="13" t="n">
        <v>21</v>
      </c>
      <c r="DI428" s="13" t="inlineStr">
        <is>
          <t>Aleatória RLT</t>
        </is>
      </c>
      <c r="DJ428" s="13" t="n">
        <v>19</v>
      </c>
      <c r="DK428" s="13" t="n">
        <v>20</v>
      </c>
      <c r="DL428" s="13" t="n">
        <v>21</v>
      </c>
      <c r="EE428" s="13" t="inlineStr">
        <is>
          <t>Aleatória RLT</t>
        </is>
      </c>
      <c r="EF428" s="13" t="n">
        <v>19</v>
      </c>
      <c r="EG428" s="13" t="n">
        <v>20</v>
      </c>
      <c r="EH428" s="13" t="n">
        <v>21</v>
      </c>
      <c r="FA428" s="13" t="inlineStr">
        <is>
          <t>Aleatória RLT</t>
        </is>
      </c>
      <c r="FB428" s="13" t="n">
        <v>19</v>
      </c>
      <c r="FC428" s="13" t="n">
        <v>20</v>
      </c>
      <c r="FD428" s="13" t="n">
        <v>21</v>
      </c>
      <c r="FW428" s="13" t="inlineStr">
        <is>
          <t>Aleatória RLT</t>
        </is>
      </c>
      <c r="FX428" s="13" t="n">
        <v>19</v>
      </c>
      <c r="FY428" s="13" t="n">
        <v>20</v>
      </c>
      <c r="FZ428" s="13" t="n">
        <v>21</v>
      </c>
      <c r="GS428" s="13" t="inlineStr">
        <is>
          <t>Aleatória RLT</t>
        </is>
      </c>
      <c r="GT428" s="13" t="n">
        <v>19</v>
      </c>
      <c r="GU428" s="13" t="n">
        <v>20</v>
      </c>
      <c r="GV428" s="13" t="n">
        <v>21</v>
      </c>
    </row>
    <row r="429">
      <c r="C429" s="13" t="n">
        <v>7</v>
      </c>
      <c r="D429" s="13">
        <f>D369+D409*D385</f>
        <v/>
      </c>
      <c r="E429" s="13">
        <f>E369+E409*E385</f>
        <v/>
      </c>
      <c r="F429" s="13">
        <f>F369+F409*F385</f>
        <v/>
      </c>
      <c r="Y429" s="13" t="n">
        <v>7</v>
      </c>
      <c r="AU429" s="13" t="n">
        <v>7</v>
      </c>
      <c r="BQ429" s="13" t="n">
        <v>7</v>
      </c>
      <c r="CM429" s="13" t="n">
        <v>7</v>
      </c>
      <c r="DI429" s="13" t="n">
        <v>7</v>
      </c>
      <c r="EE429" s="13" t="n">
        <v>7</v>
      </c>
      <c r="FA429" s="13" t="n">
        <v>7</v>
      </c>
      <c r="FW429" s="13" t="n">
        <v>7</v>
      </c>
      <c r="GS429" s="13" t="n">
        <v>7</v>
      </c>
    </row>
    <row r="430">
      <c r="C430" s="13" t="n">
        <v>8</v>
      </c>
      <c r="D430" s="13">
        <f>D370+D410*D386</f>
        <v/>
      </c>
      <c r="E430" s="13">
        <f>E370+E410*E386</f>
        <v/>
      </c>
      <c r="F430" s="13">
        <f>F370+F410*F386</f>
        <v/>
      </c>
      <c r="Y430" s="13" t="n">
        <v>8</v>
      </c>
      <c r="AU430" s="13" t="n">
        <v>8</v>
      </c>
      <c r="BQ430" s="13" t="n">
        <v>8</v>
      </c>
      <c r="CM430" s="13" t="n">
        <v>8</v>
      </c>
      <c r="DI430" s="13" t="n">
        <v>8</v>
      </c>
      <c r="EE430" s="13" t="n">
        <v>8</v>
      </c>
      <c r="FA430" s="13" t="n">
        <v>8</v>
      </c>
      <c r="FW430" s="13" t="n">
        <v>8</v>
      </c>
      <c r="GS430" s="13" t="n">
        <v>8</v>
      </c>
    </row>
    <row r="432">
      <c r="C432" s="13" t="inlineStr">
        <is>
          <t>ActualRotd</t>
        </is>
      </c>
      <c r="D432" s="13" t="n">
        <v>19</v>
      </c>
      <c r="E432" s="13" t="n">
        <v>20</v>
      </c>
      <c r="F432" s="13" t="n">
        <v>21</v>
      </c>
      <c r="Y432" s="13" t="inlineStr">
        <is>
          <t>ActualRotd</t>
        </is>
      </c>
      <c r="Z432" s="13" t="n">
        <v>19</v>
      </c>
      <c r="AA432" s="13" t="n">
        <v>20</v>
      </c>
      <c r="AB432" s="13" t="n">
        <v>21</v>
      </c>
      <c r="AU432" s="13" t="inlineStr">
        <is>
          <t>ActualRotd</t>
        </is>
      </c>
      <c r="AV432" s="13" t="n">
        <v>19</v>
      </c>
      <c r="AW432" s="13" t="n">
        <v>20</v>
      </c>
      <c r="AX432" s="13" t="n">
        <v>21</v>
      </c>
      <c r="BQ432" s="13" t="inlineStr">
        <is>
          <t>ActualRotd</t>
        </is>
      </c>
      <c r="BR432" s="13" t="n">
        <v>19</v>
      </c>
      <c r="BS432" s="13" t="n">
        <v>20</v>
      </c>
      <c r="BT432" s="13" t="n">
        <v>21</v>
      </c>
      <c r="CM432" s="13" t="inlineStr">
        <is>
          <t>ActualRotd</t>
        </is>
      </c>
      <c r="CN432" s="13" t="n">
        <v>19</v>
      </c>
      <c r="CO432" s="13" t="n">
        <v>20</v>
      </c>
      <c r="CP432" s="13" t="n">
        <v>21</v>
      </c>
      <c r="DI432" s="13" t="inlineStr">
        <is>
          <t>ActualRotd</t>
        </is>
      </c>
      <c r="DJ432" s="13" t="n">
        <v>19</v>
      </c>
      <c r="DK432" s="13" t="n">
        <v>20</v>
      </c>
      <c r="DL432" s="13" t="n">
        <v>21</v>
      </c>
      <c r="EE432" s="13" t="inlineStr">
        <is>
          <t>ActualRotd</t>
        </is>
      </c>
      <c r="EF432" s="13" t="n">
        <v>19</v>
      </c>
      <c r="EG432" s="13" t="n">
        <v>20</v>
      </c>
      <c r="EH432" s="13" t="n">
        <v>21</v>
      </c>
      <c r="FA432" s="13" t="inlineStr">
        <is>
          <t>ActualRotd</t>
        </is>
      </c>
      <c r="FB432" s="13" t="n">
        <v>19</v>
      </c>
      <c r="FC432" s="13" t="n">
        <v>20</v>
      </c>
      <c r="FD432" s="13" t="n">
        <v>21</v>
      </c>
      <c r="FW432" s="13" t="inlineStr">
        <is>
          <t>ActualRotd</t>
        </is>
      </c>
      <c r="FX432" s="13" t="n">
        <v>19</v>
      </c>
      <c r="FY432" s="13" t="n">
        <v>20</v>
      </c>
      <c r="FZ432" s="13" t="n">
        <v>21</v>
      </c>
      <c r="GS432" s="13" t="inlineStr">
        <is>
          <t>ActualRotd</t>
        </is>
      </c>
      <c r="GT432" s="13" t="n">
        <v>19</v>
      </c>
      <c r="GU432" s="13" t="n">
        <v>20</v>
      </c>
      <c r="GV432" s="13" t="n">
        <v>21</v>
      </c>
    </row>
    <row r="433">
      <c r="C433" s="13" t="n">
        <v>7</v>
      </c>
      <c r="D433" s="18">
        <f>Distributors_stock_balance!D283</f>
        <v/>
      </c>
      <c r="E433" s="18">
        <f>Distributors_stock_balance!E283</f>
        <v/>
      </c>
      <c r="F433" s="18">
        <f>Distributors_stock_balance!F283</f>
        <v/>
      </c>
      <c r="Y433" s="13" t="n">
        <v>7</v>
      </c>
      <c r="AU433" s="13" t="n">
        <v>7</v>
      </c>
      <c r="BQ433" s="13" t="n">
        <v>7</v>
      </c>
      <c r="CM433" s="13" t="n">
        <v>7</v>
      </c>
      <c r="DI433" s="13" t="n">
        <v>7</v>
      </c>
      <c r="EE433" s="13" t="n">
        <v>7</v>
      </c>
      <c r="FA433" s="13" t="n">
        <v>7</v>
      </c>
      <c r="FW433" s="13" t="n">
        <v>7</v>
      </c>
      <c r="GS433" s="13" t="n">
        <v>7</v>
      </c>
    </row>
    <row r="434">
      <c r="C434" s="13" t="n">
        <v>8</v>
      </c>
      <c r="D434" s="18">
        <f>Distributors_stock_balance!D284</f>
        <v/>
      </c>
      <c r="E434" s="18">
        <f>Distributors_stock_balance!E284</f>
        <v/>
      </c>
      <c r="F434" s="18">
        <f>Distributors_stock_balance!F284</f>
        <v/>
      </c>
      <c r="Y434" s="13" t="n">
        <v>8</v>
      </c>
      <c r="AU434" s="13" t="n">
        <v>8</v>
      </c>
      <c r="BQ434" s="13" t="n">
        <v>8</v>
      </c>
      <c r="CM434" s="13" t="n">
        <v>8</v>
      </c>
      <c r="DI434" s="13" t="n">
        <v>8</v>
      </c>
      <c r="EE434" s="13" t="n">
        <v>8</v>
      </c>
      <c r="FA434" s="13" t="n">
        <v>8</v>
      </c>
      <c r="FW434" s="13" t="n">
        <v>8</v>
      </c>
      <c r="GS434" s="13" t="n">
        <v>8</v>
      </c>
    </row>
    <row r="435">
      <c r="D435" s="18" t="n"/>
      <c r="E435" s="18" t="n"/>
      <c r="F435" s="18" t="n"/>
    </row>
    <row r="437">
      <c r="C437" s="13" t="inlineStr">
        <is>
          <t>vMaxNumOfCyclesd</t>
        </is>
      </c>
      <c r="D437" s="13" t="n">
        <v>19</v>
      </c>
      <c r="E437" s="13" t="n">
        <v>20</v>
      </c>
      <c r="F437" s="13" t="n">
        <v>21</v>
      </c>
      <c r="Y437" s="13" t="inlineStr">
        <is>
          <t>vMaxNumOfCyclesd</t>
        </is>
      </c>
      <c r="Z437" s="13" t="n">
        <v>19</v>
      </c>
      <c r="AA437" s="13" t="n">
        <v>20</v>
      </c>
      <c r="AB437" s="13" t="n">
        <v>21</v>
      </c>
      <c r="AU437" s="13" t="inlineStr">
        <is>
          <t>vMaxNumOfCyclesd</t>
        </is>
      </c>
      <c r="AV437" s="13" t="n">
        <v>19</v>
      </c>
      <c r="AW437" s="13" t="n">
        <v>20</v>
      </c>
      <c r="AX437" s="13" t="n">
        <v>21</v>
      </c>
      <c r="BQ437" s="13" t="inlineStr">
        <is>
          <t>vMaxNumOfCyclesd</t>
        </is>
      </c>
      <c r="BR437" s="13" t="n">
        <v>19</v>
      </c>
      <c r="BS437" s="13" t="n">
        <v>20</v>
      </c>
      <c r="BT437" s="13" t="n">
        <v>21</v>
      </c>
      <c r="CM437" s="13" t="inlineStr">
        <is>
          <t>vMaxNumOfCyclesd</t>
        </is>
      </c>
      <c r="CN437" s="13" t="n">
        <v>19</v>
      </c>
      <c r="CO437" s="13" t="n">
        <v>20</v>
      </c>
      <c r="CP437" s="13" t="n">
        <v>21</v>
      </c>
      <c r="DI437" s="13" t="inlineStr">
        <is>
          <t>vMaxNumOfCyclesd</t>
        </is>
      </c>
      <c r="DJ437" s="13" t="n">
        <v>19</v>
      </c>
      <c r="DK437" s="13" t="n">
        <v>20</v>
      </c>
      <c r="DL437" s="13" t="n">
        <v>21</v>
      </c>
      <c r="EE437" s="13" t="inlineStr">
        <is>
          <t>vMaxNumOfCyclesd</t>
        </is>
      </c>
      <c r="EF437" s="13" t="n">
        <v>19</v>
      </c>
      <c r="EG437" s="13" t="n">
        <v>20</v>
      </c>
      <c r="EH437" s="13" t="n">
        <v>21</v>
      </c>
      <c r="FA437" s="13" t="inlineStr">
        <is>
          <t>vMaxNumOfCyclesd</t>
        </is>
      </c>
      <c r="FB437" s="13" t="n">
        <v>19</v>
      </c>
      <c r="FC437" s="13" t="n">
        <v>20</v>
      </c>
      <c r="FD437" s="13" t="n">
        <v>21</v>
      </c>
      <c r="FW437" s="13" t="inlineStr">
        <is>
          <t>vMaxNumOfCyclesd</t>
        </is>
      </c>
      <c r="FX437" s="13" t="n">
        <v>19</v>
      </c>
      <c r="FY437" s="13" t="n">
        <v>20</v>
      </c>
      <c r="FZ437" s="13" t="n">
        <v>21</v>
      </c>
      <c r="GS437" s="13" t="inlineStr">
        <is>
          <t>vMaxNumOfCyclesd</t>
        </is>
      </c>
      <c r="GT437" s="13" t="n">
        <v>19</v>
      </c>
      <c r="GU437" s="13" t="n">
        <v>20</v>
      </c>
      <c r="GV437" s="13" t="n">
        <v>21</v>
      </c>
    </row>
    <row r="438">
      <c r="C438" s="13" t="n">
        <v>7</v>
      </c>
      <c r="D438" s="13">
        <f>Distributors_stock_balance!D289</f>
        <v/>
      </c>
      <c r="E438" s="13">
        <f>Distributors_stock_balance!E289</f>
        <v/>
      </c>
      <c r="F438" s="13">
        <f>Distributors_stock_balance!F289</f>
        <v/>
      </c>
      <c r="Y438" s="13" t="n">
        <v>7</v>
      </c>
      <c r="AU438" s="13" t="n">
        <v>7</v>
      </c>
      <c r="BQ438" s="13" t="n">
        <v>7</v>
      </c>
      <c r="CM438" s="13" t="n">
        <v>7</v>
      </c>
      <c r="DI438" s="13" t="n">
        <v>7</v>
      </c>
      <c r="EE438" s="13" t="n">
        <v>7</v>
      </c>
      <c r="FA438" s="13" t="n">
        <v>7</v>
      </c>
      <c r="FW438" s="13" t="n">
        <v>7</v>
      </c>
      <c r="GS438" s="13" t="n">
        <v>7</v>
      </c>
    </row>
    <row r="439">
      <c r="C439" s="13" t="n">
        <v>8</v>
      </c>
      <c r="D439" s="13">
        <f>Distributors_stock_balance!D290</f>
        <v/>
      </c>
      <c r="E439" s="13">
        <f>Distributors_stock_balance!E290</f>
        <v/>
      </c>
      <c r="F439" s="13">
        <f>Distributors_stock_balance!F290</f>
        <v/>
      </c>
      <c r="Y439" s="13" t="n">
        <v>8</v>
      </c>
      <c r="AU439" s="13" t="n">
        <v>8</v>
      </c>
      <c r="BQ439" s="13" t="n">
        <v>8</v>
      </c>
      <c r="CM439" s="13" t="n">
        <v>8</v>
      </c>
      <c r="DI439" s="13" t="n">
        <v>8</v>
      </c>
      <c r="EE439" s="13" t="n">
        <v>8</v>
      </c>
      <c r="FA439" s="13" t="n">
        <v>8</v>
      </c>
      <c r="FW439" s="13" t="n">
        <v>8</v>
      </c>
      <c r="GS439" s="13" t="n">
        <v>8</v>
      </c>
    </row>
    <row r="441">
      <c r="A441" s="13" t="inlineStr">
        <is>
          <t>NOVA</t>
        </is>
      </c>
      <c r="B441" s="89" t="inlineStr">
        <is>
          <t>Parâmetros p/ σx</t>
        </is>
      </c>
      <c r="C441" s="13" t="inlineStr">
        <is>
          <t>DesvPad(demand)</t>
        </is>
      </c>
      <c r="D441" s="13" t="n">
        <v>19</v>
      </c>
      <c r="E441" s="13" t="n">
        <v>20</v>
      </c>
      <c r="F441" s="13" t="n">
        <v>21</v>
      </c>
      <c r="X441" s="13" t="inlineStr">
        <is>
          <t>Parâmetros p/ σx</t>
        </is>
      </c>
      <c r="Y441" s="13" t="inlineStr">
        <is>
          <t>DesvPad(demand)</t>
        </is>
      </c>
      <c r="Z441" s="13" t="n">
        <v>19</v>
      </c>
      <c r="AA441" s="13" t="n">
        <v>20</v>
      </c>
      <c r="AB441" s="13" t="n">
        <v>21</v>
      </c>
      <c r="AT441" s="13" t="inlineStr">
        <is>
          <t>Parâmetros p/ σx</t>
        </is>
      </c>
      <c r="AU441" s="13" t="inlineStr">
        <is>
          <t>DesvPad(demand)</t>
        </is>
      </c>
      <c r="AV441" s="13" t="n">
        <v>19</v>
      </c>
      <c r="AW441" s="13" t="n">
        <v>20</v>
      </c>
      <c r="AX441" s="13" t="n">
        <v>21</v>
      </c>
      <c r="BP441" s="13" t="inlineStr">
        <is>
          <t>Parâmetros p/ σx</t>
        </is>
      </c>
      <c r="BQ441" s="13" t="inlineStr">
        <is>
          <t>DesvPad(demand)</t>
        </is>
      </c>
      <c r="BR441" s="13" t="n">
        <v>19</v>
      </c>
      <c r="BS441" s="13" t="n">
        <v>20</v>
      </c>
      <c r="BT441" s="13" t="n">
        <v>21</v>
      </c>
      <c r="CL441" s="13" t="inlineStr">
        <is>
          <t>Parâmetros p/ σx</t>
        </is>
      </c>
      <c r="CM441" s="13" t="inlineStr">
        <is>
          <t>DesvPad(demand)</t>
        </is>
      </c>
      <c r="CN441" s="13" t="n">
        <v>19</v>
      </c>
      <c r="CO441" s="13" t="n">
        <v>20</v>
      </c>
      <c r="CP441" s="13" t="n">
        <v>21</v>
      </c>
      <c r="DH441" s="13" t="inlineStr">
        <is>
          <t>Parâmetros p/ σx</t>
        </is>
      </c>
      <c r="DI441" s="13" t="inlineStr">
        <is>
          <t>DesvPad(demand)</t>
        </is>
      </c>
      <c r="DJ441" s="13" t="n">
        <v>19</v>
      </c>
      <c r="DK441" s="13" t="n">
        <v>20</v>
      </c>
      <c r="DL441" s="13" t="n">
        <v>21</v>
      </c>
      <c r="ED441" s="13" t="inlineStr">
        <is>
          <t>Parâmetros p/ σx</t>
        </is>
      </c>
      <c r="EE441" s="13" t="inlineStr">
        <is>
          <t>DesvPad(demand)</t>
        </is>
      </c>
      <c r="EF441" s="13" t="n">
        <v>19</v>
      </c>
      <c r="EG441" s="13" t="n">
        <v>20</v>
      </c>
      <c r="EH441" s="13" t="n">
        <v>21</v>
      </c>
      <c r="EZ441" s="13" t="inlineStr">
        <is>
          <t>Parâmetros p/ σx</t>
        </is>
      </c>
      <c r="FA441" s="13" t="inlineStr">
        <is>
          <t>DesvPad(demand)</t>
        </is>
      </c>
      <c r="FB441" s="13" t="n">
        <v>19</v>
      </c>
      <c r="FC441" s="13" t="n">
        <v>20</v>
      </c>
      <c r="FD441" s="13" t="n">
        <v>21</v>
      </c>
      <c r="FV441" s="13" t="inlineStr">
        <is>
          <t>Parâmetros p/ σx</t>
        </is>
      </c>
      <c r="FW441" s="13" t="inlineStr">
        <is>
          <t>DesvPad(demand)</t>
        </is>
      </c>
      <c r="FX441" s="13" t="n">
        <v>19</v>
      </c>
      <c r="FY441" s="13" t="n">
        <v>20</v>
      </c>
      <c r="FZ441" s="13" t="n">
        <v>21</v>
      </c>
      <c r="GR441" s="13" t="inlineStr">
        <is>
          <t>Parâmetros p/ σx</t>
        </is>
      </c>
      <c r="GS441" s="13" t="inlineStr">
        <is>
          <t>DesvPad(demand)</t>
        </is>
      </c>
      <c r="GT441" s="13" t="n">
        <v>19</v>
      </c>
      <c r="GU441" s="13" t="n">
        <v>20</v>
      </c>
      <c r="GV441" s="13" t="n">
        <v>21</v>
      </c>
    </row>
    <row r="442">
      <c r="B442" s="89" t="inlineStr">
        <is>
          <t>D*E(RLT)</t>
        </is>
      </c>
      <c r="C442" s="13" t="n">
        <v>7</v>
      </c>
      <c r="D442" s="13" t="n">
        <v>604.696</v>
      </c>
      <c r="E442" s="13" t="n">
        <v>566.8000000000001</v>
      </c>
      <c r="F442" s="13" t="n">
        <v>268.912</v>
      </c>
      <c r="X442" s="13" t="inlineStr">
        <is>
          <t>D*E(RLT)</t>
        </is>
      </c>
      <c r="Y442" s="13" t="n">
        <v>7</v>
      </c>
      <c r="AT442" s="13" t="inlineStr">
        <is>
          <t>D*E(RLT)</t>
        </is>
      </c>
      <c r="AU442" s="13" t="n">
        <v>7</v>
      </c>
      <c r="BP442" s="13" t="inlineStr">
        <is>
          <t>D*E(RLT)</t>
        </is>
      </c>
      <c r="BQ442" s="13" t="n">
        <v>7</v>
      </c>
      <c r="CL442" s="13" t="inlineStr">
        <is>
          <t>D*E(RLT)</t>
        </is>
      </c>
      <c r="CM442" s="13" t="n">
        <v>7</v>
      </c>
      <c r="DH442" s="13" t="inlineStr">
        <is>
          <t>D*E(RLT)</t>
        </is>
      </c>
      <c r="DI442" s="13" t="n">
        <v>7</v>
      </c>
      <c r="ED442" s="13" t="inlineStr">
        <is>
          <t>D*E(RLT)</t>
        </is>
      </c>
      <c r="EE442" s="13" t="n">
        <v>7</v>
      </c>
      <c r="EZ442" s="13" t="inlineStr">
        <is>
          <t>D*E(RLT)</t>
        </is>
      </c>
      <c r="FA442" s="13" t="n">
        <v>7</v>
      </c>
      <c r="FV442" s="13" t="inlineStr">
        <is>
          <t>D*E(RLT)</t>
        </is>
      </c>
      <c r="FW442" s="13" t="n">
        <v>7</v>
      </c>
      <c r="GR442" s="13" t="inlineStr">
        <is>
          <t>D*E(RLT)</t>
        </is>
      </c>
      <c r="GS442" s="13" t="n">
        <v>7</v>
      </c>
    </row>
    <row r="443">
      <c r="C443" s="13" t="n">
        <v>8</v>
      </c>
      <c r="D443" s="13" t="n">
        <v>510.428</v>
      </c>
      <c r="E443" s="13" t="n">
        <v>710.0700000000001</v>
      </c>
      <c r="F443" s="13" t="n">
        <v>431.954</v>
      </c>
      <c r="Y443" s="13" t="n">
        <v>8</v>
      </c>
      <c r="AU443" s="13" t="n">
        <v>8</v>
      </c>
      <c r="BQ443" s="13" t="n">
        <v>8</v>
      </c>
      <c r="CM443" s="13" t="n">
        <v>8</v>
      </c>
      <c r="DI443" s="13" t="n">
        <v>8</v>
      </c>
      <c r="EE443" s="13" t="n">
        <v>8</v>
      </c>
      <c r="FA443" s="13" t="n">
        <v>8</v>
      </c>
      <c r="FW443" s="13" t="n">
        <v>8</v>
      </c>
      <c r="GS443" s="13" t="n">
        <v>8</v>
      </c>
    </row>
    <row r="445">
      <c r="A445" s="13" t="inlineStr">
        <is>
          <t>NOVA</t>
        </is>
      </c>
      <c r="B445" s="89" t="inlineStr">
        <is>
          <t>Parâmetros p/ σy</t>
        </is>
      </c>
      <c r="C445" s="13" t="inlineStr">
        <is>
          <t>DesvPad(E(RLT))</t>
        </is>
      </c>
      <c r="D445" s="13" t="n">
        <v>19</v>
      </c>
      <c r="E445" s="13" t="n">
        <v>20</v>
      </c>
      <c r="F445" s="13" t="n">
        <v>21</v>
      </c>
      <c r="X445" s="13" t="inlineStr">
        <is>
          <t>Parâmetros p/ σy</t>
        </is>
      </c>
      <c r="Y445" s="13" t="inlineStr">
        <is>
          <t>DesvPad(E(RLT))</t>
        </is>
      </c>
      <c r="Z445" s="13" t="n">
        <v>19</v>
      </c>
      <c r="AA445" s="13" t="n">
        <v>20</v>
      </c>
      <c r="AB445" s="13" t="n">
        <v>21</v>
      </c>
      <c r="AT445" s="13" t="inlineStr">
        <is>
          <t>Parâmetros p/ σy</t>
        </is>
      </c>
      <c r="AU445" s="13" t="inlineStr">
        <is>
          <t>DesvPad(E(RLT))</t>
        </is>
      </c>
      <c r="AV445" s="13" t="n">
        <v>19</v>
      </c>
      <c r="AW445" s="13" t="n">
        <v>20</v>
      </c>
      <c r="AX445" s="13" t="n">
        <v>21</v>
      </c>
      <c r="BP445" s="13" t="inlineStr">
        <is>
          <t>Parâmetros p/ σy</t>
        </is>
      </c>
      <c r="BQ445" s="13" t="inlineStr">
        <is>
          <t>DesvPad(E(RLT))</t>
        </is>
      </c>
      <c r="BR445" s="13" t="n">
        <v>19</v>
      </c>
      <c r="BS445" s="13" t="n">
        <v>20</v>
      </c>
      <c r="BT445" s="13" t="n">
        <v>21</v>
      </c>
      <c r="CL445" s="13" t="inlineStr">
        <is>
          <t>Parâmetros p/ σy</t>
        </is>
      </c>
      <c r="CM445" s="13" t="inlineStr">
        <is>
          <t>DesvPad(E(RLT))</t>
        </is>
      </c>
      <c r="CN445" s="13" t="n">
        <v>19</v>
      </c>
      <c r="CO445" s="13" t="n">
        <v>20</v>
      </c>
      <c r="CP445" s="13" t="n">
        <v>21</v>
      </c>
      <c r="DH445" s="13" t="inlineStr">
        <is>
          <t>Parâmetros p/ σy</t>
        </is>
      </c>
      <c r="DI445" s="13" t="inlineStr">
        <is>
          <t>DesvPad(E(RLT))</t>
        </is>
      </c>
      <c r="DJ445" s="13" t="n">
        <v>19</v>
      </c>
      <c r="DK445" s="13" t="n">
        <v>20</v>
      </c>
      <c r="DL445" s="13" t="n">
        <v>21</v>
      </c>
      <c r="ED445" s="13" t="inlineStr">
        <is>
          <t>Parâmetros p/ σy</t>
        </is>
      </c>
      <c r="EE445" s="13" t="inlineStr">
        <is>
          <t>DesvPad(E(RLT))</t>
        </is>
      </c>
      <c r="EF445" s="13" t="n">
        <v>19</v>
      </c>
      <c r="EG445" s="13" t="n">
        <v>20</v>
      </c>
      <c r="EH445" s="13" t="n">
        <v>21</v>
      </c>
      <c r="EZ445" s="13" t="inlineStr">
        <is>
          <t>Parâmetros p/ σy</t>
        </is>
      </c>
      <c r="FA445" s="13" t="inlineStr">
        <is>
          <t>DesvPad(E(RLT))</t>
        </is>
      </c>
      <c r="FB445" s="13" t="n">
        <v>19</v>
      </c>
      <c r="FC445" s="13" t="n">
        <v>20</v>
      </c>
      <c r="FD445" s="13" t="n">
        <v>21</v>
      </c>
      <c r="FV445" s="13" t="inlineStr">
        <is>
          <t>Parâmetros p/ σy</t>
        </is>
      </c>
      <c r="FW445" s="13" t="inlineStr">
        <is>
          <t>DesvPad(E(RLT))</t>
        </is>
      </c>
      <c r="FX445" s="13" t="n">
        <v>19</v>
      </c>
      <c r="FY445" s="13" t="n">
        <v>20</v>
      </c>
      <c r="FZ445" s="13" t="n">
        <v>21</v>
      </c>
      <c r="GR445" s="13" t="inlineStr">
        <is>
          <t>Parâmetros p/ σy</t>
        </is>
      </c>
      <c r="GS445" s="13" t="inlineStr">
        <is>
          <t>DesvPad(E(RLT))</t>
        </is>
      </c>
      <c r="GT445" s="13" t="n">
        <v>19</v>
      </c>
      <c r="GU445" s="13" t="n">
        <v>20</v>
      </c>
      <c r="GV445" s="13" t="n">
        <v>21</v>
      </c>
    </row>
    <row r="446">
      <c r="B446" s="89" t="inlineStr">
        <is>
          <t>D*E(RLT)</t>
        </is>
      </c>
      <c r="C446" s="13" t="n">
        <v>7</v>
      </c>
      <c r="D446" s="13" t="n">
        <v>2.5552</v>
      </c>
      <c r="E446" s="13" t="n">
        <v>3.8888</v>
      </c>
      <c r="F446" s="13" t="n">
        <v>3.1358</v>
      </c>
      <c r="X446" s="13" t="inlineStr">
        <is>
          <t>D*E(RLT)</t>
        </is>
      </c>
      <c r="Y446" s="13" t="n">
        <v>7</v>
      </c>
      <c r="AT446" s="13" t="inlineStr">
        <is>
          <t>D*E(RLT)</t>
        </is>
      </c>
      <c r="AU446" s="13" t="n">
        <v>7</v>
      </c>
      <c r="BP446" s="13" t="inlineStr">
        <is>
          <t>D*E(RLT)</t>
        </is>
      </c>
      <c r="BQ446" s="13" t="n">
        <v>7</v>
      </c>
      <c r="CL446" s="13" t="inlineStr">
        <is>
          <t>D*E(RLT)</t>
        </is>
      </c>
      <c r="CM446" s="13" t="n">
        <v>7</v>
      </c>
      <c r="DH446" s="13" t="inlineStr">
        <is>
          <t>D*E(RLT)</t>
        </is>
      </c>
      <c r="DI446" s="13" t="n">
        <v>7</v>
      </c>
      <c r="ED446" s="13" t="inlineStr">
        <is>
          <t>D*E(RLT)</t>
        </is>
      </c>
      <c r="EE446" s="13" t="n">
        <v>7</v>
      </c>
      <c r="EZ446" s="13" t="inlineStr">
        <is>
          <t>D*E(RLT)</t>
        </is>
      </c>
      <c r="FA446" s="13" t="n">
        <v>7</v>
      </c>
      <c r="FV446" s="13" t="inlineStr">
        <is>
          <t>D*E(RLT)</t>
        </is>
      </c>
      <c r="FW446" s="13" t="n">
        <v>7</v>
      </c>
      <c r="GR446" s="13" t="inlineStr">
        <is>
          <t>D*E(RLT)</t>
        </is>
      </c>
      <c r="GS446" s="13" t="n">
        <v>7</v>
      </c>
    </row>
    <row r="447">
      <c r="C447" s="13" t="n">
        <v>8</v>
      </c>
      <c r="D447" s="13" t="n">
        <v>2.791</v>
      </c>
      <c r="E447" s="13" t="n">
        <v>4.319</v>
      </c>
      <c r="F447" s="13" t="n">
        <v>1.8254</v>
      </c>
      <c r="Y447" s="13" t="n">
        <v>8</v>
      </c>
      <c r="AU447" s="13" t="n">
        <v>8</v>
      </c>
      <c r="BQ447" s="13" t="n">
        <v>8</v>
      </c>
      <c r="CM447" s="13" t="n">
        <v>8</v>
      </c>
      <c r="DI447" s="13" t="n">
        <v>8</v>
      </c>
      <c r="EE447" s="13" t="n">
        <v>8</v>
      </c>
      <c r="FA447" s="13" t="n">
        <v>8</v>
      </c>
      <c r="FW447" s="13" t="n">
        <v>8</v>
      </c>
      <c r="GS447" s="13" t="n">
        <v>8</v>
      </c>
    </row>
    <row r="449">
      <c r="A449" s="13" t="inlineStr">
        <is>
          <t>NOVA</t>
        </is>
      </c>
      <c r="B449" s="13" t="inlineStr">
        <is>
          <t>z</t>
        </is>
      </c>
      <c r="C449" s="13" t="inlineStr">
        <is>
          <t>DesvPad(D*E(RLT))</t>
        </is>
      </c>
      <c r="D449" s="13" t="n">
        <v>19</v>
      </c>
      <c r="E449" s="13" t="n">
        <v>20</v>
      </c>
      <c r="F449" s="13" t="n">
        <v>21</v>
      </c>
      <c r="X449" s="13" t="inlineStr">
        <is>
          <t>z</t>
        </is>
      </c>
      <c r="Y449" s="13" t="inlineStr">
        <is>
          <t>DesvPad(D*E(RLT))</t>
        </is>
      </c>
      <c r="Z449" s="13" t="n">
        <v>19</v>
      </c>
      <c r="AA449" s="13" t="n">
        <v>20</v>
      </c>
      <c r="AB449" s="13" t="n">
        <v>21</v>
      </c>
      <c r="AT449" s="13" t="inlineStr">
        <is>
          <t>z</t>
        </is>
      </c>
      <c r="AU449" s="13" t="inlineStr">
        <is>
          <t>DesvPad(D*E(RLT))</t>
        </is>
      </c>
      <c r="AV449" s="13" t="n">
        <v>19</v>
      </c>
      <c r="AW449" s="13" t="n">
        <v>20</v>
      </c>
      <c r="AX449" s="13" t="n">
        <v>21</v>
      </c>
      <c r="BP449" s="13" t="inlineStr">
        <is>
          <t>z</t>
        </is>
      </c>
      <c r="BQ449" s="13" t="inlineStr">
        <is>
          <t>DesvPad(D*E(RLT))</t>
        </is>
      </c>
      <c r="BR449" s="13" t="n">
        <v>19</v>
      </c>
      <c r="BS449" s="13" t="n">
        <v>20</v>
      </c>
      <c r="BT449" s="13" t="n">
        <v>21</v>
      </c>
      <c r="CL449" s="13" t="inlineStr">
        <is>
          <t>z</t>
        </is>
      </c>
      <c r="CM449" s="13" t="inlineStr">
        <is>
          <t>DesvPad(D*E(RLT))</t>
        </is>
      </c>
      <c r="CN449" s="13" t="n">
        <v>19</v>
      </c>
      <c r="CO449" s="13" t="n">
        <v>20</v>
      </c>
      <c r="CP449" s="13" t="n">
        <v>21</v>
      </c>
      <c r="DH449" s="13" t="inlineStr">
        <is>
          <t>z</t>
        </is>
      </c>
      <c r="DI449" s="13" t="inlineStr">
        <is>
          <t>DesvPad(D*E(RLT))</t>
        </is>
      </c>
      <c r="DJ449" s="13" t="n">
        <v>19</v>
      </c>
      <c r="DK449" s="13" t="n">
        <v>20</v>
      </c>
      <c r="DL449" s="13" t="n">
        <v>21</v>
      </c>
      <c r="ED449" s="13" t="inlineStr">
        <is>
          <t>z</t>
        </is>
      </c>
      <c r="EE449" s="13" t="inlineStr">
        <is>
          <t>DesvPad(D*E(RLT))</t>
        </is>
      </c>
      <c r="EF449" s="13" t="n">
        <v>19</v>
      </c>
      <c r="EG449" s="13" t="n">
        <v>20</v>
      </c>
      <c r="EH449" s="13" t="n">
        <v>21</v>
      </c>
      <c r="EZ449" s="13" t="inlineStr">
        <is>
          <t>z</t>
        </is>
      </c>
      <c r="FA449" s="13" t="inlineStr">
        <is>
          <t>DesvPad(D*E(RLT))</t>
        </is>
      </c>
      <c r="FB449" s="13" t="n">
        <v>19</v>
      </c>
      <c r="FC449" s="13" t="n">
        <v>20</v>
      </c>
      <c r="FD449" s="13" t="n">
        <v>21</v>
      </c>
      <c r="FV449" s="13" t="inlineStr">
        <is>
          <t>z</t>
        </is>
      </c>
      <c r="FW449" s="13" t="inlineStr">
        <is>
          <t>DesvPad(D*E(RLT))</t>
        </is>
      </c>
      <c r="FX449" s="13" t="n">
        <v>19</v>
      </c>
      <c r="FY449" s="13" t="n">
        <v>20</v>
      </c>
      <c r="FZ449" s="13" t="n">
        <v>21</v>
      </c>
      <c r="GR449" s="13" t="inlineStr">
        <is>
          <t>z</t>
        </is>
      </c>
      <c r="GS449" s="13" t="inlineStr">
        <is>
          <t>DesvPad(D*E(RLT))</t>
        </is>
      </c>
      <c r="GT449" s="13" t="n">
        <v>19</v>
      </c>
      <c r="GU449" s="13" t="n">
        <v>20</v>
      </c>
      <c r="GV449" s="13" t="n">
        <v>21</v>
      </c>
    </row>
    <row r="450">
      <c r="B450" s="13" t="n">
        <v>2.06</v>
      </c>
      <c r="C450" s="13" t="n">
        <v>7</v>
      </c>
      <c r="D450" s="13">
        <f>(D369*(D442^2)+(D365^2)*(D446^2))^0.5</f>
        <v/>
      </c>
      <c r="E450" s="13">
        <f>(E369*(E442^2)+(E365^2)*(E446^2))^0.5</f>
        <v/>
      </c>
      <c r="F450" s="13">
        <f>(F369*(F442^2)+(F365^2)*(F446^2))^0.5</f>
        <v/>
      </c>
      <c r="X450" s="13" t="n">
        <v>2.06</v>
      </c>
      <c r="Y450" s="13" t="n">
        <v>7</v>
      </c>
      <c r="AT450" s="13" t="n">
        <v>2.06</v>
      </c>
      <c r="AU450" s="13" t="n">
        <v>7</v>
      </c>
      <c r="BP450" s="13" t="n">
        <v>2.06</v>
      </c>
      <c r="BQ450" s="13" t="n">
        <v>7</v>
      </c>
      <c r="CL450" s="13" t="n">
        <v>2.06</v>
      </c>
      <c r="CM450" s="13" t="n">
        <v>7</v>
      </c>
      <c r="DH450" s="13" t="n">
        <v>2.06</v>
      </c>
      <c r="DI450" s="13" t="n">
        <v>7</v>
      </c>
      <c r="ED450" s="13" t="n">
        <v>2.06</v>
      </c>
      <c r="EE450" s="13" t="n">
        <v>7</v>
      </c>
      <c r="EZ450" s="13" t="n">
        <v>2.06</v>
      </c>
      <c r="FA450" s="13" t="n">
        <v>7</v>
      </c>
      <c r="FV450" s="13" t="n">
        <v>2.06</v>
      </c>
      <c r="FW450" s="13" t="n">
        <v>7</v>
      </c>
      <c r="GR450" s="13" t="n">
        <v>2.06</v>
      </c>
      <c r="GS450" s="13" t="n">
        <v>7</v>
      </c>
    </row>
    <row r="451">
      <c r="C451" s="13" t="n">
        <v>8</v>
      </c>
      <c r="D451" s="13">
        <f>(D370*(D443^2)+(D366^2)*(D447^2))^0.5</f>
        <v/>
      </c>
      <c r="E451" s="13">
        <f>(E370*(E443^2)+(E366^2)*(E447^2))^0.5</f>
        <v/>
      </c>
      <c r="F451" s="13">
        <f>(F370*(F443^2)+(F366^2)*(F447^2))^0.5</f>
        <v/>
      </c>
      <c r="Y451" s="13" t="n">
        <v>8</v>
      </c>
      <c r="AU451" s="13" t="n">
        <v>8</v>
      </c>
      <c r="BQ451" s="13" t="n">
        <v>8</v>
      </c>
      <c r="CM451" s="13" t="n">
        <v>8</v>
      </c>
      <c r="DI451" s="13" t="n">
        <v>8</v>
      </c>
      <c r="EE451" s="13" t="n">
        <v>8</v>
      </c>
      <c r="FA451" s="13" t="n">
        <v>8</v>
      </c>
      <c r="FW451" s="13" t="n">
        <v>8</v>
      </c>
      <c r="GS451" s="13" t="n">
        <v>8</v>
      </c>
    </row>
    <row r="453">
      <c r="A453" s="13" t="inlineStr">
        <is>
          <t>NOVA</t>
        </is>
      </c>
      <c r="C453" s="13" t="inlineStr">
        <is>
          <t>Média(D*E(RLT))</t>
        </is>
      </c>
      <c r="D453" s="13" t="n">
        <v>19</v>
      </c>
      <c r="E453" s="13" t="n">
        <v>20</v>
      </c>
      <c r="F453" s="13" t="n">
        <v>21</v>
      </c>
      <c r="Y453" s="13" t="inlineStr">
        <is>
          <t>Média(D*E(RLT))</t>
        </is>
      </c>
      <c r="Z453" s="13" t="n">
        <v>19</v>
      </c>
      <c r="AA453" s="13" t="n">
        <v>20</v>
      </c>
      <c r="AB453" s="13" t="n">
        <v>21</v>
      </c>
      <c r="AU453" s="13" t="inlineStr">
        <is>
          <t>Média(D*E(RLT))</t>
        </is>
      </c>
      <c r="AV453" s="13" t="n">
        <v>19</v>
      </c>
      <c r="AW453" s="13" t="n">
        <v>20</v>
      </c>
      <c r="AX453" s="13" t="n">
        <v>21</v>
      </c>
      <c r="BQ453" s="13" t="inlineStr">
        <is>
          <t>Média(D*E(RLT))</t>
        </is>
      </c>
      <c r="BR453" s="13" t="n">
        <v>19</v>
      </c>
      <c r="BS453" s="13" t="n">
        <v>20</v>
      </c>
      <c r="BT453" s="13" t="n">
        <v>21</v>
      </c>
      <c r="CM453" s="13" t="inlineStr">
        <is>
          <t>Média(D*E(RLT))</t>
        </is>
      </c>
      <c r="CN453" s="13" t="n">
        <v>19</v>
      </c>
      <c r="CO453" s="13" t="n">
        <v>20</v>
      </c>
      <c r="CP453" s="13" t="n">
        <v>21</v>
      </c>
      <c r="DI453" s="13" t="inlineStr">
        <is>
          <t>Média(D*E(RLT))</t>
        </is>
      </c>
      <c r="DJ453" s="13" t="n">
        <v>19</v>
      </c>
      <c r="DK453" s="13" t="n">
        <v>20</v>
      </c>
      <c r="DL453" s="13" t="n">
        <v>21</v>
      </c>
      <c r="EE453" s="13" t="inlineStr">
        <is>
          <t>Média(D*E(RLT))</t>
        </is>
      </c>
      <c r="EF453" s="13" t="n">
        <v>19</v>
      </c>
      <c r="EG453" s="13" t="n">
        <v>20</v>
      </c>
      <c r="EH453" s="13" t="n">
        <v>21</v>
      </c>
      <c r="FA453" s="13" t="inlineStr">
        <is>
          <t>Média(D*E(RLT))</t>
        </is>
      </c>
      <c r="FB453" s="13" t="n">
        <v>19</v>
      </c>
      <c r="FC453" s="13" t="n">
        <v>20</v>
      </c>
      <c r="FD453" s="13" t="n">
        <v>21</v>
      </c>
      <c r="FW453" s="13" t="inlineStr">
        <is>
          <t>Média(D*E(RLT))</t>
        </is>
      </c>
      <c r="FX453" s="13" t="n">
        <v>19</v>
      </c>
      <c r="FY453" s="13" t="n">
        <v>20</v>
      </c>
      <c r="FZ453" s="13" t="n">
        <v>21</v>
      </c>
      <c r="GS453" s="13" t="inlineStr">
        <is>
          <t>Média(D*E(RLT))</t>
        </is>
      </c>
      <c r="GT453" s="13" t="n">
        <v>19</v>
      </c>
      <c r="GU453" s="13" t="n">
        <v>20</v>
      </c>
      <c r="GV453" s="13" t="n">
        <v>21</v>
      </c>
    </row>
    <row r="454">
      <c r="C454" s="13" t="n">
        <v>7</v>
      </c>
      <c r="D454" s="13">
        <f>D365*D369</f>
        <v/>
      </c>
      <c r="E454" s="13">
        <f>E365*E369</f>
        <v/>
      </c>
      <c r="F454" s="13">
        <f>F365*F369</f>
        <v/>
      </c>
      <c r="Y454" s="13" t="n">
        <v>7</v>
      </c>
      <c r="AU454" s="13" t="n">
        <v>7</v>
      </c>
      <c r="BQ454" s="13" t="n">
        <v>7</v>
      </c>
      <c r="CM454" s="13" t="n">
        <v>7</v>
      </c>
      <c r="DI454" s="13" t="n">
        <v>7</v>
      </c>
      <c r="EE454" s="13" t="n">
        <v>7</v>
      </c>
      <c r="FA454" s="13" t="n">
        <v>7</v>
      </c>
      <c r="FW454" s="13" t="n">
        <v>7</v>
      </c>
      <c r="GS454" s="13" t="n">
        <v>7</v>
      </c>
    </row>
    <row r="455">
      <c r="C455" s="13" t="n">
        <v>8</v>
      </c>
      <c r="D455" s="13">
        <f>D366*D370</f>
        <v/>
      </c>
      <c r="E455" s="13">
        <f>E366*E370</f>
        <v/>
      </c>
      <c r="F455" s="13">
        <f>F366*F370</f>
        <v/>
      </c>
      <c r="Y455" s="13" t="n">
        <v>8</v>
      </c>
      <c r="AU455" s="13" t="n">
        <v>8</v>
      </c>
      <c r="BQ455" s="13" t="n">
        <v>8</v>
      </c>
      <c r="CM455" s="13" t="n">
        <v>8</v>
      </c>
      <c r="DI455" s="13" t="n">
        <v>8</v>
      </c>
      <c r="EE455" s="13" t="n">
        <v>8</v>
      </c>
      <c r="FA455" s="13" t="n">
        <v>8</v>
      </c>
      <c r="FW455" s="13" t="n">
        <v>8</v>
      </c>
      <c r="GS455" s="13" t="n">
        <v>8</v>
      </c>
    </row>
    <row r="457">
      <c r="A457" s="13" t="inlineStr">
        <is>
          <t>NOVA</t>
        </is>
      </c>
      <c r="C457" s="13" t="inlineStr">
        <is>
          <t>Reorder(Estado da arte)</t>
        </is>
      </c>
      <c r="D457" s="13" t="n">
        <v>19</v>
      </c>
      <c r="E457" s="13" t="n">
        <v>20</v>
      </c>
      <c r="F457" s="13" t="n">
        <v>21</v>
      </c>
      <c r="Y457" s="13" t="inlineStr">
        <is>
          <t>Reorder(Estado da arte)</t>
        </is>
      </c>
      <c r="Z457" s="13" t="n">
        <v>19</v>
      </c>
      <c r="AA457" s="13" t="n">
        <v>20</v>
      </c>
      <c r="AB457" s="13" t="n">
        <v>21</v>
      </c>
      <c r="AU457" s="13" t="inlineStr">
        <is>
          <t>Reorder(Estado da arte)</t>
        </is>
      </c>
      <c r="AV457" s="13" t="n">
        <v>19</v>
      </c>
      <c r="AW457" s="13" t="n">
        <v>20</v>
      </c>
      <c r="AX457" s="13" t="n">
        <v>21</v>
      </c>
      <c r="BQ457" s="13" t="inlineStr">
        <is>
          <t>Reorder(Estado da arte)</t>
        </is>
      </c>
      <c r="BR457" s="13" t="n">
        <v>19</v>
      </c>
      <c r="BS457" s="13" t="n">
        <v>20</v>
      </c>
      <c r="BT457" s="13" t="n">
        <v>21</v>
      </c>
      <c r="CM457" s="13" t="inlineStr">
        <is>
          <t>Reorder(Estado da arte)</t>
        </is>
      </c>
      <c r="CN457" s="13" t="n">
        <v>19</v>
      </c>
      <c r="CO457" s="13" t="n">
        <v>20</v>
      </c>
      <c r="CP457" s="13" t="n">
        <v>21</v>
      </c>
      <c r="DI457" s="13" t="inlineStr">
        <is>
          <t>Reorder(Estado da arte)</t>
        </is>
      </c>
      <c r="DJ457" s="13" t="n">
        <v>19</v>
      </c>
      <c r="DK457" s="13" t="n">
        <v>20</v>
      </c>
      <c r="DL457" s="13" t="n">
        <v>21</v>
      </c>
      <c r="EE457" s="13" t="inlineStr">
        <is>
          <t>Reorder(Estado da arte)</t>
        </is>
      </c>
      <c r="EF457" s="13" t="n">
        <v>19</v>
      </c>
      <c r="EG457" s="13" t="n">
        <v>20</v>
      </c>
      <c r="EH457" s="13" t="n">
        <v>21</v>
      </c>
      <c r="FA457" s="13" t="inlineStr">
        <is>
          <t>Reorder(Estado da arte)</t>
        </is>
      </c>
      <c r="FB457" s="13" t="n">
        <v>19</v>
      </c>
      <c r="FC457" s="13" t="n">
        <v>20</v>
      </c>
      <c r="FD457" s="13" t="n">
        <v>21</v>
      </c>
      <c r="FW457" s="13" t="inlineStr">
        <is>
          <t>Reorder(Estado da arte)</t>
        </is>
      </c>
      <c r="FX457" s="13" t="n">
        <v>19</v>
      </c>
      <c r="FY457" s="13" t="n">
        <v>20</v>
      </c>
      <c r="FZ457" s="13" t="n">
        <v>21</v>
      </c>
      <c r="GS457" s="13" t="inlineStr">
        <is>
          <t>Reorder(Estado da arte)</t>
        </is>
      </c>
      <c r="GT457" s="13" t="n">
        <v>19</v>
      </c>
      <c r="GU457" s="13" t="n">
        <v>20</v>
      </c>
      <c r="GV457" s="13" t="n">
        <v>21</v>
      </c>
    </row>
    <row r="458">
      <c r="C458" s="13" t="n">
        <v>7</v>
      </c>
      <c r="D458" s="95">
        <f>D454+$B$450*D450</f>
        <v/>
      </c>
      <c r="E458" s="95">
        <f>E454+$B$450*E450</f>
        <v/>
      </c>
      <c r="F458" s="95">
        <f>F454+$B$450*F450</f>
        <v/>
      </c>
      <c r="Y458" s="13" t="n">
        <v>7</v>
      </c>
      <c r="AU458" s="13" t="n">
        <v>7</v>
      </c>
      <c r="BQ458" s="13" t="n">
        <v>7</v>
      </c>
      <c r="CM458" s="13" t="n">
        <v>7</v>
      </c>
      <c r="DI458" s="13" t="n">
        <v>7</v>
      </c>
      <c r="EE458" s="13" t="n">
        <v>7</v>
      </c>
      <c r="FA458" s="13" t="n">
        <v>7</v>
      </c>
      <c r="FW458" s="13" t="n">
        <v>7</v>
      </c>
      <c r="GS458" s="13" t="n">
        <v>7</v>
      </c>
    </row>
    <row r="459">
      <c r="C459" s="13" t="n">
        <v>8</v>
      </c>
      <c r="D459" s="95">
        <f>D455+$B$450*D451</f>
        <v/>
      </c>
      <c r="E459" s="95">
        <f>E455+$B$450*E451</f>
        <v/>
      </c>
      <c r="F459" s="95">
        <f>F455+$B$450*F451</f>
        <v/>
      </c>
      <c r="Y459" s="13" t="n">
        <v>8</v>
      </c>
      <c r="AU459" s="13" t="n">
        <v>8</v>
      </c>
      <c r="BQ459" s="13" t="n">
        <v>8</v>
      </c>
      <c r="CM459" s="13" t="n">
        <v>8</v>
      </c>
      <c r="DI459" s="13" t="n">
        <v>8</v>
      </c>
      <c r="EE459" s="13" t="n">
        <v>8</v>
      </c>
      <c r="FA459" s="13" t="n">
        <v>8</v>
      </c>
      <c r="FW459" s="13" t="n">
        <v>8</v>
      </c>
      <c r="GS459" s="13" t="n">
        <v>8</v>
      </c>
    </row>
    <row r="460">
      <c r="D460" s="95" t="n"/>
    </row>
    <row r="461">
      <c r="A461" s="13" t="inlineStr">
        <is>
          <t>NOVA</t>
        </is>
      </c>
      <c r="C461" s="13" t="inlineStr">
        <is>
          <t>Erro &gt; 0,01%</t>
        </is>
      </c>
      <c r="D461" s="13" t="n">
        <v>19</v>
      </c>
      <c r="E461" s="13" t="n">
        <v>20</v>
      </c>
      <c r="F461" s="13" t="n">
        <v>21</v>
      </c>
      <c r="Y461" s="13" t="inlineStr">
        <is>
          <t>Erro &gt; 0,01%</t>
        </is>
      </c>
      <c r="Z461" s="13" t="n">
        <v>19</v>
      </c>
      <c r="AA461" s="13" t="n">
        <v>20</v>
      </c>
      <c r="AB461" s="13" t="n">
        <v>21</v>
      </c>
      <c r="AU461" s="13" t="inlineStr">
        <is>
          <t>Erro &gt; 0,01%</t>
        </is>
      </c>
      <c r="AV461" s="13" t="n">
        <v>19</v>
      </c>
      <c r="AW461" s="13" t="n">
        <v>20</v>
      </c>
      <c r="AX461" s="13" t="n">
        <v>21</v>
      </c>
      <c r="BQ461" s="13" t="inlineStr">
        <is>
          <t>Erro &gt; 0,01%</t>
        </is>
      </c>
      <c r="BR461" s="13" t="n">
        <v>19</v>
      </c>
      <c r="BS461" s="13" t="n">
        <v>20</v>
      </c>
      <c r="BT461" s="13" t="n">
        <v>21</v>
      </c>
      <c r="CM461" s="13" t="inlineStr">
        <is>
          <t>Erro &gt; 0,01%</t>
        </is>
      </c>
      <c r="CN461" s="13" t="n">
        <v>19</v>
      </c>
      <c r="CO461" s="13" t="n">
        <v>20</v>
      </c>
      <c r="CP461" s="13" t="n">
        <v>21</v>
      </c>
      <c r="DI461" s="13" t="inlineStr">
        <is>
          <t>Erro &gt; 0,01%</t>
        </is>
      </c>
      <c r="DJ461" s="13" t="n">
        <v>19</v>
      </c>
      <c r="DK461" s="13" t="n">
        <v>20</v>
      </c>
      <c r="DL461" s="13" t="n">
        <v>21</v>
      </c>
      <c r="EE461" s="13" t="inlineStr">
        <is>
          <t>Erro &gt; 0,01%</t>
        </is>
      </c>
      <c r="EF461" s="13" t="n">
        <v>19</v>
      </c>
      <c r="EG461" s="13" t="n">
        <v>20</v>
      </c>
      <c r="EH461" s="13" t="n">
        <v>21</v>
      </c>
      <c r="FA461" s="13" t="inlineStr">
        <is>
          <t>Erro &gt; 0,01%</t>
        </is>
      </c>
      <c r="FB461" s="13" t="n">
        <v>19</v>
      </c>
      <c r="FC461" s="13" t="n">
        <v>20</v>
      </c>
      <c r="FD461" s="13" t="n">
        <v>21</v>
      </c>
      <c r="FW461" s="13" t="inlineStr">
        <is>
          <t>Erro &gt; 0,01%</t>
        </is>
      </c>
      <c r="FX461" s="13" t="n">
        <v>19</v>
      </c>
      <c r="FY461" s="13" t="n">
        <v>20</v>
      </c>
      <c r="FZ461" s="13" t="n">
        <v>21</v>
      </c>
      <c r="GS461" s="13" t="inlineStr">
        <is>
          <t>Erro &gt; 0,01%</t>
        </is>
      </c>
      <c r="GT461" s="13" t="n">
        <v>19</v>
      </c>
      <c r="GU461" s="13" t="n">
        <v>20</v>
      </c>
      <c r="GV461" s="13" t="n">
        <v>21</v>
      </c>
    </row>
    <row r="462">
      <c r="C462" s="13" t="n">
        <v>7</v>
      </c>
      <c r="Y462" s="13" t="n">
        <v>7</v>
      </c>
      <c r="AU462" s="13" t="n">
        <v>7</v>
      </c>
      <c r="BQ462" s="13" t="n">
        <v>7</v>
      </c>
      <c r="CM462" s="13" t="n">
        <v>7</v>
      </c>
      <c r="DI462" s="13" t="n">
        <v>7</v>
      </c>
      <c r="EE462" s="13" t="n">
        <v>7</v>
      </c>
      <c r="FA462" s="13" t="n">
        <v>7</v>
      </c>
      <c r="FW462" s="13" t="n">
        <v>7</v>
      </c>
      <c r="GS462" s="13" t="n">
        <v>7</v>
      </c>
    </row>
    <row r="463">
      <c r="C463" s="13" t="n">
        <v>8</v>
      </c>
      <c r="Y463" s="13" t="n">
        <v>8</v>
      </c>
      <c r="AU463" s="13" t="n">
        <v>8</v>
      </c>
      <c r="BQ463" s="13" t="n">
        <v>8</v>
      </c>
      <c r="CM463" s="13" t="n">
        <v>8</v>
      </c>
      <c r="DI463" s="13" t="n">
        <v>8</v>
      </c>
      <c r="EE463" s="13" t="n">
        <v>8</v>
      </c>
      <c r="FA463" s="13" t="n">
        <v>8</v>
      </c>
      <c r="FW463" s="13" t="n">
        <v>8</v>
      </c>
      <c r="GS463" s="13" t="n">
        <v>8</v>
      </c>
    </row>
    <row r="464" ht="23.4" customHeight="1">
      <c r="B464" s="88" t="inlineStr">
        <is>
          <t>RETAILERS</t>
        </is>
      </c>
      <c r="X464" s="13" t="inlineStr">
        <is>
          <t>RETAILERS</t>
        </is>
      </c>
      <c r="AT464" s="13" t="inlineStr">
        <is>
          <t>RETAILERS</t>
        </is>
      </c>
      <c r="BP464" s="13" t="inlineStr">
        <is>
          <t>RETAILERS</t>
        </is>
      </c>
      <c r="CL464" s="13" t="inlineStr">
        <is>
          <t>RETAILERS</t>
        </is>
      </c>
      <c r="DH464" s="13" t="inlineStr">
        <is>
          <t>RETAILERS</t>
        </is>
      </c>
      <c r="ED464" s="13" t="inlineStr">
        <is>
          <t>RETAILERS</t>
        </is>
      </c>
      <c r="EZ464" s="13" t="inlineStr">
        <is>
          <t>RETAILERS</t>
        </is>
      </c>
      <c r="FV464" s="13" t="inlineStr">
        <is>
          <t>RETAILERS</t>
        </is>
      </c>
      <c r="GR464" s="13" t="inlineStr">
        <is>
          <t>RETAILERS</t>
        </is>
      </c>
    </row>
    <row r="465">
      <c r="B465" s="13" t="inlineStr">
        <is>
          <t>Objective</t>
        </is>
      </c>
      <c r="C465" s="13" t="inlineStr">
        <is>
          <t>P(Reorder)</t>
        </is>
      </c>
      <c r="D465" s="13" t="n">
        <v>22</v>
      </c>
      <c r="E465" s="13" t="n">
        <v>23</v>
      </c>
      <c r="F465" s="13" t="n">
        <v>24</v>
      </c>
      <c r="Y465" s="13" t="inlineStr">
        <is>
          <t>P(Reorder)</t>
        </is>
      </c>
      <c r="Z465" s="13" t="n">
        <v>22</v>
      </c>
      <c r="AA465" s="13" t="n">
        <v>23</v>
      </c>
      <c r="AB465" s="13" t="n">
        <v>24</v>
      </c>
      <c r="AU465" s="13" t="inlineStr">
        <is>
          <t>P(Reorder)</t>
        </is>
      </c>
      <c r="AV465" s="13" t="n">
        <v>22</v>
      </c>
      <c r="AW465" s="13" t="n">
        <v>23</v>
      </c>
      <c r="AX465" s="13" t="n">
        <v>24</v>
      </c>
      <c r="BQ465" s="13" t="inlineStr">
        <is>
          <t>P(Reorder)</t>
        </is>
      </c>
      <c r="BR465" s="13" t="n">
        <v>22</v>
      </c>
      <c r="BS465" s="13" t="n">
        <v>23</v>
      </c>
      <c r="BT465" s="13" t="n">
        <v>24</v>
      </c>
      <c r="CM465" s="13" t="inlineStr">
        <is>
          <t>P(Reorder)</t>
        </is>
      </c>
      <c r="CN465" s="13" t="n">
        <v>22</v>
      </c>
      <c r="CO465" s="13" t="n">
        <v>23</v>
      </c>
      <c r="CP465" s="13" t="n">
        <v>24</v>
      </c>
      <c r="DI465" s="13" t="inlineStr">
        <is>
          <t>P(Reorder)</t>
        </is>
      </c>
      <c r="DJ465" s="13" t="n">
        <v>22</v>
      </c>
      <c r="DK465" s="13" t="n">
        <v>23</v>
      </c>
      <c r="DL465" s="13" t="n">
        <v>24</v>
      </c>
      <c r="EE465" s="13" t="inlineStr">
        <is>
          <t>P(Reorder)</t>
        </is>
      </c>
      <c r="EF465" s="13" t="n">
        <v>22</v>
      </c>
      <c r="EG465" s="13" t="n">
        <v>23</v>
      </c>
      <c r="EH465" s="13" t="n">
        <v>24</v>
      </c>
      <c r="FA465" s="13" t="inlineStr">
        <is>
          <t>P(Reorder)</t>
        </is>
      </c>
      <c r="FB465" s="13" t="n">
        <v>22</v>
      </c>
      <c r="FC465" s="13" t="n">
        <v>23</v>
      </c>
      <c r="FD465" s="13" t="n">
        <v>24</v>
      </c>
      <c r="FW465" s="13" t="inlineStr">
        <is>
          <t>P(Reorder)</t>
        </is>
      </c>
      <c r="FX465" s="13" t="n">
        <v>22</v>
      </c>
      <c r="FY465" s="13" t="n">
        <v>23</v>
      </c>
      <c r="FZ465" s="13" t="n">
        <v>24</v>
      </c>
      <c r="GS465" s="13" t="inlineStr">
        <is>
          <t>P(Reorder)</t>
        </is>
      </c>
      <c r="GT465" s="13" t="n">
        <v>22</v>
      </c>
      <c r="GU465" s="13" t="n">
        <v>23</v>
      </c>
      <c r="GV465" s="13" t="n">
        <v>24</v>
      </c>
    </row>
    <row r="466">
      <c r="B466" s="16">
        <f>Optimal_solutionr</f>
        <v/>
      </c>
      <c r="C466" s="13" t="n">
        <v>9</v>
      </c>
      <c r="Y466" s="13" t="n">
        <v>9</v>
      </c>
      <c r="AU466" s="13" t="n">
        <v>9</v>
      </c>
      <c r="BQ466" s="13" t="n">
        <v>9</v>
      </c>
      <c r="CM466" s="13" t="n">
        <v>9</v>
      </c>
      <c r="DI466" s="13" t="n">
        <v>9</v>
      </c>
      <c r="EE466" s="13" t="n">
        <v>9</v>
      </c>
      <c r="FA466" s="13" t="n">
        <v>9</v>
      </c>
      <c r="FW466" s="13" t="n">
        <v>9</v>
      </c>
      <c r="GS466" s="13" t="n">
        <v>9</v>
      </c>
    </row>
    <row r="467">
      <c r="C467" s="13" t="n">
        <v>10</v>
      </c>
      <c r="Y467" s="13" t="n">
        <v>10</v>
      </c>
      <c r="AU467" s="13" t="n">
        <v>10</v>
      </c>
      <c r="BQ467" s="13" t="n">
        <v>10</v>
      </c>
      <c r="CM467" s="13" t="n">
        <v>10</v>
      </c>
      <c r="DI467" s="13" t="n">
        <v>10</v>
      </c>
      <c r="EE467" s="13" t="n">
        <v>10</v>
      </c>
      <c r="FA467" s="13" t="n">
        <v>10</v>
      </c>
      <c r="FW467" s="13" t="n">
        <v>10</v>
      </c>
      <c r="GS467" s="13" t="n">
        <v>10</v>
      </c>
    </row>
    <row r="468">
      <c r="C468" s="13" t="n">
        <v>11</v>
      </c>
      <c r="Y468" s="13" t="n">
        <v>11</v>
      </c>
      <c r="AU468" s="13" t="n">
        <v>11</v>
      </c>
      <c r="BQ468" s="13" t="n">
        <v>11</v>
      </c>
      <c r="CM468" s="13" t="n">
        <v>11</v>
      </c>
      <c r="DI468" s="13" t="n">
        <v>11</v>
      </c>
      <c r="EE468" s="13" t="n">
        <v>11</v>
      </c>
      <c r="FA468" s="13" t="n">
        <v>11</v>
      </c>
      <c r="FW468" s="13" t="n">
        <v>11</v>
      </c>
      <c r="GS468" s="13" t="n">
        <v>11</v>
      </c>
    </row>
    <row r="469">
      <c r="C469" s="13" t="n">
        <v>12</v>
      </c>
      <c r="Y469" s="13" t="n">
        <v>12</v>
      </c>
      <c r="AU469" s="13" t="n">
        <v>12</v>
      </c>
      <c r="BQ469" s="13" t="n">
        <v>12</v>
      </c>
      <c r="CM469" s="13" t="n">
        <v>12</v>
      </c>
      <c r="DI469" s="13" t="n">
        <v>12</v>
      </c>
      <c r="EE469" s="13" t="n">
        <v>12</v>
      </c>
      <c r="FA469" s="13" t="n">
        <v>12</v>
      </c>
      <c r="FW469" s="13" t="n">
        <v>12</v>
      </c>
      <c r="GS469" s="13" t="n">
        <v>12</v>
      </c>
    </row>
    <row r="470">
      <c r="C470" s="13" t="n">
        <v>13</v>
      </c>
      <c r="Y470" s="13" t="n">
        <v>13</v>
      </c>
      <c r="AU470" s="13" t="n">
        <v>13</v>
      </c>
      <c r="BQ470" s="13" t="n">
        <v>13</v>
      </c>
      <c r="CM470" s="13" t="n">
        <v>13</v>
      </c>
      <c r="DI470" s="13" t="n">
        <v>13</v>
      </c>
      <c r="EE470" s="13" t="n">
        <v>13</v>
      </c>
      <c r="FA470" s="13" t="n">
        <v>13</v>
      </c>
      <c r="FW470" s="13" t="n">
        <v>13</v>
      </c>
      <c r="GS470" s="13" t="n">
        <v>13</v>
      </c>
    </row>
    <row r="471">
      <c r="C471" s="13" t="n">
        <v>14</v>
      </c>
      <c r="Y471" s="13" t="n">
        <v>14</v>
      </c>
      <c r="AU471" s="13" t="n">
        <v>14</v>
      </c>
      <c r="BQ471" s="13" t="n">
        <v>14</v>
      </c>
      <c r="CM471" s="13" t="n">
        <v>14</v>
      </c>
      <c r="DI471" s="13" t="n">
        <v>14</v>
      </c>
      <c r="EE471" s="13" t="n">
        <v>14</v>
      </c>
      <c r="FA471" s="13" t="n">
        <v>14</v>
      </c>
      <c r="FW471" s="13" t="n">
        <v>14</v>
      </c>
      <c r="GS471" s="13" t="n">
        <v>14</v>
      </c>
    </row>
    <row r="472">
      <c r="C472" s="13" t="n">
        <v>15</v>
      </c>
      <c r="Y472" s="13" t="n">
        <v>15</v>
      </c>
      <c r="AU472" s="13" t="n">
        <v>15</v>
      </c>
      <c r="BQ472" s="13" t="n">
        <v>15</v>
      </c>
      <c r="CM472" s="13" t="n">
        <v>15</v>
      </c>
      <c r="DI472" s="13" t="n">
        <v>15</v>
      </c>
      <c r="EE472" s="13" t="n">
        <v>15</v>
      </c>
      <c r="FA472" s="13" t="n">
        <v>15</v>
      </c>
      <c r="FW472" s="13" t="n">
        <v>15</v>
      </c>
      <c r="GS472" s="13" t="n">
        <v>15</v>
      </c>
    </row>
    <row r="473">
      <c r="C473" s="13" t="n">
        <v>16</v>
      </c>
      <c r="Y473" s="13" t="n">
        <v>16</v>
      </c>
      <c r="AU473" s="13" t="n">
        <v>16</v>
      </c>
      <c r="BQ473" s="13" t="n">
        <v>16</v>
      </c>
      <c r="CM473" s="13" t="n">
        <v>16</v>
      </c>
      <c r="DI473" s="13" t="n">
        <v>16</v>
      </c>
      <c r="EE473" s="13" t="n">
        <v>16</v>
      </c>
      <c r="FA473" s="13" t="n">
        <v>16</v>
      </c>
      <c r="FW473" s="13" t="n">
        <v>16</v>
      </c>
      <c r="GS473" s="13" t="n">
        <v>16</v>
      </c>
    </row>
    <row r="474">
      <c r="C474" s="13" t="n">
        <v>17</v>
      </c>
      <c r="Y474" s="13" t="n">
        <v>17</v>
      </c>
      <c r="AU474" s="13" t="n">
        <v>17</v>
      </c>
      <c r="BQ474" s="13" t="n">
        <v>17</v>
      </c>
      <c r="CM474" s="13" t="n">
        <v>17</v>
      </c>
      <c r="DI474" s="13" t="n">
        <v>17</v>
      </c>
      <c r="EE474" s="13" t="n">
        <v>17</v>
      </c>
      <c r="FA474" s="13" t="n">
        <v>17</v>
      </c>
      <c r="FW474" s="13" t="n">
        <v>17</v>
      </c>
      <c r="GS474" s="13" t="n">
        <v>17</v>
      </c>
    </row>
    <row r="475">
      <c r="C475" s="13" t="n">
        <v>18</v>
      </c>
      <c r="Y475" s="13" t="n">
        <v>18</v>
      </c>
      <c r="AU475" s="13" t="n">
        <v>18</v>
      </c>
      <c r="BQ475" s="13" t="n">
        <v>18</v>
      </c>
      <c r="CM475" s="13" t="n">
        <v>18</v>
      </c>
      <c r="DI475" s="13" t="n">
        <v>18</v>
      </c>
      <c r="EE475" s="13" t="n">
        <v>18</v>
      </c>
      <c r="FA475" s="13" t="n">
        <v>18</v>
      </c>
      <c r="FW475" s="13" t="n">
        <v>18</v>
      </c>
      <c r="GS475" s="13" t="n">
        <v>18</v>
      </c>
    </row>
    <row r="476">
      <c r="C476" s="13" t="n">
        <v>19</v>
      </c>
      <c r="Y476" s="13" t="n">
        <v>19</v>
      </c>
      <c r="AU476" s="13" t="n">
        <v>19</v>
      </c>
      <c r="BQ476" s="13" t="n">
        <v>19</v>
      </c>
      <c r="CM476" s="13" t="n">
        <v>19</v>
      </c>
      <c r="DI476" s="13" t="n">
        <v>19</v>
      </c>
      <c r="EE476" s="13" t="n">
        <v>19</v>
      </c>
      <c r="FA476" s="13" t="n">
        <v>19</v>
      </c>
      <c r="FW476" s="13" t="n">
        <v>19</v>
      </c>
      <c r="GS476" s="13" t="n">
        <v>19</v>
      </c>
    </row>
    <row r="477">
      <c r="C477" s="13" t="n">
        <v>20</v>
      </c>
      <c r="Y477" s="13" t="n">
        <v>20</v>
      </c>
      <c r="AU477" s="13" t="n">
        <v>20</v>
      </c>
      <c r="BQ477" s="13" t="n">
        <v>20</v>
      </c>
      <c r="CM477" s="13" t="n">
        <v>20</v>
      </c>
      <c r="DI477" s="13" t="n">
        <v>20</v>
      </c>
      <c r="EE477" s="13" t="n">
        <v>20</v>
      </c>
      <c r="FA477" s="13" t="n">
        <v>20</v>
      </c>
      <c r="FW477" s="13" t="n">
        <v>20</v>
      </c>
      <c r="GS477" s="13" t="n">
        <v>20</v>
      </c>
    </row>
    <row r="478">
      <c r="C478" s="13" t="n">
        <v>21</v>
      </c>
      <c r="Y478" s="13" t="n">
        <v>21</v>
      </c>
      <c r="AU478" s="13" t="n">
        <v>21</v>
      </c>
      <c r="BQ478" s="13" t="n">
        <v>21</v>
      </c>
      <c r="CM478" s="13" t="n">
        <v>21</v>
      </c>
      <c r="DI478" s="13" t="n">
        <v>21</v>
      </c>
      <c r="EE478" s="13" t="n">
        <v>21</v>
      </c>
      <c r="FA478" s="13" t="n">
        <v>21</v>
      </c>
      <c r="FW478" s="13" t="n">
        <v>21</v>
      </c>
      <c r="GS478" s="13" t="n">
        <v>21</v>
      </c>
    </row>
    <row r="479">
      <c r="C479" s="13" t="n">
        <v>22</v>
      </c>
      <c r="Y479" s="13" t="n">
        <v>22</v>
      </c>
      <c r="AU479" s="13" t="n">
        <v>22</v>
      </c>
      <c r="BQ479" s="13" t="n">
        <v>22</v>
      </c>
      <c r="CM479" s="13" t="n">
        <v>22</v>
      </c>
      <c r="DI479" s="13" t="n">
        <v>22</v>
      </c>
      <c r="EE479" s="13" t="n">
        <v>22</v>
      </c>
      <c r="FA479" s="13" t="n">
        <v>22</v>
      </c>
      <c r="FW479" s="13" t="n">
        <v>22</v>
      </c>
      <c r="GS479" s="13" t="n">
        <v>22</v>
      </c>
    </row>
    <row r="480">
      <c r="C480" s="13" t="n">
        <v>23</v>
      </c>
      <c r="Y480" s="13" t="n">
        <v>23</v>
      </c>
      <c r="AU480" s="13" t="n">
        <v>23</v>
      </c>
      <c r="BQ480" s="13" t="n">
        <v>23</v>
      </c>
      <c r="CM480" s="13" t="n">
        <v>23</v>
      </c>
      <c r="DI480" s="13" t="n">
        <v>23</v>
      </c>
      <c r="EE480" s="13" t="n">
        <v>23</v>
      </c>
      <c r="FA480" s="13" t="n">
        <v>23</v>
      </c>
      <c r="FW480" s="13" t="n">
        <v>23</v>
      </c>
      <c r="GS480" s="13" t="n">
        <v>23</v>
      </c>
    </row>
    <row r="481">
      <c r="C481" s="13" t="n">
        <v>24</v>
      </c>
      <c r="Y481" s="13" t="n">
        <v>24</v>
      </c>
      <c r="AU481" s="13" t="n">
        <v>24</v>
      </c>
      <c r="BQ481" s="13" t="n">
        <v>24</v>
      </c>
      <c r="CM481" s="13" t="n">
        <v>24</v>
      </c>
      <c r="DI481" s="13" t="n">
        <v>24</v>
      </c>
      <c r="EE481" s="13" t="n">
        <v>24</v>
      </c>
      <c r="FA481" s="13" t="n">
        <v>24</v>
      </c>
      <c r="FW481" s="13" t="n">
        <v>24</v>
      </c>
      <c r="GS481" s="13" t="n">
        <v>24</v>
      </c>
    </row>
    <row r="482">
      <c r="C482" s="13" t="n">
        <v>25</v>
      </c>
      <c r="Y482" s="13" t="n">
        <v>25</v>
      </c>
      <c r="AU482" s="13" t="n">
        <v>25</v>
      </c>
      <c r="BQ482" s="13" t="n">
        <v>25</v>
      </c>
      <c r="CM482" s="13" t="n">
        <v>25</v>
      </c>
      <c r="DI482" s="13" t="n">
        <v>25</v>
      </c>
      <c r="EE482" s="13" t="n">
        <v>25</v>
      </c>
      <c r="FA482" s="13" t="n">
        <v>25</v>
      </c>
      <c r="FW482" s="13" t="n">
        <v>25</v>
      </c>
      <c r="GS482" s="13" t="n">
        <v>25</v>
      </c>
    </row>
    <row r="483">
      <c r="C483" s="13" t="n">
        <v>26</v>
      </c>
      <c r="Y483" s="13" t="n">
        <v>26</v>
      </c>
      <c r="AU483" s="13" t="n">
        <v>26</v>
      </c>
      <c r="BQ483" s="13" t="n">
        <v>26</v>
      </c>
      <c r="CM483" s="13" t="n">
        <v>26</v>
      </c>
      <c r="DI483" s="13" t="n">
        <v>26</v>
      </c>
      <c r="EE483" s="13" t="n">
        <v>26</v>
      </c>
      <c r="FA483" s="13" t="n">
        <v>26</v>
      </c>
      <c r="FW483" s="13" t="n">
        <v>26</v>
      </c>
      <c r="GS483" s="13" t="n">
        <v>26</v>
      </c>
    </row>
    <row r="484">
      <c r="C484" s="13" t="n">
        <v>27</v>
      </c>
      <c r="Y484" s="13" t="n">
        <v>27</v>
      </c>
      <c r="AU484" s="13" t="n">
        <v>27</v>
      </c>
      <c r="BQ484" s="13" t="n">
        <v>27</v>
      </c>
      <c r="CM484" s="13" t="n">
        <v>27</v>
      </c>
      <c r="DI484" s="13" t="n">
        <v>27</v>
      </c>
      <c r="EE484" s="13" t="n">
        <v>27</v>
      </c>
      <c r="FA484" s="13" t="n">
        <v>27</v>
      </c>
      <c r="FW484" s="13" t="n">
        <v>27</v>
      </c>
      <c r="GS484" s="13" t="n">
        <v>27</v>
      </c>
    </row>
    <row r="485">
      <c r="C485" s="13" t="n">
        <v>28</v>
      </c>
      <c r="Y485" s="13" t="n">
        <v>28</v>
      </c>
      <c r="AU485" s="13" t="n">
        <v>28</v>
      </c>
      <c r="BQ485" s="13" t="n">
        <v>28</v>
      </c>
      <c r="CM485" s="13" t="n">
        <v>28</v>
      </c>
      <c r="DI485" s="13" t="n">
        <v>28</v>
      </c>
      <c r="EE485" s="13" t="n">
        <v>28</v>
      </c>
      <c r="FA485" s="13" t="n">
        <v>28</v>
      </c>
      <c r="FW485" s="13" t="n">
        <v>28</v>
      </c>
      <c r="GS485" s="13" t="n">
        <v>28</v>
      </c>
    </row>
    <row r="486">
      <c r="C486" s="13" t="n">
        <v>29</v>
      </c>
      <c r="Y486" s="13" t="n">
        <v>29</v>
      </c>
      <c r="AU486" s="13" t="n">
        <v>29</v>
      </c>
      <c r="BQ486" s="13" t="n">
        <v>29</v>
      </c>
      <c r="CM486" s="13" t="n">
        <v>29</v>
      </c>
      <c r="DI486" s="13" t="n">
        <v>29</v>
      </c>
      <c r="EE486" s="13" t="n">
        <v>29</v>
      </c>
      <c r="FA486" s="13" t="n">
        <v>29</v>
      </c>
      <c r="FW486" s="13" t="n">
        <v>29</v>
      </c>
      <c r="GS486" s="13" t="n">
        <v>29</v>
      </c>
    </row>
    <row r="487">
      <c r="C487" s="13" t="n">
        <v>30</v>
      </c>
      <c r="Y487" s="13" t="n">
        <v>30</v>
      </c>
      <c r="AU487" s="13" t="n">
        <v>30</v>
      </c>
      <c r="BQ487" s="13" t="n">
        <v>30</v>
      </c>
      <c r="CM487" s="13" t="n">
        <v>30</v>
      </c>
      <c r="DI487" s="13" t="n">
        <v>30</v>
      </c>
      <c r="EE487" s="13" t="n">
        <v>30</v>
      </c>
      <c r="FA487" s="13" t="n">
        <v>30</v>
      </c>
      <c r="FW487" s="13" t="n">
        <v>30</v>
      </c>
      <c r="GS487" s="13" t="n">
        <v>30</v>
      </c>
    </row>
    <row r="488">
      <c r="C488" s="13" t="n">
        <v>31</v>
      </c>
      <c r="Y488" s="13" t="n">
        <v>31</v>
      </c>
      <c r="AU488" s="13" t="n">
        <v>31</v>
      </c>
      <c r="BQ488" s="13" t="n">
        <v>31</v>
      </c>
      <c r="CM488" s="13" t="n">
        <v>31</v>
      </c>
      <c r="DI488" s="13" t="n">
        <v>31</v>
      </c>
      <c r="EE488" s="13" t="n">
        <v>31</v>
      </c>
      <c r="FA488" s="13" t="n">
        <v>31</v>
      </c>
      <c r="FW488" s="13" t="n">
        <v>31</v>
      </c>
      <c r="GS488" s="13" t="n">
        <v>31</v>
      </c>
    </row>
    <row r="489">
      <c r="C489" s="13" t="n">
        <v>32</v>
      </c>
      <c r="Y489" s="13" t="n">
        <v>32</v>
      </c>
      <c r="AU489" s="13" t="n">
        <v>32</v>
      </c>
      <c r="BQ489" s="13" t="n">
        <v>32</v>
      </c>
      <c r="CM489" s="13" t="n">
        <v>32</v>
      </c>
      <c r="DI489" s="13" t="n">
        <v>32</v>
      </c>
      <c r="EE489" s="13" t="n">
        <v>32</v>
      </c>
      <c r="FA489" s="13" t="n">
        <v>32</v>
      </c>
      <c r="FW489" s="13" t="n">
        <v>32</v>
      </c>
      <c r="GS489" s="13" t="n">
        <v>32</v>
      </c>
    </row>
    <row r="490">
      <c r="C490" s="13" t="n">
        <v>33</v>
      </c>
      <c r="Y490" s="13" t="n">
        <v>33</v>
      </c>
      <c r="AU490" s="13" t="n">
        <v>33</v>
      </c>
      <c r="BQ490" s="13" t="n">
        <v>33</v>
      </c>
      <c r="CM490" s="13" t="n">
        <v>33</v>
      </c>
      <c r="DI490" s="13" t="n">
        <v>33</v>
      </c>
      <c r="EE490" s="13" t="n">
        <v>33</v>
      </c>
      <c r="FA490" s="13" t="n">
        <v>33</v>
      </c>
      <c r="FW490" s="13" t="n">
        <v>33</v>
      </c>
      <c r="GS490" s="13" t="n">
        <v>33</v>
      </c>
    </row>
    <row r="491">
      <c r="C491" s="13" t="n">
        <v>34</v>
      </c>
      <c r="Y491" s="13" t="n">
        <v>34</v>
      </c>
      <c r="AU491" s="13" t="n">
        <v>34</v>
      </c>
      <c r="BQ491" s="13" t="n">
        <v>34</v>
      </c>
      <c r="CM491" s="13" t="n">
        <v>34</v>
      </c>
      <c r="DI491" s="13" t="n">
        <v>34</v>
      </c>
      <c r="EE491" s="13" t="n">
        <v>34</v>
      </c>
      <c r="FA491" s="13" t="n">
        <v>34</v>
      </c>
      <c r="FW491" s="13" t="n">
        <v>34</v>
      </c>
      <c r="GS491" s="13" t="n">
        <v>34</v>
      </c>
    </row>
    <row r="492">
      <c r="C492" s="13" t="n">
        <v>35</v>
      </c>
      <c r="Y492" s="13" t="n">
        <v>35</v>
      </c>
      <c r="AU492" s="13" t="n">
        <v>35</v>
      </c>
      <c r="BQ492" s="13" t="n">
        <v>35</v>
      </c>
      <c r="CM492" s="13" t="n">
        <v>35</v>
      </c>
      <c r="DI492" s="13" t="n">
        <v>35</v>
      </c>
      <c r="EE492" s="13" t="n">
        <v>35</v>
      </c>
      <c r="FA492" s="13" t="n">
        <v>35</v>
      </c>
      <c r="FW492" s="13" t="n">
        <v>35</v>
      </c>
      <c r="GS492" s="13" t="n">
        <v>35</v>
      </c>
    </row>
    <row r="493">
      <c r="C493" s="13" t="n">
        <v>36</v>
      </c>
      <c r="Y493" s="13" t="n">
        <v>36</v>
      </c>
      <c r="AU493" s="13" t="n">
        <v>36</v>
      </c>
      <c r="BQ493" s="13" t="n">
        <v>36</v>
      </c>
      <c r="CM493" s="13" t="n">
        <v>36</v>
      </c>
      <c r="DI493" s="13" t="n">
        <v>36</v>
      </c>
      <c r="EE493" s="13" t="n">
        <v>36</v>
      </c>
      <c r="FA493" s="13" t="n">
        <v>36</v>
      </c>
      <c r="FW493" s="13" t="n">
        <v>36</v>
      </c>
      <c r="GS493" s="13" t="n">
        <v>36</v>
      </c>
    </row>
    <row r="494">
      <c r="C494" s="13" t="n">
        <v>37</v>
      </c>
      <c r="Y494" s="13" t="n">
        <v>37</v>
      </c>
      <c r="AU494" s="13" t="n">
        <v>37</v>
      </c>
      <c r="BQ494" s="13" t="n">
        <v>37</v>
      </c>
      <c r="CM494" s="13" t="n">
        <v>37</v>
      </c>
      <c r="DI494" s="13" t="n">
        <v>37</v>
      </c>
      <c r="EE494" s="13" t="n">
        <v>37</v>
      </c>
      <c r="FA494" s="13" t="n">
        <v>37</v>
      </c>
      <c r="FW494" s="13" t="n">
        <v>37</v>
      </c>
      <c r="GS494" s="13" t="n">
        <v>37</v>
      </c>
    </row>
    <row r="495">
      <c r="C495" s="13" t="n">
        <v>38</v>
      </c>
      <c r="Y495" s="13" t="n">
        <v>38</v>
      </c>
      <c r="AU495" s="13" t="n">
        <v>38</v>
      </c>
      <c r="BQ495" s="13" t="n">
        <v>38</v>
      </c>
      <c r="CM495" s="13" t="n">
        <v>38</v>
      </c>
      <c r="DI495" s="13" t="n">
        <v>38</v>
      </c>
      <c r="EE495" s="13" t="n">
        <v>38</v>
      </c>
      <c r="FA495" s="13" t="n">
        <v>38</v>
      </c>
      <c r="FW495" s="13" t="n">
        <v>38</v>
      </c>
      <c r="GS495" s="13" t="n">
        <v>38</v>
      </c>
    </row>
    <row r="496">
      <c r="C496" s="13" t="n">
        <v>39</v>
      </c>
      <c r="Y496" s="13" t="n">
        <v>39</v>
      </c>
      <c r="AU496" s="13" t="n">
        <v>39</v>
      </c>
      <c r="BQ496" s="13" t="n">
        <v>39</v>
      </c>
      <c r="CM496" s="13" t="n">
        <v>39</v>
      </c>
      <c r="DI496" s="13" t="n">
        <v>39</v>
      </c>
      <c r="EE496" s="13" t="n">
        <v>39</v>
      </c>
      <c r="FA496" s="13" t="n">
        <v>39</v>
      </c>
      <c r="FW496" s="13" t="n">
        <v>39</v>
      </c>
      <c r="GS496" s="13" t="n">
        <v>39</v>
      </c>
    </row>
    <row r="497">
      <c r="C497" s="13" t="n">
        <v>40</v>
      </c>
      <c r="Y497" s="13" t="n">
        <v>40</v>
      </c>
      <c r="AU497" s="13" t="n">
        <v>40</v>
      </c>
      <c r="BQ497" s="13" t="n">
        <v>40</v>
      </c>
      <c r="CM497" s="13" t="n">
        <v>40</v>
      </c>
      <c r="DI497" s="13" t="n">
        <v>40</v>
      </c>
      <c r="EE497" s="13" t="n">
        <v>40</v>
      </c>
      <c r="FA497" s="13" t="n">
        <v>40</v>
      </c>
      <c r="FW497" s="13" t="n">
        <v>40</v>
      </c>
      <c r="GS497" s="13" t="n">
        <v>40</v>
      </c>
    </row>
    <row r="498">
      <c r="C498" s="13" t="n">
        <v>41</v>
      </c>
      <c r="Y498" s="13" t="n">
        <v>41</v>
      </c>
      <c r="AU498" s="13" t="n">
        <v>41</v>
      </c>
      <c r="BQ498" s="13" t="n">
        <v>41</v>
      </c>
      <c r="CM498" s="13" t="n">
        <v>41</v>
      </c>
      <c r="DI498" s="13" t="n">
        <v>41</v>
      </c>
      <c r="EE498" s="13" t="n">
        <v>41</v>
      </c>
      <c r="FA498" s="13" t="n">
        <v>41</v>
      </c>
      <c r="FW498" s="13" t="n">
        <v>41</v>
      </c>
      <c r="GS498" s="13" t="n">
        <v>41</v>
      </c>
    </row>
    <row r="499">
      <c r="C499" s="13" t="n">
        <v>42</v>
      </c>
      <c r="Y499" s="13" t="n">
        <v>42</v>
      </c>
      <c r="AU499" s="13" t="n">
        <v>42</v>
      </c>
      <c r="BQ499" s="13" t="n">
        <v>42</v>
      </c>
      <c r="CM499" s="13" t="n">
        <v>42</v>
      </c>
      <c r="DI499" s="13" t="n">
        <v>42</v>
      </c>
      <c r="EE499" s="13" t="n">
        <v>42</v>
      </c>
      <c r="FA499" s="13" t="n">
        <v>42</v>
      </c>
      <c r="FW499" s="13" t="n">
        <v>42</v>
      </c>
      <c r="GS499" s="13" t="n">
        <v>42</v>
      </c>
    </row>
    <row r="500">
      <c r="C500" s="13" t="n">
        <v>43</v>
      </c>
      <c r="Y500" s="13" t="n">
        <v>43</v>
      </c>
      <c r="AU500" s="13" t="n">
        <v>43</v>
      </c>
      <c r="BQ500" s="13" t="n">
        <v>43</v>
      </c>
      <c r="CM500" s="13" t="n">
        <v>43</v>
      </c>
      <c r="DI500" s="13" t="n">
        <v>43</v>
      </c>
      <c r="EE500" s="13" t="n">
        <v>43</v>
      </c>
      <c r="FA500" s="13" t="n">
        <v>43</v>
      </c>
      <c r="FW500" s="13" t="n">
        <v>43</v>
      </c>
      <c r="GS500" s="13" t="n">
        <v>43</v>
      </c>
    </row>
    <row r="501">
      <c r="C501" s="13" t="n">
        <v>44</v>
      </c>
      <c r="Y501" s="13" t="n">
        <v>44</v>
      </c>
      <c r="AU501" s="13" t="n">
        <v>44</v>
      </c>
      <c r="BQ501" s="13" t="n">
        <v>44</v>
      </c>
      <c r="CM501" s="13" t="n">
        <v>44</v>
      </c>
      <c r="DI501" s="13" t="n">
        <v>44</v>
      </c>
      <c r="EE501" s="13" t="n">
        <v>44</v>
      </c>
      <c r="FA501" s="13" t="n">
        <v>44</v>
      </c>
      <c r="FW501" s="13" t="n">
        <v>44</v>
      </c>
      <c r="GS501" s="13" t="n">
        <v>44</v>
      </c>
    </row>
    <row r="502">
      <c r="C502" s="13" t="n">
        <v>45</v>
      </c>
      <c r="Y502" s="13" t="n">
        <v>45</v>
      </c>
      <c r="AU502" s="13" t="n">
        <v>45</v>
      </c>
      <c r="BQ502" s="13" t="n">
        <v>45</v>
      </c>
      <c r="CM502" s="13" t="n">
        <v>45</v>
      </c>
      <c r="DI502" s="13" t="n">
        <v>45</v>
      </c>
      <c r="EE502" s="13" t="n">
        <v>45</v>
      </c>
      <c r="FA502" s="13" t="n">
        <v>45</v>
      </c>
      <c r="FW502" s="13" t="n">
        <v>45</v>
      </c>
      <c r="GS502" s="13" t="n">
        <v>45</v>
      </c>
    </row>
    <row r="503">
      <c r="C503" s="13" t="n">
        <v>46</v>
      </c>
      <c r="Y503" s="13" t="n">
        <v>46</v>
      </c>
      <c r="AU503" s="13" t="n">
        <v>46</v>
      </c>
      <c r="BQ503" s="13" t="n">
        <v>46</v>
      </c>
      <c r="CM503" s="13" t="n">
        <v>46</v>
      </c>
      <c r="DI503" s="13" t="n">
        <v>46</v>
      </c>
      <c r="EE503" s="13" t="n">
        <v>46</v>
      </c>
      <c r="FA503" s="13" t="n">
        <v>46</v>
      </c>
      <c r="FW503" s="13" t="n">
        <v>46</v>
      </c>
      <c r="GS503" s="13" t="n">
        <v>46</v>
      </c>
    </row>
    <row r="504">
      <c r="C504" s="13" t="n">
        <v>47</v>
      </c>
      <c r="Y504" s="13" t="n">
        <v>47</v>
      </c>
      <c r="AU504" s="13" t="n">
        <v>47</v>
      </c>
      <c r="BQ504" s="13" t="n">
        <v>47</v>
      </c>
      <c r="CM504" s="13" t="n">
        <v>47</v>
      </c>
      <c r="DI504" s="13" t="n">
        <v>47</v>
      </c>
      <c r="EE504" s="13" t="n">
        <v>47</v>
      </c>
      <c r="FA504" s="13" t="n">
        <v>47</v>
      </c>
      <c r="FW504" s="13" t="n">
        <v>47</v>
      </c>
      <c r="GS504" s="13" t="n">
        <v>47</v>
      </c>
    </row>
    <row r="505">
      <c r="C505" s="13" t="n">
        <v>48</v>
      </c>
      <c r="Y505" s="13" t="n">
        <v>48</v>
      </c>
      <c r="AU505" s="13" t="n">
        <v>48</v>
      </c>
      <c r="BQ505" s="13" t="n">
        <v>48</v>
      </c>
      <c r="CM505" s="13" t="n">
        <v>48</v>
      </c>
      <c r="DI505" s="13" t="n">
        <v>48</v>
      </c>
      <c r="EE505" s="13" t="n">
        <v>48</v>
      </c>
      <c r="FA505" s="13" t="n">
        <v>48</v>
      </c>
      <c r="FW505" s="13" t="n">
        <v>48</v>
      </c>
      <c r="GS505" s="13" t="n">
        <v>48</v>
      </c>
    </row>
    <row r="506">
      <c r="C506" s="13" t="n">
        <v>49</v>
      </c>
      <c r="Y506" s="13" t="n">
        <v>49</v>
      </c>
      <c r="AU506" s="13" t="n">
        <v>49</v>
      </c>
      <c r="BQ506" s="13" t="n">
        <v>49</v>
      </c>
      <c r="CM506" s="13" t="n">
        <v>49</v>
      </c>
      <c r="DI506" s="13" t="n">
        <v>49</v>
      </c>
      <c r="EE506" s="13" t="n">
        <v>49</v>
      </c>
      <c r="FA506" s="13" t="n">
        <v>49</v>
      </c>
      <c r="FW506" s="13" t="n">
        <v>49</v>
      </c>
      <c r="GS506" s="13" t="n">
        <v>49</v>
      </c>
    </row>
    <row r="507">
      <c r="C507" s="13" t="n">
        <v>50</v>
      </c>
      <c r="Y507" s="13" t="n">
        <v>50</v>
      </c>
      <c r="AU507" s="13" t="n">
        <v>50</v>
      </c>
      <c r="BQ507" s="13" t="n">
        <v>50</v>
      </c>
      <c r="CM507" s="13" t="n">
        <v>50</v>
      </c>
      <c r="DI507" s="13" t="n">
        <v>50</v>
      </c>
      <c r="EE507" s="13" t="n">
        <v>50</v>
      </c>
      <c r="FA507" s="13" t="n">
        <v>50</v>
      </c>
      <c r="FW507" s="13" t="n">
        <v>50</v>
      </c>
      <c r="GS507" s="13" t="n">
        <v>50</v>
      </c>
    </row>
    <row r="508">
      <c r="C508" s="13" t="n">
        <v>51</v>
      </c>
      <c r="Y508" s="13" t="n">
        <v>51</v>
      </c>
      <c r="AU508" s="13" t="n">
        <v>51</v>
      </c>
      <c r="BQ508" s="13" t="n">
        <v>51</v>
      </c>
      <c r="CM508" s="13" t="n">
        <v>51</v>
      </c>
      <c r="DI508" s="13" t="n">
        <v>51</v>
      </c>
      <c r="EE508" s="13" t="n">
        <v>51</v>
      </c>
      <c r="FA508" s="13" t="n">
        <v>51</v>
      </c>
      <c r="FW508" s="13" t="n">
        <v>51</v>
      </c>
      <c r="GS508" s="13" t="n">
        <v>51</v>
      </c>
    </row>
    <row r="509">
      <c r="C509" s="13" t="n">
        <v>52</v>
      </c>
      <c r="Y509" s="13" t="n">
        <v>52</v>
      </c>
      <c r="AU509" s="13" t="n">
        <v>52</v>
      </c>
      <c r="BQ509" s="13" t="n">
        <v>52</v>
      </c>
      <c r="CM509" s="13" t="n">
        <v>52</v>
      </c>
      <c r="DI509" s="13" t="n">
        <v>52</v>
      </c>
      <c r="EE509" s="13" t="n">
        <v>52</v>
      </c>
      <c r="FA509" s="13" t="n">
        <v>52</v>
      </c>
      <c r="FW509" s="13" t="n">
        <v>52</v>
      </c>
      <c r="GS509" s="13" t="n">
        <v>52</v>
      </c>
    </row>
    <row r="510">
      <c r="C510" s="13" t="n">
        <v>53</v>
      </c>
      <c r="Y510" s="13" t="n">
        <v>53</v>
      </c>
      <c r="AU510" s="13" t="n">
        <v>53</v>
      </c>
      <c r="BQ510" s="13" t="n">
        <v>53</v>
      </c>
      <c r="CM510" s="13" t="n">
        <v>53</v>
      </c>
      <c r="DI510" s="13" t="n">
        <v>53</v>
      </c>
      <c r="EE510" s="13" t="n">
        <v>53</v>
      </c>
      <c r="FA510" s="13" t="n">
        <v>53</v>
      </c>
      <c r="FW510" s="13" t="n">
        <v>53</v>
      </c>
      <c r="GS510" s="13" t="n">
        <v>53</v>
      </c>
    </row>
    <row r="511">
      <c r="C511" s="13" t="n">
        <v>54</v>
      </c>
      <c r="Y511" s="13" t="n">
        <v>54</v>
      </c>
      <c r="AU511" s="13" t="n">
        <v>54</v>
      </c>
      <c r="BQ511" s="13" t="n">
        <v>54</v>
      </c>
      <c r="CM511" s="13" t="n">
        <v>54</v>
      </c>
      <c r="DI511" s="13" t="n">
        <v>54</v>
      </c>
      <c r="EE511" s="13" t="n">
        <v>54</v>
      </c>
      <c r="FA511" s="13" t="n">
        <v>54</v>
      </c>
      <c r="FW511" s="13" t="n">
        <v>54</v>
      </c>
      <c r="GS511" s="13" t="n">
        <v>54</v>
      </c>
    </row>
    <row r="512">
      <c r="C512" s="13" t="n">
        <v>55</v>
      </c>
      <c r="Y512" s="13" t="n">
        <v>55</v>
      </c>
      <c r="AU512" s="13" t="n">
        <v>55</v>
      </c>
      <c r="BQ512" s="13" t="n">
        <v>55</v>
      </c>
      <c r="CM512" s="13" t="n">
        <v>55</v>
      </c>
      <c r="DI512" s="13" t="n">
        <v>55</v>
      </c>
      <c r="EE512" s="13" t="n">
        <v>55</v>
      </c>
      <c r="FA512" s="13" t="n">
        <v>55</v>
      </c>
      <c r="FW512" s="13" t="n">
        <v>55</v>
      </c>
      <c r="GS512" s="13" t="n">
        <v>55</v>
      </c>
    </row>
    <row r="513">
      <c r="C513" s="13" t="n">
        <v>56</v>
      </c>
      <c r="Y513" s="13" t="n">
        <v>56</v>
      </c>
      <c r="AU513" s="13" t="n">
        <v>56</v>
      </c>
      <c r="BQ513" s="13" t="n">
        <v>56</v>
      </c>
      <c r="CM513" s="13" t="n">
        <v>56</v>
      </c>
      <c r="DI513" s="13" t="n">
        <v>56</v>
      </c>
      <c r="EE513" s="13" t="n">
        <v>56</v>
      </c>
      <c r="FA513" s="13" t="n">
        <v>56</v>
      </c>
      <c r="FW513" s="13" t="n">
        <v>56</v>
      </c>
      <c r="GS513" s="13" t="n">
        <v>56</v>
      </c>
    </row>
    <row r="514">
      <c r="C514" s="13" t="n">
        <v>57</v>
      </c>
      <c r="Y514" s="13" t="n">
        <v>57</v>
      </c>
      <c r="AU514" s="13" t="n">
        <v>57</v>
      </c>
      <c r="BQ514" s="13" t="n">
        <v>57</v>
      </c>
      <c r="CM514" s="13" t="n">
        <v>57</v>
      </c>
      <c r="DI514" s="13" t="n">
        <v>57</v>
      </c>
      <c r="EE514" s="13" t="n">
        <v>57</v>
      </c>
      <c r="FA514" s="13" t="n">
        <v>57</v>
      </c>
      <c r="FW514" s="13" t="n">
        <v>57</v>
      </c>
      <c r="GS514" s="13" t="n">
        <v>57</v>
      </c>
    </row>
    <row r="515">
      <c r="C515" s="13" t="n">
        <v>58</v>
      </c>
      <c r="Y515" s="13" t="n">
        <v>58</v>
      </c>
      <c r="AU515" s="13" t="n">
        <v>58</v>
      </c>
      <c r="BQ515" s="13" t="n">
        <v>58</v>
      </c>
      <c r="CM515" s="13" t="n">
        <v>58</v>
      </c>
      <c r="DI515" s="13" t="n">
        <v>58</v>
      </c>
      <c r="EE515" s="13" t="n">
        <v>58</v>
      </c>
      <c r="FA515" s="13" t="n">
        <v>58</v>
      </c>
      <c r="FW515" s="13" t="n">
        <v>58</v>
      </c>
      <c r="GS515" s="13" t="n">
        <v>58</v>
      </c>
    </row>
    <row r="516">
      <c r="C516" s="13" t="n">
        <v>59</v>
      </c>
      <c r="Y516" s="13" t="n">
        <v>59</v>
      </c>
      <c r="AU516" s="13" t="n">
        <v>59</v>
      </c>
      <c r="BQ516" s="13" t="n">
        <v>59</v>
      </c>
      <c r="CM516" s="13" t="n">
        <v>59</v>
      </c>
      <c r="DI516" s="13" t="n">
        <v>59</v>
      </c>
      <c r="EE516" s="13" t="n">
        <v>59</v>
      </c>
      <c r="FA516" s="13" t="n">
        <v>59</v>
      </c>
      <c r="FW516" s="13" t="n">
        <v>59</v>
      </c>
      <c r="GS516" s="13" t="n">
        <v>59</v>
      </c>
    </row>
    <row r="517">
      <c r="C517" s="13" t="n">
        <v>60</v>
      </c>
      <c r="Y517" s="13" t="n">
        <v>60</v>
      </c>
      <c r="AU517" s="13" t="n">
        <v>60</v>
      </c>
      <c r="BQ517" s="13" t="n">
        <v>60</v>
      </c>
      <c r="CM517" s="13" t="n">
        <v>60</v>
      </c>
      <c r="DI517" s="13" t="n">
        <v>60</v>
      </c>
      <c r="EE517" s="13" t="n">
        <v>60</v>
      </c>
      <c r="FA517" s="13" t="n">
        <v>60</v>
      </c>
      <c r="FW517" s="13" t="n">
        <v>60</v>
      </c>
      <c r="GS517" s="13" t="n">
        <v>60</v>
      </c>
    </row>
    <row r="518">
      <c r="C518" s="13" t="n">
        <v>61</v>
      </c>
      <c r="Y518" s="13" t="n">
        <v>61</v>
      </c>
      <c r="AU518" s="13" t="n">
        <v>61</v>
      </c>
      <c r="BQ518" s="13" t="n">
        <v>61</v>
      </c>
      <c r="CM518" s="13" t="n">
        <v>61</v>
      </c>
      <c r="DI518" s="13" t="n">
        <v>61</v>
      </c>
      <c r="EE518" s="13" t="n">
        <v>61</v>
      </c>
      <c r="FA518" s="13" t="n">
        <v>61</v>
      </c>
      <c r="FW518" s="13" t="n">
        <v>61</v>
      </c>
      <c r="GS518" s="13" t="n">
        <v>61</v>
      </c>
    </row>
    <row r="519">
      <c r="C519" s="13" t="n">
        <v>62</v>
      </c>
      <c r="Y519" s="13" t="n">
        <v>62</v>
      </c>
      <c r="AU519" s="13" t="n">
        <v>62</v>
      </c>
      <c r="BQ519" s="13" t="n">
        <v>62</v>
      </c>
      <c r="CM519" s="13" t="n">
        <v>62</v>
      </c>
      <c r="DI519" s="13" t="n">
        <v>62</v>
      </c>
      <c r="EE519" s="13" t="n">
        <v>62</v>
      </c>
      <c r="FA519" s="13" t="n">
        <v>62</v>
      </c>
      <c r="FW519" s="13" t="n">
        <v>62</v>
      </c>
      <c r="GS519" s="13" t="n">
        <v>62</v>
      </c>
    </row>
    <row r="520">
      <c r="C520" s="13" t="n">
        <v>63</v>
      </c>
      <c r="Y520" s="13" t="n">
        <v>63</v>
      </c>
      <c r="AU520" s="13" t="n">
        <v>63</v>
      </c>
      <c r="BQ520" s="13" t="n">
        <v>63</v>
      </c>
      <c r="CM520" s="13" t="n">
        <v>63</v>
      </c>
      <c r="DI520" s="13" t="n">
        <v>63</v>
      </c>
      <c r="EE520" s="13" t="n">
        <v>63</v>
      </c>
      <c r="FA520" s="13" t="n">
        <v>63</v>
      </c>
      <c r="FW520" s="13" t="n">
        <v>63</v>
      </c>
      <c r="GS520" s="13" t="n">
        <v>63</v>
      </c>
    </row>
    <row r="521">
      <c r="C521" s="13" t="n">
        <v>64</v>
      </c>
      <c r="Y521" s="13" t="n">
        <v>64</v>
      </c>
      <c r="AU521" s="13" t="n">
        <v>64</v>
      </c>
      <c r="BQ521" s="13" t="n">
        <v>64</v>
      </c>
      <c r="CM521" s="13" t="n">
        <v>64</v>
      </c>
      <c r="DI521" s="13" t="n">
        <v>64</v>
      </c>
      <c r="EE521" s="13" t="n">
        <v>64</v>
      </c>
      <c r="FA521" s="13" t="n">
        <v>64</v>
      </c>
      <c r="FW521" s="13" t="n">
        <v>64</v>
      </c>
      <c r="GS521" s="13" t="n">
        <v>64</v>
      </c>
    </row>
    <row r="522">
      <c r="C522" s="13" t="n">
        <v>65</v>
      </c>
      <c r="Y522" s="13" t="n">
        <v>65</v>
      </c>
      <c r="AU522" s="13" t="n">
        <v>65</v>
      </c>
      <c r="BQ522" s="13" t="n">
        <v>65</v>
      </c>
      <c r="CM522" s="13" t="n">
        <v>65</v>
      </c>
      <c r="DI522" s="13" t="n">
        <v>65</v>
      </c>
      <c r="EE522" s="13" t="n">
        <v>65</v>
      </c>
      <c r="FA522" s="13" t="n">
        <v>65</v>
      </c>
      <c r="FW522" s="13" t="n">
        <v>65</v>
      </c>
      <c r="GS522" s="13" t="n">
        <v>65</v>
      </c>
    </row>
    <row r="523">
      <c r="C523" s="13" t="n">
        <v>66</v>
      </c>
      <c r="Y523" s="13" t="n">
        <v>66</v>
      </c>
      <c r="AU523" s="13" t="n">
        <v>66</v>
      </c>
      <c r="BQ523" s="13" t="n">
        <v>66</v>
      </c>
      <c r="CM523" s="13" t="n">
        <v>66</v>
      </c>
      <c r="DI523" s="13" t="n">
        <v>66</v>
      </c>
      <c r="EE523" s="13" t="n">
        <v>66</v>
      </c>
      <c r="FA523" s="13" t="n">
        <v>66</v>
      </c>
      <c r="FW523" s="13" t="n">
        <v>66</v>
      </c>
      <c r="GS523" s="13" t="n">
        <v>66</v>
      </c>
    </row>
    <row r="524">
      <c r="C524" s="13" t="n">
        <v>67</v>
      </c>
      <c r="Y524" s="13" t="n">
        <v>67</v>
      </c>
      <c r="AU524" s="13" t="n">
        <v>67</v>
      </c>
      <c r="BQ524" s="13" t="n">
        <v>67</v>
      </c>
      <c r="CM524" s="13" t="n">
        <v>67</v>
      </c>
      <c r="DI524" s="13" t="n">
        <v>67</v>
      </c>
      <c r="EE524" s="13" t="n">
        <v>67</v>
      </c>
      <c r="FA524" s="13" t="n">
        <v>67</v>
      </c>
      <c r="FW524" s="13" t="n">
        <v>67</v>
      </c>
      <c r="GS524" s="13" t="n">
        <v>67</v>
      </c>
    </row>
    <row r="525">
      <c r="C525" s="13" t="n">
        <v>68</v>
      </c>
      <c r="Y525" s="13" t="n">
        <v>68</v>
      </c>
      <c r="AU525" s="13" t="n">
        <v>68</v>
      </c>
      <c r="BQ525" s="13" t="n">
        <v>68</v>
      </c>
      <c r="CM525" s="13" t="n">
        <v>68</v>
      </c>
      <c r="DI525" s="13" t="n">
        <v>68</v>
      </c>
      <c r="EE525" s="13" t="n">
        <v>68</v>
      </c>
      <c r="FA525" s="13" t="n">
        <v>68</v>
      </c>
      <c r="FW525" s="13" t="n">
        <v>68</v>
      </c>
      <c r="GS525" s="13" t="n">
        <v>68</v>
      </c>
    </row>
    <row r="526">
      <c r="C526" s="13" t="n">
        <v>69</v>
      </c>
      <c r="Y526" s="13" t="n">
        <v>69</v>
      </c>
      <c r="AU526" s="13" t="n">
        <v>69</v>
      </c>
      <c r="BQ526" s="13" t="n">
        <v>69</v>
      </c>
      <c r="CM526" s="13" t="n">
        <v>69</v>
      </c>
      <c r="DI526" s="13" t="n">
        <v>69</v>
      </c>
      <c r="EE526" s="13" t="n">
        <v>69</v>
      </c>
      <c r="FA526" s="13" t="n">
        <v>69</v>
      </c>
      <c r="FW526" s="13" t="n">
        <v>69</v>
      </c>
      <c r="GS526" s="13" t="n">
        <v>69</v>
      </c>
    </row>
    <row r="527">
      <c r="C527" s="13" t="n">
        <v>70</v>
      </c>
      <c r="Y527" s="13" t="n">
        <v>70</v>
      </c>
      <c r="AU527" s="13" t="n">
        <v>70</v>
      </c>
      <c r="BQ527" s="13" t="n">
        <v>70</v>
      </c>
      <c r="CM527" s="13" t="n">
        <v>70</v>
      </c>
      <c r="DI527" s="13" t="n">
        <v>70</v>
      </c>
      <c r="EE527" s="13" t="n">
        <v>70</v>
      </c>
      <c r="FA527" s="13" t="n">
        <v>70</v>
      </c>
      <c r="FW527" s="13" t="n">
        <v>70</v>
      </c>
      <c r="GS527" s="13" t="n">
        <v>70</v>
      </c>
    </row>
    <row r="528">
      <c r="C528" s="13" t="n">
        <v>71</v>
      </c>
      <c r="Y528" s="13" t="n">
        <v>71</v>
      </c>
      <c r="AU528" s="13" t="n">
        <v>71</v>
      </c>
      <c r="BQ528" s="13" t="n">
        <v>71</v>
      </c>
      <c r="CM528" s="13" t="n">
        <v>71</v>
      </c>
      <c r="DI528" s="13" t="n">
        <v>71</v>
      </c>
      <c r="EE528" s="13" t="n">
        <v>71</v>
      </c>
      <c r="FA528" s="13" t="n">
        <v>71</v>
      </c>
      <c r="FW528" s="13" t="n">
        <v>71</v>
      </c>
      <c r="GS528" s="13" t="n">
        <v>71</v>
      </c>
    </row>
    <row r="529">
      <c r="C529" s="13" t="n">
        <v>72</v>
      </c>
      <c r="Y529" s="13" t="n">
        <v>72</v>
      </c>
      <c r="AU529" s="13" t="n">
        <v>72</v>
      </c>
      <c r="BQ529" s="13" t="n">
        <v>72</v>
      </c>
      <c r="CM529" s="13" t="n">
        <v>72</v>
      </c>
      <c r="DI529" s="13" t="n">
        <v>72</v>
      </c>
      <c r="EE529" s="13" t="n">
        <v>72</v>
      </c>
      <c r="FA529" s="13" t="n">
        <v>72</v>
      </c>
      <c r="FW529" s="13" t="n">
        <v>72</v>
      </c>
      <c r="GS529" s="13" t="n">
        <v>72</v>
      </c>
    </row>
    <row r="530">
      <c r="C530" s="13" t="n">
        <v>73</v>
      </c>
      <c r="Y530" s="13" t="n">
        <v>73</v>
      </c>
      <c r="AU530" s="13" t="n">
        <v>73</v>
      </c>
      <c r="BQ530" s="13" t="n">
        <v>73</v>
      </c>
      <c r="CM530" s="13" t="n">
        <v>73</v>
      </c>
      <c r="DI530" s="13" t="n">
        <v>73</v>
      </c>
      <c r="EE530" s="13" t="n">
        <v>73</v>
      </c>
      <c r="FA530" s="13" t="n">
        <v>73</v>
      </c>
      <c r="FW530" s="13" t="n">
        <v>73</v>
      </c>
      <c r="GS530" s="13" t="n">
        <v>73</v>
      </c>
    </row>
    <row r="531">
      <c r="C531" s="13" t="n">
        <v>74</v>
      </c>
      <c r="Y531" s="13" t="n">
        <v>74</v>
      </c>
      <c r="AU531" s="13" t="n">
        <v>74</v>
      </c>
      <c r="BQ531" s="13" t="n">
        <v>74</v>
      </c>
      <c r="CM531" s="13" t="n">
        <v>74</v>
      </c>
      <c r="DI531" s="13" t="n">
        <v>74</v>
      </c>
      <c r="EE531" s="13" t="n">
        <v>74</v>
      </c>
      <c r="FA531" s="13" t="n">
        <v>74</v>
      </c>
      <c r="FW531" s="13" t="n">
        <v>74</v>
      </c>
      <c r="GS531" s="13" t="n">
        <v>74</v>
      </c>
    </row>
    <row r="532">
      <c r="C532" s="13" t="n">
        <v>75</v>
      </c>
      <c r="Y532" s="13" t="n">
        <v>75</v>
      </c>
      <c r="AU532" s="13" t="n">
        <v>75</v>
      </c>
      <c r="BQ532" s="13" t="n">
        <v>75</v>
      </c>
      <c r="CM532" s="13" t="n">
        <v>75</v>
      </c>
      <c r="DI532" s="13" t="n">
        <v>75</v>
      </c>
      <c r="EE532" s="13" t="n">
        <v>75</v>
      </c>
      <c r="FA532" s="13" t="n">
        <v>75</v>
      </c>
      <c r="FW532" s="13" t="n">
        <v>75</v>
      </c>
      <c r="GS532" s="13" t="n">
        <v>75</v>
      </c>
    </row>
    <row r="533">
      <c r="C533" s="13" t="n">
        <v>76</v>
      </c>
      <c r="Y533" s="13" t="n">
        <v>76</v>
      </c>
      <c r="AU533" s="13" t="n">
        <v>76</v>
      </c>
      <c r="BQ533" s="13" t="n">
        <v>76</v>
      </c>
      <c r="CM533" s="13" t="n">
        <v>76</v>
      </c>
      <c r="DI533" s="13" t="n">
        <v>76</v>
      </c>
      <c r="EE533" s="13" t="n">
        <v>76</v>
      </c>
      <c r="FA533" s="13" t="n">
        <v>76</v>
      </c>
      <c r="FW533" s="13" t="n">
        <v>76</v>
      </c>
      <c r="GS533" s="13" t="n">
        <v>76</v>
      </c>
    </row>
    <row r="534">
      <c r="C534" s="13" t="n">
        <v>77</v>
      </c>
      <c r="Y534" s="13" t="n">
        <v>77</v>
      </c>
      <c r="AU534" s="13" t="n">
        <v>77</v>
      </c>
      <c r="BQ534" s="13" t="n">
        <v>77</v>
      </c>
      <c r="CM534" s="13" t="n">
        <v>77</v>
      </c>
      <c r="DI534" s="13" t="n">
        <v>77</v>
      </c>
      <c r="EE534" s="13" t="n">
        <v>77</v>
      </c>
      <c r="FA534" s="13" t="n">
        <v>77</v>
      </c>
      <c r="FW534" s="13" t="n">
        <v>77</v>
      </c>
      <c r="GS534" s="13" t="n">
        <v>77</v>
      </c>
    </row>
    <row r="535">
      <c r="C535" s="13" t="n">
        <v>78</v>
      </c>
      <c r="Y535" s="13" t="n">
        <v>78</v>
      </c>
      <c r="AU535" s="13" t="n">
        <v>78</v>
      </c>
      <c r="BQ535" s="13" t="n">
        <v>78</v>
      </c>
      <c r="CM535" s="13" t="n">
        <v>78</v>
      </c>
      <c r="DI535" s="13" t="n">
        <v>78</v>
      </c>
      <c r="EE535" s="13" t="n">
        <v>78</v>
      </c>
      <c r="FA535" s="13" t="n">
        <v>78</v>
      </c>
      <c r="FW535" s="13" t="n">
        <v>78</v>
      </c>
      <c r="GS535" s="13" t="n">
        <v>78</v>
      </c>
    </row>
    <row r="536">
      <c r="C536" s="13" t="n">
        <v>79</v>
      </c>
      <c r="Y536" s="13" t="n">
        <v>79</v>
      </c>
      <c r="AU536" s="13" t="n">
        <v>79</v>
      </c>
      <c r="BQ536" s="13" t="n">
        <v>79</v>
      </c>
      <c r="CM536" s="13" t="n">
        <v>79</v>
      </c>
      <c r="DI536" s="13" t="n">
        <v>79</v>
      </c>
      <c r="EE536" s="13" t="n">
        <v>79</v>
      </c>
      <c r="FA536" s="13" t="n">
        <v>79</v>
      </c>
      <c r="FW536" s="13" t="n">
        <v>79</v>
      </c>
      <c r="GS536" s="13" t="n">
        <v>79</v>
      </c>
    </row>
    <row r="537">
      <c r="C537" s="13" t="n">
        <v>80</v>
      </c>
      <c r="Y537" s="13" t="n">
        <v>80</v>
      </c>
      <c r="AU537" s="13" t="n">
        <v>80</v>
      </c>
      <c r="BQ537" s="13" t="n">
        <v>80</v>
      </c>
      <c r="CM537" s="13" t="n">
        <v>80</v>
      </c>
      <c r="DI537" s="13" t="n">
        <v>80</v>
      </c>
      <c r="EE537" s="13" t="n">
        <v>80</v>
      </c>
      <c r="FA537" s="13" t="n">
        <v>80</v>
      </c>
      <c r="FW537" s="13" t="n">
        <v>80</v>
      </c>
      <c r="GS537" s="13" t="n">
        <v>80</v>
      </c>
    </row>
    <row r="538">
      <c r="C538" s="13" t="n">
        <v>81</v>
      </c>
      <c r="Y538" s="13" t="n">
        <v>81</v>
      </c>
      <c r="AU538" s="13" t="n">
        <v>81</v>
      </c>
      <c r="BQ538" s="13" t="n">
        <v>81</v>
      </c>
      <c r="CM538" s="13" t="n">
        <v>81</v>
      </c>
      <c r="DI538" s="13" t="n">
        <v>81</v>
      </c>
      <c r="EE538" s="13" t="n">
        <v>81</v>
      </c>
      <c r="FA538" s="13" t="n">
        <v>81</v>
      </c>
      <c r="FW538" s="13" t="n">
        <v>81</v>
      </c>
      <c r="GS538" s="13" t="n">
        <v>81</v>
      </c>
    </row>
    <row r="539">
      <c r="C539" s="13" t="n">
        <v>82</v>
      </c>
      <c r="Y539" s="13" t="n">
        <v>82</v>
      </c>
      <c r="AU539" s="13" t="n">
        <v>82</v>
      </c>
      <c r="BQ539" s="13" t="n">
        <v>82</v>
      </c>
      <c r="CM539" s="13" t="n">
        <v>82</v>
      </c>
      <c r="DI539" s="13" t="n">
        <v>82</v>
      </c>
      <c r="EE539" s="13" t="n">
        <v>82</v>
      </c>
      <c r="FA539" s="13" t="n">
        <v>82</v>
      </c>
      <c r="FW539" s="13" t="n">
        <v>82</v>
      </c>
      <c r="GS539" s="13" t="n">
        <v>82</v>
      </c>
    </row>
    <row r="540">
      <c r="C540" s="13" t="n">
        <v>83</v>
      </c>
      <c r="Y540" s="13" t="n">
        <v>83</v>
      </c>
      <c r="AU540" s="13" t="n">
        <v>83</v>
      </c>
      <c r="BQ540" s="13" t="n">
        <v>83</v>
      </c>
      <c r="CM540" s="13" t="n">
        <v>83</v>
      </c>
      <c r="DI540" s="13" t="n">
        <v>83</v>
      </c>
      <c r="EE540" s="13" t="n">
        <v>83</v>
      </c>
      <c r="FA540" s="13" t="n">
        <v>83</v>
      </c>
      <c r="FW540" s="13" t="n">
        <v>83</v>
      </c>
      <c r="GS540" s="13" t="n">
        <v>83</v>
      </c>
    </row>
    <row r="541">
      <c r="C541" s="13" t="n">
        <v>84</v>
      </c>
      <c r="Y541" s="13" t="n">
        <v>84</v>
      </c>
      <c r="AU541" s="13" t="n">
        <v>84</v>
      </c>
      <c r="BQ541" s="13" t="n">
        <v>84</v>
      </c>
      <c r="CM541" s="13" t="n">
        <v>84</v>
      </c>
      <c r="DI541" s="13" t="n">
        <v>84</v>
      </c>
      <c r="EE541" s="13" t="n">
        <v>84</v>
      </c>
      <c r="FA541" s="13" t="n">
        <v>84</v>
      </c>
      <c r="FW541" s="13" t="n">
        <v>84</v>
      </c>
      <c r="GS541" s="13" t="n">
        <v>84</v>
      </c>
    </row>
    <row r="542">
      <c r="C542" s="13" t="n">
        <v>85</v>
      </c>
      <c r="Y542" s="13" t="n">
        <v>85</v>
      </c>
      <c r="AU542" s="13" t="n">
        <v>85</v>
      </c>
      <c r="BQ542" s="13" t="n">
        <v>85</v>
      </c>
      <c r="CM542" s="13" t="n">
        <v>85</v>
      </c>
      <c r="DI542" s="13" t="n">
        <v>85</v>
      </c>
      <c r="EE542" s="13" t="n">
        <v>85</v>
      </c>
      <c r="FA542" s="13" t="n">
        <v>85</v>
      </c>
      <c r="FW542" s="13" t="n">
        <v>85</v>
      </c>
      <c r="GS542" s="13" t="n">
        <v>85</v>
      </c>
    </row>
    <row r="543">
      <c r="C543" s="13" t="n">
        <v>86</v>
      </c>
      <c r="Y543" s="13" t="n">
        <v>86</v>
      </c>
      <c r="AU543" s="13" t="n">
        <v>86</v>
      </c>
      <c r="BQ543" s="13" t="n">
        <v>86</v>
      </c>
      <c r="CM543" s="13" t="n">
        <v>86</v>
      </c>
      <c r="DI543" s="13" t="n">
        <v>86</v>
      </c>
      <c r="EE543" s="13" t="n">
        <v>86</v>
      </c>
      <c r="FA543" s="13" t="n">
        <v>86</v>
      </c>
      <c r="FW543" s="13" t="n">
        <v>86</v>
      </c>
      <c r="GS543" s="13" t="n">
        <v>86</v>
      </c>
    </row>
    <row r="544">
      <c r="C544" s="13" t="n">
        <v>87</v>
      </c>
      <c r="Y544" s="13" t="n">
        <v>87</v>
      </c>
      <c r="AU544" s="13" t="n">
        <v>87</v>
      </c>
      <c r="BQ544" s="13" t="n">
        <v>87</v>
      </c>
      <c r="CM544" s="13" t="n">
        <v>87</v>
      </c>
      <c r="DI544" s="13" t="n">
        <v>87</v>
      </c>
      <c r="EE544" s="13" t="n">
        <v>87</v>
      </c>
      <c r="FA544" s="13" t="n">
        <v>87</v>
      </c>
      <c r="FW544" s="13" t="n">
        <v>87</v>
      </c>
      <c r="GS544" s="13" t="n">
        <v>87</v>
      </c>
    </row>
    <row r="545">
      <c r="C545" s="13" t="n">
        <v>88</v>
      </c>
      <c r="Y545" s="13" t="n">
        <v>88</v>
      </c>
      <c r="AU545" s="13" t="n">
        <v>88</v>
      </c>
      <c r="BQ545" s="13" t="n">
        <v>88</v>
      </c>
      <c r="CM545" s="13" t="n">
        <v>88</v>
      </c>
      <c r="DI545" s="13" t="n">
        <v>88</v>
      </c>
      <c r="EE545" s="13" t="n">
        <v>88</v>
      </c>
      <c r="FA545" s="13" t="n">
        <v>88</v>
      </c>
      <c r="FW545" s="13" t="n">
        <v>88</v>
      </c>
      <c r="GS545" s="13" t="n">
        <v>88</v>
      </c>
    </row>
    <row r="546">
      <c r="C546" s="13" t="n">
        <v>89</v>
      </c>
      <c r="Y546" s="13" t="n">
        <v>89</v>
      </c>
      <c r="AU546" s="13" t="n">
        <v>89</v>
      </c>
      <c r="BQ546" s="13" t="n">
        <v>89</v>
      </c>
      <c r="CM546" s="13" t="n">
        <v>89</v>
      </c>
      <c r="DI546" s="13" t="n">
        <v>89</v>
      </c>
      <c r="EE546" s="13" t="n">
        <v>89</v>
      </c>
      <c r="FA546" s="13" t="n">
        <v>89</v>
      </c>
      <c r="FW546" s="13" t="n">
        <v>89</v>
      </c>
      <c r="GS546" s="13" t="n">
        <v>89</v>
      </c>
    </row>
    <row r="547">
      <c r="C547" s="13" t="n">
        <v>90</v>
      </c>
      <c r="Y547" s="13" t="n">
        <v>90</v>
      </c>
      <c r="AU547" s="13" t="n">
        <v>90</v>
      </c>
      <c r="BQ547" s="13" t="n">
        <v>90</v>
      </c>
      <c r="CM547" s="13" t="n">
        <v>90</v>
      </c>
      <c r="DI547" s="13" t="n">
        <v>90</v>
      </c>
      <c r="EE547" s="13" t="n">
        <v>90</v>
      </c>
      <c r="FA547" s="13" t="n">
        <v>90</v>
      </c>
      <c r="FW547" s="13" t="n">
        <v>90</v>
      </c>
      <c r="GS547" s="13" t="n">
        <v>90</v>
      </c>
    </row>
    <row r="548">
      <c r="C548" s="13" t="n">
        <v>91</v>
      </c>
      <c r="Y548" s="13" t="n">
        <v>91</v>
      </c>
      <c r="AU548" s="13" t="n">
        <v>91</v>
      </c>
      <c r="BQ548" s="13" t="n">
        <v>91</v>
      </c>
      <c r="CM548" s="13" t="n">
        <v>91</v>
      </c>
      <c r="DI548" s="13" t="n">
        <v>91</v>
      </c>
      <c r="EE548" s="13" t="n">
        <v>91</v>
      </c>
      <c r="FA548" s="13" t="n">
        <v>91</v>
      </c>
      <c r="FW548" s="13" t="n">
        <v>91</v>
      </c>
      <c r="GS548" s="13" t="n">
        <v>91</v>
      </c>
    </row>
    <row r="549">
      <c r="C549" s="13" t="n">
        <v>92</v>
      </c>
      <c r="Y549" s="13" t="n">
        <v>92</v>
      </c>
      <c r="AU549" s="13" t="n">
        <v>92</v>
      </c>
      <c r="BQ549" s="13" t="n">
        <v>92</v>
      </c>
      <c r="CM549" s="13" t="n">
        <v>92</v>
      </c>
      <c r="DI549" s="13" t="n">
        <v>92</v>
      </c>
      <c r="EE549" s="13" t="n">
        <v>92</v>
      </c>
      <c r="FA549" s="13" t="n">
        <v>92</v>
      </c>
      <c r="FW549" s="13" t="n">
        <v>92</v>
      </c>
      <c r="GS549" s="13" t="n">
        <v>92</v>
      </c>
    </row>
    <row r="550">
      <c r="C550" s="13" t="n">
        <v>93</v>
      </c>
      <c r="Y550" s="13" t="n">
        <v>93</v>
      </c>
      <c r="AU550" s="13" t="n">
        <v>93</v>
      </c>
      <c r="BQ550" s="13" t="n">
        <v>93</v>
      </c>
      <c r="CM550" s="13" t="n">
        <v>93</v>
      </c>
      <c r="DI550" s="13" t="n">
        <v>93</v>
      </c>
      <c r="EE550" s="13" t="n">
        <v>93</v>
      </c>
      <c r="FA550" s="13" t="n">
        <v>93</v>
      </c>
      <c r="FW550" s="13" t="n">
        <v>93</v>
      </c>
      <c r="GS550" s="13" t="n">
        <v>93</v>
      </c>
    </row>
    <row r="551">
      <c r="C551" s="13" t="n">
        <v>94</v>
      </c>
      <c r="Y551" s="13" t="n">
        <v>94</v>
      </c>
      <c r="AU551" s="13" t="n">
        <v>94</v>
      </c>
      <c r="BQ551" s="13" t="n">
        <v>94</v>
      </c>
      <c r="CM551" s="13" t="n">
        <v>94</v>
      </c>
      <c r="DI551" s="13" t="n">
        <v>94</v>
      </c>
      <c r="EE551" s="13" t="n">
        <v>94</v>
      </c>
      <c r="FA551" s="13" t="n">
        <v>94</v>
      </c>
      <c r="FW551" s="13" t="n">
        <v>94</v>
      </c>
      <c r="GS551" s="13" t="n">
        <v>94</v>
      </c>
    </row>
    <row r="552">
      <c r="C552" s="13" t="n">
        <v>95</v>
      </c>
      <c r="Y552" s="13" t="n">
        <v>95</v>
      </c>
      <c r="AU552" s="13" t="n">
        <v>95</v>
      </c>
      <c r="BQ552" s="13" t="n">
        <v>95</v>
      </c>
      <c r="CM552" s="13" t="n">
        <v>95</v>
      </c>
      <c r="DI552" s="13" t="n">
        <v>95</v>
      </c>
      <c r="EE552" s="13" t="n">
        <v>95</v>
      </c>
      <c r="FA552" s="13" t="n">
        <v>95</v>
      </c>
      <c r="FW552" s="13" t="n">
        <v>95</v>
      </c>
      <c r="GS552" s="13" t="n">
        <v>95</v>
      </c>
    </row>
    <row r="553">
      <c r="C553" s="13" t="n">
        <v>96</v>
      </c>
      <c r="Y553" s="13" t="n">
        <v>96</v>
      </c>
      <c r="AU553" s="13" t="n">
        <v>96</v>
      </c>
      <c r="BQ553" s="13" t="n">
        <v>96</v>
      </c>
      <c r="CM553" s="13" t="n">
        <v>96</v>
      </c>
      <c r="DI553" s="13" t="n">
        <v>96</v>
      </c>
      <c r="EE553" s="13" t="n">
        <v>96</v>
      </c>
      <c r="FA553" s="13" t="n">
        <v>96</v>
      </c>
      <c r="FW553" s="13" t="n">
        <v>96</v>
      </c>
      <c r="GS553" s="13" t="n">
        <v>96</v>
      </c>
    </row>
    <row r="554">
      <c r="C554" s="13" t="n">
        <v>97</v>
      </c>
      <c r="Y554" s="13" t="n">
        <v>97</v>
      </c>
      <c r="AU554" s="13" t="n">
        <v>97</v>
      </c>
      <c r="BQ554" s="13" t="n">
        <v>97</v>
      </c>
      <c r="CM554" s="13" t="n">
        <v>97</v>
      </c>
      <c r="DI554" s="13" t="n">
        <v>97</v>
      </c>
      <c r="EE554" s="13" t="n">
        <v>97</v>
      </c>
      <c r="FA554" s="13" t="n">
        <v>97</v>
      </c>
      <c r="FW554" s="13" t="n">
        <v>97</v>
      </c>
      <c r="GS554" s="13" t="n">
        <v>97</v>
      </c>
    </row>
    <row r="555">
      <c r="C555" s="13" t="n">
        <v>98</v>
      </c>
      <c r="Y555" s="13" t="n">
        <v>98</v>
      </c>
      <c r="AU555" s="13" t="n">
        <v>98</v>
      </c>
      <c r="BQ555" s="13" t="n">
        <v>98</v>
      </c>
      <c r="CM555" s="13" t="n">
        <v>98</v>
      </c>
      <c r="DI555" s="13" t="n">
        <v>98</v>
      </c>
      <c r="EE555" s="13" t="n">
        <v>98</v>
      </c>
      <c r="FA555" s="13" t="n">
        <v>98</v>
      </c>
      <c r="FW555" s="13" t="n">
        <v>98</v>
      </c>
      <c r="GS555" s="13" t="n">
        <v>98</v>
      </c>
    </row>
    <row r="556">
      <c r="C556" s="13" t="n">
        <v>99</v>
      </c>
      <c r="Y556" s="13" t="n">
        <v>99</v>
      </c>
      <c r="AU556" s="13" t="n">
        <v>99</v>
      </c>
      <c r="BQ556" s="13" t="n">
        <v>99</v>
      </c>
      <c r="CM556" s="13" t="n">
        <v>99</v>
      </c>
      <c r="DI556" s="13" t="n">
        <v>99</v>
      </c>
      <c r="EE556" s="13" t="n">
        <v>99</v>
      </c>
      <c r="FA556" s="13" t="n">
        <v>99</v>
      </c>
      <c r="FW556" s="13" t="n">
        <v>99</v>
      </c>
      <c r="GS556" s="13" t="n">
        <v>99</v>
      </c>
    </row>
    <row r="557">
      <c r="C557" s="13" t="n">
        <v>100</v>
      </c>
      <c r="Y557" s="13" t="n">
        <v>100</v>
      </c>
      <c r="AU557" s="13" t="n">
        <v>100</v>
      </c>
      <c r="BQ557" s="13" t="n">
        <v>100</v>
      </c>
      <c r="CM557" s="13" t="n">
        <v>100</v>
      </c>
      <c r="DI557" s="13" t="n">
        <v>100</v>
      </c>
      <c r="EE557" s="13" t="n">
        <v>100</v>
      </c>
      <c r="FA557" s="13" t="n">
        <v>100</v>
      </c>
      <c r="FW557" s="13" t="n">
        <v>100</v>
      </c>
      <c r="GS557" s="13" t="n">
        <v>100</v>
      </c>
    </row>
    <row r="558">
      <c r="C558" s="13" t="n">
        <v>101</v>
      </c>
      <c r="Y558" s="13" t="n">
        <v>101</v>
      </c>
      <c r="AU558" s="13" t="n">
        <v>101</v>
      </c>
      <c r="BQ558" s="13" t="n">
        <v>101</v>
      </c>
      <c r="CM558" s="13" t="n">
        <v>101</v>
      </c>
      <c r="DI558" s="13" t="n">
        <v>101</v>
      </c>
      <c r="EE558" s="13" t="n">
        <v>101</v>
      </c>
      <c r="FA558" s="13" t="n">
        <v>101</v>
      </c>
      <c r="FW558" s="13" t="n">
        <v>101</v>
      </c>
      <c r="GS558" s="13" t="n">
        <v>101</v>
      </c>
    </row>
    <row r="559">
      <c r="C559" s="13" t="n">
        <v>102</v>
      </c>
      <c r="Y559" s="13" t="n">
        <v>102</v>
      </c>
      <c r="AU559" s="13" t="n">
        <v>102</v>
      </c>
      <c r="BQ559" s="13" t="n">
        <v>102</v>
      </c>
      <c r="CM559" s="13" t="n">
        <v>102</v>
      </c>
      <c r="DI559" s="13" t="n">
        <v>102</v>
      </c>
      <c r="EE559" s="13" t="n">
        <v>102</v>
      </c>
      <c r="FA559" s="13" t="n">
        <v>102</v>
      </c>
      <c r="FW559" s="13" t="n">
        <v>102</v>
      </c>
      <c r="GS559" s="13" t="n">
        <v>102</v>
      </c>
    </row>
    <row r="560">
      <c r="C560" s="13" t="n">
        <v>103</v>
      </c>
      <c r="Y560" s="13" t="n">
        <v>103</v>
      </c>
      <c r="AU560" s="13" t="n">
        <v>103</v>
      </c>
      <c r="BQ560" s="13" t="n">
        <v>103</v>
      </c>
      <c r="CM560" s="13" t="n">
        <v>103</v>
      </c>
      <c r="DI560" s="13" t="n">
        <v>103</v>
      </c>
      <c r="EE560" s="13" t="n">
        <v>103</v>
      </c>
      <c r="FA560" s="13" t="n">
        <v>103</v>
      </c>
      <c r="FW560" s="13" t="n">
        <v>103</v>
      </c>
      <c r="GS560" s="13" t="n">
        <v>103</v>
      </c>
    </row>
    <row r="561">
      <c r="C561" s="13" t="n">
        <v>104</v>
      </c>
      <c r="Y561" s="13" t="n">
        <v>104</v>
      </c>
      <c r="AU561" s="13" t="n">
        <v>104</v>
      </c>
      <c r="BQ561" s="13" t="n">
        <v>104</v>
      </c>
      <c r="CM561" s="13" t="n">
        <v>104</v>
      </c>
      <c r="DI561" s="13" t="n">
        <v>104</v>
      </c>
      <c r="EE561" s="13" t="n">
        <v>104</v>
      </c>
      <c r="FA561" s="13" t="n">
        <v>104</v>
      </c>
      <c r="FW561" s="13" t="n">
        <v>104</v>
      </c>
      <c r="GS561" s="13" t="n">
        <v>104</v>
      </c>
    </row>
    <row r="562">
      <c r="C562" s="13" t="n">
        <v>105</v>
      </c>
      <c r="Y562" s="13" t="n">
        <v>105</v>
      </c>
      <c r="AU562" s="13" t="n">
        <v>105</v>
      </c>
      <c r="BQ562" s="13" t="n">
        <v>105</v>
      </c>
      <c r="CM562" s="13" t="n">
        <v>105</v>
      </c>
      <c r="DI562" s="13" t="n">
        <v>105</v>
      </c>
      <c r="EE562" s="13" t="n">
        <v>105</v>
      </c>
      <c r="FA562" s="13" t="n">
        <v>105</v>
      </c>
      <c r="FW562" s="13" t="n">
        <v>105</v>
      </c>
      <c r="GS562" s="13" t="n">
        <v>105</v>
      </c>
    </row>
    <row r="563">
      <c r="C563" s="13" t="n">
        <v>106</v>
      </c>
      <c r="Y563" s="13" t="n">
        <v>106</v>
      </c>
      <c r="AU563" s="13" t="n">
        <v>106</v>
      </c>
      <c r="BQ563" s="13" t="n">
        <v>106</v>
      </c>
      <c r="CM563" s="13" t="n">
        <v>106</v>
      </c>
      <c r="DI563" s="13" t="n">
        <v>106</v>
      </c>
      <c r="EE563" s="13" t="n">
        <v>106</v>
      </c>
      <c r="FA563" s="13" t="n">
        <v>106</v>
      </c>
      <c r="FW563" s="13" t="n">
        <v>106</v>
      </c>
      <c r="GS563" s="13" t="n">
        <v>106</v>
      </c>
    </row>
    <row r="564">
      <c r="C564" s="13" t="n">
        <v>107</v>
      </c>
      <c r="Y564" s="13" t="n">
        <v>107</v>
      </c>
      <c r="AU564" s="13" t="n">
        <v>107</v>
      </c>
      <c r="BQ564" s="13" t="n">
        <v>107</v>
      </c>
      <c r="CM564" s="13" t="n">
        <v>107</v>
      </c>
      <c r="DI564" s="13" t="n">
        <v>107</v>
      </c>
      <c r="EE564" s="13" t="n">
        <v>107</v>
      </c>
      <c r="FA564" s="13" t="n">
        <v>107</v>
      </c>
      <c r="FW564" s="13" t="n">
        <v>107</v>
      </c>
      <c r="GS564" s="13" t="n">
        <v>107</v>
      </c>
    </row>
    <row r="565">
      <c r="C565" s="13" t="n">
        <v>108</v>
      </c>
      <c r="Y565" s="13" t="n">
        <v>108</v>
      </c>
      <c r="AU565" s="13" t="n">
        <v>108</v>
      </c>
      <c r="BQ565" s="13" t="n">
        <v>108</v>
      </c>
      <c r="CM565" s="13" t="n">
        <v>108</v>
      </c>
      <c r="DI565" s="13" t="n">
        <v>108</v>
      </c>
      <c r="EE565" s="13" t="n">
        <v>108</v>
      </c>
      <c r="FA565" s="13" t="n">
        <v>108</v>
      </c>
      <c r="FW565" s="13" t="n">
        <v>108</v>
      </c>
      <c r="GS565" s="13" t="n">
        <v>108</v>
      </c>
    </row>
    <row r="566">
      <c r="C566" s="13" t="n">
        <v>109</v>
      </c>
      <c r="Y566" s="13" t="n">
        <v>109</v>
      </c>
      <c r="AU566" s="13" t="n">
        <v>109</v>
      </c>
      <c r="BQ566" s="13" t="n">
        <v>109</v>
      </c>
      <c r="CM566" s="13" t="n">
        <v>109</v>
      </c>
      <c r="DI566" s="13" t="n">
        <v>109</v>
      </c>
      <c r="EE566" s="13" t="n">
        <v>109</v>
      </c>
      <c r="FA566" s="13" t="n">
        <v>109</v>
      </c>
      <c r="FW566" s="13" t="n">
        <v>109</v>
      </c>
      <c r="GS566" s="13" t="n">
        <v>109</v>
      </c>
    </row>
    <row r="567">
      <c r="C567" s="13" t="n">
        <v>110</v>
      </c>
      <c r="Y567" s="13" t="n">
        <v>110</v>
      </c>
      <c r="AU567" s="13" t="n">
        <v>110</v>
      </c>
      <c r="BQ567" s="13" t="n">
        <v>110</v>
      </c>
      <c r="CM567" s="13" t="n">
        <v>110</v>
      </c>
      <c r="DI567" s="13" t="n">
        <v>110</v>
      </c>
      <c r="EE567" s="13" t="n">
        <v>110</v>
      </c>
      <c r="FA567" s="13" t="n">
        <v>110</v>
      </c>
      <c r="FW567" s="13" t="n">
        <v>110</v>
      </c>
      <c r="GS567" s="13" t="n">
        <v>110</v>
      </c>
    </row>
    <row r="568">
      <c r="C568" s="13" t="n">
        <v>111</v>
      </c>
      <c r="Y568" s="13" t="n">
        <v>111</v>
      </c>
      <c r="AU568" s="13" t="n">
        <v>111</v>
      </c>
      <c r="BQ568" s="13" t="n">
        <v>111</v>
      </c>
      <c r="CM568" s="13" t="n">
        <v>111</v>
      </c>
      <c r="DI568" s="13" t="n">
        <v>111</v>
      </c>
      <c r="EE568" s="13" t="n">
        <v>111</v>
      </c>
      <c r="FA568" s="13" t="n">
        <v>111</v>
      </c>
      <c r="FW568" s="13" t="n">
        <v>111</v>
      </c>
      <c r="GS568" s="13" t="n">
        <v>111</v>
      </c>
    </row>
    <row r="569">
      <c r="C569" s="13" t="n">
        <v>112</v>
      </c>
      <c r="Y569" s="13" t="n">
        <v>112</v>
      </c>
      <c r="AU569" s="13" t="n">
        <v>112</v>
      </c>
      <c r="BQ569" s="13" t="n">
        <v>112</v>
      </c>
      <c r="CM569" s="13" t="n">
        <v>112</v>
      </c>
      <c r="DI569" s="13" t="n">
        <v>112</v>
      </c>
      <c r="EE569" s="13" t="n">
        <v>112</v>
      </c>
      <c r="FA569" s="13" t="n">
        <v>112</v>
      </c>
      <c r="FW569" s="13" t="n">
        <v>112</v>
      </c>
      <c r="GS569" s="13" t="n">
        <v>112</v>
      </c>
    </row>
    <row r="570">
      <c r="C570" s="13" t="n">
        <v>113</v>
      </c>
      <c r="Y570" s="13" t="n">
        <v>113</v>
      </c>
      <c r="AU570" s="13" t="n">
        <v>113</v>
      </c>
      <c r="BQ570" s="13" t="n">
        <v>113</v>
      </c>
      <c r="CM570" s="13" t="n">
        <v>113</v>
      </c>
      <c r="DI570" s="13" t="n">
        <v>113</v>
      </c>
      <c r="EE570" s="13" t="n">
        <v>113</v>
      </c>
      <c r="FA570" s="13" t="n">
        <v>113</v>
      </c>
      <c r="FW570" s="13" t="n">
        <v>113</v>
      </c>
      <c r="GS570" s="13" t="n">
        <v>113</v>
      </c>
    </row>
    <row r="571">
      <c r="C571" s="13" t="n">
        <v>114</v>
      </c>
      <c r="Y571" s="13" t="n">
        <v>114</v>
      </c>
      <c r="AU571" s="13" t="n">
        <v>114</v>
      </c>
      <c r="BQ571" s="13" t="n">
        <v>114</v>
      </c>
      <c r="CM571" s="13" t="n">
        <v>114</v>
      </c>
      <c r="DI571" s="13" t="n">
        <v>114</v>
      </c>
      <c r="EE571" s="13" t="n">
        <v>114</v>
      </c>
      <c r="FA571" s="13" t="n">
        <v>114</v>
      </c>
      <c r="FW571" s="13" t="n">
        <v>114</v>
      </c>
      <c r="GS571" s="13" t="n">
        <v>114</v>
      </c>
    </row>
    <row r="572">
      <c r="C572" s="13" t="n">
        <v>115</v>
      </c>
      <c r="Y572" s="13" t="n">
        <v>115</v>
      </c>
      <c r="AU572" s="13" t="n">
        <v>115</v>
      </c>
      <c r="BQ572" s="13" t="n">
        <v>115</v>
      </c>
      <c r="CM572" s="13" t="n">
        <v>115</v>
      </c>
      <c r="DI572" s="13" t="n">
        <v>115</v>
      </c>
      <c r="EE572" s="13" t="n">
        <v>115</v>
      </c>
      <c r="FA572" s="13" t="n">
        <v>115</v>
      </c>
      <c r="FW572" s="13" t="n">
        <v>115</v>
      </c>
      <c r="GS572" s="13" t="n">
        <v>115</v>
      </c>
    </row>
    <row r="573">
      <c r="C573" s="13" t="n">
        <v>116</v>
      </c>
      <c r="Y573" s="13" t="n">
        <v>116</v>
      </c>
      <c r="AU573" s="13" t="n">
        <v>116</v>
      </c>
      <c r="BQ573" s="13" t="n">
        <v>116</v>
      </c>
      <c r="CM573" s="13" t="n">
        <v>116</v>
      </c>
      <c r="DI573" s="13" t="n">
        <v>116</v>
      </c>
      <c r="EE573" s="13" t="n">
        <v>116</v>
      </c>
      <c r="FA573" s="13" t="n">
        <v>116</v>
      </c>
      <c r="FW573" s="13" t="n">
        <v>116</v>
      </c>
      <c r="GS573" s="13" t="n">
        <v>116</v>
      </c>
    </row>
    <row r="574">
      <c r="C574" s="13" t="n">
        <v>117</v>
      </c>
      <c r="Y574" s="13" t="n">
        <v>117</v>
      </c>
      <c r="AU574" s="13" t="n">
        <v>117</v>
      </c>
      <c r="BQ574" s="13" t="n">
        <v>117</v>
      </c>
      <c r="CM574" s="13" t="n">
        <v>117</v>
      </c>
      <c r="DI574" s="13" t="n">
        <v>117</v>
      </c>
      <c r="EE574" s="13" t="n">
        <v>117</v>
      </c>
      <c r="FA574" s="13" t="n">
        <v>117</v>
      </c>
      <c r="FW574" s="13" t="n">
        <v>117</v>
      </c>
      <c r="GS574" s="13" t="n">
        <v>117</v>
      </c>
    </row>
    <row r="575">
      <c r="C575" s="13" t="n">
        <v>118</v>
      </c>
      <c r="Y575" s="13" t="n">
        <v>118</v>
      </c>
      <c r="AU575" s="13" t="n">
        <v>118</v>
      </c>
      <c r="BQ575" s="13" t="n">
        <v>118</v>
      </c>
      <c r="CM575" s="13" t="n">
        <v>118</v>
      </c>
      <c r="DI575" s="13" t="n">
        <v>118</v>
      </c>
      <c r="EE575" s="13" t="n">
        <v>118</v>
      </c>
      <c r="FA575" s="13" t="n">
        <v>118</v>
      </c>
      <c r="FW575" s="13" t="n">
        <v>118</v>
      </c>
      <c r="GS575" s="13" t="n">
        <v>118</v>
      </c>
    </row>
    <row r="576">
      <c r="C576" s="13" t="n">
        <v>119</v>
      </c>
      <c r="Y576" s="13" t="n">
        <v>119</v>
      </c>
      <c r="AU576" s="13" t="n">
        <v>119</v>
      </c>
      <c r="BQ576" s="13" t="n">
        <v>119</v>
      </c>
      <c r="CM576" s="13" t="n">
        <v>119</v>
      </c>
      <c r="DI576" s="13" t="n">
        <v>119</v>
      </c>
      <c r="EE576" s="13" t="n">
        <v>119</v>
      </c>
      <c r="FA576" s="13" t="n">
        <v>119</v>
      </c>
      <c r="FW576" s="13" t="n">
        <v>119</v>
      </c>
      <c r="GS576" s="13" t="n">
        <v>119</v>
      </c>
    </row>
    <row r="577">
      <c r="C577" s="13" t="n">
        <v>120</v>
      </c>
      <c r="Y577" s="13" t="n">
        <v>120</v>
      </c>
      <c r="AU577" s="13" t="n">
        <v>120</v>
      </c>
      <c r="BQ577" s="13" t="n">
        <v>120</v>
      </c>
      <c r="CM577" s="13" t="n">
        <v>120</v>
      </c>
      <c r="DI577" s="13" t="n">
        <v>120</v>
      </c>
      <c r="EE577" s="13" t="n">
        <v>120</v>
      </c>
      <c r="FA577" s="13" t="n">
        <v>120</v>
      </c>
      <c r="FW577" s="13" t="n">
        <v>120</v>
      </c>
      <c r="GS577" s="13" t="n">
        <v>120</v>
      </c>
    </row>
    <row r="578">
      <c r="C578" s="13" t="n">
        <v>121</v>
      </c>
      <c r="Y578" s="13" t="n">
        <v>121</v>
      </c>
      <c r="AU578" s="13" t="n">
        <v>121</v>
      </c>
      <c r="BQ578" s="13" t="n">
        <v>121</v>
      </c>
      <c r="CM578" s="13" t="n">
        <v>121</v>
      </c>
      <c r="DI578" s="13" t="n">
        <v>121</v>
      </c>
      <c r="EE578" s="13" t="n">
        <v>121</v>
      </c>
      <c r="FA578" s="13" t="n">
        <v>121</v>
      </c>
      <c r="FW578" s="13" t="n">
        <v>121</v>
      </c>
      <c r="GS578" s="13" t="n">
        <v>121</v>
      </c>
    </row>
    <row r="579">
      <c r="C579" s="13" t="n">
        <v>122</v>
      </c>
      <c r="Y579" s="13" t="n">
        <v>122</v>
      </c>
      <c r="AU579" s="13" t="n">
        <v>122</v>
      </c>
      <c r="BQ579" s="13" t="n">
        <v>122</v>
      </c>
      <c r="CM579" s="13" t="n">
        <v>122</v>
      </c>
      <c r="DI579" s="13" t="n">
        <v>122</v>
      </c>
      <c r="EE579" s="13" t="n">
        <v>122</v>
      </c>
      <c r="FA579" s="13" t="n">
        <v>122</v>
      </c>
      <c r="FW579" s="13" t="n">
        <v>122</v>
      </c>
      <c r="GS579" s="13" t="n">
        <v>122</v>
      </c>
    </row>
    <row r="580">
      <c r="C580" s="13" t="n">
        <v>123</v>
      </c>
      <c r="Y580" s="13" t="n">
        <v>123</v>
      </c>
      <c r="AU580" s="13" t="n">
        <v>123</v>
      </c>
      <c r="BQ580" s="13" t="n">
        <v>123</v>
      </c>
      <c r="CM580" s="13" t="n">
        <v>123</v>
      </c>
      <c r="DI580" s="13" t="n">
        <v>123</v>
      </c>
      <c r="EE580" s="13" t="n">
        <v>123</v>
      </c>
      <c r="FA580" s="13" t="n">
        <v>123</v>
      </c>
      <c r="FW580" s="13" t="n">
        <v>123</v>
      </c>
      <c r="GS580" s="13" t="n">
        <v>123</v>
      </c>
    </row>
    <row r="581">
      <c r="C581" s="13" t="n">
        <v>124</v>
      </c>
      <c r="Y581" s="13" t="n">
        <v>124</v>
      </c>
      <c r="AU581" s="13" t="n">
        <v>124</v>
      </c>
      <c r="BQ581" s="13" t="n">
        <v>124</v>
      </c>
      <c r="CM581" s="13" t="n">
        <v>124</v>
      </c>
      <c r="DI581" s="13" t="n">
        <v>124</v>
      </c>
      <c r="EE581" s="13" t="n">
        <v>124</v>
      </c>
      <c r="FA581" s="13" t="n">
        <v>124</v>
      </c>
      <c r="FW581" s="13" t="n">
        <v>124</v>
      </c>
      <c r="GS581" s="13" t="n">
        <v>124</v>
      </c>
    </row>
    <row r="582">
      <c r="C582" s="13" t="n">
        <v>125</v>
      </c>
      <c r="Y582" s="13" t="n">
        <v>125</v>
      </c>
      <c r="AU582" s="13" t="n">
        <v>125</v>
      </c>
      <c r="BQ582" s="13" t="n">
        <v>125</v>
      </c>
      <c r="CM582" s="13" t="n">
        <v>125</v>
      </c>
      <c r="DI582" s="13" t="n">
        <v>125</v>
      </c>
      <c r="EE582" s="13" t="n">
        <v>125</v>
      </c>
      <c r="FA582" s="13" t="n">
        <v>125</v>
      </c>
      <c r="FW582" s="13" t="n">
        <v>125</v>
      </c>
      <c r="GS582" s="13" t="n">
        <v>125</v>
      </c>
    </row>
    <row r="583">
      <c r="C583" s="13" t="n">
        <v>126</v>
      </c>
      <c r="Y583" s="13" t="n">
        <v>126</v>
      </c>
      <c r="AU583" s="13" t="n">
        <v>126</v>
      </c>
      <c r="BQ583" s="13" t="n">
        <v>126</v>
      </c>
      <c r="CM583" s="13" t="n">
        <v>126</v>
      </c>
      <c r="DI583" s="13" t="n">
        <v>126</v>
      </c>
      <c r="EE583" s="13" t="n">
        <v>126</v>
      </c>
      <c r="FA583" s="13" t="n">
        <v>126</v>
      </c>
      <c r="FW583" s="13" t="n">
        <v>126</v>
      </c>
      <c r="GS583" s="13" t="n">
        <v>126</v>
      </c>
    </row>
    <row r="584">
      <c r="C584" s="13" t="n">
        <v>127</v>
      </c>
      <c r="Y584" s="13" t="n">
        <v>127</v>
      </c>
      <c r="AU584" s="13" t="n">
        <v>127</v>
      </c>
      <c r="BQ584" s="13" t="n">
        <v>127</v>
      </c>
      <c r="CM584" s="13" t="n">
        <v>127</v>
      </c>
      <c r="DI584" s="13" t="n">
        <v>127</v>
      </c>
      <c r="EE584" s="13" t="n">
        <v>127</v>
      </c>
      <c r="FA584" s="13" t="n">
        <v>127</v>
      </c>
      <c r="FW584" s="13" t="n">
        <v>127</v>
      </c>
      <c r="GS584" s="13" t="n">
        <v>127</v>
      </c>
    </row>
    <row r="585">
      <c r="C585" s="13" t="n">
        <v>128</v>
      </c>
      <c r="Y585" s="13" t="n">
        <v>128</v>
      </c>
      <c r="AU585" s="13" t="n">
        <v>128</v>
      </c>
      <c r="BQ585" s="13" t="n">
        <v>128</v>
      </c>
      <c r="CM585" s="13" t="n">
        <v>128</v>
      </c>
      <c r="DI585" s="13" t="n">
        <v>128</v>
      </c>
      <c r="EE585" s="13" t="n">
        <v>128</v>
      </c>
      <c r="FA585" s="13" t="n">
        <v>128</v>
      </c>
      <c r="FW585" s="13" t="n">
        <v>128</v>
      </c>
      <c r="GS585" s="13" t="n">
        <v>128</v>
      </c>
    </row>
    <row r="586">
      <c r="C586" s="13" t="n">
        <v>129</v>
      </c>
      <c r="Y586" s="13" t="n">
        <v>129</v>
      </c>
      <c r="AU586" s="13" t="n">
        <v>129</v>
      </c>
      <c r="BQ586" s="13" t="n">
        <v>129</v>
      </c>
      <c r="CM586" s="13" t="n">
        <v>129</v>
      </c>
      <c r="DI586" s="13" t="n">
        <v>129</v>
      </c>
      <c r="EE586" s="13" t="n">
        <v>129</v>
      </c>
      <c r="FA586" s="13" t="n">
        <v>129</v>
      </c>
      <c r="FW586" s="13" t="n">
        <v>129</v>
      </c>
      <c r="GS586" s="13" t="n">
        <v>129</v>
      </c>
    </row>
    <row r="587">
      <c r="C587" s="13" t="n">
        <v>130</v>
      </c>
      <c r="Y587" s="13" t="n">
        <v>130</v>
      </c>
      <c r="AU587" s="13" t="n">
        <v>130</v>
      </c>
      <c r="BQ587" s="13" t="n">
        <v>130</v>
      </c>
      <c r="CM587" s="13" t="n">
        <v>130</v>
      </c>
      <c r="DI587" s="13" t="n">
        <v>130</v>
      </c>
      <c r="EE587" s="13" t="n">
        <v>130</v>
      </c>
      <c r="FA587" s="13" t="n">
        <v>130</v>
      </c>
      <c r="FW587" s="13" t="n">
        <v>130</v>
      </c>
      <c r="GS587" s="13" t="n">
        <v>130</v>
      </c>
    </row>
    <row r="588">
      <c r="C588" s="13" t="n">
        <v>131</v>
      </c>
      <c r="Y588" s="13" t="n">
        <v>131</v>
      </c>
      <c r="AU588" s="13" t="n">
        <v>131</v>
      </c>
      <c r="BQ588" s="13" t="n">
        <v>131</v>
      </c>
      <c r="CM588" s="13" t="n">
        <v>131</v>
      </c>
      <c r="DI588" s="13" t="n">
        <v>131</v>
      </c>
      <c r="EE588" s="13" t="n">
        <v>131</v>
      </c>
      <c r="FA588" s="13" t="n">
        <v>131</v>
      </c>
      <c r="FW588" s="13" t="n">
        <v>131</v>
      </c>
      <c r="GS588" s="13" t="n">
        <v>131</v>
      </c>
    </row>
    <row r="589">
      <c r="C589" s="13" t="n">
        <v>132</v>
      </c>
      <c r="Y589" s="13" t="n">
        <v>132</v>
      </c>
      <c r="AU589" s="13" t="n">
        <v>132</v>
      </c>
      <c r="BQ589" s="13" t="n">
        <v>132</v>
      </c>
      <c r="CM589" s="13" t="n">
        <v>132</v>
      </c>
      <c r="DI589" s="13" t="n">
        <v>132</v>
      </c>
      <c r="EE589" s="13" t="n">
        <v>132</v>
      </c>
      <c r="FA589" s="13" t="n">
        <v>132</v>
      </c>
      <c r="FW589" s="13" t="n">
        <v>132</v>
      </c>
      <c r="GS589" s="13" t="n">
        <v>132</v>
      </c>
    </row>
    <row r="590">
      <c r="C590" s="13" t="n">
        <v>133</v>
      </c>
      <c r="Y590" s="13" t="n">
        <v>133</v>
      </c>
      <c r="AU590" s="13" t="n">
        <v>133</v>
      </c>
      <c r="BQ590" s="13" t="n">
        <v>133</v>
      </c>
      <c r="CM590" s="13" t="n">
        <v>133</v>
      </c>
      <c r="DI590" s="13" t="n">
        <v>133</v>
      </c>
      <c r="EE590" s="13" t="n">
        <v>133</v>
      </c>
      <c r="FA590" s="13" t="n">
        <v>133</v>
      </c>
      <c r="FW590" s="13" t="n">
        <v>133</v>
      </c>
      <c r="GS590" s="13" t="n">
        <v>133</v>
      </c>
    </row>
    <row r="591">
      <c r="C591" s="13" t="n">
        <v>134</v>
      </c>
      <c r="Y591" s="13" t="n">
        <v>134</v>
      </c>
      <c r="AU591" s="13" t="n">
        <v>134</v>
      </c>
      <c r="BQ591" s="13" t="n">
        <v>134</v>
      </c>
      <c r="CM591" s="13" t="n">
        <v>134</v>
      </c>
      <c r="DI591" s="13" t="n">
        <v>134</v>
      </c>
      <c r="EE591" s="13" t="n">
        <v>134</v>
      </c>
      <c r="FA591" s="13" t="n">
        <v>134</v>
      </c>
      <c r="FW591" s="13" t="n">
        <v>134</v>
      </c>
      <c r="GS591" s="13" t="n">
        <v>134</v>
      </c>
    </row>
    <row r="592">
      <c r="C592" s="13" t="n">
        <v>135</v>
      </c>
      <c r="Y592" s="13" t="n">
        <v>135</v>
      </c>
      <c r="AU592" s="13" t="n">
        <v>135</v>
      </c>
      <c r="BQ592" s="13" t="n">
        <v>135</v>
      </c>
      <c r="CM592" s="13" t="n">
        <v>135</v>
      </c>
      <c r="DI592" s="13" t="n">
        <v>135</v>
      </c>
      <c r="EE592" s="13" t="n">
        <v>135</v>
      </c>
      <c r="FA592" s="13" t="n">
        <v>135</v>
      </c>
      <c r="FW592" s="13" t="n">
        <v>135</v>
      </c>
      <c r="GS592" s="13" t="n">
        <v>135</v>
      </c>
    </row>
    <row r="593">
      <c r="C593" s="13" t="n">
        <v>136</v>
      </c>
      <c r="Y593" s="13" t="n">
        <v>136</v>
      </c>
      <c r="AU593" s="13" t="n">
        <v>136</v>
      </c>
      <c r="BQ593" s="13" t="n">
        <v>136</v>
      </c>
      <c r="CM593" s="13" t="n">
        <v>136</v>
      </c>
      <c r="DI593" s="13" t="n">
        <v>136</v>
      </c>
      <c r="EE593" s="13" t="n">
        <v>136</v>
      </c>
      <c r="FA593" s="13" t="n">
        <v>136</v>
      </c>
      <c r="FW593" s="13" t="n">
        <v>136</v>
      </c>
      <c r="GS593" s="13" t="n">
        <v>136</v>
      </c>
    </row>
    <row r="594">
      <c r="C594" s="13" t="n">
        <v>137</v>
      </c>
      <c r="Y594" s="13" t="n">
        <v>137</v>
      </c>
      <c r="AU594" s="13" t="n">
        <v>137</v>
      </c>
      <c r="BQ594" s="13" t="n">
        <v>137</v>
      </c>
      <c r="CM594" s="13" t="n">
        <v>137</v>
      </c>
      <c r="DI594" s="13" t="n">
        <v>137</v>
      </c>
      <c r="EE594" s="13" t="n">
        <v>137</v>
      </c>
      <c r="FA594" s="13" t="n">
        <v>137</v>
      </c>
      <c r="FW594" s="13" t="n">
        <v>137</v>
      </c>
      <c r="GS594" s="13" t="n">
        <v>137</v>
      </c>
    </row>
    <row r="595">
      <c r="C595" s="13" t="n">
        <v>138</v>
      </c>
      <c r="Y595" s="13" t="n">
        <v>138</v>
      </c>
      <c r="AU595" s="13" t="n">
        <v>138</v>
      </c>
      <c r="BQ595" s="13" t="n">
        <v>138</v>
      </c>
      <c r="CM595" s="13" t="n">
        <v>138</v>
      </c>
      <c r="DI595" s="13" t="n">
        <v>138</v>
      </c>
      <c r="EE595" s="13" t="n">
        <v>138</v>
      </c>
      <c r="FA595" s="13" t="n">
        <v>138</v>
      </c>
      <c r="FW595" s="13" t="n">
        <v>138</v>
      </c>
      <c r="GS595" s="13" t="n">
        <v>138</v>
      </c>
    </row>
    <row r="596">
      <c r="C596" s="13" t="n">
        <v>139</v>
      </c>
      <c r="Y596" s="13" t="n">
        <v>139</v>
      </c>
      <c r="AU596" s="13" t="n">
        <v>139</v>
      </c>
      <c r="BQ596" s="13" t="n">
        <v>139</v>
      </c>
      <c r="CM596" s="13" t="n">
        <v>139</v>
      </c>
      <c r="DI596" s="13" t="n">
        <v>139</v>
      </c>
      <c r="EE596" s="13" t="n">
        <v>139</v>
      </c>
      <c r="FA596" s="13" t="n">
        <v>139</v>
      </c>
      <c r="FW596" s="13" t="n">
        <v>139</v>
      </c>
      <c r="GS596" s="13" t="n">
        <v>139</v>
      </c>
    </row>
    <row r="597">
      <c r="C597" s="13" t="n">
        <v>140</v>
      </c>
      <c r="Y597" s="13" t="n">
        <v>140</v>
      </c>
      <c r="AU597" s="13" t="n">
        <v>140</v>
      </c>
      <c r="BQ597" s="13" t="n">
        <v>140</v>
      </c>
      <c r="CM597" s="13" t="n">
        <v>140</v>
      </c>
      <c r="DI597" s="13" t="n">
        <v>140</v>
      </c>
      <c r="EE597" s="13" t="n">
        <v>140</v>
      </c>
      <c r="FA597" s="13" t="n">
        <v>140</v>
      </c>
      <c r="FW597" s="13" t="n">
        <v>140</v>
      </c>
      <c r="GS597" s="13" t="n">
        <v>140</v>
      </c>
    </row>
    <row r="598">
      <c r="C598" s="13" t="n">
        <v>141</v>
      </c>
      <c r="Y598" s="13" t="n">
        <v>141</v>
      </c>
      <c r="AU598" s="13" t="n">
        <v>141</v>
      </c>
      <c r="BQ598" s="13" t="n">
        <v>141</v>
      </c>
      <c r="CM598" s="13" t="n">
        <v>141</v>
      </c>
      <c r="DI598" s="13" t="n">
        <v>141</v>
      </c>
      <c r="EE598" s="13" t="n">
        <v>141</v>
      </c>
      <c r="FA598" s="13" t="n">
        <v>141</v>
      </c>
      <c r="FW598" s="13" t="n">
        <v>141</v>
      </c>
      <c r="GS598" s="13" t="n">
        <v>141</v>
      </c>
    </row>
    <row r="599">
      <c r="C599" s="13" t="n">
        <v>142</v>
      </c>
      <c r="Y599" s="13" t="n">
        <v>142</v>
      </c>
      <c r="AU599" s="13" t="n">
        <v>142</v>
      </c>
      <c r="BQ599" s="13" t="n">
        <v>142</v>
      </c>
      <c r="CM599" s="13" t="n">
        <v>142</v>
      </c>
      <c r="DI599" s="13" t="n">
        <v>142</v>
      </c>
      <c r="EE599" s="13" t="n">
        <v>142</v>
      </c>
      <c r="FA599" s="13" t="n">
        <v>142</v>
      </c>
      <c r="FW599" s="13" t="n">
        <v>142</v>
      </c>
      <c r="GS599" s="13" t="n">
        <v>142</v>
      </c>
    </row>
    <row r="600">
      <c r="C600" s="13" t="n">
        <v>143</v>
      </c>
      <c r="Y600" s="13" t="n">
        <v>143</v>
      </c>
      <c r="AU600" s="13" t="n">
        <v>143</v>
      </c>
      <c r="BQ600" s="13" t="n">
        <v>143</v>
      </c>
      <c r="CM600" s="13" t="n">
        <v>143</v>
      </c>
      <c r="DI600" s="13" t="n">
        <v>143</v>
      </c>
      <c r="EE600" s="13" t="n">
        <v>143</v>
      </c>
      <c r="FA600" s="13" t="n">
        <v>143</v>
      </c>
      <c r="FW600" s="13" t="n">
        <v>143</v>
      </c>
      <c r="GS600" s="13" t="n">
        <v>143</v>
      </c>
    </row>
    <row r="601">
      <c r="C601" s="13" t="n">
        <v>144</v>
      </c>
      <c r="Y601" s="13" t="n">
        <v>144</v>
      </c>
      <c r="AU601" s="13" t="n">
        <v>144</v>
      </c>
      <c r="BQ601" s="13" t="n">
        <v>144</v>
      </c>
      <c r="CM601" s="13" t="n">
        <v>144</v>
      </c>
      <c r="DI601" s="13" t="n">
        <v>144</v>
      </c>
      <c r="EE601" s="13" t="n">
        <v>144</v>
      </c>
      <c r="FA601" s="13" t="n">
        <v>144</v>
      </c>
      <c r="FW601" s="13" t="n">
        <v>144</v>
      </c>
      <c r="GS601" s="13" t="n">
        <v>144</v>
      </c>
    </row>
    <row r="602">
      <c r="C602" s="13" t="n">
        <v>145</v>
      </c>
      <c r="Y602" s="13" t="n">
        <v>145</v>
      </c>
      <c r="AU602" s="13" t="n">
        <v>145</v>
      </c>
      <c r="BQ602" s="13" t="n">
        <v>145</v>
      </c>
      <c r="CM602" s="13" t="n">
        <v>145</v>
      </c>
      <c r="DI602" s="13" t="n">
        <v>145</v>
      </c>
      <c r="EE602" s="13" t="n">
        <v>145</v>
      </c>
      <c r="FA602" s="13" t="n">
        <v>145</v>
      </c>
      <c r="FW602" s="13" t="n">
        <v>145</v>
      </c>
      <c r="GS602" s="13" t="n">
        <v>145</v>
      </c>
    </row>
    <row r="603">
      <c r="C603" s="13" t="n">
        <v>146</v>
      </c>
      <c r="Y603" s="13" t="n">
        <v>146</v>
      </c>
      <c r="AU603" s="13" t="n">
        <v>146</v>
      </c>
      <c r="BQ603" s="13" t="n">
        <v>146</v>
      </c>
      <c r="CM603" s="13" t="n">
        <v>146</v>
      </c>
      <c r="DI603" s="13" t="n">
        <v>146</v>
      </c>
      <c r="EE603" s="13" t="n">
        <v>146</v>
      </c>
      <c r="FA603" s="13" t="n">
        <v>146</v>
      </c>
      <c r="FW603" s="13" t="n">
        <v>146</v>
      </c>
      <c r="GS603" s="13" t="n">
        <v>146</v>
      </c>
    </row>
    <row r="604">
      <c r="C604" s="13" t="n">
        <v>147</v>
      </c>
      <c r="Y604" s="13" t="n">
        <v>147</v>
      </c>
      <c r="AU604" s="13" t="n">
        <v>147</v>
      </c>
      <c r="BQ604" s="13" t="n">
        <v>147</v>
      </c>
      <c r="CM604" s="13" t="n">
        <v>147</v>
      </c>
      <c r="DI604" s="13" t="n">
        <v>147</v>
      </c>
      <c r="EE604" s="13" t="n">
        <v>147</v>
      </c>
      <c r="FA604" s="13" t="n">
        <v>147</v>
      </c>
      <c r="FW604" s="13" t="n">
        <v>147</v>
      </c>
      <c r="GS604" s="13" t="n">
        <v>147</v>
      </c>
    </row>
    <row r="605">
      <c r="C605" s="13" t="n">
        <v>148</v>
      </c>
      <c r="Y605" s="13" t="n">
        <v>148</v>
      </c>
      <c r="AU605" s="13" t="n">
        <v>148</v>
      </c>
      <c r="BQ605" s="13" t="n">
        <v>148</v>
      </c>
      <c r="CM605" s="13" t="n">
        <v>148</v>
      </c>
      <c r="DI605" s="13" t="n">
        <v>148</v>
      </c>
      <c r="EE605" s="13" t="n">
        <v>148</v>
      </c>
      <c r="FA605" s="13" t="n">
        <v>148</v>
      </c>
      <c r="FW605" s="13" t="n">
        <v>148</v>
      </c>
      <c r="GS605" s="13" t="n">
        <v>148</v>
      </c>
    </row>
    <row r="606">
      <c r="C606" s="13" t="n">
        <v>149</v>
      </c>
      <c r="Y606" s="13" t="n">
        <v>149</v>
      </c>
      <c r="AU606" s="13" t="n">
        <v>149</v>
      </c>
      <c r="BQ606" s="13" t="n">
        <v>149</v>
      </c>
      <c r="CM606" s="13" t="n">
        <v>149</v>
      </c>
      <c r="DI606" s="13" t="n">
        <v>149</v>
      </c>
      <c r="EE606" s="13" t="n">
        <v>149</v>
      </c>
      <c r="FA606" s="13" t="n">
        <v>149</v>
      </c>
      <c r="FW606" s="13" t="n">
        <v>149</v>
      </c>
      <c r="GS606" s="13" t="n">
        <v>149</v>
      </c>
    </row>
    <row r="607">
      <c r="C607" s="13" t="n">
        <v>150</v>
      </c>
      <c r="Y607" s="13" t="n">
        <v>150</v>
      </c>
      <c r="AU607" s="13" t="n">
        <v>150</v>
      </c>
      <c r="BQ607" s="13" t="n">
        <v>150</v>
      </c>
      <c r="CM607" s="13" t="n">
        <v>150</v>
      </c>
      <c r="DI607" s="13" t="n">
        <v>150</v>
      </c>
      <c r="EE607" s="13" t="n">
        <v>150</v>
      </c>
      <c r="FA607" s="13" t="n">
        <v>150</v>
      </c>
      <c r="FW607" s="13" t="n">
        <v>150</v>
      </c>
      <c r="GS607" s="13" t="n">
        <v>150</v>
      </c>
    </row>
    <row r="608">
      <c r="C608" s="13" t="n">
        <v>151</v>
      </c>
      <c r="Y608" s="13" t="n">
        <v>151</v>
      </c>
      <c r="AU608" s="13" t="n">
        <v>151</v>
      </c>
      <c r="BQ608" s="13" t="n">
        <v>151</v>
      </c>
      <c r="CM608" s="13" t="n">
        <v>151</v>
      </c>
      <c r="DI608" s="13" t="n">
        <v>151</v>
      </c>
      <c r="EE608" s="13" t="n">
        <v>151</v>
      </c>
      <c r="FA608" s="13" t="n">
        <v>151</v>
      </c>
      <c r="FW608" s="13" t="n">
        <v>151</v>
      </c>
      <c r="GS608" s="13" t="n">
        <v>151</v>
      </c>
    </row>
    <row r="609">
      <c r="C609" s="13" t="n">
        <v>152</v>
      </c>
      <c r="Y609" s="13" t="n">
        <v>152</v>
      </c>
      <c r="AU609" s="13" t="n">
        <v>152</v>
      </c>
      <c r="BQ609" s="13" t="n">
        <v>152</v>
      </c>
      <c r="CM609" s="13" t="n">
        <v>152</v>
      </c>
      <c r="DI609" s="13" t="n">
        <v>152</v>
      </c>
      <c r="EE609" s="13" t="n">
        <v>152</v>
      </c>
      <c r="FA609" s="13" t="n">
        <v>152</v>
      </c>
      <c r="FW609" s="13" t="n">
        <v>152</v>
      </c>
      <c r="GS609" s="13" t="n">
        <v>152</v>
      </c>
    </row>
    <row r="610">
      <c r="C610" s="13" t="n">
        <v>153</v>
      </c>
      <c r="Y610" s="13" t="n">
        <v>153</v>
      </c>
      <c r="AU610" s="13" t="n">
        <v>153</v>
      </c>
      <c r="BQ610" s="13" t="n">
        <v>153</v>
      </c>
      <c r="CM610" s="13" t="n">
        <v>153</v>
      </c>
      <c r="DI610" s="13" t="n">
        <v>153</v>
      </c>
      <c r="EE610" s="13" t="n">
        <v>153</v>
      </c>
      <c r="FA610" s="13" t="n">
        <v>153</v>
      </c>
      <c r="FW610" s="13" t="n">
        <v>153</v>
      </c>
      <c r="GS610" s="13" t="n">
        <v>153</v>
      </c>
    </row>
    <row r="611">
      <c r="C611" s="13" t="n">
        <v>154</v>
      </c>
      <c r="Y611" s="13" t="n">
        <v>154</v>
      </c>
      <c r="AU611" s="13" t="n">
        <v>154</v>
      </c>
      <c r="BQ611" s="13" t="n">
        <v>154</v>
      </c>
      <c r="CM611" s="13" t="n">
        <v>154</v>
      </c>
      <c r="DI611" s="13" t="n">
        <v>154</v>
      </c>
      <c r="EE611" s="13" t="n">
        <v>154</v>
      </c>
      <c r="FA611" s="13" t="n">
        <v>154</v>
      </c>
      <c r="FW611" s="13" t="n">
        <v>154</v>
      </c>
      <c r="GS611" s="13" t="n">
        <v>154</v>
      </c>
    </row>
    <row r="612">
      <c r="C612" s="13" t="n">
        <v>155</v>
      </c>
      <c r="Y612" s="13" t="n">
        <v>155</v>
      </c>
      <c r="AU612" s="13" t="n">
        <v>155</v>
      </c>
      <c r="BQ612" s="13" t="n">
        <v>155</v>
      </c>
      <c r="CM612" s="13" t="n">
        <v>155</v>
      </c>
      <c r="DI612" s="13" t="n">
        <v>155</v>
      </c>
      <c r="EE612" s="13" t="n">
        <v>155</v>
      </c>
      <c r="FA612" s="13" t="n">
        <v>155</v>
      </c>
      <c r="FW612" s="13" t="n">
        <v>155</v>
      </c>
      <c r="GS612" s="13" t="n">
        <v>155</v>
      </c>
    </row>
    <row r="613">
      <c r="C613" s="13" t="n">
        <v>156</v>
      </c>
      <c r="Y613" s="13" t="n">
        <v>156</v>
      </c>
      <c r="AU613" s="13" t="n">
        <v>156</v>
      </c>
      <c r="BQ613" s="13" t="n">
        <v>156</v>
      </c>
      <c r="CM613" s="13" t="n">
        <v>156</v>
      </c>
      <c r="DI613" s="13" t="n">
        <v>156</v>
      </c>
      <c r="EE613" s="13" t="n">
        <v>156</v>
      </c>
      <c r="FA613" s="13" t="n">
        <v>156</v>
      </c>
      <c r="FW613" s="13" t="n">
        <v>156</v>
      </c>
      <c r="GS613" s="13" t="n">
        <v>156</v>
      </c>
    </row>
    <row r="614">
      <c r="C614" s="13" t="n">
        <v>157</v>
      </c>
      <c r="Y614" s="13" t="n">
        <v>157</v>
      </c>
      <c r="AU614" s="13" t="n">
        <v>157</v>
      </c>
      <c r="BQ614" s="13" t="n">
        <v>157</v>
      </c>
      <c r="CM614" s="13" t="n">
        <v>157</v>
      </c>
      <c r="DI614" s="13" t="n">
        <v>157</v>
      </c>
      <c r="EE614" s="13" t="n">
        <v>157</v>
      </c>
      <c r="FA614" s="13" t="n">
        <v>157</v>
      </c>
      <c r="FW614" s="13" t="n">
        <v>157</v>
      </c>
      <c r="GS614" s="13" t="n">
        <v>157</v>
      </c>
    </row>
    <row r="615">
      <c r="C615" s="13" t="n">
        <v>158</v>
      </c>
      <c r="Y615" s="13" t="n">
        <v>158</v>
      </c>
      <c r="AU615" s="13" t="n">
        <v>158</v>
      </c>
      <c r="BQ615" s="13" t="n">
        <v>158</v>
      </c>
      <c r="CM615" s="13" t="n">
        <v>158</v>
      </c>
      <c r="DI615" s="13" t="n">
        <v>158</v>
      </c>
      <c r="EE615" s="13" t="n">
        <v>158</v>
      </c>
      <c r="FA615" s="13" t="n">
        <v>158</v>
      </c>
      <c r="FW615" s="13" t="n">
        <v>158</v>
      </c>
      <c r="GS615" s="13" t="n">
        <v>158</v>
      </c>
    </row>
    <row r="616">
      <c r="C616" s="13" t="n">
        <v>159</v>
      </c>
      <c r="Y616" s="13" t="n">
        <v>159</v>
      </c>
      <c r="AU616" s="13" t="n">
        <v>159</v>
      </c>
      <c r="BQ616" s="13" t="n">
        <v>159</v>
      </c>
      <c r="CM616" s="13" t="n">
        <v>159</v>
      </c>
      <c r="DI616" s="13" t="n">
        <v>159</v>
      </c>
      <c r="EE616" s="13" t="n">
        <v>159</v>
      </c>
      <c r="FA616" s="13" t="n">
        <v>159</v>
      </c>
      <c r="FW616" s="13" t="n">
        <v>159</v>
      </c>
      <c r="GS616" s="13" t="n">
        <v>159</v>
      </c>
    </row>
    <row r="617">
      <c r="C617" s="13" t="n">
        <v>160</v>
      </c>
      <c r="Y617" s="13" t="n">
        <v>160</v>
      </c>
      <c r="AU617" s="13" t="n">
        <v>160</v>
      </c>
      <c r="BQ617" s="13" t="n">
        <v>160</v>
      </c>
      <c r="CM617" s="13" t="n">
        <v>160</v>
      </c>
      <c r="DI617" s="13" t="n">
        <v>160</v>
      </c>
      <c r="EE617" s="13" t="n">
        <v>160</v>
      </c>
      <c r="FA617" s="13" t="n">
        <v>160</v>
      </c>
      <c r="FW617" s="13" t="n">
        <v>160</v>
      </c>
      <c r="GS617" s="13" t="n">
        <v>160</v>
      </c>
    </row>
    <row r="618">
      <c r="C618" s="13" t="n">
        <v>161</v>
      </c>
      <c r="Y618" s="13" t="n">
        <v>161</v>
      </c>
      <c r="AU618" s="13" t="n">
        <v>161</v>
      </c>
      <c r="BQ618" s="13" t="n">
        <v>161</v>
      </c>
      <c r="CM618" s="13" t="n">
        <v>161</v>
      </c>
      <c r="DI618" s="13" t="n">
        <v>161</v>
      </c>
      <c r="EE618" s="13" t="n">
        <v>161</v>
      </c>
      <c r="FA618" s="13" t="n">
        <v>161</v>
      </c>
      <c r="FW618" s="13" t="n">
        <v>161</v>
      </c>
      <c r="GS618" s="13" t="n">
        <v>161</v>
      </c>
    </row>
    <row r="619">
      <c r="C619" s="13" t="n">
        <v>162</v>
      </c>
      <c r="Y619" s="13" t="n">
        <v>162</v>
      </c>
      <c r="AU619" s="13" t="n">
        <v>162</v>
      </c>
      <c r="BQ619" s="13" t="n">
        <v>162</v>
      </c>
      <c r="CM619" s="13" t="n">
        <v>162</v>
      </c>
      <c r="DI619" s="13" t="n">
        <v>162</v>
      </c>
      <c r="EE619" s="13" t="n">
        <v>162</v>
      </c>
      <c r="FA619" s="13" t="n">
        <v>162</v>
      </c>
      <c r="FW619" s="13" t="n">
        <v>162</v>
      </c>
      <c r="GS619" s="13" t="n">
        <v>162</v>
      </c>
    </row>
    <row r="620">
      <c r="C620" s="13" t="n">
        <v>163</v>
      </c>
      <c r="Y620" s="13" t="n">
        <v>163</v>
      </c>
      <c r="AU620" s="13" t="n">
        <v>163</v>
      </c>
      <c r="BQ620" s="13" t="n">
        <v>163</v>
      </c>
      <c r="CM620" s="13" t="n">
        <v>163</v>
      </c>
      <c r="DI620" s="13" t="n">
        <v>163</v>
      </c>
      <c r="EE620" s="13" t="n">
        <v>163</v>
      </c>
      <c r="FA620" s="13" t="n">
        <v>163</v>
      </c>
      <c r="FW620" s="13" t="n">
        <v>163</v>
      </c>
      <c r="GS620" s="13" t="n">
        <v>163</v>
      </c>
    </row>
    <row r="621">
      <c r="C621" s="13" t="n">
        <v>164</v>
      </c>
      <c r="Y621" s="13" t="n">
        <v>164</v>
      </c>
      <c r="AU621" s="13" t="n">
        <v>164</v>
      </c>
      <c r="BQ621" s="13" t="n">
        <v>164</v>
      </c>
      <c r="CM621" s="13" t="n">
        <v>164</v>
      </c>
      <c r="DI621" s="13" t="n">
        <v>164</v>
      </c>
      <c r="EE621" s="13" t="n">
        <v>164</v>
      </c>
      <c r="FA621" s="13" t="n">
        <v>164</v>
      </c>
      <c r="FW621" s="13" t="n">
        <v>164</v>
      </c>
      <c r="GS621" s="13" t="n">
        <v>164</v>
      </c>
    </row>
    <row r="622">
      <c r="C622" s="13" t="n">
        <v>165</v>
      </c>
      <c r="Y622" s="13" t="n">
        <v>165</v>
      </c>
      <c r="AU622" s="13" t="n">
        <v>165</v>
      </c>
      <c r="BQ622" s="13" t="n">
        <v>165</v>
      </c>
      <c r="CM622" s="13" t="n">
        <v>165</v>
      </c>
      <c r="DI622" s="13" t="n">
        <v>165</v>
      </c>
      <c r="EE622" s="13" t="n">
        <v>165</v>
      </c>
      <c r="FA622" s="13" t="n">
        <v>165</v>
      </c>
      <c r="FW622" s="13" t="n">
        <v>165</v>
      </c>
      <c r="GS622" s="13" t="n">
        <v>165</v>
      </c>
    </row>
    <row r="623">
      <c r="C623" s="13" t="n">
        <v>166</v>
      </c>
      <c r="Y623" s="13" t="n">
        <v>166</v>
      </c>
      <c r="AU623" s="13" t="n">
        <v>166</v>
      </c>
      <c r="BQ623" s="13" t="n">
        <v>166</v>
      </c>
      <c r="CM623" s="13" t="n">
        <v>166</v>
      </c>
      <c r="DI623" s="13" t="n">
        <v>166</v>
      </c>
      <c r="EE623" s="13" t="n">
        <v>166</v>
      </c>
      <c r="FA623" s="13" t="n">
        <v>166</v>
      </c>
      <c r="FW623" s="13" t="n">
        <v>166</v>
      </c>
      <c r="GS623" s="13" t="n">
        <v>166</v>
      </c>
    </row>
    <row r="624">
      <c r="C624" s="13" t="n">
        <v>167</v>
      </c>
      <c r="Y624" s="13" t="n">
        <v>167</v>
      </c>
      <c r="AU624" s="13" t="n">
        <v>167</v>
      </c>
      <c r="BQ624" s="13" t="n">
        <v>167</v>
      </c>
      <c r="CM624" s="13" t="n">
        <v>167</v>
      </c>
      <c r="DI624" s="13" t="n">
        <v>167</v>
      </c>
      <c r="EE624" s="13" t="n">
        <v>167</v>
      </c>
      <c r="FA624" s="13" t="n">
        <v>167</v>
      </c>
      <c r="FW624" s="13" t="n">
        <v>167</v>
      </c>
      <c r="GS624" s="13" t="n">
        <v>167</v>
      </c>
    </row>
    <row r="625">
      <c r="C625" s="13" t="n">
        <v>168</v>
      </c>
      <c r="Y625" s="13" t="n">
        <v>168</v>
      </c>
      <c r="AU625" s="13" t="n">
        <v>168</v>
      </c>
      <c r="BQ625" s="13" t="n">
        <v>168</v>
      </c>
      <c r="CM625" s="13" t="n">
        <v>168</v>
      </c>
      <c r="DI625" s="13" t="n">
        <v>168</v>
      </c>
      <c r="EE625" s="13" t="n">
        <v>168</v>
      </c>
      <c r="FA625" s="13" t="n">
        <v>168</v>
      </c>
      <c r="FW625" s="13" t="n">
        <v>168</v>
      </c>
      <c r="GS625" s="13" t="n">
        <v>168</v>
      </c>
    </row>
    <row r="626">
      <c r="C626" s="13" t="n">
        <v>169</v>
      </c>
      <c r="Y626" s="13" t="n">
        <v>169</v>
      </c>
      <c r="AU626" s="13" t="n">
        <v>169</v>
      </c>
      <c r="BQ626" s="13" t="n">
        <v>169</v>
      </c>
      <c r="CM626" s="13" t="n">
        <v>169</v>
      </c>
      <c r="DI626" s="13" t="n">
        <v>169</v>
      </c>
      <c r="EE626" s="13" t="n">
        <v>169</v>
      </c>
      <c r="FA626" s="13" t="n">
        <v>169</v>
      </c>
      <c r="FW626" s="13" t="n">
        <v>169</v>
      </c>
      <c r="GS626" s="13" t="n">
        <v>169</v>
      </c>
    </row>
    <row r="627">
      <c r="C627" s="13" t="n">
        <v>170</v>
      </c>
      <c r="Y627" s="13" t="n">
        <v>170</v>
      </c>
      <c r="AU627" s="13" t="n">
        <v>170</v>
      </c>
      <c r="BQ627" s="13" t="n">
        <v>170</v>
      </c>
      <c r="CM627" s="13" t="n">
        <v>170</v>
      </c>
      <c r="DI627" s="13" t="n">
        <v>170</v>
      </c>
      <c r="EE627" s="13" t="n">
        <v>170</v>
      </c>
      <c r="FA627" s="13" t="n">
        <v>170</v>
      </c>
      <c r="FW627" s="13" t="n">
        <v>170</v>
      </c>
      <c r="GS627" s="13" t="n">
        <v>170</v>
      </c>
    </row>
    <row r="628">
      <c r="C628" s="13" t="n">
        <v>171</v>
      </c>
      <c r="Y628" s="13" t="n">
        <v>171</v>
      </c>
      <c r="AU628" s="13" t="n">
        <v>171</v>
      </c>
      <c r="BQ628" s="13" t="n">
        <v>171</v>
      </c>
      <c r="CM628" s="13" t="n">
        <v>171</v>
      </c>
      <c r="DI628" s="13" t="n">
        <v>171</v>
      </c>
      <c r="EE628" s="13" t="n">
        <v>171</v>
      </c>
      <c r="FA628" s="13" t="n">
        <v>171</v>
      </c>
      <c r="FW628" s="13" t="n">
        <v>171</v>
      </c>
      <c r="GS628" s="13" t="n">
        <v>171</v>
      </c>
    </row>
    <row r="629">
      <c r="C629" s="13" t="n">
        <v>172</v>
      </c>
      <c r="Y629" s="13" t="n">
        <v>172</v>
      </c>
      <c r="AU629" s="13" t="n">
        <v>172</v>
      </c>
      <c r="BQ629" s="13" t="n">
        <v>172</v>
      </c>
      <c r="CM629" s="13" t="n">
        <v>172</v>
      </c>
      <c r="DI629" s="13" t="n">
        <v>172</v>
      </c>
      <c r="EE629" s="13" t="n">
        <v>172</v>
      </c>
      <c r="FA629" s="13" t="n">
        <v>172</v>
      </c>
      <c r="FW629" s="13" t="n">
        <v>172</v>
      </c>
      <c r="GS629" s="13" t="n">
        <v>172</v>
      </c>
    </row>
    <row r="630">
      <c r="C630" s="13" t="n">
        <v>173</v>
      </c>
      <c r="Y630" s="13" t="n">
        <v>173</v>
      </c>
      <c r="AU630" s="13" t="n">
        <v>173</v>
      </c>
      <c r="BQ630" s="13" t="n">
        <v>173</v>
      </c>
      <c r="CM630" s="13" t="n">
        <v>173</v>
      </c>
      <c r="DI630" s="13" t="n">
        <v>173</v>
      </c>
      <c r="EE630" s="13" t="n">
        <v>173</v>
      </c>
      <c r="FA630" s="13" t="n">
        <v>173</v>
      </c>
      <c r="FW630" s="13" t="n">
        <v>173</v>
      </c>
      <c r="GS630" s="13" t="n">
        <v>173</v>
      </c>
    </row>
    <row r="631">
      <c r="C631" s="13" t="n">
        <v>174</v>
      </c>
      <c r="Y631" s="13" t="n">
        <v>174</v>
      </c>
      <c r="AU631" s="13" t="n">
        <v>174</v>
      </c>
      <c r="BQ631" s="13" t="n">
        <v>174</v>
      </c>
      <c r="CM631" s="13" t="n">
        <v>174</v>
      </c>
      <c r="DI631" s="13" t="n">
        <v>174</v>
      </c>
      <c r="EE631" s="13" t="n">
        <v>174</v>
      </c>
      <c r="FA631" s="13" t="n">
        <v>174</v>
      </c>
      <c r="FW631" s="13" t="n">
        <v>174</v>
      </c>
      <c r="GS631" s="13" t="n">
        <v>174</v>
      </c>
    </row>
    <row r="632">
      <c r="C632" s="13" t="n">
        <v>175</v>
      </c>
      <c r="Y632" s="13" t="n">
        <v>175</v>
      </c>
      <c r="AU632" s="13" t="n">
        <v>175</v>
      </c>
      <c r="BQ632" s="13" t="n">
        <v>175</v>
      </c>
      <c r="CM632" s="13" t="n">
        <v>175</v>
      </c>
      <c r="DI632" s="13" t="n">
        <v>175</v>
      </c>
      <c r="EE632" s="13" t="n">
        <v>175</v>
      </c>
      <c r="FA632" s="13" t="n">
        <v>175</v>
      </c>
      <c r="FW632" s="13" t="n">
        <v>175</v>
      </c>
      <c r="GS632" s="13" t="n">
        <v>175</v>
      </c>
    </row>
    <row r="633">
      <c r="C633" s="13" t="n">
        <v>176</v>
      </c>
      <c r="Y633" s="13" t="n">
        <v>176</v>
      </c>
      <c r="AU633" s="13" t="n">
        <v>176</v>
      </c>
      <c r="BQ633" s="13" t="n">
        <v>176</v>
      </c>
      <c r="CM633" s="13" t="n">
        <v>176</v>
      </c>
      <c r="DI633" s="13" t="n">
        <v>176</v>
      </c>
      <c r="EE633" s="13" t="n">
        <v>176</v>
      </c>
      <c r="FA633" s="13" t="n">
        <v>176</v>
      </c>
      <c r="FW633" s="13" t="n">
        <v>176</v>
      </c>
      <c r="GS633" s="13" t="n">
        <v>176</v>
      </c>
    </row>
    <row r="634">
      <c r="C634" s="13" t="n">
        <v>177</v>
      </c>
      <c r="Y634" s="13" t="n">
        <v>177</v>
      </c>
      <c r="AU634" s="13" t="n">
        <v>177</v>
      </c>
      <c r="BQ634" s="13" t="n">
        <v>177</v>
      </c>
      <c r="CM634" s="13" t="n">
        <v>177</v>
      </c>
      <c r="DI634" s="13" t="n">
        <v>177</v>
      </c>
      <c r="EE634" s="13" t="n">
        <v>177</v>
      </c>
      <c r="FA634" s="13" t="n">
        <v>177</v>
      </c>
      <c r="FW634" s="13" t="n">
        <v>177</v>
      </c>
      <c r="GS634" s="13" t="n">
        <v>177</v>
      </c>
    </row>
    <row r="635">
      <c r="C635" s="13" t="n">
        <v>178</v>
      </c>
      <c r="Y635" s="13" t="n">
        <v>178</v>
      </c>
      <c r="AU635" s="13" t="n">
        <v>178</v>
      </c>
      <c r="BQ635" s="13" t="n">
        <v>178</v>
      </c>
      <c r="CM635" s="13" t="n">
        <v>178</v>
      </c>
      <c r="DI635" s="13" t="n">
        <v>178</v>
      </c>
      <c r="EE635" s="13" t="n">
        <v>178</v>
      </c>
      <c r="FA635" s="13" t="n">
        <v>178</v>
      </c>
      <c r="FW635" s="13" t="n">
        <v>178</v>
      </c>
      <c r="GS635" s="13" t="n">
        <v>178</v>
      </c>
    </row>
    <row r="636">
      <c r="C636" s="13" t="n">
        <v>179</v>
      </c>
      <c r="Y636" s="13" t="n">
        <v>179</v>
      </c>
      <c r="AU636" s="13" t="n">
        <v>179</v>
      </c>
      <c r="BQ636" s="13" t="n">
        <v>179</v>
      </c>
      <c r="CM636" s="13" t="n">
        <v>179</v>
      </c>
      <c r="DI636" s="13" t="n">
        <v>179</v>
      </c>
      <c r="EE636" s="13" t="n">
        <v>179</v>
      </c>
      <c r="FA636" s="13" t="n">
        <v>179</v>
      </c>
      <c r="FW636" s="13" t="n">
        <v>179</v>
      </c>
      <c r="GS636" s="13" t="n">
        <v>179</v>
      </c>
    </row>
    <row r="637">
      <c r="C637" s="13" t="n">
        <v>180</v>
      </c>
      <c r="Y637" s="13" t="n">
        <v>180</v>
      </c>
      <c r="AU637" s="13" t="n">
        <v>180</v>
      </c>
      <c r="BQ637" s="13" t="n">
        <v>180</v>
      </c>
      <c r="CM637" s="13" t="n">
        <v>180</v>
      </c>
      <c r="DI637" s="13" t="n">
        <v>180</v>
      </c>
      <c r="EE637" s="13" t="n">
        <v>180</v>
      </c>
      <c r="FA637" s="13" t="n">
        <v>180</v>
      </c>
      <c r="FW637" s="13" t="n">
        <v>180</v>
      </c>
      <c r="GS637" s="13" t="n">
        <v>180</v>
      </c>
    </row>
    <row r="638">
      <c r="C638" s="13" t="n">
        <v>181</v>
      </c>
      <c r="Y638" s="13" t="n">
        <v>181</v>
      </c>
      <c r="AU638" s="13" t="n">
        <v>181</v>
      </c>
      <c r="BQ638" s="13" t="n">
        <v>181</v>
      </c>
      <c r="CM638" s="13" t="n">
        <v>181</v>
      </c>
      <c r="DI638" s="13" t="n">
        <v>181</v>
      </c>
      <c r="EE638" s="13" t="n">
        <v>181</v>
      </c>
      <c r="FA638" s="13" t="n">
        <v>181</v>
      </c>
      <c r="FW638" s="13" t="n">
        <v>181</v>
      </c>
      <c r="GS638" s="13" t="n">
        <v>181</v>
      </c>
    </row>
    <row r="639">
      <c r="C639" s="13" t="n">
        <v>182</v>
      </c>
      <c r="Y639" s="13" t="n">
        <v>182</v>
      </c>
      <c r="AU639" s="13" t="n">
        <v>182</v>
      </c>
      <c r="BQ639" s="13" t="n">
        <v>182</v>
      </c>
      <c r="CM639" s="13" t="n">
        <v>182</v>
      </c>
      <c r="DI639" s="13" t="n">
        <v>182</v>
      </c>
      <c r="EE639" s="13" t="n">
        <v>182</v>
      </c>
      <c r="FA639" s="13" t="n">
        <v>182</v>
      </c>
      <c r="FW639" s="13" t="n">
        <v>182</v>
      </c>
      <c r="GS639" s="13" t="n">
        <v>182</v>
      </c>
    </row>
    <row r="640">
      <c r="C640" s="13" t="n">
        <v>183</v>
      </c>
      <c r="Y640" s="13" t="n">
        <v>183</v>
      </c>
      <c r="AU640" s="13" t="n">
        <v>183</v>
      </c>
      <c r="BQ640" s="13" t="n">
        <v>183</v>
      </c>
      <c r="CM640" s="13" t="n">
        <v>183</v>
      </c>
      <c r="DI640" s="13" t="n">
        <v>183</v>
      </c>
      <c r="EE640" s="13" t="n">
        <v>183</v>
      </c>
      <c r="FA640" s="13" t="n">
        <v>183</v>
      </c>
      <c r="FW640" s="13" t="n">
        <v>183</v>
      </c>
      <c r="GS640" s="13" t="n">
        <v>183</v>
      </c>
    </row>
    <row r="641">
      <c r="C641" s="13" t="n">
        <v>184</v>
      </c>
      <c r="Y641" s="13" t="n">
        <v>184</v>
      </c>
      <c r="AU641" s="13" t="n">
        <v>184</v>
      </c>
      <c r="BQ641" s="13" t="n">
        <v>184</v>
      </c>
      <c r="CM641" s="13" t="n">
        <v>184</v>
      </c>
      <c r="DI641" s="13" t="n">
        <v>184</v>
      </c>
      <c r="EE641" s="13" t="n">
        <v>184</v>
      </c>
      <c r="FA641" s="13" t="n">
        <v>184</v>
      </c>
      <c r="FW641" s="13" t="n">
        <v>184</v>
      </c>
      <c r="GS641" s="13" t="n">
        <v>184</v>
      </c>
    </row>
    <row r="642">
      <c r="C642" s="13" t="n">
        <v>185</v>
      </c>
      <c r="Y642" s="13" t="n">
        <v>185</v>
      </c>
      <c r="AU642" s="13" t="n">
        <v>185</v>
      </c>
      <c r="BQ642" s="13" t="n">
        <v>185</v>
      </c>
      <c r="CM642" s="13" t="n">
        <v>185</v>
      </c>
      <c r="DI642" s="13" t="n">
        <v>185</v>
      </c>
      <c r="EE642" s="13" t="n">
        <v>185</v>
      </c>
      <c r="FA642" s="13" t="n">
        <v>185</v>
      </c>
      <c r="FW642" s="13" t="n">
        <v>185</v>
      </c>
      <c r="GS642" s="13" t="n">
        <v>185</v>
      </c>
    </row>
    <row r="643">
      <c r="C643" s="13" t="n">
        <v>186</v>
      </c>
      <c r="Y643" s="13" t="n">
        <v>186</v>
      </c>
      <c r="AU643" s="13" t="n">
        <v>186</v>
      </c>
      <c r="BQ643" s="13" t="n">
        <v>186</v>
      </c>
      <c r="CM643" s="13" t="n">
        <v>186</v>
      </c>
      <c r="DI643" s="13" t="n">
        <v>186</v>
      </c>
      <c r="EE643" s="13" t="n">
        <v>186</v>
      </c>
      <c r="FA643" s="13" t="n">
        <v>186</v>
      </c>
      <c r="FW643" s="13" t="n">
        <v>186</v>
      </c>
      <c r="GS643" s="13" t="n">
        <v>186</v>
      </c>
    </row>
    <row r="644">
      <c r="C644" s="13" t="n">
        <v>187</v>
      </c>
      <c r="Y644" s="13" t="n">
        <v>187</v>
      </c>
      <c r="AU644" s="13" t="n">
        <v>187</v>
      </c>
      <c r="BQ644" s="13" t="n">
        <v>187</v>
      </c>
      <c r="CM644" s="13" t="n">
        <v>187</v>
      </c>
      <c r="DI644" s="13" t="n">
        <v>187</v>
      </c>
      <c r="EE644" s="13" t="n">
        <v>187</v>
      </c>
      <c r="FA644" s="13" t="n">
        <v>187</v>
      </c>
      <c r="FW644" s="13" t="n">
        <v>187</v>
      </c>
      <c r="GS644" s="13" t="n">
        <v>187</v>
      </c>
    </row>
    <row r="645">
      <c r="C645" s="13" t="n">
        <v>188</v>
      </c>
      <c r="Y645" s="13" t="n">
        <v>188</v>
      </c>
      <c r="AU645" s="13" t="n">
        <v>188</v>
      </c>
      <c r="BQ645" s="13" t="n">
        <v>188</v>
      </c>
      <c r="CM645" s="13" t="n">
        <v>188</v>
      </c>
      <c r="DI645" s="13" t="n">
        <v>188</v>
      </c>
      <c r="EE645" s="13" t="n">
        <v>188</v>
      </c>
      <c r="FA645" s="13" t="n">
        <v>188</v>
      </c>
      <c r="FW645" s="13" t="n">
        <v>188</v>
      </c>
      <c r="GS645" s="13" t="n">
        <v>188</v>
      </c>
    </row>
    <row r="646">
      <c r="C646" s="13" t="n">
        <v>189</v>
      </c>
      <c r="Y646" s="13" t="n">
        <v>189</v>
      </c>
      <c r="AU646" s="13" t="n">
        <v>189</v>
      </c>
      <c r="BQ646" s="13" t="n">
        <v>189</v>
      </c>
      <c r="CM646" s="13" t="n">
        <v>189</v>
      </c>
      <c r="DI646" s="13" t="n">
        <v>189</v>
      </c>
      <c r="EE646" s="13" t="n">
        <v>189</v>
      </c>
      <c r="FA646" s="13" t="n">
        <v>189</v>
      </c>
      <c r="FW646" s="13" t="n">
        <v>189</v>
      </c>
      <c r="GS646" s="13" t="n">
        <v>189</v>
      </c>
    </row>
    <row r="647">
      <c r="C647" s="13" t="n">
        <v>190</v>
      </c>
      <c r="Y647" s="13" t="n">
        <v>190</v>
      </c>
      <c r="AU647" s="13" t="n">
        <v>190</v>
      </c>
      <c r="BQ647" s="13" t="n">
        <v>190</v>
      </c>
      <c r="CM647" s="13" t="n">
        <v>190</v>
      </c>
      <c r="DI647" s="13" t="n">
        <v>190</v>
      </c>
      <c r="EE647" s="13" t="n">
        <v>190</v>
      </c>
      <c r="FA647" s="13" t="n">
        <v>190</v>
      </c>
      <c r="FW647" s="13" t="n">
        <v>190</v>
      </c>
      <c r="GS647" s="13" t="n">
        <v>190</v>
      </c>
    </row>
    <row r="648">
      <c r="C648" s="13" t="n">
        <v>191</v>
      </c>
      <c r="Y648" s="13" t="n">
        <v>191</v>
      </c>
      <c r="AU648" s="13" t="n">
        <v>191</v>
      </c>
      <c r="BQ648" s="13" t="n">
        <v>191</v>
      </c>
      <c r="CM648" s="13" t="n">
        <v>191</v>
      </c>
      <c r="DI648" s="13" t="n">
        <v>191</v>
      </c>
      <c r="EE648" s="13" t="n">
        <v>191</v>
      </c>
      <c r="FA648" s="13" t="n">
        <v>191</v>
      </c>
      <c r="FW648" s="13" t="n">
        <v>191</v>
      </c>
      <c r="GS648" s="13" t="n">
        <v>191</v>
      </c>
    </row>
    <row r="649">
      <c r="C649" s="13" t="n">
        <v>192</v>
      </c>
      <c r="Y649" s="13" t="n">
        <v>192</v>
      </c>
      <c r="AU649" s="13" t="n">
        <v>192</v>
      </c>
      <c r="BQ649" s="13" t="n">
        <v>192</v>
      </c>
      <c r="CM649" s="13" t="n">
        <v>192</v>
      </c>
      <c r="DI649" s="13" t="n">
        <v>192</v>
      </c>
      <c r="EE649" s="13" t="n">
        <v>192</v>
      </c>
      <c r="FA649" s="13" t="n">
        <v>192</v>
      </c>
      <c r="FW649" s="13" t="n">
        <v>192</v>
      </c>
      <c r="GS649" s="13" t="n">
        <v>192</v>
      </c>
    </row>
    <row r="650">
      <c r="C650" s="13" t="n">
        <v>193</v>
      </c>
      <c r="Y650" s="13" t="n">
        <v>193</v>
      </c>
      <c r="AU650" s="13" t="n">
        <v>193</v>
      </c>
      <c r="BQ650" s="13" t="n">
        <v>193</v>
      </c>
      <c r="CM650" s="13" t="n">
        <v>193</v>
      </c>
      <c r="DI650" s="13" t="n">
        <v>193</v>
      </c>
      <c r="EE650" s="13" t="n">
        <v>193</v>
      </c>
      <c r="FA650" s="13" t="n">
        <v>193</v>
      </c>
      <c r="FW650" s="13" t="n">
        <v>193</v>
      </c>
      <c r="GS650" s="13" t="n">
        <v>193</v>
      </c>
    </row>
    <row r="651">
      <c r="C651" s="13" t="n">
        <v>194</v>
      </c>
      <c r="Y651" s="13" t="n">
        <v>194</v>
      </c>
      <c r="AU651" s="13" t="n">
        <v>194</v>
      </c>
      <c r="BQ651" s="13" t="n">
        <v>194</v>
      </c>
      <c r="CM651" s="13" t="n">
        <v>194</v>
      </c>
      <c r="DI651" s="13" t="n">
        <v>194</v>
      </c>
      <c r="EE651" s="13" t="n">
        <v>194</v>
      </c>
      <c r="FA651" s="13" t="n">
        <v>194</v>
      </c>
      <c r="FW651" s="13" t="n">
        <v>194</v>
      </c>
      <c r="GS651" s="13" t="n">
        <v>194</v>
      </c>
    </row>
    <row r="652">
      <c r="C652" s="13" t="n">
        <v>195</v>
      </c>
      <c r="Y652" s="13" t="n">
        <v>195</v>
      </c>
      <c r="AU652" s="13" t="n">
        <v>195</v>
      </c>
      <c r="BQ652" s="13" t="n">
        <v>195</v>
      </c>
      <c r="CM652" s="13" t="n">
        <v>195</v>
      </c>
      <c r="DI652" s="13" t="n">
        <v>195</v>
      </c>
      <c r="EE652" s="13" t="n">
        <v>195</v>
      </c>
      <c r="FA652" s="13" t="n">
        <v>195</v>
      </c>
      <c r="FW652" s="13" t="n">
        <v>195</v>
      </c>
      <c r="GS652" s="13" t="n">
        <v>195</v>
      </c>
    </row>
    <row r="653">
      <c r="C653" s="13" t="n">
        <v>196</v>
      </c>
      <c r="Y653" s="13" t="n">
        <v>196</v>
      </c>
      <c r="AU653" s="13" t="n">
        <v>196</v>
      </c>
      <c r="BQ653" s="13" t="n">
        <v>196</v>
      </c>
      <c r="CM653" s="13" t="n">
        <v>196</v>
      </c>
      <c r="DI653" s="13" t="n">
        <v>196</v>
      </c>
      <c r="EE653" s="13" t="n">
        <v>196</v>
      </c>
      <c r="FA653" s="13" t="n">
        <v>196</v>
      </c>
      <c r="FW653" s="13" t="n">
        <v>196</v>
      </c>
      <c r="GS653" s="13" t="n">
        <v>196</v>
      </c>
    </row>
    <row r="654">
      <c r="C654" s="13" t="n">
        <v>197</v>
      </c>
      <c r="Y654" s="13" t="n">
        <v>197</v>
      </c>
      <c r="AU654" s="13" t="n">
        <v>197</v>
      </c>
      <c r="BQ654" s="13" t="n">
        <v>197</v>
      </c>
      <c r="CM654" s="13" t="n">
        <v>197</v>
      </c>
      <c r="DI654" s="13" t="n">
        <v>197</v>
      </c>
      <c r="EE654" s="13" t="n">
        <v>197</v>
      </c>
      <c r="FA654" s="13" t="n">
        <v>197</v>
      </c>
      <c r="FW654" s="13" t="n">
        <v>197</v>
      </c>
      <c r="GS654" s="13" t="n">
        <v>197</v>
      </c>
    </row>
    <row r="655">
      <c r="C655" s="13" t="n">
        <v>198</v>
      </c>
      <c r="Y655" s="13" t="n">
        <v>198</v>
      </c>
      <c r="AU655" s="13" t="n">
        <v>198</v>
      </c>
      <c r="BQ655" s="13" t="n">
        <v>198</v>
      </c>
      <c r="CM655" s="13" t="n">
        <v>198</v>
      </c>
      <c r="DI655" s="13" t="n">
        <v>198</v>
      </c>
      <c r="EE655" s="13" t="n">
        <v>198</v>
      </c>
      <c r="FA655" s="13" t="n">
        <v>198</v>
      </c>
      <c r="FW655" s="13" t="n">
        <v>198</v>
      </c>
      <c r="GS655" s="13" t="n">
        <v>198</v>
      </c>
    </row>
    <row r="657">
      <c r="C657" s="13" t="inlineStr">
        <is>
          <t>P(Estado da arte)</t>
        </is>
      </c>
      <c r="D657" s="13" t="n">
        <v>22</v>
      </c>
      <c r="E657" s="13" t="n">
        <v>23</v>
      </c>
      <c r="F657" s="13" t="n">
        <v>24</v>
      </c>
      <c r="Y657" s="13" t="inlineStr">
        <is>
          <t>P(Estado da arte)</t>
        </is>
      </c>
      <c r="Z657" s="13" t="n">
        <v>22</v>
      </c>
      <c r="AA657" s="13" t="n">
        <v>23</v>
      </c>
      <c r="AB657" s="13" t="n">
        <v>24</v>
      </c>
      <c r="AU657" s="13" t="inlineStr">
        <is>
          <t>P(Estado da arte)</t>
        </is>
      </c>
      <c r="AV657" s="13" t="n">
        <v>22</v>
      </c>
      <c r="AW657" s="13" t="n">
        <v>23</v>
      </c>
      <c r="AX657" s="13" t="n">
        <v>24</v>
      </c>
      <c r="BQ657" s="13" t="inlineStr">
        <is>
          <t>P(Estado da arte)</t>
        </is>
      </c>
      <c r="BR657" s="13" t="n">
        <v>22</v>
      </c>
      <c r="BS657" s="13" t="n">
        <v>23</v>
      </c>
      <c r="BT657" s="13" t="n">
        <v>24</v>
      </c>
      <c r="CM657" s="13" t="inlineStr">
        <is>
          <t>P(Estado da arte)</t>
        </is>
      </c>
      <c r="CN657" s="13" t="n">
        <v>22</v>
      </c>
      <c r="CO657" s="13" t="n">
        <v>23</v>
      </c>
      <c r="CP657" s="13" t="n">
        <v>24</v>
      </c>
      <c r="DI657" s="13" t="inlineStr">
        <is>
          <t>P(Estado da arte)</t>
        </is>
      </c>
      <c r="DJ657" s="13" t="n">
        <v>22</v>
      </c>
      <c r="DK657" s="13" t="n">
        <v>23</v>
      </c>
      <c r="DL657" s="13" t="n">
        <v>24</v>
      </c>
      <c r="EE657" s="13" t="inlineStr">
        <is>
          <t>P(Estado da arte)</t>
        </is>
      </c>
      <c r="EF657" s="13" t="n">
        <v>22</v>
      </c>
      <c r="EG657" s="13" t="n">
        <v>23</v>
      </c>
      <c r="EH657" s="13" t="n">
        <v>24</v>
      </c>
      <c r="FA657" s="13" t="inlineStr">
        <is>
          <t>P(Estado da arte)</t>
        </is>
      </c>
      <c r="FB657" s="13" t="n">
        <v>22</v>
      </c>
      <c r="FC657" s="13" t="n">
        <v>23</v>
      </c>
      <c r="FD657" s="13" t="n">
        <v>24</v>
      </c>
      <c r="FW657" s="13" t="inlineStr">
        <is>
          <t>P(Estado da arte)</t>
        </is>
      </c>
      <c r="FX657" s="13" t="n">
        <v>22</v>
      </c>
      <c r="FY657" s="13" t="n">
        <v>23</v>
      </c>
      <c r="FZ657" s="13" t="n">
        <v>24</v>
      </c>
      <c r="GS657" s="13" t="inlineStr">
        <is>
          <t>P(Estado da arte)</t>
        </is>
      </c>
      <c r="GT657" s="13" t="n">
        <v>22</v>
      </c>
      <c r="GU657" s="13" t="n">
        <v>23</v>
      </c>
      <c r="GV657" s="13" t="n">
        <v>24</v>
      </c>
    </row>
    <row r="658">
      <c r="C658" s="13" t="n">
        <v>9</v>
      </c>
      <c r="Y658" s="13" t="n">
        <v>9</v>
      </c>
      <c r="AU658" s="13" t="n">
        <v>9</v>
      </c>
      <c r="BQ658" s="13" t="n">
        <v>9</v>
      </c>
      <c r="CM658" s="13" t="n">
        <v>9</v>
      </c>
      <c r="DI658" s="13" t="n">
        <v>9</v>
      </c>
      <c r="EE658" s="13" t="n">
        <v>9</v>
      </c>
      <c r="FA658" s="13" t="n">
        <v>9</v>
      </c>
      <c r="FW658" s="13" t="n">
        <v>9</v>
      </c>
      <c r="GS658" s="13" t="n">
        <v>9</v>
      </c>
    </row>
    <row r="659">
      <c r="C659" s="13" t="n">
        <v>10</v>
      </c>
      <c r="Y659" s="13" t="n">
        <v>10</v>
      </c>
      <c r="AU659" s="13" t="n">
        <v>10</v>
      </c>
      <c r="BQ659" s="13" t="n">
        <v>10</v>
      </c>
      <c r="CM659" s="13" t="n">
        <v>10</v>
      </c>
      <c r="DI659" s="13" t="n">
        <v>10</v>
      </c>
      <c r="EE659" s="13" t="n">
        <v>10</v>
      </c>
      <c r="FA659" s="13" t="n">
        <v>10</v>
      </c>
      <c r="FW659" s="13" t="n">
        <v>10</v>
      </c>
      <c r="GS659" s="13" t="n">
        <v>10</v>
      </c>
    </row>
    <row r="660">
      <c r="C660" s="13" t="n">
        <v>11</v>
      </c>
      <c r="Y660" s="13" t="n">
        <v>11</v>
      </c>
      <c r="AU660" s="13" t="n">
        <v>11</v>
      </c>
      <c r="BQ660" s="13" t="n">
        <v>11</v>
      </c>
      <c r="CM660" s="13" t="n">
        <v>11</v>
      </c>
      <c r="DI660" s="13" t="n">
        <v>11</v>
      </c>
      <c r="EE660" s="13" t="n">
        <v>11</v>
      </c>
      <c r="FA660" s="13" t="n">
        <v>11</v>
      </c>
      <c r="FW660" s="13" t="n">
        <v>11</v>
      </c>
      <c r="GS660" s="13" t="n">
        <v>11</v>
      </c>
    </row>
    <row r="661">
      <c r="C661" s="13" t="n">
        <v>12</v>
      </c>
      <c r="Y661" s="13" t="n">
        <v>12</v>
      </c>
      <c r="AU661" s="13" t="n">
        <v>12</v>
      </c>
      <c r="BQ661" s="13" t="n">
        <v>12</v>
      </c>
      <c r="CM661" s="13" t="n">
        <v>12</v>
      </c>
      <c r="DI661" s="13" t="n">
        <v>12</v>
      </c>
      <c r="EE661" s="13" t="n">
        <v>12</v>
      </c>
      <c r="FA661" s="13" t="n">
        <v>12</v>
      </c>
      <c r="FW661" s="13" t="n">
        <v>12</v>
      </c>
      <c r="GS661" s="13" t="n">
        <v>12</v>
      </c>
    </row>
    <row r="662">
      <c r="C662" s="13" t="n">
        <v>13</v>
      </c>
      <c r="Y662" s="13" t="n">
        <v>13</v>
      </c>
      <c r="AU662" s="13" t="n">
        <v>13</v>
      </c>
      <c r="BQ662" s="13" t="n">
        <v>13</v>
      </c>
      <c r="CM662" s="13" t="n">
        <v>13</v>
      </c>
      <c r="DI662" s="13" t="n">
        <v>13</v>
      </c>
      <c r="EE662" s="13" t="n">
        <v>13</v>
      </c>
      <c r="FA662" s="13" t="n">
        <v>13</v>
      </c>
      <c r="FW662" s="13" t="n">
        <v>13</v>
      </c>
      <c r="GS662" s="13" t="n">
        <v>13</v>
      </c>
    </row>
    <row r="663">
      <c r="C663" s="13" t="n">
        <v>14</v>
      </c>
      <c r="Y663" s="13" t="n">
        <v>14</v>
      </c>
      <c r="AU663" s="13" t="n">
        <v>14</v>
      </c>
      <c r="BQ663" s="13" t="n">
        <v>14</v>
      </c>
      <c r="CM663" s="13" t="n">
        <v>14</v>
      </c>
      <c r="DI663" s="13" t="n">
        <v>14</v>
      </c>
      <c r="EE663" s="13" t="n">
        <v>14</v>
      </c>
      <c r="FA663" s="13" t="n">
        <v>14</v>
      </c>
      <c r="FW663" s="13" t="n">
        <v>14</v>
      </c>
      <c r="GS663" s="13" t="n">
        <v>14</v>
      </c>
    </row>
    <row r="664">
      <c r="C664" s="13" t="n">
        <v>15</v>
      </c>
      <c r="Y664" s="13" t="n">
        <v>15</v>
      </c>
      <c r="AU664" s="13" t="n">
        <v>15</v>
      </c>
      <c r="BQ664" s="13" t="n">
        <v>15</v>
      </c>
      <c r="CM664" s="13" t="n">
        <v>15</v>
      </c>
      <c r="DI664" s="13" t="n">
        <v>15</v>
      </c>
      <c r="EE664" s="13" t="n">
        <v>15</v>
      </c>
      <c r="FA664" s="13" t="n">
        <v>15</v>
      </c>
      <c r="FW664" s="13" t="n">
        <v>15</v>
      </c>
      <c r="GS664" s="13" t="n">
        <v>15</v>
      </c>
    </row>
    <row r="665">
      <c r="C665" s="13" t="n">
        <v>16</v>
      </c>
      <c r="Y665" s="13" t="n">
        <v>16</v>
      </c>
      <c r="AU665" s="13" t="n">
        <v>16</v>
      </c>
      <c r="BQ665" s="13" t="n">
        <v>16</v>
      </c>
      <c r="CM665" s="13" t="n">
        <v>16</v>
      </c>
      <c r="DI665" s="13" t="n">
        <v>16</v>
      </c>
      <c r="EE665" s="13" t="n">
        <v>16</v>
      </c>
      <c r="FA665" s="13" t="n">
        <v>16</v>
      </c>
      <c r="FW665" s="13" t="n">
        <v>16</v>
      </c>
      <c r="GS665" s="13" t="n">
        <v>16</v>
      </c>
    </row>
    <row r="666">
      <c r="C666" s="13" t="n">
        <v>17</v>
      </c>
      <c r="Y666" s="13" t="n">
        <v>17</v>
      </c>
      <c r="AU666" s="13" t="n">
        <v>17</v>
      </c>
      <c r="BQ666" s="13" t="n">
        <v>17</v>
      </c>
      <c r="CM666" s="13" t="n">
        <v>17</v>
      </c>
      <c r="DI666" s="13" t="n">
        <v>17</v>
      </c>
      <c r="EE666" s="13" t="n">
        <v>17</v>
      </c>
      <c r="FA666" s="13" t="n">
        <v>17</v>
      </c>
      <c r="FW666" s="13" t="n">
        <v>17</v>
      </c>
      <c r="GS666" s="13" t="n">
        <v>17</v>
      </c>
    </row>
    <row r="667">
      <c r="C667" s="13" t="n">
        <v>18</v>
      </c>
      <c r="Y667" s="13" t="n">
        <v>18</v>
      </c>
      <c r="AU667" s="13" t="n">
        <v>18</v>
      </c>
      <c r="BQ667" s="13" t="n">
        <v>18</v>
      </c>
      <c r="CM667" s="13" t="n">
        <v>18</v>
      </c>
      <c r="DI667" s="13" t="n">
        <v>18</v>
      </c>
      <c r="EE667" s="13" t="n">
        <v>18</v>
      </c>
      <c r="FA667" s="13" t="n">
        <v>18</v>
      </c>
      <c r="FW667" s="13" t="n">
        <v>18</v>
      </c>
      <c r="GS667" s="13" t="n">
        <v>18</v>
      </c>
    </row>
    <row r="668">
      <c r="C668" s="13" t="n">
        <v>19</v>
      </c>
      <c r="Y668" s="13" t="n">
        <v>19</v>
      </c>
      <c r="AU668" s="13" t="n">
        <v>19</v>
      </c>
      <c r="BQ668" s="13" t="n">
        <v>19</v>
      </c>
      <c r="CM668" s="13" t="n">
        <v>19</v>
      </c>
      <c r="DI668" s="13" t="n">
        <v>19</v>
      </c>
      <c r="EE668" s="13" t="n">
        <v>19</v>
      </c>
      <c r="FA668" s="13" t="n">
        <v>19</v>
      </c>
      <c r="FW668" s="13" t="n">
        <v>19</v>
      </c>
      <c r="GS668" s="13" t="n">
        <v>19</v>
      </c>
    </row>
    <row r="669">
      <c r="C669" s="13" t="n">
        <v>20</v>
      </c>
      <c r="Y669" s="13" t="n">
        <v>20</v>
      </c>
      <c r="AU669" s="13" t="n">
        <v>20</v>
      </c>
      <c r="BQ669" s="13" t="n">
        <v>20</v>
      </c>
      <c r="CM669" s="13" t="n">
        <v>20</v>
      </c>
      <c r="DI669" s="13" t="n">
        <v>20</v>
      </c>
      <c r="EE669" s="13" t="n">
        <v>20</v>
      </c>
      <c r="FA669" s="13" t="n">
        <v>20</v>
      </c>
      <c r="FW669" s="13" t="n">
        <v>20</v>
      </c>
      <c r="GS669" s="13" t="n">
        <v>20</v>
      </c>
    </row>
    <row r="670">
      <c r="C670" s="13" t="n">
        <v>21</v>
      </c>
      <c r="Y670" s="13" t="n">
        <v>21</v>
      </c>
      <c r="AU670" s="13" t="n">
        <v>21</v>
      </c>
      <c r="BQ670" s="13" t="n">
        <v>21</v>
      </c>
      <c r="CM670" s="13" t="n">
        <v>21</v>
      </c>
      <c r="DI670" s="13" t="n">
        <v>21</v>
      </c>
      <c r="EE670" s="13" t="n">
        <v>21</v>
      </c>
      <c r="FA670" s="13" t="n">
        <v>21</v>
      </c>
      <c r="FW670" s="13" t="n">
        <v>21</v>
      </c>
      <c r="GS670" s="13" t="n">
        <v>21</v>
      </c>
    </row>
    <row r="671">
      <c r="C671" s="13" t="n">
        <v>22</v>
      </c>
      <c r="Y671" s="13" t="n">
        <v>22</v>
      </c>
      <c r="AU671" s="13" t="n">
        <v>22</v>
      </c>
      <c r="BQ671" s="13" t="n">
        <v>22</v>
      </c>
      <c r="CM671" s="13" t="n">
        <v>22</v>
      </c>
      <c r="DI671" s="13" t="n">
        <v>22</v>
      </c>
      <c r="EE671" s="13" t="n">
        <v>22</v>
      </c>
      <c r="FA671" s="13" t="n">
        <v>22</v>
      </c>
      <c r="FW671" s="13" t="n">
        <v>22</v>
      </c>
      <c r="GS671" s="13" t="n">
        <v>22</v>
      </c>
    </row>
    <row r="672">
      <c r="C672" s="13" t="n">
        <v>23</v>
      </c>
      <c r="Y672" s="13" t="n">
        <v>23</v>
      </c>
      <c r="AU672" s="13" t="n">
        <v>23</v>
      </c>
      <c r="BQ672" s="13" t="n">
        <v>23</v>
      </c>
      <c r="CM672" s="13" t="n">
        <v>23</v>
      </c>
      <c r="DI672" s="13" t="n">
        <v>23</v>
      </c>
      <c r="EE672" s="13" t="n">
        <v>23</v>
      </c>
      <c r="FA672" s="13" t="n">
        <v>23</v>
      </c>
      <c r="FW672" s="13" t="n">
        <v>23</v>
      </c>
      <c r="GS672" s="13" t="n">
        <v>23</v>
      </c>
    </row>
    <row r="673">
      <c r="C673" s="13" t="n">
        <v>24</v>
      </c>
      <c r="Y673" s="13" t="n">
        <v>24</v>
      </c>
      <c r="AU673" s="13" t="n">
        <v>24</v>
      </c>
      <c r="BQ673" s="13" t="n">
        <v>24</v>
      </c>
      <c r="CM673" s="13" t="n">
        <v>24</v>
      </c>
      <c r="DI673" s="13" t="n">
        <v>24</v>
      </c>
      <c r="EE673" s="13" t="n">
        <v>24</v>
      </c>
      <c r="FA673" s="13" t="n">
        <v>24</v>
      </c>
      <c r="FW673" s="13" t="n">
        <v>24</v>
      </c>
      <c r="GS673" s="13" t="n">
        <v>24</v>
      </c>
    </row>
    <row r="674">
      <c r="C674" s="13" t="n">
        <v>25</v>
      </c>
      <c r="Y674" s="13" t="n">
        <v>25</v>
      </c>
      <c r="AU674" s="13" t="n">
        <v>25</v>
      </c>
      <c r="BQ674" s="13" t="n">
        <v>25</v>
      </c>
      <c r="CM674" s="13" t="n">
        <v>25</v>
      </c>
      <c r="DI674" s="13" t="n">
        <v>25</v>
      </c>
      <c r="EE674" s="13" t="n">
        <v>25</v>
      </c>
      <c r="FA674" s="13" t="n">
        <v>25</v>
      </c>
      <c r="FW674" s="13" t="n">
        <v>25</v>
      </c>
      <c r="GS674" s="13" t="n">
        <v>25</v>
      </c>
    </row>
    <row r="675">
      <c r="C675" s="13" t="n">
        <v>26</v>
      </c>
      <c r="Y675" s="13" t="n">
        <v>26</v>
      </c>
      <c r="AU675" s="13" t="n">
        <v>26</v>
      </c>
      <c r="BQ675" s="13" t="n">
        <v>26</v>
      </c>
      <c r="CM675" s="13" t="n">
        <v>26</v>
      </c>
      <c r="DI675" s="13" t="n">
        <v>26</v>
      </c>
      <c r="EE675" s="13" t="n">
        <v>26</v>
      </c>
      <c r="FA675" s="13" t="n">
        <v>26</v>
      </c>
      <c r="FW675" s="13" t="n">
        <v>26</v>
      </c>
      <c r="GS675" s="13" t="n">
        <v>26</v>
      </c>
    </row>
    <row r="676">
      <c r="C676" s="13" t="n">
        <v>27</v>
      </c>
      <c r="Y676" s="13" t="n">
        <v>27</v>
      </c>
      <c r="AU676" s="13" t="n">
        <v>27</v>
      </c>
      <c r="BQ676" s="13" t="n">
        <v>27</v>
      </c>
      <c r="CM676" s="13" t="n">
        <v>27</v>
      </c>
      <c r="DI676" s="13" t="n">
        <v>27</v>
      </c>
      <c r="EE676" s="13" t="n">
        <v>27</v>
      </c>
      <c r="FA676" s="13" t="n">
        <v>27</v>
      </c>
      <c r="FW676" s="13" t="n">
        <v>27</v>
      </c>
      <c r="GS676" s="13" t="n">
        <v>27</v>
      </c>
    </row>
    <row r="677">
      <c r="C677" s="13" t="n">
        <v>28</v>
      </c>
      <c r="Y677" s="13" t="n">
        <v>28</v>
      </c>
      <c r="AU677" s="13" t="n">
        <v>28</v>
      </c>
      <c r="BQ677" s="13" t="n">
        <v>28</v>
      </c>
      <c r="CM677" s="13" t="n">
        <v>28</v>
      </c>
      <c r="DI677" s="13" t="n">
        <v>28</v>
      </c>
      <c r="EE677" s="13" t="n">
        <v>28</v>
      </c>
      <c r="FA677" s="13" t="n">
        <v>28</v>
      </c>
      <c r="FW677" s="13" t="n">
        <v>28</v>
      </c>
      <c r="GS677" s="13" t="n">
        <v>28</v>
      </c>
    </row>
    <row r="678">
      <c r="C678" s="13" t="n">
        <v>29</v>
      </c>
      <c r="Y678" s="13" t="n">
        <v>29</v>
      </c>
      <c r="AU678" s="13" t="n">
        <v>29</v>
      </c>
      <c r="BQ678" s="13" t="n">
        <v>29</v>
      </c>
      <c r="CM678" s="13" t="n">
        <v>29</v>
      </c>
      <c r="DI678" s="13" t="n">
        <v>29</v>
      </c>
      <c r="EE678" s="13" t="n">
        <v>29</v>
      </c>
      <c r="FA678" s="13" t="n">
        <v>29</v>
      </c>
      <c r="FW678" s="13" t="n">
        <v>29</v>
      </c>
      <c r="GS678" s="13" t="n">
        <v>29</v>
      </c>
    </row>
    <row r="679">
      <c r="C679" s="13" t="n">
        <v>30</v>
      </c>
      <c r="Y679" s="13" t="n">
        <v>30</v>
      </c>
      <c r="AU679" s="13" t="n">
        <v>30</v>
      </c>
      <c r="BQ679" s="13" t="n">
        <v>30</v>
      </c>
      <c r="CM679" s="13" t="n">
        <v>30</v>
      </c>
      <c r="DI679" s="13" t="n">
        <v>30</v>
      </c>
      <c r="EE679" s="13" t="n">
        <v>30</v>
      </c>
      <c r="FA679" s="13" t="n">
        <v>30</v>
      </c>
      <c r="FW679" s="13" t="n">
        <v>30</v>
      </c>
      <c r="GS679" s="13" t="n">
        <v>30</v>
      </c>
    </row>
    <row r="680">
      <c r="C680" s="13" t="n">
        <v>31</v>
      </c>
      <c r="Y680" s="13" t="n">
        <v>31</v>
      </c>
      <c r="AU680" s="13" t="n">
        <v>31</v>
      </c>
      <c r="BQ680" s="13" t="n">
        <v>31</v>
      </c>
      <c r="CM680" s="13" t="n">
        <v>31</v>
      </c>
      <c r="DI680" s="13" t="n">
        <v>31</v>
      </c>
      <c r="EE680" s="13" t="n">
        <v>31</v>
      </c>
      <c r="FA680" s="13" t="n">
        <v>31</v>
      </c>
      <c r="FW680" s="13" t="n">
        <v>31</v>
      </c>
      <c r="GS680" s="13" t="n">
        <v>31</v>
      </c>
    </row>
    <row r="681">
      <c r="C681" s="13" t="n">
        <v>32</v>
      </c>
      <c r="Y681" s="13" t="n">
        <v>32</v>
      </c>
      <c r="AU681" s="13" t="n">
        <v>32</v>
      </c>
      <c r="BQ681" s="13" t="n">
        <v>32</v>
      </c>
      <c r="CM681" s="13" t="n">
        <v>32</v>
      </c>
      <c r="DI681" s="13" t="n">
        <v>32</v>
      </c>
      <c r="EE681" s="13" t="n">
        <v>32</v>
      </c>
      <c r="FA681" s="13" t="n">
        <v>32</v>
      </c>
      <c r="FW681" s="13" t="n">
        <v>32</v>
      </c>
      <c r="GS681" s="13" t="n">
        <v>32</v>
      </c>
    </row>
    <row r="682">
      <c r="C682" s="13" t="n">
        <v>33</v>
      </c>
      <c r="Y682" s="13" t="n">
        <v>33</v>
      </c>
      <c r="AU682" s="13" t="n">
        <v>33</v>
      </c>
      <c r="BQ682" s="13" t="n">
        <v>33</v>
      </c>
      <c r="CM682" s="13" t="n">
        <v>33</v>
      </c>
      <c r="DI682" s="13" t="n">
        <v>33</v>
      </c>
      <c r="EE682" s="13" t="n">
        <v>33</v>
      </c>
      <c r="FA682" s="13" t="n">
        <v>33</v>
      </c>
      <c r="FW682" s="13" t="n">
        <v>33</v>
      </c>
      <c r="GS682" s="13" t="n">
        <v>33</v>
      </c>
    </row>
    <row r="683">
      <c r="C683" s="13" t="n">
        <v>34</v>
      </c>
      <c r="Y683" s="13" t="n">
        <v>34</v>
      </c>
      <c r="AU683" s="13" t="n">
        <v>34</v>
      </c>
      <c r="BQ683" s="13" t="n">
        <v>34</v>
      </c>
      <c r="CM683" s="13" t="n">
        <v>34</v>
      </c>
      <c r="DI683" s="13" t="n">
        <v>34</v>
      </c>
      <c r="EE683" s="13" t="n">
        <v>34</v>
      </c>
      <c r="FA683" s="13" t="n">
        <v>34</v>
      </c>
      <c r="FW683" s="13" t="n">
        <v>34</v>
      </c>
      <c r="GS683" s="13" t="n">
        <v>34</v>
      </c>
    </row>
    <row r="684">
      <c r="C684" s="13" t="n">
        <v>35</v>
      </c>
      <c r="Y684" s="13" t="n">
        <v>35</v>
      </c>
      <c r="AU684" s="13" t="n">
        <v>35</v>
      </c>
      <c r="BQ684" s="13" t="n">
        <v>35</v>
      </c>
      <c r="CM684" s="13" t="n">
        <v>35</v>
      </c>
      <c r="DI684" s="13" t="n">
        <v>35</v>
      </c>
      <c r="EE684" s="13" t="n">
        <v>35</v>
      </c>
      <c r="FA684" s="13" t="n">
        <v>35</v>
      </c>
      <c r="FW684" s="13" t="n">
        <v>35</v>
      </c>
      <c r="GS684" s="13" t="n">
        <v>35</v>
      </c>
    </row>
    <row r="685">
      <c r="C685" s="13" t="n">
        <v>36</v>
      </c>
      <c r="Y685" s="13" t="n">
        <v>36</v>
      </c>
      <c r="AU685" s="13" t="n">
        <v>36</v>
      </c>
      <c r="BQ685" s="13" t="n">
        <v>36</v>
      </c>
      <c r="CM685" s="13" t="n">
        <v>36</v>
      </c>
      <c r="DI685" s="13" t="n">
        <v>36</v>
      </c>
      <c r="EE685" s="13" t="n">
        <v>36</v>
      </c>
      <c r="FA685" s="13" t="n">
        <v>36</v>
      </c>
      <c r="FW685" s="13" t="n">
        <v>36</v>
      </c>
      <c r="GS685" s="13" t="n">
        <v>36</v>
      </c>
    </row>
    <row r="686">
      <c r="C686" s="13" t="n">
        <v>37</v>
      </c>
      <c r="Y686" s="13" t="n">
        <v>37</v>
      </c>
      <c r="AU686" s="13" t="n">
        <v>37</v>
      </c>
      <c r="BQ686" s="13" t="n">
        <v>37</v>
      </c>
      <c r="CM686" s="13" t="n">
        <v>37</v>
      </c>
      <c r="DI686" s="13" t="n">
        <v>37</v>
      </c>
      <c r="EE686" s="13" t="n">
        <v>37</v>
      </c>
      <c r="FA686" s="13" t="n">
        <v>37</v>
      </c>
      <c r="FW686" s="13" t="n">
        <v>37</v>
      </c>
      <c r="GS686" s="13" t="n">
        <v>37</v>
      </c>
    </row>
    <row r="687">
      <c r="C687" s="13" t="n">
        <v>38</v>
      </c>
      <c r="Y687" s="13" t="n">
        <v>38</v>
      </c>
      <c r="AU687" s="13" t="n">
        <v>38</v>
      </c>
      <c r="BQ687" s="13" t="n">
        <v>38</v>
      </c>
      <c r="CM687" s="13" t="n">
        <v>38</v>
      </c>
      <c r="DI687" s="13" t="n">
        <v>38</v>
      </c>
      <c r="EE687" s="13" t="n">
        <v>38</v>
      </c>
      <c r="FA687" s="13" t="n">
        <v>38</v>
      </c>
      <c r="FW687" s="13" t="n">
        <v>38</v>
      </c>
      <c r="GS687" s="13" t="n">
        <v>38</v>
      </c>
    </row>
    <row r="688">
      <c r="C688" s="13" t="n">
        <v>39</v>
      </c>
      <c r="Y688" s="13" t="n">
        <v>39</v>
      </c>
      <c r="AU688" s="13" t="n">
        <v>39</v>
      </c>
      <c r="BQ688" s="13" t="n">
        <v>39</v>
      </c>
      <c r="CM688" s="13" t="n">
        <v>39</v>
      </c>
      <c r="DI688" s="13" t="n">
        <v>39</v>
      </c>
      <c r="EE688" s="13" t="n">
        <v>39</v>
      </c>
      <c r="FA688" s="13" t="n">
        <v>39</v>
      </c>
      <c r="FW688" s="13" t="n">
        <v>39</v>
      </c>
      <c r="GS688" s="13" t="n">
        <v>39</v>
      </c>
    </row>
    <row r="689">
      <c r="C689" s="13" t="n">
        <v>40</v>
      </c>
      <c r="Y689" s="13" t="n">
        <v>40</v>
      </c>
      <c r="AU689" s="13" t="n">
        <v>40</v>
      </c>
      <c r="BQ689" s="13" t="n">
        <v>40</v>
      </c>
      <c r="CM689" s="13" t="n">
        <v>40</v>
      </c>
      <c r="DI689" s="13" t="n">
        <v>40</v>
      </c>
      <c r="EE689" s="13" t="n">
        <v>40</v>
      </c>
      <c r="FA689" s="13" t="n">
        <v>40</v>
      </c>
      <c r="FW689" s="13" t="n">
        <v>40</v>
      </c>
      <c r="GS689" s="13" t="n">
        <v>40</v>
      </c>
    </row>
    <row r="690">
      <c r="C690" s="13" t="n">
        <v>41</v>
      </c>
      <c r="Y690" s="13" t="n">
        <v>41</v>
      </c>
      <c r="AU690" s="13" t="n">
        <v>41</v>
      </c>
      <c r="BQ690" s="13" t="n">
        <v>41</v>
      </c>
      <c r="CM690" s="13" t="n">
        <v>41</v>
      </c>
      <c r="DI690" s="13" t="n">
        <v>41</v>
      </c>
      <c r="EE690" s="13" t="n">
        <v>41</v>
      </c>
      <c r="FA690" s="13" t="n">
        <v>41</v>
      </c>
      <c r="FW690" s="13" t="n">
        <v>41</v>
      </c>
      <c r="GS690" s="13" t="n">
        <v>41</v>
      </c>
    </row>
    <row r="691">
      <c r="C691" s="13" t="n">
        <v>42</v>
      </c>
      <c r="Y691" s="13" t="n">
        <v>42</v>
      </c>
      <c r="AU691" s="13" t="n">
        <v>42</v>
      </c>
      <c r="BQ691" s="13" t="n">
        <v>42</v>
      </c>
      <c r="CM691" s="13" t="n">
        <v>42</v>
      </c>
      <c r="DI691" s="13" t="n">
        <v>42</v>
      </c>
      <c r="EE691" s="13" t="n">
        <v>42</v>
      </c>
      <c r="FA691" s="13" t="n">
        <v>42</v>
      </c>
      <c r="FW691" s="13" t="n">
        <v>42</v>
      </c>
      <c r="GS691" s="13" t="n">
        <v>42</v>
      </c>
    </row>
    <row r="692">
      <c r="C692" s="13" t="n">
        <v>43</v>
      </c>
      <c r="Y692" s="13" t="n">
        <v>43</v>
      </c>
      <c r="AU692" s="13" t="n">
        <v>43</v>
      </c>
      <c r="BQ692" s="13" t="n">
        <v>43</v>
      </c>
      <c r="CM692" s="13" t="n">
        <v>43</v>
      </c>
      <c r="DI692" s="13" t="n">
        <v>43</v>
      </c>
      <c r="EE692" s="13" t="n">
        <v>43</v>
      </c>
      <c r="FA692" s="13" t="n">
        <v>43</v>
      </c>
      <c r="FW692" s="13" t="n">
        <v>43</v>
      </c>
      <c r="GS692" s="13" t="n">
        <v>43</v>
      </c>
    </row>
    <row r="693">
      <c r="C693" s="13" t="n">
        <v>44</v>
      </c>
      <c r="Y693" s="13" t="n">
        <v>44</v>
      </c>
      <c r="AU693" s="13" t="n">
        <v>44</v>
      </c>
      <c r="BQ693" s="13" t="n">
        <v>44</v>
      </c>
      <c r="CM693" s="13" t="n">
        <v>44</v>
      </c>
      <c r="DI693" s="13" t="n">
        <v>44</v>
      </c>
      <c r="EE693" s="13" t="n">
        <v>44</v>
      </c>
      <c r="FA693" s="13" t="n">
        <v>44</v>
      </c>
      <c r="FW693" s="13" t="n">
        <v>44</v>
      </c>
      <c r="GS693" s="13" t="n">
        <v>44</v>
      </c>
    </row>
    <row r="694">
      <c r="C694" s="13" t="n">
        <v>45</v>
      </c>
      <c r="Y694" s="13" t="n">
        <v>45</v>
      </c>
      <c r="AU694" s="13" t="n">
        <v>45</v>
      </c>
      <c r="BQ694" s="13" t="n">
        <v>45</v>
      </c>
      <c r="CM694" s="13" t="n">
        <v>45</v>
      </c>
      <c r="DI694" s="13" t="n">
        <v>45</v>
      </c>
      <c r="EE694" s="13" t="n">
        <v>45</v>
      </c>
      <c r="FA694" s="13" t="n">
        <v>45</v>
      </c>
      <c r="FW694" s="13" t="n">
        <v>45</v>
      </c>
      <c r="GS694" s="13" t="n">
        <v>45</v>
      </c>
    </row>
    <row r="695">
      <c r="C695" s="13" t="n">
        <v>46</v>
      </c>
      <c r="Y695" s="13" t="n">
        <v>46</v>
      </c>
      <c r="AU695" s="13" t="n">
        <v>46</v>
      </c>
      <c r="BQ695" s="13" t="n">
        <v>46</v>
      </c>
      <c r="CM695" s="13" t="n">
        <v>46</v>
      </c>
      <c r="DI695" s="13" t="n">
        <v>46</v>
      </c>
      <c r="EE695" s="13" t="n">
        <v>46</v>
      </c>
      <c r="FA695" s="13" t="n">
        <v>46</v>
      </c>
      <c r="FW695" s="13" t="n">
        <v>46</v>
      </c>
      <c r="GS695" s="13" t="n">
        <v>46</v>
      </c>
    </row>
    <row r="696">
      <c r="C696" s="13" t="n">
        <v>47</v>
      </c>
      <c r="Y696" s="13" t="n">
        <v>47</v>
      </c>
      <c r="AU696" s="13" t="n">
        <v>47</v>
      </c>
      <c r="BQ696" s="13" t="n">
        <v>47</v>
      </c>
      <c r="CM696" s="13" t="n">
        <v>47</v>
      </c>
      <c r="DI696" s="13" t="n">
        <v>47</v>
      </c>
      <c r="EE696" s="13" t="n">
        <v>47</v>
      </c>
      <c r="FA696" s="13" t="n">
        <v>47</v>
      </c>
      <c r="FW696" s="13" t="n">
        <v>47</v>
      </c>
      <c r="GS696" s="13" t="n">
        <v>47</v>
      </c>
    </row>
    <row r="697">
      <c r="C697" s="13" t="n">
        <v>48</v>
      </c>
      <c r="Y697" s="13" t="n">
        <v>48</v>
      </c>
      <c r="AU697" s="13" t="n">
        <v>48</v>
      </c>
      <c r="BQ697" s="13" t="n">
        <v>48</v>
      </c>
      <c r="CM697" s="13" t="n">
        <v>48</v>
      </c>
      <c r="DI697" s="13" t="n">
        <v>48</v>
      </c>
      <c r="EE697" s="13" t="n">
        <v>48</v>
      </c>
      <c r="FA697" s="13" t="n">
        <v>48</v>
      </c>
      <c r="FW697" s="13" t="n">
        <v>48</v>
      </c>
      <c r="GS697" s="13" t="n">
        <v>48</v>
      </c>
    </row>
    <row r="698">
      <c r="C698" s="13" t="n">
        <v>49</v>
      </c>
      <c r="Y698" s="13" t="n">
        <v>49</v>
      </c>
      <c r="AU698" s="13" t="n">
        <v>49</v>
      </c>
      <c r="BQ698" s="13" t="n">
        <v>49</v>
      </c>
      <c r="CM698" s="13" t="n">
        <v>49</v>
      </c>
      <c r="DI698" s="13" t="n">
        <v>49</v>
      </c>
      <c r="EE698" s="13" t="n">
        <v>49</v>
      </c>
      <c r="FA698" s="13" t="n">
        <v>49</v>
      </c>
      <c r="FW698" s="13" t="n">
        <v>49</v>
      </c>
      <c r="GS698" s="13" t="n">
        <v>49</v>
      </c>
    </row>
    <row r="699">
      <c r="C699" s="13" t="n">
        <v>50</v>
      </c>
      <c r="Y699" s="13" t="n">
        <v>50</v>
      </c>
      <c r="AU699" s="13" t="n">
        <v>50</v>
      </c>
      <c r="BQ699" s="13" t="n">
        <v>50</v>
      </c>
      <c r="CM699" s="13" t="n">
        <v>50</v>
      </c>
      <c r="DI699" s="13" t="n">
        <v>50</v>
      </c>
      <c r="EE699" s="13" t="n">
        <v>50</v>
      </c>
      <c r="FA699" s="13" t="n">
        <v>50</v>
      </c>
      <c r="FW699" s="13" t="n">
        <v>50</v>
      </c>
      <c r="GS699" s="13" t="n">
        <v>50</v>
      </c>
    </row>
    <row r="700">
      <c r="C700" s="13" t="n">
        <v>51</v>
      </c>
      <c r="Y700" s="13" t="n">
        <v>51</v>
      </c>
      <c r="AU700" s="13" t="n">
        <v>51</v>
      </c>
      <c r="BQ700" s="13" t="n">
        <v>51</v>
      </c>
      <c r="CM700" s="13" t="n">
        <v>51</v>
      </c>
      <c r="DI700" s="13" t="n">
        <v>51</v>
      </c>
      <c r="EE700" s="13" t="n">
        <v>51</v>
      </c>
      <c r="FA700" s="13" t="n">
        <v>51</v>
      </c>
      <c r="FW700" s="13" t="n">
        <v>51</v>
      </c>
      <c r="GS700" s="13" t="n">
        <v>51</v>
      </c>
    </row>
    <row r="701">
      <c r="C701" s="13" t="n">
        <v>52</v>
      </c>
      <c r="Y701" s="13" t="n">
        <v>52</v>
      </c>
      <c r="AU701" s="13" t="n">
        <v>52</v>
      </c>
      <c r="BQ701" s="13" t="n">
        <v>52</v>
      </c>
      <c r="CM701" s="13" t="n">
        <v>52</v>
      </c>
      <c r="DI701" s="13" t="n">
        <v>52</v>
      </c>
      <c r="EE701" s="13" t="n">
        <v>52</v>
      </c>
      <c r="FA701" s="13" t="n">
        <v>52</v>
      </c>
      <c r="FW701" s="13" t="n">
        <v>52</v>
      </c>
      <c r="GS701" s="13" t="n">
        <v>52</v>
      </c>
    </row>
    <row r="702">
      <c r="C702" s="13" t="n">
        <v>53</v>
      </c>
      <c r="Y702" s="13" t="n">
        <v>53</v>
      </c>
      <c r="AU702" s="13" t="n">
        <v>53</v>
      </c>
      <c r="BQ702" s="13" t="n">
        <v>53</v>
      </c>
      <c r="CM702" s="13" t="n">
        <v>53</v>
      </c>
      <c r="DI702" s="13" t="n">
        <v>53</v>
      </c>
      <c r="EE702" s="13" t="n">
        <v>53</v>
      </c>
      <c r="FA702" s="13" t="n">
        <v>53</v>
      </c>
      <c r="FW702" s="13" t="n">
        <v>53</v>
      </c>
      <c r="GS702" s="13" t="n">
        <v>53</v>
      </c>
    </row>
    <row r="703">
      <c r="C703" s="13" t="n">
        <v>54</v>
      </c>
      <c r="Y703" s="13" t="n">
        <v>54</v>
      </c>
      <c r="AU703" s="13" t="n">
        <v>54</v>
      </c>
      <c r="BQ703" s="13" t="n">
        <v>54</v>
      </c>
      <c r="CM703" s="13" t="n">
        <v>54</v>
      </c>
      <c r="DI703" s="13" t="n">
        <v>54</v>
      </c>
      <c r="EE703" s="13" t="n">
        <v>54</v>
      </c>
      <c r="FA703" s="13" t="n">
        <v>54</v>
      </c>
      <c r="FW703" s="13" t="n">
        <v>54</v>
      </c>
      <c r="GS703" s="13" t="n">
        <v>54</v>
      </c>
    </row>
    <row r="704">
      <c r="C704" s="13" t="n">
        <v>55</v>
      </c>
      <c r="Y704" s="13" t="n">
        <v>55</v>
      </c>
      <c r="AU704" s="13" t="n">
        <v>55</v>
      </c>
      <c r="BQ704" s="13" t="n">
        <v>55</v>
      </c>
      <c r="CM704" s="13" t="n">
        <v>55</v>
      </c>
      <c r="DI704" s="13" t="n">
        <v>55</v>
      </c>
      <c r="EE704" s="13" t="n">
        <v>55</v>
      </c>
      <c r="FA704" s="13" t="n">
        <v>55</v>
      </c>
      <c r="FW704" s="13" t="n">
        <v>55</v>
      </c>
      <c r="GS704" s="13" t="n">
        <v>55</v>
      </c>
    </row>
    <row r="705">
      <c r="C705" s="13" t="n">
        <v>56</v>
      </c>
      <c r="Y705" s="13" t="n">
        <v>56</v>
      </c>
      <c r="AU705" s="13" t="n">
        <v>56</v>
      </c>
      <c r="BQ705" s="13" t="n">
        <v>56</v>
      </c>
      <c r="CM705" s="13" t="n">
        <v>56</v>
      </c>
      <c r="DI705" s="13" t="n">
        <v>56</v>
      </c>
      <c r="EE705" s="13" t="n">
        <v>56</v>
      </c>
      <c r="FA705" s="13" t="n">
        <v>56</v>
      </c>
      <c r="FW705" s="13" t="n">
        <v>56</v>
      </c>
      <c r="GS705" s="13" t="n">
        <v>56</v>
      </c>
    </row>
    <row r="706">
      <c r="C706" s="13" t="n">
        <v>57</v>
      </c>
      <c r="Y706" s="13" t="n">
        <v>57</v>
      </c>
      <c r="AU706" s="13" t="n">
        <v>57</v>
      </c>
      <c r="BQ706" s="13" t="n">
        <v>57</v>
      </c>
      <c r="CM706" s="13" t="n">
        <v>57</v>
      </c>
      <c r="DI706" s="13" t="n">
        <v>57</v>
      </c>
      <c r="EE706" s="13" t="n">
        <v>57</v>
      </c>
      <c r="FA706" s="13" t="n">
        <v>57</v>
      </c>
      <c r="FW706" s="13" t="n">
        <v>57</v>
      </c>
      <c r="GS706" s="13" t="n">
        <v>57</v>
      </c>
    </row>
    <row r="707">
      <c r="C707" s="13" t="n">
        <v>58</v>
      </c>
      <c r="Y707" s="13" t="n">
        <v>58</v>
      </c>
      <c r="AU707" s="13" t="n">
        <v>58</v>
      </c>
      <c r="BQ707" s="13" t="n">
        <v>58</v>
      </c>
      <c r="CM707" s="13" t="n">
        <v>58</v>
      </c>
      <c r="DI707" s="13" t="n">
        <v>58</v>
      </c>
      <c r="EE707" s="13" t="n">
        <v>58</v>
      </c>
      <c r="FA707" s="13" t="n">
        <v>58</v>
      </c>
      <c r="FW707" s="13" t="n">
        <v>58</v>
      </c>
      <c r="GS707" s="13" t="n">
        <v>58</v>
      </c>
    </row>
    <row r="708">
      <c r="C708" s="13" t="n">
        <v>59</v>
      </c>
      <c r="Y708" s="13" t="n">
        <v>59</v>
      </c>
      <c r="AU708" s="13" t="n">
        <v>59</v>
      </c>
      <c r="BQ708" s="13" t="n">
        <v>59</v>
      </c>
      <c r="CM708" s="13" t="n">
        <v>59</v>
      </c>
      <c r="DI708" s="13" t="n">
        <v>59</v>
      </c>
      <c r="EE708" s="13" t="n">
        <v>59</v>
      </c>
      <c r="FA708" s="13" t="n">
        <v>59</v>
      </c>
      <c r="FW708" s="13" t="n">
        <v>59</v>
      </c>
      <c r="GS708" s="13" t="n">
        <v>59</v>
      </c>
    </row>
    <row r="709">
      <c r="C709" s="13" t="n">
        <v>60</v>
      </c>
      <c r="Y709" s="13" t="n">
        <v>60</v>
      </c>
      <c r="AU709" s="13" t="n">
        <v>60</v>
      </c>
      <c r="BQ709" s="13" t="n">
        <v>60</v>
      </c>
      <c r="CM709" s="13" t="n">
        <v>60</v>
      </c>
      <c r="DI709" s="13" t="n">
        <v>60</v>
      </c>
      <c r="EE709" s="13" t="n">
        <v>60</v>
      </c>
      <c r="FA709" s="13" t="n">
        <v>60</v>
      </c>
      <c r="FW709" s="13" t="n">
        <v>60</v>
      </c>
      <c r="GS709" s="13" t="n">
        <v>60</v>
      </c>
    </row>
    <row r="710">
      <c r="C710" s="13" t="n">
        <v>61</v>
      </c>
      <c r="Y710" s="13" t="n">
        <v>61</v>
      </c>
      <c r="AU710" s="13" t="n">
        <v>61</v>
      </c>
      <c r="BQ710" s="13" t="n">
        <v>61</v>
      </c>
      <c r="CM710" s="13" t="n">
        <v>61</v>
      </c>
      <c r="DI710" s="13" t="n">
        <v>61</v>
      </c>
      <c r="EE710" s="13" t="n">
        <v>61</v>
      </c>
      <c r="FA710" s="13" t="n">
        <v>61</v>
      </c>
      <c r="FW710" s="13" t="n">
        <v>61</v>
      </c>
      <c r="GS710" s="13" t="n">
        <v>61</v>
      </c>
    </row>
    <row r="711">
      <c r="C711" s="13" t="n">
        <v>62</v>
      </c>
      <c r="Y711" s="13" t="n">
        <v>62</v>
      </c>
      <c r="AU711" s="13" t="n">
        <v>62</v>
      </c>
      <c r="BQ711" s="13" t="n">
        <v>62</v>
      </c>
      <c r="CM711" s="13" t="n">
        <v>62</v>
      </c>
      <c r="DI711" s="13" t="n">
        <v>62</v>
      </c>
      <c r="EE711" s="13" t="n">
        <v>62</v>
      </c>
      <c r="FA711" s="13" t="n">
        <v>62</v>
      </c>
      <c r="FW711" s="13" t="n">
        <v>62</v>
      </c>
      <c r="GS711" s="13" t="n">
        <v>62</v>
      </c>
    </row>
    <row r="712">
      <c r="C712" s="13" t="n">
        <v>63</v>
      </c>
      <c r="Y712" s="13" t="n">
        <v>63</v>
      </c>
      <c r="AU712" s="13" t="n">
        <v>63</v>
      </c>
      <c r="BQ712" s="13" t="n">
        <v>63</v>
      </c>
      <c r="CM712" s="13" t="n">
        <v>63</v>
      </c>
      <c r="DI712" s="13" t="n">
        <v>63</v>
      </c>
      <c r="EE712" s="13" t="n">
        <v>63</v>
      </c>
      <c r="FA712" s="13" t="n">
        <v>63</v>
      </c>
      <c r="FW712" s="13" t="n">
        <v>63</v>
      </c>
      <c r="GS712" s="13" t="n">
        <v>63</v>
      </c>
    </row>
    <row r="713">
      <c r="C713" s="13" t="n">
        <v>64</v>
      </c>
      <c r="Y713" s="13" t="n">
        <v>64</v>
      </c>
      <c r="AU713" s="13" t="n">
        <v>64</v>
      </c>
      <c r="BQ713" s="13" t="n">
        <v>64</v>
      </c>
      <c r="CM713" s="13" t="n">
        <v>64</v>
      </c>
      <c r="DI713" s="13" t="n">
        <v>64</v>
      </c>
      <c r="EE713" s="13" t="n">
        <v>64</v>
      </c>
      <c r="FA713" s="13" t="n">
        <v>64</v>
      </c>
      <c r="FW713" s="13" t="n">
        <v>64</v>
      </c>
      <c r="GS713" s="13" t="n">
        <v>64</v>
      </c>
    </row>
    <row r="714">
      <c r="C714" s="13" t="n">
        <v>65</v>
      </c>
      <c r="Y714" s="13" t="n">
        <v>65</v>
      </c>
      <c r="AU714" s="13" t="n">
        <v>65</v>
      </c>
      <c r="BQ714" s="13" t="n">
        <v>65</v>
      </c>
      <c r="CM714" s="13" t="n">
        <v>65</v>
      </c>
      <c r="DI714" s="13" t="n">
        <v>65</v>
      </c>
      <c r="EE714" s="13" t="n">
        <v>65</v>
      </c>
      <c r="FA714" s="13" t="n">
        <v>65</v>
      </c>
      <c r="FW714" s="13" t="n">
        <v>65</v>
      </c>
      <c r="GS714" s="13" t="n">
        <v>65</v>
      </c>
    </row>
    <row r="715">
      <c r="C715" s="13" t="n">
        <v>66</v>
      </c>
      <c r="Y715" s="13" t="n">
        <v>66</v>
      </c>
      <c r="AU715" s="13" t="n">
        <v>66</v>
      </c>
      <c r="BQ715" s="13" t="n">
        <v>66</v>
      </c>
      <c r="CM715" s="13" t="n">
        <v>66</v>
      </c>
      <c r="DI715" s="13" t="n">
        <v>66</v>
      </c>
      <c r="EE715" s="13" t="n">
        <v>66</v>
      </c>
      <c r="FA715" s="13" t="n">
        <v>66</v>
      </c>
      <c r="FW715" s="13" t="n">
        <v>66</v>
      </c>
      <c r="GS715" s="13" t="n">
        <v>66</v>
      </c>
    </row>
    <row r="716">
      <c r="C716" s="13" t="n">
        <v>67</v>
      </c>
      <c r="Y716" s="13" t="n">
        <v>67</v>
      </c>
      <c r="AU716" s="13" t="n">
        <v>67</v>
      </c>
      <c r="BQ716" s="13" t="n">
        <v>67</v>
      </c>
      <c r="CM716" s="13" t="n">
        <v>67</v>
      </c>
      <c r="DI716" s="13" t="n">
        <v>67</v>
      </c>
      <c r="EE716" s="13" t="n">
        <v>67</v>
      </c>
      <c r="FA716" s="13" t="n">
        <v>67</v>
      </c>
      <c r="FW716" s="13" t="n">
        <v>67</v>
      </c>
      <c r="GS716" s="13" t="n">
        <v>67</v>
      </c>
    </row>
    <row r="717">
      <c r="C717" s="13" t="n">
        <v>68</v>
      </c>
      <c r="Y717" s="13" t="n">
        <v>68</v>
      </c>
      <c r="AU717" s="13" t="n">
        <v>68</v>
      </c>
      <c r="BQ717" s="13" t="n">
        <v>68</v>
      </c>
      <c r="CM717" s="13" t="n">
        <v>68</v>
      </c>
      <c r="DI717" s="13" t="n">
        <v>68</v>
      </c>
      <c r="EE717" s="13" t="n">
        <v>68</v>
      </c>
      <c r="FA717" s="13" t="n">
        <v>68</v>
      </c>
      <c r="FW717" s="13" t="n">
        <v>68</v>
      </c>
      <c r="GS717" s="13" t="n">
        <v>68</v>
      </c>
    </row>
    <row r="718">
      <c r="C718" s="13" t="n">
        <v>69</v>
      </c>
      <c r="Y718" s="13" t="n">
        <v>69</v>
      </c>
      <c r="AU718" s="13" t="n">
        <v>69</v>
      </c>
      <c r="BQ718" s="13" t="n">
        <v>69</v>
      </c>
      <c r="CM718" s="13" t="n">
        <v>69</v>
      </c>
      <c r="DI718" s="13" t="n">
        <v>69</v>
      </c>
      <c r="EE718" s="13" t="n">
        <v>69</v>
      </c>
      <c r="FA718" s="13" t="n">
        <v>69</v>
      </c>
      <c r="FW718" s="13" t="n">
        <v>69</v>
      </c>
      <c r="GS718" s="13" t="n">
        <v>69</v>
      </c>
    </row>
    <row r="719">
      <c r="C719" s="13" t="n">
        <v>70</v>
      </c>
      <c r="Y719" s="13" t="n">
        <v>70</v>
      </c>
      <c r="AU719" s="13" t="n">
        <v>70</v>
      </c>
      <c r="BQ719" s="13" t="n">
        <v>70</v>
      </c>
      <c r="CM719" s="13" t="n">
        <v>70</v>
      </c>
      <c r="DI719" s="13" t="n">
        <v>70</v>
      </c>
      <c r="EE719" s="13" t="n">
        <v>70</v>
      </c>
      <c r="FA719" s="13" t="n">
        <v>70</v>
      </c>
      <c r="FW719" s="13" t="n">
        <v>70</v>
      </c>
      <c r="GS719" s="13" t="n">
        <v>70</v>
      </c>
    </row>
    <row r="720">
      <c r="C720" s="13" t="n">
        <v>71</v>
      </c>
      <c r="Y720" s="13" t="n">
        <v>71</v>
      </c>
      <c r="AU720" s="13" t="n">
        <v>71</v>
      </c>
      <c r="BQ720" s="13" t="n">
        <v>71</v>
      </c>
      <c r="CM720" s="13" t="n">
        <v>71</v>
      </c>
      <c r="DI720" s="13" t="n">
        <v>71</v>
      </c>
      <c r="EE720" s="13" t="n">
        <v>71</v>
      </c>
      <c r="FA720" s="13" t="n">
        <v>71</v>
      </c>
      <c r="FW720" s="13" t="n">
        <v>71</v>
      </c>
      <c r="GS720" s="13" t="n">
        <v>71</v>
      </c>
    </row>
    <row r="721">
      <c r="C721" s="13" t="n">
        <v>72</v>
      </c>
      <c r="Y721" s="13" t="n">
        <v>72</v>
      </c>
      <c r="AU721" s="13" t="n">
        <v>72</v>
      </c>
      <c r="BQ721" s="13" t="n">
        <v>72</v>
      </c>
      <c r="CM721" s="13" t="n">
        <v>72</v>
      </c>
      <c r="DI721" s="13" t="n">
        <v>72</v>
      </c>
      <c r="EE721" s="13" t="n">
        <v>72</v>
      </c>
      <c r="FA721" s="13" t="n">
        <v>72</v>
      </c>
      <c r="FW721" s="13" t="n">
        <v>72</v>
      </c>
      <c r="GS721" s="13" t="n">
        <v>72</v>
      </c>
    </row>
    <row r="722">
      <c r="C722" s="13" t="n">
        <v>73</v>
      </c>
      <c r="Y722" s="13" t="n">
        <v>73</v>
      </c>
      <c r="AU722" s="13" t="n">
        <v>73</v>
      </c>
      <c r="BQ722" s="13" t="n">
        <v>73</v>
      </c>
      <c r="CM722" s="13" t="n">
        <v>73</v>
      </c>
      <c r="DI722" s="13" t="n">
        <v>73</v>
      </c>
      <c r="EE722" s="13" t="n">
        <v>73</v>
      </c>
      <c r="FA722" s="13" t="n">
        <v>73</v>
      </c>
      <c r="FW722" s="13" t="n">
        <v>73</v>
      </c>
      <c r="GS722" s="13" t="n">
        <v>73</v>
      </c>
    </row>
    <row r="723">
      <c r="C723" s="13" t="n">
        <v>74</v>
      </c>
      <c r="Y723" s="13" t="n">
        <v>74</v>
      </c>
      <c r="AU723" s="13" t="n">
        <v>74</v>
      </c>
      <c r="BQ723" s="13" t="n">
        <v>74</v>
      </c>
      <c r="CM723" s="13" t="n">
        <v>74</v>
      </c>
      <c r="DI723" s="13" t="n">
        <v>74</v>
      </c>
      <c r="EE723" s="13" t="n">
        <v>74</v>
      </c>
      <c r="FA723" s="13" t="n">
        <v>74</v>
      </c>
      <c r="FW723" s="13" t="n">
        <v>74</v>
      </c>
      <c r="GS723" s="13" t="n">
        <v>74</v>
      </c>
    </row>
    <row r="724">
      <c r="C724" s="13" t="n">
        <v>75</v>
      </c>
      <c r="Y724" s="13" t="n">
        <v>75</v>
      </c>
      <c r="AU724" s="13" t="n">
        <v>75</v>
      </c>
      <c r="BQ724" s="13" t="n">
        <v>75</v>
      </c>
      <c r="CM724" s="13" t="n">
        <v>75</v>
      </c>
      <c r="DI724" s="13" t="n">
        <v>75</v>
      </c>
      <c r="EE724" s="13" t="n">
        <v>75</v>
      </c>
      <c r="FA724" s="13" t="n">
        <v>75</v>
      </c>
      <c r="FW724" s="13" t="n">
        <v>75</v>
      </c>
      <c r="GS724" s="13" t="n">
        <v>75</v>
      </c>
    </row>
    <row r="725">
      <c r="C725" s="13" t="n">
        <v>76</v>
      </c>
      <c r="Y725" s="13" t="n">
        <v>76</v>
      </c>
      <c r="AU725" s="13" t="n">
        <v>76</v>
      </c>
      <c r="BQ725" s="13" t="n">
        <v>76</v>
      </c>
      <c r="CM725" s="13" t="n">
        <v>76</v>
      </c>
      <c r="DI725" s="13" t="n">
        <v>76</v>
      </c>
      <c r="EE725" s="13" t="n">
        <v>76</v>
      </c>
      <c r="FA725" s="13" t="n">
        <v>76</v>
      </c>
      <c r="FW725" s="13" t="n">
        <v>76</v>
      </c>
      <c r="GS725" s="13" t="n">
        <v>76</v>
      </c>
    </row>
    <row r="726">
      <c r="C726" s="13" t="n">
        <v>77</v>
      </c>
      <c r="Y726" s="13" t="n">
        <v>77</v>
      </c>
      <c r="AU726" s="13" t="n">
        <v>77</v>
      </c>
      <c r="BQ726" s="13" t="n">
        <v>77</v>
      </c>
      <c r="CM726" s="13" t="n">
        <v>77</v>
      </c>
      <c r="DI726" s="13" t="n">
        <v>77</v>
      </c>
      <c r="EE726" s="13" t="n">
        <v>77</v>
      </c>
      <c r="FA726" s="13" t="n">
        <v>77</v>
      </c>
      <c r="FW726" s="13" t="n">
        <v>77</v>
      </c>
      <c r="GS726" s="13" t="n">
        <v>77</v>
      </c>
    </row>
    <row r="727">
      <c r="C727" s="13" t="n">
        <v>78</v>
      </c>
      <c r="Y727" s="13" t="n">
        <v>78</v>
      </c>
      <c r="AU727" s="13" t="n">
        <v>78</v>
      </c>
      <c r="BQ727" s="13" t="n">
        <v>78</v>
      </c>
      <c r="CM727" s="13" t="n">
        <v>78</v>
      </c>
      <c r="DI727" s="13" t="n">
        <v>78</v>
      </c>
      <c r="EE727" s="13" t="n">
        <v>78</v>
      </c>
      <c r="FA727" s="13" t="n">
        <v>78</v>
      </c>
      <c r="FW727" s="13" t="n">
        <v>78</v>
      </c>
      <c r="GS727" s="13" t="n">
        <v>78</v>
      </c>
    </row>
    <row r="728">
      <c r="C728" s="13" t="n">
        <v>79</v>
      </c>
      <c r="Y728" s="13" t="n">
        <v>79</v>
      </c>
      <c r="AU728" s="13" t="n">
        <v>79</v>
      </c>
      <c r="BQ728" s="13" t="n">
        <v>79</v>
      </c>
      <c r="CM728" s="13" t="n">
        <v>79</v>
      </c>
      <c r="DI728" s="13" t="n">
        <v>79</v>
      </c>
      <c r="EE728" s="13" t="n">
        <v>79</v>
      </c>
      <c r="FA728" s="13" t="n">
        <v>79</v>
      </c>
      <c r="FW728" s="13" t="n">
        <v>79</v>
      </c>
      <c r="GS728" s="13" t="n">
        <v>79</v>
      </c>
    </row>
    <row r="729">
      <c r="C729" s="13" t="n">
        <v>80</v>
      </c>
      <c r="Y729" s="13" t="n">
        <v>80</v>
      </c>
      <c r="AU729" s="13" t="n">
        <v>80</v>
      </c>
      <c r="BQ729" s="13" t="n">
        <v>80</v>
      </c>
      <c r="CM729" s="13" t="n">
        <v>80</v>
      </c>
      <c r="DI729" s="13" t="n">
        <v>80</v>
      </c>
      <c r="EE729" s="13" t="n">
        <v>80</v>
      </c>
      <c r="FA729" s="13" t="n">
        <v>80</v>
      </c>
      <c r="FW729" s="13" t="n">
        <v>80</v>
      </c>
      <c r="GS729" s="13" t="n">
        <v>80</v>
      </c>
    </row>
    <row r="730">
      <c r="C730" s="13" t="n">
        <v>81</v>
      </c>
      <c r="Y730" s="13" t="n">
        <v>81</v>
      </c>
      <c r="AU730" s="13" t="n">
        <v>81</v>
      </c>
      <c r="BQ730" s="13" t="n">
        <v>81</v>
      </c>
      <c r="CM730" s="13" t="n">
        <v>81</v>
      </c>
      <c r="DI730" s="13" t="n">
        <v>81</v>
      </c>
      <c r="EE730" s="13" t="n">
        <v>81</v>
      </c>
      <c r="FA730" s="13" t="n">
        <v>81</v>
      </c>
      <c r="FW730" s="13" t="n">
        <v>81</v>
      </c>
      <c r="GS730" s="13" t="n">
        <v>81</v>
      </c>
    </row>
    <row r="731">
      <c r="C731" s="13" t="n">
        <v>82</v>
      </c>
      <c r="Y731" s="13" t="n">
        <v>82</v>
      </c>
      <c r="AU731" s="13" t="n">
        <v>82</v>
      </c>
      <c r="BQ731" s="13" t="n">
        <v>82</v>
      </c>
      <c r="CM731" s="13" t="n">
        <v>82</v>
      </c>
      <c r="DI731" s="13" t="n">
        <v>82</v>
      </c>
      <c r="EE731" s="13" t="n">
        <v>82</v>
      </c>
      <c r="FA731" s="13" t="n">
        <v>82</v>
      </c>
      <c r="FW731" s="13" t="n">
        <v>82</v>
      </c>
      <c r="GS731" s="13" t="n">
        <v>82</v>
      </c>
    </row>
    <row r="732">
      <c r="C732" s="13" t="n">
        <v>83</v>
      </c>
      <c r="Y732" s="13" t="n">
        <v>83</v>
      </c>
      <c r="AU732" s="13" t="n">
        <v>83</v>
      </c>
      <c r="BQ732" s="13" t="n">
        <v>83</v>
      </c>
      <c r="CM732" s="13" t="n">
        <v>83</v>
      </c>
      <c r="DI732" s="13" t="n">
        <v>83</v>
      </c>
      <c r="EE732" s="13" t="n">
        <v>83</v>
      </c>
      <c r="FA732" s="13" t="n">
        <v>83</v>
      </c>
      <c r="FW732" s="13" t="n">
        <v>83</v>
      </c>
      <c r="GS732" s="13" t="n">
        <v>83</v>
      </c>
    </row>
    <row r="733">
      <c r="C733" s="13" t="n">
        <v>84</v>
      </c>
      <c r="Y733" s="13" t="n">
        <v>84</v>
      </c>
      <c r="AU733" s="13" t="n">
        <v>84</v>
      </c>
      <c r="BQ733" s="13" t="n">
        <v>84</v>
      </c>
      <c r="CM733" s="13" t="n">
        <v>84</v>
      </c>
      <c r="DI733" s="13" t="n">
        <v>84</v>
      </c>
      <c r="EE733" s="13" t="n">
        <v>84</v>
      </c>
      <c r="FA733" s="13" t="n">
        <v>84</v>
      </c>
      <c r="FW733" s="13" t="n">
        <v>84</v>
      </c>
      <c r="GS733" s="13" t="n">
        <v>84</v>
      </c>
    </row>
    <row r="734">
      <c r="C734" s="13" t="n">
        <v>85</v>
      </c>
      <c r="Y734" s="13" t="n">
        <v>85</v>
      </c>
      <c r="AU734" s="13" t="n">
        <v>85</v>
      </c>
      <c r="BQ734" s="13" t="n">
        <v>85</v>
      </c>
      <c r="CM734" s="13" t="n">
        <v>85</v>
      </c>
      <c r="DI734" s="13" t="n">
        <v>85</v>
      </c>
      <c r="EE734" s="13" t="n">
        <v>85</v>
      </c>
      <c r="FA734" s="13" t="n">
        <v>85</v>
      </c>
      <c r="FW734" s="13" t="n">
        <v>85</v>
      </c>
      <c r="GS734" s="13" t="n">
        <v>85</v>
      </c>
    </row>
    <row r="735">
      <c r="C735" s="13" t="n">
        <v>86</v>
      </c>
      <c r="Y735" s="13" t="n">
        <v>86</v>
      </c>
      <c r="AU735" s="13" t="n">
        <v>86</v>
      </c>
      <c r="BQ735" s="13" t="n">
        <v>86</v>
      </c>
      <c r="CM735" s="13" t="n">
        <v>86</v>
      </c>
      <c r="DI735" s="13" t="n">
        <v>86</v>
      </c>
      <c r="EE735" s="13" t="n">
        <v>86</v>
      </c>
      <c r="FA735" s="13" t="n">
        <v>86</v>
      </c>
      <c r="FW735" s="13" t="n">
        <v>86</v>
      </c>
      <c r="GS735" s="13" t="n">
        <v>86</v>
      </c>
    </row>
    <row r="736">
      <c r="C736" s="13" t="n">
        <v>87</v>
      </c>
      <c r="Y736" s="13" t="n">
        <v>87</v>
      </c>
      <c r="AU736" s="13" t="n">
        <v>87</v>
      </c>
      <c r="BQ736" s="13" t="n">
        <v>87</v>
      </c>
      <c r="CM736" s="13" t="n">
        <v>87</v>
      </c>
      <c r="DI736" s="13" t="n">
        <v>87</v>
      </c>
      <c r="EE736" s="13" t="n">
        <v>87</v>
      </c>
      <c r="FA736" s="13" t="n">
        <v>87</v>
      </c>
      <c r="FW736" s="13" t="n">
        <v>87</v>
      </c>
      <c r="GS736" s="13" t="n">
        <v>87</v>
      </c>
    </row>
    <row r="737">
      <c r="C737" s="13" t="n">
        <v>88</v>
      </c>
      <c r="Y737" s="13" t="n">
        <v>88</v>
      </c>
      <c r="AU737" s="13" t="n">
        <v>88</v>
      </c>
      <c r="BQ737" s="13" t="n">
        <v>88</v>
      </c>
      <c r="CM737" s="13" t="n">
        <v>88</v>
      </c>
      <c r="DI737" s="13" t="n">
        <v>88</v>
      </c>
      <c r="EE737" s="13" t="n">
        <v>88</v>
      </c>
      <c r="FA737" s="13" t="n">
        <v>88</v>
      </c>
      <c r="FW737" s="13" t="n">
        <v>88</v>
      </c>
      <c r="GS737" s="13" t="n">
        <v>88</v>
      </c>
    </row>
    <row r="738">
      <c r="C738" s="13" t="n">
        <v>89</v>
      </c>
      <c r="Y738" s="13" t="n">
        <v>89</v>
      </c>
      <c r="AU738" s="13" t="n">
        <v>89</v>
      </c>
      <c r="BQ738" s="13" t="n">
        <v>89</v>
      </c>
      <c r="CM738" s="13" t="n">
        <v>89</v>
      </c>
      <c r="DI738" s="13" t="n">
        <v>89</v>
      </c>
      <c r="EE738" s="13" t="n">
        <v>89</v>
      </c>
      <c r="FA738" s="13" t="n">
        <v>89</v>
      </c>
      <c r="FW738" s="13" t="n">
        <v>89</v>
      </c>
      <c r="GS738" s="13" t="n">
        <v>89</v>
      </c>
    </row>
    <row r="739">
      <c r="C739" s="13" t="n">
        <v>90</v>
      </c>
      <c r="Y739" s="13" t="n">
        <v>90</v>
      </c>
      <c r="AU739" s="13" t="n">
        <v>90</v>
      </c>
      <c r="BQ739" s="13" t="n">
        <v>90</v>
      </c>
      <c r="CM739" s="13" t="n">
        <v>90</v>
      </c>
      <c r="DI739" s="13" t="n">
        <v>90</v>
      </c>
      <c r="EE739" s="13" t="n">
        <v>90</v>
      </c>
      <c r="FA739" s="13" t="n">
        <v>90</v>
      </c>
      <c r="FW739" s="13" t="n">
        <v>90</v>
      </c>
      <c r="GS739" s="13" t="n">
        <v>90</v>
      </c>
    </row>
    <row r="740">
      <c r="C740" s="13" t="n">
        <v>91</v>
      </c>
      <c r="Y740" s="13" t="n">
        <v>91</v>
      </c>
      <c r="AU740" s="13" t="n">
        <v>91</v>
      </c>
      <c r="BQ740" s="13" t="n">
        <v>91</v>
      </c>
      <c r="CM740" s="13" t="n">
        <v>91</v>
      </c>
      <c r="DI740" s="13" t="n">
        <v>91</v>
      </c>
      <c r="EE740" s="13" t="n">
        <v>91</v>
      </c>
      <c r="FA740" s="13" t="n">
        <v>91</v>
      </c>
      <c r="FW740" s="13" t="n">
        <v>91</v>
      </c>
      <c r="GS740" s="13" t="n">
        <v>91</v>
      </c>
    </row>
    <row r="741">
      <c r="C741" s="13" t="n">
        <v>92</v>
      </c>
      <c r="Y741" s="13" t="n">
        <v>92</v>
      </c>
      <c r="AU741" s="13" t="n">
        <v>92</v>
      </c>
      <c r="BQ741" s="13" t="n">
        <v>92</v>
      </c>
      <c r="CM741" s="13" t="n">
        <v>92</v>
      </c>
      <c r="DI741" s="13" t="n">
        <v>92</v>
      </c>
      <c r="EE741" s="13" t="n">
        <v>92</v>
      </c>
      <c r="FA741" s="13" t="n">
        <v>92</v>
      </c>
      <c r="FW741" s="13" t="n">
        <v>92</v>
      </c>
      <c r="GS741" s="13" t="n">
        <v>92</v>
      </c>
    </row>
    <row r="742">
      <c r="C742" s="13" t="n">
        <v>93</v>
      </c>
      <c r="Y742" s="13" t="n">
        <v>93</v>
      </c>
      <c r="AU742" s="13" t="n">
        <v>93</v>
      </c>
      <c r="BQ742" s="13" t="n">
        <v>93</v>
      </c>
      <c r="CM742" s="13" t="n">
        <v>93</v>
      </c>
      <c r="DI742" s="13" t="n">
        <v>93</v>
      </c>
      <c r="EE742" s="13" t="n">
        <v>93</v>
      </c>
      <c r="FA742" s="13" t="n">
        <v>93</v>
      </c>
      <c r="FW742" s="13" t="n">
        <v>93</v>
      </c>
      <c r="GS742" s="13" t="n">
        <v>93</v>
      </c>
    </row>
    <row r="743">
      <c r="C743" s="13" t="n">
        <v>94</v>
      </c>
      <c r="Y743" s="13" t="n">
        <v>94</v>
      </c>
      <c r="AU743" s="13" t="n">
        <v>94</v>
      </c>
      <c r="BQ743" s="13" t="n">
        <v>94</v>
      </c>
      <c r="CM743" s="13" t="n">
        <v>94</v>
      </c>
      <c r="DI743" s="13" t="n">
        <v>94</v>
      </c>
      <c r="EE743" s="13" t="n">
        <v>94</v>
      </c>
      <c r="FA743" s="13" t="n">
        <v>94</v>
      </c>
      <c r="FW743" s="13" t="n">
        <v>94</v>
      </c>
      <c r="GS743" s="13" t="n">
        <v>94</v>
      </c>
    </row>
    <row r="744">
      <c r="C744" s="13" t="n">
        <v>95</v>
      </c>
      <c r="Y744" s="13" t="n">
        <v>95</v>
      </c>
      <c r="AU744" s="13" t="n">
        <v>95</v>
      </c>
      <c r="BQ744" s="13" t="n">
        <v>95</v>
      </c>
      <c r="CM744" s="13" t="n">
        <v>95</v>
      </c>
      <c r="DI744" s="13" t="n">
        <v>95</v>
      </c>
      <c r="EE744" s="13" t="n">
        <v>95</v>
      </c>
      <c r="FA744" s="13" t="n">
        <v>95</v>
      </c>
      <c r="FW744" s="13" t="n">
        <v>95</v>
      </c>
      <c r="GS744" s="13" t="n">
        <v>95</v>
      </c>
    </row>
    <row r="745">
      <c r="C745" s="13" t="n">
        <v>96</v>
      </c>
      <c r="Y745" s="13" t="n">
        <v>96</v>
      </c>
      <c r="AU745" s="13" t="n">
        <v>96</v>
      </c>
      <c r="BQ745" s="13" t="n">
        <v>96</v>
      </c>
      <c r="CM745" s="13" t="n">
        <v>96</v>
      </c>
      <c r="DI745" s="13" t="n">
        <v>96</v>
      </c>
      <c r="EE745" s="13" t="n">
        <v>96</v>
      </c>
      <c r="FA745" s="13" t="n">
        <v>96</v>
      </c>
      <c r="FW745" s="13" t="n">
        <v>96</v>
      </c>
      <c r="GS745" s="13" t="n">
        <v>96</v>
      </c>
    </row>
    <row r="746">
      <c r="C746" s="13" t="n">
        <v>97</v>
      </c>
      <c r="Y746" s="13" t="n">
        <v>97</v>
      </c>
      <c r="AU746" s="13" t="n">
        <v>97</v>
      </c>
      <c r="BQ746" s="13" t="n">
        <v>97</v>
      </c>
      <c r="CM746" s="13" t="n">
        <v>97</v>
      </c>
      <c r="DI746" s="13" t="n">
        <v>97</v>
      </c>
      <c r="EE746" s="13" t="n">
        <v>97</v>
      </c>
      <c r="FA746" s="13" t="n">
        <v>97</v>
      </c>
      <c r="FW746" s="13" t="n">
        <v>97</v>
      </c>
      <c r="GS746" s="13" t="n">
        <v>97</v>
      </c>
    </row>
    <row r="747">
      <c r="C747" s="13" t="n">
        <v>98</v>
      </c>
      <c r="Y747" s="13" t="n">
        <v>98</v>
      </c>
      <c r="AU747" s="13" t="n">
        <v>98</v>
      </c>
      <c r="BQ747" s="13" t="n">
        <v>98</v>
      </c>
      <c r="CM747" s="13" t="n">
        <v>98</v>
      </c>
      <c r="DI747" s="13" t="n">
        <v>98</v>
      </c>
      <c r="EE747" s="13" t="n">
        <v>98</v>
      </c>
      <c r="FA747" s="13" t="n">
        <v>98</v>
      </c>
      <c r="FW747" s="13" t="n">
        <v>98</v>
      </c>
      <c r="GS747" s="13" t="n">
        <v>98</v>
      </c>
    </row>
    <row r="748">
      <c r="C748" s="13" t="n">
        <v>99</v>
      </c>
      <c r="Y748" s="13" t="n">
        <v>99</v>
      </c>
      <c r="AU748" s="13" t="n">
        <v>99</v>
      </c>
      <c r="BQ748" s="13" t="n">
        <v>99</v>
      </c>
      <c r="CM748" s="13" t="n">
        <v>99</v>
      </c>
      <c r="DI748" s="13" t="n">
        <v>99</v>
      </c>
      <c r="EE748" s="13" t="n">
        <v>99</v>
      </c>
      <c r="FA748" s="13" t="n">
        <v>99</v>
      </c>
      <c r="FW748" s="13" t="n">
        <v>99</v>
      </c>
      <c r="GS748" s="13" t="n">
        <v>99</v>
      </c>
    </row>
    <row r="749">
      <c r="C749" s="13" t="n">
        <v>100</v>
      </c>
      <c r="Y749" s="13" t="n">
        <v>100</v>
      </c>
      <c r="AU749" s="13" t="n">
        <v>100</v>
      </c>
      <c r="BQ749" s="13" t="n">
        <v>100</v>
      </c>
      <c r="CM749" s="13" t="n">
        <v>100</v>
      </c>
      <c r="DI749" s="13" t="n">
        <v>100</v>
      </c>
      <c r="EE749" s="13" t="n">
        <v>100</v>
      </c>
      <c r="FA749" s="13" t="n">
        <v>100</v>
      </c>
      <c r="FW749" s="13" t="n">
        <v>100</v>
      </c>
      <c r="GS749" s="13" t="n">
        <v>100</v>
      </c>
    </row>
    <row r="750">
      <c r="C750" s="13" t="n">
        <v>101</v>
      </c>
      <c r="Y750" s="13" t="n">
        <v>101</v>
      </c>
      <c r="AU750" s="13" t="n">
        <v>101</v>
      </c>
      <c r="BQ750" s="13" t="n">
        <v>101</v>
      </c>
      <c r="CM750" s="13" t="n">
        <v>101</v>
      </c>
      <c r="DI750" s="13" t="n">
        <v>101</v>
      </c>
      <c r="EE750" s="13" t="n">
        <v>101</v>
      </c>
      <c r="FA750" s="13" t="n">
        <v>101</v>
      </c>
      <c r="FW750" s="13" t="n">
        <v>101</v>
      </c>
      <c r="GS750" s="13" t="n">
        <v>101</v>
      </c>
    </row>
    <row r="751">
      <c r="C751" s="13" t="n">
        <v>102</v>
      </c>
      <c r="Y751" s="13" t="n">
        <v>102</v>
      </c>
      <c r="AU751" s="13" t="n">
        <v>102</v>
      </c>
      <c r="BQ751" s="13" t="n">
        <v>102</v>
      </c>
      <c r="CM751" s="13" t="n">
        <v>102</v>
      </c>
      <c r="DI751" s="13" t="n">
        <v>102</v>
      </c>
      <c r="EE751" s="13" t="n">
        <v>102</v>
      </c>
      <c r="FA751" s="13" t="n">
        <v>102</v>
      </c>
      <c r="FW751" s="13" t="n">
        <v>102</v>
      </c>
      <c r="GS751" s="13" t="n">
        <v>102</v>
      </c>
    </row>
    <row r="752">
      <c r="C752" s="13" t="n">
        <v>103</v>
      </c>
      <c r="Y752" s="13" t="n">
        <v>103</v>
      </c>
      <c r="AU752" s="13" t="n">
        <v>103</v>
      </c>
      <c r="BQ752" s="13" t="n">
        <v>103</v>
      </c>
      <c r="CM752" s="13" t="n">
        <v>103</v>
      </c>
      <c r="DI752" s="13" t="n">
        <v>103</v>
      </c>
      <c r="EE752" s="13" t="n">
        <v>103</v>
      </c>
      <c r="FA752" s="13" t="n">
        <v>103</v>
      </c>
      <c r="FW752" s="13" t="n">
        <v>103</v>
      </c>
      <c r="GS752" s="13" t="n">
        <v>103</v>
      </c>
    </row>
    <row r="753">
      <c r="C753" s="13" t="n">
        <v>104</v>
      </c>
      <c r="Y753" s="13" t="n">
        <v>104</v>
      </c>
      <c r="AU753" s="13" t="n">
        <v>104</v>
      </c>
      <c r="BQ753" s="13" t="n">
        <v>104</v>
      </c>
      <c r="CM753" s="13" t="n">
        <v>104</v>
      </c>
      <c r="DI753" s="13" t="n">
        <v>104</v>
      </c>
      <c r="EE753" s="13" t="n">
        <v>104</v>
      </c>
      <c r="FA753" s="13" t="n">
        <v>104</v>
      </c>
      <c r="FW753" s="13" t="n">
        <v>104</v>
      </c>
      <c r="GS753" s="13" t="n">
        <v>104</v>
      </c>
    </row>
    <row r="754">
      <c r="C754" s="13" t="n">
        <v>105</v>
      </c>
      <c r="Y754" s="13" t="n">
        <v>105</v>
      </c>
      <c r="AU754" s="13" t="n">
        <v>105</v>
      </c>
      <c r="BQ754" s="13" t="n">
        <v>105</v>
      </c>
      <c r="CM754" s="13" t="n">
        <v>105</v>
      </c>
      <c r="DI754" s="13" t="n">
        <v>105</v>
      </c>
      <c r="EE754" s="13" t="n">
        <v>105</v>
      </c>
      <c r="FA754" s="13" t="n">
        <v>105</v>
      </c>
      <c r="FW754" s="13" t="n">
        <v>105</v>
      </c>
      <c r="GS754" s="13" t="n">
        <v>105</v>
      </c>
    </row>
    <row r="755">
      <c r="C755" s="13" t="n">
        <v>106</v>
      </c>
      <c r="Y755" s="13" t="n">
        <v>106</v>
      </c>
      <c r="AU755" s="13" t="n">
        <v>106</v>
      </c>
      <c r="BQ755" s="13" t="n">
        <v>106</v>
      </c>
      <c r="CM755" s="13" t="n">
        <v>106</v>
      </c>
      <c r="DI755" s="13" t="n">
        <v>106</v>
      </c>
      <c r="EE755" s="13" t="n">
        <v>106</v>
      </c>
      <c r="FA755" s="13" t="n">
        <v>106</v>
      </c>
      <c r="FW755" s="13" t="n">
        <v>106</v>
      </c>
      <c r="GS755" s="13" t="n">
        <v>106</v>
      </c>
    </row>
    <row r="756">
      <c r="C756" s="13" t="n">
        <v>107</v>
      </c>
      <c r="Y756" s="13" t="n">
        <v>107</v>
      </c>
      <c r="AU756" s="13" t="n">
        <v>107</v>
      </c>
      <c r="BQ756" s="13" t="n">
        <v>107</v>
      </c>
      <c r="CM756" s="13" t="n">
        <v>107</v>
      </c>
      <c r="DI756" s="13" t="n">
        <v>107</v>
      </c>
      <c r="EE756" s="13" t="n">
        <v>107</v>
      </c>
      <c r="FA756" s="13" t="n">
        <v>107</v>
      </c>
      <c r="FW756" s="13" t="n">
        <v>107</v>
      </c>
      <c r="GS756" s="13" t="n">
        <v>107</v>
      </c>
    </row>
    <row r="757">
      <c r="C757" s="13" t="n">
        <v>108</v>
      </c>
      <c r="Y757" s="13" t="n">
        <v>108</v>
      </c>
      <c r="AU757" s="13" t="n">
        <v>108</v>
      </c>
      <c r="BQ757" s="13" t="n">
        <v>108</v>
      </c>
      <c r="CM757" s="13" t="n">
        <v>108</v>
      </c>
      <c r="DI757" s="13" t="n">
        <v>108</v>
      </c>
      <c r="EE757" s="13" t="n">
        <v>108</v>
      </c>
      <c r="FA757" s="13" t="n">
        <v>108</v>
      </c>
      <c r="FW757" s="13" t="n">
        <v>108</v>
      </c>
      <c r="GS757" s="13" t="n">
        <v>108</v>
      </c>
    </row>
    <row r="758">
      <c r="C758" s="13" t="n">
        <v>109</v>
      </c>
      <c r="Y758" s="13" t="n">
        <v>109</v>
      </c>
      <c r="AU758" s="13" t="n">
        <v>109</v>
      </c>
      <c r="BQ758" s="13" t="n">
        <v>109</v>
      </c>
      <c r="CM758" s="13" t="n">
        <v>109</v>
      </c>
      <c r="DI758" s="13" t="n">
        <v>109</v>
      </c>
      <c r="EE758" s="13" t="n">
        <v>109</v>
      </c>
      <c r="FA758" s="13" t="n">
        <v>109</v>
      </c>
      <c r="FW758" s="13" t="n">
        <v>109</v>
      </c>
      <c r="GS758" s="13" t="n">
        <v>109</v>
      </c>
    </row>
    <row r="759">
      <c r="C759" s="13" t="n">
        <v>110</v>
      </c>
      <c r="Y759" s="13" t="n">
        <v>110</v>
      </c>
      <c r="AU759" s="13" t="n">
        <v>110</v>
      </c>
      <c r="BQ759" s="13" t="n">
        <v>110</v>
      </c>
      <c r="CM759" s="13" t="n">
        <v>110</v>
      </c>
      <c r="DI759" s="13" t="n">
        <v>110</v>
      </c>
      <c r="EE759" s="13" t="n">
        <v>110</v>
      </c>
      <c r="FA759" s="13" t="n">
        <v>110</v>
      </c>
      <c r="FW759" s="13" t="n">
        <v>110</v>
      </c>
      <c r="GS759" s="13" t="n">
        <v>110</v>
      </c>
    </row>
    <row r="760">
      <c r="C760" s="13" t="n">
        <v>111</v>
      </c>
      <c r="Y760" s="13" t="n">
        <v>111</v>
      </c>
      <c r="AU760" s="13" t="n">
        <v>111</v>
      </c>
      <c r="BQ760" s="13" t="n">
        <v>111</v>
      </c>
      <c r="CM760" s="13" t="n">
        <v>111</v>
      </c>
      <c r="DI760" s="13" t="n">
        <v>111</v>
      </c>
      <c r="EE760" s="13" t="n">
        <v>111</v>
      </c>
      <c r="FA760" s="13" t="n">
        <v>111</v>
      </c>
      <c r="FW760" s="13" t="n">
        <v>111</v>
      </c>
      <c r="GS760" s="13" t="n">
        <v>111</v>
      </c>
    </row>
    <row r="761">
      <c r="C761" s="13" t="n">
        <v>112</v>
      </c>
      <c r="Y761" s="13" t="n">
        <v>112</v>
      </c>
      <c r="AU761" s="13" t="n">
        <v>112</v>
      </c>
      <c r="BQ761" s="13" t="n">
        <v>112</v>
      </c>
      <c r="CM761" s="13" t="n">
        <v>112</v>
      </c>
      <c r="DI761" s="13" t="n">
        <v>112</v>
      </c>
      <c r="EE761" s="13" t="n">
        <v>112</v>
      </c>
      <c r="FA761" s="13" t="n">
        <v>112</v>
      </c>
      <c r="FW761" s="13" t="n">
        <v>112</v>
      </c>
      <c r="GS761" s="13" t="n">
        <v>112</v>
      </c>
    </row>
    <row r="762">
      <c r="C762" s="13" t="n">
        <v>113</v>
      </c>
      <c r="Y762" s="13" t="n">
        <v>113</v>
      </c>
      <c r="AU762" s="13" t="n">
        <v>113</v>
      </c>
      <c r="BQ762" s="13" t="n">
        <v>113</v>
      </c>
      <c r="CM762" s="13" t="n">
        <v>113</v>
      </c>
      <c r="DI762" s="13" t="n">
        <v>113</v>
      </c>
      <c r="EE762" s="13" t="n">
        <v>113</v>
      </c>
      <c r="FA762" s="13" t="n">
        <v>113</v>
      </c>
      <c r="FW762" s="13" t="n">
        <v>113</v>
      </c>
      <c r="GS762" s="13" t="n">
        <v>113</v>
      </c>
    </row>
    <row r="763">
      <c r="C763" s="13" t="n">
        <v>114</v>
      </c>
      <c r="Y763" s="13" t="n">
        <v>114</v>
      </c>
      <c r="AU763" s="13" t="n">
        <v>114</v>
      </c>
      <c r="BQ763" s="13" t="n">
        <v>114</v>
      </c>
      <c r="CM763" s="13" t="n">
        <v>114</v>
      </c>
      <c r="DI763" s="13" t="n">
        <v>114</v>
      </c>
      <c r="EE763" s="13" t="n">
        <v>114</v>
      </c>
      <c r="FA763" s="13" t="n">
        <v>114</v>
      </c>
      <c r="FW763" s="13" t="n">
        <v>114</v>
      </c>
      <c r="GS763" s="13" t="n">
        <v>114</v>
      </c>
    </row>
    <row r="764">
      <c r="C764" s="13" t="n">
        <v>115</v>
      </c>
      <c r="Y764" s="13" t="n">
        <v>115</v>
      </c>
      <c r="AU764" s="13" t="n">
        <v>115</v>
      </c>
      <c r="BQ764" s="13" t="n">
        <v>115</v>
      </c>
      <c r="CM764" s="13" t="n">
        <v>115</v>
      </c>
      <c r="DI764" s="13" t="n">
        <v>115</v>
      </c>
      <c r="EE764" s="13" t="n">
        <v>115</v>
      </c>
      <c r="FA764" s="13" t="n">
        <v>115</v>
      </c>
      <c r="FW764" s="13" t="n">
        <v>115</v>
      </c>
      <c r="GS764" s="13" t="n">
        <v>115</v>
      </c>
    </row>
    <row r="765">
      <c r="C765" s="13" t="n">
        <v>116</v>
      </c>
      <c r="Y765" s="13" t="n">
        <v>116</v>
      </c>
      <c r="AU765" s="13" t="n">
        <v>116</v>
      </c>
      <c r="BQ765" s="13" t="n">
        <v>116</v>
      </c>
      <c r="CM765" s="13" t="n">
        <v>116</v>
      </c>
      <c r="DI765" s="13" t="n">
        <v>116</v>
      </c>
      <c r="EE765" s="13" t="n">
        <v>116</v>
      </c>
      <c r="FA765" s="13" t="n">
        <v>116</v>
      </c>
      <c r="FW765" s="13" t="n">
        <v>116</v>
      </c>
      <c r="GS765" s="13" t="n">
        <v>116</v>
      </c>
    </row>
    <row r="766">
      <c r="C766" s="13" t="n">
        <v>117</v>
      </c>
      <c r="Y766" s="13" t="n">
        <v>117</v>
      </c>
      <c r="AU766" s="13" t="n">
        <v>117</v>
      </c>
      <c r="BQ766" s="13" t="n">
        <v>117</v>
      </c>
      <c r="CM766" s="13" t="n">
        <v>117</v>
      </c>
      <c r="DI766" s="13" t="n">
        <v>117</v>
      </c>
      <c r="EE766" s="13" t="n">
        <v>117</v>
      </c>
      <c r="FA766" s="13" t="n">
        <v>117</v>
      </c>
      <c r="FW766" s="13" t="n">
        <v>117</v>
      </c>
      <c r="GS766" s="13" t="n">
        <v>117</v>
      </c>
    </row>
    <row r="767">
      <c r="C767" s="13" t="n">
        <v>118</v>
      </c>
      <c r="Y767" s="13" t="n">
        <v>118</v>
      </c>
      <c r="AU767" s="13" t="n">
        <v>118</v>
      </c>
      <c r="BQ767" s="13" t="n">
        <v>118</v>
      </c>
      <c r="CM767" s="13" t="n">
        <v>118</v>
      </c>
      <c r="DI767" s="13" t="n">
        <v>118</v>
      </c>
      <c r="EE767" s="13" t="n">
        <v>118</v>
      </c>
      <c r="FA767" s="13" t="n">
        <v>118</v>
      </c>
      <c r="FW767" s="13" t="n">
        <v>118</v>
      </c>
      <c r="GS767" s="13" t="n">
        <v>118</v>
      </c>
    </row>
    <row r="768">
      <c r="C768" s="13" t="n">
        <v>119</v>
      </c>
      <c r="Y768" s="13" t="n">
        <v>119</v>
      </c>
      <c r="AU768" s="13" t="n">
        <v>119</v>
      </c>
      <c r="BQ768" s="13" t="n">
        <v>119</v>
      </c>
      <c r="CM768" s="13" t="n">
        <v>119</v>
      </c>
      <c r="DI768" s="13" t="n">
        <v>119</v>
      </c>
      <c r="EE768" s="13" t="n">
        <v>119</v>
      </c>
      <c r="FA768" s="13" t="n">
        <v>119</v>
      </c>
      <c r="FW768" s="13" t="n">
        <v>119</v>
      </c>
      <c r="GS768" s="13" t="n">
        <v>119</v>
      </c>
    </row>
    <row r="769">
      <c r="C769" s="13" t="n">
        <v>120</v>
      </c>
      <c r="Y769" s="13" t="n">
        <v>120</v>
      </c>
      <c r="AU769" s="13" t="n">
        <v>120</v>
      </c>
      <c r="BQ769" s="13" t="n">
        <v>120</v>
      </c>
      <c r="CM769" s="13" t="n">
        <v>120</v>
      </c>
      <c r="DI769" s="13" t="n">
        <v>120</v>
      </c>
      <c r="EE769" s="13" t="n">
        <v>120</v>
      </c>
      <c r="FA769" s="13" t="n">
        <v>120</v>
      </c>
      <c r="FW769" s="13" t="n">
        <v>120</v>
      </c>
      <c r="GS769" s="13" t="n">
        <v>120</v>
      </c>
    </row>
    <row r="770">
      <c r="C770" s="13" t="n">
        <v>121</v>
      </c>
      <c r="Y770" s="13" t="n">
        <v>121</v>
      </c>
      <c r="AU770" s="13" t="n">
        <v>121</v>
      </c>
      <c r="BQ770" s="13" t="n">
        <v>121</v>
      </c>
      <c r="CM770" s="13" t="n">
        <v>121</v>
      </c>
      <c r="DI770" s="13" t="n">
        <v>121</v>
      </c>
      <c r="EE770" s="13" t="n">
        <v>121</v>
      </c>
      <c r="FA770" s="13" t="n">
        <v>121</v>
      </c>
      <c r="FW770" s="13" t="n">
        <v>121</v>
      </c>
      <c r="GS770" s="13" t="n">
        <v>121</v>
      </c>
    </row>
    <row r="771">
      <c r="C771" s="13" t="n">
        <v>122</v>
      </c>
      <c r="Y771" s="13" t="n">
        <v>122</v>
      </c>
      <c r="AU771" s="13" t="n">
        <v>122</v>
      </c>
      <c r="BQ771" s="13" t="n">
        <v>122</v>
      </c>
      <c r="CM771" s="13" t="n">
        <v>122</v>
      </c>
      <c r="DI771" s="13" t="n">
        <v>122</v>
      </c>
      <c r="EE771" s="13" t="n">
        <v>122</v>
      </c>
      <c r="FA771" s="13" t="n">
        <v>122</v>
      </c>
      <c r="FW771" s="13" t="n">
        <v>122</v>
      </c>
      <c r="GS771" s="13" t="n">
        <v>122</v>
      </c>
    </row>
    <row r="772">
      <c r="C772" s="13" t="n">
        <v>123</v>
      </c>
      <c r="Y772" s="13" t="n">
        <v>123</v>
      </c>
      <c r="AU772" s="13" t="n">
        <v>123</v>
      </c>
      <c r="BQ772" s="13" t="n">
        <v>123</v>
      </c>
      <c r="CM772" s="13" t="n">
        <v>123</v>
      </c>
      <c r="DI772" s="13" t="n">
        <v>123</v>
      </c>
      <c r="EE772" s="13" t="n">
        <v>123</v>
      </c>
      <c r="FA772" s="13" t="n">
        <v>123</v>
      </c>
      <c r="FW772" s="13" t="n">
        <v>123</v>
      </c>
      <c r="GS772" s="13" t="n">
        <v>123</v>
      </c>
    </row>
    <row r="773">
      <c r="C773" s="13" t="n">
        <v>124</v>
      </c>
      <c r="Y773" s="13" t="n">
        <v>124</v>
      </c>
      <c r="AU773" s="13" t="n">
        <v>124</v>
      </c>
      <c r="BQ773" s="13" t="n">
        <v>124</v>
      </c>
      <c r="CM773" s="13" t="n">
        <v>124</v>
      </c>
      <c r="DI773" s="13" t="n">
        <v>124</v>
      </c>
      <c r="EE773" s="13" t="n">
        <v>124</v>
      </c>
      <c r="FA773" s="13" t="n">
        <v>124</v>
      </c>
      <c r="FW773" s="13" t="n">
        <v>124</v>
      </c>
      <c r="GS773" s="13" t="n">
        <v>124</v>
      </c>
    </row>
    <row r="774">
      <c r="C774" s="13" t="n">
        <v>125</v>
      </c>
      <c r="Y774" s="13" t="n">
        <v>125</v>
      </c>
      <c r="AU774" s="13" t="n">
        <v>125</v>
      </c>
      <c r="BQ774" s="13" t="n">
        <v>125</v>
      </c>
      <c r="CM774" s="13" t="n">
        <v>125</v>
      </c>
      <c r="DI774" s="13" t="n">
        <v>125</v>
      </c>
      <c r="EE774" s="13" t="n">
        <v>125</v>
      </c>
      <c r="FA774" s="13" t="n">
        <v>125</v>
      </c>
      <c r="FW774" s="13" t="n">
        <v>125</v>
      </c>
      <c r="GS774" s="13" t="n">
        <v>125</v>
      </c>
    </row>
    <row r="775">
      <c r="C775" s="13" t="n">
        <v>126</v>
      </c>
      <c r="Y775" s="13" t="n">
        <v>126</v>
      </c>
      <c r="AU775" s="13" t="n">
        <v>126</v>
      </c>
      <c r="BQ775" s="13" t="n">
        <v>126</v>
      </c>
      <c r="CM775" s="13" t="n">
        <v>126</v>
      </c>
      <c r="DI775" s="13" t="n">
        <v>126</v>
      </c>
      <c r="EE775" s="13" t="n">
        <v>126</v>
      </c>
      <c r="FA775" s="13" t="n">
        <v>126</v>
      </c>
      <c r="FW775" s="13" t="n">
        <v>126</v>
      </c>
      <c r="GS775" s="13" t="n">
        <v>126</v>
      </c>
    </row>
    <row r="776">
      <c r="C776" s="13" t="n">
        <v>127</v>
      </c>
      <c r="Y776" s="13" t="n">
        <v>127</v>
      </c>
      <c r="AU776" s="13" t="n">
        <v>127</v>
      </c>
      <c r="BQ776" s="13" t="n">
        <v>127</v>
      </c>
      <c r="CM776" s="13" t="n">
        <v>127</v>
      </c>
      <c r="DI776" s="13" t="n">
        <v>127</v>
      </c>
      <c r="EE776" s="13" t="n">
        <v>127</v>
      </c>
      <c r="FA776" s="13" t="n">
        <v>127</v>
      </c>
      <c r="FW776" s="13" t="n">
        <v>127</v>
      </c>
      <c r="GS776" s="13" t="n">
        <v>127</v>
      </c>
    </row>
    <row r="777">
      <c r="C777" s="13" t="n">
        <v>128</v>
      </c>
      <c r="Y777" s="13" t="n">
        <v>128</v>
      </c>
      <c r="AU777" s="13" t="n">
        <v>128</v>
      </c>
      <c r="BQ777" s="13" t="n">
        <v>128</v>
      </c>
      <c r="CM777" s="13" t="n">
        <v>128</v>
      </c>
      <c r="DI777" s="13" t="n">
        <v>128</v>
      </c>
      <c r="EE777" s="13" t="n">
        <v>128</v>
      </c>
      <c r="FA777" s="13" t="n">
        <v>128</v>
      </c>
      <c r="FW777" s="13" t="n">
        <v>128</v>
      </c>
      <c r="GS777" s="13" t="n">
        <v>128</v>
      </c>
    </row>
    <row r="778">
      <c r="C778" s="13" t="n">
        <v>129</v>
      </c>
      <c r="Y778" s="13" t="n">
        <v>129</v>
      </c>
      <c r="AU778" s="13" t="n">
        <v>129</v>
      </c>
      <c r="BQ778" s="13" t="n">
        <v>129</v>
      </c>
      <c r="CM778" s="13" t="n">
        <v>129</v>
      </c>
      <c r="DI778" s="13" t="n">
        <v>129</v>
      </c>
      <c r="EE778" s="13" t="n">
        <v>129</v>
      </c>
      <c r="FA778" s="13" t="n">
        <v>129</v>
      </c>
      <c r="FW778" s="13" t="n">
        <v>129</v>
      </c>
      <c r="GS778" s="13" t="n">
        <v>129</v>
      </c>
    </row>
    <row r="779">
      <c r="C779" s="13" t="n">
        <v>130</v>
      </c>
      <c r="Y779" s="13" t="n">
        <v>130</v>
      </c>
      <c r="AU779" s="13" t="n">
        <v>130</v>
      </c>
      <c r="BQ779" s="13" t="n">
        <v>130</v>
      </c>
      <c r="CM779" s="13" t="n">
        <v>130</v>
      </c>
      <c r="DI779" s="13" t="n">
        <v>130</v>
      </c>
      <c r="EE779" s="13" t="n">
        <v>130</v>
      </c>
      <c r="FA779" s="13" t="n">
        <v>130</v>
      </c>
      <c r="FW779" s="13" t="n">
        <v>130</v>
      </c>
      <c r="GS779" s="13" t="n">
        <v>130</v>
      </c>
    </row>
    <row r="780">
      <c r="C780" s="13" t="n">
        <v>131</v>
      </c>
      <c r="Y780" s="13" t="n">
        <v>131</v>
      </c>
      <c r="AU780" s="13" t="n">
        <v>131</v>
      </c>
      <c r="BQ780" s="13" t="n">
        <v>131</v>
      </c>
      <c r="CM780" s="13" t="n">
        <v>131</v>
      </c>
      <c r="DI780" s="13" t="n">
        <v>131</v>
      </c>
      <c r="EE780" s="13" t="n">
        <v>131</v>
      </c>
      <c r="FA780" s="13" t="n">
        <v>131</v>
      </c>
      <c r="FW780" s="13" t="n">
        <v>131</v>
      </c>
      <c r="GS780" s="13" t="n">
        <v>131</v>
      </c>
    </row>
    <row r="781">
      <c r="C781" s="13" t="n">
        <v>132</v>
      </c>
      <c r="Y781" s="13" t="n">
        <v>132</v>
      </c>
      <c r="AU781" s="13" t="n">
        <v>132</v>
      </c>
      <c r="BQ781" s="13" t="n">
        <v>132</v>
      </c>
      <c r="CM781" s="13" t="n">
        <v>132</v>
      </c>
      <c r="DI781" s="13" t="n">
        <v>132</v>
      </c>
      <c r="EE781" s="13" t="n">
        <v>132</v>
      </c>
      <c r="FA781" s="13" t="n">
        <v>132</v>
      </c>
      <c r="FW781" s="13" t="n">
        <v>132</v>
      </c>
      <c r="GS781" s="13" t="n">
        <v>132</v>
      </c>
    </row>
    <row r="782">
      <c r="C782" s="13" t="n">
        <v>133</v>
      </c>
      <c r="Y782" s="13" t="n">
        <v>133</v>
      </c>
      <c r="AU782" s="13" t="n">
        <v>133</v>
      </c>
      <c r="BQ782" s="13" t="n">
        <v>133</v>
      </c>
      <c r="CM782" s="13" t="n">
        <v>133</v>
      </c>
      <c r="DI782" s="13" t="n">
        <v>133</v>
      </c>
      <c r="EE782" s="13" t="n">
        <v>133</v>
      </c>
      <c r="FA782" s="13" t="n">
        <v>133</v>
      </c>
      <c r="FW782" s="13" t="n">
        <v>133</v>
      </c>
      <c r="GS782" s="13" t="n">
        <v>133</v>
      </c>
    </row>
    <row r="783">
      <c r="C783" s="13" t="n">
        <v>134</v>
      </c>
      <c r="Y783" s="13" t="n">
        <v>134</v>
      </c>
      <c r="AU783" s="13" t="n">
        <v>134</v>
      </c>
      <c r="BQ783" s="13" t="n">
        <v>134</v>
      </c>
      <c r="CM783" s="13" t="n">
        <v>134</v>
      </c>
      <c r="DI783" s="13" t="n">
        <v>134</v>
      </c>
      <c r="EE783" s="13" t="n">
        <v>134</v>
      </c>
      <c r="FA783" s="13" t="n">
        <v>134</v>
      </c>
      <c r="FW783" s="13" t="n">
        <v>134</v>
      </c>
      <c r="GS783" s="13" t="n">
        <v>134</v>
      </c>
    </row>
    <row r="784">
      <c r="C784" s="13" t="n">
        <v>135</v>
      </c>
      <c r="Y784" s="13" t="n">
        <v>135</v>
      </c>
      <c r="AU784" s="13" t="n">
        <v>135</v>
      </c>
      <c r="BQ784" s="13" t="n">
        <v>135</v>
      </c>
      <c r="CM784" s="13" t="n">
        <v>135</v>
      </c>
      <c r="DI784" s="13" t="n">
        <v>135</v>
      </c>
      <c r="EE784" s="13" t="n">
        <v>135</v>
      </c>
      <c r="FA784" s="13" t="n">
        <v>135</v>
      </c>
      <c r="FW784" s="13" t="n">
        <v>135</v>
      </c>
      <c r="GS784" s="13" t="n">
        <v>135</v>
      </c>
    </row>
    <row r="785">
      <c r="C785" s="13" t="n">
        <v>136</v>
      </c>
      <c r="Y785" s="13" t="n">
        <v>136</v>
      </c>
      <c r="AU785" s="13" t="n">
        <v>136</v>
      </c>
      <c r="BQ785" s="13" t="n">
        <v>136</v>
      </c>
      <c r="CM785" s="13" t="n">
        <v>136</v>
      </c>
      <c r="DI785" s="13" t="n">
        <v>136</v>
      </c>
      <c r="EE785" s="13" t="n">
        <v>136</v>
      </c>
      <c r="FA785" s="13" t="n">
        <v>136</v>
      </c>
      <c r="FW785" s="13" t="n">
        <v>136</v>
      </c>
      <c r="GS785" s="13" t="n">
        <v>136</v>
      </c>
    </row>
    <row r="786">
      <c r="C786" s="13" t="n">
        <v>137</v>
      </c>
      <c r="Y786" s="13" t="n">
        <v>137</v>
      </c>
      <c r="AU786" s="13" t="n">
        <v>137</v>
      </c>
      <c r="BQ786" s="13" t="n">
        <v>137</v>
      </c>
      <c r="CM786" s="13" t="n">
        <v>137</v>
      </c>
      <c r="DI786" s="13" t="n">
        <v>137</v>
      </c>
      <c r="EE786" s="13" t="n">
        <v>137</v>
      </c>
      <c r="FA786" s="13" t="n">
        <v>137</v>
      </c>
      <c r="FW786" s="13" t="n">
        <v>137</v>
      </c>
      <c r="GS786" s="13" t="n">
        <v>137</v>
      </c>
    </row>
    <row r="787">
      <c r="C787" s="13" t="n">
        <v>138</v>
      </c>
      <c r="Y787" s="13" t="n">
        <v>138</v>
      </c>
      <c r="AU787" s="13" t="n">
        <v>138</v>
      </c>
      <c r="BQ787" s="13" t="n">
        <v>138</v>
      </c>
      <c r="CM787" s="13" t="n">
        <v>138</v>
      </c>
      <c r="DI787" s="13" t="n">
        <v>138</v>
      </c>
      <c r="EE787" s="13" t="n">
        <v>138</v>
      </c>
      <c r="FA787" s="13" t="n">
        <v>138</v>
      </c>
      <c r="FW787" s="13" t="n">
        <v>138</v>
      </c>
      <c r="GS787" s="13" t="n">
        <v>138</v>
      </c>
    </row>
    <row r="788">
      <c r="C788" s="13" t="n">
        <v>139</v>
      </c>
      <c r="Y788" s="13" t="n">
        <v>139</v>
      </c>
      <c r="AU788" s="13" t="n">
        <v>139</v>
      </c>
      <c r="BQ788" s="13" t="n">
        <v>139</v>
      </c>
      <c r="CM788" s="13" t="n">
        <v>139</v>
      </c>
      <c r="DI788" s="13" t="n">
        <v>139</v>
      </c>
      <c r="EE788" s="13" t="n">
        <v>139</v>
      </c>
      <c r="FA788" s="13" t="n">
        <v>139</v>
      </c>
      <c r="FW788" s="13" t="n">
        <v>139</v>
      </c>
      <c r="GS788" s="13" t="n">
        <v>139</v>
      </c>
    </row>
    <row r="789">
      <c r="C789" s="13" t="n">
        <v>140</v>
      </c>
      <c r="Y789" s="13" t="n">
        <v>140</v>
      </c>
      <c r="AU789" s="13" t="n">
        <v>140</v>
      </c>
      <c r="BQ789" s="13" t="n">
        <v>140</v>
      </c>
      <c r="CM789" s="13" t="n">
        <v>140</v>
      </c>
      <c r="DI789" s="13" t="n">
        <v>140</v>
      </c>
      <c r="EE789" s="13" t="n">
        <v>140</v>
      </c>
      <c r="FA789" s="13" t="n">
        <v>140</v>
      </c>
      <c r="FW789" s="13" t="n">
        <v>140</v>
      </c>
      <c r="GS789" s="13" t="n">
        <v>140</v>
      </c>
    </row>
    <row r="790">
      <c r="C790" s="13" t="n">
        <v>141</v>
      </c>
      <c r="Y790" s="13" t="n">
        <v>141</v>
      </c>
      <c r="AU790" s="13" t="n">
        <v>141</v>
      </c>
      <c r="BQ790" s="13" t="n">
        <v>141</v>
      </c>
      <c r="CM790" s="13" t="n">
        <v>141</v>
      </c>
      <c r="DI790" s="13" t="n">
        <v>141</v>
      </c>
      <c r="EE790" s="13" t="n">
        <v>141</v>
      </c>
      <c r="FA790" s="13" t="n">
        <v>141</v>
      </c>
      <c r="FW790" s="13" t="n">
        <v>141</v>
      </c>
      <c r="GS790" s="13" t="n">
        <v>141</v>
      </c>
    </row>
    <row r="791">
      <c r="C791" s="13" t="n">
        <v>142</v>
      </c>
      <c r="Y791" s="13" t="n">
        <v>142</v>
      </c>
      <c r="AU791" s="13" t="n">
        <v>142</v>
      </c>
      <c r="BQ791" s="13" t="n">
        <v>142</v>
      </c>
      <c r="CM791" s="13" t="n">
        <v>142</v>
      </c>
      <c r="DI791" s="13" t="n">
        <v>142</v>
      </c>
      <c r="EE791" s="13" t="n">
        <v>142</v>
      </c>
      <c r="FA791" s="13" t="n">
        <v>142</v>
      </c>
      <c r="FW791" s="13" t="n">
        <v>142</v>
      </c>
      <c r="GS791" s="13" t="n">
        <v>142</v>
      </c>
    </row>
    <row r="792">
      <c r="C792" s="13" t="n">
        <v>143</v>
      </c>
      <c r="Y792" s="13" t="n">
        <v>143</v>
      </c>
      <c r="AU792" s="13" t="n">
        <v>143</v>
      </c>
      <c r="BQ792" s="13" t="n">
        <v>143</v>
      </c>
      <c r="CM792" s="13" t="n">
        <v>143</v>
      </c>
      <c r="DI792" s="13" t="n">
        <v>143</v>
      </c>
      <c r="EE792" s="13" t="n">
        <v>143</v>
      </c>
      <c r="FA792" s="13" t="n">
        <v>143</v>
      </c>
      <c r="FW792" s="13" t="n">
        <v>143</v>
      </c>
      <c r="GS792" s="13" t="n">
        <v>143</v>
      </c>
    </row>
    <row r="793">
      <c r="C793" s="13" t="n">
        <v>144</v>
      </c>
      <c r="Y793" s="13" t="n">
        <v>144</v>
      </c>
      <c r="AU793" s="13" t="n">
        <v>144</v>
      </c>
      <c r="BQ793" s="13" t="n">
        <v>144</v>
      </c>
      <c r="CM793" s="13" t="n">
        <v>144</v>
      </c>
      <c r="DI793" s="13" t="n">
        <v>144</v>
      </c>
      <c r="EE793" s="13" t="n">
        <v>144</v>
      </c>
      <c r="FA793" s="13" t="n">
        <v>144</v>
      </c>
      <c r="FW793" s="13" t="n">
        <v>144</v>
      </c>
      <c r="GS793" s="13" t="n">
        <v>144</v>
      </c>
    </row>
    <row r="794">
      <c r="C794" s="13" t="n">
        <v>145</v>
      </c>
      <c r="Y794" s="13" t="n">
        <v>145</v>
      </c>
      <c r="AU794" s="13" t="n">
        <v>145</v>
      </c>
      <c r="BQ794" s="13" t="n">
        <v>145</v>
      </c>
      <c r="CM794" s="13" t="n">
        <v>145</v>
      </c>
      <c r="DI794" s="13" t="n">
        <v>145</v>
      </c>
      <c r="EE794" s="13" t="n">
        <v>145</v>
      </c>
      <c r="FA794" s="13" t="n">
        <v>145</v>
      </c>
      <c r="FW794" s="13" t="n">
        <v>145</v>
      </c>
      <c r="GS794" s="13" t="n">
        <v>145</v>
      </c>
    </row>
    <row r="795">
      <c r="C795" s="13" t="n">
        <v>146</v>
      </c>
      <c r="Y795" s="13" t="n">
        <v>146</v>
      </c>
      <c r="AU795" s="13" t="n">
        <v>146</v>
      </c>
      <c r="BQ795" s="13" t="n">
        <v>146</v>
      </c>
      <c r="CM795" s="13" t="n">
        <v>146</v>
      </c>
      <c r="DI795" s="13" t="n">
        <v>146</v>
      </c>
      <c r="EE795" s="13" t="n">
        <v>146</v>
      </c>
      <c r="FA795" s="13" t="n">
        <v>146</v>
      </c>
      <c r="FW795" s="13" t="n">
        <v>146</v>
      </c>
      <c r="GS795" s="13" t="n">
        <v>146</v>
      </c>
    </row>
    <row r="796">
      <c r="C796" s="13" t="n">
        <v>147</v>
      </c>
      <c r="Y796" s="13" t="n">
        <v>147</v>
      </c>
      <c r="AU796" s="13" t="n">
        <v>147</v>
      </c>
      <c r="BQ796" s="13" t="n">
        <v>147</v>
      </c>
      <c r="CM796" s="13" t="n">
        <v>147</v>
      </c>
      <c r="DI796" s="13" t="n">
        <v>147</v>
      </c>
      <c r="EE796" s="13" t="n">
        <v>147</v>
      </c>
      <c r="FA796" s="13" t="n">
        <v>147</v>
      </c>
      <c r="FW796" s="13" t="n">
        <v>147</v>
      </c>
      <c r="GS796" s="13" t="n">
        <v>147</v>
      </c>
    </row>
    <row r="797">
      <c r="C797" s="13" t="n">
        <v>148</v>
      </c>
      <c r="Y797" s="13" t="n">
        <v>148</v>
      </c>
      <c r="AU797" s="13" t="n">
        <v>148</v>
      </c>
      <c r="BQ797" s="13" t="n">
        <v>148</v>
      </c>
      <c r="CM797" s="13" t="n">
        <v>148</v>
      </c>
      <c r="DI797" s="13" t="n">
        <v>148</v>
      </c>
      <c r="EE797" s="13" t="n">
        <v>148</v>
      </c>
      <c r="FA797" s="13" t="n">
        <v>148</v>
      </c>
      <c r="FW797" s="13" t="n">
        <v>148</v>
      </c>
      <c r="GS797" s="13" t="n">
        <v>148</v>
      </c>
    </row>
    <row r="798">
      <c r="C798" s="13" t="n">
        <v>149</v>
      </c>
      <c r="Y798" s="13" t="n">
        <v>149</v>
      </c>
      <c r="AU798" s="13" t="n">
        <v>149</v>
      </c>
      <c r="BQ798" s="13" t="n">
        <v>149</v>
      </c>
      <c r="CM798" s="13" t="n">
        <v>149</v>
      </c>
      <c r="DI798" s="13" t="n">
        <v>149</v>
      </c>
      <c r="EE798" s="13" t="n">
        <v>149</v>
      </c>
      <c r="FA798" s="13" t="n">
        <v>149</v>
      </c>
      <c r="FW798" s="13" t="n">
        <v>149</v>
      </c>
      <c r="GS798" s="13" t="n">
        <v>149</v>
      </c>
    </row>
    <row r="799">
      <c r="C799" s="13" t="n">
        <v>150</v>
      </c>
      <c r="Y799" s="13" t="n">
        <v>150</v>
      </c>
      <c r="AU799" s="13" t="n">
        <v>150</v>
      </c>
      <c r="BQ799" s="13" t="n">
        <v>150</v>
      </c>
      <c r="CM799" s="13" t="n">
        <v>150</v>
      </c>
      <c r="DI799" s="13" t="n">
        <v>150</v>
      </c>
      <c r="EE799" s="13" t="n">
        <v>150</v>
      </c>
      <c r="FA799" s="13" t="n">
        <v>150</v>
      </c>
      <c r="FW799" s="13" t="n">
        <v>150</v>
      </c>
      <c r="GS799" s="13" t="n">
        <v>150</v>
      </c>
    </row>
    <row r="800">
      <c r="C800" s="13" t="n">
        <v>151</v>
      </c>
      <c r="Y800" s="13" t="n">
        <v>151</v>
      </c>
      <c r="AU800" s="13" t="n">
        <v>151</v>
      </c>
      <c r="BQ800" s="13" t="n">
        <v>151</v>
      </c>
      <c r="CM800" s="13" t="n">
        <v>151</v>
      </c>
      <c r="DI800" s="13" t="n">
        <v>151</v>
      </c>
      <c r="EE800" s="13" t="n">
        <v>151</v>
      </c>
      <c r="FA800" s="13" t="n">
        <v>151</v>
      </c>
      <c r="FW800" s="13" t="n">
        <v>151</v>
      </c>
      <c r="GS800" s="13" t="n">
        <v>151</v>
      </c>
    </row>
    <row r="801">
      <c r="C801" s="13" t="n">
        <v>152</v>
      </c>
      <c r="Y801" s="13" t="n">
        <v>152</v>
      </c>
      <c r="AU801" s="13" t="n">
        <v>152</v>
      </c>
      <c r="BQ801" s="13" t="n">
        <v>152</v>
      </c>
      <c r="CM801" s="13" t="n">
        <v>152</v>
      </c>
      <c r="DI801" s="13" t="n">
        <v>152</v>
      </c>
      <c r="EE801" s="13" t="n">
        <v>152</v>
      </c>
      <c r="FA801" s="13" t="n">
        <v>152</v>
      </c>
      <c r="FW801" s="13" t="n">
        <v>152</v>
      </c>
      <c r="GS801" s="13" t="n">
        <v>152</v>
      </c>
    </row>
    <row r="802">
      <c r="C802" s="13" t="n">
        <v>153</v>
      </c>
      <c r="Y802" s="13" t="n">
        <v>153</v>
      </c>
      <c r="AU802" s="13" t="n">
        <v>153</v>
      </c>
      <c r="BQ802" s="13" t="n">
        <v>153</v>
      </c>
      <c r="CM802" s="13" t="n">
        <v>153</v>
      </c>
      <c r="DI802" s="13" t="n">
        <v>153</v>
      </c>
      <c r="EE802" s="13" t="n">
        <v>153</v>
      </c>
      <c r="FA802" s="13" t="n">
        <v>153</v>
      </c>
      <c r="FW802" s="13" t="n">
        <v>153</v>
      </c>
      <c r="GS802" s="13" t="n">
        <v>153</v>
      </c>
    </row>
    <row r="803">
      <c r="C803" s="13" t="n">
        <v>154</v>
      </c>
      <c r="Y803" s="13" t="n">
        <v>154</v>
      </c>
      <c r="AU803" s="13" t="n">
        <v>154</v>
      </c>
      <c r="BQ803" s="13" t="n">
        <v>154</v>
      </c>
      <c r="CM803" s="13" t="n">
        <v>154</v>
      </c>
      <c r="DI803" s="13" t="n">
        <v>154</v>
      </c>
      <c r="EE803" s="13" t="n">
        <v>154</v>
      </c>
      <c r="FA803" s="13" t="n">
        <v>154</v>
      </c>
      <c r="FW803" s="13" t="n">
        <v>154</v>
      </c>
      <c r="GS803" s="13" t="n">
        <v>154</v>
      </c>
    </row>
    <row r="804">
      <c r="C804" s="13" t="n">
        <v>155</v>
      </c>
      <c r="Y804" s="13" t="n">
        <v>155</v>
      </c>
      <c r="AU804" s="13" t="n">
        <v>155</v>
      </c>
      <c r="BQ804" s="13" t="n">
        <v>155</v>
      </c>
      <c r="CM804" s="13" t="n">
        <v>155</v>
      </c>
      <c r="DI804" s="13" t="n">
        <v>155</v>
      </c>
      <c r="EE804" s="13" t="n">
        <v>155</v>
      </c>
      <c r="FA804" s="13" t="n">
        <v>155</v>
      </c>
      <c r="FW804" s="13" t="n">
        <v>155</v>
      </c>
      <c r="GS804" s="13" t="n">
        <v>155</v>
      </c>
    </row>
    <row r="805">
      <c r="C805" s="13" t="n">
        <v>156</v>
      </c>
      <c r="Y805" s="13" t="n">
        <v>156</v>
      </c>
      <c r="AU805" s="13" t="n">
        <v>156</v>
      </c>
      <c r="BQ805" s="13" t="n">
        <v>156</v>
      </c>
      <c r="CM805" s="13" t="n">
        <v>156</v>
      </c>
      <c r="DI805" s="13" t="n">
        <v>156</v>
      </c>
      <c r="EE805" s="13" t="n">
        <v>156</v>
      </c>
      <c r="FA805" s="13" t="n">
        <v>156</v>
      </c>
      <c r="FW805" s="13" t="n">
        <v>156</v>
      </c>
      <c r="GS805" s="13" t="n">
        <v>156</v>
      </c>
    </row>
    <row r="806">
      <c r="C806" s="13" t="n">
        <v>157</v>
      </c>
      <c r="Y806" s="13" t="n">
        <v>157</v>
      </c>
      <c r="AU806" s="13" t="n">
        <v>157</v>
      </c>
      <c r="BQ806" s="13" t="n">
        <v>157</v>
      </c>
      <c r="CM806" s="13" t="n">
        <v>157</v>
      </c>
      <c r="DI806" s="13" t="n">
        <v>157</v>
      </c>
      <c r="EE806" s="13" t="n">
        <v>157</v>
      </c>
      <c r="FA806" s="13" t="n">
        <v>157</v>
      </c>
      <c r="FW806" s="13" t="n">
        <v>157</v>
      </c>
      <c r="GS806" s="13" t="n">
        <v>157</v>
      </c>
    </row>
    <row r="807">
      <c r="C807" s="13" t="n">
        <v>158</v>
      </c>
      <c r="Y807" s="13" t="n">
        <v>158</v>
      </c>
      <c r="AU807" s="13" t="n">
        <v>158</v>
      </c>
      <c r="BQ807" s="13" t="n">
        <v>158</v>
      </c>
      <c r="CM807" s="13" t="n">
        <v>158</v>
      </c>
      <c r="DI807" s="13" t="n">
        <v>158</v>
      </c>
      <c r="EE807" s="13" t="n">
        <v>158</v>
      </c>
      <c r="FA807" s="13" t="n">
        <v>158</v>
      </c>
      <c r="FW807" s="13" t="n">
        <v>158</v>
      </c>
      <c r="GS807" s="13" t="n">
        <v>158</v>
      </c>
    </row>
    <row r="808">
      <c r="C808" s="13" t="n">
        <v>159</v>
      </c>
      <c r="Y808" s="13" t="n">
        <v>159</v>
      </c>
      <c r="AU808" s="13" t="n">
        <v>159</v>
      </c>
      <c r="BQ808" s="13" t="n">
        <v>159</v>
      </c>
      <c r="CM808" s="13" t="n">
        <v>159</v>
      </c>
      <c r="DI808" s="13" t="n">
        <v>159</v>
      </c>
      <c r="EE808" s="13" t="n">
        <v>159</v>
      </c>
      <c r="FA808" s="13" t="n">
        <v>159</v>
      </c>
      <c r="FW808" s="13" t="n">
        <v>159</v>
      </c>
      <c r="GS808" s="13" t="n">
        <v>159</v>
      </c>
    </row>
    <row r="809">
      <c r="C809" s="13" t="n">
        <v>160</v>
      </c>
      <c r="Y809" s="13" t="n">
        <v>160</v>
      </c>
      <c r="AU809" s="13" t="n">
        <v>160</v>
      </c>
      <c r="BQ809" s="13" t="n">
        <v>160</v>
      </c>
      <c r="CM809" s="13" t="n">
        <v>160</v>
      </c>
      <c r="DI809" s="13" t="n">
        <v>160</v>
      </c>
      <c r="EE809" s="13" t="n">
        <v>160</v>
      </c>
      <c r="FA809" s="13" t="n">
        <v>160</v>
      </c>
      <c r="FW809" s="13" t="n">
        <v>160</v>
      </c>
      <c r="GS809" s="13" t="n">
        <v>160</v>
      </c>
    </row>
    <row r="810">
      <c r="C810" s="13" t="n">
        <v>161</v>
      </c>
      <c r="Y810" s="13" t="n">
        <v>161</v>
      </c>
      <c r="AU810" s="13" t="n">
        <v>161</v>
      </c>
      <c r="BQ810" s="13" t="n">
        <v>161</v>
      </c>
      <c r="CM810" s="13" t="n">
        <v>161</v>
      </c>
      <c r="DI810" s="13" t="n">
        <v>161</v>
      </c>
      <c r="EE810" s="13" t="n">
        <v>161</v>
      </c>
      <c r="FA810" s="13" t="n">
        <v>161</v>
      </c>
      <c r="FW810" s="13" t="n">
        <v>161</v>
      </c>
      <c r="GS810" s="13" t="n">
        <v>161</v>
      </c>
    </row>
    <row r="811">
      <c r="C811" s="13" t="n">
        <v>162</v>
      </c>
      <c r="Y811" s="13" t="n">
        <v>162</v>
      </c>
      <c r="AU811" s="13" t="n">
        <v>162</v>
      </c>
      <c r="BQ811" s="13" t="n">
        <v>162</v>
      </c>
      <c r="CM811" s="13" t="n">
        <v>162</v>
      </c>
      <c r="DI811" s="13" t="n">
        <v>162</v>
      </c>
      <c r="EE811" s="13" t="n">
        <v>162</v>
      </c>
      <c r="FA811" s="13" t="n">
        <v>162</v>
      </c>
      <c r="FW811" s="13" t="n">
        <v>162</v>
      </c>
      <c r="GS811" s="13" t="n">
        <v>162</v>
      </c>
    </row>
    <row r="812">
      <c r="C812" s="13" t="n">
        <v>163</v>
      </c>
      <c r="Y812" s="13" t="n">
        <v>163</v>
      </c>
      <c r="AU812" s="13" t="n">
        <v>163</v>
      </c>
      <c r="BQ812" s="13" t="n">
        <v>163</v>
      </c>
      <c r="CM812" s="13" t="n">
        <v>163</v>
      </c>
      <c r="DI812" s="13" t="n">
        <v>163</v>
      </c>
      <c r="EE812" s="13" t="n">
        <v>163</v>
      </c>
      <c r="FA812" s="13" t="n">
        <v>163</v>
      </c>
      <c r="FW812" s="13" t="n">
        <v>163</v>
      </c>
      <c r="GS812" s="13" t="n">
        <v>163</v>
      </c>
    </row>
    <row r="813">
      <c r="C813" s="13" t="n">
        <v>164</v>
      </c>
      <c r="Y813" s="13" t="n">
        <v>164</v>
      </c>
      <c r="AU813" s="13" t="n">
        <v>164</v>
      </c>
      <c r="BQ813" s="13" t="n">
        <v>164</v>
      </c>
      <c r="CM813" s="13" t="n">
        <v>164</v>
      </c>
      <c r="DI813" s="13" t="n">
        <v>164</v>
      </c>
      <c r="EE813" s="13" t="n">
        <v>164</v>
      </c>
      <c r="FA813" s="13" t="n">
        <v>164</v>
      </c>
      <c r="FW813" s="13" t="n">
        <v>164</v>
      </c>
      <c r="GS813" s="13" t="n">
        <v>164</v>
      </c>
    </row>
    <row r="814">
      <c r="C814" s="13" t="n">
        <v>165</v>
      </c>
      <c r="Y814" s="13" t="n">
        <v>165</v>
      </c>
      <c r="AU814" s="13" t="n">
        <v>165</v>
      </c>
      <c r="BQ814" s="13" t="n">
        <v>165</v>
      </c>
      <c r="CM814" s="13" t="n">
        <v>165</v>
      </c>
      <c r="DI814" s="13" t="n">
        <v>165</v>
      </c>
      <c r="EE814" s="13" t="n">
        <v>165</v>
      </c>
      <c r="FA814" s="13" t="n">
        <v>165</v>
      </c>
      <c r="FW814" s="13" t="n">
        <v>165</v>
      </c>
      <c r="GS814" s="13" t="n">
        <v>165</v>
      </c>
    </row>
    <row r="815">
      <c r="C815" s="13" t="n">
        <v>166</v>
      </c>
      <c r="Y815" s="13" t="n">
        <v>166</v>
      </c>
      <c r="AU815" s="13" t="n">
        <v>166</v>
      </c>
      <c r="BQ815" s="13" t="n">
        <v>166</v>
      </c>
      <c r="CM815" s="13" t="n">
        <v>166</v>
      </c>
      <c r="DI815" s="13" t="n">
        <v>166</v>
      </c>
      <c r="EE815" s="13" t="n">
        <v>166</v>
      </c>
      <c r="FA815" s="13" t="n">
        <v>166</v>
      </c>
      <c r="FW815" s="13" t="n">
        <v>166</v>
      </c>
      <c r="GS815" s="13" t="n">
        <v>166</v>
      </c>
    </row>
    <row r="816">
      <c r="C816" s="13" t="n">
        <v>167</v>
      </c>
      <c r="Y816" s="13" t="n">
        <v>167</v>
      </c>
      <c r="AU816" s="13" t="n">
        <v>167</v>
      </c>
      <c r="BQ816" s="13" t="n">
        <v>167</v>
      </c>
      <c r="CM816" s="13" t="n">
        <v>167</v>
      </c>
      <c r="DI816" s="13" t="n">
        <v>167</v>
      </c>
      <c r="EE816" s="13" t="n">
        <v>167</v>
      </c>
      <c r="FA816" s="13" t="n">
        <v>167</v>
      </c>
      <c r="FW816" s="13" t="n">
        <v>167</v>
      </c>
      <c r="GS816" s="13" t="n">
        <v>167</v>
      </c>
    </row>
    <row r="817">
      <c r="C817" s="13" t="n">
        <v>168</v>
      </c>
      <c r="Y817" s="13" t="n">
        <v>168</v>
      </c>
      <c r="AU817" s="13" t="n">
        <v>168</v>
      </c>
      <c r="BQ817" s="13" t="n">
        <v>168</v>
      </c>
      <c r="CM817" s="13" t="n">
        <v>168</v>
      </c>
      <c r="DI817" s="13" t="n">
        <v>168</v>
      </c>
      <c r="EE817" s="13" t="n">
        <v>168</v>
      </c>
      <c r="FA817" s="13" t="n">
        <v>168</v>
      </c>
      <c r="FW817" s="13" t="n">
        <v>168</v>
      </c>
      <c r="GS817" s="13" t="n">
        <v>168</v>
      </c>
    </row>
    <row r="818">
      <c r="C818" s="13" t="n">
        <v>169</v>
      </c>
      <c r="Y818" s="13" t="n">
        <v>169</v>
      </c>
      <c r="AU818" s="13" t="n">
        <v>169</v>
      </c>
      <c r="BQ818" s="13" t="n">
        <v>169</v>
      </c>
      <c r="CM818" s="13" t="n">
        <v>169</v>
      </c>
      <c r="DI818" s="13" t="n">
        <v>169</v>
      </c>
      <c r="EE818" s="13" t="n">
        <v>169</v>
      </c>
      <c r="FA818" s="13" t="n">
        <v>169</v>
      </c>
      <c r="FW818" s="13" t="n">
        <v>169</v>
      </c>
      <c r="GS818" s="13" t="n">
        <v>169</v>
      </c>
    </row>
    <row r="819">
      <c r="C819" s="13" t="n">
        <v>170</v>
      </c>
      <c r="Y819" s="13" t="n">
        <v>170</v>
      </c>
      <c r="AU819" s="13" t="n">
        <v>170</v>
      </c>
      <c r="BQ819" s="13" t="n">
        <v>170</v>
      </c>
      <c r="CM819" s="13" t="n">
        <v>170</v>
      </c>
      <c r="DI819" s="13" t="n">
        <v>170</v>
      </c>
      <c r="EE819" s="13" t="n">
        <v>170</v>
      </c>
      <c r="FA819" s="13" t="n">
        <v>170</v>
      </c>
      <c r="FW819" s="13" t="n">
        <v>170</v>
      </c>
      <c r="GS819" s="13" t="n">
        <v>170</v>
      </c>
    </row>
    <row r="820">
      <c r="C820" s="13" t="n">
        <v>171</v>
      </c>
      <c r="Y820" s="13" t="n">
        <v>171</v>
      </c>
      <c r="AU820" s="13" t="n">
        <v>171</v>
      </c>
      <c r="BQ820" s="13" t="n">
        <v>171</v>
      </c>
      <c r="CM820" s="13" t="n">
        <v>171</v>
      </c>
      <c r="DI820" s="13" t="n">
        <v>171</v>
      </c>
      <c r="EE820" s="13" t="n">
        <v>171</v>
      </c>
      <c r="FA820" s="13" t="n">
        <v>171</v>
      </c>
      <c r="FW820" s="13" t="n">
        <v>171</v>
      </c>
      <c r="GS820" s="13" t="n">
        <v>171</v>
      </c>
    </row>
    <row r="821">
      <c r="C821" s="13" t="n">
        <v>172</v>
      </c>
      <c r="Y821" s="13" t="n">
        <v>172</v>
      </c>
      <c r="AU821" s="13" t="n">
        <v>172</v>
      </c>
      <c r="BQ821" s="13" t="n">
        <v>172</v>
      </c>
      <c r="CM821" s="13" t="n">
        <v>172</v>
      </c>
      <c r="DI821" s="13" t="n">
        <v>172</v>
      </c>
      <c r="EE821" s="13" t="n">
        <v>172</v>
      </c>
      <c r="FA821" s="13" t="n">
        <v>172</v>
      </c>
      <c r="FW821" s="13" t="n">
        <v>172</v>
      </c>
      <c r="GS821" s="13" t="n">
        <v>172</v>
      </c>
    </row>
    <row r="822">
      <c r="C822" s="13" t="n">
        <v>173</v>
      </c>
      <c r="Y822" s="13" t="n">
        <v>173</v>
      </c>
      <c r="AU822" s="13" t="n">
        <v>173</v>
      </c>
      <c r="BQ822" s="13" t="n">
        <v>173</v>
      </c>
      <c r="CM822" s="13" t="n">
        <v>173</v>
      </c>
      <c r="DI822" s="13" t="n">
        <v>173</v>
      </c>
      <c r="EE822" s="13" t="n">
        <v>173</v>
      </c>
      <c r="FA822" s="13" t="n">
        <v>173</v>
      </c>
      <c r="FW822" s="13" t="n">
        <v>173</v>
      </c>
      <c r="GS822" s="13" t="n">
        <v>173</v>
      </c>
    </row>
    <row r="823">
      <c r="C823" s="13" t="n">
        <v>174</v>
      </c>
      <c r="Y823" s="13" t="n">
        <v>174</v>
      </c>
      <c r="AU823" s="13" t="n">
        <v>174</v>
      </c>
      <c r="BQ823" s="13" t="n">
        <v>174</v>
      </c>
      <c r="CM823" s="13" t="n">
        <v>174</v>
      </c>
      <c r="DI823" s="13" t="n">
        <v>174</v>
      </c>
      <c r="EE823" s="13" t="n">
        <v>174</v>
      </c>
      <c r="FA823" s="13" t="n">
        <v>174</v>
      </c>
      <c r="FW823" s="13" t="n">
        <v>174</v>
      </c>
      <c r="GS823" s="13" t="n">
        <v>174</v>
      </c>
    </row>
    <row r="824">
      <c r="C824" s="13" t="n">
        <v>175</v>
      </c>
      <c r="Y824" s="13" t="n">
        <v>175</v>
      </c>
      <c r="AU824" s="13" t="n">
        <v>175</v>
      </c>
      <c r="BQ824" s="13" t="n">
        <v>175</v>
      </c>
      <c r="CM824" s="13" t="n">
        <v>175</v>
      </c>
      <c r="DI824" s="13" t="n">
        <v>175</v>
      </c>
      <c r="EE824" s="13" t="n">
        <v>175</v>
      </c>
      <c r="FA824" s="13" t="n">
        <v>175</v>
      </c>
      <c r="FW824" s="13" t="n">
        <v>175</v>
      </c>
      <c r="GS824" s="13" t="n">
        <v>175</v>
      </c>
    </row>
    <row r="825">
      <c r="C825" s="13" t="n">
        <v>176</v>
      </c>
      <c r="Y825" s="13" t="n">
        <v>176</v>
      </c>
      <c r="AU825" s="13" t="n">
        <v>176</v>
      </c>
      <c r="BQ825" s="13" t="n">
        <v>176</v>
      </c>
      <c r="CM825" s="13" t="n">
        <v>176</v>
      </c>
      <c r="DI825" s="13" t="n">
        <v>176</v>
      </c>
      <c r="EE825" s="13" t="n">
        <v>176</v>
      </c>
      <c r="FA825" s="13" t="n">
        <v>176</v>
      </c>
      <c r="FW825" s="13" t="n">
        <v>176</v>
      </c>
      <c r="GS825" s="13" t="n">
        <v>176</v>
      </c>
    </row>
    <row r="826">
      <c r="C826" s="13" t="n">
        <v>177</v>
      </c>
      <c r="Y826" s="13" t="n">
        <v>177</v>
      </c>
      <c r="AU826" s="13" t="n">
        <v>177</v>
      </c>
      <c r="BQ826" s="13" t="n">
        <v>177</v>
      </c>
      <c r="CM826" s="13" t="n">
        <v>177</v>
      </c>
      <c r="DI826" s="13" t="n">
        <v>177</v>
      </c>
      <c r="EE826" s="13" t="n">
        <v>177</v>
      </c>
      <c r="FA826" s="13" t="n">
        <v>177</v>
      </c>
      <c r="FW826" s="13" t="n">
        <v>177</v>
      </c>
      <c r="GS826" s="13" t="n">
        <v>177</v>
      </c>
    </row>
    <row r="827">
      <c r="C827" s="13" t="n">
        <v>178</v>
      </c>
      <c r="Y827" s="13" t="n">
        <v>178</v>
      </c>
      <c r="AU827" s="13" t="n">
        <v>178</v>
      </c>
      <c r="BQ827" s="13" t="n">
        <v>178</v>
      </c>
      <c r="CM827" s="13" t="n">
        <v>178</v>
      </c>
      <c r="DI827" s="13" t="n">
        <v>178</v>
      </c>
      <c r="EE827" s="13" t="n">
        <v>178</v>
      </c>
      <c r="FA827" s="13" t="n">
        <v>178</v>
      </c>
      <c r="FW827" s="13" t="n">
        <v>178</v>
      </c>
      <c r="GS827" s="13" t="n">
        <v>178</v>
      </c>
    </row>
    <row r="828">
      <c r="C828" s="13" t="n">
        <v>179</v>
      </c>
      <c r="Y828" s="13" t="n">
        <v>179</v>
      </c>
      <c r="AU828" s="13" t="n">
        <v>179</v>
      </c>
      <c r="BQ828" s="13" t="n">
        <v>179</v>
      </c>
      <c r="CM828" s="13" t="n">
        <v>179</v>
      </c>
      <c r="DI828" s="13" t="n">
        <v>179</v>
      </c>
      <c r="EE828" s="13" t="n">
        <v>179</v>
      </c>
      <c r="FA828" s="13" t="n">
        <v>179</v>
      </c>
      <c r="FW828" s="13" t="n">
        <v>179</v>
      </c>
      <c r="GS828" s="13" t="n">
        <v>179</v>
      </c>
    </row>
    <row r="829">
      <c r="C829" s="13" t="n">
        <v>180</v>
      </c>
      <c r="Y829" s="13" t="n">
        <v>180</v>
      </c>
      <c r="AU829" s="13" t="n">
        <v>180</v>
      </c>
      <c r="BQ829" s="13" t="n">
        <v>180</v>
      </c>
      <c r="CM829" s="13" t="n">
        <v>180</v>
      </c>
      <c r="DI829" s="13" t="n">
        <v>180</v>
      </c>
      <c r="EE829" s="13" t="n">
        <v>180</v>
      </c>
      <c r="FA829" s="13" t="n">
        <v>180</v>
      </c>
      <c r="FW829" s="13" t="n">
        <v>180</v>
      </c>
      <c r="GS829" s="13" t="n">
        <v>180</v>
      </c>
    </row>
    <row r="830">
      <c r="C830" s="13" t="n">
        <v>181</v>
      </c>
      <c r="Y830" s="13" t="n">
        <v>181</v>
      </c>
      <c r="AU830" s="13" t="n">
        <v>181</v>
      </c>
      <c r="BQ830" s="13" t="n">
        <v>181</v>
      </c>
      <c r="CM830" s="13" t="n">
        <v>181</v>
      </c>
      <c r="DI830" s="13" t="n">
        <v>181</v>
      </c>
      <c r="EE830" s="13" t="n">
        <v>181</v>
      </c>
      <c r="FA830" s="13" t="n">
        <v>181</v>
      </c>
      <c r="FW830" s="13" t="n">
        <v>181</v>
      </c>
      <c r="GS830" s="13" t="n">
        <v>181</v>
      </c>
    </row>
    <row r="831">
      <c r="C831" s="13" t="n">
        <v>182</v>
      </c>
      <c r="Y831" s="13" t="n">
        <v>182</v>
      </c>
      <c r="AU831" s="13" t="n">
        <v>182</v>
      </c>
      <c r="BQ831" s="13" t="n">
        <v>182</v>
      </c>
      <c r="CM831" s="13" t="n">
        <v>182</v>
      </c>
      <c r="DI831" s="13" t="n">
        <v>182</v>
      </c>
      <c r="EE831" s="13" t="n">
        <v>182</v>
      </c>
      <c r="FA831" s="13" t="n">
        <v>182</v>
      </c>
      <c r="FW831" s="13" t="n">
        <v>182</v>
      </c>
      <c r="GS831" s="13" t="n">
        <v>182</v>
      </c>
    </row>
    <row r="832">
      <c r="C832" s="13" t="n">
        <v>183</v>
      </c>
      <c r="Y832" s="13" t="n">
        <v>183</v>
      </c>
      <c r="AU832" s="13" t="n">
        <v>183</v>
      </c>
      <c r="BQ832" s="13" t="n">
        <v>183</v>
      </c>
      <c r="CM832" s="13" t="n">
        <v>183</v>
      </c>
      <c r="DI832" s="13" t="n">
        <v>183</v>
      </c>
      <c r="EE832" s="13" t="n">
        <v>183</v>
      </c>
      <c r="FA832" s="13" t="n">
        <v>183</v>
      </c>
      <c r="FW832" s="13" t="n">
        <v>183</v>
      </c>
      <c r="GS832" s="13" t="n">
        <v>183</v>
      </c>
    </row>
    <row r="833">
      <c r="C833" s="13" t="n">
        <v>184</v>
      </c>
      <c r="Y833" s="13" t="n">
        <v>184</v>
      </c>
      <c r="AU833" s="13" t="n">
        <v>184</v>
      </c>
      <c r="BQ833" s="13" t="n">
        <v>184</v>
      </c>
      <c r="CM833" s="13" t="n">
        <v>184</v>
      </c>
      <c r="DI833" s="13" t="n">
        <v>184</v>
      </c>
      <c r="EE833" s="13" t="n">
        <v>184</v>
      </c>
      <c r="FA833" s="13" t="n">
        <v>184</v>
      </c>
      <c r="FW833" s="13" t="n">
        <v>184</v>
      </c>
      <c r="GS833" s="13" t="n">
        <v>184</v>
      </c>
    </row>
    <row r="834">
      <c r="C834" s="13" t="n">
        <v>185</v>
      </c>
      <c r="Y834" s="13" t="n">
        <v>185</v>
      </c>
      <c r="AU834" s="13" t="n">
        <v>185</v>
      </c>
      <c r="BQ834" s="13" t="n">
        <v>185</v>
      </c>
      <c r="CM834" s="13" t="n">
        <v>185</v>
      </c>
      <c r="DI834" s="13" t="n">
        <v>185</v>
      </c>
      <c r="EE834" s="13" t="n">
        <v>185</v>
      </c>
      <c r="FA834" s="13" t="n">
        <v>185</v>
      </c>
      <c r="FW834" s="13" t="n">
        <v>185</v>
      </c>
      <c r="GS834" s="13" t="n">
        <v>185</v>
      </c>
    </row>
    <row r="835">
      <c r="C835" s="13" t="n">
        <v>186</v>
      </c>
      <c r="Y835" s="13" t="n">
        <v>186</v>
      </c>
      <c r="AU835" s="13" t="n">
        <v>186</v>
      </c>
      <c r="BQ835" s="13" t="n">
        <v>186</v>
      </c>
      <c r="CM835" s="13" t="n">
        <v>186</v>
      </c>
      <c r="DI835" s="13" t="n">
        <v>186</v>
      </c>
      <c r="EE835" s="13" t="n">
        <v>186</v>
      </c>
      <c r="FA835" s="13" t="n">
        <v>186</v>
      </c>
      <c r="FW835" s="13" t="n">
        <v>186</v>
      </c>
      <c r="GS835" s="13" t="n">
        <v>186</v>
      </c>
    </row>
    <row r="836">
      <c r="C836" s="13" t="n">
        <v>187</v>
      </c>
      <c r="Y836" s="13" t="n">
        <v>187</v>
      </c>
      <c r="AU836" s="13" t="n">
        <v>187</v>
      </c>
      <c r="BQ836" s="13" t="n">
        <v>187</v>
      </c>
      <c r="CM836" s="13" t="n">
        <v>187</v>
      </c>
      <c r="DI836" s="13" t="n">
        <v>187</v>
      </c>
      <c r="EE836" s="13" t="n">
        <v>187</v>
      </c>
      <c r="FA836" s="13" t="n">
        <v>187</v>
      </c>
      <c r="FW836" s="13" t="n">
        <v>187</v>
      </c>
      <c r="GS836" s="13" t="n">
        <v>187</v>
      </c>
    </row>
    <row r="837">
      <c r="C837" s="13" t="n">
        <v>188</v>
      </c>
      <c r="Y837" s="13" t="n">
        <v>188</v>
      </c>
      <c r="AU837" s="13" t="n">
        <v>188</v>
      </c>
      <c r="BQ837" s="13" t="n">
        <v>188</v>
      </c>
      <c r="CM837" s="13" t="n">
        <v>188</v>
      </c>
      <c r="DI837" s="13" t="n">
        <v>188</v>
      </c>
      <c r="EE837" s="13" t="n">
        <v>188</v>
      </c>
      <c r="FA837" s="13" t="n">
        <v>188</v>
      </c>
      <c r="FW837" s="13" t="n">
        <v>188</v>
      </c>
      <c r="GS837" s="13" t="n">
        <v>188</v>
      </c>
    </row>
    <row r="838">
      <c r="C838" s="13" t="n">
        <v>189</v>
      </c>
      <c r="Y838" s="13" t="n">
        <v>189</v>
      </c>
      <c r="AU838" s="13" t="n">
        <v>189</v>
      </c>
      <c r="BQ838" s="13" t="n">
        <v>189</v>
      </c>
      <c r="CM838" s="13" t="n">
        <v>189</v>
      </c>
      <c r="DI838" s="13" t="n">
        <v>189</v>
      </c>
      <c r="EE838" s="13" t="n">
        <v>189</v>
      </c>
      <c r="FA838" s="13" t="n">
        <v>189</v>
      </c>
      <c r="FW838" s="13" t="n">
        <v>189</v>
      </c>
      <c r="GS838" s="13" t="n">
        <v>189</v>
      </c>
    </row>
    <row r="839">
      <c r="C839" s="13" t="n">
        <v>190</v>
      </c>
      <c r="Y839" s="13" t="n">
        <v>190</v>
      </c>
      <c r="AU839" s="13" t="n">
        <v>190</v>
      </c>
      <c r="BQ839" s="13" t="n">
        <v>190</v>
      </c>
      <c r="CM839" s="13" t="n">
        <v>190</v>
      </c>
      <c r="DI839" s="13" t="n">
        <v>190</v>
      </c>
      <c r="EE839" s="13" t="n">
        <v>190</v>
      </c>
      <c r="FA839" s="13" t="n">
        <v>190</v>
      </c>
      <c r="FW839" s="13" t="n">
        <v>190</v>
      </c>
      <c r="GS839" s="13" t="n">
        <v>190</v>
      </c>
    </row>
    <row r="840">
      <c r="C840" s="13" t="n">
        <v>191</v>
      </c>
      <c r="Y840" s="13" t="n">
        <v>191</v>
      </c>
      <c r="AU840" s="13" t="n">
        <v>191</v>
      </c>
      <c r="BQ840" s="13" t="n">
        <v>191</v>
      </c>
      <c r="CM840" s="13" t="n">
        <v>191</v>
      </c>
      <c r="DI840" s="13" t="n">
        <v>191</v>
      </c>
      <c r="EE840" s="13" t="n">
        <v>191</v>
      </c>
      <c r="FA840" s="13" t="n">
        <v>191</v>
      </c>
      <c r="FW840" s="13" t="n">
        <v>191</v>
      </c>
      <c r="GS840" s="13" t="n">
        <v>191</v>
      </c>
    </row>
    <row r="841">
      <c r="C841" s="13" t="n">
        <v>192</v>
      </c>
      <c r="Y841" s="13" t="n">
        <v>192</v>
      </c>
      <c r="AU841" s="13" t="n">
        <v>192</v>
      </c>
      <c r="BQ841" s="13" t="n">
        <v>192</v>
      </c>
      <c r="CM841" s="13" t="n">
        <v>192</v>
      </c>
      <c r="DI841" s="13" t="n">
        <v>192</v>
      </c>
      <c r="EE841" s="13" t="n">
        <v>192</v>
      </c>
      <c r="FA841" s="13" t="n">
        <v>192</v>
      </c>
      <c r="FW841" s="13" t="n">
        <v>192</v>
      </c>
      <c r="GS841" s="13" t="n">
        <v>192</v>
      </c>
    </row>
    <row r="842">
      <c r="C842" s="13" t="n">
        <v>193</v>
      </c>
      <c r="Y842" s="13" t="n">
        <v>193</v>
      </c>
      <c r="AU842" s="13" t="n">
        <v>193</v>
      </c>
      <c r="BQ842" s="13" t="n">
        <v>193</v>
      </c>
      <c r="CM842" s="13" t="n">
        <v>193</v>
      </c>
      <c r="DI842" s="13" t="n">
        <v>193</v>
      </c>
      <c r="EE842" s="13" t="n">
        <v>193</v>
      </c>
      <c r="FA842" s="13" t="n">
        <v>193</v>
      </c>
      <c r="FW842" s="13" t="n">
        <v>193</v>
      </c>
      <c r="GS842" s="13" t="n">
        <v>193</v>
      </c>
    </row>
    <row r="843">
      <c r="C843" s="13" t="n">
        <v>194</v>
      </c>
      <c r="Y843" s="13" t="n">
        <v>194</v>
      </c>
      <c r="AU843" s="13" t="n">
        <v>194</v>
      </c>
      <c r="BQ843" s="13" t="n">
        <v>194</v>
      </c>
      <c r="CM843" s="13" t="n">
        <v>194</v>
      </c>
      <c r="DI843" s="13" t="n">
        <v>194</v>
      </c>
      <c r="EE843" s="13" t="n">
        <v>194</v>
      </c>
      <c r="FA843" s="13" t="n">
        <v>194</v>
      </c>
      <c r="FW843" s="13" t="n">
        <v>194</v>
      </c>
      <c r="GS843" s="13" t="n">
        <v>194</v>
      </c>
    </row>
    <row r="844">
      <c r="C844" s="13" t="n">
        <v>195</v>
      </c>
      <c r="Y844" s="13" t="n">
        <v>195</v>
      </c>
      <c r="AU844" s="13" t="n">
        <v>195</v>
      </c>
      <c r="BQ844" s="13" t="n">
        <v>195</v>
      </c>
      <c r="CM844" s="13" t="n">
        <v>195</v>
      </c>
      <c r="DI844" s="13" t="n">
        <v>195</v>
      </c>
      <c r="EE844" s="13" t="n">
        <v>195</v>
      </c>
      <c r="FA844" s="13" t="n">
        <v>195</v>
      </c>
      <c r="FW844" s="13" t="n">
        <v>195</v>
      </c>
      <c r="GS844" s="13" t="n">
        <v>195</v>
      </c>
    </row>
    <row r="845">
      <c r="C845" s="13" t="n">
        <v>196</v>
      </c>
      <c r="Y845" s="13" t="n">
        <v>196</v>
      </c>
      <c r="AU845" s="13" t="n">
        <v>196</v>
      </c>
      <c r="BQ845" s="13" t="n">
        <v>196</v>
      </c>
      <c r="CM845" s="13" t="n">
        <v>196</v>
      </c>
      <c r="DI845" s="13" t="n">
        <v>196</v>
      </c>
      <c r="EE845" s="13" t="n">
        <v>196</v>
      </c>
      <c r="FA845" s="13" t="n">
        <v>196</v>
      </c>
      <c r="FW845" s="13" t="n">
        <v>196</v>
      </c>
      <c r="GS845" s="13" t="n">
        <v>196</v>
      </c>
    </row>
    <row r="846">
      <c r="C846" s="13" t="n">
        <v>197</v>
      </c>
      <c r="Y846" s="13" t="n">
        <v>197</v>
      </c>
      <c r="AU846" s="13" t="n">
        <v>197</v>
      </c>
      <c r="BQ846" s="13" t="n">
        <v>197</v>
      </c>
      <c r="CM846" s="13" t="n">
        <v>197</v>
      </c>
      <c r="DI846" s="13" t="n">
        <v>197</v>
      </c>
      <c r="EE846" s="13" t="n">
        <v>197</v>
      </c>
      <c r="FA846" s="13" t="n">
        <v>197</v>
      </c>
      <c r="FW846" s="13" t="n">
        <v>197</v>
      </c>
      <c r="GS846" s="13" t="n">
        <v>197</v>
      </c>
    </row>
    <row r="847">
      <c r="C847" s="13" t="n">
        <v>198</v>
      </c>
      <c r="Y847" s="13" t="n">
        <v>198</v>
      </c>
      <c r="AU847" s="13" t="n">
        <v>198</v>
      </c>
      <c r="BQ847" s="13" t="n">
        <v>198</v>
      </c>
      <c r="CM847" s="13" t="n">
        <v>198</v>
      </c>
      <c r="DI847" s="13" t="n">
        <v>198</v>
      </c>
      <c r="EE847" s="13" t="n">
        <v>198</v>
      </c>
      <c r="FA847" s="13" t="n">
        <v>198</v>
      </c>
      <c r="FW847" s="13" t="n">
        <v>198</v>
      </c>
      <c r="GS847" s="13" t="n">
        <v>198</v>
      </c>
    </row>
    <row r="849">
      <c r="C849" s="13" t="inlineStr">
        <is>
          <t>Reorder</t>
        </is>
      </c>
      <c r="D849" s="13" t="n">
        <v>22</v>
      </c>
      <c r="E849" s="13" t="n">
        <v>23</v>
      </c>
      <c r="F849" s="13" t="n">
        <v>24</v>
      </c>
      <c r="Y849" s="13" t="inlineStr">
        <is>
          <t>Reorder</t>
        </is>
      </c>
      <c r="Z849" s="13" t="n">
        <v>22</v>
      </c>
      <c r="AA849" s="13" t="n">
        <v>23</v>
      </c>
      <c r="AB849" s="13" t="n">
        <v>24</v>
      </c>
      <c r="AU849" s="13" t="inlineStr">
        <is>
          <t>Reorder</t>
        </is>
      </c>
      <c r="AV849" s="13" t="n">
        <v>22</v>
      </c>
      <c r="AW849" s="13" t="n">
        <v>23</v>
      </c>
      <c r="AX849" s="13" t="n">
        <v>24</v>
      </c>
      <c r="BQ849" s="13" t="inlineStr">
        <is>
          <t>Reorder</t>
        </is>
      </c>
      <c r="BR849" s="13" t="n">
        <v>22</v>
      </c>
      <c r="BS849" s="13" t="n">
        <v>23</v>
      </c>
      <c r="BT849" s="13" t="n">
        <v>24</v>
      </c>
      <c r="CM849" s="13" t="inlineStr">
        <is>
          <t>Reorder</t>
        </is>
      </c>
      <c r="CN849" s="13" t="n">
        <v>22</v>
      </c>
      <c r="CO849" s="13" t="n">
        <v>23</v>
      </c>
      <c r="CP849" s="13" t="n">
        <v>24</v>
      </c>
      <c r="DI849" s="13" t="inlineStr">
        <is>
          <t>Reorder</t>
        </is>
      </c>
      <c r="DJ849" s="13" t="n">
        <v>22</v>
      </c>
      <c r="DK849" s="13" t="n">
        <v>23</v>
      </c>
      <c r="DL849" s="13" t="n">
        <v>24</v>
      </c>
      <c r="EE849" s="13" t="inlineStr">
        <is>
          <t>Reorder</t>
        </is>
      </c>
      <c r="EF849" s="13" t="n">
        <v>22</v>
      </c>
      <c r="EG849" s="13" t="n">
        <v>23</v>
      </c>
      <c r="EH849" s="13" t="n">
        <v>24</v>
      </c>
      <c r="FA849" s="13" t="inlineStr">
        <is>
          <t>Reorder</t>
        </is>
      </c>
      <c r="FB849" s="13" t="n">
        <v>22</v>
      </c>
      <c r="FC849" s="13" t="n">
        <v>23</v>
      </c>
      <c r="FD849" s="13" t="n">
        <v>24</v>
      </c>
      <c r="FW849" s="13" t="inlineStr">
        <is>
          <t>Reorder</t>
        </is>
      </c>
      <c r="FX849" s="13" t="n">
        <v>22</v>
      </c>
      <c r="FY849" s="13" t="n">
        <v>23</v>
      </c>
      <c r="FZ849" s="13" t="n">
        <v>24</v>
      </c>
      <c r="GS849" s="13" t="inlineStr">
        <is>
          <t>Reorder</t>
        </is>
      </c>
      <c r="GT849" s="13" t="n">
        <v>22</v>
      </c>
      <c r="GU849" s="13" t="n">
        <v>23</v>
      </c>
      <c r="GV849" s="13" t="n">
        <v>24</v>
      </c>
    </row>
    <row r="850">
      <c r="C850" s="13" t="n">
        <v>9</v>
      </c>
      <c r="D850" s="13">
        <f>Retailers_stock_balance!D6724</f>
        <v/>
      </c>
      <c r="E850" s="13">
        <f>Retailers_stock_balance!E6724</f>
        <v/>
      </c>
      <c r="F850" s="13">
        <f>Retailers_stock_balance!F6724</f>
        <v/>
      </c>
      <c r="Y850" s="13" t="n">
        <v>9</v>
      </c>
      <c r="AU850" s="13" t="n">
        <v>9</v>
      </c>
      <c r="BQ850" s="13" t="n">
        <v>9</v>
      </c>
      <c r="CM850" s="13" t="n">
        <v>9</v>
      </c>
      <c r="DI850" s="13" t="n">
        <v>9</v>
      </c>
      <c r="EE850" s="13" t="n">
        <v>9</v>
      </c>
      <c r="FA850" s="13" t="n">
        <v>9</v>
      </c>
      <c r="FW850" s="13" t="n">
        <v>9</v>
      </c>
      <c r="GS850" s="13" t="n">
        <v>9</v>
      </c>
    </row>
    <row r="851">
      <c r="C851" s="13" t="n">
        <v>10</v>
      </c>
      <c r="D851" s="13">
        <f>Retailers_stock_balance!D6725</f>
        <v/>
      </c>
      <c r="E851" s="13">
        <f>Retailers_stock_balance!E6725</f>
        <v/>
      </c>
      <c r="F851" s="13">
        <f>Retailers_stock_balance!F6725</f>
        <v/>
      </c>
      <c r="Y851" s="13" t="n">
        <v>10</v>
      </c>
      <c r="AU851" s="13" t="n">
        <v>10</v>
      </c>
      <c r="BQ851" s="13" t="n">
        <v>10</v>
      </c>
      <c r="CM851" s="13" t="n">
        <v>10</v>
      </c>
      <c r="DI851" s="13" t="n">
        <v>10</v>
      </c>
      <c r="EE851" s="13" t="n">
        <v>10</v>
      </c>
      <c r="FA851" s="13" t="n">
        <v>10</v>
      </c>
      <c r="FW851" s="13" t="n">
        <v>10</v>
      </c>
      <c r="GS851" s="13" t="n">
        <v>10</v>
      </c>
    </row>
    <row r="852">
      <c r="C852" s="13" t="n">
        <v>11</v>
      </c>
      <c r="D852" s="13">
        <f>Retailers_stock_balance!D6726</f>
        <v/>
      </c>
      <c r="E852" s="13">
        <f>Retailers_stock_balance!E6726</f>
        <v/>
      </c>
      <c r="F852" s="13">
        <f>Retailers_stock_balance!F6726</f>
        <v/>
      </c>
      <c r="Y852" s="13" t="n">
        <v>11</v>
      </c>
      <c r="AU852" s="13" t="n">
        <v>11</v>
      </c>
      <c r="BQ852" s="13" t="n">
        <v>11</v>
      </c>
      <c r="CM852" s="13" t="n">
        <v>11</v>
      </c>
      <c r="DI852" s="13" t="n">
        <v>11</v>
      </c>
      <c r="EE852" s="13" t="n">
        <v>11</v>
      </c>
      <c r="FA852" s="13" t="n">
        <v>11</v>
      </c>
      <c r="FW852" s="13" t="n">
        <v>11</v>
      </c>
      <c r="GS852" s="13" t="n">
        <v>11</v>
      </c>
    </row>
    <row r="853">
      <c r="C853" s="13" t="n">
        <v>12</v>
      </c>
      <c r="D853" s="13">
        <f>Retailers_stock_balance!D6727</f>
        <v/>
      </c>
      <c r="E853" s="13">
        <f>Retailers_stock_balance!E6727</f>
        <v/>
      </c>
      <c r="F853" s="13">
        <f>Retailers_stock_balance!F6727</f>
        <v/>
      </c>
      <c r="Y853" s="13" t="n">
        <v>12</v>
      </c>
      <c r="AU853" s="13" t="n">
        <v>12</v>
      </c>
      <c r="BQ853" s="13" t="n">
        <v>12</v>
      </c>
      <c r="CM853" s="13" t="n">
        <v>12</v>
      </c>
      <c r="DI853" s="13" t="n">
        <v>12</v>
      </c>
      <c r="EE853" s="13" t="n">
        <v>12</v>
      </c>
      <c r="FA853" s="13" t="n">
        <v>12</v>
      </c>
      <c r="FW853" s="13" t="n">
        <v>12</v>
      </c>
      <c r="GS853" s="13" t="n">
        <v>12</v>
      </c>
    </row>
    <row r="854">
      <c r="C854" s="13" t="n">
        <v>13</v>
      </c>
      <c r="D854" s="13">
        <f>Retailers_stock_balance!D6728</f>
        <v/>
      </c>
      <c r="E854" s="13">
        <f>Retailers_stock_balance!E6728</f>
        <v/>
      </c>
      <c r="F854" s="13">
        <f>Retailers_stock_balance!F6728</f>
        <v/>
      </c>
      <c r="Y854" s="13" t="n">
        <v>13</v>
      </c>
      <c r="AU854" s="13" t="n">
        <v>13</v>
      </c>
      <c r="BQ854" s="13" t="n">
        <v>13</v>
      </c>
      <c r="CM854" s="13" t="n">
        <v>13</v>
      </c>
      <c r="DI854" s="13" t="n">
        <v>13</v>
      </c>
      <c r="EE854" s="13" t="n">
        <v>13</v>
      </c>
      <c r="FA854" s="13" t="n">
        <v>13</v>
      </c>
      <c r="FW854" s="13" t="n">
        <v>13</v>
      </c>
      <c r="GS854" s="13" t="n">
        <v>13</v>
      </c>
    </row>
    <row r="855">
      <c r="C855" s="13" t="n">
        <v>14</v>
      </c>
      <c r="D855" s="13">
        <f>Retailers_stock_balance!D6729</f>
        <v/>
      </c>
      <c r="E855" s="13">
        <f>Retailers_stock_balance!E6729</f>
        <v/>
      </c>
      <c r="F855" s="13">
        <f>Retailers_stock_balance!F6729</f>
        <v/>
      </c>
      <c r="Y855" s="13" t="n">
        <v>14</v>
      </c>
      <c r="AU855" s="13" t="n">
        <v>14</v>
      </c>
      <c r="BQ855" s="13" t="n">
        <v>14</v>
      </c>
      <c r="CM855" s="13" t="n">
        <v>14</v>
      </c>
      <c r="DI855" s="13" t="n">
        <v>14</v>
      </c>
      <c r="EE855" s="13" t="n">
        <v>14</v>
      </c>
      <c r="FA855" s="13" t="n">
        <v>14</v>
      </c>
      <c r="FW855" s="13" t="n">
        <v>14</v>
      </c>
      <c r="GS855" s="13" t="n">
        <v>14</v>
      </c>
    </row>
    <row r="856">
      <c r="C856" s="13" t="n">
        <v>15</v>
      </c>
      <c r="D856" s="13">
        <f>Retailers_stock_balance!D6730</f>
        <v/>
      </c>
      <c r="E856" s="13">
        <f>Retailers_stock_balance!E6730</f>
        <v/>
      </c>
      <c r="F856" s="13">
        <f>Retailers_stock_balance!F6730</f>
        <v/>
      </c>
      <c r="Y856" s="13" t="n">
        <v>15</v>
      </c>
      <c r="AU856" s="13" t="n">
        <v>15</v>
      </c>
      <c r="BQ856" s="13" t="n">
        <v>15</v>
      </c>
      <c r="CM856" s="13" t="n">
        <v>15</v>
      </c>
      <c r="DI856" s="13" t="n">
        <v>15</v>
      </c>
      <c r="EE856" s="13" t="n">
        <v>15</v>
      </c>
      <c r="FA856" s="13" t="n">
        <v>15</v>
      </c>
      <c r="FW856" s="13" t="n">
        <v>15</v>
      </c>
      <c r="GS856" s="13" t="n">
        <v>15</v>
      </c>
    </row>
    <row r="857">
      <c r="C857" s="13" t="n">
        <v>16</v>
      </c>
      <c r="D857" s="13">
        <f>Retailers_stock_balance!D6731</f>
        <v/>
      </c>
      <c r="E857" s="13">
        <f>Retailers_stock_balance!E6731</f>
        <v/>
      </c>
      <c r="F857" s="13">
        <f>Retailers_stock_balance!F6731</f>
        <v/>
      </c>
      <c r="Y857" s="13" t="n">
        <v>16</v>
      </c>
      <c r="AU857" s="13" t="n">
        <v>16</v>
      </c>
      <c r="BQ857" s="13" t="n">
        <v>16</v>
      </c>
      <c r="CM857" s="13" t="n">
        <v>16</v>
      </c>
      <c r="DI857" s="13" t="n">
        <v>16</v>
      </c>
      <c r="EE857" s="13" t="n">
        <v>16</v>
      </c>
      <c r="FA857" s="13" t="n">
        <v>16</v>
      </c>
      <c r="FW857" s="13" t="n">
        <v>16</v>
      </c>
      <c r="GS857" s="13" t="n">
        <v>16</v>
      </c>
    </row>
    <row r="858">
      <c r="C858" s="13" t="n">
        <v>17</v>
      </c>
      <c r="D858" s="13">
        <f>Retailers_stock_balance!D6732</f>
        <v/>
      </c>
      <c r="E858" s="13">
        <f>Retailers_stock_balance!E6732</f>
        <v/>
      </c>
      <c r="F858" s="13">
        <f>Retailers_stock_balance!F6732</f>
        <v/>
      </c>
      <c r="Y858" s="13" t="n">
        <v>17</v>
      </c>
      <c r="AU858" s="13" t="n">
        <v>17</v>
      </c>
      <c r="BQ858" s="13" t="n">
        <v>17</v>
      </c>
      <c r="CM858" s="13" t="n">
        <v>17</v>
      </c>
      <c r="DI858" s="13" t="n">
        <v>17</v>
      </c>
      <c r="EE858" s="13" t="n">
        <v>17</v>
      </c>
      <c r="FA858" s="13" t="n">
        <v>17</v>
      </c>
      <c r="FW858" s="13" t="n">
        <v>17</v>
      </c>
      <c r="GS858" s="13" t="n">
        <v>17</v>
      </c>
    </row>
    <row r="859">
      <c r="C859" s="13" t="n">
        <v>18</v>
      </c>
      <c r="D859" s="13">
        <f>Retailers_stock_balance!D6733</f>
        <v/>
      </c>
      <c r="E859" s="13">
        <f>Retailers_stock_balance!E6733</f>
        <v/>
      </c>
      <c r="F859" s="13">
        <f>Retailers_stock_balance!F6733</f>
        <v/>
      </c>
      <c r="Y859" s="13" t="n">
        <v>18</v>
      </c>
      <c r="AU859" s="13" t="n">
        <v>18</v>
      </c>
      <c r="BQ859" s="13" t="n">
        <v>18</v>
      </c>
      <c r="CM859" s="13" t="n">
        <v>18</v>
      </c>
      <c r="DI859" s="13" t="n">
        <v>18</v>
      </c>
      <c r="EE859" s="13" t="n">
        <v>18</v>
      </c>
      <c r="FA859" s="13" t="n">
        <v>18</v>
      </c>
      <c r="FW859" s="13" t="n">
        <v>18</v>
      </c>
      <c r="GS859" s="13" t="n">
        <v>18</v>
      </c>
    </row>
    <row r="860">
      <c r="C860" s="13" t="n">
        <v>19</v>
      </c>
      <c r="D860" s="13">
        <f>Retailers_stock_balance!D6734</f>
        <v/>
      </c>
      <c r="E860" s="13">
        <f>Retailers_stock_balance!E6734</f>
        <v/>
      </c>
      <c r="F860" s="13">
        <f>Retailers_stock_balance!F6734</f>
        <v/>
      </c>
      <c r="Y860" s="13" t="n">
        <v>19</v>
      </c>
      <c r="AU860" s="13" t="n">
        <v>19</v>
      </c>
      <c r="BQ860" s="13" t="n">
        <v>19</v>
      </c>
      <c r="CM860" s="13" t="n">
        <v>19</v>
      </c>
      <c r="DI860" s="13" t="n">
        <v>19</v>
      </c>
      <c r="EE860" s="13" t="n">
        <v>19</v>
      </c>
      <c r="FA860" s="13" t="n">
        <v>19</v>
      </c>
      <c r="FW860" s="13" t="n">
        <v>19</v>
      </c>
      <c r="GS860" s="13" t="n">
        <v>19</v>
      </c>
    </row>
    <row r="861">
      <c r="C861" s="13" t="n">
        <v>20</v>
      </c>
      <c r="D861" s="13">
        <f>Retailers_stock_balance!D6735</f>
        <v/>
      </c>
      <c r="E861" s="13">
        <f>Retailers_stock_balance!E6735</f>
        <v/>
      </c>
      <c r="F861" s="13">
        <f>Retailers_stock_balance!F6735</f>
        <v/>
      </c>
      <c r="Y861" s="13" t="n">
        <v>20</v>
      </c>
      <c r="AU861" s="13" t="n">
        <v>20</v>
      </c>
      <c r="BQ861" s="13" t="n">
        <v>20</v>
      </c>
      <c r="CM861" s="13" t="n">
        <v>20</v>
      </c>
      <c r="DI861" s="13" t="n">
        <v>20</v>
      </c>
      <c r="EE861" s="13" t="n">
        <v>20</v>
      </c>
      <c r="FA861" s="13" t="n">
        <v>20</v>
      </c>
      <c r="FW861" s="13" t="n">
        <v>20</v>
      </c>
      <c r="GS861" s="13" t="n">
        <v>20</v>
      </c>
    </row>
    <row r="862">
      <c r="C862" s="13" t="n">
        <v>21</v>
      </c>
      <c r="D862" s="13">
        <f>Retailers_stock_balance!D6736</f>
        <v/>
      </c>
      <c r="E862" s="13">
        <f>Retailers_stock_balance!E6736</f>
        <v/>
      </c>
      <c r="F862" s="13">
        <f>Retailers_stock_balance!F6736</f>
        <v/>
      </c>
      <c r="Y862" s="13" t="n">
        <v>21</v>
      </c>
      <c r="AU862" s="13" t="n">
        <v>21</v>
      </c>
      <c r="BQ862" s="13" t="n">
        <v>21</v>
      </c>
      <c r="CM862" s="13" t="n">
        <v>21</v>
      </c>
      <c r="DI862" s="13" t="n">
        <v>21</v>
      </c>
      <c r="EE862" s="13" t="n">
        <v>21</v>
      </c>
      <c r="FA862" s="13" t="n">
        <v>21</v>
      </c>
      <c r="FW862" s="13" t="n">
        <v>21</v>
      </c>
      <c r="GS862" s="13" t="n">
        <v>21</v>
      </c>
    </row>
    <row r="863">
      <c r="C863" s="13" t="n">
        <v>22</v>
      </c>
      <c r="D863" s="13">
        <f>Retailers_stock_balance!D6737</f>
        <v/>
      </c>
      <c r="E863" s="13">
        <f>Retailers_stock_balance!E6737</f>
        <v/>
      </c>
      <c r="F863" s="13">
        <f>Retailers_stock_balance!F6737</f>
        <v/>
      </c>
      <c r="Y863" s="13" t="n">
        <v>22</v>
      </c>
      <c r="AU863" s="13" t="n">
        <v>22</v>
      </c>
      <c r="BQ863" s="13" t="n">
        <v>22</v>
      </c>
      <c r="CM863" s="13" t="n">
        <v>22</v>
      </c>
      <c r="DI863" s="13" t="n">
        <v>22</v>
      </c>
      <c r="EE863" s="13" t="n">
        <v>22</v>
      </c>
      <c r="FA863" s="13" t="n">
        <v>22</v>
      </c>
      <c r="FW863" s="13" t="n">
        <v>22</v>
      </c>
      <c r="GS863" s="13" t="n">
        <v>22</v>
      </c>
    </row>
    <row r="864">
      <c r="C864" s="13" t="n">
        <v>23</v>
      </c>
      <c r="D864" s="13">
        <f>Retailers_stock_balance!D6738</f>
        <v/>
      </c>
      <c r="E864" s="13">
        <f>Retailers_stock_balance!E6738</f>
        <v/>
      </c>
      <c r="F864" s="13">
        <f>Retailers_stock_balance!F6738</f>
        <v/>
      </c>
      <c r="Y864" s="13" t="n">
        <v>23</v>
      </c>
      <c r="AU864" s="13" t="n">
        <v>23</v>
      </c>
      <c r="BQ864" s="13" t="n">
        <v>23</v>
      </c>
      <c r="CM864" s="13" t="n">
        <v>23</v>
      </c>
      <c r="DI864" s="13" t="n">
        <v>23</v>
      </c>
      <c r="EE864" s="13" t="n">
        <v>23</v>
      </c>
      <c r="FA864" s="13" t="n">
        <v>23</v>
      </c>
      <c r="FW864" s="13" t="n">
        <v>23</v>
      </c>
      <c r="GS864" s="13" t="n">
        <v>23</v>
      </c>
    </row>
    <row r="865">
      <c r="C865" s="13" t="n">
        <v>24</v>
      </c>
      <c r="D865" s="13">
        <f>Retailers_stock_balance!D6739</f>
        <v/>
      </c>
      <c r="E865" s="13">
        <f>Retailers_stock_balance!E6739</f>
        <v/>
      </c>
      <c r="F865" s="13">
        <f>Retailers_stock_balance!F6739</f>
        <v/>
      </c>
      <c r="Y865" s="13" t="n">
        <v>24</v>
      </c>
      <c r="AU865" s="13" t="n">
        <v>24</v>
      </c>
      <c r="BQ865" s="13" t="n">
        <v>24</v>
      </c>
      <c r="CM865" s="13" t="n">
        <v>24</v>
      </c>
      <c r="DI865" s="13" t="n">
        <v>24</v>
      </c>
      <c r="EE865" s="13" t="n">
        <v>24</v>
      </c>
      <c r="FA865" s="13" t="n">
        <v>24</v>
      </c>
      <c r="FW865" s="13" t="n">
        <v>24</v>
      </c>
      <c r="GS865" s="13" t="n">
        <v>24</v>
      </c>
    </row>
    <row r="866">
      <c r="C866" s="13" t="n">
        <v>25</v>
      </c>
      <c r="D866" s="13">
        <f>Retailers_stock_balance!D6740</f>
        <v/>
      </c>
      <c r="E866" s="13">
        <f>Retailers_stock_balance!E6740</f>
        <v/>
      </c>
      <c r="F866" s="13">
        <f>Retailers_stock_balance!F6740</f>
        <v/>
      </c>
      <c r="Y866" s="13" t="n">
        <v>25</v>
      </c>
      <c r="AU866" s="13" t="n">
        <v>25</v>
      </c>
      <c r="BQ866" s="13" t="n">
        <v>25</v>
      </c>
      <c r="CM866" s="13" t="n">
        <v>25</v>
      </c>
      <c r="DI866" s="13" t="n">
        <v>25</v>
      </c>
      <c r="EE866" s="13" t="n">
        <v>25</v>
      </c>
      <c r="FA866" s="13" t="n">
        <v>25</v>
      </c>
      <c r="FW866" s="13" t="n">
        <v>25</v>
      </c>
      <c r="GS866" s="13" t="n">
        <v>25</v>
      </c>
    </row>
    <row r="867">
      <c r="C867" s="13" t="n">
        <v>26</v>
      </c>
      <c r="D867" s="13">
        <f>Retailers_stock_balance!D6741</f>
        <v/>
      </c>
      <c r="E867" s="13">
        <f>Retailers_stock_balance!E6741</f>
        <v/>
      </c>
      <c r="F867" s="13">
        <f>Retailers_stock_balance!F6741</f>
        <v/>
      </c>
      <c r="Y867" s="13" t="n">
        <v>26</v>
      </c>
      <c r="AU867" s="13" t="n">
        <v>26</v>
      </c>
      <c r="BQ867" s="13" t="n">
        <v>26</v>
      </c>
      <c r="CM867" s="13" t="n">
        <v>26</v>
      </c>
      <c r="DI867" s="13" t="n">
        <v>26</v>
      </c>
      <c r="EE867" s="13" t="n">
        <v>26</v>
      </c>
      <c r="FA867" s="13" t="n">
        <v>26</v>
      </c>
      <c r="FW867" s="13" t="n">
        <v>26</v>
      </c>
      <c r="GS867" s="13" t="n">
        <v>26</v>
      </c>
    </row>
    <row r="868">
      <c r="C868" s="13" t="n">
        <v>27</v>
      </c>
      <c r="D868" s="13">
        <f>Retailers_stock_balance!D6742</f>
        <v/>
      </c>
      <c r="E868" s="13">
        <f>Retailers_stock_balance!E6742</f>
        <v/>
      </c>
      <c r="F868" s="13">
        <f>Retailers_stock_balance!F6742</f>
        <v/>
      </c>
      <c r="Y868" s="13" t="n">
        <v>27</v>
      </c>
      <c r="AU868" s="13" t="n">
        <v>27</v>
      </c>
      <c r="BQ868" s="13" t="n">
        <v>27</v>
      </c>
      <c r="CM868" s="13" t="n">
        <v>27</v>
      </c>
      <c r="DI868" s="13" t="n">
        <v>27</v>
      </c>
      <c r="EE868" s="13" t="n">
        <v>27</v>
      </c>
      <c r="FA868" s="13" t="n">
        <v>27</v>
      </c>
      <c r="FW868" s="13" t="n">
        <v>27</v>
      </c>
      <c r="GS868" s="13" t="n">
        <v>27</v>
      </c>
    </row>
    <row r="869">
      <c r="C869" s="13" t="n">
        <v>28</v>
      </c>
      <c r="D869" s="13">
        <f>Retailers_stock_balance!D6743</f>
        <v/>
      </c>
      <c r="E869" s="13">
        <f>Retailers_stock_balance!E6743</f>
        <v/>
      </c>
      <c r="F869" s="13">
        <f>Retailers_stock_balance!F6743</f>
        <v/>
      </c>
      <c r="Y869" s="13" t="n">
        <v>28</v>
      </c>
      <c r="AU869" s="13" t="n">
        <v>28</v>
      </c>
      <c r="BQ869" s="13" t="n">
        <v>28</v>
      </c>
      <c r="CM869" s="13" t="n">
        <v>28</v>
      </c>
      <c r="DI869" s="13" t="n">
        <v>28</v>
      </c>
      <c r="EE869" s="13" t="n">
        <v>28</v>
      </c>
      <c r="FA869" s="13" t="n">
        <v>28</v>
      </c>
      <c r="FW869" s="13" t="n">
        <v>28</v>
      </c>
      <c r="GS869" s="13" t="n">
        <v>28</v>
      </c>
    </row>
    <row r="870">
      <c r="C870" s="13" t="n">
        <v>29</v>
      </c>
      <c r="D870" s="13">
        <f>Retailers_stock_balance!D6744</f>
        <v/>
      </c>
      <c r="E870" s="13">
        <f>Retailers_stock_balance!E6744</f>
        <v/>
      </c>
      <c r="F870" s="13">
        <f>Retailers_stock_balance!F6744</f>
        <v/>
      </c>
      <c r="Y870" s="13" t="n">
        <v>29</v>
      </c>
      <c r="AU870" s="13" t="n">
        <v>29</v>
      </c>
      <c r="BQ870" s="13" t="n">
        <v>29</v>
      </c>
      <c r="CM870" s="13" t="n">
        <v>29</v>
      </c>
      <c r="DI870" s="13" t="n">
        <v>29</v>
      </c>
      <c r="EE870" s="13" t="n">
        <v>29</v>
      </c>
      <c r="FA870" s="13" t="n">
        <v>29</v>
      </c>
      <c r="FW870" s="13" t="n">
        <v>29</v>
      </c>
      <c r="GS870" s="13" t="n">
        <v>29</v>
      </c>
    </row>
    <row r="871">
      <c r="C871" s="13" t="n">
        <v>30</v>
      </c>
      <c r="D871" s="13">
        <f>Retailers_stock_balance!D6745</f>
        <v/>
      </c>
      <c r="E871" s="13">
        <f>Retailers_stock_balance!E6745</f>
        <v/>
      </c>
      <c r="F871" s="13">
        <f>Retailers_stock_balance!F6745</f>
        <v/>
      </c>
      <c r="Y871" s="13" t="n">
        <v>30</v>
      </c>
      <c r="AU871" s="13" t="n">
        <v>30</v>
      </c>
      <c r="BQ871" s="13" t="n">
        <v>30</v>
      </c>
      <c r="CM871" s="13" t="n">
        <v>30</v>
      </c>
      <c r="DI871" s="13" t="n">
        <v>30</v>
      </c>
      <c r="EE871" s="13" t="n">
        <v>30</v>
      </c>
      <c r="FA871" s="13" t="n">
        <v>30</v>
      </c>
      <c r="FW871" s="13" t="n">
        <v>30</v>
      </c>
      <c r="GS871" s="13" t="n">
        <v>30</v>
      </c>
    </row>
    <row r="872">
      <c r="C872" s="13" t="n">
        <v>31</v>
      </c>
      <c r="D872" s="13">
        <f>Retailers_stock_balance!D6746</f>
        <v/>
      </c>
      <c r="E872" s="13">
        <f>Retailers_stock_balance!E6746</f>
        <v/>
      </c>
      <c r="F872" s="13">
        <f>Retailers_stock_balance!F6746</f>
        <v/>
      </c>
      <c r="Y872" s="13" t="n">
        <v>31</v>
      </c>
      <c r="AU872" s="13" t="n">
        <v>31</v>
      </c>
      <c r="BQ872" s="13" t="n">
        <v>31</v>
      </c>
      <c r="CM872" s="13" t="n">
        <v>31</v>
      </c>
      <c r="DI872" s="13" t="n">
        <v>31</v>
      </c>
      <c r="EE872" s="13" t="n">
        <v>31</v>
      </c>
      <c r="FA872" s="13" t="n">
        <v>31</v>
      </c>
      <c r="FW872" s="13" t="n">
        <v>31</v>
      </c>
      <c r="GS872" s="13" t="n">
        <v>31</v>
      </c>
    </row>
    <row r="873">
      <c r="C873" s="13" t="n">
        <v>32</v>
      </c>
      <c r="D873" s="13">
        <f>Retailers_stock_balance!D6747</f>
        <v/>
      </c>
      <c r="E873" s="13">
        <f>Retailers_stock_balance!E6747</f>
        <v/>
      </c>
      <c r="F873" s="13">
        <f>Retailers_stock_balance!F6747</f>
        <v/>
      </c>
      <c r="Y873" s="13" t="n">
        <v>32</v>
      </c>
      <c r="AU873" s="13" t="n">
        <v>32</v>
      </c>
      <c r="BQ873" s="13" t="n">
        <v>32</v>
      </c>
      <c r="CM873" s="13" t="n">
        <v>32</v>
      </c>
      <c r="DI873" s="13" t="n">
        <v>32</v>
      </c>
      <c r="EE873" s="13" t="n">
        <v>32</v>
      </c>
      <c r="FA873" s="13" t="n">
        <v>32</v>
      </c>
      <c r="FW873" s="13" t="n">
        <v>32</v>
      </c>
      <c r="GS873" s="13" t="n">
        <v>32</v>
      </c>
    </row>
    <row r="874">
      <c r="C874" s="13" t="n">
        <v>33</v>
      </c>
      <c r="D874" s="13">
        <f>Retailers_stock_balance!D6748</f>
        <v/>
      </c>
      <c r="E874" s="13">
        <f>Retailers_stock_balance!E6748</f>
        <v/>
      </c>
      <c r="F874" s="13">
        <f>Retailers_stock_balance!F6748</f>
        <v/>
      </c>
      <c r="Y874" s="13" t="n">
        <v>33</v>
      </c>
      <c r="AU874" s="13" t="n">
        <v>33</v>
      </c>
      <c r="BQ874" s="13" t="n">
        <v>33</v>
      </c>
      <c r="CM874" s="13" t="n">
        <v>33</v>
      </c>
      <c r="DI874" s="13" t="n">
        <v>33</v>
      </c>
      <c r="EE874" s="13" t="n">
        <v>33</v>
      </c>
      <c r="FA874" s="13" t="n">
        <v>33</v>
      </c>
      <c r="FW874" s="13" t="n">
        <v>33</v>
      </c>
      <c r="GS874" s="13" t="n">
        <v>33</v>
      </c>
    </row>
    <row r="875">
      <c r="C875" s="13" t="n">
        <v>34</v>
      </c>
      <c r="D875" s="13">
        <f>Retailers_stock_balance!D6749</f>
        <v/>
      </c>
      <c r="E875" s="13">
        <f>Retailers_stock_balance!E6749</f>
        <v/>
      </c>
      <c r="F875" s="13">
        <f>Retailers_stock_balance!F6749</f>
        <v/>
      </c>
      <c r="Y875" s="13" t="n">
        <v>34</v>
      </c>
      <c r="AU875" s="13" t="n">
        <v>34</v>
      </c>
      <c r="BQ875" s="13" t="n">
        <v>34</v>
      </c>
      <c r="CM875" s="13" t="n">
        <v>34</v>
      </c>
      <c r="DI875" s="13" t="n">
        <v>34</v>
      </c>
      <c r="EE875" s="13" t="n">
        <v>34</v>
      </c>
      <c r="FA875" s="13" t="n">
        <v>34</v>
      </c>
      <c r="FW875" s="13" t="n">
        <v>34</v>
      </c>
      <c r="GS875" s="13" t="n">
        <v>34</v>
      </c>
    </row>
    <row r="876">
      <c r="C876" s="13" t="n">
        <v>35</v>
      </c>
      <c r="D876" s="13">
        <f>Retailers_stock_balance!D6750</f>
        <v/>
      </c>
      <c r="E876" s="13">
        <f>Retailers_stock_balance!E6750</f>
        <v/>
      </c>
      <c r="F876" s="13">
        <f>Retailers_stock_balance!F6750</f>
        <v/>
      </c>
      <c r="Y876" s="13" t="n">
        <v>35</v>
      </c>
      <c r="AU876" s="13" t="n">
        <v>35</v>
      </c>
      <c r="BQ876" s="13" t="n">
        <v>35</v>
      </c>
      <c r="CM876" s="13" t="n">
        <v>35</v>
      </c>
      <c r="DI876" s="13" t="n">
        <v>35</v>
      </c>
      <c r="EE876" s="13" t="n">
        <v>35</v>
      </c>
      <c r="FA876" s="13" t="n">
        <v>35</v>
      </c>
      <c r="FW876" s="13" t="n">
        <v>35</v>
      </c>
      <c r="GS876" s="13" t="n">
        <v>35</v>
      </c>
    </row>
    <row r="877">
      <c r="C877" s="13" t="n">
        <v>36</v>
      </c>
      <c r="D877" s="13">
        <f>Retailers_stock_balance!D6751</f>
        <v/>
      </c>
      <c r="E877" s="13">
        <f>Retailers_stock_balance!E6751</f>
        <v/>
      </c>
      <c r="F877" s="13">
        <f>Retailers_stock_balance!F6751</f>
        <v/>
      </c>
      <c r="Y877" s="13" t="n">
        <v>36</v>
      </c>
      <c r="AU877" s="13" t="n">
        <v>36</v>
      </c>
      <c r="BQ877" s="13" t="n">
        <v>36</v>
      </c>
      <c r="CM877" s="13" t="n">
        <v>36</v>
      </c>
      <c r="DI877" s="13" t="n">
        <v>36</v>
      </c>
      <c r="EE877" s="13" t="n">
        <v>36</v>
      </c>
      <c r="FA877" s="13" t="n">
        <v>36</v>
      </c>
      <c r="FW877" s="13" t="n">
        <v>36</v>
      </c>
      <c r="GS877" s="13" t="n">
        <v>36</v>
      </c>
    </row>
    <row r="878">
      <c r="C878" s="13" t="n">
        <v>37</v>
      </c>
      <c r="D878" s="13">
        <f>Retailers_stock_balance!D6752</f>
        <v/>
      </c>
      <c r="E878" s="13">
        <f>Retailers_stock_balance!E6752</f>
        <v/>
      </c>
      <c r="F878" s="13">
        <f>Retailers_stock_balance!F6752</f>
        <v/>
      </c>
      <c r="Y878" s="13" t="n">
        <v>37</v>
      </c>
      <c r="AU878" s="13" t="n">
        <v>37</v>
      </c>
      <c r="BQ878" s="13" t="n">
        <v>37</v>
      </c>
      <c r="CM878" s="13" t="n">
        <v>37</v>
      </c>
      <c r="DI878" s="13" t="n">
        <v>37</v>
      </c>
      <c r="EE878" s="13" t="n">
        <v>37</v>
      </c>
      <c r="FA878" s="13" t="n">
        <v>37</v>
      </c>
      <c r="FW878" s="13" t="n">
        <v>37</v>
      </c>
      <c r="GS878" s="13" t="n">
        <v>37</v>
      </c>
    </row>
    <row r="879">
      <c r="C879" s="13" t="n">
        <v>38</v>
      </c>
      <c r="D879" s="13">
        <f>Retailers_stock_balance!D6753</f>
        <v/>
      </c>
      <c r="E879" s="13">
        <f>Retailers_stock_balance!E6753</f>
        <v/>
      </c>
      <c r="F879" s="13">
        <f>Retailers_stock_balance!F6753</f>
        <v/>
      </c>
      <c r="Y879" s="13" t="n">
        <v>38</v>
      </c>
      <c r="AU879" s="13" t="n">
        <v>38</v>
      </c>
      <c r="BQ879" s="13" t="n">
        <v>38</v>
      </c>
      <c r="CM879" s="13" t="n">
        <v>38</v>
      </c>
      <c r="DI879" s="13" t="n">
        <v>38</v>
      </c>
      <c r="EE879" s="13" t="n">
        <v>38</v>
      </c>
      <c r="FA879" s="13" t="n">
        <v>38</v>
      </c>
      <c r="FW879" s="13" t="n">
        <v>38</v>
      </c>
      <c r="GS879" s="13" t="n">
        <v>38</v>
      </c>
    </row>
    <row r="880">
      <c r="C880" s="13" t="n">
        <v>39</v>
      </c>
      <c r="D880" s="13">
        <f>Retailers_stock_balance!D6754</f>
        <v/>
      </c>
      <c r="E880" s="13">
        <f>Retailers_stock_balance!E6754</f>
        <v/>
      </c>
      <c r="F880" s="13">
        <f>Retailers_stock_balance!F6754</f>
        <v/>
      </c>
      <c r="Y880" s="13" t="n">
        <v>39</v>
      </c>
      <c r="AU880" s="13" t="n">
        <v>39</v>
      </c>
      <c r="BQ880" s="13" t="n">
        <v>39</v>
      </c>
      <c r="CM880" s="13" t="n">
        <v>39</v>
      </c>
      <c r="DI880" s="13" t="n">
        <v>39</v>
      </c>
      <c r="EE880" s="13" t="n">
        <v>39</v>
      </c>
      <c r="FA880" s="13" t="n">
        <v>39</v>
      </c>
      <c r="FW880" s="13" t="n">
        <v>39</v>
      </c>
      <c r="GS880" s="13" t="n">
        <v>39</v>
      </c>
    </row>
    <row r="881">
      <c r="C881" s="13" t="n">
        <v>40</v>
      </c>
      <c r="D881" s="13">
        <f>Retailers_stock_balance!D6755</f>
        <v/>
      </c>
      <c r="E881" s="13">
        <f>Retailers_stock_balance!E6755</f>
        <v/>
      </c>
      <c r="F881" s="13">
        <f>Retailers_stock_balance!F6755</f>
        <v/>
      </c>
      <c r="Y881" s="13" t="n">
        <v>40</v>
      </c>
      <c r="AU881" s="13" t="n">
        <v>40</v>
      </c>
      <c r="BQ881" s="13" t="n">
        <v>40</v>
      </c>
      <c r="CM881" s="13" t="n">
        <v>40</v>
      </c>
      <c r="DI881" s="13" t="n">
        <v>40</v>
      </c>
      <c r="EE881" s="13" t="n">
        <v>40</v>
      </c>
      <c r="FA881" s="13" t="n">
        <v>40</v>
      </c>
      <c r="FW881" s="13" t="n">
        <v>40</v>
      </c>
      <c r="GS881" s="13" t="n">
        <v>40</v>
      </c>
    </row>
    <row r="882">
      <c r="C882" s="13" t="n">
        <v>41</v>
      </c>
      <c r="D882" s="13">
        <f>Retailers_stock_balance!D6756</f>
        <v/>
      </c>
      <c r="E882" s="13">
        <f>Retailers_stock_balance!E6756</f>
        <v/>
      </c>
      <c r="F882" s="13">
        <f>Retailers_stock_balance!F6756</f>
        <v/>
      </c>
      <c r="Y882" s="13" t="n">
        <v>41</v>
      </c>
      <c r="AU882" s="13" t="n">
        <v>41</v>
      </c>
      <c r="BQ882" s="13" t="n">
        <v>41</v>
      </c>
      <c r="CM882" s="13" t="n">
        <v>41</v>
      </c>
      <c r="DI882" s="13" t="n">
        <v>41</v>
      </c>
      <c r="EE882" s="13" t="n">
        <v>41</v>
      </c>
      <c r="FA882" s="13" t="n">
        <v>41</v>
      </c>
      <c r="FW882" s="13" t="n">
        <v>41</v>
      </c>
      <c r="GS882" s="13" t="n">
        <v>41</v>
      </c>
    </row>
    <row r="883">
      <c r="C883" s="13" t="n">
        <v>42</v>
      </c>
      <c r="D883" s="13">
        <f>Retailers_stock_balance!D6757</f>
        <v/>
      </c>
      <c r="E883" s="13">
        <f>Retailers_stock_balance!E6757</f>
        <v/>
      </c>
      <c r="F883" s="13">
        <f>Retailers_stock_balance!F6757</f>
        <v/>
      </c>
      <c r="Y883" s="13" t="n">
        <v>42</v>
      </c>
      <c r="AU883" s="13" t="n">
        <v>42</v>
      </c>
      <c r="BQ883" s="13" t="n">
        <v>42</v>
      </c>
      <c r="CM883" s="13" t="n">
        <v>42</v>
      </c>
      <c r="DI883" s="13" t="n">
        <v>42</v>
      </c>
      <c r="EE883" s="13" t="n">
        <v>42</v>
      </c>
      <c r="FA883" s="13" t="n">
        <v>42</v>
      </c>
      <c r="FW883" s="13" t="n">
        <v>42</v>
      </c>
      <c r="GS883" s="13" t="n">
        <v>42</v>
      </c>
    </row>
    <row r="884">
      <c r="C884" s="13" t="n">
        <v>43</v>
      </c>
      <c r="D884" s="13">
        <f>Retailers_stock_balance!D6758</f>
        <v/>
      </c>
      <c r="E884" s="13">
        <f>Retailers_stock_balance!E6758</f>
        <v/>
      </c>
      <c r="F884" s="13">
        <f>Retailers_stock_balance!F6758</f>
        <v/>
      </c>
      <c r="Y884" s="13" t="n">
        <v>43</v>
      </c>
      <c r="AU884" s="13" t="n">
        <v>43</v>
      </c>
      <c r="BQ884" s="13" t="n">
        <v>43</v>
      </c>
      <c r="CM884" s="13" t="n">
        <v>43</v>
      </c>
      <c r="DI884" s="13" t="n">
        <v>43</v>
      </c>
      <c r="EE884" s="13" t="n">
        <v>43</v>
      </c>
      <c r="FA884" s="13" t="n">
        <v>43</v>
      </c>
      <c r="FW884" s="13" t="n">
        <v>43</v>
      </c>
      <c r="GS884" s="13" t="n">
        <v>43</v>
      </c>
    </row>
    <row r="885">
      <c r="C885" s="13" t="n">
        <v>44</v>
      </c>
      <c r="D885" s="13">
        <f>Retailers_stock_balance!D6759</f>
        <v/>
      </c>
      <c r="E885" s="13">
        <f>Retailers_stock_balance!E6759</f>
        <v/>
      </c>
      <c r="F885" s="13">
        <f>Retailers_stock_balance!F6759</f>
        <v/>
      </c>
      <c r="Y885" s="13" t="n">
        <v>44</v>
      </c>
      <c r="AU885" s="13" t="n">
        <v>44</v>
      </c>
      <c r="BQ885" s="13" t="n">
        <v>44</v>
      </c>
      <c r="CM885" s="13" t="n">
        <v>44</v>
      </c>
      <c r="DI885" s="13" t="n">
        <v>44</v>
      </c>
      <c r="EE885" s="13" t="n">
        <v>44</v>
      </c>
      <c r="FA885" s="13" t="n">
        <v>44</v>
      </c>
      <c r="FW885" s="13" t="n">
        <v>44</v>
      </c>
      <c r="GS885" s="13" t="n">
        <v>44</v>
      </c>
    </row>
    <row r="886">
      <c r="C886" s="13" t="n">
        <v>45</v>
      </c>
      <c r="D886" s="13">
        <f>Retailers_stock_balance!D6760</f>
        <v/>
      </c>
      <c r="E886" s="13">
        <f>Retailers_stock_balance!E6760</f>
        <v/>
      </c>
      <c r="F886" s="13">
        <f>Retailers_stock_balance!F6760</f>
        <v/>
      </c>
      <c r="Y886" s="13" t="n">
        <v>45</v>
      </c>
      <c r="AU886" s="13" t="n">
        <v>45</v>
      </c>
      <c r="BQ886" s="13" t="n">
        <v>45</v>
      </c>
      <c r="CM886" s="13" t="n">
        <v>45</v>
      </c>
      <c r="DI886" s="13" t="n">
        <v>45</v>
      </c>
      <c r="EE886" s="13" t="n">
        <v>45</v>
      </c>
      <c r="FA886" s="13" t="n">
        <v>45</v>
      </c>
      <c r="FW886" s="13" t="n">
        <v>45</v>
      </c>
      <c r="GS886" s="13" t="n">
        <v>45</v>
      </c>
    </row>
    <row r="887">
      <c r="C887" s="13" t="n">
        <v>46</v>
      </c>
      <c r="D887" s="13">
        <f>Retailers_stock_balance!D6761</f>
        <v/>
      </c>
      <c r="E887" s="13">
        <f>Retailers_stock_balance!E6761</f>
        <v/>
      </c>
      <c r="F887" s="13">
        <f>Retailers_stock_balance!F6761</f>
        <v/>
      </c>
      <c r="Y887" s="13" t="n">
        <v>46</v>
      </c>
      <c r="AU887" s="13" t="n">
        <v>46</v>
      </c>
      <c r="BQ887" s="13" t="n">
        <v>46</v>
      </c>
      <c r="CM887" s="13" t="n">
        <v>46</v>
      </c>
      <c r="DI887" s="13" t="n">
        <v>46</v>
      </c>
      <c r="EE887" s="13" t="n">
        <v>46</v>
      </c>
      <c r="FA887" s="13" t="n">
        <v>46</v>
      </c>
      <c r="FW887" s="13" t="n">
        <v>46</v>
      </c>
      <c r="GS887" s="13" t="n">
        <v>46</v>
      </c>
    </row>
    <row r="888">
      <c r="C888" s="13" t="n">
        <v>47</v>
      </c>
      <c r="D888" s="13">
        <f>Retailers_stock_balance!D6762</f>
        <v/>
      </c>
      <c r="E888" s="13">
        <f>Retailers_stock_balance!E6762</f>
        <v/>
      </c>
      <c r="F888" s="13">
        <f>Retailers_stock_balance!F6762</f>
        <v/>
      </c>
      <c r="Y888" s="13" t="n">
        <v>47</v>
      </c>
      <c r="AU888" s="13" t="n">
        <v>47</v>
      </c>
      <c r="BQ888" s="13" t="n">
        <v>47</v>
      </c>
      <c r="CM888" s="13" t="n">
        <v>47</v>
      </c>
      <c r="DI888" s="13" t="n">
        <v>47</v>
      </c>
      <c r="EE888" s="13" t="n">
        <v>47</v>
      </c>
      <c r="FA888" s="13" t="n">
        <v>47</v>
      </c>
      <c r="FW888" s="13" t="n">
        <v>47</v>
      </c>
      <c r="GS888" s="13" t="n">
        <v>47</v>
      </c>
    </row>
    <row r="889">
      <c r="C889" s="13" t="n">
        <v>48</v>
      </c>
      <c r="D889" s="13">
        <f>Retailers_stock_balance!D6763</f>
        <v/>
      </c>
      <c r="E889" s="13">
        <f>Retailers_stock_balance!E6763</f>
        <v/>
      </c>
      <c r="F889" s="13">
        <f>Retailers_stock_balance!F6763</f>
        <v/>
      </c>
      <c r="Y889" s="13" t="n">
        <v>48</v>
      </c>
      <c r="AU889" s="13" t="n">
        <v>48</v>
      </c>
      <c r="BQ889" s="13" t="n">
        <v>48</v>
      </c>
      <c r="CM889" s="13" t="n">
        <v>48</v>
      </c>
      <c r="DI889" s="13" t="n">
        <v>48</v>
      </c>
      <c r="EE889" s="13" t="n">
        <v>48</v>
      </c>
      <c r="FA889" s="13" t="n">
        <v>48</v>
      </c>
      <c r="FW889" s="13" t="n">
        <v>48</v>
      </c>
      <c r="GS889" s="13" t="n">
        <v>48</v>
      </c>
    </row>
    <row r="890">
      <c r="C890" s="13" t="n">
        <v>49</v>
      </c>
      <c r="D890" s="13">
        <f>Retailers_stock_balance!D6764</f>
        <v/>
      </c>
      <c r="E890" s="13">
        <f>Retailers_stock_balance!E6764</f>
        <v/>
      </c>
      <c r="F890" s="13">
        <f>Retailers_stock_balance!F6764</f>
        <v/>
      </c>
      <c r="Y890" s="13" t="n">
        <v>49</v>
      </c>
      <c r="AU890" s="13" t="n">
        <v>49</v>
      </c>
      <c r="BQ890" s="13" t="n">
        <v>49</v>
      </c>
      <c r="CM890" s="13" t="n">
        <v>49</v>
      </c>
      <c r="DI890" s="13" t="n">
        <v>49</v>
      </c>
      <c r="EE890" s="13" t="n">
        <v>49</v>
      </c>
      <c r="FA890" s="13" t="n">
        <v>49</v>
      </c>
      <c r="FW890" s="13" t="n">
        <v>49</v>
      </c>
      <c r="GS890" s="13" t="n">
        <v>49</v>
      </c>
    </row>
    <row r="891">
      <c r="C891" s="13" t="n">
        <v>50</v>
      </c>
      <c r="D891" s="13">
        <f>Retailers_stock_balance!D6765</f>
        <v/>
      </c>
      <c r="E891" s="13">
        <f>Retailers_stock_balance!E6765</f>
        <v/>
      </c>
      <c r="F891" s="13">
        <f>Retailers_stock_balance!F6765</f>
        <v/>
      </c>
      <c r="Y891" s="13" t="n">
        <v>50</v>
      </c>
      <c r="AU891" s="13" t="n">
        <v>50</v>
      </c>
      <c r="BQ891" s="13" t="n">
        <v>50</v>
      </c>
      <c r="CM891" s="13" t="n">
        <v>50</v>
      </c>
      <c r="DI891" s="13" t="n">
        <v>50</v>
      </c>
      <c r="EE891" s="13" t="n">
        <v>50</v>
      </c>
      <c r="FA891" s="13" t="n">
        <v>50</v>
      </c>
      <c r="FW891" s="13" t="n">
        <v>50</v>
      </c>
      <c r="GS891" s="13" t="n">
        <v>50</v>
      </c>
    </row>
    <row r="892">
      <c r="C892" s="13" t="n">
        <v>51</v>
      </c>
      <c r="D892" s="13">
        <f>Retailers_stock_balance!D6766</f>
        <v/>
      </c>
      <c r="E892" s="13">
        <f>Retailers_stock_balance!E6766</f>
        <v/>
      </c>
      <c r="F892" s="13">
        <f>Retailers_stock_balance!F6766</f>
        <v/>
      </c>
      <c r="Y892" s="13" t="n">
        <v>51</v>
      </c>
      <c r="AU892" s="13" t="n">
        <v>51</v>
      </c>
      <c r="BQ892" s="13" t="n">
        <v>51</v>
      </c>
      <c r="CM892" s="13" t="n">
        <v>51</v>
      </c>
      <c r="DI892" s="13" t="n">
        <v>51</v>
      </c>
      <c r="EE892" s="13" t="n">
        <v>51</v>
      </c>
      <c r="FA892" s="13" t="n">
        <v>51</v>
      </c>
      <c r="FW892" s="13" t="n">
        <v>51</v>
      </c>
      <c r="GS892" s="13" t="n">
        <v>51</v>
      </c>
    </row>
    <row r="893">
      <c r="C893" s="13" t="n">
        <v>52</v>
      </c>
      <c r="D893" s="13">
        <f>Retailers_stock_balance!D6767</f>
        <v/>
      </c>
      <c r="E893" s="13">
        <f>Retailers_stock_balance!E6767</f>
        <v/>
      </c>
      <c r="F893" s="13">
        <f>Retailers_stock_balance!F6767</f>
        <v/>
      </c>
      <c r="Y893" s="13" t="n">
        <v>52</v>
      </c>
      <c r="AU893" s="13" t="n">
        <v>52</v>
      </c>
      <c r="BQ893" s="13" t="n">
        <v>52</v>
      </c>
      <c r="CM893" s="13" t="n">
        <v>52</v>
      </c>
      <c r="DI893" s="13" t="n">
        <v>52</v>
      </c>
      <c r="EE893" s="13" t="n">
        <v>52</v>
      </c>
      <c r="FA893" s="13" t="n">
        <v>52</v>
      </c>
      <c r="FW893" s="13" t="n">
        <v>52</v>
      </c>
      <c r="GS893" s="13" t="n">
        <v>52</v>
      </c>
    </row>
    <row r="894">
      <c r="C894" s="13" t="n">
        <v>53</v>
      </c>
      <c r="D894" s="13">
        <f>Retailers_stock_balance!D6768</f>
        <v/>
      </c>
      <c r="E894" s="13">
        <f>Retailers_stock_balance!E6768</f>
        <v/>
      </c>
      <c r="F894" s="13">
        <f>Retailers_stock_balance!F6768</f>
        <v/>
      </c>
      <c r="Y894" s="13" t="n">
        <v>53</v>
      </c>
      <c r="AU894" s="13" t="n">
        <v>53</v>
      </c>
      <c r="BQ894" s="13" t="n">
        <v>53</v>
      </c>
      <c r="CM894" s="13" t="n">
        <v>53</v>
      </c>
      <c r="DI894" s="13" t="n">
        <v>53</v>
      </c>
      <c r="EE894" s="13" t="n">
        <v>53</v>
      </c>
      <c r="FA894" s="13" t="n">
        <v>53</v>
      </c>
      <c r="FW894" s="13" t="n">
        <v>53</v>
      </c>
      <c r="GS894" s="13" t="n">
        <v>53</v>
      </c>
    </row>
    <row r="895">
      <c r="C895" s="13" t="n">
        <v>54</v>
      </c>
      <c r="D895" s="13">
        <f>Retailers_stock_balance!D6769</f>
        <v/>
      </c>
      <c r="E895" s="13">
        <f>Retailers_stock_balance!E6769</f>
        <v/>
      </c>
      <c r="F895" s="13">
        <f>Retailers_stock_balance!F6769</f>
        <v/>
      </c>
      <c r="Y895" s="13" t="n">
        <v>54</v>
      </c>
      <c r="AU895" s="13" t="n">
        <v>54</v>
      </c>
      <c r="BQ895" s="13" t="n">
        <v>54</v>
      </c>
      <c r="CM895" s="13" t="n">
        <v>54</v>
      </c>
      <c r="DI895" s="13" t="n">
        <v>54</v>
      </c>
      <c r="EE895" s="13" t="n">
        <v>54</v>
      </c>
      <c r="FA895" s="13" t="n">
        <v>54</v>
      </c>
      <c r="FW895" s="13" t="n">
        <v>54</v>
      </c>
      <c r="GS895" s="13" t="n">
        <v>54</v>
      </c>
    </row>
    <row r="896">
      <c r="C896" s="13" t="n">
        <v>55</v>
      </c>
      <c r="D896" s="13">
        <f>Retailers_stock_balance!D6770</f>
        <v/>
      </c>
      <c r="E896" s="13">
        <f>Retailers_stock_balance!E6770</f>
        <v/>
      </c>
      <c r="F896" s="13">
        <f>Retailers_stock_balance!F6770</f>
        <v/>
      </c>
      <c r="Y896" s="13" t="n">
        <v>55</v>
      </c>
      <c r="AU896" s="13" t="n">
        <v>55</v>
      </c>
      <c r="BQ896" s="13" t="n">
        <v>55</v>
      </c>
      <c r="CM896" s="13" t="n">
        <v>55</v>
      </c>
      <c r="DI896" s="13" t="n">
        <v>55</v>
      </c>
      <c r="EE896" s="13" t="n">
        <v>55</v>
      </c>
      <c r="FA896" s="13" t="n">
        <v>55</v>
      </c>
      <c r="FW896" s="13" t="n">
        <v>55</v>
      </c>
      <c r="GS896" s="13" t="n">
        <v>55</v>
      </c>
    </row>
    <row r="897">
      <c r="C897" s="13" t="n">
        <v>56</v>
      </c>
      <c r="D897" s="13">
        <f>Retailers_stock_balance!D6771</f>
        <v/>
      </c>
      <c r="E897" s="13">
        <f>Retailers_stock_balance!E6771</f>
        <v/>
      </c>
      <c r="F897" s="13">
        <f>Retailers_stock_balance!F6771</f>
        <v/>
      </c>
      <c r="Y897" s="13" t="n">
        <v>56</v>
      </c>
      <c r="AU897" s="13" t="n">
        <v>56</v>
      </c>
      <c r="BQ897" s="13" t="n">
        <v>56</v>
      </c>
      <c r="CM897" s="13" t="n">
        <v>56</v>
      </c>
      <c r="DI897" s="13" t="n">
        <v>56</v>
      </c>
      <c r="EE897" s="13" t="n">
        <v>56</v>
      </c>
      <c r="FA897" s="13" t="n">
        <v>56</v>
      </c>
      <c r="FW897" s="13" t="n">
        <v>56</v>
      </c>
      <c r="GS897" s="13" t="n">
        <v>56</v>
      </c>
    </row>
    <row r="898">
      <c r="C898" s="13" t="n">
        <v>57</v>
      </c>
      <c r="D898" s="13">
        <f>Retailers_stock_balance!D6772</f>
        <v/>
      </c>
      <c r="E898" s="13">
        <f>Retailers_stock_balance!E6772</f>
        <v/>
      </c>
      <c r="F898" s="13">
        <f>Retailers_stock_balance!F6772</f>
        <v/>
      </c>
      <c r="Y898" s="13" t="n">
        <v>57</v>
      </c>
      <c r="AU898" s="13" t="n">
        <v>57</v>
      </c>
      <c r="BQ898" s="13" t="n">
        <v>57</v>
      </c>
      <c r="CM898" s="13" t="n">
        <v>57</v>
      </c>
      <c r="DI898" s="13" t="n">
        <v>57</v>
      </c>
      <c r="EE898" s="13" t="n">
        <v>57</v>
      </c>
      <c r="FA898" s="13" t="n">
        <v>57</v>
      </c>
      <c r="FW898" s="13" t="n">
        <v>57</v>
      </c>
      <c r="GS898" s="13" t="n">
        <v>57</v>
      </c>
    </row>
    <row r="899">
      <c r="C899" s="13" t="n">
        <v>58</v>
      </c>
      <c r="D899" s="13">
        <f>Retailers_stock_balance!D6773</f>
        <v/>
      </c>
      <c r="E899" s="13">
        <f>Retailers_stock_balance!E6773</f>
        <v/>
      </c>
      <c r="F899" s="13">
        <f>Retailers_stock_balance!F6773</f>
        <v/>
      </c>
      <c r="Y899" s="13" t="n">
        <v>58</v>
      </c>
      <c r="AU899" s="13" t="n">
        <v>58</v>
      </c>
      <c r="BQ899" s="13" t="n">
        <v>58</v>
      </c>
      <c r="CM899" s="13" t="n">
        <v>58</v>
      </c>
      <c r="DI899" s="13" t="n">
        <v>58</v>
      </c>
      <c r="EE899" s="13" t="n">
        <v>58</v>
      </c>
      <c r="FA899" s="13" t="n">
        <v>58</v>
      </c>
      <c r="FW899" s="13" t="n">
        <v>58</v>
      </c>
      <c r="GS899" s="13" t="n">
        <v>58</v>
      </c>
    </row>
    <row r="900">
      <c r="C900" s="13" t="n">
        <v>59</v>
      </c>
      <c r="D900" s="13">
        <f>Retailers_stock_balance!D6774</f>
        <v/>
      </c>
      <c r="E900" s="13">
        <f>Retailers_stock_balance!E6774</f>
        <v/>
      </c>
      <c r="F900" s="13">
        <f>Retailers_stock_balance!F6774</f>
        <v/>
      </c>
      <c r="Y900" s="13" t="n">
        <v>59</v>
      </c>
      <c r="AU900" s="13" t="n">
        <v>59</v>
      </c>
      <c r="BQ900" s="13" t="n">
        <v>59</v>
      </c>
      <c r="CM900" s="13" t="n">
        <v>59</v>
      </c>
      <c r="DI900" s="13" t="n">
        <v>59</v>
      </c>
      <c r="EE900" s="13" t="n">
        <v>59</v>
      </c>
      <c r="FA900" s="13" t="n">
        <v>59</v>
      </c>
      <c r="FW900" s="13" t="n">
        <v>59</v>
      </c>
      <c r="GS900" s="13" t="n">
        <v>59</v>
      </c>
    </row>
    <row r="901">
      <c r="C901" s="13" t="n">
        <v>60</v>
      </c>
      <c r="D901" s="13">
        <f>Retailers_stock_balance!D6775</f>
        <v/>
      </c>
      <c r="E901" s="13">
        <f>Retailers_stock_balance!E6775</f>
        <v/>
      </c>
      <c r="F901" s="13">
        <f>Retailers_stock_balance!F6775</f>
        <v/>
      </c>
      <c r="Y901" s="13" t="n">
        <v>60</v>
      </c>
      <c r="AU901" s="13" t="n">
        <v>60</v>
      </c>
      <c r="BQ901" s="13" t="n">
        <v>60</v>
      </c>
      <c r="CM901" s="13" t="n">
        <v>60</v>
      </c>
      <c r="DI901" s="13" t="n">
        <v>60</v>
      </c>
      <c r="EE901" s="13" t="n">
        <v>60</v>
      </c>
      <c r="FA901" s="13" t="n">
        <v>60</v>
      </c>
      <c r="FW901" s="13" t="n">
        <v>60</v>
      </c>
      <c r="GS901" s="13" t="n">
        <v>60</v>
      </c>
    </row>
    <row r="902">
      <c r="C902" s="13" t="n">
        <v>61</v>
      </c>
      <c r="D902" s="13">
        <f>Retailers_stock_balance!D6776</f>
        <v/>
      </c>
      <c r="E902" s="13">
        <f>Retailers_stock_balance!E6776</f>
        <v/>
      </c>
      <c r="F902" s="13">
        <f>Retailers_stock_balance!F6776</f>
        <v/>
      </c>
      <c r="Y902" s="13" t="n">
        <v>61</v>
      </c>
      <c r="AU902" s="13" t="n">
        <v>61</v>
      </c>
      <c r="BQ902" s="13" t="n">
        <v>61</v>
      </c>
      <c r="CM902" s="13" t="n">
        <v>61</v>
      </c>
      <c r="DI902" s="13" t="n">
        <v>61</v>
      </c>
      <c r="EE902" s="13" t="n">
        <v>61</v>
      </c>
      <c r="FA902" s="13" t="n">
        <v>61</v>
      </c>
      <c r="FW902" s="13" t="n">
        <v>61</v>
      </c>
      <c r="GS902" s="13" t="n">
        <v>61</v>
      </c>
    </row>
    <row r="903">
      <c r="C903" s="13" t="n">
        <v>62</v>
      </c>
      <c r="D903" s="13">
        <f>Retailers_stock_balance!D6777</f>
        <v/>
      </c>
      <c r="E903" s="13">
        <f>Retailers_stock_balance!E6777</f>
        <v/>
      </c>
      <c r="F903" s="13">
        <f>Retailers_stock_balance!F6777</f>
        <v/>
      </c>
      <c r="Y903" s="13" t="n">
        <v>62</v>
      </c>
      <c r="AU903" s="13" t="n">
        <v>62</v>
      </c>
      <c r="BQ903" s="13" t="n">
        <v>62</v>
      </c>
      <c r="CM903" s="13" t="n">
        <v>62</v>
      </c>
      <c r="DI903" s="13" t="n">
        <v>62</v>
      </c>
      <c r="EE903" s="13" t="n">
        <v>62</v>
      </c>
      <c r="FA903" s="13" t="n">
        <v>62</v>
      </c>
      <c r="FW903" s="13" t="n">
        <v>62</v>
      </c>
      <c r="GS903" s="13" t="n">
        <v>62</v>
      </c>
    </row>
    <row r="904">
      <c r="C904" s="13" t="n">
        <v>63</v>
      </c>
      <c r="D904" s="13">
        <f>Retailers_stock_balance!D6778</f>
        <v/>
      </c>
      <c r="E904" s="13">
        <f>Retailers_stock_balance!E6778</f>
        <v/>
      </c>
      <c r="F904" s="13">
        <f>Retailers_stock_balance!F6778</f>
        <v/>
      </c>
      <c r="Y904" s="13" t="n">
        <v>63</v>
      </c>
      <c r="AU904" s="13" t="n">
        <v>63</v>
      </c>
      <c r="BQ904" s="13" t="n">
        <v>63</v>
      </c>
      <c r="CM904" s="13" t="n">
        <v>63</v>
      </c>
      <c r="DI904" s="13" t="n">
        <v>63</v>
      </c>
      <c r="EE904" s="13" t="n">
        <v>63</v>
      </c>
      <c r="FA904" s="13" t="n">
        <v>63</v>
      </c>
      <c r="FW904" s="13" t="n">
        <v>63</v>
      </c>
      <c r="GS904" s="13" t="n">
        <v>63</v>
      </c>
    </row>
    <row r="905">
      <c r="C905" s="13" t="n">
        <v>64</v>
      </c>
      <c r="D905" s="13">
        <f>Retailers_stock_balance!D6779</f>
        <v/>
      </c>
      <c r="E905" s="13">
        <f>Retailers_stock_balance!E6779</f>
        <v/>
      </c>
      <c r="F905" s="13">
        <f>Retailers_stock_balance!F6779</f>
        <v/>
      </c>
      <c r="Y905" s="13" t="n">
        <v>64</v>
      </c>
      <c r="AU905" s="13" t="n">
        <v>64</v>
      </c>
      <c r="BQ905" s="13" t="n">
        <v>64</v>
      </c>
      <c r="CM905" s="13" t="n">
        <v>64</v>
      </c>
      <c r="DI905" s="13" t="n">
        <v>64</v>
      </c>
      <c r="EE905" s="13" t="n">
        <v>64</v>
      </c>
      <c r="FA905" s="13" t="n">
        <v>64</v>
      </c>
      <c r="FW905" s="13" t="n">
        <v>64</v>
      </c>
      <c r="GS905" s="13" t="n">
        <v>64</v>
      </c>
    </row>
    <row r="906">
      <c r="C906" s="13" t="n">
        <v>65</v>
      </c>
      <c r="D906" s="13">
        <f>Retailers_stock_balance!D6780</f>
        <v/>
      </c>
      <c r="E906" s="13">
        <f>Retailers_stock_balance!E6780</f>
        <v/>
      </c>
      <c r="F906" s="13">
        <f>Retailers_stock_balance!F6780</f>
        <v/>
      </c>
      <c r="Y906" s="13" t="n">
        <v>65</v>
      </c>
      <c r="AU906" s="13" t="n">
        <v>65</v>
      </c>
      <c r="BQ906" s="13" t="n">
        <v>65</v>
      </c>
      <c r="CM906" s="13" t="n">
        <v>65</v>
      </c>
      <c r="DI906" s="13" t="n">
        <v>65</v>
      </c>
      <c r="EE906" s="13" t="n">
        <v>65</v>
      </c>
      <c r="FA906" s="13" t="n">
        <v>65</v>
      </c>
      <c r="FW906" s="13" t="n">
        <v>65</v>
      </c>
      <c r="GS906" s="13" t="n">
        <v>65</v>
      </c>
    </row>
    <row r="907">
      <c r="C907" s="13" t="n">
        <v>66</v>
      </c>
      <c r="D907" s="13">
        <f>Retailers_stock_balance!D6781</f>
        <v/>
      </c>
      <c r="E907" s="13">
        <f>Retailers_stock_balance!E6781</f>
        <v/>
      </c>
      <c r="F907" s="13">
        <f>Retailers_stock_balance!F6781</f>
        <v/>
      </c>
      <c r="Y907" s="13" t="n">
        <v>66</v>
      </c>
      <c r="AU907" s="13" t="n">
        <v>66</v>
      </c>
      <c r="BQ907" s="13" t="n">
        <v>66</v>
      </c>
      <c r="CM907" s="13" t="n">
        <v>66</v>
      </c>
      <c r="DI907" s="13" t="n">
        <v>66</v>
      </c>
      <c r="EE907" s="13" t="n">
        <v>66</v>
      </c>
      <c r="FA907" s="13" t="n">
        <v>66</v>
      </c>
      <c r="FW907" s="13" t="n">
        <v>66</v>
      </c>
      <c r="GS907" s="13" t="n">
        <v>66</v>
      </c>
    </row>
    <row r="908">
      <c r="C908" s="13" t="n">
        <v>67</v>
      </c>
      <c r="D908" s="13">
        <f>Retailers_stock_balance!D6782</f>
        <v/>
      </c>
      <c r="E908" s="13">
        <f>Retailers_stock_balance!E6782</f>
        <v/>
      </c>
      <c r="F908" s="13">
        <f>Retailers_stock_balance!F6782</f>
        <v/>
      </c>
      <c r="Y908" s="13" t="n">
        <v>67</v>
      </c>
      <c r="AU908" s="13" t="n">
        <v>67</v>
      </c>
      <c r="BQ908" s="13" t="n">
        <v>67</v>
      </c>
      <c r="CM908" s="13" t="n">
        <v>67</v>
      </c>
      <c r="DI908" s="13" t="n">
        <v>67</v>
      </c>
      <c r="EE908" s="13" t="n">
        <v>67</v>
      </c>
      <c r="FA908" s="13" t="n">
        <v>67</v>
      </c>
      <c r="FW908" s="13" t="n">
        <v>67</v>
      </c>
      <c r="GS908" s="13" t="n">
        <v>67</v>
      </c>
    </row>
    <row r="909">
      <c r="C909" s="13" t="n">
        <v>68</v>
      </c>
      <c r="D909" s="13">
        <f>Retailers_stock_balance!D6783</f>
        <v/>
      </c>
      <c r="E909" s="13">
        <f>Retailers_stock_balance!E6783</f>
        <v/>
      </c>
      <c r="F909" s="13">
        <f>Retailers_stock_balance!F6783</f>
        <v/>
      </c>
      <c r="Y909" s="13" t="n">
        <v>68</v>
      </c>
      <c r="AU909" s="13" t="n">
        <v>68</v>
      </c>
      <c r="BQ909" s="13" t="n">
        <v>68</v>
      </c>
      <c r="CM909" s="13" t="n">
        <v>68</v>
      </c>
      <c r="DI909" s="13" t="n">
        <v>68</v>
      </c>
      <c r="EE909" s="13" t="n">
        <v>68</v>
      </c>
      <c r="FA909" s="13" t="n">
        <v>68</v>
      </c>
      <c r="FW909" s="13" t="n">
        <v>68</v>
      </c>
      <c r="GS909" s="13" t="n">
        <v>68</v>
      </c>
    </row>
    <row r="910">
      <c r="C910" s="13" t="n">
        <v>69</v>
      </c>
      <c r="D910" s="13">
        <f>Retailers_stock_balance!D6784</f>
        <v/>
      </c>
      <c r="E910" s="13">
        <f>Retailers_stock_balance!E6784</f>
        <v/>
      </c>
      <c r="F910" s="13">
        <f>Retailers_stock_balance!F6784</f>
        <v/>
      </c>
      <c r="Y910" s="13" t="n">
        <v>69</v>
      </c>
      <c r="AU910" s="13" t="n">
        <v>69</v>
      </c>
      <c r="BQ910" s="13" t="n">
        <v>69</v>
      </c>
      <c r="CM910" s="13" t="n">
        <v>69</v>
      </c>
      <c r="DI910" s="13" t="n">
        <v>69</v>
      </c>
      <c r="EE910" s="13" t="n">
        <v>69</v>
      </c>
      <c r="FA910" s="13" t="n">
        <v>69</v>
      </c>
      <c r="FW910" s="13" t="n">
        <v>69</v>
      </c>
      <c r="GS910" s="13" t="n">
        <v>69</v>
      </c>
    </row>
    <row r="911">
      <c r="C911" s="13" t="n">
        <v>70</v>
      </c>
      <c r="D911" s="13">
        <f>Retailers_stock_balance!D6785</f>
        <v/>
      </c>
      <c r="E911" s="13">
        <f>Retailers_stock_balance!E6785</f>
        <v/>
      </c>
      <c r="F911" s="13">
        <f>Retailers_stock_balance!F6785</f>
        <v/>
      </c>
      <c r="Y911" s="13" t="n">
        <v>70</v>
      </c>
      <c r="AU911" s="13" t="n">
        <v>70</v>
      </c>
      <c r="BQ911" s="13" t="n">
        <v>70</v>
      </c>
      <c r="CM911" s="13" t="n">
        <v>70</v>
      </c>
      <c r="DI911" s="13" t="n">
        <v>70</v>
      </c>
      <c r="EE911" s="13" t="n">
        <v>70</v>
      </c>
      <c r="FA911" s="13" t="n">
        <v>70</v>
      </c>
      <c r="FW911" s="13" t="n">
        <v>70</v>
      </c>
      <c r="GS911" s="13" t="n">
        <v>70</v>
      </c>
    </row>
    <row r="912">
      <c r="C912" s="13" t="n">
        <v>71</v>
      </c>
      <c r="D912" s="13">
        <f>Retailers_stock_balance!D6786</f>
        <v/>
      </c>
      <c r="E912" s="13">
        <f>Retailers_stock_balance!E6786</f>
        <v/>
      </c>
      <c r="F912" s="13">
        <f>Retailers_stock_balance!F6786</f>
        <v/>
      </c>
      <c r="Y912" s="13" t="n">
        <v>71</v>
      </c>
      <c r="AU912" s="13" t="n">
        <v>71</v>
      </c>
      <c r="BQ912" s="13" t="n">
        <v>71</v>
      </c>
      <c r="CM912" s="13" t="n">
        <v>71</v>
      </c>
      <c r="DI912" s="13" t="n">
        <v>71</v>
      </c>
      <c r="EE912" s="13" t="n">
        <v>71</v>
      </c>
      <c r="FA912" s="13" t="n">
        <v>71</v>
      </c>
      <c r="FW912" s="13" t="n">
        <v>71</v>
      </c>
      <c r="GS912" s="13" t="n">
        <v>71</v>
      </c>
    </row>
    <row r="913">
      <c r="C913" s="13" t="n">
        <v>72</v>
      </c>
      <c r="D913" s="13">
        <f>Retailers_stock_balance!D6787</f>
        <v/>
      </c>
      <c r="E913" s="13">
        <f>Retailers_stock_balance!E6787</f>
        <v/>
      </c>
      <c r="F913" s="13">
        <f>Retailers_stock_balance!F6787</f>
        <v/>
      </c>
      <c r="Y913" s="13" t="n">
        <v>72</v>
      </c>
      <c r="AU913" s="13" t="n">
        <v>72</v>
      </c>
      <c r="BQ913" s="13" t="n">
        <v>72</v>
      </c>
      <c r="CM913" s="13" t="n">
        <v>72</v>
      </c>
      <c r="DI913" s="13" t="n">
        <v>72</v>
      </c>
      <c r="EE913" s="13" t="n">
        <v>72</v>
      </c>
      <c r="FA913" s="13" t="n">
        <v>72</v>
      </c>
      <c r="FW913" s="13" t="n">
        <v>72</v>
      </c>
      <c r="GS913" s="13" t="n">
        <v>72</v>
      </c>
    </row>
    <row r="914">
      <c r="C914" s="13" t="n">
        <v>73</v>
      </c>
      <c r="D914" s="13">
        <f>Retailers_stock_balance!D6788</f>
        <v/>
      </c>
      <c r="E914" s="13">
        <f>Retailers_stock_balance!E6788</f>
        <v/>
      </c>
      <c r="F914" s="13">
        <f>Retailers_stock_balance!F6788</f>
        <v/>
      </c>
      <c r="Y914" s="13" t="n">
        <v>73</v>
      </c>
      <c r="AU914" s="13" t="n">
        <v>73</v>
      </c>
      <c r="BQ914" s="13" t="n">
        <v>73</v>
      </c>
      <c r="CM914" s="13" t="n">
        <v>73</v>
      </c>
      <c r="DI914" s="13" t="n">
        <v>73</v>
      </c>
      <c r="EE914" s="13" t="n">
        <v>73</v>
      </c>
      <c r="FA914" s="13" t="n">
        <v>73</v>
      </c>
      <c r="FW914" s="13" t="n">
        <v>73</v>
      </c>
      <c r="GS914" s="13" t="n">
        <v>73</v>
      </c>
    </row>
    <row r="915">
      <c r="C915" s="13" t="n">
        <v>74</v>
      </c>
      <c r="D915" s="13">
        <f>Retailers_stock_balance!D6789</f>
        <v/>
      </c>
      <c r="E915" s="13">
        <f>Retailers_stock_balance!E6789</f>
        <v/>
      </c>
      <c r="F915" s="13">
        <f>Retailers_stock_balance!F6789</f>
        <v/>
      </c>
      <c r="Y915" s="13" t="n">
        <v>74</v>
      </c>
      <c r="AU915" s="13" t="n">
        <v>74</v>
      </c>
      <c r="BQ915" s="13" t="n">
        <v>74</v>
      </c>
      <c r="CM915" s="13" t="n">
        <v>74</v>
      </c>
      <c r="DI915" s="13" t="n">
        <v>74</v>
      </c>
      <c r="EE915" s="13" t="n">
        <v>74</v>
      </c>
      <c r="FA915" s="13" t="n">
        <v>74</v>
      </c>
      <c r="FW915" s="13" t="n">
        <v>74</v>
      </c>
      <c r="GS915" s="13" t="n">
        <v>74</v>
      </c>
    </row>
    <row r="916">
      <c r="C916" s="13" t="n">
        <v>75</v>
      </c>
      <c r="D916" s="13">
        <f>Retailers_stock_balance!D6790</f>
        <v/>
      </c>
      <c r="E916" s="13">
        <f>Retailers_stock_balance!E6790</f>
        <v/>
      </c>
      <c r="F916" s="13">
        <f>Retailers_stock_balance!F6790</f>
        <v/>
      </c>
      <c r="Y916" s="13" t="n">
        <v>75</v>
      </c>
      <c r="AU916" s="13" t="n">
        <v>75</v>
      </c>
      <c r="BQ916" s="13" t="n">
        <v>75</v>
      </c>
      <c r="CM916" s="13" t="n">
        <v>75</v>
      </c>
      <c r="DI916" s="13" t="n">
        <v>75</v>
      </c>
      <c r="EE916" s="13" t="n">
        <v>75</v>
      </c>
      <c r="FA916" s="13" t="n">
        <v>75</v>
      </c>
      <c r="FW916" s="13" t="n">
        <v>75</v>
      </c>
      <c r="GS916" s="13" t="n">
        <v>75</v>
      </c>
    </row>
    <row r="917">
      <c r="C917" s="13" t="n">
        <v>76</v>
      </c>
      <c r="D917" s="13">
        <f>Retailers_stock_balance!D6791</f>
        <v/>
      </c>
      <c r="E917" s="13">
        <f>Retailers_stock_balance!E6791</f>
        <v/>
      </c>
      <c r="F917" s="13">
        <f>Retailers_stock_balance!F6791</f>
        <v/>
      </c>
      <c r="Y917" s="13" t="n">
        <v>76</v>
      </c>
      <c r="AU917" s="13" t="n">
        <v>76</v>
      </c>
      <c r="BQ917" s="13" t="n">
        <v>76</v>
      </c>
      <c r="CM917" s="13" t="n">
        <v>76</v>
      </c>
      <c r="DI917" s="13" t="n">
        <v>76</v>
      </c>
      <c r="EE917" s="13" t="n">
        <v>76</v>
      </c>
      <c r="FA917" s="13" t="n">
        <v>76</v>
      </c>
      <c r="FW917" s="13" t="n">
        <v>76</v>
      </c>
      <c r="GS917" s="13" t="n">
        <v>76</v>
      </c>
    </row>
    <row r="918">
      <c r="C918" s="13" t="n">
        <v>77</v>
      </c>
      <c r="D918" s="13">
        <f>Retailers_stock_balance!D6792</f>
        <v/>
      </c>
      <c r="E918" s="13">
        <f>Retailers_stock_balance!E6792</f>
        <v/>
      </c>
      <c r="F918" s="13">
        <f>Retailers_stock_balance!F6792</f>
        <v/>
      </c>
      <c r="Y918" s="13" t="n">
        <v>77</v>
      </c>
      <c r="AU918" s="13" t="n">
        <v>77</v>
      </c>
      <c r="BQ918" s="13" t="n">
        <v>77</v>
      </c>
      <c r="CM918" s="13" t="n">
        <v>77</v>
      </c>
      <c r="DI918" s="13" t="n">
        <v>77</v>
      </c>
      <c r="EE918" s="13" t="n">
        <v>77</v>
      </c>
      <c r="FA918" s="13" t="n">
        <v>77</v>
      </c>
      <c r="FW918" s="13" t="n">
        <v>77</v>
      </c>
      <c r="GS918" s="13" t="n">
        <v>77</v>
      </c>
    </row>
    <row r="919">
      <c r="C919" s="13" t="n">
        <v>78</v>
      </c>
      <c r="D919" s="13">
        <f>Retailers_stock_balance!D6793</f>
        <v/>
      </c>
      <c r="E919" s="13">
        <f>Retailers_stock_balance!E6793</f>
        <v/>
      </c>
      <c r="F919" s="13">
        <f>Retailers_stock_balance!F6793</f>
        <v/>
      </c>
      <c r="Y919" s="13" t="n">
        <v>78</v>
      </c>
      <c r="AU919" s="13" t="n">
        <v>78</v>
      </c>
      <c r="BQ919" s="13" t="n">
        <v>78</v>
      </c>
      <c r="CM919" s="13" t="n">
        <v>78</v>
      </c>
      <c r="DI919" s="13" t="n">
        <v>78</v>
      </c>
      <c r="EE919" s="13" t="n">
        <v>78</v>
      </c>
      <c r="FA919" s="13" t="n">
        <v>78</v>
      </c>
      <c r="FW919" s="13" t="n">
        <v>78</v>
      </c>
      <c r="GS919" s="13" t="n">
        <v>78</v>
      </c>
    </row>
    <row r="920">
      <c r="C920" s="13" t="n">
        <v>79</v>
      </c>
      <c r="D920" s="13">
        <f>Retailers_stock_balance!D6794</f>
        <v/>
      </c>
      <c r="E920" s="13">
        <f>Retailers_stock_balance!E6794</f>
        <v/>
      </c>
      <c r="F920" s="13">
        <f>Retailers_stock_balance!F6794</f>
        <v/>
      </c>
      <c r="Y920" s="13" t="n">
        <v>79</v>
      </c>
      <c r="AU920" s="13" t="n">
        <v>79</v>
      </c>
      <c r="BQ920" s="13" t="n">
        <v>79</v>
      </c>
      <c r="CM920" s="13" t="n">
        <v>79</v>
      </c>
      <c r="DI920" s="13" t="n">
        <v>79</v>
      </c>
      <c r="EE920" s="13" t="n">
        <v>79</v>
      </c>
      <c r="FA920" s="13" t="n">
        <v>79</v>
      </c>
      <c r="FW920" s="13" t="n">
        <v>79</v>
      </c>
      <c r="GS920" s="13" t="n">
        <v>79</v>
      </c>
    </row>
    <row r="921">
      <c r="C921" s="13" t="n">
        <v>80</v>
      </c>
      <c r="D921" s="13">
        <f>Retailers_stock_balance!D6795</f>
        <v/>
      </c>
      <c r="E921" s="13">
        <f>Retailers_stock_balance!E6795</f>
        <v/>
      </c>
      <c r="F921" s="13">
        <f>Retailers_stock_balance!F6795</f>
        <v/>
      </c>
      <c r="Y921" s="13" t="n">
        <v>80</v>
      </c>
      <c r="AU921" s="13" t="n">
        <v>80</v>
      </c>
      <c r="BQ921" s="13" t="n">
        <v>80</v>
      </c>
      <c r="CM921" s="13" t="n">
        <v>80</v>
      </c>
      <c r="DI921" s="13" t="n">
        <v>80</v>
      </c>
      <c r="EE921" s="13" t="n">
        <v>80</v>
      </c>
      <c r="FA921" s="13" t="n">
        <v>80</v>
      </c>
      <c r="FW921" s="13" t="n">
        <v>80</v>
      </c>
      <c r="GS921" s="13" t="n">
        <v>80</v>
      </c>
    </row>
    <row r="922">
      <c r="C922" s="13" t="n">
        <v>81</v>
      </c>
      <c r="D922" s="13">
        <f>Retailers_stock_balance!D6796</f>
        <v/>
      </c>
      <c r="E922" s="13">
        <f>Retailers_stock_balance!E6796</f>
        <v/>
      </c>
      <c r="F922" s="13">
        <f>Retailers_stock_balance!F6796</f>
        <v/>
      </c>
      <c r="Y922" s="13" t="n">
        <v>81</v>
      </c>
      <c r="AU922" s="13" t="n">
        <v>81</v>
      </c>
      <c r="BQ922" s="13" t="n">
        <v>81</v>
      </c>
      <c r="CM922" s="13" t="n">
        <v>81</v>
      </c>
      <c r="DI922" s="13" t="n">
        <v>81</v>
      </c>
      <c r="EE922" s="13" t="n">
        <v>81</v>
      </c>
      <c r="FA922" s="13" t="n">
        <v>81</v>
      </c>
      <c r="FW922" s="13" t="n">
        <v>81</v>
      </c>
      <c r="GS922" s="13" t="n">
        <v>81</v>
      </c>
    </row>
    <row r="923">
      <c r="C923" s="13" t="n">
        <v>82</v>
      </c>
      <c r="D923" s="13">
        <f>Retailers_stock_balance!D6797</f>
        <v/>
      </c>
      <c r="E923" s="13">
        <f>Retailers_stock_balance!E6797</f>
        <v/>
      </c>
      <c r="F923" s="13">
        <f>Retailers_stock_balance!F6797</f>
        <v/>
      </c>
      <c r="Y923" s="13" t="n">
        <v>82</v>
      </c>
      <c r="AU923" s="13" t="n">
        <v>82</v>
      </c>
      <c r="BQ923" s="13" t="n">
        <v>82</v>
      </c>
      <c r="CM923" s="13" t="n">
        <v>82</v>
      </c>
      <c r="DI923" s="13" t="n">
        <v>82</v>
      </c>
      <c r="EE923" s="13" t="n">
        <v>82</v>
      </c>
      <c r="FA923" s="13" t="n">
        <v>82</v>
      </c>
      <c r="FW923" s="13" t="n">
        <v>82</v>
      </c>
      <c r="GS923" s="13" t="n">
        <v>82</v>
      </c>
    </row>
    <row r="924">
      <c r="C924" s="13" t="n">
        <v>83</v>
      </c>
      <c r="D924" s="13">
        <f>Retailers_stock_balance!D6798</f>
        <v/>
      </c>
      <c r="E924" s="13">
        <f>Retailers_stock_balance!E6798</f>
        <v/>
      </c>
      <c r="F924" s="13">
        <f>Retailers_stock_balance!F6798</f>
        <v/>
      </c>
      <c r="Y924" s="13" t="n">
        <v>83</v>
      </c>
      <c r="AU924" s="13" t="n">
        <v>83</v>
      </c>
      <c r="BQ924" s="13" t="n">
        <v>83</v>
      </c>
      <c r="CM924" s="13" t="n">
        <v>83</v>
      </c>
      <c r="DI924" s="13" t="n">
        <v>83</v>
      </c>
      <c r="EE924" s="13" t="n">
        <v>83</v>
      </c>
      <c r="FA924" s="13" t="n">
        <v>83</v>
      </c>
      <c r="FW924" s="13" t="n">
        <v>83</v>
      </c>
      <c r="GS924" s="13" t="n">
        <v>83</v>
      </c>
    </row>
    <row r="925">
      <c r="C925" s="13" t="n">
        <v>84</v>
      </c>
      <c r="D925" s="13">
        <f>Retailers_stock_balance!D6799</f>
        <v/>
      </c>
      <c r="E925" s="13">
        <f>Retailers_stock_balance!E6799</f>
        <v/>
      </c>
      <c r="F925" s="13">
        <f>Retailers_stock_balance!F6799</f>
        <v/>
      </c>
      <c r="Y925" s="13" t="n">
        <v>84</v>
      </c>
      <c r="AU925" s="13" t="n">
        <v>84</v>
      </c>
      <c r="BQ925" s="13" t="n">
        <v>84</v>
      </c>
      <c r="CM925" s="13" t="n">
        <v>84</v>
      </c>
      <c r="DI925" s="13" t="n">
        <v>84</v>
      </c>
      <c r="EE925" s="13" t="n">
        <v>84</v>
      </c>
      <c r="FA925" s="13" t="n">
        <v>84</v>
      </c>
      <c r="FW925" s="13" t="n">
        <v>84</v>
      </c>
      <c r="GS925" s="13" t="n">
        <v>84</v>
      </c>
    </row>
    <row r="926">
      <c r="C926" s="13" t="n">
        <v>85</v>
      </c>
      <c r="D926" s="13">
        <f>Retailers_stock_balance!D6800</f>
        <v/>
      </c>
      <c r="E926" s="13">
        <f>Retailers_stock_balance!E6800</f>
        <v/>
      </c>
      <c r="F926" s="13">
        <f>Retailers_stock_balance!F6800</f>
        <v/>
      </c>
      <c r="Y926" s="13" t="n">
        <v>85</v>
      </c>
      <c r="AU926" s="13" t="n">
        <v>85</v>
      </c>
      <c r="BQ926" s="13" t="n">
        <v>85</v>
      </c>
      <c r="CM926" s="13" t="n">
        <v>85</v>
      </c>
      <c r="DI926" s="13" t="n">
        <v>85</v>
      </c>
      <c r="EE926" s="13" t="n">
        <v>85</v>
      </c>
      <c r="FA926" s="13" t="n">
        <v>85</v>
      </c>
      <c r="FW926" s="13" t="n">
        <v>85</v>
      </c>
      <c r="GS926" s="13" t="n">
        <v>85</v>
      </c>
    </row>
    <row r="927">
      <c r="C927" s="13" t="n">
        <v>86</v>
      </c>
      <c r="D927" s="13">
        <f>Retailers_stock_balance!D6801</f>
        <v/>
      </c>
      <c r="E927" s="13">
        <f>Retailers_stock_balance!E6801</f>
        <v/>
      </c>
      <c r="F927" s="13">
        <f>Retailers_stock_balance!F6801</f>
        <v/>
      </c>
      <c r="Y927" s="13" t="n">
        <v>86</v>
      </c>
      <c r="AU927" s="13" t="n">
        <v>86</v>
      </c>
      <c r="BQ927" s="13" t="n">
        <v>86</v>
      </c>
      <c r="CM927" s="13" t="n">
        <v>86</v>
      </c>
      <c r="DI927" s="13" t="n">
        <v>86</v>
      </c>
      <c r="EE927" s="13" t="n">
        <v>86</v>
      </c>
      <c r="FA927" s="13" t="n">
        <v>86</v>
      </c>
      <c r="FW927" s="13" t="n">
        <v>86</v>
      </c>
      <c r="GS927" s="13" t="n">
        <v>86</v>
      </c>
    </row>
    <row r="928">
      <c r="C928" s="13" t="n">
        <v>87</v>
      </c>
      <c r="D928" s="13">
        <f>Retailers_stock_balance!D6802</f>
        <v/>
      </c>
      <c r="E928" s="13">
        <f>Retailers_stock_balance!E6802</f>
        <v/>
      </c>
      <c r="F928" s="13">
        <f>Retailers_stock_balance!F6802</f>
        <v/>
      </c>
      <c r="Y928" s="13" t="n">
        <v>87</v>
      </c>
      <c r="AU928" s="13" t="n">
        <v>87</v>
      </c>
      <c r="BQ928" s="13" t="n">
        <v>87</v>
      </c>
      <c r="CM928" s="13" t="n">
        <v>87</v>
      </c>
      <c r="DI928" s="13" t="n">
        <v>87</v>
      </c>
      <c r="EE928" s="13" t="n">
        <v>87</v>
      </c>
      <c r="FA928" s="13" t="n">
        <v>87</v>
      </c>
      <c r="FW928" s="13" t="n">
        <v>87</v>
      </c>
      <c r="GS928" s="13" t="n">
        <v>87</v>
      </c>
    </row>
    <row r="929">
      <c r="C929" s="13" t="n">
        <v>88</v>
      </c>
      <c r="D929" s="13">
        <f>Retailers_stock_balance!D6803</f>
        <v/>
      </c>
      <c r="E929" s="13">
        <f>Retailers_stock_balance!E6803</f>
        <v/>
      </c>
      <c r="F929" s="13">
        <f>Retailers_stock_balance!F6803</f>
        <v/>
      </c>
      <c r="Y929" s="13" t="n">
        <v>88</v>
      </c>
      <c r="AU929" s="13" t="n">
        <v>88</v>
      </c>
      <c r="BQ929" s="13" t="n">
        <v>88</v>
      </c>
      <c r="CM929" s="13" t="n">
        <v>88</v>
      </c>
      <c r="DI929" s="13" t="n">
        <v>88</v>
      </c>
      <c r="EE929" s="13" t="n">
        <v>88</v>
      </c>
      <c r="FA929" s="13" t="n">
        <v>88</v>
      </c>
      <c r="FW929" s="13" t="n">
        <v>88</v>
      </c>
      <c r="GS929" s="13" t="n">
        <v>88</v>
      </c>
    </row>
    <row r="930">
      <c r="C930" s="13" t="n">
        <v>89</v>
      </c>
      <c r="D930" s="13">
        <f>Retailers_stock_balance!D6804</f>
        <v/>
      </c>
      <c r="E930" s="13">
        <f>Retailers_stock_balance!E6804</f>
        <v/>
      </c>
      <c r="F930" s="13">
        <f>Retailers_stock_balance!F6804</f>
        <v/>
      </c>
      <c r="Y930" s="13" t="n">
        <v>89</v>
      </c>
      <c r="AU930" s="13" t="n">
        <v>89</v>
      </c>
      <c r="BQ930" s="13" t="n">
        <v>89</v>
      </c>
      <c r="CM930" s="13" t="n">
        <v>89</v>
      </c>
      <c r="DI930" s="13" t="n">
        <v>89</v>
      </c>
      <c r="EE930" s="13" t="n">
        <v>89</v>
      </c>
      <c r="FA930" s="13" t="n">
        <v>89</v>
      </c>
      <c r="FW930" s="13" t="n">
        <v>89</v>
      </c>
      <c r="GS930" s="13" t="n">
        <v>89</v>
      </c>
    </row>
    <row r="931">
      <c r="C931" s="13" t="n">
        <v>90</v>
      </c>
      <c r="D931" s="13">
        <f>Retailers_stock_balance!D6805</f>
        <v/>
      </c>
      <c r="E931" s="13">
        <f>Retailers_stock_balance!E6805</f>
        <v/>
      </c>
      <c r="F931" s="13">
        <f>Retailers_stock_balance!F6805</f>
        <v/>
      </c>
      <c r="Y931" s="13" t="n">
        <v>90</v>
      </c>
      <c r="AU931" s="13" t="n">
        <v>90</v>
      </c>
      <c r="BQ931" s="13" t="n">
        <v>90</v>
      </c>
      <c r="CM931" s="13" t="n">
        <v>90</v>
      </c>
      <c r="DI931" s="13" t="n">
        <v>90</v>
      </c>
      <c r="EE931" s="13" t="n">
        <v>90</v>
      </c>
      <c r="FA931" s="13" t="n">
        <v>90</v>
      </c>
      <c r="FW931" s="13" t="n">
        <v>90</v>
      </c>
      <c r="GS931" s="13" t="n">
        <v>90</v>
      </c>
    </row>
    <row r="932">
      <c r="C932" s="13" t="n">
        <v>91</v>
      </c>
      <c r="D932" s="13">
        <f>Retailers_stock_balance!D6806</f>
        <v/>
      </c>
      <c r="E932" s="13">
        <f>Retailers_stock_balance!E6806</f>
        <v/>
      </c>
      <c r="F932" s="13">
        <f>Retailers_stock_balance!F6806</f>
        <v/>
      </c>
      <c r="Y932" s="13" t="n">
        <v>91</v>
      </c>
      <c r="AU932" s="13" t="n">
        <v>91</v>
      </c>
      <c r="BQ932" s="13" t="n">
        <v>91</v>
      </c>
      <c r="CM932" s="13" t="n">
        <v>91</v>
      </c>
      <c r="DI932" s="13" t="n">
        <v>91</v>
      </c>
      <c r="EE932" s="13" t="n">
        <v>91</v>
      </c>
      <c r="FA932" s="13" t="n">
        <v>91</v>
      </c>
      <c r="FW932" s="13" t="n">
        <v>91</v>
      </c>
      <c r="GS932" s="13" t="n">
        <v>91</v>
      </c>
    </row>
    <row r="933">
      <c r="C933" s="13" t="n">
        <v>92</v>
      </c>
      <c r="D933" s="13">
        <f>Retailers_stock_balance!D6807</f>
        <v/>
      </c>
      <c r="E933" s="13">
        <f>Retailers_stock_balance!E6807</f>
        <v/>
      </c>
      <c r="F933" s="13">
        <f>Retailers_stock_balance!F6807</f>
        <v/>
      </c>
      <c r="Y933" s="13" t="n">
        <v>92</v>
      </c>
      <c r="AU933" s="13" t="n">
        <v>92</v>
      </c>
      <c r="BQ933" s="13" t="n">
        <v>92</v>
      </c>
      <c r="CM933" s="13" t="n">
        <v>92</v>
      </c>
      <c r="DI933" s="13" t="n">
        <v>92</v>
      </c>
      <c r="EE933" s="13" t="n">
        <v>92</v>
      </c>
      <c r="FA933" s="13" t="n">
        <v>92</v>
      </c>
      <c r="FW933" s="13" t="n">
        <v>92</v>
      </c>
      <c r="GS933" s="13" t="n">
        <v>92</v>
      </c>
    </row>
    <row r="934">
      <c r="C934" s="13" t="n">
        <v>93</v>
      </c>
      <c r="D934" s="13">
        <f>Retailers_stock_balance!D6808</f>
        <v/>
      </c>
      <c r="E934" s="13">
        <f>Retailers_stock_balance!E6808</f>
        <v/>
      </c>
      <c r="F934" s="13">
        <f>Retailers_stock_balance!F6808</f>
        <v/>
      </c>
      <c r="Y934" s="13" t="n">
        <v>93</v>
      </c>
      <c r="AU934" s="13" t="n">
        <v>93</v>
      </c>
      <c r="BQ934" s="13" t="n">
        <v>93</v>
      </c>
      <c r="CM934" s="13" t="n">
        <v>93</v>
      </c>
      <c r="DI934" s="13" t="n">
        <v>93</v>
      </c>
      <c r="EE934" s="13" t="n">
        <v>93</v>
      </c>
      <c r="FA934" s="13" t="n">
        <v>93</v>
      </c>
      <c r="FW934" s="13" t="n">
        <v>93</v>
      </c>
      <c r="GS934" s="13" t="n">
        <v>93</v>
      </c>
    </row>
    <row r="935">
      <c r="C935" s="13" t="n">
        <v>94</v>
      </c>
      <c r="D935" s="13">
        <f>Retailers_stock_balance!D6809</f>
        <v/>
      </c>
      <c r="E935" s="13">
        <f>Retailers_stock_balance!E6809</f>
        <v/>
      </c>
      <c r="F935" s="13">
        <f>Retailers_stock_balance!F6809</f>
        <v/>
      </c>
      <c r="Y935" s="13" t="n">
        <v>94</v>
      </c>
      <c r="AU935" s="13" t="n">
        <v>94</v>
      </c>
      <c r="BQ935" s="13" t="n">
        <v>94</v>
      </c>
      <c r="CM935" s="13" t="n">
        <v>94</v>
      </c>
      <c r="DI935" s="13" t="n">
        <v>94</v>
      </c>
      <c r="EE935" s="13" t="n">
        <v>94</v>
      </c>
      <c r="FA935" s="13" t="n">
        <v>94</v>
      </c>
      <c r="FW935" s="13" t="n">
        <v>94</v>
      </c>
      <c r="GS935" s="13" t="n">
        <v>94</v>
      </c>
    </row>
    <row r="936">
      <c r="C936" s="13" t="n">
        <v>95</v>
      </c>
      <c r="D936" s="13">
        <f>Retailers_stock_balance!D6810</f>
        <v/>
      </c>
      <c r="E936" s="13">
        <f>Retailers_stock_balance!E6810</f>
        <v/>
      </c>
      <c r="F936" s="13">
        <f>Retailers_stock_balance!F6810</f>
        <v/>
      </c>
      <c r="Y936" s="13" t="n">
        <v>95</v>
      </c>
      <c r="AU936" s="13" t="n">
        <v>95</v>
      </c>
      <c r="BQ936" s="13" t="n">
        <v>95</v>
      </c>
      <c r="CM936" s="13" t="n">
        <v>95</v>
      </c>
      <c r="DI936" s="13" t="n">
        <v>95</v>
      </c>
      <c r="EE936" s="13" t="n">
        <v>95</v>
      </c>
      <c r="FA936" s="13" t="n">
        <v>95</v>
      </c>
      <c r="FW936" s="13" t="n">
        <v>95</v>
      </c>
      <c r="GS936" s="13" t="n">
        <v>95</v>
      </c>
    </row>
    <row r="937">
      <c r="C937" s="13" t="n">
        <v>96</v>
      </c>
      <c r="D937" s="13">
        <f>Retailers_stock_balance!D6811</f>
        <v/>
      </c>
      <c r="E937" s="13">
        <f>Retailers_stock_balance!E6811</f>
        <v/>
      </c>
      <c r="F937" s="13">
        <f>Retailers_stock_balance!F6811</f>
        <v/>
      </c>
      <c r="Y937" s="13" t="n">
        <v>96</v>
      </c>
      <c r="AU937" s="13" t="n">
        <v>96</v>
      </c>
      <c r="BQ937" s="13" t="n">
        <v>96</v>
      </c>
      <c r="CM937" s="13" t="n">
        <v>96</v>
      </c>
      <c r="DI937" s="13" t="n">
        <v>96</v>
      </c>
      <c r="EE937" s="13" t="n">
        <v>96</v>
      </c>
      <c r="FA937" s="13" t="n">
        <v>96</v>
      </c>
      <c r="FW937" s="13" t="n">
        <v>96</v>
      </c>
      <c r="GS937" s="13" t="n">
        <v>96</v>
      </c>
    </row>
    <row r="938">
      <c r="C938" s="13" t="n">
        <v>97</v>
      </c>
      <c r="D938" s="13">
        <f>Retailers_stock_balance!D6812</f>
        <v/>
      </c>
      <c r="E938" s="13">
        <f>Retailers_stock_balance!E6812</f>
        <v/>
      </c>
      <c r="F938" s="13">
        <f>Retailers_stock_balance!F6812</f>
        <v/>
      </c>
      <c r="Y938" s="13" t="n">
        <v>97</v>
      </c>
      <c r="AU938" s="13" t="n">
        <v>97</v>
      </c>
      <c r="BQ938" s="13" t="n">
        <v>97</v>
      </c>
      <c r="CM938" s="13" t="n">
        <v>97</v>
      </c>
      <c r="DI938" s="13" t="n">
        <v>97</v>
      </c>
      <c r="EE938" s="13" t="n">
        <v>97</v>
      </c>
      <c r="FA938" s="13" t="n">
        <v>97</v>
      </c>
      <c r="FW938" s="13" t="n">
        <v>97</v>
      </c>
      <c r="GS938" s="13" t="n">
        <v>97</v>
      </c>
    </row>
    <row r="939">
      <c r="C939" s="13" t="n">
        <v>98</v>
      </c>
      <c r="D939" s="13">
        <f>Retailers_stock_balance!D6813</f>
        <v/>
      </c>
      <c r="E939" s="13">
        <f>Retailers_stock_balance!E6813</f>
        <v/>
      </c>
      <c r="F939" s="13">
        <f>Retailers_stock_balance!F6813</f>
        <v/>
      </c>
      <c r="Y939" s="13" t="n">
        <v>98</v>
      </c>
      <c r="AU939" s="13" t="n">
        <v>98</v>
      </c>
      <c r="BQ939" s="13" t="n">
        <v>98</v>
      </c>
      <c r="CM939" s="13" t="n">
        <v>98</v>
      </c>
      <c r="DI939" s="13" t="n">
        <v>98</v>
      </c>
      <c r="EE939" s="13" t="n">
        <v>98</v>
      </c>
      <c r="FA939" s="13" t="n">
        <v>98</v>
      </c>
      <c r="FW939" s="13" t="n">
        <v>98</v>
      </c>
      <c r="GS939" s="13" t="n">
        <v>98</v>
      </c>
    </row>
    <row r="940">
      <c r="C940" s="13" t="n">
        <v>99</v>
      </c>
      <c r="D940" s="13">
        <f>Retailers_stock_balance!D6814</f>
        <v/>
      </c>
      <c r="E940" s="13">
        <f>Retailers_stock_balance!E6814</f>
        <v/>
      </c>
      <c r="F940" s="13">
        <f>Retailers_stock_balance!F6814</f>
        <v/>
      </c>
      <c r="Y940" s="13" t="n">
        <v>99</v>
      </c>
      <c r="AU940" s="13" t="n">
        <v>99</v>
      </c>
      <c r="BQ940" s="13" t="n">
        <v>99</v>
      </c>
      <c r="CM940" s="13" t="n">
        <v>99</v>
      </c>
      <c r="DI940" s="13" t="n">
        <v>99</v>
      </c>
      <c r="EE940" s="13" t="n">
        <v>99</v>
      </c>
      <c r="FA940" s="13" t="n">
        <v>99</v>
      </c>
      <c r="FW940" s="13" t="n">
        <v>99</v>
      </c>
      <c r="GS940" s="13" t="n">
        <v>99</v>
      </c>
    </row>
    <row r="941">
      <c r="C941" s="13" t="n">
        <v>100</v>
      </c>
      <c r="D941" s="13">
        <f>Retailers_stock_balance!D6815</f>
        <v/>
      </c>
      <c r="E941" s="13">
        <f>Retailers_stock_balance!E6815</f>
        <v/>
      </c>
      <c r="F941" s="13">
        <f>Retailers_stock_balance!F6815</f>
        <v/>
      </c>
      <c r="Y941" s="13" t="n">
        <v>100</v>
      </c>
      <c r="AU941" s="13" t="n">
        <v>100</v>
      </c>
      <c r="BQ941" s="13" t="n">
        <v>100</v>
      </c>
      <c r="CM941" s="13" t="n">
        <v>100</v>
      </c>
      <c r="DI941" s="13" t="n">
        <v>100</v>
      </c>
      <c r="EE941" s="13" t="n">
        <v>100</v>
      </c>
      <c r="FA941" s="13" t="n">
        <v>100</v>
      </c>
      <c r="FW941" s="13" t="n">
        <v>100</v>
      </c>
      <c r="GS941" s="13" t="n">
        <v>100</v>
      </c>
    </row>
    <row r="942">
      <c r="C942" s="13" t="n">
        <v>101</v>
      </c>
      <c r="D942" s="13">
        <f>Retailers_stock_balance!D6816</f>
        <v/>
      </c>
      <c r="E942" s="13">
        <f>Retailers_stock_balance!E6816</f>
        <v/>
      </c>
      <c r="F942" s="13">
        <f>Retailers_stock_balance!F6816</f>
        <v/>
      </c>
      <c r="Y942" s="13" t="n">
        <v>101</v>
      </c>
      <c r="AU942" s="13" t="n">
        <v>101</v>
      </c>
      <c r="BQ942" s="13" t="n">
        <v>101</v>
      </c>
      <c r="CM942" s="13" t="n">
        <v>101</v>
      </c>
      <c r="DI942" s="13" t="n">
        <v>101</v>
      </c>
      <c r="EE942" s="13" t="n">
        <v>101</v>
      </c>
      <c r="FA942" s="13" t="n">
        <v>101</v>
      </c>
      <c r="FW942" s="13" t="n">
        <v>101</v>
      </c>
      <c r="GS942" s="13" t="n">
        <v>101</v>
      </c>
    </row>
    <row r="943">
      <c r="C943" s="13" t="n">
        <v>102</v>
      </c>
      <c r="D943" s="13">
        <f>Retailers_stock_balance!D6817</f>
        <v/>
      </c>
      <c r="E943" s="13">
        <f>Retailers_stock_balance!E6817</f>
        <v/>
      </c>
      <c r="F943" s="13">
        <f>Retailers_stock_balance!F6817</f>
        <v/>
      </c>
      <c r="Y943" s="13" t="n">
        <v>102</v>
      </c>
      <c r="AU943" s="13" t="n">
        <v>102</v>
      </c>
      <c r="BQ943" s="13" t="n">
        <v>102</v>
      </c>
      <c r="CM943" s="13" t="n">
        <v>102</v>
      </c>
      <c r="DI943" s="13" t="n">
        <v>102</v>
      </c>
      <c r="EE943" s="13" t="n">
        <v>102</v>
      </c>
      <c r="FA943" s="13" t="n">
        <v>102</v>
      </c>
      <c r="FW943" s="13" t="n">
        <v>102</v>
      </c>
      <c r="GS943" s="13" t="n">
        <v>102</v>
      </c>
    </row>
    <row r="944">
      <c r="C944" s="13" t="n">
        <v>103</v>
      </c>
      <c r="D944" s="13">
        <f>Retailers_stock_balance!D6818</f>
        <v/>
      </c>
      <c r="E944" s="13">
        <f>Retailers_stock_balance!E6818</f>
        <v/>
      </c>
      <c r="F944" s="13">
        <f>Retailers_stock_balance!F6818</f>
        <v/>
      </c>
      <c r="Y944" s="13" t="n">
        <v>103</v>
      </c>
      <c r="AU944" s="13" t="n">
        <v>103</v>
      </c>
      <c r="BQ944" s="13" t="n">
        <v>103</v>
      </c>
      <c r="CM944" s="13" t="n">
        <v>103</v>
      </c>
      <c r="DI944" s="13" t="n">
        <v>103</v>
      </c>
      <c r="EE944" s="13" t="n">
        <v>103</v>
      </c>
      <c r="FA944" s="13" t="n">
        <v>103</v>
      </c>
      <c r="FW944" s="13" t="n">
        <v>103</v>
      </c>
      <c r="GS944" s="13" t="n">
        <v>103</v>
      </c>
    </row>
    <row r="945">
      <c r="C945" s="13" t="n">
        <v>104</v>
      </c>
      <c r="D945" s="13">
        <f>Retailers_stock_balance!D6819</f>
        <v/>
      </c>
      <c r="E945" s="13">
        <f>Retailers_stock_balance!E6819</f>
        <v/>
      </c>
      <c r="F945" s="13">
        <f>Retailers_stock_balance!F6819</f>
        <v/>
      </c>
      <c r="Y945" s="13" t="n">
        <v>104</v>
      </c>
      <c r="AU945" s="13" t="n">
        <v>104</v>
      </c>
      <c r="BQ945" s="13" t="n">
        <v>104</v>
      </c>
      <c r="CM945" s="13" t="n">
        <v>104</v>
      </c>
      <c r="DI945" s="13" t="n">
        <v>104</v>
      </c>
      <c r="EE945" s="13" t="n">
        <v>104</v>
      </c>
      <c r="FA945" s="13" t="n">
        <v>104</v>
      </c>
      <c r="FW945" s="13" t="n">
        <v>104</v>
      </c>
      <c r="GS945" s="13" t="n">
        <v>104</v>
      </c>
    </row>
    <row r="946">
      <c r="C946" s="13" t="n">
        <v>105</v>
      </c>
      <c r="D946" s="13">
        <f>Retailers_stock_balance!D6820</f>
        <v/>
      </c>
      <c r="E946" s="13">
        <f>Retailers_stock_balance!E6820</f>
        <v/>
      </c>
      <c r="F946" s="13">
        <f>Retailers_stock_balance!F6820</f>
        <v/>
      </c>
      <c r="Y946" s="13" t="n">
        <v>105</v>
      </c>
      <c r="AU946" s="13" t="n">
        <v>105</v>
      </c>
      <c r="BQ946" s="13" t="n">
        <v>105</v>
      </c>
      <c r="CM946" s="13" t="n">
        <v>105</v>
      </c>
      <c r="DI946" s="13" t="n">
        <v>105</v>
      </c>
      <c r="EE946" s="13" t="n">
        <v>105</v>
      </c>
      <c r="FA946" s="13" t="n">
        <v>105</v>
      </c>
      <c r="FW946" s="13" t="n">
        <v>105</v>
      </c>
      <c r="GS946" s="13" t="n">
        <v>105</v>
      </c>
    </row>
    <row r="947">
      <c r="C947" s="13" t="n">
        <v>106</v>
      </c>
      <c r="D947" s="13">
        <f>Retailers_stock_balance!D6821</f>
        <v/>
      </c>
      <c r="E947" s="13">
        <f>Retailers_stock_balance!E6821</f>
        <v/>
      </c>
      <c r="F947" s="13">
        <f>Retailers_stock_balance!F6821</f>
        <v/>
      </c>
      <c r="Y947" s="13" t="n">
        <v>106</v>
      </c>
      <c r="AU947" s="13" t="n">
        <v>106</v>
      </c>
      <c r="BQ947" s="13" t="n">
        <v>106</v>
      </c>
      <c r="CM947" s="13" t="n">
        <v>106</v>
      </c>
      <c r="DI947" s="13" t="n">
        <v>106</v>
      </c>
      <c r="EE947" s="13" t="n">
        <v>106</v>
      </c>
      <c r="FA947" s="13" t="n">
        <v>106</v>
      </c>
      <c r="FW947" s="13" t="n">
        <v>106</v>
      </c>
      <c r="GS947" s="13" t="n">
        <v>106</v>
      </c>
    </row>
    <row r="948">
      <c r="C948" s="13" t="n">
        <v>107</v>
      </c>
      <c r="D948" s="13">
        <f>Retailers_stock_balance!D6822</f>
        <v/>
      </c>
      <c r="E948" s="13">
        <f>Retailers_stock_balance!E6822</f>
        <v/>
      </c>
      <c r="F948" s="13">
        <f>Retailers_stock_balance!F6822</f>
        <v/>
      </c>
      <c r="Y948" s="13" t="n">
        <v>107</v>
      </c>
      <c r="AU948" s="13" t="n">
        <v>107</v>
      </c>
      <c r="BQ948" s="13" t="n">
        <v>107</v>
      </c>
      <c r="CM948" s="13" t="n">
        <v>107</v>
      </c>
      <c r="DI948" s="13" t="n">
        <v>107</v>
      </c>
      <c r="EE948" s="13" t="n">
        <v>107</v>
      </c>
      <c r="FA948" s="13" t="n">
        <v>107</v>
      </c>
      <c r="FW948" s="13" t="n">
        <v>107</v>
      </c>
      <c r="GS948" s="13" t="n">
        <v>107</v>
      </c>
    </row>
    <row r="949">
      <c r="C949" s="13" t="n">
        <v>108</v>
      </c>
      <c r="D949" s="13">
        <f>Retailers_stock_balance!D6823</f>
        <v/>
      </c>
      <c r="E949" s="13">
        <f>Retailers_stock_balance!E6823</f>
        <v/>
      </c>
      <c r="F949" s="13">
        <f>Retailers_stock_balance!F6823</f>
        <v/>
      </c>
      <c r="Y949" s="13" t="n">
        <v>108</v>
      </c>
      <c r="AU949" s="13" t="n">
        <v>108</v>
      </c>
      <c r="BQ949" s="13" t="n">
        <v>108</v>
      </c>
      <c r="CM949" s="13" t="n">
        <v>108</v>
      </c>
      <c r="DI949" s="13" t="n">
        <v>108</v>
      </c>
      <c r="EE949" s="13" t="n">
        <v>108</v>
      </c>
      <c r="FA949" s="13" t="n">
        <v>108</v>
      </c>
      <c r="FW949" s="13" t="n">
        <v>108</v>
      </c>
      <c r="GS949" s="13" t="n">
        <v>108</v>
      </c>
    </row>
    <row r="950">
      <c r="C950" s="13" t="n">
        <v>109</v>
      </c>
      <c r="D950" s="13">
        <f>Retailers_stock_balance!D6824</f>
        <v/>
      </c>
      <c r="E950" s="13">
        <f>Retailers_stock_balance!E6824</f>
        <v/>
      </c>
      <c r="F950" s="13">
        <f>Retailers_stock_balance!F6824</f>
        <v/>
      </c>
      <c r="Y950" s="13" t="n">
        <v>109</v>
      </c>
      <c r="AU950" s="13" t="n">
        <v>109</v>
      </c>
      <c r="BQ950" s="13" t="n">
        <v>109</v>
      </c>
      <c r="CM950" s="13" t="n">
        <v>109</v>
      </c>
      <c r="DI950" s="13" t="n">
        <v>109</v>
      </c>
      <c r="EE950" s="13" t="n">
        <v>109</v>
      </c>
      <c r="FA950" s="13" t="n">
        <v>109</v>
      </c>
      <c r="FW950" s="13" t="n">
        <v>109</v>
      </c>
      <c r="GS950" s="13" t="n">
        <v>109</v>
      </c>
    </row>
    <row r="951">
      <c r="C951" s="13" t="n">
        <v>110</v>
      </c>
      <c r="D951" s="13">
        <f>Retailers_stock_balance!D6825</f>
        <v/>
      </c>
      <c r="E951" s="13">
        <f>Retailers_stock_balance!E6825</f>
        <v/>
      </c>
      <c r="F951" s="13">
        <f>Retailers_stock_balance!F6825</f>
        <v/>
      </c>
      <c r="Y951" s="13" t="n">
        <v>110</v>
      </c>
      <c r="AU951" s="13" t="n">
        <v>110</v>
      </c>
      <c r="BQ951" s="13" t="n">
        <v>110</v>
      </c>
      <c r="CM951" s="13" t="n">
        <v>110</v>
      </c>
      <c r="DI951" s="13" t="n">
        <v>110</v>
      </c>
      <c r="EE951" s="13" t="n">
        <v>110</v>
      </c>
      <c r="FA951" s="13" t="n">
        <v>110</v>
      </c>
      <c r="FW951" s="13" t="n">
        <v>110</v>
      </c>
      <c r="GS951" s="13" t="n">
        <v>110</v>
      </c>
    </row>
    <row r="952">
      <c r="C952" s="13" t="n">
        <v>111</v>
      </c>
      <c r="D952" s="13">
        <f>Retailers_stock_balance!D6826</f>
        <v/>
      </c>
      <c r="E952" s="13">
        <f>Retailers_stock_balance!E6826</f>
        <v/>
      </c>
      <c r="F952" s="13">
        <f>Retailers_stock_balance!F6826</f>
        <v/>
      </c>
      <c r="Y952" s="13" t="n">
        <v>111</v>
      </c>
      <c r="AU952" s="13" t="n">
        <v>111</v>
      </c>
      <c r="BQ952" s="13" t="n">
        <v>111</v>
      </c>
      <c r="CM952" s="13" t="n">
        <v>111</v>
      </c>
      <c r="DI952" s="13" t="n">
        <v>111</v>
      </c>
      <c r="EE952" s="13" t="n">
        <v>111</v>
      </c>
      <c r="FA952" s="13" t="n">
        <v>111</v>
      </c>
      <c r="FW952" s="13" t="n">
        <v>111</v>
      </c>
      <c r="GS952" s="13" t="n">
        <v>111</v>
      </c>
    </row>
    <row r="953">
      <c r="C953" s="13" t="n">
        <v>112</v>
      </c>
      <c r="D953" s="13">
        <f>Retailers_stock_balance!D6827</f>
        <v/>
      </c>
      <c r="E953" s="13">
        <f>Retailers_stock_balance!E6827</f>
        <v/>
      </c>
      <c r="F953" s="13">
        <f>Retailers_stock_balance!F6827</f>
        <v/>
      </c>
      <c r="Y953" s="13" t="n">
        <v>112</v>
      </c>
      <c r="AU953" s="13" t="n">
        <v>112</v>
      </c>
      <c r="BQ953" s="13" t="n">
        <v>112</v>
      </c>
      <c r="CM953" s="13" t="n">
        <v>112</v>
      </c>
      <c r="DI953" s="13" t="n">
        <v>112</v>
      </c>
      <c r="EE953" s="13" t="n">
        <v>112</v>
      </c>
      <c r="FA953" s="13" t="n">
        <v>112</v>
      </c>
      <c r="FW953" s="13" t="n">
        <v>112</v>
      </c>
      <c r="GS953" s="13" t="n">
        <v>112</v>
      </c>
    </row>
    <row r="954">
      <c r="C954" s="13" t="n">
        <v>113</v>
      </c>
      <c r="D954" s="13">
        <f>Retailers_stock_balance!D6828</f>
        <v/>
      </c>
      <c r="E954" s="13">
        <f>Retailers_stock_balance!E6828</f>
        <v/>
      </c>
      <c r="F954" s="13">
        <f>Retailers_stock_balance!F6828</f>
        <v/>
      </c>
      <c r="Y954" s="13" t="n">
        <v>113</v>
      </c>
      <c r="AU954" s="13" t="n">
        <v>113</v>
      </c>
      <c r="BQ954" s="13" t="n">
        <v>113</v>
      </c>
      <c r="CM954" s="13" t="n">
        <v>113</v>
      </c>
      <c r="DI954" s="13" t="n">
        <v>113</v>
      </c>
      <c r="EE954" s="13" t="n">
        <v>113</v>
      </c>
      <c r="FA954" s="13" t="n">
        <v>113</v>
      </c>
      <c r="FW954" s="13" t="n">
        <v>113</v>
      </c>
      <c r="GS954" s="13" t="n">
        <v>113</v>
      </c>
    </row>
    <row r="955">
      <c r="C955" s="13" t="n">
        <v>114</v>
      </c>
      <c r="D955" s="13">
        <f>Retailers_stock_balance!D6829</f>
        <v/>
      </c>
      <c r="E955" s="13">
        <f>Retailers_stock_balance!E6829</f>
        <v/>
      </c>
      <c r="F955" s="13">
        <f>Retailers_stock_balance!F6829</f>
        <v/>
      </c>
      <c r="Y955" s="13" t="n">
        <v>114</v>
      </c>
      <c r="AU955" s="13" t="n">
        <v>114</v>
      </c>
      <c r="BQ955" s="13" t="n">
        <v>114</v>
      </c>
      <c r="CM955" s="13" t="n">
        <v>114</v>
      </c>
      <c r="DI955" s="13" t="n">
        <v>114</v>
      </c>
      <c r="EE955" s="13" t="n">
        <v>114</v>
      </c>
      <c r="FA955" s="13" t="n">
        <v>114</v>
      </c>
      <c r="FW955" s="13" t="n">
        <v>114</v>
      </c>
      <c r="GS955" s="13" t="n">
        <v>114</v>
      </c>
    </row>
    <row r="956">
      <c r="C956" s="13" t="n">
        <v>115</v>
      </c>
      <c r="D956" s="13">
        <f>Retailers_stock_balance!D6830</f>
        <v/>
      </c>
      <c r="E956" s="13">
        <f>Retailers_stock_balance!E6830</f>
        <v/>
      </c>
      <c r="F956" s="13">
        <f>Retailers_stock_balance!F6830</f>
        <v/>
      </c>
      <c r="Y956" s="13" t="n">
        <v>115</v>
      </c>
      <c r="AU956" s="13" t="n">
        <v>115</v>
      </c>
      <c r="BQ956" s="13" t="n">
        <v>115</v>
      </c>
      <c r="CM956" s="13" t="n">
        <v>115</v>
      </c>
      <c r="DI956" s="13" t="n">
        <v>115</v>
      </c>
      <c r="EE956" s="13" t="n">
        <v>115</v>
      </c>
      <c r="FA956" s="13" t="n">
        <v>115</v>
      </c>
      <c r="FW956" s="13" t="n">
        <v>115</v>
      </c>
      <c r="GS956" s="13" t="n">
        <v>115</v>
      </c>
    </row>
    <row r="957">
      <c r="C957" s="13" t="n">
        <v>116</v>
      </c>
      <c r="D957" s="13">
        <f>Retailers_stock_balance!D6831</f>
        <v/>
      </c>
      <c r="E957" s="13">
        <f>Retailers_stock_balance!E6831</f>
        <v/>
      </c>
      <c r="F957" s="13">
        <f>Retailers_stock_balance!F6831</f>
        <v/>
      </c>
      <c r="Y957" s="13" t="n">
        <v>116</v>
      </c>
      <c r="AU957" s="13" t="n">
        <v>116</v>
      </c>
      <c r="BQ957" s="13" t="n">
        <v>116</v>
      </c>
      <c r="CM957" s="13" t="n">
        <v>116</v>
      </c>
      <c r="DI957" s="13" t="n">
        <v>116</v>
      </c>
      <c r="EE957" s="13" t="n">
        <v>116</v>
      </c>
      <c r="FA957" s="13" t="n">
        <v>116</v>
      </c>
      <c r="FW957" s="13" t="n">
        <v>116</v>
      </c>
      <c r="GS957" s="13" t="n">
        <v>116</v>
      </c>
    </row>
    <row r="958">
      <c r="C958" s="13" t="n">
        <v>117</v>
      </c>
      <c r="D958" s="13">
        <f>Retailers_stock_balance!D6832</f>
        <v/>
      </c>
      <c r="E958" s="13">
        <f>Retailers_stock_balance!E6832</f>
        <v/>
      </c>
      <c r="F958" s="13">
        <f>Retailers_stock_balance!F6832</f>
        <v/>
      </c>
      <c r="Y958" s="13" t="n">
        <v>117</v>
      </c>
      <c r="AU958" s="13" t="n">
        <v>117</v>
      </c>
      <c r="BQ958" s="13" t="n">
        <v>117</v>
      </c>
      <c r="CM958" s="13" t="n">
        <v>117</v>
      </c>
      <c r="DI958" s="13" t="n">
        <v>117</v>
      </c>
      <c r="EE958" s="13" t="n">
        <v>117</v>
      </c>
      <c r="FA958" s="13" t="n">
        <v>117</v>
      </c>
      <c r="FW958" s="13" t="n">
        <v>117</v>
      </c>
      <c r="GS958" s="13" t="n">
        <v>117</v>
      </c>
    </row>
    <row r="959">
      <c r="C959" s="13" t="n">
        <v>118</v>
      </c>
      <c r="D959" s="13">
        <f>Retailers_stock_balance!D6833</f>
        <v/>
      </c>
      <c r="E959" s="13">
        <f>Retailers_stock_balance!E6833</f>
        <v/>
      </c>
      <c r="F959" s="13">
        <f>Retailers_stock_balance!F6833</f>
        <v/>
      </c>
      <c r="Y959" s="13" t="n">
        <v>118</v>
      </c>
      <c r="AU959" s="13" t="n">
        <v>118</v>
      </c>
      <c r="BQ959" s="13" t="n">
        <v>118</v>
      </c>
      <c r="CM959" s="13" t="n">
        <v>118</v>
      </c>
      <c r="DI959" s="13" t="n">
        <v>118</v>
      </c>
      <c r="EE959" s="13" t="n">
        <v>118</v>
      </c>
      <c r="FA959" s="13" t="n">
        <v>118</v>
      </c>
      <c r="FW959" s="13" t="n">
        <v>118</v>
      </c>
      <c r="GS959" s="13" t="n">
        <v>118</v>
      </c>
    </row>
    <row r="960">
      <c r="C960" s="13" t="n">
        <v>119</v>
      </c>
      <c r="D960" s="13">
        <f>Retailers_stock_balance!D6834</f>
        <v/>
      </c>
      <c r="E960" s="13">
        <f>Retailers_stock_balance!E6834</f>
        <v/>
      </c>
      <c r="F960" s="13">
        <f>Retailers_stock_balance!F6834</f>
        <v/>
      </c>
      <c r="Y960" s="13" t="n">
        <v>119</v>
      </c>
      <c r="AU960" s="13" t="n">
        <v>119</v>
      </c>
      <c r="BQ960" s="13" t="n">
        <v>119</v>
      </c>
      <c r="CM960" s="13" t="n">
        <v>119</v>
      </c>
      <c r="DI960" s="13" t="n">
        <v>119</v>
      </c>
      <c r="EE960" s="13" t="n">
        <v>119</v>
      </c>
      <c r="FA960" s="13" t="n">
        <v>119</v>
      </c>
      <c r="FW960" s="13" t="n">
        <v>119</v>
      </c>
      <c r="GS960" s="13" t="n">
        <v>119</v>
      </c>
    </row>
    <row r="961">
      <c r="C961" s="13" t="n">
        <v>120</v>
      </c>
      <c r="D961" s="13">
        <f>Retailers_stock_balance!D6835</f>
        <v/>
      </c>
      <c r="E961" s="13">
        <f>Retailers_stock_balance!E6835</f>
        <v/>
      </c>
      <c r="F961" s="13">
        <f>Retailers_stock_balance!F6835</f>
        <v/>
      </c>
      <c r="Y961" s="13" t="n">
        <v>120</v>
      </c>
      <c r="AU961" s="13" t="n">
        <v>120</v>
      </c>
      <c r="BQ961" s="13" t="n">
        <v>120</v>
      </c>
      <c r="CM961" s="13" t="n">
        <v>120</v>
      </c>
      <c r="DI961" s="13" t="n">
        <v>120</v>
      </c>
      <c r="EE961" s="13" t="n">
        <v>120</v>
      </c>
      <c r="FA961" s="13" t="n">
        <v>120</v>
      </c>
      <c r="FW961" s="13" t="n">
        <v>120</v>
      </c>
      <c r="GS961" s="13" t="n">
        <v>120</v>
      </c>
    </row>
    <row r="962">
      <c r="C962" s="13" t="n">
        <v>121</v>
      </c>
      <c r="D962" s="13">
        <f>Retailers_stock_balance!D6836</f>
        <v/>
      </c>
      <c r="E962" s="13">
        <f>Retailers_stock_balance!E6836</f>
        <v/>
      </c>
      <c r="F962" s="13">
        <f>Retailers_stock_balance!F6836</f>
        <v/>
      </c>
      <c r="Y962" s="13" t="n">
        <v>121</v>
      </c>
      <c r="AU962" s="13" t="n">
        <v>121</v>
      </c>
      <c r="BQ962" s="13" t="n">
        <v>121</v>
      </c>
      <c r="CM962" s="13" t="n">
        <v>121</v>
      </c>
      <c r="DI962" s="13" t="n">
        <v>121</v>
      </c>
      <c r="EE962" s="13" t="n">
        <v>121</v>
      </c>
      <c r="FA962" s="13" t="n">
        <v>121</v>
      </c>
      <c r="FW962" s="13" t="n">
        <v>121</v>
      </c>
      <c r="GS962" s="13" t="n">
        <v>121</v>
      </c>
    </row>
    <row r="963">
      <c r="C963" s="13" t="n">
        <v>122</v>
      </c>
      <c r="D963" s="13">
        <f>Retailers_stock_balance!D6837</f>
        <v/>
      </c>
      <c r="E963" s="13">
        <f>Retailers_stock_balance!E6837</f>
        <v/>
      </c>
      <c r="F963" s="13">
        <f>Retailers_stock_balance!F6837</f>
        <v/>
      </c>
      <c r="Y963" s="13" t="n">
        <v>122</v>
      </c>
      <c r="AU963" s="13" t="n">
        <v>122</v>
      </c>
      <c r="BQ963" s="13" t="n">
        <v>122</v>
      </c>
      <c r="CM963" s="13" t="n">
        <v>122</v>
      </c>
      <c r="DI963" s="13" t="n">
        <v>122</v>
      </c>
      <c r="EE963" s="13" t="n">
        <v>122</v>
      </c>
      <c r="FA963" s="13" t="n">
        <v>122</v>
      </c>
      <c r="FW963" s="13" t="n">
        <v>122</v>
      </c>
      <c r="GS963" s="13" t="n">
        <v>122</v>
      </c>
    </row>
    <row r="964">
      <c r="C964" s="13" t="n">
        <v>123</v>
      </c>
      <c r="D964" s="13">
        <f>Retailers_stock_balance!D6838</f>
        <v/>
      </c>
      <c r="E964" s="13">
        <f>Retailers_stock_balance!E6838</f>
        <v/>
      </c>
      <c r="F964" s="13">
        <f>Retailers_stock_balance!F6838</f>
        <v/>
      </c>
      <c r="Y964" s="13" t="n">
        <v>123</v>
      </c>
      <c r="AU964" s="13" t="n">
        <v>123</v>
      </c>
      <c r="BQ964" s="13" t="n">
        <v>123</v>
      </c>
      <c r="CM964" s="13" t="n">
        <v>123</v>
      </c>
      <c r="DI964" s="13" t="n">
        <v>123</v>
      </c>
      <c r="EE964" s="13" t="n">
        <v>123</v>
      </c>
      <c r="FA964" s="13" t="n">
        <v>123</v>
      </c>
      <c r="FW964" s="13" t="n">
        <v>123</v>
      </c>
      <c r="GS964" s="13" t="n">
        <v>123</v>
      </c>
    </row>
    <row r="965">
      <c r="C965" s="13" t="n">
        <v>124</v>
      </c>
      <c r="D965" s="13">
        <f>Retailers_stock_balance!D6839</f>
        <v/>
      </c>
      <c r="E965" s="13">
        <f>Retailers_stock_balance!E6839</f>
        <v/>
      </c>
      <c r="F965" s="13">
        <f>Retailers_stock_balance!F6839</f>
        <v/>
      </c>
      <c r="Y965" s="13" t="n">
        <v>124</v>
      </c>
      <c r="AU965" s="13" t="n">
        <v>124</v>
      </c>
      <c r="BQ965" s="13" t="n">
        <v>124</v>
      </c>
      <c r="CM965" s="13" t="n">
        <v>124</v>
      </c>
      <c r="DI965" s="13" t="n">
        <v>124</v>
      </c>
      <c r="EE965" s="13" t="n">
        <v>124</v>
      </c>
      <c r="FA965" s="13" t="n">
        <v>124</v>
      </c>
      <c r="FW965" s="13" t="n">
        <v>124</v>
      </c>
      <c r="GS965" s="13" t="n">
        <v>124</v>
      </c>
    </row>
    <row r="966">
      <c r="C966" s="13" t="n">
        <v>125</v>
      </c>
      <c r="D966" s="13">
        <f>Retailers_stock_balance!D6840</f>
        <v/>
      </c>
      <c r="E966" s="13">
        <f>Retailers_stock_balance!E6840</f>
        <v/>
      </c>
      <c r="F966" s="13">
        <f>Retailers_stock_balance!F6840</f>
        <v/>
      </c>
      <c r="Y966" s="13" t="n">
        <v>125</v>
      </c>
      <c r="AU966" s="13" t="n">
        <v>125</v>
      </c>
      <c r="BQ966" s="13" t="n">
        <v>125</v>
      </c>
      <c r="CM966" s="13" t="n">
        <v>125</v>
      </c>
      <c r="DI966" s="13" t="n">
        <v>125</v>
      </c>
      <c r="EE966" s="13" t="n">
        <v>125</v>
      </c>
      <c r="FA966" s="13" t="n">
        <v>125</v>
      </c>
      <c r="FW966" s="13" t="n">
        <v>125</v>
      </c>
      <c r="GS966" s="13" t="n">
        <v>125</v>
      </c>
    </row>
    <row r="967">
      <c r="C967" s="13" t="n">
        <v>126</v>
      </c>
      <c r="D967" s="13">
        <f>Retailers_stock_balance!D6841</f>
        <v/>
      </c>
      <c r="E967" s="13">
        <f>Retailers_stock_balance!E6841</f>
        <v/>
      </c>
      <c r="F967" s="13">
        <f>Retailers_stock_balance!F6841</f>
        <v/>
      </c>
      <c r="Y967" s="13" t="n">
        <v>126</v>
      </c>
      <c r="AU967" s="13" t="n">
        <v>126</v>
      </c>
      <c r="BQ967" s="13" t="n">
        <v>126</v>
      </c>
      <c r="CM967" s="13" t="n">
        <v>126</v>
      </c>
      <c r="DI967" s="13" t="n">
        <v>126</v>
      </c>
      <c r="EE967" s="13" t="n">
        <v>126</v>
      </c>
      <c r="FA967" s="13" t="n">
        <v>126</v>
      </c>
      <c r="FW967" s="13" t="n">
        <v>126</v>
      </c>
      <c r="GS967" s="13" t="n">
        <v>126</v>
      </c>
    </row>
    <row r="968">
      <c r="C968" s="13" t="n">
        <v>127</v>
      </c>
      <c r="D968" s="13">
        <f>Retailers_stock_balance!D6842</f>
        <v/>
      </c>
      <c r="E968" s="13">
        <f>Retailers_stock_balance!E6842</f>
        <v/>
      </c>
      <c r="F968" s="13">
        <f>Retailers_stock_balance!F6842</f>
        <v/>
      </c>
      <c r="Y968" s="13" t="n">
        <v>127</v>
      </c>
      <c r="AU968" s="13" t="n">
        <v>127</v>
      </c>
      <c r="BQ968" s="13" t="n">
        <v>127</v>
      </c>
      <c r="CM968" s="13" t="n">
        <v>127</v>
      </c>
      <c r="DI968" s="13" t="n">
        <v>127</v>
      </c>
      <c r="EE968" s="13" t="n">
        <v>127</v>
      </c>
      <c r="FA968" s="13" t="n">
        <v>127</v>
      </c>
      <c r="FW968" s="13" t="n">
        <v>127</v>
      </c>
      <c r="GS968" s="13" t="n">
        <v>127</v>
      </c>
    </row>
    <row r="969">
      <c r="C969" s="13" t="n">
        <v>128</v>
      </c>
      <c r="D969" s="13">
        <f>Retailers_stock_balance!D6843</f>
        <v/>
      </c>
      <c r="E969" s="13">
        <f>Retailers_stock_balance!E6843</f>
        <v/>
      </c>
      <c r="F969" s="13">
        <f>Retailers_stock_balance!F6843</f>
        <v/>
      </c>
      <c r="Y969" s="13" t="n">
        <v>128</v>
      </c>
      <c r="AU969" s="13" t="n">
        <v>128</v>
      </c>
      <c r="BQ969" s="13" t="n">
        <v>128</v>
      </c>
      <c r="CM969" s="13" t="n">
        <v>128</v>
      </c>
      <c r="DI969" s="13" t="n">
        <v>128</v>
      </c>
      <c r="EE969" s="13" t="n">
        <v>128</v>
      </c>
      <c r="FA969" s="13" t="n">
        <v>128</v>
      </c>
      <c r="FW969" s="13" t="n">
        <v>128</v>
      </c>
      <c r="GS969" s="13" t="n">
        <v>128</v>
      </c>
    </row>
    <row r="970">
      <c r="C970" s="13" t="n">
        <v>129</v>
      </c>
      <c r="D970" s="13">
        <f>Retailers_stock_balance!D6844</f>
        <v/>
      </c>
      <c r="E970" s="13">
        <f>Retailers_stock_balance!E6844</f>
        <v/>
      </c>
      <c r="F970" s="13">
        <f>Retailers_stock_balance!F6844</f>
        <v/>
      </c>
      <c r="Y970" s="13" t="n">
        <v>129</v>
      </c>
      <c r="AU970" s="13" t="n">
        <v>129</v>
      </c>
      <c r="BQ970" s="13" t="n">
        <v>129</v>
      </c>
      <c r="CM970" s="13" t="n">
        <v>129</v>
      </c>
      <c r="DI970" s="13" t="n">
        <v>129</v>
      </c>
      <c r="EE970" s="13" t="n">
        <v>129</v>
      </c>
      <c r="FA970" s="13" t="n">
        <v>129</v>
      </c>
      <c r="FW970" s="13" t="n">
        <v>129</v>
      </c>
      <c r="GS970" s="13" t="n">
        <v>129</v>
      </c>
    </row>
    <row r="971">
      <c r="C971" s="13" t="n">
        <v>130</v>
      </c>
      <c r="D971" s="13">
        <f>Retailers_stock_balance!D6845</f>
        <v/>
      </c>
      <c r="E971" s="13">
        <f>Retailers_stock_balance!E6845</f>
        <v/>
      </c>
      <c r="F971" s="13">
        <f>Retailers_stock_balance!F6845</f>
        <v/>
      </c>
      <c r="Y971" s="13" t="n">
        <v>130</v>
      </c>
      <c r="AU971" s="13" t="n">
        <v>130</v>
      </c>
      <c r="BQ971" s="13" t="n">
        <v>130</v>
      </c>
      <c r="CM971" s="13" t="n">
        <v>130</v>
      </c>
      <c r="DI971" s="13" t="n">
        <v>130</v>
      </c>
      <c r="EE971" s="13" t="n">
        <v>130</v>
      </c>
      <c r="FA971" s="13" t="n">
        <v>130</v>
      </c>
      <c r="FW971" s="13" t="n">
        <v>130</v>
      </c>
      <c r="GS971" s="13" t="n">
        <v>130</v>
      </c>
    </row>
    <row r="972">
      <c r="C972" s="13" t="n">
        <v>131</v>
      </c>
      <c r="D972" s="13">
        <f>Retailers_stock_balance!D6846</f>
        <v/>
      </c>
      <c r="E972" s="13">
        <f>Retailers_stock_balance!E6846</f>
        <v/>
      </c>
      <c r="F972" s="13">
        <f>Retailers_stock_balance!F6846</f>
        <v/>
      </c>
      <c r="Y972" s="13" t="n">
        <v>131</v>
      </c>
      <c r="AU972" s="13" t="n">
        <v>131</v>
      </c>
      <c r="BQ972" s="13" t="n">
        <v>131</v>
      </c>
      <c r="CM972" s="13" t="n">
        <v>131</v>
      </c>
      <c r="DI972" s="13" t="n">
        <v>131</v>
      </c>
      <c r="EE972" s="13" t="n">
        <v>131</v>
      </c>
      <c r="FA972" s="13" t="n">
        <v>131</v>
      </c>
      <c r="FW972" s="13" t="n">
        <v>131</v>
      </c>
      <c r="GS972" s="13" t="n">
        <v>131</v>
      </c>
    </row>
    <row r="973">
      <c r="C973" s="13" t="n">
        <v>132</v>
      </c>
      <c r="D973" s="13">
        <f>Retailers_stock_balance!D6847</f>
        <v/>
      </c>
      <c r="E973" s="13">
        <f>Retailers_stock_balance!E6847</f>
        <v/>
      </c>
      <c r="F973" s="13">
        <f>Retailers_stock_balance!F6847</f>
        <v/>
      </c>
      <c r="Y973" s="13" t="n">
        <v>132</v>
      </c>
      <c r="AU973" s="13" t="n">
        <v>132</v>
      </c>
      <c r="BQ973" s="13" t="n">
        <v>132</v>
      </c>
      <c r="CM973" s="13" t="n">
        <v>132</v>
      </c>
      <c r="DI973" s="13" t="n">
        <v>132</v>
      </c>
      <c r="EE973" s="13" t="n">
        <v>132</v>
      </c>
      <c r="FA973" s="13" t="n">
        <v>132</v>
      </c>
      <c r="FW973" s="13" t="n">
        <v>132</v>
      </c>
      <c r="GS973" s="13" t="n">
        <v>132</v>
      </c>
    </row>
    <row r="974">
      <c r="C974" s="13" t="n">
        <v>133</v>
      </c>
      <c r="D974" s="13">
        <f>Retailers_stock_balance!D6848</f>
        <v/>
      </c>
      <c r="E974" s="13">
        <f>Retailers_stock_balance!E6848</f>
        <v/>
      </c>
      <c r="F974" s="13">
        <f>Retailers_stock_balance!F6848</f>
        <v/>
      </c>
      <c r="Y974" s="13" t="n">
        <v>133</v>
      </c>
      <c r="AU974" s="13" t="n">
        <v>133</v>
      </c>
      <c r="BQ974" s="13" t="n">
        <v>133</v>
      </c>
      <c r="CM974" s="13" t="n">
        <v>133</v>
      </c>
      <c r="DI974" s="13" t="n">
        <v>133</v>
      </c>
      <c r="EE974" s="13" t="n">
        <v>133</v>
      </c>
      <c r="FA974" s="13" t="n">
        <v>133</v>
      </c>
      <c r="FW974" s="13" t="n">
        <v>133</v>
      </c>
      <c r="GS974" s="13" t="n">
        <v>133</v>
      </c>
    </row>
    <row r="975">
      <c r="C975" s="13" t="n">
        <v>134</v>
      </c>
      <c r="D975" s="13">
        <f>Retailers_stock_balance!D6849</f>
        <v/>
      </c>
      <c r="E975" s="13">
        <f>Retailers_stock_balance!E6849</f>
        <v/>
      </c>
      <c r="F975" s="13">
        <f>Retailers_stock_balance!F6849</f>
        <v/>
      </c>
      <c r="Y975" s="13" t="n">
        <v>134</v>
      </c>
      <c r="AU975" s="13" t="n">
        <v>134</v>
      </c>
      <c r="BQ975" s="13" t="n">
        <v>134</v>
      </c>
      <c r="CM975" s="13" t="n">
        <v>134</v>
      </c>
      <c r="DI975" s="13" t="n">
        <v>134</v>
      </c>
      <c r="EE975" s="13" t="n">
        <v>134</v>
      </c>
      <c r="FA975" s="13" t="n">
        <v>134</v>
      </c>
      <c r="FW975" s="13" t="n">
        <v>134</v>
      </c>
      <c r="GS975" s="13" t="n">
        <v>134</v>
      </c>
    </row>
    <row r="976">
      <c r="C976" s="13" t="n">
        <v>135</v>
      </c>
      <c r="D976" s="13">
        <f>Retailers_stock_balance!D6850</f>
        <v/>
      </c>
      <c r="E976" s="13">
        <f>Retailers_stock_balance!E6850</f>
        <v/>
      </c>
      <c r="F976" s="13">
        <f>Retailers_stock_balance!F6850</f>
        <v/>
      </c>
      <c r="Y976" s="13" t="n">
        <v>135</v>
      </c>
      <c r="AU976" s="13" t="n">
        <v>135</v>
      </c>
      <c r="BQ976" s="13" t="n">
        <v>135</v>
      </c>
      <c r="CM976" s="13" t="n">
        <v>135</v>
      </c>
      <c r="DI976" s="13" t="n">
        <v>135</v>
      </c>
      <c r="EE976" s="13" t="n">
        <v>135</v>
      </c>
      <c r="FA976" s="13" t="n">
        <v>135</v>
      </c>
      <c r="FW976" s="13" t="n">
        <v>135</v>
      </c>
      <c r="GS976" s="13" t="n">
        <v>135</v>
      </c>
    </row>
    <row r="977">
      <c r="C977" s="13" t="n">
        <v>136</v>
      </c>
      <c r="D977" s="13">
        <f>Retailers_stock_balance!D6851</f>
        <v/>
      </c>
      <c r="E977" s="13">
        <f>Retailers_stock_balance!E6851</f>
        <v/>
      </c>
      <c r="F977" s="13">
        <f>Retailers_stock_balance!F6851</f>
        <v/>
      </c>
      <c r="Y977" s="13" t="n">
        <v>136</v>
      </c>
      <c r="AU977" s="13" t="n">
        <v>136</v>
      </c>
      <c r="BQ977" s="13" t="n">
        <v>136</v>
      </c>
      <c r="CM977" s="13" t="n">
        <v>136</v>
      </c>
      <c r="DI977" s="13" t="n">
        <v>136</v>
      </c>
      <c r="EE977" s="13" t="n">
        <v>136</v>
      </c>
      <c r="FA977" s="13" t="n">
        <v>136</v>
      </c>
      <c r="FW977" s="13" t="n">
        <v>136</v>
      </c>
      <c r="GS977" s="13" t="n">
        <v>136</v>
      </c>
    </row>
    <row r="978">
      <c r="C978" s="13" t="n">
        <v>137</v>
      </c>
      <c r="D978" s="13">
        <f>Retailers_stock_balance!D6852</f>
        <v/>
      </c>
      <c r="E978" s="13">
        <f>Retailers_stock_balance!E6852</f>
        <v/>
      </c>
      <c r="F978" s="13">
        <f>Retailers_stock_balance!F6852</f>
        <v/>
      </c>
      <c r="Y978" s="13" t="n">
        <v>137</v>
      </c>
      <c r="AU978" s="13" t="n">
        <v>137</v>
      </c>
      <c r="BQ978" s="13" t="n">
        <v>137</v>
      </c>
      <c r="CM978" s="13" t="n">
        <v>137</v>
      </c>
      <c r="DI978" s="13" t="n">
        <v>137</v>
      </c>
      <c r="EE978" s="13" t="n">
        <v>137</v>
      </c>
      <c r="FA978" s="13" t="n">
        <v>137</v>
      </c>
      <c r="FW978" s="13" t="n">
        <v>137</v>
      </c>
      <c r="GS978" s="13" t="n">
        <v>137</v>
      </c>
    </row>
    <row r="979">
      <c r="C979" s="13" t="n">
        <v>138</v>
      </c>
      <c r="D979" s="13">
        <f>Retailers_stock_balance!D6853</f>
        <v/>
      </c>
      <c r="E979" s="13">
        <f>Retailers_stock_balance!E6853</f>
        <v/>
      </c>
      <c r="F979" s="13">
        <f>Retailers_stock_balance!F6853</f>
        <v/>
      </c>
      <c r="Y979" s="13" t="n">
        <v>138</v>
      </c>
      <c r="AU979" s="13" t="n">
        <v>138</v>
      </c>
      <c r="BQ979" s="13" t="n">
        <v>138</v>
      </c>
      <c r="CM979" s="13" t="n">
        <v>138</v>
      </c>
      <c r="DI979" s="13" t="n">
        <v>138</v>
      </c>
      <c r="EE979" s="13" t="n">
        <v>138</v>
      </c>
      <c r="FA979" s="13" t="n">
        <v>138</v>
      </c>
      <c r="FW979" s="13" t="n">
        <v>138</v>
      </c>
      <c r="GS979" s="13" t="n">
        <v>138</v>
      </c>
    </row>
    <row r="980">
      <c r="C980" s="13" t="n">
        <v>139</v>
      </c>
      <c r="D980" s="13">
        <f>Retailers_stock_balance!D6854</f>
        <v/>
      </c>
      <c r="E980" s="13">
        <f>Retailers_stock_balance!E6854</f>
        <v/>
      </c>
      <c r="F980" s="13">
        <f>Retailers_stock_balance!F6854</f>
        <v/>
      </c>
      <c r="Y980" s="13" t="n">
        <v>139</v>
      </c>
      <c r="AU980" s="13" t="n">
        <v>139</v>
      </c>
      <c r="BQ980" s="13" t="n">
        <v>139</v>
      </c>
      <c r="CM980" s="13" t="n">
        <v>139</v>
      </c>
      <c r="DI980" s="13" t="n">
        <v>139</v>
      </c>
      <c r="EE980" s="13" t="n">
        <v>139</v>
      </c>
      <c r="FA980" s="13" t="n">
        <v>139</v>
      </c>
      <c r="FW980" s="13" t="n">
        <v>139</v>
      </c>
      <c r="GS980" s="13" t="n">
        <v>139</v>
      </c>
    </row>
    <row r="981">
      <c r="C981" s="13" t="n">
        <v>140</v>
      </c>
      <c r="D981" s="13">
        <f>Retailers_stock_balance!D6855</f>
        <v/>
      </c>
      <c r="E981" s="13">
        <f>Retailers_stock_balance!E6855</f>
        <v/>
      </c>
      <c r="F981" s="13">
        <f>Retailers_stock_balance!F6855</f>
        <v/>
      </c>
      <c r="Y981" s="13" t="n">
        <v>140</v>
      </c>
      <c r="AU981" s="13" t="n">
        <v>140</v>
      </c>
      <c r="BQ981" s="13" t="n">
        <v>140</v>
      </c>
      <c r="CM981" s="13" t="n">
        <v>140</v>
      </c>
      <c r="DI981" s="13" t="n">
        <v>140</v>
      </c>
      <c r="EE981" s="13" t="n">
        <v>140</v>
      </c>
      <c r="FA981" s="13" t="n">
        <v>140</v>
      </c>
      <c r="FW981" s="13" t="n">
        <v>140</v>
      </c>
      <c r="GS981" s="13" t="n">
        <v>140</v>
      </c>
    </row>
    <row r="982">
      <c r="C982" s="13" t="n">
        <v>141</v>
      </c>
      <c r="D982" s="13">
        <f>Retailers_stock_balance!D6856</f>
        <v/>
      </c>
      <c r="E982" s="13">
        <f>Retailers_stock_balance!E6856</f>
        <v/>
      </c>
      <c r="F982" s="13">
        <f>Retailers_stock_balance!F6856</f>
        <v/>
      </c>
      <c r="Y982" s="13" t="n">
        <v>141</v>
      </c>
      <c r="AU982" s="13" t="n">
        <v>141</v>
      </c>
      <c r="BQ982" s="13" t="n">
        <v>141</v>
      </c>
      <c r="CM982" s="13" t="n">
        <v>141</v>
      </c>
      <c r="DI982" s="13" t="n">
        <v>141</v>
      </c>
      <c r="EE982" s="13" t="n">
        <v>141</v>
      </c>
      <c r="FA982" s="13" t="n">
        <v>141</v>
      </c>
      <c r="FW982" s="13" t="n">
        <v>141</v>
      </c>
      <c r="GS982" s="13" t="n">
        <v>141</v>
      </c>
    </row>
    <row r="983">
      <c r="C983" s="13" t="n">
        <v>142</v>
      </c>
      <c r="D983" s="13">
        <f>Retailers_stock_balance!D6857</f>
        <v/>
      </c>
      <c r="E983" s="13">
        <f>Retailers_stock_balance!E6857</f>
        <v/>
      </c>
      <c r="F983" s="13">
        <f>Retailers_stock_balance!F6857</f>
        <v/>
      </c>
      <c r="Y983" s="13" t="n">
        <v>142</v>
      </c>
      <c r="AU983" s="13" t="n">
        <v>142</v>
      </c>
      <c r="BQ983" s="13" t="n">
        <v>142</v>
      </c>
      <c r="CM983" s="13" t="n">
        <v>142</v>
      </c>
      <c r="DI983" s="13" t="n">
        <v>142</v>
      </c>
      <c r="EE983" s="13" t="n">
        <v>142</v>
      </c>
      <c r="FA983" s="13" t="n">
        <v>142</v>
      </c>
      <c r="FW983" s="13" t="n">
        <v>142</v>
      </c>
      <c r="GS983" s="13" t="n">
        <v>142</v>
      </c>
    </row>
    <row r="984">
      <c r="C984" s="13" t="n">
        <v>143</v>
      </c>
      <c r="D984" s="13">
        <f>Retailers_stock_balance!D6858</f>
        <v/>
      </c>
      <c r="E984" s="13">
        <f>Retailers_stock_balance!E6858</f>
        <v/>
      </c>
      <c r="F984" s="13">
        <f>Retailers_stock_balance!F6858</f>
        <v/>
      </c>
      <c r="Y984" s="13" t="n">
        <v>143</v>
      </c>
      <c r="AU984" s="13" t="n">
        <v>143</v>
      </c>
      <c r="BQ984" s="13" t="n">
        <v>143</v>
      </c>
      <c r="CM984" s="13" t="n">
        <v>143</v>
      </c>
      <c r="DI984" s="13" t="n">
        <v>143</v>
      </c>
      <c r="EE984" s="13" t="n">
        <v>143</v>
      </c>
      <c r="FA984" s="13" t="n">
        <v>143</v>
      </c>
      <c r="FW984" s="13" t="n">
        <v>143</v>
      </c>
      <c r="GS984" s="13" t="n">
        <v>143</v>
      </c>
    </row>
    <row r="985">
      <c r="C985" s="13" t="n">
        <v>144</v>
      </c>
      <c r="D985" s="13">
        <f>Retailers_stock_balance!D6859</f>
        <v/>
      </c>
      <c r="E985" s="13">
        <f>Retailers_stock_balance!E6859</f>
        <v/>
      </c>
      <c r="F985" s="13">
        <f>Retailers_stock_balance!F6859</f>
        <v/>
      </c>
      <c r="Y985" s="13" t="n">
        <v>144</v>
      </c>
      <c r="AU985" s="13" t="n">
        <v>144</v>
      </c>
      <c r="BQ985" s="13" t="n">
        <v>144</v>
      </c>
      <c r="CM985" s="13" t="n">
        <v>144</v>
      </c>
      <c r="DI985" s="13" t="n">
        <v>144</v>
      </c>
      <c r="EE985" s="13" t="n">
        <v>144</v>
      </c>
      <c r="FA985" s="13" t="n">
        <v>144</v>
      </c>
      <c r="FW985" s="13" t="n">
        <v>144</v>
      </c>
      <c r="GS985" s="13" t="n">
        <v>144</v>
      </c>
    </row>
    <row r="986">
      <c r="C986" s="13" t="n">
        <v>145</v>
      </c>
      <c r="D986" s="13">
        <f>Retailers_stock_balance!D6860</f>
        <v/>
      </c>
      <c r="E986" s="13">
        <f>Retailers_stock_balance!E6860</f>
        <v/>
      </c>
      <c r="F986" s="13">
        <f>Retailers_stock_balance!F6860</f>
        <v/>
      </c>
      <c r="Y986" s="13" t="n">
        <v>145</v>
      </c>
      <c r="AU986" s="13" t="n">
        <v>145</v>
      </c>
      <c r="BQ986" s="13" t="n">
        <v>145</v>
      </c>
      <c r="CM986" s="13" t="n">
        <v>145</v>
      </c>
      <c r="DI986" s="13" t="n">
        <v>145</v>
      </c>
      <c r="EE986" s="13" t="n">
        <v>145</v>
      </c>
      <c r="FA986" s="13" t="n">
        <v>145</v>
      </c>
      <c r="FW986" s="13" t="n">
        <v>145</v>
      </c>
      <c r="GS986" s="13" t="n">
        <v>145</v>
      </c>
    </row>
    <row r="987">
      <c r="C987" s="13" t="n">
        <v>146</v>
      </c>
      <c r="D987" s="13">
        <f>Retailers_stock_balance!D6861</f>
        <v/>
      </c>
      <c r="E987" s="13">
        <f>Retailers_stock_balance!E6861</f>
        <v/>
      </c>
      <c r="F987" s="13">
        <f>Retailers_stock_balance!F6861</f>
        <v/>
      </c>
      <c r="Y987" s="13" t="n">
        <v>146</v>
      </c>
      <c r="AU987" s="13" t="n">
        <v>146</v>
      </c>
      <c r="BQ987" s="13" t="n">
        <v>146</v>
      </c>
      <c r="CM987" s="13" t="n">
        <v>146</v>
      </c>
      <c r="DI987" s="13" t="n">
        <v>146</v>
      </c>
      <c r="EE987" s="13" t="n">
        <v>146</v>
      </c>
      <c r="FA987" s="13" t="n">
        <v>146</v>
      </c>
      <c r="FW987" s="13" t="n">
        <v>146</v>
      </c>
      <c r="GS987" s="13" t="n">
        <v>146</v>
      </c>
    </row>
    <row r="988">
      <c r="C988" s="13" t="n">
        <v>147</v>
      </c>
      <c r="D988" s="13">
        <f>Retailers_stock_balance!D6862</f>
        <v/>
      </c>
      <c r="E988" s="13">
        <f>Retailers_stock_balance!E6862</f>
        <v/>
      </c>
      <c r="F988" s="13">
        <f>Retailers_stock_balance!F6862</f>
        <v/>
      </c>
      <c r="Y988" s="13" t="n">
        <v>147</v>
      </c>
      <c r="AU988" s="13" t="n">
        <v>147</v>
      </c>
      <c r="BQ988" s="13" t="n">
        <v>147</v>
      </c>
      <c r="CM988" s="13" t="n">
        <v>147</v>
      </c>
      <c r="DI988" s="13" t="n">
        <v>147</v>
      </c>
      <c r="EE988" s="13" t="n">
        <v>147</v>
      </c>
      <c r="FA988" s="13" t="n">
        <v>147</v>
      </c>
      <c r="FW988" s="13" t="n">
        <v>147</v>
      </c>
      <c r="GS988" s="13" t="n">
        <v>147</v>
      </c>
    </row>
    <row r="989">
      <c r="C989" s="13" t="n">
        <v>148</v>
      </c>
      <c r="D989" s="13">
        <f>Retailers_stock_balance!D6863</f>
        <v/>
      </c>
      <c r="E989" s="13">
        <f>Retailers_stock_balance!E6863</f>
        <v/>
      </c>
      <c r="F989" s="13">
        <f>Retailers_stock_balance!F6863</f>
        <v/>
      </c>
      <c r="Y989" s="13" t="n">
        <v>148</v>
      </c>
      <c r="AU989" s="13" t="n">
        <v>148</v>
      </c>
      <c r="BQ989" s="13" t="n">
        <v>148</v>
      </c>
      <c r="CM989" s="13" t="n">
        <v>148</v>
      </c>
      <c r="DI989" s="13" t="n">
        <v>148</v>
      </c>
      <c r="EE989" s="13" t="n">
        <v>148</v>
      </c>
      <c r="FA989" s="13" t="n">
        <v>148</v>
      </c>
      <c r="FW989" s="13" t="n">
        <v>148</v>
      </c>
      <c r="GS989" s="13" t="n">
        <v>148</v>
      </c>
    </row>
    <row r="990">
      <c r="C990" s="13" t="n">
        <v>149</v>
      </c>
      <c r="D990" s="13">
        <f>Retailers_stock_balance!D6864</f>
        <v/>
      </c>
      <c r="E990" s="13">
        <f>Retailers_stock_balance!E6864</f>
        <v/>
      </c>
      <c r="F990" s="13">
        <f>Retailers_stock_balance!F6864</f>
        <v/>
      </c>
      <c r="Y990" s="13" t="n">
        <v>149</v>
      </c>
      <c r="AU990" s="13" t="n">
        <v>149</v>
      </c>
      <c r="BQ990" s="13" t="n">
        <v>149</v>
      </c>
      <c r="CM990" s="13" t="n">
        <v>149</v>
      </c>
      <c r="DI990" s="13" t="n">
        <v>149</v>
      </c>
      <c r="EE990" s="13" t="n">
        <v>149</v>
      </c>
      <c r="FA990" s="13" t="n">
        <v>149</v>
      </c>
      <c r="FW990" s="13" t="n">
        <v>149</v>
      </c>
      <c r="GS990" s="13" t="n">
        <v>149</v>
      </c>
    </row>
    <row r="991">
      <c r="C991" s="13" t="n">
        <v>150</v>
      </c>
      <c r="D991" s="13">
        <f>Retailers_stock_balance!D6865</f>
        <v/>
      </c>
      <c r="E991" s="13">
        <f>Retailers_stock_balance!E6865</f>
        <v/>
      </c>
      <c r="F991" s="13">
        <f>Retailers_stock_balance!F6865</f>
        <v/>
      </c>
      <c r="Y991" s="13" t="n">
        <v>150</v>
      </c>
      <c r="AU991" s="13" t="n">
        <v>150</v>
      </c>
      <c r="BQ991" s="13" t="n">
        <v>150</v>
      </c>
      <c r="CM991" s="13" t="n">
        <v>150</v>
      </c>
      <c r="DI991" s="13" t="n">
        <v>150</v>
      </c>
      <c r="EE991" s="13" t="n">
        <v>150</v>
      </c>
      <c r="FA991" s="13" t="n">
        <v>150</v>
      </c>
      <c r="FW991" s="13" t="n">
        <v>150</v>
      </c>
      <c r="GS991" s="13" t="n">
        <v>150</v>
      </c>
    </row>
    <row r="992">
      <c r="C992" s="13" t="n">
        <v>151</v>
      </c>
      <c r="D992" s="13">
        <f>Retailers_stock_balance!D6866</f>
        <v/>
      </c>
      <c r="E992" s="13">
        <f>Retailers_stock_balance!E6866</f>
        <v/>
      </c>
      <c r="F992" s="13">
        <f>Retailers_stock_balance!F6866</f>
        <v/>
      </c>
      <c r="Y992" s="13" t="n">
        <v>151</v>
      </c>
      <c r="AU992" s="13" t="n">
        <v>151</v>
      </c>
      <c r="BQ992" s="13" t="n">
        <v>151</v>
      </c>
      <c r="CM992" s="13" t="n">
        <v>151</v>
      </c>
      <c r="DI992" s="13" t="n">
        <v>151</v>
      </c>
      <c r="EE992" s="13" t="n">
        <v>151</v>
      </c>
      <c r="FA992" s="13" t="n">
        <v>151</v>
      </c>
      <c r="FW992" s="13" t="n">
        <v>151</v>
      </c>
      <c r="GS992" s="13" t="n">
        <v>151</v>
      </c>
    </row>
    <row r="993">
      <c r="C993" s="13" t="n">
        <v>152</v>
      </c>
      <c r="D993" s="13">
        <f>Retailers_stock_balance!D6867</f>
        <v/>
      </c>
      <c r="E993" s="13">
        <f>Retailers_stock_balance!E6867</f>
        <v/>
      </c>
      <c r="F993" s="13">
        <f>Retailers_stock_balance!F6867</f>
        <v/>
      </c>
      <c r="Y993" s="13" t="n">
        <v>152</v>
      </c>
      <c r="AU993" s="13" t="n">
        <v>152</v>
      </c>
      <c r="BQ993" s="13" t="n">
        <v>152</v>
      </c>
      <c r="CM993" s="13" t="n">
        <v>152</v>
      </c>
      <c r="DI993" s="13" t="n">
        <v>152</v>
      </c>
      <c r="EE993" s="13" t="n">
        <v>152</v>
      </c>
      <c r="FA993" s="13" t="n">
        <v>152</v>
      </c>
      <c r="FW993" s="13" t="n">
        <v>152</v>
      </c>
      <c r="GS993" s="13" t="n">
        <v>152</v>
      </c>
    </row>
    <row r="994">
      <c r="C994" s="13" t="n">
        <v>153</v>
      </c>
      <c r="D994" s="13">
        <f>Retailers_stock_balance!D6868</f>
        <v/>
      </c>
      <c r="E994" s="13">
        <f>Retailers_stock_balance!E6868</f>
        <v/>
      </c>
      <c r="F994" s="13">
        <f>Retailers_stock_balance!F6868</f>
        <v/>
      </c>
      <c r="Y994" s="13" t="n">
        <v>153</v>
      </c>
      <c r="AU994" s="13" t="n">
        <v>153</v>
      </c>
      <c r="BQ994" s="13" t="n">
        <v>153</v>
      </c>
      <c r="CM994" s="13" t="n">
        <v>153</v>
      </c>
      <c r="DI994" s="13" t="n">
        <v>153</v>
      </c>
      <c r="EE994" s="13" t="n">
        <v>153</v>
      </c>
      <c r="FA994" s="13" t="n">
        <v>153</v>
      </c>
      <c r="FW994" s="13" t="n">
        <v>153</v>
      </c>
      <c r="GS994" s="13" t="n">
        <v>153</v>
      </c>
    </row>
    <row r="995">
      <c r="C995" s="13" t="n">
        <v>154</v>
      </c>
      <c r="D995" s="13">
        <f>Retailers_stock_balance!D6869</f>
        <v/>
      </c>
      <c r="E995" s="13">
        <f>Retailers_stock_balance!E6869</f>
        <v/>
      </c>
      <c r="F995" s="13">
        <f>Retailers_stock_balance!F6869</f>
        <v/>
      </c>
      <c r="Y995" s="13" t="n">
        <v>154</v>
      </c>
      <c r="AU995" s="13" t="n">
        <v>154</v>
      </c>
      <c r="BQ995" s="13" t="n">
        <v>154</v>
      </c>
      <c r="CM995" s="13" t="n">
        <v>154</v>
      </c>
      <c r="DI995" s="13" t="n">
        <v>154</v>
      </c>
      <c r="EE995" s="13" t="n">
        <v>154</v>
      </c>
      <c r="FA995" s="13" t="n">
        <v>154</v>
      </c>
      <c r="FW995" s="13" t="n">
        <v>154</v>
      </c>
      <c r="GS995" s="13" t="n">
        <v>154</v>
      </c>
    </row>
    <row r="996">
      <c r="C996" s="13" t="n">
        <v>155</v>
      </c>
      <c r="D996" s="13">
        <f>Retailers_stock_balance!D6870</f>
        <v/>
      </c>
      <c r="E996" s="13">
        <f>Retailers_stock_balance!E6870</f>
        <v/>
      </c>
      <c r="F996" s="13">
        <f>Retailers_stock_balance!F6870</f>
        <v/>
      </c>
      <c r="Y996" s="13" t="n">
        <v>155</v>
      </c>
      <c r="AU996" s="13" t="n">
        <v>155</v>
      </c>
      <c r="BQ996" s="13" t="n">
        <v>155</v>
      </c>
      <c r="CM996" s="13" t="n">
        <v>155</v>
      </c>
      <c r="DI996" s="13" t="n">
        <v>155</v>
      </c>
      <c r="EE996" s="13" t="n">
        <v>155</v>
      </c>
      <c r="FA996" s="13" t="n">
        <v>155</v>
      </c>
      <c r="FW996" s="13" t="n">
        <v>155</v>
      </c>
      <c r="GS996" s="13" t="n">
        <v>155</v>
      </c>
    </row>
    <row r="997">
      <c r="C997" s="13" t="n">
        <v>156</v>
      </c>
      <c r="D997" s="13">
        <f>Retailers_stock_balance!D6871</f>
        <v/>
      </c>
      <c r="E997" s="13">
        <f>Retailers_stock_balance!E6871</f>
        <v/>
      </c>
      <c r="F997" s="13">
        <f>Retailers_stock_balance!F6871</f>
        <v/>
      </c>
      <c r="Y997" s="13" t="n">
        <v>156</v>
      </c>
      <c r="AU997" s="13" t="n">
        <v>156</v>
      </c>
      <c r="BQ997" s="13" t="n">
        <v>156</v>
      </c>
      <c r="CM997" s="13" t="n">
        <v>156</v>
      </c>
      <c r="DI997" s="13" t="n">
        <v>156</v>
      </c>
      <c r="EE997" s="13" t="n">
        <v>156</v>
      </c>
      <c r="FA997" s="13" t="n">
        <v>156</v>
      </c>
      <c r="FW997" s="13" t="n">
        <v>156</v>
      </c>
      <c r="GS997" s="13" t="n">
        <v>156</v>
      </c>
    </row>
    <row r="998">
      <c r="C998" s="13" t="n">
        <v>157</v>
      </c>
      <c r="D998" s="13">
        <f>Retailers_stock_balance!D6872</f>
        <v/>
      </c>
      <c r="E998" s="13">
        <f>Retailers_stock_balance!E6872</f>
        <v/>
      </c>
      <c r="F998" s="13">
        <f>Retailers_stock_balance!F6872</f>
        <v/>
      </c>
      <c r="Y998" s="13" t="n">
        <v>157</v>
      </c>
      <c r="AU998" s="13" t="n">
        <v>157</v>
      </c>
      <c r="BQ998" s="13" t="n">
        <v>157</v>
      </c>
      <c r="CM998" s="13" t="n">
        <v>157</v>
      </c>
      <c r="DI998" s="13" t="n">
        <v>157</v>
      </c>
      <c r="EE998" s="13" t="n">
        <v>157</v>
      </c>
      <c r="FA998" s="13" t="n">
        <v>157</v>
      </c>
      <c r="FW998" s="13" t="n">
        <v>157</v>
      </c>
      <c r="GS998" s="13" t="n">
        <v>157</v>
      </c>
    </row>
    <row r="999">
      <c r="C999" s="13" t="n">
        <v>158</v>
      </c>
      <c r="D999" s="13">
        <f>Retailers_stock_balance!D6873</f>
        <v/>
      </c>
      <c r="E999" s="13">
        <f>Retailers_stock_balance!E6873</f>
        <v/>
      </c>
      <c r="F999" s="13">
        <f>Retailers_stock_balance!F6873</f>
        <v/>
      </c>
      <c r="Y999" s="13" t="n">
        <v>158</v>
      </c>
      <c r="AU999" s="13" t="n">
        <v>158</v>
      </c>
      <c r="BQ999" s="13" t="n">
        <v>158</v>
      </c>
      <c r="CM999" s="13" t="n">
        <v>158</v>
      </c>
      <c r="DI999" s="13" t="n">
        <v>158</v>
      </c>
      <c r="EE999" s="13" t="n">
        <v>158</v>
      </c>
      <c r="FA999" s="13" t="n">
        <v>158</v>
      </c>
      <c r="FW999" s="13" t="n">
        <v>158</v>
      </c>
      <c r="GS999" s="13" t="n">
        <v>158</v>
      </c>
    </row>
    <row r="1000">
      <c r="C1000" s="13" t="n">
        <v>159</v>
      </c>
      <c r="D1000" s="13">
        <f>Retailers_stock_balance!D6874</f>
        <v/>
      </c>
      <c r="E1000" s="13">
        <f>Retailers_stock_balance!E6874</f>
        <v/>
      </c>
      <c r="F1000" s="13">
        <f>Retailers_stock_balance!F6874</f>
        <v/>
      </c>
      <c r="Y1000" s="13" t="n">
        <v>159</v>
      </c>
      <c r="AU1000" s="13" t="n">
        <v>159</v>
      </c>
      <c r="BQ1000" s="13" t="n">
        <v>159</v>
      </c>
      <c r="CM1000" s="13" t="n">
        <v>159</v>
      </c>
      <c r="DI1000" s="13" t="n">
        <v>159</v>
      </c>
      <c r="EE1000" s="13" t="n">
        <v>159</v>
      </c>
      <c r="FA1000" s="13" t="n">
        <v>159</v>
      </c>
      <c r="FW1000" s="13" t="n">
        <v>159</v>
      </c>
      <c r="GS1000" s="13" t="n">
        <v>159</v>
      </c>
    </row>
    <row r="1001">
      <c r="C1001" s="13" t="n">
        <v>160</v>
      </c>
      <c r="D1001" s="13">
        <f>Retailers_stock_balance!D6875</f>
        <v/>
      </c>
      <c r="E1001" s="13">
        <f>Retailers_stock_balance!E6875</f>
        <v/>
      </c>
      <c r="F1001" s="13">
        <f>Retailers_stock_balance!F6875</f>
        <v/>
      </c>
      <c r="Y1001" s="13" t="n">
        <v>160</v>
      </c>
      <c r="AU1001" s="13" t="n">
        <v>160</v>
      </c>
      <c r="BQ1001" s="13" t="n">
        <v>160</v>
      </c>
      <c r="CM1001" s="13" t="n">
        <v>160</v>
      </c>
      <c r="DI1001" s="13" t="n">
        <v>160</v>
      </c>
      <c r="EE1001" s="13" t="n">
        <v>160</v>
      </c>
      <c r="FA1001" s="13" t="n">
        <v>160</v>
      </c>
      <c r="FW1001" s="13" t="n">
        <v>160</v>
      </c>
      <c r="GS1001" s="13" t="n">
        <v>160</v>
      </c>
    </row>
    <row r="1002">
      <c r="C1002" s="13" t="n">
        <v>161</v>
      </c>
      <c r="D1002" s="13">
        <f>Retailers_stock_balance!D6876</f>
        <v/>
      </c>
      <c r="E1002" s="13">
        <f>Retailers_stock_balance!E6876</f>
        <v/>
      </c>
      <c r="F1002" s="13">
        <f>Retailers_stock_balance!F6876</f>
        <v/>
      </c>
      <c r="Y1002" s="13" t="n">
        <v>161</v>
      </c>
      <c r="AU1002" s="13" t="n">
        <v>161</v>
      </c>
      <c r="BQ1002" s="13" t="n">
        <v>161</v>
      </c>
      <c r="CM1002" s="13" t="n">
        <v>161</v>
      </c>
      <c r="DI1002" s="13" t="n">
        <v>161</v>
      </c>
      <c r="EE1002" s="13" t="n">
        <v>161</v>
      </c>
      <c r="FA1002" s="13" t="n">
        <v>161</v>
      </c>
      <c r="FW1002" s="13" t="n">
        <v>161</v>
      </c>
      <c r="GS1002" s="13" t="n">
        <v>161</v>
      </c>
    </row>
    <row r="1003">
      <c r="C1003" s="13" t="n">
        <v>162</v>
      </c>
      <c r="D1003" s="13">
        <f>Retailers_stock_balance!D6877</f>
        <v/>
      </c>
      <c r="E1003" s="13">
        <f>Retailers_stock_balance!E6877</f>
        <v/>
      </c>
      <c r="F1003" s="13">
        <f>Retailers_stock_balance!F6877</f>
        <v/>
      </c>
      <c r="Y1003" s="13" t="n">
        <v>162</v>
      </c>
      <c r="AU1003" s="13" t="n">
        <v>162</v>
      </c>
      <c r="BQ1003" s="13" t="n">
        <v>162</v>
      </c>
      <c r="CM1003" s="13" t="n">
        <v>162</v>
      </c>
      <c r="DI1003" s="13" t="n">
        <v>162</v>
      </c>
      <c r="EE1003" s="13" t="n">
        <v>162</v>
      </c>
      <c r="FA1003" s="13" t="n">
        <v>162</v>
      </c>
      <c r="FW1003" s="13" t="n">
        <v>162</v>
      </c>
      <c r="GS1003" s="13" t="n">
        <v>162</v>
      </c>
    </row>
    <row r="1004">
      <c r="C1004" s="13" t="n">
        <v>163</v>
      </c>
      <c r="D1004" s="13">
        <f>Retailers_stock_balance!D6878</f>
        <v/>
      </c>
      <c r="E1004" s="13">
        <f>Retailers_stock_balance!E6878</f>
        <v/>
      </c>
      <c r="F1004" s="13">
        <f>Retailers_stock_balance!F6878</f>
        <v/>
      </c>
      <c r="Y1004" s="13" t="n">
        <v>163</v>
      </c>
      <c r="AU1004" s="13" t="n">
        <v>163</v>
      </c>
      <c r="BQ1004" s="13" t="n">
        <v>163</v>
      </c>
      <c r="CM1004" s="13" t="n">
        <v>163</v>
      </c>
      <c r="DI1004" s="13" t="n">
        <v>163</v>
      </c>
      <c r="EE1004" s="13" t="n">
        <v>163</v>
      </c>
      <c r="FA1004" s="13" t="n">
        <v>163</v>
      </c>
      <c r="FW1004" s="13" t="n">
        <v>163</v>
      </c>
      <c r="GS1004" s="13" t="n">
        <v>163</v>
      </c>
    </row>
    <row r="1005">
      <c r="C1005" s="13" t="n">
        <v>164</v>
      </c>
      <c r="D1005" s="13">
        <f>Retailers_stock_balance!D6879</f>
        <v/>
      </c>
      <c r="E1005" s="13">
        <f>Retailers_stock_balance!E6879</f>
        <v/>
      </c>
      <c r="F1005" s="13">
        <f>Retailers_stock_balance!F6879</f>
        <v/>
      </c>
      <c r="Y1005" s="13" t="n">
        <v>164</v>
      </c>
      <c r="AU1005" s="13" t="n">
        <v>164</v>
      </c>
      <c r="BQ1005" s="13" t="n">
        <v>164</v>
      </c>
      <c r="CM1005" s="13" t="n">
        <v>164</v>
      </c>
      <c r="DI1005" s="13" t="n">
        <v>164</v>
      </c>
      <c r="EE1005" s="13" t="n">
        <v>164</v>
      </c>
      <c r="FA1005" s="13" t="n">
        <v>164</v>
      </c>
      <c r="FW1005" s="13" t="n">
        <v>164</v>
      </c>
      <c r="GS1005" s="13" t="n">
        <v>164</v>
      </c>
    </row>
    <row r="1006">
      <c r="C1006" s="13" t="n">
        <v>165</v>
      </c>
      <c r="D1006" s="13">
        <f>Retailers_stock_balance!D6880</f>
        <v/>
      </c>
      <c r="E1006" s="13">
        <f>Retailers_stock_balance!E6880</f>
        <v/>
      </c>
      <c r="F1006" s="13">
        <f>Retailers_stock_balance!F6880</f>
        <v/>
      </c>
      <c r="Y1006" s="13" t="n">
        <v>165</v>
      </c>
      <c r="AU1006" s="13" t="n">
        <v>165</v>
      </c>
      <c r="BQ1006" s="13" t="n">
        <v>165</v>
      </c>
      <c r="CM1006" s="13" t="n">
        <v>165</v>
      </c>
      <c r="DI1006" s="13" t="n">
        <v>165</v>
      </c>
      <c r="EE1006" s="13" t="n">
        <v>165</v>
      </c>
      <c r="FA1006" s="13" t="n">
        <v>165</v>
      </c>
      <c r="FW1006" s="13" t="n">
        <v>165</v>
      </c>
      <c r="GS1006" s="13" t="n">
        <v>165</v>
      </c>
    </row>
    <row r="1007">
      <c r="C1007" s="13" t="n">
        <v>166</v>
      </c>
      <c r="D1007" s="13">
        <f>Retailers_stock_balance!D6881</f>
        <v/>
      </c>
      <c r="E1007" s="13">
        <f>Retailers_stock_balance!E6881</f>
        <v/>
      </c>
      <c r="F1007" s="13">
        <f>Retailers_stock_balance!F6881</f>
        <v/>
      </c>
      <c r="Y1007" s="13" t="n">
        <v>166</v>
      </c>
      <c r="AU1007" s="13" t="n">
        <v>166</v>
      </c>
      <c r="BQ1007" s="13" t="n">
        <v>166</v>
      </c>
      <c r="CM1007" s="13" t="n">
        <v>166</v>
      </c>
      <c r="DI1007" s="13" t="n">
        <v>166</v>
      </c>
      <c r="EE1007" s="13" t="n">
        <v>166</v>
      </c>
      <c r="FA1007" s="13" t="n">
        <v>166</v>
      </c>
      <c r="FW1007" s="13" t="n">
        <v>166</v>
      </c>
      <c r="GS1007" s="13" t="n">
        <v>166</v>
      </c>
    </row>
    <row r="1008">
      <c r="C1008" s="13" t="n">
        <v>167</v>
      </c>
      <c r="D1008" s="13">
        <f>Retailers_stock_balance!D6882</f>
        <v/>
      </c>
      <c r="E1008" s="13">
        <f>Retailers_stock_balance!E6882</f>
        <v/>
      </c>
      <c r="F1008" s="13">
        <f>Retailers_stock_balance!F6882</f>
        <v/>
      </c>
      <c r="Y1008" s="13" t="n">
        <v>167</v>
      </c>
      <c r="AU1008" s="13" t="n">
        <v>167</v>
      </c>
      <c r="BQ1008" s="13" t="n">
        <v>167</v>
      </c>
      <c r="CM1008" s="13" t="n">
        <v>167</v>
      </c>
      <c r="DI1008" s="13" t="n">
        <v>167</v>
      </c>
      <c r="EE1008" s="13" t="n">
        <v>167</v>
      </c>
      <c r="FA1008" s="13" t="n">
        <v>167</v>
      </c>
      <c r="FW1008" s="13" t="n">
        <v>167</v>
      </c>
      <c r="GS1008" s="13" t="n">
        <v>167</v>
      </c>
    </row>
    <row r="1009">
      <c r="C1009" s="13" t="n">
        <v>168</v>
      </c>
      <c r="D1009" s="13">
        <f>Retailers_stock_balance!D6883</f>
        <v/>
      </c>
      <c r="E1009" s="13">
        <f>Retailers_stock_balance!E6883</f>
        <v/>
      </c>
      <c r="F1009" s="13">
        <f>Retailers_stock_balance!F6883</f>
        <v/>
      </c>
      <c r="Y1009" s="13" t="n">
        <v>168</v>
      </c>
      <c r="AU1009" s="13" t="n">
        <v>168</v>
      </c>
      <c r="BQ1009" s="13" t="n">
        <v>168</v>
      </c>
      <c r="CM1009" s="13" t="n">
        <v>168</v>
      </c>
      <c r="DI1009" s="13" t="n">
        <v>168</v>
      </c>
      <c r="EE1009" s="13" t="n">
        <v>168</v>
      </c>
      <c r="FA1009" s="13" t="n">
        <v>168</v>
      </c>
      <c r="FW1009" s="13" t="n">
        <v>168</v>
      </c>
      <c r="GS1009" s="13" t="n">
        <v>168</v>
      </c>
    </row>
    <row r="1010">
      <c r="C1010" s="13" t="n">
        <v>169</v>
      </c>
      <c r="D1010" s="13">
        <f>Retailers_stock_balance!D6884</f>
        <v/>
      </c>
      <c r="E1010" s="13">
        <f>Retailers_stock_balance!E6884</f>
        <v/>
      </c>
      <c r="F1010" s="13">
        <f>Retailers_stock_balance!F6884</f>
        <v/>
      </c>
      <c r="Y1010" s="13" t="n">
        <v>169</v>
      </c>
      <c r="AU1010" s="13" t="n">
        <v>169</v>
      </c>
      <c r="BQ1010" s="13" t="n">
        <v>169</v>
      </c>
      <c r="CM1010" s="13" t="n">
        <v>169</v>
      </c>
      <c r="DI1010" s="13" t="n">
        <v>169</v>
      </c>
      <c r="EE1010" s="13" t="n">
        <v>169</v>
      </c>
      <c r="FA1010" s="13" t="n">
        <v>169</v>
      </c>
      <c r="FW1010" s="13" t="n">
        <v>169</v>
      </c>
      <c r="GS1010" s="13" t="n">
        <v>169</v>
      </c>
    </row>
    <row r="1011">
      <c r="C1011" s="13" t="n">
        <v>170</v>
      </c>
      <c r="D1011" s="13">
        <f>Retailers_stock_balance!D6885</f>
        <v/>
      </c>
      <c r="E1011" s="13">
        <f>Retailers_stock_balance!E6885</f>
        <v/>
      </c>
      <c r="F1011" s="13">
        <f>Retailers_stock_balance!F6885</f>
        <v/>
      </c>
      <c r="Y1011" s="13" t="n">
        <v>170</v>
      </c>
      <c r="AU1011" s="13" t="n">
        <v>170</v>
      </c>
      <c r="BQ1011" s="13" t="n">
        <v>170</v>
      </c>
      <c r="CM1011" s="13" t="n">
        <v>170</v>
      </c>
      <c r="DI1011" s="13" t="n">
        <v>170</v>
      </c>
      <c r="EE1011" s="13" t="n">
        <v>170</v>
      </c>
      <c r="FA1011" s="13" t="n">
        <v>170</v>
      </c>
      <c r="FW1011" s="13" t="n">
        <v>170</v>
      </c>
      <c r="GS1011" s="13" t="n">
        <v>170</v>
      </c>
    </row>
    <row r="1012">
      <c r="C1012" s="13" t="n">
        <v>171</v>
      </c>
      <c r="D1012" s="13">
        <f>Retailers_stock_balance!D6886</f>
        <v/>
      </c>
      <c r="E1012" s="13">
        <f>Retailers_stock_balance!E6886</f>
        <v/>
      </c>
      <c r="F1012" s="13">
        <f>Retailers_stock_balance!F6886</f>
        <v/>
      </c>
      <c r="Y1012" s="13" t="n">
        <v>171</v>
      </c>
      <c r="AU1012" s="13" t="n">
        <v>171</v>
      </c>
      <c r="BQ1012" s="13" t="n">
        <v>171</v>
      </c>
      <c r="CM1012" s="13" t="n">
        <v>171</v>
      </c>
      <c r="DI1012" s="13" t="n">
        <v>171</v>
      </c>
      <c r="EE1012" s="13" t="n">
        <v>171</v>
      </c>
      <c r="FA1012" s="13" t="n">
        <v>171</v>
      </c>
      <c r="FW1012" s="13" t="n">
        <v>171</v>
      </c>
      <c r="GS1012" s="13" t="n">
        <v>171</v>
      </c>
    </row>
    <row r="1013">
      <c r="C1013" s="13" t="n">
        <v>172</v>
      </c>
      <c r="D1013" s="13">
        <f>Retailers_stock_balance!D6887</f>
        <v/>
      </c>
      <c r="E1013" s="13">
        <f>Retailers_stock_balance!E6887</f>
        <v/>
      </c>
      <c r="F1013" s="13">
        <f>Retailers_stock_balance!F6887</f>
        <v/>
      </c>
      <c r="Y1013" s="13" t="n">
        <v>172</v>
      </c>
      <c r="AU1013" s="13" t="n">
        <v>172</v>
      </c>
      <c r="BQ1013" s="13" t="n">
        <v>172</v>
      </c>
      <c r="CM1013" s="13" t="n">
        <v>172</v>
      </c>
      <c r="DI1013" s="13" t="n">
        <v>172</v>
      </c>
      <c r="EE1013" s="13" t="n">
        <v>172</v>
      </c>
      <c r="FA1013" s="13" t="n">
        <v>172</v>
      </c>
      <c r="FW1013" s="13" t="n">
        <v>172</v>
      </c>
      <c r="GS1013" s="13" t="n">
        <v>172</v>
      </c>
    </row>
    <row r="1014">
      <c r="C1014" s="13" t="n">
        <v>173</v>
      </c>
      <c r="D1014" s="13">
        <f>Retailers_stock_balance!D6888</f>
        <v/>
      </c>
      <c r="E1014" s="13">
        <f>Retailers_stock_balance!E6888</f>
        <v/>
      </c>
      <c r="F1014" s="13">
        <f>Retailers_stock_balance!F6888</f>
        <v/>
      </c>
      <c r="Y1014" s="13" t="n">
        <v>173</v>
      </c>
      <c r="AU1014" s="13" t="n">
        <v>173</v>
      </c>
      <c r="BQ1014" s="13" t="n">
        <v>173</v>
      </c>
      <c r="CM1014" s="13" t="n">
        <v>173</v>
      </c>
      <c r="DI1014" s="13" t="n">
        <v>173</v>
      </c>
      <c r="EE1014" s="13" t="n">
        <v>173</v>
      </c>
      <c r="FA1014" s="13" t="n">
        <v>173</v>
      </c>
      <c r="FW1014" s="13" t="n">
        <v>173</v>
      </c>
      <c r="GS1014" s="13" t="n">
        <v>173</v>
      </c>
    </row>
    <row r="1015">
      <c r="C1015" s="13" t="n">
        <v>174</v>
      </c>
      <c r="D1015" s="13">
        <f>Retailers_stock_balance!D6889</f>
        <v/>
      </c>
      <c r="E1015" s="13">
        <f>Retailers_stock_balance!E6889</f>
        <v/>
      </c>
      <c r="F1015" s="13">
        <f>Retailers_stock_balance!F6889</f>
        <v/>
      </c>
      <c r="Y1015" s="13" t="n">
        <v>174</v>
      </c>
      <c r="AU1015" s="13" t="n">
        <v>174</v>
      </c>
      <c r="BQ1015" s="13" t="n">
        <v>174</v>
      </c>
      <c r="CM1015" s="13" t="n">
        <v>174</v>
      </c>
      <c r="DI1015" s="13" t="n">
        <v>174</v>
      </c>
      <c r="EE1015" s="13" t="n">
        <v>174</v>
      </c>
      <c r="FA1015" s="13" t="n">
        <v>174</v>
      </c>
      <c r="FW1015" s="13" t="n">
        <v>174</v>
      </c>
      <c r="GS1015" s="13" t="n">
        <v>174</v>
      </c>
    </row>
    <row r="1016">
      <c r="C1016" s="13" t="n">
        <v>175</v>
      </c>
      <c r="D1016" s="13">
        <f>Retailers_stock_balance!D6890</f>
        <v/>
      </c>
      <c r="E1016" s="13">
        <f>Retailers_stock_balance!E6890</f>
        <v/>
      </c>
      <c r="F1016" s="13">
        <f>Retailers_stock_balance!F6890</f>
        <v/>
      </c>
      <c r="Y1016" s="13" t="n">
        <v>175</v>
      </c>
      <c r="AU1016" s="13" t="n">
        <v>175</v>
      </c>
      <c r="BQ1016" s="13" t="n">
        <v>175</v>
      </c>
      <c r="CM1016" s="13" t="n">
        <v>175</v>
      </c>
      <c r="DI1016" s="13" t="n">
        <v>175</v>
      </c>
      <c r="EE1016" s="13" t="n">
        <v>175</v>
      </c>
      <c r="FA1016" s="13" t="n">
        <v>175</v>
      </c>
      <c r="FW1016" s="13" t="n">
        <v>175</v>
      </c>
      <c r="GS1016" s="13" t="n">
        <v>175</v>
      </c>
    </row>
    <row r="1017">
      <c r="C1017" s="13" t="n">
        <v>176</v>
      </c>
      <c r="D1017" s="13">
        <f>Retailers_stock_balance!D6891</f>
        <v/>
      </c>
      <c r="E1017" s="13">
        <f>Retailers_stock_balance!E6891</f>
        <v/>
      </c>
      <c r="F1017" s="13">
        <f>Retailers_stock_balance!F6891</f>
        <v/>
      </c>
      <c r="Y1017" s="13" t="n">
        <v>176</v>
      </c>
      <c r="AU1017" s="13" t="n">
        <v>176</v>
      </c>
      <c r="BQ1017" s="13" t="n">
        <v>176</v>
      </c>
      <c r="CM1017" s="13" t="n">
        <v>176</v>
      </c>
      <c r="DI1017" s="13" t="n">
        <v>176</v>
      </c>
      <c r="EE1017" s="13" t="n">
        <v>176</v>
      </c>
      <c r="FA1017" s="13" t="n">
        <v>176</v>
      </c>
      <c r="FW1017" s="13" t="n">
        <v>176</v>
      </c>
      <c r="GS1017" s="13" t="n">
        <v>176</v>
      </c>
    </row>
    <row r="1018">
      <c r="C1018" s="13" t="n">
        <v>177</v>
      </c>
      <c r="D1018" s="13">
        <f>Retailers_stock_balance!D6892</f>
        <v/>
      </c>
      <c r="E1018" s="13">
        <f>Retailers_stock_balance!E6892</f>
        <v/>
      </c>
      <c r="F1018" s="13">
        <f>Retailers_stock_balance!F6892</f>
        <v/>
      </c>
      <c r="Y1018" s="13" t="n">
        <v>177</v>
      </c>
      <c r="AU1018" s="13" t="n">
        <v>177</v>
      </c>
      <c r="BQ1018" s="13" t="n">
        <v>177</v>
      </c>
      <c r="CM1018" s="13" t="n">
        <v>177</v>
      </c>
      <c r="DI1018" s="13" t="n">
        <v>177</v>
      </c>
      <c r="EE1018" s="13" t="n">
        <v>177</v>
      </c>
      <c r="FA1018" s="13" t="n">
        <v>177</v>
      </c>
      <c r="FW1018" s="13" t="n">
        <v>177</v>
      </c>
      <c r="GS1018" s="13" t="n">
        <v>177</v>
      </c>
    </row>
    <row r="1019">
      <c r="C1019" s="13" t="n">
        <v>178</v>
      </c>
      <c r="D1019" s="13">
        <f>Retailers_stock_balance!D6893</f>
        <v/>
      </c>
      <c r="E1019" s="13">
        <f>Retailers_stock_balance!E6893</f>
        <v/>
      </c>
      <c r="F1019" s="13">
        <f>Retailers_stock_balance!F6893</f>
        <v/>
      </c>
      <c r="Y1019" s="13" t="n">
        <v>178</v>
      </c>
      <c r="AU1019" s="13" t="n">
        <v>178</v>
      </c>
      <c r="BQ1019" s="13" t="n">
        <v>178</v>
      </c>
      <c r="CM1019" s="13" t="n">
        <v>178</v>
      </c>
      <c r="DI1019" s="13" t="n">
        <v>178</v>
      </c>
      <c r="EE1019" s="13" t="n">
        <v>178</v>
      </c>
      <c r="FA1019" s="13" t="n">
        <v>178</v>
      </c>
      <c r="FW1019" s="13" t="n">
        <v>178</v>
      </c>
      <c r="GS1019" s="13" t="n">
        <v>178</v>
      </c>
    </row>
    <row r="1020">
      <c r="C1020" s="13" t="n">
        <v>179</v>
      </c>
      <c r="D1020" s="13">
        <f>Retailers_stock_balance!D6894</f>
        <v/>
      </c>
      <c r="E1020" s="13">
        <f>Retailers_stock_balance!E6894</f>
        <v/>
      </c>
      <c r="F1020" s="13">
        <f>Retailers_stock_balance!F6894</f>
        <v/>
      </c>
      <c r="Y1020" s="13" t="n">
        <v>179</v>
      </c>
      <c r="AU1020" s="13" t="n">
        <v>179</v>
      </c>
      <c r="BQ1020" s="13" t="n">
        <v>179</v>
      </c>
      <c r="CM1020" s="13" t="n">
        <v>179</v>
      </c>
      <c r="DI1020" s="13" t="n">
        <v>179</v>
      </c>
      <c r="EE1020" s="13" t="n">
        <v>179</v>
      </c>
      <c r="FA1020" s="13" t="n">
        <v>179</v>
      </c>
      <c r="FW1020" s="13" t="n">
        <v>179</v>
      </c>
      <c r="GS1020" s="13" t="n">
        <v>179</v>
      </c>
    </row>
    <row r="1021">
      <c r="C1021" s="13" t="n">
        <v>180</v>
      </c>
      <c r="D1021" s="13">
        <f>Retailers_stock_balance!D6895</f>
        <v/>
      </c>
      <c r="E1021" s="13">
        <f>Retailers_stock_balance!E6895</f>
        <v/>
      </c>
      <c r="F1021" s="13">
        <f>Retailers_stock_balance!F6895</f>
        <v/>
      </c>
      <c r="Y1021" s="13" t="n">
        <v>180</v>
      </c>
      <c r="AU1021" s="13" t="n">
        <v>180</v>
      </c>
      <c r="BQ1021" s="13" t="n">
        <v>180</v>
      </c>
      <c r="CM1021" s="13" t="n">
        <v>180</v>
      </c>
      <c r="DI1021" s="13" t="n">
        <v>180</v>
      </c>
      <c r="EE1021" s="13" t="n">
        <v>180</v>
      </c>
      <c r="FA1021" s="13" t="n">
        <v>180</v>
      </c>
      <c r="FW1021" s="13" t="n">
        <v>180</v>
      </c>
      <c r="GS1021" s="13" t="n">
        <v>180</v>
      </c>
    </row>
    <row r="1022">
      <c r="C1022" s="13" t="n">
        <v>181</v>
      </c>
      <c r="D1022" s="13">
        <f>Retailers_stock_balance!D6896</f>
        <v/>
      </c>
      <c r="E1022" s="13">
        <f>Retailers_stock_balance!E6896</f>
        <v/>
      </c>
      <c r="F1022" s="13">
        <f>Retailers_stock_balance!F6896</f>
        <v/>
      </c>
      <c r="Y1022" s="13" t="n">
        <v>181</v>
      </c>
      <c r="AU1022" s="13" t="n">
        <v>181</v>
      </c>
      <c r="BQ1022" s="13" t="n">
        <v>181</v>
      </c>
      <c r="CM1022" s="13" t="n">
        <v>181</v>
      </c>
      <c r="DI1022" s="13" t="n">
        <v>181</v>
      </c>
      <c r="EE1022" s="13" t="n">
        <v>181</v>
      </c>
      <c r="FA1022" s="13" t="n">
        <v>181</v>
      </c>
      <c r="FW1022" s="13" t="n">
        <v>181</v>
      </c>
      <c r="GS1022" s="13" t="n">
        <v>181</v>
      </c>
    </row>
    <row r="1023">
      <c r="C1023" s="13" t="n">
        <v>182</v>
      </c>
      <c r="D1023" s="13">
        <f>Retailers_stock_balance!D6897</f>
        <v/>
      </c>
      <c r="E1023" s="13">
        <f>Retailers_stock_balance!E6897</f>
        <v/>
      </c>
      <c r="F1023" s="13">
        <f>Retailers_stock_balance!F6897</f>
        <v/>
      </c>
      <c r="Y1023" s="13" t="n">
        <v>182</v>
      </c>
      <c r="AU1023" s="13" t="n">
        <v>182</v>
      </c>
      <c r="BQ1023" s="13" t="n">
        <v>182</v>
      </c>
      <c r="CM1023" s="13" t="n">
        <v>182</v>
      </c>
      <c r="DI1023" s="13" t="n">
        <v>182</v>
      </c>
      <c r="EE1023" s="13" t="n">
        <v>182</v>
      </c>
      <c r="FA1023" s="13" t="n">
        <v>182</v>
      </c>
      <c r="FW1023" s="13" t="n">
        <v>182</v>
      </c>
      <c r="GS1023" s="13" t="n">
        <v>182</v>
      </c>
    </row>
    <row r="1024">
      <c r="C1024" s="13" t="n">
        <v>183</v>
      </c>
      <c r="D1024" s="13">
        <f>Retailers_stock_balance!D6898</f>
        <v/>
      </c>
      <c r="E1024" s="13">
        <f>Retailers_stock_balance!E6898</f>
        <v/>
      </c>
      <c r="F1024" s="13">
        <f>Retailers_stock_balance!F6898</f>
        <v/>
      </c>
      <c r="Y1024" s="13" t="n">
        <v>183</v>
      </c>
      <c r="AU1024" s="13" t="n">
        <v>183</v>
      </c>
      <c r="BQ1024" s="13" t="n">
        <v>183</v>
      </c>
      <c r="CM1024" s="13" t="n">
        <v>183</v>
      </c>
      <c r="DI1024" s="13" t="n">
        <v>183</v>
      </c>
      <c r="EE1024" s="13" t="n">
        <v>183</v>
      </c>
      <c r="FA1024" s="13" t="n">
        <v>183</v>
      </c>
      <c r="FW1024" s="13" t="n">
        <v>183</v>
      </c>
      <c r="GS1024" s="13" t="n">
        <v>183</v>
      </c>
    </row>
    <row r="1025">
      <c r="C1025" s="13" t="n">
        <v>184</v>
      </c>
      <c r="D1025" s="13">
        <f>Retailers_stock_balance!D6899</f>
        <v/>
      </c>
      <c r="E1025" s="13">
        <f>Retailers_stock_balance!E6899</f>
        <v/>
      </c>
      <c r="F1025" s="13">
        <f>Retailers_stock_balance!F6899</f>
        <v/>
      </c>
      <c r="Y1025" s="13" t="n">
        <v>184</v>
      </c>
      <c r="AU1025" s="13" t="n">
        <v>184</v>
      </c>
      <c r="BQ1025" s="13" t="n">
        <v>184</v>
      </c>
      <c r="CM1025" s="13" t="n">
        <v>184</v>
      </c>
      <c r="DI1025" s="13" t="n">
        <v>184</v>
      </c>
      <c r="EE1025" s="13" t="n">
        <v>184</v>
      </c>
      <c r="FA1025" s="13" t="n">
        <v>184</v>
      </c>
      <c r="FW1025" s="13" t="n">
        <v>184</v>
      </c>
      <c r="GS1025" s="13" t="n">
        <v>184</v>
      </c>
    </row>
    <row r="1026">
      <c r="C1026" s="13" t="n">
        <v>185</v>
      </c>
      <c r="D1026" s="13">
        <f>Retailers_stock_balance!D6900</f>
        <v/>
      </c>
      <c r="E1026" s="13">
        <f>Retailers_stock_balance!E6900</f>
        <v/>
      </c>
      <c r="F1026" s="13">
        <f>Retailers_stock_balance!F6900</f>
        <v/>
      </c>
      <c r="Y1026" s="13" t="n">
        <v>185</v>
      </c>
      <c r="AU1026" s="13" t="n">
        <v>185</v>
      </c>
      <c r="BQ1026" s="13" t="n">
        <v>185</v>
      </c>
      <c r="CM1026" s="13" t="n">
        <v>185</v>
      </c>
      <c r="DI1026" s="13" t="n">
        <v>185</v>
      </c>
      <c r="EE1026" s="13" t="n">
        <v>185</v>
      </c>
      <c r="FA1026" s="13" t="n">
        <v>185</v>
      </c>
      <c r="FW1026" s="13" t="n">
        <v>185</v>
      </c>
      <c r="GS1026" s="13" t="n">
        <v>185</v>
      </c>
    </row>
    <row r="1027">
      <c r="C1027" s="13" t="n">
        <v>186</v>
      </c>
      <c r="D1027" s="13">
        <f>Retailers_stock_balance!D6901</f>
        <v/>
      </c>
      <c r="E1027" s="13">
        <f>Retailers_stock_balance!E6901</f>
        <v/>
      </c>
      <c r="F1027" s="13">
        <f>Retailers_stock_balance!F6901</f>
        <v/>
      </c>
      <c r="Y1027" s="13" t="n">
        <v>186</v>
      </c>
      <c r="AU1027" s="13" t="n">
        <v>186</v>
      </c>
      <c r="BQ1027" s="13" t="n">
        <v>186</v>
      </c>
      <c r="CM1027" s="13" t="n">
        <v>186</v>
      </c>
      <c r="DI1027" s="13" t="n">
        <v>186</v>
      </c>
      <c r="EE1027" s="13" t="n">
        <v>186</v>
      </c>
      <c r="FA1027" s="13" t="n">
        <v>186</v>
      </c>
      <c r="FW1027" s="13" t="n">
        <v>186</v>
      </c>
      <c r="GS1027" s="13" t="n">
        <v>186</v>
      </c>
    </row>
    <row r="1028">
      <c r="C1028" s="13" t="n">
        <v>187</v>
      </c>
      <c r="D1028" s="13">
        <f>Retailers_stock_balance!D6902</f>
        <v/>
      </c>
      <c r="E1028" s="13">
        <f>Retailers_stock_balance!E6902</f>
        <v/>
      </c>
      <c r="F1028" s="13">
        <f>Retailers_stock_balance!F6902</f>
        <v/>
      </c>
      <c r="Y1028" s="13" t="n">
        <v>187</v>
      </c>
      <c r="AU1028" s="13" t="n">
        <v>187</v>
      </c>
      <c r="BQ1028" s="13" t="n">
        <v>187</v>
      </c>
      <c r="CM1028" s="13" t="n">
        <v>187</v>
      </c>
      <c r="DI1028" s="13" t="n">
        <v>187</v>
      </c>
      <c r="EE1028" s="13" t="n">
        <v>187</v>
      </c>
      <c r="FA1028" s="13" t="n">
        <v>187</v>
      </c>
      <c r="FW1028" s="13" t="n">
        <v>187</v>
      </c>
      <c r="GS1028" s="13" t="n">
        <v>187</v>
      </c>
    </row>
    <row r="1029">
      <c r="C1029" s="13" t="n">
        <v>188</v>
      </c>
      <c r="D1029" s="13">
        <f>Retailers_stock_balance!D6903</f>
        <v/>
      </c>
      <c r="E1029" s="13">
        <f>Retailers_stock_balance!E6903</f>
        <v/>
      </c>
      <c r="F1029" s="13">
        <f>Retailers_stock_balance!F6903</f>
        <v/>
      </c>
      <c r="Y1029" s="13" t="n">
        <v>188</v>
      </c>
      <c r="AU1029" s="13" t="n">
        <v>188</v>
      </c>
      <c r="BQ1029" s="13" t="n">
        <v>188</v>
      </c>
      <c r="CM1029" s="13" t="n">
        <v>188</v>
      </c>
      <c r="DI1029" s="13" t="n">
        <v>188</v>
      </c>
      <c r="EE1029" s="13" t="n">
        <v>188</v>
      </c>
      <c r="FA1029" s="13" t="n">
        <v>188</v>
      </c>
      <c r="FW1029" s="13" t="n">
        <v>188</v>
      </c>
      <c r="GS1029" s="13" t="n">
        <v>188</v>
      </c>
    </row>
    <row r="1030">
      <c r="C1030" s="13" t="n">
        <v>189</v>
      </c>
      <c r="D1030" s="13">
        <f>Retailers_stock_balance!D6904</f>
        <v/>
      </c>
      <c r="E1030" s="13">
        <f>Retailers_stock_balance!E6904</f>
        <v/>
      </c>
      <c r="F1030" s="13">
        <f>Retailers_stock_balance!F6904</f>
        <v/>
      </c>
      <c r="Y1030" s="13" t="n">
        <v>189</v>
      </c>
      <c r="AU1030" s="13" t="n">
        <v>189</v>
      </c>
      <c r="BQ1030" s="13" t="n">
        <v>189</v>
      </c>
      <c r="CM1030" s="13" t="n">
        <v>189</v>
      </c>
      <c r="DI1030" s="13" t="n">
        <v>189</v>
      </c>
      <c r="EE1030" s="13" t="n">
        <v>189</v>
      </c>
      <c r="FA1030" s="13" t="n">
        <v>189</v>
      </c>
      <c r="FW1030" s="13" t="n">
        <v>189</v>
      </c>
      <c r="GS1030" s="13" t="n">
        <v>189</v>
      </c>
    </row>
    <row r="1031">
      <c r="C1031" s="13" t="n">
        <v>190</v>
      </c>
      <c r="D1031" s="13">
        <f>Retailers_stock_balance!D6905</f>
        <v/>
      </c>
      <c r="E1031" s="13">
        <f>Retailers_stock_balance!E6905</f>
        <v/>
      </c>
      <c r="F1031" s="13">
        <f>Retailers_stock_balance!F6905</f>
        <v/>
      </c>
      <c r="Y1031" s="13" t="n">
        <v>190</v>
      </c>
      <c r="AU1031" s="13" t="n">
        <v>190</v>
      </c>
      <c r="BQ1031" s="13" t="n">
        <v>190</v>
      </c>
      <c r="CM1031" s="13" t="n">
        <v>190</v>
      </c>
      <c r="DI1031" s="13" t="n">
        <v>190</v>
      </c>
      <c r="EE1031" s="13" t="n">
        <v>190</v>
      </c>
      <c r="FA1031" s="13" t="n">
        <v>190</v>
      </c>
      <c r="FW1031" s="13" t="n">
        <v>190</v>
      </c>
      <c r="GS1031" s="13" t="n">
        <v>190</v>
      </c>
    </row>
    <row r="1032">
      <c r="C1032" s="13" t="n">
        <v>191</v>
      </c>
      <c r="D1032" s="13">
        <f>Retailers_stock_balance!D6906</f>
        <v/>
      </c>
      <c r="E1032" s="13">
        <f>Retailers_stock_balance!E6906</f>
        <v/>
      </c>
      <c r="F1032" s="13">
        <f>Retailers_stock_balance!F6906</f>
        <v/>
      </c>
      <c r="Y1032" s="13" t="n">
        <v>191</v>
      </c>
      <c r="AU1032" s="13" t="n">
        <v>191</v>
      </c>
      <c r="BQ1032" s="13" t="n">
        <v>191</v>
      </c>
      <c r="CM1032" s="13" t="n">
        <v>191</v>
      </c>
      <c r="DI1032" s="13" t="n">
        <v>191</v>
      </c>
      <c r="EE1032" s="13" t="n">
        <v>191</v>
      </c>
      <c r="FA1032" s="13" t="n">
        <v>191</v>
      </c>
      <c r="FW1032" s="13" t="n">
        <v>191</v>
      </c>
      <c r="GS1032" s="13" t="n">
        <v>191</v>
      </c>
    </row>
    <row r="1033">
      <c r="C1033" s="13" t="n">
        <v>192</v>
      </c>
      <c r="D1033" s="13">
        <f>Retailers_stock_balance!D6907</f>
        <v/>
      </c>
      <c r="E1033" s="13">
        <f>Retailers_stock_balance!E6907</f>
        <v/>
      </c>
      <c r="F1033" s="13">
        <f>Retailers_stock_balance!F6907</f>
        <v/>
      </c>
      <c r="Y1033" s="13" t="n">
        <v>192</v>
      </c>
      <c r="AU1033" s="13" t="n">
        <v>192</v>
      </c>
      <c r="BQ1033" s="13" t="n">
        <v>192</v>
      </c>
      <c r="CM1033" s="13" t="n">
        <v>192</v>
      </c>
      <c r="DI1033" s="13" t="n">
        <v>192</v>
      </c>
      <c r="EE1033" s="13" t="n">
        <v>192</v>
      </c>
      <c r="FA1033" s="13" t="n">
        <v>192</v>
      </c>
      <c r="FW1033" s="13" t="n">
        <v>192</v>
      </c>
      <c r="GS1033" s="13" t="n">
        <v>192</v>
      </c>
    </row>
    <row r="1034">
      <c r="C1034" s="13" t="n">
        <v>193</v>
      </c>
      <c r="D1034" s="13">
        <f>Retailers_stock_balance!D6908</f>
        <v/>
      </c>
      <c r="E1034" s="13">
        <f>Retailers_stock_balance!E6908</f>
        <v/>
      </c>
      <c r="F1034" s="13">
        <f>Retailers_stock_balance!F6908</f>
        <v/>
      </c>
      <c r="Y1034" s="13" t="n">
        <v>193</v>
      </c>
      <c r="AU1034" s="13" t="n">
        <v>193</v>
      </c>
      <c r="BQ1034" s="13" t="n">
        <v>193</v>
      </c>
      <c r="CM1034" s="13" t="n">
        <v>193</v>
      </c>
      <c r="DI1034" s="13" t="n">
        <v>193</v>
      </c>
      <c r="EE1034" s="13" t="n">
        <v>193</v>
      </c>
      <c r="FA1034" s="13" t="n">
        <v>193</v>
      </c>
      <c r="FW1034" s="13" t="n">
        <v>193</v>
      </c>
      <c r="GS1034" s="13" t="n">
        <v>193</v>
      </c>
    </row>
    <row r="1035">
      <c r="C1035" s="13" t="n">
        <v>194</v>
      </c>
      <c r="D1035" s="13">
        <f>Retailers_stock_balance!D6909</f>
        <v/>
      </c>
      <c r="E1035" s="13">
        <f>Retailers_stock_balance!E6909</f>
        <v/>
      </c>
      <c r="F1035" s="13">
        <f>Retailers_stock_balance!F6909</f>
        <v/>
      </c>
      <c r="Y1035" s="13" t="n">
        <v>194</v>
      </c>
      <c r="AU1035" s="13" t="n">
        <v>194</v>
      </c>
      <c r="BQ1035" s="13" t="n">
        <v>194</v>
      </c>
      <c r="CM1035" s="13" t="n">
        <v>194</v>
      </c>
      <c r="DI1035" s="13" t="n">
        <v>194</v>
      </c>
      <c r="EE1035" s="13" t="n">
        <v>194</v>
      </c>
      <c r="FA1035" s="13" t="n">
        <v>194</v>
      </c>
      <c r="FW1035" s="13" t="n">
        <v>194</v>
      </c>
      <c r="GS1035" s="13" t="n">
        <v>194</v>
      </c>
    </row>
    <row r="1036">
      <c r="C1036" s="13" t="n">
        <v>195</v>
      </c>
      <c r="D1036" s="13">
        <f>Retailers_stock_balance!D6910</f>
        <v/>
      </c>
      <c r="E1036" s="13">
        <f>Retailers_stock_balance!E6910</f>
        <v/>
      </c>
      <c r="F1036" s="13">
        <f>Retailers_stock_balance!F6910</f>
        <v/>
      </c>
      <c r="Y1036" s="13" t="n">
        <v>195</v>
      </c>
      <c r="AU1036" s="13" t="n">
        <v>195</v>
      </c>
      <c r="BQ1036" s="13" t="n">
        <v>195</v>
      </c>
      <c r="CM1036" s="13" t="n">
        <v>195</v>
      </c>
      <c r="DI1036" s="13" t="n">
        <v>195</v>
      </c>
      <c r="EE1036" s="13" t="n">
        <v>195</v>
      </c>
      <c r="FA1036" s="13" t="n">
        <v>195</v>
      </c>
      <c r="FW1036" s="13" t="n">
        <v>195</v>
      </c>
      <c r="GS1036" s="13" t="n">
        <v>195</v>
      </c>
    </row>
    <row r="1037">
      <c r="C1037" s="13" t="n">
        <v>196</v>
      </c>
      <c r="D1037" s="13">
        <f>Retailers_stock_balance!D6911</f>
        <v/>
      </c>
      <c r="E1037" s="13">
        <f>Retailers_stock_balance!E6911</f>
        <v/>
      </c>
      <c r="F1037" s="13">
        <f>Retailers_stock_balance!F6911</f>
        <v/>
      </c>
      <c r="Y1037" s="13" t="n">
        <v>196</v>
      </c>
      <c r="AU1037" s="13" t="n">
        <v>196</v>
      </c>
      <c r="BQ1037" s="13" t="n">
        <v>196</v>
      </c>
      <c r="CM1037" s="13" t="n">
        <v>196</v>
      </c>
      <c r="DI1037" s="13" t="n">
        <v>196</v>
      </c>
      <c r="EE1037" s="13" t="n">
        <v>196</v>
      </c>
      <c r="FA1037" s="13" t="n">
        <v>196</v>
      </c>
      <c r="FW1037" s="13" t="n">
        <v>196</v>
      </c>
      <c r="GS1037" s="13" t="n">
        <v>196</v>
      </c>
    </row>
    <row r="1038">
      <c r="C1038" s="13" t="n">
        <v>197</v>
      </c>
      <c r="D1038" s="13">
        <f>Retailers_stock_balance!D6912</f>
        <v/>
      </c>
      <c r="E1038" s="13">
        <f>Retailers_stock_balance!E6912</f>
        <v/>
      </c>
      <c r="F1038" s="13">
        <f>Retailers_stock_balance!F6912</f>
        <v/>
      </c>
      <c r="Y1038" s="13" t="n">
        <v>197</v>
      </c>
      <c r="AU1038" s="13" t="n">
        <v>197</v>
      </c>
      <c r="BQ1038" s="13" t="n">
        <v>197</v>
      </c>
      <c r="CM1038" s="13" t="n">
        <v>197</v>
      </c>
      <c r="DI1038" s="13" t="n">
        <v>197</v>
      </c>
      <c r="EE1038" s="13" t="n">
        <v>197</v>
      </c>
      <c r="FA1038" s="13" t="n">
        <v>197</v>
      </c>
      <c r="FW1038" s="13" t="n">
        <v>197</v>
      </c>
      <c r="GS1038" s="13" t="n">
        <v>197</v>
      </c>
    </row>
    <row r="1039">
      <c r="C1039" s="13" t="n">
        <v>198</v>
      </c>
      <c r="D1039" s="13">
        <f>Retailers_stock_balance!D6913</f>
        <v/>
      </c>
      <c r="E1039" s="13">
        <f>Retailers_stock_balance!E6913</f>
        <v/>
      </c>
      <c r="F1039" s="13">
        <f>Retailers_stock_balance!F6913</f>
        <v/>
      </c>
      <c r="Y1039" s="13" t="n">
        <v>198</v>
      </c>
      <c r="AU1039" s="13" t="n">
        <v>198</v>
      </c>
      <c r="BQ1039" s="13" t="n">
        <v>198</v>
      </c>
      <c r="CM1039" s="13" t="n">
        <v>198</v>
      </c>
      <c r="DI1039" s="13" t="n">
        <v>198</v>
      </c>
      <c r="EE1039" s="13" t="n">
        <v>198</v>
      </c>
      <c r="FA1039" s="13" t="n">
        <v>198</v>
      </c>
      <c r="FW1039" s="13" t="n">
        <v>198</v>
      </c>
      <c r="GS1039" s="13" t="n">
        <v>198</v>
      </c>
    </row>
    <row r="1041">
      <c r="C1041" s="13" t="inlineStr">
        <is>
          <t>Var(Var(d))</t>
        </is>
      </c>
      <c r="D1041" s="13" t="n">
        <v>22</v>
      </c>
      <c r="E1041" s="13" t="n">
        <v>23</v>
      </c>
      <c r="F1041" s="13" t="n">
        <v>24</v>
      </c>
      <c r="Y1041" s="13" t="inlineStr">
        <is>
          <t>Var(Var(d))</t>
        </is>
      </c>
      <c r="Z1041" s="13" t="n">
        <v>22</v>
      </c>
      <c r="AA1041" s="13" t="n">
        <v>23</v>
      </c>
      <c r="AB1041" s="13" t="n">
        <v>24</v>
      </c>
      <c r="AU1041" s="13" t="inlineStr">
        <is>
          <t>Var(Var(d))</t>
        </is>
      </c>
      <c r="AV1041" s="13" t="n">
        <v>22</v>
      </c>
      <c r="AW1041" s="13" t="n">
        <v>23</v>
      </c>
      <c r="AX1041" s="13" t="n">
        <v>24</v>
      </c>
      <c r="BQ1041" s="13" t="inlineStr">
        <is>
          <t>Var(Var(d))</t>
        </is>
      </c>
      <c r="BR1041" s="13" t="n">
        <v>22</v>
      </c>
      <c r="BS1041" s="13" t="n">
        <v>23</v>
      </c>
      <c r="BT1041" s="13" t="n">
        <v>24</v>
      </c>
      <c r="CM1041" s="13" t="inlineStr">
        <is>
          <t>Var(Var(d))</t>
        </is>
      </c>
      <c r="CN1041" s="13" t="n">
        <v>22</v>
      </c>
      <c r="CO1041" s="13" t="n">
        <v>23</v>
      </c>
      <c r="CP1041" s="13" t="n">
        <v>24</v>
      </c>
      <c r="DI1041" s="13" t="inlineStr">
        <is>
          <t>Var(Var(d))</t>
        </is>
      </c>
      <c r="DJ1041" s="13" t="n">
        <v>22</v>
      </c>
      <c r="DK1041" s="13" t="n">
        <v>23</v>
      </c>
      <c r="DL1041" s="13" t="n">
        <v>24</v>
      </c>
      <c r="EE1041" s="13" t="inlineStr">
        <is>
          <t>Var(Var(d))</t>
        </is>
      </c>
      <c r="EF1041" s="13" t="n">
        <v>22</v>
      </c>
      <c r="EG1041" s="13" t="n">
        <v>23</v>
      </c>
      <c r="EH1041" s="13" t="n">
        <v>24</v>
      </c>
      <c r="FA1041" s="13" t="inlineStr">
        <is>
          <t>Var(Var(d))</t>
        </is>
      </c>
      <c r="FB1041" s="13" t="n">
        <v>22</v>
      </c>
      <c r="FC1041" s="13" t="n">
        <v>23</v>
      </c>
      <c r="FD1041" s="13" t="n">
        <v>24</v>
      </c>
      <c r="FW1041" s="13" t="inlineStr">
        <is>
          <t>Var(Var(d))</t>
        </is>
      </c>
      <c r="FX1041" s="13" t="n">
        <v>22</v>
      </c>
      <c r="FY1041" s="13" t="n">
        <v>23</v>
      </c>
      <c r="FZ1041" s="13" t="n">
        <v>24</v>
      </c>
      <c r="GS1041" s="13" t="inlineStr">
        <is>
          <t>Var(Var(d))</t>
        </is>
      </c>
      <c r="GT1041" s="13" t="n">
        <v>22</v>
      </c>
      <c r="GU1041" s="13" t="n">
        <v>23</v>
      </c>
      <c r="GV1041" s="13" t="n">
        <v>24</v>
      </c>
    </row>
    <row r="1042">
      <c r="C1042" s="13" t="n">
        <v>9</v>
      </c>
      <c r="D1042" s="18">
        <f>Ret_Fourth_central_moment_5var!D392</f>
        <v/>
      </c>
      <c r="E1042" s="18">
        <f>Ret_Fourth_central_moment_5var!E392</f>
        <v/>
      </c>
      <c r="F1042" s="18">
        <f>Ret_Fourth_central_moment_5var!F392</f>
        <v/>
      </c>
      <c r="Y1042" s="13" t="n">
        <v>9</v>
      </c>
      <c r="AU1042" s="13" t="n">
        <v>9</v>
      </c>
      <c r="BQ1042" s="13" t="n">
        <v>9</v>
      </c>
      <c r="CM1042" s="13" t="n">
        <v>9</v>
      </c>
      <c r="DI1042" s="13" t="n">
        <v>9</v>
      </c>
      <c r="EE1042" s="13" t="n">
        <v>9</v>
      </c>
      <c r="FA1042" s="13" t="n">
        <v>9</v>
      </c>
      <c r="FW1042" s="13" t="n">
        <v>9</v>
      </c>
      <c r="GS1042" s="13" t="n">
        <v>9</v>
      </c>
    </row>
    <row r="1043">
      <c r="C1043" s="13" t="n">
        <v>10</v>
      </c>
      <c r="D1043" s="18">
        <f>Ret_Fourth_central_moment_5var!D393</f>
        <v/>
      </c>
      <c r="E1043" s="18">
        <f>Ret_Fourth_central_moment_5var!E393</f>
        <v/>
      </c>
      <c r="F1043" s="18">
        <f>Ret_Fourth_central_moment_5var!F393</f>
        <v/>
      </c>
      <c r="Y1043" s="13" t="n">
        <v>10</v>
      </c>
      <c r="AU1043" s="13" t="n">
        <v>10</v>
      </c>
      <c r="BQ1043" s="13" t="n">
        <v>10</v>
      </c>
      <c r="CM1043" s="13" t="n">
        <v>10</v>
      </c>
      <c r="DI1043" s="13" t="n">
        <v>10</v>
      </c>
      <c r="EE1043" s="13" t="n">
        <v>10</v>
      </c>
      <c r="FA1043" s="13" t="n">
        <v>10</v>
      </c>
      <c r="FW1043" s="13" t="n">
        <v>10</v>
      </c>
      <c r="GS1043" s="13" t="n">
        <v>10</v>
      </c>
    </row>
    <row r="1044">
      <c r="C1044" s="13" t="n">
        <v>11</v>
      </c>
      <c r="D1044" s="18">
        <f>Ret_Fourth_central_moment_5var!D394</f>
        <v/>
      </c>
      <c r="E1044" s="18">
        <f>Ret_Fourth_central_moment_5var!E394</f>
        <v/>
      </c>
      <c r="F1044" s="18">
        <f>Ret_Fourth_central_moment_5var!F394</f>
        <v/>
      </c>
      <c r="Y1044" s="13" t="n">
        <v>11</v>
      </c>
      <c r="AU1044" s="13" t="n">
        <v>11</v>
      </c>
      <c r="BQ1044" s="13" t="n">
        <v>11</v>
      </c>
      <c r="CM1044" s="13" t="n">
        <v>11</v>
      </c>
      <c r="DI1044" s="13" t="n">
        <v>11</v>
      </c>
      <c r="EE1044" s="13" t="n">
        <v>11</v>
      </c>
      <c r="FA1044" s="13" t="n">
        <v>11</v>
      </c>
      <c r="FW1044" s="13" t="n">
        <v>11</v>
      </c>
      <c r="GS1044" s="13" t="n">
        <v>11</v>
      </c>
    </row>
    <row r="1045">
      <c r="C1045" s="13" t="n">
        <v>12</v>
      </c>
      <c r="D1045" s="18">
        <f>Ret_Fourth_central_moment_5var!D395</f>
        <v/>
      </c>
      <c r="E1045" s="18">
        <f>Ret_Fourth_central_moment_5var!E395</f>
        <v/>
      </c>
      <c r="F1045" s="18">
        <f>Ret_Fourth_central_moment_5var!F395</f>
        <v/>
      </c>
      <c r="Y1045" s="13" t="n">
        <v>12</v>
      </c>
      <c r="AU1045" s="13" t="n">
        <v>12</v>
      </c>
      <c r="BQ1045" s="13" t="n">
        <v>12</v>
      </c>
      <c r="CM1045" s="13" t="n">
        <v>12</v>
      </c>
      <c r="DI1045" s="13" t="n">
        <v>12</v>
      </c>
      <c r="EE1045" s="13" t="n">
        <v>12</v>
      </c>
      <c r="FA1045" s="13" t="n">
        <v>12</v>
      </c>
      <c r="FW1045" s="13" t="n">
        <v>12</v>
      </c>
      <c r="GS1045" s="13" t="n">
        <v>12</v>
      </c>
    </row>
    <row r="1046">
      <c r="C1046" s="13" t="n">
        <v>13</v>
      </c>
      <c r="D1046" s="18">
        <f>Ret_Fourth_central_moment_5var!D396</f>
        <v/>
      </c>
      <c r="E1046" s="18">
        <f>Ret_Fourth_central_moment_5var!E396</f>
        <v/>
      </c>
      <c r="F1046" s="18">
        <f>Ret_Fourth_central_moment_5var!F396</f>
        <v/>
      </c>
      <c r="Y1046" s="13" t="n">
        <v>13</v>
      </c>
      <c r="AU1046" s="13" t="n">
        <v>13</v>
      </c>
      <c r="BQ1046" s="13" t="n">
        <v>13</v>
      </c>
      <c r="CM1046" s="13" t="n">
        <v>13</v>
      </c>
      <c r="DI1046" s="13" t="n">
        <v>13</v>
      </c>
      <c r="EE1046" s="13" t="n">
        <v>13</v>
      </c>
      <c r="FA1046" s="13" t="n">
        <v>13</v>
      </c>
      <c r="FW1046" s="13" t="n">
        <v>13</v>
      </c>
      <c r="GS1046" s="13" t="n">
        <v>13</v>
      </c>
    </row>
    <row r="1047">
      <c r="C1047" s="13" t="n">
        <v>14</v>
      </c>
      <c r="D1047" s="18">
        <f>Ret_Fourth_central_moment_5var!D397</f>
        <v/>
      </c>
      <c r="E1047" s="18">
        <f>Ret_Fourth_central_moment_5var!E397</f>
        <v/>
      </c>
      <c r="F1047" s="18">
        <f>Ret_Fourth_central_moment_5var!F397</f>
        <v/>
      </c>
      <c r="Y1047" s="13" t="n">
        <v>14</v>
      </c>
      <c r="AU1047" s="13" t="n">
        <v>14</v>
      </c>
      <c r="BQ1047" s="13" t="n">
        <v>14</v>
      </c>
      <c r="CM1047" s="13" t="n">
        <v>14</v>
      </c>
      <c r="DI1047" s="13" t="n">
        <v>14</v>
      </c>
      <c r="EE1047" s="13" t="n">
        <v>14</v>
      </c>
      <c r="FA1047" s="13" t="n">
        <v>14</v>
      </c>
      <c r="FW1047" s="13" t="n">
        <v>14</v>
      </c>
      <c r="GS1047" s="13" t="n">
        <v>14</v>
      </c>
    </row>
    <row r="1048">
      <c r="C1048" s="13" t="n">
        <v>15</v>
      </c>
      <c r="D1048" s="18">
        <f>Ret_Fourth_central_moment_5var!D398</f>
        <v/>
      </c>
      <c r="E1048" s="18">
        <f>Ret_Fourth_central_moment_5var!E398</f>
        <v/>
      </c>
      <c r="F1048" s="18">
        <f>Ret_Fourth_central_moment_5var!F398</f>
        <v/>
      </c>
      <c r="Y1048" s="13" t="n">
        <v>15</v>
      </c>
      <c r="AU1048" s="13" t="n">
        <v>15</v>
      </c>
      <c r="BQ1048" s="13" t="n">
        <v>15</v>
      </c>
      <c r="CM1048" s="13" t="n">
        <v>15</v>
      </c>
      <c r="DI1048" s="13" t="n">
        <v>15</v>
      </c>
      <c r="EE1048" s="13" t="n">
        <v>15</v>
      </c>
      <c r="FA1048" s="13" t="n">
        <v>15</v>
      </c>
      <c r="FW1048" s="13" t="n">
        <v>15</v>
      </c>
      <c r="GS1048" s="13" t="n">
        <v>15</v>
      </c>
    </row>
    <row r="1049">
      <c r="C1049" s="13" t="n">
        <v>16</v>
      </c>
      <c r="D1049" s="18">
        <f>Ret_Fourth_central_moment_5var!D399</f>
        <v/>
      </c>
      <c r="E1049" s="18">
        <f>Ret_Fourth_central_moment_5var!E399</f>
        <v/>
      </c>
      <c r="F1049" s="18">
        <f>Ret_Fourth_central_moment_5var!F399</f>
        <v/>
      </c>
      <c r="Y1049" s="13" t="n">
        <v>16</v>
      </c>
      <c r="AU1049" s="13" t="n">
        <v>16</v>
      </c>
      <c r="BQ1049" s="13" t="n">
        <v>16</v>
      </c>
      <c r="CM1049" s="13" t="n">
        <v>16</v>
      </c>
      <c r="DI1049" s="13" t="n">
        <v>16</v>
      </c>
      <c r="EE1049" s="13" t="n">
        <v>16</v>
      </c>
      <c r="FA1049" s="13" t="n">
        <v>16</v>
      </c>
      <c r="FW1049" s="13" t="n">
        <v>16</v>
      </c>
      <c r="GS1049" s="13" t="n">
        <v>16</v>
      </c>
    </row>
    <row r="1050">
      <c r="C1050" s="13" t="n">
        <v>17</v>
      </c>
      <c r="D1050" s="18">
        <f>Ret_Fourth_central_moment_5var!D400</f>
        <v/>
      </c>
      <c r="E1050" s="18">
        <f>Ret_Fourth_central_moment_5var!E400</f>
        <v/>
      </c>
      <c r="F1050" s="18">
        <f>Ret_Fourth_central_moment_5var!F400</f>
        <v/>
      </c>
      <c r="Y1050" s="13" t="n">
        <v>17</v>
      </c>
      <c r="AU1050" s="13" t="n">
        <v>17</v>
      </c>
      <c r="BQ1050" s="13" t="n">
        <v>17</v>
      </c>
      <c r="CM1050" s="13" t="n">
        <v>17</v>
      </c>
      <c r="DI1050" s="13" t="n">
        <v>17</v>
      </c>
      <c r="EE1050" s="13" t="n">
        <v>17</v>
      </c>
      <c r="FA1050" s="13" t="n">
        <v>17</v>
      </c>
      <c r="FW1050" s="13" t="n">
        <v>17</v>
      </c>
      <c r="GS1050" s="13" t="n">
        <v>17</v>
      </c>
    </row>
    <row r="1051">
      <c r="C1051" s="13" t="n">
        <v>18</v>
      </c>
      <c r="D1051" s="18">
        <f>Ret_Fourth_central_moment_5var!D401</f>
        <v/>
      </c>
      <c r="E1051" s="18">
        <f>Ret_Fourth_central_moment_5var!E401</f>
        <v/>
      </c>
      <c r="F1051" s="18">
        <f>Ret_Fourth_central_moment_5var!F401</f>
        <v/>
      </c>
      <c r="Y1051" s="13" t="n">
        <v>18</v>
      </c>
      <c r="AU1051" s="13" t="n">
        <v>18</v>
      </c>
      <c r="BQ1051" s="13" t="n">
        <v>18</v>
      </c>
      <c r="CM1051" s="13" t="n">
        <v>18</v>
      </c>
      <c r="DI1051" s="13" t="n">
        <v>18</v>
      </c>
      <c r="EE1051" s="13" t="n">
        <v>18</v>
      </c>
      <c r="FA1051" s="13" t="n">
        <v>18</v>
      </c>
      <c r="FW1051" s="13" t="n">
        <v>18</v>
      </c>
      <c r="GS1051" s="13" t="n">
        <v>18</v>
      </c>
    </row>
    <row r="1052">
      <c r="C1052" s="13" t="n">
        <v>19</v>
      </c>
      <c r="D1052" s="18">
        <f>Ret_Fourth_central_moment_5var!D402</f>
        <v/>
      </c>
      <c r="E1052" s="18">
        <f>Ret_Fourth_central_moment_5var!E402</f>
        <v/>
      </c>
      <c r="F1052" s="18">
        <f>Ret_Fourth_central_moment_5var!F402</f>
        <v/>
      </c>
      <c r="Y1052" s="13" t="n">
        <v>19</v>
      </c>
      <c r="AU1052" s="13" t="n">
        <v>19</v>
      </c>
      <c r="BQ1052" s="13" t="n">
        <v>19</v>
      </c>
      <c r="CM1052" s="13" t="n">
        <v>19</v>
      </c>
      <c r="DI1052" s="13" t="n">
        <v>19</v>
      </c>
      <c r="EE1052" s="13" t="n">
        <v>19</v>
      </c>
      <c r="FA1052" s="13" t="n">
        <v>19</v>
      </c>
      <c r="FW1052" s="13" t="n">
        <v>19</v>
      </c>
      <c r="GS1052" s="13" t="n">
        <v>19</v>
      </c>
    </row>
    <row r="1053">
      <c r="C1053" s="13" t="n">
        <v>20</v>
      </c>
      <c r="D1053" s="18">
        <f>Ret_Fourth_central_moment_5var!D403</f>
        <v/>
      </c>
      <c r="E1053" s="18">
        <f>Ret_Fourth_central_moment_5var!E403</f>
        <v/>
      </c>
      <c r="F1053" s="18">
        <f>Ret_Fourth_central_moment_5var!F403</f>
        <v/>
      </c>
      <c r="Y1053" s="13" t="n">
        <v>20</v>
      </c>
      <c r="AU1053" s="13" t="n">
        <v>20</v>
      </c>
      <c r="BQ1053" s="13" t="n">
        <v>20</v>
      </c>
      <c r="CM1053" s="13" t="n">
        <v>20</v>
      </c>
      <c r="DI1053" s="13" t="n">
        <v>20</v>
      </c>
      <c r="EE1053" s="13" t="n">
        <v>20</v>
      </c>
      <c r="FA1053" s="13" t="n">
        <v>20</v>
      </c>
      <c r="FW1053" s="13" t="n">
        <v>20</v>
      </c>
      <c r="GS1053" s="13" t="n">
        <v>20</v>
      </c>
    </row>
    <row r="1054">
      <c r="C1054" s="13" t="n">
        <v>21</v>
      </c>
      <c r="D1054" s="18">
        <f>Ret_Fourth_central_moment_5var!D404</f>
        <v/>
      </c>
      <c r="E1054" s="18">
        <f>Ret_Fourth_central_moment_5var!E404</f>
        <v/>
      </c>
      <c r="F1054" s="18">
        <f>Ret_Fourth_central_moment_5var!F404</f>
        <v/>
      </c>
      <c r="Y1054" s="13" t="n">
        <v>21</v>
      </c>
      <c r="AU1054" s="13" t="n">
        <v>21</v>
      </c>
      <c r="BQ1054" s="13" t="n">
        <v>21</v>
      </c>
      <c r="CM1054" s="13" t="n">
        <v>21</v>
      </c>
      <c r="DI1054" s="13" t="n">
        <v>21</v>
      </c>
      <c r="EE1054" s="13" t="n">
        <v>21</v>
      </c>
      <c r="FA1054" s="13" t="n">
        <v>21</v>
      </c>
      <c r="FW1054" s="13" t="n">
        <v>21</v>
      </c>
      <c r="GS1054" s="13" t="n">
        <v>21</v>
      </c>
    </row>
    <row r="1055">
      <c r="C1055" s="13" t="n">
        <v>22</v>
      </c>
      <c r="D1055" s="18">
        <f>Ret_Fourth_central_moment_5var!D405</f>
        <v/>
      </c>
      <c r="E1055" s="18">
        <f>Ret_Fourth_central_moment_5var!E405</f>
        <v/>
      </c>
      <c r="F1055" s="18">
        <f>Ret_Fourth_central_moment_5var!F405</f>
        <v/>
      </c>
      <c r="Y1055" s="13" t="n">
        <v>22</v>
      </c>
      <c r="AU1055" s="13" t="n">
        <v>22</v>
      </c>
      <c r="BQ1055" s="13" t="n">
        <v>22</v>
      </c>
      <c r="CM1055" s="13" t="n">
        <v>22</v>
      </c>
      <c r="DI1055" s="13" t="n">
        <v>22</v>
      </c>
      <c r="EE1055" s="13" t="n">
        <v>22</v>
      </c>
      <c r="FA1055" s="13" t="n">
        <v>22</v>
      </c>
      <c r="FW1055" s="13" t="n">
        <v>22</v>
      </c>
      <c r="GS1055" s="13" t="n">
        <v>22</v>
      </c>
    </row>
    <row r="1056">
      <c r="C1056" s="13" t="n">
        <v>23</v>
      </c>
      <c r="D1056" s="18">
        <f>Ret_Fourth_central_moment_5var!D406</f>
        <v/>
      </c>
      <c r="E1056" s="18">
        <f>Ret_Fourth_central_moment_5var!E406</f>
        <v/>
      </c>
      <c r="F1056" s="18">
        <f>Ret_Fourth_central_moment_5var!F406</f>
        <v/>
      </c>
      <c r="Y1056" s="13" t="n">
        <v>23</v>
      </c>
      <c r="AU1056" s="13" t="n">
        <v>23</v>
      </c>
      <c r="BQ1056" s="13" t="n">
        <v>23</v>
      </c>
      <c r="CM1056" s="13" t="n">
        <v>23</v>
      </c>
      <c r="DI1056" s="13" t="n">
        <v>23</v>
      </c>
      <c r="EE1056" s="13" t="n">
        <v>23</v>
      </c>
      <c r="FA1056" s="13" t="n">
        <v>23</v>
      </c>
      <c r="FW1056" s="13" t="n">
        <v>23</v>
      </c>
      <c r="GS1056" s="13" t="n">
        <v>23</v>
      </c>
    </row>
    <row r="1057">
      <c r="C1057" s="13" t="n">
        <v>24</v>
      </c>
      <c r="D1057" s="18">
        <f>Ret_Fourth_central_moment_5var!D407</f>
        <v/>
      </c>
      <c r="E1057" s="18">
        <f>Ret_Fourth_central_moment_5var!E407</f>
        <v/>
      </c>
      <c r="F1057" s="18">
        <f>Ret_Fourth_central_moment_5var!F407</f>
        <v/>
      </c>
      <c r="Y1057" s="13" t="n">
        <v>24</v>
      </c>
      <c r="AU1057" s="13" t="n">
        <v>24</v>
      </c>
      <c r="BQ1057" s="13" t="n">
        <v>24</v>
      </c>
      <c r="CM1057" s="13" t="n">
        <v>24</v>
      </c>
      <c r="DI1057" s="13" t="n">
        <v>24</v>
      </c>
      <c r="EE1057" s="13" t="n">
        <v>24</v>
      </c>
      <c r="FA1057" s="13" t="n">
        <v>24</v>
      </c>
      <c r="FW1057" s="13" t="n">
        <v>24</v>
      </c>
      <c r="GS1057" s="13" t="n">
        <v>24</v>
      </c>
    </row>
    <row r="1058">
      <c r="C1058" s="13" t="n">
        <v>25</v>
      </c>
      <c r="D1058" s="18">
        <f>Ret_Fourth_central_moment_5var!D408</f>
        <v/>
      </c>
      <c r="E1058" s="18">
        <f>Ret_Fourth_central_moment_5var!E408</f>
        <v/>
      </c>
      <c r="F1058" s="18">
        <f>Ret_Fourth_central_moment_5var!F408</f>
        <v/>
      </c>
      <c r="Y1058" s="13" t="n">
        <v>25</v>
      </c>
      <c r="AU1058" s="13" t="n">
        <v>25</v>
      </c>
      <c r="BQ1058" s="13" t="n">
        <v>25</v>
      </c>
      <c r="CM1058" s="13" t="n">
        <v>25</v>
      </c>
      <c r="DI1058" s="13" t="n">
        <v>25</v>
      </c>
      <c r="EE1058" s="13" t="n">
        <v>25</v>
      </c>
      <c r="FA1058" s="13" t="n">
        <v>25</v>
      </c>
      <c r="FW1058" s="13" t="n">
        <v>25</v>
      </c>
      <c r="GS1058" s="13" t="n">
        <v>25</v>
      </c>
    </row>
    <row r="1059">
      <c r="C1059" s="13" t="n">
        <v>26</v>
      </c>
      <c r="D1059" s="18">
        <f>Ret_Fourth_central_moment_5var!D409</f>
        <v/>
      </c>
      <c r="E1059" s="18">
        <f>Ret_Fourth_central_moment_5var!E409</f>
        <v/>
      </c>
      <c r="F1059" s="18">
        <f>Ret_Fourth_central_moment_5var!F409</f>
        <v/>
      </c>
      <c r="Y1059" s="13" t="n">
        <v>26</v>
      </c>
      <c r="AU1059" s="13" t="n">
        <v>26</v>
      </c>
      <c r="BQ1059" s="13" t="n">
        <v>26</v>
      </c>
      <c r="CM1059" s="13" t="n">
        <v>26</v>
      </c>
      <c r="DI1059" s="13" t="n">
        <v>26</v>
      </c>
      <c r="EE1059" s="13" t="n">
        <v>26</v>
      </c>
      <c r="FA1059" s="13" t="n">
        <v>26</v>
      </c>
      <c r="FW1059" s="13" t="n">
        <v>26</v>
      </c>
      <c r="GS1059" s="13" t="n">
        <v>26</v>
      </c>
    </row>
    <row r="1060">
      <c r="C1060" s="13" t="n">
        <v>27</v>
      </c>
      <c r="D1060" s="18">
        <f>Ret_Fourth_central_moment_5var!D410</f>
        <v/>
      </c>
      <c r="E1060" s="18">
        <f>Ret_Fourth_central_moment_5var!E410</f>
        <v/>
      </c>
      <c r="F1060" s="18">
        <f>Ret_Fourth_central_moment_5var!F410</f>
        <v/>
      </c>
      <c r="Y1060" s="13" t="n">
        <v>27</v>
      </c>
      <c r="AU1060" s="13" t="n">
        <v>27</v>
      </c>
      <c r="BQ1060" s="13" t="n">
        <v>27</v>
      </c>
      <c r="CM1060" s="13" t="n">
        <v>27</v>
      </c>
      <c r="DI1060" s="13" t="n">
        <v>27</v>
      </c>
      <c r="EE1060" s="13" t="n">
        <v>27</v>
      </c>
      <c r="FA1060" s="13" t="n">
        <v>27</v>
      </c>
      <c r="FW1060" s="13" t="n">
        <v>27</v>
      </c>
      <c r="GS1060" s="13" t="n">
        <v>27</v>
      </c>
    </row>
    <row r="1061">
      <c r="C1061" s="13" t="n">
        <v>28</v>
      </c>
      <c r="D1061" s="18">
        <f>Ret_Fourth_central_moment_5var!D411</f>
        <v/>
      </c>
      <c r="E1061" s="18">
        <f>Ret_Fourth_central_moment_5var!E411</f>
        <v/>
      </c>
      <c r="F1061" s="18">
        <f>Ret_Fourth_central_moment_5var!F411</f>
        <v/>
      </c>
      <c r="Y1061" s="13" t="n">
        <v>28</v>
      </c>
      <c r="AU1061" s="13" t="n">
        <v>28</v>
      </c>
      <c r="BQ1061" s="13" t="n">
        <v>28</v>
      </c>
      <c r="CM1061" s="13" t="n">
        <v>28</v>
      </c>
      <c r="DI1061" s="13" t="n">
        <v>28</v>
      </c>
      <c r="EE1061" s="13" t="n">
        <v>28</v>
      </c>
      <c r="FA1061" s="13" t="n">
        <v>28</v>
      </c>
      <c r="FW1061" s="13" t="n">
        <v>28</v>
      </c>
      <c r="GS1061" s="13" t="n">
        <v>28</v>
      </c>
    </row>
    <row r="1062">
      <c r="C1062" s="13" t="n">
        <v>29</v>
      </c>
      <c r="D1062" s="18">
        <f>Ret_Fourth_central_moment_5var!D412</f>
        <v/>
      </c>
      <c r="E1062" s="18">
        <f>Ret_Fourth_central_moment_5var!E412</f>
        <v/>
      </c>
      <c r="F1062" s="18">
        <f>Ret_Fourth_central_moment_5var!F412</f>
        <v/>
      </c>
      <c r="Y1062" s="13" t="n">
        <v>29</v>
      </c>
      <c r="AU1062" s="13" t="n">
        <v>29</v>
      </c>
      <c r="BQ1062" s="13" t="n">
        <v>29</v>
      </c>
      <c r="CM1062" s="13" t="n">
        <v>29</v>
      </c>
      <c r="DI1062" s="13" t="n">
        <v>29</v>
      </c>
      <c r="EE1062" s="13" t="n">
        <v>29</v>
      </c>
      <c r="FA1062" s="13" t="n">
        <v>29</v>
      </c>
      <c r="FW1062" s="13" t="n">
        <v>29</v>
      </c>
      <c r="GS1062" s="13" t="n">
        <v>29</v>
      </c>
    </row>
    <row r="1063">
      <c r="C1063" s="13" t="n">
        <v>30</v>
      </c>
      <c r="D1063" s="18">
        <f>Ret_Fourth_central_moment_5var!D413</f>
        <v/>
      </c>
      <c r="E1063" s="18">
        <f>Ret_Fourth_central_moment_5var!E413</f>
        <v/>
      </c>
      <c r="F1063" s="18">
        <f>Ret_Fourth_central_moment_5var!F413</f>
        <v/>
      </c>
      <c r="Y1063" s="13" t="n">
        <v>30</v>
      </c>
      <c r="AU1063" s="13" t="n">
        <v>30</v>
      </c>
      <c r="BQ1063" s="13" t="n">
        <v>30</v>
      </c>
      <c r="CM1063" s="13" t="n">
        <v>30</v>
      </c>
      <c r="DI1063" s="13" t="n">
        <v>30</v>
      </c>
      <c r="EE1063" s="13" t="n">
        <v>30</v>
      </c>
      <c r="FA1063" s="13" t="n">
        <v>30</v>
      </c>
      <c r="FW1063" s="13" t="n">
        <v>30</v>
      </c>
      <c r="GS1063" s="13" t="n">
        <v>30</v>
      </c>
    </row>
    <row r="1064">
      <c r="C1064" s="13" t="n">
        <v>31</v>
      </c>
      <c r="D1064" s="18">
        <f>Ret_Fourth_central_moment_5var!D414</f>
        <v/>
      </c>
      <c r="E1064" s="18">
        <f>Ret_Fourth_central_moment_5var!E414</f>
        <v/>
      </c>
      <c r="F1064" s="18">
        <f>Ret_Fourth_central_moment_5var!F414</f>
        <v/>
      </c>
      <c r="Y1064" s="13" t="n">
        <v>31</v>
      </c>
      <c r="AU1064" s="13" t="n">
        <v>31</v>
      </c>
      <c r="BQ1064" s="13" t="n">
        <v>31</v>
      </c>
      <c r="CM1064" s="13" t="n">
        <v>31</v>
      </c>
      <c r="DI1064" s="13" t="n">
        <v>31</v>
      </c>
      <c r="EE1064" s="13" t="n">
        <v>31</v>
      </c>
      <c r="FA1064" s="13" t="n">
        <v>31</v>
      </c>
      <c r="FW1064" s="13" t="n">
        <v>31</v>
      </c>
      <c r="GS1064" s="13" t="n">
        <v>31</v>
      </c>
    </row>
    <row r="1065">
      <c r="C1065" s="13" t="n">
        <v>32</v>
      </c>
      <c r="D1065" s="18">
        <f>Ret_Fourth_central_moment_5var!D415</f>
        <v/>
      </c>
      <c r="E1065" s="18">
        <f>Ret_Fourth_central_moment_5var!E415</f>
        <v/>
      </c>
      <c r="F1065" s="18">
        <f>Ret_Fourth_central_moment_5var!F415</f>
        <v/>
      </c>
      <c r="Y1065" s="13" t="n">
        <v>32</v>
      </c>
      <c r="AU1065" s="13" t="n">
        <v>32</v>
      </c>
      <c r="BQ1065" s="13" t="n">
        <v>32</v>
      </c>
      <c r="CM1065" s="13" t="n">
        <v>32</v>
      </c>
      <c r="DI1065" s="13" t="n">
        <v>32</v>
      </c>
      <c r="EE1065" s="13" t="n">
        <v>32</v>
      </c>
      <c r="FA1065" s="13" t="n">
        <v>32</v>
      </c>
      <c r="FW1065" s="13" t="n">
        <v>32</v>
      </c>
      <c r="GS1065" s="13" t="n">
        <v>32</v>
      </c>
    </row>
    <row r="1066">
      <c r="C1066" s="13" t="n">
        <v>33</v>
      </c>
      <c r="D1066" s="18">
        <f>Ret_Fourth_central_moment_5var!D416</f>
        <v/>
      </c>
      <c r="E1066" s="18">
        <f>Ret_Fourth_central_moment_5var!E416</f>
        <v/>
      </c>
      <c r="F1066" s="18">
        <f>Ret_Fourth_central_moment_5var!F416</f>
        <v/>
      </c>
      <c r="Y1066" s="13" t="n">
        <v>33</v>
      </c>
      <c r="AU1066" s="13" t="n">
        <v>33</v>
      </c>
      <c r="BQ1066" s="13" t="n">
        <v>33</v>
      </c>
      <c r="CM1066" s="13" t="n">
        <v>33</v>
      </c>
      <c r="DI1066" s="13" t="n">
        <v>33</v>
      </c>
      <c r="EE1066" s="13" t="n">
        <v>33</v>
      </c>
      <c r="FA1066" s="13" t="n">
        <v>33</v>
      </c>
      <c r="FW1066" s="13" t="n">
        <v>33</v>
      </c>
      <c r="GS1066" s="13" t="n">
        <v>33</v>
      </c>
    </row>
    <row r="1067">
      <c r="C1067" s="13" t="n">
        <v>34</v>
      </c>
      <c r="D1067" s="18">
        <f>Ret_Fourth_central_moment_5var!D417</f>
        <v/>
      </c>
      <c r="E1067" s="18">
        <f>Ret_Fourth_central_moment_5var!E417</f>
        <v/>
      </c>
      <c r="F1067" s="18">
        <f>Ret_Fourth_central_moment_5var!F417</f>
        <v/>
      </c>
      <c r="Y1067" s="13" t="n">
        <v>34</v>
      </c>
      <c r="AU1067" s="13" t="n">
        <v>34</v>
      </c>
      <c r="BQ1067" s="13" t="n">
        <v>34</v>
      </c>
      <c r="CM1067" s="13" t="n">
        <v>34</v>
      </c>
      <c r="DI1067" s="13" t="n">
        <v>34</v>
      </c>
      <c r="EE1067" s="13" t="n">
        <v>34</v>
      </c>
      <c r="FA1067" s="13" t="n">
        <v>34</v>
      </c>
      <c r="FW1067" s="13" t="n">
        <v>34</v>
      </c>
      <c r="GS1067" s="13" t="n">
        <v>34</v>
      </c>
    </row>
    <row r="1068">
      <c r="C1068" s="13" t="n">
        <v>35</v>
      </c>
      <c r="D1068" s="18">
        <f>Ret_Fourth_central_moment_5var!D418</f>
        <v/>
      </c>
      <c r="E1068" s="18">
        <f>Ret_Fourth_central_moment_5var!E418</f>
        <v/>
      </c>
      <c r="F1068" s="18">
        <f>Ret_Fourth_central_moment_5var!F418</f>
        <v/>
      </c>
      <c r="Y1068" s="13" t="n">
        <v>35</v>
      </c>
      <c r="AU1068" s="13" t="n">
        <v>35</v>
      </c>
      <c r="BQ1068" s="13" t="n">
        <v>35</v>
      </c>
      <c r="CM1068" s="13" t="n">
        <v>35</v>
      </c>
      <c r="DI1068" s="13" t="n">
        <v>35</v>
      </c>
      <c r="EE1068" s="13" t="n">
        <v>35</v>
      </c>
      <c r="FA1068" s="13" t="n">
        <v>35</v>
      </c>
      <c r="FW1068" s="13" t="n">
        <v>35</v>
      </c>
      <c r="GS1068" s="13" t="n">
        <v>35</v>
      </c>
    </row>
    <row r="1069">
      <c r="C1069" s="13" t="n">
        <v>36</v>
      </c>
      <c r="D1069" s="18">
        <f>Ret_Fourth_central_moment_5var!D419</f>
        <v/>
      </c>
      <c r="E1069" s="18">
        <f>Ret_Fourth_central_moment_5var!E419</f>
        <v/>
      </c>
      <c r="F1069" s="18">
        <f>Ret_Fourth_central_moment_5var!F419</f>
        <v/>
      </c>
      <c r="Y1069" s="13" t="n">
        <v>36</v>
      </c>
      <c r="AU1069" s="13" t="n">
        <v>36</v>
      </c>
      <c r="BQ1069" s="13" t="n">
        <v>36</v>
      </c>
      <c r="CM1069" s="13" t="n">
        <v>36</v>
      </c>
      <c r="DI1069" s="13" t="n">
        <v>36</v>
      </c>
      <c r="EE1069" s="13" t="n">
        <v>36</v>
      </c>
      <c r="FA1069" s="13" t="n">
        <v>36</v>
      </c>
      <c r="FW1069" s="13" t="n">
        <v>36</v>
      </c>
      <c r="GS1069" s="13" t="n">
        <v>36</v>
      </c>
    </row>
    <row r="1070">
      <c r="C1070" s="13" t="n">
        <v>37</v>
      </c>
      <c r="D1070" s="18">
        <f>Ret_Fourth_central_moment_5var!D420</f>
        <v/>
      </c>
      <c r="E1070" s="18">
        <f>Ret_Fourth_central_moment_5var!E420</f>
        <v/>
      </c>
      <c r="F1070" s="18">
        <f>Ret_Fourth_central_moment_5var!F420</f>
        <v/>
      </c>
      <c r="Y1070" s="13" t="n">
        <v>37</v>
      </c>
      <c r="AU1070" s="13" t="n">
        <v>37</v>
      </c>
      <c r="BQ1070" s="13" t="n">
        <v>37</v>
      </c>
      <c r="CM1070" s="13" t="n">
        <v>37</v>
      </c>
      <c r="DI1070" s="13" t="n">
        <v>37</v>
      </c>
      <c r="EE1070" s="13" t="n">
        <v>37</v>
      </c>
      <c r="FA1070" s="13" t="n">
        <v>37</v>
      </c>
      <c r="FW1070" s="13" t="n">
        <v>37</v>
      </c>
      <c r="GS1070" s="13" t="n">
        <v>37</v>
      </c>
    </row>
    <row r="1071">
      <c r="C1071" s="13" t="n">
        <v>38</v>
      </c>
      <c r="D1071" s="18">
        <f>Ret_Fourth_central_moment_5var!D421</f>
        <v/>
      </c>
      <c r="E1071" s="18">
        <f>Ret_Fourth_central_moment_5var!E421</f>
        <v/>
      </c>
      <c r="F1071" s="18">
        <f>Ret_Fourth_central_moment_5var!F421</f>
        <v/>
      </c>
      <c r="Y1071" s="13" t="n">
        <v>38</v>
      </c>
      <c r="AU1071" s="13" t="n">
        <v>38</v>
      </c>
      <c r="BQ1071" s="13" t="n">
        <v>38</v>
      </c>
      <c r="CM1071" s="13" t="n">
        <v>38</v>
      </c>
      <c r="DI1071" s="13" t="n">
        <v>38</v>
      </c>
      <c r="EE1071" s="13" t="n">
        <v>38</v>
      </c>
      <c r="FA1071" s="13" t="n">
        <v>38</v>
      </c>
      <c r="FW1071" s="13" t="n">
        <v>38</v>
      </c>
      <c r="GS1071" s="13" t="n">
        <v>38</v>
      </c>
    </row>
    <row r="1072">
      <c r="C1072" s="13" t="n">
        <v>39</v>
      </c>
      <c r="D1072" s="18">
        <f>Ret_Fourth_central_moment_5var!D422</f>
        <v/>
      </c>
      <c r="E1072" s="18">
        <f>Ret_Fourth_central_moment_5var!E422</f>
        <v/>
      </c>
      <c r="F1072" s="18">
        <f>Ret_Fourth_central_moment_5var!F422</f>
        <v/>
      </c>
      <c r="Y1072" s="13" t="n">
        <v>39</v>
      </c>
      <c r="AU1072" s="13" t="n">
        <v>39</v>
      </c>
      <c r="BQ1072" s="13" t="n">
        <v>39</v>
      </c>
      <c r="CM1072" s="13" t="n">
        <v>39</v>
      </c>
      <c r="DI1072" s="13" t="n">
        <v>39</v>
      </c>
      <c r="EE1072" s="13" t="n">
        <v>39</v>
      </c>
      <c r="FA1072" s="13" t="n">
        <v>39</v>
      </c>
      <c r="FW1072" s="13" t="n">
        <v>39</v>
      </c>
      <c r="GS1072" s="13" t="n">
        <v>39</v>
      </c>
    </row>
    <row r="1073">
      <c r="C1073" s="13" t="n">
        <v>40</v>
      </c>
      <c r="D1073" s="18">
        <f>Ret_Fourth_central_moment_5var!D423</f>
        <v/>
      </c>
      <c r="E1073" s="18">
        <f>Ret_Fourth_central_moment_5var!E423</f>
        <v/>
      </c>
      <c r="F1073" s="18">
        <f>Ret_Fourth_central_moment_5var!F423</f>
        <v/>
      </c>
      <c r="Y1073" s="13" t="n">
        <v>40</v>
      </c>
      <c r="AU1073" s="13" t="n">
        <v>40</v>
      </c>
      <c r="BQ1073" s="13" t="n">
        <v>40</v>
      </c>
      <c r="CM1073" s="13" t="n">
        <v>40</v>
      </c>
      <c r="DI1073" s="13" t="n">
        <v>40</v>
      </c>
      <c r="EE1073" s="13" t="n">
        <v>40</v>
      </c>
      <c r="FA1073" s="13" t="n">
        <v>40</v>
      </c>
      <c r="FW1073" s="13" t="n">
        <v>40</v>
      </c>
      <c r="GS1073" s="13" t="n">
        <v>40</v>
      </c>
    </row>
    <row r="1074">
      <c r="C1074" s="13" t="n">
        <v>41</v>
      </c>
      <c r="D1074" s="18">
        <f>Ret_Fourth_central_moment_5var!D424</f>
        <v/>
      </c>
      <c r="E1074" s="18">
        <f>Ret_Fourth_central_moment_5var!E424</f>
        <v/>
      </c>
      <c r="F1074" s="18">
        <f>Ret_Fourth_central_moment_5var!F424</f>
        <v/>
      </c>
      <c r="Y1074" s="13" t="n">
        <v>41</v>
      </c>
      <c r="AU1074" s="13" t="n">
        <v>41</v>
      </c>
      <c r="BQ1074" s="13" t="n">
        <v>41</v>
      </c>
      <c r="CM1074" s="13" t="n">
        <v>41</v>
      </c>
      <c r="DI1074" s="13" t="n">
        <v>41</v>
      </c>
      <c r="EE1074" s="13" t="n">
        <v>41</v>
      </c>
      <c r="FA1074" s="13" t="n">
        <v>41</v>
      </c>
      <c r="FW1074" s="13" t="n">
        <v>41</v>
      </c>
      <c r="GS1074" s="13" t="n">
        <v>41</v>
      </c>
    </row>
    <row r="1075">
      <c r="C1075" s="13" t="n">
        <v>42</v>
      </c>
      <c r="D1075" s="18">
        <f>Ret_Fourth_central_moment_5var!D425</f>
        <v/>
      </c>
      <c r="E1075" s="18">
        <f>Ret_Fourth_central_moment_5var!E425</f>
        <v/>
      </c>
      <c r="F1075" s="18">
        <f>Ret_Fourth_central_moment_5var!F425</f>
        <v/>
      </c>
      <c r="Y1075" s="13" t="n">
        <v>42</v>
      </c>
      <c r="AU1075" s="13" t="n">
        <v>42</v>
      </c>
      <c r="BQ1075" s="13" t="n">
        <v>42</v>
      </c>
      <c r="CM1075" s="13" t="n">
        <v>42</v>
      </c>
      <c r="DI1075" s="13" t="n">
        <v>42</v>
      </c>
      <c r="EE1075" s="13" t="n">
        <v>42</v>
      </c>
      <c r="FA1075" s="13" t="n">
        <v>42</v>
      </c>
      <c r="FW1075" s="13" t="n">
        <v>42</v>
      </c>
      <c r="GS1075" s="13" t="n">
        <v>42</v>
      </c>
    </row>
    <row r="1076">
      <c r="C1076" s="13" t="n">
        <v>43</v>
      </c>
      <c r="D1076" s="18">
        <f>Ret_Fourth_central_moment_5var!D426</f>
        <v/>
      </c>
      <c r="E1076" s="18">
        <f>Ret_Fourth_central_moment_5var!E426</f>
        <v/>
      </c>
      <c r="F1076" s="18">
        <f>Ret_Fourth_central_moment_5var!F426</f>
        <v/>
      </c>
      <c r="Y1076" s="13" t="n">
        <v>43</v>
      </c>
      <c r="AU1076" s="13" t="n">
        <v>43</v>
      </c>
      <c r="BQ1076" s="13" t="n">
        <v>43</v>
      </c>
      <c r="CM1076" s="13" t="n">
        <v>43</v>
      </c>
      <c r="DI1076" s="13" t="n">
        <v>43</v>
      </c>
      <c r="EE1076" s="13" t="n">
        <v>43</v>
      </c>
      <c r="FA1076" s="13" t="n">
        <v>43</v>
      </c>
      <c r="FW1076" s="13" t="n">
        <v>43</v>
      </c>
      <c r="GS1076" s="13" t="n">
        <v>43</v>
      </c>
    </row>
    <row r="1077">
      <c r="C1077" s="13" t="n">
        <v>44</v>
      </c>
      <c r="D1077" s="18">
        <f>Ret_Fourth_central_moment_5var!D427</f>
        <v/>
      </c>
      <c r="E1077" s="18">
        <f>Ret_Fourth_central_moment_5var!E427</f>
        <v/>
      </c>
      <c r="F1077" s="18">
        <f>Ret_Fourth_central_moment_5var!F427</f>
        <v/>
      </c>
      <c r="Y1077" s="13" t="n">
        <v>44</v>
      </c>
      <c r="AU1077" s="13" t="n">
        <v>44</v>
      </c>
      <c r="BQ1077" s="13" t="n">
        <v>44</v>
      </c>
      <c r="CM1077" s="13" t="n">
        <v>44</v>
      </c>
      <c r="DI1077" s="13" t="n">
        <v>44</v>
      </c>
      <c r="EE1077" s="13" t="n">
        <v>44</v>
      </c>
      <c r="FA1077" s="13" t="n">
        <v>44</v>
      </c>
      <c r="FW1077" s="13" t="n">
        <v>44</v>
      </c>
      <c r="GS1077" s="13" t="n">
        <v>44</v>
      </c>
    </row>
    <row r="1078">
      <c r="C1078" s="13" t="n">
        <v>45</v>
      </c>
      <c r="D1078" s="18">
        <f>Ret_Fourth_central_moment_5var!D428</f>
        <v/>
      </c>
      <c r="E1078" s="18">
        <f>Ret_Fourth_central_moment_5var!E428</f>
        <v/>
      </c>
      <c r="F1078" s="18">
        <f>Ret_Fourth_central_moment_5var!F428</f>
        <v/>
      </c>
      <c r="Y1078" s="13" t="n">
        <v>45</v>
      </c>
      <c r="AU1078" s="13" t="n">
        <v>45</v>
      </c>
      <c r="BQ1078" s="13" t="n">
        <v>45</v>
      </c>
      <c r="CM1078" s="13" t="n">
        <v>45</v>
      </c>
      <c r="DI1078" s="13" t="n">
        <v>45</v>
      </c>
      <c r="EE1078" s="13" t="n">
        <v>45</v>
      </c>
      <c r="FA1078" s="13" t="n">
        <v>45</v>
      </c>
      <c r="FW1078" s="13" t="n">
        <v>45</v>
      </c>
      <c r="GS1078" s="13" t="n">
        <v>45</v>
      </c>
    </row>
    <row r="1079">
      <c r="C1079" s="13" t="n">
        <v>46</v>
      </c>
      <c r="D1079" s="18">
        <f>Ret_Fourth_central_moment_5var!D429</f>
        <v/>
      </c>
      <c r="E1079" s="18">
        <f>Ret_Fourth_central_moment_5var!E429</f>
        <v/>
      </c>
      <c r="F1079" s="18">
        <f>Ret_Fourth_central_moment_5var!F429</f>
        <v/>
      </c>
      <c r="Y1079" s="13" t="n">
        <v>46</v>
      </c>
      <c r="AU1079" s="13" t="n">
        <v>46</v>
      </c>
      <c r="BQ1079" s="13" t="n">
        <v>46</v>
      </c>
      <c r="CM1079" s="13" t="n">
        <v>46</v>
      </c>
      <c r="DI1079" s="13" t="n">
        <v>46</v>
      </c>
      <c r="EE1079" s="13" t="n">
        <v>46</v>
      </c>
      <c r="FA1079" s="13" t="n">
        <v>46</v>
      </c>
      <c r="FW1079" s="13" t="n">
        <v>46</v>
      </c>
      <c r="GS1079" s="13" t="n">
        <v>46</v>
      </c>
    </row>
    <row r="1080">
      <c r="C1080" s="13" t="n">
        <v>47</v>
      </c>
      <c r="D1080" s="18">
        <f>Ret_Fourth_central_moment_5var!D430</f>
        <v/>
      </c>
      <c r="E1080" s="18">
        <f>Ret_Fourth_central_moment_5var!E430</f>
        <v/>
      </c>
      <c r="F1080" s="18">
        <f>Ret_Fourth_central_moment_5var!F430</f>
        <v/>
      </c>
      <c r="Y1080" s="13" t="n">
        <v>47</v>
      </c>
      <c r="AU1080" s="13" t="n">
        <v>47</v>
      </c>
      <c r="BQ1080" s="13" t="n">
        <v>47</v>
      </c>
      <c r="CM1080" s="13" t="n">
        <v>47</v>
      </c>
      <c r="DI1080" s="13" t="n">
        <v>47</v>
      </c>
      <c r="EE1080" s="13" t="n">
        <v>47</v>
      </c>
      <c r="FA1080" s="13" t="n">
        <v>47</v>
      </c>
      <c r="FW1080" s="13" t="n">
        <v>47</v>
      </c>
      <c r="GS1080" s="13" t="n">
        <v>47</v>
      </c>
    </row>
    <row r="1081">
      <c r="C1081" s="13" t="n">
        <v>48</v>
      </c>
      <c r="D1081" s="18">
        <f>Ret_Fourth_central_moment_5var!D431</f>
        <v/>
      </c>
      <c r="E1081" s="18">
        <f>Ret_Fourth_central_moment_5var!E431</f>
        <v/>
      </c>
      <c r="F1081" s="18">
        <f>Ret_Fourth_central_moment_5var!F431</f>
        <v/>
      </c>
      <c r="Y1081" s="13" t="n">
        <v>48</v>
      </c>
      <c r="AU1081" s="13" t="n">
        <v>48</v>
      </c>
      <c r="BQ1081" s="13" t="n">
        <v>48</v>
      </c>
      <c r="CM1081" s="13" t="n">
        <v>48</v>
      </c>
      <c r="DI1081" s="13" t="n">
        <v>48</v>
      </c>
      <c r="EE1081" s="13" t="n">
        <v>48</v>
      </c>
      <c r="FA1081" s="13" t="n">
        <v>48</v>
      </c>
      <c r="FW1081" s="13" t="n">
        <v>48</v>
      </c>
      <c r="GS1081" s="13" t="n">
        <v>48</v>
      </c>
    </row>
    <row r="1082">
      <c r="C1082" s="13" t="n">
        <v>49</v>
      </c>
      <c r="D1082" s="18">
        <f>Ret_Fourth_central_moment_5var!D432</f>
        <v/>
      </c>
      <c r="E1082" s="18">
        <f>Ret_Fourth_central_moment_5var!E432</f>
        <v/>
      </c>
      <c r="F1082" s="18">
        <f>Ret_Fourth_central_moment_5var!F432</f>
        <v/>
      </c>
      <c r="Y1082" s="13" t="n">
        <v>49</v>
      </c>
      <c r="AU1082" s="13" t="n">
        <v>49</v>
      </c>
      <c r="BQ1082" s="13" t="n">
        <v>49</v>
      </c>
      <c r="CM1082" s="13" t="n">
        <v>49</v>
      </c>
      <c r="DI1082" s="13" t="n">
        <v>49</v>
      </c>
      <c r="EE1082" s="13" t="n">
        <v>49</v>
      </c>
      <c r="FA1082" s="13" t="n">
        <v>49</v>
      </c>
      <c r="FW1082" s="13" t="n">
        <v>49</v>
      </c>
      <c r="GS1082" s="13" t="n">
        <v>49</v>
      </c>
    </row>
    <row r="1083">
      <c r="C1083" s="13" t="n">
        <v>50</v>
      </c>
      <c r="D1083" s="18">
        <f>Ret_Fourth_central_moment_5var!D433</f>
        <v/>
      </c>
      <c r="E1083" s="18">
        <f>Ret_Fourth_central_moment_5var!E433</f>
        <v/>
      </c>
      <c r="F1083" s="18">
        <f>Ret_Fourth_central_moment_5var!F433</f>
        <v/>
      </c>
      <c r="Y1083" s="13" t="n">
        <v>50</v>
      </c>
      <c r="AU1083" s="13" t="n">
        <v>50</v>
      </c>
      <c r="BQ1083" s="13" t="n">
        <v>50</v>
      </c>
      <c r="CM1083" s="13" t="n">
        <v>50</v>
      </c>
      <c r="DI1083" s="13" t="n">
        <v>50</v>
      </c>
      <c r="EE1083" s="13" t="n">
        <v>50</v>
      </c>
      <c r="FA1083" s="13" t="n">
        <v>50</v>
      </c>
      <c r="FW1083" s="13" t="n">
        <v>50</v>
      </c>
      <c r="GS1083" s="13" t="n">
        <v>50</v>
      </c>
    </row>
    <row r="1084">
      <c r="C1084" s="13" t="n">
        <v>51</v>
      </c>
      <c r="D1084" s="18">
        <f>Ret_Fourth_central_moment_5var!D434</f>
        <v/>
      </c>
      <c r="E1084" s="18">
        <f>Ret_Fourth_central_moment_5var!E434</f>
        <v/>
      </c>
      <c r="F1084" s="18">
        <f>Ret_Fourth_central_moment_5var!F434</f>
        <v/>
      </c>
      <c r="Y1084" s="13" t="n">
        <v>51</v>
      </c>
      <c r="AU1084" s="13" t="n">
        <v>51</v>
      </c>
      <c r="BQ1084" s="13" t="n">
        <v>51</v>
      </c>
      <c r="CM1084" s="13" t="n">
        <v>51</v>
      </c>
      <c r="DI1084" s="13" t="n">
        <v>51</v>
      </c>
      <c r="EE1084" s="13" t="n">
        <v>51</v>
      </c>
      <c r="FA1084" s="13" t="n">
        <v>51</v>
      </c>
      <c r="FW1084" s="13" t="n">
        <v>51</v>
      </c>
      <c r="GS1084" s="13" t="n">
        <v>51</v>
      </c>
    </row>
    <row r="1085">
      <c r="C1085" s="13" t="n">
        <v>52</v>
      </c>
      <c r="D1085" s="18">
        <f>Ret_Fourth_central_moment_5var!D435</f>
        <v/>
      </c>
      <c r="E1085" s="18">
        <f>Ret_Fourth_central_moment_5var!E435</f>
        <v/>
      </c>
      <c r="F1085" s="18">
        <f>Ret_Fourth_central_moment_5var!F435</f>
        <v/>
      </c>
      <c r="Y1085" s="13" t="n">
        <v>52</v>
      </c>
      <c r="AU1085" s="13" t="n">
        <v>52</v>
      </c>
      <c r="BQ1085" s="13" t="n">
        <v>52</v>
      </c>
      <c r="CM1085" s="13" t="n">
        <v>52</v>
      </c>
      <c r="DI1085" s="13" t="n">
        <v>52</v>
      </c>
      <c r="EE1085" s="13" t="n">
        <v>52</v>
      </c>
      <c r="FA1085" s="13" t="n">
        <v>52</v>
      </c>
      <c r="FW1085" s="13" t="n">
        <v>52</v>
      </c>
      <c r="GS1085" s="13" t="n">
        <v>52</v>
      </c>
    </row>
    <row r="1086">
      <c r="C1086" s="13" t="n">
        <v>53</v>
      </c>
      <c r="D1086" s="18">
        <f>Ret_Fourth_central_moment_5var!D436</f>
        <v/>
      </c>
      <c r="E1086" s="18">
        <f>Ret_Fourth_central_moment_5var!E436</f>
        <v/>
      </c>
      <c r="F1086" s="18">
        <f>Ret_Fourth_central_moment_5var!F436</f>
        <v/>
      </c>
      <c r="Y1086" s="13" t="n">
        <v>53</v>
      </c>
      <c r="AU1086" s="13" t="n">
        <v>53</v>
      </c>
      <c r="BQ1086" s="13" t="n">
        <v>53</v>
      </c>
      <c r="CM1086" s="13" t="n">
        <v>53</v>
      </c>
      <c r="DI1086" s="13" t="n">
        <v>53</v>
      </c>
      <c r="EE1086" s="13" t="n">
        <v>53</v>
      </c>
      <c r="FA1086" s="13" t="n">
        <v>53</v>
      </c>
      <c r="FW1086" s="13" t="n">
        <v>53</v>
      </c>
      <c r="GS1086" s="13" t="n">
        <v>53</v>
      </c>
    </row>
    <row r="1087">
      <c r="C1087" s="13" t="n">
        <v>54</v>
      </c>
      <c r="D1087" s="18">
        <f>Ret_Fourth_central_moment_5var!D437</f>
        <v/>
      </c>
      <c r="E1087" s="18">
        <f>Ret_Fourth_central_moment_5var!E437</f>
        <v/>
      </c>
      <c r="F1087" s="18">
        <f>Ret_Fourth_central_moment_5var!F437</f>
        <v/>
      </c>
      <c r="Y1087" s="13" t="n">
        <v>54</v>
      </c>
      <c r="AU1087" s="13" t="n">
        <v>54</v>
      </c>
      <c r="BQ1087" s="13" t="n">
        <v>54</v>
      </c>
      <c r="CM1087" s="13" t="n">
        <v>54</v>
      </c>
      <c r="DI1087" s="13" t="n">
        <v>54</v>
      </c>
      <c r="EE1087" s="13" t="n">
        <v>54</v>
      </c>
      <c r="FA1087" s="13" t="n">
        <v>54</v>
      </c>
      <c r="FW1087" s="13" t="n">
        <v>54</v>
      </c>
      <c r="GS1087" s="13" t="n">
        <v>54</v>
      </c>
    </row>
    <row r="1088">
      <c r="C1088" s="13" t="n">
        <v>55</v>
      </c>
      <c r="D1088" s="18">
        <f>Ret_Fourth_central_moment_5var!D438</f>
        <v/>
      </c>
      <c r="E1088" s="18">
        <f>Ret_Fourth_central_moment_5var!E438</f>
        <v/>
      </c>
      <c r="F1088" s="18">
        <f>Ret_Fourth_central_moment_5var!F438</f>
        <v/>
      </c>
      <c r="Y1088" s="13" t="n">
        <v>55</v>
      </c>
      <c r="AU1088" s="13" t="n">
        <v>55</v>
      </c>
      <c r="BQ1088" s="13" t="n">
        <v>55</v>
      </c>
      <c r="CM1088" s="13" t="n">
        <v>55</v>
      </c>
      <c r="DI1088" s="13" t="n">
        <v>55</v>
      </c>
      <c r="EE1088" s="13" t="n">
        <v>55</v>
      </c>
      <c r="FA1088" s="13" t="n">
        <v>55</v>
      </c>
      <c r="FW1088" s="13" t="n">
        <v>55</v>
      </c>
      <c r="GS1088" s="13" t="n">
        <v>55</v>
      </c>
    </row>
    <row r="1089">
      <c r="C1089" s="13" t="n">
        <v>56</v>
      </c>
      <c r="D1089" s="18">
        <f>Ret_Fourth_central_moment_5var!D439</f>
        <v/>
      </c>
      <c r="E1089" s="18">
        <f>Ret_Fourth_central_moment_5var!E439</f>
        <v/>
      </c>
      <c r="F1089" s="18">
        <f>Ret_Fourth_central_moment_5var!F439</f>
        <v/>
      </c>
      <c r="Y1089" s="13" t="n">
        <v>56</v>
      </c>
      <c r="AU1089" s="13" t="n">
        <v>56</v>
      </c>
      <c r="BQ1089" s="13" t="n">
        <v>56</v>
      </c>
      <c r="CM1089" s="13" t="n">
        <v>56</v>
      </c>
      <c r="DI1089" s="13" t="n">
        <v>56</v>
      </c>
      <c r="EE1089" s="13" t="n">
        <v>56</v>
      </c>
      <c r="FA1089" s="13" t="n">
        <v>56</v>
      </c>
      <c r="FW1089" s="13" t="n">
        <v>56</v>
      </c>
      <c r="GS1089" s="13" t="n">
        <v>56</v>
      </c>
    </row>
    <row r="1090">
      <c r="C1090" s="13" t="n">
        <v>57</v>
      </c>
      <c r="D1090" s="18">
        <f>Ret_Fourth_central_moment_5var!D440</f>
        <v/>
      </c>
      <c r="E1090" s="18">
        <f>Ret_Fourth_central_moment_5var!E440</f>
        <v/>
      </c>
      <c r="F1090" s="18">
        <f>Ret_Fourth_central_moment_5var!F440</f>
        <v/>
      </c>
      <c r="Y1090" s="13" t="n">
        <v>57</v>
      </c>
      <c r="AU1090" s="13" t="n">
        <v>57</v>
      </c>
      <c r="BQ1090" s="13" t="n">
        <v>57</v>
      </c>
      <c r="CM1090" s="13" t="n">
        <v>57</v>
      </c>
      <c r="DI1090" s="13" t="n">
        <v>57</v>
      </c>
      <c r="EE1090" s="13" t="n">
        <v>57</v>
      </c>
      <c r="FA1090" s="13" t="n">
        <v>57</v>
      </c>
      <c r="FW1090" s="13" t="n">
        <v>57</v>
      </c>
      <c r="GS1090" s="13" t="n">
        <v>57</v>
      </c>
    </row>
    <row r="1091">
      <c r="C1091" s="13" t="n">
        <v>58</v>
      </c>
      <c r="D1091" s="18">
        <f>Ret_Fourth_central_moment_5var!D441</f>
        <v/>
      </c>
      <c r="E1091" s="18">
        <f>Ret_Fourth_central_moment_5var!E441</f>
        <v/>
      </c>
      <c r="F1091" s="18">
        <f>Ret_Fourth_central_moment_5var!F441</f>
        <v/>
      </c>
      <c r="Y1091" s="13" t="n">
        <v>58</v>
      </c>
      <c r="AU1091" s="13" t="n">
        <v>58</v>
      </c>
      <c r="BQ1091" s="13" t="n">
        <v>58</v>
      </c>
      <c r="CM1091" s="13" t="n">
        <v>58</v>
      </c>
      <c r="DI1091" s="13" t="n">
        <v>58</v>
      </c>
      <c r="EE1091" s="13" t="n">
        <v>58</v>
      </c>
      <c r="FA1091" s="13" t="n">
        <v>58</v>
      </c>
      <c r="FW1091" s="13" t="n">
        <v>58</v>
      </c>
      <c r="GS1091" s="13" t="n">
        <v>58</v>
      </c>
    </row>
    <row r="1092">
      <c r="C1092" s="13" t="n">
        <v>59</v>
      </c>
      <c r="D1092" s="18">
        <f>Ret_Fourth_central_moment_5var!D442</f>
        <v/>
      </c>
      <c r="E1092" s="18">
        <f>Ret_Fourth_central_moment_5var!E442</f>
        <v/>
      </c>
      <c r="F1092" s="18">
        <f>Ret_Fourth_central_moment_5var!F442</f>
        <v/>
      </c>
      <c r="Y1092" s="13" t="n">
        <v>59</v>
      </c>
      <c r="AU1092" s="13" t="n">
        <v>59</v>
      </c>
      <c r="BQ1092" s="13" t="n">
        <v>59</v>
      </c>
      <c r="CM1092" s="13" t="n">
        <v>59</v>
      </c>
      <c r="DI1092" s="13" t="n">
        <v>59</v>
      </c>
      <c r="EE1092" s="13" t="n">
        <v>59</v>
      </c>
      <c r="FA1092" s="13" t="n">
        <v>59</v>
      </c>
      <c r="FW1092" s="13" t="n">
        <v>59</v>
      </c>
      <c r="GS1092" s="13" t="n">
        <v>59</v>
      </c>
    </row>
    <row r="1093">
      <c r="C1093" s="13" t="n">
        <v>60</v>
      </c>
      <c r="D1093" s="18">
        <f>Ret_Fourth_central_moment_5var!D443</f>
        <v/>
      </c>
      <c r="E1093" s="18">
        <f>Ret_Fourth_central_moment_5var!E443</f>
        <v/>
      </c>
      <c r="F1093" s="18">
        <f>Ret_Fourth_central_moment_5var!F443</f>
        <v/>
      </c>
      <c r="Y1093" s="13" t="n">
        <v>60</v>
      </c>
      <c r="AU1093" s="13" t="n">
        <v>60</v>
      </c>
      <c r="BQ1093" s="13" t="n">
        <v>60</v>
      </c>
      <c r="CM1093" s="13" t="n">
        <v>60</v>
      </c>
      <c r="DI1093" s="13" t="n">
        <v>60</v>
      </c>
      <c r="EE1093" s="13" t="n">
        <v>60</v>
      </c>
      <c r="FA1093" s="13" t="n">
        <v>60</v>
      </c>
      <c r="FW1093" s="13" t="n">
        <v>60</v>
      </c>
      <c r="GS1093" s="13" t="n">
        <v>60</v>
      </c>
    </row>
    <row r="1094">
      <c r="C1094" s="13" t="n">
        <v>61</v>
      </c>
      <c r="D1094" s="18">
        <f>Ret_Fourth_central_moment_5var!D444</f>
        <v/>
      </c>
      <c r="E1094" s="18">
        <f>Ret_Fourth_central_moment_5var!E444</f>
        <v/>
      </c>
      <c r="F1094" s="18">
        <f>Ret_Fourth_central_moment_5var!F444</f>
        <v/>
      </c>
      <c r="Y1094" s="13" t="n">
        <v>61</v>
      </c>
      <c r="AU1094" s="13" t="n">
        <v>61</v>
      </c>
      <c r="BQ1094" s="13" t="n">
        <v>61</v>
      </c>
      <c r="CM1094" s="13" t="n">
        <v>61</v>
      </c>
      <c r="DI1094" s="13" t="n">
        <v>61</v>
      </c>
      <c r="EE1094" s="13" t="n">
        <v>61</v>
      </c>
      <c r="FA1094" s="13" t="n">
        <v>61</v>
      </c>
      <c r="FW1094" s="13" t="n">
        <v>61</v>
      </c>
      <c r="GS1094" s="13" t="n">
        <v>61</v>
      </c>
    </row>
    <row r="1095">
      <c r="C1095" s="13" t="n">
        <v>62</v>
      </c>
      <c r="D1095" s="18">
        <f>Ret_Fourth_central_moment_5var!D445</f>
        <v/>
      </c>
      <c r="E1095" s="18">
        <f>Ret_Fourth_central_moment_5var!E445</f>
        <v/>
      </c>
      <c r="F1095" s="18">
        <f>Ret_Fourth_central_moment_5var!F445</f>
        <v/>
      </c>
      <c r="Y1095" s="13" t="n">
        <v>62</v>
      </c>
      <c r="AU1095" s="13" t="n">
        <v>62</v>
      </c>
      <c r="BQ1095" s="13" t="n">
        <v>62</v>
      </c>
      <c r="CM1095" s="13" t="n">
        <v>62</v>
      </c>
      <c r="DI1095" s="13" t="n">
        <v>62</v>
      </c>
      <c r="EE1095" s="13" t="n">
        <v>62</v>
      </c>
      <c r="FA1095" s="13" t="n">
        <v>62</v>
      </c>
      <c r="FW1095" s="13" t="n">
        <v>62</v>
      </c>
      <c r="GS1095" s="13" t="n">
        <v>62</v>
      </c>
    </row>
    <row r="1096">
      <c r="C1096" s="13" t="n">
        <v>63</v>
      </c>
      <c r="D1096" s="18">
        <f>Ret_Fourth_central_moment_5var!D446</f>
        <v/>
      </c>
      <c r="E1096" s="18">
        <f>Ret_Fourth_central_moment_5var!E446</f>
        <v/>
      </c>
      <c r="F1096" s="18">
        <f>Ret_Fourth_central_moment_5var!F446</f>
        <v/>
      </c>
      <c r="Y1096" s="13" t="n">
        <v>63</v>
      </c>
      <c r="AU1096" s="13" t="n">
        <v>63</v>
      </c>
      <c r="BQ1096" s="13" t="n">
        <v>63</v>
      </c>
      <c r="CM1096" s="13" t="n">
        <v>63</v>
      </c>
      <c r="DI1096" s="13" t="n">
        <v>63</v>
      </c>
      <c r="EE1096" s="13" t="n">
        <v>63</v>
      </c>
      <c r="FA1096" s="13" t="n">
        <v>63</v>
      </c>
      <c r="FW1096" s="13" t="n">
        <v>63</v>
      </c>
      <c r="GS1096" s="13" t="n">
        <v>63</v>
      </c>
    </row>
    <row r="1097">
      <c r="C1097" s="13" t="n">
        <v>64</v>
      </c>
      <c r="D1097" s="18">
        <f>Ret_Fourth_central_moment_5var!D447</f>
        <v/>
      </c>
      <c r="E1097" s="18">
        <f>Ret_Fourth_central_moment_5var!E447</f>
        <v/>
      </c>
      <c r="F1097" s="18">
        <f>Ret_Fourth_central_moment_5var!F447</f>
        <v/>
      </c>
      <c r="Y1097" s="13" t="n">
        <v>64</v>
      </c>
      <c r="AU1097" s="13" t="n">
        <v>64</v>
      </c>
      <c r="BQ1097" s="13" t="n">
        <v>64</v>
      </c>
      <c r="CM1097" s="13" t="n">
        <v>64</v>
      </c>
      <c r="DI1097" s="13" t="n">
        <v>64</v>
      </c>
      <c r="EE1097" s="13" t="n">
        <v>64</v>
      </c>
      <c r="FA1097" s="13" t="n">
        <v>64</v>
      </c>
      <c r="FW1097" s="13" t="n">
        <v>64</v>
      </c>
      <c r="GS1097" s="13" t="n">
        <v>64</v>
      </c>
    </row>
    <row r="1098">
      <c r="C1098" s="13" t="n">
        <v>65</v>
      </c>
      <c r="D1098" s="18">
        <f>Ret_Fourth_central_moment_5var!D448</f>
        <v/>
      </c>
      <c r="E1098" s="18">
        <f>Ret_Fourth_central_moment_5var!E448</f>
        <v/>
      </c>
      <c r="F1098" s="18">
        <f>Ret_Fourth_central_moment_5var!F448</f>
        <v/>
      </c>
      <c r="Y1098" s="13" t="n">
        <v>65</v>
      </c>
      <c r="AU1098" s="13" t="n">
        <v>65</v>
      </c>
      <c r="BQ1098" s="13" t="n">
        <v>65</v>
      </c>
      <c r="CM1098" s="13" t="n">
        <v>65</v>
      </c>
      <c r="DI1098" s="13" t="n">
        <v>65</v>
      </c>
      <c r="EE1098" s="13" t="n">
        <v>65</v>
      </c>
      <c r="FA1098" s="13" t="n">
        <v>65</v>
      </c>
      <c r="FW1098" s="13" t="n">
        <v>65</v>
      </c>
      <c r="GS1098" s="13" t="n">
        <v>65</v>
      </c>
    </row>
    <row r="1099">
      <c r="C1099" s="13" t="n">
        <v>66</v>
      </c>
      <c r="D1099" s="18">
        <f>Ret_Fourth_central_moment_5var!D449</f>
        <v/>
      </c>
      <c r="E1099" s="18">
        <f>Ret_Fourth_central_moment_5var!E449</f>
        <v/>
      </c>
      <c r="F1099" s="18">
        <f>Ret_Fourth_central_moment_5var!F449</f>
        <v/>
      </c>
      <c r="Y1099" s="13" t="n">
        <v>66</v>
      </c>
      <c r="AU1099" s="13" t="n">
        <v>66</v>
      </c>
      <c r="BQ1099" s="13" t="n">
        <v>66</v>
      </c>
      <c r="CM1099" s="13" t="n">
        <v>66</v>
      </c>
      <c r="DI1099" s="13" t="n">
        <v>66</v>
      </c>
      <c r="EE1099" s="13" t="n">
        <v>66</v>
      </c>
      <c r="FA1099" s="13" t="n">
        <v>66</v>
      </c>
      <c r="FW1099" s="13" t="n">
        <v>66</v>
      </c>
      <c r="GS1099" s="13" t="n">
        <v>66</v>
      </c>
    </row>
    <row r="1100">
      <c r="C1100" s="13" t="n">
        <v>67</v>
      </c>
      <c r="D1100" s="18">
        <f>Ret_Fourth_central_moment_5var!D450</f>
        <v/>
      </c>
      <c r="E1100" s="18">
        <f>Ret_Fourth_central_moment_5var!E450</f>
        <v/>
      </c>
      <c r="F1100" s="18">
        <f>Ret_Fourth_central_moment_5var!F450</f>
        <v/>
      </c>
      <c r="Y1100" s="13" t="n">
        <v>67</v>
      </c>
      <c r="AU1100" s="13" t="n">
        <v>67</v>
      </c>
      <c r="BQ1100" s="13" t="n">
        <v>67</v>
      </c>
      <c r="CM1100" s="13" t="n">
        <v>67</v>
      </c>
      <c r="DI1100" s="13" t="n">
        <v>67</v>
      </c>
      <c r="EE1100" s="13" t="n">
        <v>67</v>
      </c>
      <c r="FA1100" s="13" t="n">
        <v>67</v>
      </c>
      <c r="FW1100" s="13" t="n">
        <v>67</v>
      </c>
      <c r="GS1100" s="13" t="n">
        <v>67</v>
      </c>
    </row>
    <row r="1101">
      <c r="C1101" s="13" t="n">
        <v>68</v>
      </c>
      <c r="D1101" s="18">
        <f>Ret_Fourth_central_moment_5var!D451</f>
        <v/>
      </c>
      <c r="E1101" s="18">
        <f>Ret_Fourth_central_moment_5var!E451</f>
        <v/>
      </c>
      <c r="F1101" s="18">
        <f>Ret_Fourth_central_moment_5var!F451</f>
        <v/>
      </c>
      <c r="Y1101" s="13" t="n">
        <v>68</v>
      </c>
      <c r="AU1101" s="13" t="n">
        <v>68</v>
      </c>
      <c r="BQ1101" s="13" t="n">
        <v>68</v>
      </c>
      <c r="CM1101" s="13" t="n">
        <v>68</v>
      </c>
      <c r="DI1101" s="13" t="n">
        <v>68</v>
      </c>
      <c r="EE1101" s="13" t="n">
        <v>68</v>
      </c>
      <c r="FA1101" s="13" t="n">
        <v>68</v>
      </c>
      <c r="FW1101" s="13" t="n">
        <v>68</v>
      </c>
      <c r="GS1101" s="13" t="n">
        <v>68</v>
      </c>
    </row>
    <row r="1102">
      <c r="C1102" s="13" t="n">
        <v>69</v>
      </c>
      <c r="D1102" s="18">
        <f>Ret_Fourth_central_moment_5var!D452</f>
        <v/>
      </c>
      <c r="E1102" s="18">
        <f>Ret_Fourth_central_moment_5var!E452</f>
        <v/>
      </c>
      <c r="F1102" s="18">
        <f>Ret_Fourth_central_moment_5var!F452</f>
        <v/>
      </c>
      <c r="Y1102" s="13" t="n">
        <v>69</v>
      </c>
      <c r="AU1102" s="13" t="n">
        <v>69</v>
      </c>
      <c r="BQ1102" s="13" t="n">
        <v>69</v>
      </c>
      <c r="CM1102" s="13" t="n">
        <v>69</v>
      </c>
      <c r="DI1102" s="13" t="n">
        <v>69</v>
      </c>
      <c r="EE1102" s="13" t="n">
        <v>69</v>
      </c>
      <c r="FA1102" s="13" t="n">
        <v>69</v>
      </c>
      <c r="FW1102" s="13" t="n">
        <v>69</v>
      </c>
      <c r="GS1102" s="13" t="n">
        <v>69</v>
      </c>
    </row>
    <row r="1103">
      <c r="C1103" s="13" t="n">
        <v>70</v>
      </c>
      <c r="D1103" s="18">
        <f>Ret_Fourth_central_moment_5var!D453</f>
        <v/>
      </c>
      <c r="E1103" s="18">
        <f>Ret_Fourth_central_moment_5var!E453</f>
        <v/>
      </c>
      <c r="F1103" s="18">
        <f>Ret_Fourth_central_moment_5var!F453</f>
        <v/>
      </c>
      <c r="Y1103" s="13" t="n">
        <v>70</v>
      </c>
      <c r="AU1103" s="13" t="n">
        <v>70</v>
      </c>
      <c r="BQ1103" s="13" t="n">
        <v>70</v>
      </c>
      <c r="CM1103" s="13" t="n">
        <v>70</v>
      </c>
      <c r="DI1103" s="13" t="n">
        <v>70</v>
      </c>
      <c r="EE1103" s="13" t="n">
        <v>70</v>
      </c>
      <c r="FA1103" s="13" t="n">
        <v>70</v>
      </c>
      <c r="FW1103" s="13" t="n">
        <v>70</v>
      </c>
      <c r="GS1103" s="13" t="n">
        <v>70</v>
      </c>
    </row>
    <row r="1104">
      <c r="C1104" s="13" t="n">
        <v>71</v>
      </c>
      <c r="D1104" s="18">
        <f>Ret_Fourth_central_moment_5var!D454</f>
        <v/>
      </c>
      <c r="E1104" s="18">
        <f>Ret_Fourth_central_moment_5var!E454</f>
        <v/>
      </c>
      <c r="F1104" s="18">
        <f>Ret_Fourth_central_moment_5var!F454</f>
        <v/>
      </c>
      <c r="Y1104" s="13" t="n">
        <v>71</v>
      </c>
      <c r="AU1104" s="13" t="n">
        <v>71</v>
      </c>
      <c r="BQ1104" s="13" t="n">
        <v>71</v>
      </c>
      <c r="CM1104" s="13" t="n">
        <v>71</v>
      </c>
      <c r="DI1104" s="13" t="n">
        <v>71</v>
      </c>
      <c r="EE1104" s="13" t="n">
        <v>71</v>
      </c>
      <c r="FA1104" s="13" t="n">
        <v>71</v>
      </c>
      <c r="FW1104" s="13" t="n">
        <v>71</v>
      </c>
      <c r="GS1104" s="13" t="n">
        <v>71</v>
      </c>
    </row>
    <row r="1105">
      <c r="C1105" s="13" t="n">
        <v>72</v>
      </c>
      <c r="D1105" s="18">
        <f>Ret_Fourth_central_moment_5var!D455</f>
        <v/>
      </c>
      <c r="E1105" s="18">
        <f>Ret_Fourth_central_moment_5var!E455</f>
        <v/>
      </c>
      <c r="F1105" s="18">
        <f>Ret_Fourth_central_moment_5var!F455</f>
        <v/>
      </c>
      <c r="Y1105" s="13" t="n">
        <v>72</v>
      </c>
      <c r="AU1105" s="13" t="n">
        <v>72</v>
      </c>
      <c r="BQ1105" s="13" t="n">
        <v>72</v>
      </c>
      <c r="CM1105" s="13" t="n">
        <v>72</v>
      </c>
      <c r="DI1105" s="13" t="n">
        <v>72</v>
      </c>
      <c r="EE1105" s="13" t="n">
        <v>72</v>
      </c>
      <c r="FA1105" s="13" t="n">
        <v>72</v>
      </c>
      <c r="FW1105" s="13" t="n">
        <v>72</v>
      </c>
      <c r="GS1105" s="13" t="n">
        <v>72</v>
      </c>
    </row>
    <row r="1106">
      <c r="C1106" s="13" t="n">
        <v>73</v>
      </c>
      <c r="D1106" s="18">
        <f>Ret_Fourth_central_moment_5var!D456</f>
        <v/>
      </c>
      <c r="E1106" s="18">
        <f>Ret_Fourth_central_moment_5var!E456</f>
        <v/>
      </c>
      <c r="F1106" s="18">
        <f>Ret_Fourth_central_moment_5var!F456</f>
        <v/>
      </c>
      <c r="Y1106" s="13" t="n">
        <v>73</v>
      </c>
      <c r="AU1106" s="13" t="n">
        <v>73</v>
      </c>
      <c r="BQ1106" s="13" t="n">
        <v>73</v>
      </c>
      <c r="CM1106" s="13" t="n">
        <v>73</v>
      </c>
      <c r="DI1106" s="13" t="n">
        <v>73</v>
      </c>
      <c r="EE1106" s="13" t="n">
        <v>73</v>
      </c>
      <c r="FA1106" s="13" t="n">
        <v>73</v>
      </c>
      <c r="FW1106" s="13" t="n">
        <v>73</v>
      </c>
      <c r="GS1106" s="13" t="n">
        <v>73</v>
      </c>
    </row>
    <row r="1107">
      <c r="C1107" s="13" t="n">
        <v>74</v>
      </c>
      <c r="D1107" s="18">
        <f>Ret_Fourth_central_moment_5var!D457</f>
        <v/>
      </c>
      <c r="E1107" s="18">
        <f>Ret_Fourth_central_moment_5var!E457</f>
        <v/>
      </c>
      <c r="F1107" s="18">
        <f>Ret_Fourth_central_moment_5var!F457</f>
        <v/>
      </c>
      <c r="Y1107" s="13" t="n">
        <v>74</v>
      </c>
      <c r="AU1107" s="13" t="n">
        <v>74</v>
      </c>
      <c r="BQ1107" s="13" t="n">
        <v>74</v>
      </c>
      <c r="CM1107" s="13" t="n">
        <v>74</v>
      </c>
      <c r="DI1107" s="13" t="n">
        <v>74</v>
      </c>
      <c r="EE1107" s="13" t="n">
        <v>74</v>
      </c>
      <c r="FA1107" s="13" t="n">
        <v>74</v>
      </c>
      <c r="FW1107" s="13" t="n">
        <v>74</v>
      </c>
      <c r="GS1107" s="13" t="n">
        <v>74</v>
      </c>
    </row>
    <row r="1108">
      <c r="C1108" s="13" t="n">
        <v>75</v>
      </c>
      <c r="D1108" s="18">
        <f>Ret_Fourth_central_moment_5var!D458</f>
        <v/>
      </c>
      <c r="E1108" s="18">
        <f>Ret_Fourth_central_moment_5var!E458</f>
        <v/>
      </c>
      <c r="F1108" s="18">
        <f>Ret_Fourth_central_moment_5var!F458</f>
        <v/>
      </c>
      <c r="Y1108" s="13" t="n">
        <v>75</v>
      </c>
      <c r="AU1108" s="13" t="n">
        <v>75</v>
      </c>
      <c r="BQ1108" s="13" t="n">
        <v>75</v>
      </c>
      <c r="CM1108" s="13" t="n">
        <v>75</v>
      </c>
      <c r="DI1108" s="13" t="n">
        <v>75</v>
      </c>
      <c r="EE1108" s="13" t="n">
        <v>75</v>
      </c>
      <c r="FA1108" s="13" t="n">
        <v>75</v>
      </c>
      <c r="FW1108" s="13" t="n">
        <v>75</v>
      </c>
      <c r="GS1108" s="13" t="n">
        <v>75</v>
      </c>
    </row>
    <row r="1109">
      <c r="C1109" s="13" t="n">
        <v>76</v>
      </c>
      <c r="D1109" s="18">
        <f>Ret_Fourth_central_moment_5var!D459</f>
        <v/>
      </c>
      <c r="E1109" s="18">
        <f>Ret_Fourth_central_moment_5var!E459</f>
        <v/>
      </c>
      <c r="F1109" s="18">
        <f>Ret_Fourth_central_moment_5var!F459</f>
        <v/>
      </c>
      <c r="Y1109" s="13" t="n">
        <v>76</v>
      </c>
      <c r="AU1109" s="13" t="n">
        <v>76</v>
      </c>
      <c r="BQ1109" s="13" t="n">
        <v>76</v>
      </c>
      <c r="CM1109" s="13" t="n">
        <v>76</v>
      </c>
      <c r="DI1109" s="13" t="n">
        <v>76</v>
      </c>
      <c r="EE1109" s="13" t="n">
        <v>76</v>
      </c>
      <c r="FA1109" s="13" t="n">
        <v>76</v>
      </c>
      <c r="FW1109" s="13" t="n">
        <v>76</v>
      </c>
      <c r="GS1109" s="13" t="n">
        <v>76</v>
      </c>
    </row>
    <row r="1110">
      <c r="C1110" s="13" t="n">
        <v>77</v>
      </c>
      <c r="D1110" s="18">
        <f>Ret_Fourth_central_moment_5var!D460</f>
        <v/>
      </c>
      <c r="E1110" s="18">
        <f>Ret_Fourth_central_moment_5var!E460</f>
        <v/>
      </c>
      <c r="F1110" s="18">
        <f>Ret_Fourth_central_moment_5var!F460</f>
        <v/>
      </c>
      <c r="Y1110" s="13" t="n">
        <v>77</v>
      </c>
      <c r="AU1110" s="13" t="n">
        <v>77</v>
      </c>
      <c r="BQ1110" s="13" t="n">
        <v>77</v>
      </c>
      <c r="CM1110" s="13" t="n">
        <v>77</v>
      </c>
      <c r="DI1110" s="13" t="n">
        <v>77</v>
      </c>
      <c r="EE1110" s="13" t="n">
        <v>77</v>
      </c>
      <c r="FA1110" s="13" t="n">
        <v>77</v>
      </c>
      <c r="FW1110" s="13" t="n">
        <v>77</v>
      </c>
      <c r="GS1110" s="13" t="n">
        <v>77</v>
      </c>
    </row>
    <row r="1111">
      <c r="C1111" s="13" t="n">
        <v>78</v>
      </c>
      <c r="D1111" s="18">
        <f>Ret_Fourth_central_moment_5var!D461</f>
        <v/>
      </c>
      <c r="E1111" s="18">
        <f>Ret_Fourth_central_moment_5var!E461</f>
        <v/>
      </c>
      <c r="F1111" s="18">
        <f>Ret_Fourth_central_moment_5var!F461</f>
        <v/>
      </c>
      <c r="Y1111" s="13" t="n">
        <v>78</v>
      </c>
      <c r="AU1111" s="13" t="n">
        <v>78</v>
      </c>
      <c r="BQ1111" s="13" t="n">
        <v>78</v>
      </c>
      <c r="CM1111" s="13" t="n">
        <v>78</v>
      </c>
      <c r="DI1111" s="13" t="n">
        <v>78</v>
      </c>
      <c r="EE1111" s="13" t="n">
        <v>78</v>
      </c>
      <c r="FA1111" s="13" t="n">
        <v>78</v>
      </c>
      <c r="FW1111" s="13" t="n">
        <v>78</v>
      </c>
      <c r="GS1111" s="13" t="n">
        <v>78</v>
      </c>
    </row>
    <row r="1112">
      <c r="C1112" s="13" t="n">
        <v>79</v>
      </c>
      <c r="D1112" s="18">
        <f>Ret_Fourth_central_moment_5var!D462</f>
        <v/>
      </c>
      <c r="E1112" s="18">
        <f>Ret_Fourth_central_moment_5var!E462</f>
        <v/>
      </c>
      <c r="F1112" s="18">
        <f>Ret_Fourth_central_moment_5var!F462</f>
        <v/>
      </c>
      <c r="Y1112" s="13" t="n">
        <v>79</v>
      </c>
      <c r="AU1112" s="13" t="n">
        <v>79</v>
      </c>
      <c r="BQ1112" s="13" t="n">
        <v>79</v>
      </c>
      <c r="CM1112" s="13" t="n">
        <v>79</v>
      </c>
      <c r="DI1112" s="13" t="n">
        <v>79</v>
      </c>
      <c r="EE1112" s="13" t="n">
        <v>79</v>
      </c>
      <c r="FA1112" s="13" t="n">
        <v>79</v>
      </c>
      <c r="FW1112" s="13" t="n">
        <v>79</v>
      </c>
      <c r="GS1112" s="13" t="n">
        <v>79</v>
      </c>
    </row>
    <row r="1113">
      <c r="C1113" s="13" t="n">
        <v>80</v>
      </c>
      <c r="D1113" s="18">
        <f>Ret_Fourth_central_moment_5var!D463</f>
        <v/>
      </c>
      <c r="E1113" s="18">
        <f>Ret_Fourth_central_moment_5var!E463</f>
        <v/>
      </c>
      <c r="F1113" s="18">
        <f>Ret_Fourth_central_moment_5var!F463</f>
        <v/>
      </c>
      <c r="Y1113" s="13" t="n">
        <v>80</v>
      </c>
      <c r="AU1113" s="13" t="n">
        <v>80</v>
      </c>
      <c r="BQ1113" s="13" t="n">
        <v>80</v>
      </c>
      <c r="CM1113" s="13" t="n">
        <v>80</v>
      </c>
      <c r="DI1113" s="13" t="n">
        <v>80</v>
      </c>
      <c r="EE1113" s="13" t="n">
        <v>80</v>
      </c>
      <c r="FA1113" s="13" t="n">
        <v>80</v>
      </c>
      <c r="FW1113" s="13" t="n">
        <v>80</v>
      </c>
      <c r="GS1113" s="13" t="n">
        <v>80</v>
      </c>
    </row>
    <row r="1114">
      <c r="C1114" s="13" t="n">
        <v>81</v>
      </c>
      <c r="D1114" s="18">
        <f>Ret_Fourth_central_moment_5var!D464</f>
        <v/>
      </c>
      <c r="E1114" s="18">
        <f>Ret_Fourth_central_moment_5var!E464</f>
        <v/>
      </c>
      <c r="F1114" s="18">
        <f>Ret_Fourth_central_moment_5var!F464</f>
        <v/>
      </c>
      <c r="Y1114" s="13" t="n">
        <v>81</v>
      </c>
      <c r="AU1114" s="13" t="n">
        <v>81</v>
      </c>
      <c r="BQ1114" s="13" t="n">
        <v>81</v>
      </c>
      <c r="CM1114" s="13" t="n">
        <v>81</v>
      </c>
      <c r="DI1114" s="13" t="n">
        <v>81</v>
      </c>
      <c r="EE1114" s="13" t="n">
        <v>81</v>
      </c>
      <c r="FA1114" s="13" t="n">
        <v>81</v>
      </c>
      <c r="FW1114" s="13" t="n">
        <v>81</v>
      </c>
      <c r="GS1114" s="13" t="n">
        <v>81</v>
      </c>
    </row>
    <row r="1115">
      <c r="C1115" s="13" t="n">
        <v>82</v>
      </c>
      <c r="D1115" s="18">
        <f>Ret_Fourth_central_moment_5var!D465</f>
        <v/>
      </c>
      <c r="E1115" s="18">
        <f>Ret_Fourth_central_moment_5var!E465</f>
        <v/>
      </c>
      <c r="F1115" s="18">
        <f>Ret_Fourth_central_moment_5var!F465</f>
        <v/>
      </c>
      <c r="Y1115" s="13" t="n">
        <v>82</v>
      </c>
      <c r="AU1115" s="13" t="n">
        <v>82</v>
      </c>
      <c r="BQ1115" s="13" t="n">
        <v>82</v>
      </c>
      <c r="CM1115" s="13" t="n">
        <v>82</v>
      </c>
      <c r="DI1115" s="13" t="n">
        <v>82</v>
      </c>
      <c r="EE1115" s="13" t="n">
        <v>82</v>
      </c>
      <c r="FA1115" s="13" t="n">
        <v>82</v>
      </c>
      <c r="FW1115" s="13" t="n">
        <v>82</v>
      </c>
      <c r="GS1115" s="13" t="n">
        <v>82</v>
      </c>
    </row>
    <row r="1116">
      <c r="C1116" s="13" t="n">
        <v>83</v>
      </c>
      <c r="D1116" s="18">
        <f>Ret_Fourth_central_moment_5var!D466</f>
        <v/>
      </c>
      <c r="E1116" s="18">
        <f>Ret_Fourth_central_moment_5var!E466</f>
        <v/>
      </c>
      <c r="F1116" s="18">
        <f>Ret_Fourth_central_moment_5var!F466</f>
        <v/>
      </c>
      <c r="Y1116" s="13" t="n">
        <v>83</v>
      </c>
      <c r="AU1116" s="13" t="n">
        <v>83</v>
      </c>
      <c r="BQ1116" s="13" t="n">
        <v>83</v>
      </c>
      <c r="CM1116" s="13" t="n">
        <v>83</v>
      </c>
      <c r="DI1116" s="13" t="n">
        <v>83</v>
      </c>
      <c r="EE1116" s="13" t="n">
        <v>83</v>
      </c>
      <c r="FA1116" s="13" t="n">
        <v>83</v>
      </c>
      <c r="FW1116" s="13" t="n">
        <v>83</v>
      </c>
      <c r="GS1116" s="13" t="n">
        <v>83</v>
      </c>
    </row>
    <row r="1117">
      <c r="C1117" s="13" t="n">
        <v>84</v>
      </c>
      <c r="D1117" s="18">
        <f>Ret_Fourth_central_moment_5var!D467</f>
        <v/>
      </c>
      <c r="E1117" s="18">
        <f>Ret_Fourth_central_moment_5var!E467</f>
        <v/>
      </c>
      <c r="F1117" s="18">
        <f>Ret_Fourth_central_moment_5var!F467</f>
        <v/>
      </c>
      <c r="Y1117" s="13" t="n">
        <v>84</v>
      </c>
      <c r="AU1117" s="13" t="n">
        <v>84</v>
      </c>
      <c r="BQ1117" s="13" t="n">
        <v>84</v>
      </c>
      <c r="CM1117" s="13" t="n">
        <v>84</v>
      </c>
      <c r="DI1117" s="13" t="n">
        <v>84</v>
      </c>
      <c r="EE1117" s="13" t="n">
        <v>84</v>
      </c>
      <c r="FA1117" s="13" t="n">
        <v>84</v>
      </c>
      <c r="FW1117" s="13" t="n">
        <v>84</v>
      </c>
      <c r="GS1117" s="13" t="n">
        <v>84</v>
      </c>
    </row>
    <row r="1118">
      <c r="C1118" s="13" t="n">
        <v>85</v>
      </c>
      <c r="D1118" s="18">
        <f>Ret_Fourth_central_moment_5var!D468</f>
        <v/>
      </c>
      <c r="E1118" s="18">
        <f>Ret_Fourth_central_moment_5var!E468</f>
        <v/>
      </c>
      <c r="F1118" s="18">
        <f>Ret_Fourth_central_moment_5var!F468</f>
        <v/>
      </c>
      <c r="Y1118" s="13" t="n">
        <v>85</v>
      </c>
      <c r="AU1118" s="13" t="n">
        <v>85</v>
      </c>
      <c r="BQ1118" s="13" t="n">
        <v>85</v>
      </c>
      <c r="CM1118" s="13" t="n">
        <v>85</v>
      </c>
      <c r="DI1118" s="13" t="n">
        <v>85</v>
      </c>
      <c r="EE1118" s="13" t="n">
        <v>85</v>
      </c>
      <c r="FA1118" s="13" t="n">
        <v>85</v>
      </c>
      <c r="FW1118" s="13" t="n">
        <v>85</v>
      </c>
      <c r="GS1118" s="13" t="n">
        <v>85</v>
      </c>
    </row>
    <row r="1119">
      <c r="C1119" s="13" t="n">
        <v>86</v>
      </c>
      <c r="D1119" s="18">
        <f>Ret_Fourth_central_moment_5var!D469</f>
        <v/>
      </c>
      <c r="E1119" s="18">
        <f>Ret_Fourth_central_moment_5var!E469</f>
        <v/>
      </c>
      <c r="F1119" s="18">
        <f>Ret_Fourth_central_moment_5var!F469</f>
        <v/>
      </c>
      <c r="Y1119" s="13" t="n">
        <v>86</v>
      </c>
      <c r="AU1119" s="13" t="n">
        <v>86</v>
      </c>
      <c r="BQ1119" s="13" t="n">
        <v>86</v>
      </c>
      <c r="CM1119" s="13" t="n">
        <v>86</v>
      </c>
      <c r="DI1119" s="13" t="n">
        <v>86</v>
      </c>
      <c r="EE1119" s="13" t="n">
        <v>86</v>
      </c>
      <c r="FA1119" s="13" t="n">
        <v>86</v>
      </c>
      <c r="FW1119" s="13" t="n">
        <v>86</v>
      </c>
      <c r="GS1119" s="13" t="n">
        <v>86</v>
      </c>
    </row>
    <row r="1120">
      <c r="C1120" s="13" t="n">
        <v>87</v>
      </c>
      <c r="D1120" s="18">
        <f>Ret_Fourth_central_moment_5var!D470</f>
        <v/>
      </c>
      <c r="E1120" s="18">
        <f>Ret_Fourth_central_moment_5var!E470</f>
        <v/>
      </c>
      <c r="F1120" s="18">
        <f>Ret_Fourth_central_moment_5var!F470</f>
        <v/>
      </c>
      <c r="Y1120" s="13" t="n">
        <v>87</v>
      </c>
      <c r="AU1120" s="13" t="n">
        <v>87</v>
      </c>
      <c r="BQ1120" s="13" t="n">
        <v>87</v>
      </c>
      <c r="CM1120" s="13" t="n">
        <v>87</v>
      </c>
      <c r="DI1120" s="13" t="n">
        <v>87</v>
      </c>
      <c r="EE1120" s="13" t="n">
        <v>87</v>
      </c>
      <c r="FA1120" s="13" t="n">
        <v>87</v>
      </c>
      <c r="FW1120" s="13" t="n">
        <v>87</v>
      </c>
      <c r="GS1120" s="13" t="n">
        <v>87</v>
      </c>
    </row>
    <row r="1121">
      <c r="C1121" s="13" t="n">
        <v>88</v>
      </c>
      <c r="D1121" s="18">
        <f>Ret_Fourth_central_moment_5var!D471</f>
        <v/>
      </c>
      <c r="E1121" s="18">
        <f>Ret_Fourth_central_moment_5var!E471</f>
        <v/>
      </c>
      <c r="F1121" s="18">
        <f>Ret_Fourth_central_moment_5var!F471</f>
        <v/>
      </c>
      <c r="Y1121" s="13" t="n">
        <v>88</v>
      </c>
      <c r="AU1121" s="13" t="n">
        <v>88</v>
      </c>
      <c r="BQ1121" s="13" t="n">
        <v>88</v>
      </c>
      <c r="CM1121" s="13" t="n">
        <v>88</v>
      </c>
      <c r="DI1121" s="13" t="n">
        <v>88</v>
      </c>
      <c r="EE1121" s="13" t="n">
        <v>88</v>
      </c>
      <c r="FA1121" s="13" t="n">
        <v>88</v>
      </c>
      <c r="FW1121" s="13" t="n">
        <v>88</v>
      </c>
      <c r="GS1121" s="13" t="n">
        <v>88</v>
      </c>
    </row>
    <row r="1122">
      <c r="C1122" s="13" t="n">
        <v>89</v>
      </c>
      <c r="D1122" s="18">
        <f>Ret_Fourth_central_moment_5var!D472</f>
        <v/>
      </c>
      <c r="E1122" s="18">
        <f>Ret_Fourth_central_moment_5var!E472</f>
        <v/>
      </c>
      <c r="F1122" s="18">
        <f>Ret_Fourth_central_moment_5var!F472</f>
        <v/>
      </c>
      <c r="Y1122" s="13" t="n">
        <v>89</v>
      </c>
      <c r="AU1122" s="13" t="n">
        <v>89</v>
      </c>
      <c r="BQ1122" s="13" t="n">
        <v>89</v>
      </c>
      <c r="CM1122" s="13" t="n">
        <v>89</v>
      </c>
      <c r="DI1122" s="13" t="n">
        <v>89</v>
      </c>
      <c r="EE1122" s="13" t="n">
        <v>89</v>
      </c>
      <c r="FA1122" s="13" t="n">
        <v>89</v>
      </c>
      <c r="FW1122" s="13" t="n">
        <v>89</v>
      </c>
      <c r="GS1122" s="13" t="n">
        <v>89</v>
      </c>
    </row>
    <row r="1123">
      <c r="C1123" s="13" t="n">
        <v>90</v>
      </c>
      <c r="D1123" s="18">
        <f>Ret_Fourth_central_moment_5var!D473</f>
        <v/>
      </c>
      <c r="E1123" s="18">
        <f>Ret_Fourth_central_moment_5var!E473</f>
        <v/>
      </c>
      <c r="F1123" s="18">
        <f>Ret_Fourth_central_moment_5var!F473</f>
        <v/>
      </c>
      <c r="Y1123" s="13" t="n">
        <v>90</v>
      </c>
      <c r="AU1123" s="13" t="n">
        <v>90</v>
      </c>
      <c r="BQ1123" s="13" t="n">
        <v>90</v>
      </c>
      <c r="CM1123" s="13" t="n">
        <v>90</v>
      </c>
      <c r="DI1123" s="13" t="n">
        <v>90</v>
      </c>
      <c r="EE1123" s="13" t="n">
        <v>90</v>
      </c>
      <c r="FA1123" s="13" t="n">
        <v>90</v>
      </c>
      <c r="FW1123" s="13" t="n">
        <v>90</v>
      </c>
      <c r="GS1123" s="13" t="n">
        <v>90</v>
      </c>
    </row>
    <row r="1124">
      <c r="C1124" s="13" t="n">
        <v>91</v>
      </c>
      <c r="D1124" s="18">
        <f>Ret_Fourth_central_moment_5var!D474</f>
        <v/>
      </c>
      <c r="E1124" s="18">
        <f>Ret_Fourth_central_moment_5var!E474</f>
        <v/>
      </c>
      <c r="F1124" s="18">
        <f>Ret_Fourth_central_moment_5var!F474</f>
        <v/>
      </c>
      <c r="Y1124" s="13" t="n">
        <v>91</v>
      </c>
      <c r="AU1124" s="13" t="n">
        <v>91</v>
      </c>
      <c r="BQ1124" s="13" t="n">
        <v>91</v>
      </c>
      <c r="CM1124" s="13" t="n">
        <v>91</v>
      </c>
      <c r="DI1124" s="13" t="n">
        <v>91</v>
      </c>
      <c r="EE1124" s="13" t="n">
        <v>91</v>
      </c>
      <c r="FA1124" s="13" t="n">
        <v>91</v>
      </c>
      <c r="FW1124" s="13" t="n">
        <v>91</v>
      </c>
      <c r="GS1124" s="13" t="n">
        <v>91</v>
      </c>
    </row>
    <row r="1125">
      <c r="C1125" s="13" t="n">
        <v>92</v>
      </c>
      <c r="D1125" s="18">
        <f>Ret_Fourth_central_moment_5var!D475</f>
        <v/>
      </c>
      <c r="E1125" s="18">
        <f>Ret_Fourth_central_moment_5var!E475</f>
        <v/>
      </c>
      <c r="F1125" s="18">
        <f>Ret_Fourth_central_moment_5var!F475</f>
        <v/>
      </c>
      <c r="Y1125" s="13" t="n">
        <v>92</v>
      </c>
      <c r="AU1125" s="13" t="n">
        <v>92</v>
      </c>
      <c r="BQ1125" s="13" t="n">
        <v>92</v>
      </c>
      <c r="CM1125" s="13" t="n">
        <v>92</v>
      </c>
      <c r="DI1125" s="13" t="n">
        <v>92</v>
      </c>
      <c r="EE1125" s="13" t="n">
        <v>92</v>
      </c>
      <c r="FA1125" s="13" t="n">
        <v>92</v>
      </c>
      <c r="FW1125" s="13" t="n">
        <v>92</v>
      </c>
      <c r="GS1125" s="13" t="n">
        <v>92</v>
      </c>
    </row>
    <row r="1126">
      <c r="C1126" s="13" t="n">
        <v>93</v>
      </c>
      <c r="D1126" s="18">
        <f>Ret_Fourth_central_moment_5var!D476</f>
        <v/>
      </c>
      <c r="E1126" s="18">
        <f>Ret_Fourth_central_moment_5var!E476</f>
        <v/>
      </c>
      <c r="F1126" s="18">
        <f>Ret_Fourth_central_moment_5var!F476</f>
        <v/>
      </c>
      <c r="Y1126" s="13" t="n">
        <v>93</v>
      </c>
      <c r="AU1126" s="13" t="n">
        <v>93</v>
      </c>
      <c r="BQ1126" s="13" t="n">
        <v>93</v>
      </c>
      <c r="CM1126" s="13" t="n">
        <v>93</v>
      </c>
      <c r="DI1126" s="13" t="n">
        <v>93</v>
      </c>
      <c r="EE1126" s="13" t="n">
        <v>93</v>
      </c>
      <c r="FA1126" s="13" t="n">
        <v>93</v>
      </c>
      <c r="FW1126" s="13" t="n">
        <v>93</v>
      </c>
      <c r="GS1126" s="13" t="n">
        <v>93</v>
      </c>
    </row>
    <row r="1127">
      <c r="C1127" s="13" t="n">
        <v>94</v>
      </c>
      <c r="D1127" s="18">
        <f>Ret_Fourth_central_moment_5var!D477</f>
        <v/>
      </c>
      <c r="E1127" s="18">
        <f>Ret_Fourth_central_moment_5var!E477</f>
        <v/>
      </c>
      <c r="F1127" s="18">
        <f>Ret_Fourth_central_moment_5var!F477</f>
        <v/>
      </c>
      <c r="Y1127" s="13" t="n">
        <v>94</v>
      </c>
      <c r="AU1127" s="13" t="n">
        <v>94</v>
      </c>
      <c r="BQ1127" s="13" t="n">
        <v>94</v>
      </c>
      <c r="CM1127" s="13" t="n">
        <v>94</v>
      </c>
      <c r="DI1127" s="13" t="n">
        <v>94</v>
      </c>
      <c r="EE1127" s="13" t="n">
        <v>94</v>
      </c>
      <c r="FA1127" s="13" t="n">
        <v>94</v>
      </c>
      <c r="FW1127" s="13" t="n">
        <v>94</v>
      </c>
      <c r="GS1127" s="13" t="n">
        <v>94</v>
      </c>
    </row>
    <row r="1128">
      <c r="C1128" s="13" t="n">
        <v>95</v>
      </c>
      <c r="D1128" s="18">
        <f>Ret_Fourth_central_moment_5var!D478</f>
        <v/>
      </c>
      <c r="E1128" s="18">
        <f>Ret_Fourth_central_moment_5var!E478</f>
        <v/>
      </c>
      <c r="F1128" s="18">
        <f>Ret_Fourth_central_moment_5var!F478</f>
        <v/>
      </c>
      <c r="Y1128" s="13" t="n">
        <v>95</v>
      </c>
      <c r="AU1128" s="13" t="n">
        <v>95</v>
      </c>
      <c r="BQ1128" s="13" t="n">
        <v>95</v>
      </c>
      <c r="CM1128" s="13" t="n">
        <v>95</v>
      </c>
      <c r="DI1128" s="13" t="n">
        <v>95</v>
      </c>
      <c r="EE1128" s="13" t="n">
        <v>95</v>
      </c>
      <c r="FA1128" s="13" t="n">
        <v>95</v>
      </c>
      <c r="FW1128" s="13" t="n">
        <v>95</v>
      </c>
      <c r="GS1128" s="13" t="n">
        <v>95</v>
      </c>
    </row>
    <row r="1129">
      <c r="C1129" s="13" t="n">
        <v>96</v>
      </c>
      <c r="D1129" s="18">
        <f>Ret_Fourth_central_moment_5var!D479</f>
        <v/>
      </c>
      <c r="E1129" s="18">
        <f>Ret_Fourth_central_moment_5var!E479</f>
        <v/>
      </c>
      <c r="F1129" s="18">
        <f>Ret_Fourth_central_moment_5var!F479</f>
        <v/>
      </c>
      <c r="Y1129" s="13" t="n">
        <v>96</v>
      </c>
      <c r="AU1129" s="13" t="n">
        <v>96</v>
      </c>
      <c r="BQ1129" s="13" t="n">
        <v>96</v>
      </c>
      <c r="CM1129" s="13" t="n">
        <v>96</v>
      </c>
      <c r="DI1129" s="13" t="n">
        <v>96</v>
      </c>
      <c r="EE1129" s="13" t="n">
        <v>96</v>
      </c>
      <c r="FA1129" s="13" t="n">
        <v>96</v>
      </c>
      <c r="FW1129" s="13" t="n">
        <v>96</v>
      </c>
      <c r="GS1129" s="13" t="n">
        <v>96</v>
      </c>
    </row>
    <row r="1130">
      <c r="C1130" s="13" t="n">
        <v>97</v>
      </c>
      <c r="D1130" s="18">
        <f>Ret_Fourth_central_moment_5var!D480</f>
        <v/>
      </c>
      <c r="E1130" s="18">
        <f>Ret_Fourth_central_moment_5var!E480</f>
        <v/>
      </c>
      <c r="F1130" s="18">
        <f>Ret_Fourth_central_moment_5var!F480</f>
        <v/>
      </c>
      <c r="Y1130" s="13" t="n">
        <v>97</v>
      </c>
      <c r="AU1130" s="13" t="n">
        <v>97</v>
      </c>
      <c r="BQ1130" s="13" t="n">
        <v>97</v>
      </c>
      <c r="CM1130" s="13" t="n">
        <v>97</v>
      </c>
      <c r="DI1130" s="13" t="n">
        <v>97</v>
      </c>
      <c r="EE1130" s="13" t="n">
        <v>97</v>
      </c>
      <c r="FA1130" s="13" t="n">
        <v>97</v>
      </c>
      <c r="FW1130" s="13" t="n">
        <v>97</v>
      </c>
      <c r="GS1130" s="13" t="n">
        <v>97</v>
      </c>
    </row>
    <row r="1131">
      <c r="C1131" s="13" t="n">
        <v>98</v>
      </c>
      <c r="D1131" s="18">
        <f>Ret_Fourth_central_moment_5var!D481</f>
        <v/>
      </c>
      <c r="E1131" s="18">
        <f>Ret_Fourth_central_moment_5var!E481</f>
        <v/>
      </c>
      <c r="F1131" s="18">
        <f>Ret_Fourth_central_moment_5var!F481</f>
        <v/>
      </c>
      <c r="Y1131" s="13" t="n">
        <v>98</v>
      </c>
      <c r="AU1131" s="13" t="n">
        <v>98</v>
      </c>
      <c r="BQ1131" s="13" t="n">
        <v>98</v>
      </c>
      <c r="CM1131" s="13" t="n">
        <v>98</v>
      </c>
      <c r="DI1131" s="13" t="n">
        <v>98</v>
      </c>
      <c r="EE1131" s="13" t="n">
        <v>98</v>
      </c>
      <c r="FA1131" s="13" t="n">
        <v>98</v>
      </c>
      <c r="FW1131" s="13" t="n">
        <v>98</v>
      </c>
      <c r="GS1131" s="13" t="n">
        <v>98</v>
      </c>
    </row>
    <row r="1132">
      <c r="C1132" s="13" t="n">
        <v>99</v>
      </c>
      <c r="D1132" s="18">
        <f>Ret_Fourth_central_moment_5var!D482</f>
        <v/>
      </c>
      <c r="E1132" s="18">
        <f>Ret_Fourth_central_moment_5var!E482</f>
        <v/>
      </c>
      <c r="F1132" s="18">
        <f>Ret_Fourth_central_moment_5var!F482</f>
        <v/>
      </c>
      <c r="Y1132" s="13" t="n">
        <v>99</v>
      </c>
      <c r="AU1132" s="13" t="n">
        <v>99</v>
      </c>
      <c r="BQ1132" s="13" t="n">
        <v>99</v>
      </c>
      <c r="CM1132" s="13" t="n">
        <v>99</v>
      </c>
      <c r="DI1132" s="13" t="n">
        <v>99</v>
      </c>
      <c r="EE1132" s="13" t="n">
        <v>99</v>
      </c>
      <c r="FA1132" s="13" t="n">
        <v>99</v>
      </c>
      <c r="FW1132" s="13" t="n">
        <v>99</v>
      </c>
      <c r="GS1132" s="13" t="n">
        <v>99</v>
      </c>
    </row>
    <row r="1133">
      <c r="C1133" s="13" t="n">
        <v>100</v>
      </c>
      <c r="D1133" s="18">
        <f>Ret_Fourth_central_moment_5var!D483</f>
        <v/>
      </c>
      <c r="E1133" s="18">
        <f>Ret_Fourth_central_moment_5var!E483</f>
        <v/>
      </c>
      <c r="F1133" s="18">
        <f>Ret_Fourth_central_moment_5var!F483</f>
        <v/>
      </c>
      <c r="Y1133" s="13" t="n">
        <v>100</v>
      </c>
      <c r="AU1133" s="13" t="n">
        <v>100</v>
      </c>
      <c r="BQ1133" s="13" t="n">
        <v>100</v>
      </c>
      <c r="CM1133" s="13" t="n">
        <v>100</v>
      </c>
      <c r="DI1133" s="13" t="n">
        <v>100</v>
      </c>
      <c r="EE1133" s="13" t="n">
        <v>100</v>
      </c>
      <c r="FA1133" s="13" t="n">
        <v>100</v>
      </c>
      <c r="FW1133" s="13" t="n">
        <v>100</v>
      </c>
      <c r="GS1133" s="13" t="n">
        <v>100</v>
      </c>
    </row>
    <row r="1134">
      <c r="C1134" s="13" t="n">
        <v>101</v>
      </c>
      <c r="D1134" s="18">
        <f>Ret_Fourth_central_moment_5var!D484</f>
        <v/>
      </c>
      <c r="E1134" s="18">
        <f>Ret_Fourth_central_moment_5var!E484</f>
        <v/>
      </c>
      <c r="F1134" s="18">
        <f>Ret_Fourth_central_moment_5var!F484</f>
        <v/>
      </c>
      <c r="Y1134" s="13" t="n">
        <v>101</v>
      </c>
      <c r="AU1134" s="13" t="n">
        <v>101</v>
      </c>
      <c r="BQ1134" s="13" t="n">
        <v>101</v>
      </c>
      <c r="CM1134" s="13" t="n">
        <v>101</v>
      </c>
      <c r="DI1134" s="13" t="n">
        <v>101</v>
      </c>
      <c r="EE1134" s="13" t="n">
        <v>101</v>
      </c>
      <c r="FA1134" s="13" t="n">
        <v>101</v>
      </c>
      <c r="FW1134" s="13" t="n">
        <v>101</v>
      </c>
      <c r="GS1134" s="13" t="n">
        <v>101</v>
      </c>
    </row>
    <row r="1135">
      <c r="C1135" s="13" t="n">
        <v>102</v>
      </c>
      <c r="D1135" s="18">
        <f>Ret_Fourth_central_moment_5var!D485</f>
        <v/>
      </c>
      <c r="E1135" s="18">
        <f>Ret_Fourth_central_moment_5var!E485</f>
        <v/>
      </c>
      <c r="F1135" s="18">
        <f>Ret_Fourth_central_moment_5var!F485</f>
        <v/>
      </c>
      <c r="Y1135" s="13" t="n">
        <v>102</v>
      </c>
      <c r="AU1135" s="13" t="n">
        <v>102</v>
      </c>
      <c r="BQ1135" s="13" t="n">
        <v>102</v>
      </c>
      <c r="CM1135" s="13" t="n">
        <v>102</v>
      </c>
      <c r="DI1135" s="13" t="n">
        <v>102</v>
      </c>
      <c r="EE1135" s="13" t="n">
        <v>102</v>
      </c>
      <c r="FA1135" s="13" t="n">
        <v>102</v>
      </c>
      <c r="FW1135" s="13" t="n">
        <v>102</v>
      </c>
      <c r="GS1135" s="13" t="n">
        <v>102</v>
      </c>
    </row>
    <row r="1136">
      <c r="C1136" s="13" t="n">
        <v>103</v>
      </c>
      <c r="D1136" s="18">
        <f>Ret_Fourth_central_moment_5var!D486</f>
        <v/>
      </c>
      <c r="E1136" s="18">
        <f>Ret_Fourth_central_moment_5var!E486</f>
        <v/>
      </c>
      <c r="F1136" s="18">
        <f>Ret_Fourth_central_moment_5var!F486</f>
        <v/>
      </c>
      <c r="Y1136" s="13" t="n">
        <v>103</v>
      </c>
      <c r="AU1136" s="13" t="n">
        <v>103</v>
      </c>
      <c r="BQ1136" s="13" t="n">
        <v>103</v>
      </c>
      <c r="CM1136" s="13" t="n">
        <v>103</v>
      </c>
      <c r="DI1136" s="13" t="n">
        <v>103</v>
      </c>
      <c r="EE1136" s="13" t="n">
        <v>103</v>
      </c>
      <c r="FA1136" s="13" t="n">
        <v>103</v>
      </c>
      <c r="FW1136" s="13" t="n">
        <v>103</v>
      </c>
      <c r="GS1136" s="13" t="n">
        <v>103</v>
      </c>
    </row>
    <row r="1137">
      <c r="C1137" s="13" t="n">
        <v>104</v>
      </c>
      <c r="D1137" s="18">
        <f>Ret_Fourth_central_moment_5var!D487</f>
        <v/>
      </c>
      <c r="E1137" s="18">
        <f>Ret_Fourth_central_moment_5var!E487</f>
        <v/>
      </c>
      <c r="F1137" s="18">
        <f>Ret_Fourth_central_moment_5var!F487</f>
        <v/>
      </c>
      <c r="Y1137" s="13" t="n">
        <v>104</v>
      </c>
      <c r="AU1137" s="13" t="n">
        <v>104</v>
      </c>
      <c r="BQ1137" s="13" t="n">
        <v>104</v>
      </c>
      <c r="CM1137" s="13" t="n">
        <v>104</v>
      </c>
      <c r="DI1137" s="13" t="n">
        <v>104</v>
      </c>
      <c r="EE1137" s="13" t="n">
        <v>104</v>
      </c>
      <c r="FA1137" s="13" t="n">
        <v>104</v>
      </c>
      <c r="FW1137" s="13" t="n">
        <v>104</v>
      </c>
      <c r="GS1137" s="13" t="n">
        <v>104</v>
      </c>
    </row>
    <row r="1138">
      <c r="C1138" s="13" t="n">
        <v>105</v>
      </c>
      <c r="D1138" s="18">
        <f>Ret_Fourth_central_moment_5var!D488</f>
        <v/>
      </c>
      <c r="E1138" s="18">
        <f>Ret_Fourth_central_moment_5var!E488</f>
        <v/>
      </c>
      <c r="F1138" s="18">
        <f>Ret_Fourth_central_moment_5var!F488</f>
        <v/>
      </c>
      <c r="Y1138" s="13" t="n">
        <v>105</v>
      </c>
      <c r="AU1138" s="13" t="n">
        <v>105</v>
      </c>
      <c r="BQ1138" s="13" t="n">
        <v>105</v>
      </c>
      <c r="CM1138" s="13" t="n">
        <v>105</v>
      </c>
      <c r="DI1138" s="13" t="n">
        <v>105</v>
      </c>
      <c r="EE1138" s="13" t="n">
        <v>105</v>
      </c>
      <c r="FA1138" s="13" t="n">
        <v>105</v>
      </c>
      <c r="FW1138" s="13" t="n">
        <v>105</v>
      </c>
      <c r="GS1138" s="13" t="n">
        <v>105</v>
      </c>
    </row>
    <row r="1139">
      <c r="C1139" s="13" t="n">
        <v>106</v>
      </c>
      <c r="D1139" s="18">
        <f>Ret_Fourth_central_moment_5var!D489</f>
        <v/>
      </c>
      <c r="E1139" s="18">
        <f>Ret_Fourth_central_moment_5var!E489</f>
        <v/>
      </c>
      <c r="F1139" s="18">
        <f>Ret_Fourth_central_moment_5var!F489</f>
        <v/>
      </c>
      <c r="Y1139" s="13" t="n">
        <v>106</v>
      </c>
      <c r="AU1139" s="13" t="n">
        <v>106</v>
      </c>
      <c r="BQ1139" s="13" t="n">
        <v>106</v>
      </c>
      <c r="CM1139" s="13" t="n">
        <v>106</v>
      </c>
      <c r="DI1139" s="13" t="n">
        <v>106</v>
      </c>
      <c r="EE1139" s="13" t="n">
        <v>106</v>
      </c>
      <c r="FA1139" s="13" t="n">
        <v>106</v>
      </c>
      <c r="FW1139" s="13" t="n">
        <v>106</v>
      </c>
      <c r="GS1139" s="13" t="n">
        <v>106</v>
      </c>
    </row>
    <row r="1140">
      <c r="C1140" s="13" t="n">
        <v>107</v>
      </c>
      <c r="D1140" s="18">
        <f>Ret_Fourth_central_moment_5var!D490</f>
        <v/>
      </c>
      <c r="E1140" s="18">
        <f>Ret_Fourth_central_moment_5var!E490</f>
        <v/>
      </c>
      <c r="F1140" s="18">
        <f>Ret_Fourth_central_moment_5var!F490</f>
        <v/>
      </c>
      <c r="Y1140" s="13" t="n">
        <v>107</v>
      </c>
      <c r="AU1140" s="13" t="n">
        <v>107</v>
      </c>
      <c r="BQ1140" s="13" t="n">
        <v>107</v>
      </c>
      <c r="CM1140" s="13" t="n">
        <v>107</v>
      </c>
      <c r="DI1140" s="13" t="n">
        <v>107</v>
      </c>
      <c r="EE1140" s="13" t="n">
        <v>107</v>
      </c>
      <c r="FA1140" s="13" t="n">
        <v>107</v>
      </c>
      <c r="FW1140" s="13" t="n">
        <v>107</v>
      </c>
      <c r="GS1140" s="13" t="n">
        <v>107</v>
      </c>
    </row>
    <row r="1141">
      <c r="C1141" s="13" t="n">
        <v>108</v>
      </c>
      <c r="D1141" s="18">
        <f>Ret_Fourth_central_moment_5var!D491</f>
        <v/>
      </c>
      <c r="E1141" s="18">
        <f>Ret_Fourth_central_moment_5var!E491</f>
        <v/>
      </c>
      <c r="F1141" s="18">
        <f>Ret_Fourth_central_moment_5var!F491</f>
        <v/>
      </c>
      <c r="Y1141" s="13" t="n">
        <v>108</v>
      </c>
      <c r="AU1141" s="13" t="n">
        <v>108</v>
      </c>
      <c r="BQ1141" s="13" t="n">
        <v>108</v>
      </c>
      <c r="CM1141" s="13" t="n">
        <v>108</v>
      </c>
      <c r="DI1141" s="13" t="n">
        <v>108</v>
      </c>
      <c r="EE1141" s="13" t="n">
        <v>108</v>
      </c>
      <c r="FA1141" s="13" t="n">
        <v>108</v>
      </c>
      <c r="FW1141" s="13" t="n">
        <v>108</v>
      </c>
      <c r="GS1141" s="13" t="n">
        <v>108</v>
      </c>
    </row>
    <row r="1142">
      <c r="C1142" s="13" t="n">
        <v>109</v>
      </c>
      <c r="D1142" s="18">
        <f>Ret_Fourth_central_moment_5var!D492</f>
        <v/>
      </c>
      <c r="E1142" s="18">
        <f>Ret_Fourth_central_moment_5var!E492</f>
        <v/>
      </c>
      <c r="F1142" s="18">
        <f>Ret_Fourth_central_moment_5var!F492</f>
        <v/>
      </c>
      <c r="Y1142" s="13" t="n">
        <v>109</v>
      </c>
      <c r="AU1142" s="13" t="n">
        <v>109</v>
      </c>
      <c r="BQ1142" s="13" t="n">
        <v>109</v>
      </c>
      <c r="CM1142" s="13" t="n">
        <v>109</v>
      </c>
      <c r="DI1142" s="13" t="n">
        <v>109</v>
      </c>
      <c r="EE1142" s="13" t="n">
        <v>109</v>
      </c>
      <c r="FA1142" s="13" t="n">
        <v>109</v>
      </c>
      <c r="FW1142" s="13" t="n">
        <v>109</v>
      </c>
      <c r="GS1142" s="13" t="n">
        <v>109</v>
      </c>
    </row>
    <row r="1143">
      <c r="C1143" s="13" t="n">
        <v>110</v>
      </c>
      <c r="D1143" s="18">
        <f>Ret_Fourth_central_moment_5var!D493</f>
        <v/>
      </c>
      <c r="E1143" s="18">
        <f>Ret_Fourth_central_moment_5var!E493</f>
        <v/>
      </c>
      <c r="F1143" s="18">
        <f>Ret_Fourth_central_moment_5var!F493</f>
        <v/>
      </c>
      <c r="Y1143" s="13" t="n">
        <v>110</v>
      </c>
      <c r="AU1143" s="13" t="n">
        <v>110</v>
      </c>
      <c r="BQ1143" s="13" t="n">
        <v>110</v>
      </c>
      <c r="CM1143" s="13" t="n">
        <v>110</v>
      </c>
      <c r="DI1143" s="13" t="n">
        <v>110</v>
      </c>
      <c r="EE1143" s="13" t="n">
        <v>110</v>
      </c>
      <c r="FA1143" s="13" t="n">
        <v>110</v>
      </c>
      <c r="FW1143" s="13" t="n">
        <v>110</v>
      </c>
      <c r="GS1143" s="13" t="n">
        <v>110</v>
      </c>
    </row>
    <row r="1144">
      <c r="C1144" s="13" t="n">
        <v>111</v>
      </c>
      <c r="D1144" s="18">
        <f>Ret_Fourth_central_moment_5var!D494</f>
        <v/>
      </c>
      <c r="E1144" s="18">
        <f>Ret_Fourth_central_moment_5var!E494</f>
        <v/>
      </c>
      <c r="F1144" s="18">
        <f>Ret_Fourth_central_moment_5var!F494</f>
        <v/>
      </c>
      <c r="Y1144" s="13" t="n">
        <v>111</v>
      </c>
      <c r="AU1144" s="13" t="n">
        <v>111</v>
      </c>
      <c r="BQ1144" s="13" t="n">
        <v>111</v>
      </c>
      <c r="CM1144" s="13" t="n">
        <v>111</v>
      </c>
      <c r="DI1144" s="13" t="n">
        <v>111</v>
      </c>
      <c r="EE1144" s="13" t="n">
        <v>111</v>
      </c>
      <c r="FA1144" s="13" t="n">
        <v>111</v>
      </c>
      <c r="FW1144" s="13" t="n">
        <v>111</v>
      </c>
      <c r="GS1144" s="13" t="n">
        <v>111</v>
      </c>
    </row>
    <row r="1145">
      <c r="C1145" s="13" t="n">
        <v>112</v>
      </c>
      <c r="D1145" s="18">
        <f>Ret_Fourth_central_moment_5var!D495</f>
        <v/>
      </c>
      <c r="E1145" s="18">
        <f>Ret_Fourth_central_moment_5var!E495</f>
        <v/>
      </c>
      <c r="F1145" s="18">
        <f>Ret_Fourth_central_moment_5var!F495</f>
        <v/>
      </c>
      <c r="Y1145" s="13" t="n">
        <v>112</v>
      </c>
      <c r="AU1145" s="13" t="n">
        <v>112</v>
      </c>
      <c r="BQ1145" s="13" t="n">
        <v>112</v>
      </c>
      <c r="CM1145" s="13" t="n">
        <v>112</v>
      </c>
      <c r="DI1145" s="13" t="n">
        <v>112</v>
      </c>
      <c r="EE1145" s="13" t="n">
        <v>112</v>
      </c>
      <c r="FA1145" s="13" t="n">
        <v>112</v>
      </c>
      <c r="FW1145" s="13" t="n">
        <v>112</v>
      </c>
      <c r="GS1145" s="13" t="n">
        <v>112</v>
      </c>
    </row>
    <row r="1146">
      <c r="C1146" s="13" t="n">
        <v>113</v>
      </c>
      <c r="D1146" s="18">
        <f>Ret_Fourth_central_moment_5var!D496</f>
        <v/>
      </c>
      <c r="E1146" s="18">
        <f>Ret_Fourth_central_moment_5var!E496</f>
        <v/>
      </c>
      <c r="F1146" s="18">
        <f>Ret_Fourth_central_moment_5var!F496</f>
        <v/>
      </c>
      <c r="Y1146" s="13" t="n">
        <v>113</v>
      </c>
      <c r="AU1146" s="13" t="n">
        <v>113</v>
      </c>
      <c r="BQ1146" s="13" t="n">
        <v>113</v>
      </c>
      <c r="CM1146" s="13" t="n">
        <v>113</v>
      </c>
      <c r="DI1146" s="13" t="n">
        <v>113</v>
      </c>
      <c r="EE1146" s="13" t="n">
        <v>113</v>
      </c>
      <c r="FA1146" s="13" t="n">
        <v>113</v>
      </c>
      <c r="FW1146" s="13" t="n">
        <v>113</v>
      </c>
      <c r="GS1146" s="13" t="n">
        <v>113</v>
      </c>
    </row>
    <row r="1147">
      <c r="C1147" s="13" t="n">
        <v>114</v>
      </c>
      <c r="D1147" s="18">
        <f>Ret_Fourth_central_moment_5var!D497</f>
        <v/>
      </c>
      <c r="E1147" s="18">
        <f>Ret_Fourth_central_moment_5var!E497</f>
        <v/>
      </c>
      <c r="F1147" s="18">
        <f>Ret_Fourth_central_moment_5var!F497</f>
        <v/>
      </c>
      <c r="Y1147" s="13" t="n">
        <v>114</v>
      </c>
      <c r="AU1147" s="13" t="n">
        <v>114</v>
      </c>
      <c r="BQ1147" s="13" t="n">
        <v>114</v>
      </c>
      <c r="CM1147" s="13" t="n">
        <v>114</v>
      </c>
      <c r="DI1147" s="13" t="n">
        <v>114</v>
      </c>
      <c r="EE1147" s="13" t="n">
        <v>114</v>
      </c>
      <c r="FA1147" s="13" t="n">
        <v>114</v>
      </c>
      <c r="FW1147" s="13" t="n">
        <v>114</v>
      </c>
      <c r="GS1147" s="13" t="n">
        <v>114</v>
      </c>
    </row>
    <row r="1148">
      <c r="C1148" s="13" t="n">
        <v>115</v>
      </c>
      <c r="D1148" s="18">
        <f>Ret_Fourth_central_moment_5var!D498</f>
        <v/>
      </c>
      <c r="E1148" s="18">
        <f>Ret_Fourth_central_moment_5var!E498</f>
        <v/>
      </c>
      <c r="F1148" s="18">
        <f>Ret_Fourth_central_moment_5var!F498</f>
        <v/>
      </c>
      <c r="Y1148" s="13" t="n">
        <v>115</v>
      </c>
      <c r="AU1148" s="13" t="n">
        <v>115</v>
      </c>
      <c r="BQ1148" s="13" t="n">
        <v>115</v>
      </c>
      <c r="CM1148" s="13" t="n">
        <v>115</v>
      </c>
      <c r="DI1148" s="13" t="n">
        <v>115</v>
      </c>
      <c r="EE1148" s="13" t="n">
        <v>115</v>
      </c>
      <c r="FA1148" s="13" t="n">
        <v>115</v>
      </c>
      <c r="FW1148" s="13" t="n">
        <v>115</v>
      </c>
      <c r="GS1148" s="13" t="n">
        <v>115</v>
      </c>
    </row>
    <row r="1149">
      <c r="C1149" s="13" t="n">
        <v>116</v>
      </c>
      <c r="D1149" s="18">
        <f>Ret_Fourth_central_moment_5var!D499</f>
        <v/>
      </c>
      <c r="E1149" s="18">
        <f>Ret_Fourth_central_moment_5var!E499</f>
        <v/>
      </c>
      <c r="F1149" s="18">
        <f>Ret_Fourth_central_moment_5var!F499</f>
        <v/>
      </c>
      <c r="Y1149" s="13" t="n">
        <v>116</v>
      </c>
      <c r="AU1149" s="13" t="n">
        <v>116</v>
      </c>
      <c r="BQ1149" s="13" t="n">
        <v>116</v>
      </c>
      <c r="CM1149" s="13" t="n">
        <v>116</v>
      </c>
      <c r="DI1149" s="13" t="n">
        <v>116</v>
      </c>
      <c r="EE1149" s="13" t="n">
        <v>116</v>
      </c>
      <c r="FA1149" s="13" t="n">
        <v>116</v>
      </c>
      <c r="FW1149" s="13" t="n">
        <v>116</v>
      </c>
      <c r="GS1149" s="13" t="n">
        <v>116</v>
      </c>
    </row>
    <row r="1150">
      <c r="C1150" s="13" t="n">
        <v>117</v>
      </c>
      <c r="D1150" s="18">
        <f>Ret_Fourth_central_moment_5var!D500</f>
        <v/>
      </c>
      <c r="E1150" s="18">
        <f>Ret_Fourth_central_moment_5var!E500</f>
        <v/>
      </c>
      <c r="F1150" s="18">
        <f>Ret_Fourth_central_moment_5var!F500</f>
        <v/>
      </c>
      <c r="Y1150" s="13" t="n">
        <v>117</v>
      </c>
      <c r="AU1150" s="13" t="n">
        <v>117</v>
      </c>
      <c r="BQ1150" s="13" t="n">
        <v>117</v>
      </c>
      <c r="CM1150" s="13" t="n">
        <v>117</v>
      </c>
      <c r="DI1150" s="13" t="n">
        <v>117</v>
      </c>
      <c r="EE1150" s="13" t="n">
        <v>117</v>
      </c>
      <c r="FA1150" s="13" t="n">
        <v>117</v>
      </c>
      <c r="FW1150" s="13" t="n">
        <v>117</v>
      </c>
      <c r="GS1150" s="13" t="n">
        <v>117</v>
      </c>
    </row>
    <row r="1151">
      <c r="C1151" s="13" t="n">
        <v>118</v>
      </c>
      <c r="D1151" s="18">
        <f>Ret_Fourth_central_moment_5var!D501</f>
        <v/>
      </c>
      <c r="E1151" s="18">
        <f>Ret_Fourth_central_moment_5var!E501</f>
        <v/>
      </c>
      <c r="F1151" s="18">
        <f>Ret_Fourth_central_moment_5var!F501</f>
        <v/>
      </c>
      <c r="Y1151" s="13" t="n">
        <v>118</v>
      </c>
      <c r="AU1151" s="13" t="n">
        <v>118</v>
      </c>
      <c r="BQ1151" s="13" t="n">
        <v>118</v>
      </c>
      <c r="CM1151" s="13" t="n">
        <v>118</v>
      </c>
      <c r="DI1151" s="13" t="n">
        <v>118</v>
      </c>
      <c r="EE1151" s="13" t="n">
        <v>118</v>
      </c>
      <c r="FA1151" s="13" t="n">
        <v>118</v>
      </c>
      <c r="FW1151" s="13" t="n">
        <v>118</v>
      </c>
      <c r="GS1151" s="13" t="n">
        <v>118</v>
      </c>
    </row>
    <row r="1152">
      <c r="C1152" s="13" t="n">
        <v>119</v>
      </c>
      <c r="D1152" s="18">
        <f>Ret_Fourth_central_moment_5var!D502</f>
        <v/>
      </c>
      <c r="E1152" s="18">
        <f>Ret_Fourth_central_moment_5var!E502</f>
        <v/>
      </c>
      <c r="F1152" s="18">
        <f>Ret_Fourth_central_moment_5var!F502</f>
        <v/>
      </c>
      <c r="Y1152" s="13" t="n">
        <v>119</v>
      </c>
      <c r="AU1152" s="13" t="n">
        <v>119</v>
      </c>
      <c r="BQ1152" s="13" t="n">
        <v>119</v>
      </c>
      <c r="CM1152" s="13" t="n">
        <v>119</v>
      </c>
      <c r="DI1152" s="13" t="n">
        <v>119</v>
      </c>
      <c r="EE1152" s="13" t="n">
        <v>119</v>
      </c>
      <c r="FA1152" s="13" t="n">
        <v>119</v>
      </c>
      <c r="FW1152" s="13" t="n">
        <v>119</v>
      </c>
      <c r="GS1152" s="13" t="n">
        <v>119</v>
      </c>
    </row>
    <row r="1153">
      <c r="C1153" s="13" t="n">
        <v>120</v>
      </c>
      <c r="D1153" s="18">
        <f>Ret_Fourth_central_moment_5var!D503</f>
        <v/>
      </c>
      <c r="E1153" s="18">
        <f>Ret_Fourth_central_moment_5var!E503</f>
        <v/>
      </c>
      <c r="F1153" s="18">
        <f>Ret_Fourth_central_moment_5var!F503</f>
        <v/>
      </c>
      <c r="Y1153" s="13" t="n">
        <v>120</v>
      </c>
      <c r="AU1153" s="13" t="n">
        <v>120</v>
      </c>
      <c r="BQ1153" s="13" t="n">
        <v>120</v>
      </c>
      <c r="CM1153" s="13" t="n">
        <v>120</v>
      </c>
      <c r="DI1153" s="13" t="n">
        <v>120</v>
      </c>
      <c r="EE1153" s="13" t="n">
        <v>120</v>
      </c>
      <c r="FA1153" s="13" t="n">
        <v>120</v>
      </c>
      <c r="FW1153" s="13" t="n">
        <v>120</v>
      </c>
      <c r="GS1153" s="13" t="n">
        <v>120</v>
      </c>
    </row>
    <row r="1154">
      <c r="C1154" s="13" t="n">
        <v>121</v>
      </c>
      <c r="D1154" s="18">
        <f>Ret_Fourth_central_moment_5var!D504</f>
        <v/>
      </c>
      <c r="E1154" s="18">
        <f>Ret_Fourth_central_moment_5var!E504</f>
        <v/>
      </c>
      <c r="F1154" s="18">
        <f>Ret_Fourth_central_moment_5var!F504</f>
        <v/>
      </c>
      <c r="Y1154" s="13" t="n">
        <v>121</v>
      </c>
      <c r="AU1154" s="13" t="n">
        <v>121</v>
      </c>
      <c r="BQ1154" s="13" t="n">
        <v>121</v>
      </c>
      <c r="CM1154" s="13" t="n">
        <v>121</v>
      </c>
      <c r="DI1154" s="13" t="n">
        <v>121</v>
      </c>
      <c r="EE1154" s="13" t="n">
        <v>121</v>
      </c>
      <c r="FA1154" s="13" t="n">
        <v>121</v>
      </c>
      <c r="FW1154" s="13" t="n">
        <v>121</v>
      </c>
      <c r="GS1154" s="13" t="n">
        <v>121</v>
      </c>
    </row>
    <row r="1155">
      <c r="C1155" s="13" t="n">
        <v>122</v>
      </c>
      <c r="D1155" s="18">
        <f>Ret_Fourth_central_moment_5var!D505</f>
        <v/>
      </c>
      <c r="E1155" s="18">
        <f>Ret_Fourth_central_moment_5var!E505</f>
        <v/>
      </c>
      <c r="F1155" s="18">
        <f>Ret_Fourth_central_moment_5var!F505</f>
        <v/>
      </c>
      <c r="Y1155" s="13" t="n">
        <v>122</v>
      </c>
      <c r="AU1155" s="13" t="n">
        <v>122</v>
      </c>
      <c r="BQ1155" s="13" t="n">
        <v>122</v>
      </c>
      <c r="CM1155" s="13" t="n">
        <v>122</v>
      </c>
      <c r="DI1155" s="13" t="n">
        <v>122</v>
      </c>
      <c r="EE1155" s="13" t="n">
        <v>122</v>
      </c>
      <c r="FA1155" s="13" t="n">
        <v>122</v>
      </c>
      <c r="FW1155" s="13" t="n">
        <v>122</v>
      </c>
      <c r="GS1155" s="13" t="n">
        <v>122</v>
      </c>
    </row>
    <row r="1156">
      <c r="C1156" s="13" t="n">
        <v>123</v>
      </c>
      <c r="D1156" s="18">
        <f>Ret_Fourth_central_moment_5var!D506</f>
        <v/>
      </c>
      <c r="E1156" s="18">
        <f>Ret_Fourth_central_moment_5var!E506</f>
        <v/>
      </c>
      <c r="F1156" s="18">
        <f>Ret_Fourth_central_moment_5var!F506</f>
        <v/>
      </c>
      <c r="Y1156" s="13" t="n">
        <v>123</v>
      </c>
      <c r="AU1156" s="13" t="n">
        <v>123</v>
      </c>
      <c r="BQ1156" s="13" t="n">
        <v>123</v>
      </c>
      <c r="CM1156" s="13" t="n">
        <v>123</v>
      </c>
      <c r="DI1156" s="13" t="n">
        <v>123</v>
      </c>
      <c r="EE1156" s="13" t="n">
        <v>123</v>
      </c>
      <c r="FA1156" s="13" t="n">
        <v>123</v>
      </c>
      <c r="FW1156" s="13" t="n">
        <v>123</v>
      </c>
      <c r="GS1156" s="13" t="n">
        <v>123</v>
      </c>
    </row>
    <row r="1157">
      <c r="C1157" s="13" t="n">
        <v>124</v>
      </c>
      <c r="D1157" s="18">
        <f>Ret_Fourth_central_moment_5var!D507</f>
        <v/>
      </c>
      <c r="E1157" s="18">
        <f>Ret_Fourth_central_moment_5var!E507</f>
        <v/>
      </c>
      <c r="F1157" s="18">
        <f>Ret_Fourth_central_moment_5var!F507</f>
        <v/>
      </c>
      <c r="Y1157" s="13" t="n">
        <v>124</v>
      </c>
      <c r="AU1157" s="13" t="n">
        <v>124</v>
      </c>
      <c r="BQ1157" s="13" t="n">
        <v>124</v>
      </c>
      <c r="CM1157" s="13" t="n">
        <v>124</v>
      </c>
      <c r="DI1157" s="13" t="n">
        <v>124</v>
      </c>
      <c r="EE1157" s="13" t="n">
        <v>124</v>
      </c>
      <c r="FA1157" s="13" t="n">
        <v>124</v>
      </c>
      <c r="FW1157" s="13" t="n">
        <v>124</v>
      </c>
      <c r="GS1157" s="13" t="n">
        <v>124</v>
      </c>
    </row>
    <row r="1158">
      <c r="C1158" s="13" t="n">
        <v>125</v>
      </c>
      <c r="D1158" s="18">
        <f>Ret_Fourth_central_moment_5var!D508</f>
        <v/>
      </c>
      <c r="E1158" s="18">
        <f>Ret_Fourth_central_moment_5var!E508</f>
        <v/>
      </c>
      <c r="F1158" s="18">
        <f>Ret_Fourth_central_moment_5var!F508</f>
        <v/>
      </c>
      <c r="Y1158" s="13" t="n">
        <v>125</v>
      </c>
      <c r="AU1158" s="13" t="n">
        <v>125</v>
      </c>
      <c r="BQ1158" s="13" t="n">
        <v>125</v>
      </c>
      <c r="CM1158" s="13" t="n">
        <v>125</v>
      </c>
      <c r="DI1158" s="13" t="n">
        <v>125</v>
      </c>
      <c r="EE1158" s="13" t="n">
        <v>125</v>
      </c>
      <c r="FA1158" s="13" t="n">
        <v>125</v>
      </c>
      <c r="FW1158" s="13" t="n">
        <v>125</v>
      </c>
      <c r="GS1158" s="13" t="n">
        <v>125</v>
      </c>
    </row>
    <row r="1159">
      <c r="C1159" s="13" t="n">
        <v>126</v>
      </c>
      <c r="D1159" s="18">
        <f>Ret_Fourth_central_moment_5var!D509</f>
        <v/>
      </c>
      <c r="E1159" s="18">
        <f>Ret_Fourth_central_moment_5var!E509</f>
        <v/>
      </c>
      <c r="F1159" s="18">
        <f>Ret_Fourth_central_moment_5var!F509</f>
        <v/>
      </c>
      <c r="Y1159" s="13" t="n">
        <v>126</v>
      </c>
      <c r="AU1159" s="13" t="n">
        <v>126</v>
      </c>
      <c r="BQ1159" s="13" t="n">
        <v>126</v>
      </c>
      <c r="CM1159" s="13" t="n">
        <v>126</v>
      </c>
      <c r="DI1159" s="13" t="n">
        <v>126</v>
      </c>
      <c r="EE1159" s="13" t="n">
        <v>126</v>
      </c>
      <c r="FA1159" s="13" t="n">
        <v>126</v>
      </c>
      <c r="FW1159" s="13" t="n">
        <v>126</v>
      </c>
      <c r="GS1159" s="13" t="n">
        <v>126</v>
      </c>
    </row>
    <row r="1160">
      <c r="C1160" s="13" t="n">
        <v>127</v>
      </c>
      <c r="D1160" s="18">
        <f>Ret_Fourth_central_moment_5var!D510</f>
        <v/>
      </c>
      <c r="E1160" s="18">
        <f>Ret_Fourth_central_moment_5var!E510</f>
        <v/>
      </c>
      <c r="F1160" s="18">
        <f>Ret_Fourth_central_moment_5var!F510</f>
        <v/>
      </c>
      <c r="Y1160" s="13" t="n">
        <v>127</v>
      </c>
      <c r="AU1160" s="13" t="n">
        <v>127</v>
      </c>
      <c r="BQ1160" s="13" t="n">
        <v>127</v>
      </c>
      <c r="CM1160" s="13" t="n">
        <v>127</v>
      </c>
      <c r="DI1160" s="13" t="n">
        <v>127</v>
      </c>
      <c r="EE1160" s="13" t="n">
        <v>127</v>
      </c>
      <c r="FA1160" s="13" t="n">
        <v>127</v>
      </c>
      <c r="FW1160" s="13" t="n">
        <v>127</v>
      </c>
      <c r="GS1160" s="13" t="n">
        <v>127</v>
      </c>
    </row>
    <row r="1161">
      <c r="C1161" s="13" t="n">
        <v>128</v>
      </c>
      <c r="D1161" s="18">
        <f>Ret_Fourth_central_moment_5var!D511</f>
        <v/>
      </c>
      <c r="E1161" s="18">
        <f>Ret_Fourth_central_moment_5var!E511</f>
        <v/>
      </c>
      <c r="F1161" s="18">
        <f>Ret_Fourth_central_moment_5var!F511</f>
        <v/>
      </c>
      <c r="Y1161" s="13" t="n">
        <v>128</v>
      </c>
      <c r="AU1161" s="13" t="n">
        <v>128</v>
      </c>
      <c r="BQ1161" s="13" t="n">
        <v>128</v>
      </c>
      <c r="CM1161" s="13" t="n">
        <v>128</v>
      </c>
      <c r="DI1161" s="13" t="n">
        <v>128</v>
      </c>
      <c r="EE1161" s="13" t="n">
        <v>128</v>
      </c>
      <c r="FA1161" s="13" t="n">
        <v>128</v>
      </c>
      <c r="FW1161" s="13" t="n">
        <v>128</v>
      </c>
      <c r="GS1161" s="13" t="n">
        <v>128</v>
      </c>
    </row>
    <row r="1162">
      <c r="C1162" s="13" t="n">
        <v>129</v>
      </c>
      <c r="D1162" s="18">
        <f>Ret_Fourth_central_moment_5var!D512</f>
        <v/>
      </c>
      <c r="E1162" s="18">
        <f>Ret_Fourth_central_moment_5var!E512</f>
        <v/>
      </c>
      <c r="F1162" s="18">
        <f>Ret_Fourth_central_moment_5var!F512</f>
        <v/>
      </c>
      <c r="Y1162" s="13" t="n">
        <v>129</v>
      </c>
      <c r="AU1162" s="13" t="n">
        <v>129</v>
      </c>
      <c r="BQ1162" s="13" t="n">
        <v>129</v>
      </c>
      <c r="CM1162" s="13" t="n">
        <v>129</v>
      </c>
      <c r="DI1162" s="13" t="n">
        <v>129</v>
      </c>
      <c r="EE1162" s="13" t="n">
        <v>129</v>
      </c>
      <c r="FA1162" s="13" t="n">
        <v>129</v>
      </c>
      <c r="FW1162" s="13" t="n">
        <v>129</v>
      </c>
      <c r="GS1162" s="13" t="n">
        <v>129</v>
      </c>
    </row>
    <row r="1163">
      <c r="C1163" s="13" t="n">
        <v>130</v>
      </c>
      <c r="D1163" s="18">
        <f>Ret_Fourth_central_moment_5var!D513</f>
        <v/>
      </c>
      <c r="E1163" s="18">
        <f>Ret_Fourth_central_moment_5var!E513</f>
        <v/>
      </c>
      <c r="F1163" s="18">
        <f>Ret_Fourth_central_moment_5var!F513</f>
        <v/>
      </c>
      <c r="Y1163" s="13" t="n">
        <v>130</v>
      </c>
      <c r="AU1163" s="13" t="n">
        <v>130</v>
      </c>
      <c r="BQ1163" s="13" t="n">
        <v>130</v>
      </c>
      <c r="CM1163" s="13" t="n">
        <v>130</v>
      </c>
      <c r="DI1163" s="13" t="n">
        <v>130</v>
      </c>
      <c r="EE1163" s="13" t="n">
        <v>130</v>
      </c>
      <c r="FA1163" s="13" t="n">
        <v>130</v>
      </c>
      <c r="FW1163" s="13" t="n">
        <v>130</v>
      </c>
      <c r="GS1163" s="13" t="n">
        <v>130</v>
      </c>
    </row>
    <row r="1164">
      <c r="C1164" s="13" t="n">
        <v>131</v>
      </c>
      <c r="D1164" s="18">
        <f>Ret_Fourth_central_moment_5var!D514</f>
        <v/>
      </c>
      <c r="E1164" s="18">
        <f>Ret_Fourth_central_moment_5var!E514</f>
        <v/>
      </c>
      <c r="F1164" s="18">
        <f>Ret_Fourth_central_moment_5var!F514</f>
        <v/>
      </c>
      <c r="Y1164" s="13" t="n">
        <v>131</v>
      </c>
      <c r="AU1164" s="13" t="n">
        <v>131</v>
      </c>
      <c r="BQ1164" s="13" t="n">
        <v>131</v>
      </c>
      <c r="CM1164" s="13" t="n">
        <v>131</v>
      </c>
      <c r="DI1164" s="13" t="n">
        <v>131</v>
      </c>
      <c r="EE1164" s="13" t="n">
        <v>131</v>
      </c>
      <c r="FA1164" s="13" t="n">
        <v>131</v>
      </c>
      <c r="FW1164" s="13" t="n">
        <v>131</v>
      </c>
      <c r="GS1164" s="13" t="n">
        <v>131</v>
      </c>
    </row>
    <row r="1165">
      <c r="C1165" s="13" t="n">
        <v>132</v>
      </c>
      <c r="D1165" s="18">
        <f>Ret_Fourth_central_moment_5var!D515</f>
        <v/>
      </c>
      <c r="E1165" s="18">
        <f>Ret_Fourth_central_moment_5var!E515</f>
        <v/>
      </c>
      <c r="F1165" s="18">
        <f>Ret_Fourth_central_moment_5var!F515</f>
        <v/>
      </c>
      <c r="Y1165" s="13" t="n">
        <v>132</v>
      </c>
      <c r="AU1165" s="13" t="n">
        <v>132</v>
      </c>
      <c r="BQ1165" s="13" t="n">
        <v>132</v>
      </c>
      <c r="CM1165" s="13" t="n">
        <v>132</v>
      </c>
      <c r="DI1165" s="13" t="n">
        <v>132</v>
      </c>
      <c r="EE1165" s="13" t="n">
        <v>132</v>
      </c>
      <c r="FA1165" s="13" t="n">
        <v>132</v>
      </c>
      <c r="FW1165" s="13" t="n">
        <v>132</v>
      </c>
      <c r="GS1165" s="13" t="n">
        <v>132</v>
      </c>
    </row>
    <row r="1166">
      <c r="C1166" s="13" t="n">
        <v>133</v>
      </c>
      <c r="D1166" s="18">
        <f>Ret_Fourth_central_moment_5var!D516</f>
        <v/>
      </c>
      <c r="E1166" s="18">
        <f>Ret_Fourth_central_moment_5var!E516</f>
        <v/>
      </c>
      <c r="F1166" s="18">
        <f>Ret_Fourth_central_moment_5var!F516</f>
        <v/>
      </c>
      <c r="Y1166" s="13" t="n">
        <v>133</v>
      </c>
      <c r="AU1166" s="13" t="n">
        <v>133</v>
      </c>
      <c r="BQ1166" s="13" t="n">
        <v>133</v>
      </c>
      <c r="CM1166" s="13" t="n">
        <v>133</v>
      </c>
      <c r="DI1166" s="13" t="n">
        <v>133</v>
      </c>
      <c r="EE1166" s="13" t="n">
        <v>133</v>
      </c>
      <c r="FA1166" s="13" t="n">
        <v>133</v>
      </c>
      <c r="FW1166" s="13" t="n">
        <v>133</v>
      </c>
      <c r="GS1166" s="13" t="n">
        <v>133</v>
      </c>
    </row>
    <row r="1167">
      <c r="C1167" s="13" t="n">
        <v>134</v>
      </c>
      <c r="D1167" s="18">
        <f>Ret_Fourth_central_moment_5var!D517</f>
        <v/>
      </c>
      <c r="E1167" s="18">
        <f>Ret_Fourth_central_moment_5var!E517</f>
        <v/>
      </c>
      <c r="F1167" s="18">
        <f>Ret_Fourth_central_moment_5var!F517</f>
        <v/>
      </c>
      <c r="Y1167" s="13" t="n">
        <v>134</v>
      </c>
      <c r="AU1167" s="13" t="n">
        <v>134</v>
      </c>
      <c r="BQ1167" s="13" t="n">
        <v>134</v>
      </c>
      <c r="CM1167" s="13" t="n">
        <v>134</v>
      </c>
      <c r="DI1167" s="13" t="n">
        <v>134</v>
      </c>
      <c r="EE1167" s="13" t="n">
        <v>134</v>
      </c>
      <c r="FA1167" s="13" t="n">
        <v>134</v>
      </c>
      <c r="FW1167" s="13" t="n">
        <v>134</v>
      </c>
      <c r="GS1167" s="13" t="n">
        <v>134</v>
      </c>
    </row>
    <row r="1168">
      <c r="C1168" s="13" t="n">
        <v>135</v>
      </c>
      <c r="D1168" s="18">
        <f>Ret_Fourth_central_moment_5var!D518</f>
        <v/>
      </c>
      <c r="E1168" s="18">
        <f>Ret_Fourth_central_moment_5var!E518</f>
        <v/>
      </c>
      <c r="F1168" s="18">
        <f>Ret_Fourth_central_moment_5var!F518</f>
        <v/>
      </c>
      <c r="Y1168" s="13" t="n">
        <v>135</v>
      </c>
      <c r="AU1168" s="13" t="n">
        <v>135</v>
      </c>
      <c r="BQ1168" s="13" t="n">
        <v>135</v>
      </c>
      <c r="CM1168" s="13" t="n">
        <v>135</v>
      </c>
      <c r="DI1168" s="13" t="n">
        <v>135</v>
      </c>
      <c r="EE1168" s="13" t="n">
        <v>135</v>
      </c>
      <c r="FA1168" s="13" t="n">
        <v>135</v>
      </c>
      <c r="FW1168" s="13" t="n">
        <v>135</v>
      </c>
      <c r="GS1168" s="13" t="n">
        <v>135</v>
      </c>
    </row>
    <row r="1169">
      <c r="C1169" s="13" t="n">
        <v>136</v>
      </c>
      <c r="D1169" s="18">
        <f>Ret_Fourth_central_moment_5var!D519</f>
        <v/>
      </c>
      <c r="E1169" s="18">
        <f>Ret_Fourth_central_moment_5var!E519</f>
        <v/>
      </c>
      <c r="F1169" s="18">
        <f>Ret_Fourth_central_moment_5var!F519</f>
        <v/>
      </c>
      <c r="Y1169" s="13" t="n">
        <v>136</v>
      </c>
      <c r="AU1169" s="13" t="n">
        <v>136</v>
      </c>
      <c r="BQ1169" s="13" t="n">
        <v>136</v>
      </c>
      <c r="CM1169" s="13" t="n">
        <v>136</v>
      </c>
      <c r="DI1169" s="13" t="n">
        <v>136</v>
      </c>
      <c r="EE1169" s="13" t="n">
        <v>136</v>
      </c>
      <c r="FA1169" s="13" t="n">
        <v>136</v>
      </c>
      <c r="FW1169" s="13" t="n">
        <v>136</v>
      </c>
      <c r="GS1169" s="13" t="n">
        <v>136</v>
      </c>
    </row>
    <row r="1170">
      <c r="C1170" s="13" t="n">
        <v>137</v>
      </c>
      <c r="D1170" s="18">
        <f>Ret_Fourth_central_moment_5var!D520</f>
        <v/>
      </c>
      <c r="E1170" s="18">
        <f>Ret_Fourth_central_moment_5var!E520</f>
        <v/>
      </c>
      <c r="F1170" s="18">
        <f>Ret_Fourth_central_moment_5var!F520</f>
        <v/>
      </c>
      <c r="Y1170" s="13" t="n">
        <v>137</v>
      </c>
      <c r="AU1170" s="13" t="n">
        <v>137</v>
      </c>
      <c r="BQ1170" s="13" t="n">
        <v>137</v>
      </c>
      <c r="CM1170" s="13" t="n">
        <v>137</v>
      </c>
      <c r="DI1170" s="13" t="n">
        <v>137</v>
      </c>
      <c r="EE1170" s="13" t="n">
        <v>137</v>
      </c>
      <c r="FA1170" s="13" t="n">
        <v>137</v>
      </c>
      <c r="FW1170" s="13" t="n">
        <v>137</v>
      </c>
      <c r="GS1170" s="13" t="n">
        <v>137</v>
      </c>
    </row>
    <row r="1171">
      <c r="C1171" s="13" t="n">
        <v>138</v>
      </c>
      <c r="D1171" s="18">
        <f>Ret_Fourth_central_moment_5var!D521</f>
        <v/>
      </c>
      <c r="E1171" s="18">
        <f>Ret_Fourth_central_moment_5var!E521</f>
        <v/>
      </c>
      <c r="F1171" s="18">
        <f>Ret_Fourth_central_moment_5var!F521</f>
        <v/>
      </c>
      <c r="Y1171" s="13" t="n">
        <v>138</v>
      </c>
      <c r="AU1171" s="13" t="n">
        <v>138</v>
      </c>
      <c r="BQ1171" s="13" t="n">
        <v>138</v>
      </c>
      <c r="CM1171" s="13" t="n">
        <v>138</v>
      </c>
      <c r="DI1171" s="13" t="n">
        <v>138</v>
      </c>
      <c r="EE1171" s="13" t="n">
        <v>138</v>
      </c>
      <c r="FA1171" s="13" t="n">
        <v>138</v>
      </c>
      <c r="FW1171" s="13" t="n">
        <v>138</v>
      </c>
      <c r="GS1171" s="13" t="n">
        <v>138</v>
      </c>
    </row>
    <row r="1172">
      <c r="C1172" s="13" t="n">
        <v>139</v>
      </c>
      <c r="D1172" s="18">
        <f>Ret_Fourth_central_moment_5var!D522</f>
        <v/>
      </c>
      <c r="E1172" s="18">
        <f>Ret_Fourth_central_moment_5var!E522</f>
        <v/>
      </c>
      <c r="F1172" s="18">
        <f>Ret_Fourth_central_moment_5var!F522</f>
        <v/>
      </c>
      <c r="Y1172" s="13" t="n">
        <v>139</v>
      </c>
      <c r="AU1172" s="13" t="n">
        <v>139</v>
      </c>
      <c r="BQ1172" s="13" t="n">
        <v>139</v>
      </c>
      <c r="CM1172" s="13" t="n">
        <v>139</v>
      </c>
      <c r="DI1172" s="13" t="n">
        <v>139</v>
      </c>
      <c r="EE1172" s="13" t="n">
        <v>139</v>
      </c>
      <c r="FA1172" s="13" t="n">
        <v>139</v>
      </c>
      <c r="FW1172" s="13" t="n">
        <v>139</v>
      </c>
      <c r="GS1172" s="13" t="n">
        <v>139</v>
      </c>
    </row>
    <row r="1173">
      <c r="C1173" s="13" t="n">
        <v>140</v>
      </c>
      <c r="D1173" s="18">
        <f>Ret_Fourth_central_moment_5var!D523</f>
        <v/>
      </c>
      <c r="E1173" s="18">
        <f>Ret_Fourth_central_moment_5var!E523</f>
        <v/>
      </c>
      <c r="F1173" s="18">
        <f>Ret_Fourth_central_moment_5var!F523</f>
        <v/>
      </c>
      <c r="Y1173" s="13" t="n">
        <v>140</v>
      </c>
      <c r="AU1173" s="13" t="n">
        <v>140</v>
      </c>
      <c r="BQ1173" s="13" t="n">
        <v>140</v>
      </c>
      <c r="CM1173" s="13" t="n">
        <v>140</v>
      </c>
      <c r="DI1173" s="13" t="n">
        <v>140</v>
      </c>
      <c r="EE1173" s="13" t="n">
        <v>140</v>
      </c>
      <c r="FA1173" s="13" t="n">
        <v>140</v>
      </c>
      <c r="FW1173" s="13" t="n">
        <v>140</v>
      </c>
      <c r="GS1173" s="13" t="n">
        <v>140</v>
      </c>
    </row>
    <row r="1174">
      <c r="C1174" s="13" t="n">
        <v>141</v>
      </c>
      <c r="D1174" s="18">
        <f>Ret_Fourth_central_moment_5var!D524</f>
        <v/>
      </c>
      <c r="E1174" s="18">
        <f>Ret_Fourth_central_moment_5var!E524</f>
        <v/>
      </c>
      <c r="F1174" s="18">
        <f>Ret_Fourth_central_moment_5var!F524</f>
        <v/>
      </c>
      <c r="Y1174" s="13" t="n">
        <v>141</v>
      </c>
      <c r="AU1174" s="13" t="n">
        <v>141</v>
      </c>
      <c r="BQ1174" s="13" t="n">
        <v>141</v>
      </c>
      <c r="CM1174" s="13" t="n">
        <v>141</v>
      </c>
      <c r="DI1174" s="13" t="n">
        <v>141</v>
      </c>
      <c r="EE1174" s="13" t="n">
        <v>141</v>
      </c>
      <c r="FA1174" s="13" t="n">
        <v>141</v>
      </c>
      <c r="FW1174" s="13" t="n">
        <v>141</v>
      </c>
      <c r="GS1174" s="13" t="n">
        <v>141</v>
      </c>
    </row>
    <row r="1175">
      <c r="C1175" s="13" t="n">
        <v>142</v>
      </c>
      <c r="D1175" s="18">
        <f>Ret_Fourth_central_moment_5var!D525</f>
        <v/>
      </c>
      <c r="E1175" s="18">
        <f>Ret_Fourth_central_moment_5var!E525</f>
        <v/>
      </c>
      <c r="F1175" s="18">
        <f>Ret_Fourth_central_moment_5var!F525</f>
        <v/>
      </c>
      <c r="Y1175" s="13" t="n">
        <v>142</v>
      </c>
      <c r="AU1175" s="13" t="n">
        <v>142</v>
      </c>
      <c r="BQ1175" s="13" t="n">
        <v>142</v>
      </c>
      <c r="CM1175" s="13" t="n">
        <v>142</v>
      </c>
      <c r="DI1175" s="13" t="n">
        <v>142</v>
      </c>
      <c r="EE1175" s="13" t="n">
        <v>142</v>
      </c>
      <c r="FA1175" s="13" t="n">
        <v>142</v>
      </c>
      <c r="FW1175" s="13" t="n">
        <v>142</v>
      </c>
      <c r="GS1175" s="13" t="n">
        <v>142</v>
      </c>
    </row>
    <row r="1176">
      <c r="C1176" s="13" t="n">
        <v>143</v>
      </c>
      <c r="D1176" s="18">
        <f>Ret_Fourth_central_moment_5var!D526</f>
        <v/>
      </c>
      <c r="E1176" s="18">
        <f>Ret_Fourth_central_moment_5var!E526</f>
        <v/>
      </c>
      <c r="F1176" s="18">
        <f>Ret_Fourth_central_moment_5var!F526</f>
        <v/>
      </c>
      <c r="Y1176" s="13" t="n">
        <v>143</v>
      </c>
      <c r="AU1176" s="13" t="n">
        <v>143</v>
      </c>
      <c r="BQ1176" s="13" t="n">
        <v>143</v>
      </c>
      <c r="CM1176" s="13" t="n">
        <v>143</v>
      </c>
      <c r="DI1176" s="13" t="n">
        <v>143</v>
      </c>
      <c r="EE1176" s="13" t="n">
        <v>143</v>
      </c>
      <c r="FA1176" s="13" t="n">
        <v>143</v>
      </c>
      <c r="FW1176" s="13" t="n">
        <v>143</v>
      </c>
      <c r="GS1176" s="13" t="n">
        <v>143</v>
      </c>
    </row>
    <row r="1177">
      <c r="C1177" s="13" t="n">
        <v>144</v>
      </c>
      <c r="D1177" s="18">
        <f>Ret_Fourth_central_moment_5var!D527</f>
        <v/>
      </c>
      <c r="E1177" s="18">
        <f>Ret_Fourth_central_moment_5var!E527</f>
        <v/>
      </c>
      <c r="F1177" s="18">
        <f>Ret_Fourth_central_moment_5var!F527</f>
        <v/>
      </c>
      <c r="Y1177" s="13" t="n">
        <v>144</v>
      </c>
      <c r="AU1177" s="13" t="n">
        <v>144</v>
      </c>
      <c r="BQ1177" s="13" t="n">
        <v>144</v>
      </c>
      <c r="CM1177" s="13" t="n">
        <v>144</v>
      </c>
      <c r="DI1177" s="13" t="n">
        <v>144</v>
      </c>
      <c r="EE1177" s="13" t="n">
        <v>144</v>
      </c>
      <c r="FA1177" s="13" t="n">
        <v>144</v>
      </c>
      <c r="FW1177" s="13" t="n">
        <v>144</v>
      </c>
      <c r="GS1177" s="13" t="n">
        <v>144</v>
      </c>
    </row>
    <row r="1178">
      <c r="C1178" s="13" t="n">
        <v>145</v>
      </c>
      <c r="D1178" s="18">
        <f>Ret_Fourth_central_moment_5var!D528</f>
        <v/>
      </c>
      <c r="E1178" s="18">
        <f>Ret_Fourth_central_moment_5var!E528</f>
        <v/>
      </c>
      <c r="F1178" s="18">
        <f>Ret_Fourth_central_moment_5var!F528</f>
        <v/>
      </c>
      <c r="Y1178" s="13" t="n">
        <v>145</v>
      </c>
      <c r="AU1178" s="13" t="n">
        <v>145</v>
      </c>
      <c r="BQ1178" s="13" t="n">
        <v>145</v>
      </c>
      <c r="CM1178" s="13" t="n">
        <v>145</v>
      </c>
      <c r="DI1178" s="13" t="n">
        <v>145</v>
      </c>
      <c r="EE1178" s="13" t="n">
        <v>145</v>
      </c>
      <c r="FA1178" s="13" t="n">
        <v>145</v>
      </c>
      <c r="FW1178" s="13" t="n">
        <v>145</v>
      </c>
      <c r="GS1178" s="13" t="n">
        <v>145</v>
      </c>
    </row>
    <row r="1179">
      <c r="C1179" s="13" t="n">
        <v>146</v>
      </c>
      <c r="D1179" s="18">
        <f>Ret_Fourth_central_moment_5var!D529</f>
        <v/>
      </c>
      <c r="E1179" s="18">
        <f>Ret_Fourth_central_moment_5var!E529</f>
        <v/>
      </c>
      <c r="F1179" s="18">
        <f>Ret_Fourth_central_moment_5var!F529</f>
        <v/>
      </c>
      <c r="Y1179" s="13" t="n">
        <v>146</v>
      </c>
      <c r="AU1179" s="13" t="n">
        <v>146</v>
      </c>
      <c r="BQ1179" s="13" t="n">
        <v>146</v>
      </c>
      <c r="CM1179" s="13" t="n">
        <v>146</v>
      </c>
      <c r="DI1179" s="13" t="n">
        <v>146</v>
      </c>
      <c r="EE1179" s="13" t="n">
        <v>146</v>
      </c>
      <c r="FA1179" s="13" t="n">
        <v>146</v>
      </c>
      <c r="FW1179" s="13" t="n">
        <v>146</v>
      </c>
      <c r="GS1179" s="13" t="n">
        <v>146</v>
      </c>
    </row>
    <row r="1180">
      <c r="C1180" s="13" t="n">
        <v>147</v>
      </c>
      <c r="D1180" s="18">
        <f>Ret_Fourth_central_moment_5var!D530</f>
        <v/>
      </c>
      <c r="E1180" s="18">
        <f>Ret_Fourth_central_moment_5var!E530</f>
        <v/>
      </c>
      <c r="F1180" s="18">
        <f>Ret_Fourth_central_moment_5var!F530</f>
        <v/>
      </c>
      <c r="Y1180" s="13" t="n">
        <v>147</v>
      </c>
      <c r="AU1180" s="13" t="n">
        <v>147</v>
      </c>
      <c r="BQ1180" s="13" t="n">
        <v>147</v>
      </c>
      <c r="CM1180" s="13" t="n">
        <v>147</v>
      </c>
      <c r="DI1180" s="13" t="n">
        <v>147</v>
      </c>
      <c r="EE1180" s="13" t="n">
        <v>147</v>
      </c>
      <c r="FA1180" s="13" t="n">
        <v>147</v>
      </c>
      <c r="FW1180" s="13" t="n">
        <v>147</v>
      </c>
      <c r="GS1180" s="13" t="n">
        <v>147</v>
      </c>
    </row>
    <row r="1181">
      <c r="C1181" s="13" t="n">
        <v>148</v>
      </c>
      <c r="D1181" s="18">
        <f>Ret_Fourth_central_moment_5var!D531</f>
        <v/>
      </c>
      <c r="E1181" s="18">
        <f>Ret_Fourth_central_moment_5var!E531</f>
        <v/>
      </c>
      <c r="F1181" s="18">
        <f>Ret_Fourth_central_moment_5var!F531</f>
        <v/>
      </c>
      <c r="Y1181" s="13" t="n">
        <v>148</v>
      </c>
      <c r="AU1181" s="13" t="n">
        <v>148</v>
      </c>
      <c r="BQ1181" s="13" t="n">
        <v>148</v>
      </c>
      <c r="CM1181" s="13" t="n">
        <v>148</v>
      </c>
      <c r="DI1181" s="13" t="n">
        <v>148</v>
      </c>
      <c r="EE1181" s="13" t="n">
        <v>148</v>
      </c>
      <c r="FA1181" s="13" t="n">
        <v>148</v>
      </c>
      <c r="FW1181" s="13" t="n">
        <v>148</v>
      </c>
      <c r="GS1181" s="13" t="n">
        <v>148</v>
      </c>
    </row>
    <row r="1182">
      <c r="C1182" s="13" t="n">
        <v>149</v>
      </c>
      <c r="D1182" s="18">
        <f>Ret_Fourth_central_moment_5var!D532</f>
        <v/>
      </c>
      <c r="E1182" s="18">
        <f>Ret_Fourth_central_moment_5var!E532</f>
        <v/>
      </c>
      <c r="F1182" s="18">
        <f>Ret_Fourth_central_moment_5var!F532</f>
        <v/>
      </c>
      <c r="Y1182" s="13" t="n">
        <v>149</v>
      </c>
      <c r="AU1182" s="13" t="n">
        <v>149</v>
      </c>
      <c r="BQ1182" s="13" t="n">
        <v>149</v>
      </c>
      <c r="CM1182" s="13" t="n">
        <v>149</v>
      </c>
      <c r="DI1182" s="13" t="n">
        <v>149</v>
      </c>
      <c r="EE1182" s="13" t="n">
        <v>149</v>
      </c>
      <c r="FA1182" s="13" t="n">
        <v>149</v>
      </c>
      <c r="FW1182" s="13" t="n">
        <v>149</v>
      </c>
      <c r="GS1182" s="13" t="n">
        <v>149</v>
      </c>
    </row>
    <row r="1183">
      <c r="C1183" s="13" t="n">
        <v>150</v>
      </c>
      <c r="D1183" s="18">
        <f>Ret_Fourth_central_moment_5var!D533</f>
        <v/>
      </c>
      <c r="E1183" s="18">
        <f>Ret_Fourth_central_moment_5var!E533</f>
        <v/>
      </c>
      <c r="F1183" s="18">
        <f>Ret_Fourth_central_moment_5var!F533</f>
        <v/>
      </c>
      <c r="Y1183" s="13" t="n">
        <v>150</v>
      </c>
      <c r="AU1183" s="13" t="n">
        <v>150</v>
      </c>
      <c r="BQ1183" s="13" t="n">
        <v>150</v>
      </c>
      <c r="CM1183" s="13" t="n">
        <v>150</v>
      </c>
      <c r="DI1183" s="13" t="n">
        <v>150</v>
      </c>
      <c r="EE1183" s="13" t="n">
        <v>150</v>
      </c>
      <c r="FA1183" s="13" t="n">
        <v>150</v>
      </c>
      <c r="FW1183" s="13" t="n">
        <v>150</v>
      </c>
      <c r="GS1183" s="13" t="n">
        <v>150</v>
      </c>
    </row>
    <row r="1184">
      <c r="C1184" s="13" t="n">
        <v>151</v>
      </c>
      <c r="D1184" s="18">
        <f>Ret_Fourth_central_moment_5var!D534</f>
        <v/>
      </c>
      <c r="E1184" s="18">
        <f>Ret_Fourth_central_moment_5var!E534</f>
        <v/>
      </c>
      <c r="F1184" s="18">
        <f>Ret_Fourth_central_moment_5var!F534</f>
        <v/>
      </c>
      <c r="Y1184" s="13" t="n">
        <v>151</v>
      </c>
      <c r="AU1184" s="13" t="n">
        <v>151</v>
      </c>
      <c r="BQ1184" s="13" t="n">
        <v>151</v>
      </c>
      <c r="CM1184" s="13" t="n">
        <v>151</v>
      </c>
      <c r="DI1184" s="13" t="n">
        <v>151</v>
      </c>
      <c r="EE1184" s="13" t="n">
        <v>151</v>
      </c>
      <c r="FA1184" s="13" t="n">
        <v>151</v>
      </c>
      <c r="FW1184" s="13" t="n">
        <v>151</v>
      </c>
      <c r="GS1184" s="13" t="n">
        <v>151</v>
      </c>
    </row>
    <row r="1185">
      <c r="C1185" s="13" t="n">
        <v>152</v>
      </c>
      <c r="D1185" s="18">
        <f>Ret_Fourth_central_moment_5var!D535</f>
        <v/>
      </c>
      <c r="E1185" s="18">
        <f>Ret_Fourth_central_moment_5var!E535</f>
        <v/>
      </c>
      <c r="F1185" s="18">
        <f>Ret_Fourth_central_moment_5var!F535</f>
        <v/>
      </c>
      <c r="Y1185" s="13" t="n">
        <v>152</v>
      </c>
      <c r="AU1185" s="13" t="n">
        <v>152</v>
      </c>
      <c r="BQ1185" s="13" t="n">
        <v>152</v>
      </c>
      <c r="CM1185" s="13" t="n">
        <v>152</v>
      </c>
      <c r="DI1185" s="13" t="n">
        <v>152</v>
      </c>
      <c r="EE1185" s="13" t="n">
        <v>152</v>
      </c>
      <c r="FA1185" s="13" t="n">
        <v>152</v>
      </c>
      <c r="FW1185" s="13" t="n">
        <v>152</v>
      </c>
      <c r="GS1185" s="13" t="n">
        <v>152</v>
      </c>
    </row>
    <row r="1186">
      <c r="C1186" s="13" t="n">
        <v>153</v>
      </c>
      <c r="D1186" s="18">
        <f>Ret_Fourth_central_moment_5var!D536</f>
        <v/>
      </c>
      <c r="E1186" s="18">
        <f>Ret_Fourth_central_moment_5var!E536</f>
        <v/>
      </c>
      <c r="F1186" s="18">
        <f>Ret_Fourth_central_moment_5var!F536</f>
        <v/>
      </c>
      <c r="Y1186" s="13" t="n">
        <v>153</v>
      </c>
      <c r="AU1186" s="13" t="n">
        <v>153</v>
      </c>
      <c r="BQ1186" s="13" t="n">
        <v>153</v>
      </c>
      <c r="CM1186" s="13" t="n">
        <v>153</v>
      </c>
      <c r="DI1186" s="13" t="n">
        <v>153</v>
      </c>
      <c r="EE1186" s="13" t="n">
        <v>153</v>
      </c>
      <c r="FA1186" s="13" t="n">
        <v>153</v>
      </c>
      <c r="FW1186" s="13" t="n">
        <v>153</v>
      </c>
      <c r="GS1186" s="13" t="n">
        <v>153</v>
      </c>
    </row>
    <row r="1187">
      <c r="C1187" s="13" t="n">
        <v>154</v>
      </c>
      <c r="D1187" s="18">
        <f>Ret_Fourth_central_moment_5var!D537</f>
        <v/>
      </c>
      <c r="E1187" s="18">
        <f>Ret_Fourth_central_moment_5var!E537</f>
        <v/>
      </c>
      <c r="F1187" s="18">
        <f>Ret_Fourth_central_moment_5var!F537</f>
        <v/>
      </c>
      <c r="Y1187" s="13" t="n">
        <v>154</v>
      </c>
      <c r="AU1187" s="13" t="n">
        <v>154</v>
      </c>
      <c r="BQ1187" s="13" t="n">
        <v>154</v>
      </c>
      <c r="CM1187" s="13" t="n">
        <v>154</v>
      </c>
      <c r="DI1187" s="13" t="n">
        <v>154</v>
      </c>
      <c r="EE1187" s="13" t="n">
        <v>154</v>
      </c>
      <c r="FA1187" s="13" t="n">
        <v>154</v>
      </c>
      <c r="FW1187" s="13" t="n">
        <v>154</v>
      </c>
      <c r="GS1187" s="13" t="n">
        <v>154</v>
      </c>
    </row>
    <row r="1188">
      <c r="C1188" s="13" t="n">
        <v>155</v>
      </c>
      <c r="D1188" s="18">
        <f>Ret_Fourth_central_moment_5var!D538</f>
        <v/>
      </c>
      <c r="E1188" s="18">
        <f>Ret_Fourth_central_moment_5var!E538</f>
        <v/>
      </c>
      <c r="F1188" s="18">
        <f>Ret_Fourth_central_moment_5var!F538</f>
        <v/>
      </c>
      <c r="Y1188" s="13" t="n">
        <v>155</v>
      </c>
      <c r="AU1188" s="13" t="n">
        <v>155</v>
      </c>
      <c r="BQ1188" s="13" t="n">
        <v>155</v>
      </c>
      <c r="CM1188" s="13" t="n">
        <v>155</v>
      </c>
      <c r="DI1188" s="13" t="n">
        <v>155</v>
      </c>
      <c r="EE1188" s="13" t="n">
        <v>155</v>
      </c>
      <c r="FA1188" s="13" t="n">
        <v>155</v>
      </c>
      <c r="FW1188" s="13" t="n">
        <v>155</v>
      </c>
      <c r="GS1188" s="13" t="n">
        <v>155</v>
      </c>
    </row>
    <row r="1189">
      <c r="C1189" s="13" t="n">
        <v>156</v>
      </c>
      <c r="D1189" s="18">
        <f>Ret_Fourth_central_moment_5var!D539</f>
        <v/>
      </c>
      <c r="E1189" s="18">
        <f>Ret_Fourth_central_moment_5var!E539</f>
        <v/>
      </c>
      <c r="F1189" s="18">
        <f>Ret_Fourth_central_moment_5var!F539</f>
        <v/>
      </c>
      <c r="Y1189" s="13" t="n">
        <v>156</v>
      </c>
      <c r="AU1189" s="13" t="n">
        <v>156</v>
      </c>
      <c r="BQ1189" s="13" t="n">
        <v>156</v>
      </c>
      <c r="CM1189" s="13" t="n">
        <v>156</v>
      </c>
      <c r="DI1189" s="13" t="n">
        <v>156</v>
      </c>
      <c r="EE1189" s="13" t="n">
        <v>156</v>
      </c>
      <c r="FA1189" s="13" t="n">
        <v>156</v>
      </c>
      <c r="FW1189" s="13" t="n">
        <v>156</v>
      </c>
      <c r="GS1189" s="13" t="n">
        <v>156</v>
      </c>
    </row>
    <row r="1190">
      <c r="C1190" s="13" t="n">
        <v>157</v>
      </c>
      <c r="D1190" s="18">
        <f>Ret_Fourth_central_moment_5var!D540</f>
        <v/>
      </c>
      <c r="E1190" s="18">
        <f>Ret_Fourth_central_moment_5var!E540</f>
        <v/>
      </c>
      <c r="F1190" s="18">
        <f>Ret_Fourth_central_moment_5var!F540</f>
        <v/>
      </c>
      <c r="Y1190" s="13" t="n">
        <v>157</v>
      </c>
      <c r="AU1190" s="13" t="n">
        <v>157</v>
      </c>
      <c r="BQ1190" s="13" t="n">
        <v>157</v>
      </c>
      <c r="CM1190" s="13" t="n">
        <v>157</v>
      </c>
      <c r="DI1190" s="13" t="n">
        <v>157</v>
      </c>
      <c r="EE1190" s="13" t="n">
        <v>157</v>
      </c>
      <c r="FA1190" s="13" t="n">
        <v>157</v>
      </c>
      <c r="FW1190" s="13" t="n">
        <v>157</v>
      </c>
      <c r="GS1190" s="13" t="n">
        <v>157</v>
      </c>
    </row>
    <row r="1191">
      <c r="C1191" s="13" t="n">
        <v>158</v>
      </c>
      <c r="D1191" s="18">
        <f>Ret_Fourth_central_moment_5var!D541</f>
        <v/>
      </c>
      <c r="E1191" s="18">
        <f>Ret_Fourth_central_moment_5var!E541</f>
        <v/>
      </c>
      <c r="F1191" s="18">
        <f>Ret_Fourth_central_moment_5var!F541</f>
        <v/>
      </c>
      <c r="Y1191" s="13" t="n">
        <v>158</v>
      </c>
      <c r="AU1191" s="13" t="n">
        <v>158</v>
      </c>
      <c r="BQ1191" s="13" t="n">
        <v>158</v>
      </c>
      <c r="CM1191" s="13" t="n">
        <v>158</v>
      </c>
      <c r="DI1191" s="13" t="n">
        <v>158</v>
      </c>
      <c r="EE1191" s="13" t="n">
        <v>158</v>
      </c>
      <c r="FA1191" s="13" t="n">
        <v>158</v>
      </c>
      <c r="FW1191" s="13" t="n">
        <v>158</v>
      </c>
      <c r="GS1191" s="13" t="n">
        <v>158</v>
      </c>
    </row>
    <row r="1192">
      <c r="C1192" s="13" t="n">
        <v>159</v>
      </c>
      <c r="D1192" s="18">
        <f>Ret_Fourth_central_moment_5var!D542</f>
        <v/>
      </c>
      <c r="E1192" s="18">
        <f>Ret_Fourth_central_moment_5var!E542</f>
        <v/>
      </c>
      <c r="F1192" s="18">
        <f>Ret_Fourth_central_moment_5var!F542</f>
        <v/>
      </c>
      <c r="Y1192" s="13" t="n">
        <v>159</v>
      </c>
      <c r="AU1192" s="13" t="n">
        <v>159</v>
      </c>
      <c r="BQ1192" s="13" t="n">
        <v>159</v>
      </c>
      <c r="CM1192" s="13" t="n">
        <v>159</v>
      </c>
      <c r="DI1192" s="13" t="n">
        <v>159</v>
      </c>
      <c r="EE1192" s="13" t="n">
        <v>159</v>
      </c>
      <c r="FA1192" s="13" t="n">
        <v>159</v>
      </c>
      <c r="FW1192" s="13" t="n">
        <v>159</v>
      </c>
      <c r="GS1192" s="13" t="n">
        <v>159</v>
      </c>
    </row>
    <row r="1193">
      <c r="C1193" s="13" t="n">
        <v>160</v>
      </c>
      <c r="D1193" s="18">
        <f>Ret_Fourth_central_moment_5var!D543</f>
        <v/>
      </c>
      <c r="E1193" s="18">
        <f>Ret_Fourth_central_moment_5var!E543</f>
        <v/>
      </c>
      <c r="F1193" s="18">
        <f>Ret_Fourth_central_moment_5var!F543</f>
        <v/>
      </c>
      <c r="Y1193" s="13" t="n">
        <v>160</v>
      </c>
      <c r="AU1193" s="13" t="n">
        <v>160</v>
      </c>
      <c r="BQ1193" s="13" t="n">
        <v>160</v>
      </c>
      <c r="CM1193" s="13" t="n">
        <v>160</v>
      </c>
      <c r="DI1193" s="13" t="n">
        <v>160</v>
      </c>
      <c r="EE1193" s="13" t="n">
        <v>160</v>
      </c>
      <c r="FA1193" s="13" t="n">
        <v>160</v>
      </c>
      <c r="FW1193" s="13" t="n">
        <v>160</v>
      </c>
      <c r="GS1193" s="13" t="n">
        <v>160</v>
      </c>
    </row>
    <row r="1194">
      <c r="C1194" s="13" t="n">
        <v>161</v>
      </c>
      <c r="D1194" s="18">
        <f>Ret_Fourth_central_moment_5var!D544</f>
        <v/>
      </c>
      <c r="E1194" s="18">
        <f>Ret_Fourth_central_moment_5var!E544</f>
        <v/>
      </c>
      <c r="F1194" s="18">
        <f>Ret_Fourth_central_moment_5var!F544</f>
        <v/>
      </c>
      <c r="Y1194" s="13" t="n">
        <v>161</v>
      </c>
      <c r="AU1194" s="13" t="n">
        <v>161</v>
      </c>
      <c r="BQ1194" s="13" t="n">
        <v>161</v>
      </c>
      <c r="CM1194" s="13" t="n">
        <v>161</v>
      </c>
      <c r="DI1194" s="13" t="n">
        <v>161</v>
      </c>
      <c r="EE1194" s="13" t="n">
        <v>161</v>
      </c>
      <c r="FA1194" s="13" t="n">
        <v>161</v>
      </c>
      <c r="FW1194" s="13" t="n">
        <v>161</v>
      </c>
      <c r="GS1194" s="13" t="n">
        <v>161</v>
      </c>
    </row>
    <row r="1195">
      <c r="C1195" s="13" t="n">
        <v>162</v>
      </c>
      <c r="D1195" s="18">
        <f>Ret_Fourth_central_moment_5var!D545</f>
        <v/>
      </c>
      <c r="E1195" s="18">
        <f>Ret_Fourth_central_moment_5var!E545</f>
        <v/>
      </c>
      <c r="F1195" s="18">
        <f>Ret_Fourth_central_moment_5var!F545</f>
        <v/>
      </c>
      <c r="Y1195" s="13" t="n">
        <v>162</v>
      </c>
      <c r="AU1195" s="13" t="n">
        <v>162</v>
      </c>
      <c r="BQ1195" s="13" t="n">
        <v>162</v>
      </c>
      <c r="CM1195" s="13" t="n">
        <v>162</v>
      </c>
      <c r="DI1195" s="13" t="n">
        <v>162</v>
      </c>
      <c r="EE1195" s="13" t="n">
        <v>162</v>
      </c>
      <c r="FA1195" s="13" t="n">
        <v>162</v>
      </c>
      <c r="FW1195" s="13" t="n">
        <v>162</v>
      </c>
      <c r="GS1195" s="13" t="n">
        <v>162</v>
      </c>
    </row>
    <row r="1196">
      <c r="C1196" s="13" t="n">
        <v>163</v>
      </c>
      <c r="D1196" s="18">
        <f>Ret_Fourth_central_moment_5var!D546</f>
        <v/>
      </c>
      <c r="E1196" s="18">
        <f>Ret_Fourth_central_moment_5var!E546</f>
        <v/>
      </c>
      <c r="F1196" s="18">
        <f>Ret_Fourth_central_moment_5var!F546</f>
        <v/>
      </c>
      <c r="Y1196" s="13" t="n">
        <v>163</v>
      </c>
      <c r="AU1196" s="13" t="n">
        <v>163</v>
      </c>
      <c r="BQ1196" s="13" t="n">
        <v>163</v>
      </c>
      <c r="CM1196" s="13" t="n">
        <v>163</v>
      </c>
      <c r="DI1196" s="13" t="n">
        <v>163</v>
      </c>
      <c r="EE1196" s="13" t="n">
        <v>163</v>
      </c>
      <c r="FA1196" s="13" t="n">
        <v>163</v>
      </c>
      <c r="FW1196" s="13" t="n">
        <v>163</v>
      </c>
      <c r="GS1196" s="13" t="n">
        <v>163</v>
      </c>
    </row>
    <row r="1197">
      <c r="C1197" s="13" t="n">
        <v>164</v>
      </c>
      <c r="D1197" s="18">
        <f>Ret_Fourth_central_moment_5var!D547</f>
        <v/>
      </c>
      <c r="E1197" s="18">
        <f>Ret_Fourth_central_moment_5var!E547</f>
        <v/>
      </c>
      <c r="F1197" s="18">
        <f>Ret_Fourth_central_moment_5var!F547</f>
        <v/>
      </c>
      <c r="Y1197" s="13" t="n">
        <v>164</v>
      </c>
      <c r="AU1197" s="13" t="n">
        <v>164</v>
      </c>
      <c r="BQ1197" s="13" t="n">
        <v>164</v>
      </c>
      <c r="CM1197" s="13" t="n">
        <v>164</v>
      </c>
      <c r="DI1197" s="13" t="n">
        <v>164</v>
      </c>
      <c r="EE1197" s="13" t="n">
        <v>164</v>
      </c>
      <c r="FA1197" s="13" t="n">
        <v>164</v>
      </c>
      <c r="FW1197" s="13" t="n">
        <v>164</v>
      </c>
      <c r="GS1197" s="13" t="n">
        <v>164</v>
      </c>
    </row>
    <row r="1198">
      <c r="C1198" s="13" t="n">
        <v>165</v>
      </c>
      <c r="D1198" s="18">
        <f>Ret_Fourth_central_moment_5var!D548</f>
        <v/>
      </c>
      <c r="E1198" s="18">
        <f>Ret_Fourth_central_moment_5var!E548</f>
        <v/>
      </c>
      <c r="F1198" s="18">
        <f>Ret_Fourth_central_moment_5var!F548</f>
        <v/>
      </c>
      <c r="Y1198" s="13" t="n">
        <v>165</v>
      </c>
      <c r="AU1198" s="13" t="n">
        <v>165</v>
      </c>
      <c r="BQ1198" s="13" t="n">
        <v>165</v>
      </c>
      <c r="CM1198" s="13" t="n">
        <v>165</v>
      </c>
      <c r="DI1198" s="13" t="n">
        <v>165</v>
      </c>
      <c r="EE1198" s="13" t="n">
        <v>165</v>
      </c>
      <c r="FA1198" s="13" t="n">
        <v>165</v>
      </c>
      <c r="FW1198" s="13" t="n">
        <v>165</v>
      </c>
      <c r="GS1198" s="13" t="n">
        <v>165</v>
      </c>
    </row>
    <row r="1199">
      <c r="C1199" s="13" t="n">
        <v>166</v>
      </c>
      <c r="D1199" s="18">
        <f>Ret_Fourth_central_moment_5var!D549</f>
        <v/>
      </c>
      <c r="E1199" s="18">
        <f>Ret_Fourth_central_moment_5var!E549</f>
        <v/>
      </c>
      <c r="F1199" s="18">
        <f>Ret_Fourth_central_moment_5var!F549</f>
        <v/>
      </c>
      <c r="Y1199" s="13" t="n">
        <v>166</v>
      </c>
      <c r="AU1199" s="13" t="n">
        <v>166</v>
      </c>
      <c r="BQ1199" s="13" t="n">
        <v>166</v>
      </c>
      <c r="CM1199" s="13" t="n">
        <v>166</v>
      </c>
      <c r="DI1199" s="13" t="n">
        <v>166</v>
      </c>
      <c r="EE1199" s="13" t="n">
        <v>166</v>
      </c>
      <c r="FA1199" s="13" t="n">
        <v>166</v>
      </c>
      <c r="FW1199" s="13" t="n">
        <v>166</v>
      </c>
      <c r="GS1199" s="13" t="n">
        <v>166</v>
      </c>
    </row>
    <row r="1200">
      <c r="C1200" s="13" t="n">
        <v>167</v>
      </c>
      <c r="D1200" s="18">
        <f>Ret_Fourth_central_moment_5var!D550</f>
        <v/>
      </c>
      <c r="E1200" s="18">
        <f>Ret_Fourth_central_moment_5var!E550</f>
        <v/>
      </c>
      <c r="F1200" s="18">
        <f>Ret_Fourth_central_moment_5var!F550</f>
        <v/>
      </c>
      <c r="Y1200" s="13" t="n">
        <v>167</v>
      </c>
      <c r="AU1200" s="13" t="n">
        <v>167</v>
      </c>
      <c r="BQ1200" s="13" t="n">
        <v>167</v>
      </c>
      <c r="CM1200" s="13" t="n">
        <v>167</v>
      </c>
      <c r="DI1200" s="13" t="n">
        <v>167</v>
      </c>
      <c r="EE1200" s="13" t="n">
        <v>167</v>
      </c>
      <c r="FA1200" s="13" t="n">
        <v>167</v>
      </c>
      <c r="FW1200" s="13" t="n">
        <v>167</v>
      </c>
      <c r="GS1200" s="13" t="n">
        <v>167</v>
      </c>
    </row>
    <row r="1201">
      <c r="C1201" s="13" t="n">
        <v>168</v>
      </c>
      <c r="D1201" s="18">
        <f>Ret_Fourth_central_moment_5var!D551</f>
        <v/>
      </c>
      <c r="E1201" s="18">
        <f>Ret_Fourth_central_moment_5var!E551</f>
        <v/>
      </c>
      <c r="F1201" s="18">
        <f>Ret_Fourth_central_moment_5var!F551</f>
        <v/>
      </c>
      <c r="Y1201" s="13" t="n">
        <v>168</v>
      </c>
      <c r="AU1201" s="13" t="n">
        <v>168</v>
      </c>
      <c r="BQ1201" s="13" t="n">
        <v>168</v>
      </c>
      <c r="CM1201" s="13" t="n">
        <v>168</v>
      </c>
      <c r="DI1201" s="13" t="n">
        <v>168</v>
      </c>
      <c r="EE1201" s="13" t="n">
        <v>168</v>
      </c>
      <c r="FA1201" s="13" t="n">
        <v>168</v>
      </c>
      <c r="FW1201" s="13" t="n">
        <v>168</v>
      </c>
      <c r="GS1201" s="13" t="n">
        <v>168</v>
      </c>
    </row>
    <row r="1202">
      <c r="C1202" s="13" t="n">
        <v>169</v>
      </c>
      <c r="D1202" s="18">
        <f>Ret_Fourth_central_moment_5var!D552</f>
        <v/>
      </c>
      <c r="E1202" s="18">
        <f>Ret_Fourth_central_moment_5var!E552</f>
        <v/>
      </c>
      <c r="F1202" s="18">
        <f>Ret_Fourth_central_moment_5var!F552</f>
        <v/>
      </c>
      <c r="Y1202" s="13" t="n">
        <v>169</v>
      </c>
      <c r="AU1202" s="13" t="n">
        <v>169</v>
      </c>
      <c r="BQ1202" s="13" t="n">
        <v>169</v>
      </c>
      <c r="CM1202" s="13" t="n">
        <v>169</v>
      </c>
      <c r="DI1202" s="13" t="n">
        <v>169</v>
      </c>
      <c r="EE1202" s="13" t="n">
        <v>169</v>
      </c>
      <c r="FA1202" s="13" t="n">
        <v>169</v>
      </c>
      <c r="FW1202" s="13" t="n">
        <v>169</v>
      </c>
      <c r="GS1202" s="13" t="n">
        <v>169</v>
      </c>
    </row>
    <row r="1203">
      <c r="C1203" s="13" t="n">
        <v>170</v>
      </c>
      <c r="D1203" s="18">
        <f>Ret_Fourth_central_moment_5var!D553</f>
        <v/>
      </c>
      <c r="E1203" s="18">
        <f>Ret_Fourth_central_moment_5var!E553</f>
        <v/>
      </c>
      <c r="F1203" s="18">
        <f>Ret_Fourth_central_moment_5var!F553</f>
        <v/>
      </c>
      <c r="Y1203" s="13" t="n">
        <v>170</v>
      </c>
      <c r="AU1203" s="13" t="n">
        <v>170</v>
      </c>
      <c r="BQ1203" s="13" t="n">
        <v>170</v>
      </c>
      <c r="CM1203" s="13" t="n">
        <v>170</v>
      </c>
      <c r="DI1203" s="13" t="n">
        <v>170</v>
      </c>
      <c r="EE1203" s="13" t="n">
        <v>170</v>
      </c>
      <c r="FA1203" s="13" t="n">
        <v>170</v>
      </c>
      <c r="FW1203" s="13" t="n">
        <v>170</v>
      </c>
      <c r="GS1203" s="13" t="n">
        <v>170</v>
      </c>
    </row>
    <row r="1204">
      <c r="C1204" s="13" t="n">
        <v>171</v>
      </c>
      <c r="D1204" s="18">
        <f>Ret_Fourth_central_moment_5var!D554</f>
        <v/>
      </c>
      <c r="E1204" s="18">
        <f>Ret_Fourth_central_moment_5var!E554</f>
        <v/>
      </c>
      <c r="F1204" s="18">
        <f>Ret_Fourth_central_moment_5var!F554</f>
        <v/>
      </c>
      <c r="Y1204" s="13" t="n">
        <v>171</v>
      </c>
      <c r="AU1204" s="13" t="n">
        <v>171</v>
      </c>
      <c r="BQ1204" s="13" t="n">
        <v>171</v>
      </c>
      <c r="CM1204" s="13" t="n">
        <v>171</v>
      </c>
      <c r="DI1204" s="13" t="n">
        <v>171</v>
      </c>
      <c r="EE1204" s="13" t="n">
        <v>171</v>
      </c>
      <c r="FA1204" s="13" t="n">
        <v>171</v>
      </c>
      <c r="FW1204" s="13" t="n">
        <v>171</v>
      </c>
      <c r="GS1204" s="13" t="n">
        <v>171</v>
      </c>
    </row>
    <row r="1205">
      <c r="C1205" s="13" t="n">
        <v>172</v>
      </c>
      <c r="D1205" s="18">
        <f>Ret_Fourth_central_moment_5var!D555</f>
        <v/>
      </c>
      <c r="E1205" s="18">
        <f>Ret_Fourth_central_moment_5var!E555</f>
        <v/>
      </c>
      <c r="F1205" s="18">
        <f>Ret_Fourth_central_moment_5var!F555</f>
        <v/>
      </c>
      <c r="Y1205" s="13" t="n">
        <v>172</v>
      </c>
      <c r="AU1205" s="13" t="n">
        <v>172</v>
      </c>
      <c r="BQ1205" s="13" t="n">
        <v>172</v>
      </c>
      <c r="CM1205" s="13" t="n">
        <v>172</v>
      </c>
      <c r="DI1205" s="13" t="n">
        <v>172</v>
      </c>
      <c r="EE1205" s="13" t="n">
        <v>172</v>
      </c>
      <c r="FA1205" s="13" t="n">
        <v>172</v>
      </c>
      <c r="FW1205" s="13" t="n">
        <v>172</v>
      </c>
      <c r="GS1205" s="13" t="n">
        <v>172</v>
      </c>
    </row>
    <row r="1206">
      <c r="C1206" s="13" t="n">
        <v>173</v>
      </c>
      <c r="D1206" s="18">
        <f>Ret_Fourth_central_moment_5var!D556</f>
        <v/>
      </c>
      <c r="E1206" s="18">
        <f>Ret_Fourth_central_moment_5var!E556</f>
        <v/>
      </c>
      <c r="F1206" s="18">
        <f>Ret_Fourth_central_moment_5var!F556</f>
        <v/>
      </c>
      <c r="Y1206" s="13" t="n">
        <v>173</v>
      </c>
      <c r="AU1206" s="13" t="n">
        <v>173</v>
      </c>
      <c r="BQ1206" s="13" t="n">
        <v>173</v>
      </c>
      <c r="CM1206" s="13" t="n">
        <v>173</v>
      </c>
      <c r="DI1206" s="13" t="n">
        <v>173</v>
      </c>
      <c r="EE1206" s="13" t="n">
        <v>173</v>
      </c>
      <c r="FA1206" s="13" t="n">
        <v>173</v>
      </c>
      <c r="FW1206" s="13" t="n">
        <v>173</v>
      </c>
      <c r="GS1206" s="13" t="n">
        <v>173</v>
      </c>
    </row>
    <row r="1207">
      <c r="C1207" s="13" t="n">
        <v>174</v>
      </c>
      <c r="D1207" s="18">
        <f>Ret_Fourth_central_moment_5var!D557</f>
        <v/>
      </c>
      <c r="E1207" s="18">
        <f>Ret_Fourth_central_moment_5var!E557</f>
        <v/>
      </c>
      <c r="F1207" s="18">
        <f>Ret_Fourth_central_moment_5var!F557</f>
        <v/>
      </c>
      <c r="Y1207" s="13" t="n">
        <v>174</v>
      </c>
      <c r="AU1207" s="13" t="n">
        <v>174</v>
      </c>
      <c r="BQ1207" s="13" t="n">
        <v>174</v>
      </c>
      <c r="CM1207" s="13" t="n">
        <v>174</v>
      </c>
      <c r="DI1207" s="13" t="n">
        <v>174</v>
      </c>
      <c r="EE1207" s="13" t="n">
        <v>174</v>
      </c>
      <c r="FA1207" s="13" t="n">
        <v>174</v>
      </c>
      <c r="FW1207" s="13" t="n">
        <v>174</v>
      </c>
      <c r="GS1207" s="13" t="n">
        <v>174</v>
      </c>
    </row>
    <row r="1208">
      <c r="C1208" s="13" t="n">
        <v>175</v>
      </c>
      <c r="D1208" s="18">
        <f>Ret_Fourth_central_moment_5var!D558</f>
        <v/>
      </c>
      <c r="E1208" s="18">
        <f>Ret_Fourth_central_moment_5var!E558</f>
        <v/>
      </c>
      <c r="F1208" s="18">
        <f>Ret_Fourth_central_moment_5var!F558</f>
        <v/>
      </c>
      <c r="Y1208" s="13" t="n">
        <v>175</v>
      </c>
      <c r="AU1208" s="13" t="n">
        <v>175</v>
      </c>
      <c r="BQ1208" s="13" t="n">
        <v>175</v>
      </c>
      <c r="CM1208" s="13" t="n">
        <v>175</v>
      </c>
      <c r="DI1208" s="13" t="n">
        <v>175</v>
      </c>
      <c r="EE1208" s="13" t="n">
        <v>175</v>
      </c>
      <c r="FA1208" s="13" t="n">
        <v>175</v>
      </c>
      <c r="FW1208" s="13" t="n">
        <v>175</v>
      </c>
      <c r="GS1208" s="13" t="n">
        <v>175</v>
      </c>
    </row>
    <row r="1209">
      <c r="C1209" s="13" t="n">
        <v>176</v>
      </c>
      <c r="D1209" s="18">
        <f>Ret_Fourth_central_moment_5var!D559</f>
        <v/>
      </c>
      <c r="E1209" s="18">
        <f>Ret_Fourth_central_moment_5var!E559</f>
        <v/>
      </c>
      <c r="F1209" s="18">
        <f>Ret_Fourth_central_moment_5var!F559</f>
        <v/>
      </c>
      <c r="Y1209" s="13" t="n">
        <v>176</v>
      </c>
      <c r="AU1209" s="13" t="n">
        <v>176</v>
      </c>
      <c r="BQ1209" s="13" t="n">
        <v>176</v>
      </c>
      <c r="CM1209" s="13" t="n">
        <v>176</v>
      </c>
      <c r="DI1209" s="13" t="n">
        <v>176</v>
      </c>
      <c r="EE1209" s="13" t="n">
        <v>176</v>
      </c>
      <c r="FA1209" s="13" t="n">
        <v>176</v>
      </c>
      <c r="FW1209" s="13" t="n">
        <v>176</v>
      </c>
      <c r="GS1209" s="13" t="n">
        <v>176</v>
      </c>
    </row>
    <row r="1210">
      <c r="C1210" s="13" t="n">
        <v>177</v>
      </c>
      <c r="D1210" s="18">
        <f>Ret_Fourth_central_moment_5var!D560</f>
        <v/>
      </c>
      <c r="E1210" s="18">
        <f>Ret_Fourth_central_moment_5var!E560</f>
        <v/>
      </c>
      <c r="F1210" s="18">
        <f>Ret_Fourth_central_moment_5var!F560</f>
        <v/>
      </c>
      <c r="Y1210" s="13" t="n">
        <v>177</v>
      </c>
      <c r="AU1210" s="13" t="n">
        <v>177</v>
      </c>
      <c r="BQ1210" s="13" t="n">
        <v>177</v>
      </c>
      <c r="CM1210" s="13" t="n">
        <v>177</v>
      </c>
      <c r="DI1210" s="13" t="n">
        <v>177</v>
      </c>
      <c r="EE1210" s="13" t="n">
        <v>177</v>
      </c>
      <c r="FA1210" s="13" t="n">
        <v>177</v>
      </c>
      <c r="FW1210" s="13" t="n">
        <v>177</v>
      </c>
      <c r="GS1210" s="13" t="n">
        <v>177</v>
      </c>
    </row>
    <row r="1211">
      <c r="C1211" s="13" t="n">
        <v>178</v>
      </c>
      <c r="D1211" s="18">
        <f>Ret_Fourth_central_moment_5var!D561</f>
        <v/>
      </c>
      <c r="E1211" s="18">
        <f>Ret_Fourth_central_moment_5var!E561</f>
        <v/>
      </c>
      <c r="F1211" s="18">
        <f>Ret_Fourth_central_moment_5var!F561</f>
        <v/>
      </c>
      <c r="Y1211" s="13" t="n">
        <v>178</v>
      </c>
      <c r="AU1211" s="13" t="n">
        <v>178</v>
      </c>
      <c r="BQ1211" s="13" t="n">
        <v>178</v>
      </c>
      <c r="CM1211" s="13" t="n">
        <v>178</v>
      </c>
      <c r="DI1211" s="13" t="n">
        <v>178</v>
      </c>
      <c r="EE1211" s="13" t="n">
        <v>178</v>
      </c>
      <c r="FA1211" s="13" t="n">
        <v>178</v>
      </c>
      <c r="FW1211" s="13" t="n">
        <v>178</v>
      </c>
      <c r="GS1211" s="13" t="n">
        <v>178</v>
      </c>
    </row>
    <row r="1212">
      <c r="C1212" s="13" t="n">
        <v>179</v>
      </c>
      <c r="D1212" s="18">
        <f>Ret_Fourth_central_moment_5var!D562</f>
        <v/>
      </c>
      <c r="E1212" s="18">
        <f>Ret_Fourth_central_moment_5var!E562</f>
        <v/>
      </c>
      <c r="F1212" s="18">
        <f>Ret_Fourth_central_moment_5var!F562</f>
        <v/>
      </c>
      <c r="Y1212" s="13" t="n">
        <v>179</v>
      </c>
      <c r="AU1212" s="13" t="n">
        <v>179</v>
      </c>
      <c r="BQ1212" s="13" t="n">
        <v>179</v>
      </c>
      <c r="CM1212" s="13" t="n">
        <v>179</v>
      </c>
      <c r="DI1212" s="13" t="n">
        <v>179</v>
      </c>
      <c r="EE1212" s="13" t="n">
        <v>179</v>
      </c>
      <c r="FA1212" s="13" t="n">
        <v>179</v>
      </c>
      <c r="FW1212" s="13" t="n">
        <v>179</v>
      </c>
      <c r="GS1212" s="13" t="n">
        <v>179</v>
      </c>
    </row>
    <row r="1213">
      <c r="C1213" s="13" t="n">
        <v>180</v>
      </c>
      <c r="D1213" s="18">
        <f>Ret_Fourth_central_moment_5var!D563</f>
        <v/>
      </c>
      <c r="E1213" s="18">
        <f>Ret_Fourth_central_moment_5var!E563</f>
        <v/>
      </c>
      <c r="F1213" s="18">
        <f>Ret_Fourth_central_moment_5var!F563</f>
        <v/>
      </c>
      <c r="Y1213" s="13" t="n">
        <v>180</v>
      </c>
      <c r="AU1213" s="13" t="n">
        <v>180</v>
      </c>
      <c r="BQ1213" s="13" t="n">
        <v>180</v>
      </c>
      <c r="CM1213" s="13" t="n">
        <v>180</v>
      </c>
      <c r="DI1213" s="13" t="n">
        <v>180</v>
      </c>
      <c r="EE1213" s="13" t="n">
        <v>180</v>
      </c>
      <c r="FA1213" s="13" t="n">
        <v>180</v>
      </c>
      <c r="FW1213" s="13" t="n">
        <v>180</v>
      </c>
      <c r="GS1213" s="13" t="n">
        <v>180</v>
      </c>
    </row>
    <row r="1214">
      <c r="C1214" s="13" t="n">
        <v>181</v>
      </c>
      <c r="D1214" s="18">
        <f>Ret_Fourth_central_moment_5var!D564</f>
        <v/>
      </c>
      <c r="E1214" s="18">
        <f>Ret_Fourth_central_moment_5var!E564</f>
        <v/>
      </c>
      <c r="F1214" s="18">
        <f>Ret_Fourth_central_moment_5var!F564</f>
        <v/>
      </c>
      <c r="Y1214" s="13" t="n">
        <v>181</v>
      </c>
      <c r="AU1214" s="13" t="n">
        <v>181</v>
      </c>
      <c r="BQ1214" s="13" t="n">
        <v>181</v>
      </c>
      <c r="CM1214" s="13" t="n">
        <v>181</v>
      </c>
      <c r="DI1214" s="13" t="n">
        <v>181</v>
      </c>
      <c r="EE1214" s="13" t="n">
        <v>181</v>
      </c>
      <c r="FA1214" s="13" t="n">
        <v>181</v>
      </c>
      <c r="FW1214" s="13" t="n">
        <v>181</v>
      </c>
      <c r="GS1214" s="13" t="n">
        <v>181</v>
      </c>
    </row>
    <row r="1215">
      <c r="C1215" s="13" t="n">
        <v>182</v>
      </c>
      <c r="D1215" s="18">
        <f>Ret_Fourth_central_moment_5var!D565</f>
        <v/>
      </c>
      <c r="E1215" s="18">
        <f>Ret_Fourth_central_moment_5var!E565</f>
        <v/>
      </c>
      <c r="F1215" s="18">
        <f>Ret_Fourth_central_moment_5var!F565</f>
        <v/>
      </c>
      <c r="Y1215" s="13" t="n">
        <v>182</v>
      </c>
      <c r="AU1215" s="13" t="n">
        <v>182</v>
      </c>
      <c r="BQ1215" s="13" t="n">
        <v>182</v>
      </c>
      <c r="CM1215" s="13" t="n">
        <v>182</v>
      </c>
      <c r="DI1215" s="13" t="n">
        <v>182</v>
      </c>
      <c r="EE1215" s="13" t="n">
        <v>182</v>
      </c>
      <c r="FA1215" s="13" t="n">
        <v>182</v>
      </c>
      <c r="FW1215" s="13" t="n">
        <v>182</v>
      </c>
      <c r="GS1215" s="13" t="n">
        <v>182</v>
      </c>
    </row>
    <row r="1216">
      <c r="C1216" s="13" t="n">
        <v>183</v>
      </c>
      <c r="D1216" s="18">
        <f>Ret_Fourth_central_moment_5var!D566</f>
        <v/>
      </c>
      <c r="E1216" s="18">
        <f>Ret_Fourth_central_moment_5var!E566</f>
        <v/>
      </c>
      <c r="F1216" s="18">
        <f>Ret_Fourth_central_moment_5var!F566</f>
        <v/>
      </c>
      <c r="Y1216" s="13" t="n">
        <v>183</v>
      </c>
      <c r="AU1216" s="13" t="n">
        <v>183</v>
      </c>
      <c r="BQ1216" s="13" t="n">
        <v>183</v>
      </c>
      <c r="CM1216" s="13" t="n">
        <v>183</v>
      </c>
      <c r="DI1216" s="13" t="n">
        <v>183</v>
      </c>
      <c r="EE1216" s="13" t="n">
        <v>183</v>
      </c>
      <c r="FA1216" s="13" t="n">
        <v>183</v>
      </c>
      <c r="FW1216" s="13" t="n">
        <v>183</v>
      </c>
      <c r="GS1216" s="13" t="n">
        <v>183</v>
      </c>
    </row>
    <row r="1217">
      <c r="C1217" s="13" t="n">
        <v>184</v>
      </c>
      <c r="D1217" s="18">
        <f>Ret_Fourth_central_moment_5var!D567</f>
        <v/>
      </c>
      <c r="E1217" s="18">
        <f>Ret_Fourth_central_moment_5var!E567</f>
        <v/>
      </c>
      <c r="F1217" s="18">
        <f>Ret_Fourth_central_moment_5var!F567</f>
        <v/>
      </c>
      <c r="Y1217" s="13" t="n">
        <v>184</v>
      </c>
      <c r="AU1217" s="13" t="n">
        <v>184</v>
      </c>
      <c r="BQ1217" s="13" t="n">
        <v>184</v>
      </c>
      <c r="CM1217" s="13" t="n">
        <v>184</v>
      </c>
      <c r="DI1217" s="13" t="n">
        <v>184</v>
      </c>
      <c r="EE1217" s="13" t="n">
        <v>184</v>
      </c>
      <c r="FA1217" s="13" t="n">
        <v>184</v>
      </c>
      <c r="FW1217" s="13" t="n">
        <v>184</v>
      </c>
      <c r="GS1217" s="13" t="n">
        <v>184</v>
      </c>
    </row>
    <row r="1218">
      <c r="C1218" s="13" t="n">
        <v>185</v>
      </c>
      <c r="D1218" s="18">
        <f>Ret_Fourth_central_moment_5var!D568</f>
        <v/>
      </c>
      <c r="E1218" s="18">
        <f>Ret_Fourth_central_moment_5var!E568</f>
        <v/>
      </c>
      <c r="F1218" s="18">
        <f>Ret_Fourth_central_moment_5var!F568</f>
        <v/>
      </c>
      <c r="Y1218" s="13" t="n">
        <v>185</v>
      </c>
      <c r="AU1218" s="13" t="n">
        <v>185</v>
      </c>
      <c r="BQ1218" s="13" t="n">
        <v>185</v>
      </c>
      <c r="CM1218" s="13" t="n">
        <v>185</v>
      </c>
      <c r="DI1218" s="13" t="n">
        <v>185</v>
      </c>
      <c r="EE1218" s="13" t="n">
        <v>185</v>
      </c>
      <c r="FA1218" s="13" t="n">
        <v>185</v>
      </c>
      <c r="FW1218" s="13" t="n">
        <v>185</v>
      </c>
      <c r="GS1218" s="13" t="n">
        <v>185</v>
      </c>
    </row>
    <row r="1219">
      <c r="C1219" s="13" t="n">
        <v>186</v>
      </c>
      <c r="D1219" s="18">
        <f>Ret_Fourth_central_moment_5var!D569</f>
        <v/>
      </c>
      <c r="E1219" s="18">
        <f>Ret_Fourth_central_moment_5var!E569</f>
        <v/>
      </c>
      <c r="F1219" s="18">
        <f>Ret_Fourth_central_moment_5var!F569</f>
        <v/>
      </c>
      <c r="Y1219" s="13" t="n">
        <v>186</v>
      </c>
      <c r="AU1219" s="13" t="n">
        <v>186</v>
      </c>
      <c r="BQ1219" s="13" t="n">
        <v>186</v>
      </c>
      <c r="CM1219" s="13" t="n">
        <v>186</v>
      </c>
      <c r="DI1219" s="13" t="n">
        <v>186</v>
      </c>
      <c r="EE1219" s="13" t="n">
        <v>186</v>
      </c>
      <c r="FA1219" s="13" t="n">
        <v>186</v>
      </c>
      <c r="FW1219" s="13" t="n">
        <v>186</v>
      </c>
      <c r="GS1219" s="13" t="n">
        <v>186</v>
      </c>
    </row>
    <row r="1220">
      <c r="C1220" s="13" t="n">
        <v>187</v>
      </c>
      <c r="D1220" s="18">
        <f>Ret_Fourth_central_moment_5var!D570</f>
        <v/>
      </c>
      <c r="E1220" s="18">
        <f>Ret_Fourth_central_moment_5var!E570</f>
        <v/>
      </c>
      <c r="F1220" s="18">
        <f>Ret_Fourth_central_moment_5var!F570</f>
        <v/>
      </c>
      <c r="Y1220" s="13" t="n">
        <v>187</v>
      </c>
      <c r="AU1220" s="13" t="n">
        <v>187</v>
      </c>
      <c r="BQ1220" s="13" t="n">
        <v>187</v>
      </c>
      <c r="CM1220" s="13" t="n">
        <v>187</v>
      </c>
      <c r="DI1220" s="13" t="n">
        <v>187</v>
      </c>
      <c r="EE1220" s="13" t="n">
        <v>187</v>
      </c>
      <c r="FA1220" s="13" t="n">
        <v>187</v>
      </c>
      <c r="FW1220" s="13" t="n">
        <v>187</v>
      </c>
      <c r="GS1220" s="13" t="n">
        <v>187</v>
      </c>
    </row>
    <row r="1221">
      <c r="C1221" s="13" t="n">
        <v>188</v>
      </c>
      <c r="D1221" s="18">
        <f>Ret_Fourth_central_moment_5var!D571</f>
        <v/>
      </c>
      <c r="E1221" s="18">
        <f>Ret_Fourth_central_moment_5var!E571</f>
        <v/>
      </c>
      <c r="F1221" s="18">
        <f>Ret_Fourth_central_moment_5var!F571</f>
        <v/>
      </c>
      <c r="Y1221" s="13" t="n">
        <v>188</v>
      </c>
      <c r="AU1221" s="13" t="n">
        <v>188</v>
      </c>
      <c r="BQ1221" s="13" t="n">
        <v>188</v>
      </c>
      <c r="CM1221" s="13" t="n">
        <v>188</v>
      </c>
      <c r="DI1221" s="13" t="n">
        <v>188</v>
      </c>
      <c r="EE1221" s="13" t="n">
        <v>188</v>
      </c>
      <c r="FA1221" s="13" t="n">
        <v>188</v>
      </c>
      <c r="FW1221" s="13" t="n">
        <v>188</v>
      </c>
      <c r="GS1221" s="13" t="n">
        <v>188</v>
      </c>
    </row>
    <row r="1222">
      <c r="C1222" s="13" t="n">
        <v>189</v>
      </c>
      <c r="D1222" s="18">
        <f>Ret_Fourth_central_moment_5var!D572</f>
        <v/>
      </c>
      <c r="E1222" s="18">
        <f>Ret_Fourth_central_moment_5var!E572</f>
        <v/>
      </c>
      <c r="F1222" s="18">
        <f>Ret_Fourth_central_moment_5var!F572</f>
        <v/>
      </c>
      <c r="Y1222" s="13" t="n">
        <v>189</v>
      </c>
      <c r="AU1222" s="13" t="n">
        <v>189</v>
      </c>
      <c r="BQ1222" s="13" t="n">
        <v>189</v>
      </c>
      <c r="CM1222" s="13" t="n">
        <v>189</v>
      </c>
      <c r="DI1222" s="13" t="n">
        <v>189</v>
      </c>
      <c r="EE1222" s="13" t="n">
        <v>189</v>
      </c>
      <c r="FA1222" s="13" t="n">
        <v>189</v>
      </c>
      <c r="FW1222" s="13" t="n">
        <v>189</v>
      </c>
      <c r="GS1222" s="13" t="n">
        <v>189</v>
      </c>
    </row>
    <row r="1223">
      <c r="C1223" s="13" t="n">
        <v>190</v>
      </c>
      <c r="D1223" s="18">
        <f>Ret_Fourth_central_moment_5var!D573</f>
        <v/>
      </c>
      <c r="E1223" s="18">
        <f>Ret_Fourth_central_moment_5var!E573</f>
        <v/>
      </c>
      <c r="F1223" s="18">
        <f>Ret_Fourth_central_moment_5var!F573</f>
        <v/>
      </c>
      <c r="Y1223" s="13" t="n">
        <v>190</v>
      </c>
      <c r="AU1223" s="13" t="n">
        <v>190</v>
      </c>
      <c r="BQ1223" s="13" t="n">
        <v>190</v>
      </c>
      <c r="CM1223" s="13" t="n">
        <v>190</v>
      </c>
      <c r="DI1223" s="13" t="n">
        <v>190</v>
      </c>
      <c r="EE1223" s="13" t="n">
        <v>190</v>
      </c>
      <c r="FA1223" s="13" t="n">
        <v>190</v>
      </c>
      <c r="FW1223" s="13" t="n">
        <v>190</v>
      </c>
      <c r="GS1223" s="13" t="n">
        <v>190</v>
      </c>
    </row>
    <row r="1224">
      <c r="C1224" s="13" t="n">
        <v>191</v>
      </c>
      <c r="D1224" s="18">
        <f>Ret_Fourth_central_moment_5var!D574</f>
        <v/>
      </c>
      <c r="E1224" s="18">
        <f>Ret_Fourth_central_moment_5var!E574</f>
        <v/>
      </c>
      <c r="F1224" s="18">
        <f>Ret_Fourth_central_moment_5var!F574</f>
        <v/>
      </c>
      <c r="Y1224" s="13" t="n">
        <v>191</v>
      </c>
      <c r="AU1224" s="13" t="n">
        <v>191</v>
      </c>
      <c r="BQ1224" s="13" t="n">
        <v>191</v>
      </c>
      <c r="CM1224" s="13" t="n">
        <v>191</v>
      </c>
      <c r="DI1224" s="13" t="n">
        <v>191</v>
      </c>
      <c r="EE1224" s="13" t="n">
        <v>191</v>
      </c>
      <c r="FA1224" s="13" t="n">
        <v>191</v>
      </c>
      <c r="FW1224" s="13" t="n">
        <v>191</v>
      </c>
      <c r="GS1224" s="13" t="n">
        <v>191</v>
      </c>
    </row>
    <row r="1225">
      <c r="C1225" s="13" t="n">
        <v>192</v>
      </c>
      <c r="D1225" s="18">
        <f>Ret_Fourth_central_moment_5var!D575</f>
        <v/>
      </c>
      <c r="E1225" s="18">
        <f>Ret_Fourth_central_moment_5var!E575</f>
        <v/>
      </c>
      <c r="F1225" s="18">
        <f>Ret_Fourth_central_moment_5var!F575</f>
        <v/>
      </c>
      <c r="Y1225" s="13" t="n">
        <v>192</v>
      </c>
      <c r="AU1225" s="13" t="n">
        <v>192</v>
      </c>
      <c r="BQ1225" s="13" t="n">
        <v>192</v>
      </c>
      <c r="CM1225" s="13" t="n">
        <v>192</v>
      </c>
      <c r="DI1225" s="13" t="n">
        <v>192</v>
      </c>
      <c r="EE1225" s="13" t="n">
        <v>192</v>
      </c>
      <c r="FA1225" s="13" t="n">
        <v>192</v>
      </c>
      <c r="FW1225" s="13" t="n">
        <v>192</v>
      </c>
      <c r="GS1225" s="13" t="n">
        <v>192</v>
      </c>
    </row>
    <row r="1226">
      <c r="C1226" s="13" t="n">
        <v>193</v>
      </c>
      <c r="D1226" s="18">
        <f>Ret_Fourth_central_moment_5var!D576</f>
        <v/>
      </c>
      <c r="E1226" s="18">
        <f>Ret_Fourth_central_moment_5var!E576</f>
        <v/>
      </c>
      <c r="F1226" s="18">
        <f>Ret_Fourth_central_moment_5var!F576</f>
        <v/>
      </c>
      <c r="Y1226" s="13" t="n">
        <v>193</v>
      </c>
      <c r="AU1226" s="13" t="n">
        <v>193</v>
      </c>
      <c r="BQ1226" s="13" t="n">
        <v>193</v>
      </c>
      <c r="CM1226" s="13" t="n">
        <v>193</v>
      </c>
      <c r="DI1226" s="13" t="n">
        <v>193</v>
      </c>
      <c r="EE1226" s="13" t="n">
        <v>193</v>
      </c>
      <c r="FA1226" s="13" t="n">
        <v>193</v>
      </c>
      <c r="FW1226" s="13" t="n">
        <v>193</v>
      </c>
      <c r="GS1226" s="13" t="n">
        <v>193</v>
      </c>
    </row>
    <row r="1227">
      <c r="C1227" s="13" t="n">
        <v>194</v>
      </c>
      <c r="D1227" s="18">
        <f>Ret_Fourth_central_moment_5var!D577</f>
        <v/>
      </c>
      <c r="E1227" s="18">
        <f>Ret_Fourth_central_moment_5var!E577</f>
        <v/>
      </c>
      <c r="F1227" s="18">
        <f>Ret_Fourth_central_moment_5var!F577</f>
        <v/>
      </c>
      <c r="Y1227" s="13" t="n">
        <v>194</v>
      </c>
      <c r="AU1227" s="13" t="n">
        <v>194</v>
      </c>
      <c r="BQ1227" s="13" t="n">
        <v>194</v>
      </c>
      <c r="CM1227" s="13" t="n">
        <v>194</v>
      </c>
      <c r="DI1227" s="13" t="n">
        <v>194</v>
      </c>
      <c r="EE1227" s="13" t="n">
        <v>194</v>
      </c>
      <c r="FA1227" s="13" t="n">
        <v>194</v>
      </c>
      <c r="FW1227" s="13" t="n">
        <v>194</v>
      </c>
      <c r="GS1227" s="13" t="n">
        <v>194</v>
      </c>
    </row>
    <row r="1228">
      <c r="C1228" s="13" t="n">
        <v>195</v>
      </c>
      <c r="D1228" s="18">
        <f>Ret_Fourth_central_moment_5var!D578</f>
        <v/>
      </c>
      <c r="E1228" s="18">
        <f>Ret_Fourth_central_moment_5var!E578</f>
        <v/>
      </c>
      <c r="F1228" s="18">
        <f>Ret_Fourth_central_moment_5var!F578</f>
        <v/>
      </c>
      <c r="Y1228" s="13" t="n">
        <v>195</v>
      </c>
      <c r="AU1228" s="13" t="n">
        <v>195</v>
      </c>
      <c r="BQ1228" s="13" t="n">
        <v>195</v>
      </c>
      <c r="CM1228" s="13" t="n">
        <v>195</v>
      </c>
      <c r="DI1228" s="13" t="n">
        <v>195</v>
      </c>
      <c r="EE1228" s="13" t="n">
        <v>195</v>
      </c>
      <c r="FA1228" s="13" t="n">
        <v>195</v>
      </c>
      <c r="FW1228" s="13" t="n">
        <v>195</v>
      </c>
      <c r="GS1228" s="13" t="n">
        <v>195</v>
      </c>
    </row>
    <row r="1229">
      <c r="C1229" s="13" t="n">
        <v>196</v>
      </c>
      <c r="D1229" s="18">
        <f>Ret_Fourth_central_moment_5var!D579</f>
        <v/>
      </c>
      <c r="E1229" s="18">
        <f>Ret_Fourth_central_moment_5var!E579</f>
        <v/>
      </c>
      <c r="F1229" s="18">
        <f>Ret_Fourth_central_moment_5var!F579</f>
        <v/>
      </c>
      <c r="Y1229" s="13" t="n">
        <v>196</v>
      </c>
      <c r="AU1229" s="13" t="n">
        <v>196</v>
      </c>
      <c r="BQ1229" s="13" t="n">
        <v>196</v>
      </c>
      <c r="CM1229" s="13" t="n">
        <v>196</v>
      </c>
      <c r="DI1229" s="13" t="n">
        <v>196</v>
      </c>
      <c r="EE1229" s="13" t="n">
        <v>196</v>
      </c>
      <c r="FA1229" s="13" t="n">
        <v>196</v>
      </c>
      <c r="FW1229" s="13" t="n">
        <v>196</v>
      </c>
      <c r="GS1229" s="13" t="n">
        <v>196</v>
      </c>
    </row>
    <row r="1230">
      <c r="C1230" s="13" t="n">
        <v>197</v>
      </c>
      <c r="D1230" s="18">
        <f>Ret_Fourth_central_moment_5var!D580</f>
        <v/>
      </c>
      <c r="E1230" s="18">
        <f>Ret_Fourth_central_moment_5var!E580</f>
        <v/>
      </c>
      <c r="F1230" s="18">
        <f>Ret_Fourth_central_moment_5var!F580</f>
        <v/>
      </c>
      <c r="Y1230" s="13" t="n">
        <v>197</v>
      </c>
      <c r="AU1230" s="13" t="n">
        <v>197</v>
      </c>
      <c r="BQ1230" s="13" t="n">
        <v>197</v>
      </c>
      <c r="CM1230" s="13" t="n">
        <v>197</v>
      </c>
      <c r="DI1230" s="13" t="n">
        <v>197</v>
      </c>
      <c r="EE1230" s="13" t="n">
        <v>197</v>
      </c>
      <c r="FA1230" s="13" t="n">
        <v>197</v>
      </c>
      <c r="FW1230" s="13" t="n">
        <v>197</v>
      </c>
      <c r="GS1230" s="13" t="n">
        <v>197</v>
      </c>
    </row>
    <row r="1231">
      <c r="C1231" s="13" t="n">
        <v>198</v>
      </c>
      <c r="D1231" s="18">
        <f>Ret_Fourth_central_moment_5var!D581</f>
        <v/>
      </c>
      <c r="E1231" s="18">
        <f>Ret_Fourth_central_moment_5var!E581</f>
        <v/>
      </c>
      <c r="F1231" s="18">
        <f>Ret_Fourth_central_moment_5var!F581</f>
        <v/>
      </c>
      <c r="Y1231" s="13" t="n">
        <v>198</v>
      </c>
      <c r="AU1231" s="13" t="n">
        <v>198</v>
      </c>
      <c r="BQ1231" s="13" t="n">
        <v>198</v>
      </c>
      <c r="CM1231" s="13" t="n">
        <v>198</v>
      </c>
      <c r="DI1231" s="13" t="n">
        <v>198</v>
      </c>
      <c r="EE1231" s="13" t="n">
        <v>198</v>
      </c>
      <c r="FA1231" s="13" t="n">
        <v>198</v>
      </c>
      <c r="FW1231" s="13" t="n">
        <v>198</v>
      </c>
      <c r="GS1231" s="13" t="n">
        <v>198</v>
      </c>
    </row>
    <row r="1233">
      <c r="C1233" s="13" t="inlineStr">
        <is>
          <t>Var(Var(Cap))</t>
        </is>
      </c>
      <c r="D1233" s="13" t="n">
        <v>22</v>
      </c>
      <c r="E1233" s="13" t="n">
        <v>23</v>
      </c>
      <c r="F1233" s="13" t="n">
        <v>24</v>
      </c>
      <c r="Y1233" s="13" t="inlineStr">
        <is>
          <t>Var(Var(Cap))</t>
        </is>
      </c>
      <c r="Z1233" s="13" t="n">
        <v>22</v>
      </c>
      <c r="AA1233" s="13" t="n">
        <v>23</v>
      </c>
      <c r="AB1233" s="13" t="n">
        <v>24</v>
      </c>
      <c r="AU1233" s="13" t="inlineStr">
        <is>
          <t>Var(Var(Cap))</t>
        </is>
      </c>
      <c r="AV1233" s="13" t="n">
        <v>22</v>
      </c>
      <c r="AW1233" s="13" t="n">
        <v>23</v>
      </c>
      <c r="AX1233" s="13" t="n">
        <v>24</v>
      </c>
      <c r="BQ1233" s="13" t="inlineStr">
        <is>
          <t>Var(Var(Cap))</t>
        </is>
      </c>
      <c r="BR1233" s="13" t="n">
        <v>22</v>
      </c>
      <c r="BS1233" s="13" t="n">
        <v>23</v>
      </c>
      <c r="BT1233" s="13" t="n">
        <v>24</v>
      </c>
      <c r="CM1233" s="13" t="inlineStr">
        <is>
          <t>Var(Var(Cap))</t>
        </is>
      </c>
      <c r="CN1233" s="13" t="n">
        <v>22</v>
      </c>
      <c r="CO1233" s="13" t="n">
        <v>23</v>
      </c>
      <c r="CP1233" s="13" t="n">
        <v>24</v>
      </c>
      <c r="DI1233" s="13" t="inlineStr">
        <is>
          <t>Var(Var(Cap))</t>
        </is>
      </c>
      <c r="DJ1233" s="13" t="n">
        <v>22</v>
      </c>
      <c r="DK1233" s="13" t="n">
        <v>23</v>
      </c>
      <c r="DL1233" s="13" t="n">
        <v>24</v>
      </c>
      <c r="EE1233" s="13" t="inlineStr">
        <is>
          <t>Var(Var(Cap))</t>
        </is>
      </c>
      <c r="EF1233" s="13" t="n">
        <v>22</v>
      </c>
      <c r="EG1233" s="13" t="n">
        <v>23</v>
      </c>
      <c r="EH1233" s="13" t="n">
        <v>24</v>
      </c>
      <c r="FA1233" s="13" t="inlineStr">
        <is>
          <t>Var(Var(Cap))</t>
        </is>
      </c>
      <c r="FB1233" s="13" t="n">
        <v>22</v>
      </c>
      <c r="FC1233" s="13" t="n">
        <v>23</v>
      </c>
      <c r="FD1233" s="13" t="n">
        <v>24</v>
      </c>
      <c r="FW1233" s="13" t="inlineStr">
        <is>
          <t>Var(Var(Cap))</t>
        </is>
      </c>
      <c r="FX1233" s="13" t="n">
        <v>22</v>
      </c>
      <c r="FY1233" s="13" t="n">
        <v>23</v>
      </c>
      <c r="FZ1233" s="13" t="n">
        <v>24</v>
      </c>
      <c r="GS1233" s="13" t="inlineStr">
        <is>
          <t>Var(Var(Cap))</t>
        </is>
      </c>
      <c r="GT1233" s="13" t="n">
        <v>22</v>
      </c>
      <c r="GU1233" s="13" t="n">
        <v>23</v>
      </c>
      <c r="GV1233" s="13" t="n">
        <v>24</v>
      </c>
    </row>
    <row r="1234">
      <c r="C1234" s="13" t="n">
        <v>9</v>
      </c>
      <c r="D1234" s="13">
        <f>Ret_Fourth_central_moment_5var!D585</f>
        <v/>
      </c>
      <c r="E1234" s="13">
        <f>Ret_Fourth_central_moment_5var!E585</f>
        <v/>
      </c>
      <c r="F1234" s="13">
        <f>Ret_Fourth_central_moment_5var!F585</f>
        <v/>
      </c>
      <c r="Y1234" s="13" t="n">
        <v>9</v>
      </c>
      <c r="AU1234" s="13" t="n">
        <v>9</v>
      </c>
      <c r="BQ1234" s="13" t="n">
        <v>9</v>
      </c>
      <c r="CM1234" s="13" t="n">
        <v>9</v>
      </c>
      <c r="DI1234" s="13" t="n">
        <v>9</v>
      </c>
      <c r="EE1234" s="13" t="n">
        <v>9</v>
      </c>
      <c r="FA1234" s="13" t="n">
        <v>9</v>
      </c>
      <c r="FW1234" s="13" t="n">
        <v>9</v>
      </c>
      <c r="GS1234" s="13" t="n">
        <v>9</v>
      </c>
    </row>
    <row r="1235">
      <c r="C1235" s="13" t="n">
        <v>10</v>
      </c>
      <c r="D1235" s="13">
        <f>Ret_Fourth_central_moment_5var!D586</f>
        <v/>
      </c>
      <c r="E1235" s="13">
        <f>Ret_Fourth_central_moment_5var!E586</f>
        <v/>
      </c>
      <c r="F1235" s="13">
        <f>Ret_Fourth_central_moment_5var!F586</f>
        <v/>
      </c>
      <c r="Y1235" s="13" t="n">
        <v>10</v>
      </c>
      <c r="AU1235" s="13" t="n">
        <v>10</v>
      </c>
      <c r="BQ1235" s="13" t="n">
        <v>10</v>
      </c>
      <c r="CM1235" s="13" t="n">
        <v>10</v>
      </c>
      <c r="DI1235" s="13" t="n">
        <v>10</v>
      </c>
      <c r="EE1235" s="13" t="n">
        <v>10</v>
      </c>
      <c r="FA1235" s="13" t="n">
        <v>10</v>
      </c>
      <c r="FW1235" s="13" t="n">
        <v>10</v>
      </c>
      <c r="GS1235" s="13" t="n">
        <v>10</v>
      </c>
    </row>
    <row r="1236">
      <c r="C1236" s="13" t="n">
        <v>11</v>
      </c>
      <c r="D1236" s="13">
        <f>Ret_Fourth_central_moment_5var!D587</f>
        <v/>
      </c>
      <c r="E1236" s="13">
        <f>Ret_Fourth_central_moment_5var!E587</f>
        <v/>
      </c>
      <c r="F1236" s="13">
        <f>Ret_Fourth_central_moment_5var!F587</f>
        <v/>
      </c>
      <c r="Y1236" s="13" t="n">
        <v>11</v>
      </c>
      <c r="AU1236" s="13" t="n">
        <v>11</v>
      </c>
      <c r="BQ1236" s="13" t="n">
        <v>11</v>
      </c>
      <c r="CM1236" s="13" t="n">
        <v>11</v>
      </c>
      <c r="DI1236" s="13" t="n">
        <v>11</v>
      </c>
      <c r="EE1236" s="13" t="n">
        <v>11</v>
      </c>
      <c r="FA1236" s="13" t="n">
        <v>11</v>
      </c>
      <c r="FW1236" s="13" t="n">
        <v>11</v>
      </c>
      <c r="GS1236" s="13" t="n">
        <v>11</v>
      </c>
    </row>
    <row r="1237">
      <c r="C1237" s="13" t="n">
        <v>12</v>
      </c>
      <c r="D1237" s="13">
        <f>Ret_Fourth_central_moment_5var!D588</f>
        <v/>
      </c>
      <c r="E1237" s="13">
        <f>Ret_Fourth_central_moment_5var!E588</f>
        <v/>
      </c>
      <c r="F1237" s="13">
        <f>Ret_Fourth_central_moment_5var!F588</f>
        <v/>
      </c>
      <c r="Y1237" s="13" t="n">
        <v>12</v>
      </c>
      <c r="AU1237" s="13" t="n">
        <v>12</v>
      </c>
      <c r="BQ1237" s="13" t="n">
        <v>12</v>
      </c>
      <c r="CM1237" s="13" t="n">
        <v>12</v>
      </c>
      <c r="DI1237" s="13" t="n">
        <v>12</v>
      </c>
      <c r="EE1237" s="13" t="n">
        <v>12</v>
      </c>
      <c r="FA1237" s="13" t="n">
        <v>12</v>
      </c>
      <c r="FW1237" s="13" t="n">
        <v>12</v>
      </c>
      <c r="GS1237" s="13" t="n">
        <v>12</v>
      </c>
    </row>
    <row r="1238">
      <c r="C1238" s="13" t="n">
        <v>13</v>
      </c>
      <c r="D1238" s="13">
        <f>Ret_Fourth_central_moment_5var!D589</f>
        <v/>
      </c>
      <c r="E1238" s="13">
        <f>Ret_Fourth_central_moment_5var!E589</f>
        <v/>
      </c>
      <c r="F1238" s="13">
        <f>Ret_Fourth_central_moment_5var!F589</f>
        <v/>
      </c>
      <c r="Y1238" s="13" t="n">
        <v>13</v>
      </c>
      <c r="AU1238" s="13" t="n">
        <v>13</v>
      </c>
      <c r="BQ1238" s="13" t="n">
        <v>13</v>
      </c>
      <c r="CM1238" s="13" t="n">
        <v>13</v>
      </c>
      <c r="DI1238" s="13" t="n">
        <v>13</v>
      </c>
      <c r="EE1238" s="13" t="n">
        <v>13</v>
      </c>
      <c r="FA1238" s="13" t="n">
        <v>13</v>
      </c>
      <c r="FW1238" s="13" t="n">
        <v>13</v>
      </c>
      <c r="GS1238" s="13" t="n">
        <v>13</v>
      </c>
    </row>
    <row r="1239">
      <c r="C1239" s="13" t="n">
        <v>14</v>
      </c>
      <c r="D1239" s="13">
        <f>Ret_Fourth_central_moment_5var!D590</f>
        <v/>
      </c>
      <c r="E1239" s="13">
        <f>Ret_Fourth_central_moment_5var!E590</f>
        <v/>
      </c>
      <c r="F1239" s="13">
        <f>Ret_Fourth_central_moment_5var!F590</f>
        <v/>
      </c>
      <c r="Y1239" s="13" t="n">
        <v>14</v>
      </c>
      <c r="AU1239" s="13" t="n">
        <v>14</v>
      </c>
      <c r="BQ1239" s="13" t="n">
        <v>14</v>
      </c>
      <c r="CM1239" s="13" t="n">
        <v>14</v>
      </c>
      <c r="DI1239" s="13" t="n">
        <v>14</v>
      </c>
      <c r="EE1239" s="13" t="n">
        <v>14</v>
      </c>
      <c r="FA1239" s="13" t="n">
        <v>14</v>
      </c>
      <c r="FW1239" s="13" t="n">
        <v>14</v>
      </c>
      <c r="GS1239" s="13" t="n">
        <v>14</v>
      </c>
    </row>
    <row r="1240">
      <c r="C1240" s="13" t="n">
        <v>15</v>
      </c>
      <c r="D1240" s="13">
        <f>Ret_Fourth_central_moment_5var!D591</f>
        <v/>
      </c>
      <c r="E1240" s="13">
        <f>Ret_Fourth_central_moment_5var!E591</f>
        <v/>
      </c>
      <c r="F1240" s="13">
        <f>Ret_Fourth_central_moment_5var!F591</f>
        <v/>
      </c>
      <c r="Y1240" s="13" t="n">
        <v>15</v>
      </c>
      <c r="AU1240" s="13" t="n">
        <v>15</v>
      </c>
      <c r="BQ1240" s="13" t="n">
        <v>15</v>
      </c>
      <c r="CM1240" s="13" t="n">
        <v>15</v>
      </c>
      <c r="DI1240" s="13" t="n">
        <v>15</v>
      </c>
      <c r="EE1240" s="13" t="n">
        <v>15</v>
      </c>
      <c r="FA1240" s="13" t="n">
        <v>15</v>
      </c>
      <c r="FW1240" s="13" t="n">
        <v>15</v>
      </c>
      <c r="GS1240" s="13" t="n">
        <v>15</v>
      </c>
    </row>
    <row r="1241">
      <c r="C1241" s="13" t="n">
        <v>16</v>
      </c>
      <c r="D1241" s="13">
        <f>Ret_Fourth_central_moment_5var!D592</f>
        <v/>
      </c>
      <c r="E1241" s="13">
        <f>Ret_Fourth_central_moment_5var!E592</f>
        <v/>
      </c>
      <c r="F1241" s="13">
        <f>Ret_Fourth_central_moment_5var!F592</f>
        <v/>
      </c>
      <c r="Y1241" s="13" t="n">
        <v>16</v>
      </c>
      <c r="AU1241" s="13" t="n">
        <v>16</v>
      </c>
      <c r="BQ1241" s="13" t="n">
        <v>16</v>
      </c>
      <c r="CM1241" s="13" t="n">
        <v>16</v>
      </c>
      <c r="DI1241" s="13" t="n">
        <v>16</v>
      </c>
      <c r="EE1241" s="13" t="n">
        <v>16</v>
      </c>
      <c r="FA1241" s="13" t="n">
        <v>16</v>
      </c>
      <c r="FW1241" s="13" t="n">
        <v>16</v>
      </c>
      <c r="GS1241" s="13" t="n">
        <v>16</v>
      </c>
    </row>
    <row r="1242">
      <c r="C1242" s="13" t="n">
        <v>17</v>
      </c>
      <c r="D1242" s="13">
        <f>Ret_Fourth_central_moment_5var!D593</f>
        <v/>
      </c>
      <c r="E1242" s="13">
        <f>Ret_Fourth_central_moment_5var!E593</f>
        <v/>
      </c>
      <c r="F1242" s="13">
        <f>Ret_Fourth_central_moment_5var!F593</f>
        <v/>
      </c>
      <c r="Y1242" s="13" t="n">
        <v>17</v>
      </c>
      <c r="AU1242" s="13" t="n">
        <v>17</v>
      </c>
      <c r="BQ1242" s="13" t="n">
        <v>17</v>
      </c>
      <c r="CM1242" s="13" t="n">
        <v>17</v>
      </c>
      <c r="DI1242" s="13" t="n">
        <v>17</v>
      </c>
      <c r="EE1242" s="13" t="n">
        <v>17</v>
      </c>
      <c r="FA1242" s="13" t="n">
        <v>17</v>
      </c>
      <c r="FW1242" s="13" t="n">
        <v>17</v>
      </c>
      <c r="GS1242" s="13" t="n">
        <v>17</v>
      </c>
    </row>
    <row r="1243">
      <c r="C1243" s="13" t="n">
        <v>18</v>
      </c>
      <c r="D1243" s="13">
        <f>Ret_Fourth_central_moment_5var!D594</f>
        <v/>
      </c>
      <c r="E1243" s="13">
        <f>Ret_Fourth_central_moment_5var!E594</f>
        <v/>
      </c>
      <c r="F1243" s="13">
        <f>Ret_Fourth_central_moment_5var!F594</f>
        <v/>
      </c>
      <c r="Y1243" s="13" t="n">
        <v>18</v>
      </c>
      <c r="AU1243" s="13" t="n">
        <v>18</v>
      </c>
      <c r="BQ1243" s="13" t="n">
        <v>18</v>
      </c>
      <c r="CM1243" s="13" t="n">
        <v>18</v>
      </c>
      <c r="DI1243" s="13" t="n">
        <v>18</v>
      </c>
      <c r="EE1243" s="13" t="n">
        <v>18</v>
      </c>
      <c r="FA1243" s="13" t="n">
        <v>18</v>
      </c>
      <c r="FW1243" s="13" t="n">
        <v>18</v>
      </c>
      <c r="GS1243" s="13" t="n">
        <v>18</v>
      </c>
    </row>
    <row r="1244">
      <c r="C1244" s="13" t="n">
        <v>19</v>
      </c>
      <c r="D1244" s="13">
        <f>Ret_Fourth_central_moment_5var!D595</f>
        <v/>
      </c>
      <c r="E1244" s="13">
        <f>Ret_Fourth_central_moment_5var!E595</f>
        <v/>
      </c>
      <c r="F1244" s="13">
        <f>Ret_Fourth_central_moment_5var!F595</f>
        <v/>
      </c>
      <c r="Y1244" s="13" t="n">
        <v>19</v>
      </c>
      <c r="AU1244" s="13" t="n">
        <v>19</v>
      </c>
      <c r="BQ1244" s="13" t="n">
        <v>19</v>
      </c>
      <c r="CM1244" s="13" t="n">
        <v>19</v>
      </c>
      <c r="DI1244" s="13" t="n">
        <v>19</v>
      </c>
      <c r="EE1244" s="13" t="n">
        <v>19</v>
      </c>
      <c r="FA1244" s="13" t="n">
        <v>19</v>
      </c>
      <c r="FW1244" s="13" t="n">
        <v>19</v>
      </c>
      <c r="GS1244" s="13" t="n">
        <v>19</v>
      </c>
    </row>
    <row r="1245">
      <c r="C1245" s="13" t="n">
        <v>20</v>
      </c>
      <c r="D1245" s="13">
        <f>Ret_Fourth_central_moment_5var!D596</f>
        <v/>
      </c>
      <c r="E1245" s="13">
        <f>Ret_Fourth_central_moment_5var!E596</f>
        <v/>
      </c>
      <c r="F1245" s="13">
        <f>Ret_Fourth_central_moment_5var!F596</f>
        <v/>
      </c>
      <c r="Y1245" s="13" t="n">
        <v>20</v>
      </c>
      <c r="AU1245" s="13" t="n">
        <v>20</v>
      </c>
      <c r="BQ1245" s="13" t="n">
        <v>20</v>
      </c>
      <c r="CM1245" s="13" t="n">
        <v>20</v>
      </c>
      <c r="DI1245" s="13" t="n">
        <v>20</v>
      </c>
      <c r="EE1245" s="13" t="n">
        <v>20</v>
      </c>
      <c r="FA1245" s="13" t="n">
        <v>20</v>
      </c>
      <c r="FW1245" s="13" t="n">
        <v>20</v>
      </c>
      <c r="GS1245" s="13" t="n">
        <v>20</v>
      </c>
    </row>
    <row r="1246">
      <c r="C1246" s="13" t="n">
        <v>21</v>
      </c>
      <c r="D1246" s="13">
        <f>Ret_Fourth_central_moment_5var!D597</f>
        <v/>
      </c>
      <c r="E1246" s="13">
        <f>Ret_Fourth_central_moment_5var!E597</f>
        <v/>
      </c>
      <c r="F1246" s="13">
        <f>Ret_Fourth_central_moment_5var!F597</f>
        <v/>
      </c>
      <c r="Y1246" s="13" t="n">
        <v>21</v>
      </c>
      <c r="AU1246" s="13" t="n">
        <v>21</v>
      </c>
      <c r="BQ1246" s="13" t="n">
        <v>21</v>
      </c>
      <c r="CM1246" s="13" t="n">
        <v>21</v>
      </c>
      <c r="DI1246" s="13" t="n">
        <v>21</v>
      </c>
      <c r="EE1246" s="13" t="n">
        <v>21</v>
      </c>
      <c r="FA1246" s="13" t="n">
        <v>21</v>
      </c>
      <c r="FW1246" s="13" t="n">
        <v>21</v>
      </c>
      <c r="GS1246" s="13" t="n">
        <v>21</v>
      </c>
    </row>
    <row r="1247">
      <c r="C1247" s="13" t="n">
        <v>22</v>
      </c>
      <c r="D1247" s="13">
        <f>Ret_Fourth_central_moment_5var!D598</f>
        <v/>
      </c>
      <c r="E1247" s="13">
        <f>Ret_Fourth_central_moment_5var!E598</f>
        <v/>
      </c>
      <c r="F1247" s="13">
        <f>Ret_Fourth_central_moment_5var!F598</f>
        <v/>
      </c>
      <c r="Y1247" s="13" t="n">
        <v>22</v>
      </c>
      <c r="AU1247" s="13" t="n">
        <v>22</v>
      </c>
      <c r="BQ1247" s="13" t="n">
        <v>22</v>
      </c>
      <c r="CM1247" s="13" t="n">
        <v>22</v>
      </c>
      <c r="DI1247" s="13" t="n">
        <v>22</v>
      </c>
      <c r="EE1247" s="13" t="n">
        <v>22</v>
      </c>
      <c r="FA1247" s="13" t="n">
        <v>22</v>
      </c>
      <c r="FW1247" s="13" t="n">
        <v>22</v>
      </c>
      <c r="GS1247" s="13" t="n">
        <v>22</v>
      </c>
    </row>
    <row r="1248">
      <c r="C1248" s="13" t="n">
        <v>23</v>
      </c>
      <c r="D1248" s="13">
        <f>Ret_Fourth_central_moment_5var!D599</f>
        <v/>
      </c>
      <c r="E1248" s="13">
        <f>Ret_Fourth_central_moment_5var!E599</f>
        <v/>
      </c>
      <c r="F1248" s="13">
        <f>Ret_Fourth_central_moment_5var!F599</f>
        <v/>
      </c>
      <c r="Y1248" s="13" t="n">
        <v>23</v>
      </c>
      <c r="AU1248" s="13" t="n">
        <v>23</v>
      </c>
      <c r="BQ1248" s="13" t="n">
        <v>23</v>
      </c>
      <c r="CM1248" s="13" t="n">
        <v>23</v>
      </c>
      <c r="DI1248" s="13" t="n">
        <v>23</v>
      </c>
      <c r="EE1248" s="13" t="n">
        <v>23</v>
      </c>
      <c r="FA1248" s="13" t="n">
        <v>23</v>
      </c>
      <c r="FW1248" s="13" t="n">
        <v>23</v>
      </c>
      <c r="GS1248" s="13" t="n">
        <v>23</v>
      </c>
    </row>
    <row r="1249">
      <c r="C1249" s="13" t="n">
        <v>24</v>
      </c>
      <c r="D1249" s="13">
        <f>Ret_Fourth_central_moment_5var!D600</f>
        <v/>
      </c>
      <c r="E1249" s="13">
        <f>Ret_Fourth_central_moment_5var!E600</f>
        <v/>
      </c>
      <c r="F1249" s="13">
        <f>Ret_Fourth_central_moment_5var!F600</f>
        <v/>
      </c>
      <c r="Y1249" s="13" t="n">
        <v>24</v>
      </c>
      <c r="AU1249" s="13" t="n">
        <v>24</v>
      </c>
      <c r="BQ1249" s="13" t="n">
        <v>24</v>
      </c>
      <c r="CM1249" s="13" t="n">
        <v>24</v>
      </c>
      <c r="DI1249" s="13" t="n">
        <v>24</v>
      </c>
      <c r="EE1249" s="13" t="n">
        <v>24</v>
      </c>
      <c r="FA1249" s="13" t="n">
        <v>24</v>
      </c>
      <c r="FW1249" s="13" t="n">
        <v>24</v>
      </c>
      <c r="GS1249" s="13" t="n">
        <v>24</v>
      </c>
    </row>
    <row r="1250">
      <c r="C1250" s="13" t="n">
        <v>25</v>
      </c>
      <c r="D1250" s="13">
        <f>Ret_Fourth_central_moment_5var!D601</f>
        <v/>
      </c>
      <c r="E1250" s="13">
        <f>Ret_Fourth_central_moment_5var!E601</f>
        <v/>
      </c>
      <c r="F1250" s="13">
        <f>Ret_Fourth_central_moment_5var!F601</f>
        <v/>
      </c>
      <c r="Y1250" s="13" t="n">
        <v>25</v>
      </c>
      <c r="AU1250" s="13" t="n">
        <v>25</v>
      </c>
      <c r="BQ1250" s="13" t="n">
        <v>25</v>
      </c>
      <c r="CM1250" s="13" t="n">
        <v>25</v>
      </c>
      <c r="DI1250" s="13" t="n">
        <v>25</v>
      </c>
      <c r="EE1250" s="13" t="n">
        <v>25</v>
      </c>
      <c r="FA1250" s="13" t="n">
        <v>25</v>
      </c>
      <c r="FW1250" s="13" t="n">
        <v>25</v>
      </c>
      <c r="GS1250" s="13" t="n">
        <v>25</v>
      </c>
    </row>
    <row r="1251">
      <c r="C1251" s="13" t="n">
        <v>26</v>
      </c>
      <c r="D1251" s="13">
        <f>Ret_Fourth_central_moment_5var!D602</f>
        <v/>
      </c>
      <c r="E1251" s="13">
        <f>Ret_Fourth_central_moment_5var!E602</f>
        <v/>
      </c>
      <c r="F1251" s="13">
        <f>Ret_Fourth_central_moment_5var!F602</f>
        <v/>
      </c>
      <c r="Y1251" s="13" t="n">
        <v>26</v>
      </c>
      <c r="AU1251" s="13" t="n">
        <v>26</v>
      </c>
      <c r="BQ1251" s="13" t="n">
        <v>26</v>
      </c>
      <c r="CM1251" s="13" t="n">
        <v>26</v>
      </c>
      <c r="DI1251" s="13" t="n">
        <v>26</v>
      </c>
      <c r="EE1251" s="13" t="n">
        <v>26</v>
      </c>
      <c r="FA1251" s="13" t="n">
        <v>26</v>
      </c>
      <c r="FW1251" s="13" t="n">
        <v>26</v>
      </c>
      <c r="GS1251" s="13" t="n">
        <v>26</v>
      </c>
    </row>
    <row r="1252">
      <c r="C1252" s="13" t="n">
        <v>27</v>
      </c>
      <c r="D1252" s="13">
        <f>Ret_Fourth_central_moment_5var!D603</f>
        <v/>
      </c>
      <c r="E1252" s="13">
        <f>Ret_Fourth_central_moment_5var!E603</f>
        <v/>
      </c>
      <c r="F1252" s="13">
        <f>Ret_Fourth_central_moment_5var!F603</f>
        <v/>
      </c>
      <c r="Y1252" s="13" t="n">
        <v>27</v>
      </c>
      <c r="AU1252" s="13" t="n">
        <v>27</v>
      </c>
      <c r="BQ1252" s="13" t="n">
        <v>27</v>
      </c>
      <c r="CM1252" s="13" t="n">
        <v>27</v>
      </c>
      <c r="DI1252" s="13" t="n">
        <v>27</v>
      </c>
      <c r="EE1252" s="13" t="n">
        <v>27</v>
      </c>
      <c r="FA1252" s="13" t="n">
        <v>27</v>
      </c>
      <c r="FW1252" s="13" t="n">
        <v>27</v>
      </c>
      <c r="GS1252" s="13" t="n">
        <v>27</v>
      </c>
    </row>
    <row r="1253">
      <c r="C1253" s="13" t="n">
        <v>28</v>
      </c>
      <c r="D1253" s="13">
        <f>Ret_Fourth_central_moment_5var!D604</f>
        <v/>
      </c>
      <c r="E1253" s="13">
        <f>Ret_Fourth_central_moment_5var!E604</f>
        <v/>
      </c>
      <c r="F1253" s="13">
        <f>Ret_Fourth_central_moment_5var!F604</f>
        <v/>
      </c>
      <c r="Y1253" s="13" t="n">
        <v>28</v>
      </c>
      <c r="AU1253" s="13" t="n">
        <v>28</v>
      </c>
      <c r="BQ1253" s="13" t="n">
        <v>28</v>
      </c>
      <c r="CM1253" s="13" t="n">
        <v>28</v>
      </c>
      <c r="DI1253" s="13" t="n">
        <v>28</v>
      </c>
      <c r="EE1253" s="13" t="n">
        <v>28</v>
      </c>
      <c r="FA1253" s="13" t="n">
        <v>28</v>
      </c>
      <c r="FW1253" s="13" t="n">
        <v>28</v>
      </c>
      <c r="GS1253" s="13" t="n">
        <v>28</v>
      </c>
    </row>
    <row r="1254">
      <c r="C1254" s="13" t="n">
        <v>29</v>
      </c>
      <c r="D1254" s="13">
        <f>Ret_Fourth_central_moment_5var!D605</f>
        <v/>
      </c>
      <c r="E1254" s="13">
        <f>Ret_Fourth_central_moment_5var!E605</f>
        <v/>
      </c>
      <c r="F1254" s="13">
        <f>Ret_Fourth_central_moment_5var!F605</f>
        <v/>
      </c>
      <c r="Y1254" s="13" t="n">
        <v>29</v>
      </c>
      <c r="AU1254" s="13" t="n">
        <v>29</v>
      </c>
      <c r="BQ1254" s="13" t="n">
        <v>29</v>
      </c>
      <c r="CM1254" s="13" t="n">
        <v>29</v>
      </c>
      <c r="DI1254" s="13" t="n">
        <v>29</v>
      </c>
      <c r="EE1254" s="13" t="n">
        <v>29</v>
      </c>
      <c r="FA1254" s="13" t="n">
        <v>29</v>
      </c>
      <c r="FW1254" s="13" t="n">
        <v>29</v>
      </c>
      <c r="GS1254" s="13" t="n">
        <v>29</v>
      </c>
    </row>
    <row r="1255">
      <c r="C1255" s="13" t="n">
        <v>30</v>
      </c>
      <c r="D1255" s="13">
        <f>Ret_Fourth_central_moment_5var!D606</f>
        <v/>
      </c>
      <c r="E1255" s="13">
        <f>Ret_Fourth_central_moment_5var!E606</f>
        <v/>
      </c>
      <c r="F1255" s="13">
        <f>Ret_Fourth_central_moment_5var!F606</f>
        <v/>
      </c>
      <c r="Y1255" s="13" t="n">
        <v>30</v>
      </c>
      <c r="AU1255" s="13" t="n">
        <v>30</v>
      </c>
      <c r="BQ1255" s="13" t="n">
        <v>30</v>
      </c>
      <c r="CM1255" s="13" t="n">
        <v>30</v>
      </c>
      <c r="DI1255" s="13" t="n">
        <v>30</v>
      </c>
      <c r="EE1255" s="13" t="n">
        <v>30</v>
      </c>
      <c r="FA1255" s="13" t="n">
        <v>30</v>
      </c>
      <c r="FW1255" s="13" t="n">
        <v>30</v>
      </c>
      <c r="GS1255" s="13" t="n">
        <v>30</v>
      </c>
    </row>
    <row r="1256">
      <c r="C1256" s="13" t="n">
        <v>31</v>
      </c>
      <c r="D1256" s="13">
        <f>Ret_Fourth_central_moment_5var!D607</f>
        <v/>
      </c>
      <c r="E1256" s="13">
        <f>Ret_Fourth_central_moment_5var!E607</f>
        <v/>
      </c>
      <c r="F1256" s="13">
        <f>Ret_Fourth_central_moment_5var!F607</f>
        <v/>
      </c>
      <c r="Y1256" s="13" t="n">
        <v>31</v>
      </c>
      <c r="AU1256" s="13" t="n">
        <v>31</v>
      </c>
      <c r="BQ1256" s="13" t="n">
        <v>31</v>
      </c>
      <c r="CM1256" s="13" t="n">
        <v>31</v>
      </c>
      <c r="DI1256" s="13" t="n">
        <v>31</v>
      </c>
      <c r="EE1256" s="13" t="n">
        <v>31</v>
      </c>
      <c r="FA1256" s="13" t="n">
        <v>31</v>
      </c>
      <c r="FW1256" s="13" t="n">
        <v>31</v>
      </c>
      <c r="GS1256" s="13" t="n">
        <v>31</v>
      </c>
    </row>
    <row r="1257">
      <c r="C1257" s="13" t="n">
        <v>32</v>
      </c>
      <c r="D1257" s="13">
        <f>Ret_Fourth_central_moment_5var!D608</f>
        <v/>
      </c>
      <c r="E1257" s="13">
        <f>Ret_Fourth_central_moment_5var!E608</f>
        <v/>
      </c>
      <c r="F1257" s="13">
        <f>Ret_Fourth_central_moment_5var!F608</f>
        <v/>
      </c>
      <c r="Y1257" s="13" t="n">
        <v>32</v>
      </c>
      <c r="AU1257" s="13" t="n">
        <v>32</v>
      </c>
      <c r="BQ1257" s="13" t="n">
        <v>32</v>
      </c>
      <c r="CM1257" s="13" t="n">
        <v>32</v>
      </c>
      <c r="DI1257" s="13" t="n">
        <v>32</v>
      </c>
      <c r="EE1257" s="13" t="n">
        <v>32</v>
      </c>
      <c r="FA1257" s="13" t="n">
        <v>32</v>
      </c>
      <c r="FW1257" s="13" t="n">
        <v>32</v>
      </c>
      <c r="GS1257" s="13" t="n">
        <v>32</v>
      </c>
    </row>
    <row r="1258">
      <c r="C1258" s="13" t="n">
        <v>33</v>
      </c>
      <c r="D1258" s="13">
        <f>Ret_Fourth_central_moment_5var!D609</f>
        <v/>
      </c>
      <c r="E1258" s="13">
        <f>Ret_Fourth_central_moment_5var!E609</f>
        <v/>
      </c>
      <c r="F1258" s="13">
        <f>Ret_Fourth_central_moment_5var!F609</f>
        <v/>
      </c>
      <c r="Y1258" s="13" t="n">
        <v>33</v>
      </c>
      <c r="AU1258" s="13" t="n">
        <v>33</v>
      </c>
      <c r="BQ1258" s="13" t="n">
        <v>33</v>
      </c>
      <c r="CM1258" s="13" t="n">
        <v>33</v>
      </c>
      <c r="DI1258" s="13" t="n">
        <v>33</v>
      </c>
      <c r="EE1258" s="13" t="n">
        <v>33</v>
      </c>
      <c r="FA1258" s="13" t="n">
        <v>33</v>
      </c>
      <c r="FW1258" s="13" t="n">
        <v>33</v>
      </c>
      <c r="GS1258" s="13" t="n">
        <v>33</v>
      </c>
    </row>
    <row r="1259">
      <c r="C1259" s="13" t="n">
        <v>34</v>
      </c>
      <c r="D1259" s="13">
        <f>Ret_Fourth_central_moment_5var!D610</f>
        <v/>
      </c>
      <c r="E1259" s="13">
        <f>Ret_Fourth_central_moment_5var!E610</f>
        <v/>
      </c>
      <c r="F1259" s="13">
        <f>Ret_Fourth_central_moment_5var!F610</f>
        <v/>
      </c>
      <c r="Y1259" s="13" t="n">
        <v>34</v>
      </c>
      <c r="AU1259" s="13" t="n">
        <v>34</v>
      </c>
      <c r="BQ1259" s="13" t="n">
        <v>34</v>
      </c>
      <c r="CM1259" s="13" t="n">
        <v>34</v>
      </c>
      <c r="DI1259" s="13" t="n">
        <v>34</v>
      </c>
      <c r="EE1259" s="13" t="n">
        <v>34</v>
      </c>
      <c r="FA1259" s="13" t="n">
        <v>34</v>
      </c>
      <c r="FW1259" s="13" t="n">
        <v>34</v>
      </c>
      <c r="GS1259" s="13" t="n">
        <v>34</v>
      </c>
    </row>
    <row r="1260">
      <c r="C1260" s="13" t="n">
        <v>35</v>
      </c>
      <c r="D1260" s="13">
        <f>Ret_Fourth_central_moment_5var!D611</f>
        <v/>
      </c>
      <c r="E1260" s="13">
        <f>Ret_Fourth_central_moment_5var!E611</f>
        <v/>
      </c>
      <c r="F1260" s="13">
        <f>Ret_Fourth_central_moment_5var!F611</f>
        <v/>
      </c>
      <c r="Y1260" s="13" t="n">
        <v>35</v>
      </c>
      <c r="AU1260" s="13" t="n">
        <v>35</v>
      </c>
      <c r="BQ1260" s="13" t="n">
        <v>35</v>
      </c>
      <c r="CM1260" s="13" t="n">
        <v>35</v>
      </c>
      <c r="DI1260" s="13" t="n">
        <v>35</v>
      </c>
      <c r="EE1260" s="13" t="n">
        <v>35</v>
      </c>
      <c r="FA1260" s="13" t="n">
        <v>35</v>
      </c>
      <c r="FW1260" s="13" t="n">
        <v>35</v>
      </c>
      <c r="GS1260" s="13" t="n">
        <v>35</v>
      </c>
    </row>
    <row r="1261">
      <c r="C1261" s="13" t="n">
        <v>36</v>
      </c>
      <c r="D1261" s="13">
        <f>Ret_Fourth_central_moment_5var!D612</f>
        <v/>
      </c>
      <c r="E1261" s="13">
        <f>Ret_Fourth_central_moment_5var!E612</f>
        <v/>
      </c>
      <c r="F1261" s="13">
        <f>Ret_Fourth_central_moment_5var!F612</f>
        <v/>
      </c>
      <c r="Y1261" s="13" t="n">
        <v>36</v>
      </c>
      <c r="AU1261" s="13" t="n">
        <v>36</v>
      </c>
      <c r="BQ1261" s="13" t="n">
        <v>36</v>
      </c>
      <c r="CM1261" s="13" t="n">
        <v>36</v>
      </c>
      <c r="DI1261" s="13" t="n">
        <v>36</v>
      </c>
      <c r="EE1261" s="13" t="n">
        <v>36</v>
      </c>
      <c r="FA1261" s="13" t="n">
        <v>36</v>
      </c>
      <c r="FW1261" s="13" t="n">
        <v>36</v>
      </c>
      <c r="GS1261" s="13" t="n">
        <v>36</v>
      </c>
    </row>
    <row r="1262">
      <c r="C1262" s="13" t="n">
        <v>37</v>
      </c>
      <c r="D1262" s="13">
        <f>Ret_Fourth_central_moment_5var!D613</f>
        <v/>
      </c>
      <c r="E1262" s="13">
        <f>Ret_Fourth_central_moment_5var!E613</f>
        <v/>
      </c>
      <c r="F1262" s="13">
        <f>Ret_Fourth_central_moment_5var!F613</f>
        <v/>
      </c>
      <c r="Y1262" s="13" t="n">
        <v>37</v>
      </c>
      <c r="AU1262" s="13" t="n">
        <v>37</v>
      </c>
      <c r="BQ1262" s="13" t="n">
        <v>37</v>
      </c>
      <c r="CM1262" s="13" t="n">
        <v>37</v>
      </c>
      <c r="DI1262" s="13" t="n">
        <v>37</v>
      </c>
      <c r="EE1262" s="13" t="n">
        <v>37</v>
      </c>
      <c r="FA1262" s="13" t="n">
        <v>37</v>
      </c>
      <c r="FW1262" s="13" t="n">
        <v>37</v>
      </c>
      <c r="GS1262" s="13" t="n">
        <v>37</v>
      </c>
    </row>
    <row r="1263">
      <c r="C1263" s="13" t="n">
        <v>38</v>
      </c>
      <c r="D1263" s="13">
        <f>Ret_Fourth_central_moment_5var!D614</f>
        <v/>
      </c>
      <c r="E1263" s="13">
        <f>Ret_Fourth_central_moment_5var!E614</f>
        <v/>
      </c>
      <c r="F1263" s="13">
        <f>Ret_Fourth_central_moment_5var!F614</f>
        <v/>
      </c>
      <c r="Y1263" s="13" t="n">
        <v>38</v>
      </c>
      <c r="AU1263" s="13" t="n">
        <v>38</v>
      </c>
      <c r="BQ1263" s="13" t="n">
        <v>38</v>
      </c>
      <c r="CM1263" s="13" t="n">
        <v>38</v>
      </c>
      <c r="DI1263" s="13" t="n">
        <v>38</v>
      </c>
      <c r="EE1263" s="13" t="n">
        <v>38</v>
      </c>
      <c r="FA1263" s="13" t="n">
        <v>38</v>
      </c>
      <c r="FW1263" s="13" t="n">
        <v>38</v>
      </c>
      <c r="GS1263" s="13" t="n">
        <v>38</v>
      </c>
    </row>
    <row r="1264">
      <c r="C1264" s="13" t="n">
        <v>39</v>
      </c>
      <c r="D1264" s="13">
        <f>Ret_Fourth_central_moment_5var!D615</f>
        <v/>
      </c>
      <c r="E1264" s="13">
        <f>Ret_Fourth_central_moment_5var!E615</f>
        <v/>
      </c>
      <c r="F1264" s="13">
        <f>Ret_Fourth_central_moment_5var!F615</f>
        <v/>
      </c>
      <c r="Y1264" s="13" t="n">
        <v>39</v>
      </c>
      <c r="AU1264" s="13" t="n">
        <v>39</v>
      </c>
      <c r="BQ1264" s="13" t="n">
        <v>39</v>
      </c>
      <c r="CM1264" s="13" t="n">
        <v>39</v>
      </c>
      <c r="DI1264" s="13" t="n">
        <v>39</v>
      </c>
      <c r="EE1264" s="13" t="n">
        <v>39</v>
      </c>
      <c r="FA1264" s="13" t="n">
        <v>39</v>
      </c>
      <c r="FW1264" s="13" t="n">
        <v>39</v>
      </c>
      <c r="GS1264" s="13" t="n">
        <v>39</v>
      </c>
    </row>
    <row r="1265">
      <c r="C1265" s="13" t="n">
        <v>40</v>
      </c>
      <c r="D1265" s="13">
        <f>Ret_Fourth_central_moment_5var!D616</f>
        <v/>
      </c>
      <c r="E1265" s="13">
        <f>Ret_Fourth_central_moment_5var!E616</f>
        <v/>
      </c>
      <c r="F1265" s="13">
        <f>Ret_Fourth_central_moment_5var!F616</f>
        <v/>
      </c>
      <c r="Y1265" s="13" t="n">
        <v>40</v>
      </c>
      <c r="AU1265" s="13" t="n">
        <v>40</v>
      </c>
      <c r="BQ1265" s="13" t="n">
        <v>40</v>
      </c>
      <c r="CM1265" s="13" t="n">
        <v>40</v>
      </c>
      <c r="DI1265" s="13" t="n">
        <v>40</v>
      </c>
      <c r="EE1265" s="13" t="n">
        <v>40</v>
      </c>
      <c r="FA1265" s="13" t="n">
        <v>40</v>
      </c>
      <c r="FW1265" s="13" t="n">
        <v>40</v>
      </c>
      <c r="GS1265" s="13" t="n">
        <v>40</v>
      </c>
    </row>
    <row r="1266">
      <c r="C1266" s="13" t="n">
        <v>41</v>
      </c>
      <c r="D1266" s="13">
        <f>Ret_Fourth_central_moment_5var!D617</f>
        <v/>
      </c>
      <c r="E1266" s="13">
        <f>Ret_Fourth_central_moment_5var!E617</f>
        <v/>
      </c>
      <c r="F1266" s="13">
        <f>Ret_Fourth_central_moment_5var!F617</f>
        <v/>
      </c>
      <c r="Y1266" s="13" t="n">
        <v>41</v>
      </c>
      <c r="AU1266" s="13" t="n">
        <v>41</v>
      </c>
      <c r="BQ1266" s="13" t="n">
        <v>41</v>
      </c>
      <c r="CM1266" s="13" t="n">
        <v>41</v>
      </c>
      <c r="DI1266" s="13" t="n">
        <v>41</v>
      </c>
      <c r="EE1266" s="13" t="n">
        <v>41</v>
      </c>
      <c r="FA1266" s="13" t="n">
        <v>41</v>
      </c>
      <c r="FW1266" s="13" t="n">
        <v>41</v>
      </c>
      <c r="GS1266" s="13" t="n">
        <v>41</v>
      </c>
    </row>
    <row r="1267">
      <c r="C1267" s="13" t="n">
        <v>42</v>
      </c>
      <c r="D1267" s="13">
        <f>Ret_Fourth_central_moment_5var!D618</f>
        <v/>
      </c>
      <c r="E1267" s="13">
        <f>Ret_Fourth_central_moment_5var!E618</f>
        <v/>
      </c>
      <c r="F1267" s="13">
        <f>Ret_Fourth_central_moment_5var!F618</f>
        <v/>
      </c>
      <c r="Y1267" s="13" t="n">
        <v>42</v>
      </c>
      <c r="AU1267" s="13" t="n">
        <v>42</v>
      </c>
      <c r="BQ1267" s="13" t="n">
        <v>42</v>
      </c>
      <c r="CM1267" s="13" t="n">
        <v>42</v>
      </c>
      <c r="DI1267" s="13" t="n">
        <v>42</v>
      </c>
      <c r="EE1267" s="13" t="n">
        <v>42</v>
      </c>
      <c r="FA1267" s="13" t="n">
        <v>42</v>
      </c>
      <c r="FW1267" s="13" t="n">
        <v>42</v>
      </c>
      <c r="GS1267" s="13" t="n">
        <v>42</v>
      </c>
    </row>
    <row r="1268">
      <c r="C1268" s="13" t="n">
        <v>43</v>
      </c>
      <c r="D1268" s="13">
        <f>Ret_Fourth_central_moment_5var!D619</f>
        <v/>
      </c>
      <c r="E1268" s="13">
        <f>Ret_Fourth_central_moment_5var!E619</f>
        <v/>
      </c>
      <c r="F1268" s="13">
        <f>Ret_Fourth_central_moment_5var!F619</f>
        <v/>
      </c>
      <c r="Y1268" s="13" t="n">
        <v>43</v>
      </c>
      <c r="AU1268" s="13" t="n">
        <v>43</v>
      </c>
      <c r="BQ1268" s="13" t="n">
        <v>43</v>
      </c>
      <c r="CM1268" s="13" t="n">
        <v>43</v>
      </c>
      <c r="DI1268" s="13" t="n">
        <v>43</v>
      </c>
      <c r="EE1268" s="13" t="n">
        <v>43</v>
      </c>
      <c r="FA1268" s="13" t="n">
        <v>43</v>
      </c>
      <c r="FW1268" s="13" t="n">
        <v>43</v>
      </c>
      <c r="GS1268" s="13" t="n">
        <v>43</v>
      </c>
    </row>
    <row r="1269">
      <c r="C1269" s="13" t="n">
        <v>44</v>
      </c>
      <c r="D1269" s="13">
        <f>Ret_Fourth_central_moment_5var!D620</f>
        <v/>
      </c>
      <c r="E1269" s="13">
        <f>Ret_Fourth_central_moment_5var!E620</f>
        <v/>
      </c>
      <c r="F1269" s="13">
        <f>Ret_Fourth_central_moment_5var!F620</f>
        <v/>
      </c>
      <c r="Y1269" s="13" t="n">
        <v>44</v>
      </c>
      <c r="AU1269" s="13" t="n">
        <v>44</v>
      </c>
      <c r="BQ1269" s="13" t="n">
        <v>44</v>
      </c>
      <c r="CM1269" s="13" t="n">
        <v>44</v>
      </c>
      <c r="DI1269" s="13" t="n">
        <v>44</v>
      </c>
      <c r="EE1269" s="13" t="n">
        <v>44</v>
      </c>
      <c r="FA1269" s="13" t="n">
        <v>44</v>
      </c>
      <c r="FW1269" s="13" t="n">
        <v>44</v>
      </c>
      <c r="GS1269" s="13" t="n">
        <v>44</v>
      </c>
    </row>
    <row r="1270">
      <c r="C1270" s="13" t="n">
        <v>45</v>
      </c>
      <c r="D1270" s="13">
        <f>Ret_Fourth_central_moment_5var!D621</f>
        <v/>
      </c>
      <c r="E1270" s="13">
        <f>Ret_Fourth_central_moment_5var!E621</f>
        <v/>
      </c>
      <c r="F1270" s="13">
        <f>Ret_Fourth_central_moment_5var!F621</f>
        <v/>
      </c>
      <c r="Y1270" s="13" t="n">
        <v>45</v>
      </c>
      <c r="AU1270" s="13" t="n">
        <v>45</v>
      </c>
      <c r="BQ1270" s="13" t="n">
        <v>45</v>
      </c>
      <c r="CM1270" s="13" t="n">
        <v>45</v>
      </c>
      <c r="DI1270" s="13" t="n">
        <v>45</v>
      </c>
      <c r="EE1270" s="13" t="n">
        <v>45</v>
      </c>
      <c r="FA1270" s="13" t="n">
        <v>45</v>
      </c>
      <c r="FW1270" s="13" t="n">
        <v>45</v>
      </c>
      <c r="GS1270" s="13" t="n">
        <v>45</v>
      </c>
    </row>
    <row r="1271">
      <c r="C1271" s="13" t="n">
        <v>46</v>
      </c>
      <c r="D1271" s="13">
        <f>Ret_Fourth_central_moment_5var!D622</f>
        <v/>
      </c>
      <c r="E1271" s="13">
        <f>Ret_Fourth_central_moment_5var!E622</f>
        <v/>
      </c>
      <c r="F1271" s="13">
        <f>Ret_Fourth_central_moment_5var!F622</f>
        <v/>
      </c>
      <c r="Y1271" s="13" t="n">
        <v>46</v>
      </c>
      <c r="AU1271" s="13" t="n">
        <v>46</v>
      </c>
      <c r="BQ1271" s="13" t="n">
        <v>46</v>
      </c>
      <c r="CM1271" s="13" t="n">
        <v>46</v>
      </c>
      <c r="DI1271" s="13" t="n">
        <v>46</v>
      </c>
      <c r="EE1271" s="13" t="n">
        <v>46</v>
      </c>
      <c r="FA1271" s="13" t="n">
        <v>46</v>
      </c>
      <c r="FW1271" s="13" t="n">
        <v>46</v>
      </c>
      <c r="GS1271" s="13" t="n">
        <v>46</v>
      </c>
    </row>
    <row r="1272">
      <c r="C1272" s="13" t="n">
        <v>47</v>
      </c>
      <c r="D1272" s="13">
        <f>Ret_Fourth_central_moment_5var!D623</f>
        <v/>
      </c>
      <c r="E1272" s="13">
        <f>Ret_Fourth_central_moment_5var!E623</f>
        <v/>
      </c>
      <c r="F1272" s="13">
        <f>Ret_Fourth_central_moment_5var!F623</f>
        <v/>
      </c>
      <c r="Y1272" s="13" t="n">
        <v>47</v>
      </c>
      <c r="AU1272" s="13" t="n">
        <v>47</v>
      </c>
      <c r="BQ1272" s="13" t="n">
        <v>47</v>
      </c>
      <c r="CM1272" s="13" t="n">
        <v>47</v>
      </c>
      <c r="DI1272" s="13" t="n">
        <v>47</v>
      </c>
      <c r="EE1272" s="13" t="n">
        <v>47</v>
      </c>
      <c r="FA1272" s="13" t="n">
        <v>47</v>
      </c>
      <c r="FW1272" s="13" t="n">
        <v>47</v>
      </c>
      <c r="GS1272" s="13" t="n">
        <v>47</v>
      </c>
    </row>
    <row r="1273">
      <c r="C1273" s="13" t="n">
        <v>48</v>
      </c>
      <c r="D1273" s="13">
        <f>Ret_Fourth_central_moment_5var!D624</f>
        <v/>
      </c>
      <c r="E1273" s="13">
        <f>Ret_Fourth_central_moment_5var!E624</f>
        <v/>
      </c>
      <c r="F1273" s="13">
        <f>Ret_Fourth_central_moment_5var!F624</f>
        <v/>
      </c>
      <c r="Y1273" s="13" t="n">
        <v>48</v>
      </c>
      <c r="AU1273" s="13" t="n">
        <v>48</v>
      </c>
      <c r="BQ1273" s="13" t="n">
        <v>48</v>
      </c>
      <c r="CM1273" s="13" t="n">
        <v>48</v>
      </c>
      <c r="DI1273" s="13" t="n">
        <v>48</v>
      </c>
      <c r="EE1273" s="13" t="n">
        <v>48</v>
      </c>
      <c r="FA1273" s="13" t="n">
        <v>48</v>
      </c>
      <c r="FW1273" s="13" t="n">
        <v>48</v>
      </c>
      <c r="GS1273" s="13" t="n">
        <v>48</v>
      </c>
    </row>
    <row r="1274">
      <c r="C1274" s="13" t="n">
        <v>49</v>
      </c>
      <c r="D1274" s="13">
        <f>Ret_Fourth_central_moment_5var!D625</f>
        <v/>
      </c>
      <c r="E1274" s="13">
        <f>Ret_Fourth_central_moment_5var!E625</f>
        <v/>
      </c>
      <c r="F1274" s="13">
        <f>Ret_Fourth_central_moment_5var!F625</f>
        <v/>
      </c>
      <c r="Y1274" s="13" t="n">
        <v>49</v>
      </c>
      <c r="AU1274" s="13" t="n">
        <v>49</v>
      </c>
      <c r="BQ1274" s="13" t="n">
        <v>49</v>
      </c>
      <c r="CM1274" s="13" t="n">
        <v>49</v>
      </c>
      <c r="DI1274" s="13" t="n">
        <v>49</v>
      </c>
      <c r="EE1274" s="13" t="n">
        <v>49</v>
      </c>
      <c r="FA1274" s="13" t="n">
        <v>49</v>
      </c>
      <c r="FW1274" s="13" t="n">
        <v>49</v>
      </c>
      <c r="GS1274" s="13" t="n">
        <v>49</v>
      </c>
    </row>
    <row r="1275">
      <c r="C1275" s="13" t="n">
        <v>50</v>
      </c>
      <c r="D1275" s="13">
        <f>Ret_Fourth_central_moment_5var!D626</f>
        <v/>
      </c>
      <c r="E1275" s="13">
        <f>Ret_Fourth_central_moment_5var!E626</f>
        <v/>
      </c>
      <c r="F1275" s="13">
        <f>Ret_Fourth_central_moment_5var!F626</f>
        <v/>
      </c>
      <c r="Y1275" s="13" t="n">
        <v>50</v>
      </c>
      <c r="AU1275" s="13" t="n">
        <v>50</v>
      </c>
      <c r="BQ1275" s="13" t="n">
        <v>50</v>
      </c>
      <c r="CM1275" s="13" t="n">
        <v>50</v>
      </c>
      <c r="DI1275" s="13" t="n">
        <v>50</v>
      </c>
      <c r="EE1275" s="13" t="n">
        <v>50</v>
      </c>
      <c r="FA1275" s="13" t="n">
        <v>50</v>
      </c>
      <c r="FW1275" s="13" t="n">
        <v>50</v>
      </c>
      <c r="GS1275" s="13" t="n">
        <v>50</v>
      </c>
    </row>
    <row r="1276">
      <c r="C1276" s="13" t="n">
        <v>51</v>
      </c>
      <c r="D1276" s="13">
        <f>Ret_Fourth_central_moment_5var!D627</f>
        <v/>
      </c>
      <c r="E1276" s="13">
        <f>Ret_Fourth_central_moment_5var!E627</f>
        <v/>
      </c>
      <c r="F1276" s="13">
        <f>Ret_Fourth_central_moment_5var!F627</f>
        <v/>
      </c>
      <c r="Y1276" s="13" t="n">
        <v>51</v>
      </c>
      <c r="AU1276" s="13" t="n">
        <v>51</v>
      </c>
      <c r="BQ1276" s="13" t="n">
        <v>51</v>
      </c>
      <c r="CM1276" s="13" t="n">
        <v>51</v>
      </c>
      <c r="DI1276" s="13" t="n">
        <v>51</v>
      </c>
      <c r="EE1276" s="13" t="n">
        <v>51</v>
      </c>
      <c r="FA1276" s="13" t="n">
        <v>51</v>
      </c>
      <c r="FW1276" s="13" t="n">
        <v>51</v>
      </c>
      <c r="GS1276" s="13" t="n">
        <v>51</v>
      </c>
    </row>
    <row r="1277">
      <c r="C1277" s="13" t="n">
        <v>52</v>
      </c>
      <c r="D1277" s="13">
        <f>Ret_Fourth_central_moment_5var!D628</f>
        <v/>
      </c>
      <c r="E1277" s="13">
        <f>Ret_Fourth_central_moment_5var!E628</f>
        <v/>
      </c>
      <c r="F1277" s="13">
        <f>Ret_Fourth_central_moment_5var!F628</f>
        <v/>
      </c>
      <c r="Y1277" s="13" t="n">
        <v>52</v>
      </c>
      <c r="AU1277" s="13" t="n">
        <v>52</v>
      </c>
      <c r="BQ1277" s="13" t="n">
        <v>52</v>
      </c>
      <c r="CM1277" s="13" t="n">
        <v>52</v>
      </c>
      <c r="DI1277" s="13" t="n">
        <v>52</v>
      </c>
      <c r="EE1277" s="13" t="n">
        <v>52</v>
      </c>
      <c r="FA1277" s="13" t="n">
        <v>52</v>
      </c>
      <c r="FW1277" s="13" t="n">
        <v>52</v>
      </c>
      <c r="GS1277" s="13" t="n">
        <v>52</v>
      </c>
    </row>
    <row r="1278">
      <c r="C1278" s="13" t="n">
        <v>53</v>
      </c>
      <c r="D1278" s="13">
        <f>Ret_Fourth_central_moment_5var!D629</f>
        <v/>
      </c>
      <c r="E1278" s="13">
        <f>Ret_Fourth_central_moment_5var!E629</f>
        <v/>
      </c>
      <c r="F1278" s="13">
        <f>Ret_Fourth_central_moment_5var!F629</f>
        <v/>
      </c>
      <c r="Y1278" s="13" t="n">
        <v>53</v>
      </c>
      <c r="AU1278" s="13" t="n">
        <v>53</v>
      </c>
      <c r="BQ1278" s="13" t="n">
        <v>53</v>
      </c>
      <c r="CM1278" s="13" t="n">
        <v>53</v>
      </c>
      <c r="DI1278" s="13" t="n">
        <v>53</v>
      </c>
      <c r="EE1278" s="13" t="n">
        <v>53</v>
      </c>
      <c r="FA1278" s="13" t="n">
        <v>53</v>
      </c>
      <c r="FW1278" s="13" t="n">
        <v>53</v>
      </c>
      <c r="GS1278" s="13" t="n">
        <v>53</v>
      </c>
    </row>
    <row r="1279">
      <c r="C1279" s="13" t="n">
        <v>54</v>
      </c>
      <c r="D1279" s="13">
        <f>Ret_Fourth_central_moment_5var!D630</f>
        <v/>
      </c>
      <c r="E1279" s="13">
        <f>Ret_Fourth_central_moment_5var!E630</f>
        <v/>
      </c>
      <c r="F1279" s="13">
        <f>Ret_Fourth_central_moment_5var!F630</f>
        <v/>
      </c>
      <c r="Y1279" s="13" t="n">
        <v>54</v>
      </c>
      <c r="AU1279" s="13" t="n">
        <v>54</v>
      </c>
      <c r="BQ1279" s="13" t="n">
        <v>54</v>
      </c>
      <c r="CM1279" s="13" t="n">
        <v>54</v>
      </c>
      <c r="DI1279" s="13" t="n">
        <v>54</v>
      </c>
      <c r="EE1279" s="13" t="n">
        <v>54</v>
      </c>
      <c r="FA1279" s="13" t="n">
        <v>54</v>
      </c>
      <c r="FW1279" s="13" t="n">
        <v>54</v>
      </c>
      <c r="GS1279" s="13" t="n">
        <v>54</v>
      </c>
    </row>
    <row r="1280">
      <c r="C1280" s="13" t="n">
        <v>55</v>
      </c>
      <c r="D1280" s="13">
        <f>Ret_Fourth_central_moment_5var!D631</f>
        <v/>
      </c>
      <c r="E1280" s="13">
        <f>Ret_Fourth_central_moment_5var!E631</f>
        <v/>
      </c>
      <c r="F1280" s="13">
        <f>Ret_Fourth_central_moment_5var!F631</f>
        <v/>
      </c>
      <c r="Y1280" s="13" t="n">
        <v>55</v>
      </c>
      <c r="AU1280" s="13" t="n">
        <v>55</v>
      </c>
      <c r="BQ1280" s="13" t="n">
        <v>55</v>
      </c>
      <c r="CM1280" s="13" t="n">
        <v>55</v>
      </c>
      <c r="DI1280" s="13" t="n">
        <v>55</v>
      </c>
      <c r="EE1280" s="13" t="n">
        <v>55</v>
      </c>
      <c r="FA1280" s="13" t="n">
        <v>55</v>
      </c>
      <c r="FW1280" s="13" t="n">
        <v>55</v>
      </c>
      <c r="GS1280" s="13" t="n">
        <v>55</v>
      </c>
    </row>
    <row r="1281">
      <c r="C1281" s="13" t="n">
        <v>56</v>
      </c>
      <c r="D1281" s="13">
        <f>Ret_Fourth_central_moment_5var!D632</f>
        <v/>
      </c>
      <c r="E1281" s="13">
        <f>Ret_Fourth_central_moment_5var!E632</f>
        <v/>
      </c>
      <c r="F1281" s="13">
        <f>Ret_Fourth_central_moment_5var!F632</f>
        <v/>
      </c>
      <c r="Y1281" s="13" t="n">
        <v>56</v>
      </c>
      <c r="AU1281" s="13" t="n">
        <v>56</v>
      </c>
      <c r="BQ1281" s="13" t="n">
        <v>56</v>
      </c>
      <c r="CM1281" s="13" t="n">
        <v>56</v>
      </c>
      <c r="DI1281" s="13" t="n">
        <v>56</v>
      </c>
      <c r="EE1281" s="13" t="n">
        <v>56</v>
      </c>
      <c r="FA1281" s="13" t="n">
        <v>56</v>
      </c>
      <c r="FW1281" s="13" t="n">
        <v>56</v>
      </c>
      <c r="GS1281" s="13" t="n">
        <v>56</v>
      </c>
    </row>
    <row r="1282">
      <c r="C1282" s="13" t="n">
        <v>57</v>
      </c>
      <c r="D1282" s="13">
        <f>Ret_Fourth_central_moment_5var!D633</f>
        <v/>
      </c>
      <c r="E1282" s="13">
        <f>Ret_Fourth_central_moment_5var!E633</f>
        <v/>
      </c>
      <c r="F1282" s="13">
        <f>Ret_Fourth_central_moment_5var!F633</f>
        <v/>
      </c>
      <c r="Y1282" s="13" t="n">
        <v>57</v>
      </c>
      <c r="AU1282" s="13" t="n">
        <v>57</v>
      </c>
      <c r="BQ1282" s="13" t="n">
        <v>57</v>
      </c>
      <c r="CM1282" s="13" t="n">
        <v>57</v>
      </c>
      <c r="DI1282" s="13" t="n">
        <v>57</v>
      </c>
      <c r="EE1282" s="13" t="n">
        <v>57</v>
      </c>
      <c r="FA1282" s="13" t="n">
        <v>57</v>
      </c>
      <c r="FW1282" s="13" t="n">
        <v>57</v>
      </c>
      <c r="GS1282" s="13" t="n">
        <v>57</v>
      </c>
    </row>
    <row r="1283">
      <c r="C1283" s="13" t="n">
        <v>58</v>
      </c>
      <c r="D1283" s="13">
        <f>Ret_Fourth_central_moment_5var!D634</f>
        <v/>
      </c>
      <c r="E1283" s="13">
        <f>Ret_Fourth_central_moment_5var!E634</f>
        <v/>
      </c>
      <c r="F1283" s="13">
        <f>Ret_Fourth_central_moment_5var!F634</f>
        <v/>
      </c>
      <c r="Y1283" s="13" t="n">
        <v>58</v>
      </c>
      <c r="AU1283" s="13" t="n">
        <v>58</v>
      </c>
      <c r="BQ1283" s="13" t="n">
        <v>58</v>
      </c>
      <c r="CM1283" s="13" t="n">
        <v>58</v>
      </c>
      <c r="DI1283" s="13" t="n">
        <v>58</v>
      </c>
      <c r="EE1283" s="13" t="n">
        <v>58</v>
      </c>
      <c r="FA1283" s="13" t="n">
        <v>58</v>
      </c>
      <c r="FW1283" s="13" t="n">
        <v>58</v>
      </c>
      <c r="GS1283" s="13" t="n">
        <v>58</v>
      </c>
    </row>
    <row r="1284">
      <c r="C1284" s="13" t="n">
        <v>59</v>
      </c>
      <c r="D1284" s="13">
        <f>Ret_Fourth_central_moment_5var!D635</f>
        <v/>
      </c>
      <c r="E1284" s="13">
        <f>Ret_Fourth_central_moment_5var!E635</f>
        <v/>
      </c>
      <c r="F1284" s="13">
        <f>Ret_Fourth_central_moment_5var!F635</f>
        <v/>
      </c>
      <c r="Y1284" s="13" t="n">
        <v>59</v>
      </c>
      <c r="AU1284" s="13" t="n">
        <v>59</v>
      </c>
      <c r="BQ1284" s="13" t="n">
        <v>59</v>
      </c>
      <c r="CM1284" s="13" t="n">
        <v>59</v>
      </c>
      <c r="DI1284" s="13" t="n">
        <v>59</v>
      </c>
      <c r="EE1284" s="13" t="n">
        <v>59</v>
      </c>
      <c r="FA1284" s="13" t="n">
        <v>59</v>
      </c>
      <c r="FW1284" s="13" t="n">
        <v>59</v>
      </c>
      <c r="GS1284" s="13" t="n">
        <v>59</v>
      </c>
    </row>
    <row r="1285">
      <c r="C1285" s="13" t="n">
        <v>60</v>
      </c>
      <c r="D1285" s="13">
        <f>Ret_Fourth_central_moment_5var!D636</f>
        <v/>
      </c>
      <c r="E1285" s="13">
        <f>Ret_Fourth_central_moment_5var!E636</f>
        <v/>
      </c>
      <c r="F1285" s="13">
        <f>Ret_Fourth_central_moment_5var!F636</f>
        <v/>
      </c>
      <c r="Y1285" s="13" t="n">
        <v>60</v>
      </c>
      <c r="AU1285" s="13" t="n">
        <v>60</v>
      </c>
      <c r="BQ1285" s="13" t="n">
        <v>60</v>
      </c>
      <c r="CM1285" s="13" t="n">
        <v>60</v>
      </c>
      <c r="DI1285" s="13" t="n">
        <v>60</v>
      </c>
      <c r="EE1285" s="13" t="n">
        <v>60</v>
      </c>
      <c r="FA1285" s="13" t="n">
        <v>60</v>
      </c>
      <c r="FW1285" s="13" t="n">
        <v>60</v>
      </c>
      <c r="GS1285" s="13" t="n">
        <v>60</v>
      </c>
    </row>
    <row r="1286">
      <c r="C1286" s="13" t="n">
        <v>61</v>
      </c>
      <c r="D1286" s="13">
        <f>Ret_Fourth_central_moment_5var!D637</f>
        <v/>
      </c>
      <c r="E1286" s="13">
        <f>Ret_Fourth_central_moment_5var!E637</f>
        <v/>
      </c>
      <c r="F1286" s="13">
        <f>Ret_Fourth_central_moment_5var!F637</f>
        <v/>
      </c>
      <c r="Y1286" s="13" t="n">
        <v>61</v>
      </c>
      <c r="AU1286" s="13" t="n">
        <v>61</v>
      </c>
      <c r="BQ1286" s="13" t="n">
        <v>61</v>
      </c>
      <c r="CM1286" s="13" t="n">
        <v>61</v>
      </c>
      <c r="DI1286" s="13" t="n">
        <v>61</v>
      </c>
      <c r="EE1286" s="13" t="n">
        <v>61</v>
      </c>
      <c r="FA1286" s="13" t="n">
        <v>61</v>
      </c>
      <c r="FW1286" s="13" t="n">
        <v>61</v>
      </c>
      <c r="GS1286" s="13" t="n">
        <v>61</v>
      </c>
    </row>
    <row r="1287">
      <c r="C1287" s="13" t="n">
        <v>62</v>
      </c>
      <c r="D1287" s="13">
        <f>Ret_Fourth_central_moment_5var!D638</f>
        <v/>
      </c>
      <c r="E1287" s="13">
        <f>Ret_Fourth_central_moment_5var!E638</f>
        <v/>
      </c>
      <c r="F1287" s="13">
        <f>Ret_Fourth_central_moment_5var!F638</f>
        <v/>
      </c>
      <c r="Y1287" s="13" t="n">
        <v>62</v>
      </c>
      <c r="AU1287" s="13" t="n">
        <v>62</v>
      </c>
      <c r="BQ1287" s="13" t="n">
        <v>62</v>
      </c>
      <c r="CM1287" s="13" t="n">
        <v>62</v>
      </c>
      <c r="DI1287" s="13" t="n">
        <v>62</v>
      </c>
      <c r="EE1287" s="13" t="n">
        <v>62</v>
      </c>
      <c r="FA1287" s="13" t="n">
        <v>62</v>
      </c>
      <c r="FW1287" s="13" t="n">
        <v>62</v>
      </c>
      <c r="GS1287" s="13" t="n">
        <v>62</v>
      </c>
    </row>
    <row r="1288">
      <c r="C1288" s="13" t="n">
        <v>63</v>
      </c>
      <c r="D1288" s="13">
        <f>Ret_Fourth_central_moment_5var!D639</f>
        <v/>
      </c>
      <c r="E1288" s="13">
        <f>Ret_Fourth_central_moment_5var!E639</f>
        <v/>
      </c>
      <c r="F1288" s="13">
        <f>Ret_Fourth_central_moment_5var!F639</f>
        <v/>
      </c>
      <c r="Y1288" s="13" t="n">
        <v>63</v>
      </c>
      <c r="AU1288" s="13" t="n">
        <v>63</v>
      </c>
      <c r="BQ1288" s="13" t="n">
        <v>63</v>
      </c>
      <c r="CM1288" s="13" t="n">
        <v>63</v>
      </c>
      <c r="DI1288" s="13" t="n">
        <v>63</v>
      </c>
      <c r="EE1288" s="13" t="n">
        <v>63</v>
      </c>
      <c r="FA1288" s="13" t="n">
        <v>63</v>
      </c>
      <c r="FW1288" s="13" t="n">
        <v>63</v>
      </c>
      <c r="GS1288" s="13" t="n">
        <v>63</v>
      </c>
    </row>
    <row r="1289">
      <c r="C1289" s="13" t="n">
        <v>64</v>
      </c>
      <c r="D1289" s="13">
        <f>Ret_Fourth_central_moment_5var!D640</f>
        <v/>
      </c>
      <c r="E1289" s="13">
        <f>Ret_Fourth_central_moment_5var!E640</f>
        <v/>
      </c>
      <c r="F1289" s="13">
        <f>Ret_Fourth_central_moment_5var!F640</f>
        <v/>
      </c>
      <c r="Y1289" s="13" t="n">
        <v>64</v>
      </c>
      <c r="AU1289" s="13" t="n">
        <v>64</v>
      </c>
      <c r="BQ1289" s="13" t="n">
        <v>64</v>
      </c>
      <c r="CM1289" s="13" t="n">
        <v>64</v>
      </c>
      <c r="DI1289" s="13" t="n">
        <v>64</v>
      </c>
      <c r="EE1289" s="13" t="n">
        <v>64</v>
      </c>
      <c r="FA1289" s="13" t="n">
        <v>64</v>
      </c>
      <c r="FW1289" s="13" t="n">
        <v>64</v>
      </c>
      <c r="GS1289" s="13" t="n">
        <v>64</v>
      </c>
    </row>
    <row r="1290">
      <c r="C1290" s="13" t="n">
        <v>65</v>
      </c>
      <c r="D1290" s="13">
        <f>Ret_Fourth_central_moment_5var!D641</f>
        <v/>
      </c>
      <c r="E1290" s="13">
        <f>Ret_Fourth_central_moment_5var!E641</f>
        <v/>
      </c>
      <c r="F1290" s="13">
        <f>Ret_Fourth_central_moment_5var!F641</f>
        <v/>
      </c>
      <c r="Y1290" s="13" t="n">
        <v>65</v>
      </c>
      <c r="AU1290" s="13" t="n">
        <v>65</v>
      </c>
      <c r="BQ1290" s="13" t="n">
        <v>65</v>
      </c>
      <c r="CM1290" s="13" t="n">
        <v>65</v>
      </c>
      <c r="DI1290" s="13" t="n">
        <v>65</v>
      </c>
      <c r="EE1290" s="13" t="n">
        <v>65</v>
      </c>
      <c r="FA1290" s="13" t="n">
        <v>65</v>
      </c>
      <c r="FW1290" s="13" t="n">
        <v>65</v>
      </c>
      <c r="GS1290" s="13" t="n">
        <v>65</v>
      </c>
    </row>
    <row r="1291">
      <c r="C1291" s="13" t="n">
        <v>66</v>
      </c>
      <c r="D1291" s="13">
        <f>Ret_Fourth_central_moment_5var!D642</f>
        <v/>
      </c>
      <c r="E1291" s="13">
        <f>Ret_Fourth_central_moment_5var!E642</f>
        <v/>
      </c>
      <c r="F1291" s="13">
        <f>Ret_Fourth_central_moment_5var!F642</f>
        <v/>
      </c>
      <c r="Y1291" s="13" t="n">
        <v>66</v>
      </c>
      <c r="AU1291" s="13" t="n">
        <v>66</v>
      </c>
      <c r="BQ1291" s="13" t="n">
        <v>66</v>
      </c>
      <c r="CM1291" s="13" t="n">
        <v>66</v>
      </c>
      <c r="DI1291" s="13" t="n">
        <v>66</v>
      </c>
      <c r="EE1291" s="13" t="n">
        <v>66</v>
      </c>
      <c r="FA1291" s="13" t="n">
        <v>66</v>
      </c>
      <c r="FW1291" s="13" t="n">
        <v>66</v>
      </c>
      <c r="GS1291" s="13" t="n">
        <v>66</v>
      </c>
    </row>
    <row r="1292">
      <c r="C1292" s="13" t="n">
        <v>67</v>
      </c>
      <c r="D1292" s="13">
        <f>Ret_Fourth_central_moment_5var!D643</f>
        <v/>
      </c>
      <c r="E1292" s="13">
        <f>Ret_Fourth_central_moment_5var!E643</f>
        <v/>
      </c>
      <c r="F1292" s="13">
        <f>Ret_Fourth_central_moment_5var!F643</f>
        <v/>
      </c>
      <c r="Y1292" s="13" t="n">
        <v>67</v>
      </c>
      <c r="AU1292" s="13" t="n">
        <v>67</v>
      </c>
      <c r="BQ1292" s="13" t="n">
        <v>67</v>
      </c>
      <c r="CM1292" s="13" t="n">
        <v>67</v>
      </c>
      <c r="DI1292" s="13" t="n">
        <v>67</v>
      </c>
      <c r="EE1292" s="13" t="n">
        <v>67</v>
      </c>
      <c r="FA1292" s="13" t="n">
        <v>67</v>
      </c>
      <c r="FW1292" s="13" t="n">
        <v>67</v>
      </c>
      <c r="GS1292" s="13" t="n">
        <v>67</v>
      </c>
    </row>
    <row r="1293">
      <c r="C1293" s="13" t="n">
        <v>68</v>
      </c>
      <c r="D1293" s="13">
        <f>Ret_Fourth_central_moment_5var!D644</f>
        <v/>
      </c>
      <c r="E1293" s="13">
        <f>Ret_Fourth_central_moment_5var!E644</f>
        <v/>
      </c>
      <c r="F1293" s="13">
        <f>Ret_Fourth_central_moment_5var!F644</f>
        <v/>
      </c>
      <c r="Y1293" s="13" t="n">
        <v>68</v>
      </c>
      <c r="AU1293" s="13" t="n">
        <v>68</v>
      </c>
      <c r="BQ1293" s="13" t="n">
        <v>68</v>
      </c>
      <c r="CM1293" s="13" t="n">
        <v>68</v>
      </c>
      <c r="DI1293" s="13" t="n">
        <v>68</v>
      </c>
      <c r="EE1293" s="13" t="n">
        <v>68</v>
      </c>
      <c r="FA1293" s="13" t="n">
        <v>68</v>
      </c>
      <c r="FW1293" s="13" t="n">
        <v>68</v>
      </c>
      <c r="GS1293" s="13" t="n">
        <v>68</v>
      </c>
    </row>
    <row r="1294">
      <c r="C1294" s="13" t="n">
        <v>69</v>
      </c>
      <c r="D1294" s="13">
        <f>Ret_Fourth_central_moment_5var!D645</f>
        <v/>
      </c>
      <c r="E1294" s="13">
        <f>Ret_Fourth_central_moment_5var!E645</f>
        <v/>
      </c>
      <c r="F1294" s="13">
        <f>Ret_Fourth_central_moment_5var!F645</f>
        <v/>
      </c>
      <c r="Y1294" s="13" t="n">
        <v>69</v>
      </c>
      <c r="AU1294" s="13" t="n">
        <v>69</v>
      </c>
      <c r="BQ1294" s="13" t="n">
        <v>69</v>
      </c>
      <c r="CM1294" s="13" t="n">
        <v>69</v>
      </c>
      <c r="DI1294" s="13" t="n">
        <v>69</v>
      </c>
      <c r="EE1294" s="13" t="n">
        <v>69</v>
      </c>
      <c r="FA1294" s="13" t="n">
        <v>69</v>
      </c>
      <c r="FW1294" s="13" t="n">
        <v>69</v>
      </c>
      <c r="GS1294" s="13" t="n">
        <v>69</v>
      </c>
    </row>
    <row r="1295">
      <c r="C1295" s="13" t="n">
        <v>70</v>
      </c>
      <c r="D1295" s="13">
        <f>Ret_Fourth_central_moment_5var!D646</f>
        <v/>
      </c>
      <c r="E1295" s="13">
        <f>Ret_Fourth_central_moment_5var!E646</f>
        <v/>
      </c>
      <c r="F1295" s="13">
        <f>Ret_Fourth_central_moment_5var!F646</f>
        <v/>
      </c>
      <c r="Y1295" s="13" t="n">
        <v>70</v>
      </c>
      <c r="AU1295" s="13" t="n">
        <v>70</v>
      </c>
      <c r="BQ1295" s="13" t="n">
        <v>70</v>
      </c>
      <c r="CM1295" s="13" t="n">
        <v>70</v>
      </c>
      <c r="DI1295" s="13" t="n">
        <v>70</v>
      </c>
      <c r="EE1295" s="13" t="n">
        <v>70</v>
      </c>
      <c r="FA1295" s="13" t="n">
        <v>70</v>
      </c>
      <c r="FW1295" s="13" t="n">
        <v>70</v>
      </c>
      <c r="GS1295" s="13" t="n">
        <v>70</v>
      </c>
    </row>
    <row r="1296">
      <c r="C1296" s="13" t="n">
        <v>71</v>
      </c>
      <c r="D1296" s="13">
        <f>Ret_Fourth_central_moment_5var!D647</f>
        <v/>
      </c>
      <c r="E1296" s="13">
        <f>Ret_Fourth_central_moment_5var!E647</f>
        <v/>
      </c>
      <c r="F1296" s="13">
        <f>Ret_Fourth_central_moment_5var!F647</f>
        <v/>
      </c>
      <c r="Y1296" s="13" t="n">
        <v>71</v>
      </c>
      <c r="AU1296" s="13" t="n">
        <v>71</v>
      </c>
      <c r="BQ1296" s="13" t="n">
        <v>71</v>
      </c>
      <c r="CM1296" s="13" t="n">
        <v>71</v>
      </c>
      <c r="DI1296" s="13" t="n">
        <v>71</v>
      </c>
      <c r="EE1296" s="13" t="n">
        <v>71</v>
      </c>
      <c r="FA1296" s="13" t="n">
        <v>71</v>
      </c>
      <c r="FW1296" s="13" t="n">
        <v>71</v>
      </c>
      <c r="GS1296" s="13" t="n">
        <v>71</v>
      </c>
    </row>
    <row r="1297">
      <c r="C1297" s="13" t="n">
        <v>72</v>
      </c>
      <c r="D1297" s="13">
        <f>Ret_Fourth_central_moment_5var!D648</f>
        <v/>
      </c>
      <c r="E1297" s="13">
        <f>Ret_Fourth_central_moment_5var!E648</f>
        <v/>
      </c>
      <c r="F1297" s="13">
        <f>Ret_Fourth_central_moment_5var!F648</f>
        <v/>
      </c>
      <c r="Y1297" s="13" t="n">
        <v>72</v>
      </c>
      <c r="AU1297" s="13" t="n">
        <v>72</v>
      </c>
      <c r="BQ1297" s="13" t="n">
        <v>72</v>
      </c>
      <c r="CM1297" s="13" t="n">
        <v>72</v>
      </c>
      <c r="DI1297" s="13" t="n">
        <v>72</v>
      </c>
      <c r="EE1297" s="13" t="n">
        <v>72</v>
      </c>
      <c r="FA1297" s="13" t="n">
        <v>72</v>
      </c>
      <c r="FW1297" s="13" t="n">
        <v>72</v>
      </c>
      <c r="GS1297" s="13" t="n">
        <v>72</v>
      </c>
    </row>
    <row r="1298">
      <c r="C1298" s="13" t="n">
        <v>73</v>
      </c>
      <c r="D1298" s="13">
        <f>Ret_Fourth_central_moment_5var!D649</f>
        <v/>
      </c>
      <c r="E1298" s="13">
        <f>Ret_Fourth_central_moment_5var!E649</f>
        <v/>
      </c>
      <c r="F1298" s="13">
        <f>Ret_Fourth_central_moment_5var!F649</f>
        <v/>
      </c>
      <c r="Y1298" s="13" t="n">
        <v>73</v>
      </c>
      <c r="AU1298" s="13" t="n">
        <v>73</v>
      </c>
      <c r="BQ1298" s="13" t="n">
        <v>73</v>
      </c>
      <c r="CM1298" s="13" t="n">
        <v>73</v>
      </c>
      <c r="DI1298" s="13" t="n">
        <v>73</v>
      </c>
      <c r="EE1298" s="13" t="n">
        <v>73</v>
      </c>
      <c r="FA1298" s="13" t="n">
        <v>73</v>
      </c>
      <c r="FW1298" s="13" t="n">
        <v>73</v>
      </c>
      <c r="GS1298" s="13" t="n">
        <v>73</v>
      </c>
    </row>
    <row r="1299">
      <c r="C1299" s="13" t="n">
        <v>74</v>
      </c>
      <c r="D1299" s="13">
        <f>Ret_Fourth_central_moment_5var!D650</f>
        <v/>
      </c>
      <c r="E1299" s="13">
        <f>Ret_Fourth_central_moment_5var!E650</f>
        <v/>
      </c>
      <c r="F1299" s="13">
        <f>Ret_Fourth_central_moment_5var!F650</f>
        <v/>
      </c>
      <c r="Y1299" s="13" t="n">
        <v>74</v>
      </c>
      <c r="AU1299" s="13" t="n">
        <v>74</v>
      </c>
      <c r="BQ1299" s="13" t="n">
        <v>74</v>
      </c>
      <c r="CM1299" s="13" t="n">
        <v>74</v>
      </c>
      <c r="DI1299" s="13" t="n">
        <v>74</v>
      </c>
      <c r="EE1299" s="13" t="n">
        <v>74</v>
      </c>
      <c r="FA1299" s="13" t="n">
        <v>74</v>
      </c>
      <c r="FW1299" s="13" t="n">
        <v>74</v>
      </c>
      <c r="GS1299" s="13" t="n">
        <v>74</v>
      </c>
    </row>
    <row r="1300">
      <c r="C1300" s="13" t="n">
        <v>75</v>
      </c>
      <c r="D1300" s="13">
        <f>Ret_Fourth_central_moment_5var!D651</f>
        <v/>
      </c>
      <c r="E1300" s="13">
        <f>Ret_Fourth_central_moment_5var!E651</f>
        <v/>
      </c>
      <c r="F1300" s="13">
        <f>Ret_Fourth_central_moment_5var!F651</f>
        <v/>
      </c>
      <c r="Y1300" s="13" t="n">
        <v>75</v>
      </c>
      <c r="AU1300" s="13" t="n">
        <v>75</v>
      </c>
      <c r="BQ1300" s="13" t="n">
        <v>75</v>
      </c>
      <c r="CM1300" s="13" t="n">
        <v>75</v>
      </c>
      <c r="DI1300" s="13" t="n">
        <v>75</v>
      </c>
      <c r="EE1300" s="13" t="n">
        <v>75</v>
      </c>
      <c r="FA1300" s="13" t="n">
        <v>75</v>
      </c>
      <c r="FW1300" s="13" t="n">
        <v>75</v>
      </c>
      <c r="GS1300" s="13" t="n">
        <v>75</v>
      </c>
    </row>
    <row r="1301">
      <c r="C1301" s="13" t="n">
        <v>76</v>
      </c>
      <c r="D1301" s="13">
        <f>Ret_Fourth_central_moment_5var!D652</f>
        <v/>
      </c>
      <c r="E1301" s="13">
        <f>Ret_Fourth_central_moment_5var!E652</f>
        <v/>
      </c>
      <c r="F1301" s="13">
        <f>Ret_Fourth_central_moment_5var!F652</f>
        <v/>
      </c>
      <c r="Y1301" s="13" t="n">
        <v>76</v>
      </c>
      <c r="AU1301" s="13" t="n">
        <v>76</v>
      </c>
      <c r="BQ1301" s="13" t="n">
        <v>76</v>
      </c>
      <c r="CM1301" s="13" t="n">
        <v>76</v>
      </c>
      <c r="DI1301" s="13" t="n">
        <v>76</v>
      </c>
      <c r="EE1301" s="13" t="n">
        <v>76</v>
      </c>
      <c r="FA1301" s="13" t="n">
        <v>76</v>
      </c>
      <c r="FW1301" s="13" t="n">
        <v>76</v>
      </c>
      <c r="GS1301" s="13" t="n">
        <v>76</v>
      </c>
    </row>
    <row r="1302">
      <c r="C1302" s="13" t="n">
        <v>77</v>
      </c>
      <c r="D1302" s="13">
        <f>Ret_Fourth_central_moment_5var!D653</f>
        <v/>
      </c>
      <c r="E1302" s="13">
        <f>Ret_Fourth_central_moment_5var!E653</f>
        <v/>
      </c>
      <c r="F1302" s="13">
        <f>Ret_Fourth_central_moment_5var!F653</f>
        <v/>
      </c>
      <c r="Y1302" s="13" t="n">
        <v>77</v>
      </c>
      <c r="AU1302" s="13" t="n">
        <v>77</v>
      </c>
      <c r="BQ1302" s="13" t="n">
        <v>77</v>
      </c>
      <c r="CM1302" s="13" t="n">
        <v>77</v>
      </c>
      <c r="DI1302" s="13" t="n">
        <v>77</v>
      </c>
      <c r="EE1302" s="13" t="n">
        <v>77</v>
      </c>
      <c r="FA1302" s="13" t="n">
        <v>77</v>
      </c>
      <c r="FW1302" s="13" t="n">
        <v>77</v>
      </c>
      <c r="GS1302" s="13" t="n">
        <v>77</v>
      </c>
    </row>
    <row r="1303">
      <c r="C1303" s="13" t="n">
        <v>78</v>
      </c>
      <c r="D1303" s="13">
        <f>Ret_Fourth_central_moment_5var!D654</f>
        <v/>
      </c>
      <c r="E1303" s="13">
        <f>Ret_Fourth_central_moment_5var!E654</f>
        <v/>
      </c>
      <c r="F1303" s="13">
        <f>Ret_Fourth_central_moment_5var!F654</f>
        <v/>
      </c>
      <c r="Y1303" s="13" t="n">
        <v>78</v>
      </c>
      <c r="AU1303" s="13" t="n">
        <v>78</v>
      </c>
      <c r="BQ1303" s="13" t="n">
        <v>78</v>
      </c>
      <c r="CM1303" s="13" t="n">
        <v>78</v>
      </c>
      <c r="DI1303" s="13" t="n">
        <v>78</v>
      </c>
      <c r="EE1303" s="13" t="n">
        <v>78</v>
      </c>
      <c r="FA1303" s="13" t="n">
        <v>78</v>
      </c>
      <c r="FW1303" s="13" t="n">
        <v>78</v>
      </c>
      <c r="GS1303" s="13" t="n">
        <v>78</v>
      </c>
    </row>
    <row r="1304">
      <c r="C1304" s="13" t="n">
        <v>79</v>
      </c>
      <c r="D1304" s="13">
        <f>Ret_Fourth_central_moment_5var!D655</f>
        <v/>
      </c>
      <c r="E1304" s="13">
        <f>Ret_Fourth_central_moment_5var!E655</f>
        <v/>
      </c>
      <c r="F1304" s="13">
        <f>Ret_Fourth_central_moment_5var!F655</f>
        <v/>
      </c>
      <c r="Y1304" s="13" t="n">
        <v>79</v>
      </c>
      <c r="AU1304" s="13" t="n">
        <v>79</v>
      </c>
      <c r="BQ1304" s="13" t="n">
        <v>79</v>
      </c>
      <c r="CM1304" s="13" t="n">
        <v>79</v>
      </c>
      <c r="DI1304" s="13" t="n">
        <v>79</v>
      </c>
      <c r="EE1304" s="13" t="n">
        <v>79</v>
      </c>
      <c r="FA1304" s="13" t="n">
        <v>79</v>
      </c>
      <c r="FW1304" s="13" t="n">
        <v>79</v>
      </c>
      <c r="GS1304" s="13" t="n">
        <v>79</v>
      </c>
    </row>
    <row r="1305">
      <c r="C1305" s="13" t="n">
        <v>80</v>
      </c>
      <c r="D1305" s="13">
        <f>Ret_Fourth_central_moment_5var!D656</f>
        <v/>
      </c>
      <c r="E1305" s="13">
        <f>Ret_Fourth_central_moment_5var!E656</f>
        <v/>
      </c>
      <c r="F1305" s="13">
        <f>Ret_Fourth_central_moment_5var!F656</f>
        <v/>
      </c>
      <c r="Y1305" s="13" t="n">
        <v>80</v>
      </c>
      <c r="AU1305" s="13" t="n">
        <v>80</v>
      </c>
      <c r="BQ1305" s="13" t="n">
        <v>80</v>
      </c>
      <c r="CM1305" s="13" t="n">
        <v>80</v>
      </c>
      <c r="DI1305" s="13" t="n">
        <v>80</v>
      </c>
      <c r="EE1305" s="13" t="n">
        <v>80</v>
      </c>
      <c r="FA1305" s="13" t="n">
        <v>80</v>
      </c>
      <c r="FW1305" s="13" t="n">
        <v>80</v>
      </c>
      <c r="GS1305" s="13" t="n">
        <v>80</v>
      </c>
    </row>
    <row r="1306">
      <c r="C1306" s="13" t="n">
        <v>81</v>
      </c>
      <c r="D1306" s="13">
        <f>Ret_Fourth_central_moment_5var!D657</f>
        <v/>
      </c>
      <c r="E1306" s="13">
        <f>Ret_Fourth_central_moment_5var!E657</f>
        <v/>
      </c>
      <c r="F1306" s="13">
        <f>Ret_Fourth_central_moment_5var!F657</f>
        <v/>
      </c>
      <c r="Y1306" s="13" t="n">
        <v>81</v>
      </c>
      <c r="AU1306" s="13" t="n">
        <v>81</v>
      </c>
      <c r="BQ1306" s="13" t="n">
        <v>81</v>
      </c>
      <c r="CM1306" s="13" t="n">
        <v>81</v>
      </c>
      <c r="DI1306" s="13" t="n">
        <v>81</v>
      </c>
      <c r="EE1306" s="13" t="n">
        <v>81</v>
      </c>
      <c r="FA1306" s="13" t="n">
        <v>81</v>
      </c>
      <c r="FW1306" s="13" t="n">
        <v>81</v>
      </c>
      <c r="GS1306" s="13" t="n">
        <v>81</v>
      </c>
    </row>
    <row r="1307">
      <c r="C1307" s="13" t="n">
        <v>82</v>
      </c>
      <c r="D1307" s="13">
        <f>Ret_Fourth_central_moment_5var!D658</f>
        <v/>
      </c>
      <c r="E1307" s="13">
        <f>Ret_Fourth_central_moment_5var!E658</f>
        <v/>
      </c>
      <c r="F1307" s="13">
        <f>Ret_Fourth_central_moment_5var!F658</f>
        <v/>
      </c>
      <c r="Y1307" s="13" t="n">
        <v>82</v>
      </c>
      <c r="AU1307" s="13" t="n">
        <v>82</v>
      </c>
      <c r="BQ1307" s="13" t="n">
        <v>82</v>
      </c>
      <c r="CM1307" s="13" t="n">
        <v>82</v>
      </c>
      <c r="DI1307" s="13" t="n">
        <v>82</v>
      </c>
      <c r="EE1307" s="13" t="n">
        <v>82</v>
      </c>
      <c r="FA1307" s="13" t="n">
        <v>82</v>
      </c>
      <c r="FW1307" s="13" t="n">
        <v>82</v>
      </c>
      <c r="GS1307" s="13" t="n">
        <v>82</v>
      </c>
    </row>
    <row r="1308">
      <c r="C1308" s="13" t="n">
        <v>83</v>
      </c>
      <c r="D1308" s="13">
        <f>Ret_Fourth_central_moment_5var!D659</f>
        <v/>
      </c>
      <c r="E1308" s="13">
        <f>Ret_Fourth_central_moment_5var!E659</f>
        <v/>
      </c>
      <c r="F1308" s="13">
        <f>Ret_Fourth_central_moment_5var!F659</f>
        <v/>
      </c>
      <c r="Y1308" s="13" t="n">
        <v>83</v>
      </c>
      <c r="AU1308" s="13" t="n">
        <v>83</v>
      </c>
      <c r="BQ1308" s="13" t="n">
        <v>83</v>
      </c>
      <c r="CM1308" s="13" t="n">
        <v>83</v>
      </c>
      <c r="DI1308" s="13" t="n">
        <v>83</v>
      </c>
      <c r="EE1308" s="13" t="n">
        <v>83</v>
      </c>
      <c r="FA1308" s="13" t="n">
        <v>83</v>
      </c>
      <c r="FW1308" s="13" t="n">
        <v>83</v>
      </c>
      <c r="GS1308" s="13" t="n">
        <v>83</v>
      </c>
    </row>
    <row r="1309">
      <c r="C1309" s="13" t="n">
        <v>84</v>
      </c>
      <c r="D1309" s="13">
        <f>Ret_Fourth_central_moment_5var!D660</f>
        <v/>
      </c>
      <c r="E1309" s="13">
        <f>Ret_Fourth_central_moment_5var!E660</f>
        <v/>
      </c>
      <c r="F1309" s="13">
        <f>Ret_Fourth_central_moment_5var!F660</f>
        <v/>
      </c>
      <c r="Y1309" s="13" t="n">
        <v>84</v>
      </c>
      <c r="AU1309" s="13" t="n">
        <v>84</v>
      </c>
      <c r="BQ1309" s="13" t="n">
        <v>84</v>
      </c>
      <c r="CM1309" s="13" t="n">
        <v>84</v>
      </c>
      <c r="DI1309" s="13" t="n">
        <v>84</v>
      </c>
      <c r="EE1309" s="13" t="n">
        <v>84</v>
      </c>
      <c r="FA1309" s="13" t="n">
        <v>84</v>
      </c>
      <c r="FW1309" s="13" t="n">
        <v>84</v>
      </c>
      <c r="GS1309" s="13" t="n">
        <v>84</v>
      </c>
    </row>
    <row r="1310">
      <c r="C1310" s="13" t="n">
        <v>85</v>
      </c>
      <c r="D1310" s="13">
        <f>Ret_Fourth_central_moment_5var!D661</f>
        <v/>
      </c>
      <c r="E1310" s="13">
        <f>Ret_Fourth_central_moment_5var!E661</f>
        <v/>
      </c>
      <c r="F1310" s="13">
        <f>Ret_Fourth_central_moment_5var!F661</f>
        <v/>
      </c>
      <c r="Y1310" s="13" t="n">
        <v>85</v>
      </c>
      <c r="AU1310" s="13" t="n">
        <v>85</v>
      </c>
      <c r="BQ1310" s="13" t="n">
        <v>85</v>
      </c>
      <c r="CM1310" s="13" t="n">
        <v>85</v>
      </c>
      <c r="DI1310" s="13" t="n">
        <v>85</v>
      </c>
      <c r="EE1310" s="13" t="n">
        <v>85</v>
      </c>
      <c r="FA1310" s="13" t="n">
        <v>85</v>
      </c>
      <c r="FW1310" s="13" t="n">
        <v>85</v>
      </c>
      <c r="GS1310" s="13" t="n">
        <v>85</v>
      </c>
    </row>
    <row r="1311">
      <c r="C1311" s="13" t="n">
        <v>86</v>
      </c>
      <c r="D1311" s="13">
        <f>Ret_Fourth_central_moment_5var!D662</f>
        <v/>
      </c>
      <c r="E1311" s="13">
        <f>Ret_Fourth_central_moment_5var!E662</f>
        <v/>
      </c>
      <c r="F1311" s="13">
        <f>Ret_Fourth_central_moment_5var!F662</f>
        <v/>
      </c>
      <c r="Y1311" s="13" t="n">
        <v>86</v>
      </c>
      <c r="AU1311" s="13" t="n">
        <v>86</v>
      </c>
      <c r="BQ1311" s="13" t="n">
        <v>86</v>
      </c>
      <c r="CM1311" s="13" t="n">
        <v>86</v>
      </c>
      <c r="DI1311" s="13" t="n">
        <v>86</v>
      </c>
      <c r="EE1311" s="13" t="n">
        <v>86</v>
      </c>
      <c r="FA1311" s="13" t="n">
        <v>86</v>
      </c>
      <c r="FW1311" s="13" t="n">
        <v>86</v>
      </c>
      <c r="GS1311" s="13" t="n">
        <v>86</v>
      </c>
    </row>
    <row r="1312">
      <c r="C1312" s="13" t="n">
        <v>87</v>
      </c>
      <c r="D1312" s="13">
        <f>Ret_Fourth_central_moment_5var!D663</f>
        <v/>
      </c>
      <c r="E1312" s="13">
        <f>Ret_Fourth_central_moment_5var!E663</f>
        <v/>
      </c>
      <c r="F1312" s="13">
        <f>Ret_Fourth_central_moment_5var!F663</f>
        <v/>
      </c>
      <c r="Y1312" s="13" t="n">
        <v>87</v>
      </c>
      <c r="AU1312" s="13" t="n">
        <v>87</v>
      </c>
      <c r="BQ1312" s="13" t="n">
        <v>87</v>
      </c>
      <c r="CM1312" s="13" t="n">
        <v>87</v>
      </c>
      <c r="DI1312" s="13" t="n">
        <v>87</v>
      </c>
      <c r="EE1312" s="13" t="n">
        <v>87</v>
      </c>
      <c r="FA1312" s="13" t="n">
        <v>87</v>
      </c>
      <c r="FW1312" s="13" t="n">
        <v>87</v>
      </c>
      <c r="GS1312" s="13" t="n">
        <v>87</v>
      </c>
    </row>
    <row r="1313">
      <c r="C1313" s="13" t="n">
        <v>88</v>
      </c>
      <c r="D1313" s="13">
        <f>Ret_Fourth_central_moment_5var!D664</f>
        <v/>
      </c>
      <c r="E1313" s="13">
        <f>Ret_Fourth_central_moment_5var!E664</f>
        <v/>
      </c>
      <c r="F1313" s="13">
        <f>Ret_Fourth_central_moment_5var!F664</f>
        <v/>
      </c>
      <c r="Y1313" s="13" t="n">
        <v>88</v>
      </c>
      <c r="AU1313" s="13" t="n">
        <v>88</v>
      </c>
      <c r="BQ1313" s="13" t="n">
        <v>88</v>
      </c>
      <c r="CM1313" s="13" t="n">
        <v>88</v>
      </c>
      <c r="DI1313" s="13" t="n">
        <v>88</v>
      </c>
      <c r="EE1313" s="13" t="n">
        <v>88</v>
      </c>
      <c r="FA1313" s="13" t="n">
        <v>88</v>
      </c>
      <c r="FW1313" s="13" t="n">
        <v>88</v>
      </c>
      <c r="GS1313" s="13" t="n">
        <v>88</v>
      </c>
    </row>
    <row r="1314">
      <c r="C1314" s="13" t="n">
        <v>89</v>
      </c>
      <c r="D1314" s="13">
        <f>Ret_Fourth_central_moment_5var!D665</f>
        <v/>
      </c>
      <c r="E1314" s="13">
        <f>Ret_Fourth_central_moment_5var!E665</f>
        <v/>
      </c>
      <c r="F1314" s="13">
        <f>Ret_Fourth_central_moment_5var!F665</f>
        <v/>
      </c>
      <c r="Y1314" s="13" t="n">
        <v>89</v>
      </c>
      <c r="AU1314" s="13" t="n">
        <v>89</v>
      </c>
      <c r="BQ1314" s="13" t="n">
        <v>89</v>
      </c>
      <c r="CM1314" s="13" t="n">
        <v>89</v>
      </c>
      <c r="DI1314" s="13" t="n">
        <v>89</v>
      </c>
      <c r="EE1314" s="13" t="n">
        <v>89</v>
      </c>
      <c r="FA1314" s="13" t="n">
        <v>89</v>
      </c>
      <c r="FW1314" s="13" t="n">
        <v>89</v>
      </c>
      <c r="GS1314" s="13" t="n">
        <v>89</v>
      </c>
    </row>
    <row r="1315">
      <c r="C1315" s="13" t="n">
        <v>90</v>
      </c>
      <c r="D1315" s="13">
        <f>Ret_Fourth_central_moment_5var!D666</f>
        <v/>
      </c>
      <c r="E1315" s="13">
        <f>Ret_Fourth_central_moment_5var!E666</f>
        <v/>
      </c>
      <c r="F1315" s="13">
        <f>Ret_Fourth_central_moment_5var!F666</f>
        <v/>
      </c>
      <c r="Y1315" s="13" t="n">
        <v>90</v>
      </c>
      <c r="AU1315" s="13" t="n">
        <v>90</v>
      </c>
      <c r="BQ1315" s="13" t="n">
        <v>90</v>
      </c>
      <c r="CM1315" s="13" t="n">
        <v>90</v>
      </c>
      <c r="DI1315" s="13" t="n">
        <v>90</v>
      </c>
      <c r="EE1315" s="13" t="n">
        <v>90</v>
      </c>
      <c r="FA1315" s="13" t="n">
        <v>90</v>
      </c>
      <c r="FW1315" s="13" t="n">
        <v>90</v>
      </c>
      <c r="GS1315" s="13" t="n">
        <v>90</v>
      </c>
    </row>
    <row r="1316">
      <c r="C1316" s="13" t="n">
        <v>91</v>
      </c>
      <c r="D1316" s="13">
        <f>Ret_Fourth_central_moment_5var!D667</f>
        <v/>
      </c>
      <c r="E1316" s="13">
        <f>Ret_Fourth_central_moment_5var!E667</f>
        <v/>
      </c>
      <c r="F1316" s="13">
        <f>Ret_Fourth_central_moment_5var!F667</f>
        <v/>
      </c>
      <c r="Y1316" s="13" t="n">
        <v>91</v>
      </c>
      <c r="AU1316" s="13" t="n">
        <v>91</v>
      </c>
      <c r="BQ1316" s="13" t="n">
        <v>91</v>
      </c>
      <c r="CM1316" s="13" t="n">
        <v>91</v>
      </c>
      <c r="DI1316" s="13" t="n">
        <v>91</v>
      </c>
      <c r="EE1316" s="13" t="n">
        <v>91</v>
      </c>
      <c r="FA1316" s="13" t="n">
        <v>91</v>
      </c>
      <c r="FW1316" s="13" t="n">
        <v>91</v>
      </c>
      <c r="GS1316" s="13" t="n">
        <v>91</v>
      </c>
    </row>
    <row r="1317">
      <c r="C1317" s="13" t="n">
        <v>92</v>
      </c>
      <c r="D1317" s="13">
        <f>Ret_Fourth_central_moment_5var!D668</f>
        <v/>
      </c>
      <c r="E1317" s="13">
        <f>Ret_Fourth_central_moment_5var!E668</f>
        <v/>
      </c>
      <c r="F1317" s="13">
        <f>Ret_Fourth_central_moment_5var!F668</f>
        <v/>
      </c>
      <c r="Y1317" s="13" t="n">
        <v>92</v>
      </c>
      <c r="AU1317" s="13" t="n">
        <v>92</v>
      </c>
      <c r="BQ1317" s="13" t="n">
        <v>92</v>
      </c>
      <c r="CM1317" s="13" t="n">
        <v>92</v>
      </c>
      <c r="DI1317" s="13" t="n">
        <v>92</v>
      </c>
      <c r="EE1317" s="13" t="n">
        <v>92</v>
      </c>
      <c r="FA1317" s="13" t="n">
        <v>92</v>
      </c>
      <c r="FW1317" s="13" t="n">
        <v>92</v>
      </c>
      <c r="GS1317" s="13" t="n">
        <v>92</v>
      </c>
    </row>
    <row r="1318">
      <c r="C1318" s="13" t="n">
        <v>93</v>
      </c>
      <c r="D1318" s="13">
        <f>Ret_Fourth_central_moment_5var!D669</f>
        <v/>
      </c>
      <c r="E1318" s="13">
        <f>Ret_Fourth_central_moment_5var!E669</f>
        <v/>
      </c>
      <c r="F1318" s="13">
        <f>Ret_Fourth_central_moment_5var!F669</f>
        <v/>
      </c>
      <c r="Y1318" s="13" t="n">
        <v>93</v>
      </c>
      <c r="AU1318" s="13" t="n">
        <v>93</v>
      </c>
      <c r="BQ1318" s="13" t="n">
        <v>93</v>
      </c>
      <c r="CM1318" s="13" t="n">
        <v>93</v>
      </c>
      <c r="DI1318" s="13" t="n">
        <v>93</v>
      </c>
      <c r="EE1318" s="13" t="n">
        <v>93</v>
      </c>
      <c r="FA1318" s="13" t="n">
        <v>93</v>
      </c>
      <c r="FW1318" s="13" t="n">
        <v>93</v>
      </c>
      <c r="GS1318" s="13" t="n">
        <v>93</v>
      </c>
    </row>
    <row r="1319">
      <c r="C1319" s="13" t="n">
        <v>94</v>
      </c>
      <c r="D1319" s="13">
        <f>Ret_Fourth_central_moment_5var!D670</f>
        <v/>
      </c>
      <c r="E1319" s="13">
        <f>Ret_Fourth_central_moment_5var!E670</f>
        <v/>
      </c>
      <c r="F1319" s="13">
        <f>Ret_Fourth_central_moment_5var!F670</f>
        <v/>
      </c>
      <c r="Y1319" s="13" t="n">
        <v>94</v>
      </c>
      <c r="AU1319" s="13" t="n">
        <v>94</v>
      </c>
      <c r="BQ1319" s="13" t="n">
        <v>94</v>
      </c>
      <c r="CM1319" s="13" t="n">
        <v>94</v>
      </c>
      <c r="DI1319" s="13" t="n">
        <v>94</v>
      </c>
      <c r="EE1319" s="13" t="n">
        <v>94</v>
      </c>
      <c r="FA1319" s="13" t="n">
        <v>94</v>
      </c>
      <c r="FW1319" s="13" t="n">
        <v>94</v>
      </c>
      <c r="GS1319" s="13" t="n">
        <v>94</v>
      </c>
    </row>
    <row r="1320">
      <c r="C1320" s="13" t="n">
        <v>95</v>
      </c>
      <c r="D1320" s="13">
        <f>Ret_Fourth_central_moment_5var!D671</f>
        <v/>
      </c>
      <c r="E1320" s="13">
        <f>Ret_Fourth_central_moment_5var!E671</f>
        <v/>
      </c>
      <c r="F1320" s="13">
        <f>Ret_Fourth_central_moment_5var!F671</f>
        <v/>
      </c>
      <c r="Y1320" s="13" t="n">
        <v>95</v>
      </c>
      <c r="AU1320" s="13" t="n">
        <v>95</v>
      </c>
      <c r="BQ1320" s="13" t="n">
        <v>95</v>
      </c>
      <c r="CM1320" s="13" t="n">
        <v>95</v>
      </c>
      <c r="DI1320" s="13" t="n">
        <v>95</v>
      </c>
      <c r="EE1320" s="13" t="n">
        <v>95</v>
      </c>
      <c r="FA1320" s="13" t="n">
        <v>95</v>
      </c>
      <c r="FW1320" s="13" t="n">
        <v>95</v>
      </c>
      <c r="GS1320" s="13" t="n">
        <v>95</v>
      </c>
    </row>
    <row r="1321">
      <c r="C1321" s="13" t="n">
        <v>96</v>
      </c>
      <c r="D1321" s="13">
        <f>Ret_Fourth_central_moment_5var!D672</f>
        <v/>
      </c>
      <c r="E1321" s="13">
        <f>Ret_Fourth_central_moment_5var!E672</f>
        <v/>
      </c>
      <c r="F1321" s="13">
        <f>Ret_Fourth_central_moment_5var!F672</f>
        <v/>
      </c>
      <c r="Y1321" s="13" t="n">
        <v>96</v>
      </c>
      <c r="AU1321" s="13" t="n">
        <v>96</v>
      </c>
      <c r="BQ1321" s="13" t="n">
        <v>96</v>
      </c>
      <c r="CM1321" s="13" t="n">
        <v>96</v>
      </c>
      <c r="DI1321" s="13" t="n">
        <v>96</v>
      </c>
      <c r="EE1321" s="13" t="n">
        <v>96</v>
      </c>
      <c r="FA1321" s="13" t="n">
        <v>96</v>
      </c>
      <c r="FW1321" s="13" t="n">
        <v>96</v>
      </c>
      <c r="GS1321" s="13" t="n">
        <v>96</v>
      </c>
    </row>
    <row r="1322">
      <c r="C1322" s="13" t="n">
        <v>97</v>
      </c>
      <c r="D1322" s="13">
        <f>Ret_Fourth_central_moment_5var!D673</f>
        <v/>
      </c>
      <c r="E1322" s="13">
        <f>Ret_Fourth_central_moment_5var!E673</f>
        <v/>
      </c>
      <c r="F1322" s="13">
        <f>Ret_Fourth_central_moment_5var!F673</f>
        <v/>
      </c>
      <c r="Y1322" s="13" t="n">
        <v>97</v>
      </c>
      <c r="AU1322" s="13" t="n">
        <v>97</v>
      </c>
      <c r="BQ1322" s="13" t="n">
        <v>97</v>
      </c>
      <c r="CM1322" s="13" t="n">
        <v>97</v>
      </c>
      <c r="DI1322" s="13" t="n">
        <v>97</v>
      </c>
      <c r="EE1322" s="13" t="n">
        <v>97</v>
      </c>
      <c r="FA1322" s="13" t="n">
        <v>97</v>
      </c>
      <c r="FW1322" s="13" t="n">
        <v>97</v>
      </c>
      <c r="GS1322" s="13" t="n">
        <v>97</v>
      </c>
    </row>
    <row r="1323">
      <c r="C1323" s="13" t="n">
        <v>98</v>
      </c>
      <c r="D1323" s="13">
        <f>Ret_Fourth_central_moment_5var!D674</f>
        <v/>
      </c>
      <c r="E1323" s="13">
        <f>Ret_Fourth_central_moment_5var!E674</f>
        <v/>
      </c>
      <c r="F1323" s="13">
        <f>Ret_Fourth_central_moment_5var!F674</f>
        <v/>
      </c>
      <c r="Y1323" s="13" t="n">
        <v>98</v>
      </c>
      <c r="AU1323" s="13" t="n">
        <v>98</v>
      </c>
      <c r="BQ1323" s="13" t="n">
        <v>98</v>
      </c>
      <c r="CM1323" s="13" t="n">
        <v>98</v>
      </c>
      <c r="DI1323" s="13" t="n">
        <v>98</v>
      </c>
      <c r="EE1323" s="13" t="n">
        <v>98</v>
      </c>
      <c r="FA1323" s="13" t="n">
        <v>98</v>
      </c>
      <c r="FW1323" s="13" t="n">
        <v>98</v>
      </c>
      <c r="GS1323" s="13" t="n">
        <v>98</v>
      </c>
    </row>
    <row r="1324">
      <c r="C1324" s="13" t="n">
        <v>99</v>
      </c>
      <c r="D1324" s="13">
        <f>Ret_Fourth_central_moment_5var!D675</f>
        <v/>
      </c>
      <c r="E1324" s="13">
        <f>Ret_Fourth_central_moment_5var!E675</f>
        <v/>
      </c>
      <c r="F1324" s="13">
        <f>Ret_Fourth_central_moment_5var!F675</f>
        <v/>
      </c>
      <c r="Y1324" s="13" t="n">
        <v>99</v>
      </c>
      <c r="AU1324" s="13" t="n">
        <v>99</v>
      </c>
      <c r="BQ1324" s="13" t="n">
        <v>99</v>
      </c>
      <c r="CM1324" s="13" t="n">
        <v>99</v>
      </c>
      <c r="DI1324" s="13" t="n">
        <v>99</v>
      </c>
      <c r="EE1324" s="13" t="n">
        <v>99</v>
      </c>
      <c r="FA1324" s="13" t="n">
        <v>99</v>
      </c>
      <c r="FW1324" s="13" t="n">
        <v>99</v>
      </c>
      <c r="GS1324" s="13" t="n">
        <v>99</v>
      </c>
    </row>
    <row r="1325">
      <c r="C1325" s="13" t="n">
        <v>100</v>
      </c>
      <c r="D1325" s="13">
        <f>Ret_Fourth_central_moment_5var!D676</f>
        <v/>
      </c>
      <c r="E1325" s="13">
        <f>Ret_Fourth_central_moment_5var!E676</f>
        <v/>
      </c>
      <c r="F1325" s="13">
        <f>Ret_Fourth_central_moment_5var!F676</f>
        <v/>
      </c>
      <c r="Y1325" s="13" t="n">
        <v>100</v>
      </c>
      <c r="AU1325" s="13" t="n">
        <v>100</v>
      </c>
      <c r="BQ1325" s="13" t="n">
        <v>100</v>
      </c>
      <c r="CM1325" s="13" t="n">
        <v>100</v>
      </c>
      <c r="DI1325" s="13" t="n">
        <v>100</v>
      </c>
      <c r="EE1325" s="13" t="n">
        <v>100</v>
      </c>
      <c r="FA1325" s="13" t="n">
        <v>100</v>
      </c>
      <c r="FW1325" s="13" t="n">
        <v>100</v>
      </c>
      <c r="GS1325" s="13" t="n">
        <v>100</v>
      </c>
    </row>
    <row r="1326">
      <c r="C1326" s="13" t="n">
        <v>101</v>
      </c>
      <c r="D1326" s="13">
        <f>Ret_Fourth_central_moment_5var!D677</f>
        <v/>
      </c>
      <c r="E1326" s="13">
        <f>Ret_Fourth_central_moment_5var!E677</f>
        <v/>
      </c>
      <c r="F1326" s="13">
        <f>Ret_Fourth_central_moment_5var!F677</f>
        <v/>
      </c>
      <c r="Y1326" s="13" t="n">
        <v>101</v>
      </c>
      <c r="AU1326" s="13" t="n">
        <v>101</v>
      </c>
      <c r="BQ1326" s="13" t="n">
        <v>101</v>
      </c>
      <c r="CM1326" s="13" t="n">
        <v>101</v>
      </c>
      <c r="DI1326" s="13" t="n">
        <v>101</v>
      </c>
      <c r="EE1326" s="13" t="n">
        <v>101</v>
      </c>
      <c r="FA1326" s="13" t="n">
        <v>101</v>
      </c>
      <c r="FW1326" s="13" t="n">
        <v>101</v>
      </c>
      <c r="GS1326" s="13" t="n">
        <v>101</v>
      </c>
    </row>
    <row r="1327">
      <c r="C1327" s="13" t="n">
        <v>102</v>
      </c>
      <c r="D1327" s="13">
        <f>Ret_Fourth_central_moment_5var!D678</f>
        <v/>
      </c>
      <c r="E1327" s="13">
        <f>Ret_Fourth_central_moment_5var!E678</f>
        <v/>
      </c>
      <c r="F1327" s="13">
        <f>Ret_Fourth_central_moment_5var!F678</f>
        <v/>
      </c>
      <c r="Y1327" s="13" t="n">
        <v>102</v>
      </c>
      <c r="AU1327" s="13" t="n">
        <v>102</v>
      </c>
      <c r="BQ1327" s="13" t="n">
        <v>102</v>
      </c>
      <c r="CM1327" s="13" t="n">
        <v>102</v>
      </c>
      <c r="DI1327" s="13" t="n">
        <v>102</v>
      </c>
      <c r="EE1327" s="13" t="n">
        <v>102</v>
      </c>
      <c r="FA1327" s="13" t="n">
        <v>102</v>
      </c>
      <c r="FW1327" s="13" t="n">
        <v>102</v>
      </c>
      <c r="GS1327" s="13" t="n">
        <v>102</v>
      </c>
    </row>
    <row r="1328">
      <c r="C1328" s="13" t="n">
        <v>103</v>
      </c>
      <c r="D1328" s="13">
        <f>Ret_Fourth_central_moment_5var!D679</f>
        <v/>
      </c>
      <c r="E1328" s="13">
        <f>Ret_Fourth_central_moment_5var!E679</f>
        <v/>
      </c>
      <c r="F1328" s="13">
        <f>Ret_Fourth_central_moment_5var!F679</f>
        <v/>
      </c>
      <c r="Y1328" s="13" t="n">
        <v>103</v>
      </c>
      <c r="AU1328" s="13" t="n">
        <v>103</v>
      </c>
      <c r="BQ1328" s="13" t="n">
        <v>103</v>
      </c>
      <c r="CM1328" s="13" t="n">
        <v>103</v>
      </c>
      <c r="DI1328" s="13" t="n">
        <v>103</v>
      </c>
      <c r="EE1328" s="13" t="n">
        <v>103</v>
      </c>
      <c r="FA1328" s="13" t="n">
        <v>103</v>
      </c>
      <c r="FW1328" s="13" t="n">
        <v>103</v>
      </c>
      <c r="GS1328" s="13" t="n">
        <v>103</v>
      </c>
    </row>
    <row r="1329">
      <c r="C1329" s="13" t="n">
        <v>104</v>
      </c>
      <c r="D1329" s="13">
        <f>Ret_Fourth_central_moment_5var!D680</f>
        <v/>
      </c>
      <c r="E1329" s="13">
        <f>Ret_Fourth_central_moment_5var!E680</f>
        <v/>
      </c>
      <c r="F1329" s="13">
        <f>Ret_Fourth_central_moment_5var!F680</f>
        <v/>
      </c>
      <c r="Y1329" s="13" t="n">
        <v>104</v>
      </c>
      <c r="AU1329" s="13" t="n">
        <v>104</v>
      </c>
      <c r="BQ1329" s="13" t="n">
        <v>104</v>
      </c>
      <c r="CM1329" s="13" t="n">
        <v>104</v>
      </c>
      <c r="DI1329" s="13" t="n">
        <v>104</v>
      </c>
      <c r="EE1329" s="13" t="n">
        <v>104</v>
      </c>
      <c r="FA1329" s="13" t="n">
        <v>104</v>
      </c>
      <c r="FW1329" s="13" t="n">
        <v>104</v>
      </c>
      <c r="GS1329" s="13" t="n">
        <v>104</v>
      </c>
    </row>
    <row r="1330">
      <c r="C1330" s="13" t="n">
        <v>105</v>
      </c>
      <c r="D1330" s="13">
        <f>Ret_Fourth_central_moment_5var!D681</f>
        <v/>
      </c>
      <c r="E1330" s="13">
        <f>Ret_Fourth_central_moment_5var!E681</f>
        <v/>
      </c>
      <c r="F1330" s="13">
        <f>Ret_Fourth_central_moment_5var!F681</f>
        <v/>
      </c>
      <c r="Y1330" s="13" t="n">
        <v>105</v>
      </c>
      <c r="AU1330" s="13" t="n">
        <v>105</v>
      </c>
      <c r="BQ1330" s="13" t="n">
        <v>105</v>
      </c>
      <c r="CM1330" s="13" t="n">
        <v>105</v>
      </c>
      <c r="DI1330" s="13" t="n">
        <v>105</v>
      </c>
      <c r="EE1330" s="13" t="n">
        <v>105</v>
      </c>
      <c r="FA1330" s="13" t="n">
        <v>105</v>
      </c>
      <c r="FW1330" s="13" t="n">
        <v>105</v>
      </c>
      <c r="GS1330" s="13" t="n">
        <v>105</v>
      </c>
    </row>
    <row r="1331">
      <c r="C1331" s="13" t="n">
        <v>106</v>
      </c>
      <c r="D1331" s="13">
        <f>Ret_Fourth_central_moment_5var!D682</f>
        <v/>
      </c>
      <c r="E1331" s="13">
        <f>Ret_Fourth_central_moment_5var!E682</f>
        <v/>
      </c>
      <c r="F1331" s="13">
        <f>Ret_Fourth_central_moment_5var!F682</f>
        <v/>
      </c>
      <c r="Y1331" s="13" t="n">
        <v>106</v>
      </c>
      <c r="AU1331" s="13" t="n">
        <v>106</v>
      </c>
      <c r="BQ1331" s="13" t="n">
        <v>106</v>
      </c>
      <c r="CM1331" s="13" t="n">
        <v>106</v>
      </c>
      <c r="DI1331" s="13" t="n">
        <v>106</v>
      </c>
      <c r="EE1331" s="13" t="n">
        <v>106</v>
      </c>
      <c r="FA1331" s="13" t="n">
        <v>106</v>
      </c>
      <c r="FW1331" s="13" t="n">
        <v>106</v>
      </c>
      <c r="GS1331" s="13" t="n">
        <v>106</v>
      </c>
    </row>
    <row r="1332">
      <c r="C1332" s="13" t="n">
        <v>107</v>
      </c>
      <c r="D1332" s="13">
        <f>Ret_Fourth_central_moment_5var!D683</f>
        <v/>
      </c>
      <c r="E1332" s="13">
        <f>Ret_Fourth_central_moment_5var!E683</f>
        <v/>
      </c>
      <c r="F1332" s="13">
        <f>Ret_Fourth_central_moment_5var!F683</f>
        <v/>
      </c>
      <c r="Y1332" s="13" t="n">
        <v>107</v>
      </c>
      <c r="AU1332" s="13" t="n">
        <v>107</v>
      </c>
      <c r="BQ1332" s="13" t="n">
        <v>107</v>
      </c>
      <c r="CM1332" s="13" t="n">
        <v>107</v>
      </c>
      <c r="DI1332" s="13" t="n">
        <v>107</v>
      </c>
      <c r="EE1332" s="13" t="n">
        <v>107</v>
      </c>
      <c r="FA1332" s="13" t="n">
        <v>107</v>
      </c>
      <c r="FW1332" s="13" t="n">
        <v>107</v>
      </c>
      <c r="GS1332" s="13" t="n">
        <v>107</v>
      </c>
    </row>
    <row r="1333">
      <c r="C1333" s="13" t="n">
        <v>108</v>
      </c>
      <c r="D1333" s="13">
        <f>Ret_Fourth_central_moment_5var!D684</f>
        <v/>
      </c>
      <c r="E1333" s="13">
        <f>Ret_Fourth_central_moment_5var!E684</f>
        <v/>
      </c>
      <c r="F1333" s="13">
        <f>Ret_Fourth_central_moment_5var!F684</f>
        <v/>
      </c>
      <c r="Y1333" s="13" t="n">
        <v>108</v>
      </c>
      <c r="AU1333" s="13" t="n">
        <v>108</v>
      </c>
      <c r="BQ1333" s="13" t="n">
        <v>108</v>
      </c>
      <c r="CM1333" s="13" t="n">
        <v>108</v>
      </c>
      <c r="DI1333" s="13" t="n">
        <v>108</v>
      </c>
      <c r="EE1333" s="13" t="n">
        <v>108</v>
      </c>
      <c r="FA1333" s="13" t="n">
        <v>108</v>
      </c>
      <c r="FW1333" s="13" t="n">
        <v>108</v>
      </c>
      <c r="GS1333" s="13" t="n">
        <v>108</v>
      </c>
    </row>
    <row r="1334">
      <c r="C1334" s="13" t="n">
        <v>109</v>
      </c>
      <c r="D1334" s="13">
        <f>Ret_Fourth_central_moment_5var!D685</f>
        <v/>
      </c>
      <c r="E1334" s="13">
        <f>Ret_Fourth_central_moment_5var!E685</f>
        <v/>
      </c>
      <c r="F1334" s="13">
        <f>Ret_Fourth_central_moment_5var!F685</f>
        <v/>
      </c>
      <c r="Y1334" s="13" t="n">
        <v>109</v>
      </c>
      <c r="AU1334" s="13" t="n">
        <v>109</v>
      </c>
      <c r="BQ1334" s="13" t="n">
        <v>109</v>
      </c>
      <c r="CM1334" s="13" t="n">
        <v>109</v>
      </c>
      <c r="DI1334" s="13" t="n">
        <v>109</v>
      </c>
      <c r="EE1334" s="13" t="n">
        <v>109</v>
      </c>
      <c r="FA1334" s="13" t="n">
        <v>109</v>
      </c>
      <c r="FW1334" s="13" t="n">
        <v>109</v>
      </c>
      <c r="GS1334" s="13" t="n">
        <v>109</v>
      </c>
    </row>
    <row r="1335">
      <c r="C1335" s="13" t="n">
        <v>110</v>
      </c>
      <c r="D1335" s="13">
        <f>Ret_Fourth_central_moment_5var!D686</f>
        <v/>
      </c>
      <c r="E1335" s="13">
        <f>Ret_Fourth_central_moment_5var!E686</f>
        <v/>
      </c>
      <c r="F1335" s="13">
        <f>Ret_Fourth_central_moment_5var!F686</f>
        <v/>
      </c>
      <c r="Y1335" s="13" t="n">
        <v>110</v>
      </c>
      <c r="AU1335" s="13" t="n">
        <v>110</v>
      </c>
      <c r="BQ1335" s="13" t="n">
        <v>110</v>
      </c>
      <c r="CM1335" s="13" t="n">
        <v>110</v>
      </c>
      <c r="DI1335" s="13" t="n">
        <v>110</v>
      </c>
      <c r="EE1335" s="13" t="n">
        <v>110</v>
      </c>
      <c r="FA1335" s="13" t="n">
        <v>110</v>
      </c>
      <c r="FW1335" s="13" t="n">
        <v>110</v>
      </c>
      <c r="GS1335" s="13" t="n">
        <v>110</v>
      </c>
    </row>
    <row r="1336">
      <c r="C1336" s="13" t="n">
        <v>111</v>
      </c>
      <c r="D1336" s="13">
        <f>Ret_Fourth_central_moment_5var!D687</f>
        <v/>
      </c>
      <c r="E1336" s="13">
        <f>Ret_Fourth_central_moment_5var!E687</f>
        <v/>
      </c>
      <c r="F1336" s="13">
        <f>Ret_Fourth_central_moment_5var!F687</f>
        <v/>
      </c>
      <c r="Y1336" s="13" t="n">
        <v>111</v>
      </c>
      <c r="AU1336" s="13" t="n">
        <v>111</v>
      </c>
      <c r="BQ1336" s="13" t="n">
        <v>111</v>
      </c>
      <c r="CM1336" s="13" t="n">
        <v>111</v>
      </c>
      <c r="DI1336" s="13" t="n">
        <v>111</v>
      </c>
      <c r="EE1336" s="13" t="n">
        <v>111</v>
      </c>
      <c r="FA1336" s="13" t="n">
        <v>111</v>
      </c>
      <c r="FW1336" s="13" t="n">
        <v>111</v>
      </c>
      <c r="GS1336" s="13" t="n">
        <v>111</v>
      </c>
    </row>
    <row r="1337">
      <c r="C1337" s="13" t="n">
        <v>112</v>
      </c>
      <c r="D1337" s="13">
        <f>Ret_Fourth_central_moment_5var!D688</f>
        <v/>
      </c>
      <c r="E1337" s="13">
        <f>Ret_Fourth_central_moment_5var!E688</f>
        <v/>
      </c>
      <c r="F1337" s="13">
        <f>Ret_Fourth_central_moment_5var!F688</f>
        <v/>
      </c>
      <c r="Y1337" s="13" t="n">
        <v>112</v>
      </c>
      <c r="AU1337" s="13" t="n">
        <v>112</v>
      </c>
      <c r="BQ1337" s="13" t="n">
        <v>112</v>
      </c>
      <c r="CM1337" s="13" t="n">
        <v>112</v>
      </c>
      <c r="DI1337" s="13" t="n">
        <v>112</v>
      </c>
      <c r="EE1337" s="13" t="n">
        <v>112</v>
      </c>
      <c r="FA1337" s="13" t="n">
        <v>112</v>
      </c>
      <c r="FW1337" s="13" t="n">
        <v>112</v>
      </c>
      <c r="GS1337" s="13" t="n">
        <v>112</v>
      </c>
    </row>
    <row r="1338">
      <c r="C1338" s="13" t="n">
        <v>113</v>
      </c>
      <c r="D1338" s="13">
        <f>Ret_Fourth_central_moment_5var!D689</f>
        <v/>
      </c>
      <c r="E1338" s="13">
        <f>Ret_Fourth_central_moment_5var!E689</f>
        <v/>
      </c>
      <c r="F1338" s="13">
        <f>Ret_Fourth_central_moment_5var!F689</f>
        <v/>
      </c>
      <c r="Y1338" s="13" t="n">
        <v>113</v>
      </c>
      <c r="AU1338" s="13" t="n">
        <v>113</v>
      </c>
      <c r="BQ1338" s="13" t="n">
        <v>113</v>
      </c>
      <c r="CM1338" s="13" t="n">
        <v>113</v>
      </c>
      <c r="DI1338" s="13" t="n">
        <v>113</v>
      </c>
      <c r="EE1338" s="13" t="n">
        <v>113</v>
      </c>
      <c r="FA1338" s="13" t="n">
        <v>113</v>
      </c>
      <c r="FW1338" s="13" t="n">
        <v>113</v>
      </c>
      <c r="GS1338" s="13" t="n">
        <v>113</v>
      </c>
    </row>
    <row r="1339">
      <c r="C1339" s="13" t="n">
        <v>114</v>
      </c>
      <c r="D1339" s="13">
        <f>Ret_Fourth_central_moment_5var!D690</f>
        <v/>
      </c>
      <c r="E1339" s="13">
        <f>Ret_Fourth_central_moment_5var!E690</f>
        <v/>
      </c>
      <c r="F1339" s="13">
        <f>Ret_Fourth_central_moment_5var!F690</f>
        <v/>
      </c>
      <c r="Y1339" s="13" t="n">
        <v>114</v>
      </c>
      <c r="AU1339" s="13" t="n">
        <v>114</v>
      </c>
      <c r="BQ1339" s="13" t="n">
        <v>114</v>
      </c>
      <c r="CM1339" s="13" t="n">
        <v>114</v>
      </c>
      <c r="DI1339" s="13" t="n">
        <v>114</v>
      </c>
      <c r="EE1339" s="13" t="n">
        <v>114</v>
      </c>
      <c r="FA1339" s="13" t="n">
        <v>114</v>
      </c>
      <c r="FW1339" s="13" t="n">
        <v>114</v>
      </c>
      <c r="GS1339" s="13" t="n">
        <v>114</v>
      </c>
    </row>
    <row r="1340">
      <c r="C1340" s="13" t="n">
        <v>115</v>
      </c>
      <c r="D1340" s="13">
        <f>Ret_Fourth_central_moment_5var!D691</f>
        <v/>
      </c>
      <c r="E1340" s="13">
        <f>Ret_Fourth_central_moment_5var!E691</f>
        <v/>
      </c>
      <c r="F1340" s="13">
        <f>Ret_Fourth_central_moment_5var!F691</f>
        <v/>
      </c>
      <c r="Y1340" s="13" t="n">
        <v>115</v>
      </c>
      <c r="AU1340" s="13" t="n">
        <v>115</v>
      </c>
      <c r="BQ1340" s="13" t="n">
        <v>115</v>
      </c>
      <c r="CM1340" s="13" t="n">
        <v>115</v>
      </c>
      <c r="DI1340" s="13" t="n">
        <v>115</v>
      </c>
      <c r="EE1340" s="13" t="n">
        <v>115</v>
      </c>
      <c r="FA1340" s="13" t="n">
        <v>115</v>
      </c>
      <c r="FW1340" s="13" t="n">
        <v>115</v>
      </c>
      <c r="GS1340" s="13" t="n">
        <v>115</v>
      </c>
    </row>
    <row r="1341">
      <c r="C1341" s="13" t="n">
        <v>116</v>
      </c>
      <c r="D1341" s="13">
        <f>Ret_Fourth_central_moment_5var!D692</f>
        <v/>
      </c>
      <c r="E1341" s="13">
        <f>Ret_Fourth_central_moment_5var!E692</f>
        <v/>
      </c>
      <c r="F1341" s="13">
        <f>Ret_Fourth_central_moment_5var!F692</f>
        <v/>
      </c>
      <c r="Y1341" s="13" t="n">
        <v>116</v>
      </c>
      <c r="AU1341" s="13" t="n">
        <v>116</v>
      </c>
      <c r="BQ1341" s="13" t="n">
        <v>116</v>
      </c>
      <c r="CM1341" s="13" t="n">
        <v>116</v>
      </c>
      <c r="DI1341" s="13" t="n">
        <v>116</v>
      </c>
      <c r="EE1341" s="13" t="n">
        <v>116</v>
      </c>
      <c r="FA1341" s="13" t="n">
        <v>116</v>
      </c>
      <c r="FW1341" s="13" t="n">
        <v>116</v>
      </c>
      <c r="GS1341" s="13" t="n">
        <v>116</v>
      </c>
    </row>
    <row r="1342">
      <c r="C1342" s="13" t="n">
        <v>117</v>
      </c>
      <c r="D1342" s="13">
        <f>Ret_Fourth_central_moment_5var!D693</f>
        <v/>
      </c>
      <c r="E1342" s="13">
        <f>Ret_Fourth_central_moment_5var!E693</f>
        <v/>
      </c>
      <c r="F1342" s="13">
        <f>Ret_Fourth_central_moment_5var!F693</f>
        <v/>
      </c>
      <c r="Y1342" s="13" t="n">
        <v>117</v>
      </c>
      <c r="AU1342" s="13" t="n">
        <v>117</v>
      </c>
      <c r="BQ1342" s="13" t="n">
        <v>117</v>
      </c>
      <c r="CM1342" s="13" t="n">
        <v>117</v>
      </c>
      <c r="DI1342" s="13" t="n">
        <v>117</v>
      </c>
      <c r="EE1342" s="13" t="n">
        <v>117</v>
      </c>
      <c r="FA1342" s="13" t="n">
        <v>117</v>
      </c>
      <c r="FW1342" s="13" t="n">
        <v>117</v>
      </c>
      <c r="GS1342" s="13" t="n">
        <v>117</v>
      </c>
    </row>
    <row r="1343">
      <c r="C1343" s="13" t="n">
        <v>118</v>
      </c>
      <c r="D1343" s="13">
        <f>Ret_Fourth_central_moment_5var!D694</f>
        <v/>
      </c>
      <c r="E1343" s="13">
        <f>Ret_Fourth_central_moment_5var!E694</f>
        <v/>
      </c>
      <c r="F1343" s="13">
        <f>Ret_Fourth_central_moment_5var!F694</f>
        <v/>
      </c>
      <c r="Y1343" s="13" t="n">
        <v>118</v>
      </c>
      <c r="AU1343" s="13" t="n">
        <v>118</v>
      </c>
      <c r="BQ1343" s="13" t="n">
        <v>118</v>
      </c>
      <c r="CM1343" s="13" t="n">
        <v>118</v>
      </c>
      <c r="DI1343" s="13" t="n">
        <v>118</v>
      </c>
      <c r="EE1343" s="13" t="n">
        <v>118</v>
      </c>
      <c r="FA1343" s="13" t="n">
        <v>118</v>
      </c>
      <c r="FW1343" s="13" t="n">
        <v>118</v>
      </c>
      <c r="GS1343" s="13" t="n">
        <v>118</v>
      </c>
    </row>
    <row r="1344">
      <c r="C1344" s="13" t="n">
        <v>119</v>
      </c>
      <c r="D1344" s="13">
        <f>Ret_Fourth_central_moment_5var!D695</f>
        <v/>
      </c>
      <c r="E1344" s="13">
        <f>Ret_Fourth_central_moment_5var!E695</f>
        <v/>
      </c>
      <c r="F1344" s="13">
        <f>Ret_Fourth_central_moment_5var!F695</f>
        <v/>
      </c>
      <c r="Y1344" s="13" t="n">
        <v>119</v>
      </c>
      <c r="AU1344" s="13" t="n">
        <v>119</v>
      </c>
      <c r="BQ1344" s="13" t="n">
        <v>119</v>
      </c>
      <c r="CM1344" s="13" t="n">
        <v>119</v>
      </c>
      <c r="DI1344" s="13" t="n">
        <v>119</v>
      </c>
      <c r="EE1344" s="13" t="n">
        <v>119</v>
      </c>
      <c r="FA1344" s="13" t="n">
        <v>119</v>
      </c>
      <c r="FW1344" s="13" t="n">
        <v>119</v>
      </c>
      <c r="GS1344" s="13" t="n">
        <v>119</v>
      </c>
    </row>
    <row r="1345">
      <c r="C1345" s="13" t="n">
        <v>120</v>
      </c>
      <c r="D1345" s="13">
        <f>Ret_Fourth_central_moment_5var!D696</f>
        <v/>
      </c>
      <c r="E1345" s="13">
        <f>Ret_Fourth_central_moment_5var!E696</f>
        <v/>
      </c>
      <c r="F1345" s="13">
        <f>Ret_Fourth_central_moment_5var!F696</f>
        <v/>
      </c>
      <c r="Y1345" s="13" t="n">
        <v>120</v>
      </c>
      <c r="AU1345" s="13" t="n">
        <v>120</v>
      </c>
      <c r="BQ1345" s="13" t="n">
        <v>120</v>
      </c>
      <c r="CM1345" s="13" t="n">
        <v>120</v>
      </c>
      <c r="DI1345" s="13" t="n">
        <v>120</v>
      </c>
      <c r="EE1345" s="13" t="n">
        <v>120</v>
      </c>
      <c r="FA1345" s="13" t="n">
        <v>120</v>
      </c>
      <c r="FW1345" s="13" t="n">
        <v>120</v>
      </c>
      <c r="GS1345" s="13" t="n">
        <v>120</v>
      </c>
    </row>
    <row r="1346">
      <c r="C1346" s="13" t="n">
        <v>121</v>
      </c>
      <c r="D1346" s="13">
        <f>Ret_Fourth_central_moment_5var!D697</f>
        <v/>
      </c>
      <c r="E1346" s="13">
        <f>Ret_Fourth_central_moment_5var!E697</f>
        <v/>
      </c>
      <c r="F1346" s="13">
        <f>Ret_Fourth_central_moment_5var!F697</f>
        <v/>
      </c>
      <c r="Y1346" s="13" t="n">
        <v>121</v>
      </c>
      <c r="AU1346" s="13" t="n">
        <v>121</v>
      </c>
      <c r="BQ1346" s="13" t="n">
        <v>121</v>
      </c>
      <c r="CM1346" s="13" t="n">
        <v>121</v>
      </c>
      <c r="DI1346" s="13" t="n">
        <v>121</v>
      </c>
      <c r="EE1346" s="13" t="n">
        <v>121</v>
      </c>
      <c r="FA1346" s="13" t="n">
        <v>121</v>
      </c>
      <c r="FW1346" s="13" t="n">
        <v>121</v>
      </c>
      <c r="GS1346" s="13" t="n">
        <v>121</v>
      </c>
    </row>
    <row r="1347">
      <c r="C1347" s="13" t="n">
        <v>122</v>
      </c>
      <c r="D1347" s="13">
        <f>Ret_Fourth_central_moment_5var!D698</f>
        <v/>
      </c>
      <c r="E1347" s="13">
        <f>Ret_Fourth_central_moment_5var!E698</f>
        <v/>
      </c>
      <c r="F1347" s="13">
        <f>Ret_Fourth_central_moment_5var!F698</f>
        <v/>
      </c>
      <c r="Y1347" s="13" t="n">
        <v>122</v>
      </c>
      <c r="AU1347" s="13" t="n">
        <v>122</v>
      </c>
      <c r="BQ1347" s="13" t="n">
        <v>122</v>
      </c>
      <c r="CM1347" s="13" t="n">
        <v>122</v>
      </c>
      <c r="DI1347" s="13" t="n">
        <v>122</v>
      </c>
      <c r="EE1347" s="13" t="n">
        <v>122</v>
      </c>
      <c r="FA1347" s="13" t="n">
        <v>122</v>
      </c>
      <c r="FW1347" s="13" t="n">
        <v>122</v>
      </c>
      <c r="GS1347" s="13" t="n">
        <v>122</v>
      </c>
    </row>
    <row r="1348">
      <c r="C1348" s="13" t="n">
        <v>123</v>
      </c>
      <c r="D1348" s="13">
        <f>Ret_Fourth_central_moment_5var!D699</f>
        <v/>
      </c>
      <c r="E1348" s="13">
        <f>Ret_Fourth_central_moment_5var!E699</f>
        <v/>
      </c>
      <c r="F1348" s="13">
        <f>Ret_Fourth_central_moment_5var!F699</f>
        <v/>
      </c>
      <c r="Y1348" s="13" t="n">
        <v>123</v>
      </c>
      <c r="AU1348" s="13" t="n">
        <v>123</v>
      </c>
      <c r="BQ1348" s="13" t="n">
        <v>123</v>
      </c>
      <c r="CM1348" s="13" t="n">
        <v>123</v>
      </c>
      <c r="DI1348" s="13" t="n">
        <v>123</v>
      </c>
      <c r="EE1348" s="13" t="n">
        <v>123</v>
      </c>
      <c r="FA1348" s="13" t="n">
        <v>123</v>
      </c>
      <c r="FW1348" s="13" t="n">
        <v>123</v>
      </c>
      <c r="GS1348" s="13" t="n">
        <v>123</v>
      </c>
    </row>
    <row r="1349">
      <c r="C1349" s="13" t="n">
        <v>124</v>
      </c>
      <c r="D1349" s="13">
        <f>Ret_Fourth_central_moment_5var!D700</f>
        <v/>
      </c>
      <c r="E1349" s="13">
        <f>Ret_Fourth_central_moment_5var!E700</f>
        <v/>
      </c>
      <c r="F1349" s="13">
        <f>Ret_Fourth_central_moment_5var!F700</f>
        <v/>
      </c>
      <c r="Y1349" s="13" t="n">
        <v>124</v>
      </c>
      <c r="AU1349" s="13" t="n">
        <v>124</v>
      </c>
      <c r="BQ1349" s="13" t="n">
        <v>124</v>
      </c>
      <c r="CM1349" s="13" t="n">
        <v>124</v>
      </c>
      <c r="DI1349" s="13" t="n">
        <v>124</v>
      </c>
      <c r="EE1349" s="13" t="n">
        <v>124</v>
      </c>
      <c r="FA1349" s="13" t="n">
        <v>124</v>
      </c>
      <c r="FW1349" s="13" t="n">
        <v>124</v>
      </c>
      <c r="GS1349" s="13" t="n">
        <v>124</v>
      </c>
    </row>
    <row r="1350">
      <c r="C1350" s="13" t="n">
        <v>125</v>
      </c>
      <c r="D1350" s="13">
        <f>Ret_Fourth_central_moment_5var!D701</f>
        <v/>
      </c>
      <c r="E1350" s="13">
        <f>Ret_Fourth_central_moment_5var!E701</f>
        <v/>
      </c>
      <c r="F1350" s="13">
        <f>Ret_Fourth_central_moment_5var!F701</f>
        <v/>
      </c>
      <c r="Y1350" s="13" t="n">
        <v>125</v>
      </c>
      <c r="AU1350" s="13" t="n">
        <v>125</v>
      </c>
      <c r="BQ1350" s="13" t="n">
        <v>125</v>
      </c>
      <c r="CM1350" s="13" t="n">
        <v>125</v>
      </c>
      <c r="DI1350" s="13" t="n">
        <v>125</v>
      </c>
      <c r="EE1350" s="13" t="n">
        <v>125</v>
      </c>
      <c r="FA1350" s="13" t="n">
        <v>125</v>
      </c>
      <c r="FW1350" s="13" t="n">
        <v>125</v>
      </c>
      <c r="GS1350" s="13" t="n">
        <v>125</v>
      </c>
    </row>
    <row r="1351">
      <c r="C1351" s="13" t="n">
        <v>126</v>
      </c>
      <c r="D1351" s="13">
        <f>Ret_Fourth_central_moment_5var!D702</f>
        <v/>
      </c>
      <c r="E1351" s="13">
        <f>Ret_Fourth_central_moment_5var!E702</f>
        <v/>
      </c>
      <c r="F1351" s="13">
        <f>Ret_Fourth_central_moment_5var!F702</f>
        <v/>
      </c>
      <c r="Y1351" s="13" t="n">
        <v>126</v>
      </c>
      <c r="AU1351" s="13" t="n">
        <v>126</v>
      </c>
      <c r="BQ1351" s="13" t="n">
        <v>126</v>
      </c>
      <c r="CM1351" s="13" t="n">
        <v>126</v>
      </c>
      <c r="DI1351" s="13" t="n">
        <v>126</v>
      </c>
      <c r="EE1351" s="13" t="n">
        <v>126</v>
      </c>
      <c r="FA1351" s="13" t="n">
        <v>126</v>
      </c>
      <c r="FW1351" s="13" t="n">
        <v>126</v>
      </c>
      <c r="GS1351" s="13" t="n">
        <v>126</v>
      </c>
    </row>
    <row r="1352">
      <c r="C1352" s="13" t="n">
        <v>127</v>
      </c>
      <c r="D1352" s="13">
        <f>Ret_Fourth_central_moment_5var!D703</f>
        <v/>
      </c>
      <c r="E1352" s="13">
        <f>Ret_Fourth_central_moment_5var!E703</f>
        <v/>
      </c>
      <c r="F1352" s="13">
        <f>Ret_Fourth_central_moment_5var!F703</f>
        <v/>
      </c>
      <c r="Y1352" s="13" t="n">
        <v>127</v>
      </c>
      <c r="AU1352" s="13" t="n">
        <v>127</v>
      </c>
      <c r="BQ1352" s="13" t="n">
        <v>127</v>
      </c>
      <c r="CM1352" s="13" t="n">
        <v>127</v>
      </c>
      <c r="DI1352" s="13" t="n">
        <v>127</v>
      </c>
      <c r="EE1352" s="13" t="n">
        <v>127</v>
      </c>
      <c r="FA1352" s="13" t="n">
        <v>127</v>
      </c>
      <c r="FW1352" s="13" t="n">
        <v>127</v>
      </c>
      <c r="GS1352" s="13" t="n">
        <v>127</v>
      </c>
    </row>
    <row r="1353">
      <c r="C1353" s="13" t="n">
        <v>128</v>
      </c>
      <c r="D1353" s="13">
        <f>Ret_Fourth_central_moment_5var!D704</f>
        <v/>
      </c>
      <c r="E1353" s="13">
        <f>Ret_Fourth_central_moment_5var!E704</f>
        <v/>
      </c>
      <c r="F1353" s="13">
        <f>Ret_Fourth_central_moment_5var!F704</f>
        <v/>
      </c>
      <c r="Y1353" s="13" t="n">
        <v>128</v>
      </c>
      <c r="AU1353" s="13" t="n">
        <v>128</v>
      </c>
      <c r="BQ1353" s="13" t="n">
        <v>128</v>
      </c>
      <c r="CM1353" s="13" t="n">
        <v>128</v>
      </c>
      <c r="DI1353" s="13" t="n">
        <v>128</v>
      </c>
      <c r="EE1353" s="13" t="n">
        <v>128</v>
      </c>
      <c r="FA1353" s="13" t="n">
        <v>128</v>
      </c>
      <c r="FW1353" s="13" t="n">
        <v>128</v>
      </c>
      <c r="GS1353" s="13" t="n">
        <v>128</v>
      </c>
    </row>
    <row r="1354">
      <c r="C1354" s="13" t="n">
        <v>129</v>
      </c>
      <c r="D1354" s="13">
        <f>Ret_Fourth_central_moment_5var!D705</f>
        <v/>
      </c>
      <c r="E1354" s="13">
        <f>Ret_Fourth_central_moment_5var!E705</f>
        <v/>
      </c>
      <c r="F1354" s="13">
        <f>Ret_Fourth_central_moment_5var!F705</f>
        <v/>
      </c>
      <c r="Y1354" s="13" t="n">
        <v>129</v>
      </c>
      <c r="AU1354" s="13" t="n">
        <v>129</v>
      </c>
      <c r="BQ1354" s="13" t="n">
        <v>129</v>
      </c>
      <c r="CM1354" s="13" t="n">
        <v>129</v>
      </c>
      <c r="DI1354" s="13" t="n">
        <v>129</v>
      </c>
      <c r="EE1354" s="13" t="n">
        <v>129</v>
      </c>
      <c r="FA1354" s="13" t="n">
        <v>129</v>
      </c>
      <c r="FW1354" s="13" t="n">
        <v>129</v>
      </c>
      <c r="GS1354" s="13" t="n">
        <v>129</v>
      </c>
    </row>
    <row r="1355">
      <c r="C1355" s="13" t="n">
        <v>130</v>
      </c>
      <c r="D1355" s="13">
        <f>Ret_Fourth_central_moment_5var!D706</f>
        <v/>
      </c>
      <c r="E1355" s="13">
        <f>Ret_Fourth_central_moment_5var!E706</f>
        <v/>
      </c>
      <c r="F1355" s="13">
        <f>Ret_Fourth_central_moment_5var!F706</f>
        <v/>
      </c>
      <c r="Y1355" s="13" t="n">
        <v>130</v>
      </c>
      <c r="AU1355" s="13" t="n">
        <v>130</v>
      </c>
      <c r="BQ1355" s="13" t="n">
        <v>130</v>
      </c>
      <c r="CM1355" s="13" t="n">
        <v>130</v>
      </c>
      <c r="DI1355" s="13" t="n">
        <v>130</v>
      </c>
      <c r="EE1355" s="13" t="n">
        <v>130</v>
      </c>
      <c r="FA1355" s="13" t="n">
        <v>130</v>
      </c>
      <c r="FW1355" s="13" t="n">
        <v>130</v>
      </c>
      <c r="GS1355" s="13" t="n">
        <v>130</v>
      </c>
    </row>
    <row r="1356">
      <c r="C1356" s="13" t="n">
        <v>131</v>
      </c>
      <c r="D1356" s="13">
        <f>Ret_Fourth_central_moment_5var!D707</f>
        <v/>
      </c>
      <c r="E1356" s="13">
        <f>Ret_Fourth_central_moment_5var!E707</f>
        <v/>
      </c>
      <c r="F1356" s="13">
        <f>Ret_Fourth_central_moment_5var!F707</f>
        <v/>
      </c>
      <c r="Y1356" s="13" t="n">
        <v>131</v>
      </c>
      <c r="AU1356" s="13" t="n">
        <v>131</v>
      </c>
      <c r="BQ1356" s="13" t="n">
        <v>131</v>
      </c>
      <c r="CM1356" s="13" t="n">
        <v>131</v>
      </c>
      <c r="DI1356" s="13" t="n">
        <v>131</v>
      </c>
      <c r="EE1356" s="13" t="n">
        <v>131</v>
      </c>
      <c r="FA1356" s="13" t="n">
        <v>131</v>
      </c>
      <c r="FW1356" s="13" t="n">
        <v>131</v>
      </c>
      <c r="GS1356" s="13" t="n">
        <v>131</v>
      </c>
    </row>
    <row r="1357">
      <c r="C1357" s="13" t="n">
        <v>132</v>
      </c>
      <c r="D1357" s="13">
        <f>Ret_Fourth_central_moment_5var!D708</f>
        <v/>
      </c>
      <c r="E1357" s="13">
        <f>Ret_Fourth_central_moment_5var!E708</f>
        <v/>
      </c>
      <c r="F1357" s="13">
        <f>Ret_Fourth_central_moment_5var!F708</f>
        <v/>
      </c>
      <c r="Y1357" s="13" t="n">
        <v>132</v>
      </c>
      <c r="AU1357" s="13" t="n">
        <v>132</v>
      </c>
      <c r="BQ1357" s="13" t="n">
        <v>132</v>
      </c>
      <c r="CM1357" s="13" t="n">
        <v>132</v>
      </c>
      <c r="DI1357" s="13" t="n">
        <v>132</v>
      </c>
      <c r="EE1357" s="13" t="n">
        <v>132</v>
      </c>
      <c r="FA1357" s="13" t="n">
        <v>132</v>
      </c>
      <c r="FW1357" s="13" t="n">
        <v>132</v>
      </c>
      <c r="GS1357" s="13" t="n">
        <v>132</v>
      </c>
    </row>
    <row r="1358">
      <c r="C1358" s="13" t="n">
        <v>133</v>
      </c>
      <c r="D1358" s="13">
        <f>Ret_Fourth_central_moment_5var!D709</f>
        <v/>
      </c>
      <c r="E1358" s="13">
        <f>Ret_Fourth_central_moment_5var!E709</f>
        <v/>
      </c>
      <c r="F1358" s="13">
        <f>Ret_Fourth_central_moment_5var!F709</f>
        <v/>
      </c>
      <c r="Y1358" s="13" t="n">
        <v>133</v>
      </c>
      <c r="AU1358" s="13" t="n">
        <v>133</v>
      </c>
      <c r="BQ1358" s="13" t="n">
        <v>133</v>
      </c>
      <c r="CM1358" s="13" t="n">
        <v>133</v>
      </c>
      <c r="DI1358" s="13" t="n">
        <v>133</v>
      </c>
      <c r="EE1358" s="13" t="n">
        <v>133</v>
      </c>
      <c r="FA1358" s="13" t="n">
        <v>133</v>
      </c>
      <c r="FW1358" s="13" t="n">
        <v>133</v>
      </c>
      <c r="GS1358" s="13" t="n">
        <v>133</v>
      </c>
    </row>
    <row r="1359">
      <c r="C1359" s="13" t="n">
        <v>134</v>
      </c>
      <c r="D1359" s="13">
        <f>Ret_Fourth_central_moment_5var!D710</f>
        <v/>
      </c>
      <c r="E1359" s="13">
        <f>Ret_Fourth_central_moment_5var!E710</f>
        <v/>
      </c>
      <c r="F1359" s="13">
        <f>Ret_Fourth_central_moment_5var!F710</f>
        <v/>
      </c>
      <c r="Y1359" s="13" t="n">
        <v>134</v>
      </c>
      <c r="AU1359" s="13" t="n">
        <v>134</v>
      </c>
      <c r="BQ1359" s="13" t="n">
        <v>134</v>
      </c>
      <c r="CM1359" s="13" t="n">
        <v>134</v>
      </c>
      <c r="DI1359" s="13" t="n">
        <v>134</v>
      </c>
      <c r="EE1359" s="13" t="n">
        <v>134</v>
      </c>
      <c r="FA1359" s="13" t="n">
        <v>134</v>
      </c>
      <c r="FW1359" s="13" t="n">
        <v>134</v>
      </c>
      <c r="GS1359" s="13" t="n">
        <v>134</v>
      </c>
    </row>
    <row r="1360">
      <c r="C1360" s="13" t="n">
        <v>135</v>
      </c>
      <c r="D1360" s="13">
        <f>Ret_Fourth_central_moment_5var!D711</f>
        <v/>
      </c>
      <c r="E1360" s="13">
        <f>Ret_Fourth_central_moment_5var!E711</f>
        <v/>
      </c>
      <c r="F1360" s="13">
        <f>Ret_Fourth_central_moment_5var!F711</f>
        <v/>
      </c>
      <c r="Y1360" s="13" t="n">
        <v>135</v>
      </c>
      <c r="AU1360" s="13" t="n">
        <v>135</v>
      </c>
      <c r="BQ1360" s="13" t="n">
        <v>135</v>
      </c>
      <c r="CM1360" s="13" t="n">
        <v>135</v>
      </c>
      <c r="DI1360" s="13" t="n">
        <v>135</v>
      </c>
      <c r="EE1360" s="13" t="n">
        <v>135</v>
      </c>
      <c r="FA1360" s="13" t="n">
        <v>135</v>
      </c>
      <c r="FW1360" s="13" t="n">
        <v>135</v>
      </c>
      <c r="GS1360" s="13" t="n">
        <v>135</v>
      </c>
    </row>
    <row r="1361">
      <c r="C1361" s="13" t="n">
        <v>136</v>
      </c>
      <c r="D1361" s="13">
        <f>Ret_Fourth_central_moment_5var!D712</f>
        <v/>
      </c>
      <c r="E1361" s="13">
        <f>Ret_Fourth_central_moment_5var!E712</f>
        <v/>
      </c>
      <c r="F1361" s="13">
        <f>Ret_Fourth_central_moment_5var!F712</f>
        <v/>
      </c>
      <c r="Y1361" s="13" t="n">
        <v>136</v>
      </c>
      <c r="AU1361" s="13" t="n">
        <v>136</v>
      </c>
      <c r="BQ1361" s="13" t="n">
        <v>136</v>
      </c>
      <c r="CM1361" s="13" t="n">
        <v>136</v>
      </c>
      <c r="DI1361" s="13" t="n">
        <v>136</v>
      </c>
      <c r="EE1361" s="13" t="n">
        <v>136</v>
      </c>
      <c r="FA1361" s="13" t="n">
        <v>136</v>
      </c>
      <c r="FW1361" s="13" t="n">
        <v>136</v>
      </c>
      <c r="GS1361" s="13" t="n">
        <v>136</v>
      </c>
    </row>
    <row r="1362">
      <c r="C1362" s="13" t="n">
        <v>137</v>
      </c>
      <c r="D1362" s="13">
        <f>Ret_Fourth_central_moment_5var!D713</f>
        <v/>
      </c>
      <c r="E1362" s="13">
        <f>Ret_Fourth_central_moment_5var!E713</f>
        <v/>
      </c>
      <c r="F1362" s="13">
        <f>Ret_Fourth_central_moment_5var!F713</f>
        <v/>
      </c>
      <c r="Y1362" s="13" t="n">
        <v>137</v>
      </c>
      <c r="AU1362" s="13" t="n">
        <v>137</v>
      </c>
      <c r="BQ1362" s="13" t="n">
        <v>137</v>
      </c>
      <c r="CM1362" s="13" t="n">
        <v>137</v>
      </c>
      <c r="DI1362" s="13" t="n">
        <v>137</v>
      </c>
      <c r="EE1362" s="13" t="n">
        <v>137</v>
      </c>
      <c r="FA1362" s="13" t="n">
        <v>137</v>
      </c>
      <c r="FW1362" s="13" t="n">
        <v>137</v>
      </c>
      <c r="GS1362" s="13" t="n">
        <v>137</v>
      </c>
    </row>
    <row r="1363">
      <c r="C1363" s="13" t="n">
        <v>138</v>
      </c>
      <c r="D1363" s="13">
        <f>Ret_Fourth_central_moment_5var!D714</f>
        <v/>
      </c>
      <c r="E1363" s="13">
        <f>Ret_Fourth_central_moment_5var!E714</f>
        <v/>
      </c>
      <c r="F1363" s="13">
        <f>Ret_Fourth_central_moment_5var!F714</f>
        <v/>
      </c>
      <c r="Y1363" s="13" t="n">
        <v>138</v>
      </c>
      <c r="AU1363" s="13" t="n">
        <v>138</v>
      </c>
      <c r="BQ1363" s="13" t="n">
        <v>138</v>
      </c>
      <c r="CM1363" s="13" t="n">
        <v>138</v>
      </c>
      <c r="DI1363" s="13" t="n">
        <v>138</v>
      </c>
      <c r="EE1363" s="13" t="n">
        <v>138</v>
      </c>
      <c r="FA1363" s="13" t="n">
        <v>138</v>
      </c>
      <c r="FW1363" s="13" t="n">
        <v>138</v>
      </c>
      <c r="GS1363" s="13" t="n">
        <v>138</v>
      </c>
    </row>
    <row r="1364">
      <c r="C1364" s="13" t="n">
        <v>139</v>
      </c>
      <c r="D1364" s="13">
        <f>Ret_Fourth_central_moment_5var!D715</f>
        <v/>
      </c>
      <c r="E1364" s="13">
        <f>Ret_Fourth_central_moment_5var!E715</f>
        <v/>
      </c>
      <c r="F1364" s="13">
        <f>Ret_Fourth_central_moment_5var!F715</f>
        <v/>
      </c>
      <c r="Y1364" s="13" t="n">
        <v>139</v>
      </c>
      <c r="AU1364" s="13" t="n">
        <v>139</v>
      </c>
      <c r="BQ1364" s="13" t="n">
        <v>139</v>
      </c>
      <c r="CM1364" s="13" t="n">
        <v>139</v>
      </c>
      <c r="DI1364" s="13" t="n">
        <v>139</v>
      </c>
      <c r="EE1364" s="13" t="n">
        <v>139</v>
      </c>
      <c r="FA1364" s="13" t="n">
        <v>139</v>
      </c>
      <c r="FW1364" s="13" t="n">
        <v>139</v>
      </c>
      <c r="GS1364" s="13" t="n">
        <v>139</v>
      </c>
    </row>
    <row r="1365">
      <c r="C1365" s="13" t="n">
        <v>140</v>
      </c>
      <c r="D1365" s="13">
        <f>Ret_Fourth_central_moment_5var!D716</f>
        <v/>
      </c>
      <c r="E1365" s="13">
        <f>Ret_Fourth_central_moment_5var!E716</f>
        <v/>
      </c>
      <c r="F1365" s="13">
        <f>Ret_Fourth_central_moment_5var!F716</f>
        <v/>
      </c>
      <c r="Y1365" s="13" t="n">
        <v>140</v>
      </c>
      <c r="AU1365" s="13" t="n">
        <v>140</v>
      </c>
      <c r="BQ1365" s="13" t="n">
        <v>140</v>
      </c>
      <c r="CM1365" s="13" t="n">
        <v>140</v>
      </c>
      <c r="DI1365" s="13" t="n">
        <v>140</v>
      </c>
      <c r="EE1365" s="13" t="n">
        <v>140</v>
      </c>
      <c r="FA1365" s="13" t="n">
        <v>140</v>
      </c>
      <c r="FW1365" s="13" t="n">
        <v>140</v>
      </c>
      <c r="GS1365" s="13" t="n">
        <v>140</v>
      </c>
    </row>
    <row r="1366">
      <c r="C1366" s="13" t="n">
        <v>141</v>
      </c>
      <c r="D1366" s="13">
        <f>Ret_Fourth_central_moment_5var!D717</f>
        <v/>
      </c>
      <c r="E1366" s="13">
        <f>Ret_Fourth_central_moment_5var!E717</f>
        <v/>
      </c>
      <c r="F1366" s="13">
        <f>Ret_Fourth_central_moment_5var!F717</f>
        <v/>
      </c>
      <c r="Y1366" s="13" t="n">
        <v>141</v>
      </c>
      <c r="AU1366" s="13" t="n">
        <v>141</v>
      </c>
      <c r="BQ1366" s="13" t="n">
        <v>141</v>
      </c>
      <c r="CM1366" s="13" t="n">
        <v>141</v>
      </c>
      <c r="DI1366" s="13" t="n">
        <v>141</v>
      </c>
      <c r="EE1366" s="13" t="n">
        <v>141</v>
      </c>
      <c r="FA1366" s="13" t="n">
        <v>141</v>
      </c>
      <c r="FW1366" s="13" t="n">
        <v>141</v>
      </c>
      <c r="GS1366" s="13" t="n">
        <v>141</v>
      </c>
    </row>
    <row r="1367">
      <c r="C1367" s="13" t="n">
        <v>142</v>
      </c>
      <c r="D1367" s="13">
        <f>Ret_Fourth_central_moment_5var!D718</f>
        <v/>
      </c>
      <c r="E1367" s="13">
        <f>Ret_Fourth_central_moment_5var!E718</f>
        <v/>
      </c>
      <c r="F1367" s="13">
        <f>Ret_Fourth_central_moment_5var!F718</f>
        <v/>
      </c>
      <c r="Y1367" s="13" t="n">
        <v>142</v>
      </c>
      <c r="AU1367" s="13" t="n">
        <v>142</v>
      </c>
      <c r="BQ1367" s="13" t="n">
        <v>142</v>
      </c>
      <c r="CM1367" s="13" t="n">
        <v>142</v>
      </c>
      <c r="DI1367" s="13" t="n">
        <v>142</v>
      </c>
      <c r="EE1367" s="13" t="n">
        <v>142</v>
      </c>
      <c r="FA1367" s="13" t="n">
        <v>142</v>
      </c>
      <c r="FW1367" s="13" t="n">
        <v>142</v>
      </c>
      <c r="GS1367" s="13" t="n">
        <v>142</v>
      </c>
    </row>
    <row r="1368">
      <c r="C1368" s="13" t="n">
        <v>143</v>
      </c>
      <c r="D1368" s="13">
        <f>Ret_Fourth_central_moment_5var!D719</f>
        <v/>
      </c>
      <c r="E1368" s="13">
        <f>Ret_Fourth_central_moment_5var!E719</f>
        <v/>
      </c>
      <c r="F1368" s="13">
        <f>Ret_Fourth_central_moment_5var!F719</f>
        <v/>
      </c>
      <c r="Y1368" s="13" t="n">
        <v>143</v>
      </c>
      <c r="AU1368" s="13" t="n">
        <v>143</v>
      </c>
      <c r="BQ1368" s="13" t="n">
        <v>143</v>
      </c>
      <c r="CM1368" s="13" t="n">
        <v>143</v>
      </c>
      <c r="DI1368" s="13" t="n">
        <v>143</v>
      </c>
      <c r="EE1368" s="13" t="n">
        <v>143</v>
      </c>
      <c r="FA1368" s="13" t="n">
        <v>143</v>
      </c>
      <c r="FW1368" s="13" t="n">
        <v>143</v>
      </c>
      <c r="GS1368" s="13" t="n">
        <v>143</v>
      </c>
    </row>
    <row r="1369">
      <c r="C1369" s="13" t="n">
        <v>144</v>
      </c>
      <c r="D1369" s="13">
        <f>Ret_Fourth_central_moment_5var!D720</f>
        <v/>
      </c>
      <c r="E1369" s="13">
        <f>Ret_Fourth_central_moment_5var!E720</f>
        <v/>
      </c>
      <c r="F1369" s="13">
        <f>Ret_Fourth_central_moment_5var!F720</f>
        <v/>
      </c>
      <c r="Y1369" s="13" t="n">
        <v>144</v>
      </c>
      <c r="AU1369" s="13" t="n">
        <v>144</v>
      </c>
      <c r="BQ1369" s="13" t="n">
        <v>144</v>
      </c>
      <c r="CM1369" s="13" t="n">
        <v>144</v>
      </c>
      <c r="DI1369" s="13" t="n">
        <v>144</v>
      </c>
      <c r="EE1369" s="13" t="n">
        <v>144</v>
      </c>
      <c r="FA1369" s="13" t="n">
        <v>144</v>
      </c>
      <c r="FW1369" s="13" t="n">
        <v>144</v>
      </c>
      <c r="GS1369" s="13" t="n">
        <v>144</v>
      </c>
    </row>
    <row r="1370">
      <c r="C1370" s="13" t="n">
        <v>145</v>
      </c>
      <c r="D1370" s="13">
        <f>Ret_Fourth_central_moment_5var!D721</f>
        <v/>
      </c>
      <c r="E1370" s="13">
        <f>Ret_Fourth_central_moment_5var!E721</f>
        <v/>
      </c>
      <c r="F1370" s="13">
        <f>Ret_Fourth_central_moment_5var!F721</f>
        <v/>
      </c>
      <c r="Y1370" s="13" t="n">
        <v>145</v>
      </c>
      <c r="AU1370" s="13" t="n">
        <v>145</v>
      </c>
      <c r="BQ1370" s="13" t="n">
        <v>145</v>
      </c>
      <c r="CM1370" s="13" t="n">
        <v>145</v>
      </c>
      <c r="DI1370" s="13" t="n">
        <v>145</v>
      </c>
      <c r="EE1370" s="13" t="n">
        <v>145</v>
      </c>
      <c r="FA1370" s="13" t="n">
        <v>145</v>
      </c>
      <c r="FW1370" s="13" t="n">
        <v>145</v>
      </c>
      <c r="GS1370" s="13" t="n">
        <v>145</v>
      </c>
    </row>
    <row r="1371">
      <c r="C1371" s="13" t="n">
        <v>146</v>
      </c>
      <c r="D1371" s="13">
        <f>Ret_Fourth_central_moment_5var!D722</f>
        <v/>
      </c>
      <c r="E1371" s="13">
        <f>Ret_Fourth_central_moment_5var!E722</f>
        <v/>
      </c>
      <c r="F1371" s="13">
        <f>Ret_Fourth_central_moment_5var!F722</f>
        <v/>
      </c>
      <c r="Y1371" s="13" t="n">
        <v>146</v>
      </c>
      <c r="AU1371" s="13" t="n">
        <v>146</v>
      </c>
      <c r="BQ1371" s="13" t="n">
        <v>146</v>
      </c>
      <c r="CM1371" s="13" t="n">
        <v>146</v>
      </c>
      <c r="DI1371" s="13" t="n">
        <v>146</v>
      </c>
      <c r="EE1371" s="13" t="n">
        <v>146</v>
      </c>
      <c r="FA1371" s="13" t="n">
        <v>146</v>
      </c>
      <c r="FW1371" s="13" t="n">
        <v>146</v>
      </c>
      <c r="GS1371" s="13" t="n">
        <v>146</v>
      </c>
    </row>
    <row r="1372">
      <c r="C1372" s="13" t="n">
        <v>147</v>
      </c>
      <c r="D1372" s="13">
        <f>Ret_Fourth_central_moment_5var!D723</f>
        <v/>
      </c>
      <c r="E1372" s="13">
        <f>Ret_Fourth_central_moment_5var!E723</f>
        <v/>
      </c>
      <c r="F1372" s="13">
        <f>Ret_Fourth_central_moment_5var!F723</f>
        <v/>
      </c>
      <c r="Y1372" s="13" t="n">
        <v>147</v>
      </c>
      <c r="AU1372" s="13" t="n">
        <v>147</v>
      </c>
      <c r="BQ1372" s="13" t="n">
        <v>147</v>
      </c>
      <c r="CM1372" s="13" t="n">
        <v>147</v>
      </c>
      <c r="DI1372" s="13" t="n">
        <v>147</v>
      </c>
      <c r="EE1372" s="13" t="n">
        <v>147</v>
      </c>
      <c r="FA1372" s="13" t="n">
        <v>147</v>
      </c>
      <c r="FW1372" s="13" t="n">
        <v>147</v>
      </c>
      <c r="GS1372" s="13" t="n">
        <v>147</v>
      </c>
    </row>
    <row r="1373">
      <c r="C1373" s="13" t="n">
        <v>148</v>
      </c>
      <c r="D1373" s="13">
        <f>Ret_Fourth_central_moment_5var!D724</f>
        <v/>
      </c>
      <c r="E1373" s="13">
        <f>Ret_Fourth_central_moment_5var!E724</f>
        <v/>
      </c>
      <c r="F1373" s="13">
        <f>Ret_Fourth_central_moment_5var!F724</f>
        <v/>
      </c>
      <c r="Y1373" s="13" t="n">
        <v>148</v>
      </c>
      <c r="AU1373" s="13" t="n">
        <v>148</v>
      </c>
      <c r="BQ1373" s="13" t="n">
        <v>148</v>
      </c>
      <c r="CM1373" s="13" t="n">
        <v>148</v>
      </c>
      <c r="DI1373" s="13" t="n">
        <v>148</v>
      </c>
      <c r="EE1373" s="13" t="n">
        <v>148</v>
      </c>
      <c r="FA1373" s="13" t="n">
        <v>148</v>
      </c>
      <c r="FW1373" s="13" t="n">
        <v>148</v>
      </c>
      <c r="GS1373" s="13" t="n">
        <v>148</v>
      </c>
    </row>
    <row r="1374">
      <c r="C1374" s="13" t="n">
        <v>149</v>
      </c>
      <c r="D1374" s="13">
        <f>Ret_Fourth_central_moment_5var!D725</f>
        <v/>
      </c>
      <c r="E1374" s="13">
        <f>Ret_Fourth_central_moment_5var!E725</f>
        <v/>
      </c>
      <c r="F1374" s="13">
        <f>Ret_Fourth_central_moment_5var!F725</f>
        <v/>
      </c>
      <c r="Y1374" s="13" t="n">
        <v>149</v>
      </c>
      <c r="AU1374" s="13" t="n">
        <v>149</v>
      </c>
      <c r="BQ1374" s="13" t="n">
        <v>149</v>
      </c>
      <c r="CM1374" s="13" t="n">
        <v>149</v>
      </c>
      <c r="DI1374" s="13" t="n">
        <v>149</v>
      </c>
      <c r="EE1374" s="13" t="n">
        <v>149</v>
      </c>
      <c r="FA1374" s="13" t="n">
        <v>149</v>
      </c>
      <c r="FW1374" s="13" t="n">
        <v>149</v>
      </c>
      <c r="GS1374" s="13" t="n">
        <v>149</v>
      </c>
    </row>
    <row r="1375">
      <c r="C1375" s="13" t="n">
        <v>150</v>
      </c>
      <c r="D1375" s="13">
        <f>Ret_Fourth_central_moment_5var!D726</f>
        <v/>
      </c>
      <c r="E1375" s="13">
        <f>Ret_Fourth_central_moment_5var!E726</f>
        <v/>
      </c>
      <c r="F1375" s="13">
        <f>Ret_Fourth_central_moment_5var!F726</f>
        <v/>
      </c>
      <c r="Y1375" s="13" t="n">
        <v>150</v>
      </c>
      <c r="AU1375" s="13" t="n">
        <v>150</v>
      </c>
      <c r="BQ1375" s="13" t="n">
        <v>150</v>
      </c>
      <c r="CM1375" s="13" t="n">
        <v>150</v>
      </c>
      <c r="DI1375" s="13" t="n">
        <v>150</v>
      </c>
      <c r="EE1375" s="13" t="n">
        <v>150</v>
      </c>
      <c r="FA1375" s="13" t="n">
        <v>150</v>
      </c>
      <c r="FW1375" s="13" t="n">
        <v>150</v>
      </c>
      <c r="GS1375" s="13" t="n">
        <v>150</v>
      </c>
    </row>
    <row r="1376">
      <c r="C1376" s="13" t="n">
        <v>151</v>
      </c>
      <c r="D1376" s="13">
        <f>Ret_Fourth_central_moment_5var!D727</f>
        <v/>
      </c>
      <c r="E1376" s="13">
        <f>Ret_Fourth_central_moment_5var!E727</f>
        <v/>
      </c>
      <c r="F1376" s="13">
        <f>Ret_Fourth_central_moment_5var!F727</f>
        <v/>
      </c>
      <c r="Y1376" s="13" t="n">
        <v>151</v>
      </c>
      <c r="AU1376" s="13" t="n">
        <v>151</v>
      </c>
      <c r="BQ1376" s="13" t="n">
        <v>151</v>
      </c>
      <c r="CM1376" s="13" t="n">
        <v>151</v>
      </c>
      <c r="DI1376" s="13" t="n">
        <v>151</v>
      </c>
      <c r="EE1376" s="13" t="n">
        <v>151</v>
      </c>
      <c r="FA1376" s="13" t="n">
        <v>151</v>
      </c>
      <c r="FW1376" s="13" t="n">
        <v>151</v>
      </c>
      <c r="GS1376" s="13" t="n">
        <v>151</v>
      </c>
    </row>
    <row r="1377">
      <c r="C1377" s="13" t="n">
        <v>152</v>
      </c>
      <c r="D1377" s="13">
        <f>Ret_Fourth_central_moment_5var!D728</f>
        <v/>
      </c>
      <c r="E1377" s="13">
        <f>Ret_Fourth_central_moment_5var!E728</f>
        <v/>
      </c>
      <c r="F1377" s="13">
        <f>Ret_Fourth_central_moment_5var!F728</f>
        <v/>
      </c>
      <c r="Y1377" s="13" t="n">
        <v>152</v>
      </c>
      <c r="AU1377" s="13" t="n">
        <v>152</v>
      </c>
      <c r="BQ1377" s="13" t="n">
        <v>152</v>
      </c>
      <c r="CM1377" s="13" t="n">
        <v>152</v>
      </c>
      <c r="DI1377" s="13" t="n">
        <v>152</v>
      </c>
      <c r="EE1377" s="13" t="n">
        <v>152</v>
      </c>
      <c r="FA1377" s="13" t="n">
        <v>152</v>
      </c>
      <c r="FW1377" s="13" t="n">
        <v>152</v>
      </c>
      <c r="GS1377" s="13" t="n">
        <v>152</v>
      </c>
    </row>
    <row r="1378">
      <c r="C1378" s="13" t="n">
        <v>153</v>
      </c>
      <c r="D1378" s="13">
        <f>Ret_Fourth_central_moment_5var!D729</f>
        <v/>
      </c>
      <c r="E1378" s="13">
        <f>Ret_Fourth_central_moment_5var!E729</f>
        <v/>
      </c>
      <c r="F1378" s="13">
        <f>Ret_Fourth_central_moment_5var!F729</f>
        <v/>
      </c>
      <c r="Y1378" s="13" t="n">
        <v>153</v>
      </c>
      <c r="AU1378" s="13" t="n">
        <v>153</v>
      </c>
      <c r="BQ1378" s="13" t="n">
        <v>153</v>
      </c>
      <c r="CM1378" s="13" t="n">
        <v>153</v>
      </c>
      <c r="DI1378" s="13" t="n">
        <v>153</v>
      </c>
      <c r="EE1378" s="13" t="n">
        <v>153</v>
      </c>
      <c r="FA1378" s="13" t="n">
        <v>153</v>
      </c>
      <c r="FW1378" s="13" t="n">
        <v>153</v>
      </c>
      <c r="GS1378" s="13" t="n">
        <v>153</v>
      </c>
    </row>
    <row r="1379">
      <c r="C1379" s="13" t="n">
        <v>154</v>
      </c>
      <c r="D1379" s="13">
        <f>Ret_Fourth_central_moment_5var!D730</f>
        <v/>
      </c>
      <c r="E1379" s="13">
        <f>Ret_Fourth_central_moment_5var!E730</f>
        <v/>
      </c>
      <c r="F1379" s="13">
        <f>Ret_Fourth_central_moment_5var!F730</f>
        <v/>
      </c>
      <c r="Y1379" s="13" t="n">
        <v>154</v>
      </c>
      <c r="AU1379" s="13" t="n">
        <v>154</v>
      </c>
      <c r="BQ1379" s="13" t="n">
        <v>154</v>
      </c>
      <c r="CM1379" s="13" t="n">
        <v>154</v>
      </c>
      <c r="DI1379" s="13" t="n">
        <v>154</v>
      </c>
      <c r="EE1379" s="13" t="n">
        <v>154</v>
      </c>
      <c r="FA1379" s="13" t="n">
        <v>154</v>
      </c>
      <c r="FW1379" s="13" t="n">
        <v>154</v>
      </c>
      <c r="GS1379" s="13" t="n">
        <v>154</v>
      </c>
    </row>
    <row r="1380">
      <c r="C1380" s="13" t="n">
        <v>155</v>
      </c>
      <c r="D1380" s="13">
        <f>Ret_Fourth_central_moment_5var!D731</f>
        <v/>
      </c>
      <c r="E1380" s="13">
        <f>Ret_Fourth_central_moment_5var!E731</f>
        <v/>
      </c>
      <c r="F1380" s="13">
        <f>Ret_Fourth_central_moment_5var!F731</f>
        <v/>
      </c>
      <c r="Y1380" s="13" t="n">
        <v>155</v>
      </c>
      <c r="AU1380" s="13" t="n">
        <v>155</v>
      </c>
      <c r="BQ1380" s="13" t="n">
        <v>155</v>
      </c>
      <c r="CM1380" s="13" t="n">
        <v>155</v>
      </c>
      <c r="DI1380" s="13" t="n">
        <v>155</v>
      </c>
      <c r="EE1380" s="13" t="n">
        <v>155</v>
      </c>
      <c r="FA1380" s="13" t="n">
        <v>155</v>
      </c>
      <c r="FW1380" s="13" t="n">
        <v>155</v>
      </c>
      <c r="GS1380" s="13" t="n">
        <v>155</v>
      </c>
    </row>
    <row r="1381">
      <c r="C1381" s="13" t="n">
        <v>156</v>
      </c>
      <c r="D1381" s="13">
        <f>Ret_Fourth_central_moment_5var!D732</f>
        <v/>
      </c>
      <c r="E1381" s="13">
        <f>Ret_Fourth_central_moment_5var!E732</f>
        <v/>
      </c>
      <c r="F1381" s="13">
        <f>Ret_Fourth_central_moment_5var!F732</f>
        <v/>
      </c>
      <c r="Y1381" s="13" t="n">
        <v>156</v>
      </c>
      <c r="AU1381" s="13" t="n">
        <v>156</v>
      </c>
      <c r="BQ1381" s="13" t="n">
        <v>156</v>
      </c>
      <c r="CM1381" s="13" t="n">
        <v>156</v>
      </c>
      <c r="DI1381" s="13" t="n">
        <v>156</v>
      </c>
      <c r="EE1381" s="13" t="n">
        <v>156</v>
      </c>
      <c r="FA1381" s="13" t="n">
        <v>156</v>
      </c>
      <c r="FW1381" s="13" t="n">
        <v>156</v>
      </c>
      <c r="GS1381" s="13" t="n">
        <v>156</v>
      </c>
    </row>
    <row r="1382">
      <c r="C1382" s="13" t="n">
        <v>157</v>
      </c>
      <c r="D1382" s="13">
        <f>Ret_Fourth_central_moment_5var!D733</f>
        <v/>
      </c>
      <c r="E1382" s="13">
        <f>Ret_Fourth_central_moment_5var!E733</f>
        <v/>
      </c>
      <c r="F1382" s="13">
        <f>Ret_Fourth_central_moment_5var!F733</f>
        <v/>
      </c>
      <c r="Y1382" s="13" t="n">
        <v>157</v>
      </c>
      <c r="AU1382" s="13" t="n">
        <v>157</v>
      </c>
      <c r="BQ1382" s="13" t="n">
        <v>157</v>
      </c>
      <c r="CM1382" s="13" t="n">
        <v>157</v>
      </c>
      <c r="DI1382" s="13" t="n">
        <v>157</v>
      </c>
      <c r="EE1382" s="13" t="n">
        <v>157</v>
      </c>
      <c r="FA1382" s="13" t="n">
        <v>157</v>
      </c>
      <c r="FW1382" s="13" t="n">
        <v>157</v>
      </c>
      <c r="GS1382" s="13" t="n">
        <v>157</v>
      </c>
    </row>
    <row r="1383">
      <c r="C1383" s="13" t="n">
        <v>158</v>
      </c>
      <c r="D1383" s="13">
        <f>Ret_Fourth_central_moment_5var!D734</f>
        <v/>
      </c>
      <c r="E1383" s="13">
        <f>Ret_Fourth_central_moment_5var!E734</f>
        <v/>
      </c>
      <c r="F1383" s="13">
        <f>Ret_Fourth_central_moment_5var!F734</f>
        <v/>
      </c>
      <c r="Y1383" s="13" t="n">
        <v>158</v>
      </c>
      <c r="AU1383" s="13" t="n">
        <v>158</v>
      </c>
      <c r="BQ1383" s="13" t="n">
        <v>158</v>
      </c>
      <c r="CM1383" s="13" t="n">
        <v>158</v>
      </c>
      <c r="DI1383" s="13" t="n">
        <v>158</v>
      </c>
      <c r="EE1383" s="13" t="n">
        <v>158</v>
      </c>
      <c r="FA1383" s="13" t="n">
        <v>158</v>
      </c>
      <c r="FW1383" s="13" t="n">
        <v>158</v>
      </c>
      <c r="GS1383" s="13" t="n">
        <v>158</v>
      </c>
    </row>
    <row r="1384">
      <c r="C1384" s="13" t="n">
        <v>159</v>
      </c>
      <c r="D1384" s="13">
        <f>Ret_Fourth_central_moment_5var!D735</f>
        <v/>
      </c>
      <c r="E1384" s="13">
        <f>Ret_Fourth_central_moment_5var!E735</f>
        <v/>
      </c>
      <c r="F1384" s="13">
        <f>Ret_Fourth_central_moment_5var!F735</f>
        <v/>
      </c>
      <c r="Y1384" s="13" t="n">
        <v>159</v>
      </c>
      <c r="AU1384" s="13" t="n">
        <v>159</v>
      </c>
      <c r="BQ1384" s="13" t="n">
        <v>159</v>
      </c>
      <c r="CM1384" s="13" t="n">
        <v>159</v>
      </c>
      <c r="DI1384" s="13" t="n">
        <v>159</v>
      </c>
      <c r="EE1384" s="13" t="n">
        <v>159</v>
      </c>
      <c r="FA1384" s="13" t="n">
        <v>159</v>
      </c>
      <c r="FW1384" s="13" t="n">
        <v>159</v>
      </c>
      <c r="GS1384" s="13" t="n">
        <v>159</v>
      </c>
    </row>
    <row r="1385">
      <c r="C1385" s="13" t="n">
        <v>160</v>
      </c>
      <c r="D1385" s="13">
        <f>Ret_Fourth_central_moment_5var!D736</f>
        <v/>
      </c>
      <c r="E1385" s="13">
        <f>Ret_Fourth_central_moment_5var!E736</f>
        <v/>
      </c>
      <c r="F1385" s="13">
        <f>Ret_Fourth_central_moment_5var!F736</f>
        <v/>
      </c>
      <c r="Y1385" s="13" t="n">
        <v>160</v>
      </c>
      <c r="AU1385" s="13" t="n">
        <v>160</v>
      </c>
      <c r="BQ1385" s="13" t="n">
        <v>160</v>
      </c>
      <c r="CM1385" s="13" t="n">
        <v>160</v>
      </c>
      <c r="DI1385" s="13" t="n">
        <v>160</v>
      </c>
      <c r="EE1385" s="13" t="n">
        <v>160</v>
      </c>
      <c r="FA1385" s="13" t="n">
        <v>160</v>
      </c>
      <c r="FW1385" s="13" t="n">
        <v>160</v>
      </c>
      <c r="GS1385" s="13" t="n">
        <v>160</v>
      </c>
    </row>
    <row r="1386">
      <c r="C1386" s="13" t="n">
        <v>161</v>
      </c>
      <c r="D1386" s="13">
        <f>Ret_Fourth_central_moment_5var!D737</f>
        <v/>
      </c>
      <c r="E1386" s="13">
        <f>Ret_Fourth_central_moment_5var!E737</f>
        <v/>
      </c>
      <c r="F1386" s="13">
        <f>Ret_Fourth_central_moment_5var!F737</f>
        <v/>
      </c>
      <c r="Y1386" s="13" t="n">
        <v>161</v>
      </c>
      <c r="AU1386" s="13" t="n">
        <v>161</v>
      </c>
      <c r="BQ1386" s="13" t="n">
        <v>161</v>
      </c>
      <c r="CM1386" s="13" t="n">
        <v>161</v>
      </c>
      <c r="DI1386" s="13" t="n">
        <v>161</v>
      </c>
      <c r="EE1386" s="13" t="n">
        <v>161</v>
      </c>
      <c r="FA1386" s="13" t="n">
        <v>161</v>
      </c>
      <c r="FW1386" s="13" t="n">
        <v>161</v>
      </c>
      <c r="GS1386" s="13" t="n">
        <v>161</v>
      </c>
    </row>
    <row r="1387">
      <c r="C1387" s="13" t="n">
        <v>162</v>
      </c>
      <c r="D1387" s="13">
        <f>Ret_Fourth_central_moment_5var!D738</f>
        <v/>
      </c>
      <c r="E1387" s="13">
        <f>Ret_Fourth_central_moment_5var!E738</f>
        <v/>
      </c>
      <c r="F1387" s="13">
        <f>Ret_Fourth_central_moment_5var!F738</f>
        <v/>
      </c>
      <c r="Y1387" s="13" t="n">
        <v>162</v>
      </c>
      <c r="AU1387" s="13" t="n">
        <v>162</v>
      </c>
      <c r="BQ1387" s="13" t="n">
        <v>162</v>
      </c>
      <c r="CM1387" s="13" t="n">
        <v>162</v>
      </c>
      <c r="DI1387" s="13" t="n">
        <v>162</v>
      </c>
      <c r="EE1387" s="13" t="n">
        <v>162</v>
      </c>
      <c r="FA1387" s="13" t="n">
        <v>162</v>
      </c>
      <c r="FW1387" s="13" t="n">
        <v>162</v>
      </c>
      <c r="GS1387" s="13" t="n">
        <v>162</v>
      </c>
    </row>
    <row r="1388">
      <c r="C1388" s="13" t="n">
        <v>163</v>
      </c>
      <c r="D1388" s="13">
        <f>Ret_Fourth_central_moment_5var!D739</f>
        <v/>
      </c>
      <c r="E1388" s="13">
        <f>Ret_Fourth_central_moment_5var!E739</f>
        <v/>
      </c>
      <c r="F1388" s="13">
        <f>Ret_Fourth_central_moment_5var!F739</f>
        <v/>
      </c>
      <c r="Y1388" s="13" t="n">
        <v>163</v>
      </c>
      <c r="AU1388" s="13" t="n">
        <v>163</v>
      </c>
      <c r="BQ1388" s="13" t="n">
        <v>163</v>
      </c>
      <c r="CM1388" s="13" t="n">
        <v>163</v>
      </c>
      <c r="DI1388" s="13" t="n">
        <v>163</v>
      </c>
      <c r="EE1388" s="13" t="n">
        <v>163</v>
      </c>
      <c r="FA1388" s="13" t="n">
        <v>163</v>
      </c>
      <c r="FW1388" s="13" t="n">
        <v>163</v>
      </c>
      <c r="GS1388" s="13" t="n">
        <v>163</v>
      </c>
    </row>
    <row r="1389">
      <c r="C1389" s="13" t="n">
        <v>164</v>
      </c>
      <c r="D1389" s="13">
        <f>Ret_Fourth_central_moment_5var!D740</f>
        <v/>
      </c>
      <c r="E1389" s="13">
        <f>Ret_Fourth_central_moment_5var!E740</f>
        <v/>
      </c>
      <c r="F1389" s="13">
        <f>Ret_Fourth_central_moment_5var!F740</f>
        <v/>
      </c>
      <c r="Y1389" s="13" t="n">
        <v>164</v>
      </c>
      <c r="AU1389" s="13" t="n">
        <v>164</v>
      </c>
      <c r="BQ1389" s="13" t="n">
        <v>164</v>
      </c>
      <c r="CM1389" s="13" t="n">
        <v>164</v>
      </c>
      <c r="DI1389" s="13" t="n">
        <v>164</v>
      </c>
      <c r="EE1389" s="13" t="n">
        <v>164</v>
      </c>
      <c r="FA1389" s="13" t="n">
        <v>164</v>
      </c>
      <c r="FW1389" s="13" t="n">
        <v>164</v>
      </c>
      <c r="GS1389" s="13" t="n">
        <v>164</v>
      </c>
    </row>
    <row r="1390">
      <c r="C1390" s="13" t="n">
        <v>165</v>
      </c>
      <c r="D1390" s="13">
        <f>Ret_Fourth_central_moment_5var!D741</f>
        <v/>
      </c>
      <c r="E1390" s="13">
        <f>Ret_Fourth_central_moment_5var!E741</f>
        <v/>
      </c>
      <c r="F1390" s="13">
        <f>Ret_Fourth_central_moment_5var!F741</f>
        <v/>
      </c>
      <c r="Y1390" s="13" t="n">
        <v>165</v>
      </c>
      <c r="AU1390" s="13" t="n">
        <v>165</v>
      </c>
      <c r="BQ1390" s="13" t="n">
        <v>165</v>
      </c>
      <c r="CM1390" s="13" t="n">
        <v>165</v>
      </c>
      <c r="DI1390" s="13" t="n">
        <v>165</v>
      </c>
      <c r="EE1390" s="13" t="n">
        <v>165</v>
      </c>
      <c r="FA1390" s="13" t="n">
        <v>165</v>
      </c>
      <c r="FW1390" s="13" t="n">
        <v>165</v>
      </c>
      <c r="GS1390" s="13" t="n">
        <v>165</v>
      </c>
    </row>
    <row r="1391">
      <c r="C1391" s="13" t="n">
        <v>166</v>
      </c>
      <c r="D1391" s="13">
        <f>Ret_Fourth_central_moment_5var!D742</f>
        <v/>
      </c>
      <c r="E1391" s="13">
        <f>Ret_Fourth_central_moment_5var!E742</f>
        <v/>
      </c>
      <c r="F1391" s="13">
        <f>Ret_Fourth_central_moment_5var!F742</f>
        <v/>
      </c>
      <c r="Y1391" s="13" t="n">
        <v>166</v>
      </c>
      <c r="AU1391" s="13" t="n">
        <v>166</v>
      </c>
      <c r="BQ1391" s="13" t="n">
        <v>166</v>
      </c>
      <c r="CM1391" s="13" t="n">
        <v>166</v>
      </c>
      <c r="DI1391" s="13" t="n">
        <v>166</v>
      </c>
      <c r="EE1391" s="13" t="n">
        <v>166</v>
      </c>
      <c r="FA1391" s="13" t="n">
        <v>166</v>
      </c>
      <c r="FW1391" s="13" t="n">
        <v>166</v>
      </c>
      <c r="GS1391" s="13" t="n">
        <v>166</v>
      </c>
    </row>
    <row r="1392">
      <c r="C1392" s="13" t="n">
        <v>167</v>
      </c>
      <c r="D1392" s="13">
        <f>Ret_Fourth_central_moment_5var!D743</f>
        <v/>
      </c>
      <c r="E1392" s="13">
        <f>Ret_Fourth_central_moment_5var!E743</f>
        <v/>
      </c>
      <c r="F1392" s="13">
        <f>Ret_Fourth_central_moment_5var!F743</f>
        <v/>
      </c>
      <c r="Y1392" s="13" t="n">
        <v>167</v>
      </c>
      <c r="AU1392" s="13" t="n">
        <v>167</v>
      </c>
      <c r="BQ1392" s="13" t="n">
        <v>167</v>
      </c>
      <c r="CM1392" s="13" t="n">
        <v>167</v>
      </c>
      <c r="DI1392" s="13" t="n">
        <v>167</v>
      </c>
      <c r="EE1392" s="13" t="n">
        <v>167</v>
      </c>
      <c r="FA1392" s="13" t="n">
        <v>167</v>
      </c>
      <c r="FW1392" s="13" t="n">
        <v>167</v>
      </c>
      <c r="GS1392" s="13" t="n">
        <v>167</v>
      </c>
    </row>
    <row r="1393">
      <c r="C1393" s="13" t="n">
        <v>168</v>
      </c>
      <c r="D1393" s="13">
        <f>Ret_Fourth_central_moment_5var!D744</f>
        <v/>
      </c>
      <c r="E1393" s="13">
        <f>Ret_Fourth_central_moment_5var!E744</f>
        <v/>
      </c>
      <c r="F1393" s="13">
        <f>Ret_Fourth_central_moment_5var!F744</f>
        <v/>
      </c>
      <c r="Y1393" s="13" t="n">
        <v>168</v>
      </c>
      <c r="AU1393" s="13" t="n">
        <v>168</v>
      </c>
      <c r="BQ1393" s="13" t="n">
        <v>168</v>
      </c>
      <c r="CM1393" s="13" t="n">
        <v>168</v>
      </c>
      <c r="DI1393" s="13" t="n">
        <v>168</v>
      </c>
      <c r="EE1393" s="13" t="n">
        <v>168</v>
      </c>
      <c r="FA1393" s="13" t="n">
        <v>168</v>
      </c>
      <c r="FW1393" s="13" t="n">
        <v>168</v>
      </c>
      <c r="GS1393" s="13" t="n">
        <v>168</v>
      </c>
    </row>
    <row r="1394">
      <c r="C1394" s="13" t="n">
        <v>169</v>
      </c>
      <c r="D1394" s="13">
        <f>Ret_Fourth_central_moment_5var!D745</f>
        <v/>
      </c>
      <c r="E1394" s="13">
        <f>Ret_Fourth_central_moment_5var!E745</f>
        <v/>
      </c>
      <c r="F1394" s="13">
        <f>Ret_Fourth_central_moment_5var!F745</f>
        <v/>
      </c>
      <c r="Y1394" s="13" t="n">
        <v>169</v>
      </c>
      <c r="AU1394" s="13" t="n">
        <v>169</v>
      </c>
      <c r="BQ1394" s="13" t="n">
        <v>169</v>
      </c>
      <c r="CM1394" s="13" t="n">
        <v>169</v>
      </c>
      <c r="DI1394" s="13" t="n">
        <v>169</v>
      </c>
      <c r="EE1394" s="13" t="n">
        <v>169</v>
      </c>
      <c r="FA1394" s="13" t="n">
        <v>169</v>
      </c>
      <c r="FW1394" s="13" t="n">
        <v>169</v>
      </c>
      <c r="GS1394" s="13" t="n">
        <v>169</v>
      </c>
    </row>
    <row r="1395">
      <c r="C1395" s="13" t="n">
        <v>170</v>
      </c>
      <c r="D1395" s="13">
        <f>Ret_Fourth_central_moment_5var!D746</f>
        <v/>
      </c>
      <c r="E1395" s="13">
        <f>Ret_Fourth_central_moment_5var!E746</f>
        <v/>
      </c>
      <c r="F1395" s="13">
        <f>Ret_Fourth_central_moment_5var!F746</f>
        <v/>
      </c>
      <c r="Y1395" s="13" t="n">
        <v>170</v>
      </c>
      <c r="AU1395" s="13" t="n">
        <v>170</v>
      </c>
      <c r="BQ1395" s="13" t="n">
        <v>170</v>
      </c>
      <c r="CM1395" s="13" t="n">
        <v>170</v>
      </c>
      <c r="DI1395" s="13" t="n">
        <v>170</v>
      </c>
      <c r="EE1395" s="13" t="n">
        <v>170</v>
      </c>
      <c r="FA1395" s="13" t="n">
        <v>170</v>
      </c>
      <c r="FW1395" s="13" t="n">
        <v>170</v>
      </c>
      <c r="GS1395" s="13" t="n">
        <v>170</v>
      </c>
    </row>
    <row r="1396">
      <c r="C1396" s="13" t="n">
        <v>171</v>
      </c>
      <c r="D1396" s="13">
        <f>Ret_Fourth_central_moment_5var!D747</f>
        <v/>
      </c>
      <c r="E1396" s="13">
        <f>Ret_Fourth_central_moment_5var!E747</f>
        <v/>
      </c>
      <c r="F1396" s="13">
        <f>Ret_Fourth_central_moment_5var!F747</f>
        <v/>
      </c>
      <c r="Y1396" s="13" t="n">
        <v>171</v>
      </c>
      <c r="AU1396" s="13" t="n">
        <v>171</v>
      </c>
      <c r="BQ1396" s="13" t="n">
        <v>171</v>
      </c>
      <c r="CM1396" s="13" t="n">
        <v>171</v>
      </c>
      <c r="DI1396" s="13" t="n">
        <v>171</v>
      </c>
      <c r="EE1396" s="13" t="n">
        <v>171</v>
      </c>
      <c r="FA1396" s="13" t="n">
        <v>171</v>
      </c>
      <c r="FW1396" s="13" t="n">
        <v>171</v>
      </c>
      <c r="GS1396" s="13" t="n">
        <v>171</v>
      </c>
    </row>
    <row r="1397">
      <c r="C1397" s="13" t="n">
        <v>172</v>
      </c>
      <c r="D1397" s="13">
        <f>Ret_Fourth_central_moment_5var!D748</f>
        <v/>
      </c>
      <c r="E1397" s="13">
        <f>Ret_Fourth_central_moment_5var!E748</f>
        <v/>
      </c>
      <c r="F1397" s="13">
        <f>Ret_Fourth_central_moment_5var!F748</f>
        <v/>
      </c>
      <c r="Y1397" s="13" t="n">
        <v>172</v>
      </c>
      <c r="AU1397" s="13" t="n">
        <v>172</v>
      </c>
      <c r="BQ1397" s="13" t="n">
        <v>172</v>
      </c>
      <c r="CM1397" s="13" t="n">
        <v>172</v>
      </c>
      <c r="DI1397" s="13" t="n">
        <v>172</v>
      </c>
      <c r="EE1397" s="13" t="n">
        <v>172</v>
      </c>
      <c r="FA1397" s="13" t="n">
        <v>172</v>
      </c>
      <c r="FW1397" s="13" t="n">
        <v>172</v>
      </c>
      <c r="GS1397" s="13" t="n">
        <v>172</v>
      </c>
    </row>
    <row r="1398">
      <c r="C1398" s="13" t="n">
        <v>173</v>
      </c>
      <c r="D1398" s="13">
        <f>Ret_Fourth_central_moment_5var!D749</f>
        <v/>
      </c>
      <c r="E1398" s="13">
        <f>Ret_Fourth_central_moment_5var!E749</f>
        <v/>
      </c>
      <c r="F1398" s="13">
        <f>Ret_Fourth_central_moment_5var!F749</f>
        <v/>
      </c>
      <c r="Y1398" s="13" t="n">
        <v>173</v>
      </c>
      <c r="AU1398" s="13" t="n">
        <v>173</v>
      </c>
      <c r="BQ1398" s="13" t="n">
        <v>173</v>
      </c>
      <c r="CM1398" s="13" t="n">
        <v>173</v>
      </c>
      <c r="DI1398" s="13" t="n">
        <v>173</v>
      </c>
      <c r="EE1398" s="13" t="n">
        <v>173</v>
      </c>
      <c r="FA1398" s="13" t="n">
        <v>173</v>
      </c>
      <c r="FW1398" s="13" t="n">
        <v>173</v>
      </c>
      <c r="GS1398" s="13" t="n">
        <v>173</v>
      </c>
    </row>
    <row r="1399">
      <c r="C1399" s="13" t="n">
        <v>174</v>
      </c>
      <c r="D1399" s="13">
        <f>Ret_Fourth_central_moment_5var!D750</f>
        <v/>
      </c>
      <c r="E1399" s="13">
        <f>Ret_Fourth_central_moment_5var!E750</f>
        <v/>
      </c>
      <c r="F1399" s="13">
        <f>Ret_Fourth_central_moment_5var!F750</f>
        <v/>
      </c>
      <c r="Y1399" s="13" t="n">
        <v>174</v>
      </c>
      <c r="AU1399" s="13" t="n">
        <v>174</v>
      </c>
      <c r="BQ1399" s="13" t="n">
        <v>174</v>
      </c>
      <c r="CM1399" s="13" t="n">
        <v>174</v>
      </c>
      <c r="DI1399" s="13" t="n">
        <v>174</v>
      </c>
      <c r="EE1399" s="13" t="n">
        <v>174</v>
      </c>
      <c r="FA1399" s="13" t="n">
        <v>174</v>
      </c>
      <c r="FW1399" s="13" t="n">
        <v>174</v>
      </c>
      <c r="GS1399" s="13" t="n">
        <v>174</v>
      </c>
    </row>
    <row r="1400">
      <c r="C1400" s="13" t="n">
        <v>175</v>
      </c>
      <c r="D1400" s="13">
        <f>Ret_Fourth_central_moment_5var!D751</f>
        <v/>
      </c>
      <c r="E1400" s="13">
        <f>Ret_Fourth_central_moment_5var!E751</f>
        <v/>
      </c>
      <c r="F1400" s="13">
        <f>Ret_Fourth_central_moment_5var!F751</f>
        <v/>
      </c>
      <c r="Y1400" s="13" t="n">
        <v>175</v>
      </c>
      <c r="AU1400" s="13" t="n">
        <v>175</v>
      </c>
      <c r="BQ1400" s="13" t="n">
        <v>175</v>
      </c>
      <c r="CM1400" s="13" t="n">
        <v>175</v>
      </c>
      <c r="DI1400" s="13" t="n">
        <v>175</v>
      </c>
      <c r="EE1400" s="13" t="n">
        <v>175</v>
      </c>
      <c r="FA1400" s="13" t="n">
        <v>175</v>
      </c>
      <c r="FW1400" s="13" t="n">
        <v>175</v>
      </c>
      <c r="GS1400" s="13" t="n">
        <v>175</v>
      </c>
    </row>
    <row r="1401">
      <c r="C1401" s="13" t="n">
        <v>176</v>
      </c>
      <c r="D1401" s="13">
        <f>Ret_Fourth_central_moment_5var!D752</f>
        <v/>
      </c>
      <c r="E1401" s="13">
        <f>Ret_Fourth_central_moment_5var!E752</f>
        <v/>
      </c>
      <c r="F1401" s="13">
        <f>Ret_Fourth_central_moment_5var!F752</f>
        <v/>
      </c>
      <c r="Y1401" s="13" t="n">
        <v>176</v>
      </c>
      <c r="AU1401" s="13" t="n">
        <v>176</v>
      </c>
      <c r="BQ1401" s="13" t="n">
        <v>176</v>
      </c>
      <c r="CM1401" s="13" t="n">
        <v>176</v>
      </c>
      <c r="DI1401" s="13" t="n">
        <v>176</v>
      </c>
      <c r="EE1401" s="13" t="n">
        <v>176</v>
      </c>
      <c r="FA1401" s="13" t="n">
        <v>176</v>
      </c>
      <c r="FW1401" s="13" t="n">
        <v>176</v>
      </c>
      <c r="GS1401" s="13" t="n">
        <v>176</v>
      </c>
    </row>
    <row r="1402">
      <c r="C1402" s="13" t="n">
        <v>177</v>
      </c>
      <c r="D1402" s="13">
        <f>Ret_Fourth_central_moment_5var!D753</f>
        <v/>
      </c>
      <c r="E1402" s="13">
        <f>Ret_Fourth_central_moment_5var!E753</f>
        <v/>
      </c>
      <c r="F1402" s="13">
        <f>Ret_Fourth_central_moment_5var!F753</f>
        <v/>
      </c>
      <c r="Y1402" s="13" t="n">
        <v>177</v>
      </c>
      <c r="AU1402" s="13" t="n">
        <v>177</v>
      </c>
      <c r="BQ1402" s="13" t="n">
        <v>177</v>
      </c>
      <c r="CM1402" s="13" t="n">
        <v>177</v>
      </c>
      <c r="DI1402" s="13" t="n">
        <v>177</v>
      </c>
      <c r="EE1402" s="13" t="n">
        <v>177</v>
      </c>
      <c r="FA1402" s="13" t="n">
        <v>177</v>
      </c>
      <c r="FW1402" s="13" t="n">
        <v>177</v>
      </c>
      <c r="GS1402" s="13" t="n">
        <v>177</v>
      </c>
    </row>
    <row r="1403">
      <c r="C1403" s="13" t="n">
        <v>178</v>
      </c>
      <c r="D1403" s="13">
        <f>Ret_Fourth_central_moment_5var!D754</f>
        <v/>
      </c>
      <c r="E1403" s="13">
        <f>Ret_Fourth_central_moment_5var!E754</f>
        <v/>
      </c>
      <c r="F1403" s="13">
        <f>Ret_Fourth_central_moment_5var!F754</f>
        <v/>
      </c>
      <c r="Y1403" s="13" t="n">
        <v>178</v>
      </c>
      <c r="AU1403" s="13" t="n">
        <v>178</v>
      </c>
      <c r="BQ1403" s="13" t="n">
        <v>178</v>
      </c>
      <c r="CM1403" s="13" t="n">
        <v>178</v>
      </c>
      <c r="DI1403" s="13" t="n">
        <v>178</v>
      </c>
      <c r="EE1403" s="13" t="n">
        <v>178</v>
      </c>
      <c r="FA1403" s="13" t="n">
        <v>178</v>
      </c>
      <c r="FW1403" s="13" t="n">
        <v>178</v>
      </c>
      <c r="GS1403" s="13" t="n">
        <v>178</v>
      </c>
    </row>
    <row r="1404">
      <c r="C1404" s="13" t="n">
        <v>179</v>
      </c>
      <c r="D1404" s="13">
        <f>Ret_Fourth_central_moment_5var!D755</f>
        <v/>
      </c>
      <c r="E1404" s="13">
        <f>Ret_Fourth_central_moment_5var!E755</f>
        <v/>
      </c>
      <c r="F1404" s="13">
        <f>Ret_Fourth_central_moment_5var!F755</f>
        <v/>
      </c>
      <c r="Y1404" s="13" t="n">
        <v>179</v>
      </c>
      <c r="AU1404" s="13" t="n">
        <v>179</v>
      </c>
      <c r="BQ1404" s="13" t="n">
        <v>179</v>
      </c>
      <c r="CM1404" s="13" t="n">
        <v>179</v>
      </c>
      <c r="DI1404" s="13" t="n">
        <v>179</v>
      </c>
      <c r="EE1404" s="13" t="n">
        <v>179</v>
      </c>
      <c r="FA1404" s="13" t="n">
        <v>179</v>
      </c>
      <c r="FW1404" s="13" t="n">
        <v>179</v>
      </c>
      <c r="GS1404" s="13" t="n">
        <v>179</v>
      </c>
    </row>
    <row r="1405">
      <c r="C1405" s="13" t="n">
        <v>180</v>
      </c>
      <c r="D1405" s="13">
        <f>Ret_Fourth_central_moment_5var!D756</f>
        <v/>
      </c>
      <c r="E1405" s="13">
        <f>Ret_Fourth_central_moment_5var!E756</f>
        <v/>
      </c>
      <c r="F1405" s="13">
        <f>Ret_Fourth_central_moment_5var!F756</f>
        <v/>
      </c>
      <c r="Y1405" s="13" t="n">
        <v>180</v>
      </c>
      <c r="AU1405" s="13" t="n">
        <v>180</v>
      </c>
      <c r="BQ1405" s="13" t="n">
        <v>180</v>
      </c>
      <c r="CM1405" s="13" t="n">
        <v>180</v>
      </c>
      <c r="DI1405" s="13" t="n">
        <v>180</v>
      </c>
      <c r="EE1405" s="13" t="n">
        <v>180</v>
      </c>
      <c r="FA1405" s="13" t="n">
        <v>180</v>
      </c>
      <c r="FW1405" s="13" t="n">
        <v>180</v>
      </c>
      <c r="GS1405" s="13" t="n">
        <v>180</v>
      </c>
    </row>
    <row r="1406">
      <c r="C1406" s="13" t="n">
        <v>181</v>
      </c>
      <c r="D1406" s="13">
        <f>Ret_Fourth_central_moment_5var!D757</f>
        <v/>
      </c>
      <c r="E1406" s="13">
        <f>Ret_Fourth_central_moment_5var!E757</f>
        <v/>
      </c>
      <c r="F1406" s="13">
        <f>Ret_Fourth_central_moment_5var!F757</f>
        <v/>
      </c>
      <c r="Y1406" s="13" t="n">
        <v>181</v>
      </c>
      <c r="AU1406" s="13" t="n">
        <v>181</v>
      </c>
      <c r="BQ1406" s="13" t="n">
        <v>181</v>
      </c>
      <c r="CM1406" s="13" t="n">
        <v>181</v>
      </c>
      <c r="DI1406" s="13" t="n">
        <v>181</v>
      </c>
      <c r="EE1406" s="13" t="n">
        <v>181</v>
      </c>
      <c r="FA1406" s="13" t="n">
        <v>181</v>
      </c>
      <c r="FW1406" s="13" t="n">
        <v>181</v>
      </c>
      <c r="GS1406" s="13" t="n">
        <v>181</v>
      </c>
    </row>
    <row r="1407">
      <c r="C1407" s="13" t="n">
        <v>182</v>
      </c>
      <c r="D1407" s="13">
        <f>Ret_Fourth_central_moment_5var!D758</f>
        <v/>
      </c>
      <c r="E1407" s="13">
        <f>Ret_Fourth_central_moment_5var!E758</f>
        <v/>
      </c>
      <c r="F1407" s="13">
        <f>Ret_Fourth_central_moment_5var!F758</f>
        <v/>
      </c>
      <c r="Y1407" s="13" t="n">
        <v>182</v>
      </c>
      <c r="AU1407" s="13" t="n">
        <v>182</v>
      </c>
      <c r="BQ1407" s="13" t="n">
        <v>182</v>
      </c>
      <c r="CM1407" s="13" t="n">
        <v>182</v>
      </c>
      <c r="DI1407" s="13" t="n">
        <v>182</v>
      </c>
      <c r="EE1407" s="13" t="n">
        <v>182</v>
      </c>
      <c r="FA1407" s="13" t="n">
        <v>182</v>
      </c>
      <c r="FW1407" s="13" t="n">
        <v>182</v>
      </c>
      <c r="GS1407" s="13" t="n">
        <v>182</v>
      </c>
    </row>
    <row r="1408">
      <c r="C1408" s="13" t="n">
        <v>183</v>
      </c>
      <c r="D1408" s="13">
        <f>Ret_Fourth_central_moment_5var!D759</f>
        <v/>
      </c>
      <c r="E1408" s="13">
        <f>Ret_Fourth_central_moment_5var!E759</f>
        <v/>
      </c>
      <c r="F1408" s="13">
        <f>Ret_Fourth_central_moment_5var!F759</f>
        <v/>
      </c>
      <c r="Y1408" s="13" t="n">
        <v>183</v>
      </c>
      <c r="AU1408" s="13" t="n">
        <v>183</v>
      </c>
      <c r="BQ1408" s="13" t="n">
        <v>183</v>
      </c>
      <c r="CM1408" s="13" t="n">
        <v>183</v>
      </c>
      <c r="DI1408" s="13" t="n">
        <v>183</v>
      </c>
      <c r="EE1408" s="13" t="n">
        <v>183</v>
      </c>
      <c r="FA1408" s="13" t="n">
        <v>183</v>
      </c>
      <c r="FW1408" s="13" t="n">
        <v>183</v>
      </c>
      <c r="GS1408" s="13" t="n">
        <v>183</v>
      </c>
    </row>
    <row r="1409">
      <c r="C1409" s="13" t="n">
        <v>184</v>
      </c>
      <c r="D1409" s="13">
        <f>Ret_Fourth_central_moment_5var!D760</f>
        <v/>
      </c>
      <c r="E1409" s="13">
        <f>Ret_Fourth_central_moment_5var!E760</f>
        <v/>
      </c>
      <c r="F1409" s="13">
        <f>Ret_Fourth_central_moment_5var!F760</f>
        <v/>
      </c>
      <c r="Y1409" s="13" t="n">
        <v>184</v>
      </c>
      <c r="AU1409" s="13" t="n">
        <v>184</v>
      </c>
      <c r="BQ1409" s="13" t="n">
        <v>184</v>
      </c>
      <c r="CM1409" s="13" t="n">
        <v>184</v>
      </c>
      <c r="DI1409" s="13" t="n">
        <v>184</v>
      </c>
      <c r="EE1409" s="13" t="n">
        <v>184</v>
      </c>
      <c r="FA1409" s="13" t="n">
        <v>184</v>
      </c>
      <c r="FW1409" s="13" t="n">
        <v>184</v>
      </c>
      <c r="GS1409" s="13" t="n">
        <v>184</v>
      </c>
    </row>
    <row r="1410">
      <c r="C1410" s="13" t="n">
        <v>185</v>
      </c>
      <c r="D1410" s="13">
        <f>Ret_Fourth_central_moment_5var!D761</f>
        <v/>
      </c>
      <c r="E1410" s="13">
        <f>Ret_Fourth_central_moment_5var!E761</f>
        <v/>
      </c>
      <c r="F1410" s="13">
        <f>Ret_Fourth_central_moment_5var!F761</f>
        <v/>
      </c>
      <c r="Y1410" s="13" t="n">
        <v>185</v>
      </c>
      <c r="AU1410" s="13" t="n">
        <v>185</v>
      </c>
      <c r="BQ1410" s="13" t="n">
        <v>185</v>
      </c>
      <c r="CM1410" s="13" t="n">
        <v>185</v>
      </c>
      <c r="DI1410" s="13" t="n">
        <v>185</v>
      </c>
      <c r="EE1410" s="13" t="n">
        <v>185</v>
      </c>
      <c r="FA1410" s="13" t="n">
        <v>185</v>
      </c>
      <c r="FW1410" s="13" t="n">
        <v>185</v>
      </c>
      <c r="GS1410" s="13" t="n">
        <v>185</v>
      </c>
    </row>
    <row r="1411">
      <c r="C1411" s="13" t="n">
        <v>186</v>
      </c>
      <c r="D1411" s="13">
        <f>Ret_Fourth_central_moment_5var!D762</f>
        <v/>
      </c>
      <c r="E1411" s="13">
        <f>Ret_Fourth_central_moment_5var!E762</f>
        <v/>
      </c>
      <c r="F1411" s="13">
        <f>Ret_Fourth_central_moment_5var!F762</f>
        <v/>
      </c>
      <c r="Y1411" s="13" t="n">
        <v>186</v>
      </c>
      <c r="AU1411" s="13" t="n">
        <v>186</v>
      </c>
      <c r="BQ1411" s="13" t="n">
        <v>186</v>
      </c>
      <c r="CM1411" s="13" t="n">
        <v>186</v>
      </c>
      <c r="DI1411" s="13" t="n">
        <v>186</v>
      </c>
      <c r="EE1411" s="13" t="n">
        <v>186</v>
      </c>
      <c r="FA1411" s="13" t="n">
        <v>186</v>
      </c>
      <c r="FW1411" s="13" t="n">
        <v>186</v>
      </c>
      <c r="GS1411" s="13" t="n">
        <v>186</v>
      </c>
    </row>
    <row r="1412">
      <c r="C1412" s="13" t="n">
        <v>187</v>
      </c>
      <c r="D1412" s="13">
        <f>Ret_Fourth_central_moment_5var!D763</f>
        <v/>
      </c>
      <c r="E1412" s="13">
        <f>Ret_Fourth_central_moment_5var!E763</f>
        <v/>
      </c>
      <c r="F1412" s="13">
        <f>Ret_Fourth_central_moment_5var!F763</f>
        <v/>
      </c>
      <c r="Y1412" s="13" t="n">
        <v>187</v>
      </c>
      <c r="AU1412" s="13" t="n">
        <v>187</v>
      </c>
      <c r="BQ1412" s="13" t="n">
        <v>187</v>
      </c>
      <c r="CM1412" s="13" t="n">
        <v>187</v>
      </c>
      <c r="DI1412" s="13" t="n">
        <v>187</v>
      </c>
      <c r="EE1412" s="13" t="n">
        <v>187</v>
      </c>
      <c r="FA1412" s="13" t="n">
        <v>187</v>
      </c>
      <c r="FW1412" s="13" t="n">
        <v>187</v>
      </c>
      <c r="GS1412" s="13" t="n">
        <v>187</v>
      </c>
    </row>
    <row r="1413">
      <c r="C1413" s="13" t="n">
        <v>188</v>
      </c>
      <c r="D1413" s="13">
        <f>Ret_Fourth_central_moment_5var!D764</f>
        <v/>
      </c>
      <c r="E1413" s="13">
        <f>Ret_Fourth_central_moment_5var!E764</f>
        <v/>
      </c>
      <c r="F1413" s="13">
        <f>Ret_Fourth_central_moment_5var!F764</f>
        <v/>
      </c>
      <c r="Y1413" s="13" t="n">
        <v>188</v>
      </c>
      <c r="AU1413" s="13" t="n">
        <v>188</v>
      </c>
      <c r="BQ1413" s="13" t="n">
        <v>188</v>
      </c>
      <c r="CM1413" s="13" t="n">
        <v>188</v>
      </c>
      <c r="DI1413" s="13" t="n">
        <v>188</v>
      </c>
      <c r="EE1413" s="13" t="n">
        <v>188</v>
      </c>
      <c r="FA1413" s="13" t="n">
        <v>188</v>
      </c>
      <c r="FW1413" s="13" t="n">
        <v>188</v>
      </c>
      <c r="GS1413" s="13" t="n">
        <v>188</v>
      </c>
    </row>
    <row r="1414">
      <c r="C1414" s="13" t="n">
        <v>189</v>
      </c>
      <c r="D1414" s="13">
        <f>Ret_Fourth_central_moment_5var!D765</f>
        <v/>
      </c>
      <c r="E1414" s="13">
        <f>Ret_Fourth_central_moment_5var!E765</f>
        <v/>
      </c>
      <c r="F1414" s="13">
        <f>Ret_Fourth_central_moment_5var!F765</f>
        <v/>
      </c>
      <c r="Y1414" s="13" t="n">
        <v>189</v>
      </c>
      <c r="AU1414" s="13" t="n">
        <v>189</v>
      </c>
      <c r="BQ1414" s="13" t="n">
        <v>189</v>
      </c>
      <c r="CM1414" s="13" t="n">
        <v>189</v>
      </c>
      <c r="DI1414" s="13" t="n">
        <v>189</v>
      </c>
      <c r="EE1414" s="13" t="n">
        <v>189</v>
      </c>
      <c r="FA1414" s="13" t="n">
        <v>189</v>
      </c>
      <c r="FW1414" s="13" t="n">
        <v>189</v>
      </c>
      <c r="GS1414" s="13" t="n">
        <v>189</v>
      </c>
    </row>
    <row r="1415">
      <c r="C1415" s="13" t="n">
        <v>190</v>
      </c>
      <c r="D1415" s="13">
        <f>Ret_Fourth_central_moment_5var!D766</f>
        <v/>
      </c>
      <c r="E1415" s="13">
        <f>Ret_Fourth_central_moment_5var!E766</f>
        <v/>
      </c>
      <c r="F1415" s="13">
        <f>Ret_Fourth_central_moment_5var!F766</f>
        <v/>
      </c>
      <c r="Y1415" s="13" t="n">
        <v>190</v>
      </c>
      <c r="AU1415" s="13" t="n">
        <v>190</v>
      </c>
      <c r="BQ1415" s="13" t="n">
        <v>190</v>
      </c>
      <c r="CM1415" s="13" t="n">
        <v>190</v>
      </c>
      <c r="DI1415" s="13" t="n">
        <v>190</v>
      </c>
      <c r="EE1415" s="13" t="n">
        <v>190</v>
      </c>
      <c r="FA1415" s="13" t="n">
        <v>190</v>
      </c>
      <c r="FW1415" s="13" t="n">
        <v>190</v>
      </c>
      <c r="GS1415" s="13" t="n">
        <v>190</v>
      </c>
    </row>
    <row r="1416">
      <c r="C1416" s="13" t="n">
        <v>191</v>
      </c>
      <c r="D1416" s="13">
        <f>Ret_Fourth_central_moment_5var!D767</f>
        <v/>
      </c>
      <c r="E1416" s="13">
        <f>Ret_Fourth_central_moment_5var!E767</f>
        <v/>
      </c>
      <c r="F1416" s="13">
        <f>Ret_Fourth_central_moment_5var!F767</f>
        <v/>
      </c>
      <c r="Y1416" s="13" t="n">
        <v>191</v>
      </c>
      <c r="AU1416" s="13" t="n">
        <v>191</v>
      </c>
      <c r="BQ1416" s="13" t="n">
        <v>191</v>
      </c>
      <c r="CM1416" s="13" t="n">
        <v>191</v>
      </c>
      <c r="DI1416" s="13" t="n">
        <v>191</v>
      </c>
      <c r="EE1416" s="13" t="n">
        <v>191</v>
      </c>
      <c r="FA1416" s="13" t="n">
        <v>191</v>
      </c>
      <c r="FW1416" s="13" t="n">
        <v>191</v>
      </c>
      <c r="GS1416" s="13" t="n">
        <v>191</v>
      </c>
    </row>
    <row r="1417">
      <c r="C1417" s="13" t="n">
        <v>192</v>
      </c>
      <c r="D1417" s="13">
        <f>Ret_Fourth_central_moment_5var!D768</f>
        <v/>
      </c>
      <c r="E1417" s="13">
        <f>Ret_Fourth_central_moment_5var!E768</f>
        <v/>
      </c>
      <c r="F1417" s="13">
        <f>Ret_Fourth_central_moment_5var!F768</f>
        <v/>
      </c>
      <c r="Y1417" s="13" t="n">
        <v>192</v>
      </c>
      <c r="AU1417" s="13" t="n">
        <v>192</v>
      </c>
      <c r="BQ1417" s="13" t="n">
        <v>192</v>
      </c>
      <c r="CM1417" s="13" t="n">
        <v>192</v>
      </c>
      <c r="DI1417" s="13" t="n">
        <v>192</v>
      </c>
      <c r="EE1417" s="13" t="n">
        <v>192</v>
      </c>
      <c r="FA1417" s="13" t="n">
        <v>192</v>
      </c>
      <c r="FW1417" s="13" t="n">
        <v>192</v>
      </c>
      <c r="GS1417" s="13" t="n">
        <v>192</v>
      </c>
    </row>
    <row r="1418">
      <c r="C1418" s="13" t="n">
        <v>193</v>
      </c>
      <c r="D1418" s="13">
        <f>Ret_Fourth_central_moment_5var!D769</f>
        <v/>
      </c>
      <c r="E1418" s="13">
        <f>Ret_Fourth_central_moment_5var!E769</f>
        <v/>
      </c>
      <c r="F1418" s="13">
        <f>Ret_Fourth_central_moment_5var!F769</f>
        <v/>
      </c>
      <c r="Y1418" s="13" t="n">
        <v>193</v>
      </c>
      <c r="AU1418" s="13" t="n">
        <v>193</v>
      </c>
      <c r="BQ1418" s="13" t="n">
        <v>193</v>
      </c>
      <c r="CM1418" s="13" t="n">
        <v>193</v>
      </c>
      <c r="DI1418" s="13" t="n">
        <v>193</v>
      </c>
      <c r="EE1418" s="13" t="n">
        <v>193</v>
      </c>
      <c r="FA1418" s="13" t="n">
        <v>193</v>
      </c>
      <c r="FW1418" s="13" t="n">
        <v>193</v>
      </c>
      <c r="GS1418" s="13" t="n">
        <v>193</v>
      </c>
    </row>
    <row r="1419">
      <c r="C1419" s="13" t="n">
        <v>194</v>
      </c>
      <c r="D1419" s="13">
        <f>Ret_Fourth_central_moment_5var!D770</f>
        <v/>
      </c>
      <c r="E1419" s="13">
        <f>Ret_Fourth_central_moment_5var!E770</f>
        <v/>
      </c>
      <c r="F1419" s="13">
        <f>Ret_Fourth_central_moment_5var!F770</f>
        <v/>
      </c>
      <c r="Y1419" s="13" t="n">
        <v>194</v>
      </c>
      <c r="AU1419" s="13" t="n">
        <v>194</v>
      </c>
      <c r="BQ1419" s="13" t="n">
        <v>194</v>
      </c>
      <c r="CM1419" s="13" t="n">
        <v>194</v>
      </c>
      <c r="DI1419" s="13" t="n">
        <v>194</v>
      </c>
      <c r="EE1419" s="13" t="n">
        <v>194</v>
      </c>
      <c r="FA1419" s="13" t="n">
        <v>194</v>
      </c>
      <c r="FW1419" s="13" t="n">
        <v>194</v>
      </c>
      <c r="GS1419" s="13" t="n">
        <v>194</v>
      </c>
    </row>
    <row r="1420">
      <c r="C1420" s="13" t="n">
        <v>195</v>
      </c>
      <c r="D1420" s="13">
        <f>Ret_Fourth_central_moment_5var!D771</f>
        <v/>
      </c>
      <c r="E1420" s="13">
        <f>Ret_Fourth_central_moment_5var!E771</f>
        <v/>
      </c>
      <c r="F1420" s="13">
        <f>Ret_Fourth_central_moment_5var!F771</f>
        <v/>
      </c>
      <c r="Y1420" s="13" t="n">
        <v>195</v>
      </c>
      <c r="AU1420" s="13" t="n">
        <v>195</v>
      </c>
      <c r="BQ1420" s="13" t="n">
        <v>195</v>
      </c>
      <c r="CM1420" s="13" t="n">
        <v>195</v>
      </c>
      <c r="DI1420" s="13" t="n">
        <v>195</v>
      </c>
      <c r="EE1420" s="13" t="n">
        <v>195</v>
      </c>
      <c r="FA1420" s="13" t="n">
        <v>195</v>
      </c>
      <c r="FW1420" s="13" t="n">
        <v>195</v>
      </c>
      <c r="GS1420" s="13" t="n">
        <v>195</v>
      </c>
    </row>
    <row r="1421">
      <c r="C1421" s="13" t="n">
        <v>196</v>
      </c>
      <c r="D1421" s="13">
        <f>Ret_Fourth_central_moment_5var!D772</f>
        <v/>
      </c>
      <c r="E1421" s="13">
        <f>Ret_Fourth_central_moment_5var!E772</f>
        <v/>
      </c>
      <c r="F1421" s="13">
        <f>Ret_Fourth_central_moment_5var!F772</f>
        <v/>
      </c>
      <c r="Y1421" s="13" t="n">
        <v>196</v>
      </c>
      <c r="AU1421" s="13" t="n">
        <v>196</v>
      </c>
      <c r="BQ1421" s="13" t="n">
        <v>196</v>
      </c>
      <c r="CM1421" s="13" t="n">
        <v>196</v>
      </c>
      <c r="DI1421" s="13" t="n">
        <v>196</v>
      </c>
      <c r="EE1421" s="13" t="n">
        <v>196</v>
      </c>
      <c r="FA1421" s="13" t="n">
        <v>196</v>
      </c>
      <c r="FW1421" s="13" t="n">
        <v>196</v>
      </c>
      <c r="GS1421" s="13" t="n">
        <v>196</v>
      </c>
    </row>
    <row r="1422">
      <c r="C1422" s="13" t="n">
        <v>197</v>
      </c>
      <c r="D1422" s="13">
        <f>Ret_Fourth_central_moment_5var!D773</f>
        <v/>
      </c>
      <c r="E1422" s="13">
        <f>Ret_Fourth_central_moment_5var!E773</f>
        <v/>
      </c>
      <c r="F1422" s="13">
        <f>Ret_Fourth_central_moment_5var!F773</f>
        <v/>
      </c>
      <c r="Y1422" s="13" t="n">
        <v>197</v>
      </c>
      <c r="AU1422" s="13" t="n">
        <v>197</v>
      </c>
      <c r="BQ1422" s="13" t="n">
        <v>197</v>
      </c>
      <c r="CM1422" s="13" t="n">
        <v>197</v>
      </c>
      <c r="DI1422" s="13" t="n">
        <v>197</v>
      </c>
      <c r="EE1422" s="13" t="n">
        <v>197</v>
      </c>
      <c r="FA1422" s="13" t="n">
        <v>197</v>
      </c>
      <c r="FW1422" s="13" t="n">
        <v>197</v>
      </c>
      <c r="GS1422" s="13" t="n">
        <v>197</v>
      </c>
    </row>
    <row r="1423">
      <c r="C1423" s="13" t="n">
        <v>198</v>
      </c>
      <c r="D1423" s="13">
        <f>Ret_Fourth_central_moment_5var!D774</f>
        <v/>
      </c>
      <c r="E1423" s="13">
        <f>Ret_Fourth_central_moment_5var!E774</f>
        <v/>
      </c>
      <c r="F1423" s="13">
        <f>Ret_Fourth_central_moment_5var!F774</f>
        <v/>
      </c>
      <c r="Y1423" s="13" t="n">
        <v>198</v>
      </c>
      <c r="AU1423" s="13" t="n">
        <v>198</v>
      </c>
      <c r="BQ1423" s="13" t="n">
        <v>198</v>
      </c>
      <c r="CM1423" s="13" t="n">
        <v>198</v>
      </c>
      <c r="DI1423" s="13" t="n">
        <v>198</v>
      </c>
      <c r="EE1423" s="13" t="n">
        <v>198</v>
      </c>
      <c r="FA1423" s="13" t="n">
        <v>198</v>
      </c>
      <c r="FW1423" s="13" t="n">
        <v>198</v>
      </c>
      <c r="GS1423" s="13" t="n">
        <v>198</v>
      </c>
    </row>
    <row r="1425">
      <c r="B1425" s="96">
        <f>Data!D27</f>
        <v/>
      </c>
      <c r="C1425" s="13" t="inlineStr">
        <is>
          <t>CV</t>
        </is>
      </c>
      <c r="D1425" s="13" t="n">
        <v>22</v>
      </c>
      <c r="E1425" s="13" t="n">
        <v>23</v>
      </c>
      <c r="F1425" s="13" t="n">
        <v>24</v>
      </c>
      <c r="Y1425" s="13" t="inlineStr">
        <is>
          <t>CV</t>
        </is>
      </c>
      <c r="Z1425" s="13" t="n">
        <v>22</v>
      </c>
      <c r="AA1425" s="13" t="n">
        <v>23</v>
      </c>
      <c r="AB1425" s="13" t="n">
        <v>24</v>
      </c>
      <c r="AU1425" s="13" t="inlineStr">
        <is>
          <t>CV</t>
        </is>
      </c>
      <c r="AV1425" s="13" t="n">
        <v>22</v>
      </c>
      <c r="AW1425" s="13" t="n">
        <v>23</v>
      </c>
      <c r="AX1425" s="13" t="n">
        <v>24</v>
      </c>
      <c r="BQ1425" s="13" t="inlineStr">
        <is>
          <t>CV</t>
        </is>
      </c>
      <c r="BR1425" s="13" t="n">
        <v>22</v>
      </c>
      <c r="BS1425" s="13" t="n">
        <v>23</v>
      </c>
      <c r="BT1425" s="13" t="n">
        <v>24</v>
      </c>
      <c r="CM1425" s="13" t="inlineStr">
        <is>
          <t>CV</t>
        </is>
      </c>
      <c r="CN1425" s="13" t="n">
        <v>22</v>
      </c>
      <c r="CO1425" s="13" t="n">
        <v>23</v>
      </c>
      <c r="CP1425" s="13" t="n">
        <v>24</v>
      </c>
      <c r="DI1425" s="13" t="inlineStr">
        <is>
          <t>CV</t>
        </is>
      </c>
      <c r="DJ1425" s="13" t="n">
        <v>22</v>
      </c>
      <c r="DK1425" s="13" t="n">
        <v>23</v>
      </c>
      <c r="DL1425" s="13" t="n">
        <v>24</v>
      </c>
      <c r="EE1425" s="13" t="inlineStr">
        <is>
          <t>CV</t>
        </is>
      </c>
      <c r="EF1425" s="13" t="n">
        <v>22</v>
      </c>
      <c r="EG1425" s="13" t="n">
        <v>23</v>
      </c>
      <c r="EH1425" s="13" t="n">
        <v>24</v>
      </c>
      <c r="FA1425" s="13" t="inlineStr">
        <is>
          <t>CV</t>
        </is>
      </c>
      <c r="FB1425" s="13" t="n">
        <v>22</v>
      </c>
      <c r="FC1425" s="13" t="n">
        <v>23</v>
      </c>
      <c r="FD1425" s="13" t="n">
        <v>24</v>
      </c>
      <c r="FW1425" s="13" t="inlineStr">
        <is>
          <t>CV</t>
        </is>
      </c>
      <c r="FX1425" s="13" t="n">
        <v>22</v>
      </c>
      <c r="FY1425" s="13" t="n">
        <v>23</v>
      </c>
      <c r="FZ1425" s="13" t="n">
        <v>24</v>
      </c>
      <c r="GS1425" s="13" t="inlineStr">
        <is>
          <t>CV</t>
        </is>
      </c>
      <c r="GT1425" s="13" t="n">
        <v>22</v>
      </c>
      <c r="GU1425" s="13" t="n">
        <v>23</v>
      </c>
      <c r="GV1425" s="13" t="n">
        <v>24</v>
      </c>
    </row>
    <row r="1426">
      <c r="B1426" s="96" t="n"/>
      <c r="C1426" s="13" t="n">
        <v>9</v>
      </c>
      <c r="D1426" s="96">
        <f>$B$1425</f>
        <v/>
      </c>
      <c r="E1426" s="96">
        <f>$B$1425</f>
        <v/>
      </c>
      <c r="F1426" s="96">
        <f>$B$1425</f>
        <v/>
      </c>
      <c r="Y1426" s="13" t="n">
        <v>9</v>
      </c>
      <c r="AU1426" s="13" t="n">
        <v>9</v>
      </c>
      <c r="BQ1426" s="13" t="n">
        <v>9</v>
      </c>
      <c r="CM1426" s="13" t="n">
        <v>9</v>
      </c>
      <c r="DI1426" s="13" t="n">
        <v>9</v>
      </c>
      <c r="EE1426" s="13" t="n">
        <v>9</v>
      </c>
      <c r="FA1426" s="13" t="n">
        <v>9</v>
      </c>
      <c r="FW1426" s="13" t="n">
        <v>9</v>
      </c>
      <c r="GS1426" s="13" t="n">
        <v>9</v>
      </c>
    </row>
    <row r="1427">
      <c r="B1427" s="96" t="n"/>
      <c r="C1427" s="13" t="n">
        <v>10</v>
      </c>
      <c r="D1427" s="96">
        <f>$B$1425</f>
        <v/>
      </c>
      <c r="E1427" s="96">
        <f>$B$1425</f>
        <v/>
      </c>
      <c r="F1427" s="96">
        <f>$B$1425</f>
        <v/>
      </c>
      <c r="Y1427" s="13" t="n">
        <v>10</v>
      </c>
      <c r="AU1427" s="13" t="n">
        <v>10</v>
      </c>
      <c r="BQ1427" s="13" t="n">
        <v>10</v>
      </c>
      <c r="CM1427" s="13" t="n">
        <v>10</v>
      </c>
      <c r="DI1427" s="13" t="n">
        <v>10</v>
      </c>
      <c r="EE1427" s="13" t="n">
        <v>10</v>
      </c>
      <c r="FA1427" s="13" t="n">
        <v>10</v>
      </c>
      <c r="FW1427" s="13" t="n">
        <v>10</v>
      </c>
      <c r="GS1427" s="13" t="n">
        <v>10</v>
      </c>
    </row>
    <row r="1428">
      <c r="B1428" s="96" t="n"/>
      <c r="C1428" s="13" t="n">
        <v>11</v>
      </c>
      <c r="D1428" s="96">
        <f>$B$1425</f>
        <v/>
      </c>
      <c r="E1428" s="96">
        <f>$B$1425</f>
        <v/>
      </c>
      <c r="F1428" s="96">
        <f>$B$1425</f>
        <v/>
      </c>
      <c r="Y1428" s="13" t="n">
        <v>11</v>
      </c>
      <c r="AU1428" s="13" t="n">
        <v>11</v>
      </c>
      <c r="BQ1428" s="13" t="n">
        <v>11</v>
      </c>
      <c r="CM1428" s="13" t="n">
        <v>11</v>
      </c>
      <c r="DI1428" s="13" t="n">
        <v>11</v>
      </c>
      <c r="EE1428" s="13" t="n">
        <v>11</v>
      </c>
      <c r="FA1428" s="13" t="n">
        <v>11</v>
      </c>
      <c r="FW1428" s="13" t="n">
        <v>11</v>
      </c>
      <c r="GS1428" s="13" t="n">
        <v>11</v>
      </c>
    </row>
    <row r="1429">
      <c r="C1429" s="13" t="n">
        <v>12</v>
      </c>
      <c r="D1429" s="96">
        <f>$B$1425</f>
        <v/>
      </c>
      <c r="E1429" s="96">
        <f>$B$1425</f>
        <v/>
      </c>
      <c r="F1429" s="96">
        <f>$B$1425</f>
        <v/>
      </c>
      <c r="Y1429" s="13" t="n">
        <v>12</v>
      </c>
      <c r="AU1429" s="13" t="n">
        <v>12</v>
      </c>
      <c r="BQ1429" s="13" t="n">
        <v>12</v>
      </c>
      <c r="CM1429" s="13" t="n">
        <v>12</v>
      </c>
      <c r="DI1429" s="13" t="n">
        <v>12</v>
      </c>
      <c r="EE1429" s="13" t="n">
        <v>12</v>
      </c>
      <c r="FA1429" s="13" t="n">
        <v>12</v>
      </c>
      <c r="FW1429" s="13" t="n">
        <v>12</v>
      </c>
      <c r="GS1429" s="13" t="n">
        <v>12</v>
      </c>
    </row>
    <row r="1430">
      <c r="C1430" s="13" t="n">
        <v>13</v>
      </c>
      <c r="D1430" s="96">
        <f>$B$1425</f>
        <v/>
      </c>
      <c r="E1430" s="96">
        <f>$B$1425</f>
        <v/>
      </c>
      <c r="F1430" s="96">
        <f>$B$1425</f>
        <v/>
      </c>
      <c r="Y1430" s="13" t="n">
        <v>13</v>
      </c>
      <c r="AU1430" s="13" t="n">
        <v>13</v>
      </c>
      <c r="BQ1430" s="13" t="n">
        <v>13</v>
      </c>
      <c r="CM1430" s="13" t="n">
        <v>13</v>
      </c>
      <c r="DI1430" s="13" t="n">
        <v>13</v>
      </c>
      <c r="EE1430" s="13" t="n">
        <v>13</v>
      </c>
      <c r="FA1430" s="13" t="n">
        <v>13</v>
      </c>
      <c r="FW1430" s="13" t="n">
        <v>13</v>
      </c>
      <c r="GS1430" s="13" t="n">
        <v>13</v>
      </c>
    </row>
    <row r="1431">
      <c r="C1431" s="13" t="n">
        <v>14</v>
      </c>
      <c r="D1431" s="96">
        <f>$B$1425</f>
        <v/>
      </c>
      <c r="E1431" s="96">
        <f>$B$1425</f>
        <v/>
      </c>
      <c r="F1431" s="96">
        <f>$B$1425</f>
        <v/>
      </c>
      <c r="Y1431" s="13" t="n">
        <v>14</v>
      </c>
      <c r="AU1431" s="13" t="n">
        <v>14</v>
      </c>
      <c r="BQ1431" s="13" t="n">
        <v>14</v>
      </c>
      <c r="CM1431" s="13" t="n">
        <v>14</v>
      </c>
      <c r="DI1431" s="13" t="n">
        <v>14</v>
      </c>
      <c r="EE1431" s="13" t="n">
        <v>14</v>
      </c>
      <c r="FA1431" s="13" t="n">
        <v>14</v>
      </c>
      <c r="FW1431" s="13" t="n">
        <v>14</v>
      </c>
      <c r="GS1431" s="13" t="n">
        <v>14</v>
      </c>
    </row>
    <row r="1432">
      <c r="C1432" s="13" t="n">
        <v>15</v>
      </c>
      <c r="D1432" s="96">
        <f>$B$1425</f>
        <v/>
      </c>
      <c r="E1432" s="96">
        <f>$B$1425</f>
        <v/>
      </c>
      <c r="F1432" s="96">
        <f>$B$1425</f>
        <v/>
      </c>
      <c r="Y1432" s="13" t="n">
        <v>15</v>
      </c>
      <c r="AU1432" s="13" t="n">
        <v>15</v>
      </c>
      <c r="BQ1432" s="13" t="n">
        <v>15</v>
      </c>
      <c r="CM1432" s="13" t="n">
        <v>15</v>
      </c>
      <c r="DI1432" s="13" t="n">
        <v>15</v>
      </c>
      <c r="EE1432" s="13" t="n">
        <v>15</v>
      </c>
      <c r="FA1432" s="13" t="n">
        <v>15</v>
      </c>
      <c r="FW1432" s="13" t="n">
        <v>15</v>
      </c>
      <c r="GS1432" s="13" t="n">
        <v>15</v>
      </c>
    </row>
    <row r="1433">
      <c r="C1433" s="13" t="n">
        <v>16</v>
      </c>
      <c r="D1433" s="96">
        <f>$B$1425</f>
        <v/>
      </c>
      <c r="E1433" s="96">
        <f>$B$1425</f>
        <v/>
      </c>
      <c r="F1433" s="96">
        <f>$B$1425</f>
        <v/>
      </c>
      <c r="Y1433" s="13" t="n">
        <v>16</v>
      </c>
      <c r="AU1433" s="13" t="n">
        <v>16</v>
      </c>
      <c r="BQ1433" s="13" t="n">
        <v>16</v>
      </c>
      <c r="CM1433" s="13" t="n">
        <v>16</v>
      </c>
      <c r="DI1433" s="13" t="n">
        <v>16</v>
      </c>
      <c r="EE1433" s="13" t="n">
        <v>16</v>
      </c>
      <c r="FA1433" s="13" t="n">
        <v>16</v>
      </c>
      <c r="FW1433" s="13" t="n">
        <v>16</v>
      </c>
      <c r="GS1433" s="13" t="n">
        <v>16</v>
      </c>
    </row>
    <row r="1434">
      <c r="C1434" s="13" t="n">
        <v>17</v>
      </c>
      <c r="D1434" s="96">
        <f>$B$1425</f>
        <v/>
      </c>
      <c r="E1434" s="96">
        <f>$B$1425</f>
        <v/>
      </c>
      <c r="F1434" s="96">
        <f>$B$1425</f>
        <v/>
      </c>
      <c r="Y1434" s="13" t="n">
        <v>17</v>
      </c>
      <c r="AU1434" s="13" t="n">
        <v>17</v>
      </c>
      <c r="BQ1434" s="13" t="n">
        <v>17</v>
      </c>
      <c r="CM1434" s="13" t="n">
        <v>17</v>
      </c>
      <c r="DI1434" s="13" t="n">
        <v>17</v>
      </c>
      <c r="EE1434" s="13" t="n">
        <v>17</v>
      </c>
      <c r="FA1434" s="13" t="n">
        <v>17</v>
      </c>
      <c r="FW1434" s="13" t="n">
        <v>17</v>
      </c>
      <c r="GS1434" s="13" t="n">
        <v>17</v>
      </c>
    </row>
    <row r="1435">
      <c r="C1435" s="13" t="n">
        <v>18</v>
      </c>
      <c r="D1435" s="96">
        <f>$B$1425</f>
        <v/>
      </c>
      <c r="E1435" s="96">
        <f>$B$1425</f>
        <v/>
      </c>
      <c r="F1435" s="96">
        <f>$B$1425</f>
        <v/>
      </c>
      <c r="Y1435" s="13" t="n">
        <v>18</v>
      </c>
      <c r="AU1435" s="13" t="n">
        <v>18</v>
      </c>
      <c r="BQ1435" s="13" t="n">
        <v>18</v>
      </c>
      <c r="CM1435" s="13" t="n">
        <v>18</v>
      </c>
      <c r="DI1435" s="13" t="n">
        <v>18</v>
      </c>
      <c r="EE1435" s="13" t="n">
        <v>18</v>
      </c>
      <c r="FA1435" s="13" t="n">
        <v>18</v>
      </c>
      <c r="FW1435" s="13" t="n">
        <v>18</v>
      </c>
      <c r="GS1435" s="13" t="n">
        <v>18</v>
      </c>
    </row>
    <row r="1436">
      <c r="C1436" s="13" t="n">
        <v>19</v>
      </c>
      <c r="D1436" s="96">
        <f>$B$1425</f>
        <v/>
      </c>
      <c r="E1436" s="96">
        <f>$B$1425</f>
        <v/>
      </c>
      <c r="F1436" s="96">
        <f>$B$1425</f>
        <v/>
      </c>
      <c r="Y1436" s="13" t="n">
        <v>19</v>
      </c>
      <c r="AU1436" s="13" t="n">
        <v>19</v>
      </c>
      <c r="BQ1436" s="13" t="n">
        <v>19</v>
      </c>
      <c r="CM1436" s="13" t="n">
        <v>19</v>
      </c>
      <c r="DI1436" s="13" t="n">
        <v>19</v>
      </c>
      <c r="EE1436" s="13" t="n">
        <v>19</v>
      </c>
      <c r="FA1436" s="13" t="n">
        <v>19</v>
      </c>
      <c r="FW1436" s="13" t="n">
        <v>19</v>
      </c>
      <c r="GS1436" s="13" t="n">
        <v>19</v>
      </c>
    </row>
    <row r="1437">
      <c r="C1437" s="13" t="n">
        <v>20</v>
      </c>
      <c r="D1437" s="96">
        <f>$B$1425</f>
        <v/>
      </c>
      <c r="E1437" s="96">
        <f>$B$1425</f>
        <v/>
      </c>
      <c r="F1437" s="96">
        <f>$B$1425</f>
        <v/>
      </c>
      <c r="Y1437" s="13" t="n">
        <v>20</v>
      </c>
      <c r="AU1437" s="13" t="n">
        <v>20</v>
      </c>
      <c r="BQ1437" s="13" t="n">
        <v>20</v>
      </c>
      <c r="CM1437" s="13" t="n">
        <v>20</v>
      </c>
      <c r="DI1437" s="13" t="n">
        <v>20</v>
      </c>
      <c r="EE1437" s="13" t="n">
        <v>20</v>
      </c>
      <c r="FA1437" s="13" t="n">
        <v>20</v>
      </c>
      <c r="FW1437" s="13" t="n">
        <v>20</v>
      </c>
      <c r="GS1437" s="13" t="n">
        <v>20</v>
      </c>
    </row>
    <row r="1438">
      <c r="C1438" s="13" t="n">
        <v>21</v>
      </c>
      <c r="D1438" s="96">
        <f>$B$1425</f>
        <v/>
      </c>
      <c r="E1438" s="96">
        <f>$B$1425</f>
        <v/>
      </c>
      <c r="F1438" s="96">
        <f>$B$1425</f>
        <v/>
      </c>
      <c r="Y1438" s="13" t="n">
        <v>21</v>
      </c>
      <c r="AU1438" s="13" t="n">
        <v>21</v>
      </c>
      <c r="BQ1438" s="13" t="n">
        <v>21</v>
      </c>
      <c r="CM1438" s="13" t="n">
        <v>21</v>
      </c>
      <c r="DI1438" s="13" t="n">
        <v>21</v>
      </c>
      <c r="EE1438" s="13" t="n">
        <v>21</v>
      </c>
      <c r="FA1438" s="13" t="n">
        <v>21</v>
      </c>
      <c r="FW1438" s="13" t="n">
        <v>21</v>
      </c>
      <c r="GS1438" s="13" t="n">
        <v>21</v>
      </c>
    </row>
    <row r="1439">
      <c r="C1439" s="13" t="n">
        <v>22</v>
      </c>
      <c r="D1439" s="96">
        <f>$B$1425</f>
        <v/>
      </c>
      <c r="E1439" s="96">
        <f>$B$1425</f>
        <v/>
      </c>
      <c r="F1439" s="96">
        <f>$B$1425</f>
        <v/>
      </c>
      <c r="Y1439" s="13" t="n">
        <v>22</v>
      </c>
      <c r="AU1439" s="13" t="n">
        <v>22</v>
      </c>
      <c r="BQ1439" s="13" t="n">
        <v>22</v>
      </c>
      <c r="CM1439" s="13" t="n">
        <v>22</v>
      </c>
      <c r="DI1439" s="13" t="n">
        <v>22</v>
      </c>
      <c r="EE1439" s="13" t="n">
        <v>22</v>
      </c>
      <c r="FA1439" s="13" t="n">
        <v>22</v>
      </c>
      <c r="FW1439" s="13" t="n">
        <v>22</v>
      </c>
      <c r="GS1439" s="13" t="n">
        <v>22</v>
      </c>
    </row>
    <row r="1440">
      <c r="C1440" s="13" t="n">
        <v>23</v>
      </c>
      <c r="D1440" s="96">
        <f>$B$1425</f>
        <v/>
      </c>
      <c r="E1440" s="96">
        <f>$B$1425</f>
        <v/>
      </c>
      <c r="F1440" s="96">
        <f>$B$1425</f>
        <v/>
      </c>
      <c r="Y1440" s="13" t="n">
        <v>23</v>
      </c>
      <c r="AU1440" s="13" t="n">
        <v>23</v>
      </c>
      <c r="BQ1440" s="13" t="n">
        <v>23</v>
      </c>
      <c r="CM1440" s="13" t="n">
        <v>23</v>
      </c>
      <c r="DI1440" s="13" t="n">
        <v>23</v>
      </c>
      <c r="EE1440" s="13" t="n">
        <v>23</v>
      </c>
      <c r="FA1440" s="13" t="n">
        <v>23</v>
      </c>
      <c r="FW1440" s="13" t="n">
        <v>23</v>
      </c>
      <c r="GS1440" s="13" t="n">
        <v>23</v>
      </c>
    </row>
    <row r="1441">
      <c r="C1441" s="13" t="n">
        <v>24</v>
      </c>
      <c r="D1441" s="96">
        <f>$B$1425</f>
        <v/>
      </c>
      <c r="E1441" s="96">
        <f>$B$1425</f>
        <v/>
      </c>
      <c r="F1441" s="96">
        <f>$B$1425</f>
        <v/>
      </c>
      <c r="Y1441" s="13" t="n">
        <v>24</v>
      </c>
      <c r="AU1441" s="13" t="n">
        <v>24</v>
      </c>
      <c r="BQ1441" s="13" t="n">
        <v>24</v>
      </c>
      <c r="CM1441" s="13" t="n">
        <v>24</v>
      </c>
      <c r="DI1441" s="13" t="n">
        <v>24</v>
      </c>
      <c r="EE1441" s="13" t="n">
        <v>24</v>
      </c>
      <c r="FA1441" s="13" t="n">
        <v>24</v>
      </c>
      <c r="FW1441" s="13" t="n">
        <v>24</v>
      </c>
      <c r="GS1441" s="13" t="n">
        <v>24</v>
      </c>
    </row>
    <row r="1442">
      <c r="C1442" s="13" t="n">
        <v>25</v>
      </c>
      <c r="D1442" s="96">
        <f>$B$1425</f>
        <v/>
      </c>
      <c r="E1442" s="96">
        <f>$B$1425</f>
        <v/>
      </c>
      <c r="F1442" s="96">
        <f>$B$1425</f>
        <v/>
      </c>
      <c r="Y1442" s="13" t="n">
        <v>25</v>
      </c>
      <c r="AU1442" s="13" t="n">
        <v>25</v>
      </c>
      <c r="BQ1442" s="13" t="n">
        <v>25</v>
      </c>
      <c r="CM1442" s="13" t="n">
        <v>25</v>
      </c>
      <c r="DI1442" s="13" t="n">
        <v>25</v>
      </c>
      <c r="EE1442" s="13" t="n">
        <v>25</v>
      </c>
      <c r="FA1442" s="13" t="n">
        <v>25</v>
      </c>
      <c r="FW1442" s="13" t="n">
        <v>25</v>
      </c>
      <c r="GS1442" s="13" t="n">
        <v>25</v>
      </c>
    </row>
    <row r="1443">
      <c r="C1443" s="13" t="n">
        <v>26</v>
      </c>
      <c r="D1443" s="96">
        <f>$B$1425</f>
        <v/>
      </c>
      <c r="E1443" s="96">
        <f>$B$1425</f>
        <v/>
      </c>
      <c r="F1443" s="96">
        <f>$B$1425</f>
        <v/>
      </c>
      <c r="Y1443" s="13" t="n">
        <v>26</v>
      </c>
      <c r="AU1443" s="13" t="n">
        <v>26</v>
      </c>
      <c r="BQ1443" s="13" t="n">
        <v>26</v>
      </c>
      <c r="CM1443" s="13" t="n">
        <v>26</v>
      </c>
      <c r="DI1443" s="13" t="n">
        <v>26</v>
      </c>
      <c r="EE1443" s="13" t="n">
        <v>26</v>
      </c>
      <c r="FA1443" s="13" t="n">
        <v>26</v>
      </c>
      <c r="FW1443" s="13" t="n">
        <v>26</v>
      </c>
      <c r="GS1443" s="13" t="n">
        <v>26</v>
      </c>
    </row>
    <row r="1444">
      <c r="C1444" s="13" t="n">
        <v>27</v>
      </c>
      <c r="D1444" s="96">
        <f>$B$1425</f>
        <v/>
      </c>
      <c r="E1444" s="96">
        <f>$B$1425</f>
        <v/>
      </c>
      <c r="F1444" s="96">
        <f>$B$1425</f>
        <v/>
      </c>
      <c r="Y1444" s="13" t="n">
        <v>27</v>
      </c>
      <c r="AU1444" s="13" t="n">
        <v>27</v>
      </c>
      <c r="BQ1444" s="13" t="n">
        <v>27</v>
      </c>
      <c r="CM1444" s="13" t="n">
        <v>27</v>
      </c>
      <c r="DI1444" s="13" t="n">
        <v>27</v>
      </c>
      <c r="EE1444" s="13" t="n">
        <v>27</v>
      </c>
      <c r="FA1444" s="13" t="n">
        <v>27</v>
      </c>
      <c r="FW1444" s="13" t="n">
        <v>27</v>
      </c>
      <c r="GS1444" s="13" t="n">
        <v>27</v>
      </c>
    </row>
    <row r="1445">
      <c r="C1445" s="13" t="n">
        <v>28</v>
      </c>
      <c r="D1445" s="96">
        <f>$B$1425</f>
        <v/>
      </c>
      <c r="E1445" s="96">
        <f>$B$1425</f>
        <v/>
      </c>
      <c r="F1445" s="96">
        <f>$B$1425</f>
        <v/>
      </c>
      <c r="Y1445" s="13" t="n">
        <v>28</v>
      </c>
      <c r="AU1445" s="13" t="n">
        <v>28</v>
      </c>
      <c r="BQ1445" s="13" t="n">
        <v>28</v>
      </c>
      <c r="CM1445" s="13" t="n">
        <v>28</v>
      </c>
      <c r="DI1445" s="13" t="n">
        <v>28</v>
      </c>
      <c r="EE1445" s="13" t="n">
        <v>28</v>
      </c>
      <c r="FA1445" s="13" t="n">
        <v>28</v>
      </c>
      <c r="FW1445" s="13" t="n">
        <v>28</v>
      </c>
      <c r="GS1445" s="13" t="n">
        <v>28</v>
      </c>
    </row>
    <row r="1446">
      <c r="C1446" s="13" t="n">
        <v>29</v>
      </c>
      <c r="D1446" s="96">
        <f>$B$1425</f>
        <v/>
      </c>
      <c r="E1446" s="96">
        <f>$B$1425</f>
        <v/>
      </c>
      <c r="F1446" s="96">
        <f>$B$1425</f>
        <v/>
      </c>
      <c r="Y1446" s="13" t="n">
        <v>29</v>
      </c>
      <c r="AU1446" s="13" t="n">
        <v>29</v>
      </c>
      <c r="BQ1446" s="13" t="n">
        <v>29</v>
      </c>
      <c r="CM1446" s="13" t="n">
        <v>29</v>
      </c>
      <c r="DI1446" s="13" t="n">
        <v>29</v>
      </c>
      <c r="EE1446" s="13" t="n">
        <v>29</v>
      </c>
      <c r="FA1446" s="13" t="n">
        <v>29</v>
      </c>
      <c r="FW1446" s="13" t="n">
        <v>29</v>
      </c>
      <c r="GS1446" s="13" t="n">
        <v>29</v>
      </c>
    </row>
    <row r="1447">
      <c r="C1447" s="13" t="n">
        <v>30</v>
      </c>
      <c r="D1447" s="96">
        <f>$B$1425</f>
        <v/>
      </c>
      <c r="E1447" s="96">
        <f>$B$1425</f>
        <v/>
      </c>
      <c r="F1447" s="96">
        <f>$B$1425</f>
        <v/>
      </c>
      <c r="Y1447" s="13" t="n">
        <v>30</v>
      </c>
      <c r="AU1447" s="13" t="n">
        <v>30</v>
      </c>
      <c r="BQ1447" s="13" t="n">
        <v>30</v>
      </c>
      <c r="CM1447" s="13" t="n">
        <v>30</v>
      </c>
      <c r="DI1447" s="13" t="n">
        <v>30</v>
      </c>
      <c r="EE1447" s="13" t="n">
        <v>30</v>
      </c>
      <c r="FA1447" s="13" t="n">
        <v>30</v>
      </c>
      <c r="FW1447" s="13" t="n">
        <v>30</v>
      </c>
      <c r="GS1447" s="13" t="n">
        <v>30</v>
      </c>
    </row>
    <row r="1448">
      <c r="C1448" s="13" t="n">
        <v>31</v>
      </c>
      <c r="D1448" s="96">
        <f>$B$1425</f>
        <v/>
      </c>
      <c r="E1448" s="96">
        <f>$B$1425</f>
        <v/>
      </c>
      <c r="F1448" s="96">
        <f>$B$1425</f>
        <v/>
      </c>
      <c r="Y1448" s="13" t="n">
        <v>31</v>
      </c>
      <c r="AU1448" s="13" t="n">
        <v>31</v>
      </c>
      <c r="BQ1448" s="13" t="n">
        <v>31</v>
      </c>
      <c r="CM1448" s="13" t="n">
        <v>31</v>
      </c>
      <c r="DI1448" s="13" t="n">
        <v>31</v>
      </c>
      <c r="EE1448" s="13" t="n">
        <v>31</v>
      </c>
      <c r="FA1448" s="13" t="n">
        <v>31</v>
      </c>
      <c r="FW1448" s="13" t="n">
        <v>31</v>
      </c>
      <c r="GS1448" s="13" t="n">
        <v>31</v>
      </c>
    </row>
    <row r="1449">
      <c r="C1449" s="13" t="n">
        <v>32</v>
      </c>
      <c r="D1449" s="96">
        <f>$B$1425</f>
        <v/>
      </c>
      <c r="E1449" s="96">
        <f>$B$1425</f>
        <v/>
      </c>
      <c r="F1449" s="96">
        <f>$B$1425</f>
        <v/>
      </c>
      <c r="Y1449" s="13" t="n">
        <v>32</v>
      </c>
      <c r="AU1449" s="13" t="n">
        <v>32</v>
      </c>
      <c r="BQ1449" s="13" t="n">
        <v>32</v>
      </c>
      <c r="CM1449" s="13" t="n">
        <v>32</v>
      </c>
      <c r="DI1449" s="13" t="n">
        <v>32</v>
      </c>
      <c r="EE1449" s="13" t="n">
        <v>32</v>
      </c>
      <c r="FA1449" s="13" t="n">
        <v>32</v>
      </c>
      <c r="FW1449" s="13" t="n">
        <v>32</v>
      </c>
      <c r="GS1449" s="13" t="n">
        <v>32</v>
      </c>
    </row>
    <row r="1450">
      <c r="C1450" s="13" t="n">
        <v>33</v>
      </c>
      <c r="D1450" s="96">
        <f>$B$1425</f>
        <v/>
      </c>
      <c r="E1450" s="96">
        <f>$B$1425</f>
        <v/>
      </c>
      <c r="F1450" s="96">
        <f>$B$1425</f>
        <v/>
      </c>
      <c r="Y1450" s="13" t="n">
        <v>33</v>
      </c>
      <c r="AU1450" s="13" t="n">
        <v>33</v>
      </c>
      <c r="BQ1450" s="13" t="n">
        <v>33</v>
      </c>
      <c r="CM1450" s="13" t="n">
        <v>33</v>
      </c>
      <c r="DI1450" s="13" t="n">
        <v>33</v>
      </c>
      <c r="EE1450" s="13" t="n">
        <v>33</v>
      </c>
      <c r="FA1450" s="13" t="n">
        <v>33</v>
      </c>
      <c r="FW1450" s="13" t="n">
        <v>33</v>
      </c>
      <c r="GS1450" s="13" t="n">
        <v>33</v>
      </c>
    </row>
    <row r="1451">
      <c r="C1451" s="13" t="n">
        <v>34</v>
      </c>
      <c r="D1451" s="96">
        <f>$B$1425</f>
        <v/>
      </c>
      <c r="E1451" s="96">
        <f>$B$1425</f>
        <v/>
      </c>
      <c r="F1451" s="96">
        <f>$B$1425</f>
        <v/>
      </c>
      <c r="Y1451" s="13" t="n">
        <v>34</v>
      </c>
      <c r="AU1451" s="13" t="n">
        <v>34</v>
      </c>
      <c r="BQ1451" s="13" t="n">
        <v>34</v>
      </c>
      <c r="CM1451" s="13" t="n">
        <v>34</v>
      </c>
      <c r="DI1451" s="13" t="n">
        <v>34</v>
      </c>
      <c r="EE1451" s="13" t="n">
        <v>34</v>
      </c>
      <c r="FA1451" s="13" t="n">
        <v>34</v>
      </c>
      <c r="FW1451" s="13" t="n">
        <v>34</v>
      </c>
      <c r="GS1451" s="13" t="n">
        <v>34</v>
      </c>
    </row>
    <row r="1452">
      <c r="C1452" s="13" t="n">
        <v>35</v>
      </c>
      <c r="D1452" s="96">
        <f>$B$1425</f>
        <v/>
      </c>
      <c r="E1452" s="96">
        <f>$B$1425</f>
        <v/>
      </c>
      <c r="F1452" s="96">
        <f>$B$1425</f>
        <v/>
      </c>
      <c r="Y1452" s="13" t="n">
        <v>35</v>
      </c>
      <c r="AU1452" s="13" t="n">
        <v>35</v>
      </c>
      <c r="BQ1452" s="13" t="n">
        <v>35</v>
      </c>
      <c r="CM1452" s="13" t="n">
        <v>35</v>
      </c>
      <c r="DI1452" s="13" t="n">
        <v>35</v>
      </c>
      <c r="EE1452" s="13" t="n">
        <v>35</v>
      </c>
      <c r="FA1452" s="13" t="n">
        <v>35</v>
      </c>
      <c r="FW1452" s="13" t="n">
        <v>35</v>
      </c>
      <c r="GS1452" s="13" t="n">
        <v>35</v>
      </c>
    </row>
    <row r="1453">
      <c r="C1453" s="13" t="n">
        <v>36</v>
      </c>
      <c r="D1453" s="96">
        <f>$B$1425</f>
        <v/>
      </c>
      <c r="E1453" s="96">
        <f>$B$1425</f>
        <v/>
      </c>
      <c r="F1453" s="96">
        <f>$B$1425</f>
        <v/>
      </c>
      <c r="Y1453" s="13" t="n">
        <v>36</v>
      </c>
      <c r="AU1453" s="13" t="n">
        <v>36</v>
      </c>
      <c r="BQ1453" s="13" t="n">
        <v>36</v>
      </c>
      <c r="CM1453" s="13" t="n">
        <v>36</v>
      </c>
      <c r="DI1453" s="13" t="n">
        <v>36</v>
      </c>
      <c r="EE1453" s="13" t="n">
        <v>36</v>
      </c>
      <c r="FA1453" s="13" t="n">
        <v>36</v>
      </c>
      <c r="FW1453" s="13" t="n">
        <v>36</v>
      </c>
      <c r="GS1453" s="13" t="n">
        <v>36</v>
      </c>
    </row>
    <row r="1454">
      <c r="C1454" s="13" t="n">
        <v>37</v>
      </c>
      <c r="D1454" s="96">
        <f>$B$1425</f>
        <v/>
      </c>
      <c r="E1454" s="96">
        <f>$B$1425</f>
        <v/>
      </c>
      <c r="F1454" s="96">
        <f>$B$1425</f>
        <v/>
      </c>
      <c r="Y1454" s="13" t="n">
        <v>37</v>
      </c>
      <c r="AU1454" s="13" t="n">
        <v>37</v>
      </c>
      <c r="BQ1454" s="13" t="n">
        <v>37</v>
      </c>
      <c r="CM1454" s="13" t="n">
        <v>37</v>
      </c>
      <c r="DI1454" s="13" t="n">
        <v>37</v>
      </c>
      <c r="EE1454" s="13" t="n">
        <v>37</v>
      </c>
      <c r="FA1454" s="13" t="n">
        <v>37</v>
      </c>
      <c r="FW1454" s="13" t="n">
        <v>37</v>
      </c>
      <c r="GS1454" s="13" t="n">
        <v>37</v>
      </c>
    </row>
    <row r="1455">
      <c r="C1455" s="13" t="n">
        <v>38</v>
      </c>
      <c r="D1455" s="96">
        <f>$B$1425</f>
        <v/>
      </c>
      <c r="E1455" s="96">
        <f>$B$1425</f>
        <v/>
      </c>
      <c r="F1455" s="96">
        <f>$B$1425</f>
        <v/>
      </c>
      <c r="Y1455" s="13" t="n">
        <v>38</v>
      </c>
      <c r="AU1455" s="13" t="n">
        <v>38</v>
      </c>
      <c r="BQ1455" s="13" t="n">
        <v>38</v>
      </c>
      <c r="CM1455" s="13" t="n">
        <v>38</v>
      </c>
      <c r="DI1455" s="13" t="n">
        <v>38</v>
      </c>
      <c r="EE1455" s="13" t="n">
        <v>38</v>
      </c>
      <c r="FA1455" s="13" t="n">
        <v>38</v>
      </c>
      <c r="FW1455" s="13" t="n">
        <v>38</v>
      </c>
      <c r="GS1455" s="13" t="n">
        <v>38</v>
      </c>
    </row>
    <row r="1456">
      <c r="C1456" s="13" t="n">
        <v>39</v>
      </c>
      <c r="D1456" s="96">
        <f>$B$1425</f>
        <v/>
      </c>
      <c r="E1456" s="96">
        <f>$B$1425</f>
        <v/>
      </c>
      <c r="F1456" s="96">
        <f>$B$1425</f>
        <v/>
      </c>
      <c r="Y1456" s="13" t="n">
        <v>39</v>
      </c>
      <c r="AU1456" s="13" t="n">
        <v>39</v>
      </c>
      <c r="BQ1456" s="13" t="n">
        <v>39</v>
      </c>
      <c r="CM1456" s="13" t="n">
        <v>39</v>
      </c>
      <c r="DI1456" s="13" t="n">
        <v>39</v>
      </c>
      <c r="EE1456" s="13" t="n">
        <v>39</v>
      </c>
      <c r="FA1456" s="13" t="n">
        <v>39</v>
      </c>
      <c r="FW1456" s="13" t="n">
        <v>39</v>
      </c>
      <c r="GS1456" s="13" t="n">
        <v>39</v>
      </c>
    </row>
    <row r="1457">
      <c r="C1457" s="13" t="n">
        <v>40</v>
      </c>
      <c r="D1457" s="96">
        <f>$B$1425</f>
        <v/>
      </c>
      <c r="E1457" s="96">
        <f>$B$1425</f>
        <v/>
      </c>
      <c r="F1457" s="96">
        <f>$B$1425</f>
        <v/>
      </c>
      <c r="Y1457" s="13" t="n">
        <v>40</v>
      </c>
      <c r="AU1457" s="13" t="n">
        <v>40</v>
      </c>
      <c r="BQ1457" s="13" t="n">
        <v>40</v>
      </c>
      <c r="CM1457" s="13" t="n">
        <v>40</v>
      </c>
      <c r="DI1457" s="13" t="n">
        <v>40</v>
      </c>
      <c r="EE1457" s="13" t="n">
        <v>40</v>
      </c>
      <c r="FA1457" s="13" t="n">
        <v>40</v>
      </c>
      <c r="FW1457" s="13" t="n">
        <v>40</v>
      </c>
      <c r="GS1457" s="13" t="n">
        <v>40</v>
      </c>
    </row>
    <row r="1458">
      <c r="C1458" s="13" t="n">
        <v>41</v>
      </c>
      <c r="D1458" s="96">
        <f>$B$1425</f>
        <v/>
      </c>
      <c r="E1458" s="96">
        <f>$B$1425</f>
        <v/>
      </c>
      <c r="F1458" s="96">
        <f>$B$1425</f>
        <v/>
      </c>
      <c r="Y1458" s="13" t="n">
        <v>41</v>
      </c>
      <c r="AU1458" s="13" t="n">
        <v>41</v>
      </c>
      <c r="BQ1458" s="13" t="n">
        <v>41</v>
      </c>
      <c r="CM1458" s="13" t="n">
        <v>41</v>
      </c>
      <c r="DI1458" s="13" t="n">
        <v>41</v>
      </c>
      <c r="EE1458" s="13" t="n">
        <v>41</v>
      </c>
      <c r="FA1458" s="13" t="n">
        <v>41</v>
      </c>
      <c r="FW1458" s="13" t="n">
        <v>41</v>
      </c>
      <c r="GS1458" s="13" t="n">
        <v>41</v>
      </c>
    </row>
    <row r="1459">
      <c r="C1459" s="13" t="n">
        <v>42</v>
      </c>
      <c r="D1459" s="96">
        <f>$B$1425</f>
        <v/>
      </c>
      <c r="E1459" s="96">
        <f>$B$1425</f>
        <v/>
      </c>
      <c r="F1459" s="96">
        <f>$B$1425</f>
        <v/>
      </c>
      <c r="Y1459" s="13" t="n">
        <v>42</v>
      </c>
      <c r="AU1459" s="13" t="n">
        <v>42</v>
      </c>
      <c r="BQ1459" s="13" t="n">
        <v>42</v>
      </c>
      <c r="CM1459" s="13" t="n">
        <v>42</v>
      </c>
      <c r="DI1459" s="13" t="n">
        <v>42</v>
      </c>
      <c r="EE1459" s="13" t="n">
        <v>42</v>
      </c>
      <c r="FA1459" s="13" t="n">
        <v>42</v>
      </c>
      <c r="FW1459" s="13" t="n">
        <v>42</v>
      </c>
      <c r="GS1459" s="13" t="n">
        <v>42</v>
      </c>
    </row>
    <row r="1460">
      <c r="C1460" s="13" t="n">
        <v>43</v>
      </c>
      <c r="D1460" s="96">
        <f>$B$1425</f>
        <v/>
      </c>
      <c r="E1460" s="96">
        <f>$B$1425</f>
        <v/>
      </c>
      <c r="F1460" s="96">
        <f>$B$1425</f>
        <v/>
      </c>
      <c r="Y1460" s="13" t="n">
        <v>43</v>
      </c>
      <c r="AU1460" s="13" t="n">
        <v>43</v>
      </c>
      <c r="BQ1460" s="13" t="n">
        <v>43</v>
      </c>
      <c r="CM1460" s="13" t="n">
        <v>43</v>
      </c>
      <c r="DI1460" s="13" t="n">
        <v>43</v>
      </c>
      <c r="EE1460" s="13" t="n">
        <v>43</v>
      </c>
      <c r="FA1460" s="13" t="n">
        <v>43</v>
      </c>
      <c r="FW1460" s="13" t="n">
        <v>43</v>
      </c>
      <c r="GS1460" s="13" t="n">
        <v>43</v>
      </c>
    </row>
    <row r="1461">
      <c r="C1461" s="13" t="n">
        <v>44</v>
      </c>
      <c r="D1461" s="96">
        <f>$B$1425</f>
        <v/>
      </c>
      <c r="E1461" s="96">
        <f>$B$1425</f>
        <v/>
      </c>
      <c r="F1461" s="96">
        <f>$B$1425</f>
        <v/>
      </c>
      <c r="Y1461" s="13" t="n">
        <v>44</v>
      </c>
      <c r="AU1461" s="13" t="n">
        <v>44</v>
      </c>
      <c r="BQ1461" s="13" t="n">
        <v>44</v>
      </c>
      <c r="CM1461" s="13" t="n">
        <v>44</v>
      </c>
      <c r="DI1461" s="13" t="n">
        <v>44</v>
      </c>
      <c r="EE1461" s="13" t="n">
        <v>44</v>
      </c>
      <c r="FA1461" s="13" t="n">
        <v>44</v>
      </c>
      <c r="FW1461" s="13" t="n">
        <v>44</v>
      </c>
      <c r="GS1461" s="13" t="n">
        <v>44</v>
      </c>
    </row>
    <row r="1462">
      <c r="C1462" s="13" t="n">
        <v>45</v>
      </c>
      <c r="D1462" s="96">
        <f>$B$1425</f>
        <v/>
      </c>
      <c r="E1462" s="96">
        <f>$B$1425</f>
        <v/>
      </c>
      <c r="F1462" s="96">
        <f>$B$1425</f>
        <v/>
      </c>
      <c r="Y1462" s="13" t="n">
        <v>45</v>
      </c>
      <c r="AU1462" s="13" t="n">
        <v>45</v>
      </c>
      <c r="BQ1462" s="13" t="n">
        <v>45</v>
      </c>
      <c r="CM1462" s="13" t="n">
        <v>45</v>
      </c>
      <c r="DI1462" s="13" t="n">
        <v>45</v>
      </c>
      <c r="EE1462" s="13" t="n">
        <v>45</v>
      </c>
      <c r="FA1462" s="13" t="n">
        <v>45</v>
      </c>
      <c r="FW1462" s="13" t="n">
        <v>45</v>
      </c>
      <c r="GS1462" s="13" t="n">
        <v>45</v>
      </c>
    </row>
    <row r="1463">
      <c r="C1463" s="13" t="n">
        <v>46</v>
      </c>
      <c r="D1463" s="96">
        <f>$B$1425</f>
        <v/>
      </c>
      <c r="E1463" s="96">
        <f>$B$1425</f>
        <v/>
      </c>
      <c r="F1463" s="96">
        <f>$B$1425</f>
        <v/>
      </c>
      <c r="Y1463" s="13" t="n">
        <v>46</v>
      </c>
      <c r="AU1463" s="13" t="n">
        <v>46</v>
      </c>
      <c r="BQ1463" s="13" t="n">
        <v>46</v>
      </c>
      <c r="CM1463" s="13" t="n">
        <v>46</v>
      </c>
      <c r="DI1463" s="13" t="n">
        <v>46</v>
      </c>
      <c r="EE1463" s="13" t="n">
        <v>46</v>
      </c>
      <c r="FA1463" s="13" t="n">
        <v>46</v>
      </c>
      <c r="FW1463" s="13" t="n">
        <v>46</v>
      </c>
      <c r="GS1463" s="13" t="n">
        <v>46</v>
      </c>
    </row>
    <row r="1464">
      <c r="C1464" s="13" t="n">
        <v>47</v>
      </c>
      <c r="D1464" s="96">
        <f>$B$1425</f>
        <v/>
      </c>
      <c r="E1464" s="96">
        <f>$B$1425</f>
        <v/>
      </c>
      <c r="F1464" s="96">
        <f>$B$1425</f>
        <v/>
      </c>
      <c r="Y1464" s="13" t="n">
        <v>47</v>
      </c>
      <c r="AU1464" s="13" t="n">
        <v>47</v>
      </c>
      <c r="BQ1464" s="13" t="n">
        <v>47</v>
      </c>
      <c r="CM1464" s="13" t="n">
        <v>47</v>
      </c>
      <c r="DI1464" s="13" t="n">
        <v>47</v>
      </c>
      <c r="EE1464" s="13" t="n">
        <v>47</v>
      </c>
      <c r="FA1464" s="13" t="n">
        <v>47</v>
      </c>
      <c r="FW1464" s="13" t="n">
        <v>47</v>
      </c>
      <c r="GS1464" s="13" t="n">
        <v>47</v>
      </c>
    </row>
    <row r="1465">
      <c r="C1465" s="13" t="n">
        <v>48</v>
      </c>
      <c r="D1465" s="96">
        <f>$B$1425</f>
        <v/>
      </c>
      <c r="E1465" s="96">
        <f>$B$1425</f>
        <v/>
      </c>
      <c r="F1465" s="96">
        <f>$B$1425</f>
        <v/>
      </c>
      <c r="Y1465" s="13" t="n">
        <v>48</v>
      </c>
      <c r="AU1465" s="13" t="n">
        <v>48</v>
      </c>
      <c r="BQ1465" s="13" t="n">
        <v>48</v>
      </c>
      <c r="CM1465" s="13" t="n">
        <v>48</v>
      </c>
      <c r="DI1465" s="13" t="n">
        <v>48</v>
      </c>
      <c r="EE1465" s="13" t="n">
        <v>48</v>
      </c>
      <c r="FA1465" s="13" t="n">
        <v>48</v>
      </c>
      <c r="FW1465" s="13" t="n">
        <v>48</v>
      </c>
      <c r="GS1465" s="13" t="n">
        <v>48</v>
      </c>
    </row>
    <row r="1466">
      <c r="C1466" s="13" t="n">
        <v>49</v>
      </c>
      <c r="D1466" s="96">
        <f>$B$1425</f>
        <v/>
      </c>
      <c r="E1466" s="96">
        <f>$B$1425</f>
        <v/>
      </c>
      <c r="F1466" s="96">
        <f>$B$1425</f>
        <v/>
      </c>
      <c r="Y1466" s="13" t="n">
        <v>49</v>
      </c>
      <c r="AU1466" s="13" t="n">
        <v>49</v>
      </c>
      <c r="BQ1466" s="13" t="n">
        <v>49</v>
      </c>
      <c r="CM1466" s="13" t="n">
        <v>49</v>
      </c>
      <c r="DI1466" s="13" t="n">
        <v>49</v>
      </c>
      <c r="EE1466" s="13" t="n">
        <v>49</v>
      </c>
      <c r="FA1466" s="13" t="n">
        <v>49</v>
      </c>
      <c r="FW1466" s="13" t="n">
        <v>49</v>
      </c>
      <c r="GS1466" s="13" t="n">
        <v>49</v>
      </c>
    </row>
    <row r="1467">
      <c r="C1467" s="13" t="n">
        <v>50</v>
      </c>
      <c r="D1467" s="96">
        <f>$B$1425</f>
        <v/>
      </c>
      <c r="E1467" s="96">
        <f>$B$1425</f>
        <v/>
      </c>
      <c r="F1467" s="96">
        <f>$B$1425</f>
        <v/>
      </c>
      <c r="Y1467" s="13" t="n">
        <v>50</v>
      </c>
      <c r="AU1467" s="13" t="n">
        <v>50</v>
      </c>
      <c r="BQ1467" s="13" t="n">
        <v>50</v>
      </c>
      <c r="CM1467" s="13" t="n">
        <v>50</v>
      </c>
      <c r="DI1467" s="13" t="n">
        <v>50</v>
      </c>
      <c r="EE1467" s="13" t="n">
        <v>50</v>
      </c>
      <c r="FA1467" s="13" t="n">
        <v>50</v>
      </c>
      <c r="FW1467" s="13" t="n">
        <v>50</v>
      </c>
      <c r="GS1467" s="13" t="n">
        <v>50</v>
      </c>
    </row>
    <row r="1468">
      <c r="C1468" s="13" t="n">
        <v>51</v>
      </c>
      <c r="D1468" s="96">
        <f>$B$1425</f>
        <v/>
      </c>
      <c r="E1468" s="96">
        <f>$B$1425</f>
        <v/>
      </c>
      <c r="F1468" s="96">
        <f>$B$1425</f>
        <v/>
      </c>
      <c r="Y1468" s="13" t="n">
        <v>51</v>
      </c>
      <c r="AU1468" s="13" t="n">
        <v>51</v>
      </c>
      <c r="BQ1468" s="13" t="n">
        <v>51</v>
      </c>
      <c r="CM1468" s="13" t="n">
        <v>51</v>
      </c>
      <c r="DI1468" s="13" t="n">
        <v>51</v>
      </c>
      <c r="EE1468" s="13" t="n">
        <v>51</v>
      </c>
      <c r="FA1468" s="13" t="n">
        <v>51</v>
      </c>
      <c r="FW1468" s="13" t="n">
        <v>51</v>
      </c>
      <c r="GS1468" s="13" t="n">
        <v>51</v>
      </c>
    </row>
    <row r="1469">
      <c r="C1469" s="13" t="n">
        <v>52</v>
      </c>
      <c r="D1469" s="96">
        <f>$B$1425</f>
        <v/>
      </c>
      <c r="E1469" s="96">
        <f>$B$1425</f>
        <v/>
      </c>
      <c r="F1469" s="96">
        <f>$B$1425</f>
        <v/>
      </c>
      <c r="Y1469" s="13" t="n">
        <v>52</v>
      </c>
      <c r="AU1469" s="13" t="n">
        <v>52</v>
      </c>
      <c r="BQ1469" s="13" t="n">
        <v>52</v>
      </c>
      <c r="CM1469" s="13" t="n">
        <v>52</v>
      </c>
      <c r="DI1469" s="13" t="n">
        <v>52</v>
      </c>
      <c r="EE1469" s="13" t="n">
        <v>52</v>
      </c>
      <c r="FA1469" s="13" t="n">
        <v>52</v>
      </c>
      <c r="FW1469" s="13" t="n">
        <v>52</v>
      </c>
      <c r="GS1469" s="13" t="n">
        <v>52</v>
      </c>
    </row>
    <row r="1470">
      <c r="C1470" s="13" t="n">
        <v>53</v>
      </c>
      <c r="D1470" s="96">
        <f>$B$1425</f>
        <v/>
      </c>
      <c r="E1470" s="96">
        <f>$B$1425</f>
        <v/>
      </c>
      <c r="F1470" s="96">
        <f>$B$1425</f>
        <v/>
      </c>
      <c r="Y1470" s="13" t="n">
        <v>53</v>
      </c>
      <c r="AU1470" s="13" t="n">
        <v>53</v>
      </c>
      <c r="BQ1470" s="13" t="n">
        <v>53</v>
      </c>
      <c r="CM1470" s="13" t="n">
        <v>53</v>
      </c>
      <c r="DI1470" s="13" t="n">
        <v>53</v>
      </c>
      <c r="EE1470" s="13" t="n">
        <v>53</v>
      </c>
      <c r="FA1470" s="13" t="n">
        <v>53</v>
      </c>
      <c r="FW1470" s="13" t="n">
        <v>53</v>
      </c>
      <c r="GS1470" s="13" t="n">
        <v>53</v>
      </c>
    </row>
    <row r="1471">
      <c r="C1471" s="13" t="n">
        <v>54</v>
      </c>
      <c r="D1471" s="96">
        <f>$B$1425</f>
        <v/>
      </c>
      <c r="E1471" s="96">
        <f>$B$1425</f>
        <v/>
      </c>
      <c r="F1471" s="96">
        <f>$B$1425</f>
        <v/>
      </c>
      <c r="Y1471" s="13" t="n">
        <v>54</v>
      </c>
      <c r="AU1471" s="13" t="n">
        <v>54</v>
      </c>
      <c r="BQ1471" s="13" t="n">
        <v>54</v>
      </c>
      <c r="CM1471" s="13" t="n">
        <v>54</v>
      </c>
      <c r="DI1471" s="13" t="n">
        <v>54</v>
      </c>
      <c r="EE1471" s="13" t="n">
        <v>54</v>
      </c>
      <c r="FA1471" s="13" t="n">
        <v>54</v>
      </c>
      <c r="FW1471" s="13" t="n">
        <v>54</v>
      </c>
      <c r="GS1471" s="13" t="n">
        <v>54</v>
      </c>
    </row>
    <row r="1472">
      <c r="C1472" s="13" t="n">
        <v>55</v>
      </c>
      <c r="D1472" s="96">
        <f>$B$1425</f>
        <v/>
      </c>
      <c r="E1472" s="96">
        <f>$B$1425</f>
        <v/>
      </c>
      <c r="F1472" s="96">
        <f>$B$1425</f>
        <v/>
      </c>
      <c r="Y1472" s="13" t="n">
        <v>55</v>
      </c>
      <c r="AU1472" s="13" t="n">
        <v>55</v>
      </c>
      <c r="BQ1472" s="13" t="n">
        <v>55</v>
      </c>
      <c r="CM1472" s="13" t="n">
        <v>55</v>
      </c>
      <c r="DI1472" s="13" t="n">
        <v>55</v>
      </c>
      <c r="EE1472" s="13" t="n">
        <v>55</v>
      </c>
      <c r="FA1472" s="13" t="n">
        <v>55</v>
      </c>
      <c r="FW1472" s="13" t="n">
        <v>55</v>
      </c>
      <c r="GS1472" s="13" t="n">
        <v>55</v>
      </c>
    </row>
    <row r="1473">
      <c r="C1473" s="13" t="n">
        <v>56</v>
      </c>
      <c r="D1473" s="96">
        <f>$B$1425</f>
        <v/>
      </c>
      <c r="E1473" s="96">
        <f>$B$1425</f>
        <v/>
      </c>
      <c r="F1473" s="96">
        <f>$B$1425</f>
        <v/>
      </c>
      <c r="Y1473" s="13" t="n">
        <v>56</v>
      </c>
      <c r="AU1473" s="13" t="n">
        <v>56</v>
      </c>
      <c r="BQ1473" s="13" t="n">
        <v>56</v>
      </c>
      <c r="CM1473" s="13" t="n">
        <v>56</v>
      </c>
      <c r="DI1473" s="13" t="n">
        <v>56</v>
      </c>
      <c r="EE1473" s="13" t="n">
        <v>56</v>
      </c>
      <c r="FA1473" s="13" t="n">
        <v>56</v>
      </c>
      <c r="FW1473" s="13" t="n">
        <v>56</v>
      </c>
      <c r="GS1473" s="13" t="n">
        <v>56</v>
      </c>
    </row>
    <row r="1474">
      <c r="C1474" s="13" t="n">
        <v>57</v>
      </c>
      <c r="D1474" s="96">
        <f>$B$1425</f>
        <v/>
      </c>
      <c r="E1474" s="96">
        <f>$B$1425</f>
        <v/>
      </c>
      <c r="F1474" s="96">
        <f>$B$1425</f>
        <v/>
      </c>
      <c r="Y1474" s="13" t="n">
        <v>57</v>
      </c>
      <c r="AU1474" s="13" t="n">
        <v>57</v>
      </c>
      <c r="BQ1474" s="13" t="n">
        <v>57</v>
      </c>
      <c r="CM1474" s="13" t="n">
        <v>57</v>
      </c>
      <c r="DI1474" s="13" t="n">
        <v>57</v>
      </c>
      <c r="EE1474" s="13" t="n">
        <v>57</v>
      </c>
      <c r="FA1474" s="13" t="n">
        <v>57</v>
      </c>
      <c r="FW1474" s="13" t="n">
        <v>57</v>
      </c>
      <c r="GS1474" s="13" t="n">
        <v>57</v>
      </c>
    </row>
    <row r="1475">
      <c r="C1475" s="13" t="n">
        <v>58</v>
      </c>
      <c r="D1475" s="96">
        <f>$B$1425</f>
        <v/>
      </c>
      <c r="E1475" s="96">
        <f>$B$1425</f>
        <v/>
      </c>
      <c r="F1475" s="96">
        <f>$B$1425</f>
        <v/>
      </c>
      <c r="Y1475" s="13" t="n">
        <v>58</v>
      </c>
      <c r="AU1475" s="13" t="n">
        <v>58</v>
      </c>
      <c r="BQ1475" s="13" t="n">
        <v>58</v>
      </c>
      <c r="CM1475" s="13" t="n">
        <v>58</v>
      </c>
      <c r="DI1475" s="13" t="n">
        <v>58</v>
      </c>
      <c r="EE1475" s="13" t="n">
        <v>58</v>
      </c>
      <c r="FA1475" s="13" t="n">
        <v>58</v>
      </c>
      <c r="FW1475" s="13" t="n">
        <v>58</v>
      </c>
      <c r="GS1475" s="13" t="n">
        <v>58</v>
      </c>
    </row>
    <row r="1476">
      <c r="C1476" s="13" t="n">
        <v>59</v>
      </c>
      <c r="D1476" s="96">
        <f>$B$1425</f>
        <v/>
      </c>
      <c r="E1476" s="96">
        <f>$B$1425</f>
        <v/>
      </c>
      <c r="F1476" s="96">
        <f>$B$1425</f>
        <v/>
      </c>
      <c r="Y1476" s="13" t="n">
        <v>59</v>
      </c>
      <c r="AU1476" s="13" t="n">
        <v>59</v>
      </c>
      <c r="BQ1476" s="13" t="n">
        <v>59</v>
      </c>
      <c r="CM1476" s="13" t="n">
        <v>59</v>
      </c>
      <c r="DI1476" s="13" t="n">
        <v>59</v>
      </c>
      <c r="EE1476" s="13" t="n">
        <v>59</v>
      </c>
      <c r="FA1476" s="13" t="n">
        <v>59</v>
      </c>
      <c r="FW1476" s="13" t="n">
        <v>59</v>
      </c>
      <c r="GS1476" s="13" t="n">
        <v>59</v>
      </c>
    </row>
    <row r="1477">
      <c r="C1477" s="13" t="n">
        <v>60</v>
      </c>
      <c r="D1477" s="96">
        <f>$B$1425</f>
        <v/>
      </c>
      <c r="E1477" s="96">
        <f>$B$1425</f>
        <v/>
      </c>
      <c r="F1477" s="96">
        <f>$B$1425</f>
        <v/>
      </c>
      <c r="Y1477" s="13" t="n">
        <v>60</v>
      </c>
      <c r="AU1477" s="13" t="n">
        <v>60</v>
      </c>
      <c r="BQ1477" s="13" t="n">
        <v>60</v>
      </c>
      <c r="CM1477" s="13" t="n">
        <v>60</v>
      </c>
      <c r="DI1477" s="13" t="n">
        <v>60</v>
      </c>
      <c r="EE1477" s="13" t="n">
        <v>60</v>
      </c>
      <c r="FA1477" s="13" t="n">
        <v>60</v>
      </c>
      <c r="FW1477" s="13" t="n">
        <v>60</v>
      </c>
      <c r="GS1477" s="13" t="n">
        <v>60</v>
      </c>
    </row>
    <row r="1478">
      <c r="C1478" s="13" t="n">
        <v>61</v>
      </c>
      <c r="D1478" s="96">
        <f>$B$1425</f>
        <v/>
      </c>
      <c r="E1478" s="96">
        <f>$B$1425</f>
        <v/>
      </c>
      <c r="F1478" s="96">
        <f>$B$1425</f>
        <v/>
      </c>
      <c r="Y1478" s="13" t="n">
        <v>61</v>
      </c>
      <c r="AU1478" s="13" t="n">
        <v>61</v>
      </c>
      <c r="BQ1478" s="13" t="n">
        <v>61</v>
      </c>
      <c r="CM1478" s="13" t="n">
        <v>61</v>
      </c>
      <c r="DI1478" s="13" t="n">
        <v>61</v>
      </c>
      <c r="EE1478" s="13" t="n">
        <v>61</v>
      </c>
      <c r="FA1478" s="13" t="n">
        <v>61</v>
      </c>
      <c r="FW1478" s="13" t="n">
        <v>61</v>
      </c>
      <c r="GS1478" s="13" t="n">
        <v>61</v>
      </c>
    </row>
    <row r="1479">
      <c r="C1479" s="13" t="n">
        <v>62</v>
      </c>
      <c r="D1479" s="96">
        <f>$B$1425</f>
        <v/>
      </c>
      <c r="E1479" s="96">
        <f>$B$1425</f>
        <v/>
      </c>
      <c r="F1479" s="96">
        <f>$B$1425</f>
        <v/>
      </c>
      <c r="Y1479" s="13" t="n">
        <v>62</v>
      </c>
      <c r="AU1479" s="13" t="n">
        <v>62</v>
      </c>
      <c r="BQ1479" s="13" t="n">
        <v>62</v>
      </c>
      <c r="CM1479" s="13" t="n">
        <v>62</v>
      </c>
      <c r="DI1479" s="13" t="n">
        <v>62</v>
      </c>
      <c r="EE1479" s="13" t="n">
        <v>62</v>
      </c>
      <c r="FA1479" s="13" t="n">
        <v>62</v>
      </c>
      <c r="FW1479" s="13" t="n">
        <v>62</v>
      </c>
      <c r="GS1479" s="13" t="n">
        <v>62</v>
      </c>
    </row>
    <row r="1480">
      <c r="C1480" s="13" t="n">
        <v>63</v>
      </c>
      <c r="D1480" s="96">
        <f>$B$1425</f>
        <v/>
      </c>
      <c r="E1480" s="96">
        <f>$B$1425</f>
        <v/>
      </c>
      <c r="F1480" s="96">
        <f>$B$1425</f>
        <v/>
      </c>
      <c r="Y1480" s="13" t="n">
        <v>63</v>
      </c>
      <c r="AU1480" s="13" t="n">
        <v>63</v>
      </c>
      <c r="BQ1480" s="13" t="n">
        <v>63</v>
      </c>
      <c r="CM1480" s="13" t="n">
        <v>63</v>
      </c>
      <c r="DI1480" s="13" t="n">
        <v>63</v>
      </c>
      <c r="EE1480" s="13" t="n">
        <v>63</v>
      </c>
      <c r="FA1480" s="13" t="n">
        <v>63</v>
      </c>
      <c r="FW1480" s="13" t="n">
        <v>63</v>
      </c>
      <c r="GS1480" s="13" t="n">
        <v>63</v>
      </c>
    </row>
    <row r="1481">
      <c r="C1481" s="13" t="n">
        <v>64</v>
      </c>
      <c r="D1481" s="96">
        <f>$B$1425</f>
        <v/>
      </c>
      <c r="E1481" s="96">
        <f>$B$1425</f>
        <v/>
      </c>
      <c r="F1481" s="96">
        <f>$B$1425</f>
        <v/>
      </c>
      <c r="Y1481" s="13" t="n">
        <v>64</v>
      </c>
      <c r="AU1481" s="13" t="n">
        <v>64</v>
      </c>
      <c r="BQ1481" s="13" t="n">
        <v>64</v>
      </c>
      <c r="CM1481" s="13" t="n">
        <v>64</v>
      </c>
      <c r="DI1481" s="13" t="n">
        <v>64</v>
      </c>
      <c r="EE1481" s="13" t="n">
        <v>64</v>
      </c>
      <c r="FA1481" s="13" t="n">
        <v>64</v>
      </c>
      <c r="FW1481" s="13" t="n">
        <v>64</v>
      </c>
      <c r="GS1481" s="13" t="n">
        <v>64</v>
      </c>
    </row>
    <row r="1482">
      <c r="C1482" s="13" t="n">
        <v>65</v>
      </c>
      <c r="D1482" s="96">
        <f>$B$1425</f>
        <v/>
      </c>
      <c r="E1482" s="96">
        <f>$B$1425</f>
        <v/>
      </c>
      <c r="F1482" s="96">
        <f>$B$1425</f>
        <v/>
      </c>
      <c r="Y1482" s="13" t="n">
        <v>65</v>
      </c>
      <c r="AU1482" s="13" t="n">
        <v>65</v>
      </c>
      <c r="BQ1482" s="13" t="n">
        <v>65</v>
      </c>
      <c r="CM1482" s="13" t="n">
        <v>65</v>
      </c>
      <c r="DI1482" s="13" t="n">
        <v>65</v>
      </c>
      <c r="EE1482" s="13" t="n">
        <v>65</v>
      </c>
      <c r="FA1482" s="13" t="n">
        <v>65</v>
      </c>
      <c r="FW1482" s="13" t="n">
        <v>65</v>
      </c>
      <c r="GS1482" s="13" t="n">
        <v>65</v>
      </c>
    </row>
    <row r="1483">
      <c r="C1483" s="13" t="n">
        <v>66</v>
      </c>
      <c r="D1483" s="96">
        <f>$B$1425</f>
        <v/>
      </c>
      <c r="E1483" s="96">
        <f>$B$1425</f>
        <v/>
      </c>
      <c r="F1483" s="96">
        <f>$B$1425</f>
        <v/>
      </c>
      <c r="Y1483" s="13" t="n">
        <v>66</v>
      </c>
      <c r="AU1483" s="13" t="n">
        <v>66</v>
      </c>
      <c r="BQ1483" s="13" t="n">
        <v>66</v>
      </c>
      <c r="CM1483" s="13" t="n">
        <v>66</v>
      </c>
      <c r="DI1483" s="13" t="n">
        <v>66</v>
      </c>
      <c r="EE1483" s="13" t="n">
        <v>66</v>
      </c>
      <c r="FA1483" s="13" t="n">
        <v>66</v>
      </c>
      <c r="FW1483" s="13" t="n">
        <v>66</v>
      </c>
      <c r="GS1483" s="13" t="n">
        <v>66</v>
      </c>
    </row>
    <row r="1484">
      <c r="C1484" s="13" t="n">
        <v>67</v>
      </c>
      <c r="D1484" s="96">
        <f>$B$1425</f>
        <v/>
      </c>
      <c r="E1484" s="96">
        <f>$B$1425</f>
        <v/>
      </c>
      <c r="F1484" s="96">
        <f>$B$1425</f>
        <v/>
      </c>
      <c r="Y1484" s="13" t="n">
        <v>67</v>
      </c>
      <c r="AU1484" s="13" t="n">
        <v>67</v>
      </c>
      <c r="BQ1484" s="13" t="n">
        <v>67</v>
      </c>
      <c r="CM1484" s="13" t="n">
        <v>67</v>
      </c>
      <c r="DI1484" s="13" t="n">
        <v>67</v>
      </c>
      <c r="EE1484" s="13" t="n">
        <v>67</v>
      </c>
      <c r="FA1484" s="13" t="n">
        <v>67</v>
      </c>
      <c r="FW1484" s="13" t="n">
        <v>67</v>
      </c>
      <c r="GS1484" s="13" t="n">
        <v>67</v>
      </c>
    </row>
    <row r="1485">
      <c r="C1485" s="13" t="n">
        <v>68</v>
      </c>
      <c r="D1485" s="96">
        <f>$B$1425</f>
        <v/>
      </c>
      <c r="E1485" s="96">
        <f>$B$1425</f>
        <v/>
      </c>
      <c r="F1485" s="96">
        <f>$B$1425</f>
        <v/>
      </c>
      <c r="Y1485" s="13" t="n">
        <v>68</v>
      </c>
      <c r="AU1485" s="13" t="n">
        <v>68</v>
      </c>
      <c r="BQ1485" s="13" t="n">
        <v>68</v>
      </c>
      <c r="CM1485" s="13" t="n">
        <v>68</v>
      </c>
      <c r="DI1485" s="13" t="n">
        <v>68</v>
      </c>
      <c r="EE1485" s="13" t="n">
        <v>68</v>
      </c>
      <c r="FA1485" s="13" t="n">
        <v>68</v>
      </c>
      <c r="FW1485" s="13" t="n">
        <v>68</v>
      </c>
      <c r="GS1485" s="13" t="n">
        <v>68</v>
      </c>
    </row>
    <row r="1486">
      <c r="C1486" s="13" t="n">
        <v>69</v>
      </c>
      <c r="D1486" s="96">
        <f>$B$1425</f>
        <v/>
      </c>
      <c r="E1486" s="96">
        <f>$B$1425</f>
        <v/>
      </c>
      <c r="F1486" s="96">
        <f>$B$1425</f>
        <v/>
      </c>
      <c r="Y1486" s="13" t="n">
        <v>69</v>
      </c>
      <c r="AU1486" s="13" t="n">
        <v>69</v>
      </c>
      <c r="BQ1486" s="13" t="n">
        <v>69</v>
      </c>
      <c r="CM1486" s="13" t="n">
        <v>69</v>
      </c>
      <c r="DI1486" s="13" t="n">
        <v>69</v>
      </c>
      <c r="EE1486" s="13" t="n">
        <v>69</v>
      </c>
      <c r="FA1486" s="13" t="n">
        <v>69</v>
      </c>
      <c r="FW1486" s="13" t="n">
        <v>69</v>
      </c>
      <c r="GS1486" s="13" t="n">
        <v>69</v>
      </c>
    </row>
    <row r="1487">
      <c r="C1487" s="13" t="n">
        <v>70</v>
      </c>
      <c r="D1487" s="96">
        <f>$B$1425</f>
        <v/>
      </c>
      <c r="E1487" s="96">
        <f>$B$1425</f>
        <v/>
      </c>
      <c r="F1487" s="96">
        <f>$B$1425</f>
        <v/>
      </c>
      <c r="Y1487" s="13" t="n">
        <v>70</v>
      </c>
      <c r="AU1487" s="13" t="n">
        <v>70</v>
      </c>
      <c r="BQ1487" s="13" t="n">
        <v>70</v>
      </c>
      <c r="CM1487" s="13" t="n">
        <v>70</v>
      </c>
      <c r="DI1487" s="13" t="n">
        <v>70</v>
      </c>
      <c r="EE1487" s="13" t="n">
        <v>70</v>
      </c>
      <c r="FA1487" s="13" t="n">
        <v>70</v>
      </c>
      <c r="FW1487" s="13" t="n">
        <v>70</v>
      </c>
      <c r="GS1487" s="13" t="n">
        <v>70</v>
      </c>
    </row>
    <row r="1488">
      <c r="C1488" s="13" t="n">
        <v>71</v>
      </c>
      <c r="D1488" s="96">
        <f>$B$1425</f>
        <v/>
      </c>
      <c r="E1488" s="96">
        <f>$B$1425</f>
        <v/>
      </c>
      <c r="F1488" s="96">
        <f>$B$1425</f>
        <v/>
      </c>
      <c r="Y1488" s="13" t="n">
        <v>71</v>
      </c>
      <c r="AU1488" s="13" t="n">
        <v>71</v>
      </c>
      <c r="BQ1488" s="13" t="n">
        <v>71</v>
      </c>
      <c r="CM1488" s="13" t="n">
        <v>71</v>
      </c>
      <c r="DI1488" s="13" t="n">
        <v>71</v>
      </c>
      <c r="EE1488" s="13" t="n">
        <v>71</v>
      </c>
      <c r="FA1488" s="13" t="n">
        <v>71</v>
      </c>
      <c r="FW1488" s="13" t="n">
        <v>71</v>
      </c>
      <c r="GS1488" s="13" t="n">
        <v>71</v>
      </c>
    </row>
    <row r="1489">
      <c r="C1489" s="13" t="n">
        <v>72</v>
      </c>
      <c r="D1489" s="96">
        <f>$B$1425</f>
        <v/>
      </c>
      <c r="E1489" s="96">
        <f>$B$1425</f>
        <v/>
      </c>
      <c r="F1489" s="96">
        <f>$B$1425</f>
        <v/>
      </c>
      <c r="Y1489" s="13" t="n">
        <v>72</v>
      </c>
      <c r="AU1489" s="13" t="n">
        <v>72</v>
      </c>
      <c r="BQ1489" s="13" t="n">
        <v>72</v>
      </c>
      <c r="CM1489" s="13" t="n">
        <v>72</v>
      </c>
      <c r="DI1489" s="13" t="n">
        <v>72</v>
      </c>
      <c r="EE1489" s="13" t="n">
        <v>72</v>
      </c>
      <c r="FA1489" s="13" t="n">
        <v>72</v>
      </c>
      <c r="FW1489" s="13" t="n">
        <v>72</v>
      </c>
      <c r="GS1489" s="13" t="n">
        <v>72</v>
      </c>
    </row>
    <row r="1490">
      <c r="C1490" s="13" t="n">
        <v>73</v>
      </c>
      <c r="D1490" s="96">
        <f>$B$1425</f>
        <v/>
      </c>
      <c r="E1490" s="96">
        <f>$B$1425</f>
        <v/>
      </c>
      <c r="F1490" s="96">
        <f>$B$1425</f>
        <v/>
      </c>
      <c r="Y1490" s="13" t="n">
        <v>73</v>
      </c>
      <c r="AU1490" s="13" t="n">
        <v>73</v>
      </c>
      <c r="BQ1490" s="13" t="n">
        <v>73</v>
      </c>
      <c r="CM1490" s="13" t="n">
        <v>73</v>
      </c>
      <c r="DI1490" s="13" t="n">
        <v>73</v>
      </c>
      <c r="EE1490" s="13" t="n">
        <v>73</v>
      </c>
      <c r="FA1490" s="13" t="n">
        <v>73</v>
      </c>
      <c r="FW1490" s="13" t="n">
        <v>73</v>
      </c>
      <c r="GS1490" s="13" t="n">
        <v>73</v>
      </c>
    </row>
    <row r="1491">
      <c r="C1491" s="13" t="n">
        <v>74</v>
      </c>
      <c r="D1491" s="96">
        <f>$B$1425</f>
        <v/>
      </c>
      <c r="E1491" s="96">
        <f>$B$1425</f>
        <v/>
      </c>
      <c r="F1491" s="96">
        <f>$B$1425</f>
        <v/>
      </c>
      <c r="Y1491" s="13" t="n">
        <v>74</v>
      </c>
      <c r="AU1491" s="13" t="n">
        <v>74</v>
      </c>
      <c r="BQ1491" s="13" t="n">
        <v>74</v>
      </c>
      <c r="CM1491" s="13" t="n">
        <v>74</v>
      </c>
      <c r="DI1491" s="13" t="n">
        <v>74</v>
      </c>
      <c r="EE1491" s="13" t="n">
        <v>74</v>
      </c>
      <c r="FA1491" s="13" t="n">
        <v>74</v>
      </c>
      <c r="FW1491" s="13" t="n">
        <v>74</v>
      </c>
      <c r="GS1491" s="13" t="n">
        <v>74</v>
      </c>
    </row>
    <row r="1492">
      <c r="C1492" s="13" t="n">
        <v>75</v>
      </c>
      <c r="D1492" s="96">
        <f>$B$1425</f>
        <v/>
      </c>
      <c r="E1492" s="96">
        <f>$B$1425</f>
        <v/>
      </c>
      <c r="F1492" s="96">
        <f>$B$1425</f>
        <v/>
      </c>
      <c r="Y1492" s="13" t="n">
        <v>75</v>
      </c>
      <c r="AU1492" s="13" t="n">
        <v>75</v>
      </c>
      <c r="BQ1492" s="13" t="n">
        <v>75</v>
      </c>
      <c r="CM1492" s="13" t="n">
        <v>75</v>
      </c>
      <c r="DI1492" s="13" t="n">
        <v>75</v>
      </c>
      <c r="EE1492" s="13" t="n">
        <v>75</v>
      </c>
      <c r="FA1492" s="13" t="n">
        <v>75</v>
      </c>
      <c r="FW1492" s="13" t="n">
        <v>75</v>
      </c>
      <c r="GS1492" s="13" t="n">
        <v>75</v>
      </c>
    </row>
    <row r="1493">
      <c r="C1493" s="13" t="n">
        <v>76</v>
      </c>
      <c r="D1493" s="96">
        <f>$B$1425</f>
        <v/>
      </c>
      <c r="E1493" s="96">
        <f>$B$1425</f>
        <v/>
      </c>
      <c r="F1493" s="96">
        <f>$B$1425</f>
        <v/>
      </c>
      <c r="Y1493" s="13" t="n">
        <v>76</v>
      </c>
      <c r="AU1493" s="13" t="n">
        <v>76</v>
      </c>
      <c r="BQ1493" s="13" t="n">
        <v>76</v>
      </c>
      <c r="CM1493" s="13" t="n">
        <v>76</v>
      </c>
      <c r="DI1493" s="13" t="n">
        <v>76</v>
      </c>
      <c r="EE1493" s="13" t="n">
        <v>76</v>
      </c>
      <c r="FA1493" s="13" t="n">
        <v>76</v>
      </c>
      <c r="FW1493" s="13" t="n">
        <v>76</v>
      </c>
      <c r="GS1493" s="13" t="n">
        <v>76</v>
      </c>
    </row>
    <row r="1494">
      <c r="C1494" s="13" t="n">
        <v>77</v>
      </c>
      <c r="D1494" s="96">
        <f>$B$1425</f>
        <v/>
      </c>
      <c r="E1494" s="96">
        <f>$B$1425</f>
        <v/>
      </c>
      <c r="F1494" s="96">
        <f>$B$1425</f>
        <v/>
      </c>
      <c r="Y1494" s="13" t="n">
        <v>77</v>
      </c>
      <c r="AU1494" s="13" t="n">
        <v>77</v>
      </c>
      <c r="BQ1494" s="13" t="n">
        <v>77</v>
      </c>
      <c r="CM1494" s="13" t="n">
        <v>77</v>
      </c>
      <c r="DI1494" s="13" t="n">
        <v>77</v>
      </c>
      <c r="EE1494" s="13" t="n">
        <v>77</v>
      </c>
      <c r="FA1494" s="13" t="n">
        <v>77</v>
      </c>
      <c r="FW1494" s="13" t="n">
        <v>77</v>
      </c>
      <c r="GS1494" s="13" t="n">
        <v>77</v>
      </c>
    </row>
    <row r="1495">
      <c r="C1495" s="13" t="n">
        <v>78</v>
      </c>
      <c r="D1495" s="96">
        <f>$B$1425</f>
        <v/>
      </c>
      <c r="E1495" s="96">
        <f>$B$1425</f>
        <v/>
      </c>
      <c r="F1495" s="96">
        <f>$B$1425</f>
        <v/>
      </c>
      <c r="Y1495" s="13" t="n">
        <v>78</v>
      </c>
      <c r="AU1495" s="13" t="n">
        <v>78</v>
      </c>
      <c r="BQ1495" s="13" t="n">
        <v>78</v>
      </c>
      <c r="CM1495" s="13" t="n">
        <v>78</v>
      </c>
      <c r="DI1495" s="13" t="n">
        <v>78</v>
      </c>
      <c r="EE1495" s="13" t="n">
        <v>78</v>
      </c>
      <c r="FA1495" s="13" t="n">
        <v>78</v>
      </c>
      <c r="FW1495" s="13" t="n">
        <v>78</v>
      </c>
      <c r="GS1495" s="13" t="n">
        <v>78</v>
      </c>
    </row>
    <row r="1496">
      <c r="C1496" s="13" t="n">
        <v>79</v>
      </c>
      <c r="D1496" s="96">
        <f>$B$1425</f>
        <v/>
      </c>
      <c r="E1496" s="96">
        <f>$B$1425</f>
        <v/>
      </c>
      <c r="F1496" s="96">
        <f>$B$1425</f>
        <v/>
      </c>
      <c r="Y1496" s="13" t="n">
        <v>79</v>
      </c>
      <c r="AU1496" s="13" t="n">
        <v>79</v>
      </c>
      <c r="BQ1496" s="13" t="n">
        <v>79</v>
      </c>
      <c r="CM1496" s="13" t="n">
        <v>79</v>
      </c>
      <c r="DI1496" s="13" t="n">
        <v>79</v>
      </c>
      <c r="EE1496" s="13" t="n">
        <v>79</v>
      </c>
      <c r="FA1496" s="13" t="n">
        <v>79</v>
      </c>
      <c r="FW1496" s="13" t="n">
        <v>79</v>
      </c>
      <c r="GS1496" s="13" t="n">
        <v>79</v>
      </c>
    </row>
    <row r="1497">
      <c r="C1497" s="13" t="n">
        <v>80</v>
      </c>
      <c r="D1497" s="96">
        <f>$B$1425</f>
        <v/>
      </c>
      <c r="E1497" s="96">
        <f>$B$1425</f>
        <v/>
      </c>
      <c r="F1497" s="96">
        <f>$B$1425</f>
        <v/>
      </c>
      <c r="Y1497" s="13" t="n">
        <v>80</v>
      </c>
      <c r="AU1497" s="13" t="n">
        <v>80</v>
      </c>
      <c r="BQ1497" s="13" t="n">
        <v>80</v>
      </c>
      <c r="CM1497" s="13" t="n">
        <v>80</v>
      </c>
      <c r="DI1497" s="13" t="n">
        <v>80</v>
      </c>
      <c r="EE1497" s="13" t="n">
        <v>80</v>
      </c>
      <c r="FA1497" s="13" t="n">
        <v>80</v>
      </c>
      <c r="FW1497" s="13" t="n">
        <v>80</v>
      </c>
      <c r="GS1497" s="13" t="n">
        <v>80</v>
      </c>
    </row>
    <row r="1498">
      <c r="C1498" s="13" t="n">
        <v>81</v>
      </c>
      <c r="D1498" s="96">
        <f>$B$1425</f>
        <v/>
      </c>
      <c r="E1498" s="96">
        <f>$B$1425</f>
        <v/>
      </c>
      <c r="F1498" s="96">
        <f>$B$1425</f>
        <v/>
      </c>
      <c r="Y1498" s="13" t="n">
        <v>81</v>
      </c>
      <c r="AU1498" s="13" t="n">
        <v>81</v>
      </c>
      <c r="BQ1498" s="13" t="n">
        <v>81</v>
      </c>
      <c r="CM1498" s="13" t="n">
        <v>81</v>
      </c>
      <c r="DI1498" s="13" t="n">
        <v>81</v>
      </c>
      <c r="EE1498" s="13" t="n">
        <v>81</v>
      </c>
      <c r="FA1498" s="13" t="n">
        <v>81</v>
      </c>
      <c r="FW1498" s="13" t="n">
        <v>81</v>
      </c>
      <c r="GS1498" s="13" t="n">
        <v>81</v>
      </c>
    </row>
    <row r="1499">
      <c r="C1499" s="13" t="n">
        <v>82</v>
      </c>
      <c r="D1499" s="96">
        <f>$B$1425</f>
        <v/>
      </c>
      <c r="E1499" s="96">
        <f>$B$1425</f>
        <v/>
      </c>
      <c r="F1499" s="96">
        <f>$B$1425</f>
        <v/>
      </c>
      <c r="Y1499" s="13" t="n">
        <v>82</v>
      </c>
      <c r="AU1499" s="13" t="n">
        <v>82</v>
      </c>
      <c r="BQ1499" s="13" t="n">
        <v>82</v>
      </c>
      <c r="CM1499" s="13" t="n">
        <v>82</v>
      </c>
      <c r="DI1499" s="13" t="n">
        <v>82</v>
      </c>
      <c r="EE1499" s="13" t="n">
        <v>82</v>
      </c>
      <c r="FA1499" s="13" t="n">
        <v>82</v>
      </c>
      <c r="FW1499" s="13" t="n">
        <v>82</v>
      </c>
      <c r="GS1499" s="13" t="n">
        <v>82</v>
      </c>
    </row>
    <row r="1500">
      <c r="C1500" s="13" t="n">
        <v>83</v>
      </c>
      <c r="D1500" s="96">
        <f>$B$1425</f>
        <v/>
      </c>
      <c r="E1500" s="96">
        <f>$B$1425</f>
        <v/>
      </c>
      <c r="F1500" s="96">
        <f>$B$1425</f>
        <v/>
      </c>
      <c r="Y1500" s="13" t="n">
        <v>83</v>
      </c>
      <c r="AU1500" s="13" t="n">
        <v>83</v>
      </c>
      <c r="BQ1500" s="13" t="n">
        <v>83</v>
      </c>
      <c r="CM1500" s="13" t="n">
        <v>83</v>
      </c>
      <c r="DI1500" s="13" t="n">
        <v>83</v>
      </c>
      <c r="EE1500" s="13" t="n">
        <v>83</v>
      </c>
      <c r="FA1500" s="13" t="n">
        <v>83</v>
      </c>
      <c r="FW1500" s="13" t="n">
        <v>83</v>
      </c>
      <c r="GS1500" s="13" t="n">
        <v>83</v>
      </c>
    </row>
    <row r="1501">
      <c r="C1501" s="13" t="n">
        <v>84</v>
      </c>
      <c r="D1501" s="96">
        <f>$B$1425</f>
        <v/>
      </c>
      <c r="E1501" s="96">
        <f>$B$1425</f>
        <v/>
      </c>
      <c r="F1501" s="96">
        <f>$B$1425</f>
        <v/>
      </c>
      <c r="Y1501" s="13" t="n">
        <v>84</v>
      </c>
      <c r="AU1501" s="13" t="n">
        <v>84</v>
      </c>
      <c r="BQ1501" s="13" t="n">
        <v>84</v>
      </c>
      <c r="CM1501" s="13" t="n">
        <v>84</v>
      </c>
      <c r="DI1501" s="13" t="n">
        <v>84</v>
      </c>
      <c r="EE1501" s="13" t="n">
        <v>84</v>
      </c>
      <c r="FA1501" s="13" t="n">
        <v>84</v>
      </c>
      <c r="FW1501" s="13" t="n">
        <v>84</v>
      </c>
      <c r="GS1501" s="13" t="n">
        <v>84</v>
      </c>
    </row>
    <row r="1502">
      <c r="C1502" s="13" t="n">
        <v>85</v>
      </c>
      <c r="D1502" s="96">
        <f>$B$1425</f>
        <v/>
      </c>
      <c r="E1502" s="96">
        <f>$B$1425</f>
        <v/>
      </c>
      <c r="F1502" s="96">
        <f>$B$1425</f>
        <v/>
      </c>
      <c r="Y1502" s="13" t="n">
        <v>85</v>
      </c>
      <c r="AU1502" s="13" t="n">
        <v>85</v>
      </c>
      <c r="BQ1502" s="13" t="n">
        <v>85</v>
      </c>
      <c r="CM1502" s="13" t="n">
        <v>85</v>
      </c>
      <c r="DI1502" s="13" t="n">
        <v>85</v>
      </c>
      <c r="EE1502" s="13" t="n">
        <v>85</v>
      </c>
      <c r="FA1502" s="13" t="n">
        <v>85</v>
      </c>
      <c r="FW1502" s="13" t="n">
        <v>85</v>
      </c>
      <c r="GS1502" s="13" t="n">
        <v>85</v>
      </c>
    </row>
    <row r="1503">
      <c r="C1503" s="13" t="n">
        <v>86</v>
      </c>
      <c r="D1503" s="96">
        <f>$B$1425</f>
        <v/>
      </c>
      <c r="E1503" s="96">
        <f>$B$1425</f>
        <v/>
      </c>
      <c r="F1503" s="96">
        <f>$B$1425</f>
        <v/>
      </c>
      <c r="Y1503" s="13" t="n">
        <v>86</v>
      </c>
      <c r="AU1503" s="13" t="n">
        <v>86</v>
      </c>
      <c r="BQ1503" s="13" t="n">
        <v>86</v>
      </c>
      <c r="CM1503" s="13" t="n">
        <v>86</v>
      </c>
      <c r="DI1503" s="13" t="n">
        <v>86</v>
      </c>
      <c r="EE1503" s="13" t="n">
        <v>86</v>
      </c>
      <c r="FA1503" s="13" t="n">
        <v>86</v>
      </c>
      <c r="FW1503" s="13" t="n">
        <v>86</v>
      </c>
      <c r="GS1503" s="13" t="n">
        <v>86</v>
      </c>
    </row>
    <row r="1504">
      <c r="C1504" s="13" t="n">
        <v>87</v>
      </c>
      <c r="D1504" s="96">
        <f>$B$1425</f>
        <v/>
      </c>
      <c r="E1504" s="96">
        <f>$B$1425</f>
        <v/>
      </c>
      <c r="F1504" s="96">
        <f>$B$1425</f>
        <v/>
      </c>
      <c r="Y1504" s="13" t="n">
        <v>87</v>
      </c>
      <c r="AU1504" s="13" t="n">
        <v>87</v>
      </c>
      <c r="BQ1504" s="13" t="n">
        <v>87</v>
      </c>
      <c r="CM1504" s="13" t="n">
        <v>87</v>
      </c>
      <c r="DI1504" s="13" t="n">
        <v>87</v>
      </c>
      <c r="EE1504" s="13" t="n">
        <v>87</v>
      </c>
      <c r="FA1504" s="13" t="n">
        <v>87</v>
      </c>
      <c r="FW1504" s="13" t="n">
        <v>87</v>
      </c>
      <c r="GS1504" s="13" t="n">
        <v>87</v>
      </c>
    </row>
    <row r="1505">
      <c r="C1505" s="13" t="n">
        <v>88</v>
      </c>
      <c r="D1505" s="96">
        <f>$B$1425</f>
        <v/>
      </c>
      <c r="E1505" s="96">
        <f>$B$1425</f>
        <v/>
      </c>
      <c r="F1505" s="96">
        <f>$B$1425</f>
        <v/>
      </c>
      <c r="Y1505" s="13" t="n">
        <v>88</v>
      </c>
      <c r="AU1505" s="13" t="n">
        <v>88</v>
      </c>
      <c r="BQ1505" s="13" t="n">
        <v>88</v>
      </c>
      <c r="CM1505" s="13" t="n">
        <v>88</v>
      </c>
      <c r="DI1505" s="13" t="n">
        <v>88</v>
      </c>
      <c r="EE1505" s="13" t="n">
        <v>88</v>
      </c>
      <c r="FA1505" s="13" t="n">
        <v>88</v>
      </c>
      <c r="FW1505" s="13" t="n">
        <v>88</v>
      </c>
      <c r="GS1505" s="13" t="n">
        <v>88</v>
      </c>
    </row>
    <row r="1506">
      <c r="C1506" s="13" t="n">
        <v>89</v>
      </c>
      <c r="D1506" s="96">
        <f>$B$1425</f>
        <v/>
      </c>
      <c r="E1506" s="96">
        <f>$B$1425</f>
        <v/>
      </c>
      <c r="F1506" s="96">
        <f>$B$1425</f>
        <v/>
      </c>
      <c r="Y1506" s="13" t="n">
        <v>89</v>
      </c>
      <c r="AU1506" s="13" t="n">
        <v>89</v>
      </c>
      <c r="BQ1506" s="13" t="n">
        <v>89</v>
      </c>
      <c r="CM1506" s="13" t="n">
        <v>89</v>
      </c>
      <c r="DI1506" s="13" t="n">
        <v>89</v>
      </c>
      <c r="EE1506" s="13" t="n">
        <v>89</v>
      </c>
      <c r="FA1506" s="13" t="n">
        <v>89</v>
      </c>
      <c r="FW1506" s="13" t="n">
        <v>89</v>
      </c>
      <c r="GS1506" s="13" t="n">
        <v>89</v>
      </c>
    </row>
    <row r="1507">
      <c r="C1507" s="13" t="n">
        <v>90</v>
      </c>
      <c r="D1507" s="96">
        <f>$B$1425</f>
        <v/>
      </c>
      <c r="E1507" s="96">
        <f>$B$1425</f>
        <v/>
      </c>
      <c r="F1507" s="96">
        <f>$B$1425</f>
        <v/>
      </c>
      <c r="Y1507" s="13" t="n">
        <v>90</v>
      </c>
      <c r="AU1507" s="13" t="n">
        <v>90</v>
      </c>
      <c r="BQ1507" s="13" t="n">
        <v>90</v>
      </c>
      <c r="CM1507" s="13" t="n">
        <v>90</v>
      </c>
      <c r="DI1507" s="13" t="n">
        <v>90</v>
      </c>
      <c r="EE1507" s="13" t="n">
        <v>90</v>
      </c>
      <c r="FA1507" s="13" t="n">
        <v>90</v>
      </c>
      <c r="FW1507" s="13" t="n">
        <v>90</v>
      </c>
      <c r="GS1507" s="13" t="n">
        <v>90</v>
      </c>
    </row>
    <row r="1508">
      <c r="C1508" s="13" t="n">
        <v>91</v>
      </c>
      <c r="D1508" s="96">
        <f>$B$1425</f>
        <v/>
      </c>
      <c r="E1508" s="96">
        <f>$B$1425</f>
        <v/>
      </c>
      <c r="F1508" s="96">
        <f>$B$1425</f>
        <v/>
      </c>
      <c r="Y1508" s="13" t="n">
        <v>91</v>
      </c>
      <c r="AU1508" s="13" t="n">
        <v>91</v>
      </c>
      <c r="BQ1508" s="13" t="n">
        <v>91</v>
      </c>
      <c r="CM1508" s="13" t="n">
        <v>91</v>
      </c>
      <c r="DI1508" s="13" t="n">
        <v>91</v>
      </c>
      <c r="EE1508" s="13" t="n">
        <v>91</v>
      </c>
      <c r="FA1508" s="13" t="n">
        <v>91</v>
      </c>
      <c r="FW1508" s="13" t="n">
        <v>91</v>
      </c>
      <c r="GS1508" s="13" t="n">
        <v>91</v>
      </c>
    </row>
    <row r="1509">
      <c r="C1509" s="13" t="n">
        <v>92</v>
      </c>
      <c r="D1509" s="96">
        <f>$B$1425</f>
        <v/>
      </c>
      <c r="E1509" s="96">
        <f>$B$1425</f>
        <v/>
      </c>
      <c r="F1509" s="96">
        <f>$B$1425</f>
        <v/>
      </c>
      <c r="Y1509" s="13" t="n">
        <v>92</v>
      </c>
      <c r="AU1509" s="13" t="n">
        <v>92</v>
      </c>
      <c r="BQ1509" s="13" t="n">
        <v>92</v>
      </c>
      <c r="CM1509" s="13" t="n">
        <v>92</v>
      </c>
      <c r="DI1509" s="13" t="n">
        <v>92</v>
      </c>
      <c r="EE1509" s="13" t="n">
        <v>92</v>
      </c>
      <c r="FA1509" s="13" t="n">
        <v>92</v>
      </c>
      <c r="FW1509" s="13" t="n">
        <v>92</v>
      </c>
      <c r="GS1509" s="13" t="n">
        <v>92</v>
      </c>
    </row>
    <row r="1510">
      <c r="C1510" s="13" t="n">
        <v>93</v>
      </c>
      <c r="D1510" s="96">
        <f>$B$1425</f>
        <v/>
      </c>
      <c r="E1510" s="96">
        <f>$B$1425</f>
        <v/>
      </c>
      <c r="F1510" s="96">
        <f>$B$1425</f>
        <v/>
      </c>
      <c r="Y1510" s="13" t="n">
        <v>93</v>
      </c>
      <c r="AU1510" s="13" t="n">
        <v>93</v>
      </c>
      <c r="BQ1510" s="13" t="n">
        <v>93</v>
      </c>
      <c r="CM1510" s="13" t="n">
        <v>93</v>
      </c>
      <c r="DI1510" s="13" t="n">
        <v>93</v>
      </c>
      <c r="EE1510" s="13" t="n">
        <v>93</v>
      </c>
      <c r="FA1510" s="13" t="n">
        <v>93</v>
      </c>
      <c r="FW1510" s="13" t="n">
        <v>93</v>
      </c>
      <c r="GS1510" s="13" t="n">
        <v>93</v>
      </c>
    </row>
    <row r="1511">
      <c r="C1511" s="13" t="n">
        <v>94</v>
      </c>
      <c r="D1511" s="96">
        <f>$B$1425</f>
        <v/>
      </c>
      <c r="E1511" s="96">
        <f>$B$1425</f>
        <v/>
      </c>
      <c r="F1511" s="96">
        <f>$B$1425</f>
        <v/>
      </c>
      <c r="Y1511" s="13" t="n">
        <v>94</v>
      </c>
      <c r="AU1511" s="13" t="n">
        <v>94</v>
      </c>
      <c r="BQ1511" s="13" t="n">
        <v>94</v>
      </c>
      <c r="CM1511" s="13" t="n">
        <v>94</v>
      </c>
      <c r="DI1511" s="13" t="n">
        <v>94</v>
      </c>
      <c r="EE1511" s="13" t="n">
        <v>94</v>
      </c>
      <c r="FA1511" s="13" t="n">
        <v>94</v>
      </c>
      <c r="FW1511" s="13" t="n">
        <v>94</v>
      </c>
      <c r="GS1511" s="13" t="n">
        <v>94</v>
      </c>
    </row>
    <row r="1512">
      <c r="C1512" s="13" t="n">
        <v>95</v>
      </c>
      <c r="D1512" s="96">
        <f>$B$1425</f>
        <v/>
      </c>
      <c r="E1512" s="96">
        <f>$B$1425</f>
        <v/>
      </c>
      <c r="F1512" s="96">
        <f>$B$1425</f>
        <v/>
      </c>
      <c r="Y1512" s="13" t="n">
        <v>95</v>
      </c>
      <c r="AU1512" s="13" t="n">
        <v>95</v>
      </c>
      <c r="BQ1512" s="13" t="n">
        <v>95</v>
      </c>
      <c r="CM1512" s="13" t="n">
        <v>95</v>
      </c>
      <c r="DI1512" s="13" t="n">
        <v>95</v>
      </c>
      <c r="EE1512" s="13" t="n">
        <v>95</v>
      </c>
      <c r="FA1512" s="13" t="n">
        <v>95</v>
      </c>
      <c r="FW1512" s="13" t="n">
        <v>95</v>
      </c>
      <c r="GS1512" s="13" t="n">
        <v>95</v>
      </c>
    </row>
    <row r="1513">
      <c r="C1513" s="13" t="n">
        <v>96</v>
      </c>
      <c r="D1513" s="96">
        <f>$B$1425</f>
        <v/>
      </c>
      <c r="E1513" s="96">
        <f>$B$1425</f>
        <v/>
      </c>
      <c r="F1513" s="96">
        <f>$B$1425</f>
        <v/>
      </c>
      <c r="Y1513" s="13" t="n">
        <v>96</v>
      </c>
      <c r="AU1513" s="13" t="n">
        <v>96</v>
      </c>
      <c r="BQ1513" s="13" t="n">
        <v>96</v>
      </c>
      <c r="CM1513" s="13" t="n">
        <v>96</v>
      </c>
      <c r="DI1513" s="13" t="n">
        <v>96</v>
      </c>
      <c r="EE1513" s="13" t="n">
        <v>96</v>
      </c>
      <c r="FA1513" s="13" t="n">
        <v>96</v>
      </c>
      <c r="FW1513" s="13" t="n">
        <v>96</v>
      </c>
      <c r="GS1513" s="13" t="n">
        <v>96</v>
      </c>
    </row>
    <row r="1514">
      <c r="C1514" s="13" t="n">
        <v>97</v>
      </c>
      <c r="D1514" s="96">
        <f>$B$1425</f>
        <v/>
      </c>
      <c r="E1514" s="96">
        <f>$B$1425</f>
        <v/>
      </c>
      <c r="F1514" s="96">
        <f>$B$1425</f>
        <v/>
      </c>
      <c r="Y1514" s="13" t="n">
        <v>97</v>
      </c>
      <c r="AU1514" s="13" t="n">
        <v>97</v>
      </c>
      <c r="BQ1514" s="13" t="n">
        <v>97</v>
      </c>
      <c r="CM1514" s="13" t="n">
        <v>97</v>
      </c>
      <c r="DI1514" s="13" t="n">
        <v>97</v>
      </c>
      <c r="EE1514" s="13" t="n">
        <v>97</v>
      </c>
      <c r="FA1514" s="13" t="n">
        <v>97</v>
      </c>
      <c r="FW1514" s="13" t="n">
        <v>97</v>
      </c>
      <c r="GS1514" s="13" t="n">
        <v>97</v>
      </c>
    </row>
    <row r="1515">
      <c r="C1515" s="13" t="n">
        <v>98</v>
      </c>
      <c r="D1515" s="96">
        <f>$B$1425</f>
        <v/>
      </c>
      <c r="E1515" s="96">
        <f>$B$1425</f>
        <v/>
      </c>
      <c r="F1515" s="96">
        <f>$B$1425</f>
        <v/>
      </c>
      <c r="Y1515" s="13" t="n">
        <v>98</v>
      </c>
      <c r="AU1515" s="13" t="n">
        <v>98</v>
      </c>
      <c r="BQ1515" s="13" t="n">
        <v>98</v>
      </c>
      <c r="CM1515" s="13" t="n">
        <v>98</v>
      </c>
      <c r="DI1515" s="13" t="n">
        <v>98</v>
      </c>
      <c r="EE1515" s="13" t="n">
        <v>98</v>
      </c>
      <c r="FA1515" s="13" t="n">
        <v>98</v>
      </c>
      <c r="FW1515" s="13" t="n">
        <v>98</v>
      </c>
      <c r="GS1515" s="13" t="n">
        <v>98</v>
      </c>
    </row>
    <row r="1516">
      <c r="C1516" s="13" t="n">
        <v>99</v>
      </c>
      <c r="D1516" s="96">
        <f>$B$1425</f>
        <v/>
      </c>
      <c r="E1516" s="96">
        <f>$B$1425</f>
        <v/>
      </c>
      <c r="F1516" s="96">
        <f>$B$1425</f>
        <v/>
      </c>
      <c r="Y1516" s="13" t="n">
        <v>99</v>
      </c>
      <c r="AU1516" s="13" t="n">
        <v>99</v>
      </c>
      <c r="BQ1516" s="13" t="n">
        <v>99</v>
      </c>
      <c r="CM1516" s="13" t="n">
        <v>99</v>
      </c>
      <c r="DI1516" s="13" t="n">
        <v>99</v>
      </c>
      <c r="EE1516" s="13" t="n">
        <v>99</v>
      </c>
      <c r="FA1516" s="13" t="n">
        <v>99</v>
      </c>
      <c r="FW1516" s="13" t="n">
        <v>99</v>
      </c>
      <c r="GS1516" s="13" t="n">
        <v>99</v>
      </c>
    </row>
    <row r="1517">
      <c r="C1517" s="13" t="n">
        <v>100</v>
      </c>
      <c r="D1517" s="96">
        <f>$B$1425</f>
        <v/>
      </c>
      <c r="E1517" s="96">
        <f>$B$1425</f>
        <v/>
      </c>
      <c r="F1517" s="96">
        <f>$B$1425</f>
        <v/>
      </c>
      <c r="Y1517" s="13" t="n">
        <v>100</v>
      </c>
      <c r="AU1517" s="13" t="n">
        <v>100</v>
      </c>
      <c r="BQ1517" s="13" t="n">
        <v>100</v>
      </c>
      <c r="CM1517" s="13" t="n">
        <v>100</v>
      </c>
      <c r="DI1517" s="13" t="n">
        <v>100</v>
      </c>
      <c r="EE1517" s="13" t="n">
        <v>100</v>
      </c>
      <c r="FA1517" s="13" t="n">
        <v>100</v>
      </c>
      <c r="FW1517" s="13" t="n">
        <v>100</v>
      </c>
      <c r="GS1517" s="13" t="n">
        <v>100</v>
      </c>
    </row>
    <row r="1518">
      <c r="C1518" s="13" t="n">
        <v>101</v>
      </c>
      <c r="D1518" s="96">
        <f>$B$1425</f>
        <v/>
      </c>
      <c r="E1518" s="96">
        <f>$B$1425</f>
        <v/>
      </c>
      <c r="F1518" s="96">
        <f>$B$1425</f>
        <v/>
      </c>
      <c r="Y1518" s="13" t="n">
        <v>101</v>
      </c>
      <c r="AU1518" s="13" t="n">
        <v>101</v>
      </c>
      <c r="BQ1518" s="13" t="n">
        <v>101</v>
      </c>
      <c r="CM1518" s="13" t="n">
        <v>101</v>
      </c>
      <c r="DI1518" s="13" t="n">
        <v>101</v>
      </c>
      <c r="EE1518" s="13" t="n">
        <v>101</v>
      </c>
      <c r="FA1518" s="13" t="n">
        <v>101</v>
      </c>
      <c r="FW1518" s="13" t="n">
        <v>101</v>
      </c>
      <c r="GS1518" s="13" t="n">
        <v>101</v>
      </c>
    </row>
    <row r="1519">
      <c r="C1519" s="13" t="n">
        <v>102</v>
      </c>
      <c r="D1519" s="96">
        <f>$B$1425</f>
        <v/>
      </c>
      <c r="E1519" s="96">
        <f>$B$1425</f>
        <v/>
      </c>
      <c r="F1519" s="96">
        <f>$B$1425</f>
        <v/>
      </c>
      <c r="Y1519" s="13" t="n">
        <v>102</v>
      </c>
      <c r="AU1519" s="13" t="n">
        <v>102</v>
      </c>
      <c r="BQ1519" s="13" t="n">
        <v>102</v>
      </c>
      <c r="CM1519" s="13" t="n">
        <v>102</v>
      </c>
      <c r="DI1519" s="13" t="n">
        <v>102</v>
      </c>
      <c r="EE1519" s="13" t="n">
        <v>102</v>
      </c>
      <c r="FA1519" s="13" t="n">
        <v>102</v>
      </c>
      <c r="FW1519" s="13" t="n">
        <v>102</v>
      </c>
      <c r="GS1519" s="13" t="n">
        <v>102</v>
      </c>
    </row>
    <row r="1520">
      <c r="C1520" s="13" t="n">
        <v>103</v>
      </c>
      <c r="D1520" s="96">
        <f>$B$1425</f>
        <v/>
      </c>
      <c r="E1520" s="96">
        <f>$B$1425</f>
        <v/>
      </c>
      <c r="F1520" s="96">
        <f>$B$1425</f>
        <v/>
      </c>
      <c r="Y1520" s="13" t="n">
        <v>103</v>
      </c>
      <c r="AU1520" s="13" t="n">
        <v>103</v>
      </c>
      <c r="BQ1520" s="13" t="n">
        <v>103</v>
      </c>
      <c r="CM1520" s="13" t="n">
        <v>103</v>
      </c>
      <c r="DI1520" s="13" t="n">
        <v>103</v>
      </c>
      <c r="EE1520" s="13" t="n">
        <v>103</v>
      </c>
      <c r="FA1520" s="13" t="n">
        <v>103</v>
      </c>
      <c r="FW1520" s="13" t="n">
        <v>103</v>
      </c>
      <c r="GS1520" s="13" t="n">
        <v>103</v>
      </c>
    </row>
    <row r="1521">
      <c r="C1521" s="13" t="n">
        <v>104</v>
      </c>
      <c r="D1521" s="96">
        <f>$B$1425</f>
        <v/>
      </c>
      <c r="E1521" s="96">
        <f>$B$1425</f>
        <v/>
      </c>
      <c r="F1521" s="96">
        <f>$B$1425</f>
        <v/>
      </c>
      <c r="Y1521" s="13" t="n">
        <v>104</v>
      </c>
      <c r="AU1521" s="13" t="n">
        <v>104</v>
      </c>
      <c r="BQ1521" s="13" t="n">
        <v>104</v>
      </c>
      <c r="CM1521" s="13" t="n">
        <v>104</v>
      </c>
      <c r="DI1521" s="13" t="n">
        <v>104</v>
      </c>
      <c r="EE1521" s="13" t="n">
        <v>104</v>
      </c>
      <c r="FA1521" s="13" t="n">
        <v>104</v>
      </c>
      <c r="FW1521" s="13" t="n">
        <v>104</v>
      </c>
      <c r="GS1521" s="13" t="n">
        <v>104</v>
      </c>
    </row>
    <row r="1522">
      <c r="C1522" s="13" t="n">
        <v>105</v>
      </c>
      <c r="D1522" s="96">
        <f>$B$1425</f>
        <v/>
      </c>
      <c r="E1522" s="96">
        <f>$B$1425</f>
        <v/>
      </c>
      <c r="F1522" s="96">
        <f>$B$1425</f>
        <v/>
      </c>
      <c r="Y1522" s="13" t="n">
        <v>105</v>
      </c>
      <c r="AU1522" s="13" t="n">
        <v>105</v>
      </c>
      <c r="BQ1522" s="13" t="n">
        <v>105</v>
      </c>
      <c r="CM1522" s="13" t="n">
        <v>105</v>
      </c>
      <c r="DI1522" s="13" t="n">
        <v>105</v>
      </c>
      <c r="EE1522" s="13" t="n">
        <v>105</v>
      </c>
      <c r="FA1522" s="13" t="n">
        <v>105</v>
      </c>
      <c r="FW1522" s="13" t="n">
        <v>105</v>
      </c>
      <c r="GS1522" s="13" t="n">
        <v>105</v>
      </c>
    </row>
    <row r="1523">
      <c r="C1523" s="13" t="n">
        <v>106</v>
      </c>
      <c r="D1523" s="96">
        <f>$B$1425</f>
        <v/>
      </c>
      <c r="E1523" s="96">
        <f>$B$1425</f>
        <v/>
      </c>
      <c r="F1523" s="96">
        <f>$B$1425</f>
        <v/>
      </c>
      <c r="Y1523" s="13" t="n">
        <v>106</v>
      </c>
      <c r="AU1523" s="13" t="n">
        <v>106</v>
      </c>
      <c r="BQ1523" s="13" t="n">
        <v>106</v>
      </c>
      <c r="CM1523" s="13" t="n">
        <v>106</v>
      </c>
      <c r="DI1523" s="13" t="n">
        <v>106</v>
      </c>
      <c r="EE1523" s="13" t="n">
        <v>106</v>
      </c>
      <c r="FA1523" s="13" t="n">
        <v>106</v>
      </c>
      <c r="FW1523" s="13" t="n">
        <v>106</v>
      </c>
      <c r="GS1523" s="13" t="n">
        <v>106</v>
      </c>
    </row>
    <row r="1524">
      <c r="C1524" s="13" t="n">
        <v>107</v>
      </c>
      <c r="D1524" s="96">
        <f>$B$1425</f>
        <v/>
      </c>
      <c r="E1524" s="96">
        <f>$B$1425</f>
        <v/>
      </c>
      <c r="F1524" s="96">
        <f>$B$1425</f>
        <v/>
      </c>
      <c r="Y1524" s="13" t="n">
        <v>107</v>
      </c>
      <c r="AU1524" s="13" t="n">
        <v>107</v>
      </c>
      <c r="BQ1524" s="13" t="n">
        <v>107</v>
      </c>
      <c r="CM1524" s="13" t="n">
        <v>107</v>
      </c>
      <c r="DI1524" s="13" t="n">
        <v>107</v>
      </c>
      <c r="EE1524" s="13" t="n">
        <v>107</v>
      </c>
      <c r="FA1524" s="13" t="n">
        <v>107</v>
      </c>
      <c r="FW1524" s="13" t="n">
        <v>107</v>
      </c>
      <c r="GS1524" s="13" t="n">
        <v>107</v>
      </c>
    </row>
    <row r="1525">
      <c r="C1525" s="13" t="n">
        <v>108</v>
      </c>
      <c r="D1525" s="96">
        <f>$B$1425</f>
        <v/>
      </c>
      <c r="E1525" s="96">
        <f>$B$1425</f>
        <v/>
      </c>
      <c r="F1525" s="96">
        <f>$B$1425</f>
        <v/>
      </c>
      <c r="Y1525" s="13" t="n">
        <v>108</v>
      </c>
      <c r="AU1525" s="13" t="n">
        <v>108</v>
      </c>
      <c r="BQ1525" s="13" t="n">
        <v>108</v>
      </c>
      <c r="CM1525" s="13" t="n">
        <v>108</v>
      </c>
      <c r="DI1525" s="13" t="n">
        <v>108</v>
      </c>
      <c r="EE1525" s="13" t="n">
        <v>108</v>
      </c>
      <c r="FA1525" s="13" t="n">
        <v>108</v>
      </c>
      <c r="FW1525" s="13" t="n">
        <v>108</v>
      </c>
      <c r="GS1525" s="13" t="n">
        <v>108</v>
      </c>
    </row>
    <row r="1526">
      <c r="C1526" s="13" t="n">
        <v>109</v>
      </c>
      <c r="D1526" s="96">
        <f>$B$1425</f>
        <v/>
      </c>
      <c r="E1526" s="96">
        <f>$B$1425</f>
        <v/>
      </c>
      <c r="F1526" s="96">
        <f>$B$1425</f>
        <v/>
      </c>
      <c r="Y1526" s="13" t="n">
        <v>109</v>
      </c>
      <c r="AU1526" s="13" t="n">
        <v>109</v>
      </c>
      <c r="BQ1526" s="13" t="n">
        <v>109</v>
      </c>
      <c r="CM1526" s="13" t="n">
        <v>109</v>
      </c>
      <c r="DI1526" s="13" t="n">
        <v>109</v>
      </c>
      <c r="EE1526" s="13" t="n">
        <v>109</v>
      </c>
      <c r="FA1526" s="13" t="n">
        <v>109</v>
      </c>
      <c r="FW1526" s="13" t="n">
        <v>109</v>
      </c>
      <c r="GS1526" s="13" t="n">
        <v>109</v>
      </c>
    </row>
    <row r="1527">
      <c r="C1527" s="13" t="n">
        <v>110</v>
      </c>
      <c r="D1527" s="96">
        <f>$B$1425</f>
        <v/>
      </c>
      <c r="E1527" s="96">
        <f>$B$1425</f>
        <v/>
      </c>
      <c r="F1527" s="96">
        <f>$B$1425</f>
        <v/>
      </c>
      <c r="Y1527" s="13" t="n">
        <v>110</v>
      </c>
      <c r="AU1527" s="13" t="n">
        <v>110</v>
      </c>
      <c r="BQ1527" s="13" t="n">
        <v>110</v>
      </c>
      <c r="CM1527" s="13" t="n">
        <v>110</v>
      </c>
      <c r="DI1527" s="13" t="n">
        <v>110</v>
      </c>
      <c r="EE1527" s="13" t="n">
        <v>110</v>
      </c>
      <c r="FA1527" s="13" t="n">
        <v>110</v>
      </c>
      <c r="FW1527" s="13" t="n">
        <v>110</v>
      </c>
      <c r="GS1527" s="13" t="n">
        <v>110</v>
      </c>
    </row>
    <row r="1528">
      <c r="C1528" s="13" t="n">
        <v>111</v>
      </c>
      <c r="D1528" s="96">
        <f>$B$1425</f>
        <v/>
      </c>
      <c r="E1528" s="96">
        <f>$B$1425</f>
        <v/>
      </c>
      <c r="F1528" s="96">
        <f>$B$1425</f>
        <v/>
      </c>
      <c r="Y1528" s="13" t="n">
        <v>111</v>
      </c>
      <c r="AU1528" s="13" t="n">
        <v>111</v>
      </c>
      <c r="BQ1528" s="13" t="n">
        <v>111</v>
      </c>
      <c r="CM1528" s="13" t="n">
        <v>111</v>
      </c>
      <c r="DI1528" s="13" t="n">
        <v>111</v>
      </c>
      <c r="EE1528" s="13" t="n">
        <v>111</v>
      </c>
      <c r="FA1528" s="13" t="n">
        <v>111</v>
      </c>
      <c r="FW1528" s="13" t="n">
        <v>111</v>
      </c>
      <c r="GS1528" s="13" t="n">
        <v>111</v>
      </c>
    </row>
    <row r="1529">
      <c r="C1529" s="13" t="n">
        <v>112</v>
      </c>
      <c r="D1529" s="96">
        <f>$B$1425</f>
        <v/>
      </c>
      <c r="E1529" s="96">
        <f>$B$1425</f>
        <v/>
      </c>
      <c r="F1529" s="96">
        <f>$B$1425</f>
        <v/>
      </c>
      <c r="Y1529" s="13" t="n">
        <v>112</v>
      </c>
      <c r="AU1529" s="13" t="n">
        <v>112</v>
      </c>
      <c r="BQ1529" s="13" t="n">
        <v>112</v>
      </c>
      <c r="CM1529" s="13" t="n">
        <v>112</v>
      </c>
      <c r="DI1529" s="13" t="n">
        <v>112</v>
      </c>
      <c r="EE1529" s="13" t="n">
        <v>112</v>
      </c>
      <c r="FA1529" s="13" t="n">
        <v>112</v>
      </c>
      <c r="FW1529" s="13" t="n">
        <v>112</v>
      </c>
      <c r="GS1529" s="13" t="n">
        <v>112</v>
      </c>
    </row>
    <row r="1530">
      <c r="C1530" s="13" t="n">
        <v>113</v>
      </c>
      <c r="D1530" s="96">
        <f>$B$1425</f>
        <v/>
      </c>
      <c r="E1530" s="96">
        <f>$B$1425</f>
        <v/>
      </c>
      <c r="F1530" s="96">
        <f>$B$1425</f>
        <v/>
      </c>
      <c r="Y1530" s="13" t="n">
        <v>113</v>
      </c>
      <c r="AU1530" s="13" t="n">
        <v>113</v>
      </c>
      <c r="BQ1530" s="13" t="n">
        <v>113</v>
      </c>
      <c r="CM1530" s="13" t="n">
        <v>113</v>
      </c>
      <c r="DI1530" s="13" t="n">
        <v>113</v>
      </c>
      <c r="EE1530" s="13" t="n">
        <v>113</v>
      </c>
      <c r="FA1530" s="13" t="n">
        <v>113</v>
      </c>
      <c r="FW1530" s="13" t="n">
        <v>113</v>
      </c>
      <c r="GS1530" s="13" t="n">
        <v>113</v>
      </c>
    </row>
    <row r="1531">
      <c r="C1531" s="13" t="n">
        <v>114</v>
      </c>
      <c r="D1531" s="96">
        <f>$B$1425</f>
        <v/>
      </c>
      <c r="E1531" s="96">
        <f>$B$1425</f>
        <v/>
      </c>
      <c r="F1531" s="96">
        <f>$B$1425</f>
        <v/>
      </c>
      <c r="Y1531" s="13" t="n">
        <v>114</v>
      </c>
      <c r="AU1531" s="13" t="n">
        <v>114</v>
      </c>
      <c r="BQ1531" s="13" t="n">
        <v>114</v>
      </c>
      <c r="CM1531" s="13" t="n">
        <v>114</v>
      </c>
      <c r="DI1531" s="13" t="n">
        <v>114</v>
      </c>
      <c r="EE1531" s="13" t="n">
        <v>114</v>
      </c>
      <c r="FA1531" s="13" t="n">
        <v>114</v>
      </c>
      <c r="FW1531" s="13" t="n">
        <v>114</v>
      </c>
      <c r="GS1531" s="13" t="n">
        <v>114</v>
      </c>
    </row>
    <row r="1532">
      <c r="C1532" s="13" t="n">
        <v>115</v>
      </c>
      <c r="D1532" s="96">
        <f>$B$1425</f>
        <v/>
      </c>
      <c r="E1532" s="96">
        <f>$B$1425</f>
        <v/>
      </c>
      <c r="F1532" s="96">
        <f>$B$1425</f>
        <v/>
      </c>
      <c r="Y1532" s="13" t="n">
        <v>115</v>
      </c>
      <c r="AU1532" s="13" t="n">
        <v>115</v>
      </c>
      <c r="BQ1532" s="13" t="n">
        <v>115</v>
      </c>
      <c r="CM1532" s="13" t="n">
        <v>115</v>
      </c>
      <c r="DI1532" s="13" t="n">
        <v>115</v>
      </c>
      <c r="EE1532" s="13" t="n">
        <v>115</v>
      </c>
      <c r="FA1532" s="13" t="n">
        <v>115</v>
      </c>
      <c r="FW1532" s="13" t="n">
        <v>115</v>
      </c>
      <c r="GS1532" s="13" t="n">
        <v>115</v>
      </c>
    </row>
    <row r="1533">
      <c r="C1533" s="13" t="n">
        <v>116</v>
      </c>
      <c r="D1533" s="96">
        <f>$B$1425</f>
        <v/>
      </c>
      <c r="E1533" s="96">
        <f>$B$1425</f>
        <v/>
      </c>
      <c r="F1533" s="96">
        <f>$B$1425</f>
        <v/>
      </c>
      <c r="Y1533" s="13" t="n">
        <v>116</v>
      </c>
      <c r="AU1533" s="13" t="n">
        <v>116</v>
      </c>
      <c r="BQ1533" s="13" t="n">
        <v>116</v>
      </c>
      <c r="CM1533" s="13" t="n">
        <v>116</v>
      </c>
      <c r="DI1533" s="13" t="n">
        <v>116</v>
      </c>
      <c r="EE1533" s="13" t="n">
        <v>116</v>
      </c>
      <c r="FA1533" s="13" t="n">
        <v>116</v>
      </c>
      <c r="FW1533" s="13" t="n">
        <v>116</v>
      </c>
      <c r="GS1533" s="13" t="n">
        <v>116</v>
      </c>
    </row>
    <row r="1534">
      <c r="C1534" s="13" t="n">
        <v>117</v>
      </c>
      <c r="D1534" s="96">
        <f>$B$1425</f>
        <v/>
      </c>
      <c r="E1534" s="96">
        <f>$B$1425</f>
        <v/>
      </c>
      <c r="F1534" s="96">
        <f>$B$1425</f>
        <v/>
      </c>
      <c r="Y1534" s="13" t="n">
        <v>117</v>
      </c>
      <c r="AU1534" s="13" t="n">
        <v>117</v>
      </c>
      <c r="BQ1534" s="13" t="n">
        <v>117</v>
      </c>
      <c r="CM1534" s="13" t="n">
        <v>117</v>
      </c>
      <c r="DI1534" s="13" t="n">
        <v>117</v>
      </c>
      <c r="EE1534" s="13" t="n">
        <v>117</v>
      </c>
      <c r="FA1534" s="13" t="n">
        <v>117</v>
      </c>
      <c r="FW1534" s="13" t="n">
        <v>117</v>
      </c>
      <c r="GS1534" s="13" t="n">
        <v>117</v>
      </c>
    </row>
    <row r="1535">
      <c r="C1535" s="13" t="n">
        <v>118</v>
      </c>
      <c r="D1535" s="96">
        <f>$B$1425</f>
        <v/>
      </c>
      <c r="E1535" s="96">
        <f>$B$1425</f>
        <v/>
      </c>
      <c r="F1535" s="96">
        <f>$B$1425</f>
        <v/>
      </c>
      <c r="Y1535" s="13" t="n">
        <v>118</v>
      </c>
      <c r="AU1535" s="13" t="n">
        <v>118</v>
      </c>
      <c r="BQ1535" s="13" t="n">
        <v>118</v>
      </c>
      <c r="CM1535" s="13" t="n">
        <v>118</v>
      </c>
      <c r="DI1535" s="13" t="n">
        <v>118</v>
      </c>
      <c r="EE1535" s="13" t="n">
        <v>118</v>
      </c>
      <c r="FA1535" s="13" t="n">
        <v>118</v>
      </c>
      <c r="FW1535" s="13" t="n">
        <v>118</v>
      </c>
      <c r="GS1535" s="13" t="n">
        <v>118</v>
      </c>
    </row>
    <row r="1536">
      <c r="C1536" s="13" t="n">
        <v>119</v>
      </c>
      <c r="D1536" s="96">
        <f>$B$1425</f>
        <v/>
      </c>
      <c r="E1536" s="96">
        <f>$B$1425</f>
        <v/>
      </c>
      <c r="F1536" s="96">
        <f>$B$1425</f>
        <v/>
      </c>
      <c r="Y1536" s="13" t="n">
        <v>119</v>
      </c>
      <c r="AU1536" s="13" t="n">
        <v>119</v>
      </c>
      <c r="BQ1536" s="13" t="n">
        <v>119</v>
      </c>
      <c r="CM1536" s="13" t="n">
        <v>119</v>
      </c>
      <c r="DI1536" s="13" t="n">
        <v>119</v>
      </c>
      <c r="EE1536" s="13" t="n">
        <v>119</v>
      </c>
      <c r="FA1536" s="13" t="n">
        <v>119</v>
      </c>
      <c r="FW1536" s="13" t="n">
        <v>119</v>
      </c>
      <c r="GS1536" s="13" t="n">
        <v>119</v>
      </c>
    </row>
    <row r="1537">
      <c r="C1537" s="13" t="n">
        <v>120</v>
      </c>
      <c r="D1537" s="96">
        <f>$B$1425</f>
        <v/>
      </c>
      <c r="E1537" s="96">
        <f>$B$1425</f>
        <v/>
      </c>
      <c r="F1537" s="96">
        <f>$B$1425</f>
        <v/>
      </c>
      <c r="Y1537" s="13" t="n">
        <v>120</v>
      </c>
      <c r="AU1537" s="13" t="n">
        <v>120</v>
      </c>
      <c r="BQ1537" s="13" t="n">
        <v>120</v>
      </c>
      <c r="CM1537" s="13" t="n">
        <v>120</v>
      </c>
      <c r="DI1537" s="13" t="n">
        <v>120</v>
      </c>
      <c r="EE1537" s="13" t="n">
        <v>120</v>
      </c>
      <c r="FA1537" s="13" t="n">
        <v>120</v>
      </c>
      <c r="FW1537" s="13" t="n">
        <v>120</v>
      </c>
      <c r="GS1537" s="13" t="n">
        <v>120</v>
      </c>
    </row>
    <row r="1538">
      <c r="C1538" s="13" t="n">
        <v>121</v>
      </c>
      <c r="D1538" s="96">
        <f>$B$1425</f>
        <v/>
      </c>
      <c r="E1538" s="96">
        <f>$B$1425</f>
        <v/>
      </c>
      <c r="F1538" s="96">
        <f>$B$1425</f>
        <v/>
      </c>
      <c r="Y1538" s="13" t="n">
        <v>121</v>
      </c>
      <c r="AU1538" s="13" t="n">
        <v>121</v>
      </c>
      <c r="BQ1538" s="13" t="n">
        <v>121</v>
      </c>
      <c r="CM1538" s="13" t="n">
        <v>121</v>
      </c>
      <c r="DI1538" s="13" t="n">
        <v>121</v>
      </c>
      <c r="EE1538" s="13" t="n">
        <v>121</v>
      </c>
      <c r="FA1538" s="13" t="n">
        <v>121</v>
      </c>
      <c r="FW1538" s="13" t="n">
        <v>121</v>
      </c>
      <c r="GS1538" s="13" t="n">
        <v>121</v>
      </c>
    </row>
    <row r="1539">
      <c r="C1539" s="13" t="n">
        <v>122</v>
      </c>
      <c r="D1539" s="96">
        <f>$B$1425</f>
        <v/>
      </c>
      <c r="E1539" s="96">
        <f>$B$1425</f>
        <v/>
      </c>
      <c r="F1539" s="96">
        <f>$B$1425</f>
        <v/>
      </c>
      <c r="Y1539" s="13" t="n">
        <v>122</v>
      </c>
      <c r="AU1539" s="13" t="n">
        <v>122</v>
      </c>
      <c r="BQ1539" s="13" t="n">
        <v>122</v>
      </c>
      <c r="CM1539" s="13" t="n">
        <v>122</v>
      </c>
      <c r="DI1539" s="13" t="n">
        <v>122</v>
      </c>
      <c r="EE1539" s="13" t="n">
        <v>122</v>
      </c>
      <c r="FA1539" s="13" t="n">
        <v>122</v>
      </c>
      <c r="FW1539" s="13" t="n">
        <v>122</v>
      </c>
      <c r="GS1539" s="13" t="n">
        <v>122</v>
      </c>
    </row>
    <row r="1540">
      <c r="C1540" s="13" t="n">
        <v>123</v>
      </c>
      <c r="D1540" s="96">
        <f>$B$1425</f>
        <v/>
      </c>
      <c r="E1540" s="96">
        <f>$B$1425</f>
        <v/>
      </c>
      <c r="F1540" s="96">
        <f>$B$1425</f>
        <v/>
      </c>
      <c r="Y1540" s="13" t="n">
        <v>123</v>
      </c>
      <c r="AU1540" s="13" t="n">
        <v>123</v>
      </c>
      <c r="BQ1540" s="13" t="n">
        <v>123</v>
      </c>
      <c r="CM1540" s="13" t="n">
        <v>123</v>
      </c>
      <c r="DI1540" s="13" t="n">
        <v>123</v>
      </c>
      <c r="EE1540" s="13" t="n">
        <v>123</v>
      </c>
      <c r="FA1540" s="13" t="n">
        <v>123</v>
      </c>
      <c r="FW1540" s="13" t="n">
        <v>123</v>
      </c>
      <c r="GS1540" s="13" t="n">
        <v>123</v>
      </c>
    </row>
    <row r="1541">
      <c r="C1541" s="13" t="n">
        <v>124</v>
      </c>
      <c r="D1541" s="96">
        <f>$B$1425</f>
        <v/>
      </c>
      <c r="E1541" s="96">
        <f>$B$1425</f>
        <v/>
      </c>
      <c r="F1541" s="96">
        <f>$B$1425</f>
        <v/>
      </c>
      <c r="Y1541" s="13" t="n">
        <v>124</v>
      </c>
      <c r="AU1541" s="13" t="n">
        <v>124</v>
      </c>
      <c r="BQ1541" s="13" t="n">
        <v>124</v>
      </c>
      <c r="CM1541" s="13" t="n">
        <v>124</v>
      </c>
      <c r="DI1541" s="13" t="n">
        <v>124</v>
      </c>
      <c r="EE1541" s="13" t="n">
        <v>124</v>
      </c>
      <c r="FA1541" s="13" t="n">
        <v>124</v>
      </c>
      <c r="FW1541" s="13" t="n">
        <v>124</v>
      </c>
      <c r="GS1541" s="13" t="n">
        <v>124</v>
      </c>
    </row>
    <row r="1542">
      <c r="C1542" s="13" t="n">
        <v>125</v>
      </c>
      <c r="D1542" s="96">
        <f>$B$1425</f>
        <v/>
      </c>
      <c r="E1542" s="96">
        <f>$B$1425</f>
        <v/>
      </c>
      <c r="F1542" s="96">
        <f>$B$1425</f>
        <v/>
      </c>
      <c r="Y1542" s="13" t="n">
        <v>125</v>
      </c>
      <c r="AU1542" s="13" t="n">
        <v>125</v>
      </c>
      <c r="BQ1542" s="13" t="n">
        <v>125</v>
      </c>
      <c r="CM1542" s="13" t="n">
        <v>125</v>
      </c>
      <c r="DI1542" s="13" t="n">
        <v>125</v>
      </c>
      <c r="EE1542" s="13" t="n">
        <v>125</v>
      </c>
      <c r="FA1542" s="13" t="n">
        <v>125</v>
      </c>
      <c r="FW1542" s="13" t="n">
        <v>125</v>
      </c>
      <c r="GS1542" s="13" t="n">
        <v>125</v>
      </c>
    </row>
    <row r="1543">
      <c r="C1543" s="13" t="n">
        <v>126</v>
      </c>
      <c r="D1543" s="96">
        <f>$B$1425</f>
        <v/>
      </c>
      <c r="E1543" s="96">
        <f>$B$1425</f>
        <v/>
      </c>
      <c r="F1543" s="96">
        <f>$B$1425</f>
        <v/>
      </c>
      <c r="Y1543" s="13" t="n">
        <v>126</v>
      </c>
      <c r="AU1543" s="13" t="n">
        <v>126</v>
      </c>
      <c r="BQ1543" s="13" t="n">
        <v>126</v>
      </c>
      <c r="CM1543" s="13" t="n">
        <v>126</v>
      </c>
      <c r="DI1543" s="13" t="n">
        <v>126</v>
      </c>
      <c r="EE1543" s="13" t="n">
        <v>126</v>
      </c>
      <c r="FA1543" s="13" t="n">
        <v>126</v>
      </c>
      <c r="FW1543" s="13" t="n">
        <v>126</v>
      </c>
      <c r="GS1543" s="13" t="n">
        <v>126</v>
      </c>
    </row>
    <row r="1544">
      <c r="C1544" s="13" t="n">
        <v>127</v>
      </c>
      <c r="D1544" s="96">
        <f>$B$1425</f>
        <v/>
      </c>
      <c r="E1544" s="96">
        <f>$B$1425</f>
        <v/>
      </c>
      <c r="F1544" s="96">
        <f>$B$1425</f>
        <v/>
      </c>
      <c r="Y1544" s="13" t="n">
        <v>127</v>
      </c>
      <c r="AU1544" s="13" t="n">
        <v>127</v>
      </c>
      <c r="BQ1544" s="13" t="n">
        <v>127</v>
      </c>
      <c r="CM1544" s="13" t="n">
        <v>127</v>
      </c>
      <c r="DI1544" s="13" t="n">
        <v>127</v>
      </c>
      <c r="EE1544" s="13" t="n">
        <v>127</v>
      </c>
      <c r="FA1544" s="13" t="n">
        <v>127</v>
      </c>
      <c r="FW1544" s="13" t="n">
        <v>127</v>
      </c>
      <c r="GS1544" s="13" t="n">
        <v>127</v>
      </c>
    </row>
    <row r="1545">
      <c r="C1545" s="13" t="n">
        <v>128</v>
      </c>
      <c r="D1545" s="96">
        <f>$B$1425</f>
        <v/>
      </c>
      <c r="E1545" s="96">
        <f>$B$1425</f>
        <v/>
      </c>
      <c r="F1545" s="96">
        <f>$B$1425</f>
        <v/>
      </c>
      <c r="Y1545" s="13" t="n">
        <v>128</v>
      </c>
      <c r="AU1545" s="13" t="n">
        <v>128</v>
      </c>
      <c r="BQ1545" s="13" t="n">
        <v>128</v>
      </c>
      <c r="CM1545" s="13" t="n">
        <v>128</v>
      </c>
      <c r="DI1545" s="13" t="n">
        <v>128</v>
      </c>
      <c r="EE1545" s="13" t="n">
        <v>128</v>
      </c>
      <c r="FA1545" s="13" t="n">
        <v>128</v>
      </c>
      <c r="FW1545" s="13" t="n">
        <v>128</v>
      </c>
      <c r="GS1545" s="13" t="n">
        <v>128</v>
      </c>
    </row>
    <row r="1546">
      <c r="C1546" s="13" t="n">
        <v>129</v>
      </c>
      <c r="D1546" s="96">
        <f>$B$1425</f>
        <v/>
      </c>
      <c r="E1546" s="96">
        <f>$B$1425</f>
        <v/>
      </c>
      <c r="F1546" s="96">
        <f>$B$1425</f>
        <v/>
      </c>
      <c r="Y1546" s="13" t="n">
        <v>129</v>
      </c>
      <c r="AU1546" s="13" t="n">
        <v>129</v>
      </c>
      <c r="BQ1546" s="13" t="n">
        <v>129</v>
      </c>
      <c r="CM1546" s="13" t="n">
        <v>129</v>
      </c>
      <c r="DI1546" s="13" t="n">
        <v>129</v>
      </c>
      <c r="EE1546" s="13" t="n">
        <v>129</v>
      </c>
      <c r="FA1546" s="13" t="n">
        <v>129</v>
      </c>
      <c r="FW1546" s="13" t="n">
        <v>129</v>
      </c>
      <c r="GS1546" s="13" t="n">
        <v>129</v>
      </c>
    </row>
    <row r="1547">
      <c r="C1547" s="13" t="n">
        <v>130</v>
      </c>
      <c r="D1547" s="96">
        <f>$B$1425</f>
        <v/>
      </c>
      <c r="E1547" s="96">
        <f>$B$1425</f>
        <v/>
      </c>
      <c r="F1547" s="96">
        <f>$B$1425</f>
        <v/>
      </c>
      <c r="Y1547" s="13" t="n">
        <v>130</v>
      </c>
      <c r="AU1547" s="13" t="n">
        <v>130</v>
      </c>
      <c r="BQ1547" s="13" t="n">
        <v>130</v>
      </c>
      <c r="CM1547" s="13" t="n">
        <v>130</v>
      </c>
      <c r="DI1547" s="13" t="n">
        <v>130</v>
      </c>
      <c r="EE1547" s="13" t="n">
        <v>130</v>
      </c>
      <c r="FA1547" s="13" t="n">
        <v>130</v>
      </c>
      <c r="FW1547" s="13" t="n">
        <v>130</v>
      </c>
      <c r="GS1547" s="13" t="n">
        <v>130</v>
      </c>
    </row>
    <row r="1548">
      <c r="C1548" s="13" t="n">
        <v>131</v>
      </c>
      <c r="D1548" s="96">
        <f>$B$1425</f>
        <v/>
      </c>
      <c r="E1548" s="96">
        <f>$B$1425</f>
        <v/>
      </c>
      <c r="F1548" s="96">
        <f>$B$1425</f>
        <v/>
      </c>
      <c r="Y1548" s="13" t="n">
        <v>131</v>
      </c>
      <c r="AU1548" s="13" t="n">
        <v>131</v>
      </c>
      <c r="BQ1548" s="13" t="n">
        <v>131</v>
      </c>
      <c r="CM1548" s="13" t="n">
        <v>131</v>
      </c>
      <c r="DI1548" s="13" t="n">
        <v>131</v>
      </c>
      <c r="EE1548" s="13" t="n">
        <v>131</v>
      </c>
      <c r="FA1548" s="13" t="n">
        <v>131</v>
      </c>
      <c r="FW1548" s="13" t="n">
        <v>131</v>
      </c>
      <c r="GS1548" s="13" t="n">
        <v>131</v>
      </c>
    </row>
    <row r="1549">
      <c r="C1549" s="13" t="n">
        <v>132</v>
      </c>
      <c r="D1549" s="96">
        <f>$B$1425</f>
        <v/>
      </c>
      <c r="E1549" s="96">
        <f>$B$1425</f>
        <v/>
      </c>
      <c r="F1549" s="96">
        <f>$B$1425</f>
        <v/>
      </c>
      <c r="Y1549" s="13" t="n">
        <v>132</v>
      </c>
      <c r="AU1549" s="13" t="n">
        <v>132</v>
      </c>
      <c r="BQ1549" s="13" t="n">
        <v>132</v>
      </c>
      <c r="CM1549" s="13" t="n">
        <v>132</v>
      </c>
      <c r="DI1549" s="13" t="n">
        <v>132</v>
      </c>
      <c r="EE1549" s="13" t="n">
        <v>132</v>
      </c>
      <c r="FA1549" s="13" t="n">
        <v>132</v>
      </c>
      <c r="FW1549" s="13" t="n">
        <v>132</v>
      </c>
      <c r="GS1549" s="13" t="n">
        <v>132</v>
      </c>
    </row>
    <row r="1550">
      <c r="C1550" s="13" t="n">
        <v>133</v>
      </c>
      <c r="D1550" s="96">
        <f>$B$1425</f>
        <v/>
      </c>
      <c r="E1550" s="96">
        <f>$B$1425</f>
        <v/>
      </c>
      <c r="F1550" s="96">
        <f>$B$1425</f>
        <v/>
      </c>
      <c r="Y1550" s="13" t="n">
        <v>133</v>
      </c>
      <c r="AU1550" s="13" t="n">
        <v>133</v>
      </c>
      <c r="BQ1550" s="13" t="n">
        <v>133</v>
      </c>
      <c r="CM1550" s="13" t="n">
        <v>133</v>
      </c>
      <c r="DI1550" s="13" t="n">
        <v>133</v>
      </c>
      <c r="EE1550" s="13" t="n">
        <v>133</v>
      </c>
      <c r="FA1550" s="13" t="n">
        <v>133</v>
      </c>
      <c r="FW1550" s="13" t="n">
        <v>133</v>
      </c>
      <c r="GS1550" s="13" t="n">
        <v>133</v>
      </c>
    </row>
    <row r="1551">
      <c r="C1551" s="13" t="n">
        <v>134</v>
      </c>
      <c r="D1551" s="96">
        <f>$B$1425</f>
        <v/>
      </c>
      <c r="E1551" s="96">
        <f>$B$1425</f>
        <v/>
      </c>
      <c r="F1551" s="96">
        <f>$B$1425</f>
        <v/>
      </c>
      <c r="Y1551" s="13" t="n">
        <v>134</v>
      </c>
      <c r="AU1551" s="13" t="n">
        <v>134</v>
      </c>
      <c r="BQ1551" s="13" t="n">
        <v>134</v>
      </c>
      <c r="CM1551" s="13" t="n">
        <v>134</v>
      </c>
      <c r="DI1551" s="13" t="n">
        <v>134</v>
      </c>
      <c r="EE1551" s="13" t="n">
        <v>134</v>
      </c>
      <c r="FA1551" s="13" t="n">
        <v>134</v>
      </c>
      <c r="FW1551" s="13" t="n">
        <v>134</v>
      </c>
      <c r="GS1551" s="13" t="n">
        <v>134</v>
      </c>
    </row>
    <row r="1552">
      <c r="C1552" s="13" t="n">
        <v>135</v>
      </c>
      <c r="D1552" s="96">
        <f>$B$1425</f>
        <v/>
      </c>
      <c r="E1552" s="96">
        <f>$B$1425</f>
        <v/>
      </c>
      <c r="F1552" s="96">
        <f>$B$1425</f>
        <v/>
      </c>
      <c r="Y1552" s="13" t="n">
        <v>135</v>
      </c>
      <c r="AU1552" s="13" t="n">
        <v>135</v>
      </c>
      <c r="BQ1552" s="13" t="n">
        <v>135</v>
      </c>
      <c r="CM1552" s="13" t="n">
        <v>135</v>
      </c>
      <c r="DI1552" s="13" t="n">
        <v>135</v>
      </c>
      <c r="EE1552" s="13" t="n">
        <v>135</v>
      </c>
      <c r="FA1552" s="13" t="n">
        <v>135</v>
      </c>
      <c r="FW1552" s="13" t="n">
        <v>135</v>
      </c>
      <c r="GS1552" s="13" t="n">
        <v>135</v>
      </c>
    </row>
    <row r="1553">
      <c r="C1553" s="13" t="n">
        <v>136</v>
      </c>
      <c r="D1553" s="96">
        <f>$B$1425</f>
        <v/>
      </c>
      <c r="E1553" s="96">
        <f>$B$1425</f>
        <v/>
      </c>
      <c r="F1553" s="96">
        <f>$B$1425</f>
        <v/>
      </c>
      <c r="Y1553" s="13" t="n">
        <v>136</v>
      </c>
      <c r="AU1553" s="13" t="n">
        <v>136</v>
      </c>
      <c r="BQ1553" s="13" t="n">
        <v>136</v>
      </c>
      <c r="CM1553" s="13" t="n">
        <v>136</v>
      </c>
      <c r="DI1553" s="13" t="n">
        <v>136</v>
      </c>
      <c r="EE1553" s="13" t="n">
        <v>136</v>
      </c>
      <c r="FA1553" s="13" t="n">
        <v>136</v>
      </c>
      <c r="FW1553" s="13" t="n">
        <v>136</v>
      </c>
      <c r="GS1553" s="13" t="n">
        <v>136</v>
      </c>
    </row>
    <row r="1554">
      <c r="C1554" s="13" t="n">
        <v>137</v>
      </c>
      <c r="D1554" s="96">
        <f>$B$1425</f>
        <v/>
      </c>
      <c r="E1554" s="96">
        <f>$B$1425</f>
        <v/>
      </c>
      <c r="F1554" s="96">
        <f>$B$1425</f>
        <v/>
      </c>
      <c r="Y1554" s="13" t="n">
        <v>137</v>
      </c>
      <c r="AU1554" s="13" t="n">
        <v>137</v>
      </c>
      <c r="BQ1554" s="13" t="n">
        <v>137</v>
      </c>
      <c r="CM1554" s="13" t="n">
        <v>137</v>
      </c>
      <c r="DI1554" s="13" t="n">
        <v>137</v>
      </c>
      <c r="EE1554" s="13" t="n">
        <v>137</v>
      </c>
      <c r="FA1554" s="13" t="n">
        <v>137</v>
      </c>
      <c r="FW1554" s="13" t="n">
        <v>137</v>
      </c>
      <c r="GS1554" s="13" t="n">
        <v>137</v>
      </c>
    </row>
    <row r="1555">
      <c r="C1555" s="13" t="n">
        <v>138</v>
      </c>
      <c r="D1555" s="96">
        <f>$B$1425</f>
        <v/>
      </c>
      <c r="E1555" s="96">
        <f>$B$1425</f>
        <v/>
      </c>
      <c r="F1555" s="96">
        <f>$B$1425</f>
        <v/>
      </c>
      <c r="Y1555" s="13" t="n">
        <v>138</v>
      </c>
      <c r="AU1555" s="13" t="n">
        <v>138</v>
      </c>
      <c r="BQ1555" s="13" t="n">
        <v>138</v>
      </c>
      <c r="CM1555" s="13" t="n">
        <v>138</v>
      </c>
      <c r="DI1555" s="13" t="n">
        <v>138</v>
      </c>
      <c r="EE1555" s="13" t="n">
        <v>138</v>
      </c>
      <c r="FA1555" s="13" t="n">
        <v>138</v>
      </c>
      <c r="FW1555" s="13" t="n">
        <v>138</v>
      </c>
      <c r="GS1555" s="13" t="n">
        <v>138</v>
      </c>
    </row>
    <row r="1556">
      <c r="C1556" s="13" t="n">
        <v>139</v>
      </c>
      <c r="D1556" s="96">
        <f>$B$1425</f>
        <v/>
      </c>
      <c r="E1556" s="96">
        <f>$B$1425</f>
        <v/>
      </c>
      <c r="F1556" s="96">
        <f>$B$1425</f>
        <v/>
      </c>
      <c r="Y1556" s="13" t="n">
        <v>139</v>
      </c>
      <c r="AU1556" s="13" t="n">
        <v>139</v>
      </c>
      <c r="BQ1556" s="13" t="n">
        <v>139</v>
      </c>
      <c r="CM1556" s="13" t="n">
        <v>139</v>
      </c>
      <c r="DI1556" s="13" t="n">
        <v>139</v>
      </c>
      <c r="EE1556" s="13" t="n">
        <v>139</v>
      </c>
      <c r="FA1556" s="13" t="n">
        <v>139</v>
      </c>
      <c r="FW1556" s="13" t="n">
        <v>139</v>
      </c>
      <c r="GS1556" s="13" t="n">
        <v>139</v>
      </c>
    </row>
    <row r="1557">
      <c r="C1557" s="13" t="n">
        <v>140</v>
      </c>
      <c r="D1557" s="96">
        <f>$B$1425</f>
        <v/>
      </c>
      <c r="E1557" s="96">
        <f>$B$1425</f>
        <v/>
      </c>
      <c r="F1557" s="96">
        <f>$B$1425</f>
        <v/>
      </c>
      <c r="Y1557" s="13" t="n">
        <v>140</v>
      </c>
      <c r="AU1557" s="13" t="n">
        <v>140</v>
      </c>
      <c r="BQ1557" s="13" t="n">
        <v>140</v>
      </c>
      <c r="CM1557" s="13" t="n">
        <v>140</v>
      </c>
      <c r="DI1557" s="13" t="n">
        <v>140</v>
      </c>
      <c r="EE1557" s="13" t="n">
        <v>140</v>
      </c>
      <c r="FA1557" s="13" t="n">
        <v>140</v>
      </c>
      <c r="FW1557" s="13" t="n">
        <v>140</v>
      </c>
      <c r="GS1557" s="13" t="n">
        <v>140</v>
      </c>
    </row>
    <row r="1558">
      <c r="C1558" s="13" t="n">
        <v>141</v>
      </c>
      <c r="D1558" s="96">
        <f>$B$1425</f>
        <v/>
      </c>
      <c r="E1558" s="96">
        <f>$B$1425</f>
        <v/>
      </c>
      <c r="F1558" s="96">
        <f>$B$1425</f>
        <v/>
      </c>
      <c r="Y1558" s="13" t="n">
        <v>141</v>
      </c>
      <c r="AU1558" s="13" t="n">
        <v>141</v>
      </c>
      <c r="BQ1558" s="13" t="n">
        <v>141</v>
      </c>
      <c r="CM1558" s="13" t="n">
        <v>141</v>
      </c>
      <c r="DI1558" s="13" t="n">
        <v>141</v>
      </c>
      <c r="EE1558" s="13" t="n">
        <v>141</v>
      </c>
      <c r="FA1558" s="13" t="n">
        <v>141</v>
      </c>
      <c r="FW1558" s="13" t="n">
        <v>141</v>
      </c>
      <c r="GS1558" s="13" t="n">
        <v>141</v>
      </c>
    </row>
    <row r="1559">
      <c r="C1559" s="13" t="n">
        <v>142</v>
      </c>
      <c r="D1559" s="96">
        <f>$B$1425</f>
        <v/>
      </c>
      <c r="E1559" s="96">
        <f>$B$1425</f>
        <v/>
      </c>
      <c r="F1559" s="96">
        <f>$B$1425</f>
        <v/>
      </c>
      <c r="Y1559" s="13" t="n">
        <v>142</v>
      </c>
      <c r="AU1559" s="13" t="n">
        <v>142</v>
      </c>
      <c r="BQ1559" s="13" t="n">
        <v>142</v>
      </c>
      <c r="CM1559" s="13" t="n">
        <v>142</v>
      </c>
      <c r="DI1559" s="13" t="n">
        <v>142</v>
      </c>
      <c r="EE1559" s="13" t="n">
        <v>142</v>
      </c>
      <c r="FA1559" s="13" t="n">
        <v>142</v>
      </c>
      <c r="FW1559" s="13" t="n">
        <v>142</v>
      </c>
      <c r="GS1559" s="13" t="n">
        <v>142</v>
      </c>
    </row>
    <row r="1560">
      <c r="C1560" s="13" t="n">
        <v>143</v>
      </c>
      <c r="D1560" s="96">
        <f>$B$1425</f>
        <v/>
      </c>
      <c r="E1560" s="96">
        <f>$B$1425</f>
        <v/>
      </c>
      <c r="F1560" s="96">
        <f>$B$1425</f>
        <v/>
      </c>
      <c r="Y1560" s="13" t="n">
        <v>143</v>
      </c>
      <c r="AU1560" s="13" t="n">
        <v>143</v>
      </c>
      <c r="BQ1560" s="13" t="n">
        <v>143</v>
      </c>
      <c r="CM1560" s="13" t="n">
        <v>143</v>
      </c>
      <c r="DI1560" s="13" t="n">
        <v>143</v>
      </c>
      <c r="EE1560" s="13" t="n">
        <v>143</v>
      </c>
      <c r="FA1560" s="13" t="n">
        <v>143</v>
      </c>
      <c r="FW1560" s="13" t="n">
        <v>143</v>
      </c>
      <c r="GS1560" s="13" t="n">
        <v>143</v>
      </c>
    </row>
    <row r="1561">
      <c r="C1561" s="13" t="n">
        <v>144</v>
      </c>
      <c r="D1561" s="96">
        <f>$B$1425</f>
        <v/>
      </c>
      <c r="E1561" s="96">
        <f>$B$1425</f>
        <v/>
      </c>
      <c r="F1561" s="96">
        <f>$B$1425</f>
        <v/>
      </c>
      <c r="Y1561" s="13" t="n">
        <v>144</v>
      </c>
      <c r="AU1561" s="13" t="n">
        <v>144</v>
      </c>
      <c r="BQ1561" s="13" t="n">
        <v>144</v>
      </c>
      <c r="CM1561" s="13" t="n">
        <v>144</v>
      </c>
      <c r="DI1561" s="13" t="n">
        <v>144</v>
      </c>
      <c r="EE1561" s="13" t="n">
        <v>144</v>
      </c>
      <c r="FA1561" s="13" t="n">
        <v>144</v>
      </c>
      <c r="FW1561" s="13" t="n">
        <v>144</v>
      </c>
      <c r="GS1561" s="13" t="n">
        <v>144</v>
      </c>
    </row>
    <row r="1562">
      <c r="C1562" s="13" t="n">
        <v>145</v>
      </c>
      <c r="D1562" s="96">
        <f>$B$1425</f>
        <v/>
      </c>
      <c r="E1562" s="96">
        <f>$B$1425</f>
        <v/>
      </c>
      <c r="F1562" s="96">
        <f>$B$1425</f>
        <v/>
      </c>
      <c r="Y1562" s="13" t="n">
        <v>145</v>
      </c>
      <c r="AU1562" s="13" t="n">
        <v>145</v>
      </c>
      <c r="BQ1562" s="13" t="n">
        <v>145</v>
      </c>
      <c r="CM1562" s="13" t="n">
        <v>145</v>
      </c>
      <c r="DI1562" s="13" t="n">
        <v>145</v>
      </c>
      <c r="EE1562" s="13" t="n">
        <v>145</v>
      </c>
      <c r="FA1562" s="13" t="n">
        <v>145</v>
      </c>
      <c r="FW1562" s="13" t="n">
        <v>145</v>
      </c>
      <c r="GS1562" s="13" t="n">
        <v>145</v>
      </c>
    </row>
    <row r="1563">
      <c r="C1563" s="13" t="n">
        <v>146</v>
      </c>
      <c r="D1563" s="96">
        <f>$B$1425</f>
        <v/>
      </c>
      <c r="E1563" s="96">
        <f>$B$1425</f>
        <v/>
      </c>
      <c r="F1563" s="96">
        <f>$B$1425</f>
        <v/>
      </c>
      <c r="Y1563" s="13" t="n">
        <v>146</v>
      </c>
      <c r="AU1563" s="13" t="n">
        <v>146</v>
      </c>
      <c r="BQ1563" s="13" t="n">
        <v>146</v>
      </c>
      <c r="CM1563" s="13" t="n">
        <v>146</v>
      </c>
      <c r="DI1563" s="13" t="n">
        <v>146</v>
      </c>
      <c r="EE1563" s="13" t="n">
        <v>146</v>
      </c>
      <c r="FA1563" s="13" t="n">
        <v>146</v>
      </c>
      <c r="FW1563" s="13" t="n">
        <v>146</v>
      </c>
      <c r="GS1563" s="13" t="n">
        <v>146</v>
      </c>
    </row>
    <row r="1564">
      <c r="C1564" s="13" t="n">
        <v>147</v>
      </c>
      <c r="D1564" s="96">
        <f>$B$1425</f>
        <v/>
      </c>
      <c r="E1564" s="96">
        <f>$B$1425</f>
        <v/>
      </c>
      <c r="F1564" s="96">
        <f>$B$1425</f>
        <v/>
      </c>
      <c r="Y1564" s="13" t="n">
        <v>147</v>
      </c>
      <c r="AU1564" s="13" t="n">
        <v>147</v>
      </c>
      <c r="BQ1564" s="13" t="n">
        <v>147</v>
      </c>
      <c r="CM1564" s="13" t="n">
        <v>147</v>
      </c>
      <c r="DI1564" s="13" t="n">
        <v>147</v>
      </c>
      <c r="EE1564" s="13" t="n">
        <v>147</v>
      </c>
      <c r="FA1564" s="13" t="n">
        <v>147</v>
      </c>
      <c r="FW1564" s="13" t="n">
        <v>147</v>
      </c>
      <c r="GS1564" s="13" t="n">
        <v>147</v>
      </c>
    </row>
    <row r="1565">
      <c r="C1565" s="13" t="n">
        <v>148</v>
      </c>
      <c r="D1565" s="96">
        <f>$B$1425</f>
        <v/>
      </c>
      <c r="E1565" s="96">
        <f>$B$1425</f>
        <v/>
      </c>
      <c r="F1565" s="96">
        <f>$B$1425</f>
        <v/>
      </c>
      <c r="Y1565" s="13" t="n">
        <v>148</v>
      </c>
      <c r="AU1565" s="13" t="n">
        <v>148</v>
      </c>
      <c r="BQ1565" s="13" t="n">
        <v>148</v>
      </c>
      <c r="CM1565" s="13" t="n">
        <v>148</v>
      </c>
      <c r="DI1565" s="13" t="n">
        <v>148</v>
      </c>
      <c r="EE1565" s="13" t="n">
        <v>148</v>
      </c>
      <c r="FA1565" s="13" t="n">
        <v>148</v>
      </c>
      <c r="FW1565" s="13" t="n">
        <v>148</v>
      </c>
      <c r="GS1565" s="13" t="n">
        <v>148</v>
      </c>
    </row>
    <row r="1566">
      <c r="C1566" s="13" t="n">
        <v>149</v>
      </c>
      <c r="D1566" s="96">
        <f>$B$1425</f>
        <v/>
      </c>
      <c r="E1566" s="96">
        <f>$B$1425</f>
        <v/>
      </c>
      <c r="F1566" s="96">
        <f>$B$1425</f>
        <v/>
      </c>
      <c r="Y1566" s="13" t="n">
        <v>149</v>
      </c>
      <c r="AU1566" s="13" t="n">
        <v>149</v>
      </c>
      <c r="BQ1566" s="13" t="n">
        <v>149</v>
      </c>
      <c r="CM1566" s="13" t="n">
        <v>149</v>
      </c>
      <c r="DI1566" s="13" t="n">
        <v>149</v>
      </c>
      <c r="EE1566" s="13" t="n">
        <v>149</v>
      </c>
      <c r="FA1566" s="13" t="n">
        <v>149</v>
      </c>
      <c r="FW1566" s="13" t="n">
        <v>149</v>
      </c>
      <c r="GS1566" s="13" t="n">
        <v>149</v>
      </c>
    </row>
    <row r="1567">
      <c r="C1567" s="13" t="n">
        <v>150</v>
      </c>
      <c r="D1567" s="96">
        <f>$B$1425</f>
        <v/>
      </c>
      <c r="E1567" s="96">
        <f>$B$1425</f>
        <v/>
      </c>
      <c r="F1567" s="96">
        <f>$B$1425</f>
        <v/>
      </c>
      <c r="Y1567" s="13" t="n">
        <v>150</v>
      </c>
      <c r="AU1567" s="13" t="n">
        <v>150</v>
      </c>
      <c r="BQ1567" s="13" t="n">
        <v>150</v>
      </c>
      <c r="CM1567" s="13" t="n">
        <v>150</v>
      </c>
      <c r="DI1567" s="13" t="n">
        <v>150</v>
      </c>
      <c r="EE1567" s="13" t="n">
        <v>150</v>
      </c>
      <c r="FA1567" s="13" t="n">
        <v>150</v>
      </c>
      <c r="FW1567" s="13" t="n">
        <v>150</v>
      </c>
      <c r="GS1567" s="13" t="n">
        <v>150</v>
      </c>
    </row>
    <row r="1568">
      <c r="C1568" s="13" t="n">
        <v>151</v>
      </c>
      <c r="D1568" s="96">
        <f>$B$1425</f>
        <v/>
      </c>
      <c r="E1568" s="96">
        <f>$B$1425</f>
        <v/>
      </c>
      <c r="F1568" s="96">
        <f>$B$1425</f>
        <v/>
      </c>
      <c r="Y1568" s="13" t="n">
        <v>151</v>
      </c>
      <c r="AU1568" s="13" t="n">
        <v>151</v>
      </c>
      <c r="BQ1568" s="13" t="n">
        <v>151</v>
      </c>
      <c r="CM1568" s="13" t="n">
        <v>151</v>
      </c>
      <c r="DI1568" s="13" t="n">
        <v>151</v>
      </c>
      <c r="EE1568" s="13" t="n">
        <v>151</v>
      </c>
      <c r="FA1568" s="13" t="n">
        <v>151</v>
      </c>
      <c r="FW1568" s="13" t="n">
        <v>151</v>
      </c>
      <c r="GS1568" s="13" t="n">
        <v>151</v>
      </c>
    </row>
    <row r="1569">
      <c r="C1569" s="13" t="n">
        <v>152</v>
      </c>
      <c r="D1569" s="96">
        <f>$B$1425</f>
        <v/>
      </c>
      <c r="E1569" s="96">
        <f>$B$1425</f>
        <v/>
      </c>
      <c r="F1569" s="96">
        <f>$B$1425</f>
        <v/>
      </c>
      <c r="Y1569" s="13" t="n">
        <v>152</v>
      </c>
      <c r="AU1569" s="13" t="n">
        <v>152</v>
      </c>
      <c r="BQ1569" s="13" t="n">
        <v>152</v>
      </c>
      <c r="CM1569" s="13" t="n">
        <v>152</v>
      </c>
      <c r="DI1569" s="13" t="n">
        <v>152</v>
      </c>
      <c r="EE1569" s="13" t="n">
        <v>152</v>
      </c>
      <c r="FA1569" s="13" t="n">
        <v>152</v>
      </c>
      <c r="FW1569" s="13" t="n">
        <v>152</v>
      </c>
      <c r="GS1569" s="13" t="n">
        <v>152</v>
      </c>
    </row>
    <row r="1570">
      <c r="C1570" s="13" t="n">
        <v>153</v>
      </c>
      <c r="D1570" s="96">
        <f>$B$1425</f>
        <v/>
      </c>
      <c r="E1570" s="96">
        <f>$B$1425</f>
        <v/>
      </c>
      <c r="F1570" s="96">
        <f>$B$1425</f>
        <v/>
      </c>
      <c r="Y1570" s="13" t="n">
        <v>153</v>
      </c>
      <c r="AU1570" s="13" t="n">
        <v>153</v>
      </c>
      <c r="BQ1570" s="13" t="n">
        <v>153</v>
      </c>
      <c r="CM1570" s="13" t="n">
        <v>153</v>
      </c>
      <c r="DI1570" s="13" t="n">
        <v>153</v>
      </c>
      <c r="EE1570" s="13" t="n">
        <v>153</v>
      </c>
      <c r="FA1570" s="13" t="n">
        <v>153</v>
      </c>
      <c r="FW1570" s="13" t="n">
        <v>153</v>
      </c>
      <c r="GS1570" s="13" t="n">
        <v>153</v>
      </c>
    </row>
    <row r="1571">
      <c r="C1571" s="13" t="n">
        <v>154</v>
      </c>
      <c r="D1571" s="96">
        <f>$B$1425</f>
        <v/>
      </c>
      <c r="E1571" s="96">
        <f>$B$1425</f>
        <v/>
      </c>
      <c r="F1571" s="96">
        <f>$B$1425</f>
        <v/>
      </c>
      <c r="Y1571" s="13" t="n">
        <v>154</v>
      </c>
      <c r="AU1571" s="13" t="n">
        <v>154</v>
      </c>
      <c r="BQ1571" s="13" t="n">
        <v>154</v>
      </c>
      <c r="CM1571" s="13" t="n">
        <v>154</v>
      </c>
      <c r="DI1571" s="13" t="n">
        <v>154</v>
      </c>
      <c r="EE1571" s="13" t="n">
        <v>154</v>
      </c>
      <c r="FA1571" s="13" t="n">
        <v>154</v>
      </c>
      <c r="FW1571" s="13" t="n">
        <v>154</v>
      </c>
      <c r="GS1571" s="13" t="n">
        <v>154</v>
      </c>
    </row>
    <row r="1572">
      <c r="C1572" s="13" t="n">
        <v>155</v>
      </c>
      <c r="D1572" s="96">
        <f>$B$1425</f>
        <v/>
      </c>
      <c r="E1572" s="96">
        <f>$B$1425</f>
        <v/>
      </c>
      <c r="F1572" s="96">
        <f>$B$1425</f>
        <v/>
      </c>
      <c r="Y1572" s="13" t="n">
        <v>155</v>
      </c>
      <c r="AU1572" s="13" t="n">
        <v>155</v>
      </c>
      <c r="BQ1572" s="13" t="n">
        <v>155</v>
      </c>
      <c r="CM1572" s="13" t="n">
        <v>155</v>
      </c>
      <c r="DI1572" s="13" t="n">
        <v>155</v>
      </c>
      <c r="EE1572" s="13" t="n">
        <v>155</v>
      </c>
      <c r="FA1572" s="13" t="n">
        <v>155</v>
      </c>
      <c r="FW1572" s="13" t="n">
        <v>155</v>
      </c>
      <c r="GS1572" s="13" t="n">
        <v>155</v>
      </c>
    </row>
    <row r="1573">
      <c r="C1573" s="13" t="n">
        <v>156</v>
      </c>
      <c r="D1573" s="96">
        <f>$B$1425</f>
        <v/>
      </c>
      <c r="E1573" s="96">
        <f>$B$1425</f>
        <v/>
      </c>
      <c r="F1573" s="96">
        <f>$B$1425</f>
        <v/>
      </c>
      <c r="Y1573" s="13" t="n">
        <v>156</v>
      </c>
      <c r="AU1573" s="13" t="n">
        <v>156</v>
      </c>
      <c r="BQ1573" s="13" t="n">
        <v>156</v>
      </c>
      <c r="CM1573" s="13" t="n">
        <v>156</v>
      </c>
      <c r="DI1573" s="13" t="n">
        <v>156</v>
      </c>
      <c r="EE1573" s="13" t="n">
        <v>156</v>
      </c>
      <c r="FA1573" s="13" t="n">
        <v>156</v>
      </c>
      <c r="FW1573" s="13" t="n">
        <v>156</v>
      </c>
      <c r="GS1573" s="13" t="n">
        <v>156</v>
      </c>
    </row>
    <row r="1574">
      <c r="C1574" s="13" t="n">
        <v>157</v>
      </c>
      <c r="D1574" s="96">
        <f>$B$1425</f>
        <v/>
      </c>
      <c r="E1574" s="96">
        <f>$B$1425</f>
        <v/>
      </c>
      <c r="F1574" s="96">
        <f>$B$1425</f>
        <v/>
      </c>
      <c r="Y1574" s="13" t="n">
        <v>157</v>
      </c>
      <c r="AU1574" s="13" t="n">
        <v>157</v>
      </c>
      <c r="BQ1574" s="13" t="n">
        <v>157</v>
      </c>
      <c r="CM1574" s="13" t="n">
        <v>157</v>
      </c>
      <c r="DI1574" s="13" t="n">
        <v>157</v>
      </c>
      <c r="EE1574" s="13" t="n">
        <v>157</v>
      </c>
      <c r="FA1574" s="13" t="n">
        <v>157</v>
      </c>
      <c r="FW1574" s="13" t="n">
        <v>157</v>
      </c>
      <c r="GS1574" s="13" t="n">
        <v>157</v>
      </c>
    </row>
    <row r="1575">
      <c r="C1575" s="13" t="n">
        <v>158</v>
      </c>
      <c r="D1575" s="96">
        <f>$B$1425</f>
        <v/>
      </c>
      <c r="E1575" s="96">
        <f>$B$1425</f>
        <v/>
      </c>
      <c r="F1575" s="96">
        <f>$B$1425</f>
        <v/>
      </c>
      <c r="Y1575" s="13" t="n">
        <v>158</v>
      </c>
      <c r="AU1575" s="13" t="n">
        <v>158</v>
      </c>
      <c r="BQ1575" s="13" t="n">
        <v>158</v>
      </c>
      <c r="CM1575" s="13" t="n">
        <v>158</v>
      </c>
      <c r="DI1575" s="13" t="n">
        <v>158</v>
      </c>
      <c r="EE1575" s="13" t="n">
        <v>158</v>
      </c>
      <c r="FA1575" s="13" t="n">
        <v>158</v>
      </c>
      <c r="FW1575" s="13" t="n">
        <v>158</v>
      </c>
      <c r="GS1575" s="13" t="n">
        <v>158</v>
      </c>
    </row>
    <row r="1576">
      <c r="C1576" s="13" t="n">
        <v>159</v>
      </c>
      <c r="D1576" s="96">
        <f>$B$1425</f>
        <v/>
      </c>
      <c r="E1576" s="96">
        <f>$B$1425</f>
        <v/>
      </c>
      <c r="F1576" s="96">
        <f>$B$1425</f>
        <v/>
      </c>
      <c r="Y1576" s="13" t="n">
        <v>159</v>
      </c>
      <c r="AU1576" s="13" t="n">
        <v>159</v>
      </c>
      <c r="BQ1576" s="13" t="n">
        <v>159</v>
      </c>
      <c r="CM1576" s="13" t="n">
        <v>159</v>
      </c>
      <c r="DI1576" s="13" t="n">
        <v>159</v>
      </c>
      <c r="EE1576" s="13" t="n">
        <v>159</v>
      </c>
      <c r="FA1576" s="13" t="n">
        <v>159</v>
      </c>
      <c r="FW1576" s="13" t="n">
        <v>159</v>
      </c>
      <c r="GS1576" s="13" t="n">
        <v>159</v>
      </c>
    </row>
    <row r="1577">
      <c r="C1577" s="13" t="n">
        <v>160</v>
      </c>
      <c r="D1577" s="96">
        <f>$B$1425</f>
        <v/>
      </c>
      <c r="E1577" s="96">
        <f>$B$1425</f>
        <v/>
      </c>
      <c r="F1577" s="96">
        <f>$B$1425</f>
        <v/>
      </c>
      <c r="Y1577" s="13" t="n">
        <v>160</v>
      </c>
      <c r="AU1577" s="13" t="n">
        <v>160</v>
      </c>
      <c r="BQ1577" s="13" t="n">
        <v>160</v>
      </c>
      <c r="CM1577" s="13" t="n">
        <v>160</v>
      </c>
      <c r="DI1577" s="13" t="n">
        <v>160</v>
      </c>
      <c r="EE1577" s="13" t="n">
        <v>160</v>
      </c>
      <c r="FA1577" s="13" t="n">
        <v>160</v>
      </c>
      <c r="FW1577" s="13" t="n">
        <v>160</v>
      </c>
      <c r="GS1577" s="13" t="n">
        <v>160</v>
      </c>
    </row>
    <row r="1578">
      <c r="C1578" s="13" t="n">
        <v>161</v>
      </c>
      <c r="D1578" s="96">
        <f>$B$1425</f>
        <v/>
      </c>
      <c r="E1578" s="96">
        <f>$B$1425</f>
        <v/>
      </c>
      <c r="F1578" s="96">
        <f>$B$1425</f>
        <v/>
      </c>
      <c r="Y1578" s="13" t="n">
        <v>161</v>
      </c>
      <c r="AU1578" s="13" t="n">
        <v>161</v>
      </c>
      <c r="BQ1578" s="13" t="n">
        <v>161</v>
      </c>
      <c r="CM1578" s="13" t="n">
        <v>161</v>
      </c>
      <c r="DI1578" s="13" t="n">
        <v>161</v>
      </c>
      <c r="EE1578" s="13" t="n">
        <v>161</v>
      </c>
      <c r="FA1578" s="13" t="n">
        <v>161</v>
      </c>
      <c r="FW1578" s="13" t="n">
        <v>161</v>
      </c>
      <c r="GS1578" s="13" t="n">
        <v>161</v>
      </c>
    </row>
    <row r="1579">
      <c r="C1579" s="13" t="n">
        <v>162</v>
      </c>
      <c r="D1579" s="96">
        <f>$B$1425</f>
        <v/>
      </c>
      <c r="E1579" s="96">
        <f>$B$1425</f>
        <v/>
      </c>
      <c r="F1579" s="96">
        <f>$B$1425</f>
        <v/>
      </c>
      <c r="Y1579" s="13" t="n">
        <v>162</v>
      </c>
      <c r="AU1579" s="13" t="n">
        <v>162</v>
      </c>
      <c r="BQ1579" s="13" t="n">
        <v>162</v>
      </c>
      <c r="CM1579" s="13" t="n">
        <v>162</v>
      </c>
      <c r="DI1579" s="13" t="n">
        <v>162</v>
      </c>
      <c r="EE1579" s="13" t="n">
        <v>162</v>
      </c>
      <c r="FA1579" s="13" t="n">
        <v>162</v>
      </c>
      <c r="FW1579" s="13" t="n">
        <v>162</v>
      </c>
      <c r="GS1579" s="13" t="n">
        <v>162</v>
      </c>
    </row>
    <row r="1580">
      <c r="C1580" s="13" t="n">
        <v>163</v>
      </c>
      <c r="D1580" s="96">
        <f>$B$1425</f>
        <v/>
      </c>
      <c r="E1580" s="96">
        <f>$B$1425</f>
        <v/>
      </c>
      <c r="F1580" s="96">
        <f>$B$1425</f>
        <v/>
      </c>
      <c r="Y1580" s="13" t="n">
        <v>163</v>
      </c>
      <c r="AU1580" s="13" t="n">
        <v>163</v>
      </c>
      <c r="BQ1580" s="13" t="n">
        <v>163</v>
      </c>
      <c r="CM1580" s="13" t="n">
        <v>163</v>
      </c>
      <c r="DI1580" s="13" t="n">
        <v>163</v>
      </c>
      <c r="EE1580" s="13" t="n">
        <v>163</v>
      </c>
      <c r="FA1580" s="13" t="n">
        <v>163</v>
      </c>
      <c r="FW1580" s="13" t="n">
        <v>163</v>
      </c>
      <c r="GS1580" s="13" t="n">
        <v>163</v>
      </c>
    </row>
    <row r="1581">
      <c r="C1581" s="13" t="n">
        <v>164</v>
      </c>
      <c r="D1581" s="96">
        <f>$B$1425</f>
        <v/>
      </c>
      <c r="E1581" s="96">
        <f>$B$1425</f>
        <v/>
      </c>
      <c r="F1581" s="96">
        <f>$B$1425</f>
        <v/>
      </c>
      <c r="Y1581" s="13" t="n">
        <v>164</v>
      </c>
      <c r="AU1581" s="13" t="n">
        <v>164</v>
      </c>
      <c r="BQ1581" s="13" t="n">
        <v>164</v>
      </c>
      <c r="CM1581" s="13" t="n">
        <v>164</v>
      </c>
      <c r="DI1581" s="13" t="n">
        <v>164</v>
      </c>
      <c r="EE1581" s="13" t="n">
        <v>164</v>
      </c>
      <c r="FA1581" s="13" t="n">
        <v>164</v>
      </c>
      <c r="FW1581" s="13" t="n">
        <v>164</v>
      </c>
      <c r="GS1581" s="13" t="n">
        <v>164</v>
      </c>
    </row>
    <row r="1582">
      <c r="C1582" s="13" t="n">
        <v>165</v>
      </c>
      <c r="D1582" s="96">
        <f>$B$1425</f>
        <v/>
      </c>
      <c r="E1582" s="96">
        <f>$B$1425</f>
        <v/>
      </c>
      <c r="F1582" s="96">
        <f>$B$1425</f>
        <v/>
      </c>
      <c r="Y1582" s="13" t="n">
        <v>165</v>
      </c>
      <c r="AU1582" s="13" t="n">
        <v>165</v>
      </c>
      <c r="BQ1582" s="13" t="n">
        <v>165</v>
      </c>
      <c r="CM1582" s="13" t="n">
        <v>165</v>
      </c>
      <c r="DI1582" s="13" t="n">
        <v>165</v>
      </c>
      <c r="EE1582" s="13" t="n">
        <v>165</v>
      </c>
      <c r="FA1582" s="13" t="n">
        <v>165</v>
      </c>
      <c r="FW1582" s="13" t="n">
        <v>165</v>
      </c>
      <c r="GS1582" s="13" t="n">
        <v>165</v>
      </c>
    </row>
    <row r="1583">
      <c r="C1583" s="13" t="n">
        <v>166</v>
      </c>
      <c r="D1583" s="96">
        <f>$B$1425</f>
        <v/>
      </c>
      <c r="E1583" s="96">
        <f>$B$1425</f>
        <v/>
      </c>
      <c r="F1583" s="96">
        <f>$B$1425</f>
        <v/>
      </c>
      <c r="Y1583" s="13" t="n">
        <v>166</v>
      </c>
      <c r="AU1583" s="13" t="n">
        <v>166</v>
      </c>
      <c r="BQ1583" s="13" t="n">
        <v>166</v>
      </c>
      <c r="CM1583" s="13" t="n">
        <v>166</v>
      </c>
      <c r="DI1583" s="13" t="n">
        <v>166</v>
      </c>
      <c r="EE1583" s="13" t="n">
        <v>166</v>
      </c>
      <c r="FA1583" s="13" t="n">
        <v>166</v>
      </c>
      <c r="FW1583" s="13" t="n">
        <v>166</v>
      </c>
      <c r="GS1583" s="13" t="n">
        <v>166</v>
      </c>
    </row>
    <row r="1584">
      <c r="C1584" s="13" t="n">
        <v>167</v>
      </c>
      <c r="D1584" s="96">
        <f>$B$1425</f>
        <v/>
      </c>
      <c r="E1584" s="96">
        <f>$B$1425</f>
        <v/>
      </c>
      <c r="F1584" s="96">
        <f>$B$1425</f>
        <v/>
      </c>
      <c r="Y1584" s="13" t="n">
        <v>167</v>
      </c>
      <c r="AU1584" s="13" t="n">
        <v>167</v>
      </c>
      <c r="BQ1584" s="13" t="n">
        <v>167</v>
      </c>
      <c r="CM1584" s="13" t="n">
        <v>167</v>
      </c>
      <c r="DI1584" s="13" t="n">
        <v>167</v>
      </c>
      <c r="EE1584" s="13" t="n">
        <v>167</v>
      </c>
      <c r="FA1584" s="13" t="n">
        <v>167</v>
      </c>
      <c r="FW1584" s="13" t="n">
        <v>167</v>
      </c>
      <c r="GS1584" s="13" t="n">
        <v>167</v>
      </c>
    </row>
    <row r="1585">
      <c r="C1585" s="13" t="n">
        <v>168</v>
      </c>
      <c r="D1585" s="96">
        <f>$B$1425</f>
        <v/>
      </c>
      <c r="E1585" s="96">
        <f>$B$1425</f>
        <v/>
      </c>
      <c r="F1585" s="96">
        <f>$B$1425</f>
        <v/>
      </c>
      <c r="Y1585" s="13" t="n">
        <v>168</v>
      </c>
      <c r="AU1585" s="13" t="n">
        <v>168</v>
      </c>
      <c r="BQ1585" s="13" t="n">
        <v>168</v>
      </c>
      <c r="CM1585" s="13" t="n">
        <v>168</v>
      </c>
      <c r="DI1585" s="13" t="n">
        <v>168</v>
      </c>
      <c r="EE1585" s="13" t="n">
        <v>168</v>
      </c>
      <c r="FA1585" s="13" t="n">
        <v>168</v>
      </c>
      <c r="FW1585" s="13" t="n">
        <v>168</v>
      </c>
      <c r="GS1585" s="13" t="n">
        <v>168</v>
      </c>
    </row>
    <row r="1586">
      <c r="C1586" s="13" t="n">
        <v>169</v>
      </c>
      <c r="D1586" s="96">
        <f>$B$1425</f>
        <v/>
      </c>
      <c r="E1586" s="96">
        <f>$B$1425</f>
        <v/>
      </c>
      <c r="F1586" s="96">
        <f>$B$1425</f>
        <v/>
      </c>
      <c r="Y1586" s="13" t="n">
        <v>169</v>
      </c>
      <c r="AU1586" s="13" t="n">
        <v>169</v>
      </c>
      <c r="BQ1586" s="13" t="n">
        <v>169</v>
      </c>
      <c r="CM1586" s="13" t="n">
        <v>169</v>
      </c>
      <c r="DI1586" s="13" t="n">
        <v>169</v>
      </c>
      <c r="EE1586" s="13" t="n">
        <v>169</v>
      </c>
      <c r="FA1586" s="13" t="n">
        <v>169</v>
      </c>
      <c r="FW1586" s="13" t="n">
        <v>169</v>
      </c>
      <c r="GS1586" s="13" t="n">
        <v>169</v>
      </c>
    </row>
    <row r="1587">
      <c r="C1587" s="13" t="n">
        <v>170</v>
      </c>
      <c r="D1587" s="96">
        <f>$B$1425</f>
        <v/>
      </c>
      <c r="E1587" s="96">
        <f>$B$1425</f>
        <v/>
      </c>
      <c r="F1587" s="96">
        <f>$B$1425</f>
        <v/>
      </c>
      <c r="Y1587" s="13" t="n">
        <v>170</v>
      </c>
      <c r="AU1587" s="13" t="n">
        <v>170</v>
      </c>
      <c r="BQ1587" s="13" t="n">
        <v>170</v>
      </c>
      <c r="CM1587" s="13" t="n">
        <v>170</v>
      </c>
      <c r="DI1587" s="13" t="n">
        <v>170</v>
      </c>
      <c r="EE1587" s="13" t="n">
        <v>170</v>
      </c>
      <c r="FA1587" s="13" t="n">
        <v>170</v>
      </c>
      <c r="FW1587" s="13" t="n">
        <v>170</v>
      </c>
      <c r="GS1587" s="13" t="n">
        <v>170</v>
      </c>
    </row>
    <row r="1588">
      <c r="C1588" s="13" t="n">
        <v>171</v>
      </c>
      <c r="D1588" s="96">
        <f>$B$1425</f>
        <v/>
      </c>
      <c r="E1588" s="96">
        <f>$B$1425</f>
        <v/>
      </c>
      <c r="F1588" s="96">
        <f>$B$1425</f>
        <v/>
      </c>
      <c r="Y1588" s="13" t="n">
        <v>171</v>
      </c>
      <c r="AU1588" s="13" t="n">
        <v>171</v>
      </c>
      <c r="BQ1588" s="13" t="n">
        <v>171</v>
      </c>
      <c r="CM1588" s="13" t="n">
        <v>171</v>
      </c>
      <c r="DI1588" s="13" t="n">
        <v>171</v>
      </c>
      <c r="EE1588" s="13" t="n">
        <v>171</v>
      </c>
      <c r="FA1588" s="13" t="n">
        <v>171</v>
      </c>
      <c r="FW1588" s="13" t="n">
        <v>171</v>
      </c>
      <c r="GS1588" s="13" t="n">
        <v>171</v>
      </c>
    </row>
    <row r="1589">
      <c r="C1589" s="13" t="n">
        <v>172</v>
      </c>
      <c r="D1589" s="96">
        <f>$B$1425</f>
        <v/>
      </c>
      <c r="E1589" s="96">
        <f>$B$1425</f>
        <v/>
      </c>
      <c r="F1589" s="96">
        <f>$B$1425</f>
        <v/>
      </c>
      <c r="Y1589" s="13" t="n">
        <v>172</v>
      </c>
      <c r="AU1589" s="13" t="n">
        <v>172</v>
      </c>
      <c r="BQ1589" s="13" t="n">
        <v>172</v>
      </c>
      <c r="CM1589" s="13" t="n">
        <v>172</v>
      </c>
      <c r="DI1589" s="13" t="n">
        <v>172</v>
      </c>
      <c r="EE1589" s="13" t="n">
        <v>172</v>
      </c>
      <c r="FA1589" s="13" t="n">
        <v>172</v>
      </c>
      <c r="FW1589" s="13" t="n">
        <v>172</v>
      </c>
      <c r="GS1589" s="13" t="n">
        <v>172</v>
      </c>
    </row>
    <row r="1590">
      <c r="C1590" s="13" t="n">
        <v>173</v>
      </c>
      <c r="D1590" s="96">
        <f>$B$1425</f>
        <v/>
      </c>
      <c r="E1590" s="96">
        <f>$B$1425</f>
        <v/>
      </c>
      <c r="F1590" s="96">
        <f>$B$1425</f>
        <v/>
      </c>
      <c r="Y1590" s="13" t="n">
        <v>173</v>
      </c>
      <c r="AU1590" s="13" t="n">
        <v>173</v>
      </c>
      <c r="BQ1590" s="13" t="n">
        <v>173</v>
      </c>
      <c r="CM1590" s="13" t="n">
        <v>173</v>
      </c>
      <c r="DI1590" s="13" t="n">
        <v>173</v>
      </c>
      <c r="EE1590" s="13" t="n">
        <v>173</v>
      </c>
      <c r="FA1590" s="13" t="n">
        <v>173</v>
      </c>
      <c r="FW1590" s="13" t="n">
        <v>173</v>
      </c>
      <c r="GS1590" s="13" t="n">
        <v>173</v>
      </c>
    </row>
    <row r="1591">
      <c r="C1591" s="13" t="n">
        <v>174</v>
      </c>
      <c r="D1591" s="96">
        <f>$B$1425</f>
        <v/>
      </c>
      <c r="E1591" s="96">
        <f>$B$1425</f>
        <v/>
      </c>
      <c r="F1591" s="96">
        <f>$B$1425</f>
        <v/>
      </c>
      <c r="Y1591" s="13" t="n">
        <v>174</v>
      </c>
      <c r="AU1591" s="13" t="n">
        <v>174</v>
      </c>
      <c r="BQ1591" s="13" t="n">
        <v>174</v>
      </c>
      <c r="CM1591" s="13" t="n">
        <v>174</v>
      </c>
      <c r="DI1591" s="13" t="n">
        <v>174</v>
      </c>
      <c r="EE1591" s="13" t="n">
        <v>174</v>
      </c>
      <c r="FA1591" s="13" t="n">
        <v>174</v>
      </c>
      <c r="FW1591" s="13" t="n">
        <v>174</v>
      </c>
      <c r="GS1591" s="13" t="n">
        <v>174</v>
      </c>
    </row>
    <row r="1592">
      <c r="C1592" s="13" t="n">
        <v>175</v>
      </c>
      <c r="D1592" s="96">
        <f>$B$1425</f>
        <v/>
      </c>
      <c r="E1592" s="96">
        <f>$B$1425</f>
        <v/>
      </c>
      <c r="F1592" s="96">
        <f>$B$1425</f>
        <v/>
      </c>
      <c r="Y1592" s="13" t="n">
        <v>175</v>
      </c>
      <c r="AU1592" s="13" t="n">
        <v>175</v>
      </c>
      <c r="BQ1592" s="13" t="n">
        <v>175</v>
      </c>
      <c r="CM1592" s="13" t="n">
        <v>175</v>
      </c>
      <c r="DI1592" s="13" t="n">
        <v>175</v>
      </c>
      <c r="EE1592" s="13" t="n">
        <v>175</v>
      </c>
      <c r="FA1592" s="13" t="n">
        <v>175</v>
      </c>
      <c r="FW1592" s="13" t="n">
        <v>175</v>
      </c>
      <c r="GS1592" s="13" t="n">
        <v>175</v>
      </c>
    </row>
    <row r="1593">
      <c r="C1593" s="13" t="n">
        <v>176</v>
      </c>
      <c r="D1593" s="96">
        <f>$B$1425</f>
        <v/>
      </c>
      <c r="E1593" s="96">
        <f>$B$1425</f>
        <v/>
      </c>
      <c r="F1593" s="96">
        <f>$B$1425</f>
        <v/>
      </c>
      <c r="Y1593" s="13" t="n">
        <v>176</v>
      </c>
      <c r="AU1593" s="13" t="n">
        <v>176</v>
      </c>
      <c r="BQ1593" s="13" t="n">
        <v>176</v>
      </c>
      <c r="CM1593" s="13" t="n">
        <v>176</v>
      </c>
      <c r="DI1593" s="13" t="n">
        <v>176</v>
      </c>
      <c r="EE1593" s="13" t="n">
        <v>176</v>
      </c>
      <c r="FA1593" s="13" t="n">
        <v>176</v>
      </c>
      <c r="FW1593" s="13" t="n">
        <v>176</v>
      </c>
      <c r="GS1593" s="13" t="n">
        <v>176</v>
      </c>
    </row>
    <row r="1594">
      <c r="C1594" s="13" t="n">
        <v>177</v>
      </c>
      <c r="D1594" s="96">
        <f>$B$1425</f>
        <v/>
      </c>
      <c r="E1594" s="96">
        <f>$B$1425</f>
        <v/>
      </c>
      <c r="F1594" s="96">
        <f>$B$1425</f>
        <v/>
      </c>
      <c r="Y1594" s="13" t="n">
        <v>177</v>
      </c>
      <c r="AU1594" s="13" t="n">
        <v>177</v>
      </c>
      <c r="BQ1594" s="13" t="n">
        <v>177</v>
      </c>
      <c r="CM1594" s="13" t="n">
        <v>177</v>
      </c>
      <c r="DI1594" s="13" t="n">
        <v>177</v>
      </c>
      <c r="EE1594" s="13" t="n">
        <v>177</v>
      </c>
      <c r="FA1594" s="13" t="n">
        <v>177</v>
      </c>
      <c r="FW1594" s="13" t="n">
        <v>177</v>
      </c>
      <c r="GS1594" s="13" t="n">
        <v>177</v>
      </c>
    </row>
    <row r="1595">
      <c r="C1595" s="13" t="n">
        <v>178</v>
      </c>
      <c r="D1595" s="96">
        <f>$B$1425</f>
        <v/>
      </c>
      <c r="E1595" s="96">
        <f>$B$1425</f>
        <v/>
      </c>
      <c r="F1595" s="96">
        <f>$B$1425</f>
        <v/>
      </c>
      <c r="Y1595" s="13" t="n">
        <v>178</v>
      </c>
      <c r="AU1595" s="13" t="n">
        <v>178</v>
      </c>
      <c r="BQ1595" s="13" t="n">
        <v>178</v>
      </c>
      <c r="CM1595" s="13" t="n">
        <v>178</v>
      </c>
      <c r="DI1595" s="13" t="n">
        <v>178</v>
      </c>
      <c r="EE1595" s="13" t="n">
        <v>178</v>
      </c>
      <c r="FA1595" s="13" t="n">
        <v>178</v>
      </c>
      <c r="FW1595" s="13" t="n">
        <v>178</v>
      </c>
      <c r="GS1595" s="13" t="n">
        <v>178</v>
      </c>
    </row>
    <row r="1596">
      <c r="C1596" s="13" t="n">
        <v>179</v>
      </c>
      <c r="D1596" s="96">
        <f>$B$1425</f>
        <v/>
      </c>
      <c r="E1596" s="96">
        <f>$B$1425</f>
        <v/>
      </c>
      <c r="F1596" s="96">
        <f>$B$1425</f>
        <v/>
      </c>
      <c r="Y1596" s="13" t="n">
        <v>179</v>
      </c>
      <c r="AU1596" s="13" t="n">
        <v>179</v>
      </c>
      <c r="BQ1596" s="13" t="n">
        <v>179</v>
      </c>
      <c r="CM1596" s="13" t="n">
        <v>179</v>
      </c>
      <c r="DI1596" s="13" t="n">
        <v>179</v>
      </c>
      <c r="EE1596" s="13" t="n">
        <v>179</v>
      </c>
      <c r="FA1596" s="13" t="n">
        <v>179</v>
      </c>
      <c r="FW1596" s="13" t="n">
        <v>179</v>
      </c>
      <c r="GS1596" s="13" t="n">
        <v>179</v>
      </c>
    </row>
    <row r="1597">
      <c r="C1597" s="13" t="n">
        <v>180</v>
      </c>
      <c r="D1597" s="96">
        <f>$B$1425</f>
        <v/>
      </c>
      <c r="E1597" s="96">
        <f>$B$1425</f>
        <v/>
      </c>
      <c r="F1597" s="96">
        <f>$B$1425</f>
        <v/>
      </c>
      <c r="Y1597" s="13" t="n">
        <v>180</v>
      </c>
      <c r="AU1597" s="13" t="n">
        <v>180</v>
      </c>
      <c r="BQ1597" s="13" t="n">
        <v>180</v>
      </c>
      <c r="CM1597" s="13" t="n">
        <v>180</v>
      </c>
      <c r="DI1597" s="13" t="n">
        <v>180</v>
      </c>
      <c r="EE1597" s="13" t="n">
        <v>180</v>
      </c>
      <c r="FA1597" s="13" t="n">
        <v>180</v>
      </c>
      <c r="FW1597" s="13" t="n">
        <v>180</v>
      </c>
      <c r="GS1597" s="13" t="n">
        <v>180</v>
      </c>
    </row>
    <row r="1598">
      <c r="C1598" s="13" t="n">
        <v>181</v>
      </c>
      <c r="D1598" s="96">
        <f>$B$1425</f>
        <v/>
      </c>
      <c r="E1598" s="96">
        <f>$B$1425</f>
        <v/>
      </c>
      <c r="F1598" s="96">
        <f>$B$1425</f>
        <v/>
      </c>
      <c r="Y1598" s="13" t="n">
        <v>181</v>
      </c>
      <c r="AU1598" s="13" t="n">
        <v>181</v>
      </c>
      <c r="BQ1598" s="13" t="n">
        <v>181</v>
      </c>
      <c r="CM1598" s="13" t="n">
        <v>181</v>
      </c>
      <c r="DI1598" s="13" t="n">
        <v>181</v>
      </c>
      <c r="EE1598" s="13" t="n">
        <v>181</v>
      </c>
      <c r="FA1598" s="13" t="n">
        <v>181</v>
      </c>
      <c r="FW1598" s="13" t="n">
        <v>181</v>
      </c>
      <c r="GS1598" s="13" t="n">
        <v>181</v>
      </c>
    </row>
    <row r="1599">
      <c r="C1599" s="13" t="n">
        <v>182</v>
      </c>
      <c r="D1599" s="96">
        <f>$B$1425</f>
        <v/>
      </c>
      <c r="E1599" s="96">
        <f>$B$1425</f>
        <v/>
      </c>
      <c r="F1599" s="96">
        <f>$B$1425</f>
        <v/>
      </c>
      <c r="Y1599" s="13" t="n">
        <v>182</v>
      </c>
      <c r="AU1599" s="13" t="n">
        <v>182</v>
      </c>
      <c r="BQ1599" s="13" t="n">
        <v>182</v>
      </c>
      <c r="CM1599" s="13" t="n">
        <v>182</v>
      </c>
      <c r="DI1599" s="13" t="n">
        <v>182</v>
      </c>
      <c r="EE1599" s="13" t="n">
        <v>182</v>
      </c>
      <c r="FA1599" s="13" t="n">
        <v>182</v>
      </c>
      <c r="FW1599" s="13" t="n">
        <v>182</v>
      </c>
      <c r="GS1599" s="13" t="n">
        <v>182</v>
      </c>
    </row>
    <row r="1600">
      <c r="C1600" s="13" t="n">
        <v>183</v>
      </c>
      <c r="D1600" s="96">
        <f>$B$1425</f>
        <v/>
      </c>
      <c r="E1600" s="96">
        <f>$B$1425</f>
        <v/>
      </c>
      <c r="F1600" s="96">
        <f>$B$1425</f>
        <v/>
      </c>
      <c r="Y1600" s="13" t="n">
        <v>183</v>
      </c>
      <c r="AU1600" s="13" t="n">
        <v>183</v>
      </c>
      <c r="BQ1600" s="13" t="n">
        <v>183</v>
      </c>
      <c r="CM1600" s="13" t="n">
        <v>183</v>
      </c>
      <c r="DI1600" s="13" t="n">
        <v>183</v>
      </c>
      <c r="EE1600" s="13" t="n">
        <v>183</v>
      </c>
      <c r="FA1600" s="13" t="n">
        <v>183</v>
      </c>
      <c r="FW1600" s="13" t="n">
        <v>183</v>
      </c>
      <c r="GS1600" s="13" t="n">
        <v>183</v>
      </c>
    </row>
    <row r="1601">
      <c r="C1601" s="13" t="n">
        <v>184</v>
      </c>
      <c r="D1601" s="96">
        <f>$B$1425</f>
        <v/>
      </c>
      <c r="E1601" s="96">
        <f>$B$1425</f>
        <v/>
      </c>
      <c r="F1601" s="96">
        <f>$B$1425</f>
        <v/>
      </c>
      <c r="Y1601" s="13" t="n">
        <v>184</v>
      </c>
      <c r="AU1601" s="13" t="n">
        <v>184</v>
      </c>
      <c r="BQ1601" s="13" t="n">
        <v>184</v>
      </c>
      <c r="CM1601" s="13" t="n">
        <v>184</v>
      </c>
      <c r="DI1601" s="13" t="n">
        <v>184</v>
      </c>
      <c r="EE1601" s="13" t="n">
        <v>184</v>
      </c>
      <c r="FA1601" s="13" t="n">
        <v>184</v>
      </c>
      <c r="FW1601" s="13" t="n">
        <v>184</v>
      </c>
      <c r="GS1601" s="13" t="n">
        <v>184</v>
      </c>
    </row>
    <row r="1602">
      <c r="C1602" s="13" t="n">
        <v>185</v>
      </c>
      <c r="D1602" s="96">
        <f>$B$1425</f>
        <v/>
      </c>
      <c r="E1602" s="96">
        <f>$B$1425</f>
        <v/>
      </c>
      <c r="F1602" s="96">
        <f>$B$1425</f>
        <v/>
      </c>
      <c r="Y1602" s="13" t="n">
        <v>185</v>
      </c>
      <c r="AU1602" s="13" t="n">
        <v>185</v>
      </c>
      <c r="BQ1602" s="13" t="n">
        <v>185</v>
      </c>
      <c r="CM1602" s="13" t="n">
        <v>185</v>
      </c>
      <c r="DI1602" s="13" t="n">
        <v>185</v>
      </c>
      <c r="EE1602" s="13" t="n">
        <v>185</v>
      </c>
      <c r="FA1602" s="13" t="n">
        <v>185</v>
      </c>
      <c r="FW1602" s="13" t="n">
        <v>185</v>
      </c>
      <c r="GS1602" s="13" t="n">
        <v>185</v>
      </c>
    </row>
    <row r="1603">
      <c r="C1603" s="13" t="n">
        <v>186</v>
      </c>
      <c r="D1603" s="96">
        <f>$B$1425</f>
        <v/>
      </c>
      <c r="E1603" s="96">
        <f>$B$1425</f>
        <v/>
      </c>
      <c r="F1603" s="96">
        <f>$B$1425</f>
        <v/>
      </c>
      <c r="Y1603" s="13" t="n">
        <v>186</v>
      </c>
      <c r="AU1603" s="13" t="n">
        <v>186</v>
      </c>
      <c r="BQ1603" s="13" t="n">
        <v>186</v>
      </c>
      <c r="CM1603" s="13" t="n">
        <v>186</v>
      </c>
      <c r="DI1603" s="13" t="n">
        <v>186</v>
      </c>
      <c r="EE1603" s="13" t="n">
        <v>186</v>
      </c>
      <c r="FA1603" s="13" t="n">
        <v>186</v>
      </c>
      <c r="FW1603" s="13" t="n">
        <v>186</v>
      </c>
      <c r="GS1603" s="13" t="n">
        <v>186</v>
      </c>
    </row>
    <row r="1604">
      <c r="C1604" s="13" t="n">
        <v>187</v>
      </c>
      <c r="D1604" s="96">
        <f>$B$1425</f>
        <v/>
      </c>
      <c r="E1604" s="96">
        <f>$B$1425</f>
        <v/>
      </c>
      <c r="F1604" s="96">
        <f>$B$1425</f>
        <v/>
      </c>
      <c r="Y1604" s="13" t="n">
        <v>187</v>
      </c>
      <c r="AU1604" s="13" t="n">
        <v>187</v>
      </c>
      <c r="BQ1604" s="13" t="n">
        <v>187</v>
      </c>
      <c r="CM1604" s="13" t="n">
        <v>187</v>
      </c>
      <c r="DI1604" s="13" t="n">
        <v>187</v>
      </c>
      <c r="EE1604" s="13" t="n">
        <v>187</v>
      </c>
      <c r="FA1604" s="13" t="n">
        <v>187</v>
      </c>
      <c r="FW1604" s="13" t="n">
        <v>187</v>
      </c>
      <c r="GS1604" s="13" t="n">
        <v>187</v>
      </c>
    </row>
    <row r="1605">
      <c r="C1605" s="13" t="n">
        <v>188</v>
      </c>
      <c r="D1605" s="96">
        <f>$B$1425</f>
        <v/>
      </c>
      <c r="E1605" s="96">
        <f>$B$1425</f>
        <v/>
      </c>
      <c r="F1605" s="96">
        <f>$B$1425</f>
        <v/>
      </c>
      <c r="Y1605" s="13" t="n">
        <v>188</v>
      </c>
      <c r="AU1605" s="13" t="n">
        <v>188</v>
      </c>
      <c r="BQ1605" s="13" t="n">
        <v>188</v>
      </c>
      <c r="CM1605" s="13" t="n">
        <v>188</v>
      </c>
      <c r="DI1605" s="13" t="n">
        <v>188</v>
      </c>
      <c r="EE1605" s="13" t="n">
        <v>188</v>
      </c>
      <c r="FA1605" s="13" t="n">
        <v>188</v>
      </c>
      <c r="FW1605" s="13" t="n">
        <v>188</v>
      </c>
      <c r="GS1605" s="13" t="n">
        <v>188</v>
      </c>
    </row>
    <row r="1606">
      <c r="C1606" s="13" t="n">
        <v>189</v>
      </c>
      <c r="D1606" s="96">
        <f>$B$1425</f>
        <v/>
      </c>
      <c r="E1606" s="96">
        <f>$B$1425</f>
        <v/>
      </c>
      <c r="F1606" s="96">
        <f>$B$1425</f>
        <v/>
      </c>
      <c r="Y1606" s="13" t="n">
        <v>189</v>
      </c>
      <c r="AU1606" s="13" t="n">
        <v>189</v>
      </c>
      <c r="BQ1606" s="13" t="n">
        <v>189</v>
      </c>
      <c r="CM1606" s="13" t="n">
        <v>189</v>
      </c>
      <c r="DI1606" s="13" t="n">
        <v>189</v>
      </c>
      <c r="EE1606" s="13" t="n">
        <v>189</v>
      </c>
      <c r="FA1606" s="13" t="n">
        <v>189</v>
      </c>
      <c r="FW1606" s="13" t="n">
        <v>189</v>
      </c>
      <c r="GS1606" s="13" t="n">
        <v>189</v>
      </c>
    </row>
    <row r="1607">
      <c r="C1607" s="13" t="n">
        <v>190</v>
      </c>
      <c r="D1607" s="96">
        <f>$B$1425</f>
        <v/>
      </c>
      <c r="E1607" s="96">
        <f>$B$1425</f>
        <v/>
      </c>
      <c r="F1607" s="96">
        <f>$B$1425</f>
        <v/>
      </c>
      <c r="Y1607" s="13" t="n">
        <v>190</v>
      </c>
      <c r="AU1607" s="13" t="n">
        <v>190</v>
      </c>
      <c r="BQ1607" s="13" t="n">
        <v>190</v>
      </c>
      <c r="CM1607" s="13" t="n">
        <v>190</v>
      </c>
      <c r="DI1607" s="13" t="n">
        <v>190</v>
      </c>
      <c r="EE1607" s="13" t="n">
        <v>190</v>
      </c>
      <c r="FA1607" s="13" t="n">
        <v>190</v>
      </c>
      <c r="FW1607" s="13" t="n">
        <v>190</v>
      </c>
      <c r="GS1607" s="13" t="n">
        <v>190</v>
      </c>
    </row>
    <row r="1608">
      <c r="C1608" s="13" t="n">
        <v>191</v>
      </c>
      <c r="D1608" s="96">
        <f>$B$1425</f>
        <v/>
      </c>
      <c r="E1608" s="96">
        <f>$B$1425</f>
        <v/>
      </c>
      <c r="F1608" s="96">
        <f>$B$1425</f>
        <v/>
      </c>
      <c r="Y1608" s="13" t="n">
        <v>191</v>
      </c>
      <c r="AU1608" s="13" t="n">
        <v>191</v>
      </c>
      <c r="BQ1608" s="13" t="n">
        <v>191</v>
      </c>
      <c r="CM1608" s="13" t="n">
        <v>191</v>
      </c>
      <c r="DI1608" s="13" t="n">
        <v>191</v>
      </c>
      <c r="EE1608" s="13" t="n">
        <v>191</v>
      </c>
      <c r="FA1608" s="13" t="n">
        <v>191</v>
      </c>
      <c r="FW1608" s="13" t="n">
        <v>191</v>
      </c>
      <c r="GS1608" s="13" t="n">
        <v>191</v>
      </c>
    </row>
    <row r="1609">
      <c r="C1609" s="13" t="n">
        <v>192</v>
      </c>
      <c r="D1609" s="96">
        <f>$B$1425</f>
        <v/>
      </c>
      <c r="E1609" s="96">
        <f>$B$1425</f>
        <v/>
      </c>
      <c r="F1609" s="96">
        <f>$B$1425</f>
        <v/>
      </c>
      <c r="Y1609" s="13" t="n">
        <v>192</v>
      </c>
      <c r="AU1609" s="13" t="n">
        <v>192</v>
      </c>
      <c r="BQ1609" s="13" t="n">
        <v>192</v>
      </c>
      <c r="CM1609" s="13" t="n">
        <v>192</v>
      </c>
      <c r="DI1609" s="13" t="n">
        <v>192</v>
      </c>
      <c r="EE1609" s="13" t="n">
        <v>192</v>
      </c>
      <c r="FA1609" s="13" t="n">
        <v>192</v>
      </c>
      <c r="FW1609" s="13" t="n">
        <v>192</v>
      </c>
      <c r="GS1609" s="13" t="n">
        <v>192</v>
      </c>
    </row>
    <row r="1610">
      <c r="C1610" s="13" t="n">
        <v>193</v>
      </c>
      <c r="D1610" s="96">
        <f>$B$1425</f>
        <v/>
      </c>
      <c r="E1610" s="96">
        <f>$B$1425</f>
        <v/>
      </c>
      <c r="F1610" s="96">
        <f>$B$1425</f>
        <v/>
      </c>
      <c r="Y1610" s="13" t="n">
        <v>193</v>
      </c>
      <c r="AU1610" s="13" t="n">
        <v>193</v>
      </c>
      <c r="BQ1610" s="13" t="n">
        <v>193</v>
      </c>
      <c r="CM1610" s="13" t="n">
        <v>193</v>
      </c>
      <c r="DI1610" s="13" t="n">
        <v>193</v>
      </c>
      <c r="EE1610" s="13" t="n">
        <v>193</v>
      </c>
      <c r="FA1610" s="13" t="n">
        <v>193</v>
      </c>
      <c r="FW1610" s="13" t="n">
        <v>193</v>
      </c>
      <c r="GS1610" s="13" t="n">
        <v>193</v>
      </c>
    </row>
    <row r="1611">
      <c r="C1611" s="13" t="n">
        <v>194</v>
      </c>
      <c r="D1611" s="96">
        <f>$B$1425</f>
        <v/>
      </c>
      <c r="E1611" s="96">
        <f>$B$1425</f>
        <v/>
      </c>
      <c r="F1611" s="96">
        <f>$B$1425</f>
        <v/>
      </c>
      <c r="Y1611" s="13" t="n">
        <v>194</v>
      </c>
      <c r="AU1611" s="13" t="n">
        <v>194</v>
      </c>
      <c r="BQ1611" s="13" t="n">
        <v>194</v>
      </c>
      <c r="CM1611" s="13" t="n">
        <v>194</v>
      </c>
      <c r="DI1611" s="13" t="n">
        <v>194</v>
      </c>
      <c r="EE1611" s="13" t="n">
        <v>194</v>
      </c>
      <c r="FA1611" s="13" t="n">
        <v>194</v>
      </c>
      <c r="FW1611" s="13" t="n">
        <v>194</v>
      </c>
      <c r="GS1611" s="13" t="n">
        <v>194</v>
      </c>
    </row>
    <row r="1612">
      <c r="C1612" s="13" t="n">
        <v>195</v>
      </c>
      <c r="D1612" s="96">
        <f>$B$1425</f>
        <v/>
      </c>
      <c r="E1612" s="96">
        <f>$B$1425</f>
        <v/>
      </c>
      <c r="F1612" s="96">
        <f>$B$1425</f>
        <v/>
      </c>
      <c r="Y1612" s="13" t="n">
        <v>195</v>
      </c>
      <c r="AU1612" s="13" t="n">
        <v>195</v>
      </c>
      <c r="BQ1612" s="13" t="n">
        <v>195</v>
      </c>
      <c r="CM1612" s="13" t="n">
        <v>195</v>
      </c>
      <c r="DI1612" s="13" t="n">
        <v>195</v>
      </c>
      <c r="EE1612" s="13" t="n">
        <v>195</v>
      </c>
      <c r="FA1612" s="13" t="n">
        <v>195</v>
      </c>
      <c r="FW1612" s="13" t="n">
        <v>195</v>
      </c>
      <c r="GS1612" s="13" t="n">
        <v>195</v>
      </c>
    </row>
    <row r="1613">
      <c r="C1613" s="13" t="n">
        <v>196</v>
      </c>
      <c r="D1613" s="96">
        <f>$B$1425</f>
        <v/>
      </c>
      <c r="E1613" s="96">
        <f>$B$1425</f>
        <v/>
      </c>
      <c r="F1613" s="96">
        <f>$B$1425</f>
        <v/>
      </c>
      <c r="Y1613" s="13" t="n">
        <v>196</v>
      </c>
      <c r="AU1613" s="13" t="n">
        <v>196</v>
      </c>
      <c r="BQ1613" s="13" t="n">
        <v>196</v>
      </c>
      <c r="CM1613" s="13" t="n">
        <v>196</v>
      </c>
      <c r="DI1613" s="13" t="n">
        <v>196</v>
      </c>
      <c r="EE1613" s="13" t="n">
        <v>196</v>
      </c>
      <c r="FA1613" s="13" t="n">
        <v>196</v>
      </c>
      <c r="FW1613" s="13" t="n">
        <v>196</v>
      </c>
      <c r="GS1613" s="13" t="n">
        <v>196</v>
      </c>
    </row>
    <row r="1614">
      <c r="C1614" s="13" t="n">
        <v>197</v>
      </c>
      <c r="D1614" s="96">
        <f>$B$1425</f>
        <v/>
      </c>
      <c r="E1614" s="96">
        <f>$B$1425</f>
        <v/>
      </c>
      <c r="F1614" s="96">
        <f>$B$1425</f>
        <v/>
      </c>
      <c r="Y1614" s="13" t="n">
        <v>197</v>
      </c>
      <c r="AU1614" s="13" t="n">
        <v>197</v>
      </c>
      <c r="BQ1614" s="13" t="n">
        <v>197</v>
      </c>
      <c r="CM1614" s="13" t="n">
        <v>197</v>
      </c>
      <c r="DI1614" s="13" t="n">
        <v>197</v>
      </c>
      <c r="EE1614" s="13" t="n">
        <v>197</v>
      </c>
      <c r="FA1614" s="13" t="n">
        <v>197</v>
      </c>
      <c r="FW1614" s="13" t="n">
        <v>197</v>
      </c>
      <c r="GS1614" s="13" t="n">
        <v>197</v>
      </c>
    </row>
    <row r="1615">
      <c r="C1615" s="13" t="n">
        <v>198</v>
      </c>
      <c r="D1615" s="96">
        <f>$B$1425</f>
        <v/>
      </c>
      <c r="E1615" s="96">
        <f>$B$1425</f>
        <v/>
      </c>
      <c r="F1615" s="96">
        <f>$B$1425</f>
        <v/>
      </c>
      <c r="Y1615" s="13" t="n">
        <v>198</v>
      </c>
      <c r="AU1615" s="13" t="n">
        <v>198</v>
      </c>
      <c r="BQ1615" s="13" t="n">
        <v>198</v>
      </c>
      <c r="CM1615" s="13" t="n">
        <v>198</v>
      </c>
      <c r="DI1615" s="13" t="n">
        <v>198</v>
      </c>
      <c r="EE1615" s="13" t="n">
        <v>198</v>
      </c>
      <c r="FA1615" s="13" t="n">
        <v>198</v>
      </c>
      <c r="FW1615" s="13" t="n">
        <v>198</v>
      </c>
      <c r="GS1615" s="13" t="n">
        <v>198</v>
      </c>
    </row>
    <row r="1617">
      <c r="B1617" s="96">
        <f>Data!D31</f>
        <v/>
      </c>
      <c r="C1617" s="13" t="inlineStr">
        <is>
          <t>Planned Stock</t>
        </is>
      </c>
      <c r="D1617" s="13" t="n">
        <v>22</v>
      </c>
      <c r="E1617" s="13" t="n">
        <v>23</v>
      </c>
      <c r="F1617" s="13" t="n">
        <v>24</v>
      </c>
      <c r="Y1617" s="13" t="inlineStr">
        <is>
          <t>Planned Stock</t>
        </is>
      </c>
      <c r="Z1617" s="13" t="n">
        <v>22</v>
      </c>
      <c r="AA1617" s="13" t="n">
        <v>23</v>
      </c>
      <c r="AB1617" s="13" t="n">
        <v>24</v>
      </c>
      <c r="AU1617" s="13" t="inlineStr">
        <is>
          <t>Planned Stock</t>
        </is>
      </c>
      <c r="AV1617" s="13" t="n">
        <v>22</v>
      </c>
      <c r="AW1617" s="13" t="n">
        <v>23</v>
      </c>
      <c r="AX1617" s="13" t="n">
        <v>24</v>
      </c>
      <c r="BQ1617" s="13" t="inlineStr">
        <is>
          <t>Planned Stock</t>
        </is>
      </c>
      <c r="BR1617" s="13" t="n">
        <v>22</v>
      </c>
      <c r="BS1617" s="13" t="n">
        <v>23</v>
      </c>
      <c r="BT1617" s="13" t="n">
        <v>24</v>
      </c>
      <c r="CM1617" s="13" t="inlineStr">
        <is>
          <t>Planned Stock</t>
        </is>
      </c>
      <c r="CN1617" s="13" t="n">
        <v>22</v>
      </c>
      <c r="CO1617" s="13" t="n">
        <v>23</v>
      </c>
      <c r="CP1617" s="13" t="n">
        <v>24</v>
      </c>
      <c r="DI1617" s="13" t="inlineStr">
        <is>
          <t>Planned Stock</t>
        </is>
      </c>
      <c r="DJ1617" s="13" t="n">
        <v>22</v>
      </c>
      <c r="DK1617" s="13" t="n">
        <v>23</v>
      </c>
      <c r="DL1617" s="13" t="n">
        <v>24</v>
      </c>
      <c r="EE1617" s="13" t="inlineStr">
        <is>
          <t>Planned Stock</t>
        </is>
      </c>
      <c r="EF1617" s="13" t="n">
        <v>22</v>
      </c>
      <c r="EG1617" s="13" t="n">
        <v>23</v>
      </c>
      <c r="EH1617" s="13" t="n">
        <v>24</v>
      </c>
      <c r="FA1617" s="13" t="inlineStr">
        <is>
          <t>Planned Stock</t>
        </is>
      </c>
      <c r="FB1617" s="13" t="n">
        <v>22</v>
      </c>
      <c r="FC1617" s="13" t="n">
        <v>23</v>
      </c>
      <c r="FD1617" s="13" t="n">
        <v>24</v>
      </c>
      <c r="FW1617" s="13" t="inlineStr">
        <is>
          <t>Planned Stock</t>
        </is>
      </c>
      <c r="FX1617" s="13" t="n">
        <v>22</v>
      </c>
      <c r="FY1617" s="13" t="n">
        <v>23</v>
      </c>
      <c r="FZ1617" s="13" t="n">
        <v>24</v>
      </c>
      <c r="GS1617" s="13" t="inlineStr">
        <is>
          <t>Planned Stock</t>
        </is>
      </c>
      <c r="GT1617" s="13" t="n">
        <v>22</v>
      </c>
      <c r="GU1617" s="13" t="n">
        <v>23</v>
      </c>
      <c r="GV1617" s="13" t="n">
        <v>24</v>
      </c>
    </row>
    <row r="1618">
      <c r="B1618" s="96" t="n"/>
      <c r="C1618" s="13" t="n">
        <v>9</v>
      </c>
      <c r="D1618" s="96">
        <f>$B$1617</f>
        <v/>
      </c>
      <c r="E1618" s="96">
        <f>$B$1617</f>
        <v/>
      </c>
      <c r="F1618" s="96">
        <f>$B$1617</f>
        <v/>
      </c>
      <c r="Y1618" s="13" t="n">
        <v>9</v>
      </c>
      <c r="AU1618" s="13" t="n">
        <v>9</v>
      </c>
      <c r="BQ1618" s="13" t="n">
        <v>9</v>
      </c>
      <c r="CM1618" s="13" t="n">
        <v>9</v>
      </c>
      <c r="DI1618" s="13" t="n">
        <v>9</v>
      </c>
      <c r="EE1618" s="13" t="n">
        <v>9</v>
      </c>
      <c r="FA1618" s="13" t="n">
        <v>9</v>
      </c>
      <c r="FW1618" s="13" t="n">
        <v>9</v>
      </c>
      <c r="GS1618" s="13" t="n">
        <v>9</v>
      </c>
    </row>
    <row r="1619">
      <c r="B1619" s="96" t="n"/>
      <c r="C1619" s="13" t="n">
        <v>10</v>
      </c>
      <c r="D1619" s="96">
        <f>$B$1617</f>
        <v/>
      </c>
      <c r="E1619" s="96">
        <f>$B$1617</f>
        <v/>
      </c>
      <c r="F1619" s="96">
        <f>$B$1617</f>
        <v/>
      </c>
      <c r="Y1619" s="13" t="n">
        <v>10</v>
      </c>
      <c r="AU1619" s="13" t="n">
        <v>10</v>
      </c>
      <c r="BQ1619" s="13" t="n">
        <v>10</v>
      </c>
      <c r="CM1619" s="13" t="n">
        <v>10</v>
      </c>
      <c r="DI1619" s="13" t="n">
        <v>10</v>
      </c>
      <c r="EE1619" s="13" t="n">
        <v>10</v>
      </c>
      <c r="FA1619" s="13" t="n">
        <v>10</v>
      </c>
      <c r="FW1619" s="13" t="n">
        <v>10</v>
      </c>
      <c r="GS1619" s="13" t="n">
        <v>10</v>
      </c>
    </row>
    <row r="1620">
      <c r="B1620" s="96" t="n"/>
      <c r="C1620" s="13" t="n">
        <v>11</v>
      </c>
      <c r="D1620" s="96">
        <f>$B$1617</f>
        <v/>
      </c>
      <c r="E1620" s="96">
        <f>$B$1617</f>
        <v/>
      </c>
      <c r="F1620" s="96">
        <f>$B$1617</f>
        <v/>
      </c>
      <c r="Y1620" s="13" t="n">
        <v>11</v>
      </c>
      <c r="AU1620" s="13" t="n">
        <v>11</v>
      </c>
      <c r="BQ1620" s="13" t="n">
        <v>11</v>
      </c>
      <c r="CM1620" s="13" t="n">
        <v>11</v>
      </c>
      <c r="DI1620" s="13" t="n">
        <v>11</v>
      </c>
      <c r="EE1620" s="13" t="n">
        <v>11</v>
      </c>
      <c r="FA1620" s="13" t="n">
        <v>11</v>
      </c>
      <c r="FW1620" s="13" t="n">
        <v>11</v>
      </c>
      <c r="GS1620" s="13" t="n">
        <v>11</v>
      </c>
    </row>
    <row r="1621">
      <c r="C1621" s="13" t="n">
        <v>12</v>
      </c>
      <c r="D1621" s="96">
        <f>$B$1617</f>
        <v/>
      </c>
      <c r="E1621" s="96">
        <f>$B$1617</f>
        <v/>
      </c>
      <c r="F1621" s="96">
        <f>$B$1617</f>
        <v/>
      </c>
      <c r="Y1621" s="13" t="n">
        <v>12</v>
      </c>
      <c r="AU1621" s="13" t="n">
        <v>12</v>
      </c>
      <c r="BQ1621" s="13" t="n">
        <v>12</v>
      </c>
      <c r="CM1621" s="13" t="n">
        <v>12</v>
      </c>
      <c r="DI1621" s="13" t="n">
        <v>12</v>
      </c>
      <c r="EE1621" s="13" t="n">
        <v>12</v>
      </c>
      <c r="FA1621" s="13" t="n">
        <v>12</v>
      </c>
      <c r="FW1621" s="13" t="n">
        <v>12</v>
      </c>
      <c r="GS1621" s="13" t="n">
        <v>12</v>
      </c>
    </row>
    <row r="1622">
      <c r="C1622" s="13" t="n">
        <v>13</v>
      </c>
      <c r="D1622" s="96">
        <f>$B$1617</f>
        <v/>
      </c>
      <c r="E1622" s="96">
        <f>$B$1617</f>
        <v/>
      </c>
      <c r="F1622" s="96">
        <f>$B$1617</f>
        <v/>
      </c>
      <c r="Y1622" s="13" t="n">
        <v>13</v>
      </c>
      <c r="AU1622" s="13" t="n">
        <v>13</v>
      </c>
      <c r="BQ1622" s="13" t="n">
        <v>13</v>
      </c>
      <c r="CM1622" s="13" t="n">
        <v>13</v>
      </c>
      <c r="DI1622" s="13" t="n">
        <v>13</v>
      </c>
      <c r="EE1622" s="13" t="n">
        <v>13</v>
      </c>
      <c r="FA1622" s="13" t="n">
        <v>13</v>
      </c>
      <c r="FW1622" s="13" t="n">
        <v>13</v>
      </c>
      <c r="GS1622" s="13" t="n">
        <v>13</v>
      </c>
    </row>
    <row r="1623">
      <c r="C1623" s="13" t="n">
        <v>14</v>
      </c>
      <c r="D1623" s="96">
        <f>$B$1617</f>
        <v/>
      </c>
      <c r="E1623" s="96">
        <f>$B$1617</f>
        <v/>
      </c>
      <c r="F1623" s="96">
        <f>$B$1617</f>
        <v/>
      </c>
      <c r="Y1623" s="13" t="n">
        <v>14</v>
      </c>
      <c r="AU1623" s="13" t="n">
        <v>14</v>
      </c>
      <c r="BQ1623" s="13" t="n">
        <v>14</v>
      </c>
      <c r="CM1623" s="13" t="n">
        <v>14</v>
      </c>
      <c r="DI1623" s="13" t="n">
        <v>14</v>
      </c>
      <c r="EE1623" s="13" t="n">
        <v>14</v>
      </c>
      <c r="FA1623" s="13" t="n">
        <v>14</v>
      </c>
      <c r="FW1623" s="13" t="n">
        <v>14</v>
      </c>
      <c r="GS1623" s="13" t="n">
        <v>14</v>
      </c>
    </row>
    <row r="1624">
      <c r="C1624" s="13" t="n">
        <v>15</v>
      </c>
      <c r="D1624" s="96">
        <f>$B$1617</f>
        <v/>
      </c>
      <c r="E1624" s="96">
        <f>$B$1617</f>
        <v/>
      </c>
      <c r="F1624" s="96">
        <f>$B$1617</f>
        <v/>
      </c>
      <c r="Y1624" s="13" t="n">
        <v>15</v>
      </c>
      <c r="AU1624" s="13" t="n">
        <v>15</v>
      </c>
      <c r="BQ1624" s="13" t="n">
        <v>15</v>
      </c>
      <c r="CM1624" s="13" t="n">
        <v>15</v>
      </c>
      <c r="DI1624" s="13" t="n">
        <v>15</v>
      </c>
      <c r="EE1624" s="13" t="n">
        <v>15</v>
      </c>
      <c r="FA1624" s="13" t="n">
        <v>15</v>
      </c>
      <c r="FW1624" s="13" t="n">
        <v>15</v>
      </c>
      <c r="GS1624" s="13" t="n">
        <v>15</v>
      </c>
    </row>
    <row r="1625">
      <c r="C1625" s="13" t="n">
        <v>16</v>
      </c>
      <c r="D1625" s="96">
        <f>$B$1617</f>
        <v/>
      </c>
      <c r="E1625" s="96">
        <f>$B$1617</f>
        <v/>
      </c>
      <c r="F1625" s="96">
        <f>$B$1617</f>
        <v/>
      </c>
      <c r="Y1625" s="13" t="n">
        <v>16</v>
      </c>
      <c r="AU1625" s="13" t="n">
        <v>16</v>
      </c>
      <c r="BQ1625" s="13" t="n">
        <v>16</v>
      </c>
      <c r="CM1625" s="13" t="n">
        <v>16</v>
      </c>
      <c r="DI1625" s="13" t="n">
        <v>16</v>
      </c>
      <c r="EE1625" s="13" t="n">
        <v>16</v>
      </c>
      <c r="FA1625" s="13" t="n">
        <v>16</v>
      </c>
      <c r="FW1625" s="13" t="n">
        <v>16</v>
      </c>
      <c r="GS1625" s="13" t="n">
        <v>16</v>
      </c>
    </row>
    <row r="1626">
      <c r="C1626" s="13" t="n">
        <v>17</v>
      </c>
      <c r="D1626" s="96">
        <f>$B$1617</f>
        <v/>
      </c>
      <c r="E1626" s="96">
        <f>$B$1617</f>
        <v/>
      </c>
      <c r="F1626" s="96">
        <f>$B$1617</f>
        <v/>
      </c>
      <c r="Y1626" s="13" t="n">
        <v>17</v>
      </c>
      <c r="AU1626" s="13" t="n">
        <v>17</v>
      </c>
      <c r="BQ1626" s="13" t="n">
        <v>17</v>
      </c>
      <c r="CM1626" s="13" t="n">
        <v>17</v>
      </c>
      <c r="DI1626" s="13" t="n">
        <v>17</v>
      </c>
      <c r="EE1626" s="13" t="n">
        <v>17</v>
      </c>
      <c r="FA1626" s="13" t="n">
        <v>17</v>
      </c>
      <c r="FW1626" s="13" t="n">
        <v>17</v>
      </c>
      <c r="GS1626" s="13" t="n">
        <v>17</v>
      </c>
    </row>
    <row r="1627">
      <c r="C1627" s="13" t="n">
        <v>18</v>
      </c>
      <c r="D1627" s="96">
        <f>$B$1617</f>
        <v/>
      </c>
      <c r="E1627" s="96">
        <f>$B$1617</f>
        <v/>
      </c>
      <c r="F1627" s="96">
        <f>$B$1617</f>
        <v/>
      </c>
      <c r="Y1627" s="13" t="n">
        <v>18</v>
      </c>
      <c r="AU1627" s="13" t="n">
        <v>18</v>
      </c>
      <c r="BQ1627" s="13" t="n">
        <v>18</v>
      </c>
      <c r="CM1627" s="13" t="n">
        <v>18</v>
      </c>
      <c r="DI1627" s="13" t="n">
        <v>18</v>
      </c>
      <c r="EE1627" s="13" t="n">
        <v>18</v>
      </c>
      <c r="FA1627" s="13" t="n">
        <v>18</v>
      </c>
      <c r="FW1627" s="13" t="n">
        <v>18</v>
      </c>
      <c r="GS1627" s="13" t="n">
        <v>18</v>
      </c>
    </row>
    <row r="1628">
      <c r="C1628" s="13" t="n">
        <v>19</v>
      </c>
      <c r="D1628" s="96">
        <f>$B$1617</f>
        <v/>
      </c>
      <c r="E1628" s="96">
        <f>$B$1617</f>
        <v/>
      </c>
      <c r="F1628" s="96">
        <f>$B$1617</f>
        <v/>
      </c>
      <c r="Y1628" s="13" t="n">
        <v>19</v>
      </c>
      <c r="AU1628" s="13" t="n">
        <v>19</v>
      </c>
      <c r="BQ1628" s="13" t="n">
        <v>19</v>
      </c>
      <c r="CM1628" s="13" t="n">
        <v>19</v>
      </c>
      <c r="DI1628" s="13" t="n">
        <v>19</v>
      </c>
      <c r="EE1628" s="13" t="n">
        <v>19</v>
      </c>
      <c r="FA1628" s="13" t="n">
        <v>19</v>
      </c>
      <c r="FW1628" s="13" t="n">
        <v>19</v>
      </c>
      <c r="GS1628" s="13" t="n">
        <v>19</v>
      </c>
    </row>
    <row r="1629">
      <c r="C1629" s="13" t="n">
        <v>20</v>
      </c>
      <c r="D1629" s="96">
        <f>$B$1617</f>
        <v/>
      </c>
      <c r="E1629" s="96">
        <f>$B$1617</f>
        <v/>
      </c>
      <c r="F1629" s="96">
        <f>$B$1617</f>
        <v/>
      </c>
      <c r="Y1629" s="13" t="n">
        <v>20</v>
      </c>
      <c r="AU1629" s="13" t="n">
        <v>20</v>
      </c>
      <c r="BQ1629" s="13" t="n">
        <v>20</v>
      </c>
      <c r="CM1629" s="13" t="n">
        <v>20</v>
      </c>
      <c r="DI1629" s="13" t="n">
        <v>20</v>
      </c>
      <c r="EE1629" s="13" t="n">
        <v>20</v>
      </c>
      <c r="FA1629" s="13" t="n">
        <v>20</v>
      </c>
      <c r="FW1629" s="13" t="n">
        <v>20</v>
      </c>
      <c r="GS1629" s="13" t="n">
        <v>20</v>
      </c>
    </row>
    <row r="1630">
      <c r="C1630" s="13" t="n">
        <v>21</v>
      </c>
      <c r="D1630" s="96">
        <f>$B$1617</f>
        <v/>
      </c>
      <c r="E1630" s="96">
        <f>$B$1617</f>
        <v/>
      </c>
      <c r="F1630" s="96">
        <f>$B$1617</f>
        <v/>
      </c>
      <c r="Y1630" s="13" t="n">
        <v>21</v>
      </c>
      <c r="AU1630" s="13" t="n">
        <v>21</v>
      </c>
      <c r="BQ1630" s="13" t="n">
        <v>21</v>
      </c>
      <c r="CM1630" s="13" t="n">
        <v>21</v>
      </c>
      <c r="DI1630" s="13" t="n">
        <v>21</v>
      </c>
      <c r="EE1630" s="13" t="n">
        <v>21</v>
      </c>
      <c r="FA1630" s="13" t="n">
        <v>21</v>
      </c>
      <c r="FW1630" s="13" t="n">
        <v>21</v>
      </c>
      <c r="GS1630" s="13" t="n">
        <v>21</v>
      </c>
    </row>
    <row r="1631">
      <c r="C1631" s="13" t="n">
        <v>22</v>
      </c>
      <c r="D1631" s="96">
        <f>$B$1617</f>
        <v/>
      </c>
      <c r="E1631" s="96">
        <f>$B$1617</f>
        <v/>
      </c>
      <c r="F1631" s="96">
        <f>$B$1617</f>
        <v/>
      </c>
      <c r="Y1631" s="13" t="n">
        <v>22</v>
      </c>
      <c r="AU1631" s="13" t="n">
        <v>22</v>
      </c>
      <c r="BQ1631" s="13" t="n">
        <v>22</v>
      </c>
      <c r="CM1631" s="13" t="n">
        <v>22</v>
      </c>
      <c r="DI1631" s="13" t="n">
        <v>22</v>
      </c>
      <c r="EE1631" s="13" t="n">
        <v>22</v>
      </c>
      <c r="FA1631" s="13" t="n">
        <v>22</v>
      </c>
      <c r="FW1631" s="13" t="n">
        <v>22</v>
      </c>
      <c r="GS1631" s="13" t="n">
        <v>22</v>
      </c>
    </row>
    <row r="1632">
      <c r="C1632" s="13" t="n">
        <v>23</v>
      </c>
      <c r="D1632" s="96">
        <f>$B$1617</f>
        <v/>
      </c>
      <c r="E1632" s="96">
        <f>$B$1617</f>
        <v/>
      </c>
      <c r="F1632" s="96">
        <f>$B$1617</f>
        <v/>
      </c>
      <c r="Y1632" s="13" t="n">
        <v>23</v>
      </c>
      <c r="AU1632" s="13" t="n">
        <v>23</v>
      </c>
      <c r="BQ1632" s="13" t="n">
        <v>23</v>
      </c>
      <c r="CM1632" s="13" t="n">
        <v>23</v>
      </c>
      <c r="DI1632" s="13" t="n">
        <v>23</v>
      </c>
      <c r="EE1632" s="13" t="n">
        <v>23</v>
      </c>
      <c r="FA1632" s="13" t="n">
        <v>23</v>
      </c>
      <c r="FW1632" s="13" t="n">
        <v>23</v>
      </c>
      <c r="GS1632" s="13" t="n">
        <v>23</v>
      </c>
    </row>
    <row r="1633">
      <c r="C1633" s="13" t="n">
        <v>24</v>
      </c>
      <c r="D1633" s="96">
        <f>$B$1617</f>
        <v/>
      </c>
      <c r="E1633" s="96">
        <f>$B$1617</f>
        <v/>
      </c>
      <c r="F1633" s="96">
        <f>$B$1617</f>
        <v/>
      </c>
      <c r="Y1633" s="13" t="n">
        <v>24</v>
      </c>
      <c r="AU1633" s="13" t="n">
        <v>24</v>
      </c>
      <c r="BQ1633" s="13" t="n">
        <v>24</v>
      </c>
      <c r="CM1633" s="13" t="n">
        <v>24</v>
      </c>
      <c r="DI1633" s="13" t="n">
        <v>24</v>
      </c>
      <c r="EE1633" s="13" t="n">
        <v>24</v>
      </c>
      <c r="FA1633" s="13" t="n">
        <v>24</v>
      </c>
      <c r="FW1633" s="13" t="n">
        <v>24</v>
      </c>
      <c r="GS1633" s="13" t="n">
        <v>24</v>
      </c>
    </row>
    <row r="1634">
      <c r="C1634" s="13" t="n">
        <v>25</v>
      </c>
      <c r="D1634" s="96">
        <f>$B$1617</f>
        <v/>
      </c>
      <c r="E1634" s="96">
        <f>$B$1617</f>
        <v/>
      </c>
      <c r="F1634" s="96">
        <f>$B$1617</f>
        <v/>
      </c>
      <c r="Y1634" s="13" t="n">
        <v>25</v>
      </c>
      <c r="AU1634" s="13" t="n">
        <v>25</v>
      </c>
      <c r="BQ1634" s="13" t="n">
        <v>25</v>
      </c>
      <c r="CM1634" s="13" t="n">
        <v>25</v>
      </c>
      <c r="DI1634" s="13" t="n">
        <v>25</v>
      </c>
      <c r="EE1634" s="13" t="n">
        <v>25</v>
      </c>
      <c r="FA1634" s="13" t="n">
        <v>25</v>
      </c>
      <c r="FW1634" s="13" t="n">
        <v>25</v>
      </c>
      <c r="GS1634" s="13" t="n">
        <v>25</v>
      </c>
    </row>
    <row r="1635">
      <c r="C1635" s="13" t="n">
        <v>26</v>
      </c>
      <c r="D1635" s="96">
        <f>$B$1617</f>
        <v/>
      </c>
      <c r="E1635" s="96">
        <f>$B$1617</f>
        <v/>
      </c>
      <c r="F1635" s="96">
        <f>$B$1617</f>
        <v/>
      </c>
      <c r="Y1635" s="13" t="n">
        <v>26</v>
      </c>
      <c r="AU1635" s="13" t="n">
        <v>26</v>
      </c>
      <c r="BQ1635" s="13" t="n">
        <v>26</v>
      </c>
      <c r="CM1635" s="13" t="n">
        <v>26</v>
      </c>
      <c r="DI1635" s="13" t="n">
        <v>26</v>
      </c>
      <c r="EE1635" s="13" t="n">
        <v>26</v>
      </c>
      <c r="FA1635" s="13" t="n">
        <v>26</v>
      </c>
      <c r="FW1635" s="13" t="n">
        <v>26</v>
      </c>
      <c r="GS1635" s="13" t="n">
        <v>26</v>
      </c>
    </row>
    <row r="1636">
      <c r="C1636" s="13" t="n">
        <v>27</v>
      </c>
      <c r="D1636" s="96">
        <f>$B$1617</f>
        <v/>
      </c>
      <c r="E1636" s="96">
        <f>$B$1617</f>
        <v/>
      </c>
      <c r="F1636" s="96">
        <f>$B$1617</f>
        <v/>
      </c>
      <c r="Y1636" s="13" t="n">
        <v>27</v>
      </c>
      <c r="AU1636" s="13" t="n">
        <v>27</v>
      </c>
      <c r="BQ1636" s="13" t="n">
        <v>27</v>
      </c>
      <c r="CM1636" s="13" t="n">
        <v>27</v>
      </c>
      <c r="DI1636" s="13" t="n">
        <v>27</v>
      </c>
      <c r="EE1636" s="13" t="n">
        <v>27</v>
      </c>
      <c r="FA1636" s="13" t="n">
        <v>27</v>
      </c>
      <c r="FW1636" s="13" t="n">
        <v>27</v>
      </c>
      <c r="GS1636" s="13" t="n">
        <v>27</v>
      </c>
    </row>
    <row r="1637">
      <c r="C1637" s="13" t="n">
        <v>28</v>
      </c>
      <c r="D1637" s="96">
        <f>$B$1617</f>
        <v/>
      </c>
      <c r="E1637" s="96">
        <f>$B$1617</f>
        <v/>
      </c>
      <c r="F1637" s="96">
        <f>$B$1617</f>
        <v/>
      </c>
      <c r="Y1637" s="13" t="n">
        <v>28</v>
      </c>
      <c r="AU1637" s="13" t="n">
        <v>28</v>
      </c>
      <c r="BQ1637" s="13" t="n">
        <v>28</v>
      </c>
      <c r="CM1637" s="13" t="n">
        <v>28</v>
      </c>
      <c r="DI1637" s="13" t="n">
        <v>28</v>
      </c>
      <c r="EE1637" s="13" t="n">
        <v>28</v>
      </c>
      <c r="FA1637" s="13" t="n">
        <v>28</v>
      </c>
      <c r="FW1637" s="13" t="n">
        <v>28</v>
      </c>
      <c r="GS1637" s="13" t="n">
        <v>28</v>
      </c>
    </row>
    <row r="1638">
      <c r="C1638" s="13" t="n">
        <v>29</v>
      </c>
      <c r="D1638" s="96">
        <f>$B$1617</f>
        <v/>
      </c>
      <c r="E1638" s="96">
        <f>$B$1617</f>
        <v/>
      </c>
      <c r="F1638" s="96">
        <f>$B$1617</f>
        <v/>
      </c>
      <c r="Y1638" s="13" t="n">
        <v>29</v>
      </c>
      <c r="AU1638" s="13" t="n">
        <v>29</v>
      </c>
      <c r="BQ1638" s="13" t="n">
        <v>29</v>
      </c>
      <c r="CM1638" s="13" t="n">
        <v>29</v>
      </c>
      <c r="DI1638" s="13" t="n">
        <v>29</v>
      </c>
      <c r="EE1638" s="13" t="n">
        <v>29</v>
      </c>
      <c r="FA1638" s="13" t="n">
        <v>29</v>
      </c>
      <c r="FW1638" s="13" t="n">
        <v>29</v>
      </c>
      <c r="GS1638" s="13" t="n">
        <v>29</v>
      </c>
    </row>
    <row r="1639">
      <c r="C1639" s="13" t="n">
        <v>30</v>
      </c>
      <c r="D1639" s="96">
        <f>$B$1617</f>
        <v/>
      </c>
      <c r="E1639" s="96">
        <f>$B$1617</f>
        <v/>
      </c>
      <c r="F1639" s="96">
        <f>$B$1617</f>
        <v/>
      </c>
      <c r="Y1639" s="13" t="n">
        <v>30</v>
      </c>
      <c r="AU1639" s="13" t="n">
        <v>30</v>
      </c>
      <c r="BQ1639" s="13" t="n">
        <v>30</v>
      </c>
      <c r="CM1639" s="13" t="n">
        <v>30</v>
      </c>
      <c r="DI1639" s="13" t="n">
        <v>30</v>
      </c>
      <c r="EE1639" s="13" t="n">
        <v>30</v>
      </c>
      <c r="FA1639" s="13" t="n">
        <v>30</v>
      </c>
      <c r="FW1639" s="13" t="n">
        <v>30</v>
      </c>
      <c r="GS1639" s="13" t="n">
        <v>30</v>
      </c>
    </row>
    <row r="1640">
      <c r="C1640" s="13" t="n">
        <v>31</v>
      </c>
      <c r="D1640" s="96">
        <f>$B$1617</f>
        <v/>
      </c>
      <c r="E1640" s="96">
        <f>$B$1617</f>
        <v/>
      </c>
      <c r="F1640" s="96">
        <f>$B$1617</f>
        <v/>
      </c>
      <c r="Y1640" s="13" t="n">
        <v>31</v>
      </c>
      <c r="AU1640" s="13" t="n">
        <v>31</v>
      </c>
      <c r="BQ1640" s="13" t="n">
        <v>31</v>
      </c>
      <c r="CM1640" s="13" t="n">
        <v>31</v>
      </c>
      <c r="DI1640" s="13" t="n">
        <v>31</v>
      </c>
      <c r="EE1640" s="13" t="n">
        <v>31</v>
      </c>
      <c r="FA1640" s="13" t="n">
        <v>31</v>
      </c>
      <c r="FW1640" s="13" t="n">
        <v>31</v>
      </c>
      <c r="GS1640" s="13" t="n">
        <v>31</v>
      </c>
    </row>
    <row r="1641">
      <c r="C1641" s="13" t="n">
        <v>32</v>
      </c>
      <c r="D1641" s="96">
        <f>$B$1617</f>
        <v/>
      </c>
      <c r="E1641" s="96">
        <f>$B$1617</f>
        <v/>
      </c>
      <c r="F1641" s="96">
        <f>$B$1617</f>
        <v/>
      </c>
      <c r="Y1641" s="13" t="n">
        <v>32</v>
      </c>
      <c r="AU1641" s="13" t="n">
        <v>32</v>
      </c>
      <c r="BQ1641" s="13" t="n">
        <v>32</v>
      </c>
      <c r="CM1641" s="13" t="n">
        <v>32</v>
      </c>
      <c r="DI1641" s="13" t="n">
        <v>32</v>
      </c>
      <c r="EE1641" s="13" t="n">
        <v>32</v>
      </c>
      <c r="FA1641" s="13" t="n">
        <v>32</v>
      </c>
      <c r="FW1641" s="13" t="n">
        <v>32</v>
      </c>
      <c r="GS1641" s="13" t="n">
        <v>32</v>
      </c>
    </row>
    <row r="1642">
      <c r="C1642" s="13" t="n">
        <v>33</v>
      </c>
      <c r="D1642" s="96">
        <f>$B$1617</f>
        <v/>
      </c>
      <c r="E1642" s="96">
        <f>$B$1617</f>
        <v/>
      </c>
      <c r="F1642" s="96">
        <f>$B$1617</f>
        <v/>
      </c>
      <c r="Y1642" s="13" t="n">
        <v>33</v>
      </c>
      <c r="AU1642" s="13" t="n">
        <v>33</v>
      </c>
      <c r="BQ1642" s="13" t="n">
        <v>33</v>
      </c>
      <c r="CM1642" s="13" t="n">
        <v>33</v>
      </c>
      <c r="DI1642" s="13" t="n">
        <v>33</v>
      </c>
      <c r="EE1642" s="13" t="n">
        <v>33</v>
      </c>
      <c r="FA1642" s="13" t="n">
        <v>33</v>
      </c>
      <c r="FW1642" s="13" t="n">
        <v>33</v>
      </c>
      <c r="GS1642" s="13" t="n">
        <v>33</v>
      </c>
    </row>
    <row r="1643">
      <c r="C1643" s="13" t="n">
        <v>34</v>
      </c>
      <c r="D1643" s="96">
        <f>$B$1617</f>
        <v/>
      </c>
      <c r="E1643" s="96">
        <f>$B$1617</f>
        <v/>
      </c>
      <c r="F1643" s="96">
        <f>$B$1617</f>
        <v/>
      </c>
      <c r="Y1643" s="13" t="n">
        <v>34</v>
      </c>
      <c r="AU1643" s="13" t="n">
        <v>34</v>
      </c>
      <c r="BQ1643" s="13" t="n">
        <v>34</v>
      </c>
      <c r="CM1643" s="13" t="n">
        <v>34</v>
      </c>
      <c r="DI1643" s="13" t="n">
        <v>34</v>
      </c>
      <c r="EE1643" s="13" t="n">
        <v>34</v>
      </c>
      <c r="FA1643" s="13" t="n">
        <v>34</v>
      </c>
      <c r="FW1643" s="13" t="n">
        <v>34</v>
      </c>
      <c r="GS1643" s="13" t="n">
        <v>34</v>
      </c>
    </row>
    <row r="1644">
      <c r="C1644" s="13" t="n">
        <v>35</v>
      </c>
      <c r="D1644" s="96">
        <f>$B$1617</f>
        <v/>
      </c>
      <c r="E1644" s="96">
        <f>$B$1617</f>
        <v/>
      </c>
      <c r="F1644" s="96">
        <f>$B$1617</f>
        <v/>
      </c>
      <c r="Y1644" s="13" t="n">
        <v>35</v>
      </c>
      <c r="AU1644" s="13" t="n">
        <v>35</v>
      </c>
      <c r="BQ1644" s="13" t="n">
        <v>35</v>
      </c>
      <c r="CM1644" s="13" t="n">
        <v>35</v>
      </c>
      <c r="DI1644" s="13" t="n">
        <v>35</v>
      </c>
      <c r="EE1644" s="13" t="n">
        <v>35</v>
      </c>
      <c r="FA1644" s="13" t="n">
        <v>35</v>
      </c>
      <c r="FW1644" s="13" t="n">
        <v>35</v>
      </c>
      <c r="GS1644" s="13" t="n">
        <v>35</v>
      </c>
    </row>
    <row r="1645">
      <c r="C1645" s="13" t="n">
        <v>36</v>
      </c>
      <c r="D1645" s="96">
        <f>$B$1617</f>
        <v/>
      </c>
      <c r="E1645" s="96">
        <f>$B$1617</f>
        <v/>
      </c>
      <c r="F1645" s="96">
        <f>$B$1617</f>
        <v/>
      </c>
      <c r="Y1645" s="13" t="n">
        <v>36</v>
      </c>
      <c r="AU1645" s="13" t="n">
        <v>36</v>
      </c>
      <c r="BQ1645" s="13" t="n">
        <v>36</v>
      </c>
      <c r="CM1645" s="13" t="n">
        <v>36</v>
      </c>
      <c r="DI1645" s="13" t="n">
        <v>36</v>
      </c>
      <c r="EE1645" s="13" t="n">
        <v>36</v>
      </c>
      <c r="FA1645" s="13" t="n">
        <v>36</v>
      </c>
      <c r="FW1645" s="13" t="n">
        <v>36</v>
      </c>
      <c r="GS1645" s="13" t="n">
        <v>36</v>
      </c>
    </row>
    <row r="1646">
      <c r="C1646" s="13" t="n">
        <v>37</v>
      </c>
      <c r="D1646" s="96">
        <f>$B$1617</f>
        <v/>
      </c>
      <c r="E1646" s="96">
        <f>$B$1617</f>
        <v/>
      </c>
      <c r="F1646" s="96">
        <f>$B$1617</f>
        <v/>
      </c>
      <c r="Y1646" s="13" t="n">
        <v>37</v>
      </c>
      <c r="AU1646" s="13" t="n">
        <v>37</v>
      </c>
      <c r="BQ1646" s="13" t="n">
        <v>37</v>
      </c>
      <c r="CM1646" s="13" t="n">
        <v>37</v>
      </c>
      <c r="DI1646" s="13" t="n">
        <v>37</v>
      </c>
      <c r="EE1646" s="13" t="n">
        <v>37</v>
      </c>
      <c r="FA1646" s="13" t="n">
        <v>37</v>
      </c>
      <c r="FW1646" s="13" t="n">
        <v>37</v>
      </c>
      <c r="GS1646" s="13" t="n">
        <v>37</v>
      </c>
    </row>
    <row r="1647">
      <c r="C1647" s="13" t="n">
        <v>38</v>
      </c>
      <c r="D1647" s="96">
        <f>$B$1617</f>
        <v/>
      </c>
      <c r="E1647" s="96">
        <f>$B$1617</f>
        <v/>
      </c>
      <c r="F1647" s="96">
        <f>$B$1617</f>
        <v/>
      </c>
      <c r="Y1647" s="13" t="n">
        <v>38</v>
      </c>
      <c r="AU1647" s="13" t="n">
        <v>38</v>
      </c>
      <c r="BQ1647" s="13" t="n">
        <v>38</v>
      </c>
      <c r="CM1647" s="13" t="n">
        <v>38</v>
      </c>
      <c r="DI1647" s="13" t="n">
        <v>38</v>
      </c>
      <c r="EE1647" s="13" t="n">
        <v>38</v>
      </c>
      <c r="FA1647" s="13" t="n">
        <v>38</v>
      </c>
      <c r="FW1647" s="13" t="n">
        <v>38</v>
      </c>
      <c r="GS1647" s="13" t="n">
        <v>38</v>
      </c>
    </row>
    <row r="1648">
      <c r="C1648" s="13" t="n">
        <v>39</v>
      </c>
      <c r="D1648" s="96">
        <f>$B$1617</f>
        <v/>
      </c>
      <c r="E1648" s="96">
        <f>$B$1617</f>
        <v/>
      </c>
      <c r="F1648" s="96">
        <f>$B$1617</f>
        <v/>
      </c>
      <c r="Y1648" s="13" t="n">
        <v>39</v>
      </c>
      <c r="AU1648" s="13" t="n">
        <v>39</v>
      </c>
      <c r="BQ1648" s="13" t="n">
        <v>39</v>
      </c>
      <c r="CM1648" s="13" t="n">
        <v>39</v>
      </c>
      <c r="DI1648" s="13" t="n">
        <v>39</v>
      </c>
      <c r="EE1648" s="13" t="n">
        <v>39</v>
      </c>
      <c r="FA1648" s="13" t="n">
        <v>39</v>
      </c>
      <c r="FW1648" s="13" t="n">
        <v>39</v>
      </c>
      <c r="GS1648" s="13" t="n">
        <v>39</v>
      </c>
    </row>
    <row r="1649">
      <c r="C1649" s="13" t="n">
        <v>40</v>
      </c>
      <c r="D1649" s="96">
        <f>$B$1617</f>
        <v/>
      </c>
      <c r="E1649" s="96">
        <f>$B$1617</f>
        <v/>
      </c>
      <c r="F1649" s="96">
        <f>$B$1617</f>
        <v/>
      </c>
      <c r="Y1649" s="13" t="n">
        <v>40</v>
      </c>
      <c r="AU1649" s="13" t="n">
        <v>40</v>
      </c>
      <c r="BQ1649" s="13" t="n">
        <v>40</v>
      </c>
      <c r="CM1649" s="13" t="n">
        <v>40</v>
      </c>
      <c r="DI1649" s="13" t="n">
        <v>40</v>
      </c>
      <c r="EE1649" s="13" t="n">
        <v>40</v>
      </c>
      <c r="FA1649" s="13" t="n">
        <v>40</v>
      </c>
      <c r="FW1649" s="13" t="n">
        <v>40</v>
      </c>
      <c r="GS1649" s="13" t="n">
        <v>40</v>
      </c>
    </row>
    <row r="1650">
      <c r="C1650" s="13" t="n">
        <v>41</v>
      </c>
      <c r="D1650" s="96">
        <f>$B$1617</f>
        <v/>
      </c>
      <c r="E1650" s="96">
        <f>$B$1617</f>
        <v/>
      </c>
      <c r="F1650" s="96">
        <f>$B$1617</f>
        <v/>
      </c>
      <c r="Y1650" s="13" t="n">
        <v>41</v>
      </c>
      <c r="AU1650" s="13" t="n">
        <v>41</v>
      </c>
      <c r="BQ1650" s="13" t="n">
        <v>41</v>
      </c>
      <c r="CM1650" s="13" t="n">
        <v>41</v>
      </c>
      <c r="DI1650" s="13" t="n">
        <v>41</v>
      </c>
      <c r="EE1650" s="13" t="n">
        <v>41</v>
      </c>
      <c r="FA1650" s="13" t="n">
        <v>41</v>
      </c>
      <c r="FW1650" s="13" t="n">
        <v>41</v>
      </c>
      <c r="GS1650" s="13" t="n">
        <v>41</v>
      </c>
    </row>
    <row r="1651">
      <c r="C1651" s="13" t="n">
        <v>42</v>
      </c>
      <c r="D1651" s="96">
        <f>$B$1617</f>
        <v/>
      </c>
      <c r="E1651" s="96">
        <f>$B$1617</f>
        <v/>
      </c>
      <c r="F1651" s="96">
        <f>$B$1617</f>
        <v/>
      </c>
      <c r="Y1651" s="13" t="n">
        <v>42</v>
      </c>
      <c r="AU1651" s="13" t="n">
        <v>42</v>
      </c>
      <c r="BQ1651" s="13" t="n">
        <v>42</v>
      </c>
      <c r="CM1651" s="13" t="n">
        <v>42</v>
      </c>
      <c r="DI1651" s="13" t="n">
        <v>42</v>
      </c>
      <c r="EE1651" s="13" t="n">
        <v>42</v>
      </c>
      <c r="FA1651" s="13" t="n">
        <v>42</v>
      </c>
      <c r="FW1651" s="13" t="n">
        <v>42</v>
      </c>
      <c r="GS1651" s="13" t="n">
        <v>42</v>
      </c>
    </row>
    <row r="1652">
      <c r="C1652" s="13" t="n">
        <v>43</v>
      </c>
      <c r="D1652" s="96">
        <f>$B$1617</f>
        <v/>
      </c>
      <c r="E1652" s="96">
        <f>$B$1617</f>
        <v/>
      </c>
      <c r="F1652" s="96">
        <f>$B$1617</f>
        <v/>
      </c>
      <c r="Y1652" s="13" t="n">
        <v>43</v>
      </c>
      <c r="AU1652" s="13" t="n">
        <v>43</v>
      </c>
      <c r="BQ1652" s="13" t="n">
        <v>43</v>
      </c>
      <c r="CM1652" s="13" t="n">
        <v>43</v>
      </c>
      <c r="DI1652" s="13" t="n">
        <v>43</v>
      </c>
      <c r="EE1652" s="13" t="n">
        <v>43</v>
      </c>
      <c r="FA1652" s="13" t="n">
        <v>43</v>
      </c>
      <c r="FW1652" s="13" t="n">
        <v>43</v>
      </c>
      <c r="GS1652" s="13" t="n">
        <v>43</v>
      </c>
    </row>
    <row r="1653">
      <c r="C1653" s="13" t="n">
        <v>44</v>
      </c>
      <c r="D1653" s="96">
        <f>$B$1617</f>
        <v/>
      </c>
      <c r="E1653" s="96">
        <f>$B$1617</f>
        <v/>
      </c>
      <c r="F1653" s="96">
        <f>$B$1617</f>
        <v/>
      </c>
      <c r="Y1653" s="13" t="n">
        <v>44</v>
      </c>
      <c r="AU1653" s="13" t="n">
        <v>44</v>
      </c>
      <c r="BQ1653" s="13" t="n">
        <v>44</v>
      </c>
      <c r="CM1653" s="13" t="n">
        <v>44</v>
      </c>
      <c r="DI1653" s="13" t="n">
        <v>44</v>
      </c>
      <c r="EE1653" s="13" t="n">
        <v>44</v>
      </c>
      <c r="FA1653" s="13" t="n">
        <v>44</v>
      </c>
      <c r="FW1653" s="13" t="n">
        <v>44</v>
      </c>
      <c r="GS1653" s="13" t="n">
        <v>44</v>
      </c>
    </row>
    <row r="1654">
      <c r="C1654" s="13" t="n">
        <v>45</v>
      </c>
      <c r="D1654" s="96">
        <f>$B$1617</f>
        <v/>
      </c>
      <c r="E1654" s="96">
        <f>$B$1617</f>
        <v/>
      </c>
      <c r="F1654" s="96">
        <f>$B$1617</f>
        <v/>
      </c>
      <c r="Y1654" s="13" t="n">
        <v>45</v>
      </c>
      <c r="AU1654" s="13" t="n">
        <v>45</v>
      </c>
      <c r="BQ1654" s="13" t="n">
        <v>45</v>
      </c>
      <c r="CM1654" s="13" t="n">
        <v>45</v>
      </c>
      <c r="DI1654" s="13" t="n">
        <v>45</v>
      </c>
      <c r="EE1654" s="13" t="n">
        <v>45</v>
      </c>
      <c r="FA1654" s="13" t="n">
        <v>45</v>
      </c>
      <c r="FW1654" s="13" t="n">
        <v>45</v>
      </c>
      <c r="GS1654" s="13" t="n">
        <v>45</v>
      </c>
    </row>
    <row r="1655">
      <c r="C1655" s="13" t="n">
        <v>46</v>
      </c>
      <c r="D1655" s="96">
        <f>$B$1617</f>
        <v/>
      </c>
      <c r="E1655" s="96">
        <f>$B$1617</f>
        <v/>
      </c>
      <c r="F1655" s="96">
        <f>$B$1617</f>
        <v/>
      </c>
      <c r="Y1655" s="13" t="n">
        <v>46</v>
      </c>
      <c r="AU1655" s="13" t="n">
        <v>46</v>
      </c>
      <c r="BQ1655" s="13" t="n">
        <v>46</v>
      </c>
      <c r="CM1655" s="13" t="n">
        <v>46</v>
      </c>
      <c r="DI1655" s="13" t="n">
        <v>46</v>
      </c>
      <c r="EE1655" s="13" t="n">
        <v>46</v>
      </c>
      <c r="FA1655" s="13" t="n">
        <v>46</v>
      </c>
      <c r="FW1655" s="13" t="n">
        <v>46</v>
      </c>
      <c r="GS1655" s="13" t="n">
        <v>46</v>
      </c>
    </row>
    <row r="1656">
      <c r="C1656" s="13" t="n">
        <v>47</v>
      </c>
      <c r="D1656" s="96">
        <f>$B$1617</f>
        <v/>
      </c>
      <c r="E1656" s="96">
        <f>$B$1617</f>
        <v/>
      </c>
      <c r="F1656" s="96">
        <f>$B$1617</f>
        <v/>
      </c>
      <c r="Y1656" s="13" t="n">
        <v>47</v>
      </c>
      <c r="AU1656" s="13" t="n">
        <v>47</v>
      </c>
      <c r="BQ1656" s="13" t="n">
        <v>47</v>
      </c>
      <c r="CM1656" s="13" t="n">
        <v>47</v>
      </c>
      <c r="DI1656" s="13" t="n">
        <v>47</v>
      </c>
      <c r="EE1656" s="13" t="n">
        <v>47</v>
      </c>
      <c r="FA1656" s="13" t="n">
        <v>47</v>
      </c>
      <c r="FW1656" s="13" t="n">
        <v>47</v>
      </c>
      <c r="GS1656" s="13" t="n">
        <v>47</v>
      </c>
    </row>
    <row r="1657">
      <c r="C1657" s="13" t="n">
        <v>48</v>
      </c>
      <c r="D1657" s="96">
        <f>$B$1617</f>
        <v/>
      </c>
      <c r="E1657" s="96">
        <f>$B$1617</f>
        <v/>
      </c>
      <c r="F1657" s="96">
        <f>$B$1617</f>
        <v/>
      </c>
      <c r="Y1657" s="13" t="n">
        <v>48</v>
      </c>
      <c r="AU1657" s="13" t="n">
        <v>48</v>
      </c>
      <c r="BQ1657" s="13" t="n">
        <v>48</v>
      </c>
      <c r="CM1657" s="13" t="n">
        <v>48</v>
      </c>
      <c r="DI1657" s="13" t="n">
        <v>48</v>
      </c>
      <c r="EE1657" s="13" t="n">
        <v>48</v>
      </c>
      <c r="FA1657" s="13" t="n">
        <v>48</v>
      </c>
      <c r="FW1657" s="13" t="n">
        <v>48</v>
      </c>
      <c r="GS1657" s="13" t="n">
        <v>48</v>
      </c>
    </row>
    <row r="1658">
      <c r="C1658" s="13" t="n">
        <v>49</v>
      </c>
      <c r="D1658" s="96">
        <f>$B$1617</f>
        <v/>
      </c>
      <c r="E1658" s="96">
        <f>$B$1617</f>
        <v/>
      </c>
      <c r="F1658" s="96">
        <f>$B$1617</f>
        <v/>
      </c>
      <c r="Y1658" s="13" t="n">
        <v>49</v>
      </c>
      <c r="AU1658" s="13" t="n">
        <v>49</v>
      </c>
      <c r="BQ1658" s="13" t="n">
        <v>49</v>
      </c>
      <c r="CM1658" s="13" t="n">
        <v>49</v>
      </c>
      <c r="DI1658" s="13" t="n">
        <v>49</v>
      </c>
      <c r="EE1658" s="13" t="n">
        <v>49</v>
      </c>
      <c r="FA1658" s="13" t="n">
        <v>49</v>
      </c>
      <c r="FW1658" s="13" t="n">
        <v>49</v>
      </c>
      <c r="GS1658" s="13" t="n">
        <v>49</v>
      </c>
    </row>
    <row r="1659">
      <c r="C1659" s="13" t="n">
        <v>50</v>
      </c>
      <c r="D1659" s="96">
        <f>$B$1617</f>
        <v/>
      </c>
      <c r="E1659" s="96">
        <f>$B$1617</f>
        <v/>
      </c>
      <c r="F1659" s="96">
        <f>$B$1617</f>
        <v/>
      </c>
      <c r="Y1659" s="13" t="n">
        <v>50</v>
      </c>
      <c r="AU1659" s="13" t="n">
        <v>50</v>
      </c>
      <c r="BQ1659" s="13" t="n">
        <v>50</v>
      </c>
      <c r="CM1659" s="13" t="n">
        <v>50</v>
      </c>
      <c r="DI1659" s="13" t="n">
        <v>50</v>
      </c>
      <c r="EE1659" s="13" t="n">
        <v>50</v>
      </c>
      <c r="FA1659" s="13" t="n">
        <v>50</v>
      </c>
      <c r="FW1659" s="13" t="n">
        <v>50</v>
      </c>
      <c r="GS1659" s="13" t="n">
        <v>50</v>
      </c>
    </row>
    <row r="1660">
      <c r="C1660" s="13" t="n">
        <v>51</v>
      </c>
      <c r="D1660" s="96">
        <f>$B$1617</f>
        <v/>
      </c>
      <c r="E1660" s="96">
        <f>$B$1617</f>
        <v/>
      </c>
      <c r="F1660" s="96">
        <f>$B$1617</f>
        <v/>
      </c>
      <c r="Y1660" s="13" t="n">
        <v>51</v>
      </c>
      <c r="AU1660" s="13" t="n">
        <v>51</v>
      </c>
      <c r="BQ1660" s="13" t="n">
        <v>51</v>
      </c>
      <c r="CM1660" s="13" t="n">
        <v>51</v>
      </c>
      <c r="DI1660" s="13" t="n">
        <v>51</v>
      </c>
      <c r="EE1660" s="13" t="n">
        <v>51</v>
      </c>
      <c r="FA1660" s="13" t="n">
        <v>51</v>
      </c>
      <c r="FW1660" s="13" t="n">
        <v>51</v>
      </c>
      <c r="GS1660" s="13" t="n">
        <v>51</v>
      </c>
    </row>
    <row r="1661">
      <c r="C1661" s="13" t="n">
        <v>52</v>
      </c>
      <c r="D1661" s="96">
        <f>$B$1617</f>
        <v/>
      </c>
      <c r="E1661" s="96">
        <f>$B$1617</f>
        <v/>
      </c>
      <c r="F1661" s="96">
        <f>$B$1617</f>
        <v/>
      </c>
      <c r="Y1661" s="13" t="n">
        <v>52</v>
      </c>
      <c r="AU1661" s="13" t="n">
        <v>52</v>
      </c>
      <c r="BQ1661" s="13" t="n">
        <v>52</v>
      </c>
      <c r="CM1661" s="13" t="n">
        <v>52</v>
      </c>
      <c r="DI1661" s="13" t="n">
        <v>52</v>
      </c>
      <c r="EE1661" s="13" t="n">
        <v>52</v>
      </c>
      <c r="FA1661" s="13" t="n">
        <v>52</v>
      </c>
      <c r="FW1661" s="13" t="n">
        <v>52</v>
      </c>
      <c r="GS1661" s="13" t="n">
        <v>52</v>
      </c>
    </row>
    <row r="1662">
      <c r="C1662" s="13" t="n">
        <v>53</v>
      </c>
      <c r="D1662" s="96">
        <f>$B$1617</f>
        <v/>
      </c>
      <c r="E1662" s="96">
        <f>$B$1617</f>
        <v/>
      </c>
      <c r="F1662" s="96">
        <f>$B$1617</f>
        <v/>
      </c>
      <c r="Y1662" s="13" t="n">
        <v>53</v>
      </c>
      <c r="AU1662" s="13" t="n">
        <v>53</v>
      </c>
      <c r="BQ1662" s="13" t="n">
        <v>53</v>
      </c>
      <c r="CM1662" s="13" t="n">
        <v>53</v>
      </c>
      <c r="DI1662" s="13" t="n">
        <v>53</v>
      </c>
      <c r="EE1662" s="13" t="n">
        <v>53</v>
      </c>
      <c r="FA1662" s="13" t="n">
        <v>53</v>
      </c>
      <c r="FW1662" s="13" t="n">
        <v>53</v>
      </c>
      <c r="GS1662" s="13" t="n">
        <v>53</v>
      </c>
    </row>
    <row r="1663">
      <c r="C1663" s="13" t="n">
        <v>54</v>
      </c>
      <c r="D1663" s="96">
        <f>$B$1617</f>
        <v/>
      </c>
      <c r="E1663" s="96">
        <f>$B$1617</f>
        <v/>
      </c>
      <c r="F1663" s="96">
        <f>$B$1617</f>
        <v/>
      </c>
      <c r="Y1663" s="13" t="n">
        <v>54</v>
      </c>
      <c r="AU1663" s="13" t="n">
        <v>54</v>
      </c>
      <c r="BQ1663" s="13" t="n">
        <v>54</v>
      </c>
      <c r="CM1663" s="13" t="n">
        <v>54</v>
      </c>
      <c r="DI1663" s="13" t="n">
        <v>54</v>
      </c>
      <c r="EE1663" s="13" t="n">
        <v>54</v>
      </c>
      <c r="FA1663" s="13" t="n">
        <v>54</v>
      </c>
      <c r="FW1663" s="13" t="n">
        <v>54</v>
      </c>
      <c r="GS1663" s="13" t="n">
        <v>54</v>
      </c>
    </row>
    <row r="1664">
      <c r="C1664" s="13" t="n">
        <v>55</v>
      </c>
      <c r="D1664" s="96">
        <f>$B$1617</f>
        <v/>
      </c>
      <c r="E1664" s="96">
        <f>$B$1617</f>
        <v/>
      </c>
      <c r="F1664" s="96">
        <f>$B$1617</f>
        <v/>
      </c>
      <c r="Y1664" s="13" t="n">
        <v>55</v>
      </c>
      <c r="AU1664" s="13" t="n">
        <v>55</v>
      </c>
      <c r="BQ1664" s="13" t="n">
        <v>55</v>
      </c>
      <c r="CM1664" s="13" t="n">
        <v>55</v>
      </c>
      <c r="DI1664" s="13" t="n">
        <v>55</v>
      </c>
      <c r="EE1664" s="13" t="n">
        <v>55</v>
      </c>
      <c r="FA1664" s="13" t="n">
        <v>55</v>
      </c>
      <c r="FW1664" s="13" t="n">
        <v>55</v>
      </c>
      <c r="GS1664" s="13" t="n">
        <v>55</v>
      </c>
    </row>
    <row r="1665">
      <c r="C1665" s="13" t="n">
        <v>56</v>
      </c>
      <c r="D1665" s="96">
        <f>$B$1617</f>
        <v/>
      </c>
      <c r="E1665" s="96">
        <f>$B$1617</f>
        <v/>
      </c>
      <c r="F1665" s="96">
        <f>$B$1617</f>
        <v/>
      </c>
      <c r="Y1665" s="13" t="n">
        <v>56</v>
      </c>
      <c r="AU1665" s="13" t="n">
        <v>56</v>
      </c>
      <c r="BQ1665" s="13" t="n">
        <v>56</v>
      </c>
      <c r="CM1665" s="13" t="n">
        <v>56</v>
      </c>
      <c r="DI1665" s="13" t="n">
        <v>56</v>
      </c>
      <c r="EE1665" s="13" t="n">
        <v>56</v>
      </c>
      <c r="FA1665" s="13" t="n">
        <v>56</v>
      </c>
      <c r="FW1665" s="13" t="n">
        <v>56</v>
      </c>
      <c r="GS1665" s="13" t="n">
        <v>56</v>
      </c>
    </row>
    <row r="1666">
      <c r="C1666" s="13" t="n">
        <v>57</v>
      </c>
      <c r="D1666" s="96">
        <f>$B$1617</f>
        <v/>
      </c>
      <c r="E1666" s="96">
        <f>$B$1617</f>
        <v/>
      </c>
      <c r="F1666" s="96">
        <f>$B$1617</f>
        <v/>
      </c>
      <c r="Y1666" s="13" t="n">
        <v>57</v>
      </c>
      <c r="AU1666" s="13" t="n">
        <v>57</v>
      </c>
      <c r="BQ1666" s="13" t="n">
        <v>57</v>
      </c>
      <c r="CM1666" s="13" t="n">
        <v>57</v>
      </c>
      <c r="DI1666" s="13" t="n">
        <v>57</v>
      </c>
      <c r="EE1666" s="13" t="n">
        <v>57</v>
      </c>
      <c r="FA1666" s="13" t="n">
        <v>57</v>
      </c>
      <c r="FW1666" s="13" t="n">
        <v>57</v>
      </c>
      <c r="GS1666" s="13" t="n">
        <v>57</v>
      </c>
    </row>
    <row r="1667">
      <c r="C1667" s="13" t="n">
        <v>58</v>
      </c>
      <c r="D1667" s="96">
        <f>$B$1617</f>
        <v/>
      </c>
      <c r="E1667" s="96">
        <f>$B$1617</f>
        <v/>
      </c>
      <c r="F1667" s="96">
        <f>$B$1617</f>
        <v/>
      </c>
      <c r="Y1667" s="13" t="n">
        <v>58</v>
      </c>
      <c r="AU1667" s="13" t="n">
        <v>58</v>
      </c>
      <c r="BQ1667" s="13" t="n">
        <v>58</v>
      </c>
      <c r="CM1667" s="13" t="n">
        <v>58</v>
      </c>
      <c r="DI1667" s="13" t="n">
        <v>58</v>
      </c>
      <c r="EE1667" s="13" t="n">
        <v>58</v>
      </c>
      <c r="FA1667" s="13" t="n">
        <v>58</v>
      </c>
      <c r="FW1667" s="13" t="n">
        <v>58</v>
      </c>
      <c r="GS1667" s="13" t="n">
        <v>58</v>
      </c>
    </row>
    <row r="1668">
      <c r="C1668" s="13" t="n">
        <v>59</v>
      </c>
      <c r="D1668" s="96">
        <f>$B$1617</f>
        <v/>
      </c>
      <c r="E1668" s="96">
        <f>$B$1617</f>
        <v/>
      </c>
      <c r="F1668" s="96">
        <f>$B$1617</f>
        <v/>
      </c>
      <c r="Y1668" s="13" t="n">
        <v>59</v>
      </c>
      <c r="AU1668" s="13" t="n">
        <v>59</v>
      </c>
      <c r="BQ1668" s="13" t="n">
        <v>59</v>
      </c>
      <c r="CM1668" s="13" t="n">
        <v>59</v>
      </c>
      <c r="DI1668" s="13" t="n">
        <v>59</v>
      </c>
      <c r="EE1668" s="13" t="n">
        <v>59</v>
      </c>
      <c r="FA1668" s="13" t="n">
        <v>59</v>
      </c>
      <c r="FW1668" s="13" t="n">
        <v>59</v>
      </c>
      <c r="GS1668" s="13" t="n">
        <v>59</v>
      </c>
    </row>
    <row r="1669">
      <c r="C1669" s="13" t="n">
        <v>60</v>
      </c>
      <c r="D1669" s="96">
        <f>$B$1617</f>
        <v/>
      </c>
      <c r="E1669" s="96">
        <f>$B$1617</f>
        <v/>
      </c>
      <c r="F1669" s="96">
        <f>$B$1617</f>
        <v/>
      </c>
      <c r="Y1669" s="13" t="n">
        <v>60</v>
      </c>
      <c r="AU1669" s="13" t="n">
        <v>60</v>
      </c>
      <c r="BQ1669" s="13" t="n">
        <v>60</v>
      </c>
      <c r="CM1669" s="13" t="n">
        <v>60</v>
      </c>
      <c r="DI1669" s="13" t="n">
        <v>60</v>
      </c>
      <c r="EE1669" s="13" t="n">
        <v>60</v>
      </c>
      <c r="FA1669" s="13" t="n">
        <v>60</v>
      </c>
      <c r="FW1669" s="13" t="n">
        <v>60</v>
      </c>
      <c r="GS1669" s="13" t="n">
        <v>60</v>
      </c>
    </row>
    <row r="1670">
      <c r="C1670" s="13" t="n">
        <v>61</v>
      </c>
      <c r="D1670" s="96">
        <f>$B$1617</f>
        <v/>
      </c>
      <c r="E1670" s="96">
        <f>$B$1617</f>
        <v/>
      </c>
      <c r="F1670" s="96">
        <f>$B$1617</f>
        <v/>
      </c>
      <c r="Y1670" s="13" t="n">
        <v>61</v>
      </c>
      <c r="AU1670" s="13" t="n">
        <v>61</v>
      </c>
      <c r="BQ1670" s="13" t="n">
        <v>61</v>
      </c>
      <c r="CM1670" s="13" t="n">
        <v>61</v>
      </c>
      <c r="DI1670" s="13" t="n">
        <v>61</v>
      </c>
      <c r="EE1670" s="13" t="n">
        <v>61</v>
      </c>
      <c r="FA1670" s="13" t="n">
        <v>61</v>
      </c>
      <c r="FW1670" s="13" t="n">
        <v>61</v>
      </c>
      <c r="GS1670" s="13" t="n">
        <v>61</v>
      </c>
    </row>
    <row r="1671">
      <c r="C1671" s="13" t="n">
        <v>62</v>
      </c>
      <c r="D1671" s="96">
        <f>$B$1617</f>
        <v/>
      </c>
      <c r="E1671" s="96">
        <f>$B$1617</f>
        <v/>
      </c>
      <c r="F1671" s="96">
        <f>$B$1617</f>
        <v/>
      </c>
      <c r="Y1671" s="13" t="n">
        <v>62</v>
      </c>
      <c r="AU1671" s="13" t="n">
        <v>62</v>
      </c>
      <c r="BQ1671" s="13" t="n">
        <v>62</v>
      </c>
      <c r="CM1671" s="13" t="n">
        <v>62</v>
      </c>
      <c r="DI1671" s="13" t="n">
        <v>62</v>
      </c>
      <c r="EE1671" s="13" t="n">
        <v>62</v>
      </c>
      <c r="FA1671" s="13" t="n">
        <v>62</v>
      </c>
      <c r="FW1671" s="13" t="n">
        <v>62</v>
      </c>
      <c r="GS1671" s="13" t="n">
        <v>62</v>
      </c>
    </row>
    <row r="1672">
      <c r="C1672" s="13" t="n">
        <v>63</v>
      </c>
      <c r="D1672" s="96">
        <f>$B$1617</f>
        <v/>
      </c>
      <c r="E1672" s="96">
        <f>$B$1617</f>
        <v/>
      </c>
      <c r="F1672" s="96">
        <f>$B$1617</f>
        <v/>
      </c>
      <c r="Y1672" s="13" t="n">
        <v>63</v>
      </c>
      <c r="AU1672" s="13" t="n">
        <v>63</v>
      </c>
      <c r="BQ1672" s="13" t="n">
        <v>63</v>
      </c>
      <c r="CM1672" s="13" t="n">
        <v>63</v>
      </c>
      <c r="DI1672" s="13" t="n">
        <v>63</v>
      </c>
      <c r="EE1672" s="13" t="n">
        <v>63</v>
      </c>
      <c r="FA1672" s="13" t="n">
        <v>63</v>
      </c>
      <c r="FW1672" s="13" t="n">
        <v>63</v>
      </c>
      <c r="GS1672" s="13" t="n">
        <v>63</v>
      </c>
    </row>
    <row r="1673">
      <c r="C1673" s="13" t="n">
        <v>64</v>
      </c>
      <c r="D1673" s="96">
        <f>$B$1617</f>
        <v/>
      </c>
      <c r="E1673" s="96">
        <f>$B$1617</f>
        <v/>
      </c>
      <c r="F1673" s="96">
        <f>$B$1617</f>
        <v/>
      </c>
      <c r="Y1673" s="13" t="n">
        <v>64</v>
      </c>
      <c r="AU1673" s="13" t="n">
        <v>64</v>
      </c>
      <c r="BQ1673" s="13" t="n">
        <v>64</v>
      </c>
      <c r="CM1673" s="13" t="n">
        <v>64</v>
      </c>
      <c r="DI1673" s="13" t="n">
        <v>64</v>
      </c>
      <c r="EE1673" s="13" t="n">
        <v>64</v>
      </c>
      <c r="FA1673" s="13" t="n">
        <v>64</v>
      </c>
      <c r="FW1673" s="13" t="n">
        <v>64</v>
      </c>
      <c r="GS1673" s="13" t="n">
        <v>64</v>
      </c>
    </row>
    <row r="1674">
      <c r="C1674" s="13" t="n">
        <v>65</v>
      </c>
      <c r="D1674" s="96">
        <f>$B$1617</f>
        <v/>
      </c>
      <c r="E1674" s="96">
        <f>$B$1617</f>
        <v/>
      </c>
      <c r="F1674" s="96">
        <f>$B$1617</f>
        <v/>
      </c>
      <c r="Y1674" s="13" t="n">
        <v>65</v>
      </c>
      <c r="AU1674" s="13" t="n">
        <v>65</v>
      </c>
      <c r="BQ1674" s="13" t="n">
        <v>65</v>
      </c>
      <c r="CM1674" s="13" t="n">
        <v>65</v>
      </c>
      <c r="DI1674" s="13" t="n">
        <v>65</v>
      </c>
      <c r="EE1674" s="13" t="n">
        <v>65</v>
      </c>
      <c r="FA1674" s="13" t="n">
        <v>65</v>
      </c>
      <c r="FW1674" s="13" t="n">
        <v>65</v>
      </c>
      <c r="GS1674" s="13" t="n">
        <v>65</v>
      </c>
    </row>
    <row r="1675">
      <c r="C1675" s="13" t="n">
        <v>66</v>
      </c>
      <c r="D1675" s="96">
        <f>$B$1617</f>
        <v/>
      </c>
      <c r="E1675" s="96">
        <f>$B$1617</f>
        <v/>
      </c>
      <c r="F1675" s="96">
        <f>$B$1617</f>
        <v/>
      </c>
      <c r="Y1675" s="13" t="n">
        <v>66</v>
      </c>
      <c r="AU1675" s="13" t="n">
        <v>66</v>
      </c>
      <c r="BQ1675" s="13" t="n">
        <v>66</v>
      </c>
      <c r="CM1675" s="13" t="n">
        <v>66</v>
      </c>
      <c r="DI1675" s="13" t="n">
        <v>66</v>
      </c>
      <c r="EE1675" s="13" t="n">
        <v>66</v>
      </c>
      <c r="FA1675" s="13" t="n">
        <v>66</v>
      </c>
      <c r="FW1675" s="13" t="n">
        <v>66</v>
      </c>
      <c r="GS1675" s="13" t="n">
        <v>66</v>
      </c>
    </row>
    <row r="1676">
      <c r="C1676" s="13" t="n">
        <v>67</v>
      </c>
      <c r="D1676" s="96">
        <f>$B$1617</f>
        <v/>
      </c>
      <c r="E1676" s="96">
        <f>$B$1617</f>
        <v/>
      </c>
      <c r="F1676" s="96">
        <f>$B$1617</f>
        <v/>
      </c>
      <c r="Y1676" s="13" t="n">
        <v>67</v>
      </c>
      <c r="AU1676" s="13" t="n">
        <v>67</v>
      </c>
      <c r="BQ1676" s="13" t="n">
        <v>67</v>
      </c>
      <c r="CM1676" s="13" t="n">
        <v>67</v>
      </c>
      <c r="DI1676" s="13" t="n">
        <v>67</v>
      </c>
      <c r="EE1676" s="13" t="n">
        <v>67</v>
      </c>
      <c r="FA1676" s="13" t="n">
        <v>67</v>
      </c>
      <c r="FW1676" s="13" t="n">
        <v>67</v>
      </c>
      <c r="GS1676" s="13" t="n">
        <v>67</v>
      </c>
    </row>
    <row r="1677">
      <c r="C1677" s="13" t="n">
        <v>68</v>
      </c>
      <c r="D1677" s="96">
        <f>$B$1617</f>
        <v/>
      </c>
      <c r="E1677" s="96">
        <f>$B$1617</f>
        <v/>
      </c>
      <c r="F1677" s="96">
        <f>$B$1617</f>
        <v/>
      </c>
      <c r="Y1677" s="13" t="n">
        <v>68</v>
      </c>
      <c r="AU1677" s="13" t="n">
        <v>68</v>
      </c>
      <c r="BQ1677" s="13" t="n">
        <v>68</v>
      </c>
      <c r="CM1677" s="13" t="n">
        <v>68</v>
      </c>
      <c r="DI1677" s="13" t="n">
        <v>68</v>
      </c>
      <c r="EE1677" s="13" t="n">
        <v>68</v>
      </c>
      <c r="FA1677" s="13" t="n">
        <v>68</v>
      </c>
      <c r="FW1677" s="13" t="n">
        <v>68</v>
      </c>
      <c r="GS1677" s="13" t="n">
        <v>68</v>
      </c>
    </row>
    <row r="1678">
      <c r="C1678" s="13" t="n">
        <v>69</v>
      </c>
      <c r="D1678" s="96">
        <f>$B$1617</f>
        <v/>
      </c>
      <c r="E1678" s="96">
        <f>$B$1617</f>
        <v/>
      </c>
      <c r="F1678" s="96">
        <f>$B$1617</f>
        <v/>
      </c>
      <c r="Y1678" s="13" t="n">
        <v>69</v>
      </c>
      <c r="AU1678" s="13" t="n">
        <v>69</v>
      </c>
      <c r="BQ1678" s="13" t="n">
        <v>69</v>
      </c>
      <c r="CM1678" s="13" t="n">
        <v>69</v>
      </c>
      <c r="DI1678" s="13" t="n">
        <v>69</v>
      </c>
      <c r="EE1678" s="13" t="n">
        <v>69</v>
      </c>
      <c r="FA1678" s="13" t="n">
        <v>69</v>
      </c>
      <c r="FW1678" s="13" t="n">
        <v>69</v>
      </c>
      <c r="GS1678" s="13" t="n">
        <v>69</v>
      </c>
    </row>
    <row r="1679">
      <c r="C1679" s="13" t="n">
        <v>70</v>
      </c>
      <c r="D1679" s="96">
        <f>$B$1617</f>
        <v/>
      </c>
      <c r="E1679" s="96">
        <f>$B$1617</f>
        <v/>
      </c>
      <c r="F1679" s="96">
        <f>$B$1617</f>
        <v/>
      </c>
      <c r="Y1679" s="13" t="n">
        <v>70</v>
      </c>
      <c r="AU1679" s="13" t="n">
        <v>70</v>
      </c>
      <c r="BQ1679" s="13" t="n">
        <v>70</v>
      </c>
      <c r="CM1679" s="13" t="n">
        <v>70</v>
      </c>
      <c r="DI1679" s="13" t="n">
        <v>70</v>
      </c>
      <c r="EE1679" s="13" t="n">
        <v>70</v>
      </c>
      <c r="FA1679" s="13" t="n">
        <v>70</v>
      </c>
      <c r="FW1679" s="13" t="n">
        <v>70</v>
      </c>
      <c r="GS1679" s="13" t="n">
        <v>70</v>
      </c>
    </row>
    <row r="1680">
      <c r="C1680" s="13" t="n">
        <v>71</v>
      </c>
      <c r="D1680" s="96">
        <f>$B$1617</f>
        <v/>
      </c>
      <c r="E1680" s="96">
        <f>$B$1617</f>
        <v/>
      </c>
      <c r="F1680" s="96">
        <f>$B$1617</f>
        <v/>
      </c>
      <c r="Y1680" s="13" t="n">
        <v>71</v>
      </c>
      <c r="AU1680" s="13" t="n">
        <v>71</v>
      </c>
      <c r="BQ1680" s="13" t="n">
        <v>71</v>
      </c>
      <c r="CM1680" s="13" t="n">
        <v>71</v>
      </c>
      <c r="DI1680" s="13" t="n">
        <v>71</v>
      </c>
      <c r="EE1680" s="13" t="n">
        <v>71</v>
      </c>
      <c r="FA1680" s="13" t="n">
        <v>71</v>
      </c>
      <c r="FW1680" s="13" t="n">
        <v>71</v>
      </c>
      <c r="GS1680" s="13" t="n">
        <v>71</v>
      </c>
    </row>
    <row r="1681">
      <c r="C1681" s="13" t="n">
        <v>72</v>
      </c>
      <c r="D1681" s="96">
        <f>$B$1617</f>
        <v/>
      </c>
      <c r="E1681" s="96">
        <f>$B$1617</f>
        <v/>
      </c>
      <c r="F1681" s="96">
        <f>$B$1617</f>
        <v/>
      </c>
      <c r="Y1681" s="13" t="n">
        <v>72</v>
      </c>
      <c r="AU1681" s="13" t="n">
        <v>72</v>
      </c>
      <c r="BQ1681" s="13" t="n">
        <v>72</v>
      </c>
      <c r="CM1681" s="13" t="n">
        <v>72</v>
      </c>
      <c r="DI1681" s="13" t="n">
        <v>72</v>
      </c>
      <c r="EE1681" s="13" t="n">
        <v>72</v>
      </c>
      <c r="FA1681" s="13" t="n">
        <v>72</v>
      </c>
      <c r="FW1681" s="13" t="n">
        <v>72</v>
      </c>
      <c r="GS1681" s="13" t="n">
        <v>72</v>
      </c>
    </row>
    <row r="1682">
      <c r="C1682" s="13" t="n">
        <v>73</v>
      </c>
      <c r="D1682" s="96">
        <f>$B$1617</f>
        <v/>
      </c>
      <c r="E1682" s="96">
        <f>$B$1617</f>
        <v/>
      </c>
      <c r="F1682" s="96">
        <f>$B$1617</f>
        <v/>
      </c>
      <c r="Y1682" s="13" t="n">
        <v>73</v>
      </c>
      <c r="AU1682" s="13" t="n">
        <v>73</v>
      </c>
      <c r="BQ1682" s="13" t="n">
        <v>73</v>
      </c>
      <c r="CM1682" s="13" t="n">
        <v>73</v>
      </c>
      <c r="DI1682" s="13" t="n">
        <v>73</v>
      </c>
      <c r="EE1682" s="13" t="n">
        <v>73</v>
      </c>
      <c r="FA1682" s="13" t="n">
        <v>73</v>
      </c>
      <c r="FW1682" s="13" t="n">
        <v>73</v>
      </c>
      <c r="GS1682" s="13" t="n">
        <v>73</v>
      </c>
    </row>
    <row r="1683">
      <c r="C1683" s="13" t="n">
        <v>74</v>
      </c>
      <c r="D1683" s="96">
        <f>$B$1617</f>
        <v/>
      </c>
      <c r="E1683" s="96">
        <f>$B$1617</f>
        <v/>
      </c>
      <c r="F1683" s="96">
        <f>$B$1617</f>
        <v/>
      </c>
      <c r="Y1683" s="13" t="n">
        <v>74</v>
      </c>
      <c r="AU1683" s="13" t="n">
        <v>74</v>
      </c>
      <c r="BQ1683" s="13" t="n">
        <v>74</v>
      </c>
      <c r="CM1683" s="13" t="n">
        <v>74</v>
      </c>
      <c r="DI1683" s="13" t="n">
        <v>74</v>
      </c>
      <c r="EE1683" s="13" t="n">
        <v>74</v>
      </c>
      <c r="FA1683" s="13" t="n">
        <v>74</v>
      </c>
      <c r="FW1683" s="13" t="n">
        <v>74</v>
      </c>
      <c r="GS1683" s="13" t="n">
        <v>74</v>
      </c>
    </row>
    <row r="1684">
      <c r="C1684" s="13" t="n">
        <v>75</v>
      </c>
      <c r="D1684" s="96">
        <f>$B$1617</f>
        <v/>
      </c>
      <c r="E1684" s="96">
        <f>$B$1617</f>
        <v/>
      </c>
      <c r="F1684" s="96">
        <f>$B$1617</f>
        <v/>
      </c>
      <c r="Y1684" s="13" t="n">
        <v>75</v>
      </c>
      <c r="AU1684" s="13" t="n">
        <v>75</v>
      </c>
      <c r="BQ1684" s="13" t="n">
        <v>75</v>
      </c>
      <c r="CM1684" s="13" t="n">
        <v>75</v>
      </c>
      <c r="DI1684" s="13" t="n">
        <v>75</v>
      </c>
      <c r="EE1684" s="13" t="n">
        <v>75</v>
      </c>
      <c r="FA1684" s="13" t="n">
        <v>75</v>
      </c>
      <c r="FW1684" s="13" t="n">
        <v>75</v>
      </c>
      <c r="GS1684" s="13" t="n">
        <v>75</v>
      </c>
    </row>
    <row r="1685">
      <c r="C1685" s="13" t="n">
        <v>76</v>
      </c>
      <c r="D1685" s="96">
        <f>$B$1617</f>
        <v/>
      </c>
      <c r="E1685" s="96">
        <f>$B$1617</f>
        <v/>
      </c>
      <c r="F1685" s="96">
        <f>$B$1617</f>
        <v/>
      </c>
      <c r="Y1685" s="13" t="n">
        <v>76</v>
      </c>
      <c r="AU1685" s="13" t="n">
        <v>76</v>
      </c>
      <c r="BQ1685" s="13" t="n">
        <v>76</v>
      </c>
      <c r="CM1685" s="13" t="n">
        <v>76</v>
      </c>
      <c r="DI1685" s="13" t="n">
        <v>76</v>
      </c>
      <c r="EE1685" s="13" t="n">
        <v>76</v>
      </c>
      <c r="FA1685" s="13" t="n">
        <v>76</v>
      </c>
      <c r="FW1685" s="13" t="n">
        <v>76</v>
      </c>
      <c r="GS1685" s="13" t="n">
        <v>76</v>
      </c>
    </row>
    <row r="1686">
      <c r="C1686" s="13" t="n">
        <v>77</v>
      </c>
      <c r="D1686" s="96">
        <f>$B$1617</f>
        <v/>
      </c>
      <c r="E1686" s="96">
        <f>$B$1617</f>
        <v/>
      </c>
      <c r="F1686" s="96">
        <f>$B$1617</f>
        <v/>
      </c>
      <c r="Y1686" s="13" t="n">
        <v>77</v>
      </c>
      <c r="AU1686" s="13" t="n">
        <v>77</v>
      </c>
      <c r="BQ1686" s="13" t="n">
        <v>77</v>
      </c>
      <c r="CM1686" s="13" t="n">
        <v>77</v>
      </c>
      <c r="DI1686" s="13" t="n">
        <v>77</v>
      </c>
      <c r="EE1686" s="13" t="n">
        <v>77</v>
      </c>
      <c r="FA1686" s="13" t="n">
        <v>77</v>
      </c>
      <c r="FW1686" s="13" t="n">
        <v>77</v>
      </c>
      <c r="GS1686" s="13" t="n">
        <v>77</v>
      </c>
    </row>
    <row r="1687">
      <c r="C1687" s="13" t="n">
        <v>78</v>
      </c>
      <c r="D1687" s="96">
        <f>$B$1617</f>
        <v/>
      </c>
      <c r="E1687" s="96">
        <f>$B$1617</f>
        <v/>
      </c>
      <c r="F1687" s="96">
        <f>$B$1617</f>
        <v/>
      </c>
      <c r="Y1687" s="13" t="n">
        <v>78</v>
      </c>
      <c r="AU1687" s="13" t="n">
        <v>78</v>
      </c>
      <c r="BQ1687" s="13" t="n">
        <v>78</v>
      </c>
      <c r="CM1687" s="13" t="n">
        <v>78</v>
      </c>
      <c r="DI1687" s="13" t="n">
        <v>78</v>
      </c>
      <c r="EE1687" s="13" t="n">
        <v>78</v>
      </c>
      <c r="FA1687" s="13" t="n">
        <v>78</v>
      </c>
      <c r="FW1687" s="13" t="n">
        <v>78</v>
      </c>
      <c r="GS1687" s="13" t="n">
        <v>78</v>
      </c>
    </row>
    <row r="1688">
      <c r="C1688" s="13" t="n">
        <v>79</v>
      </c>
      <c r="D1688" s="96">
        <f>$B$1617</f>
        <v/>
      </c>
      <c r="E1688" s="96">
        <f>$B$1617</f>
        <v/>
      </c>
      <c r="F1688" s="96">
        <f>$B$1617</f>
        <v/>
      </c>
      <c r="Y1688" s="13" t="n">
        <v>79</v>
      </c>
      <c r="AU1688" s="13" t="n">
        <v>79</v>
      </c>
      <c r="BQ1688" s="13" t="n">
        <v>79</v>
      </c>
      <c r="CM1688" s="13" t="n">
        <v>79</v>
      </c>
      <c r="DI1688" s="13" t="n">
        <v>79</v>
      </c>
      <c r="EE1688" s="13" t="n">
        <v>79</v>
      </c>
      <c r="FA1688" s="13" t="n">
        <v>79</v>
      </c>
      <c r="FW1688" s="13" t="n">
        <v>79</v>
      </c>
      <c r="GS1688" s="13" t="n">
        <v>79</v>
      </c>
    </row>
    <row r="1689">
      <c r="C1689" s="13" t="n">
        <v>80</v>
      </c>
      <c r="D1689" s="96">
        <f>$B$1617</f>
        <v/>
      </c>
      <c r="E1689" s="96">
        <f>$B$1617</f>
        <v/>
      </c>
      <c r="F1689" s="96">
        <f>$B$1617</f>
        <v/>
      </c>
      <c r="Y1689" s="13" t="n">
        <v>80</v>
      </c>
      <c r="AU1689" s="13" t="n">
        <v>80</v>
      </c>
      <c r="BQ1689" s="13" t="n">
        <v>80</v>
      </c>
      <c r="CM1689" s="13" t="n">
        <v>80</v>
      </c>
      <c r="DI1689" s="13" t="n">
        <v>80</v>
      </c>
      <c r="EE1689" s="13" t="n">
        <v>80</v>
      </c>
      <c r="FA1689" s="13" t="n">
        <v>80</v>
      </c>
      <c r="FW1689" s="13" t="n">
        <v>80</v>
      </c>
      <c r="GS1689" s="13" t="n">
        <v>80</v>
      </c>
    </row>
    <row r="1690">
      <c r="C1690" s="13" t="n">
        <v>81</v>
      </c>
      <c r="D1690" s="96">
        <f>$B$1617</f>
        <v/>
      </c>
      <c r="E1690" s="96">
        <f>$B$1617</f>
        <v/>
      </c>
      <c r="F1690" s="96">
        <f>$B$1617</f>
        <v/>
      </c>
      <c r="Y1690" s="13" t="n">
        <v>81</v>
      </c>
      <c r="AU1690" s="13" t="n">
        <v>81</v>
      </c>
      <c r="BQ1690" s="13" t="n">
        <v>81</v>
      </c>
      <c r="CM1690" s="13" t="n">
        <v>81</v>
      </c>
      <c r="DI1690" s="13" t="n">
        <v>81</v>
      </c>
      <c r="EE1690" s="13" t="n">
        <v>81</v>
      </c>
      <c r="FA1690" s="13" t="n">
        <v>81</v>
      </c>
      <c r="FW1690" s="13" t="n">
        <v>81</v>
      </c>
      <c r="GS1690" s="13" t="n">
        <v>81</v>
      </c>
    </row>
    <row r="1691">
      <c r="C1691" s="13" t="n">
        <v>82</v>
      </c>
      <c r="D1691" s="96">
        <f>$B$1617</f>
        <v/>
      </c>
      <c r="E1691" s="96">
        <f>$B$1617</f>
        <v/>
      </c>
      <c r="F1691" s="96">
        <f>$B$1617</f>
        <v/>
      </c>
      <c r="Y1691" s="13" t="n">
        <v>82</v>
      </c>
      <c r="AU1691" s="13" t="n">
        <v>82</v>
      </c>
      <c r="BQ1691" s="13" t="n">
        <v>82</v>
      </c>
      <c r="CM1691" s="13" t="n">
        <v>82</v>
      </c>
      <c r="DI1691" s="13" t="n">
        <v>82</v>
      </c>
      <c r="EE1691" s="13" t="n">
        <v>82</v>
      </c>
      <c r="FA1691" s="13" t="n">
        <v>82</v>
      </c>
      <c r="FW1691" s="13" t="n">
        <v>82</v>
      </c>
      <c r="GS1691" s="13" t="n">
        <v>82</v>
      </c>
    </row>
    <row r="1692">
      <c r="C1692" s="13" t="n">
        <v>83</v>
      </c>
      <c r="D1692" s="96">
        <f>$B$1617</f>
        <v/>
      </c>
      <c r="E1692" s="96">
        <f>$B$1617</f>
        <v/>
      </c>
      <c r="F1692" s="96">
        <f>$B$1617</f>
        <v/>
      </c>
      <c r="Y1692" s="13" t="n">
        <v>83</v>
      </c>
      <c r="AU1692" s="13" t="n">
        <v>83</v>
      </c>
      <c r="BQ1692" s="13" t="n">
        <v>83</v>
      </c>
      <c r="CM1692" s="13" t="n">
        <v>83</v>
      </c>
      <c r="DI1692" s="13" t="n">
        <v>83</v>
      </c>
      <c r="EE1692" s="13" t="n">
        <v>83</v>
      </c>
      <c r="FA1692" s="13" t="n">
        <v>83</v>
      </c>
      <c r="FW1692" s="13" t="n">
        <v>83</v>
      </c>
      <c r="GS1692" s="13" t="n">
        <v>83</v>
      </c>
    </row>
    <row r="1693">
      <c r="C1693" s="13" t="n">
        <v>84</v>
      </c>
      <c r="D1693" s="96">
        <f>$B$1617</f>
        <v/>
      </c>
      <c r="E1693" s="96">
        <f>$B$1617</f>
        <v/>
      </c>
      <c r="F1693" s="96">
        <f>$B$1617</f>
        <v/>
      </c>
      <c r="Y1693" s="13" t="n">
        <v>84</v>
      </c>
      <c r="AU1693" s="13" t="n">
        <v>84</v>
      </c>
      <c r="BQ1693" s="13" t="n">
        <v>84</v>
      </c>
      <c r="CM1693" s="13" t="n">
        <v>84</v>
      </c>
      <c r="DI1693" s="13" t="n">
        <v>84</v>
      </c>
      <c r="EE1693" s="13" t="n">
        <v>84</v>
      </c>
      <c r="FA1693" s="13" t="n">
        <v>84</v>
      </c>
      <c r="FW1693" s="13" t="n">
        <v>84</v>
      </c>
      <c r="GS1693" s="13" t="n">
        <v>84</v>
      </c>
    </row>
    <row r="1694">
      <c r="C1694" s="13" t="n">
        <v>85</v>
      </c>
      <c r="D1694" s="96">
        <f>$B$1617</f>
        <v/>
      </c>
      <c r="E1694" s="96">
        <f>$B$1617</f>
        <v/>
      </c>
      <c r="F1694" s="96">
        <f>$B$1617</f>
        <v/>
      </c>
      <c r="Y1694" s="13" t="n">
        <v>85</v>
      </c>
      <c r="AU1694" s="13" t="n">
        <v>85</v>
      </c>
      <c r="BQ1694" s="13" t="n">
        <v>85</v>
      </c>
      <c r="CM1694" s="13" t="n">
        <v>85</v>
      </c>
      <c r="DI1694" s="13" t="n">
        <v>85</v>
      </c>
      <c r="EE1694" s="13" t="n">
        <v>85</v>
      </c>
      <c r="FA1694" s="13" t="n">
        <v>85</v>
      </c>
      <c r="FW1694" s="13" t="n">
        <v>85</v>
      </c>
      <c r="GS1694" s="13" t="n">
        <v>85</v>
      </c>
    </row>
    <row r="1695">
      <c r="C1695" s="13" t="n">
        <v>86</v>
      </c>
      <c r="D1695" s="96">
        <f>$B$1617</f>
        <v/>
      </c>
      <c r="E1695" s="96">
        <f>$B$1617</f>
        <v/>
      </c>
      <c r="F1695" s="96">
        <f>$B$1617</f>
        <v/>
      </c>
      <c r="Y1695" s="13" t="n">
        <v>86</v>
      </c>
      <c r="AU1695" s="13" t="n">
        <v>86</v>
      </c>
      <c r="BQ1695" s="13" t="n">
        <v>86</v>
      </c>
      <c r="CM1695" s="13" t="n">
        <v>86</v>
      </c>
      <c r="DI1695" s="13" t="n">
        <v>86</v>
      </c>
      <c r="EE1695" s="13" t="n">
        <v>86</v>
      </c>
      <c r="FA1695" s="13" t="n">
        <v>86</v>
      </c>
      <c r="FW1695" s="13" t="n">
        <v>86</v>
      </c>
      <c r="GS1695" s="13" t="n">
        <v>86</v>
      </c>
    </row>
    <row r="1696">
      <c r="C1696" s="13" t="n">
        <v>87</v>
      </c>
      <c r="D1696" s="96">
        <f>$B$1617</f>
        <v/>
      </c>
      <c r="E1696" s="96">
        <f>$B$1617</f>
        <v/>
      </c>
      <c r="F1696" s="96">
        <f>$B$1617</f>
        <v/>
      </c>
      <c r="Y1696" s="13" t="n">
        <v>87</v>
      </c>
      <c r="AU1696" s="13" t="n">
        <v>87</v>
      </c>
      <c r="BQ1696" s="13" t="n">
        <v>87</v>
      </c>
      <c r="CM1696" s="13" t="n">
        <v>87</v>
      </c>
      <c r="DI1696" s="13" t="n">
        <v>87</v>
      </c>
      <c r="EE1696" s="13" t="n">
        <v>87</v>
      </c>
      <c r="FA1696" s="13" t="n">
        <v>87</v>
      </c>
      <c r="FW1696" s="13" t="n">
        <v>87</v>
      </c>
      <c r="GS1696" s="13" t="n">
        <v>87</v>
      </c>
    </row>
    <row r="1697">
      <c r="C1697" s="13" t="n">
        <v>88</v>
      </c>
      <c r="D1697" s="96">
        <f>$B$1617</f>
        <v/>
      </c>
      <c r="E1697" s="96">
        <f>$B$1617</f>
        <v/>
      </c>
      <c r="F1697" s="96">
        <f>$B$1617</f>
        <v/>
      </c>
      <c r="Y1697" s="13" t="n">
        <v>88</v>
      </c>
      <c r="AU1697" s="13" t="n">
        <v>88</v>
      </c>
      <c r="BQ1697" s="13" t="n">
        <v>88</v>
      </c>
      <c r="CM1697" s="13" t="n">
        <v>88</v>
      </c>
      <c r="DI1697" s="13" t="n">
        <v>88</v>
      </c>
      <c r="EE1697" s="13" t="n">
        <v>88</v>
      </c>
      <c r="FA1697" s="13" t="n">
        <v>88</v>
      </c>
      <c r="FW1697" s="13" t="n">
        <v>88</v>
      </c>
      <c r="GS1697" s="13" t="n">
        <v>88</v>
      </c>
    </row>
    <row r="1698">
      <c r="C1698" s="13" t="n">
        <v>89</v>
      </c>
      <c r="D1698" s="96">
        <f>$B$1617</f>
        <v/>
      </c>
      <c r="E1698" s="96">
        <f>$B$1617</f>
        <v/>
      </c>
      <c r="F1698" s="96">
        <f>$B$1617</f>
        <v/>
      </c>
      <c r="Y1698" s="13" t="n">
        <v>89</v>
      </c>
      <c r="AU1698" s="13" t="n">
        <v>89</v>
      </c>
      <c r="BQ1698" s="13" t="n">
        <v>89</v>
      </c>
      <c r="CM1698" s="13" t="n">
        <v>89</v>
      </c>
      <c r="DI1698" s="13" t="n">
        <v>89</v>
      </c>
      <c r="EE1698" s="13" t="n">
        <v>89</v>
      </c>
      <c r="FA1698" s="13" t="n">
        <v>89</v>
      </c>
      <c r="FW1698" s="13" t="n">
        <v>89</v>
      </c>
      <c r="GS1698" s="13" t="n">
        <v>89</v>
      </c>
    </row>
    <row r="1699">
      <c r="C1699" s="13" t="n">
        <v>90</v>
      </c>
      <c r="D1699" s="96">
        <f>$B$1617</f>
        <v/>
      </c>
      <c r="E1699" s="96">
        <f>$B$1617</f>
        <v/>
      </c>
      <c r="F1699" s="96">
        <f>$B$1617</f>
        <v/>
      </c>
      <c r="Y1699" s="13" t="n">
        <v>90</v>
      </c>
      <c r="AU1699" s="13" t="n">
        <v>90</v>
      </c>
      <c r="BQ1699" s="13" t="n">
        <v>90</v>
      </c>
      <c r="CM1699" s="13" t="n">
        <v>90</v>
      </c>
      <c r="DI1699" s="13" t="n">
        <v>90</v>
      </c>
      <c r="EE1699" s="13" t="n">
        <v>90</v>
      </c>
      <c r="FA1699" s="13" t="n">
        <v>90</v>
      </c>
      <c r="FW1699" s="13" t="n">
        <v>90</v>
      </c>
      <c r="GS1699" s="13" t="n">
        <v>90</v>
      </c>
    </row>
    <row r="1700">
      <c r="C1700" s="13" t="n">
        <v>91</v>
      </c>
      <c r="D1700" s="96">
        <f>$B$1617</f>
        <v/>
      </c>
      <c r="E1700" s="96">
        <f>$B$1617</f>
        <v/>
      </c>
      <c r="F1700" s="96">
        <f>$B$1617</f>
        <v/>
      </c>
      <c r="Y1700" s="13" t="n">
        <v>91</v>
      </c>
      <c r="AU1700" s="13" t="n">
        <v>91</v>
      </c>
      <c r="BQ1700" s="13" t="n">
        <v>91</v>
      </c>
      <c r="CM1700" s="13" t="n">
        <v>91</v>
      </c>
      <c r="DI1700" s="13" t="n">
        <v>91</v>
      </c>
      <c r="EE1700" s="13" t="n">
        <v>91</v>
      </c>
      <c r="FA1700" s="13" t="n">
        <v>91</v>
      </c>
      <c r="FW1700" s="13" t="n">
        <v>91</v>
      </c>
      <c r="GS1700" s="13" t="n">
        <v>91</v>
      </c>
    </row>
    <row r="1701">
      <c r="C1701" s="13" t="n">
        <v>92</v>
      </c>
      <c r="D1701" s="96">
        <f>$B$1617</f>
        <v/>
      </c>
      <c r="E1701" s="96">
        <f>$B$1617</f>
        <v/>
      </c>
      <c r="F1701" s="96">
        <f>$B$1617</f>
        <v/>
      </c>
      <c r="Y1701" s="13" t="n">
        <v>92</v>
      </c>
      <c r="AU1701" s="13" t="n">
        <v>92</v>
      </c>
      <c r="BQ1701" s="13" t="n">
        <v>92</v>
      </c>
      <c r="CM1701" s="13" t="n">
        <v>92</v>
      </c>
      <c r="DI1701" s="13" t="n">
        <v>92</v>
      </c>
      <c r="EE1701" s="13" t="n">
        <v>92</v>
      </c>
      <c r="FA1701" s="13" t="n">
        <v>92</v>
      </c>
      <c r="FW1701" s="13" t="n">
        <v>92</v>
      </c>
      <c r="GS1701" s="13" t="n">
        <v>92</v>
      </c>
    </row>
    <row r="1702">
      <c r="C1702" s="13" t="n">
        <v>93</v>
      </c>
      <c r="D1702" s="96">
        <f>$B$1617</f>
        <v/>
      </c>
      <c r="E1702" s="96">
        <f>$B$1617</f>
        <v/>
      </c>
      <c r="F1702" s="96">
        <f>$B$1617</f>
        <v/>
      </c>
      <c r="Y1702" s="13" t="n">
        <v>93</v>
      </c>
      <c r="AU1702" s="13" t="n">
        <v>93</v>
      </c>
      <c r="BQ1702" s="13" t="n">
        <v>93</v>
      </c>
      <c r="CM1702" s="13" t="n">
        <v>93</v>
      </c>
      <c r="DI1702" s="13" t="n">
        <v>93</v>
      </c>
      <c r="EE1702" s="13" t="n">
        <v>93</v>
      </c>
      <c r="FA1702" s="13" t="n">
        <v>93</v>
      </c>
      <c r="FW1702" s="13" t="n">
        <v>93</v>
      </c>
      <c r="GS1702" s="13" t="n">
        <v>93</v>
      </c>
    </row>
    <row r="1703">
      <c r="C1703" s="13" t="n">
        <v>94</v>
      </c>
      <c r="D1703" s="96">
        <f>$B$1617</f>
        <v/>
      </c>
      <c r="E1703" s="96">
        <f>$B$1617</f>
        <v/>
      </c>
      <c r="F1703" s="96">
        <f>$B$1617</f>
        <v/>
      </c>
      <c r="Y1703" s="13" t="n">
        <v>94</v>
      </c>
      <c r="AU1703" s="13" t="n">
        <v>94</v>
      </c>
      <c r="BQ1703" s="13" t="n">
        <v>94</v>
      </c>
      <c r="CM1703" s="13" t="n">
        <v>94</v>
      </c>
      <c r="DI1703" s="13" t="n">
        <v>94</v>
      </c>
      <c r="EE1703" s="13" t="n">
        <v>94</v>
      </c>
      <c r="FA1703" s="13" t="n">
        <v>94</v>
      </c>
      <c r="FW1703" s="13" t="n">
        <v>94</v>
      </c>
      <c r="GS1703" s="13" t="n">
        <v>94</v>
      </c>
    </row>
    <row r="1704">
      <c r="C1704" s="13" t="n">
        <v>95</v>
      </c>
      <c r="D1704" s="96">
        <f>$B$1617</f>
        <v/>
      </c>
      <c r="E1704" s="96">
        <f>$B$1617</f>
        <v/>
      </c>
      <c r="F1704" s="96">
        <f>$B$1617</f>
        <v/>
      </c>
      <c r="Y1704" s="13" t="n">
        <v>95</v>
      </c>
      <c r="AU1704" s="13" t="n">
        <v>95</v>
      </c>
      <c r="BQ1704" s="13" t="n">
        <v>95</v>
      </c>
      <c r="CM1704" s="13" t="n">
        <v>95</v>
      </c>
      <c r="DI1704" s="13" t="n">
        <v>95</v>
      </c>
      <c r="EE1704" s="13" t="n">
        <v>95</v>
      </c>
      <c r="FA1704" s="13" t="n">
        <v>95</v>
      </c>
      <c r="FW1704" s="13" t="n">
        <v>95</v>
      </c>
      <c r="GS1704" s="13" t="n">
        <v>95</v>
      </c>
    </row>
    <row r="1705">
      <c r="C1705" s="13" t="n">
        <v>96</v>
      </c>
      <c r="D1705" s="96">
        <f>$B$1617</f>
        <v/>
      </c>
      <c r="E1705" s="96">
        <f>$B$1617</f>
        <v/>
      </c>
      <c r="F1705" s="96">
        <f>$B$1617</f>
        <v/>
      </c>
      <c r="Y1705" s="13" t="n">
        <v>96</v>
      </c>
      <c r="AU1705" s="13" t="n">
        <v>96</v>
      </c>
      <c r="BQ1705" s="13" t="n">
        <v>96</v>
      </c>
      <c r="CM1705" s="13" t="n">
        <v>96</v>
      </c>
      <c r="DI1705" s="13" t="n">
        <v>96</v>
      </c>
      <c r="EE1705" s="13" t="n">
        <v>96</v>
      </c>
      <c r="FA1705" s="13" t="n">
        <v>96</v>
      </c>
      <c r="FW1705" s="13" t="n">
        <v>96</v>
      </c>
      <c r="GS1705" s="13" t="n">
        <v>96</v>
      </c>
    </row>
    <row r="1706">
      <c r="C1706" s="13" t="n">
        <v>97</v>
      </c>
      <c r="D1706" s="96">
        <f>$B$1617</f>
        <v/>
      </c>
      <c r="E1706" s="96">
        <f>$B$1617</f>
        <v/>
      </c>
      <c r="F1706" s="96">
        <f>$B$1617</f>
        <v/>
      </c>
      <c r="Y1706" s="13" t="n">
        <v>97</v>
      </c>
      <c r="AU1706" s="13" t="n">
        <v>97</v>
      </c>
      <c r="BQ1706" s="13" t="n">
        <v>97</v>
      </c>
      <c r="CM1706" s="13" t="n">
        <v>97</v>
      </c>
      <c r="DI1706" s="13" t="n">
        <v>97</v>
      </c>
      <c r="EE1706" s="13" t="n">
        <v>97</v>
      </c>
      <c r="FA1706" s="13" t="n">
        <v>97</v>
      </c>
      <c r="FW1706" s="13" t="n">
        <v>97</v>
      </c>
      <c r="GS1706" s="13" t="n">
        <v>97</v>
      </c>
    </row>
    <row r="1707">
      <c r="C1707" s="13" t="n">
        <v>98</v>
      </c>
      <c r="D1707" s="96">
        <f>$B$1617</f>
        <v/>
      </c>
      <c r="E1707" s="96">
        <f>$B$1617</f>
        <v/>
      </c>
      <c r="F1707" s="96">
        <f>$B$1617</f>
        <v/>
      </c>
      <c r="Y1707" s="13" t="n">
        <v>98</v>
      </c>
      <c r="AU1707" s="13" t="n">
        <v>98</v>
      </c>
      <c r="BQ1707" s="13" t="n">
        <v>98</v>
      </c>
      <c r="CM1707" s="13" t="n">
        <v>98</v>
      </c>
      <c r="DI1707" s="13" t="n">
        <v>98</v>
      </c>
      <c r="EE1707" s="13" t="n">
        <v>98</v>
      </c>
      <c r="FA1707" s="13" t="n">
        <v>98</v>
      </c>
      <c r="FW1707" s="13" t="n">
        <v>98</v>
      </c>
      <c r="GS1707" s="13" t="n">
        <v>98</v>
      </c>
    </row>
    <row r="1708">
      <c r="C1708" s="13" t="n">
        <v>99</v>
      </c>
      <c r="D1708" s="96">
        <f>$B$1617</f>
        <v/>
      </c>
      <c r="E1708" s="96">
        <f>$B$1617</f>
        <v/>
      </c>
      <c r="F1708" s="96">
        <f>$B$1617</f>
        <v/>
      </c>
      <c r="Y1708" s="13" t="n">
        <v>99</v>
      </c>
      <c r="AU1708" s="13" t="n">
        <v>99</v>
      </c>
      <c r="BQ1708" s="13" t="n">
        <v>99</v>
      </c>
      <c r="CM1708" s="13" t="n">
        <v>99</v>
      </c>
      <c r="DI1708" s="13" t="n">
        <v>99</v>
      </c>
      <c r="EE1708" s="13" t="n">
        <v>99</v>
      </c>
      <c r="FA1708" s="13" t="n">
        <v>99</v>
      </c>
      <c r="FW1708" s="13" t="n">
        <v>99</v>
      </c>
      <c r="GS1708" s="13" t="n">
        <v>99</v>
      </c>
    </row>
    <row r="1709">
      <c r="C1709" s="13" t="n">
        <v>100</v>
      </c>
      <c r="D1709" s="96">
        <f>$B$1617</f>
        <v/>
      </c>
      <c r="E1709" s="96">
        <f>$B$1617</f>
        <v/>
      </c>
      <c r="F1709" s="96">
        <f>$B$1617</f>
        <v/>
      </c>
      <c r="Y1709" s="13" t="n">
        <v>100</v>
      </c>
      <c r="AU1709" s="13" t="n">
        <v>100</v>
      </c>
      <c r="BQ1709" s="13" t="n">
        <v>100</v>
      </c>
      <c r="CM1709" s="13" t="n">
        <v>100</v>
      </c>
      <c r="DI1709" s="13" t="n">
        <v>100</v>
      </c>
      <c r="EE1709" s="13" t="n">
        <v>100</v>
      </c>
      <c r="FA1709" s="13" t="n">
        <v>100</v>
      </c>
      <c r="FW1709" s="13" t="n">
        <v>100</v>
      </c>
      <c r="GS1709" s="13" t="n">
        <v>100</v>
      </c>
    </row>
    <row r="1710">
      <c r="C1710" s="13" t="n">
        <v>101</v>
      </c>
      <c r="D1710" s="96">
        <f>$B$1617</f>
        <v/>
      </c>
      <c r="E1710" s="96">
        <f>$B$1617</f>
        <v/>
      </c>
      <c r="F1710" s="96">
        <f>$B$1617</f>
        <v/>
      </c>
      <c r="Y1710" s="13" t="n">
        <v>101</v>
      </c>
      <c r="AU1710" s="13" t="n">
        <v>101</v>
      </c>
      <c r="BQ1710" s="13" t="n">
        <v>101</v>
      </c>
      <c r="CM1710" s="13" t="n">
        <v>101</v>
      </c>
      <c r="DI1710" s="13" t="n">
        <v>101</v>
      </c>
      <c r="EE1710" s="13" t="n">
        <v>101</v>
      </c>
      <c r="FA1710" s="13" t="n">
        <v>101</v>
      </c>
      <c r="FW1710" s="13" t="n">
        <v>101</v>
      </c>
      <c r="GS1710" s="13" t="n">
        <v>101</v>
      </c>
    </row>
    <row r="1711">
      <c r="C1711" s="13" t="n">
        <v>102</v>
      </c>
      <c r="D1711" s="96">
        <f>$B$1617</f>
        <v/>
      </c>
      <c r="E1711" s="96">
        <f>$B$1617</f>
        <v/>
      </c>
      <c r="F1711" s="96">
        <f>$B$1617</f>
        <v/>
      </c>
      <c r="Y1711" s="13" t="n">
        <v>102</v>
      </c>
      <c r="AU1711" s="13" t="n">
        <v>102</v>
      </c>
      <c r="BQ1711" s="13" t="n">
        <v>102</v>
      </c>
      <c r="CM1711" s="13" t="n">
        <v>102</v>
      </c>
      <c r="DI1711" s="13" t="n">
        <v>102</v>
      </c>
      <c r="EE1711" s="13" t="n">
        <v>102</v>
      </c>
      <c r="FA1711" s="13" t="n">
        <v>102</v>
      </c>
      <c r="FW1711" s="13" t="n">
        <v>102</v>
      </c>
      <c r="GS1711" s="13" t="n">
        <v>102</v>
      </c>
    </row>
    <row r="1712">
      <c r="C1712" s="13" t="n">
        <v>103</v>
      </c>
      <c r="D1712" s="96">
        <f>$B$1617</f>
        <v/>
      </c>
      <c r="E1712" s="96">
        <f>$B$1617</f>
        <v/>
      </c>
      <c r="F1712" s="96">
        <f>$B$1617</f>
        <v/>
      </c>
      <c r="Y1712" s="13" t="n">
        <v>103</v>
      </c>
      <c r="AU1712" s="13" t="n">
        <v>103</v>
      </c>
      <c r="BQ1712" s="13" t="n">
        <v>103</v>
      </c>
      <c r="CM1712" s="13" t="n">
        <v>103</v>
      </c>
      <c r="DI1712" s="13" t="n">
        <v>103</v>
      </c>
      <c r="EE1712" s="13" t="n">
        <v>103</v>
      </c>
      <c r="FA1712" s="13" t="n">
        <v>103</v>
      </c>
      <c r="FW1712" s="13" t="n">
        <v>103</v>
      </c>
      <c r="GS1712" s="13" t="n">
        <v>103</v>
      </c>
    </row>
    <row r="1713">
      <c r="C1713" s="13" t="n">
        <v>104</v>
      </c>
      <c r="D1713" s="96">
        <f>$B$1617</f>
        <v/>
      </c>
      <c r="E1713" s="96">
        <f>$B$1617</f>
        <v/>
      </c>
      <c r="F1713" s="96">
        <f>$B$1617</f>
        <v/>
      </c>
      <c r="Y1713" s="13" t="n">
        <v>104</v>
      </c>
      <c r="AU1713" s="13" t="n">
        <v>104</v>
      </c>
      <c r="BQ1713" s="13" t="n">
        <v>104</v>
      </c>
      <c r="CM1713" s="13" t="n">
        <v>104</v>
      </c>
      <c r="DI1713" s="13" t="n">
        <v>104</v>
      </c>
      <c r="EE1713" s="13" t="n">
        <v>104</v>
      </c>
      <c r="FA1713" s="13" t="n">
        <v>104</v>
      </c>
      <c r="FW1713" s="13" t="n">
        <v>104</v>
      </c>
      <c r="GS1713" s="13" t="n">
        <v>104</v>
      </c>
    </row>
    <row r="1714">
      <c r="C1714" s="13" t="n">
        <v>105</v>
      </c>
      <c r="D1714" s="96">
        <f>$B$1617</f>
        <v/>
      </c>
      <c r="E1714" s="96">
        <f>$B$1617</f>
        <v/>
      </c>
      <c r="F1714" s="96">
        <f>$B$1617</f>
        <v/>
      </c>
      <c r="Y1714" s="13" t="n">
        <v>105</v>
      </c>
      <c r="AU1714" s="13" t="n">
        <v>105</v>
      </c>
      <c r="BQ1714" s="13" t="n">
        <v>105</v>
      </c>
      <c r="CM1714" s="13" t="n">
        <v>105</v>
      </c>
      <c r="DI1714" s="13" t="n">
        <v>105</v>
      </c>
      <c r="EE1714" s="13" t="n">
        <v>105</v>
      </c>
      <c r="FA1714" s="13" t="n">
        <v>105</v>
      </c>
      <c r="FW1714" s="13" t="n">
        <v>105</v>
      </c>
      <c r="GS1714" s="13" t="n">
        <v>105</v>
      </c>
    </row>
    <row r="1715">
      <c r="C1715" s="13" t="n">
        <v>106</v>
      </c>
      <c r="D1715" s="96">
        <f>$B$1617</f>
        <v/>
      </c>
      <c r="E1715" s="96">
        <f>$B$1617</f>
        <v/>
      </c>
      <c r="F1715" s="96">
        <f>$B$1617</f>
        <v/>
      </c>
      <c r="Y1715" s="13" t="n">
        <v>106</v>
      </c>
      <c r="AU1715" s="13" t="n">
        <v>106</v>
      </c>
      <c r="BQ1715" s="13" t="n">
        <v>106</v>
      </c>
      <c r="CM1715" s="13" t="n">
        <v>106</v>
      </c>
      <c r="DI1715" s="13" t="n">
        <v>106</v>
      </c>
      <c r="EE1715" s="13" t="n">
        <v>106</v>
      </c>
      <c r="FA1715" s="13" t="n">
        <v>106</v>
      </c>
      <c r="FW1715" s="13" t="n">
        <v>106</v>
      </c>
      <c r="GS1715" s="13" t="n">
        <v>106</v>
      </c>
    </row>
    <row r="1716">
      <c r="C1716" s="13" t="n">
        <v>107</v>
      </c>
      <c r="D1716" s="96">
        <f>$B$1617</f>
        <v/>
      </c>
      <c r="E1716" s="96">
        <f>$B$1617</f>
        <v/>
      </c>
      <c r="F1716" s="96">
        <f>$B$1617</f>
        <v/>
      </c>
      <c r="Y1716" s="13" t="n">
        <v>107</v>
      </c>
      <c r="AU1716" s="13" t="n">
        <v>107</v>
      </c>
      <c r="BQ1716" s="13" t="n">
        <v>107</v>
      </c>
      <c r="CM1716" s="13" t="n">
        <v>107</v>
      </c>
      <c r="DI1716" s="13" t="n">
        <v>107</v>
      </c>
      <c r="EE1716" s="13" t="n">
        <v>107</v>
      </c>
      <c r="FA1716" s="13" t="n">
        <v>107</v>
      </c>
      <c r="FW1716" s="13" t="n">
        <v>107</v>
      </c>
      <c r="GS1716" s="13" t="n">
        <v>107</v>
      </c>
    </row>
    <row r="1717">
      <c r="C1717" s="13" t="n">
        <v>108</v>
      </c>
      <c r="D1717" s="96">
        <f>$B$1617</f>
        <v/>
      </c>
      <c r="E1717" s="96">
        <f>$B$1617</f>
        <v/>
      </c>
      <c r="F1717" s="96">
        <f>$B$1617</f>
        <v/>
      </c>
      <c r="Y1717" s="13" t="n">
        <v>108</v>
      </c>
      <c r="AU1717" s="13" t="n">
        <v>108</v>
      </c>
      <c r="BQ1717" s="13" t="n">
        <v>108</v>
      </c>
      <c r="CM1717" s="13" t="n">
        <v>108</v>
      </c>
      <c r="DI1717" s="13" t="n">
        <v>108</v>
      </c>
      <c r="EE1717" s="13" t="n">
        <v>108</v>
      </c>
      <c r="FA1717" s="13" t="n">
        <v>108</v>
      </c>
      <c r="FW1717" s="13" t="n">
        <v>108</v>
      </c>
      <c r="GS1717" s="13" t="n">
        <v>108</v>
      </c>
    </row>
    <row r="1718">
      <c r="C1718" s="13" t="n">
        <v>109</v>
      </c>
      <c r="D1718" s="96">
        <f>$B$1617</f>
        <v/>
      </c>
      <c r="E1718" s="96">
        <f>$B$1617</f>
        <v/>
      </c>
      <c r="F1718" s="96">
        <f>$B$1617</f>
        <v/>
      </c>
      <c r="Y1718" s="13" t="n">
        <v>109</v>
      </c>
      <c r="AU1718" s="13" t="n">
        <v>109</v>
      </c>
      <c r="BQ1718" s="13" t="n">
        <v>109</v>
      </c>
      <c r="CM1718" s="13" t="n">
        <v>109</v>
      </c>
      <c r="DI1718" s="13" t="n">
        <v>109</v>
      </c>
      <c r="EE1718" s="13" t="n">
        <v>109</v>
      </c>
      <c r="FA1718" s="13" t="n">
        <v>109</v>
      </c>
      <c r="FW1718" s="13" t="n">
        <v>109</v>
      </c>
      <c r="GS1718" s="13" t="n">
        <v>109</v>
      </c>
    </row>
    <row r="1719">
      <c r="C1719" s="13" t="n">
        <v>110</v>
      </c>
      <c r="D1719" s="96">
        <f>$B$1617</f>
        <v/>
      </c>
      <c r="E1719" s="96">
        <f>$B$1617</f>
        <v/>
      </c>
      <c r="F1719" s="96">
        <f>$B$1617</f>
        <v/>
      </c>
      <c r="Y1719" s="13" t="n">
        <v>110</v>
      </c>
      <c r="AU1719" s="13" t="n">
        <v>110</v>
      </c>
      <c r="BQ1719" s="13" t="n">
        <v>110</v>
      </c>
      <c r="CM1719" s="13" t="n">
        <v>110</v>
      </c>
      <c r="DI1719" s="13" t="n">
        <v>110</v>
      </c>
      <c r="EE1719" s="13" t="n">
        <v>110</v>
      </c>
      <c r="FA1719" s="13" t="n">
        <v>110</v>
      </c>
      <c r="FW1719" s="13" t="n">
        <v>110</v>
      </c>
      <c r="GS1719" s="13" t="n">
        <v>110</v>
      </c>
    </row>
    <row r="1720">
      <c r="C1720" s="13" t="n">
        <v>111</v>
      </c>
      <c r="D1720" s="96">
        <f>$B$1617</f>
        <v/>
      </c>
      <c r="E1720" s="96">
        <f>$B$1617</f>
        <v/>
      </c>
      <c r="F1720" s="96">
        <f>$B$1617</f>
        <v/>
      </c>
      <c r="Y1720" s="13" t="n">
        <v>111</v>
      </c>
      <c r="AU1720" s="13" t="n">
        <v>111</v>
      </c>
      <c r="BQ1720" s="13" t="n">
        <v>111</v>
      </c>
      <c r="CM1720" s="13" t="n">
        <v>111</v>
      </c>
      <c r="DI1720" s="13" t="n">
        <v>111</v>
      </c>
      <c r="EE1720" s="13" t="n">
        <v>111</v>
      </c>
      <c r="FA1720" s="13" t="n">
        <v>111</v>
      </c>
      <c r="FW1720" s="13" t="n">
        <v>111</v>
      </c>
      <c r="GS1720" s="13" t="n">
        <v>111</v>
      </c>
    </row>
    <row r="1721">
      <c r="C1721" s="13" t="n">
        <v>112</v>
      </c>
      <c r="D1721" s="96">
        <f>$B$1617</f>
        <v/>
      </c>
      <c r="E1721" s="96">
        <f>$B$1617</f>
        <v/>
      </c>
      <c r="F1721" s="96">
        <f>$B$1617</f>
        <v/>
      </c>
      <c r="Y1721" s="13" t="n">
        <v>112</v>
      </c>
      <c r="AU1721" s="13" t="n">
        <v>112</v>
      </c>
      <c r="BQ1721" s="13" t="n">
        <v>112</v>
      </c>
      <c r="CM1721" s="13" t="n">
        <v>112</v>
      </c>
      <c r="DI1721" s="13" t="n">
        <v>112</v>
      </c>
      <c r="EE1721" s="13" t="n">
        <v>112</v>
      </c>
      <c r="FA1721" s="13" t="n">
        <v>112</v>
      </c>
      <c r="FW1721" s="13" t="n">
        <v>112</v>
      </c>
      <c r="GS1721" s="13" t="n">
        <v>112</v>
      </c>
    </row>
    <row r="1722">
      <c r="C1722" s="13" t="n">
        <v>113</v>
      </c>
      <c r="D1722" s="96">
        <f>$B$1617</f>
        <v/>
      </c>
      <c r="E1722" s="96">
        <f>$B$1617</f>
        <v/>
      </c>
      <c r="F1722" s="96">
        <f>$B$1617</f>
        <v/>
      </c>
      <c r="Y1722" s="13" t="n">
        <v>113</v>
      </c>
      <c r="AU1722" s="13" t="n">
        <v>113</v>
      </c>
      <c r="BQ1722" s="13" t="n">
        <v>113</v>
      </c>
      <c r="CM1722" s="13" t="n">
        <v>113</v>
      </c>
      <c r="DI1722" s="13" t="n">
        <v>113</v>
      </c>
      <c r="EE1722" s="13" t="n">
        <v>113</v>
      </c>
      <c r="FA1722" s="13" t="n">
        <v>113</v>
      </c>
      <c r="FW1722" s="13" t="n">
        <v>113</v>
      </c>
      <c r="GS1722" s="13" t="n">
        <v>113</v>
      </c>
    </row>
    <row r="1723">
      <c r="C1723" s="13" t="n">
        <v>114</v>
      </c>
      <c r="D1723" s="96">
        <f>$B$1617</f>
        <v/>
      </c>
      <c r="E1723" s="96">
        <f>$B$1617</f>
        <v/>
      </c>
      <c r="F1723" s="96">
        <f>$B$1617</f>
        <v/>
      </c>
      <c r="Y1723" s="13" t="n">
        <v>114</v>
      </c>
      <c r="AU1723" s="13" t="n">
        <v>114</v>
      </c>
      <c r="BQ1723" s="13" t="n">
        <v>114</v>
      </c>
      <c r="CM1723" s="13" t="n">
        <v>114</v>
      </c>
      <c r="DI1723" s="13" t="n">
        <v>114</v>
      </c>
      <c r="EE1723" s="13" t="n">
        <v>114</v>
      </c>
      <c r="FA1723" s="13" t="n">
        <v>114</v>
      </c>
      <c r="FW1723" s="13" t="n">
        <v>114</v>
      </c>
      <c r="GS1723" s="13" t="n">
        <v>114</v>
      </c>
    </row>
    <row r="1724">
      <c r="C1724" s="13" t="n">
        <v>115</v>
      </c>
      <c r="D1724" s="96">
        <f>$B$1617</f>
        <v/>
      </c>
      <c r="E1724" s="96">
        <f>$B$1617</f>
        <v/>
      </c>
      <c r="F1724" s="96">
        <f>$B$1617</f>
        <v/>
      </c>
      <c r="Y1724" s="13" t="n">
        <v>115</v>
      </c>
      <c r="AU1724" s="13" t="n">
        <v>115</v>
      </c>
      <c r="BQ1724" s="13" t="n">
        <v>115</v>
      </c>
      <c r="CM1724" s="13" t="n">
        <v>115</v>
      </c>
      <c r="DI1724" s="13" t="n">
        <v>115</v>
      </c>
      <c r="EE1724" s="13" t="n">
        <v>115</v>
      </c>
      <c r="FA1724" s="13" t="n">
        <v>115</v>
      </c>
      <c r="FW1724" s="13" t="n">
        <v>115</v>
      </c>
      <c r="GS1724" s="13" t="n">
        <v>115</v>
      </c>
    </row>
    <row r="1725">
      <c r="C1725" s="13" t="n">
        <v>116</v>
      </c>
      <c r="D1725" s="96">
        <f>$B$1617</f>
        <v/>
      </c>
      <c r="E1725" s="96">
        <f>$B$1617</f>
        <v/>
      </c>
      <c r="F1725" s="96">
        <f>$B$1617</f>
        <v/>
      </c>
      <c r="Y1725" s="13" t="n">
        <v>116</v>
      </c>
      <c r="AU1725" s="13" t="n">
        <v>116</v>
      </c>
      <c r="BQ1725" s="13" t="n">
        <v>116</v>
      </c>
      <c r="CM1725" s="13" t="n">
        <v>116</v>
      </c>
      <c r="DI1725" s="13" t="n">
        <v>116</v>
      </c>
      <c r="EE1725" s="13" t="n">
        <v>116</v>
      </c>
      <c r="FA1725" s="13" t="n">
        <v>116</v>
      </c>
      <c r="FW1725" s="13" t="n">
        <v>116</v>
      </c>
      <c r="GS1725" s="13" t="n">
        <v>116</v>
      </c>
    </row>
    <row r="1726">
      <c r="C1726" s="13" t="n">
        <v>117</v>
      </c>
      <c r="D1726" s="96">
        <f>$B$1617</f>
        <v/>
      </c>
      <c r="E1726" s="96">
        <f>$B$1617</f>
        <v/>
      </c>
      <c r="F1726" s="96">
        <f>$B$1617</f>
        <v/>
      </c>
      <c r="Y1726" s="13" t="n">
        <v>117</v>
      </c>
      <c r="AU1726" s="13" t="n">
        <v>117</v>
      </c>
      <c r="BQ1726" s="13" t="n">
        <v>117</v>
      </c>
      <c r="CM1726" s="13" t="n">
        <v>117</v>
      </c>
      <c r="DI1726" s="13" t="n">
        <v>117</v>
      </c>
      <c r="EE1726" s="13" t="n">
        <v>117</v>
      </c>
      <c r="FA1726" s="13" t="n">
        <v>117</v>
      </c>
      <c r="FW1726" s="13" t="n">
        <v>117</v>
      </c>
      <c r="GS1726" s="13" t="n">
        <v>117</v>
      </c>
    </row>
    <row r="1727">
      <c r="C1727" s="13" t="n">
        <v>118</v>
      </c>
      <c r="D1727" s="96">
        <f>$B$1617</f>
        <v/>
      </c>
      <c r="E1727" s="96">
        <f>$B$1617</f>
        <v/>
      </c>
      <c r="F1727" s="96">
        <f>$B$1617</f>
        <v/>
      </c>
      <c r="Y1727" s="13" t="n">
        <v>118</v>
      </c>
      <c r="AU1727" s="13" t="n">
        <v>118</v>
      </c>
      <c r="BQ1727" s="13" t="n">
        <v>118</v>
      </c>
      <c r="CM1727" s="13" t="n">
        <v>118</v>
      </c>
      <c r="DI1727" s="13" t="n">
        <v>118</v>
      </c>
      <c r="EE1727" s="13" t="n">
        <v>118</v>
      </c>
      <c r="FA1727" s="13" t="n">
        <v>118</v>
      </c>
      <c r="FW1727" s="13" t="n">
        <v>118</v>
      </c>
      <c r="GS1727" s="13" t="n">
        <v>118</v>
      </c>
    </row>
    <row r="1728">
      <c r="C1728" s="13" t="n">
        <v>119</v>
      </c>
      <c r="D1728" s="96">
        <f>$B$1617</f>
        <v/>
      </c>
      <c r="E1728" s="96">
        <f>$B$1617</f>
        <v/>
      </c>
      <c r="F1728" s="96">
        <f>$B$1617</f>
        <v/>
      </c>
      <c r="Y1728" s="13" t="n">
        <v>119</v>
      </c>
      <c r="AU1728" s="13" t="n">
        <v>119</v>
      </c>
      <c r="BQ1728" s="13" t="n">
        <v>119</v>
      </c>
      <c r="CM1728" s="13" t="n">
        <v>119</v>
      </c>
      <c r="DI1728" s="13" t="n">
        <v>119</v>
      </c>
      <c r="EE1728" s="13" t="n">
        <v>119</v>
      </c>
      <c r="FA1728" s="13" t="n">
        <v>119</v>
      </c>
      <c r="FW1728" s="13" t="n">
        <v>119</v>
      </c>
      <c r="GS1728" s="13" t="n">
        <v>119</v>
      </c>
    </row>
    <row r="1729">
      <c r="C1729" s="13" t="n">
        <v>120</v>
      </c>
      <c r="D1729" s="96">
        <f>$B$1617</f>
        <v/>
      </c>
      <c r="E1729" s="96">
        <f>$B$1617</f>
        <v/>
      </c>
      <c r="F1729" s="96">
        <f>$B$1617</f>
        <v/>
      </c>
      <c r="Y1729" s="13" t="n">
        <v>120</v>
      </c>
      <c r="AU1729" s="13" t="n">
        <v>120</v>
      </c>
      <c r="BQ1729" s="13" t="n">
        <v>120</v>
      </c>
      <c r="CM1729" s="13" t="n">
        <v>120</v>
      </c>
      <c r="DI1729" s="13" t="n">
        <v>120</v>
      </c>
      <c r="EE1729" s="13" t="n">
        <v>120</v>
      </c>
      <c r="FA1729" s="13" t="n">
        <v>120</v>
      </c>
      <c r="FW1729" s="13" t="n">
        <v>120</v>
      </c>
      <c r="GS1729" s="13" t="n">
        <v>120</v>
      </c>
    </row>
    <row r="1730">
      <c r="C1730" s="13" t="n">
        <v>121</v>
      </c>
      <c r="D1730" s="96">
        <f>$B$1617</f>
        <v/>
      </c>
      <c r="E1730" s="96">
        <f>$B$1617</f>
        <v/>
      </c>
      <c r="F1730" s="96">
        <f>$B$1617</f>
        <v/>
      </c>
      <c r="Y1730" s="13" t="n">
        <v>121</v>
      </c>
      <c r="AU1730" s="13" t="n">
        <v>121</v>
      </c>
      <c r="BQ1730" s="13" t="n">
        <v>121</v>
      </c>
      <c r="CM1730" s="13" t="n">
        <v>121</v>
      </c>
      <c r="DI1730" s="13" t="n">
        <v>121</v>
      </c>
      <c r="EE1730" s="13" t="n">
        <v>121</v>
      </c>
      <c r="FA1730" s="13" t="n">
        <v>121</v>
      </c>
      <c r="FW1730" s="13" t="n">
        <v>121</v>
      </c>
      <c r="GS1730" s="13" t="n">
        <v>121</v>
      </c>
    </row>
    <row r="1731">
      <c r="C1731" s="13" t="n">
        <v>122</v>
      </c>
      <c r="D1731" s="96">
        <f>$B$1617</f>
        <v/>
      </c>
      <c r="E1731" s="96">
        <f>$B$1617</f>
        <v/>
      </c>
      <c r="F1731" s="96">
        <f>$B$1617</f>
        <v/>
      </c>
      <c r="Y1731" s="13" t="n">
        <v>122</v>
      </c>
      <c r="AU1731" s="13" t="n">
        <v>122</v>
      </c>
      <c r="BQ1731" s="13" t="n">
        <v>122</v>
      </c>
      <c r="CM1731" s="13" t="n">
        <v>122</v>
      </c>
      <c r="DI1731" s="13" t="n">
        <v>122</v>
      </c>
      <c r="EE1731" s="13" t="n">
        <v>122</v>
      </c>
      <c r="FA1731" s="13" t="n">
        <v>122</v>
      </c>
      <c r="FW1731" s="13" t="n">
        <v>122</v>
      </c>
      <c r="GS1731" s="13" t="n">
        <v>122</v>
      </c>
    </row>
    <row r="1732">
      <c r="C1732" s="13" t="n">
        <v>123</v>
      </c>
      <c r="D1732" s="96">
        <f>$B$1617</f>
        <v/>
      </c>
      <c r="E1732" s="96">
        <f>$B$1617</f>
        <v/>
      </c>
      <c r="F1732" s="96">
        <f>$B$1617</f>
        <v/>
      </c>
      <c r="Y1732" s="13" t="n">
        <v>123</v>
      </c>
      <c r="AU1732" s="13" t="n">
        <v>123</v>
      </c>
      <c r="BQ1732" s="13" t="n">
        <v>123</v>
      </c>
      <c r="CM1732" s="13" t="n">
        <v>123</v>
      </c>
      <c r="DI1732" s="13" t="n">
        <v>123</v>
      </c>
      <c r="EE1732" s="13" t="n">
        <v>123</v>
      </c>
      <c r="FA1732" s="13" t="n">
        <v>123</v>
      </c>
      <c r="FW1732" s="13" t="n">
        <v>123</v>
      </c>
      <c r="GS1732" s="13" t="n">
        <v>123</v>
      </c>
    </row>
    <row r="1733">
      <c r="C1733" s="13" t="n">
        <v>124</v>
      </c>
      <c r="D1733" s="96">
        <f>$B$1617</f>
        <v/>
      </c>
      <c r="E1733" s="96">
        <f>$B$1617</f>
        <v/>
      </c>
      <c r="F1733" s="96">
        <f>$B$1617</f>
        <v/>
      </c>
      <c r="Y1733" s="13" t="n">
        <v>124</v>
      </c>
      <c r="AU1733" s="13" t="n">
        <v>124</v>
      </c>
      <c r="BQ1733" s="13" t="n">
        <v>124</v>
      </c>
      <c r="CM1733" s="13" t="n">
        <v>124</v>
      </c>
      <c r="DI1733" s="13" t="n">
        <v>124</v>
      </c>
      <c r="EE1733" s="13" t="n">
        <v>124</v>
      </c>
      <c r="FA1733" s="13" t="n">
        <v>124</v>
      </c>
      <c r="FW1733" s="13" t="n">
        <v>124</v>
      </c>
      <c r="GS1733" s="13" t="n">
        <v>124</v>
      </c>
    </row>
    <row r="1734">
      <c r="C1734" s="13" t="n">
        <v>125</v>
      </c>
      <c r="D1734" s="96">
        <f>$B$1617</f>
        <v/>
      </c>
      <c r="E1734" s="96">
        <f>$B$1617</f>
        <v/>
      </c>
      <c r="F1734" s="96">
        <f>$B$1617</f>
        <v/>
      </c>
      <c r="Y1734" s="13" t="n">
        <v>125</v>
      </c>
      <c r="AU1734" s="13" t="n">
        <v>125</v>
      </c>
      <c r="BQ1734" s="13" t="n">
        <v>125</v>
      </c>
      <c r="CM1734" s="13" t="n">
        <v>125</v>
      </c>
      <c r="DI1734" s="13" t="n">
        <v>125</v>
      </c>
      <c r="EE1734" s="13" t="n">
        <v>125</v>
      </c>
      <c r="FA1734" s="13" t="n">
        <v>125</v>
      </c>
      <c r="FW1734" s="13" t="n">
        <v>125</v>
      </c>
      <c r="GS1734" s="13" t="n">
        <v>125</v>
      </c>
    </row>
    <row r="1735">
      <c r="C1735" s="13" t="n">
        <v>126</v>
      </c>
      <c r="D1735" s="96">
        <f>$B$1617</f>
        <v/>
      </c>
      <c r="E1735" s="96">
        <f>$B$1617</f>
        <v/>
      </c>
      <c r="F1735" s="96">
        <f>$B$1617</f>
        <v/>
      </c>
      <c r="Y1735" s="13" t="n">
        <v>126</v>
      </c>
      <c r="AU1735" s="13" t="n">
        <v>126</v>
      </c>
      <c r="BQ1735" s="13" t="n">
        <v>126</v>
      </c>
      <c r="CM1735" s="13" t="n">
        <v>126</v>
      </c>
      <c r="DI1735" s="13" t="n">
        <v>126</v>
      </c>
      <c r="EE1735" s="13" t="n">
        <v>126</v>
      </c>
      <c r="FA1735" s="13" t="n">
        <v>126</v>
      </c>
      <c r="FW1735" s="13" t="n">
        <v>126</v>
      </c>
      <c r="GS1735" s="13" t="n">
        <v>126</v>
      </c>
    </row>
    <row r="1736">
      <c r="C1736" s="13" t="n">
        <v>127</v>
      </c>
      <c r="D1736" s="96">
        <f>$B$1617</f>
        <v/>
      </c>
      <c r="E1736" s="96">
        <f>$B$1617</f>
        <v/>
      </c>
      <c r="F1736" s="96">
        <f>$B$1617</f>
        <v/>
      </c>
      <c r="Y1736" s="13" t="n">
        <v>127</v>
      </c>
      <c r="AU1736" s="13" t="n">
        <v>127</v>
      </c>
      <c r="BQ1736" s="13" t="n">
        <v>127</v>
      </c>
      <c r="CM1736" s="13" t="n">
        <v>127</v>
      </c>
      <c r="DI1736" s="13" t="n">
        <v>127</v>
      </c>
      <c r="EE1736" s="13" t="n">
        <v>127</v>
      </c>
      <c r="FA1736" s="13" t="n">
        <v>127</v>
      </c>
      <c r="FW1736" s="13" t="n">
        <v>127</v>
      </c>
      <c r="GS1736" s="13" t="n">
        <v>127</v>
      </c>
    </row>
    <row r="1737">
      <c r="C1737" s="13" t="n">
        <v>128</v>
      </c>
      <c r="D1737" s="96">
        <f>$B$1617</f>
        <v/>
      </c>
      <c r="E1737" s="96">
        <f>$B$1617</f>
        <v/>
      </c>
      <c r="F1737" s="96">
        <f>$B$1617</f>
        <v/>
      </c>
      <c r="Y1737" s="13" t="n">
        <v>128</v>
      </c>
      <c r="AU1737" s="13" t="n">
        <v>128</v>
      </c>
      <c r="BQ1737" s="13" t="n">
        <v>128</v>
      </c>
      <c r="CM1737" s="13" t="n">
        <v>128</v>
      </c>
      <c r="DI1737" s="13" t="n">
        <v>128</v>
      </c>
      <c r="EE1737" s="13" t="n">
        <v>128</v>
      </c>
      <c r="FA1737" s="13" t="n">
        <v>128</v>
      </c>
      <c r="FW1737" s="13" t="n">
        <v>128</v>
      </c>
      <c r="GS1737" s="13" t="n">
        <v>128</v>
      </c>
    </row>
    <row r="1738">
      <c r="C1738" s="13" t="n">
        <v>129</v>
      </c>
      <c r="D1738" s="96">
        <f>$B$1617</f>
        <v/>
      </c>
      <c r="E1738" s="96">
        <f>$B$1617</f>
        <v/>
      </c>
      <c r="F1738" s="96">
        <f>$B$1617</f>
        <v/>
      </c>
      <c r="Y1738" s="13" t="n">
        <v>129</v>
      </c>
      <c r="AU1738" s="13" t="n">
        <v>129</v>
      </c>
      <c r="BQ1738" s="13" t="n">
        <v>129</v>
      </c>
      <c r="CM1738" s="13" t="n">
        <v>129</v>
      </c>
      <c r="DI1738" s="13" t="n">
        <v>129</v>
      </c>
      <c r="EE1738" s="13" t="n">
        <v>129</v>
      </c>
      <c r="FA1738" s="13" t="n">
        <v>129</v>
      </c>
      <c r="FW1738" s="13" t="n">
        <v>129</v>
      </c>
      <c r="GS1738" s="13" t="n">
        <v>129</v>
      </c>
    </row>
    <row r="1739">
      <c r="C1739" s="13" t="n">
        <v>130</v>
      </c>
      <c r="D1739" s="96">
        <f>$B$1617</f>
        <v/>
      </c>
      <c r="E1739" s="96">
        <f>$B$1617</f>
        <v/>
      </c>
      <c r="F1739" s="96">
        <f>$B$1617</f>
        <v/>
      </c>
      <c r="Y1739" s="13" t="n">
        <v>130</v>
      </c>
      <c r="AU1739" s="13" t="n">
        <v>130</v>
      </c>
      <c r="BQ1739" s="13" t="n">
        <v>130</v>
      </c>
      <c r="CM1739" s="13" t="n">
        <v>130</v>
      </c>
      <c r="DI1739" s="13" t="n">
        <v>130</v>
      </c>
      <c r="EE1739" s="13" t="n">
        <v>130</v>
      </c>
      <c r="FA1739" s="13" t="n">
        <v>130</v>
      </c>
      <c r="FW1739" s="13" t="n">
        <v>130</v>
      </c>
      <c r="GS1739" s="13" t="n">
        <v>130</v>
      </c>
    </row>
    <row r="1740">
      <c r="C1740" s="13" t="n">
        <v>131</v>
      </c>
      <c r="D1740" s="96">
        <f>$B$1617</f>
        <v/>
      </c>
      <c r="E1740" s="96">
        <f>$B$1617</f>
        <v/>
      </c>
      <c r="F1740" s="96">
        <f>$B$1617</f>
        <v/>
      </c>
      <c r="Y1740" s="13" t="n">
        <v>131</v>
      </c>
      <c r="AU1740" s="13" t="n">
        <v>131</v>
      </c>
      <c r="BQ1740" s="13" t="n">
        <v>131</v>
      </c>
      <c r="CM1740" s="13" t="n">
        <v>131</v>
      </c>
      <c r="DI1740" s="13" t="n">
        <v>131</v>
      </c>
      <c r="EE1740" s="13" t="n">
        <v>131</v>
      </c>
      <c r="FA1740" s="13" t="n">
        <v>131</v>
      </c>
      <c r="FW1740" s="13" t="n">
        <v>131</v>
      </c>
      <c r="GS1740" s="13" t="n">
        <v>131</v>
      </c>
    </row>
    <row r="1741">
      <c r="C1741" s="13" t="n">
        <v>132</v>
      </c>
      <c r="D1741" s="96">
        <f>$B$1617</f>
        <v/>
      </c>
      <c r="E1741" s="96">
        <f>$B$1617</f>
        <v/>
      </c>
      <c r="F1741" s="96">
        <f>$B$1617</f>
        <v/>
      </c>
      <c r="Y1741" s="13" t="n">
        <v>132</v>
      </c>
      <c r="AU1741" s="13" t="n">
        <v>132</v>
      </c>
      <c r="BQ1741" s="13" t="n">
        <v>132</v>
      </c>
      <c r="CM1741" s="13" t="n">
        <v>132</v>
      </c>
      <c r="DI1741" s="13" t="n">
        <v>132</v>
      </c>
      <c r="EE1741" s="13" t="n">
        <v>132</v>
      </c>
      <c r="FA1741" s="13" t="n">
        <v>132</v>
      </c>
      <c r="FW1741" s="13" t="n">
        <v>132</v>
      </c>
      <c r="GS1741" s="13" t="n">
        <v>132</v>
      </c>
    </row>
    <row r="1742">
      <c r="C1742" s="13" t="n">
        <v>133</v>
      </c>
      <c r="D1742" s="96">
        <f>$B$1617</f>
        <v/>
      </c>
      <c r="E1742" s="96">
        <f>$B$1617</f>
        <v/>
      </c>
      <c r="F1742" s="96">
        <f>$B$1617</f>
        <v/>
      </c>
      <c r="Y1742" s="13" t="n">
        <v>133</v>
      </c>
      <c r="AU1742" s="13" t="n">
        <v>133</v>
      </c>
      <c r="BQ1742" s="13" t="n">
        <v>133</v>
      </c>
      <c r="CM1742" s="13" t="n">
        <v>133</v>
      </c>
      <c r="DI1742" s="13" t="n">
        <v>133</v>
      </c>
      <c r="EE1742" s="13" t="n">
        <v>133</v>
      </c>
      <c r="FA1742" s="13" t="n">
        <v>133</v>
      </c>
      <c r="FW1742" s="13" t="n">
        <v>133</v>
      </c>
      <c r="GS1742" s="13" t="n">
        <v>133</v>
      </c>
    </row>
    <row r="1743">
      <c r="C1743" s="13" t="n">
        <v>134</v>
      </c>
      <c r="D1743" s="96">
        <f>$B$1617</f>
        <v/>
      </c>
      <c r="E1743" s="96">
        <f>$B$1617</f>
        <v/>
      </c>
      <c r="F1743" s="96">
        <f>$B$1617</f>
        <v/>
      </c>
      <c r="Y1743" s="13" t="n">
        <v>134</v>
      </c>
      <c r="AU1743" s="13" t="n">
        <v>134</v>
      </c>
      <c r="BQ1743" s="13" t="n">
        <v>134</v>
      </c>
      <c r="CM1743" s="13" t="n">
        <v>134</v>
      </c>
      <c r="DI1743" s="13" t="n">
        <v>134</v>
      </c>
      <c r="EE1743" s="13" t="n">
        <v>134</v>
      </c>
      <c r="FA1743" s="13" t="n">
        <v>134</v>
      </c>
      <c r="FW1743" s="13" t="n">
        <v>134</v>
      </c>
      <c r="GS1743" s="13" t="n">
        <v>134</v>
      </c>
    </row>
    <row r="1744">
      <c r="C1744" s="13" t="n">
        <v>135</v>
      </c>
      <c r="D1744" s="96">
        <f>$B$1617</f>
        <v/>
      </c>
      <c r="E1744" s="96">
        <f>$B$1617</f>
        <v/>
      </c>
      <c r="F1744" s="96">
        <f>$B$1617</f>
        <v/>
      </c>
      <c r="Y1744" s="13" t="n">
        <v>135</v>
      </c>
      <c r="AU1744" s="13" t="n">
        <v>135</v>
      </c>
      <c r="BQ1744" s="13" t="n">
        <v>135</v>
      </c>
      <c r="CM1744" s="13" t="n">
        <v>135</v>
      </c>
      <c r="DI1744" s="13" t="n">
        <v>135</v>
      </c>
      <c r="EE1744" s="13" t="n">
        <v>135</v>
      </c>
      <c r="FA1744" s="13" t="n">
        <v>135</v>
      </c>
      <c r="FW1744" s="13" t="n">
        <v>135</v>
      </c>
      <c r="GS1744" s="13" t="n">
        <v>135</v>
      </c>
    </row>
    <row r="1745">
      <c r="C1745" s="13" t="n">
        <v>136</v>
      </c>
      <c r="D1745" s="96">
        <f>$B$1617</f>
        <v/>
      </c>
      <c r="E1745" s="96">
        <f>$B$1617</f>
        <v/>
      </c>
      <c r="F1745" s="96">
        <f>$B$1617</f>
        <v/>
      </c>
      <c r="Y1745" s="13" t="n">
        <v>136</v>
      </c>
      <c r="AU1745" s="13" t="n">
        <v>136</v>
      </c>
      <c r="BQ1745" s="13" t="n">
        <v>136</v>
      </c>
      <c r="CM1745" s="13" t="n">
        <v>136</v>
      </c>
      <c r="DI1745" s="13" t="n">
        <v>136</v>
      </c>
      <c r="EE1745" s="13" t="n">
        <v>136</v>
      </c>
      <c r="FA1745" s="13" t="n">
        <v>136</v>
      </c>
      <c r="FW1745" s="13" t="n">
        <v>136</v>
      </c>
      <c r="GS1745" s="13" t="n">
        <v>136</v>
      </c>
    </row>
    <row r="1746">
      <c r="C1746" s="13" t="n">
        <v>137</v>
      </c>
      <c r="D1746" s="96">
        <f>$B$1617</f>
        <v/>
      </c>
      <c r="E1746" s="96">
        <f>$B$1617</f>
        <v/>
      </c>
      <c r="F1746" s="96">
        <f>$B$1617</f>
        <v/>
      </c>
      <c r="Y1746" s="13" t="n">
        <v>137</v>
      </c>
      <c r="AU1746" s="13" t="n">
        <v>137</v>
      </c>
      <c r="BQ1746" s="13" t="n">
        <v>137</v>
      </c>
      <c r="CM1746" s="13" t="n">
        <v>137</v>
      </c>
      <c r="DI1746" s="13" t="n">
        <v>137</v>
      </c>
      <c r="EE1746" s="13" t="n">
        <v>137</v>
      </c>
      <c r="FA1746" s="13" t="n">
        <v>137</v>
      </c>
      <c r="FW1746" s="13" t="n">
        <v>137</v>
      </c>
      <c r="GS1746" s="13" t="n">
        <v>137</v>
      </c>
    </row>
    <row r="1747">
      <c r="C1747" s="13" t="n">
        <v>138</v>
      </c>
      <c r="D1747" s="96">
        <f>$B$1617</f>
        <v/>
      </c>
      <c r="E1747" s="96">
        <f>$B$1617</f>
        <v/>
      </c>
      <c r="F1747" s="96">
        <f>$B$1617</f>
        <v/>
      </c>
      <c r="Y1747" s="13" t="n">
        <v>138</v>
      </c>
      <c r="AU1747" s="13" t="n">
        <v>138</v>
      </c>
      <c r="BQ1747" s="13" t="n">
        <v>138</v>
      </c>
      <c r="CM1747" s="13" t="n">
        <v>138</v>
      </c>
      <c r="DI1747" s="13" t="n">
        <v>138</v>
      </c>
      <c r="EE1747" s="13" t="n">
        <v>138</v>
      </c>
      <c r="FA1747" s="13" t="n">
        <v>138</v>
      </c>
      <c r="FW1747" s="13" t="n">
        <v>138</v>
      </c>
      <c r="GS1747" s="13" t="n">
        <v>138</v>
      </c>
    </row>
    <row r="1748">
      <c r="C1748" s="13" t="n">
        <v>139</v>
      </c>
      <c r="D1748" s="96">
        <f>$B$1617</f>
        <v/>
      </c>
      <c r="E1748" s="96">
        <f>$B$1617</f>
        <v/>
      </c>
      <c r="F1748" s="96">
        <f>$B$1617</f>
        <v/>
      </c>
      <c r="Y1748" s="13" t="n">
        <v>139</v>
      </c>
      <c r="AU1748" s="13" t="n">
        <v>139</v>
      </c>
      <c r="BQ1748" s="13" t="n">
        <v>139</v>
      </c>
      <c r="CM1748" s="13" t="n">
        <v>139</v>
      </c>
      <c r="DI1748" s="13" t="n">
        <v>139</v>
      </c>
      <c r="EE1748" s="13" t="n">
        <v>139</v>
      </c>
      <c r="FA1748" s="13" t="n">
        <v>139</v>
      </c>
      <c r="FW1748" s="13" t="n">
        <v>139</v>
      </c>
      <c r="GS1748" s="13" t="n">
        <v>139</v>
      </c>
    </row>
    <row r="1749">
      <c r="C1749" s="13" t="n">
        <v>140</v>
      </c>
      <c r="D1749" s="96">
        <f>$B$1617</f>
        <v/>
      </c>
      <c r="E1749" s="96">
        <f>$B$1617</f>
        <v/>
      </c>
      <c r="F1749" s="96">
        <f>$B$1617</f>
        <v/>
      </c>
      <c r="Y1749" s="13" t="n">
        <v>140</v>
      </c>
      <c r="AU1749" s="13" t="n">
        <v>140</v>
      </c>
      <c r="BQ1749" s="13" t="n">
        <v>140</v>
      </c>
      <c r="CM1749" s="13" t="n">
        <v>140</v>
      </c>
      <c r="DI1749" s="13" t="n">
        <v>140</v>
      </c>
      <c r="EE1749" s="13" t="n">
        <v>140</v>
      </c>
      <c r="FA1749" s="13" t="n">
        <v>140</v>
      </c>
      <c r="FW1749" s="13" t="n">
        <v>140</v>
      </c>
      <c r="GS1749" s="13" t="n">
        <v>140</v>
      </c>
    </row>
    <row r="1750">
      <c r="C1750" s="13" t="n">
        <v>141</v>
      </c>
      <c r="D1750" s="96">
        <f>$B$1617</f>
        <v/>
      </c>
      <c r="E1750" s="96">
        <f>$B$1617</f>
        <v/>
      </c>
      <c r="F1750" s="96">
        <f>$B$1617</f>
        <v/>
      </c>
      <c r="Y1750" s="13" t="n">
        <v>141</v>
      </c>
      <c r="AU1750" s="13" t="n">
        <v>141</v>
      </c>
      <c r="BQ1750" s="13" t="n">
        <v>141</v>
      </c>
      <c r="CM1750" s="13" t="n">
        <v>141</v>
      </c>
      <c r="DI1750" s="13" t="n">
        <v>141</v>
      </c>
      <c r="EE1750" s="13" t="n">
        <v>141</v>
      </c>
      <c r="FA1750" s="13" t="n">
        <v>141</v>
      </c>
      <c r="FW1750" s="13" t="n">
        <v>141</v>
      </c>
      <c r="GS1750" s="13" t="n">
        <v>141</v>
      </c>
    </row>
    <row r="1751">
      <c r="C1751" s="13" t="n">
        <v>142</v>
      </c>
      <c r="D1751" s="96">
        <f>$B$1617</f>
        <v/>
      </c>
      <c r="E1751" s="96">
        <f>$B$1617</f>
        <v/>
      </c>
      <c r="F1751" s="96">
        <f>$B$1617</f>
        <v/>
      </c>
      <c r="Y1751" s="13" t="n">
        <v>142</v>
      </c>
      <c r="AU1751" s="13" t="n">
        <v>142</v>
      </c>
      <c r="BQ1751" s="13" t="n">
        <v>142</v>
      </c>
      <c r="CM1751" s="13" t="n">
        <v>142</v>
      </c>
      <c r="DI1751" s="13" t="n">
        <v>142</v>
      </c>
      <c r="EE1751" s="13" t="n">
        <v>142</v>
      </c>
      <c r="FA1751" s="13" t="n">
        <v>142</v>
      </c>
      <c r="FW1751" s="13" t="n">
        <v>142</v>
      </c>
      <c r="GS1751" s="13" t="n">
        <v>142</v>
      </c>
    </row>
    <row r="1752">
      <c r="C1752" s="13" t="n">
        <v>143</v>
      </c>
      <c r="D1752" s="96">
        <f>$B$1617</f>
        <v/>
      </c>
      <c r="E1752" s="96">
        <f>$B$1617</f>
        <v/>
      </c>
      <c r="F1752" s="96">
        <f>$B$1617</f>
        <v/>
      </c>
      <c r="Y1752" s="13" t="n">
        <v>143</v>
      </c>
      <c r="AU1752" s="13" t="n">
        <v>143</v>
      </c>
      <c r="BQ1752" s="13" t="n">
        <v>143</v>
      </c>
      <c r="CM1752" s="13" t="n">
        <v>143</v>
      </c>
      <c r="DI1752" s="13" t="n">
        <v>143</v>
      </c>
      <c r="EE1752" s="13" t="n">
        <v>143</v>
      </c>
      <c r="FA1752" s="13" t="n">
        <v>143</v>
      </c>
      <c r="FW1752" s="13" t="n">
        <v>143</v>
      </c>
      <c r="GS1752" s="13" t="n">
        <v>143</v>
      </c>
    </row>
    <row r="1753">
      <c r="C1753" s="13" t="n">
        <v>144</v>
      </c>
      <c r="D1753" s="96">
        <f>$B$1617</f>
        <v/>
      </c>
      <c r="E1753" s="96">
        <f>$B$1617</f>
        <v/>
      </c>
      <c r="F1753" s="96">
        <f>$B$1617</f>
        <v/>
      </c>
      <c r="Y1753" s="13" t="n">
        <v>144</v>
      </c>
      <c r="AU1753" s="13" t="n">
        <v>144</v>
      </c>
      <c r="BQ1753" s="13" t="n">
        <v>144</v>
      </c>
      <c r="CM1753" s="13" t="n">
        <v>144</v>
      </c>
      <c r="DI1753" s="13" t="n">
        <v>144</v>
      </c>
      <c r="EE1753" s="13" t="n">
        <v>144</v>
      </c>
      <c r="FA1753" s="13" t="n">
        <v>144</v>
      </c>
      <c r="FW1753" s="13" t="n">
        <v>144</v>
      </c>
      <c r="GS1753" s="13" t="n">
        <v>144</v>
      </c>
    </row>
    <row r="1754">
      <c r="C1754" s="13" t="n">
        <v>145</v>
      </c>
      <c r="D1754" s="96">
        <f>$B$1617</f>
        <v/>
      </c>
      <c r="E1754" s="96">
        <f>$B$1617</f>
        <v/>
      </c>
      <c r="F1754" s="96">
        <f>$B$1617</f>
        <v/>
      </c>
      <c r="Y1754" s="13" t="n">
        <v>145</v>
      </c>
      <c r="AU1754" s="13" t="n">
        <v>145</v>
      </c>
      <c r="BQ1754" s="13" t="n">
        <v>145</v>
      </c>
      <c r="CM1754" s="13" t="n">
        <v>145</v>
      </c>
      <c r="DI1754" s="13" t="n">
        <v>145</v>
      </c>
      <c r="EE1754" s="13" t="n">
        <v>145</v>
      </c>
      <c r="FA1754" s="13" t="n">
        <v>145</v>
      </c>
      <c r="FW1754" s="13" t="n">
        <v>145</v>
      </c>
      <c r="GS1754" s="13" t="n">
        <v>145</v>
      </c>
    </row>
    <row r="1755">
      <c r="C1755" s="13" t="n">
        <v>146</v>
      </c>
      <c r="D1755" s="96">
        <f>$B$1617</f>
        <v/>
      </c>
      <c r="E1755" s="96">
        <f>$B$1617</f>
        <v/>
      </c>
      <c r="F1755" s="96">
        <f>$B$1617</f>
        <v/>
      </c>
      <c r="Y1755" s="13" t="n">
        <v>146</v>
      </c>
      <c r="AU1755" s="13" t="n">
        <v>146</v>
      </c>
      <c r="BQ1755" s="13" t="n">
        <v>146</v>
      </c>
      <c r="CM1755" s="13" t="n">
        <v>146</v>
      </c>
      <c r="DI1755" s="13" t="n">
        <v>146</v>
      </c>
      <c r="EE1755" s="13" t="n">
        <v>146</v>
      </c>
      <c r="FA1755" s="13" t="n">
        <v>146</v>
      </c>
      <c r="FW1755" s="13" t="n">
        <v>146</v>
      </c>
      <c r="GS1755" s="13" t="n">
        <v>146</v>
      </c>
    </row>
    <row r="1756">
      <c r="C1756" s="13" t="n">
        <v>147</v>
      </c>
      <c r="D1756" s="96">
        <f>$B$1617</f>
        <v/>
      </c>
      <c r="E1756" s="96">
        <f>$B$1617</f>
        <v/>
      </c>
      <c r="F1756" s="96">
        <f>$B$1617</f>
        <v/>
      </c>
      <c r="Y1756" s="13" t="n">
        <v>147</v>
      </c>
      <c r="AU1756" s="13" t="n">
        <v>147</v>
      </c>
      <c r="BQ1756" s="13" t="n">
        <v>147</v>
      </c>
      <c r="CM1756" s="13" t="n">
        <v>147</v>
      </c>
      <c r="DI1756" s="13" t="n">
        <v>147</v>
      </c>
      <c r="EE1756" s="13" t="n">
        <v>147</v>
      </c>
      <c r="FA1756" s="13" t="n">
        <v>147</v>
      </c>
      <c r="FW1756" s="13" t="n">
        <v>147</v>
      </c>
      <c r="GS1756" s="13" t="n">
        <v>147</v>
      </c>
    </row>
    <row r="1757">
      <c r="C1757" s="13" t="n">
        <v>148</v>
      </c>
      <c r="D1757" s="96">
        <f>$B$1617</f>
        <v/>
      </c>
      <c r="E1757" s="96">
        <f>$B$1617</f>
        <v/>
      </c>
      <c r="F1757" s="96">
        <f>$B$1617</f>
        <v/>
      </c>
      <c r="Y1757" s="13" t="n">
        <v>148</v>
      </c>
      <c r="AU1757" s="13" t="n">
        <v>148</v>
      </c>
      <c r="BQ1757" s="13" t="n">
        <v>148</v>
      </c>
      <c r="CM1757" s="13" t="n">
        <v>148</v>
      </c>
      <c r="DI1757" s="13" t="n">
        <v>148</v>
      </c>
      <c r="EE1757" s="13" t="n">
        <v>148</v>
      </c>
      <c r="FA1757" s="13" t="n">
        <v>148</v>
      </c>
      <c r="FW1757" s="13" t="n">
        <v>148</v>
      </c>
      <c r="GS1757" s="13" t="n">
        <v>148</v>
      </c>
    </row>
    <row r="1758">
      <c r="C1758" s="13" t="n">
        <v>149</v>
      </c>
      <c r="D1758" s="96">
        <f>$B$1617</f>
        <v/>
      </c>
      <c r="E1758" s="96">
        <f>$B$1617</f>
        <v/>
      </c>
      <c r="F1758" s="96">
        <f>$B$1617</f>
        <v/>
      </c>
      <c r="Y1758" s="13" t="n">
        <v>149</v>
      </c>
      <c r="AU1758" s="13" t="n">
        <v>149</v>
      </c>
      <c r="BQ1758" s="13" t="n">
        <v>149</v>
      </c>
      <c r="CM1758" s="13" t="n">
        <v>149</v>
      </c>
      <c r="DI1758" s="13" t="n">
        <v>149</v>
      </c>
      <c r="EE1758" s="13" t="n">
        <v>149</v>
      </c>
      <c r="FA1758" s="13" t="n">
        <v>149</v>
      </c>
      <c r="FW1758" s="13" t="n">
        <v>149</v>
      </c>
      <c r="GS1758" s="13" t="n">
        <v>149</v>
      </c>
    </row>
    <row r="1759">
      <c r="C1759" s="13" t="n">
        <v>150</v>
      </c>
      <c r="D1759" s="96">
        <f>$B$1617</f>
        <v/>
      </c>
      <c r="E1759" s="96">
        <f>$B$1617</f>
        <v/>
      </c>
      <c r="F1759" s="96">
        <f>$B$1617</f>
        <v/>
      </c>
      <c r="Y1759" s="13" t="n">
        <v>150</v>
      </c>
      <c r="AU1759" s="13" t="n">
        <v>150</v>
      </c>
      <c r="BQ1759" s="13" t="n">
        <v>150</v>
      </c>
      <c r="CM1759" s="13" t="n">
        <v>150</v>
      </c>
      <c r="DI1759" s="13" t="n">
        <v>150</v>
      </c>
      <c r="EE1759" s="13" t="n">
        <v>150</v>
      </c>
      <c r="FA1759" s="13" t="n">
        <v>150</v>
      </c>
      <c r="FW1759" s="13" t="n">
        <v>150</v>
      </c>
      <c r="GS1759" s="13" t="n">
        <v>150</v>
      </c>
    </row>
    <row r="1760">
      <c r="C1760" s="13" t="n">
        <v>151</v>
      </c>
      <c r="D1760" s="96">
        <f>$B$1617</f>
        <v/>
      </c>
      <c r="E1760" s="96">
        <f>$B$1617</f>
        <v/>
      </c>
      <c r="F1760" s="96">
        <f>$B$1617</f>
        <v/>
      </c>
      <c r="Y1760" s="13" t="n">
        <v>151</v>
      </c>
      <c r="AU1760" s="13" t="n">
        <v>151</v>
      </c>
      <c r="BQ1760" s="13" t="n">
        <v>151</v>
      </c>
      <c r="CM1760" s="13" t="n">
        <v>151</v>
      </c>
      <c r="DI1760" s="13" t="n">
        <v>151</v>
      </c>
      <c r="EE1760" s="13" t="n">
        <v>151</v>
      </c>
      <c r="FA1760" s="13" t="n">
        <v>151</v>
      </c>
      <c r="FW1760" s="13" t="n">
        <v>151</v>
      </c>
      <c r="GS1760" s="13" t="n">
        <v>151</v>
      </c>
    </row>
    <row r="1761">
      <c r="C1761" s="13" t="n">
        <v>152</v>
      </c>
      <c r="D1761" s="96">
        <f>$B$1617</f>
        <v/>
      </c>
      <c r="E1761" s="96">
        <f>$B$1617</f>
        <v/>
      </c>
      <c r="F1761" s="96">
        <f>$B$1617</f>
        <v/>
      </c>
      <c r="Y1761" s="13" t="n">
        <v>152</v>
      </c>
      <c r="AU1761" s="13" t="n">
        <v>152</v>
      </c>
      <c r="BQ1761" s="13" t="n">
        <v>152</v>
      </c>
      <c r="CM1761" s="13" t="n">
        <v>152</v>
      </c>
      <c r="DI1761" s="13" t="n">
        <v>152</v>
      </c>
      <c r="EE1761" s="13" t="n">
        <v>152</v>
      </c>
      <c r="FA1761" s="13" t="n">
        <v>152</v>
      </c>
      <c r="FW1761" s="13" t="n">
        <v>152</v>
      </c>
      <c r="GS1761" s="13" t="n">
        <v>152</v>
      </c>
    </row>
    <row r="1762">
      <c r="C1762" s="13" t="n">
        <v>153</v>
      </c>
      <c r="D1762" s="96">
        <f>$B$1617</f>
        <v/>
      </c>
      <c r="E1762" s="96">
        <f>$B$1617</f>
        <v/>
      </c>
      <c r="F1762" s="96">
        <f>$B$1617</f>
        <v/>
      </c>
      <c r="Y1762" s="13" t="n">
        <v>153</v>
      </c>
      <c r="AU1762" s="13" t="n">
        <v>153</v>
      </c>
      <c r="BQ1762" s="13" t="n">
        <v>153</v>
      </c>
      <c r="CM1762" s="13" t="n">
        <v>153</v>
      </c>
      <c r="DI1762" s="13" t="n">
        <v>153</v>
      </c>
      <c r="EE1762" s="13" t="n">
        <v>153</v>
      </c>
      <c r="FA1762" s="13" t="n">
        <v>153</v>
      </c>
      <c r="FW1762" s="13" t="n">
        <v>153</v>
      </c>
      <c r="GS1762" s="13" t="n">
        <v>153</v>
      </c>
    </row>
    <row r="1763">
      <c r="C1763" s="13" t="n">
        <v>154</v>
      </c>
      <c r="D1763" s="96">
        <f>$B$1617</f>
        <v/>
      </c>
      <c r="E1763" s="96">
        <f>$B$1617</f>
        <v/>
      </c>
      <c r="F1763" s="96">
        <f>$B$1617</f>
        <v/>
      </c>
      <c r="Y1763" s="13" t="n">
        <v>154</v>
      </c>
      <c r="AU1763" s="13" t="n">
        <v>154</v>
      </c>
      <c r="BQ1763" s="13" t="n">
        <v>154</v>
      </c>
      <c r="CM1763" s="13" t="n">
        <v>154</v>
      </c>
      <c r="DI1763" s="13" t="n">
        <v>154</v>
      </c>
      <c r="EE1763" s="13" t="n">
        <v>154</v>
      </c>
      <c r="FA1763" s="13" t="n">
        <v>154</v>
      </c>
      <c r="FW1763" s="13" t="n">
        <v>154</v>
      </c>
      <c r="GS1763" s="13" t="n">
        <v>154</v>
      </c>
    </row>
    <row r="1764">
      <c r="C1764" s="13" t="n">
        <v>155</v>
      </c>
      <c r="D1764" s="96">
        <f>$B$1617</f>
        <v/>
      </c>
      <c r="E1764" s="96">
        <f>$B$1617</f>
        <v/>
      </c>
      <c r="F1764" s="96">
        <f>$B$1617</f>
        <v/>
      </c>
      <c r="Y1764" s="13" t="n">
        <v>155</v>
      </c>
      <c r="AU1764" s="13" t="n">
        <v>155</v>
      </c>
      <c r="BQ1764" s="13" t="n">
        <v>155</v>
      </c>
      <c r="CM1764" s="13" t="n">
        <v>155</v>
      </c>
      <c r="DI1764" s="13" t="n">
        <v>155</v>
      </c>
      <c r="EE1764" s="13" t="n">
        <v>155</v>
      </c>
      <c r="FA1764" s="13" t="n">
        <v>155</v>
      </c>
      <c r="FW1764" s="13" t="n">
        <v>155</v>
      </c>
      <c r="GS1764" s="13" t="n">
        <v>155</v>
      </c>
    </row>
    <row r="1765">
      <c r="C1765" s="13" t="n">
        <v>156</v>
      </c>
      <c r="D1765" s="96">
        <f>$B$1617</f>
        <v/>
      </c>
      <c r="E1765" s="96">
        <f>$B$1617</f>
        <v/>
      </c>
      <c r="F1765" s="96">
        <f>$B$1617</f>
        <v/>
      </c>
      <c r="Y1765" s="13" t="n">
        <v>156</v>
      </c>
      <c r="AU1765" s="13" t="n">
        <v>156</v>
      </c>
      <c r="BQ1765" s="13" t="n">
        <v>156</v>
      </c>
      <c r="CM1765" s="13" t="n">
        <v>156</v>
      </c>
      <c r="DI1765" s="13" t="n">
        <v>156</v>
      </c>
      <c r="EE1765" s="13" t="n">
        <v>156</v>
      </c>
      <c r="FA1765" s="13" t="n">
        <v>156</v>
      </c>
      <c r="FW1765" s="13" t="n">
        <v>156</v>
      </c>
      <c r="GS1765" s="13" t="n">
        <v>156</v>
      </c>
    </row>
    <row r="1766">
      <c r="C1766" s="13" t="n">
        <v>157</v>
      </c>
      <c r="D1766" s="96">
        <f>$B$1617</f>
        <v/>
      </c>
      <c r="E1766" s="96">
        <f>$B$1617</f>
        <v/>
      </c>
      <c r="F1766" s="96">
        <f>$B$1617</f>
        <v/>
      </c>
      <c r="Y1766" s="13" t="n">
        <v>157</v>
      </c>
      <c r="AU1766" s="13" t="n">
        <v>157</v>
      </c>
      <c r="BQ1766" s="13" t="n">
        <v>157</v>
      </c>
      <c r="CM1766" s="13" t="n">
        <v>157</v>
      </c>
      <c r="DI1766" s="13" t="n">
        <v>157</v>
      </c>
      <c r="EE1766" s="13" t="n">
        <v>157</v>
      </c>
      <c r="FA1766" s="13" t="n">
        <v>157</v>
      </c>
      <c r="FW1766" s="13" t="n">
        <v>157</v>
      </c>
      <c r="GS1766" s="13" t="n">
        <v>157</v>
      </c>
    </row>
    <row r="1767">
      <c r="C1767" s="13" t="n">
        <v>158</v>
      </c>
      <c r="D1767" s="96">
        <f>$B$1617</f>
        <v/>
      </c>
      <c r="E1767" s="96">
        <f>$B$1617</f>
        <v/>
      </c>
      <c r="F1767" s="96">
        <f>$B$1617</f>
        <v/>
      </c>
      <c r="Y1767" s="13" t="n">
        <v>158</v>
      </c>
      <c r="AU1767" s="13" t="n">
        <v>158</v>
      </c>
      <c r="BQ1767" s="13" t="n">
        <v>158</v>
      </c>
      <c r="CM1767" s="13" t="n">
        <v>158</v>
      </c>
      <c r="DI1767" s="13" t="n">
        <v>158</v>
      </c>
      <c r="EE1767" s="13" t="n">
        <v>158</v>
      </c>
      <c r="FA1767" s="13" t="n">
        <v>158</v>
      </c>
      <c r="FW1767" s="13" t="n">
        <v>158</v>
      </c>
      <c r="GS1767" s="13" t="n">
        <v>158</v>
      </c>
    </row>
    <row r="1768">
      <c r="C1768" s="13" t="n">
        <v>159</v>
      </c>
      <c r="D1768" s="96">
        <f>$B$1617</f>
        <v/>
      </c>
      <c r="E1768" s="96">
        <f>$B$1617</f>
        <v/>
      </c>
      <c r="F1768" s="96">
        <f>$B$1617</f>
        <v/>
      </c>
      <c r="Y1768" s="13" t="n">
        <v>159</v>
      </c>
      <c r="AU1768" s="13" t="n">
        <v>159</v>
      </c>
      <c r="BQ1768" s="13" t="n">
        <v>159</v>
      </c>
      <c r="CM1768" s="13" t="n">
        <v>159</v>
      </c>
      <c r="DI1768" s="13" t="n">
        <v>159</v>
      </c>
      <c r="EE1768" s="13" t="n">
        <v>159</v>
      </c>
      <c r="FA1768" s="13" t="n">
        <v>159</v>
      </c>
      <c r="FW1768" s="13" t="n">
        <v>159</v>
      </c>
      <c r="GS1768" s="13" t="n">
        <v>159</v>
      </c>
    </row>
    <row r="1769">
      <c r="C1769" s="13" t="n">
        <v>160</v>
      </c>
      <c r="D1769" s="96">
        <f>$B$1617</f>
        <v/>
      </c>
      <c r="E1769" s="96">
        <f>$B$1617</f>
        <v/>
      </c>
      <c r="F1769" s="96">
        <f>$B$1617</f>
        <v/>
      </c>
      <c r="Y1769" s="13" t="n">
        <v>160</v>
      </c>
      <c r="AU1769" s="13" t="n">
        <v>160</v>
      </c>
      <c r="BQ1769" s="13" t="n">
        <v>160</v>
      </c>
      <c r="CM1769" s="13" t="n">
        <v>160</v>
      </c>
      <c r="DI1769" s="13" t="n">
        <v>160</v>
      </c>
      <c r="EE1769" s="13" t="n">
        <v>160</v>
      </c>
      <c r="FA1769" s="13" t="n">
        <v>160</v>
      </c>
      <c r="FW1769" s="13" t="n">
        <v>160</v>
      </c>
      <c r="GS1769" s="13" t="n">
        <v>160</v>
      </c>
    </row>
    <row r="1770">
      <c r="C1770" s="13" t="n">
        <v>161</v>
      </c>
      <c r="D1770" s="96">
        <f>$B$1617</f>
        <v/>
      </c>
      <c r="E1770" s="96">
        <f>$B$1617</f>
        <v/>
      </c>
      <c r="F1770" s="96">
        <f>$B$1617</f>
        <v/>
      </c>
      <c r="Y1770" s="13" t="n">
        <v>161</v>
      </c>
      <c r="AU1770" s="13" t="n">
        <v>161</v>
      </c>
      <c r="BQ1770" s="13" t="n">
        <v>161</v>
      </c>
      <c r="CM1770" s="13" t="n">
        <v>161</v>
      </c>
      <c r="DI1770" s="13" t="n">
        <v>161</v>
      </c>
      <c r="EE1770" s="13" t="n">
        <v>161</v>
      </c>
      <c r="FA1770" s="13" t="n">
        <v>161</v>
      </c>
      <c r="FW1770" s="13" t="n">
        <v>161</v>
      </c>
      <c r="GS1770" s="13" t="n">
        <v>161</v>
      </c>
    </row>
    <row r="1771">
      <c r="C1771" s="13" t="n">
        <v>162</v>
      </c>
      <c r="D1771" s="96">
        <f>$B$1617</f>
        <v/>
      </c>
      <c r="E1771" s="96">
        <f>$B$1617</f>
        <v/>
      </c>
      <c r="F1771" s="96">
        <f>$B$1617</f>
        <v/>
      </c>
      <c r="Y1771" s="13" t="n">
        <v>162</v>
      </c>
      <c r="AU1771" s="13" t="n">
        <v>162</v>
      </c>
      <c r="BQ1771" s="13" t="n">
        <v>162</v>
      </c>
      <c r="CM1771" s="13" t="n">
        <v>162</v>
      </c>
      <c r="DI1771" s="13" t="n">
        <v>162</v>
      </c>
      <c r="EE1771" s="13" t="n">
        <v>162</v>
      </c>
      <c r="FA1771" s="13" t="n">
        <v>162</v>
      </c>
      <c r="FW1771" s="13" t="n">
        <v>162</v>
      </c>
      <c r="GS1771" s="13" t="n">
        <v>162</v>
      </c>
    </row>
    <row r="1772">
      <c r="C1772" s="13" t="n">
        <v>163</v>
      </c>
      <c r="D1772" s="96">
        <f>$B$1617</f>
        <v/>
      </c>
      <c r="E1772" s="96">
        <f>$B$1617</f>
        <v/>
      </c>
      <c r="F1772" s="96">
        <f>$B$1617</f>
        <v/>
      </c>
      <c r="Y1772" s="13" t="n">
        <v>163</v>
      </c>
      <c r="AU1772" s="13" t="n">
        <v>163</v>
      </c>
      <c r="BQ1772" s="13" t="n">
        <v>163</v>
      </c>
      <c r="CM1772" s="13" t="n">
        <v>163</v>
      </c>
      <c r="DI1772" s="13" t="n">
        <v>163</v>
      </c>
      <c r="EE1772" s="13" t="n">
        <v>163</v>
      </c>
      <c r="FA1772" s="13" t="n">
        <v>163</v>
      </c>
      <c r="FW1772" s="13" t="n">
        <v>163</v>
      </c>
      <c r="GS1772" s="13" t="n">
        <v>163</v>
      </c>
    </row>
    <row r="1773">
      <c r="C1773" s="13" t="n">
        <v>164</v>
      </c>
      <c r="D1773" s="96">
        <f>$B$1617</f>
        <v/>
      </c>
      <c r="E1773" s="96">
        <f>$B$1617</f>
        <v/>
      </c>
      <c r="F1773" s="96">
        <f>$B$1617</f>
        <v/>
      </c>
      <c r="Y1773" s="13" t="n">
        <v>164</v>
      </c>
      <c r="AU1773" s="13" t="n">
        <v>164</v>
      </c>
      <c r="BQ1773" s="13" t="n">
        <v>164</v>
      </c>
      <c r="CM1773" s="13" t="n">
        <v>164</v>
      </c>
      <c r="DI1773" s="13" t="n">
        <v>164</v>
      </c>
      <c r="EE1773" s="13" t="n">
        <v>164</v>
      </c>
      <c r="FA1773" s="13" t="n">
        <v>164</v>
      </c>
      <c r="FW1773" s="13" t="n">
        <v>164</v>
      </c>
      <c r="GS1773" s="13" t="n">
        <v>164</v>
      </c>
    </row>
    <row r="1774">
      <c r="C1774" s="13" t="n">
        <v>165</v>
      </c>
      <c r="D1774" s="96">
        <f>$B$1617</f>
        <v/>
      </c>
      <c r="E1774" s="96">
        <f>$B$1617</f>
        <v/>
      </c>
      <c r="F1774" s="96">
        <f>$B$1617</f>
        <v/>
      </c>
      <c r="Y1774" s="13" t="n">
        <v>165</v>
      </c>
      <c r="AU1774" s="13" t="n">
        <v>165</v>
      </c>
      <c r="BQ1774" s="13" t="n">
        <v>165</v>
      </c>
      <c r="CM1774" s="13" t="n">
        <v>165</v>
      </c>
      <c r="DI1774" s="13" t="n">
        <v>165</v>
      </c>
      <c r="EE1774" s="13" t="n">
        <v>165</v>
      </c>
      <c r="FA1774" s="13" t="n">
        <v>165</v>
      </c>
      <c r="FW1774" s="13" t="n">
        <v>165</v>
      </c>
      <c r="GS1774" s="13" t="n">
        <v>165</v>
      </c>
    </row>
    <row r="1775">
      <c r="C1775" s="13" t="n">
        <v>166</v>
      </c>
      <c r="D1775" s="96">
        <f>$B$1617</f>
        <v/>
      </c>
      <c r="E1775" s="96">
        <f>$B$1617</f>
        <v/>
      </c>
      <c r="F1775" s="96">
        <f>$B$1617</f>
        <v/>
      </c>
      <c r="Y1775" s="13" t="n">
        <v>166</v>
      </c>
      <c r="AU1775" s="13" t="n">
        <v>166</v>
      </c>
      <c r="BQ1775" s="13" t="n">
        <v>166</v>
      </c>
      <c r="CM1775" s="13" t="n">
        <v>166</v>
      </c>
      <c r="DI1775" s="13" t="n">
        <v>166</v>
      </c>
      <c r="EE1775" s="13" t="n">
        <v>166</v>
      </c>
      <c r="FA1775" s="13" t="n">
        <v>166</v>
      </c>
      <c r="FW1775" s="13" t="n">
        <v>166</v>
      </c>
      <c r="GS1775" s="13" t="n">
        <v>166</v>
      </c>
    </row>
    <row r="1776">
      <c r="C1776" s="13" t="n">
        <v>167</v>
      </c>
      <c r="D1776" s="96">
        <f>$B$1617</f>
        <v/>
      </c>
      <c r="E1776" s="96">
        <f>$B$1617</f>
        <v/>
      </c>
      <c r="F1776" s="96">
        <f>$B$1617</f>
        <v/>
      </c>
      <c r="Y1776" s="13" t="n">
        <v>167</v>
      </c>
      <c r="AU1776" s="13" t="n">
        <v>167</v>
      </c>
      <c r="BQ1776" s="13" t="n">
        <v>167</v>
      </c>
      <c r="CM1776" s="13" t="n">
        <v>167</v>
      </c>
      <c r="DI1776" s="13" t="n">
        <v>167</v>
      </c>
      <c r="EE1776" s="13" t="n">
        <v>167</v>
      </c>
      <c r="FA1776" s="13" t="n">
        <v>167</v>
      </c>
      <c r="FW1776" s="13" t="n">
        <v>167</v>
      </c>
      <c r="GS1776" s="13" t="n">
        <v>167</v>
      </c>
    </row>
    <row r="1777">
      <c r="C1777" s="13" t="n">
        <v>168</v>
      </c>
      <c r="D1777" s="96">
        <f>$B$1617</f>
        <v/>
      </c>
      <c r="E1777" s="96">
        <f>$B$1617</f>
        <v/>
      </c>
      <c r="F1777" s="96">
        <f>$B$1617</f>
        <v/>
      </c>
      <c r="Y1777" s="13" t="n">
        <v>168</v>
      </c>
      <c r="AU1777" s="13" t="n">
        <v>168</v>
      </c>
      <c r="BQ1777" s="13" t="n">
        <v>168</v>
      </c>
      <c r="CM1777" s="13" t="n">
        <v>168</v>
      </c>
      <c r="DI1777" s="13" t="n">
        <v>168</v>
      </c>
      <c r="EE1777" s="13" t="n">
        <v>168</v>
      </c>
      <c r="FA1777" s="13" t="n">
        <v>168</v>
      </c>
      <c r="FW1777" s="13" t="n">
        <v>168</v>
      </c>
      <c r="GS1777" s="13" t="n">
        <v>168</v>
      </c>
    </row>
    <row r="1778">
      <c r="C1778" s="13" t="n">
        <v>169</v>
      </c>
      <c r="D1778" s="96">
        <f>$B$1617</f>
        <v/>
      </c>
      <c r="E1778" s="96">
        <f>$B$1617</f>
        <v/>
      </c>
      <c r="F1778" s="96">
        <f>$B$1617</f>
        <v/>
      </c>
      <c r="Y1778" s="13" t="n">
        <v>169</v>
      </c>
      <c r="AU1778" s="13" t="n">
        <v>169</v>
      </c>
      <c r="BQ1778" s="13" t="n">
        <v>169</v>
      </c>
      <c r="CM1778" s="13" t="n">
        <v>169</v>
      </c>
      <c r="DI1778" s="13" t="n">
        <v>169</v>
      </c>
      <c r="EE1778" s="13" t="n">
        <v>169</v>
      </c>
      <c r="FA1778" s="13" t="n">
        <v>169</v>
      </c>
      <c r="FW1778" s="13" t="n">
        <v>169</v>
      </c>
      <c r="GS1778" s="13" t="n">
        <v>169</v>
      </c>
    </row>
    <row r="1779">
      <c r="C1779" s="13" t="n">
        <v>170</v>
      </c>
      <c r="D1779" s="96">
        <f>$B$1617</f>
        <v/>
      </c>
      <c r="E1779" s="96">
        <f>$B$1617</f>
        <v/>
      </c>
      <c r="F1779" s="96">
        <f>$B$1617</f>
        <v/>
      </c>
      <c r="Y1779" s="13" t="n">
        <v>170</v>
      </c>
      <c r="AU1779" s="13" t="n">
        <v>170</v>
      </c>
      <c r="BQ1779" s="13" t="n">
        <v>170</v>
      </c>
      <c r="CM1779" s="13" t="n">
        <v>170</v>
      </c>
      <c r="DI1779" s="13" t="n">
        <v>170</v>
      </c>
      <c r="EE1779" s="13" t="n">
        <v>170</v>
      </c>
      <c r="FA1779" s="13" t="n">
        <v>170</v>
      </c>
      <c r="FW1779" s="13" t="n">
        <v>170</v>
      </c>
      <c r="GS1779" s="13" t="n">
        <v>170</v>
      </c>
    </row>
    <row r="1780">
      <c r="C1780" s="13" t="n">
        <v>171</v>
      </c>
      <c r="D1780" s="96">
        <f>$B$1617</f>
        <v/>
      </c>
      <c r="E1780" s="96">
        <f>$B$1617</f>
        <v/>
      </c>
      <c r="F1780" s="96">
        <f>$B$1617</f>
        <v/>
      </c>
      <c r="Y1780" s="13" t="n">
        <v>171</v>
      </c>
      <c r="AU1780" s="13" t="n">
        <v>171</v>
      </c>
      <c r="BQ1780" s="13" t="n">
        <v>171</v>
      </c>
      <c r="CM1780" s="13" t="n">
        <v>171</v>
      </c>
      <c r="DI1780" s="13" t="n">
        <v>171</v>
      </c>
      <c r="EE1780" s="13" t="n">
        <v>171</v>
      </c>
      <c r="FA1780" s="13" t="n">
        <v>171</v>
      </c>
      <c r="FW1780" s="13" t="n">
        <v>171</v>
      </c>
      <c r="GS1780" s="13" t="n">
        <v>171</v>
      </c>
    </row>
    <row r="1781">
      <c r="C1781" s="13" t="n">
        <v>172</v>
      </c>
      <c r="D1781" s="96">
        <f>$B$1617</f>
        <v/>
      </c>
      <c r="E1781" s="96">
        <f>$B$1617</f>
        <v/>
      </c>
      <c r="F1781" s="96">
        <f>$B$1617</f>
        <v/>
      </c>
      <c r="Y1781" s="13" t="n">
        <v>172</v>
      </c>
      <c r="AU1781" s="13" t="n">
        <v>172</v>
      </c>
      <c r="BQ1781" s="13" t="n">
        <v>172</v>
      </c>
      <c r="CM1781" s="13" t="n">
        <v>172</v>
      </c>
      <c r="DI1781" s="13" t="n">
        <v>172</v>
      </c>
      <c r="EE1781" s="13" t="n">
        <v>172</v>
      </c>
      <c r="FA1781" s="13" t="n">
        <v>172</v>
      </c>
      <c r="FW1781" s="13" t="n">
        <v>172</v>
      </c>
      <c r="GS1781" s="13" t="n">
        <v>172</v>
      </c>
    </row>
    <row r="1782">
      <c r="C1782" s="13" t="n">
        <v>173</v>
      </c>
      <c r="D1782" s="96">
        <f>$B$1617</f>
        <v/>
      </c>
      <c r="E1782" s="96">
        <f>$B$1617</f>
        <v/>
      </c>
      <c r="F1782" s="96">
        <f>$B$1617</f>
        <v/>
      </c>
      <c r="Y1782" s="13" t="n">
        <v>173</v>
      </c>
      <c r="AU1782" s="13" t="n">
        <v>173</v>
      </c>
      <c r="BQ1782" s="13" t="n">
        <v>173</v>
      </c>
      <c r="CM1782" s="13" t="n">
        <v>173</v>
      </c>
      <c r="DI1782" s="13" t="n">
        <v>173</v>
      </c>
      <c r="EE1782" s="13" t="n">
        <v>173</v>
      </c>
      <c r="FA1782" s="13" t="n">
        <v>173</v>
      </c>
      <c r="FW1782" s="13" t="n">
        <v>173</v>
      </c>
      <c r="GS1782" s="13" t="n">
        <v>173</v>
      </c>
    </row>
    <row r="1783">
      <c r="C1783" s="13" t="n">
        <v>174</v>
      </c>
      <c r="D1783" s="96">
        <f>$B$1617</f>
        <v/>
      </c>
      <c r="E1783" s="96">
        <f>$B$1617</f>
        <v/>
      </c>
      <c r="F1783" s="96">
        <f>$B$1617</f>
        <v/>
      </c>
      <c r="Y1783" s="13" t="n">
        <v>174</v>
      </c>
      <c r="AU1783" s="13" t="n">
        <v>174</v>
      </c>
      <c r="BQ1783" s="13" t="n">
        <v>174</v>
      </c>
      <c r="CM1783" s="13" t="n">
        <v>174</v>
      </c>
      <c r="DI1783" s="13" t="n">
        <v>174</v>
      </c>
      <c r="EE1783" s="13" t="n">
        <v>174</v>
      </c>
      <c r="FA1783" s="13" t="n">
        <v>174</v>
      </c>
      <c r="FW1783" s="13" t="n">
        <v>174</v>
      </c>
      <c r="GS1783" s="13" t="n">
        <v>174</v>
      </c>
    </row>
    <row r="1784">
      <c r="C1784" s="13" t="n">
        <v>175</v>
      </c>
      <c r="D1784" s="96">
        <f>$B$1617</f>
        <v/>
      </c>
      <c r="E1784" s="96">
        <f>$B$1617</f>
        <v/>
      </c>
      <c r="F1784" s="96">
        <f>$B$1617</f>
        <v/>
      </c>
      <c r="Y1784" s="13" t="n">
        <v>175</v>
      </c>
      <c r="AU1784" s="13" t="n">
        <v>175</v>
      </c>
      <c r="BQ1784" s="13" t="n">
        <v>175</v>
      </c>
      <c r="CM1784" s="13" t="n">
        <v>175</v>
      </c>
      <c r="DI1784" s="13" t="n">
        <v>175</v>
      </c>
      <c r="EE1784" s="13" t="n">
        <v>175</v>
      </c>
      <c r="FA1784" s="13" t="n">
        <v>175</v>
      </c>
      <c r="FW1784" s="13" t="n">
        <v>175</v>
      </c>
      <c r="GS1784" s="13" t="n">
        <v>175</v>
      </c>
    </row>
    <row r="1785">
      <c r="C1785" s="13" t="n">
        <v>176</v>
      </c>
      <c r="D1785" s="96">
        <f>$B$1617</f>
        <v/>
      </c>
      <c r="E1785" s="96">
        <f>$B$1617</f>
        <v/>
      </c>
      <c r="F1785" s="96">
        <f>$B$1617</f>
        <v/>
      </c>
      <c r="Y1785" s="13" t="n">
        <v>176</v>
      </c>
      <c r="AU1785" s="13" t="n">
        <v>176</v>
      </c>
      <c r="BQ1785" s="13" t="n">
        <v>176</v>
      </c>
      <c r="CM1785" s="13" t="n">
        <v>176</v>
      </c>
      <c r="DI1785" s="13" t="n">
        <v>176</v>
      </c>
      <c r="EE1785" s="13" t="n">
        <v>176</v>
      </c>
      <c r="FA1785" s="13" t="n">
        <v>176</v>
      </c>
      <c r="FW1785" s="13" t="n">
        <v>176</v>
      </c>
      <c r="GS1785" s="13" t="n">
        <v>176</v>
      </c>
    </row>
    <row r="1786">
      <c r="C1786" s="13" t="n">
        <v>177</v>
      </c>
      <c r="D1786" s="96">
        <f>$B$1617</f>
        <v/>
      </c>
      <c r="E1786" s="96">
        <f>$B$1617</f>
        <v/>
      </c>
      <c r="F1786" s="96">
        <f>$B$1617</f>
        <v/>
      </c>
      <c r="Y1786" s="13" t="n">
        <v>177</v>
      </c>
      <c r="AU1786" s="13" t="n">
        <v>177</v>
      </c>
      <c r="BQ1786" s="13" t="n">
        <v>177</v>
      </c>
      <c r="CM1786" s="13" t="n">
        <v>177</v>
      </c>
      <c r="DI1786" s="13" t="n">
        <v>177</v>
      </c>
      <c r="EE1786" s="13" t="n">
        <v>177</v>
      </c>
      <c r="FA1786" s="13" t="n">
        <v>177</v>
      </c>
      <c r="FW1786" s="13" t="n">
        <v>177</v>
      </c>
      <c r="GS1786" s="13" t="n">
        <v>177</v>
      </c>
    </row>
    <row r="1787">
      <c r="C1787" s="13" t="n">
        <v>178</v>
      </c>
      <c r="D1787" s="96">
        <f>$B$1617</f>
        <v/>
      </c>
      <c r="E1787" s="96">
        <f>$B$1617</f>
        <v/>
      </c>
      <c r="F1787" s="96">
        <f>$B$1617</f>
        <v/>
      </c>
      <c r="Y1787" s="13" t="n">
        <v>178</v>
      </c>
      <c r="AU1787" s="13" t="n">
        <v>178</v>
      </c>
      <c r="BQ1787" s="13" t="n">
        <v>178</v>
      </c>
      <c r="CM1787" s="13" t="n">
        <v>178</v>
      </c>
      <c r="DI1787" s="13" t="n">
        <v>178</v>
      </c>
      <c r="EE1787" s="13" t="n">
        <v>178</v>
      </c>
      <c r="FA1787" s="13" t="n">
        <v>178</v>
      </c>
      <c r="FW1787" s="13" t="n">
        <v>178</v>
      </c>
      <c r="GS1787" s="13" t="n">
        <v>178</v>
      </c>
    </row>
    <row r="1788">
      <c r="C1788" s="13" t="n">
        <v>179</v>
      </c>
      <c r="D1788" s="96">
        <f>$B$1617</f>
        <v/>
      </c>
      <c r="E1788" s="96">
        <f>$B$1617</f>
        <v/>
      </c>
      <c r="F1788" s="96">
        <f>$B$1617</f>
        <v/>
      </c>
      <c r="Y1788" s="13" t="n">
        <v>179</v>
      </c>
      <c r="AU1788" s="13" t="n">
        <v>179</v>
      </c>
      <c r="BQ1788" s="13" t="n">
        <v>179</v>
      </c>
      <c r="CM1788" s="13" t="n">
        <v>179</v>
      </c>
      <c r="DI1788" s="13" t="n">
        <v>179</v>
      </c>
      <c r="EE1788" s="13" t="n">
        <v>179</v>
      </c>
      <c r="FA1788" s="13" t="n">
        <v>179</v>
      </c>
      <c r="FW1788" s="13" t="n">
        <v>179</v>
      </c>
      <c r="GS1788" s="13" t="n">
        <v>179</v>
      </c>
    </row>
    <row r="1789">
      <c r="C1789" s="13" t="n">
        <v>180</v>
      </c>
      <c r="D1789" s="96">
        <f>$B$1617</f>
        <v/>
      </c>
      <c r="E1789" s="96">
        <f>$B$1617</f>
        <v/>
      </c>
      <c r="F1789" s="96">
        <f>$B$1617</f>
        <v/>
      </c>
      <c r="Y1789" s="13" t="n">
        <v>180</v>
      </c>
      <c r="AU1789" s="13" t="n">
        <v>180</v>
      </c>
      <c r="BQ1789" s="13" t="n">
        <v>180</v>
      </c>
      <c r="CM1789" s="13" t="n">
        <v>180</v>
      </c>
      <c r="DI1789" s="13" t="n">
        <v>180</v>
      </c>
      <c r="EE1789" s="13" t="n">
        <v>180</v>
      </c>
      <c r="FA1789" s="13" t="n">
        <v>180</v>
      </c>
      <c r="FW1789" s="13" t="n">
        <v>180</v>
      </c>
      <c r="GS1789" s="13" t="n">
        <v>180</v>
      </c>
    </row>
    <row r="1790">
      <c r="C1790" s="13" t="n">
        <v>181</v>
      </c>
      <c r="D1790" s="96">
        <f>$B$1617</f>
        <v/>
      </c>
      <c r="E1790" s="96">
        <f>$B$1617</f>
        <v/>
      </c>
      <c r="F1790" s="96">
        <f>$B$1617</f>
        <v/>
      </c>
      <c r="Y1790" s="13" t="n">
        <v>181</v>
      </c>
      <c r="AU1790" s="13" t="n">
        <v>181</v>
      </c>
      <c r="BQ1790" s="13" t="n">
        <v>181</v>
      </c>
      <c r="CM1790" s="13" t="n">
        <v>181</v>
      </c>
      <c r="DI1790" s="13" t="n">
        <v>181</v>
      </c>
      <c r="EE1790" s="13" t="n">
        <v>181</v>
      </c>
      <c r="FA1790" s="13" t="n">
        <v>181</v>
      </c>
      <c r="FW1790" s="13" t="n">
        <v>181</v>
      </c>
      <c r="GS1790" s="13" t="n">
        <v>181</v>
      </c>
    </row>
    <row r="1791">
      <c r="C1791" s="13" t="n">
        <v>182</v>
      </c>
      <c r="D1791" s="96">
        <f>$B$1617</f>
        <v/>
      </c>
      <c r="E1791" s="96">
        <f>$B$1617</f>
        <v/>
      </c>
      <c r="F1791" s="96">
        <f>$B$1617</f>
        <v/>
      </c>
      <c r="Y1791" s="13" t="n">
        <v>182</v>
      </c>
      <c r="AU1791" s="13" t="n">
        <v>182</v>
      </c>
      <c r="BQ1791" s="13" t="n">
        <v>182</v>
      </c>
      <c r="CM1791" s="13" t="n">
        <v>182</v>
      </c>
      <c r="DI1791" s="13" t="n">
        <v>182</v>
      </c>
      <c r="EE1791" s="13" t="n">
        <v>182</v>
      </c>
      <c r="FA1791" s="13" t="n">
        <v>182</v>
      </c>
      <c r="FW1791" s="13" t="n">
        <v>182</v>
      </c>
      <c r="GS1791" s="13" t="n">
        <v>182</v>
      </c>
    </row>
    <row r="1792">
      <c r="C1792" s="13" t="n">
        <v>183</v>
      </c>
      <c r="D1792" s="96">
        <f>$B$1617</f>
        <v/>
      </c>
      <c r="E1792" s="96">
        <f>$B$1617</f>
        <v/>
      </c>
      <c r="F1792" s="96">
        <f>$B$1617</f>
        <v/>
      </c>
      <c r="Y1792" s="13" t="n">
        <v>183</v>
      </c>
      <c r="AU1792" s="13" t="n">
        <v>183</v>
      </c>
      <c r="BQ1792" s="13" t="n">
        <v>183</v>
      </c>
      <c r="CM1792" s="13" t="n">
        <v>183</v>
      </c>
      <c r="DI1792" s="13" t="n">
        <v>183</v>
      </c>
      <c r="EE1792" s="13" t="n">
        <v>183</v>
      </c>
      <c r="FA1792" s="13" t="n">
        <v>183</v>
      </c>
      <c r="FW1792" s="13" t="n">
        <v>183</v>
      </c>
      <c r="GS1792" s="13" t="n">
        <v>183</v>
      </c>
    </row>
    <row r="1793">
      <c r="C1793" s="13" t="n">
        <v>184</v>
      </c>
      <c r="D1793" s="96">
        <f>$B$1617</f>
        <v/>
      </c>
      <c r="E1793" s="96">
        <f>$B$1617</f>
        <v/>
      </c>
      <c r="F1793" s="96">
        <f>$B$1617</f>
        <v/>
      </c>
      <c r="Y1793" s="13" t="n">
        <v>184</v>
      </c>
      <c r="AU1793" s="13" t="n">
        <v>184</v>
      </c>
      <c r="BQ1793" s="13" t="n">
        <v>184</v>
      </c>
      <c r="CM1793" s="13" t="n">
        <v>184</v>
      </c>
      <c r="DI1793" s="13" t="n">
        <v>184</v>
      </c>
      <c r="EE1793" s="13" t="n">
        <v>184</v>
      </c>
      <c r="FA1793" s="13" t="n">
        <v>184</v>
      </c>
      <c r="FW1793" s="13" t="n">
        <v>184</v>
      </c>
      <c r="GS1793" s="13" t="n">
        <v>184</v>
      </c>
    </row>
    <row r="1794">
      <c r="C1794" s="13" t="n">
        <v>185</v>
      </c>
      <c r="D1794" s="96">
        <f>$B$1617</f>
        <v/>
      </c>
      <c r="E1794" s="96">
        <f>$B$1617</f>
        <v/>
      </c>
      <c r="F1794" s="96">
        <f>$B$1617</f>
        <v/>
      </c>
      <c r="Y1794" s="13" t="n">
        <v>185</v>
      </c>
      <c r="AU1794" s="13" t="n">
        <v>185</v>
      </c>
      <c r="BQ1794" s="13" t="n">
        <v>185</v>
      </c>
      <c r="CM1794" s="13" t="n">
        <v>185</v>
      </c>
      <c r="DI1794" s="13" t="n">
        <v>185</v>
      </c>
      <c r="EE1794" s="13" t="n">
        <v>185</v>
      </c>
      <c r="FA1794" s="13" t="n">
        <v>185</v>
      </c>
      <c r="FW1794" s="13" t="n">
        <v>185</v>
      </c>
      <c r="GS1794" s="13" t="n">
        <v>185</v>
      </c>
    </row>
    <row r="1795">
      <c r="C1795" s="13" t="n">
        <v>186</v>
      </c>
      <c r="D1795" s="96">
        <f>$B$1617</f>
        <v/>
      </c>
      <c r="E1795" s="96">
        <f>$B$1617</f>
        <v/>
      </c>
      <c r="F1795" s="96">
        <f>$B$1617</f>
        <v/>
      </c>
      <c r="Y1795" s="13" t="n">
        <v>186</v>
      </c>
      <c r="AU1795" s="13" t="n">
        <v>186</v>
      </c>
      <c r="BQ1795" s="13" t="n">
        <v>186</v>
      </c>
      <c r="CM1795" s="13" t="n">
        <v>186</v>
      </c>
      <c r="DI1795" s="13" t="n">
        <v>186</v>
      </c>
      <c r="EE1795" s="13" t="n">
        <v>186</v>
      </c>
      <c r="FA1795" s="13" t="n">
        <v>186</v>
      </c>
      <c r="FW1795" s="13" t="n">
        <v>186</v>
      </c>
      <c r="GS1795" s="13" t="n">
        <v>186</v>
      </c>
    </row>
    <row r="1796">
      <c r="C1796" s="13" t="n">
        <v>187</v>
      </c>
      <c r="D1796" s="96">
        <f>$B$1617</f>
        <v/>
      </c>
      <c r="E1796" s="96">
        <f>$B$1617</f>
        <v/>
      </c>
      <c r="F1796" s="96">
        <f>$B$1617</f>
        <v/>
      </c>
      <c r="Y1796" s="13" t="n">
        <v>187</v>
      </c>
      <c r="AU1796" s="13" t="n">
        <v>187</v>
      </c>
      <c r="BQ1796" s="13" t="n">
        <v>187</v>
      </c>
      <c r="CM1796" s="13" t="n">
        <v>187</v>
      </c>
      <c r="DI1796" s="13" t="n">
        <v>187</v>
      </c>
      <c r="EE1796" s="13" t="n">
        <v>187</v>
      </c>
      <c r="FA1796" s="13" t="n">
        <v>187</v>
      </c>
      <c r="FW1796" s="13" t="n">
        <v>187</v>
      </c>
      <c r="GS1796" s="13" t="n">
        <v>187</v>
      </c>
    </row>
    <row r="1797">
      <c r="C1797" s="13" t="n">
        <v>188</v>
      </c>
      <c r="D1797" s="96">
        <f>$B$1617</f>
        <v/>
      </c>
      <c r="E1797" s="96">
        <f>$B$1617</f>
        <v/>
      </c>
      <c r="F1797" s="96">
        <f>$B$1617</f>
        <v/>
      </c>
      <c r="Y1797" s="13" t="n">
        <v>188</v>
      </c>
      <c r="AU1797" s="13" t="n">
        <v>188</v>
      </c>
      <c r="BQ1797" s="13" t="n">
        <v>188</v>
      </c>
      <c r="CM1797" s="13" t="n">
        <v>188</v>
      </c>
      <c r="DI1797" s="13" t="n">
        <v>188</v>
      </c>
      <c r="EE1797" s="13" t="n">
        <v>188</v>
      </c>
      <c r="FA1797" s="13" t="n">
        <v>188</v>
      </c>
      <c r="FW1797" s="13" t="n">
        <v>188</v>
      </c>
      <c r="GS1797" s="13" t="n">
        <v>188</v>
      </c>
    </row>
    <row r="1798">
      <c r="C1798" s="13" t="n">
        <v>189</v>
      </c>
      <c r="D1798" s="96">
        <f>$B$1617</f>
        <v/>
      </c>
      <c r="E1798" s="96">
        <f>$B$1617</f>
        <v/>
      </c>
      <c r="F1798" s="96">
        <f>$B$1617</f>
        <v/>
      </c>
      <c r="Y1798" s="13" t="n">
        <v>189</v>
      </c>
      <c r="AU1798" s="13" t="n">
        <v>189</v>
      </c>
      <c r="BQ1798" s="13" t="n">
        <v>189</v>
      </c>
      <c r="CM1798" s="13" t="n">
        <v>189</v>
      </c>
      <c r="DI1798" s="13" t="n">
        <v>189</v>
      </c>
      <c r="EE1798" s="13" t="n">
        <v>189</v>
      </c>
      <c r="FA1798" s="13" t="n">
        <v>189</v>
      </c>
      <c r="FW1798" s="13" t="n">
        <v>189</v>
      </c>
      <c r="GS1798" s="13" t="n">
        <v>189</v>
      </c>
    </row>
    <row r="1799">
      <c r="C1799" s="13" t="n">
        <v>190</v>
      </c>
      <c r="D1799" s="96">
        <f>$B$1617</f>
        <v/>
      </c>
      <c r="E1799" s="96">
        <f>$B$1617</f>
        <v/>
      </c>
      <c r="F1799" s="96">
        <f>$B$1617</f>
        <v/>
      </c>
      <c r="Y1799" s="13" t="n">
        <v>190</v>
      </c>
      <c r="AU1799" s="13" t="n">
        <v>190</v>
      </c>
      <c r="BQ1799" s="13" t="n">
        <v>190</v>
      </c>
      <c r="CM1799" s="13" t="n">
        <v>190</v>
      </c>
      <c r="DI1799" s="13" t="n">
        <v>190</v>
      </c>
      <c r="EE1799" s="13" t="n">
        <v>190</v>
      </c>
      <c r="FA1799" s="13" t="n">
        <v>190</v>
      </c>
      <c r="FW1799" s="13" t="n">
        <v>190</v>
      </c>
      <c r="GS1799" s="13" t="n">
        <v>190</v>
      </c>
    </row>
    <row r="1800">
      <c r="C1800" s="13" t="n">
        <v>191</v>
      </c>
      <c r="D1800" s="96">
        <f>$B$1617</f>
        <v/>
      </c>
      <c r="E1800" s="96">
        <f>$B$1617</f>
        <v/>
      </c>
      <c r="F1800" s="96">
        <f>$B$1617</f>
        <v/>
      </c>
      <c r="Y1800" s="13" t="n">
        <v>191</v>
      </c>
      <c r="AU1800" s="13" t="n">
        <v>191</v>
      </c>
      <c r="BQ1800" s="13" t="n">
        <v>191</v>
      </c>
      <c r="CM1800" s="13" t="n">
        <v>191</v>
      </c>
      <c r="DI1800" s="13" t="n">
        <v>191</v>
      </c>
      <c r="EE1800" s="13" t="n">
        <v>191</v>
      </c>
      <c r="FA1800" s="13" t="n">
        <v>191</v>
      </c>
      <c r="FW1800" s="13" t="n">
        <v>191</v>
      </c>
      <c r="GS1800" s="13" t="n">
        <v>191</v>
      </c>
    </row>
    <row r="1801">
      <c r="C1801" s="13" t="n">
        <v>192</v>
      </c>
      <c r="D1801" s="96">
        <f>$B$1617</f>
        <v/>
      </c>
      <c r="E1801" s="96">
        <f>$B$1617</f>
        <v/>
      </c>
      <c r="F1801" s="96">
        <f>$B$1617</f>
        <v/>
      </c>
      <c r="Y1801" s="13" t="n">
        <v>192</v>
      </c>
      <c r="AU1801" s="13" t="n">
        <v>192</v>
      </c>
      <c r="BQ1801" s="13" t="n">
        <v>192</v>
      </c>
      <c r="CM1801" s="13" t="n">
        <v>192</v>
      </c>
      <c r="DI1801" s="13" t="n">
        <v>192</v>
      </c>
      <c r="EE1801" s="13" t="n">
        <v>192</v>
      </c>
      <c r="FA1801" s="13" t="n">
        <v>192</v>
      </c>
      <c r="FW1801" s="13" t="n">
        <v>192</v>
      </c>
      <c r="GS1801" s="13" t="n">
        <v>192</v>
      </c>
    </row>
    <row r="1802">
      <c r="C1802" s="13" t="n">
        <v>193</v>
      </c>
      <c r="D1802" s="96">
        <f>$B$1617</f>
        <v/>
      </c>
      <c r="E1802" s="96">
        <f>$B$1617</f>
        <v/>
      </c>
      <c r="F1802" s="96">
        <f>$B$1617</f>
        <v/>
      </c>
      <c r="Y1802" s="13" t="n">
        <v>193</v>
      </c>
      <c r="AU1802" s="13" t="n">
        <v>193</v>
      </c>
      <c r="BQ1802" s="13" t="n">
        <v>193</v>
      </c>
      <c r="CM1802" s="13" t="n">
        <v>193</v>
      </c>
      <c r="DI1802" s="13" t="n">
        <v>193</v>
      </c>
      <c r="EE1802" s="13" t="n">
        <v>193</v>
      </c>
      <c r="FA1802" s="13" t="n">
        <v>193</v>
      </c>
      <c r="FW1802" s="13" t="n">
        <v>193</v>
      </c>
      <c r="GS1802" s="13" t="n">
        <v>193</v>
      </c>
    </row>
    <row r="1803">
      <c r="C1803" s="13" t="n">
        <v>194</v>
      </c>
      <c r="D1803" s="96">
        <f>$B$1617</f>
        <v/>
      </c>
      <c r="E1803" s="96">
        <f>$B$1617</f>
        <v/>
      </c>
      <c r="F1803" s="96">
        <f>$B$1617</f>
        <v/>
      </c>
      <c r="Y1803" s="13" t="n">
        <v>194</v>
      </c>
      <c r="AU1803" s="13" t="n">
        <v>194</v>
      </c>
      <c r="BQ1803" s="13" t="n">
        <v>194</v>
      </c>
      <c r="CM1803" s="13" t="n">
        <v>194</v>
      </c>
      <c r="DI1803" s="13" t="n">
        <v>194</v>
      </c>
      <c r="EE1803" s="13" t="n">
        <v>194</v>
      </c>
      <c r="FA1803" s="13" t="n">
        <v>194</v>
      </c>
      <c r="FW1803" s="13" t="n">
        <v>194</v>
      </c>
      <c r="GS1803" s="13" t="n">
        <v>194</v>
      </c>
    </row>
    <row r="1804">
      <c r="C1804" s="13" t="n">
        <v>195</v>
      </c>
      <c r="D1804" s="96">
        <f>$B$1617</f>
        <v/>
      </c>
      <c r="E1804" s="96">
        <f>$B$1617</f>
        <v/>
      </c>
      <c r="F1804" s="96">
        <f>$B$1617</f>
        <v/>
      </c>
      <c r="Y1804" s="13" t="n">
        <v>195</v>
      </c>
      <c r="AU1804" s="13" t="n">
        <v>195</v>
      </c>
      <c r="BQ1804" s="13" t="n">
        <v>195</v>
      </c>
      <c r="CM1804" s="13" t="n">
        <v>195</v>
      </c>
      <c r="DI1804" s="13" t="n">
        <v>195</v>
      </c>
      <c r="EE1804" s="13" t="n">
        <v>195</v>
      </c>
      <c r="FA1804" s="13" t="n">
        <v>195</v>
      </c>
      <c r="FW1804" s="13" t="n">
        <v>195</v>
      </c>
      <c r="GS1804" s="13" t="n">
        <v>195</v>
      </c>
    </row>
    <row r="1805">
      <c r="C1805" s="13" t="n">
        <v>196</v>
      </c>
      <c r="D1805" s="96">
        <f>$B$1617</f>
        <v/>
      </c>
      <c r="E1805" s="96">
        <f>$B$1617</f>
        <v/>
      </c>
      <c r="F1805" s="96">
        <f>$B$1617</f>
        <v/>
      </c>
      <c r="Y1805" s="13" t="n">
        <v>196</v>
      </c>
      <c r="AU1805" s="13" t="n">
        <v>196</v>
      </c>
      <c r="BQ1805" s="13" t="n">
        <v>196</v>
      </c>
      <c r="CM1805" s="13" t="n">
        <v>196</v>
      </c>
      <c r="DI1805" s="13" t="n">
        <v>196</v>
      </c>
      <c r="EE1805" s="13" t="n">
        <v>196</v>
      </c>
      <c r="FA1805" s="13" t="n">
        <v>196</v>
      </c>
      <c r="FW1805" s="13" t="n">
        <v>196</v>
      </c>
      <c r="GS1805" s="13" t="n">
        <v>196</v>
      </c>
    </row>
    <row r="1806">
      <c r="C1806" s="13" t="n">
        <v>197</v>
      </c>
      <c r="D1806" s="96">
        <f>$B$1617</f>
        <v/>
      </c>
      <c r="E1806" s="96">
        <f>$B$1617</f>
        <v/>
      </c>
      <c r="F1806" s="96">
        <f>$B$1617</f>
        <v/>
      </c>
      <c r="Y1806" s="13" t="n">
        <v>197</v>
      </c>
      <c r="AU1806" s="13" t="n">
        <v>197</v>
      </c>
      <c r="BQ1806" s="13" t="n">
        <v>197</v>
      </c>
      <c r="CM1806" s="13" t="n">
        <v>197</v>
      </c>
      <c r="DI1806" s="13" t="n">
        <v>197</v>
      </c>
      <c r="EE1806" s="13" t="n">
        <v>197</v>
      </c>
      <c r="FA1806" s="13" t="n">
        <v>197</v>
      </c>
      <c r="FW1806" s="13" t="n">
        <v>197</v>
      </c>
      <c r="GS1806" s="13" t="n">
        <v>197</v>
      </c>
    </row>
    <row r="1807">
      <c r="C1807" s="13" t="n">
        <v>198</v>
      </c>
      <c r="D1807" s="96">
        <f>$B$1617</f>
        <v/>
      </c>
      <c r="E1807" s="96">
        <f>$B$1617</f>
        <v/>
      </c>
      <c r="F1807" s="96">
        <f>$B$1617</f>
        <v/>
      </c>
      <c r="Y1807" s="13" t="n">
        <v>198</v>
      </c>
      <c r="AU1807" s="13" t="n">
        <v>198</v>
      </c>
      <c r="BQ1807" s="13" t="n">
        <v>198</v>
      </c>
      <c r="CM1807" s="13" t="n">
        <v>198</v>
      </c>
      <c r="DI1807" s="13" t="n">
        <v>198</v>
      </c>
      <c r="EE1807" s="13" t="n">
        <v>198</v>
      </c>
      <c r="FA1807" s="13" t="n">
        <v>198</v>
      </c>
      <c r="FW1807" s="13" t="n">
        <v>198</v>
      </c>
      <c r="GS1807" s="13" t="n">
        <v>198</v>
      </c>
    </row>
    <row r="1809" ht="16.2" customHeight="1">
      <c r="B1809" s="9">
        <f>Data!D34</f>
        <v/>
      </c>
      <c r="C1809" s="13" t="inlineStr">
        <is>
          <t>Variance coeff - z(S2nd)</t>
        </is>
      </c>
      <c r="D1809" s="13" t="n">
        <v>22</v>
      </c>
      <c r="E1809" s="13" t="n">
        <v>23</v>
      </c>
      <c r="F1809" s="13" t="n">
        <v>24</v>
      </c>
      <c r="Y1809" s="13" t="inlineStr">
        <is>
          <t>Variance coeff - z(S2nd)</t>
        </is>
      </c>
      <c r="Z1809" s="13" t="n">
        <v>22</v>
      </c>
      <c r="AA1809" s="13" t="n">
        <v>23</v>
      </c>
      <c r="AB1809" s="13" t="n">
        <v>24</v>
      </c>
      <c r="AU1809" s="13" t="inlineStr">
        <is>
          <t>Variance coeff - z(S2nd)</t>
        </is>
      </c>
      <c r="AV1809" s="13" t="n">
        <v>22</v>
      </c>
      <c r="AW1809" s="13" t="n">
        <v>23</v>
      </c>
      <c r="AX1809" s="13" t="n">
        <v>24</v>
      </c>
      <c r="BQ1809" s="13" t="inlineStr">
        <is>
          <t>Variance coeff - z(S2nd)</t>
        </is>
      </c>
      <c r="BR1809" s="13" t="n">
        <v>22</v>
      </c>
      <c r="BS1809" s="13" t="n">
        <v>23</v>
      </c>
      <c r="BT1809" s="13" t="n">
        <v>24</v>
      </c>
      <c r="CM1809" s="13" t="inlineStr">
        <is>
          <t>Variance coeff - z(S2nd)</t>
        </is>
      </c>
      <c r="CN1809" s="13" t="n">
        <v>22</v>
      </c>
      <c r="CO1809" s="13" t="n">
        <v>23</v>
      </c>
      <c r="CP1809" s="13" t="n">
        <v>24</v>
      </c>
      <c r="DI1809" s="13" t="inlineStr">
        <is>
          <t>Variance coeff - z(S2nd)</t>
        </is>
      </c>
      <c r="DJ1809" s="13" t="n">
        <v>22</v>
      </c>
      <c r="DK1809" s="13" t="n">
        <v>23</v>
      </c>
      <c r="DL1809" s="13" t="n">
        <v>24</v>
      </c>
      <c r="EE1809" s="13" t="inlineStr">
        <is>
          <t>Variance coeff - z(S2nd)</t>
        </is>
      </c>
      <c r="EF1809" s="13" t="n">
        <v>22</v>
      </c>
      <c r="EG1809" s="13" t="n">
        <v>23</v>
      </c>
      <c r="EH1809" s="13" t="n">
        <v>24</v>
      </c>
      <c r="FA1809" s="13" t="inlineStr">
        <is>
          <t>Variance coeff - z(S2nd)</t>
        </is>
      </c>
      <c r="FB1809" s="13" t="n">
        <v>22</v>
      </c>
      <c r="FC1809" s="13" t="n">
        <v>23</v>
      </c>
      <c r="FD1809" s="13" t="n">
        <v>24</v>
      </c>
      <c r="FW1809" s="13" t="inlineStr">
        <is>
          <t>Variance coeff - z(S2nd)</t>
        </is>
      </c>
      <c r="FX1809" s="13" t="n">
        <v>22</v>
      </c>
      <c r="FY1809" s="13" t="n">
        <v>23</v>
      </c>
      <c r="FZ1809" s="13" t="n">
        <v>24</v>
      </c>
      <c r="GS1809" s="13" t="inlineStr">
        <is>
          <t>Variance coeff - z(S2nd)</t>
        </is>
      </c>
      <c r="GT1809" s="13" t="n">
        <v>22</v>
      </c>
      <c r="GU1809" s="13" t="n">
        <v>23</v>
      </c>
      <c r="GV1809" s="13" t="n">
        <v>24</v>
      </c>
    </row>
    <row r="1810">
      <c r="B1810" s="97" t="n"/>
      <c r="C1810" s="13" t="n">
        <v>9</v>
      </c>
      <c r="D1810" s="9">
        <f>$B$1809</f>
        <v/>
      </c>
      <c r="E1810" s="9">
        <f>$B$1809</f>
        <v/>
      </c>
      <c r="F1810" s="9">
        <f>$B$1809</f>
        <v/>
      </c>
      <c r="Y1810" s="13" t="n">
        <v>9</v>
      </c>
      <c r="AU1810" s="13" t="n">
        <v>9</v>
      </c>
      <c r="BQ1810" s="13" t="n">
        <v>9</v>
      </c>
      <c r="CM1810" s="13" t="n">
        <v>9</v>
      </c>
      <c r="DI1810" s="13" t="n">
        <v>9</v>
      </c>
      <c r="EE1810" s="13" t="n">
        <v>9</v>
      </c>
      <c r="FA1810" s="13" t="n">
        <v>9</v>
      </c>
      <c r="FW1810" s="13" t="n">
        <v>9</v>
      </c>
      <c r="GS1810" s="13" t="n">
        <v>9</v>
      </c>
    </row>
    <row r="1811">
      <c r="B1811" s="97" t="n"/>
      <c r="C1811" s="13" t="n">
        <v>10</v>
      </c>
      <c r="D1811" s="9">
        <f>$B$1809</f>
        <v/>
      </c>
      <c r="E1811" s="9">
        <f>$B$1809</f>
        <v/>
      </c>
      <c r="F1811" s="9">
        <f>$B$1809</f>
        <v/>
      </c>
      <c r="Y1811" s="13" t="n">
        <v>10</v>
      </c>
      <c r="AU1811" s="13" t="n">
        <v>10</v>
      </c>
      <c r="BQ1811" s="13" t="n">
        <v>10</v>
      </c>
      <c r="CM1811" s="13" t="n">
        <v>10</v>
      </c>
      <c r="DI1811" s="13" t="n">
        <v>10</v>
      </c>
      <c r="EE1811" s="13" t="n">
        <v>10</v>
      </c>
      <c r="FA1811" s="13" t="n">
        <v>10</v>
      </c>
      <c r="FW1811" s="13" t="n">
        <v>10</v>
      </c>
      <c r="GS1811" s="13" t="n">
        <v>10</v>
      </c>
    </row>
    <row r="1812">
      <c r="B1812" s="97" t="n"/>
      <c r="C1812" s="13" t="n">
        <v>11</v>
      </c>
      <c r="D1812" s="9">
        <f>$B$1809</f>
        <v/>
      </c>
      <c r="E1812" s="9">
        <f>$B$1809</f>
        <v/>
      </c>
      <c r="F1812" s="9">
        <f>$B$1809</f>
        <v/>
      </c>
      <c r="Y1812" s="13" t="n">
        <v>11</v>
      </c>
      <c r="AU1812" s="13" t="n">
        <v>11</v>
      </c>
      <c r="BQ1812" s="13" t="n">
        <v>11</v>
      </c>
      <c r="CM1812" s="13" t="n">
        <v>11</v>
      </c>
      <c r="DI1812" s="13" t="n">
        <v>11</v>
      </c>
      <c r="EE1812" s="13" t="n">
        <v>11</v>
      </c>
      <c r="FA1812" s="13" t="n">
        <v>11</v>
      </c>
      <c r="FW1812" s="13" t="n">
        <v>11</v>
      </c>
      <c r="GS1812" s="13" t="n">
        <v>11</v>
      </c>
    </row>
    <row r="1813">
      <c r="C1813" s="13" t="n">
        <v>12</v>
      </c>
      <c r="D1813" s="9">
        <f>$B$1809</f>
        <v/>
      </c>
      <c r="E1813" s="9">
        <f>$B$1809</f>
        <v/>
      </c>
      <c r="F1813" s="9">
        <f>$B$1809</f>
        <v/>
      </c>
      <c r="Y1813" s="13" t="n">
        <v>12</v>
      </c>
      <c r="AU1813" s="13" t="n">
        <v>12</v>
      </c>
      <c r="BQ1813" s="13" t="n">
        <v>12</v>
      </c>
      <c r="CM1813" s="13" t="n">
        <v>12</v>
      </c>
      <c r="DI1813" s="13" t="n">
        <v>12</v>
      </c>
      <c r="EE1813" s="13" t="n">
        <v>12</v>
      </c>
      <c r="FA1813" s="13" t="n">
        <v>12</v>
      </c>
      <c r="FW1813" s="13" t="n">
        <v>12</v>
      </c>
      <c r="GS1813" s="13" t="n">
        <v>12</v>
      </c>
    </row>
    <row r="1814">
      <c r="C1814" s="13" t="n">
        <v>13</v>
      </c>
      <c r="D1814" s="9">
        <f>$B$1809</f>
        <v/>
      </c>
      <c r="E1814" s="9">
        <f>$B$1809</f>
        <v/>
      </c>
      <c r="F1814" s="9">
        <f>$B$1809</f>
        <v/>
      </c>
      <c r="Y1814" s="13" t="n">
        <v>13</v>
      </c>
      <c r="AU1814" s="13" t="n">
        <v>13</v>
      </c>
      <c r="BQ1814" s="13" t="n">
        <v>13</v>
      </c>
      <c r="CM1814" s="13" t="n">
        <v>13</v>
      </c>
      <c r="DI1814" s="13" t="n">
        <v>13</v>
      </c>
      <c r="EE1814" s="13" t="n">
        <v>13</v>
      </c>
      <c r="FA1814" s="13" t="n">
        <v>13</v>
      </c>
      <c r="FW1814" s="13" t="n">
        <v>13</v>
      </c>
      <c r="GS1814" s="13" t="n">
        <v>13</v>
      </c>
    </row>
    <row r="1815">
      <c r="C1815" s="13" t="n">
        <v>14</v>
      </c>
      <c r="D1815" s="9">
        <f>$B$1809</f>
        <v/>
      </c>
      <c r="E1815" s="9">
        <f>$B$1809</f>
        <v/>
      </c>
      <c r="F1815" s="9">
        <f>$B$1809</f>
        <v/>
      </c>
      <c r="Y1815" s="13" t="n">
        <v>14</v>
      </c>
      <c r="AU1815" s="13" t="n">
        <v>14</v>
      </c>
      <c r="BQ1815" s="13" t="n">
        <v>14</v>
      </c>
      <c r="CM1815" s="13" t="n">
        <v>14</v>
      </c>
      <c r="DI1815" s="13" t="n">
        <v>14</v>
      </c>
      <c r="EE1815" s="13" t="n">
        <v>14</v>
      </c>
      <c r="FA1815" s="13" t="n">
        <v>14</v>
      </c>
      <c r="FW1815" s="13" t="n">
        <v>14</v>
      </c>
      <c r="GS1815" s="13" t="n">
        <v>14</v>
      </c>
    </row>
    <row r="1816">
      <c r="C1816" s="13" t="n">
        <v>15</v>
      </c>
      <c r="D1816" s="9">
        <f>$B$1809</f>
        <v/>
      </c>
      <c r="E1816" s="9">
        <f>$B$1809</f>
        <v/>
      </c>
      <c r="F1816" s="9">
        <f>$B$1809</f>
        <v/>
      </c>
      <c r="Y1816" s="13" t="n">
        <v>15</v>
      </c>
      <c r="AU1816" s="13" t="n">
        <v>15</v>
      </c>
      <c r="BQ1816" s="13" t="n">
        <v>15</v>
      </c>
      <c r="CM1816" s="13" t="n">
        <v>15</v>
      </c>
      <c r="DI1816" s="13" t="n">
        <v>15</v>
      </c>
      <c r="EE1816" s="13" t="n">
        <v>15</v>
      </c>
      <c r="FA1816" s="13" t="n">
        <v>15</v>
      </c>
      <c r="FW1816" s="13" t="n">
        <v>15</v>
      </c>
      <c r="GS1816" s="13" t="n">
        <v>15</v>
      </c>
    </row>
    <row r="1817">
      <c r="C1817" s="13" t="n">
        <v>16</v>
      </c>
      <c r="D1817" s="9">
        <f>$B$1809</f>
        <v/>
      </c>
      <c r="E1817" s="9">
        <f>$B$1809</f>
        <v/>
      </c>
      <c r="F1817" s="9">
        <f>$B$1809</f>
        <v/>
      </c>
      <c r="Y1817" s="13" t="n">
        <v>16</v>
      </c>
      <c r="AU1817" s="13" t="n">
        <v>16</v>
      </c>
      <c r="BQ1817" s="13" t="n">
        <v>16</v>
      </c>
      <c r="CM1817" s="13" t="n">
        <v>16</v>
      </c>
      <c r="DI1817" s="13" t="n">
        <v>16</v>
      </c>
      <c r="EE1817" s="13" t="n">
        <v>16</v>
      </c>
      <c r="FA1817" s="13" t="n">
        <v>16</v>
      </c>
      <c r="FW1817" s="13" t="n">
        <v>16</v>
      </c>
      <c r="GS1817" s="13" t="n">
        <v>16</v>
      </c>
    </row>
    <row r="1818">
      <c r="C1818" s="13" t="n">
        <v>17</v>
      </c>
      <c r="D1818" s="9">
        <f>$B$1809</f>
        <v/>
      </c>
      <c r="E1818" s="9">
        <f>$B$1809</f>
        <v/>
      </c>
      <c r="F1818" s="9">
        <f>$B$1809</f>
        <v/>
      </c>
      <c r="Y1818" s="13" t="n">
        <v>17</v>
      </c>
      <c r="AU1818" s="13" t="n">
        <v>17</v>
      </c>
      <c r="BQ1818" s="13" t="n">
        <v>17</v>
      </c>
      <c r="CM1818" s="13" t="n">
        <v>17</v>
      </c>
      <c r="DI1818" s="13" t="n">
        <v>17</v>
      </c>
      <c r="EE1818" s="13" t="n">
        <v>17</v>
      </c>
      <c r="FA1818" s="13" t="n">
        <v>17</v>
      </c>
      <c r="FW1818" s="13" t="n">
        <v>17</v>
      </c>
      <c r="GS1818" s="13" t="n">
        <v>17</v>
      </c>
    </row>
    <row r="1819">
      <c r="C1819" s="13" t="n">
        <v>18</v>
      </c>
      <c r="D1819" s="9">
        <f>$B$1809</f>
        <v/>
      </c>
      <c r="E1819" s="9">
        <f>$B$1809</f>
        <v/>
      </c>
      <c r="F1819" s="9">
        <f>$B$1809</f>
        <v/>
      </c>
      <c r="Y1819" s="13" t="n">
        <v>18</v>
      </c>
      <c r="AU1819" s="13" t="n">
        <v>18</v>
      </c>
      <c r="BQ1819" s="13" t="n">
        <v>18</v>
      </c>
      <c r="CM1819" s="13" t="n">
        <v>18</v>
      </c>
      <c r="DI1819" s="13" t="n">
        <v>18</v>
      </c>
      <c r="EE1819" s="13" t="n">
        <v>18</v>
      </c>
      <c r="FA1819" s="13" t="n">
        <v>18</v>
      </c>
      <c r="FW1819" s="13" t="n">
        <v>18</v>
      </c>
      <c r="GS1819" s="13" t="n">
        <v>18</v>
      </c>
    </row>
    <row r="1820">
      <c r="C1820" s="13" t="n">
        <v>19</v>
      </c>
      <c r="D1820" s="9">
        <f>$B$1809</f>
        <v/>
      </c>
      <c r="E1820" s="9">
        <f>$B$1809</f>
        <v/>
      </c>
      <c r="F1820" s="9">
        <f>$B$1809</f>
        <v/>
      </c>
      <c r="Y1820" s="13" t="n">
        <v>19</v>
      </c>
      <c r="AU1820" s="13" t="n">
        <v>19</v>
      </c>
      <c r="BQ1820" s="13" t="n">
        <v>19</v>
      </c>
      <c r="CM1820" s="13" t="n">
        <v>19</v>
      </c>
      <c r="DI1820" s="13" t="n">
        <v>19</v>
      </c>
      <c r="EE1820" s="13" t="n">
        <v>19</v>
      </c>
      <c r="FA1820" s="13" t="n">
        <v>19</v>
      </c>
      <c r="FW1820" s="13" t="n">
        <v>19</v>
      </c>
      <c r="GS1820" s="13" t="n">
        <v>19</v>
      </c>
    </row>
    <row r="1821">
      <c r="C1821" s="13" t="n">
        <v>20</v>
      </c>
      <c r="D1821" s="9">
        <f>$B$1809</f>
        <v/>
      </c>
      <c r="E1821" s="9">
        <f>$B$1809</f>
        <v/>
      </c>
      <c r="F1821" s="9">
        <f>$B$1809</f>
        <v/>
      </c>
      <c r="Y1821" s="13" t="n">
        <v>20</v>
      </c>
      <c r="AU1821" s="13" t="n">
        <v>20</v>
      </c>
      <c r="BQ1821" s="13" t="n">
        <v>20</v>
      </c>
      <c r="CM1821" s="13" t="n">
        <v>20</v>
      </c>
      <c r="DI1821" s="13" t="n">
        <v>20</v>
      </c>
      <c r="EE1821" s="13" t="n">
        <v>20</v>
      </c>
      <c r="FA1821" s="13" t="n">
        <v>20</v>
      </c>
      <c r="FW1821" s="13" t="n">
        <v>20</v>
      </c>
      <c r="GS1821" s="13" t="n">
        <v>20</v>
      </c>
    </row>
    <row r="1822">
      <c r="C1822" s="13" t="n">
        <v>21</v>
      </c>
      <c r="D1822" s="9">
        <f>$B$1809</f>
        <v/>
      </c>
      <c r="E1822" s="9">
        <f>$B$1809</f>
        <v/>
      </c>
      <c r="F1822" s="9">
        <f>$B$1809</f>
        <v/>
      </c>
      <c r="Y1822" s="13" t="n">
        <v>21</v>
      </c>
      <c r="AU1822" s="13" t="n">
        <v>21</v>
      </c>
      <c r="BQ1822" s="13" t="n">
        <v>21</v>
      </c>
      <c r="CM1822" s="13" t="n">
        <v>21</v>
      </c>
      <c r="DI1822" s="13" t="n">
        <v>21</v>
      </c>
      <c r="EE1822" s="13" t="n">
        <v>21</v>
      </c>
      <c r="FA1822" s="13" t="n">
        <v>21</v>
      </c>
      <c r="FW1822" s="13" t="n">
        <v>21</v>
      </c>
      <c r="GS1822" s="13" t="n">
        <v>21</v>
      </c>
    </row>
    <row r="1823">
      <c r="C1823" s="13" t="n">
        <v>22</v>
      </c>
      <c r="D1823" s="9">
        <f>$B$1809</f>
        <v/>
      </c>
      <c r="E1823" s="9">
        <f>$B$1809</f>
        <v/>
      </c>
      <c r="F1823" s="9">
        <f>$B$1809</f>
        <v/>
      </c>
      <c r="Y1823" s="13" t="n">
        <v>22</v>
      </c>
      <c r="AU1823" s="13" t="n">
        <v>22</v>
      </c>
      <c r="BQ1823" s="13" t="n">
        <v>22</v>
      </c>
      <c r="CM1823" s="13" t="n">
        <v>22</v>
      </c>
      <c r="DI1823" s="13" t="n">
        <v>22</v>
      </c>
      <c r="EE1823" s="13" t="n">
        <v>22</v>
      </c>
      <c r="FA1823" s="13" t="n">
        <v>22</v>
      </c>
      <c r="FW1823" s="13" t="n">
        <v>22</v>
      </c>
      <c r="GS1823" s="13" t="n">
        <v>22</v>
      </c>
    </row>
    <row r="1824">
      <c r="C1824" s="13" t="n">
        <v>23</v>
      </c>
      <c r="D1824" s="9">
        <f>$B$1809</f>
        <v/>
      </c>
      <c r="E1824" s="9">
        <f>$B$1809</f>
        <v/>
      </c>
      <c r="F1824" s="9">
        <f>$B$1809</f>
        <v/>
      </c>
      <c r="Y1824" s="13" t="n">
        <v>23</v>
      </c>
      <c r="AU1824" s="13" t="n">
        <v>23</v>
      </c>
      <c r="BQ1824" s="13" t="n">
        <v>23</v>
      </c>
      <c r="CM1824" s="13" t="n">
        <v>23</v>
      </c>
      <c r="DI1824" s="13" t="n">
        <v>23</v>
      </c>
      <c r="EE1824" s="13" t="n">
        <v>23</v>
      </c>
      <c r="FA1824" s="13" t="n">
        <v>23</v>
      </c>
      <c r="FW1824" s="13" t="n">
        <v>23</v>
      </c>
      <c r="GS1824" s="13" t="n">
        <v>23</v>
      </c>
    </row>
    <row r="1825">
      <c r="C1825" s="13" t="n">
        <v>24</v>
      </c>
      <c r="D1825" s="9">
        <f>$B$1809</f>
        <v/>
      </c>
      <c r="E1825" s="9">
        <f>$B$1809</f>
        <v/>
      </c>
      <c r="F1825" s="9">
        <f>$B$1809</f>
        <v/>
      </c>
      <c r="Y1825" s="13" t="n">
        <v>24</v>
      </c>
      <c r="AU1825" s="13" t="n">
        <v>24</v>
      </c>
      <c r="BQ1825" s="13" t="n">
        <v>24</v>
      </c>
      <c r="CM1825" s="13" t="n">
        <v>24</v>
      </c>
      <c r="DI1825" s="13" t="n">
        <v>24</v>
      </c>
      <c r="EE1825" s="13" t="n">
        <v>24</v>
      </c>
      <c r="FA1825" s="13" t="n">
        <v>24</v>
      </c>
      <c r="FW1825" s="13" t="n">
        <v>24</v>
      </c>
      <c r="GS1825" s="13" t="n">
        <v>24</v>
      </c>
    </row>
    <row r="1826">
      <c r="C1826" s="13" t="n">
        <v>25</v>
      </c>
      <c r="D1826" s="9">
        <f>$B$1809</f>
        <v/>
      </c>
      <c r="E1826" s="9">
        <f>$B$1809</f>
        <v/>
      </c>
      <c r="F1826" s="9">
        <f>$B$1809</f>
        <v/>
      </c>
      <c r="Y1826" s="13" t="n">
        <v>25</v>
      </c>
      <c r="AU1826" s="13" t="n">
        <v>25</v>
      </c>
      <c r="BQ1826" s="13" t="n">
        <v>25</v>
      </c>
      <c r="CM1826" s="13" t="n">
        <v>25</v>
      </c>
      <c r="DI1826" s="13" t="n">
        <v>25</v>
      </c>
      <c r="EE1826" s="13" t="n">
        <v>25</v>
      </c>
      <c r="FA1826" s="13" t="n">
        <v>25</v>
      </c>
      <c r="FW1826" s="13" t="n">
        <v>25</v>
      </c>
      <c r="GS1826" s="13" t="n">
        <v>25</v>
      </c>
    </row>
    <row r="1827">
      <c r="C1827" s="13" t="n">
        <v>26</v>
      </c>
      <c r="D1827" s="9">
        <f>$B$1809</f>
        <v/>
      </c>
      <c r="E1827" s="9">
        <f>$B$1809</f>
        <v/>
      </c>
      <c r="F1827" s="9">
        <f>$B$1809</f>
        <v/>
      </c>
      <c r="Y1827" s="13" t="n">
        <v>26</v>
      </c>
      <c r="AU1827" s="13" t="n">
        <v>26</v>
      </c>
      <c r="BQ1827" s="13" t="n">
        <v>26</v>
      </c>
      <c r="CM1827" s="13" t="n">
        <v>26</v>
      </c>
      <c r="DI1827" s="13" t="n">
        <v>26</v>
      </c>
      <c r="EE1827" s="13" t="n">
        <v>26</v>
      </c>
      <c r="FA1827" s="13" t="n">
        <v>26</v>
      </c>
      <c r="FW1827" s="13" t="n">
        <v>26</v>
      </c>
      <c r="GS1827" s="13" t="n">
        <v>26</v>
      </c>
    </row>
    <row r="1828">
      <c r="C1828" s="13" t="n">
        <v>27</v>
      </c>
      <c r="D1828" s="9">
        <f>$B$1809</f>
        <v/>
      </c>
      <c r="E1828" s="9">
        <f>$B$1809</f>
        <v/>
      </c>
      <c r="F1828" s="9">
        <f>$B$1809</f>
        <v/>
      </c>
      <c r="Y1828" s="13" t="n">
        <v>27</v>
      </c>
      <c r="AU1828" s="13" t="n">
        <v>27</v>
      </c>
      <c r="BQ1828" s="13" t="n">
        <v>27</v>
      </c>
      <c r="CM1828" s="13" t="n">
        <v>27</v>
      </c>
      <c r="DI1828" s="13" t="n">
        <v>27</v>
      </c>
      <c r="EE1828" s="13" t="n">
        <v>27</v>
      </c>
      <c r="FA1828" s="13" t="n">
        <v>27</v>
      </c>
      <c r="FW1828" s="13" t="n">
        <v>27</v>
      </c>
      <c r="GS1828" s="13" t="n">
        <v>27</v>
      </c>
    </row>
    <row r="1829">
      <c r="C1829" s="13" t="n">
        <v>28</v>
      </c>
      <c r="D1829" s="9">
        <f>$B$1809</f>
        <v/>
      </c>
      <c r="E1829" s="9">
        <f>$B$1809</f>
        <v/>
      </c>
      <c r="F1829" s="9">
        <f>$B$1809</f>
        <v/>
      </c>
      <c r="Y1829" s="13" t="n">
        <v>28</v>
      </c>
      <c r="AU1829" s="13" t="n">
        <v>28</v>
      </c>
      <c r="BQ1829" s="13" t="n">
        <v>28</v>
      </c>
      <c r="CM1829" s="13" t="n">
        <v>28</v>
      </c>
      <c r="DI1829" s="13" t="n">
        <v>28</v>
      </c>
      <c r="EE1829" s="13" t="n">
        <v>28</v>
      </c>
      <c r="FA1829" s="13" t="n">
        <v>28</v>
      </c>
      <c r="FW1829" s="13" t="n">
        <v>28</v>
      </c>
      <c r="GS1829" s="13" t="n">
        <v>28</v>
      </c>
    </row>
    <row r="1830">
      <c r="C1830" s="13" t="n">
        <v>29</v>
      </c>
      <c r="D1830" s="9">
        <f>$B$1809</f>
        <v/>
      </c>
      <c r="E1830" s="9">
        <f>$B$1809</f>
        <v/>
      </c>
      <c r="F1830" s="9">
        <f>$B$1809</f>
        <v/>
      </c>
      <c r="Y1830" s="13" t="n">
        <v>29</v>
      </c>
      <c r="AU1830" s="13" t="n">
        <v>29</v>
      </c>
      <c r="BQ1830" s="13" t="n">
        <v>29</v>
      </c>
      <c r="CM1830" s="13" t="n">
        <v>29</v>
      </c>
      <c r="DI1830" s="13" t="n">
        <v>29</v>
      </c>
      <c r="EE1830" s="13" t="n">
        <v>29</v>
      </c>
      <c r="FA1830" s="13" t="n">
        <v>29</v>
      </c>
      <c r="FW1830" s="13" t="n">
        <v>29</v>
      </c>
      <c r="GS1830" s="13" t="n">
        <v>29</v>
      </c>
    </row>
    <row r="1831">
      <c r="C1831" s="13" t="n">
        <v>30</v>
      </c>
      <c r="D1831" s="9">
        <f>$B$1809</f>
        <v/>
      </c>
      <c r="E1831" s="9">
        <f>$B$1809</f>
        <v/>
      </c>
      <c r="F1831" s="9">
        <f>$B$1809</f>
        <v/>
      </c>
      <c r="Y1831" s="13" t="n">
        <v>30</v>
      </c>
      <c r="AU1831" s="13" t="n">
        <v>30</v>
      </c>
      <c r="BQ1831" s="13" t="n">
        <v>30</v>
      </c>
      <c r="CM1831" s="13" t="n">
        <v>30</v>
      </c>
      <c r="DI1831" s="13" t="n">
        <v>30</v>
      </c>
      <c r="EE1831" s="13" t="n">
        <v>30</v>
      </c>
      <c r="FA1831" s="13" t="n">
        <v>30</v>
      </c>
      <c r="FW1831" s="13" t="n">
        <v>30</v>
      </c>
      <c r="GS1831" s="13" t="n">
        <v>30</v>
      </c>
    </row>
    <row r="1832">
      <c r="C1832" s="13" t="n">
        <v>31</v>
      </c>
      <c r="D1832" s="9">
        <f>$B$1809</f>
        <v/>
      </c>
      <c r="E1832" s="9">
        <f>$B$1809</f>
        <v/>
      </c>
      <c r="F1832" s="9">
        <f>$B$1809</f>
        <v/>
      </c>
      <c r="Y1832" s="13" t="n">
        <v>31</v>
      </c>
      <c r="AU1832" s="13" t="n">
        <v>31</v>
      </c>
      <c r="BQ1832" s="13" t="n">
        <v>31</v>
      </c>
      <c r="CM1832" s="13" t="n">
        <v>31</v>
      </c>
      <c r="DI1832" s="13" t="n">
        <v>31</v>
      </c>
      <c r="EE1832" s="13" t="n">
        <v>31</v>
      </c>
      <c r="FA1832" s="13" t="n">
        <v>31</v>
      </c>
      <c r="FW1832" s="13" t="n">
        <v>31</v>
      </c>
      <c r="GS1832" s="13" t="n">
        <v>31</v>
      </c>
    </row>
    <row r="1833">
      <c r="C1833" s="13" t="n">
        <v>32</v>
      </c>
      <c r="D1833" s="9">
        <f>$B$1809</f>
        <v/>
      </c>
      <c r="E1833" s="9">
        <f>$B$1809</f>
        <v/>
      </c>
      <c r="F1833" s="9">
        <f>$B$1809</f>
        <v/>
      </c>
      <c r="Y1833" s="13" t="n">
        <v>32</v>
      </c>
      <c r="AU1833" s="13" t="n">
        <v>32</v>
      </c>
      <c r="BQ1833" s="13" t="n">
        <v>32</v>
      </c>
      <c r="CM1833" s="13" t="n">
        <v>32</v>
      </c>
      <c r="DI1833" s="13" t="n">
        <v>32</v>
      </c>
      <c r="EE1833" s="13" t="n">
        <v>32</v>
      </c>
      <c r="FA1833" s="13" t="n">
        <v>32</v>
      </c>
      <c r="FW1833" s="13" t="n">
        <v>32</v>
      </c>
      <c r="GS1833" s="13" t="n">
        <v>32</v>
      </c>
    </row>
    <row r="1834">
      <c r="C1834" s="13" t="n">
        <v>33</v>
      </c>
      <c r="D1834" s="9">
        <f>$B$1809</f>
        <v/>
      </c>
      <c r="E1834" s="9">
        <f>$B$1809</f>
        <v/>
      </c>
      <c r="F1834" s="9">
        <f>$B$1809</f>
        <v/>
      </c>
      <c r="Y1834" s="13" t="n">
        <v>33</v>
      </c>
      <c r="AU1834" s="13" t="n">
        <v>33</v>
      </c>
      <c r="BQ1834" s="13" t="n">
        <v>33</v>
      </c>
      <c r="CM1834" s="13" t="n">
        <v>33</v>
      </c>
      <c r="DI1834" s="13" t="n">
        <v>33</v>
      </c>
      <c r="EE1834" s="13" t="n">
        <v>33</v>
      </c>
      <c r="FA1834" s="13" t="n">
        <v>33</v>
      </c>
      <c r="FW1834" s="13" t="n">
        <v>33</v>
      </c>
      <c r="GS1834" s="13" t="n">
        <v>33</v>
      </c>
    </row>
    <row r="1835">
      <c r="C1835" s="13" t="n">
        <v>34</v>
      </c>
      <c r="D1835" s="9">
        <f>$B$1809</f>
        <v/>
      </c>
      <c r="E1835" s="9">
        <f>$B$1809</f>
        <v/>
      </c>
      <c r="F1835" s="9">
        <f>$B$1809</f>
        <v/>
      </c>
      <c r="Y1835" s="13" t="n">
        <v>34</v>
      </c>
      <c r="AU1835" s="13" t="n">
        <v>34</v>
      </c>
      <c r="BQ1835" s="13" t="n">
        <v>34</v>
      </c>
      <c r="CM1835" s="13" t="n">
        <v>34</v>
      </c>
      <c r="DI1835" s="13" t="n">
        <v>34</v>
      </c>
      <c r="EE1835" s="13" t="n">
        <v>34</v>
      </c>
      <c r="FA1835" s="13" t="n">
        <v>34</v>
      </c>
      <c r="FW1835" s="13" t="n">
        <v>34</v>
      </c>
      <c r="GS1835" s="13" t="n">
        <v>34</v>
      </c>
    </row>
    <row r="1836">
      <c r="C1836" s="13" t="n">
        <v>35</v>
      </c>
      <c r="D1836" s="9">
        <f>$B$1809</f>
        <v/>
      </c>
      <c r="E1836" s="9">
        <f>$B$1809</f>
        <v/>
      </c>
      <c r="F1836" s="9">
        <f>$B$1809</f>
        <v/>
      </c>
      <c r="Y1836" s="13" t="n">
        <v>35</v>
      </c>
      <c r="AU1836" s="13" t="n">
        <v>35</v>
      </c>
      <c r="BQ1836" s="13" t="n">
        <v>35</v>
      </c>
      <c r="CM1836" s="13" t="n">
        <v>35</v>
      </c>
      <c r="DI1836" s="13" t="n">
        <v>35</v>
      </c>
      <c r="EE1836" s="13" t="n">
        <v>35</v>
      </c>
      <c r="FA1836" s="13" t="n">
        <v>35</v>
      </c>
      <c r="FW1836" s="13" t="n">
        <v>35</v>
      </c>
      <c r="GS1836" s="13" t="n">
        <v>35</v>
      </c>
    </row>
    <row r="1837">
      <c r="C1837" s="13" t="n">
        <v>36</v>
      </c>
      <c r="D1837" s="9">
        <f>$B$1809</f>
        <v/>
      </c>
      <c r="E1837" s="9">
        <f>$B$1809</f>
        <v/>
      </c>
      <c r="F1837" s="9">
        <f>$B$1809</f>
        <v/>
      </c>
      <c r="Y1837" s="13" t="n">
        <v>36</v>
      </c>
      <c r="AU1837" s="13" t="n">
        <v>36</v>
      </c>
      <c r="BQ1837" s="13" t="n">
        <v>36</v>
      </c>
      <c r="CM1837" s="13" t="n">
        <v>36</v>
      </c>
      <c r="DI1837" s="13" t="n">
        <v>36</v>
      </c>
      <c r="EE1837" s="13" t="n">
        <v>36</v>
      </c>
      <c r="FA1837" s="13" t="n">
        <v>36</v>
      </c>
      <c r="FW1837" s="13" t="n">
        <v>36</v>
      </c>
      <c r="GS1837" s="13" t="n">
        <v>36</v>
      </c>
    </row>
    <row r="1838">
      <c r="C1838" s="13" t="n">
        <v>37</v>
      </c>
      <c r="D1838" s="9">
        <f>$B$1809</f>
        <v/>
      </c>
      <c r="E1838" s="9">
        <f>$B$1809</f>
        <v/>
      </c>
      <c r="F1838" s="9">
        <f>$B$1809</f>
        <v/>
      </c>
      <c r="Y1838" s="13" t="n">
        <v>37</v>
      </c>
      <c r="AU1838" s="13" t="n">
        <v>37</v>
      </c>
      <c r="BQ1838" s="13" t="n">
        <v>37</v>
      </c>
      <c r="CM1838" s="13" t="n">
        <v>37</v>
      </c>
      <c r="DI1838" s="13" t="n">
        <v>37</v>
      </c>
      <c r="EE1838" s="13" t="n">
        <v>37</v>
      </c>
      <c r="FA1838" s="13" t="n">
        <v>37</v>
      </c>
      <c r="FW1838" s="13" t="n">
        <v>37</v>
      </c>
      <c r="GS1838" s="13" t="n">
        <v>37</v>
      </c>
    </row>
    <row r="1839">
      <c r="C1839" s="13" t="n">
        <v>38</v>
      </c>
      <c r="D1839" s="9">
        <f>$B$1809</f>
        <v/>
      </c>
      <c r="E1839" s="9">
        <f>$B$1809</f>
        <v/>
      </c>
      <c r="F1839" s="9">
        <f>$B$1809</f>
        <v/>
      </c>
      <c r="Y1839" s="13" t="n">
        <v>38</v>
      </c>
      <c r="AU1839" s="13" t="n">
        <v>38</v>
      </c>
      <c r="BQ1839" s="13" t="n">
        <v>38</v>
      </c>
      <c r="CM1839" s="13" t="n">
        <v>38</v>
      </c>
      <c r="DI1839" s="13" t="n">
        <v>38</v>
      </c>
      <c r="EE1839" s="13" t="n">
        <v>38</v>
      </c>
      <c r="FA1839" s="13" t="n">
        <v>38</v>
      </c>
      <c r="FW1839" s="13" t="n">
        <v>38</v>
      </c>
      <c r="GS1839" s="13" t="n">
        <v>38</v>
      </c>
    </row>
    <row r="1840">
      <c r="C1840" s="13" t="n">
        <v>39</v>
      </c>
      <c r="D1840" s="9">
        <f>$B$1809</f>
        <v/>
      </c>
      <c r="E1840" s="9">
        <f>$B$1809</f>
        <v/>
      </c>
      <c r="F1840" s="9">
        <f>$B$1809</f>
        <v/>
      </c>
      <c r="Y1840" s="13" t="n">
        <v>39</v>
      </c>
      <c r="AU1840" s="13" t="n">
        <v>39</v>
      </c>
      <c r="BQ1840" s="13" t="n">
        <v>39</v>
      </c>
      <c r="CM1840" s="13" t="n">
        <v>39</v>
      </c>
      <c r="DI1840" s="13" t="n">
        <v>39</v>
      </c>
      <c r="EE1840" s="13" t="n">
        <v>39</v>
      </c>
      <c r="FA1840" s="13" t="n">
        <v>39</v>
      </c>
      <c r="FW1840" s="13" t="n">
        <v>39</v>
      </c>
      <c r="GS1840" s="13" t="n">
        <v>39</v>
      </c>
    </row>
    <row r="1841">
      <c r="C1841" s="13" t="n">
        <v>40</v>
      </c>
      <c r="D1841" s="9">
        <f>$B$1809</f>
        <v/>
      </c>
      <c r="E1841" s="9">
        <f>$B$1809</f>
        <v/>
      </c>
      <c r="F1841" s="9">
        <f>$B$1809</f>
        <v/>
      </c>
      <c r="Y1841" s="13" t="n">
        <v>40</v>
      </c>
      <c r="AU1841" s="13" t="n">
        <v>40</v>
      </c>
      <c r="BQ1841" s="13" t="n">
        <v>40</v>
      </c>
      <c r="CM1841" s="13" t="n">
        <v>40</v>
      </c>
      <c r="DI1841" s="13" t="n">
        <v>40</v>
      </c>
      <c r="EE1841" s="13" t="n">
        <v>40</v>
      </c>
      <c r="FA1841" s="13" t="n">
        <v>40</v>
      </c>
      <c r="FW1841" s="13" t="n">
        <v>40</v>
      </c>
      <c r="GS1841" s="13" t="n">
        <v>40</v>
      </c>
    </row>
    <row r="1842">
      <c r="C1842" s="13" t="n">
        <v>41</v>
      </c>
      <c r="D1842" s="9">
        <f>$B$1809</f>
        <v/>
      </c>
      <c r="E1842" s="9">
        <f>$B$1809</f>
        <v/>
      </c>
      <c r="F1842" s="9">
        <f>$B$1809</f>
        <v/>
      </c>
      <c r="Y1842" s="13" t="n">
        <v>41</v>
      </c>
      <c r="AU1842" s="13" t="n">
        <v>41</v>
      </c>
      <c r="BQ1842" s="13" t="n">
        <v>41</v>
      </c>
      <c r="CM1842" s="13" t="n">
        <v>41</v>
      </c>
      <c r="DI1842" s="13" t="n">
        <v>41</v>
      </c>
      <c r="EE1842" s="13" t="n">
        <v>41</v>
      </c>
      <c r="FA1842" s="13" t="n">
        <v>41</v>
      </c>
      <c r="FW1842" s="13" t="n">
        <v>41</v>
      </c>
      <c r="GS1842" s="13" t="n">
        <v>41</v>
      </c>
    </row>
    <row r="1843">
      <c r="C1843" s="13" t="n">
        <v>42</v>
      </c>
      <c r="D1843" s="9">
        <f>$B$1809</f>
        <v/>
      </c>
      <c r="E1843" s="9">
        <f>$B$1809</f>
        <v/>
      </c>
      <c r="F1843" s="9">
        <f>$B$1809</f>
        <v/>
      </c>
      <c r="Y1843" s="13" t="n">
        <v>42</v>
      </c>
      <c r="AU1843" s="13" t="n">
        <v>42</v>
      </c>
      <c r="BQ1843" s="13" t="n">
        <v>42</v>
      </c>
      <c r="CM1843" s="13" t="n">
        <v>42</v>
      </c>
      <c r="DI1843" s="13" t="n">
        <v>42</v>
      </c>
      <c r="EE1843" s="13" t="n">
        <v>42</v>
      </c>
      <c r="FA1843" s="13" t="n">
        <v>42</v>
      </c>
      <c r="FW1843" s="13" t="n">
        <v>42</v>
      </c>
      <c r="GS1843" s="13" t="n">
        <v>42</v>
      </c>
    </row>
    <row r="1844">
      <c r="C1844" s="13" t="n">
        <v>43</v>
      </c>
      <c r="D1844" s="9">
        <f>$B$1809</f>
        <v/>
      </c>
      <c r="E1844" s="9">
        <f>$B$1809</f>
        <v/>
      </c>
      <c r="F1844" s="9">
        <f>$B$1809</f>
        <v/>
      </c>
      <c r="Y1844" s="13" t="n">
        <v>43</v>
      </c>
      <c r="AU1844" s="13" t="n">
        <v>43</v>
      </c>
      <c r="BQ1844" s="13" t="n">
        <v>43</v>
      </c>
      <c r="CM1844" s="13" t="n">
        <v>43</v>
      </c>
      <c r="DI1844" s="13" t="n">
        <v>43</v>
      </c>
      <c r="EE1844" s="13" t="n">
        <v>43</v>
      </c>
      <c r="FA1844" s="13" t="n">
        <v>43</v>
      </c>
      <c r="FW1844" s="13" t="n">
        <v>43</v>
      </c>
      <c r="GS1844" s="13" t="n">
        <v>43</v>
      </c>
    </row>
    <row r="1845">
      <c r="C1845" s="13" t="n">
        <v>44</v>
      </c>
      <c r="D1845" s="9">
        <f>$B$1809</f>
        <v/>
      </c>
      <c r="E1845" s="9">
        <f>$B$1809</f>
        <v/>
      </c>
      <c r="F1845" s="9">
        <f>$B$1809</f>
        <v/>
      </c>
      <c r="Y1845" s="13" t="n">
        <v>44</v>
      </c>
      <c r="AU1845" s="13" t="n">
        <v>44</v>
      </c>
      <c r="BQ1845" s="13" t="n">
        <v>44</v>
      </c>
      <c r="CM1845" s="13" t="n">
        <v>44</v>
      </c>
      <c r="DI1845" s="13" t="n">
        <v>44</v>
      </c>
      <c r="EE1845" s="13" t="n">
        <v>44</v>
      </c>
      <c r="FA1845" s="13" t="n">
        <v>44</v>
      </c>
      <c r="FW1845" s="13" t="n">
        <v>44</v>
      </c>
      <c r="GS1845" s="13" t="n">
        <v>44</v>
      </c>
    </row>
    <row r="1846">
      <c r="C1846" s="13" t="n">
        <v>45</v>
      </c>
      <c r="D1846" s="9">
        <f>$B$1809</f>
        <v/>
      </c>
      <c r="E1846" s="9">
        <f>$B$1809</f>
        <v/>
      </c>
      <c r="F1846" s="9">
        <f>$B$1809</f>
        <v/>
      </c>
      <c r="Y1846" s="13" t="n">
        <v>45</v>
      </c>
      <c r="AU1846" s="13" t="n">
        <v>45</v>
      </c>
      <c r="BQ1846" s="13" t="n">
        <v>45</v>
      </c>
      <c r="CM1846" s="13" t="n">
        <v>45</v>
      </c>
      <c r="DI1846" s="13" t="n">
        <v>45</v>
      </c>
      <c r="EE1846" s="13" t="n">
        <v>45</v>
      </c>
      <c r="FA1846" s="13" t="n">
        <v>45</v>
      </c>
      <c r="FW1846" s="13" t="n">
        <v>45</v>
      </c>
      <c r="GS1846" s="13" t="n">
        <v>45</v>
      </c>
    </row>
    <row r="1847">
      <c r="C1847" s="13" t="n">
        <v>46</v>
      </c>
      <c r="D1847" s="9">
        <f>$B$1809</f>
        <v/>
      </c>
      <c r="E1847" s="9">
        <f>$B$1809</f>
        <v/>
      </c>
      <c r="F1847" s="9">
        <f>$B$1809</f>
        <v/>
      </c>
      <c r="Y1847" s="13" t="n">
        <v>46</v>
      </c>
      <c r="AU1847" s="13" t="n">
        <v>46</v>
      </c>
      <c r="BQ1847" s="13" t="n">
        <v>46</v>
      </c>
      <c r="CM1847" s="13" t="n">
        <v>46</v>
      </c>
      <c r="DI1847" s="13" t="n">
        <v>46</v>
      </c>
      <c r="EE1847" s="13" t="n">
        <v>46</v>
      </c>
      <c r="FA1847" s="13" t="n">
        <v>46</v>
      </c>
      <c r="FW1847" s="13" t="n">
        <v>46</v>
      </c>
      <c r="GS1847" s="13" t="n">
        <v>46</v>
      </c>
    </row>
    <row r="1848">
      <c r="C1848" s="13" t="n">
        <v>47</v>
      </c>
      <c r="D1848" s="9">
        <f>$B$1809</f>
        <v/>
      </c>
      <c r="E1848" s="9">
        <f>$B$1809</f>
        <v/>
      </c>
      <c r="F1848" s="9">
        <f>$B$1809</f>
        <v/>
      </c>
      <c r="Y1848" s="13" t="n">
        <v>47</v>
      </c>
      <c r="AU1848" s="13" t="n">
        <v>47</v>
      </c>
      <c r="BQ1848" s="13" t="n">
        <v>47</v>
      </c>
      <c r="CM1848" s="13" t="n">
        <v>47</v>
      </c>
      <c r="DI1848" s="13" t="n">
        <v>47</v>
      </c>
      <c r="EE1848" s="13" t="n">
        <v>47</v>
      </c>
      <c r="FA1848" s="13" t="n">
        <v>47</v>
      </c>
      <c r="FW1848" s="13" t="n">
        <v>47</v>
      </c>
      <c r="GS1848" s="13" t="n">
        <v>47</v>
      </c>
    </row>
    <row r="1849">
      <c r="C1849" s="13" t="n">
        <v>48</v>
      </c>
      <c r="D1849" s="9">
        <f>$B$1809</f>
        <v/>
      </c>
      <c r="E1849" s="9">
        <f>$B$1809</f>
        <v/>
      </c>
      <c r="F1849" s="9">
        <f>$B$1809</f>
        <v/>
      </c>
      <c r="Y1849" s="13" t="n">
        <v>48</v>
      </c>
      <c r="AU1849" s="13" t="n">
        <v>48</v>
      </c>
      <c r="BQ1849" s="13" t="n">
        <v>48</v>
      </c>
      <c r="CM1849" s="13" t="n">
        <v>48</v>
      </c>
      <c r="DI1849" s="13" t="n">
        <v>48</v>
      </c>
      <c r="EE1849" s="13" t="n">
        <v>48</v>
      </c>
      <c r="FA1849" s="13" t="n">
        <v>48</v>
      </c>
      <c r="FW1849" s="13" t="n">
        <v>48</v>
      </c>
      <c r="GS1849" s="13" t="n">
        <v>48</v>
      </c>
    </row>
    <row r="1850">
      <c r="C1850" s="13" t="n">
        <v>49</v>
      </c>
      <c r="D1850" s="9">
        <f>$B$1809</f>
        <v/>
      </c>
      <c r="E1850" s="9">
        <f>$B$1809</f>
        <v/>
      </c>
      <c r="F1850" s="9">
        <f>$B$1809</f>
        <v/>
      </c>
      <c r="Y1850" s="13" t="n">
        <v>49</v>
      </c>
      <c r="AU1850" s="13" t="n">
        <v>49</v>
      </c>
      <c r="BQ1850" s="13" t="n">
        <v>49</v>
      </c>
      <c r="CM1850" s="13" t="n">
        <v>49</v>
      </c>
      <c r="DI1850" s="13" t="n">
        <v>49</v>
      </c>
      <c r="EE1850" s="13" t="n">
        <v>49</v>
      </c>
      <c r="FA1850" s="13" t="n">
        <v>49</v>
      </c>
      <c r="FW1850" s="13" t="n">
        <v>49</v>
      </c>
      <c r="GS1850" s="13" t="n">
        <v>49</v>
      </c>
    </row>
    <row r="1851">
      <c r="C1851" s="13" t="n">
        <v>50</v>
      </c>
      <c r="D1851" s="9">
        <f>$B$1809</f>
        <v/>
      </c>
      <c r="E1851" s="9">
        <f>$B$1809</f>
        <v/>
      </c>
      <c r="F1851" s="9">
        <f>$B$1809</f>
        <v/>
      </c>
      <c r="Y1851" s="13" t="n">
        <v>50</v>
      </c>
      <c r="AU1851" s="13" t="n">
        <v>50</v>
      </c>
      <c r="BQ1851" s="13" t="n">
        <v>50</v>
      </c>
      <c r="CM1851" s="13" t="n">
        <v>50</v>
      </c>
      <c r="DI1851" s="13" t="n">
        <v>50</v>
      </c>
      <c r="EE1851" s="13" t="n">
        <v>50</v>
      </c>
      <c r="FA1851" s="13" t="n">
        <v>50</v>
      </c>
      <c r="FW1851" s="13" t="n">
        <v>50</v>
      </c>
      <c r="GS1851" s="13" t="n">
        <v>50</v>
      </c>
    </row>
    <row r="1852">
      <c r="C1852" s="13" t="n">
        <v>51</v>
      </c>
      <c r="D1852" s="9">
        <f>$B$1809</f>
        <v/>
      </c>
      <c r="E1852" s="9">
        <f>$B$1809</f>
        <v/>
      </c>
      <c r="F1852" s="9">
        <f>$B$1809</f>
        <v/>
      </c>
      <c r="Y1852" s="13" t="n">
        <v>51</v>
      </c>
      <c r="AU1852" s="13" t="n">
        <v>51</v>
      </c>
      <c r="BQ1852" s="13" t="n">
        <v>51</v>
      </c>
      <c r="CM1852" s="13" t="n">
        <v>51</v>
      </c>
      <c r="DI1852" s="13" t="n">
        <v>51</v>
      </c>
      <c r="EE1852" s="13" t="n">
        <v>51</v>
      </c>
      <c r="FA1852" s="13" t="n">
        <v>51</v>
      </c>
      <c r="FW1852" s="13" t="n">
        <v>51</v>
      </c>
      <c r="GS1852" s="13" t="n">
        <v>51</v>
      </c>
    </row>
    <row r="1853">
      <c r="C1853" s="13" t="n">
        <v>52</v>
      </c>
      <c r="D1853" s="9">
        <f>$B$1809</f>
        <v/>
      </c>
      <c r="E1853" s="9">
        <f>$B$1809</f>
        <v/>
      </c>
      <c r="F1853" s="9">
        <f>$B$1809</f>
        <v/>
      </c>
      <c r="Y1853" s="13" t="n">
        <v>52</v>
      </c>
      <c r="AU1853" s="13" t="n">
        <v>52</v>
      </c>
      <c r="BQ1853" s="13" t="n">
        <v>52</v>
      </c>
      <c r="CM1853" s="13" t="n">
        <v>52</v>
      </c>
      <c r="DI1853" s="13" t="n">
        <v>52</v>
      </c>
      <c r="EE1853" s="13" t="n">
        <v>52</v>
      </c>
      <c r="FA1853" s="13" t="n">
        <v>52</v>
      </c>
      <c r="FW1853" s="13" t="n">
        <v>52</v>
      </c>
      <c r="GS1853" s="13" t="n">
        <v>52</v>
      </c>
    </row>
    <row r="1854">
      <c r="C1854" s="13" t="n">
        <v>53</v>
      </c>
      <c r="D1854" s="9">
        <f>$B$1809</f>
        <v/>
      </c>
      <c r="E1854" s="9">
        <f>$B$1809</f>
        <v/>
      </c>
      <c r="F1854" s="9">
        <f>$B$1809</f>
        <v/>
      </c>
      <c r="Y1854" s="13" t="n">
        <v>53</v>
      </c>
      <c r="AU1854" s="13" t="n">
        <v>53</v>
      </c>
      <c r="BQ1854" s="13" t="n">
        <v>53</v>
      </c>
      <c r="CM1854" s="13" t="n">
        <v>53</v>
      </c>
      <c r="DI1854" s="13" t="n">
        <v>53</v>
      </c>
      <c r="EE1854" s="13" t="n">
        <v>53</v>
      </c>
      <c r="FA1854" s="13" t="n">
        <v>53</v>
      </c>
      <c r="FW1854" s="13" t="n">
        <v>53</v>
      </c>
      <c r="GS1854" s="13" t="n">
        <v>53</v>
      </c>
    </row>
    <row r="1855">
      <c r="C1855" s="13" t="n">
        <v>54</v>
      </c>
      <c r="D1855" s="9">
        <f>$B$1809</f>
        <v/>
      </c>
      <c r="E1855" s="9">
        <f>$B$1809</f>
        <v/>
      </c>
      <c r="F1855" s="9">
        <f>$B$1809</f>
        <v/>
      </c>
      <c r="Y1855" s="13" t="n">
        <v>54</v>
      </c>
      <c r="AU1855" s="13" t="n">
        <v>54</v>
      </c>
      <c r="BQ1855" s="13" t="n">
        <v>54</v>
      </c>
      <c r="CM1855" s="13" t="n">
        <v>54</v>
      </c>
      <c r="DI1855" s="13" t="n">
        <v>54</v>
      </c>
      <c r="EE1855" s="13" t="n">
        <v>54</v>
      </c>
      <c r="FA1855" s="13" t="n">
        <v>54</v>
      </c>
      <c r="FW1855" s="13" t="n">
        <v>54</v>
      </c>
      <c r="GS1855" s="13" t="n">
        <v>54</v>
      </c>
    </row>
    <row r="1856">
      <c r="C1856" s="13" t="n">
        <v>55</v>
      </c>
      <c r="D1856" s="9">
        <f>$B$1809</f>
        <v/>
      </c>
      <c r="E1856" s="9">
        <f>$B$1809</f>
        <v/>
      </c>
      <c r="F1856" s="9">
        <f>$B$1809</f>
        <v/>
      </c>
      <c r="Y1856" s="13" t="n">
        <v>55</v>
      </c>
      <c r="AU1856" s="13" t="n">
        <v>55</v>
      </c>
      <c r="BQ1856" s="13" t="n">
        <v>55</v>
      </c>
      <c r="CM1856" s="13" t="n">
        <v>55</v>
      </c>
      <c r="DI1856" s="13" t="n">
        <v>55</v>
      </c>
      <c r="EE1856" s="13" t="n">
        <v>55</v>
      </c>
      <c r="FA1856" s="13" t="n">
        <v>55</v>
      </c>
      <c r="FW1856" s="13" t="n">
        <v>55</v>
      </c>
      <c r="GS1856" s="13" t="n">
        <v>55</v>
      </c>
    </row>
    <row r="1857">
      <c r="C1857" s="13" t="n">
        <v>56</v>
      </c>
      <c r="D1857" s="9">
        <f>$B$1809</f>
        <v/>
      </c>
      <c r="E1857" s="9">
        <f>$B$1809</f>
        <v/>
      </c>
      <c r="F1857" s="9">
        <f>$B$1809</f>
        <v/>
      </c>
      <c r="Y1857" s="13" t="n">
        <v>56</v>
      </c>
      <c r="AU1857" s="13" t="n">
        <v>56</v>
      </c>
      <c r="BQ1857" s="13" t="n">
        <v>56</v>
      </c>
      <c r="CM1857" s="13" t="n">
        <v>56</v>
      </c>
      <c r="DI1857" s="13" t="n">
        <v>56</v>
      </c>
      <c r="EE1857" s="13" t="n">
        <v>56</v>
      </c>
      <c r="FA1857" s="13" t="n">
        <v>56</v>
      </c>
      <c r="FW1857" s="13" t="n">
        <v>56</v>
      </c>
      <c r="GS1857" s="13" t="n">
        <v>56</v>
      </c>
    </row>
    <row r="1858">
      <c r="C1858" s="13" t="n">
        <v>57</v>
      </c>
      <c r="D1858" s="9">
        <f>$B$1809</f>
        <v/>
      </c>
      <c r="E1858" s="9">
        <f>$B$1809</f>
        <v/>
      </c>
      <c r="F1858" s="9">
        <f>$B$1809</f>
        <v/>
      </c>
      <c r="Y1858" s="13" t="n">
        <v>57</v>
      </c>
      <c r="AU1858" s="13" t="n">
        <v>57</v>
      </c>
      <c r="BQ1858" s="13" t="n">
        <v>57</v>
      </c>
      <c r="CM1858" s="13" t="n">
        <v>57</v>
      </c>
      <c r="DI1858" s="13" t="n">
        <v>57</v>
      </c>
      <c r="EE1858" s="13" t="n">
        <v>57</v>
      </c>
      <c r="FA1858" s="13" t="n">
        <v>57</v>
      </c>
      <c r="FW1858" s="13" t="n">
        <v>57</v>
      </c>
      <c r="GS1858" s="13" t="n">
        <v>57</v>
      </c>
    </row>
    <row r="1859">
      <c r="C1859" s="13" t="n">
        <v>58</v>
      </c>
      <c r="D1859" s="9">
        <f>$B$1809</f>
        <v/>
      </c>
      <c r="E1859" s="9">
        <f>$B$1809</f>
        <v/>
      </c>
      <c r="F1859" s="9">
        <f>$B$1809</f>
        <v/>
      </c>
      <c r="Y1859" s="13" t="n">
        <v>58</v>
      </c>
      <c r="AU1859" s="13" t="n">
        <v>58</v>
      </c>
      <c r="BQ1859" s="13" t="n">
        <v>58</v>
      </c>
      <c r="CM1859" s="13" t="n">
        <v>58</v>
      </c>
      <c r="DI1859" s="13" t="n">
        <v>58</v>
      </c>
      <c r="EE1859" s="13" t="n">
        <v>58</v>
      </c>
      <c r="FA1859" s="13" t="n">
        <v>58</v>
      </c>
      <c r="FW1859" s="13" t="n">
        <v>58</v>
      </c>
      <c r="GS1859" s="13" t="n">
        <v>58</v>
      </c>
    </row>
    <row r="1860">
      <c r="C1860" s="13" t="n">
        <v>59</v>
      </c>
      <c r="D1860" s="9">
        <f>$B$1809</f>
        <v/>
      </c>
      <c r="E1860" s="9">
        <f>$B$1809</f>
        <v/>
      </c>
      <c r="F1860" s="9">
        <f>$B$1809</f>
        <v/>
      </c>
      <c r="Y1860" s="13" t="n">
        <v>59</v>
      </c>
      <c r="AU1860" s="13" t="n">
        <v>59</v>
      </c>
      <c r="BQ1860" s="13" t="n">
        <v>59</v>
      </c>
      <c r="CM1860" s="13" t="n">
        <v>59</v>
      </c>
      <c r="DI1860" s="13" t="n">
        <v>59</v>
      </c>
      <c r="EE1860" s="13" t="n">
        <v>59</v>
      </c>
      <c r="FA1860" s="13" t="n">
        <v>59</v>
      </c>
      <c r="FW1860" s="13" t="n">
        <v>59</v>
      </c>
      <c r="GS1860" s="13" t="n">
        <v>59</v>
      </c>
    </row>
    <row r="1861">
      <c r="C1861" s="13" t="n">
        <v>60</v>
      </c>
      <c r="D1861" s="9">
        <f>$B$1809</f>
        <v/>
      </c>
      <c r="E1861" s="9">
        <f>$B$1809</f>
        <v/>
      </c>
      <c r="F1861" s="9">
        <f>$B$1809</f>
        <v/>
      </c>
      <c r="Y1861" s="13" t="n">
        <v>60</v>
      </c>
      <c r="AU1861" s="13" t="n">
        <v>60</v>
      </c>
      <c r="BQ1861" s="13" t="n">
        <v>60</v>
      </c>
      <c r="CM1861" s="13" t="n">
        <v>60</v>
      </c>
      <c r="DI1861" s="13" t="n">
        <v>60</v>
      </c>
      <c r="EE1861" s="13" t="n">
        <v>60</v>
      </c>
      <c r="FA1861" s="13" t="n">
        <v>60</v>
      </c>
      <c r="FW1861" s="13" t="n">
        <v>60</v>
      </c>
      <c r="GS1861" s="13" t="n">
        <v>60</v>
      </c>
    </row>
    <row r="1862">
      <c r="C1862" s="13" t="n">
        <v>61</v>
      </c>
      <c r="D1862" s="9">
        <f>$B$1809</f>
        <v/>
      </c>
      <c r="E1862" s="9">
        <f>$B$1809</f>
        <v/>
      </c>
      <c r="F1862" s="9">
        <f>$B$1809</f>
        <v/>
      </c>
      <c r="Y1862" s="13" t="n">
        <v>61</v>
      </c>
      <c r="AU1862" s="13" t="n">
        <v>61</v>
      </c>
      <c r="BQ1862" s="13" t="n">
        <v>61</v>
      </c>
      <c r="CM1862" s="13" t="n">
        <v>61</v>
      </c>
      <c r="DI1862" s="13" t="n">
        <v>61</v>
      </c>
      <c r="EE1862" s="13" t="n">
        <v>61</v>
      </c>
      <c r="FA1862" s="13" t="n">
        <v>61</v>
      </c>
      <c r="FW1862" s="13" t="n">
        <v>61</v>
      </c>
      <c r="GS1862" s="13" t="n">
        <v>61</v>
      </c>
    </row>
    <row r="1863">
      <c r="C1863" s="13" t="n">
        <v>62</v>
      </c>
      <c r="D1863" s="9">
        <f>$B$1809</f>
        <v/>
      </c>
      <c r="E1863" s="9">
        <f>$B$1809</f>
        <v/>
      </c>
      <c r="F1863" s="9">
        <f>$B$1809</f>
        <v/>
      </c>
      <c r="Y1863" s="13" t="n">
        <v>62</v>
      </c>
      <c r="AU1863" s="13" t="n">
        <v>62</v>
      </c>
      <c r="BQ1863" s="13" t="n">
        <v>62</v>
      </c>
      <c r="CM1863" s="13" t="n">
        <v>62</v>
      </c>
      <c r="DI1863" s="13" t="n">
        <v>62</v>
      </c>
      <c r="EE1863" s="13" t="n">
        <v>62</v>
      </c>
      <c r="FA1863" s="13" t="n">
        <v>62</v>
      </c>
      <c r="FW1863" s="13" t="n">
        <v>62</v>
      </c>
      <c r="GS1863" s="13" t="n">
        <v>62</v>
      </c>
    </row>
    <row r="1864">
      <c r="C1864" s="13" t="n">
        <v>63</v>
      </c>
      <c r="D1864" s="9">
        <f>$B$1809</f>
        <v/>
      </c>
      <c r="E1864" s="9">
        <f>$B$1809</f>
        <v/>
      </c>
      <c r="F1864" s="9">
        <f>$B$1809</f>
        <v/>
      </c>
      <c r="Y1864" s="13" t="n">
        <v>63</v>
      </c>
      <c r="AU1864" s="13" t="n">
        <v>63</v>
      </c>
      <c r="BQ1864" s="13" t="n">
        <v>63</v>
      </c>
      <c r="CM1864" s="13" t="n">
        <v>63</v>
      </c>
      <c r="DI1864" s="13" t="n">
        <v>63</v>
      </c>
      <c r="EE1864" s="13" t="n">
        <v>63</v>
      </c>
      <c r="FA1864" s="13" t="n">
        <v>63</v>
      </c>
      <c r="FW1864" s="13" t="n">
        <v>63</v>
      </c>
      <c r="GS1864" s="13" t="n">
        <v>63</v>
      </c>
    </row>
    <row r="1865">
      <c r="C1865" s="13" t="n">
        <v>64</v>
      </c>
      <c r="D1865" s="9">
        <f>$B$1809</f>
        <v/>
      </c>
      <c r="E1865" s="9">
        <f>$B$1809</f>
        <v/>
      </c>
      <c r="F1865" s="9">
        <f>$B$1809</f>
        <v/>
      </c>
      <c r="Y1865" s="13" t="n">
        <v>64</v>
      </c>
      <c r="AU1865" s="13" t="n">
        <v>64</v>
      </c>
      <c r="BQ1865" s="13" t="n">
        <v>64</v>
      </c>
      <c r="CM1865" s="13" t="n">
        <v>64</v>
      </c>
      <c r="DI1865" s="13" t="n">
        <v>64</v>
      </c>
      <c r="EE1865" s="13" t="n">
        <v>64</v>
      </c>
      <c r="FA1865" s="13" t="n">
        <v>64</v>
      </c>
      <c r="FW1865" s="13" t="n">
        <v>64</v>
      </c>
      <c r="GS1865" s="13" t="n">
        <v>64</v>
      </c>
    </row>
    <row r="1866">
      <c r="C1866" s="13" t="n">
        <v>65</v>
      </c>
      <c r="D1866" s="9">
        <f>$B$1809</f>
        <v/>
      </c>
      <c r="E1866" s="9">
        <f>$B$1809</f>
        <v/>
      </c>
      <c r="F1866" s="9">
        <f>$B$1809</f>
        <v/>
      </c>
      <c r="Y1866" s="13" t="n">
        <v>65</v>
      </c>
      <c r="AU1866" s="13" t="n">
        <v>65</v>
      </c>
      <c r="BQ1866" s="13" t="n">
        <v>65</v>
      </c>
      <c r="CM1866" s="13" t="n">
        <v>65</v>
      </c>
      <c r="DI1866" s="13" t="n">
        <v>65</v>
      </c>
      <c r="EE1866" s="13" t="n">
        <v>65</v>
      </c>
      <c r="FA1866" s="13" t="n">
        <v>65</v>
      </c>
      <c r="FW1866" s="13" t="n">
        <v>65</v>
      </c>
      <c r="GS1866" s="13" t="n">
        <v>65</v>
      </c>
    </row>
    <row r="1867">
      <c r="C1867" s="13" t="n">
        <v>66</v>
      </c>
      <c r="D1867" s="9">
        <f>$B$1809</f>
        <v/>
      </c>
      <c r="E1867" s="9">
        <f>$B$1809</f>
        <v/>
      </c>
      <c r="F1867" s="9">
        <f>$B$1809</f>
        <v/>
      </c>
      <c r="Y1867" s="13" t="n">
        <v>66</v>
      </c>
      <c r="AU1867" s="13" t="n">
        <v>66</v>
      </c>
      <c r="BQ1867" s="13" t="n">
        <v>66</v>
      </c>
      <c r="CM1867" s="13" t="n">
        <v>66</v>
      </c>
      <c r="DI1867" s="13" t="n">
        <v>66</v>
      </c>
      <c r="EE1867" s="13" t="n">
        <v>66</v>
      </c>
      <c r="FA1867" s="13" t="n">
        <v>66</v>
      </c>
      <c r="FW1867" s="13" t="n">
        <v>66</v>
      </c>
      <c r="GS1867" s="13" t="n">
        <v>66</v>
      </c>
    </row>
    <row r="1868">
      <c r="C1868" s="13" t="n">
        <v>67</v>
      </c>
      <c r="D1868" s="9">
        <f>$B$1809</f>
        <v/>
      </c>
      <c r="E1868" s="9">
        <f>$B$1809</f>
        <v/>
      </c>
      <c r="F1868" s="9">
        <f>$B$1809</f>
        <v/>
      </c>
      <c r="Y1868" s="13" t="n">
        <v>67</v>
      </c>
      <c r="AU1868" s="13" t="n">
        <v>67</v>
      </c>
      <c r="BQ1868" s="13" t="n">
        <v>67</v>
      </c>
      <c r="CM1868" s="13" t="n">
        <v>67</v>
      </c>
      <c r="DI1868" s="13" t="n">
        <v>67</v>
      </c>
      <c r="EE1868" s="13" t="n">
        <v>67</v>
      </c>
      <c r="FA1868" s="13" t="n">
        <v>67</v>
      </c>
      <c r="FW1868" s="13" t="n">
        <v>67</v>
      </c>
      <c r="GS1868" s="13" t="n">
        <v>67</v>
      </c>
    </row>
    <row r="1869">
      <c r="C1869" s="13" t="n">
        <v>68</v>
      </c>
      <c r="D1869" s="9">
        <f>$B$1809</f>
        <v/>
      </c>
      <c r="E1869" s="9">
        <f>$B$1809</f>
        <v/>
      </c>
      <c r="F1869" s="9">
        <f>$B$1809</f>
        <v/>
      </c>
      <c r="Y1869" s="13" t="n">
        <v>68</v>
      </c>
      <c r="AU1869" s="13" t="n">
        <v>68</v>
      </c>
      <c r="BQ1869" s="13" t="n">
        <v>68</v>
      </c>
      <c r="CM1869" s="13" t="n">
        <v>68</v>
      </c>
      <c r="DI1869" s="13" t="n">
        <v>68</v>
      </c>
      <c r="EE1869" s="13" t="n">
        <v>68</v>
      </c>
      <c r="FA1869" s="13" t="n">
        <v>68</v>
      </c>
      <c r="FW1869" s="13" t="n">
        <v>68</v>
      </c>
      <c r="GS1869" s="13" t="n">
        <v>68</v>
      </c>
    </row>
    <row r="1870">
      <c r="C1870" s="13" t="n">
        <v>69</v>
      </c>
      <c r="D1870" s="9">
        <f>$B$1809</f>
        <v/>
      </c>
      <c r="E1870" s="9">
        <f>$B$1809</f>
        <v/>
      </c>
      <c r="F1870" s="9">
        <f>$B$1809</f>
        <v/>
      </c>
      <c r="Y1870" s="13" t="n">
        <v>69</v>
      </c>
      <c r="AU1870" s="13" t="n">
        <v>69</v>
      </c>
      <c r="BQ1870" s="13" t="n">
        <v>69</v>
      </c>
      <c r="CM1870" s="13" t="n">
        <v>69</v>
      </c>
      <c r="DI1870" s="13" t="n">
        <v>69</v>
      </c>
      <c r="EE1870" s="13" t="n">
        <v>69</v>
      </c>
      <c r="FA1870" s="13" t="n">
        <v>69</v>
      </c>
      <c r="FW1870" s="13" t="n">
        <v>69</v>
      </c>
      <c r="GS1870" s="13" t="n">
        <v>69</v>
      </c>
    </row>
    <row r="1871">
      <c r="C1871" s="13" t="n">
        <v>70</v>
      </c>
      <c r="D1871" s="9">
        <f>$B$1809</f>
        <v/>
      </c>
      <c r="E1871" s="9">
        <f>$B$1809</f>
        <v/>
      </c>
      <c r="F1871" s="9">
        <f>$B$1809</f>
        <v/>
      </c>
      <c r="Y1871" s="13" t="n">
        <v>70</v>
      </c>
      <c r="AU1871" s="13" t="n">
        <v>70</v>
      </c>
      <c r="BQ1871" s="13" t="n">
        <v>70</v>
      </c>
      <c r="CM1871" s="13" t="n">
        <v>70</v>
      </c>
      <c r="DI1871" s="13" t="n">
        <v>70</v>
      </c>
      <c r="EE1871" s="13" t="n">
        <v>70</v>
      </c>
      <c r="FA1871" s="13" t="n">
        <v>70</v>
      </c>
      <c r="FW1871" s="13" t="n">
        <v>70</v>
      </c>
      <c r="GS1871" s="13" t="n">
        <v>70</v>
      </c>
    </row>
    <row r="1872">
      <c r="C1872" s="13" t="n">
        <v>71</v>
      </c>
      <c r="D1872" s="9">
        <f>$B$1809</f>
        <v/>
      </c>
      <c r="E1872" s="9">
        <f>$B$1809</f>
        <v/>
      </c>
      <c r="F1872" s="9">
        <f>$B$1809</f>
        <v/>
      </c>
      <c r="Y1872" s="13" t="n">
        <v>71</v>
      </c>
      <c r="AU1872" s="13" t="n">
        <v>71</v>
      </c>
      <c r="BQ1872" s="13" t="n">
        <v>71</v>
      </c>
      <c r="CM1872" s="13" t="n">
        <v>71</v>
      </c>
      <c r="DI1872" s="13" t="n">
        <v>71</v>
      </c>
      <c r="EE1872" s="13" t="n">
        <v>71</v>
      </c>
      <c r="FA1872" s="13" t="n">
        <v>71</v>
      </c>
      <c r="FW1872" s="13" t="n">
        <v>71</v>
      </c>
      <c r="GS1872" s="13" t="n">
        <v>71</v>
      </c>
    </row>
    <row r="1873">
      <c r="C1873" s="13" t="n">
        <v>72</v>
      </c>
      <c r="D1873" s="9">
        <f>$B$1809</f>
        <v/>
      </c>
      <c r="E1873" s="9">
        <f>$B$1809</f>
        <v/>
      </c>
      <c r="F1873" s="9">
        <f>$B$1809</f>
        <v/>
      </c>
      <c r="Y1873" s="13" t="n">
        <v>72</v>
      </c>
      <c r="AU1873" s="13" t="n">
        <v>72</v>
      </c>
      <c r="BQ1873" s="13" t="n">
        <v>72</v>
      </c>
      <c r="CM1873" s="13" t="n">
        <v>72</v>
      </c>
      <c r="DI1873" s="13" t="n">
        <v>72</v>
      </c>
      <c r="EE1873" s="13" t="n">
        <v>72</v>
      </c>
      <c r="FA1873" s="13" t="n">
        <v>72</v>
      </c>
      <c r="FW1873" s="13" t="n">
        <v>72</v>
      </c>
      <c r="GS1873" s="13" t="n">
        <v>72</v>
      </c>
    </row>
    <row r="1874">
      <c r="C1874" s="13" t="n">
        <v>73</v>
      </c>
      <c r="D1874" s="9">
        <f>$B$1809</f>
        <v/>
      </c>
      <c r="E1874" s="9">
        <f>$B$1809</f>
        <v/>
      </c>
      <c r="F1874" s="9">
        <f>$B$1809</f>
        <v/>
      </c>
      <c r="Y1874" s="13" t="n">
        <v>73</v>
      </c>
      <c r="AU1874" s="13" t="n">
        <v>73</v>
      </c>
      <c r="BQ1874" s="13" t="n">
        <v>73</v>
      </c>
      <c r="CM1874" s="13" t="n">
        <v>73</v>
      </c>
      <c r="DI1874" s="13" t="n">
        <v>73</v>
      </c>
      <c r="EE1874" s="13" t="n">
        <v>73</v>
      </c>
      <c r="FA1874" s="13" t="n">
        <v>73</v>
      </c>
      <c r="FW1874" s="13" t="n">
        <v>73</v>
      </c>
      <c r="GS1874" s="13" t="n">
        <v>73</v>
      </c>
    </row>
    <row r="1875">
      <c r="C1875" s="13" t="n">
        <v>74</v>
      </c>
      <c r="D1875" s="9">
        <f>$B$1809</f>
        <v/>
      </c>
      <c r="E1875" s="9">
        <f>$B$1809</f>
        <v/>
      </c>
      <c r="F1875" s="9">
        <f>$B$1809</f>
        <v/>
      </c>
      <c r="Y1875" s="13" t="n">
        <v>74</v>
      </c>
      <c r="AU1875" s="13" t="n">
        <v>74</v>
      </c>
      <c r="BQ1875" s="13" t="n">
        <v>74</v>
      </c>
      <c r="CM1875" s="13" t="n">
        <v>74</v>
      </c>
      <c r="DI1875" s="13" t="n">
        <v>74</v>
      </c>
      <c r="EE1875" s="13" t="n">
        <v>74</v>
      </c>
      <c r="FA1875" s="13" t="n">
        <v>74</v>
      </c>
      <c r="FW1875" s="13" t="n">
        <v>74</v>
      </c>
      <c r="GS1875" s="13" t="n">
        <v>74</v>
      </c>
    </row>
    <row r="1876">
      <c r="C1876" s="13" t="n">
        <v>75</v>
      </c>
      <c r="D1876" s="9">
        <f>$B$1809</f>
        <v/>
      </c>
      <c r="E1876" s="9">
        <f>$B$1809</f>
        <v/>
      </c>
      <c r="F1876" s="9">
        <f>$B$1809</f>
        <v/>
      </c>
      <c r="Y1876" s="13" t="n">
        <v>75</v>
      </c>
      <c r="AU1876" s="13" t="n">
        <v>75</v>
      </c>
      <c r="BQ1876" s="13" t="n">
        <v>75</v>
      </c>
      <c r="CM1876" s="13" t="n">
        <v>75</v>
      </c>
      <c r="DI1876" s="13" t="n">
        <v>75</v>
      </c>
      <c r="EE1876" s="13" t="n">
        <v>75</v>
      </c>
      <c r="FA1876" s="13" t="n">
        <v>75</v>
      </c>
      <c r="FW1876" s="13" t="n">
        <v>75</v>
      </c>
      <c r="GS1876" s="13" t="n">
        <v>75</v>
      </c>
    </row>
    <row r="1877">
      <c r="C1877" s="13" t="n">
        <v>76</v>
      </c>
      <c r="D1877" s="9">
        <f>$B$1809</f>
        <v/>
      </c>
      <c r="E1877" s="9">
        <f>$B$1809</f>
        <v/>
      </c>
      <c r="F1877" s="9">
        <f>$B$1809</f>
        <v/>
      </c>
      <c r="Y1877" s="13" t="n">
        <v>76</v>
      </c>
      <c r="AU1877" s="13" t="n">
        <v>76</v>
      </c>
      <c r="BQ1877" s="13" t="n">
        <v>76</v>
      </c>
      <c r="CM1877" s="13" t="n">
        <v>76</v>
      </c>
      <c r="DI1877" s="13" t="n">
        <v>76</v>
      </c>
      <c r="EE1877" s="13" t="n">
        <v>76</v>
      </c>
      <c r="FA1877" s="13" t="n">
        <v>76</v>
      </c>
      <c r="FW1877" s="13" t="n">
        <v>76</v>
      </c>
      <c r="GS1877" s="13" t="n">
        <v>76</v>
      </c>
    </row>
    <row r="1878">
      <c r="C1878" s="13" t="n">
        <v>77</v>
      </c>
      <c r="D1878" s="9">
        <f>$B$1809</f>
        <v/>
      </c>
      <c r="E1878" s="9">
        <f>$B$1809</f>
        <v/>
      </c>
      <c r="F1878" s="9">
        <f>$B$1809</f>
        <v/>
      </c>
      <c r="Y1878" s="13" t="n">
        <v>77</v>
      </c>
      <c r="AU1878" s="13" t="n">
        <v>77</v>
      </c>
      <c r="BQ1878" s="13" t="n">
        <v>77</v>
      </c>
      <c r="CM1878" s="13" t="n">
        <v>77</v>
      </c>
      <c r="DI1878" s="13" t="n">
        <v>77</v>
      </c>
      <c r="EE1878" s="13" t="n">
        <v>77</v>
      </c>
      <c r="FA1878" s="13" t="n">
        <v>77</v>
      </c>
      <c r="FW1878" s="13" t="n">
        <v>77</v>
      </c>
      <c r="GS1878" s="13" t="n">
        <v>77</v>
      </c>
    </row>
    <row r="1879">
      <c r="C1879" s="13" t="n">
        <v>78</v>
      </c>
      <c r="D1879" s="9">
        <f>$B$1809</f>
        <v/>
      </c>
      <c r="E1879" s="9">
        <f>$B$1809</f>
        <v/>
      </c>
      <c r="F1879" s="9">
        <f>$B$1809</f>
        <v/>
      </c>
      <c r="Y1879" s="13" t="n">
        <v>78</v>
      </c>
      <c r="AU1879" s="13" t="n">
        <v>78</v>
      </c>
      <c r="BQ1879" s="13" t="n">
        <v>78</v>
      </c>
      <c r="CM1879" s="13" t="n">
        <v>78</v>
      </c>
      <c r="DI1879" s="13" t="n">
        <v>78</v>
      </c>
      <c r="EE1879" s="13" t="n">
        <v>78</v>
      </c>
      <c r="FA1879" s="13" t="n">
        <v>78</v>
      </c>
      <c r="FW1879" s="13" t="n">
        <v>78</v>
      </c>
      <c r="GS1879" s="13" t="n">
        <v>78</v>
      </c>
    </row>
    <row r="1880">
      <c r="C1880" s="13" t="n">
        <v>79</v>
      </c>
      <c r="D1880" s="9">
        <f>$B$1809</f>
        <v/>
      </c>
      <c r="E1880" s="9">
        <f>$B$1809</f>
        <v/>
      </c>
      <c r="F1880" s="9">
        <f>$B$1809</f>
        <v/>
      </c>
      <c r="Y1880" s="13" t="n">
        <v>79</v>
      </c>
      <c r="AU1880" s="13" t="n">
        <v>79</v>
      </c>
      <c r="BQ1880" s="13" t="n">
        <v>79</v>
      </c>
      <c r="CM1880" s="13" t="n">
        <v>79</v>
      </c>
      <c r="DI1880" s="13" t="n">
        <v>79</v>
      </c>
      <c r="EE1880" s="13" t="n">
        <v>79</v>
      </c>
      <c r="FA1880" s="13" t="n">
        <v>79</v>
      </c>
      <c r="FW1880" s="13" t="n">
        <v>79</v>
      </c>
      <c r="GS1880" s="13" t="n">
        <v>79</v>
      </c>
    </row>
    <row r="1881">
      <c r="C1881" s="13" t="n">
        <v>80</v>
      </c>
      <c r="D1881" s="9">
        <f>$B$1809</f>
        <v/>
      </c>
      <c r="E1881" s="9">
        <f>$B$1809</f>
        <v/>
      </c>
      <c r="F1881" s="9">
        <f>$B$1809</f>
        <v/>
      </c>
      <c r="Y1881" s="13" t="n">
        <v>80</v>
      </c>
      <c r="AU1881" s="13" t="n">
        <v>80</v>
      </c>
      <c r="BQ1881" s="13" t="n">
        <v>80</v>
      </c>
      <c r="CM1881" s="13" t="n">
        <v>80</v>
      </c>
      <c r="DI1881" s="13" t="n">
        <v>80</v>
      </c>
      <c r="EE1881" s="13" t="n">
        <v>80</v>
      </c>
      <c r="FA1881" s="13" t="n">
        <v>80</v>
      </c>
      <c r="FW1881" s="13" t="n">
        <v>80</v>
      </c>
      <c r="GS1881" s="13" t="n">
        <v>80</v>
      </c>
    </row>
    <row r="1882">
      <c r="C1882" s="13" t="n">
        <v>81</v>
      </c>
      <c r="D1882" s="9">
        <f>$B$1809</f>
        <v/>
      </c>
      <c r="E1882" s="9">
        <f>$B$1809</f>
        <v/>
      </c>
      <c r="F1882" s="9">
        <f>$B$1809</f>
        <v/>
      </c>
      <c r="Y1882" s="13" t="n">
        <v>81</v>
      </c>
      <c r="AU1882" s="13" t="n">
        <v>81</v>
      </c>
      <c r="BQ1882" s="13" t="n">
        <v>81</v>
      </c>
      <c r="CM1882" s="13" t="n">
        <v>81</v>
      </c>
      <c r="DI1882" s="13" t="n">
        <v>81</v>
      </c>
      <c r="EE1882" s="13" t="n">
        <v>81</v>
      </c>
      <c r="FA1882" s="13" t="n">
        <v>81</v>
      </c>
      <c r="FW1882" s="13" t="n">
        <v>81</v>
      </c>
      <c r="GS1882" s="13" t="n">
        <v>81</v>
      </c>
    </row>
    <row r="1883">
      <c r="C1883" s="13" t="n">
        <v>82</v>
      </c>
      <c r="D1883" s="9">
        <f>$B$1809</f>
        <v/>
      </c>
      <c r="E1883" s="9">
        <f>$B$1809</f>
        <v/>
      </c>
      <c r="F1883" s="9">
        <f>$B$1809</f>
        <v/>
      </c>
      <c r="Y1883" s="13" t="n">
        <v>82</v>
      </c>
      <c r="AU1883" s="13" t="n">
        <v>82</v>
      </c>
      <c r="BQ1883" s="13" t="n">
        <v>82</v>
      </c>
      <c r="CM1883" s="13" t="n">
        <v>82</v>
      </c>
      <c r="DI1883" s="13" t="n">
        <v>82</v>
      </c>
      <c r="EE1883" s="13" t="n">
        <v>82</v>
      </c>
      <c r="FA1883" s="13" t="n">
        <v>82</v>
      </c>
      <c r="FW1883" s="13" t="n">
        <v>82</v>
      </c>
      <c r="GS1883" s="13" t="n">
        <v>82</v>
      </c>
    </row>
    <row r="1884">
      <c r="C1884" s="13" t="n">
        <v>83</v>
      </c>
      <c r="D1884" s="9">
        <f>$B$1809</f>
        <v/>
      </c>
      <c r="E1884" s="9">
        <f>$B$1809</f>
        <v/>
      </c>
      <c r="F1884" s="9">
        <f>$B$1809</f>
        <v/>
      </c>
      <c r="Y1884" s="13" t="n">
        <v>83</v>
      </c>
      <c r="AU1884" s="13" t="n">
        <v>83</v>
      </c>
      <c r="BQ1884" s="13" t="n">
        <v>83</v>
      </c>
      <c r="CM1884" s="13" t="n">
        <v>83</v>
      </c>
      <c r="DI1884" s="13" t="n">
        <v>83</v>
      </c>
      <c r="EE1884" s="13" t="n">
        <v>83</v>
      </c>
      <c r="FA1884" s="13" t="n">
        <v>83</v>
      </c>
      <c r="FW1884" s="13" t="n">
        <v>83</v>
      </c>
      <c r="GS1884" s="13" t="n">
        <v>83</v>
      </c>
    </row>
    <row r="1885">
      <c r="C1885" s="13" t="n">
        <v>84</v>
      </c>
      <c r="D1885" s="9">
        <f>$B$1809</f>
        <v/>
      </c>
      <c r="E1885" s="9">
        <f>$B$1809</f>
        <v/>
      </c>
      <c r="F1885" s="9">
        <f>$B$1809</f>
        <v/>
      </c>
      <c r="Y1885" s="13" t="n">
        <v>84</v>
      </c>
      <c r="AU1885" s="13" t="n">
        <v>84</v>
      </c>
      <c r="BQ1885" s="13" t="n">
        <v>84</v>
      </c>
      <c r="CM1885" s="13" t="n">
        <v>84</v>
      </c>
      <c r="DI1885" s="13" t="n">
        <v>84</v>
      </c>
      <c r="EE1885" s="13" t="n">
        <v>84</v>
      </c>
      <c r="FA1885" s="13" t="n">
        <v>84</v>
      </c>
      <c r="FW1885" s="13" t="n">
        <v>84</v>
      </c>
      <c r="GS1885" s="13" t="n">
        <v>84</v>
      </c>
    </row>
    <row r="1886">
      <c r="C1886" s="13" t="n">
        <v>85</v>
      </c>
      <c r="D1886" s="9">
        <f>$B$1809</f>
        <v/>
      </c>
      <c r="E1886" s="9">
        <f>$B$1809</f>
        <v/>
      </c>
      <c r="F1886" s="9">
        <f>$B$1809</f>
        <v/>
      </c>
      <c r="Y1886" s="13" t="n">
        <v>85</v>
      </c>
      <c r="AU1886" s="13" t="n">
        <v>85</v>
      </c>
      <c r="BQ1886" s="13" t="n">
        <v>85</v>
      </c>
      <c r="CM1886" s="13" t="n">
        <v>85</v>
      </c>
      <c r="DI1886" s="13" t="n">
        <v>85</v>
      </c>
      <c r="EE1886" s="13" t="n">
        <v>85</v>
      </c>
      <c r="FA1886" s="13" t="n">
        <v>85</v>
      </c>
      <c r="FW1886" s="13" t="n">
        <v>85</v>
      </c>
      <c r="GS1886" s="13" t="n">
        <v>85</v>
      </c>
    </row>
    <row r="1887">
      <c r="C1887" s="13" t="n">
        <v>86</v>
      </c>
      <c r="D1887" s="9">
        <f>$B$1809</f>
        <v/>
      </c>
      <c r="E1887" s="9">
        <f>$B$1809</f>
        <v/>
      </c>
      <c r="F1887" s="9">
        <f>$B$1809</f>
        <v/>
      </c>
      <c r="Y1887" s="13" t="n">
        <v>86</v>
      </c>
      <c r="AU1887" s="13" t="n">
        <v>86</v>
      </c>
      <c r="BQ1887" s="13" t="n">
        <v>86</v>
      </c>
      <c r="CM1887" s="13" t="n">
        <v>86</v>
      </c>
      <c r="DI1887" s="13" t="n">
        <v>86</v>
      </c>
      <c r="EE1887" s="13" t="n">
        <v>86</v>
      </c>
      <c r="FA1887" s="13" t="n">
        <v>86</v>
      </c>
      <c r="FW1887" s="13" t="n">
        <v>86</v>
      </c>
      <c r="GS1887" s="13" t="n">
        <v>86</v>
      </c>
    </row>
    <row r="1888">
      <c r="C1888" s="13" t="n">
        <v>87</v>
      </c>
      <c r="D1888" s="9">
        <f>$B$1809</f>
        <v/>
      </c>
      <c r="E1888" s="9">
        <f>$B$1809</f>
        <v/>
      </c>
      <c r="F1888" s="9">
        <f>$B$1809</f>
        <v/>
      </c>
      <c r="Y1888" s="13" t="n">
        <v>87</v>
      </c>
      <c r="AU1888" s="13" t="n">
        <v>87</v>
      </c>
      <c r="BQ1888" s="13" t="n">
        <v>87</v>
      </c>
      <c r="CM1888" s="13" t="n">
        <v>87</v>
      </c>
      <c r="DI1888" s="13" t="n">
        <v>87</v>
      </c>
      <c r="EE1888" s="13" t="n">
        <v>87</v>
      </c>
      <c r="FA1888" s="13" t="n">
        <v>87</v>
      </c>
      <c r="FW1888" s="13" t="n">
        <v>87</v>
      </c>
      <c r="GS1888" s="13" t="n">
        <v>87</v>
      </c>
    </row>
    <row r="1889">
      <c r="C1889" s="13" t="n">
        <v>88</v>
      </c>
      <c r="D1889" s="9">
        <f>$B$1809</f>
        <v/>
      </c>
      <c r="E1889" s="9">
        <f>$B$1809</f>
        <v/>
      </c>
      <c r="F1889" s="9">
        <f>$B$1809</f>
        <v/>
      </c>
      <c r="Y1889" s="13" t="n">
        <v>88</v>
      </c>
      <c r="AU1889" s="13" t="n">
        <v>88</v>
      </c>
      <c r="BQ1889" s="13" t="n">
        <v>88</v>
      </c>
      <c r="CM1889" s="13" t="n">
        <v>88</v>
      </c>
      <c r="DI1889" s="13" t="n">
        <v>88</v>
      </c>
      <c r="EE1889" s="13" t="n">
        <v>88</v>
      </c>
      <c r="FA1889" s="13" t="n">
        <v>88</v>
      </c>
      <c r="FW1889" s="13" t="n">
        <v>88</v>
      </c>
      <c r="GS1889" s="13" t="n">
        <v>88</v>
      </c>
    </row>
    <row r="1890">
      <c r="C1890" s="13" t="n">
        <v>89</v>
      </c>
      <c r="D1890" s="9">
        <f>$B$1809</f>
        <v/>
      </c>
      <c r="E1890" s="9">
        <f>$B$1809</f>
        <v/>
      </c>
      <c r="F1890" s="9">
        <f>$B$1809</f>
        <v/>
      </c>
      <c r="Y1890" s="13" t="n">
        <v>89</v>
      </c>
      <c r="AU1890" s="13" t="n">
        <v>89</v>
      </c>
      <c r="BQ1890" s="13" t="n">
        <v>89</v>
      </c>
      <c r="CM1890" s="13" t="n">
        <v>89</v>
      </c>
      <c r="DI1890" s="13" t="n">
        <v>89</v>
      </c>
      <c r="EE1890" s="13" t="n">
        <v>89</v>
      </c>
      <c r="FA1890" s="13" t="n">
        <v>89</v>
      </c>
      <c r="FW1890" s="13" t="n">
        <v>89</v>
      </c>
      <c r="GS1890" s="13" t="n">
        <v>89</v>
      </c>
    </row>
    <row r="1891">
      <c r="C1891" s="13" t="n">
        <v>90</v>
      </c>
      <c r="D1891" s="9">
        <f>$B$1809</f>
        <v/>
      </c>
      <c r="E1891" s="9">
        <f>$B$1809</f>
        <v/>
      </c>
      <c r="F1891" s="9">
        <f>$B$1809</f>
        <v/>
      </c>
      <c r="Y1891" s="13" t="n">
        <v>90</v>
      </c>
      <c r="AU1891" s="13" t="n">
        <v>90</v>
      </c>
      <c r="BQ1891" s="13" t="n">
        <v>90</v>
      </c>
      <c r="CM1891" s="13" t="n">
        <v>90</v>
      </c>
      <c r="DI1891" s="13" t="n">
        <v>90</v>
      </c>
      <c r="EE1891" s="13" t="n">
        <v>90</v>
      </c>
      <c r="FA1891" s="13" t="n">
        <v>90</v>
      </c>
      <c r="FW1891" s="13" t="n">
        <v>90</v>
      </c>
      <c r="GS1891" s="13" t="n">
        <v>90</v>
      </c>
    </row>
    <row r="1892">
      <c r="C1892" s="13" t="n">
        <v>91</v>
      </c>
      <c r="D1892" s="9">
        <f>$B$1809</f>
        <v/>
      </c>
      <c r="E1892" s="9">
        <f>$B$1809</f>
        <v/>
      </c>
      <c r="F1892" s="9">
        <f>$B$1809</f>
        <v/>
      </c>
      <c r="Y1892" s="13" t="n">
        <v>91</v>
      </c>
      <c r="AU1892" s="13" t="n">
        <v>91</v>
      </c>
      <c r="BQ1892" s="13" t="n">
        <v>91</v>
      </c>
      <c r="CM1892" s="13" t="n">
        <v>91</v>
      </c>
      <c r="DI1892" s="13" t="n">
        <v>91</v>
      </c>
      <c r="EE1892" s="13" t="n">
        <v>91</v>
      </c>
      <c r="FA1892" s="13" t="n">
        <v>91</v>
      </c>
      <c r="FW1892" s="13" t="n">
        <v>91</v>
      </c>
      <c r="GS1892" s="13" t="n">
        <v>91</v>
      </c>
    </row>
    <row r="1893">
      <c r="C1893" s="13" t="n">
        <v>92</v>
      </c>
      <c r="D1893" s="9">
        <f>$B$1809</f>
        <v/>
      </c>
      <c r="E1893" s="9">
        <f>$B$1809</f>
        <v/>
      </c>
      <c r="F1893" s="9">
        <f>$B$1809</f>
        <v/>
      </c>
      <c r="Y1893" s="13" t="n">
        <v>92</v>
      </c>
      <c r="AU1893" s="13" t="n">
        <v>92</v>
      </c>
      <c r="BQ1893" s="13" t="n">
        <v>92</v>
      </c>
      <c r="CM1893" s="13" t="n">
        <v>92</v>
      </c>
      <c r="DI1893" s="13" t="n">
        <v>92</v>
      </c>
      <c r="EE1893" s="13" t="n">
        <v>92</v>
      </c>
      <c r="FA1893" s="13" t="n">
        <v>92</v>
      </c>
      <c r="FW1893" s="13" t="n">
        <v>92</v>
      </c>
      <c r="GS1893" s="13" t="n">
        <v>92</v>
      </c>
    </row>
    <row r="1894">
      <c r="C1894" s="13" t="n">
        <v>93</v>
      </c>
      <c r="D1894" s="9">
        <f>$B$1809</f>
        <v/>
      </c>
      <c r="E1894" s="9">
        <f>$B$1809</f>
        <v/>
      </c>
      <c r="F1894" s="9">
        <f>$B$1809</f>
        <v/>
      </c>
      <c r="Y1894" s="13" t="n">
        <v>93</v>
      </c>
      <c r="AU1894" s="13" t="n">
        <v>93</v>
      </c>
      <c r="BQ1894" s="13" t="n">
        <v>93</v>
      </c>
      <c r="CM1894" s="13" t="n">
        <v>93</v>
      </c>
      <c r="DI1894" s="13" t="n">
        <v>93</v>
      </c>
      <c r="EE1894" s="13" t="n">
        <v>93</v>
      </c>
      <c r="FA1894" s="13" t="n">
        <v>93</v>
      </c>
      <c r="FW1894" s="13" t="n">
        <v>93</v>
      </c>
      <c r="GS1894" s="13" t="n">
        <v>93</v>
      </c>
    </row>
    <row r="1895">
      <c r="C1895" s="13" t="n">
        <v>94</v>
      </c>
      <c r="D1895" s="9">
        <f>$B$1809</f>
        <v/>
      </c>
      <c r="E1895" s="9">
        <f>$B$1809</f>
        <v/>
      </c>
      <c r="F1895" s="9">
        <f>$B$1809</f>
        <v/>
      </c>
      <c r="Y1895" s="13" t="n">
        <v>94</v>
      </c>
      <c r="AU1895" s="13" t="n">
        <v>94</v>
      </c>
      <c r="BQ1895" s="13" t="n">
        <v>94</v>
      </c>
      <c r="CM1895" s="13" t="n">
        <v>94</v>
      </c>
      <c r="DI1895" s="13" t="n">
        <v>94</v>
      </c>
      <c r="EE1895" s="13" t="n">
        <v>94</v>
      </c>
      <c r="FA1895" s="13" t="n">
        <v>94</v>
      </c>
      <c r="FW1895" s="13" t="n">
        <v>94</v>
      </c>
      <c r="GS1895" s="13" t="n">
        <v>94</v>
      </c>
    </row>
    <row r="1896">
      <c r="C1896" s="13" t="n">
        <v>95</v>
      </c>
      <c r="D1896" s="9">
        <f>$B$1809</f>
        <v/>
      </c>
      <c r="E1896" s="9">
        <f>$B$1809</f>
        <v/>
      </c>
      <c r="F1896" s="9">
        <f>$B$1809</f>
        <v/>
      </c>
      <c r="Y1896" s="13" t="n">
        <v>95</v>
      </c>
      <c r="AU1896" s="13" t="n">
        <v>95</v>
      </c>
      <c r="BQ1896" s="13" t="n">
        <v>95</v>
      </c>
      <c r="CM1896" s="13" t="n">
        <v>95</v>
      </c>
      <c r="DI1896" s="13" t="n">
        <v>95</v>
      </c>
      <c r="EE1896" s="13" t="n">
        <v>95</v>
      </c>
      <c r="FA1896" s="13" t="n">
        <v>95</v>
      </c>
      <c r="FW1896" s="13" t="n">
        <v>95</v>
      </c>
      <c r="GS1896" s="13" t="n">
        <v>95</v>
      </c>
    </row>
    <row r="1897">
      <c r="C1897" s="13" t="n">
        <v>96</v>
      </c>
      <c r="D1897" s="9">
        <f>$B$1809</f>
        <v/>
      </c>
      <c r="E1897" s="9">
        <f>$B$1809</f>
        <v/>
      </c>
      <c r="F1897" s="9">
        <f>$B$1809</f>
        <v/>
      </c>
      <c r="Y1897" s="13" t="n">
        <v>96</v>
      </c>
      <c r="AU1897" s="13" t="n">
        <v>96</v>
      </c>
      <c r="BQ1897" s="13" t="n">
        <v>96</v>
      </c>
      <c r="CM1897" s="13" t="n">
        <v>96</v>
      </c>
      <c r="DI1897" s="13" t="n">
        <v>96</v>
      </c>
      <c r="EE1897" s="13" t="n">
        <v>96</v>
      </c>
      <c r="FA1897" s="13" t="n">
        <v>96</v>
      </c>
      <c r="FW1897" s="13" t="n">
        <v>96</v>
      </c>
      <c r="GS1897" s="13" t="n">
        <v>96</v>
      </c>
    </row>
    <row r="1898">
      <c r="C1898" s="13" t="n">
        <v>97</v>
      </c>
      <c r="D1898" s="9">
        <f>$B$1809</f>
        <v/>
      </c>
      <c r="E1898" s="9">
        <f>$B$1809</f>
        <v/>
      </c>
      <c r="F1898" s="9">
        <f>$B$1809</f>
        <v/>
      </c>
      <c r="Y1898" s="13" t="n">
        <v>97</v>
      </c>
      <c r="AU1898" s="13" t="n">
        <v>97</v>
      </c>
      <c r="BQ1898" s="13" t="n">
        <v>97</v>
      </c>
      <c r="CM1898" s="13" t="n">
        <v>97</v>
      </c>
      <c r="DI1898" s="13" t="n">
        <v>97</v>
      </c>
      <c r="EE1898" s="13" t="n">
        <v>97</v>
      </c>
      <c r="FA1898" s="13" t="n">
        <v>97</v>
      </c>
      <c r="FW1898" s="13" t="n">
        <v>97</v>
      </c>
      <c r="GS1898" s="13" t="n">
        <v>97</v>
      </c>
    </row>
    <row r="1899">
      <c r="C1899" s="13" t="n">
        <v>98</v>
      </c>
      <c r="D1899" s="9">
        <f>$B$1809</f>
        <v/>
      </c>
      <c r="E1899" s="9">
        <f>$B$1809</f>
        <v/>
      </c>
      <c r="F1899" s="9">
        <f>$B$1809</f>
        <v/>
      </c>
      <c r="Y1899" s="13" t="n">
        <v>98</v>
      </c>
      <c r="AU1899" s="13" t="n">
        <v>98</v>
      </c>
      <c r="BQ1899" s="13" t="n">
        <v>98</v>
      </c>
      <c r="CM1899" s="13" t="n">
        <v>98</v>
      </c>
      <c r="DI1899" s="13" t="n">
        <v>98</v>
      </c>
      <c r="EE1899" s="13" t="n">
        <v>98</v>
      </c>
      <c r="FA1899" s="13" t="n">
        <v>98</v>
      </c>
      <c r="FW1899" s="13" t="n">
        <v>98</v>
      </c>
      <c r="GS1899" s="13" t="n">
        <v>98</v>
      </c>
    </row>
    <row r="1900">
      <c r="C1900" s="13" t="n">
        <v>99</v>
      </c>
      <c r="D1900" s="9">
        <f>$B$1809</f>
        <v/>
      </c>
      <c r="E1900" s="9">
        <f>$B$1809</f>
        <v/>
      </c>
      <c r="F1900" s="9">
        <f>$B$1809</f>
        <v/>
      </c>
      <c r="Y1900" s="13" t="n">
        <v>99</v>
      </c>
      <c r="AU1900" s="13" t="n">
        <v>99</v>
      </c>
      <c r="BQ1900" s="13" t="n">
        <v>99</v>
      </c>
      <c r="CM1900" s="13" t="n">
        <v>99</v>
      </c>
      <c r="DI1900" s="13" t="n">
        <v>99</v>
      </c>
      <c r="EE1900" s="13" t="n">
        <v>99</v>
      </c>
      <c r="FA1900" s="13" t="n">
        <v>99</v>
      </c>
      <c r="FW1900" s="13" t="n">
        <v>99</v>
      </c>
      <c r="GS1900" s="13" t="n">
        <v>99</v>
      </c>
    </row>
    <row r="1901">
      <c r="C1901" s="13" t="n">
        <v>100</v>
      </c>
      <c r="D1901" s="9">
        <f>$B$1809</f>
        <v/>
      </c>
      <c r="E1901" s="9">
        <f>$B$1809</f>
        <v/>
      </c>
      <c r="F1901" s="9">
        <f>$B$1809</f>
        <v/>
      </c>
      <c r="Y1901" s="13" t="n">
        <v>100</v>
      </c>
      <c r="AU1901" s="13" t="n">
        <v>100</v>
      </c>
      <c r="BQ1901" s="13" t="n">
        <v>100</v>
      </c>
      <c r="CM1901" s="13" t="n">
        <v>100</v>
      </c>
      <c r="DI1901" s="13" t="n">
        <v>100</v>
      </c>
      <c r="EE1901" s="13" t="n">
        <v>100</v>
      </c>
      <c r="FA1901" s="13" t="n">
        <v>100</v>
      </c>
      <c r="FW1901" s="13" t="n">
        <v>100</v>
      </c>
      <c r="GS1901" s="13" t="n">
        <v>100</v>
      </c>
    </row>
    <row r="1902">
      <c r="C1902" s="13" t="n">
        <v>101</v>
      </c>
      <c r="D1902" s="9">
        <f>$B$1809</f>
        <v/>
      </c>
      <c r="E1902" s="9">
        <f>$B$1809</f>
        <v/>
      </c>
      <c r="F1902" s="9">
        <f>$B$1809</f>
        <v/>
      </c>
      <c r="Y1902" s="13" t="n">
        <v>101</v>
      </c>
      <c r="AU1902" s="13" t="n">
        <v>101</v>
      </c>
      <c r="BQ1902" s="13" t="n">
        <v>101</v>
      </c>
      <c r="CM1902" s="13" t="n">
        <v>101</v>
      </c>
      <c r="DI1902" s="13" t="n">
        <v>101</v>
      </c>
      <c r="EE1902" s="13" t="n">
        <v>101</v>
      </c>
      <c r="FA1902" s="13" t="n">
        <v>101</v>
      </c>
      <c r="FW1902" s="13" t="n">
        <v>101</v>
      </c>
      <c r="GS1902" s="13" t="n">
        <v>101</v>
      </c>
    </row>
    <row r="1903">
      <c r="C1903" s="13" t="n">
        <v>102</v>
      </c>
      <c r="D1903" s="9">
        <f>$B$1809</f>
        <v/>
      </c>
      <c r="E1903" s="9">
        <f>$B$1809</f>
        <v/>
      </c>
      <c r="F1903" s="9">
        <f>$B$1809</f>
        <v/>
      </c>
      <c r="Y1903" s="13" t="n">
        <v>102</v>
      </c>
      <c r="AU1903" s="13" t="n">
        <v>102</v>
      </c>
      <c r="BQ1903" s="13" t="n">
        <v>102</v>
      </c>
      <c r="CM1903" s="13" t="n">
        <v>102</v>
      </c>
      <c r="DI1903" s="13" t="n">
        <v>102</v>
      </c>
      <c r="EE1903" s="13" t="n">
        <v>102</v>
      </c>
      <c r="FA1903" s="13" t="n">
        <v>102</v>
      </c>
      <c r="FW1903" s="13" t="n">
        <v>102</v>
      </c>
      <c r="GS1903" s="13" t="n">
        <v>102</v>
      </c>
    </row>
    <row r="1904">
      <c r="C1904" s="13" t="n">
        <v>103</v>
      </c>
      <c r="D1904" s="9">
        <f>$B$1809</f>
        <v/>
      </c>
      <c r="E1904" s="9">
        <f>$B$1809</f>
        <v/>
      </c>
      <c r="F1904" s="9">
        <f>$B$1809</f>
        <v/>
      </c>
      <c r="Y1904" s="13" t="n">
        <v>103</v>
      </c>
      <c r="AU1904" s="13" t="n">
        <v>103</v>
      </c>
      <c r="BQ1904" s="13" t="n">
        <v>103</v>
      </c>
      <c r="CM1904" s="13" t="n">
        <v>103</v>
      </c>
      <c r="DI1904" s="13" t="n">
        <v>103</v>
      </c>
      <c r="EE1904" s="13" t="n">
        <v>103</v>
      </c>
      <c r="FA1904" s="13" t="n">
        <v>103</v>
      </c>
      <c r="FW1904" s="13" t="n">
        <v>103</v>
      </c>
      <c r="GS1904" s="13" t="n">
        <v>103</v>
      </c>
    </row>
    <row r="1905">
      <c r="C1905" s="13" t="n">
        <v>104</v>
      </c>
      <c r="D1905" s="9">
        <f>$B$1809</f>
        <v/>
      </c>
      <c r="E1905" s="9">
        <f>$B$1809</f>
        <v/>
      </c>
      <c r="F1905" s="9">
        <f>$B$1809</f>
        <v/>
      </c>
      <c r="Y1905" s="13" t="n">
        <v>104</v>
      </c>
      <c r="AU1905" s="13" t="n">
        <v>104</v>
      </c>
      <c r="BQ1905" s="13" t="n">
        <v>104</v>
      </c>
      <c r="CM1905" s="13" t="n">
        <v>104</v>
      </c>
      <c r="DI1905" s="13" t="n">
        <v>104</v>
      </c>
      <c r="EE1905" s="13" t="n">
        <v>104</v>
      </c>
      <c r="FA1905" s="13" t="n">
        <v>104</v>
      </c>
      <c r="FW1905" s="13" t="n">
        <v>104</v>
      </c>
      <c r="GS1905" s="13" t="n">
        <v>104</v>
      </c>
    </row>
    <row r="1906">
      <c r="C1906" s="13" t="n">
        <v>105</v>
      </c>
      <c r="D1906" s="9">
        <f>$B$1809</f>
        <v/>
      </c>
      <c r="E1906" s="9">
        <f>$B$1809</f>
        <v/>
      </c>
      <c r="F1906" s="9">
        <f>$B$1809</f>
        <v/>
      </c>
      <c r="Y1906" s="13" t="n">
        <v>105</v>
      </c>
      <c r="AU1906" s="13" t="n">
        <v>105</v>
      </c>
      <c r="BQ1906" s="13" t="n">
        <v>105</v>
      </c>
      <c r="CM1906" s="13" t="n">
        <v>105</v>
      </c>
      <c r="DI1906" s="13" t="n">
        <v>105</v>
      </c>
      <c r="EE1906" s="13" t="n">
        <v>105</v>
      </c>
      <c r="FA1906" s="13" t="n">
        <v>105</v>
      </c>
      <c r="FW1906" s="13" t="n">
        <v>105</v>
      </c>
      <c r="GS1906" s="13" t="n">
        <v>105</v>
      </c>
    </row>
    <row r="1907">
      <c r="C1907" s="13" t="n">
        <v>106</v>
      </c>
      <c r="D1907" s="9">
        <f>$B$1809</f>
        <v/>
      </c>
      <c r="E1907" s="9">
        <f>$B$1809</f>
        <v/>
      </c>
      <c r="F1907" s="9">
        <f>$B$1809</f>
        <v/>
      </c>
      <c r="Y1907" s="13" t="n">
        <v>106</v>
      </c>
      <c r="AU1907" s="13" t="n">
        <v>106</v>
      </c>
      <c r="BQ1907" s="13" t="n">
        <v>106</v>
      </c>
      <c r="CM1907" s="13" t="n">
        <v>106</v>
      </c>
      <c r="DI1907" s="13" t="n">
        <v>106</v>
      </c>
      <c r="EE1907" s="13" t="n">
        <v>106</v>
      </c>
      <c r="FA1907" s="13" t="n">
        <v>106</v>
      </c>
      <c r="FW1907" s="13" t="n">
        <v>106</v>
      </c>
      <c r="GS1907" s="13" t="n">
        <v>106</v>
      </c>
    </row>
    <row r="1908">
      <c r="C1908" s="13" t="n">
        <v>107</v>
      </c>
      <c r="D1908" s="9">
        <f>$B$1809</f>
        <v/>
      </c>
      <c r="E1908" s="9">
        <f>$B$1809</f>
        <v/>
      </c>
      <c r="F1908" s="9">
        <f>$B$1809</f>
        <v/>
      </c>
      <c r="Y1908" s="13" t="n">
        <v>107</v>
      </c>
      <c r="AU1908" s="13" t="n">
        <v>107</v>
      </c>
      <c r="BQ1908" s="13" t="n">
        <v>107</v>
      </c>
      <c r="CM1908" s="13" t="n">
        <v>107</v>
      </c>
      <c r="DI1908" s="13" t="n">
        <v>107</v>
      </c>
      <c r="EE1908" s="13" t="n">
        <v>107</v>
      </c>
      <c r="FA1908" s="13" t="n">
        <v>107</v>
      </c>
      <c r="FW1908" s="13" t="n">
        <v>107</v>
      </c>
      <c r="GS1908" s="13" t="n">
        <v>107</v>
      </c>
    </row>
    <row r="1909">
      <c r="C1909" s="13" t="n">
        <v>108</v>
      </c>
      <c r="D1909" s="9">
        <f>$B$1809</f>
        <v/>
      </c>
      <c r="E1909" s="9">
        <f>$B$1809</f>
        <v/>
      </c>
      <c r="F1909" s="9">
        <f>$B$1809</f>
        <v/>
      </c>
      <c r="Y1909" s="13" t="n">
        <v>108</v>
      </c>
      <c r="AU1909" s="13" t="n">
        <v>108</v>
      </c>
      <c r="BQ1909" s="13" t="n">
        <v>108</v>
      </c>
      <c r="CM1909" s="13" t="n">
        <v>108</v>
      </c>
      <c r="DI1909" s="13" t="n">
        <v>108</v>
      </c>
      <c r="EE1909" s="13" t="n">
        <v>108</v>
      </c>
      <c r="FA1909" s="13" t="n">
        <v>108</v>
      </c>
      <c r="FW1909" s="13" t="n">
        <v>108</v>
      </c>
      <c r="GS1909" s="13" t="n">
        <v>108</v>
      </c>
    </row>
    <row r="1910">
      <c r="C1910" s="13" t="n">
        <v>109</v>
      </c>
      <c r="D1910" s="9">
        <f>$B$1809</f>
        <v/>
      </c>
      <c r="E1910" s="9">
        <f>$B$1809</f>
        <v/>
      </c>
      <c r="F1910" s="9">
        <f>$B$1809</f>
        <v/>
      </c>
      <c r="Y1910" s="13" t="n">
        <v>109</v>
      </c>
      <c r="AU1910" s="13" t="n">
        <v>109</v>
      </c>
      <c r="BQ1910" s="13" t="n">
        <v>109</v>
      </c>
      <c r="CM1910" s="13" t="n">
        <v>109</v>
      </c>
      <c r="DI1910" s="13" t="n">
        <v>109</v>
      </c>
      <c r="EE1910" s="13" t="n">
        <v>109</v>
      </c>
      <c r="FA1910" s="13" t="n">
        <v>109</v>
      </c>
      <c r="FW1910" s="13" t="n">
        <v>109</v>
      </c>
      <c r="GS1910" s="13" t="n">
        <v>109</v>
      </c>
    </row>
    <row r="1911">
      <c r="C1911" s="13" t="n">
        <v>110</v>
      </c>
      <c r="D1911" s="9">
        <f>$B$1809</f>
        <v/>
      </c>
      <c r="E1911" s="9">
        <f>$B$1809</f>
        <v/>
      </c>
      <c r="F1911" s="9">
        <f>$B$1809</f>
        <v/>
      </c>
      <c r="Y1911" s="13" t="n">
        <v>110</v>
      </c>
      <c r="AU1911" s="13" t="n">
        <v>110</v>
      </c>
      <c r="BQ1911" s="13" t="n">
        <v>110</v>
      </c>
      <c r="CM1911" s="13" t="n">
        <v>110</v>
      </c>
      <c r="DI1911" s="13" t="n">
        <v>110</v>
      </c>
      <c r="EE1911" s="13" t="n">
        <v>110</v>
      </c>
      <c r="FA1911" s="13" t="n">
        <v>110</v>
      </c>
      <c r="FW1911" s="13" t="n">
        <v>110</v>
      </c>
      <c r="GS1911" s="13" t="n">
        <v>110</v>
      </c>
    </row>
    <row r="1912">
      <c r="C1912" s="13" t="n">
        <v>111</v>
      </c>
      <c r="D1912" s="9">
        <f>$B$1809</f>
        <v/>
      </c>
      <c r="E1912" s="9">
        <f>$B$1809</f>
        <v/>
      </c>
      <c r="F1912" s="9">
        <f>$B$1809</f>
        <v/>
      </c>
      <c r="Y1912" s="13" t="n">
        <v>111</v>
      </c>
      <c r="AU1912" s="13" t="n">
        <v>111</v>
      </c>
      <c r="BQ1912" s="13" t="n">
        <v>111</v>
      </c>
      <c r="CM1912" s="13" t="n">
        <v>111</v>
      </c>
      <c r="DI1912" s="13" t="n">
        <v>111</v>
      </c>
      <c r="EE1912" s="13" t="n">
        <v>111</v>
      </c>
      <c r="FA1912" s="13" t="n">
        <v>111</v>
      </c>
      <c r="FW1912" s="13" t="n">
        <v>111</v>
      </c>
      <c r="GS1912" s="13" t="n">
        <v>111</v>
      </c>
    </row>
    <row r="1913">
      <c r="C1913" s="13" t="n">
        <v>112</v>
      </c>
      <c r="D1913" s="9">
        <f>$B$1809</f>
        <v/>
      </c>
      <c r="E1913" s="9">
        <f>$B$1809</f>
        <v/>
      </c>
      <c r="F1913" s="9">
        <f>$B$1809</f>
        <v/>
      </c>
      <c r="Y1913" s="13" t="n">
        <v>112</v>
      </c>
      <c r="AU1913" s="13" t="n">
        <v>112</v>
      </c>
      <c r="BQ1913" s="13" t="n">
        <v>112</v>
      </c>
      <c r="CM1913" s="13" t="n">
        <v>112</v>
      </c>
      <c r="DI1913" s="13" t="n">
        <v>112</v>
      </c>
      <c r="EE1913" s="13" t="n">
        <v>112</v>
      </c>
      <c r="FA1913" s="13" t="n">
        <v>112</v>
      </c>
      <c r="FW1913" s="13" t="n">
        <v>112</v>
      </c>
      <c r="GS1913" s="13" t="n">
        <v>112</v>
      </c>
    </row>
    <row r="1914">
      <c r="C1914" s="13" t="n">
        <v>113</v>
      </c>
      <c r="D1914" s="9">
        <f>$B$1809</f>
        <v/>
      </c>
      <c r="E1914" s="9">
        <f>$B$1809</f>
        <v/>
      </c>
      <c r="F1914" s="9">
        <f>$B$1809</f>
        <v/>
      </c>
      <c r="Y1914" s="13" t="n">
        <v>113</v>
      </c>
      <c r="AU1914" s="13" t="n">
        <v>113</v>
      </c>
      <c r="BQ1914" s="13" t="n">
        <v>113</v>
      </c>
      <c r="CM1914" s="13" t="n">
        <v>113</v>
      </c>
      <c r="DI1914" s="13" t="n">
        <v>113</v>
      </c>
      <c r="EE1914" s="13" t="n">
        <v>113</v>
      </c>
      <c r="FA1914" s="13" t="n">
        <v>113</v>
      </c>
      <c r="FW1914" s="13" t="n">
        <v>113</v>
      </c>
      <c r="GS1914" s="13" t="n">
        <v>113</v>
      </c>
    </row>
    <row r="1915">
      <c r="C1915" s="13" t="n">
        <v>114</v>
      </c>
      <c r="D1915" s="9">
        <f>$B$1809</f>
        <v/>
      </c>
      <c r="E1915" s="9">
        <f>$B$1809</f>
        <v/>
      </c>
      <c r="F1915" s="9">
        <f>$B$1809</f>
        <v/>
      </c>
      <c r="Y1915" s="13" t="n">
        <v>114</v>
      </c>
      <c r="AU1915" s="13" t="n">
        <v>114</v>
      </c>
      <c r="BQ1915" s="13" t="n">
        <v>114</v>
      </c>
      <c r="CM1915" s="13" t="n">
        <v>114</v>
      </c>
      <c r="DI1915" s="13" t="n">
        <v>114</v>
      </c>
      <c r="EE1915" s="13" t="n">
        <v>114</v>
      </c>
      <c r="FA1915" s="13" t="n">
        <v>114</v>
      </c>
      <c r="FW1915" s="13" t="n">
        <v>114</v>
      </c>
      <c r="GS1915" s="13" t="n">
        <v>114</v>
      </c>
    </row>
    <row r="1916">
      <c r="C1916" s="13" t="n">
        <v>115</v>
      </c>
      <c r="D1916" s="9">
        <f>$B$1809</f>
        <v/>
      </c>
      <c r="E1916" s="9">
        <f>$B$1809</f>
        <v/>
      </c>
      <c r="F1916" s="9">
        <f>$B$1809</f>
        <v/>
      </c>
      <c r="Y1916" s="13" t="n">
        <v>115</v>
      </c>
      <c r="AU1916" s="13" t="n">
        <v>115</v>
      </c>
      <c r="BQ1916" s="13" t="n">
        <v>115</v>
      </c>
      <c r="CM1916" s="13" t="n">
        <v>115</v>
      </c>
      <c r="DI1916" s="13" t="n">
        <v>115</v>
      </c>
      <c r="EE1916" s="13" t="n">
        <v>115</v>
      </c>
      <c r="FA1916" s="13" t="n">
        <v>115</v>
      </c>
      <c r="FW1916" s="13" t="n">
        <v>115</v>
      </c>
      <c r="GS1916" s="13" t="n">
        <v>115</v>
      </c>
    </row>
    <row r="1917">
      <c r="C1917" s="13" t="n">
        <v>116</v>
      </c>
      <c r="D1917" s="9">
        <f>$B$1809</f>
        <v/>
      </c>
      <c r="E1917" s="9">
        <f>$B$1809</f>
        <v/>
      </c>
      <c r="F1917" s="9">
        <f>$B$1809</f>
        <v/>
      </c>
      <c r="Y1917" s="13" t="n">
        <v>116</v>
      </c>
      <c r="AU1917" s="13" t="n">
        <v>116</v>
      </c>
      <c r="BQ1917" s="13" t="n">
        <v>116</v>
      </c>
      <c r="CM1917" s="13" t="n">
        <v>116</v>
      </c>
      <c r="DI1917" s="13" t="n">
        <v>116</v>
      </c>
      <c r="EE1917" s="13" t="n">
        <v>116</v>
      </c>
      <c r="FA1917" s="13" t="n">
        <v>116</v>
      </c>
      <c r="FW1917" s="13" t="n">
        <v>116</v>
      </c>
      <c r="GS1917" s="13" t="n">
        <v>116</v>
      </c>
    </row>
    <row r="1918">
      <c r="C1918" s="13" t="n">
        <v>117</v>
      </c>
      <c r="D1918" s="9">
        <f>$B$1809</f>
        <v/>
      </c>
      <c r="E1918" s="9">
        <f>$B$1809</f>
        <v/>
      </c>
      <c r="F1918" s="9">
        <f>$B$1809</f>
        <v/>
      </c>
      <c r="Y1918" s="13" t="n">
        <v>117</v>
      </c>
      <c r="AU1918" s="13" t="n">
        <v>117</v>
      </c>
      <c r="BQ1918" s="13" t="n">
        <v>117</v>
      </c>
      <c r="CM1918" s="13" t="n">
        <v>117</v>
      </c>
      <c r="DI1918" s="13" t="n">
        <v>117</v>
      </c>
      <c r="EE1918" s="13" t="n">
        <v>117</v>
      </c>
      <c r="FA1918" s="13" t="n">
        <v>117</v>
      </c>
      <c r="FW1918" s="13" t="n">
        <v>117</v>
      </c>
      <c r="GS1918" s="13" t="n">
        <v>117</v>
      </c>
    </row>
    <row r="1919">
      <c r="C1919" s="13" t="n">
        <v>118</v>
      </c>
      <c r="D1919" s="9">
        <f>$B$1809</f>
        <v/>
      </c>
      <c r="E1919" s="9">
        <f>$B$1809</f>
        <v/>
      </c>
      <c r="F1919" s="9">
        <f>$B$1809</f>
        <v/>
      </c>
      <c r="Y1919" s="13" t="n">
        <v>118</v>
      </c>
      <c r="AU1919" s="13" t="n">
        <v>118</v>
      </c>
      <c r="BQ1919" s="13" t="n">
        <v>118</v>
      </c>
      <c r="CM1919" s="13" t="n">
        <v>118</v>
      </c>
      <c r="DI1919" s="13" t="n">
        <v>118</v>
      </c>
      <c r="EE1919" s="13" t="n">
        <v>118</v>
      </c>
      <c r="FA1919" s="13" t="n">
        <v>118</v>
      </c>
      <c r="FW1919" s="13" t="n">
        <v>118</v>
      </c>
      <c r="GS1919" s="13" t="n">
        <v>118</v>
      </c>
    </row>
    <row r="1920">
      <c r="C1920" s="13" t="n">
        <v>119</v>
      </c>
      <c r="D1920" s="9">
        <f>$B$1809</f>
        <v/>
      </c>
      <c r="E1920" s="9">
        <f>$B$1809</f>
        <v/>
      </c>
      <c r="F1920" s="9">
        <f>$B$1809</f>
        <v/>
      </c>
      <c r="Y1920" s="13" t="n">
        <v>119</v>
      </c>
      <c r="AU1920" s="13" t="n">
        <v>119</v>
      </c>
      <c r="BQ1920" s="13" t="n">
        <v>119</v>
      </c>
      <c r="CM1920" s="13" t="n">
        <v>119</v>
      </c>
      <c r="DI1920" s="13" t="n">
        <v>119</v>
      </c>
      <c r="EE1920" s="13" t="n">
        <v>119</v>
      </c>
      <c r="FA1920" s="13" t="n">
        <v>119</v>
      </c>
      <c r="FW1920" s="13" t="n">
        <v>119</v>
      </c>
      <c r="GS1920" s="13" t="n">
        <v>119</v>
      </c>
    </row>
    <row r="1921">
      <c r="C1921" s="13" t="n">
        <v>120</v>
      </c>
      <c r="D1921" s="9">
        <f>$B$1809</f>
        <v/>
      </c>
      <c r="E1921" s="9">
        <f>$B$1809</f>
        <v/>
      </c>
      <c r="F1921" s="9">
        <f>$B$1809</f>
        <v/>
      </c>
      <c r="Y1921" s="13" t="n">
        <v>120</v>
      </c>
      <c r="AU1921" s="13" t="n">
        <v>120</v>
      </c>
      <c r="BQ1921" s="13" t="n">
        <v>120</v>
      </c>
      <c r="CM1921" s="13" t="n">
        <v>120</v>
      </c>
      <c r="DI1921" s="13" t="n">
        <v>120</v>
      </c>
      <c r="EE1921" s="13" t="n">
        <v>120</v>
      </c>
      <c r="FA1921" s="13" t="n">
        <v>120</v>
      </c>
      <c r="FW1921" s="13" t="n">
        <v>120</v>
      </c>
      <c r="GS1921" s="13" t="n">
        <v>120</v>
      </c>
    </row>
    <row r="1922">
      <c r="C1922" s="13" t="n">
        <v>121</v>
      </c>
      <c r="D1922" s="9">
        <f>$B$1809</f>
        <v/>
      </c>
      <c r="E1922" s="9">
        <f>$B$1809</f>
        <v/>
      </c>
      <c r="F1922" s="9">
        <f>$B$1809</f>
        <v/>
      </c>
      <c r="Y1922" s="13" t="n">
        <v>121</v>
      </c>
      <c r="AU1922" s="13" t="n">
        <v>121</v>
      </c>
      <c r="BQ1922" s="13" t="n">
        <v>121</v>
      </c>
      <c r="CM1922" s="13" t="n">
        <v>121</v>
      </c>
      <c r="DI1922" s="13" t="n">
        <v>121</v>
      </c>
      <c r="EE1922" s="13" t="n">
        <v>121</v>
      </c>
      <c r="FA1922" s="13" t="n">
        <v>121</v>
      </c>
      <c r="FW1922" s="13" t="n">
        <v>121</v>
      </c>
      <c r="GS1922" s="13" t="n">
        <v>121</v>
      </c>
    </row>
    <row r="1923">
      <c r="C1923" s="13" t="n">
        <v>122</v>
      </c>
      <c r="D1923" s="9">
        <f>$B$1809</f>
        <v/>
      </c>
      <c r="E1923" s="9">
        <f>$B$1809</f>
        <v/>
      </c>
      <c r="F1923" s="9">
        <f>$B$1809</f>
        <v/>
      </c>
      <c r="Y1923" s="13" t="n">
        <v>122</v>
      </c>
      <c r="AU1923" s="13" t="n">
        <v>122</v>
      </c>
      <c r="BQ1923" s="13" t="n">
        <v>122</v>
      </c>
      <c r="CM1923" s="13" t="n">
        <v>122</v>
      </c>
      <c r="DI1923" s="13" t="n">
        <v>122</v>
      </c>
      <c r="EE1923" s="13" t="n">
        <v>122</v>
      </c>
      <c r="FA1923" s="13" t="n">
        <v>122</v>
      </c>
      <c r="FW1923" s="13" t="n">
        <v>122</v>
      </c>
      <c r="GS1923" s="13" t="n">
        <v>122</v>
      </c>
    </row>
    <row r="1924">
      <c r="C1924" s="13" t="n">
        <v>123</v>
      </c>
      <c r="D1924" s="9">
        <f>$B$1809</f>
        <v/>
      </c>
      <c r="E1924" s="9">
        <f>$B$1809</f>
        <v/>
      </c>
      <c r="F1924" s="9">
        <f>$B$1809</f>
        <v/>
      </c>
      <c r="Y1924" s="13" t="n">
        <v>123</v>
      </c>
      <c r="AU1924" s="13" t="n">
        <v>123</v>
      </c>
      <c r="BQ1924" s="13" t="n">
        <v>123</v>
      </c>
      <c r="CM1924" s="13" t="n">
        <v>123</v>
      </c>
      <c r="DI1924" s="13" t="n">
        <v>123</v>
      </c>
      <c r="EE1924" s="13" t="n">
        <v>123</v>
      </c>
      <c r="FA1924" s="13" t="n">
        <v>123</v>
      </c>
      <c r="FW1924" s="13" t="n">
        <v>123</v>
      </c>
      <c r="GS1924" s="13" t="n">
        <v>123</v>
      </c>
    </row>
    <row r="1925">
      <c r="C1925" s="13" t="n">
        <v>124</v>
      </c>
      <c r="D1925" s="9">
        <f>$B$1809</f>
        <v/>
      </c>
      <c r="E1925" s="9">
        <f>$B$1809</f>
        <v/>
      </c>
      <c r="F1925" s="9">
        <f>$B$1809</f>
        <v/>
      </c>
      <c r="Y1925" s="13" t="n">
        <v>124</v>
      </c>
      <c r="AU1925" s="13" t="n">
        <v>124</v>
      </c>
      <c r="BQ1925" s="13" t="n">
        <v>124</v>
      </c>
      <c r="CM1925" s="13" t="n">
        <v>124</v>
      </c>
      <c r="DI1925" s="13" t="n">
        <v>124</v>
      </c>
      <c r="EE1925" s="13" t="n">
        <v>124</v>
      </c>
      <c r="FA1925" s="13" t="n">
        <v>124</v>
      </c>
      <c r="FW1925" s="13" t="n">
        <v>124</v>
      </c>
      <c r="GS1925" s="13" t="n">
        <v>124</v>
      </c>
    </row>
    <row r="1926">
      <c r="C1926" s="13" t="n">
        <v>125</v>
      </c>
      <c r="D1926" s="9">
        <f>$B$1809</f>
        <v/>
      </c>
      <c r="E1926" s="9">
        <f>$B$1809</f>
        <v/>
      </c>
      <c r="F1926" s="9">
        <f>$B$1809</f>
        <v/>
      </c>
      <c r="Y1926" s="13" t="n">
        <v>125</v>
      </c>
      <c r="AU1926" s="13" t="n">
        <v>125</v>
      </c>
      <c r="BQ1926" s="13" t="n">
        <v>125</v>
      </c>
      <c r="CM1926" s="13" t="n">
        <v>125</v>
      </c>
      <c r="DI1926" s="13" t="n">
        <v>125</v>
      </c>
      <c r="EE1926" s="13" t="n">
        <v>125</v>
      </c>
      <c r="FA1926" s="13" t="n">
        <v>125</v>
      </c>
      <c r="FW1926" s="13" t="n">
        <v>125</v>
      </c>
      <c r="GS1926" s="13" t="n">
        <v>125</v>
      </c>
    </row>
    <row r="1927">
      <c r="C1927" s="13" t="n">
        <v>126</v>
      </c>
      <c r="D1927" s="9">
        <f>$B$1809</f>
        <v/>
      </c>
      <c r="E1927" s="9">
        <f>$B$1809</f>
        <v/>
      </c>
      <c r="F1927" s="9">
        <f>$B$1809</f>
        <v/>
      </c>
      <c r="Y1927" s="13" t="n">
        <v>126</v>
      </c>
      <c r="AU1927" s="13" t="n">
        <v>126</v>
      </c>
      <c r="BQ1927" s="13" t="n">
        <v>126</v>
      </c>
      <c r="CM1927" s="13" t="n">
        <v>126</v>
      </c>
      <c r="DI1927" s="13" t="n">
        <v>126</v>
      </c>
      <c r="EE1927" s="13" t="n">
        <v>126</v>
      </c>
      <c r="FA1927" s="13" t="n">
        <v>126</v>
      </c>
      <c r="FW1927" s="13" t="n">
        <v>126</v>
      </c>
      <c r="GS1927" s="13" t="n">
        <v>126</v>
      </c>
    </row>
    <row r="1928">
      <c r="C1928" s="13" t="n">
        <v>127</v>
      </c>
      <c r="D1928" s="9">
        <f>$B$1809</f>
        <v/>
      </c>
      <c r="E1928" s="9">
        <f>$B$1809</f>
        <v/>
      </c>
      <c r="F1928" s="9">
        <f>$B$1809</f>
        <v/>
      </c>
      <c r="Y1928" s="13" t="n">
        <v>127</v>
      </c>
      <c r="AU1928" s="13" t="n">
        <v>127</v>
      </c>
      <c r="BQ1928" s="13" t="n">
        <v>127</v>
      </c>
      <c r="CM1928" s="13" t="n">
        <v>127</v>
      </c>
      <c r="DI1928" s="13" t="n">
        <v>127</v>
      </c>
      <c r="EE1928" s="13" t="n">
        <v>127</v>
      </c>
      <c r="FA1928" s="13" t="n">
        <v>127</v>
      </c>
      <c r="FW1928" s="13" t="n">
        <v>127</v>
      </c>
      <c r="GS1928" s="13" t="n">
        <v>127</v>
      </c>
    </row>
    <row r="1929">
      <c r="C1929" s="13" t="n">
        <v>128</v>
      </c>
      <c r="D1929" s="9">
        <f>$B$1809</f>
        <v/>
      </c>
      <c r="E1929" s="9">
        <f>$B$1809</f>
        <v/>
      </c>
      <c r="F1929" s="9">
        <f>$B$1809</f>
        <v/>
      </c>
      <c r="Y1929" s="13" t="n">
        <v>128</v>
      </c>
      <c r="AU1929" s="13" t="n">
        <v>128</v>
      </c>
      <c r="BQ1929" s="13" t="n">
        <v>128</v>
      </c>
      <c r="CM1929" s="13" t="n">
        <v>128</v>
      </c>
      <c r="DI1929" s="13" t="n">
        <v>128</v>
      </c>
      <c r="EE1929" s="13" t="n">
        <v>128</v>
      </c>
      <c r="FA1929" s="13" t="n">
        <v>128</v>
      </c>
      <c r="FW1929" s="13" t="n">
        <v>128</v>
      </c>
      <c r="GS1929" s="13" t="n">
        <v>128</v>
      </c>
    </row>
    <row r="1930">
      <c r="C1930" s="13" t="n">
        <v>129</v>
      </c>
      <c r="D1930" s="9">
        <f>$B$1809</f>
        <v/>
      </c>
      <c r="E1930" s="9">
        <f>$B$1809</f>
        <v/>
      </c>
      <c r="F1930" s="9">
        <f>$B$1809</f>
        <v/>
      </c>
      <c r="Y1930" s="13" t="n">
        <v>129</v>
      </c>
      <c r="AU1930" s="13" t="n">
        <v>129</v>
      </c>
      <c r="BQ1930" s="13" t="n">
        <v>129</v>
      </c>
      <c r="CM1930" s="13" t="n">
        <v>129</v>
      </c>
      <c r="DI1930" s="13" t="n">
        <v>129</v>
      </c>
      <c r="EE1930" s="13" t="n">
        <v>129</v>
      </c>
      <c r="FA1930" s="13" t="n">
        <v>129</v>
      </c>
      <c r="FW1930" s="13" t="n">
        <v>129</v>
      </c>
      <c r="GS1930" s="13" t="n">
        <v>129</v>
      </c>
    </row>
    <row r="1931">
      <c r="C1931" s="13" t="n">
        <v>130</v>
      </c>
      <c r="D1931" s="9">
        <f>$B$1809</f>
        <v/>
      </c>
      <c r="E1931" s="9">
        <f>$B$1809</f>
        <v/>
      </c>
      <c r="F1931" s="9">
        <f>$B$1809</f>
        <v/>
      </c>
      <c r="Y1931" s="13" t="n">
        <v>130</v>
      </c>
      <c r="AU1931" s="13" t="n">
        <v>130</v>
      </c>
      <c r="BQ1931" s="13" t="n">
        <v>130</v>
      </c>
      <c r="CM1931" s="13" t="n">
        <v>130</v>
      </c>
      <c r="DI1931" s="13" t="n">
        <v>130</v>
      </c>
      <c r="EE1931" s="13" t="n">
        <v>130</v>
      </c>
      <c r="FA1931" s="13" t="n">
        <v>130</v>
      </c>
      <c r="FW1931" s="13" t="n">
        <v>130</v>
      </c>
      <c r="GS1931" s="13" t="n">
        <v>130</v>
      </c>
    </row>
    <row r="1932">
      <c r="C1932" s="13" t="n">
        <v>131</v>
      </c>
      <c r="D1932" s="9">
        <f>$B$1809</f>
        <v/>
      </c>
      <c r="E1932" s="9">
        <f>$B$1809</f>
        <v/>
      </c>
      <c r="F1932" s="9">
        <f>$B$1809</f>
        <v/>
      </c>
      <c r="Y1932" s="13" t="n">
        <v>131</v>
      </c>
      <c r="AU1932" s="13" t="n">
        <v>131</v>
      </c>
      <c r="BQ1932" s="13" t="n">
        <v>131</v>
      </c>
      <c r="CM1932" s="13" t="n">
        <v>131</v>
      </c>
      <c r="DI1932" s="13" t="n">
        <v>131</v>
      </c>
      <c r="EE1932" s="13" t="n">
        <v>131</v>
      </c>
      <c r="FA1932" s="13" t="n">
        <v>131</v>
      </c>
      <c r="FW1932" s="13" t="n">
        <v>131</v>
      </c>
      <c r="GS1932" s="13" t="n">
        <v>131</v>
      </c>
    </row>
    <row r="1933">
      <c r="C1933" s="13" t="n">
        <v>132</v>
      </c>
      <c r="D1933" s="9">
        <f>$B$1809</f>
        <v/>
      </c>
      <c r="E1933" s="9">
        <f>$B$1809</f>
        <v/>
      </c>
      <c r="F1933" s="9">
        <f>$B$1809</f>
        <v/>
      </c>
      <c r="Y1933" s="13" t="n">
        <v>132</v>
      </c>
      <c r="AU1933" s="13" t="n">
        <v>132</v>
      </c>
      <c r="BQ1933" s="13" t="n">
        <v>132</v>
      </c>
      <c r="CM1933" s="13" t="n">
        <v>132</v>
      </c>
      <c r="DI1933" s="13" t="n">
        <v>132</v>
      </c>
      <c r="EE1933" s="13" t="n">
        <v>132</v>
      </c>
      <c r="FA1933" s="13" t="n">
        <v>132</v>
      </c>
      <c r="FW1933" s="13" t="n">
        <v>132</v>
      </c>
      <c r="GS1933" s="13" t="n">
        <v>132</v>
      </c>
    </row>
    <row r="1934">
      <c r="C1934" s="13" t="n">
        <v>133</v>
      </c>
      <c r="D1934" s="9">
        <f>$B$1809</f>
        <v/>
      </c>
      <c r="E1934" s="9">
        <f>$B$1809</f>
        <v/>
      </c>
      <c r="F1934" s="9">
        <f>$B$1809</f>
        <v/>
      </c>
      <c r="Y1934" s="13" t="n">
        <v>133</v>
      </c>
      <c r="AU1934" s="13" t="n">
        <v>133</v>
      </c>
      <c r="BQ1934" s="13" t="n">
        <v>133</v>
      </c>
      <c r="CM1934" s="13" t="n">
        <v>133</v>
      </c>
      <c r="DI1934" s="13" t="n">
        <v>133</v>
      </c>
      <c r="EE1934" s="13" t="n">
        <v>133</v>
      </c>
      <c r="FA1934" s="13" t="n">
        <v>133</v>
      </c>
      <c r="FW1934" s="13" t="n">
        <v>133</v>
      </c>
      <c r="GS1934" s="13" t="n">
        <v>133</v>
      </c>
    </row>
    <row r="1935">
      <c r="C1935" s="13" t="n">
        <v>134</v>
      </c>
      <c r="D1935" s="9">
        <f>$B$1809</f>
        <v/>
      </c>
      <c r="E1935" s="9">
        <f>$B$1809</f>
        <v/>
      </c>
      <c r="F1935" s="9">
        <f>$B$1809</f>
        <v/>
      </c>
      <c r="Y1935" s="13" t="n">
        <v>134</v>
      </c>
      <c r="AU1935" s="13" t="n">
        <v>134</v>
      </c>
      <c r="BQ1935" s="13" t="n">
        <v>134</v>
      </c>
      <c r="CM1935" s="13" t="n">
        <v>134</v>
      </c>
      <c r="DI1935" s="13" t="n">
        <v>134</v>
      </c>
      <c r="EE1935" s="13" t="n">
        <v>134</v>
      </c>
      <c r="FA1935" s="13" t="n">
        <v>134</v>
      </c>
      <c r="FW1935" s="13" t="n">
        <v>134</v>
      </c>
      <c r="GS1935" s="13" t="n">
        <v>134</v>
      </c>
    </row>
    <row r="1936">
      <c r="C1936" s="13" t="n">
        <v>135</v>
      </c>
      <c r="D1936" s="9">
        <f>$B$1809</f>
        <v/>
      </c>
      <c r="E1936" s="9">
        <f>$B$1809</f>
        <v/>
      </c>
      <c r="F1936" s="9">
        <f>$B$1809</f>
        <v/>
      </c>
      <c r="Y1936" s="13" t="n">
        <v>135</v>
      </c>
      <c r="AU1936" s="13" t="n">
        <v>135</v>
      </c>
      <c r="BQ1936" s="13" t="n">
        <v>135</v>
      </c>
      <c r="CM1936" s="13" t="n">
        <v>135</v>
      </c>
      <c r="DI1936" s="13" t="n">
        <v>135</v>
      </c>
      <c r="EE1936" s="13" t="n">
        <v>135</v>
      </c>
      <c r="FA1936" s="13" t="n">
        <v>135</v>
      </c>
      <c r="FW1936" s="13" t="n">
        <v>135</v>
      </c>
      <c r="GS1936" s="13" t="n">
        <v>135</v>
      </c>
    </row>
    <row r="1937">
      <c r="C1937" s="13" t="n">
        <v>136</v>
      </c>
      <c r="D1937" s="9">
        <f>$B$1809</f>
        <v/>
      </c>
      <c r="E1937" s="9">
        <f>$B$1809</f>
        <v/>
      </c>
      <c r="F1937" s="9">
        <f>$B$1809</f>
        <v/>
      </c>
      <c r="Y1937" s="13" t="n">
        <v>136</v>
      </c>
      <c r="AU1937" s="13" t="n">
        <v>136</v>
      </c>
      <c r="BQ1937" s="13" t="n">
        <v>136</v>
      </c>
      <c r="CM1937" s="13" t="n">
        <v>136</v>
      </c>
      <c r="DI1937" s="13" t="n">
        <v>136</v>
      </c>
      <c r="EE1937" s="13" t="n">
        <v>136</v>
      </c>
      <c r="FA1937" s="13" t="n">
        <v>136</v>
      </c>
      <c r="FW1937" s="13" t="n">
        <v>136</v>
      </c>
      <c r="GS1937" s="13" t="n">
        <v>136</v>
      </c>
    </row>
    <row r="1938">
      <c r="C1938" s="13" t="n">
        <v>137</v>
      </c>
      <c r="D1938" s="9">
        <f>$B$1809</f>
        <v/>
      </c>
      <c r="E1938" s="9">
        <f>$B$1809</f>
        <v/>
      </c>
      <c r="F1938" s="9">
        <f>$B$1809</f>
        <v/>
      </c>
      <c r="Y1938" s="13" t="n">
        <v>137</v>
      </c>
      <c r="AU1938" s="13" t="n">
        <v>137</v>
      </c>
      <c r="BQ1938" s="13" t="n">
        <v>137</v>
      </c>
      <c r="CM1938" s="13" t="n">
        <v>137</v>
      </c>
      <c r="DI1938" s="13" t="n">
        <v>137</v>
      </c>
      <c r="EE1938" s="13" t="n">
        <v>137</v>
      </c>
      <c r="FA1938" s="13" t="n">
        <v>137</v>
      </c>
      <c r="FW1938" s="13" t="n">
        <v>137</v>
      </c>
      <c r="GS1938" s="13" t="n">
        <v>137</v>
      </c>
    </row>
    <row r="1939">
      <c r="C1939" s="13" t="n">
        <v>138</v>
      </c>
      <c r="D1939" s="9">
        <f>$B$1809</f>
        <v/>
      </c>
      <c r="E1939" s="9">
        <f>$B$1809</f>
        <v/>
      </c>
      <c r="F1939" s="9">
        <f>$B$1809</f>
        <v/>
      </c>
      <c r="Y1939" s="13" t="n">
        <v>138</v>
      </c>
      <c r="AU1939" s="13" t="n">
        <v>138</v>
      </c>
      <c r="BQ1939" s="13" t="n">
        <v>138</v>
      </c>
      <c r="CM1939" s="13" t="n">
        <v>138</v>
      </c>
      <c r="DI1939" s="13" t="n">
        <v>138</v>
      </c>
      <c r="EE1939" s="13" t="n">
        <v>138</v>
      </c>
      <c r="FA1939" s="13" t="n">
        <v>138</v>
      </c>
      <c r="FW1939" s="13" t="n">
        <v>138</v>
      </c>
      <c r="GS1939" s="13" t="n">
        <v>138</v>
      </c>
    </row>
    <row r="1940">
      <c r="C1940" s="13" t="n">
        <v>139</v>
      </c>
      <c r="D1940" s="9">
        <f>$B$1809</f>
        <v/>
      </c>
      <c r="E1940" s="9">
        <f>$B$1809</f>
        <v/>
      </c>
      <c r="F1940" s="9">
        <f>$B$1809</f>
        <v/>
      </c>
      <c r="Y1940" s="13" t="n">
        <v>139</v>
      </c>
      <c r="AU1940" s="13" t="n">
        <v>139</v>
      </c>
      <c r="BQ1940" s="13" t="n">
        <v>139</v>
      </c>
      <c r="CM1940" s="13" t="n">
        <v>139</v>
      </c>
      <c r="DI1940" s="13" t="n">
        <v>139</v>
      </c>
      <c r="EE1940" s="13" t="n">
        <v>139</v>
      </c>
      <c r="FA1940" s="13" t="n">
        <v>139</v>
      </c>
      <c r="FW1940" s="13" t="n">
        <v>139</v>
      </c>
      <c r="GS1940" s="13" t="n">
        <v>139</v>
      </c>
    </row>
    <row r="1941">
      <c r="C1941" s="13" t="n">
        <v>140</v>
      </c>
      <c r="D1941" s="9">
        <f>$B$1809</f>
        <v/>
      </c>
      <c r="E1941" s="9">
        <f>$B$1809</f>
        <v/>
      </c>
      <c r="F1941" s="9">
        <f>$B$1809</f>
        <v/>
      </c>
      <c r="Y1941" s="13" t="n">
        <v>140</v>
      </c>
      <c r="AU1941" s="13" t="n">
        <v>140</v>
      </c>
      <c r="BQ1941" s="13" t="n">
        <v>140</v>
      </c>
      <c r="CM1941" s="13" t="n">
        <v>140</v>
      </c>
      <c r="DI1941" s="13" t="n">
        <v>140</v>
      </c>
      <c r="EE1941" s="13" t="n">
        <v>140</v>
      </c>
      <c r="FA1941" s="13" t="n">
        <v>140</v>
      </c>
      <c r="FW1941" s="13" t="n">
        <v>140</v>
      </c>
      <c r="GS1941" s="13" t="n">
        <v>140</v>
      </c>
    </row>
    <row r="1942">
      <c r="C1942" s="13" t="n">
        <v>141</v>
      </c>
      <c r="D1942" s="9">
        <f>$B$1809</f>
        <v/>
      </c>
      <c r="E1942" s="9">
        <f>$B$1809</f>
        <v/>
      </c>
      <c r="F1942" s="9">
        <f>$B$1809</f>
        <v/>
      </c>
      <c r="Y1942" s="13" t="n">
        <v>141</v>
      </c>
      <c r="AU1942" s="13" t="n">
        <v>141</v>
      </c>
      <c r="BQ1942" s="13" t="n">
        <v>141</v>
      </c>
      <c r="CM1942" s="13" t="n">
        <v>141</v>
      </c>
      <c r="DI1942" s="13" t="n">
        <v>141</v>
      </c>
      <c r="EE1942" s="13" t="n">
        <v>141</v>
      </c>
      <c r="FA1942" s="13" t="n">
        <v>141</v>
      </c>
      <c r="FW1942" s="13" t="n">
        <v>141</v>
      </c>
      <c r="GS1942" s="13" t="n">
        <v>141</v>
      </c>
    </row>
    <row r="1943">
      <c r="C1943" s="13" t="n">
        <v>142</v>
      </c>
      <c r="D1943" s="9">
        <f>$B$1809</f>
        <v/>
      </c>
      <c r="E1943" s="9">
        <f>$B$1809</f>
        <v/>
      </c>
      <c r="F1943" s="9">
        <f>$B$1809</f>
        <v/>
      </c>
      <c r="Y1943" s="13" t="n">
        <v>142</v>
      </c>
      <c r="AU1943" s="13" t="n">
        <v>142</v>
      </c>
      <c r="BQ1943" s="13" t="n">
        <v>142</v>
      </c>
      <c r="CM1943" s="13" t="n">
        <v>142</v>
      </c>
      <c r="DI1943" s="13" t="n">
        <v>142</v>
      </c>
      <c r="EE1943" s="13" t="n">
        <v>142</v>
      </c>
      <c r="FA1943" s="13" t="n">
        <v>142</v>
      </c>
      <c r="FW1943" s="13" t="n">
        <v>142</v>
      </c>
      <c r="GS1943" s="13" t="n">
        <v>142</v>
      </c>
    </row>
    <row r="1944">
      <c r="C1944" s="13" t="n">
        <v>143</v>
      </c>
      <c r="D1944" s="9">
        <f>$B$1809</f>
        <v/>
      </c>
      <c r="E1944" s="9">
        <f>$B$1809</f>
        <v/>
      </c>
      <c r="F1944" s="9">
        <f>$B$1809</f>
        <v/>
      </c>
      <c r="Y1944" s="13" t="n">
        <v>143</v>
      </c>
      <c r="AU1944" s="13" t="n">
        <v>143</v>
      </c>
      <c r="BQ1944" s="13" t="n">
        <v>143</v>
      </c>
      <c r="CM1944" s="13" t="n">
        <v>143</v>
      </c>
      <c r="DI1944" s="13" t="n">
        <v>143</v>
      </c>
      <c r="EE1944" s="13" t="n">
        <v>143</v>
      </c>
      <c r="FA1944" s="13" t="n">
        <v>143</v>
      </c>
      <c r="FW1944" s="13" t="n">
        <v>143</v>
      </c>
      <c r="GS1944" s="13" t="n">
        <v>143</v>
      </c>
    </row>
    <row r="1945">
      <c r="C1945" s="13" t="n">
        <v>144</v>
      </c>
      <c r="D1945" s="9">
        <f>$B$1809</f>
        <v/>
      </c>
      <c r="E1945" s="9">
        <f>$B$1809</f>
        <v/>
      </c>
      <c r="F1945" s="9">
        <f>$B$1809</f>
        <v/>
      </c>
      <c r="Y1945" s="13" t="n">
        <v>144</v>
      </c>
      <c r="AU1945" s="13" t="n">
        <v>144</v>
      </c>
      <c r="BQ1945" s="13" t="n">
        <v>144</v>
      </c>
      <c r="CM1945" s="13" t="n">
        <v>144</v>
      </c>
      <c r="DI1945" s="13" t="n">
        <v>144</v>
      </c>
      <c r="EE1945" s="13" t="n">
        <v>144</v>
      </c>
      <c r="FA1945" s="13" t="n">
        <v>144</v>
      </c>
      <c r="FW1945" s="13" t="n">
        <v>144</v>
      </c>
      <c r="GS1945" s="13" t="n">
        <v>144</v>
      </c>
    </row>
    <row r="1946">
      <c r="C1946" s="13" t="n">
        <v>145</v>
      </c>
      <c r="D1946" s="9">
        <f>$B$1809</f>
        <v/>
      </c>
      <c r="E1946" s="9">
        <f>$B$1809</f>
        <v/>
      </c>
      <c r="F1946" s="9">
        <f>$B$1809</f>
        <v/>
      </c>
      <c r="Y1946" s="13" t="n">
        <v>145</v>
      </c>
      <c r="AU1946" s="13" t="n">
        <v>145</v>
      </c>
      <c r="BQ1946" s="13" t="n">
        <v>145</v>
      </c>
      <c r="CM1946" s="13" t="n">
        <v>145</v>
      </c>
      <c r="DI1946" s="13" t="n">
        <v>145</v>
      </c>
      <c r="EE1946" s="13" t="n">
        <v>145</v>
      </c>
      <c r="FA1946" s="13" t="n">
        <v>145</v>
      </c>
      <c r="FW1946" s="13" t="n">
        <v>145</v>
      </c>
      <c r="GS1946" s="13" t="n">
        <v>145</v>
      </c>
    </row>
    <row r="1947">
      <c r="C1947" s="13" t="n">
        <v>146</v>
      </c>
      <c r="D1947" s="9">
        <f>$B$1809</f>
        <v/>
      </c>
      <c r="E1947" s="9">
        <f>$B$1809</f>
        <v/>
      </c>
      <c r="F1947" s="9">
        <f>$B$1809</f>
        <v/>
      </c>
      <c r="Y1947" s="13" t="n">
        <v>146</v>
      </c>
      <c r="AU1947" s="13" t="n">
        <v>146</v>
      </c>
      <c r="BQ1947" s="13" t="n">
        <v>146</v>
      </c>
      <c r="CM1947" s="13" t="n">
        <v>146</v>
      </c>
      <c r="DI1947" s="13" t="n">
        <v>146</v>
      </c>
      <c r="EE1947" s="13" t="n">
        <v>146</v>
      </c>
      <c r="FA1947" s="13" t="n">
        <v>146</v>
      </c>
      <c r="FW1947" s="13" t="n">
        <v>146</v>
      </c>
      <c r="GS1947" s="13" t="n">
        <v>146</v>
      </c>
    </row>
    <row r="1948">
      <c r="C1948" s="13" t="n">
        <v>147</v>
      </c>
      <c r="D1948" s="9">
        <f>$B$1809</f>
        <v/>
      </c>
      <c r="E1948" s="9">
        <f>$B$1809</f>
        <v/>
      </c>
      <c r="F1948" s="9">
        <f>$B$1809</f>
        <v/>
      </c>
      <c r="Y1948" s="13" t="n">
        <v>147</v>
      </c>
      <c r="AU1948" s="13" t="n">
        <v>147</v>
      </c>
      <c r="BQ1948" s="13" t="n">
        <v>147</v>
      </c>
      <c r="CM1948" s="13" t="n">
        <v>147</v>
      </c>
      <c r="DI1948" s="13" t="n">
        <v>147</v>
      </c>
      <c r="EE1948" s="13" t="n">
        <v>147</v>
      </c>
      <c r="FA1948" s="13" t="n">
        <v>147</v>
      </c>
      <c r="FW1948" s="13" t="n">
        <v>147</v>
      </c>
      <c r="GS1948" s="13" t="n">
        <v>147</v>
      </c>
    </row>
    <row r="1949">
      <c r="C1949" s="13" t="n">
        <v>148</v>
      </c>
      <c r="D1949" s="9">
        <f>$B$1809</f>
        <v/>
      </c>
      <c r="E1949" s="9">
        <f>$B$1809</f>
        <v/>
      </c>
      <c r="F1949" s="9">
        <f>$B$1809</f>
        <v/>
      </c>
      <c r="Y1949" s="13" t="n">
        <v>148</v>
      </c>
      <c r="AU1949" s="13" t="n">
        <v>148</v>
      </c>
      <c r="BQ1949" s="13" t="n">
        <v>148</v>
      </c>
      <c r="CM1949" s="13" t="n">
        <v>148</v>
      </c>
      <c r="DI1949" s="13" t="n">
        <v>148</v>
      </c>
      <c r="EE1949" s="13" t="n">
        <v>148</v>
      </c>
      <c r="FA1949" s="13" t="n">
        <v>148</v>
      </c>
      <c r="FW1949" s="13" t="n">
        <v>148</v>
      </c>
      <c r="GS1949" s="13" t="n">
        <v>148</v>
      </c>
    </row>
    <row r="1950">
      <c r="C1950" s="13" t="n">
        <v>149</v>
      </c>
      <c r="D1950" s="9">
        <f>$B$1809</f>
        <v/>
      </c>
      <c r="E1950" s="9">
        <f>$B$1809</f>
        <v/>
      </c>
      <c r="F1950" s="9">
        <f>$B$1809</f>
        <v/>
      </c>
      <c r="Y1950" s="13" t="n">
        <v>149</v>
      </c>
      <c r="AU1950" s="13" t="n">
        <v>149</v>
      </c>
      <c r="BQ1950" s="13" t="n">
        <v>149</v>
      </c>
      <c r="CM1950" s="13" t="n">
        <v>149</v>
      </c>
      <c r="DI1950" s="13" t="n">
        <v>149</v>
      </c>
      <c r="EE1950" s="13" t="n">
        <v>149</v>
      </c>
      <c r="FA1950" s="13" t="n">
        <v>149</v>
      </c>
      <c r="FW1950" s="13" t="n">
        <v>149</v>
      </c>
      <c r="GS1950" s="13" t="n">
        <v>149</v>
      </c>
    </row>
    <row r="1951">
      <c r="C1951" s="13" t="n">
        <v>150</v>
      </c>
      <c r="D1951" s="9">
        <f>$B$1809</f>
        <v/>
      </c>
      <c r="E1951" s="9">
        <f>$B$1809</f>
        <v/>
      </c>
      <c r="F1951" s="9">
        <f>$B$1809</f>
        <v/>
      </c>
      <c r="Y1951" s="13" t="n">
        <v>150</v>
      </c>
      <c r="AU1951" s="13" t="n">
        <v>150</v>
      </c>
      <c r="BQ1951" s="13" t="n">
        <v>150</v>
      </c>
      <c r="CM1951" s="13" t="n">
        <v>150</v>
      </c>
      <c r="DI1951" s="13" t="n">
        <v>150</v>
      </c>
      <c r="EE1951" s="13" t="n">
        <v>150</v>
      </c>
      <c r="FA1951" s="13" t="n">
        <v>150</v>
      </c>
      <c r="FW1951" s="13" t="n">
        <v>150</v>
      </c>
      <c r="GS1951" s="13" t="n">
        <v>150</v>
      </c>
    </row>
    <row r="1952">
      <c r="C1952" s="13" t="n">
        <v>151</v>
      </c>
      <c r="D1952" s="9">
        <f>$B$1809</f>
        <v/>
      </c>
      <c r="E1952" s="9">
        <f>$B$1809</f>
        <v/>
      </c>
      <c r="F1952" s="9">
        <f>$B$1809</f>
        <v/>
      </c>
      <c r="Y1952" s="13" t="n">
        <v>151</v>
      </c>
      <c r="AU1952" s="13" t="n">
        <v>151</v>
      </c>
      <c r="BQ1952" s="13" t="n">
        <v>151</v>
      </c>
      <c r="CM1952" s="13" t="n">
        <v>151</v>
      </c>
      <c r="DI1952" s="13" t="n">
        <v>151</v>
      </c>
      <c r="EE1952" s="13" t="n">
        <v>151</v>
      </c>
      <c r="FA1952" s="13" t="n">
        <v>151</v>
      </c>
      <c r="FW1952" s="13" t="n">
        <v>151</v>
      </c>
      <c r="GS1952" s="13" t="n">
        <v>151</v>
      </c>
    </row>
    <row r="1953">
      <c r="C1953" s="13" t="n">
        <v>152</v>
      </c>
      <c r="D1953" s="9">
        <f>$B$1809</f>
        <v/>
      </c>
      <c r="E1953" s="9">
        <f>$B$1809</f>
        <v/>
      </c>
      <c r="F1953" s="9">
        <f>$B$1809</f>
        <v/>
      </c>
      <c r="Y1953" s="13" t="n">
        <v>152</v>
      </c>
      <c r="AU1953" s="13" t="n">
        <v>152</v>
      </c>
      <c r="BQ1953" s="13" t="n">
        <v>152</v>
      </c>
      <c r="CM1953" s="13" t="n">
        <v>152</v>
      </c>
      <c r="DI1953" s="13" t="n">
        <v>152</v>
      </c>
      <c r="EE1953" s="13" t="n">
        <v>152</v>
      </c>
      <c r="FA1953" s="13" t="n">
        <v>152</v>
      </c>
      <c r="FW1953" s="13" t="n">
        <v>152</v>
      </c>
      <c r="GS1953" s="13" t="n">
        <v>152</v>
      </c>
    </row>
    <row r="1954">
      <c r="C1954" s="13" t="n">
        <v>153</v>
      </c>
      <c r="D1954" s="9">
        <f>$B$1809</f>
        <v/>
      </c>
      <c r="E1954" s="9">
        <f>$B$1809</f>
        <v/>
      </c>
      <c r="F1954" s="9">
        <f>$B$1809</f>
        <v/>
      </c>
      <c r="Y1954" s="13" t="n">
        <v>153</v>
      </c>
      <c r="AU1954" s="13" t="n">
        <v>153</v>
      </c>
      <c r="BQ1954" s="13" t="n">
        <v>153</v>
      </c>
      <c r="CM1954" s="13" t="n">
        <v>153</v>
      </c>
      <c r="DI1954" s="13" t="n">
        <v>153</v>
      </c>
      <c r="EE1954" s="13" t="n">
        <v>153</v>
      </c>
      <c r="FA1954" s="13" t="n">
        <v>153</v>
      </c>
      <c r="FW1954" s="13" t="n">
        <v>153</v>
      </c>
      <c r="GS1954" s="13" t="n">
        <v>153</v>
      </c>
    </row>
    <row r="1955">
      <c r="C1955" s="13" t="n">
        <v>154</v>
      </c>
      <c r="D1955" s="9">
        <f>$B$1809</f>
        <v/>
      </c>
      <c r="E1955" s="9">
        <f>$B$1809</f>
        <v/>
      </c>
      <c r="F1955" s="9">
        <f>$B$1809</f>
        <v/>
      </c>
      <c r="Y1955" s="13" t="n">
        <v>154</v>
      </c>
      <c r="AU1955" s="13" t="n">
        <v>154</v>
      </c>
      <c r="BQ1955" s="13" t="n">
        <v>154</v>
      </c>
      <c r="CM1955" s="13" t="n">
        <v>154</v>
      </c>
      <c r="DI1955" s="13" t="n">
        <v>154</v>
      </c>
      <c r="EE1955" s="13" t="n">
        <v>154</v>
      </c>
      <c r="FA1955" s="13" t="n">
        <v>154</v>
      </c>
      <c r="FW1955" s="13" t="n">
        <v>154</v>
      </c>
      <c r="GS1955" s="13" t="n">
        <v>154</v>
      </c>
    </row>
    <row r="1956">
      <c r="C1956" s="13" t="n">
        <v>155</v>
      </c>
      <c r="D1956" s="9">
        <f>$B$1809</f>
        <v/>
      </c>
      <c r="E1956" s="9">
        <f>$B$1809</f>
        <v/>
      </c>
      <c r="F1956" s="9">
        <f>$B$1809</f>
        <v/>
      </c>
      <c r="Y1956" s="13" t="n">
        <v>155</v>
      </c>
      <c r="AU1956" s="13" t="n">
        <v>155</v>
      </c>
      <c r="BQ1956" s="13" t="n">
        <v>155</v>
      </c>
      <c r="CM1956" s="13" t="n">
        <v>155</v>
      </c>
      <c r="DI1956" s="13" t="n">
        <v>155</v>
      </c>
      <c r="EE1956" s="13" t="n">
        <v>155</v>
      </c>
      <c r="FA1956" s="13" t="n">
        <v>155</v>
      </c>
      <c r="FW1956" s="13" t="n">
        <v>155</v>
      </c>
      <c r="GS1956" s="13" t="n">
        <v>155</v>
      </c>
    </row>
    <row r="1957">
      <c r="C1957" s="13" t="n">
        <v>156</v>
      </c>
      <c r="D1957" s="9">
        <f>$B$1809</f>
        <v/>
      </c>
      <c r="E1957" s="9">
        <f>$B$1809</f>
        <v/>
      </c>
      <c r="F1957" s="9">
        <f>$B$1809</f>
        <v/>
      </c>
      <c r="Y1957" s="13" t="n">
        <v>156</v>
      </c>
      <c r="AU1957" s="13" t="n">
        <v>156</v>
      </c>
      <c r="BQ1957" s="13" t="n">
        <v>156</v>
      </c>
      <c r="CM1957" s="13" t="n">
        <v>156</v>
      </c>
      <c r="DI1957" s="13" t="n">
        <v>156</v>
      </c>
      <c r="EE1957" s="13" t="n">
        <v>156</v>
      </c>
      <c r="FA1957" s="13" t="n">
        <v>156</v>
      </c>
      <c r="FW1957" s="13" t="n">
        <v>156</v>
      </c>
      <c r="GS1957" s="13" t="n">
        <v>156</v>
      </c>
    </row>
    <row r="1958">
      <c r="C1958" s="13" t="n">
        <v>157</v>
      </c>
      <c r="D1958" s="9">
        <f>$B$1809</f>
        <v/>
      </c>
      <c r="E1958" s="9">
        <f>$B$1809</f>
        <v/>
      </c>
      <c r="F1958" s="9">
        <f>$B$1809</f>
        <v/>
      </c>
      <c r="Y1958" s="13" t="n">
        <v>157</v>
      </c>
      <c r="AU1958" s="13" t="n">
        <v>157</v>
      </c>
      <c r="BQ1958" s="13" t="n">
        <v>157</v>
      </c>
      <c r="CM1958" s="13" t="n">
        <v>157</v>
      </c>
      <c r="DI1958" s="13" t="n">
        <v>157</v>
      </c>
      <c r="EE1958" s="13" t="n">
        <v>157</v>
      </c>
      <c r="FA1958" s="13" t="n">
        <v>157</v>
      </c>
      <c r="FW1958" s="13" t="n">
        <v>157</v>
      </c>
      <c r="GS1958" s="13" t="n">
        <v>157</v>
      </c>
    </row>
    <row r="1959">
      <c r="C1959" s="13" t="n">
        <v>158</v>
      </c>
      <c r="D1959" s="9">
        <f>$B$1809</f>
        <v/>
      </c>
      <c r="E1959" s="9">
        <f>$B$1809</f>
        <v/>
      </c>
      <c r="F1959" s="9">
        <f>$B$1809</f>
        <v/>
      </c>
      <c r="Y1959" s="13" t="n">
        <v>158</v>
      </c>
      <c r="AU1959" s="13" t="n">
        <v>158</v>
      </c>
      <c r="BQ1959" s="13" t="n">
        <v>158</v>
      </c>
      <c r="CM1959" s="13" t="n">
        <v>158</v>
      </c>
      <c r="DI1959" s="13" t="n">
        <v>158</v>
      </c>
      <c r="EE1959" s="13" t="n">
        <v>158</v>
      </c>
      <c r="FA1959" s="13" t="n">
        <v>158</v>
      </c>
      <c r="FW1959" s="13" t="n">
        <v>158</v>
      </c>
      <c r="GS1959" s="13" t="n">
        <v>158</v>
      </c>
    </row>
    <row r="1960">
      <c r="C1960" s="13" t="n">
        <v>159</v>
      </c>
      <c r="D1960" s="9">
        <f>$B$1809</f>
        <v/>
      </c>
      <c r="E1960" s="9">
        <f>$B$1809</f>
        <v/>
      </c>
      <c r="F1960" s="9">
        <f>$B$1809</f>
        <v/>
      </c>
      <c r="Y1960" s="13" t="n">
        <v>159</v>
      </c>
      <c r="AU1960" s="13" t="n">
        <v>159</v>
      </c>
      <c r="BQ1960" s="13" t="n">
        <v>159</v>
      </c>
      <c r="CM1960" s="13" t="n">
        <v>159</v>
      </c>
      <c r="DI1960" s="13" t="n">
        <v>159</v>
      </c>
      <c r="EE1960" s="13" t="n">
        <v>159</v>
      </c>
      <c r="FA1960" s="13" t="n">
        <v>159</v>
      </c>
      <c r="FW1960" s="13" t="n">
        <v>159</v>
      </c>
      <c r="GS1960" s="13" t="n">
        <v>159</v>
      </c>
    </row>
    <row r="1961">
      <c r="C1961" s="13" t="n">
        <v>160</v>
      </c>
      <c r="D1961" s="9">
        <f>$B$1809</f>
        <v/>
      </c>
      <c r="E1961" s="9">
        <f>$B$1809</f>
        <v/>
      </c>
      <c r="F1961" s="9">
        <f>$B$1809</f>
        <v/>
      </c>
      <c r="Y1961" s="13" t="n">
        <v>160</v>
      </c>
      <c r="AU1961" s="13" t="n">
        <v>160</v>
      </c>
      <c r="BQ1961" s="13" t="n">
        <v>160</v>
      </c>
      <c r="CM1961" s="13" t="n">
        <v>160</v>
      </c>
      <c r="DI1961" s="13" t="n">
        <v>160</v>
      </c>
      <c r="EE1961" s="13" t="n">
        <v>160</v>
      </c>
      <c r="FA1961" s="13" t="n">
        <v>160</v>
      </c>
      <c r="FW1961" s="13" t="n">
        <v>160</v>
      </c>
      <c r="GS1961" s="13" t="n">
        <v>160</v>
      </c>
    </row>
    <row r="1962">
      <c r="C1962" s="13" t="n">
        <v>161</v>
      </c>
      <c r="D1962" s="9">
        <f>$B$1809</f>
        <v/>
      </c>
      <c r="E1962" s="9">
        <f>$B$1809</f>
        <v/>
      </c>
      <c r="F1962" s="9">
        <f>$B$1809</f>
        <v/>
      </c>
      <c r="Y1962" s="13" t="n">
        <v>161</v>
      </c>
      <c r="AU1962" s="13" t="n">
        <v>161</v>
      </c>
      <c r="BQ1962" s="13" t="n">
        <v>161</v>
      </c>
      <c r="CM1962" s="13" t="n">
        <v>161</v>
      </c>
      <c r="DI1962" s="13" t="n">
        <v>161</v>
      </c>
      <c r="EE1962" s="13" t="n">
        <v>161</v>
      </c>
      <c r="FA1962" s="13" t="n">
        <v>161</v>
      </c>
      <c r="FW1962" s="13" t="n">
        <v>161</v>
      </c>
      <c r="GS1962" s="13" t="n">
        <v>161</v>
      </c>
    </row>
    <row r="1963">
      <c r="C1963" s="13" t="n">
        <v>162</v>
      </c>
      <c r="D1963" s="9">
        <f>$B$1809</f>
        <v/>
      </c>
      <c r="E1963" s="9">
        <f>$B$1809</f>
        <v/>
      </c>
      <c r="F1963" s="9">
        <f>$B$1809</f>
        <v/>
      </c>
      <c r="Y1963" s="13" t="n">
        <v>162</v>
      </c>
      <c r="AU1963" s="13" t="n">
        <v>162</v>
      </c>
      <c r="BQ1963" s="13" t="n">
        <v>162</v>
      </c>
      <c r="CM1963" s="13" t="n">
        <v>162</v>
      </c>
      <c r="DI1963" s="13" t="n">
        <v>162</v>
      </c>
      <c r="EE1963" s="13" t="n">
        <v>162</v>
      </c>
      <c r="FA1963" s="13" t="n">
        <v>162</v>
      </c>
      <c r="FW1963" s="13" t="n">
        <v>162</v>
      </c>
      <c r="GS1963" s="13" t="n">
        <v>162</v>
      </c>
    </row>
    <row r="1964">
      <c r="C1964" s="13" t="n">
        <v>163</v>
      </c>
      <c r="D1964" s="9">
        <f>$B$1809</f>
        <v/>
      </c>
      <c r="E1964" s="9">
        <f>$B$1809</f>
        <v/>
      </c>
      <c r="F1964" s="9">
        <f>$B$1809</f>
        <v/>
      </c>
      <c r="Y1964" s="13" t="n">
        <v>163</v>
      </c>
      <c r="AU1964" s="13" t="n">
        <v>163</v>
      </c>
      <c r="BQ1964" s="13" t="n">
        <v>163</v>
      </c>
      <c r="CM1964" s="13" t="n">
        <v>163</v>
      </c>
      <c r="DI1964" s="13" t="n">
        <v>163</v>
      </c>
      <c r="EE1964" s="13" t="n">
        <v>163</v>
      </c>
      <c r="FA1964" s="13" t="n">
        <v>163</v>
      </c>
      <c r="FW1964" s="13" t="n">
        <v>163</v>
      </c>
      <c r="GS1964" s="13" t="n">
        <v>163</v>
      </c>
    </row>
    <row r="1965">
      <c r="C1965" s="13" t="n">
        <v>164</v>
      </c>
      <c r="D1965" s="9">
        <f>$B$1809</f>
        <v/>
      </c>
      <c r="E1965" s="9">
        <f>$B$1809</f>
        <v/>
      </c>
      <c r="F1965" s="9">
        <f>$B$1809</f>
        <v/>
      </c>
      <c r="Y1965" s="13" t="n">
        <v>164</v>
      </c>
      <c r="AU1965" s="13" t="n">
        <v>164</v>
      </c>
      <c r="BQ1965" s="13" t="n">
        <v>164</v>
      </c>
      <c r="CM1965" s="13" t="n">
        <v>164</v>
      </c>
      <c r="DI1965" s="13" t="n">
        <v>164</v>
      </c>
      <c r="EE1965" s="13" t="n">
        <v>164</v>
      </c>
      <c r="FA1965" s="13" t="n">
        <v>164</v>
      </c>
      <c r="FW1965" s="13" t="n">
        <v>164</v>
      </c>
      <c r="GS1965" s="13" t="n">
        <v>164</v>
      </c>
    </row>
    <row r="1966">
      <c r="C1966" s="13" t="n">
        <v>165</v>
      </c>
      <c r="D1966" s="9">
        <f>$B$1809</f>
        <v/>
      </c>
      <c r="E1966" s="9">
        <f>$B$1809</f>
        <v/>
      </c>
      <c r="F1966" s="9">
        <f>$B$1809</f>
        <v/>
      </c>
      <c r="Y1966" s="13" t="n">
        <v>165</v>
      </c>
      <c r="AU1966" s="13" t="n">
        <v>165</v>
      </c>
      <c r="BQ1966" s="13" t="n">
        <v>165</v>
      </c>
      <c r="CM1966" s="13" t="n">
        <v>165</v>
      </c>
      <c r="DI1966" s="13" t="n">
        <v>165</v>
      </c>
      <c r="EE1966" s="13" t="n">
        <v>165</v>
      </c>
      <c r="FA1966" s="13" t="n">
        <v>165</v>
      </c>
      <c r="FW1966" s="13" t="n">
        <v>165</v>
      </c>
      <c r="GS1966" s="13" t="n">
        <v>165</v>
      </c>
    </row>
    <row r="1967">
      <c r="C1967" s="13" t="n">
        <v>166</v>
      </c>
      <c r="D1967" s="9">
        <f>$B$1809</f>
        <v/>
      </c>
      <c r="E1967" s="9">
        <f>$B$1809</f>
        <v/>
      </c>
      <c r="F1967" s="9">
        <f>$B$1809</f>
        <v/>
      </c>
      <c r="Y1967" s="13" t="n">
        <v>166</v>
      </c>
      <c r="AU1967" s="13" t="n">
        <v>166</v>
      </c>
      <c r="BQ1967" s="13" t="n">
        <v>166</v>
      </c>
      <c r="CM1967" s="13" t="n">
        <v>166</v>
      </c>
      <c r="DI1967" s="13" t="n">
        <v>166</v>
      </c>
      <c r="EE1967" s="13" t="n">
        <v>166</v>
      </c>
      <c r="FA1967" s="13" t="n">
        <v>166</v>
      </c>
      <c r="FW1967" s="13" t="n">
        <v>166</v>
      </c>
      <c r="GS1967" s="13" t="n">
        <v>166</v>
      </c>
    </row>
    <row r="1968">
      <c r="C1968" s="13" t="n">
        <v>167</v>
      </c>
      <c r="D1968" s="9">
        <f>$B$1809</f>
        <v/>
      </c>
      <c r="E1968" s="9">
        <f>$B$1809</f>
        <v/>
      </c>
      <c r="F1968" s="9">
        <f>$B$1809</f>
        <v/>
      </c>
      <c r="Y1968" s="13" t="n">
        <v>167</v>
      </c>
      <c r="AU1968" s="13" t="n">
        <v>167</v>
      </c>
      <c r="BQ1968" s="13" t="n">
        <v>167</v>
      </c>
      <c r="CM1968" s="13" t="n">
        <v>167</v>
      </c>
      <c r="DI1968" s="13" t="n">
        <v>167</v>
      </c>
      <c r="EE1968" s="13" t="n">
        <v>167</v>
      </c>
      <c r="FA1968" s="13" t="n">
        <v>167</v>
      </c>
      <c r="FW1968" s="13" t="n">
        <v>167</v>
      </c>
      <c r="GS1968" s="13" t="n">
        <v>167</v>
      </c>
    </row>
    <row r="1969">
      <c r="C1969" s="13" t="n">
        <v>168</v>
      </c>
      <c r="D1969" s="9">
        <f>$B$1809</f>
        <v/>
      </c>
      <c r="E1969" s="9">
        <f>$B$1809</f>
        <v/>
      </c>
      <c r="F1969" s="9">
        <f>$B$1809</f>
        <v/>
      </c>
      <c r="Y1969" s="13" t="n">
        <v>168</v>
      </c>
      <c r="AU1969" s="13" t="n">
        <v>168</v>
      </c>
      <c r="BQ1969" s="13" t="n">
        <v>168</v>
      </c>
      <c r="CM1969" s="13" t="n">
        <v>168</v>
      </c>
      <c r="DI1969" s="13" t="n">
        <v>168</v>
      </c>
      <c r="EE1969" s="13" t="n">
        <v>168</v>
      </c>
      <c r="FA1969" s="13" t="n">
        <v>168</v>
      </c>
      <c r="FW1969" s="13" t="n">
        <v>168</v>
      </c>
      <c r="GS1969" s="13" t="n">
        <v>168</v>
      </c>
    </row>
    <row r="1970">
      <c r="C1970" s="13" t="n">
        <v>169</v>
      </c>
      <c r="D1970" s="9">
        <f>$B$1809</f>
        <v/>
      </c>
      <c r="E1970" s="9">
        <f>$B$1809</f>
        <v/>
      </c>
      <c r="F1970" s="9">
        <f>$B$1809</f>
        <v/>
      </c>
      <c r="Y1970" s="13" t="n">
        <v>169</v>
      </c>
      <c r="AU1970" s="13" t="n">
        <v>169</v>
      </c>
      <c r="BQ1970" s="13" t="n">
        <v>169</v>
      </c>
      <c r="CM1970" s="13" t="n">
        <v>169</v>
      </c>
      <c r="DI1970" s="13" t="n">
        <v>169</v>
      </c>
      <c r="EE1970" s="13" t="n">
        <v>169</v>
      </c>
      <c r="FA1970" s="13" t="n">
        <v>169</v>
      </c>
      <c r="FW1970" s="13" t="n">
        <v>169</v>
      </c>
      <c r="GS1970" s="13" t="n">
        <v>169</v>
      </c>
    </row>
    <row r="1971">
      <c r="C1971" s="13" t="n">
        <v>170</v>
      </c>
      <c r="D1971" s="9">
        <f>$B$1809</f>
        <v/>
      </c>
      <c r="E1971" s="9">
        <f>$B$1809</f>
        <v/>
      </c>
      <c r="F1971" s="9">
        <f>$B$1809</f>
        <v/>
      </c>
      <c r="Y1971" s="13" t="n">
        <v>170</v>
      </c>
      <c r="AU1971" s="13" t="n">
        <v>170</v>
      </c>
      <c r="BQ1971" s="13" t="n">
        <v>170</v>
      </c>
      <c r="CM1971" s="13" t="n">
        <v>170</v>
      </c>
      <c r="DI1971" s="13" t="n">
        <v>170</v>
      </c>
      <c r="EE1971" s="13" t="n">
        <v>170</v>
      </c>
      <c r="FA1971" s="13" t="n">
        <v>170</v>
      </c>
      <c r="FW1971" s="13" t="n">
        <v>170</v>
      </c>
      <c r="GS1971" s="13" t="n">
        <v>170</v>
      </c>
    </row>
    <row r="1972">
      <c r="C1972" s="13" t="n">
        <v>171</v>
      </c>
      <c r="D1972" s="9">
        <f>$B$1809</f>
        <v/>
      </c>
      <c r="E1972" s="9">
        <f>$B$1809</f>
        <v/>
      </c>
      <c r="F1972" s="9">
        <f>$B$1809</f>
        <v/>
      </c>
      <c r="Y1972" s="13" t="n">
        <v>171</v>
      </c>
      <c r="AU1972" s="13" t="n">
        <v>171</v>
      </c>
      <c r="BQ1972" s="13" t="n">
        <v>171</v>
      </c>
      <c r="CM1972" s="13" t="n">
        <v>171</v>
      </c>
      <c r="DI1972" s="13" t="n">
        <v>171</v>
      </c>
      <c r="EE1972" s="13" t="n">
        <v>171</v>
      </c>
      <c r="FA1972" s="13" t="n">
        <v>171</v>
      </c>
      <c r="FW1972" s="13" t="n">
        <v>171</v>
      </c>
      <c r="GS1972" s="13" t="n">
        <v>171</v>
      </c>
    </row>
    <row r="1973">
      <c r="C1973" s="13" t="n">
        <v>172</v>
      </c>
      <c r="D1973" s="9">
        <f>$B$1809</f>
        <v/>
      </c>
      <c r="E1973" s="9">
        <f>$B$1809</f>
        <v/>
      </c>
      <c r="F1973" s="9">
        <f>$B$1809</f>
        <v/>
      </c>
      <c r="Y1973" s="13" t="n">
        <v>172</v>
      </c>
      <c r="AU1973" s="13" t="n">
        <v>172</v>
      </c>
      <c r="BQ1973" s="13" t="n">
        <v>172</v>
      </c>
      <c r="CM1973" s="13" t="n">
        <v>172</v>
      </c>
      <c r="DI1973" s="13" t="n">
        <v>172</v>
      </c>
      <c r="EE1973" s="13" t="n">
        <v>172</v>
      </c>
      <c r="FA1973" s="13" t="n">
        <v>172</v>
      </c>
      <c r="FW1973" s="13" t="n">
        <v>172</v>
      </c>
      <c r="GS1973" s="13" t="n">
        <v>172</v>
      </c>
    </row>
    <row r="1974">
      <c r="C1974" s="13" t="n">
        <v>173</v>
      </c>
      <c r="D1974" s="9">
        <f>$B$1809</f>
        <v/>
      </c>
      <c r="E1974" s="9">
        <f>$B$1809</f>
        <v/>
      </c>
      <c r="F1974" s="9">
        <f>$B$1809</f>
        <v/>
      </c>
      <c r="Y1974" s="13" t="n">
        <v>173</v>
      </c>
      <c r="AU1974" s="13" t="n">
        <v>173</v>
      </c>
      <c r="BQ1974" s="13" t="n">
        <v>173</v>
      </c>
      <c r="CM1974" s="13" t="n">
        <v>173</v>
      </c>
      <c r="DI1974" s="13" t="n">
        <v>173</v>
      </c>
      <c r="EE1974" s="13" t="n">
        <v>173</v>
      </c>
      <c r="FA1974" s="13" t="n">
        <v>173</v>
      </c>
      <c r="FW1974" s="13" t="n">
        <v>173</v>
      </c>
      <c r="GS1974" s="13" t="n">
        <v>173</v>
      </c>
    </row>
    <row r="1975">
      <c r="C1975" s="13" t="n">
        <v>174</v>
      </c>
      <c r="D1975" s="9">
        <f>$B$1809</f>
        <v/>
      </c>
      <c r="E1975" s="9">
        <f>$B$1809</f>
        <v/>
      </c>
      <c r="F1975" s="9">
        <f>$B$1809</f>
        <v/>
      </c>
      <c r="Y1975" s="13" t="n">
        <v>174</v>
      </c>
      <c r="AU1975" s="13" t="n">
        <v>174</v>
      </c>
      <c r="BQ1975" s="13" t="n">
        <v>174</v>
      </c>
      <c r="CM1975" s="13" t="n">
        <v>174</v>
      </c>
      <c r="DI1975" s="13" t="n">
        <v>174</v>
      </c>
      <c r="EE1975" s="13" t="n">
        <v>174</v>
      </c>
      <c r="FA1975" s="13" t="n">
        <v>174</v>
      </c>
      <c r="FW1975" s="13" t="n">
        <v>174</v>
      </c>
      <c r="GS1975" s="13" t="n">
        <v>174</v>
      </c>
    </row>
    <row r="1976">
      <c r="C1976" s="13" t="n">
        <v>175</v>
      </c>
      <c r="D1976" s="9">
        <f>$B$1809</f>
        <v/>
      </c>
      <c r="E1976" s="9">
        <f>$B$1809</f>
        <v/>
      </c>
      <c r="F1976" s="9">
        <f>$B$1809</f>
        <v/>
      </c>
      <c r="Y1976" s="13" t="n">
        <v>175</v>
      </c>
      <c r="AU1976" s="13" t="n">
        <v>175</v>
      </c>
      <c r="BQ1976" s="13" t="n">
        <v>175</v>
      </c>
      <c r="CM1976" s="13" t="n">
        <v>175</v>
      </c>
      <c r="DI1976" s="13" t="n">
        <v>175</v>
      </c>
      <c r="EE1976" s="13" t="n">
        <v>175</v>
      </c>
      <c r="FA1976" s="13" t="n">
        <v>175</v>
      </c>
      <c r="FW1976" s="13" t="n">
        <v>175</v>
      </c>
      <c r="GS1976" s="13" t="n">
        <v>175</v>
      </c>
    </row>
    <row r="1977">
      <c r="C1977" s="13" t="n">
        <v>176</v>
      </c>
      <c r="D1977" s="9">
        <f>$B$1809</f>
        <v/>
      </c>
      <c r="E1977" s="9">
        <f>$B$1809</f>
        <v/>
      </c>
      <c r="F1977" s="9">
        <f>$B$1809</f>
        <v/>
      </c>
      <c r="Y1977" s="13" t="n">
        <v>176</v>
      </c>
      <c r="AU1977" s="13" t="n">
        <v>176</v>
      </c>
      <c r="BQ1977" s="13" t="n">
        <v>176</v>
      </c>
      <c r="CM1977" s="13" t="n">
        <v>176</v>
      </c>
      <c r="DI1977" s="13" t="n">
        <v>176</v>
      </c>
      <c r="EE1977" s="13" t="n">
        <v>176</v>
      </c>
      <c r="FA1977" s="13" t="n">
        <v>176</v>
      </c>
      <c r="FW1977" s="13" t="n">
        <v>176</v>
      </c>
      <c r="GS1977" s="13" t="n">
        <v>176</v>
      </c>
    </row>
    <row r="1978">
      <c r="C1978" s="13" t="n">
        <v>177</v>
      </c>
      <c r="D1978" s="9">
        <f>$B$1809</f>
        <v/>
      </c>
      <c r="E1978" s="9">
        <f>$B$1809</f>
        <v/>
      </c>
      <c r="F1978" s="9">
        <f>$B$1809</f>
        <v/>
      </c>
      <c r="Y1978" s="13" t="n">
        <v>177</v>
      </c>
      <c r="AU1978" s="13" t="n">
        <v>177</v>
      </c>
      <c r="BQ1978" s="13" t="n">
        <v>177</v>
      </c>
      <c r="CM1978" s="13" t="n">
        <v>177</v>
      </c>
      <c r="DI1978" s="13" t="n">
        <v>177</v>
      </c>
      <c r="EE1978" s="13" t="n">
        <v>177</v>
      </c>
      <c r="FA1978" s="13" t="n">
        <v>177</v>
      </c>
      <c r="FW1978" s="13" t="n">
        <v>177</v>
      </c>
      <c r="GS1978" s="13" t="n">
        <v>177</v>
      </c>
    </row>
    <row r="1979">
      <c r="C1979" s="13" t="n">
        <v>178</v>
      </c>
      <c r="D1979" s="9">
        <f>$B$1809</f>
        <v/>
      </c>
      <c r="E1979" s="9">
        <f>$B$1809</f>
        <v/>
      </c>
      <c r="F1979" s="9">
        <f>$B$1809</f>
        <v/>
      </c>
      <c r="Y1979" s="13" t="n">
        <v>178</v>
      </c>
      <c r="AU1979" s="13" t="n">
        <v>178</v>
      </c>
      <c r="BQ1979" s="13" t="n">
        <v>178</v>
      </c>
      <c r="CM1979" s="13" t="n">
        <v>178</v>
      </c>
      <c r="DI1979" s="13" t="n">
        <v>178</v>
      </c>
      <c r="EE1979" s="13" t="n">
        <v>178</v>
      </c>
      <c r="FA1979" s="13" t="n">
        <v>178</v>
      </c>
      <c r="FW1979" s="13" t="n">
        <v>178</v>
      </c>
      <c r="GS1979" s="13" t="n">
        <v>178</v>
      </c>
    </row>
    <row r="1980">
      <c r="C1980" s="13" t="n">
        <v>179</v>
      </c>
      <c r="D1980" s="9">
        <f>$B$1809</f>
        <v/>
      </c>
      <c r="E1980" s="9">
        <f>$B$1809</f>
        <v/>
      </c>
      <c r="F1980" s="9">
        <f>$B$1809</f>
        <v/>
      </c>
      <c r="Y1980" s="13" t="n">
        <v>179</v>
      </c>
      <c r="AU1980" s="13" t="n">
        <v>179</v>
      </c>
      <c r="BQ1980" s="13" t="n">
        <v>179</v>
      </c>
      <c r="CM1980" s="13" t="n">
        <v>179</v>
      </c>
      <c r="DI1980" s="13" t="n">
        <v>179</v>
      </c>
      <c r="EE1980" s="13" t="n">
        <v>179</v>
      </c>
      <c r="FA1980" s="13" t="n">
        <v>179</v>
      </c>
      <c r="FW1980" s="13" t="n">
        <v>179</v>
      </c>
      <c r="GS1980" s="13" t="n">
        <v>179</v>
      </c>
    </row>
    <row r="1981">
      <c r="C1981" s="13" t="n">
        <v>180</v>
      </c>
      <c r="D1981" s="9">
        <f>$B$1809</f>
        <v/>
      </c>
      <c r="E1981" s="9">
        <f>$B$1809</f>
        <v/>
      </c>
      <c r="F1981" s="9">
        <f>$B$1809</f>
        <v/>
      </c>
      <c r="Y1981" s="13" t="n">
        <v>180</v>
      </c>
      <c r="AU1981" s="13" t="n">
        <v>180</v>
      </c>
      <c r="BQ1981" s="13" t="n">
        <v>180</v>
      </c>
      <c r="CM1981" s="13" t="n">
        <v>180</v>
      </c>
      <c r="DI1981" s="13" t="n">
        <v>180</v>
      </c>
      <c r="EE1981" s="13" t="n">
        <v>180</v>
      </c>
      <c r="FA1981" s="13" t="n">
        <v>180</v>
      </c>
      <c r="FW1981" s="13" t="n">
        <v>180</v>
      </c>
      <c r="GS1981" s="13" t="n">
        <v>180</v>
      </c>
    </row>
    <row r="1982">
      <c r="C1982" s="13" t="n">
        <v>181</v>
      </c>
      <c r="D1982" s="9">
        <f>$B$1809</f>
        <v/>
      </c>
      <c r="E1982" s="9">
        <f>$B$1809</f>
        <v/>
      </c>
      <c r="F1982" s="9">
        <f>$B$1809</f>
        <v/>
      </c>
      <c r="Y1982" s="13" t="n">
        <v>181</v>
      </c>
      <c r="AU1982" s="13" t="n">
        <v>181</v>
      </c>
      <c r="BQ1982" s="13" t="n">
        <v>181</v>
      </c>
      <c r="CM1982" s="13" t="n">
        <v>181</v>
      </c>
      <c r="DI1982" s="13" t="n">
        <v>181</v>
      </c>
      <c r="EE1982" s="13" t="n">
        <v>181</v>
      </c>
      <c r="FA1982" s="13" t="n">
        <v>181</v>
      </c>
      <c r="FW1982" s="13" t="n">
        <v>181</v>
      </c>
      <c r="GS1982" s="13" t="n">
        <v>181</v>
      </c>
    </row>
    <row r="1983">
      <c r="C1983" s="13" t="n">
        <v>182</v>
      </c>
      <c r="D1983" s="9">
        <f>$B$1809</f>
        <v/>
      </c>
      <c r="E1983" s="9">
        <f>$B$1809</f>
        <v/>
      </c>
      <c r="F1983" s="9">
        <f>$B$1809</f>
        <v/>
      </c>
      <c r="Y1983" s="13" t="n">
        <v>182</v>
      </c>
      <c r="AU1983" s="13" t="n">
        <v>182</v>
      </c>
      <c r="BQ1983" s="13" t="n">
        <v>182</v>
      </c>
      <c r="CM1983" s="13" t="n">
        <v>182</v>
      </c>
      <c r="DI1983" s="13" t="n">
        <v>182</v>
      </c>
      <c r="EE1983" s="13" t="n">
        <v>182</v>
      </c>
      <c r="FA1983" s="13" t="n">
        <v>182</v>
      </c>
      <c r="FW1983" s="13" t="n">
        <v>182</v>
      </c>
      <c r="GS1983" s="13" t="n">
        <v>182</v>
      </c>
    </row>
    <row r="1984">
      <c r="C1984" s="13" t="n">
        <v>183</v>
      </c>
      <c r="D1984" s="9">
        <f>$B$1809</f>
        <v/>
      </c>
      <c r="E1984" s="9">
        <f>$B$1809</f>
        <v/>
      </c>
      <c r="F1984" s="9">
        <f>$B$1809</f>
        <v/>
      </c>
      <c r="Y1984" s="13" t="n">
        <v>183</v>
      </c>
      <c r="AU1984" s="13" t="n">
        <v>183</v>
      </c>
      <c r="BQ1984" s="13" t="n">
        <v>183</v>
      </c>
      <c r="CM1984" s="13" t="n">
        <v>183</v>
      </c>
      <c r="DI1984" s="13" t="n">
        <v>183</v>
      </c>
      <c r="EE1984" s="13" t="n">
        <v>183</v>
      </c>
      <c r="FA1984" s="13" t="n">
        <v>183</v>
      </c>
      <c r="FW1984" s="13" t="n">
        <v>183</v>
      </c>
      <c r="GS1984" s="13" t="n">
        <v>183</v>
      </c>
    </row>
    <row r="1985">
      <c r="C1985" s="13" t="n">
        <v>184</v>
      </c>
      <c r="D1985" s="9">
        <f>$B$1809</f>
        <v/>
      </c>
      <c r="E1985" s="9">
        <f>$B$1809</f>
        <v/>
      </c>
      <c r="F1985" s="9">
        <f>$B$1809</f>
        <v/>
      </c>
      <c r="Y1985" s="13" t="n">
        <v>184</v>
      </c>
      <c r="AU1985" s="13" t="n">
        <v>184</v>
      </c>
      <c r="BQ1985" s="13" t="n">
        <v>184</v>
      </c>
      <c r="CM1985" s="13" t="n">
        <v>184</v>
      </c>
      <c r="DI1985" s="13" t="n">
        <v>184</v>
      </c>
      <c r="EE1985" s="13" t="n">
        <v>184</v>
      </c>
      <c r="FA1985" s="13" t="n">
        <v>184</v>
      </c>
      <c r="FW1985" s="13" t="n">
        <v>184</v>
      </c>
      <c r="GS1985" s="13" t="n">
        <v>184</v>
      </c>
    </row>
    <row r="1986">
      <c r="C1986" s="13" t="n">
        <v>185</v>
      </c>
      <c r="D1986" s="9">
        <f>$B$1809</f>
        <v/>
      </c>
      <c r="E1986" s="9">
        <f>$B$1809</f>
        <v/>
      </c>
      <c r="F1986" s="9">
        <f>$B$1809</f>
        <v/>
      </c>
      <c r="Y1986" s="13" t="n">
        <v>185</v>
      </c>
      <c r="AU1986" s="13" t="n">
        <v>185</v>
      </c>
      <c r="BQ1986" s="13" t="n">
        <v>185</v>
      </c>
      <c r="CM1986" s="13" t="n">
        <v>185</v>
      </c>
      <c r="DI1986" s="13" t="n">
        <v>185</v>
      </c>
      <c r="EE1986" s="13" t="n">
        <v>185</v>
      </c>
      <c r="FA1986" s="13" t="n">
        <v>185</v>
      </c>
      <c r="FW1986" s="13" t="n">
        <v>185</v>
      </c>
      <c r="GS1986" s="13" t="n">
        <v>185</v>
      </c>
    </row>
    <row r="1987">
      <c r="C1987" s="13" t="n">
        <v>186</v>
      </c>
      <c r="D1987" s="9">
        <f>$B$1809</f>
        <v/>
      </c>
      <c r="E1987" s="9">
        <f>$B$1809</f>
        <v/>
      </c>
      <c r="F1987" s="9">
        <f>$B$1809</f>
        <v/>
      </c>
      <c r="Y1987" s="13" t="n">
        <v>186</v>
      </c>
      <c r="AU1987" s="13" t="n">
        <v>186</v>
      </c>
      <c r="BQ1987" s="13" t="n">
        <v>186</v>
      </c>
      <c r="CM1987" s="13" t="n">
        <v>186</v>
      </c>
      <c r="DI1987" s="13" t="n">
        <v>186</v>
      </c>
      <c r="EE1987" s="13" t="n">
        <v>186</v>
      </c>
      <c r="FA1987" s="13" t="n">
        <v>186</v>
      </c>
      <c r="FW1987" s="13" t="n">
        <v>186</v>
      </c>
      <c r="GS1987" s="13" t="n">
        <v>186</v>
      </c>
    </row>
    <row r="1988">
      <c r="C1988" s="13" t="n">
        <v>187</v>
      </c>
      <c r="D1988" s="9">
        <f>$B$1809</f>
        <v/>
      </c>
      <c r="E1988" s="9">
        <f>$B$1809</f>
        <v/>
      </c>
      <c r="F1988" s="9">
        <f>$B$1809</f>
        <v/>
      </c>
      <c r="Y1988" s="13" t="n">
        <v>187</v>
      </c>
      <c r="AU1988" s="13" t="n">
        <v>187</v>
      </c>
      <c r="BQ1988" s="13" t="n">
        <v>187</v>
      </c>
      <c r="CM1988" s="13" t="n">
        <v>187</v>
      </c>
      <c r="DI1988" s="13" t="n">
        <v>187</v>
      </c>
      <c r="EE1988" s="13" t="n">
        <v>187</v>
      </c>
      <c r="FA1988" s="13" t="n">
        <v>187</v>
      </c>
      <c r="FW1988" s="13" t="n">
        <v>187</v>
      </c>
      <c r="GS1988" s="13" t="n">
        <v>187</v>
      </c>
    </row>
    <row r="1989">
      <c r="C1989" s="13" t="n">
        <v>188</v>
      </c>
      <c r="D1989" s="9">
        <f>$B$1809</f>
        <v/>
      </c>
      <c r="E1989" s="9">
        <f>$B$1809</f>
        <v/>
      </c>
      <c r="F1989" s="9">
        <f>$B$1809</f>
        <v/>
      </c>
      <c r="Y1989" s="13" t="n">
        <v>188</v>
      </c>
      <c r="AU1989" s="13" t="n">
        <v>188</v>
      </c>
      <c r="BQ1989" s="13" t="n">
        <v>188</v>
      </c>
      <c r="CM1989" s="13" t="n">
        <v>188</v>
      </c>
      <c r="DI1989" s="13" t="n">
        <v>188</v>
      </c>
      <c r="EE1989" s="13" t="n">
        <v>188</v>
      </c>
      <c r="FA1989" s="13" t="n">
        <v>188</v>
      </c>
      <c r="FW1989" s="13" t="n">
        <v>188</v>
      </c>
      <c r="GS1989" s="13" t="n">
        <v>188</v>
      </c>
    </row>
    <row r="1990">
      <c r="C1990" s="13" t="n">
        <v>189</v>
      </c>
      <c r="D1990" s="9">
        <f>$B$1809</f>
        <v/>
      </c>
      <c r="E1990" s="9">
        <f>$B$1809</f>
        <v/>
      </c>
      <c r="F1990" s="9">
        <f>$B$1809</f>
        <v/>
      </c>
      <c r="Y1990" s="13" t="n">
        <v>189</v>
      </c>
      <c r="AU1990" s="13" t="n">
        <v>189</v>
      </c>
      <c r="BQ1990" s="13" t="n">
        <v>189</v>
      </c>
      <c r="CM1990" s="13" t="n">
        <v>189</v>
      </c>
      <c r="DI1990" s="13" t="n">
        <v>189</v>
      </c>
      <c r="EE1990" s="13" t="n">
        <v>189</v>
      </c>
      <c r="FA1990" s="13" t="n">
        <v>189</v>
      </c>
      <c r="FW1990" s="13" t="n">
        <v>189</v>
      </c>
      <c r="GS1990" s="13" t="n">
        <v>189</v>
      </c>
    </row>
    <row r="1991">
      <c r="C1991" s="13" t="n">
        <v>190</v>
      </c>
      <c r="D1991" s="9">
        <f>$B$1809</f>
        <v/>
      </c>
      <c r="E1991" s="9">
        <f>$B$1809</f>
        <v/>
      </c>
      <c r="F1991" s="9">
        <f>$B$1809</f>
        <v/>
      </c>
      <c r="Y1991" s="13" t="n">
        <v>190</v>
      </c>
      <c r="AU1991" s="13" t="n">
        <v>190</v>
      </c>
      <c r="BQ1991" s="13" t="n">
        <v>190</v>
      </c>
      <c r="CM1991" s="13" t="n">
        <v>190</v>
      </c>
      <c r="DI1991" s="13" t="n">
        <v>190</v>
      </c>
      <c r="EE1991" s="13" t="n">
        <v>190</v>
      </c>
      <c r="FA1991" s="13" t="n">
        <v>190</v>
      </c>
      <c r="FW1991" s="13" t="n">
        <v>190</v>
      </c>
      <c r="GS1991" s="13" t="n">
        <v>190</v>
      </c>
    </row>
    <row r="1992">
      <c r="C1992" s="13" t="n">
        <v>191</v>
      </c>
      <c r="D1992" s="9">
        <f>$B$1809</f>
        <v/>
      </c>
      <c r="E1992" s="9">
        <f>$B$1809</f>
        <v/>
      </c>
      <c r="F1992" s="9">
        <f>$B$1809</f>
        <v/>
      </c>
      <c r="Y1992" s="13" t="n">
        <v>191</v>
      </c>
      <c r="AU1992" s="13" t="n">
        <v>191</v>
      </c>
      <c r="BQ1992" s="13" t="n">
        <v>191</v>
      </c>
      <c r="CM1992" s="13" t="n">
        <v>191</v>
      </c>
      <c r="DI1992" s="13" t="n">
        <v>191</v>
      </c>
      <c r="EE1992" s="13" t="n">
        <v>191</v>
      </c>
      <c r="FA1992" s="13" t="n">
        <v>191</v>
      </c>
      <c r="FW1992" s="13" t="n">
        <v>191</v>
      </c>
      <c r="GS1992" s="13" t="n">
        <v>191</v>
      </c>
    </row>
    <row r="1993">
      <c r="C1993" s="13" t="n">
        <v>192</v>
      </c>
      <c r="D1993" s="9">
        <f>$B$1809</f>
        <v/>
      </c>
      <c r="E1993" s="9">
        <f>$B$1809</f>
        <v/>
      </c>
      <c r="F1993" s="9">
        <f>$B$1809</f>
        <v/>
      </c>
      <c r="Y1993" s="13" t="n">
        <v>192</v>
      </c>
      <c r="AU1993" s="13" t="n">
        <v>192</v>
      </c>
      <c r="BQ1993" s="13" t="n">
        <v>192</v>
      </c>
      <c r="CM1993" s="13" t="n">
        <v>192</v>
      </c>
      <c r="DI1993" s="13" t="n">
        <v>192</v>
      </c>
      <c r="EE1993" s="13" t="n">
        <v>192</v>
      </c>
      <c r="FA1993" s="13" t="n">
        <v>192</v>
      </c>
      <c r="FW1993" s="13" t="n">
        <v>192</v>
      </c>
      <c r="GS1993" s="13" t="n">
        <v>192</v>
      </c>
    </row>
    <row r="1994">
      <c r="C1994" s="13" t="n">
        <v>193</v>
      </c>
      <c r="D1994" s="9">
        <f>$B$1809</f>
        <v/>
      </c>
      <c r="E1994" s="9">
        <f>$B$1809</f>
        <v/>
      </c>
      <c r="F1994" s="9">
        <f>$B$1809</f>
        <v/>
      </c>
      <c r="Y1994" s="13" t="n">
        <v>193</v>
      </c>
      <c r="AU1994" s="13" t="n">
        <v>193</v>
      </c>
      <c r="BQ1994" s="13" t="n">
        <v>193</v>
      </c>
      <c r="CM1994" s="13" t="n">
        <v>193</v>
      </c>
      <c r="DI1994" s="13" t="n">
        <v>193</v>
      </c>
      <c r="EE1994" s="13" t="n">
        <v>193</v>
      </c>
      <c r="FA1994" s="13" t="n">
        <v>193</v>
      </c>
      <c r="FW1994" s="13" t="n">
        <v>193</v>
      </c>
      <c r="GS1994" s="13" t="n">
        <v>193</v>
      </c>
    </row>
    <row r="1995">
      <c r="C1995" s="13" t="n">
        <v>194</v>
      </c>
      <c r="D1995" s="9">
        <f>$B$1809</f>
        <v/>
      </c>
      <c r="E1995" s="9">
        <f>$B$1809</f>
        <v/>
      </c>
      <c r="F1995" s="9">
        <f>$B$1809</f>
        <v/>
      </c>
      <c r="Y1995" s="13" t="n">
        <v>194</v>
      </c>
      <c r="AU1995" s="13" t="n">
        <v>194</v>
      </c>
      <c r="BQ1995" s="13" t="n">
        <v>194</v>
      </c>
      <c r="CM1995" s="13" t="n">
        <v>194</v>
      </c>
      <c r="DI1995" s="13" t="n">
        <v>194</v>
      </c>
      <c r="EE1995" s="13" t="n">
        <v>194</v>
      </c>
      <c r="FA1995" s="13" t="n">
        <v>194</v>
      </c>
      <c r="FW1995" s="13" t="n">
        <v>194</v>
      </c>
      <c r="GS1995" s="13" t="n">
        <v>194</v>
      </c>
    </row>
    <row r="1996">
      <c r="C1996" s="13" t="n">
        <v>195</v>
      </c>
      <c r="D1996" s="9">
        <f>$B$1809</f>
        <v/>
      </c>
      <c r="E1996" s="9">
        <f>$B$1809</f>
        <v/>
      </c>
      <c r="F1996" s="9">
        <f>$B$1809</f>
        <v/>
      </c>
      <c r="Y1996" s="13" t="n">
        <v>195</v>
      </c>
      <c r="AU1996" s="13" t="n">
        <v>195</v>
      </c>
      <c r="BQ1996" s="13" t="n">
        <v>195</v>
      </c>
      <c r="CM1996" s="13" t="n">
        <v>195</v>
      </c>
      <c r="DI1996" s="13" t="n">
        <v>195</v>
      </c>
      <c r="EE1996" s="13" t="n">
        <v>195</v>
      </c>
      <c r="FA1996" s="13" t="n">
        <v>195</v>
      </c>
      <c r="FW1996" s="13" t="n">
        <v>195</v>
      </c>
      <c r="GS1996" s="13" t="n">
        <v>195</v>
      </c>
    </row>
    <row r="1997">
      <c r="C1997" s="13" t="n">
        <v>196</v>
      </c>
      <c r="D1997" s="9">
        <f>$B$1809</f>
        <v/>
      </c>
      <c r="E1997" s="9">
        <f>$B$1809</f>
        <v/>
      </c>
      <c r="F1997" s="9">
        <f>$B$1809</f>
        <v/>
      </c>
      <c r="Y1997" s="13" t="n">
        <v>196</v>
      </c>
      <c r="AU1997" s="13" t="n">
        <v>196</v>
      </c>
      <c r="BQ1997" s="13" t="n">
        <v>196</v>
      </c>
      <c r="CM1997" s="13" t="n">
        <v>196</v>
      </c>
      <c r="DI1997" s="13" t="n">
        <v>196</v>
      </c>
      <c r="EE1997" s="13" t="n">
        <v>196</v>
      </c>
      <c r="FA1997" s="13" t="n">
        <v>196</v>
      </c>
      <c r="FW1997" s="13" t="n">
        <v>196</v>
      </c>
      <c r="GS1997" s="13" t="n">
        <v>196</v>
      </c>
    </row>
    <row r="1998">
      <c r="C1998" s="13" t="n">
        <v>197</v>
      </c>
      <c r="D1998" s="9">
        <f>$B$1809</f>
        <v/>
      </c>
      <c r="E1998" s="9">
        <f>$B$1809</f>
        <v/>
      </c>
      <c r="F1998" s="9">
        <f>$B$1809</f>
        <v/>
      </c>
      <c r="Y1998" s="13" t="n">
        <v>197</v>
      </c>
      <c r="AU1998" s="13" t="n">
        <v>197</v>
      </c>
      <c r="BQ1998" s="13" t="n">
        <v>197</v>
      </c>
      <c r="CM1998" s="13" t="n">
        <v>197</v>
      </c>
      <c r="DI1998" s="13" t="n">
        <v>197</v>
      </c>
      <c r="EE1998" s="13" t="n">
        <v>197</v>
      </c>
      <c r="FA1998" s="13" t="n">
        <v>197</v>
      </c>
      <c r="FW1998" s="13" t="n">
        <v>197</v>
      </c>
      <c r="GS1998" s="13" t="n">
        <v>197</v>
      </c>
    </row>
    <row r="1999">
      <c r="C1999" s="13" t="n">
        <v>198</v>
      </c>
      <c r="D1999" s="9">
        <f>$B$1809</f>
        <v/>
      </c>
      <c r="E1999" s="9">
        <f>$B$1809</f>
        <v/>
      </c>
      <c r="F1999" s="9">
        <f>$B$1809</f>
        <v/>
      </c>
      <c r="Y1999" s="13" t="n">
        <v>198</v>
      </c>
      <c r="AU1999" s="13" t="n">
        <v>198</v>
      </c>
      <c r="BQ1999" s="13" t="n">
        <v>198</v>
      </c>
      <c r="CM1999" s="13" t="n">
        <v>198</v>
      </c>
      <c r="DI1999" s="13" t="n">
        <v>198</v>
      </c>
      <c r="EE1999" s="13" t="n">
        <v>198</v>
      </c>
      <c r="FA1999" s="13" t="n">
        <v>198</v>
      </c>
      <c r="FW1999" s="13" t="n">
        <v>198</v>
      </c>
      <c r="GS1999" s="13" t="n">
        <v>198</v>
      </c>
    </row>
    <row r="2001">
      <c r="B2001" s="89" t="inlineStr">
        <is>
          <t>Parâmetros p/ μx</t>
        </is>
      </c>
      <c r="C2001" s="13" t="inlineStr">
        <is>
          <t>demand</t>
        </is>
      </c>
      <c r="D2001" s="13" t="n">
        <v>22</v>
      </c>
      <c r="E2001" s="13" t="n">
        <v>23</v>
      </c>
      <c r="F2001" s="13" t="n">
        <v>24</v>
      </c>
      <c r="X2001" s="13" t="inlineStr">
        <is>
          <t>Parâmetros p/ μx</t>
        </is>
      </c>
      <c r="Y2001" s="13" t="inlineStr">
        <is>
          <t>demand</t>
        </is>
      </c>
      <c r="Z2001" s="13" t="n">
        <v>22</v>
      </c>
      <c r="AA2001" s="13" t="n">
        <v>23</v>
      </c>
      <c r="AB2001" s="13" t="n">
        <v>24</v>
      </c>
      <c r="AT2001" s="13" t="inlineStr">
        <is>
          <t>Parâmetros p/ μx</t>
        </is>
      </c>
      <c r="AU2001" s="13" t="inlineStr">
        <is>
          <t>demand</t>
        </is>
      </c>
      <c r="AV2001" s="13" t="n">
        <v>22</v>
      </c>
      <c r="AW2001" s="13" t="n">
        <v>23</v>
      </c>
      <c r="AX2001" s="13" t="n">
        <v>24</v>
      </c>
      <c r="BP2001" s="13" t="inlineStr">
        <is>
          <t>Parâmetros p/ μx</t>
        </is>
      </c>
      <c r="BQ2001" s="13" t="inlineStr">
        <is>
          <t>demand</t>
        </is>
      </c>
      <c r="BR2001" s="13" t="n">
        <v>22</v>
      </c>
      <c r="BS2001" s="13" t="n">
        <v>23</v>
      </c>
      <c r="BT2001" s="13" t="n">
        <v>24</v>
      </c>
      <c r="CL2001" s="13" t="inlineStr">
        <is>
          <t>Parâmetros p/ μx</t>
        </is>
      </c>
      <c r="CM2001" s="13" t="inlineStr">
        <is>
          <t>demand</t>
        </is>
      </c>
      <c r="CN2001" s="13" t="n">
        <v>22</v>
      </c>
      <c r="CO2001" s="13" t="n">
        <v>23</v>
      </c>
      <c r="CP2001" s="13" t="n">
        <v>24</v>
      </c>
      <c r="DH2001" s="13" t="inlineStr">
        <is>
          <t>Parâmetros p/ μx</t>
        </is>
      </c>
      <c r="DI2001" s="13" t="inlineStr">
        <is>
          <t>demand</t>
        </is>
      </c>
      <c r="DJ2001" s="13" t="n">
        <v>22</v>
      </c>
      <c r="DK2001" s="13" t="n">
        <v>23</v>
      </c>
      <c r="DL2001" s="13" t="n">
        <v>24</v>
      </c>
      <c r="ED2001" s="13" t="inlineStr">
        <is>
          <t>Parâmetros p/ μx</t>
        </is>
      </c>
      <c r="EE2001" s="13" t="inlineStr">
        <is>
          <t>demand</t>
        </is>
      </c>
      <c r="EF2001" s="13" t="n">
        <v>22</v>
      </c>
      <c r="EG2001" s="13" t="n">
        <v>23</v>
      </c>
      <c r="EH2001" s="13" t="n">
        <v>24</v>
      </c>
      <c r="EZ2001" s="13" t="inlineStr">
        <is>
          <t>Parâmetros p/ μx</t>
        </is>
      </c>
      <c r="FA2001" s="13" t="inlineStr">
        <is>
          <t>demand</t>
        </is>
      </c>
      <c r="FB2001" s="13" t="n">
        <v>22</v>
      </c>
      <c r="FC2001" s="13" t="n">
        <v>23</v>
      </c>
      <c r="FD2001" s="13" t="n">
        <v>24</v>
      </c>
      <c r="FV2001" s="13" t="inlineStr">
        <is>
          <t>Parâmetros p/ μx</t>
        </is>
      </c>
      <c r="FW2001" s="13" t="inlineStr">
        <is>
          <t>demand</t>
        </is>
      </c>
      <c r="FX2001" s="13" t="n">
        <v>22</v>
      </c>
      <c r="FY2001" s="13" t="n">
        <v>23</v>
      </c>
      <c r="FZ2001" s="13" t="n">
        <v>24</v>
      </c>
      <c r="GR2001" s="13" t="inlineStr">
        <is>
          <t>Parâmetros p/ μx</t>
        </is>
      </c>
      <c r="GS2001" s="13" t="inlineStr">
        <is>
          <t>demand</t>
        </is>
      </c>
      <c r="GT2001" s="13" t="n">
        <v>22</v>
      </c>
      <c r="GU2001" s="13" t="n">
        <v>23</v>
      </c>
      <c r="GV2001" s="13" t="n">
        <v>24</v>
      </c>
    </row>
    <row r="2002">
      <c r="B2002" s="89" t="inlineStr">
        <is>
          <t>D*E(RLT)</t>
        </is>
      </c>
      <c r="C2002" s="13" t="n">
        <v>9</v>
      </c>
      <c r="D2002" s="14" t="n">
        <v>29.02</v>
      </c>
      <c r="E2002" s="14" t="n">
        <v>33.29</v>
      </c>
      <c r="F2002" s="14" t="n">
        <v>22.61</v>
      </c>
      <c r="X2002" s="13" t="inlineStr">
        <is>
          <t>D*E(RLT)</t>
        </is>
      </c>
      <c r="Y2002" s="13" t="n">
        <v>9</v>
      </c>
      <c r="AT2002" s="13" t="inlineStr">
        <is>
          <t>D*E(RLT)</t>
        </is>
      </c>
      <c r="AU2002" s="13" t="n">
        <v>9</v>
      </c>
      <c r="BP2002" s="13" t="inlineStr">
        <is>
          <t>D*E(RLT)</t>
        </is>
      </c>
      <c r="BQ2002" s="13" t="n">
        <v>9</v>
      </c>
      <c r="CL2002" s="13" t="inlineStr">
        <is>
          <t>D*E(RLT)</t>
        </is>
      </c>
      <c r="CM2002" s="13" t="n">
        <v>9</v>
      </c>
      <c r="DH2002" s="13" t="inlineStr">
        <is>
          <t>D*E(RLT)</t>
        </is>
      </c>
      <c r="DI2002" s="13" t="n">
        <v>9</v>
      </c>
      <c r="ED2002" s="13" t="inlineStr">
        <is>
          <t>D*E(RLT)</t>
        </is>
      </c>
      <c r="EE2002" s="13" t="n">
        <v>9</v>
      </c>
      <c r="EZ2002" s="13" t="inlineStr">
        <is>
          <t>D*E(RLT)</t>
        </is>
      </c>
      <c r="FA2002" s="13" t="n">
        <v>9</v>
      </c>
      <c r="FV2002" s="13" t="inlineStr">
        <is>
          <t>D*E(RLT)</t>
        </is>
      </c>
      <c r="FW2002" s="13" t="n">
        <v>9</v>
      </c>
      <c r="GR2002" s="13" t="inlineStr">
        <is>
          <t>D*E(RLT)</t>
        </is>
      </c>
      <c r="GS2002" s="13" t="n">
        <v>9</v>
      </c>
    </row>
    <row r="2003">
      <c r="C2003" s="13" t="n">
        <v>10</v>
      </c>
      <c r="D2003" s="14" t="n">
        <v>24.59</v>
      </c>
      <c r="E2003" s="14" t="n">
        <v>22.04</v>
      </c>
      <c r="F2003" s="14" t="n">
        <v>30.58</v>
      </c>
      <c r="Y2003" s="13" t="n">
        <v>10</v>
      </c>
      <c r="AU2003" s="13" t="n">
        <v>10</v>
      </c>
      <c r="BQ2003" s="13" t="n">
        <v>10</v>
      </c>
      <c r="CM2003" s="13" t="n">
        <v>10</v>
      </c>
      <c r="DI2003" s="13" t="n">
        <v>10</v>
      </c>
      <c r="EE2003" s="13" t="n">
        <v>10</v>
      </c>
      <c r="FA2003" s="13" t="n">
        <v>10</v>
      </c>
      <c r="FW2003" s="13" t="n">
        <v>10</v>
      </c>
      <c r="GS2003" s="13" t="n">
        <v>10</v>
      </c>
    </row>
    <row r="2004">
      <c r="C2004" s="13" t="n">
        <v>11</v>
      </c>
      <c r="D2004" s="14" t="n">
        <v>19.89</v>
      </c>
      <c r="E2004" s="14" t="n">
        <v>21.46</v>
      </c>
      <c r="F2004" s="14" t="n">
        <v>28.67</v>
      </c>
      <c r="Y2004" s="13" t="n">
        <v>11</v>
      </c>
      <c r="AU2004" s="13" t="n">
        <v>11</v>
      </c>
      <c r="BQ2004" s="13" t="n">
        <v>11</v>
      </c>
      <c r="CM2004" s="13" t="n">
        <v>11</v>
      </c>
      <c r="DI2004" s="13" t="n">
        <v>11</v>
      </c>
      <c r="EE2004" s="13" t="n">
        <v>11</v>
      </c>
      <c r="FA2004" s="13" t="n">
        <v>11</v>
      </c>
      <c r="FW2004" s="13" t="n">
        <v>11</v>
      </c>
      <c r="GS2004" s="13" t="n">
        <v>11</v>
      </c>
    </row>
    <row r="2005">
      <c r="C2005" s="13" t="n">
        <v>12</v>
      </c>
      <c r="D2005" s="14" t="n">
        <v>30.66</v>
      </c>
      <c r="E2005" s="14" t="n">
        <v>29</v>
      </c>
      <c r="F2005" s="14" t="n">
        <v>33.54</v>
      </c>
      <c r="Y2005" s="13" t="n">
        <v>12</v>
      </c>
      <c r="AU2005" s="13" t="n">
        <v>12</v>
      </c>
      <c r="BQ2005" s="13" t="n">
        <v>12</v>
      </c>
      <c r="CM2005" s="13" t="n">
        <v>12</v>
      </c>
      <c r="DI2005" s="13" t="n">
        <v>12</v>
      </c>
      <c r="EE2005" s="13" t="n">
        <v>12</v>
      </c>
      <c r="FA2005" s="13" t="n">
        <v>12</v>
      </c>
      <c r="FW2005" s="13" t="n">
        <v>12</v>
      </c>
      <c r="GS2005" s="13" t="n">
        <v>12</v>
      </c>
    </row>
    <row r="2006">
      <c r="C2006" s="13" t="n">
        <v>13</v>
      </c>
      <c r="D2006" s="14" t="n">
        <v>28.98</v>
      </c>
      <c r="E2006" s="14" t="n">
        <v>28.2</v>
      </c>
      <c r="F2006" s="14" t="n">
        <v>28.9</v>
      </c>
      <c r="Y2006" s="13" t="n">
        <v>13</v>
      </c>
      <c r="AU2006" s="13" t="n">
        <v>13</v>
      </c>
      <c r="BQ2006" s="13" t="n">
        <v>13</v>
      </c>
      <c r="CM2006" s="13" t="n">
        <v>13</v>
      </c>
      <c r="DI2006" s="13" t="n">
        <v>13</v>
      </c>
      <c r="EE2006" s="13" t="n">
        <v>13</v>
      </c>
      <c r="FA2006" s="13" t="n">
        <v>13</v>
      </c>
      <c r="FW2006" s="13" t="n">
        <v>13</v>
      </c>
      <c r="GS2006" s="13" t="n">
        <v>13</v>
      </c>
    </row>
    <row r="2007">
      <c r="C2007" s="13" t="n">
        <v>14</v>
      </c>
      <c r="D2007" s="14" t="n">
        <v>28.47</v>
      </c>
      <c r="E2007" s="14" t="n">
        <v>28.79</v>
      </c>
      <c r="F2007" s="14" t="n">
        <v>17.89</v>
      </c>
      <c r="Y2007" s="13" t="n">
        <v>14</v>
      </c>
      <c r="AU2007" s="13" t="n">
        <v>14</v>
      </c>
      <c r="BQ2007" s="13" t="n">
        <v>14</v>
      </c>
      <c r="CM2007" s="13" t="n">
        <v>14</v>
      </c>
      <c r="DI2007" s="13" t="n">
        <v>14</v>
      </c>
      <c r="EE2007" s="13" t="n">
        <v>14</v>
      </c>
      <c r="FA2007" s="13" t="n">
        <v>14</v>
      </c>
      <c r="FW2007" s="13" t="n">
        <v>14</v>
      </c>
      <c r="GS2007" s="13" t="n">
        <v>14</v>
      </c>
    </row>
    <row r="2008">
      <c r="C2008" s="13" t="n">
        <v>15</v>
      </c>
      <c r="D2008" s="14" t="n">
        <v>28.37</v>
      </c>
      <c r="E2008" s="14" t="n">
        <v>26.62</v>
      </c>
      <c r="F2008" s="14" t="n">
        <v>25.87</v>
      </c>
      <c r="Y2008" s="13" t="n">
        <v>15</v>
      </c>
      <c r="AU2008" s="13" t="n">
        <v>15</v>
      </c>
      <c r="BQ2008" s="13" t="n">
        <v>15</v>
      </c>
      <c r="CM2008" s="13" t="n">
        <v>15</v>
      </c>
      <c r="DI2008" s="13" t="n">
        <v>15</v>
      </c>
      <c r="EE2008" s="13" t="n">
        <v>15</v>
      </c>
      <c r="FA2008" s="13" t="n">
        <v>15</v>
      </c>
      <c r="FW2008" s="13" t="n">
        <v>15</v>
      </c>
      <c r="GS2008" s="13" t="n">
        <v>15</v>
      </c>
    </row>
    <row r="2009">
      <c r="C2009" s="13" t="n">
        <v>16</v>
      </c>
      <c r="D2009" s="14" t="n">
        <v>18.59</v>
      </c>
      <c r="E2009" s="14" t="n">
        <v>26.92</v>
      </c>
      <c r="F2009" s="14" t="n">
        <v>39.39</v>
      </c>
      <c r="Y2009" s="13" t="n">
        <v>16</v>
      </c>
      <c r="AU2009" s="13" t="n">
        <v>16</v>
      </c>
      <c r="BQ2009" s="13" t="n">
        <v>16</v>
      </c>
      <c r="CM2009" s="13" t="n">
        <v>16</v>
      </c>
      <c r="DI2009" s="13" t="n">
        <v>16</v>
      </c>
      <c r="EE2009" s="13" t="n">
        <v>16</v>
      </c>
      <c r="FA2009" s="13" t="n">
        <v>16</v>
      </c>
      <c r="FW2009" s="13" t="n">
        <v>16</v>
      </c>
      <c r="GS2009" s="13" t="n">
        <v>16</v>
      </c>
    </row>
    <row r="2010">
      <c r="C2010" s="13" t="n">
        <v>17</v>
      </c>
      <c r="D2010" s="14" t="n">
        <v>20.38</v>
      </c>
      <c r="E2010" s="14" t="n">
        <v>21.01</v>
      </c>
      <c r="F2010" s="14" t="n">
        <v>31.36</v>
      </c>
      <c r="Y2010" s="13" t="n">
        <v>17</v>
      </c>
      <c r="AU2010" s="13" t="n">
        <v>17</v>
      </c>
      <c r="BQ2010" s="13" t="n">
        <v>17</v>
      </c>
      <c r="CM2010" s="13" t="n">
        <v>17</v>
      </c>
      <c r="DI2010" s="13" t="n">
        <v>17</v>
      </c>
      <c r="EE2010" s="13" t="n">
        <v>17</v>
      </c>
      <c r="FA2010" s="13" t="n">
        <v>17</v>
      </c>
      <c r="FW2010" s="13" t="n">
        <v>17</v>
      </c>
      <c r="GS2010" s="13" t="n">
        <v>17</v>
      </c>
    </row>
    <row r="2011">
      <c r="C2011" s="13" t="n">
        <v>18</v>
      </c>
      <c r="D2011" s="14" t="n">
        <v>24.96</v>
      </c>
      <c r="E2011" s="14" t="n">
        <v>25.72</v>
      </c>
      <c r="F2011" s="14" t="n">
        <v>10.03</v>
      </c>
      <c r="Y2011" s="13" t="n">
        <v>18</v>
      </c>
      <c r="AU2011" s="13" t="n">
        <v>18</v>
      </c>
      <c r="BQ2011" s="13" t="n">
        <v>18</v>
      </c>
      <c r="CM2011" s="13" t="n">
        <v>18</v>
      </c>
      <c r="DI2011" s="13" t="n">
        <v>18</v>
      </c>
      <c r="EE2011" s="13" t="n">
        <v>18</v>
      </c>
      <c r="FA2011" s="13" t="n">
        <v>18</v>
      </c>
      <c r="FW2011" s="13" t="n">
        <v>18</v>
      </c>
      <c r="GS2011" s="13" t="n">
        <v>18</v>
      </c>
    </row>
    <row r="2012">
      <c r="C2012" s="13" t="n">
        <v>19</v>
      </c>
      <c r="D2012" s="14" t="n">
        <v>30.41</v>
      </c>
      <c r="E2012" s="14" t="n">
        <v>27.79</v>
      </c>
      <c r="F2012" s="14" t="n">
        <v>36.61</v>
      </c>
      <c r="Y2012" s="13" t="n">
        <v>19</v>
      </c>
      <c r="AU2012" s="13" t="n">
        <v>19</v>
      </c>
      <c r="BQ2012" s="13" t="n">
        <v>19</v>
      </c>
      <c r="CM2012" s="13" t="n">
        <v>19</v>
      </c>
      <c r="DI2012" s="13" t="n">
        <v>19</v>
      </c>
      <c r="EE2012" s="13" t="n">
        <v>19</v>
      </c>
      <c r="FA2012" s="13" t="n">
        <v>19</v>
      </c>
      <c r="FW2012" s="13" t="n">
        <v>19</v>
      </c>
      <c r="GS2012" s="13" t="n">
        <v>19</v>
      </c>
    </row>
    <row r="2013">
      <c r="C2013" s="13" t="n">
        <v>20</v>
      </c>
      <c r="D2013" s="14" t="n">
        <v>24.68</v>
      </c>
      <c r="E2013" s="14" t="n">
        <v>13.47</v>
      </c>
      <c r="F2013" s="14" t="n">
        <v>25.93</v>
      </c>
      <c r="Y2013" s="13" t="n">
        <v>20</v>
      </c>
      <c r="AU2013" s="13" t="n">
        <v>20</v>
      </c>
      <c r="BQ2013" s="13" t="n">
        <v>20</v>
      </c>
      <c r="CM2013" s="13" t="n">
        <v>20</v>
      </c>
      <c r="DI2013" s="13" t="n">
        <v>20</v>
      </c>
      <c r="EE2013" s="13" t="n">
        <v>20</v>
      </c>
      <c r="FA2013" s="13" t="n">
        <v>20</v>
      </c>
      <c r="FW2013" s="13" t="n">
        <v>20</v>
      </c>
      <c r="GS2013" s="13" t="n">
        <v>20</v>
      </c>
    </row>
    <row r="2014">
      <c r="C2014" s="13" t="n">
        <v>21</v>
      </c>
      <c r="D2014" s="14" t="n">
        <v>25.48</v>
      </c>
      <c r="E2014" s="14" t="n">
        <v>20.12</v>
      </c>
      <c r="F2014" s="14" t="n">
        <v>25.5</v>
      </c>
      <c r="Y2014" s="13" t="n">
        <v>21</v>
      </c>
      <c r="AU2014" s="13" t="n">
        <v>21</v>
      </c>
      <c r="BQ2014" s="13" t="n">
        <v>21</v>
      </c>
      <c r="CM2014" s="13" t="n">
        <v>21</v>
      </c>
      <c r="DI2014" s="13" t="n">
        <v>21</v>
      </c>
      <c r="EE2014" s="13" t="n">
        <v>21</v>
      </c>
      <c r="FA2014" s="13" t="n">
        <v>21</v>
      </c>
      <c r="FW2014" s="13" t="n">
        <v>21</v>
      </c>
      <c r="GS2014" s="13" t="n">
        <v>21</v>
      </c>
    </row>
    <row r="2015">
      <c r="C2015" s="13" t="n">
        <v>22</v>
      </c>
      <c r="D2015" s="14" t="n">
        <v>35.44</v>
      </c>
      <c r="E2015" s="14" t="n">
        <v>19.51</v>
      </c>
      <c r="F2015" s="14" t="n">
        <v>34.99</v>
      </c>
      <c r="Y2015" s="13" t="n">
        <v>22</v>
      </c>
      <c r="AU2015" s="13" t="n">
        <v>22</v>
      </c>
      <c r="BQ2015" s="13" t="n">
        <v>22</v>
      </c>
      <c r="CM2015" s="13" t="n">
        <v>22</v>
      </c>
      <c r="DI2015" s="13" t="n">
        <v>22</v>
      </c>
      <c r="EE2015" s="13" t="n">
        <v>22</v>
      </c>
      <c r="FA2015" s="13" t="n">
        <v>22</v>
      </c>
      <c r="FW2015" s="13" t="n">
        <v>22</v>
      </c>
      <c r="GS2015" s="13" t="n">
        <v>22</v>
      </c>
    </row>
    <row r="2016">
      <c r="C2016" s="13" t="n">
        <v>23</v>
      </c>
      <c r="D2016" s="14" t="n">
        <v>18.97</v>
      </c>
      <c r="E2016" s="14" t="n">
        <v>31.48</v>
      </c>
      <c r="F2016" s="14" t="n">
        <v>25.65</v>
      </c>
      <c r="Y2016" s="13" t="n">
        <v>23</v>
      </c>
      <c r="AU2016" s="13" t="n">
        <v>23</v>
      </c>
      <c r="BQ2016" s="13" t="n">
        <v>23</v>
      </c>
      <c r="CM2016" s="13" t="n">
        <v>23</v>
      </c>
      <c r="DI2016" s="13" t="n">
        <v>23</v>
      </c>
      <c r="EE2016" s="13" t="n">
        <v>23</v>
      </c>
      <c r="FA2016" s="13" t="n">
        <v>23</v>
      </c>
      <c r="FW2016" s="13" t="n">
        <v>23</v>
      </c>
      <c r="GS2016" s="13" t="n">
        <v>23</v>
      </c>
    </row>
    <row r="2017">
      <c r="C2017" s="13" t="n">
        <v>24</v>
      </c>
      <c r="D2017" s="14" t="n">
        <v>19.04</v>
      </c>
      <c r="E2017" s="14" t="n">
        <v>31.84</v>
      </c>
      <c r="F2017" s="14" t="n">
        <v>28.45</v>
      </c>
      <c r="Y2017" s="13" t="n">
        <v>24</v>
      </c>
      <c r="AU2017" s="13" t="n">
        <v>24</v>
      </c>
      <c r="BQ2017" s="13" t="n">
        <v>24</v>
      </c>
      <c r="CM2017" s="13" t="n">
        <v>24</v>
      </c>
      <c r="DI2017" s="13" t="n">
        <v>24</v>
      </c>
      <c r="EE2017" s="13" t="n">
        <v>24</v>
      </c>
      <c r="FA2017" s="13" t="n">
        <v>24</v>
      </c>
      <c r="FW2017" s="13" t="n">
        <v>24</v>
      </c>
      <c r="GS2017" s="13" t="n">
        <v>24</v>
      </c>
    </row>
    <row r="2018">
      <c r="C2018" s="13" t="n">
        <v>25</v>
      </c>
      <c r="D2018" s="14" t="n">
        <v>23.52</v>
      </c>
      <c r="E2018" s="14" t="n">
        <v>23.45</v>
      </c>
      <c r="F2018" s="14" t="n">
        <v>28.41</v>
      </c>
      <c r="Y2018" s="13" t="n">
        <v>25</v>
      </c>
      <c r="AU2018" s="13" t="n">
        <v>25</v>
      </c>
      <c r="BQ2018" s="13" t="n">
        <v>25</v>
      </c>
      <c r="CM2018" s="13" t="n">
        <v>25</v>
      </c>
      <c r="DI2018" s="13" t="n">
        <v>25</v>
      </c>
      <c r="EE2018" s="13" t="n">
        <v>25</v>
      </c>
      <c r="FA2018" s="13" t="n">
        <v>25</v>
      </c>
      <c r="FW2018" s="13" t="n">
        <v>25</v>
      </c>
      <c r="GS2018" s="13" t="n">
        <v>25</v>
      </c>
    </row>
    <row r="2019">
      <c r="C2019" s="13" t="n">
        <v>26</v>
      </c>
      <c r="D2019" s="14" t="n">
        <v>21.36</v>
      </c>
      <c r="E2019" s="14" t="n">
        <v>35.63</v>
      </c>
      <c r="F2019" s="14" t="n">
        <v>30.31</v>
      </c>
      <c r="Y2019" s="13" t="n">
        <v>26</v>
      </c>
      <c r="AU2019" s="13" t="n">
        <v>26</v>
      </c>
      <c r="BQ2019" s="13" t="n">
        <v>26</v>
      </c>
      <c r="CM2019" s="13" t="n">
        <v>26</v>
      </c>
      <c r="DI2019" s="13" t="n">
        <v>26</v>
      </c>
      <c r="EE2019" s="13" t="n">
        <v>26</v>
      </c>
      <c r="FA2019" s="13" t="n">
        <v>26</v>
      </c>
      <c r="FW2019" s="13" t="n">
        <v>26</v>
      </c>
      <c r="GS2019" s="13" t="n">
        <v>26</v>
      </c>
    </row>
    <row r="2020">
      <c r="C2020" s="13" t="n">
        <v>27</v>
      </c>
      <c r="D2020" s="14" t="n">
        <v>37.55</v>
      </c>
      <c r="E2020" s="14" t="n">
        <v>22.32</v>
      </c>
      <c r="F2020" s="14" t="n">
        <v>31.37</v>
      </c>
      <c r="Y2020" s="13" t="n">
        <v>27</v>
      </c>
      <c r="AU2020" s="13" t="n">
        <v>27</v>
      </c>
      <c r="BQ2020" s="13" t="n">
        <v>27</v>
      </c>
      <c r="CM2020" s="13" t="n">
        <v>27</v>
      </c>
      <c r="DI2020" s="13" t="n">
        <v>27</v>
      </c>
      <c r="EE2020" s="13" t="n">
        <v>27</v>
      </c>
      <c r="FA2020" s="13" t="n">
        <v>27</v>
      </c>
      <c r="FW2020" s="13" t="n">
        <v>27</v>
      </c>
      <c r="GS2020" s="13" t="n">
        <v>27</v>
      </c>
    </row>
    <row r="2021">
      <c r="C2021" s="13" t="n">
        <v>28</v>
      </c>
      <c r="D2021" s="14" t="n">
        <v>33.09</v>
      </c>
      <c r="E2021" s="14" t="n">
        <v>34.92</v>
      </c>
      <c r="F2021" s="14" t="n">
        <v>28.8</v>
      </c>
      <c r="Y2021" s="13" t="n">
        <v>28</v>
      </c>
      <c r="AU2021" s="13" t="n">
        <v>28</v>
      </c>
      <c r="BQ2021" s="13" t="n">
        <v>28</v>
      </c>
      <c r="CM2021" s="13" t="n">
        <v>28</v>
      </c>
      <c r="DI2021" s="13" t="n">
        <v>28</v>
      </c>
      <c r="EE2021" s="13" t="n">
        <v>28</v>
      </c>
      <c r="FA2021" s="13" t="n">
        <v>28</v>
      </c>
      <c r="FW2021" s="13" t="n">
        <v>28</v>
      </c>
      <c r="GS2021" s="13" t="n">
        <v>28</v>
      </c>
    </row>
    <row r="2022">
      <c r="C2022" s="13" t="n">
        <v>29</v>
      </c>
      <c r="D2022" s="14" t="n">
        <v>28.77</v>
      </c>
      <c r="E2022" s="14" t="n">
        <v>31.01</v>
      </c>
      <c r="F2022" s="14" t="n">
        <v>28.39</v>
      </c>
      <c r="Y2022" s="13" t="n">
        <v>29</v>
      </c>
      <c r="AU2022" s="13" t="n">
        <v>29</v>
      </c>
      <c r="BQ2022" s="13" t="n">
        <v>29</v>
      </c>
      <c r="CM2022" s="13" t="n">
        <v>29</v>
      </c>
      <c r="DI2022" s="13" t="n">
        <v>29</v>
      </c>
      <c r="EE2022" s="13" t="n">
        <v>29</v>
      </c>
      <c r="FA2022" s="13" t="n">
        <v>29</v>
      </c>
      <c r="FW2022" s="13" t="n">
        <v>29</v>
      </c>
      <c r="GS2022" s="13" t="n">
        <v>29</v>
      </c>
    </row>
    <row r="2023">
      <c r="C2023" s="13" t="n">
        <v>30</v>
      </c>
      <c r="D2023" s="14" t="n">
        <v>25.93</v>
      </c>
      <c r="E2023" s="14" t="n">
        <v>23.95</v>
      </c>
      <c r="F2023" s="14" t="n">
        <v>34.79</v>
      </c>
      <c r="Y2023" s="13" t="n">
        <v>30</v>
      </c>
      <c r="AU2023" s="13" t="n">
        <v>30</v>
      </c>
      <c r="BQ2023" s="13" t="n">
        <v>30</v>
      </c>
      <c r="CM2023" s="13" t="n">
        <v>30</v>
      </c>
      <c r="DI2023" s="13" t="n">
        <v>30</v>
      </c>
      <c r="EE2023" s="13" t="n">
        <v>30</v>
      </c>
      <c r="FA2023" s="13" t="n">
        <v>30</v>
      </c>
      <c r="FW2023" s="13" t="n">
        <v>30</v>
      </c>
      <c r="GS2023" s="13" t="n">
        <v>30</v>
      </c>
    </row>
    <row r="2024">
      <c r="C2024" s="13" t="n">
        <v>31</v>
      </c>
      <c r="D2024" s="14" t="n">
        <v>31.37</v>
      </c>
      <c r="E2024" s="14" t="n">
        <v>13.3</v>
      </c>
      <c r="F2024" s="14" t="n">
        <v>32.09</v>
      </c>
      <c r="Y2024" s="13" t="n">
        <v>31</v>
      </c>
      <c r="AU2024" s="13" t="n">
        <v>31</v>
      </c>
      <c r="BQ2024" s="13" t="n">
        <v>31</v>
      </c>
      <c r="CM2024" s="13" t="n">
        <v>31</v>
      </c>
      <c r="DI2024" s="13" t="n">
        <v>31</v>
      </c>
      <c r="EE2024" s="13" t="n">
        <v>31</v>
      </c>
      <c r="FA2024" s="13" t="n">
        <v>31</v>
      </c>
      <c r="FW2024" s="13" t="n">
        <v>31</v>
      </c>
      <c r="GS2024" s="13" t="n">
        <v>31</v>
      </c>
    </row>
    <row r="2025">
      <c r="C2025" s="13" t="n">
        <v>32</v>
      </c>
      <c r="D2025" s="14" t="n">
        <v>26.5</v>
      </c>
      <c r="E2025" s="14" t="n">
        <v>30.68</v>
      </c>
      <c r="F2025" s="14" t="n">
        <v>27.57</v>
      </c>
      <c r="Y2025" s="13" t="n">
        <v>32</v>
      </c>
      <c r="AU2025" s="13" t="n">
        <v>32</v>
      </c>
      <c r="BQ2025" s="13" t="n">
        <v>32</v>
      </c>
      <c r="CM2025" s="13" t="n">
        <v>32</v>
      </c>
      <c r="DI2025" s="13" t="n">
        <v>32</v>
      </c>
      <c r="EE2025" s="13" t="n">
        <v>32</v>
      </c>
      <c r="FA2025" s="13" t="n">
        <v>32</v>
      </c>
      <c r="FW2025" s="13" t="n">
        <v>32</v>
      </c>
      <c r="GS2025" s="13" t="n">
        <v>32</v>
      </c>
    </row>
    <row r="2026">
      <c r="C2026" s="13" t="n">
        <v>33</v>
      </c>
      <c r="D2026" s="14" t="n">
        <v>19.27</v>
      </c>
      <c r="E2026" s="14" t="n">
        <v>32.46</v>
      </c>
      <c r="F2026" s="14" t="n">
        <v>24.49</v>
      </c>
      <c r="Y2026" s="13" t="n">
        <v>33</v>
      </c>
      <c r="AU2026" s="13" t="n">
        <v>33</v>
      </c>
      <c r="BQ2026" s="13" t="n">
        <v>33</v>
      </c>
      <c r="CM2026" s="13" t="n">
        <v>33</v>
      </c>
      <c r="DI2026" s="13" t="n">
        <v>33</v>
      </c>
      <c r="EE2026" s="13" t="n">
        <v>33</v>
      </c>
      <c r="FA2026" s="13" t="n">
        <v>33</v>
      </c>
      <c r="FW2026" s="13" t="n">
        <v>33</v>
      </c>
      <c r="GS2026" s="13" t="n">
        <v>33</v>
      </c>
    </row>
    <row r="2027">
      <c r="C2027" s="13" t="n">
        <v>34</v>
      </c>
      <c r="D2027" s="14" t="n">
        <v>28.45</v>
      </c>
      <c r="E2027" s="14" t="n">
        <v>15.42</v>
      </c>
      <c r="F2027" s="14" t="n">
        <v>30.07</v>
      </c>
      <c r="Y2027" s="13" t="n">
        <v>34</v>
      </c>
      <c r="AU2027" s="13" t="n">
        <v>34</v>
      </c>
      <c r="BQ2027" s="13" t="n">
        <v>34</v>
      </c>
      <c r="CM2027" s="13" t="n">
        <v>34</v>
      </c>
      <c r="DI2027" s="13" t="n">
        <v>34</v>
      </c>
      <c r="EE2027" s="13" t="n">
        <v>34</v>
      </c>
      <c r="FA2027" s="13" t="n">
        <v>34</v>
      </c>
      <c r="FW2027" s="13" t="n">
        <v>34</v>
      </c>
      <c r="GS2027" s="13" t="n">
        <v>34</v>
      </c>
    </row>
    <row r="2028">
      <c r="C2028" s="13" t="n">
        <v>35</v>
      </c>
      <c r="D2028" s="14" t="n">
        <v>22.24</v>
      </c>
      <c r="E2028" s="14" t="n">
        <v>27.31</v>
      </c>
      <c r="F2028" s="14" t="n">
        <v>24.08</v>
      </c>
      <c r="Y2028" s="13" t="n">
        <v>35</v>
      </c>
      <c r="AU2028" s="13" t="n">
        <v>35</v>
      </c>
      <c r="BQ2028" s="13" t="n">
        <v>35</v>
      </c>
      <c r="CM2028" s="13" t="n">
        <v>35</v>
      </c>
      <c r="DI2028" s="13" t="n">
        <v>35</v>
      </c>
      <c r="EE2028" s="13" t="n">
        <v>35</v>
      </c>
      <c r="FA2028" s="13" t="n">
        <v>35</v>
      </c>
      <c r="FW2028" s="13" t="n">
        <v>35</v>
      </c>
      <c r="GS2028" s="13" t="n">
        <v>35</v>
      </c>
    </row>
    <row r="2029">
      <c r="C2029" s="13" t="n">
        <v>36</v>
      </c>
      <c r="D2029" s="14" t="n">
        <v>30.59</v>
      </c>
      <c r="E2029" s="14" t="n">
        <v>27.8</v>
      </c>
      <c r="F2029" s="14" t="n">
        <v>26.29</v>
      </c>
      <c r="Y2029" s="13" t="n">
        <v>36</v>
      </c>
      <c r="AU2029" s="13" t="n">
        <v>36</v>
      </c>
      <c r="BQ2029" s="13" t="n">
        <v>36</v>
      </c>
      <c r="CM2029" s="13" t="n">
        <v>36</v>
      </c>
      <c r="DI2029" s="13" t="n">
        <v>36</v>
      </c>
      <c r="EE2029" s="13" t="n">
        <v>36</v>
      </c>
      <c r="FA2029" s="13" t="n">
        <v>36</v>
      </c>
      <c r="FW2029" s="13" t="n">
        <v>36</v>
      </c>
      <c r="GS2029" s="13" t="n">
        <v>36</v>
      </c>
    </row>
    <row r="2030">
      <c r="C2030" s="13" t="n">
        <v>37</v>
      </c>
      <c r="D2030" s="14" t="n">
        <v>20.7</v>
      </c>
      <c r="E2030" s="14" t="n">
        <v>21.85</v>
      </c>
      <c r="F2030" s="14" t="n">
        <v>20.17</v>
      </c>
      <c r="Y2030" s="13" t="n">
        <v>37</v>
      </c>
      <c r="AU2030" s="13" t="n">
        <v>37</v>
      </c>
      <c r="BQ2030" s="13" t="n">
        <v>37</v>
      </c>
      <c r="CM2030" s="13" t="n">
        <v>37</v>
      </c>
      <c r="DI2030" s="13" t="n">
        <v>37</v>
      </c>
      <c r="EE2030" s="13" t="n">
        <v>37</v>
      </c>
      <c r="FA2030" s="13" t="n">
        <v>37</v>
      </c>
      <c r="FW2030" s="13" t="n">
        <v>37</v>
      </c>
      <c r="GS2030" s="13" t="n">
        <v>37</v>
      </c>
    </row>
    <row r="2031">
      <c r="C2031" s="13" t="n">
        <v>38</v>
      </c>
      <c r="D2031" s="14" t="n">
        <v>28.84</v>
      </c>
      <c r="E2031" s="14" t="n">
        <v>35.42</v>
      </c>
      <c r="F2031" s="14" t="n">
        <v>28.15</v>
      </c>
      <c r="Y2031" s="13" t="n">
        <v>38</v>
      </c>
      <c r="AU2031" s="13" t="n">
        <v>38</v>
      </c>
      <c r="BQ2031" s="13" t="n">
        <v>38</v>
      </c>
      <c r="CM2031" s="13" t="n">
        <v>38</v>
      </c>
      <c r="DI2031" s="13" t="n">
        <v>38</v>
      </c>
      <c r="EE2031" s="13" t="n">
        <v>38</v>
      </c>
      <c r="FA2031" s="13" t="n">
        <v>38</v>
      </c>
      <c r="FW2031" s="13" t="n">
        <v>38</v>
      </c>
      <c r="GS2031" s="13" t="n">
        <v>38</v>
      </c>
    </row>
    <row r="2032">
      <c r="C2032" s="13" t="n">
        <v>39</v>
      </c>
      <c r="D2032" s="14" t="n">
        <v>31.18</v>
      </c>
      <c r="E2032" s="14" t="n">
        <v>25.91</v>
      </c>
      <c r="F2032" s="14" t="n">
        <v>28.49</v>
      </c>
      <c r="Y2032" s="13" t="n">
        <v>39</v>
      </c>
      <c r="AU2032" s="13" t="n">
        <v>39</v>
      </c>
      <c r="BQ2032" s="13" t="n">
        <v>39</v>
      </c>
      <c r="CM2032" s="13" t="n">
        <v>39</v>
      </c>
      <c r="DI2032" s="13" t="n">
        <v>39</v>
      </c>
      <c r="EE2032" s="13" t="n">
        <v>39</v>
      </c>
      <c r="FA2032" s="13" t="n">
        <v>39</v>
      </c>
      <c r="FW2032" s="13" t="n">
        <v>39</v>
      </c>
      <c r="GS2032" s="13" t="n">
        <v>39</v>
      </c>
    </row>
    <row r="2033">
      <c r="C2033" s="13" t="n">
        <v>40</v>
      </c>
      <c r="D2033" s="14" t="n">
        <v>31.87</v>
      </c>
      <c r="E2033" s="14" t="n">
        <v>24.05</v>
      </c>
      <c r="F2033" s="14" t="n">
        <v>28.08</v>
      </c>
      <c r="Y2033" s="13" t="n">
        <v>40</v>
      </c>
      <c r="AU2033" s="13" t="n">
        <v>40</v>
      </c>
      <c r="BQ2033" s="13" t="n">
        <v>40</v>
      </c>
      <c r="CM2033" s="13" t="n">
        <v>40</v>
      </c>
      <c r="DI2033" s="13" t="n">
        <v>40</v>
      </c>
      <c r="EE2033" s="13" t="n">
        <v>40</v>
      </c>
      <c r="FA2033" s="13" t="n">
        <v>40</v>
      </c>
      <c r="FW2033" s="13" t="n">
        <v>40</v>
      </c>
      <c r="GS2033" s="13" t="n">
        <v>40</v>
      </c>
    </row>
    <row r="2034">
      <c r="C2034" s="13" t="n">
        <v>41</v>
      </c>
      <c r="D2034" s="14" t="n">
        <v>18.11</v>
      </c>
      <c r="E2034" s="14" t="n">
        <v>25.66</v>
      </c>
      <c r="F2034" s="14" t="n">
        <v>23.66</v>
      </c>
      <c r="Y2034" s="13" t="n">
        <v>41</v>
      </c>
      <c r="AU2034" s="13" t="n">
        <v>41</v>
      </c>
      <c r="BQ2034" s="13" t="n">
        <v>41</v>
      </c>
      <c r="CM2034" s="13" t="n">
        <v>41</v>
      </c>
      <c r="DI2034" s="13" t="n">
        <v>41</v>
      </c>
      <c r="EE2034" s="13" t="n">
        <v>41</v>
      </c>
      <c r="FA2034" s="13" t="n">
        <v>41</v>
      </c>
      <c r="FW2034" s="13" t="n">
        <v>41</v>
      </c>
      <c r="GS2034" s="13" t="n">
        <v>41</v>
      </c>
    </row>
    <row r="2035">
      <c r="C2035" s="13" t="n">
        <v>42</v>
      </c>
      <c r="D2035" s="14" t="n">
        <v>23.76</v>
      </c>
      <c r="E2035" s="14" t="n">
        <v>28.87</v>
      </c>
      <c r="F2035" s="14" t="n">
        <v>23</v>
      </c>
      <c r="Y2035" s="13" t="n">
        <v>42</v>
      </c>
      <c r="AU2035" s="13" t="n">
        <v>42</v>
      </c>
      <c r="BQ2035" s="13" t="n">
        <v>42</v>
      </c>
      <c r="CM2035" s="13" t="n">
        <v>42</v>
      </c>
      <c r="DI2035" s="13" t="n">
        <v>42</v>
      </c>
      <c r="EE2035" s="13" t="n">
        <v>42</v>
      </c>
      <c r="FA2035" s="13" t="n">
        <v>42</v>
      </c>
      <c r="FW2035" s="13" t="n">
        <v>42</v>
      </c>
      <c r="GS2035" s="13" t="n">
        <v>42</v>
      </c>
    </row>
    <row r="2036">
      <c r="C2036" s="13" t="n">
        <v>43</v>
      </c>
      <c r="D2036" s="14" t="n">
        <v>26.04</v>
      </c>
      <c r="E2036" s="14" t="n">
        <v>23.26</v>
      </c>
      <c r="F2036" s="14" t="n">
        <v>26.7</v>
      </c>
      <c r="Y2036" s="13" t="n">
        <v>43</v>
      </c>
      <c r="AU2036" s="13" t="n">
        <v>43</v>
      </c>
      <c r="BQ2036" s="13" t="n">
        <v>43</v>
      </c>
      <c r="CM2036" s="13" t="n">
        <v>43</v>
      </c>
      <c r="DI2036" s="13" t="n">
        <v>43</v>
      </c>
      <c r="EE2036" s="13" t="n">
        <v>43</v>
      </c>
      <c r="FA2036" s="13" t="n">
        <v>43</v>
      </c>
      <c r="FW2036" s="13" t="n">
        <v>43</v>
      </c>
      <c r="GS2036" s="13" t="n">
        <v>43</v>
      </c>
    </row>
    <row r="2037">
      <c r="C2037" s="13" t="n">
        <v>44</v>
      </c>
      <c r="D2037" s="14" t="n">
        <v>29.65</v>
      </c>
      <c r="E2037" s="14" t="n">
        <v>19.3</v>
      </c>
      <c r="F2037" s="14" t="n">
        <v>26.33</v>
      </c>
      <c r="Y2037" s="13" t="n">
        <v>44</v>
      </c>
      <c r="AU2037" s="13" t="n">
        <v>44</v>
      </c>
      <c r="BQ2037" s="13" t="n">
        <v>44</v>
      </c>
      <c r="CM2037" s="13" t="n">
        <v>44</v>
      </c>
      <c r="DI2037" s="13" t="n">
        <v>44</v>
      </c>
      <c r="EE2037" s="13" t="n">
        <v>44</v>
      </c>
      <c r="FA2037" s="13" t="n">
        <v>44</v>
      </c>
      <c r="FW2037" s="13" t="n">
        <v>44</v>
      </c>
      <c r="GS2037" s="13" t="n">
        <v>44</v>
      </c>
    </row>
    <row r="2038">
      <c r="C2038" s="13" t="n">
        <v>45</v>
      </c>
      <c r="D2038" s="14" t="n">
        <v>36.42</v>
      </c>
      <c r="E2038" s="14" t="n">
        <v>24.41</v>
      </c>
      <c r="F2038" s="14" t="n">
        <v>27.04</v>
      </c>
      <c r="Y2038" s="13" t="n">
        <v>45</v>
      </c>
      <c r="AU2038" s="13" t="n">
        <v>45</v>
      </c>
      <c r="BQ2038" s="13" t="n">
        <v>45</v>
      </c>
      <c r="CM2038" s="13" t="n">
        <v>45</v>
      </c>
      <c r="DI2038" s="13" t="n">
        <v>45</v>
      </c>
      <c r="EE2038" s="13" t="n">
        <v>45</v>
      </c>
      <c r="FA2038" s="13" t="n">
        <v>45</v>
      </c>
      <c r="FW2038" s="13" t="n">
        <v>45</v>
      </c>
      <c r="GS2038" s="13" t="n">
        <v>45</v>
      </c>
    </row>
    <row r="2039">
      <c r="C2039" s="13" t="n">
        <v>46</v>
      </c>
      <c r="D2039" s="14" t="n">
        <v>26.62</v>
      </c>
      <c r="E2039" s="14" t="n">
        <v>27.92</v>
      </c>
      <c r="F2039" s="14" t="n">
        <v>32.67</v>
      </c>
      <c r="Y2039" s="13" t="n">
        <v>46</v>
      </c>
      <c r="AU2039" s="13" t="n">
        <v>46</v>
      </c>
      <c r="BQ2039" s="13" t="n">
        <v>46</v>
      </c>
      <c r="CM2039" s="13" t="n">
        <v>46</v>
      </c>
      <c r="DI2039" s="13" t="n">
        <v>46</v>
      </c>
      <c r="EE2039" s="13" t="n">
        <v>46</v>
      </c>
      <c r="FA2039" s="13" t="n">
        <v>46</v>
      </c>
      <c r="FW2039" s="13" t="n">
        <v>46</v>
      </c>
      <c r="GS2039" s="13" t="n">
        <v>46</v>
      </c>
    </row>
    <row r="2040">
      <c r="C2040" s="13" t="n">
        <v>47</v>
      </c>
      <c r="D2040" s="14" t="n">
        <v>21.42</v>
      </c>
      <c r="E2040" s="14" t="n">
        <v>27.13</v>
      </c>
      <c r="F2040" s="14" t="n">
        <v>19.87</v>
      </c>
      <c r="Y2040" s="13" t="n">
        <v>47</v>
      </c>
      <c r="AU2040" s="13" t="n">
        <v>47</v>
      </c>
      <c r="BQ2040" s="13" t="n">
        <v>47</v>
      </c>
      <c r="CM2040" s="13" t="n">
        <v>47</v>
      </c>
      <c r="DI2040" s="13" t="n">
        <v>47</v>
      </c>
      <c r="EE2040" s="13" t="n">
        <v>47</v>
      </c>
      <c r="FA2040" s="13" t="n">
        <v>47</v>
      </c>
      <c r="FW2040" s="13" t="n">
        <v>47</v>
      </c>
      <c r="GS2040" s="13" t="n">
        <v>47</v>
      </c>
    </row>
    <row r="2041">
      <c r="C2041" s="13" t="n">
        <v>48</v>
      </c>
      <c r="D2041" s="14" t="n">
        <v>26.56</v>
      </c>
      <c r="E2041" s="14" t="n">
        <v>30.12</v>
      </c>
      <c r="F2041" s="14" t="n">
        <v>25.08</v>
      </c>
      <c r="Y2041" s="13" t="n">
        <v>48</v>
      </c>
      <c r="AU2041" s="13" t="n">
        <v>48</v>
      </c>
      <c r="BQ2041" s="13" t="n">
        <v>48</v>
      </c>
      <c r="CM2041" s="13" t="n">
        <v>48</v>
      </c>
      <c r="DI2041" s="13" t="n">
        <v>48</v>
      </c>
      <c r="EE2041" s="13" t="n">
        <v>48</v>
      </c>
      <c r="FA2041" s="13" t="n">
        <v>48</v>
      </c>
      <c r="FW2041" s="13" t="n">
        <v>48</v>
      </c>
      <c r="GS2041" s="13" t="n">
        <v>48</v>
      </c>
    </row>
    <row r="2042">
      <c r="C2042" s="13" t="n">
        <v>49</v>
      </c>
      <c r="D2042" s="14" t="n">
        <v>29.87</v>
      </c>
      <c r="E2042" s="14" t="n">
        <v>30.22</v>
      </c>
      <c r="F2042" s="14" t="n">
        <v>28.52</v>
      </c>
      <c r="Y2042" s="13" t="n">
        <v>49</v>
      </c>
      <c r="AU2042" s="13" t="n">
        <v>49</v>
      </c>
      <c r="BQ2042" s="13" t="n">
        <v>49</v>
      </c>
      <c r="CM2042" s="13" t="n">
        <v>49</v>
      </c>
      <c r="DI2042" s="13" t="n">
        <v>49</v>
      </c>
      <c r="EE2042" s="13" t="n">
        <v>49</v>
      </c>
      <c r="FA2042" s="13" t="n">
        <v>49</v>
      </c>
      <c r="FW2042" s="13" t="n">
        <v>49</v>
      </c>
      <c r="GS2042" s="13" t="n">
        <v>49</v>
      </c>
    </row>
    <row r="2043">
      <c r="C2043" s="13" t="n">
        <v>50</v>
      </c>
      <c r="D2043" s="14" t="n">
        <v>25.76</v>
      </c>
      <c r="E2043" s="14" t="n">
        <v>27.06</v>
      </c>
      <c r="F2043" s="14" t="n">
        <v>23.62</v>
      </c>
      <c r="Y2043" s="13" t="n">
        <v>50</v>
      </c>
      <c r="AU2043" s="13" t="n">
        <v>50</v>
      </c>
      <c r="BQ2043" s="13" t="n">
        <v>50</v>
      </c>
      <c r="CM2043" s="13" t="n">
        <v>50</v>
      </c>
      <c r="DI2043" s="13" t="n">
        <v>50</v>
      </c>
      <c r="EE2043" s="13" t="n">
        <v>50</v>
      </c>
      <c r="FA2043" s="13" t="n">
        <v>50</v>
      </c>
      <c r="FW2043" s="13" t="n">
        <v>50</v>
      </c>
      <c r="GS2043" s="13" t="n">
        <v>50</v>
      </c>
    </row>
    <row r="2044">
      <c r="C2044" s="13" t="n">
        <v>51</v>
      </c>
      <c r="D2044" s="14" t="n">
        <v>20.45</v>
      </c>
      <c r="E2044" s="14" t="n">
        <v>36.11</v>
      </c>
      <c r="F2044" s="14" t="n">
        <v>30.29</v>
      </c>
      <c r="Y2044" s="13" t="n">
        <v>51</v>
      </c>
      <c r="AU2044" s="13" t="n">
        <v>51</v>
      </c>
      <c r="BQ2044" s="13" t="n">
        <v>51</v>
      </c>
      <c r="CM2044" s="13" t="n">
        <v>51</v>
      </c>
      <c r="DI2044" s="13" t="n">
        <v>51</v>
      </c>
      <c r="EE2044" s="13" t="n">
        <v>51</v>
      </c>
      <c r="FA2044" s="13" t="n">
        <v>51</v>
      </c>
      <c r="FW2044" s="13" t="n">
        <v>51</v>
      </c>
      <c r="GS2044" s="13" t="n">
        <v>51</v>
      </c>
    </row>
    <row r="2045">
      <c r="C2045" s="13" t="n">
        <v>52</v>
      </c>
      <c r="D2045" s="14" t="n">
        <v>23.45</v>
      </c>
      <c r="E2045" s="14" t="n">
        <v>27.59</v>
      </c>
      <c r="F2045" s="14" t="n">
        <v>24.7</v>
      </c>
      <c r="Y2045" s="13" t="n">
        <v>52</v>
      </c>
      <c r="AU2045" s="13" t="n">
        <v>52</v>
      </c>
      <c r="BQ2045" s="13" t="n">
        <v>52</v>
      </c>
      <c r="CM2045" s="13" t="n">
        <v>52</v>
      </c>
      <c r="DI2045" s="13" t="n">
        <v>52</v>
      </c>
      <c r="EE2045" s="13" t="n">
        <v>52</v>
      </c>
      <c r="FA2045" s="13" t="n">
        <v>52</v>
      </c>
      <c r="FW2045" s="13" t="n">
        <v>52</v>
      </c>
      <c r="GS2045" s="13" t="n">
        <v>52</v>
      </c>
    </row>
    <row r="2046">
      <c r="C2046" s="13" t="n">
        <v>53</v>
      </c>
      <c r="D2046" s="14" t="n">
        <v>26.13</v>
      </c>
      <c r="E2046" s="14" t="n">
        <v>23.48</v>
      </c>
      <c r="F2046" s="14" t="n">
        <v>31.4</v>
      </c>
      <c r="Y2046" s="13" t="n">
        <v>53</v>
      </c>
      <c r="AU2046" s="13" t="n">
        <v>53</v>
      </c>
      <c r="BQ2046" s="13" t="n">
        <v>53</v>
      </c>
      <c r="CM2046" s="13" t="n">
        <v>53</v>
      </c>
      <c r="DI2046" s="13" t="n">
        <v>53</v>
      </c>
      <c r="EE2046" s="13" t="n">
        <v>53</v>
      </c>
      <c r="FA2046" s="13" t="n">
        <v>53</v>
      </c>
      <c r="FW2046" s="13" t="n">
        <v>53</v>
      </c>
      <c r="GS2046" s="13" t="n">
        <v>53</v>
      </c>
    </row>
    <row r="2047">
      <c r="C2047" s="13" t="n">
        <v>54</v>
      </c>
      <c r="D2047" s="14" t="n">
        <v>14.14</v>
      </c>
      <c r="E2047" s="14" t="n">
        <v>39.28</v>
      </c>
      <c r="F2047" s="14" t="n">
        <v>21.44</v>
      </c>
      <c r="Y2047" s="13" t="n">
        <v>54</v>
      </c>
      <c r="AU2047" s="13" t="n">
        <v>54</v>
      </c>
      <c r="BQ2047" s="13" t="n">
        <v>54</v>
      </c>
      <c r="CM2047" s="13" t="n">
        <v>54</v>
      </c>
      <c r="DI2047" s="13" t="n">
        <v>54</v>
      </c>
      <c r="EE2047" s="13" t="n">
        <v>54</v>
      </c>
      <c r="FA2047" s="13" t="n">
        <v>54</v>
      </c>
      <c r="FW2047" s="13" t="n">
        <v>54</v>
      </c>
      <c r="GS2047" s="13" t="n">
        <v>54</v>
      </c>
    </row>
    <row r="2048">
      <c r="C2048" s="13" t="n">
        <v>55</v>
      </c>
      <c r="D2048" s="14" t="n">
        <v>31.7</v>
      </c>
      <c r="E2048" s="14" t="n">
        <v>23.81</v>
      </c>
      <c r="F2048" s="14" t="n">
        <v>28.64</v>
      </c>
      <c r="Y2048" s="13" t="n">
        <v>55</v>
      </c>
      <c r="AU2048" s="13" t="n">
        <v>55</v>
      </c>
      <c r="BQ2048" s="13" t="n">
        <v>55</v>
      </c>
      <c r="CM2048" s="13" t="n">
        <v>55</v>
      </c>
      <c r="DI2048" s="13" t="n">
        <v>55</v>
      </c>
      <c r="EE2048" s="13" t="n">
        <v>55</v>
      </c>
      <c r="FA2048" s="13" t="n">
        <v>55</v>
      </c>
      <c r="FW2048" s="13" t="n">
        <v>55</v>
      </c>
      <c r="GS2048" s="13" t="n">
        <v>55</v>
      </c>
    </row>
    <row r="2049">
      <c r="C2049" s="13" t="n">
        <v>56</v>
      </c>
      <c r="D2049" s="14" t="n">
        <v>27.91</v>
      </c>
      <c r="E2049" s="14" t="n">
        <v>31.01</v>
      </c>
      <c r="F2049" s="14" t="n">
        <v>14.62</v>
      </c>
      <c r="Y2049" s="13" t="n">
        <v>56</v>
      </c>
      <c r="AU2049" s="13" t="n">
        <v>56</v>
      </c>
      <c r="BQ2049" s="13" t="n">
        <v>56</v>
      </c>
      <c r="CM2049" s="13" t="n">
        <v>56</v>
      </c>
      <c r="DI2049" s="13" t="n">
        <v>56</v>
      </c>
      <c r="EE2049" s="13" t="n">
        <v>56</v>
      </c>
      <c r="FA2049" s="13" t="n">
        <v>56</v>
      </c>
      <c r="FW2049" s="13" t="n">
        <v>56</v>
      </c>
      <c r="GS2049" s="13" t="n">
        <v>56</v>
      </c>
    </row>
    <row r="2050">
      <c r="C2050" s="13" t="n">
        <v>57</v>
      </c>
      <c r="D2050" s="14" t="n">
        <v>28.72</v>
      </c>
      <c r="E2050" s="14" t="n">
        <v>32.07</v>
      </c>
      <c r="F2050" s="14" t="n">
        <v>24.81</v>
      </c>
      <c r="Y2050" s="13" t="n">
        <v>57</v>
      </c>
      <c r="AU2050" s="13" t="n">
        <v>57</v>
      </c>
      <c r="BQ2050" s="13" t="n">
        <v>57</v>
      </c>
      <c r="CM2050" s="13" t="n">
        <v>57</v>
      </c>
      <c r="DI2050" s="13" t="n">
        <v>57</v>
      </c>
      <c r="EE2050" s="13" t="n">
        <v>57</v>
      </c>
      <c r="FA2050" s="13" t="n">
        <v>57</v>
      </c>
      <c r="FW2050" s="13" t="n">
        <v>57</v>
      </c>
      <c r="GS2050" s="13" t="n">
        <v>57</v>
      </c>
    </row>
    <row r="2051">
      <c r="C2051" s="13" t="n">
        <v>58</v>
      </c>
      <c r="D2051" s="14" t="n">
        <v>21.62</v>
      </c>
      <c r="E2051" s="14" t="n">
        <v>23.36</v>
      </c>
      <c r="F2051" s="14" t="n">
        <v>25.62</v>
      </c>
      <c r="Y2051" s="13" t="n">
        <v>58</v>
      </c>
      <c r="AU2051" s="13" t="n">
        <v>58</v>
      </c>
      <c r="BQ2051" s="13" t="n">
        <v>58</v>
      </c>
      <c r="CM2051" s="13" t="n">
        <v>58</v>
      </c>
      <c r="DI2051" s="13" t="n">
        <v>58</v>
      </c>
      <c r="EE2051" s="13" t="n">
        <v>58</v>
      </c>
      <c r="FA2051" s="13" t="n">
        <v>58</v>
      </c>
      <c r="FW2051" s="13" t="n">
        <v>58</v>
      </c>
      <c r="GS2051" s="13" t="n">
        <v>58</v>
      </c>
    </row>
    <row r="2052">
      <c r="C2052" s="13" t="n">
        <v>59</v>
      </c>
      <c r="D2052" s="14" t="n">
        <v>34.02</v>
      </c>
      <c r="E2052" s="14" t="n">
        <v>29.85</v>
      </c>
      <c r="F2052" s="14" t="n">
        <v>32.56</v>
      </c>
      <c r="Y2052" s="13" t="n">
        <v>59</v>
      </c>
      <c r="AU2052" s="13" t="n">
        <v>59</v>
      </c>
      <c r="BQ2052" s="13" t="n">
        <v>59</v>
      </c>
      <c r="CM2052" s="13" t="n">
        <v>59</v>
      </c>
      <c r="DI2052" s="13" t="n">
        <v>59</v>
      </c>
      <c r="EE2052" s="13" t="n">
        <v>59</v>
      </c>
      <c r="FA2052" s="13" t="n">
        <v>59</v>
      </c>
      <c r="FW2052" s="13" t="n">
        <v>59</v>
      </c>
      <c r="GS2052" s="13" t="n">
        <v>59</v>
      </c>
    </row>
    <row r="2053">
      <c r="C2053" s="13" t="n">
        <v>60</v>
      </c>
      <c r="D2053" s="14" t="n">
        <v>19.37</v>
      </c>
      <c r="E2053" s="14" t="n">
        <v>21.95</v>
      </c>
      <c r="F2053" s="14" t="n">
        <v>29.25</v>
      </c>
      <c r="Y2053" s="13" t="n">
        <v>60</v>
      </c>
      <c r="AU2053" s="13" t="n">
        <v>60</v>
      </c>
      <c r="BQ2053" s="13" t="n">
        <v>60</v>
      </c>
      <c r="CM2053" s="13" t="n">
        <v>60</v>
      </c>
      <c r="DI2053" s="13" t="n">
        <v>60</v>
      </c>
      <c r="EE2053" s="13" t="n">
        <v>60</v>
      </c>
      <c r="FA2053" s="13" t="n">
        <v>60</v>
      </c>
      <c r="FW2053" s="13" t="n">
        <v>60</v>
      </c>
      <c r="GS2053" s="13" t="n">
        <v>60</v>
      </c>
    </row>
    <row r="2054">
      <c r="C2054" s="13" t="n">
        <v>61</v>
      </c>
      <c r="D2054" s="14" t="n">
        <v>23.1</v>
      </c>
      <c r="E2054" s="14" t="n">
        <v>18.04</v>
      </c>
      <c r="F2054" s="14" t="n">
        <v>24.39</v>
      </c>
      <c r="Y2054" s="13" t="n">
        <v>61</v>
      </c>
      <c r="AU2054" s="13" t="n">
        <v>61</v>
      </c>
      <c r="BQ2054" s="13" t="n">
        <v>61</v>
      </c>
      <c r="CM2054" s="13" t="n">
        <v>61</v>
      </c>
      <c r="DI2054" s="13" t="n">
        <v>61</v>
      </c>
      <c r="EE2054" s="13" t="n">
        <v>61</v>
      </c>
      <c r="FA2054" s="13" t="n">
        <v>61</v>
      </c>
      <c r="FW2054" s="13" t="n">
        <v>61</v>
      </c>
      <c r="GS2054" s="13" t="n">
        <v>61</v>
      </c>
    </row>
    <row r="2055">
      <c r="C2055" s="13" t="n">
        <v>62</v>
      </c>
      <c r="D2055" s="14" t="n">
        <v>19.7</v>
      </c>
      <c r="E2055" s="14" t="n">
        <v>21.42</v>
      </c>
      <c r="F2055" s="14" t="n">
        <v>30.17</v>
      </c>
      <c r="Y2055" s="13" t="n">
        <v>62</v>
      </c>
      <c r="AU2055" s="13" t="n">
        <v>62</v>
      </c>
      <c r="BQ2055" s="13" t="n">
        <v>62</v>
      </c>
      <c r="CM2055" s="13" t="n">
        <v>62</v>
      </c>
      <c r="DI2055" s="13" t="n">
        <v>62</v>
      </c>
      <c r="EE2055" s="13" t="n">
        <v>62</v>
      </c>
      <c r="FA2055" s="13" t="n">
        <v>62</v>
      </c>
      <c r="FW2055" s="13" t="n">
        <v>62</v>
      </c>
      <c r="GS2055" s="13" t="n">
        <v>62</v>
      </c>
    </row>
    <row r="2056">
      <c r="C2056" s="13" t="n">
        <v>63</v>
      </c>
      <c r="D2056" s="14" t="n">
        <v>26.54</v>
      </c>
      <c r="E2056" s="14" t="n">
        <v>30.07</v>
      </c>
      <c r="F2056" s="14" t="n">
        <v>18.62</v>
      </c>
      <c r="Y2056" s="13" t="n">
        <v>63</v>
      </c>
      <c r="AU2056" s="13" t="n">
        <v>63</v>
      </c>
      <c r="BQ2056" s="13" t="n">
        <v>63</v>
      </c>
      <c r="CM2056" s="13" t="n">
        <v>63</v>
      </c>
      <c r="DI2056" s="13" t="n">
        <v>63</v>
      </c>
      <c r="EE2056" s="13" t="n">
        <v>63</v>
      </c>
      <c r="FA2056" s="13" t="n">
        <v>63</v>
      </c>
      <c r="FW2056" s="13" t="n">
        <v>63</v>
      </c>
      <c r="GS2056" s="13" t="n">
        <v>63</v>
      </c>
    </row>
    <row r="2057">
      <c r="C2057" s="13" t="n">
        <v>64</v>
      </c>
      <c r="D2057" s="14" t="n">
        <v>18.64</v>
      </c>
      <c r="E2057" s="14" t="n">
        <v>31.19</v>
      </c>
      <c r="F2057" s="14" t="n">
        <v>25.26</v>
      </c>
      <c r="Y2057" s="13" t="n">
        <v>64</v>
      </c>
      <c r="AU2057" s="13" t="n">
        <v>64</v>
      </c>
      <c r="BQ2057" s="13" t="n">
        <v>64</v>
      </c>
      <c r="CM2057" s="13" t="n">
        <v>64</v>
      </c>
      <c r="DI2057" s="13" t="n">
        <v>64</v>
      </c>
      <c r="EE2057" s="13" t="n">
        <v>64</v>
      </c>
      <c r="FA2057" s="13" t="n">
        <v>64</v>
      </c>
      <c r="FW2057" s="13" t="n">
        <v>64</v>
      </c>
      <c r="GS2057" s="13" t="n">
        <v>64</v>
      </c>
    </row>
    <row r="2058">
      <c r="C2058" s="13" t="n">
        <v>65</v>
      </c>
      <c r="D2058" s="14" t="n">
        <v>31.91</v>
      </c>
      <c r="E2058" s="14" t="n">
        <v>31.19</v>
      </c>
      <c r="F2058" s="14" t="n">
        <v>17.51</v>
      </c>
      <c r="Y2058" s="13" t="n">
        <v>65</v>
      </c>
      <c r="AU2058" s="13" t="n">
        <v>65</v>
      </c>
      <c r="BQ2058" s="13" t="n">
        <v>65</v>
      </c>
      <c r="CM2058" s="13" t="n">
        <v>65</v>
      </c>
      <c r="DI2058" s="13" t="n">
        <v>65</v>
      </c>
      <c r="EE2058" s="13" t="n">
        <v>65</v>
      </c>
      <c r="FA2058" s="13" t="n">
        <v>65</v>
      </c>
      <c r="FW2058" s="13" t="n">
        <v>65</v>
      </c>
      <c r="GS2058" s="13" t="n">
        <v>65</v>
      </c>
    </row>
    <row r="2059">
      <c r="C2059" s="13" t="n">
        <v>66</v>
      </c>
      <c r="D2059" s="14" t="n">
        <v>24.42</v>
      </c>
      <c r="E2059" s="14" t="n">
        <v>33.36</v>
      </c>
      <c r="F2059" s="14" t="n">
        <v>26.13</v>
      </c>
      <c r="Y2059" s="13" t="n">
        <v>66</v>
      </c>
      <c r="AU2059" s="13" t="n">
        <v>66</v>
      </c>
      <c r="BQ2059" s="13" t="n">
        <v>66</v>
      </c>
      <c r="CM2059" s="13" t="n">
        <v>66</v>
      </c>
      <c r="DI2059" s="13" t="n">
        <v>66</v>
      </c>
      <c r="EE2059" s="13" t="n">
        <v>66</v>
      </c>
      <c r="FA2059" s="13" t="n">
        <v>66</v>
      </c>
      <c r="FW2059" s="13" t="n">
        <v>66</v>
      </c>
      <c r="GS2059" s="13" t="n">
        <v>66</v>
      </c>
    </row>
    <row r="2060">
      <c r="C2060" s="13" t="n">
        <v>67</v>
      </c>
      <c r="D2060" s="14" t="n">
        <v>25.21</v>
      </c>
      <c r="E2060" s="14" t="n">
        <v>29.49</v>
      </c>
      <c r="F2060" s="14" t="n">
        <v>30.9</v>
      </c>
      <c r="Y2060" s="13" t="n">
        <v>67</v>
      </c>
      <c r="AU2060" s="13" t="n">
        <v>67</v>
      </c>
      <c r="BQ2060" s="13" t="n">
        <v>67</v>
      </c>
      <c r="CM2060" s="13" t="n">
        <v>67</v>
      </c>
      <c r="DI2060" s="13" t="n">
        <v>67</v>
      </c>
      <c r="EE2060" s="13" t="n">
        <v>67</v>
      </c>
      <c r="FA2060" s="13" t="n">
        <v>67</v>
      </c>
      <c r="FW2060" s="13" t="n">
        <v>67</v>
      </c>
      <c r="GS2060" s="13" t="n">
        <v>67</v>
      </c>
    </row>
    <row r="2061">
      <c r="C2061" s="13" t="n">
        <v>68</v>
      </c>
      <c r="D2061" s="14" t="n">
        <v>33.67</v>
      </c>
      <c r="E2061" s="14" t="n">
        <v>26.16</v>
      </c>
      <c r="F2061" s="14" t="n">
        <v>32.75</v>
      </c>
      <c r="Y2061" s="13" t="n">
        <v>68</v>
      </c>
      <c r="AU2061" s="13" t="n">
        <v>68</v>
      </c>
      <c r="BQ2061" s="13" t="n">
        <v>68</v>
      </c>
      <c r="CM2061" s="13" t="n">
        <v>68</v>
      </c>
      <c r="DI2061" s="13" t="n">
        <v>68</v>
      </c>
      <c r="EE2061" s="13" t="n">
        <v>68</v>
      </c>
      <c r="FA2061" s="13" t="n">
        <v>68</v>
      </c>
      <c r="FW2061" s="13" t="n">
        <v>68</v>
      </c>
      <c r="GS2061" s="13" t="n">
        <v>68</v>
      </c>
    </row>
    <row r="2062">
      <c r="C2062" s="13" t="n">
        <v>69</v>
      </c>
      <c r="D2062" s="14" t="n">
        <v>24.62</v>
      </c>
      <c r="E2062" s="14" t="n">
        <v>26.25</v>
      </c>
      <c r="F2062" s="14" t="n">
        <v>19.64</v>
      </c>
      <c r="Y2062" s="13" t="n">
        <v>69</v>
      </c>
      <c r="AU2062" s="13" t="n">
        <v>69</v>
      </c>
      <c r="BQ2062" s="13" t="n">
        <v>69</v>
      </c>
      <c r="CM2062" s="13" t="n">
        <v>69</v>
      </c>
      <c r="DI2062" s="13" t="n">
        <v>69</v>
      </c>
      <c r="EE2062" s="13" t="n">
        <v>69</v>
      </c>
      <c r="FA2062" s="13" t="n">
        <v>69</v>
      </c>
      <c r="FW2062" s="13" t="n">
        <v>69</v>
      </c>
      <c r="GS2062" s="13" t="n">
        <v>69</v>
      </c>
    </row>
    <row r="2063">
      <c r="C2063" s="13" t="n">
        <v>70</v>
      </c>
      <c r="D2063" s="14" t="n">
        <v>25.57</v>
      </c>
      <c r="E2063" s="14" t="n">
        <v>13.59</v>
      </c>
      <c r="F2063" s="14" t="n">
        <v>20.84</v>
      </c>
      <c r="Y2063" s="13" t="n">
        <v>70</v>
      </c>
      <c r="AU2063" s="13" t="n">
        <v>70</v>
      </c>
      <c r="BQ2063" s="13" t="n">
        <v>70</v>
      </c>
      <c r="CM2063" s="13" t="n">
        <v>70</v>
      </c>
      <c r="DI2063" s="13" t="n">
        <v>70</v>
      </c>
      <c r="EE2063" s="13" t="n">
        <v>70</v>
      </c>
      <c r="FA2063" s="13" t="n">
        <v>70</v>
      </c>
      <c r="FW2063" s="13" t="n">
        <v>70</v>
      </c>
      <c r="GS2063" s="13" t="n">
        <v>70</v>
      </c>
    </row>
    <row r="2064">
      <c r="C2064" s="13" t="n">
        <v>71</v>
      </c>
      <c r="D2064" s="14" t="n">
        <v>25.85</v>
      </c>
      <c r="E2064" s="14" t="n">
        <v>28.66</v>
      </c>
      <c r="F2064" s="14" t="n">
        <v>17.34</v>
      </c>
      <c r="Y2064" s="13" t="n">
        <v>71</v>
      </c>
      <c r="AU2064" s="13" t="n">
        <v>71</v>
      </c>
      <c r="BQ2064" s="13" t="n">
        <v>71</v>
      </c>
      <c r="CM2064" s="13" t="n">
        <v>71</v>
      </c>
      <c r="DI2064" s="13" t="n">
        <v>71</v>
      </c>
      <c r="EE2064" s="13" t="n">
        <v>71</v>
      </c>
      <c r="FA2064" s="13" t="n">
        <v>71</v>
      </c>
      <c r="FW2064" s="13" t="n">
        <v>71</v>
      </c>
      <c r="GS2064" s="13" t="n">
        <v>71</v>
      </c>
    </row>
    <row r="2065">
      <c r="C2065" s="13" t="n">
        <v>72</v>
      </c>
      <c r="D2065" s="14" t="n">
        <v>29.61</v>
      </c>
      <c r="E2065" s="14" t="n">
        <v>16.74</v>
      </c>
      <c r="F2065" s="14" t="n">
        <v>22.36</v>
      </c>
      <c r="Y2065" s="13" t="n">
        <v>72</v>
      </c>
      <c r="AU2065" s="13" t="n">
        <v>72</v>
      </c>
      <c r="BQ2065" s="13" t="n">
        <v>72</v>
      </c>
      <c r="CM2065" s="13" t="n">
        <v>72</v>
      </c>
      <c r="DI2065" s="13" t="n">
        <v>72</v>
      </c>
      <c r="EE2065" s="13" t="n">
        <v>72</v>
      </c>
      <c r="FA2065" s="13" t="n">
        <v>72</v>
      </c>
      <c r="FW2065" s="13" t="n">
        <v>72</v>
      </c>
      <c r="GS2065" s="13" t="n">
        <v>72</v>
      </c>
    </row>
    <row r="2066">
      <c r="C2066" s="13" t="n">
        <v>73</v>
      </c>
      <c r="D2066" s="14" t="n">
        <v>16.38</v>
      </c>
      <c r="E2066" s="14" t="n">
        <v>29.36</v>
      </c>
      <c r="F2066" s="14" t="n">
        <v>25.64</v>
      </c>
      <c r="Y2066" s="13" t="n">
        <v>73</v>
      </c>
      <c r="AU2066" s="13" t="n">
        <v>73</v>
      </c>
      <c r="BQ2066" s="13" t="n">
        <v>73</v>
      </c>
      <c r="CM2066" s="13" t="n">
        <v>73</v>
      </c>
      <c r="DI2066" s="13" t="n">
        <v>73</v>
      </c>
      <c r="EE2066" s="13" t="n">
        <v>73</v>
      </c>
      <c r="FA2066" s="13" t="n">
        <v>73</v>
      </c>
      <c r="FW2066" s="13" t="n">
        <v>73</v>
      </c>
      <c r="GS2066" s="13" t="n">
        <v>73</v>
      </c>
    </row>
    <row r="2067">
      <c r="C2067" s="13" t="n">
        <v>74</v>
      </c>
      <c r="D2067" s="14" t="n">
        <v>19.67</v>
      </c>
      <c r="E2067" s="14" t="n">
        <v>25.4</v>
      </c>
      <c r="F2067" s="14" t="n">
        <v>24.73</v>
      </c>
      <c r="Y2067" s="13" t="n">
        <v>74</v>
      </c>
      <c r="AU2067" s="13" t="n">
        <v>74</v>
      </c>
      <c r="BQ2067" s="13" t="n">
        <v>74</v>
      </c>
      <c r="CM2067" s="13" t="n">
        <v>74</v>
      </c>
      <c r="DI2067" s="13" t="n">
        <v>74</v>
      </c>
      <c r="EE2067" s="13" t="n">
        <v>74</v>
      </c>
      <c r="FA2067" s="13" t="n">
        <v>74</v>
      </c>
      <c r="FW2067" s="13" t="n">
        <v>74</v>
      </c>
      <c r="GS2067" s="13" t="n">
        <v>74</v>
      </c>
    </row>
    <row r="2068">
      <c r="C2068" s="13" t="n">
        <v>75</v>
      </c>
      <c r="D2068" s="14" t="n">
        <v>29.77</v>
      </c>
      <c r="E2068" s="14" t="n">
        <v>29.29</v>
      </c>
      <c r="F2068" s="14" t="n">
        <v>23.15</v>
      </c>
      <c r="Y2068" s="13" t="n">
        <v>75</v>
      </c>
      <c r="AU2068" s="13" t="n">
        <v>75</v>
      </c>
      <c r="BQ2068" s="13" t="n">
        <v>75</v>
      </c>
      <c r="CM2068" s="13" t="n">
        <v>75</v>
      </c>
      <c r="DI2068" s="13" t="n">
        <v>75</v>
      </c>
      <c r="EE2068" s="13" t="n">
        <v>75</v>
      </c>
      <c r="FA2068" s="13" t="n">
        <v>75</v>
      </c>
      <c r="FW2068" s="13" t="n">
        <v>75</v>
      </c>
      <c r="GS2068" s="13" t="n">
        <v>75</v>
      </c>
    </row>
    <row r="2069">
      <c r="C2069" s="13" t="n">
        <v>76</v>
      </c>
      <c r="D2069" s="14" t="n">
        <v>34.26</v>
      </c>
      <c r="E2069" s="14" t="n">
        <v>28.49</v>
      </c>
      <c r="F2069" s="14" t="n">
        <v>18.08</v>
      </c>
      <c r="Y2069" s="13" t="n">
        <v>76</v>
      </c>
      <c r="AU2069" s="13" t="n">
        <v>76</v>
      </c>
      <c r="BQ2069" s="13" t="n">
        <v>76</v>
      </c>
      <c r="CM2069" s="13" t="n">
        <v>76</v>
      </c>
      <c r="DI2069" s="13" t="n">
        <v>76</v>
      </c>
      <c r="EE2069" s="13" t="n">
        <v>76</v>
      </c>
      <c r="FA2069" s="13" t="n">
        <v>76</v>
      </c>
      <c r="FW2069" s="13" t="n">
        <v>76</v>
      </c>
      <c r="GS2069" s="13" t="n">
        <v>76</v>
      </c>
    </row>
    <row r="2070">
      <c r="C2070" s="13" t="n">
        <v>77</v>
      </c>
      <c r="D2070" s="14" t="n">
        <v>23.03</v>
      </c>
      <c r="E2070" s="14" t="n">
        <v>26.7</v>
      </c>
      <c r="F2070" s="14" t="n">
        <v>21.29</v>
      </c>
      <c r="Y2070" s="13" t="n">
        <v>77</v>
      </c>
      <c r="AU2070" s="13" t="n">
        <v>77</v>
      </c>
      <c r="BQ2070" s="13" t="n">
        <v>77</v>
      </c>
      <c r="CM2070" s="13" t="n">
        <v>77</v>
      </c>
      <c r="DI2070" s="13" t="n">
        <v>77</v>
      </c>
      <c r="EE2070" s="13" t="n">
        <v>77</v>
      </c>
      <c r="FA2070" s="13" t="n">
        <v>77</v>
      </c>
      <c r="FW2070" s="13" t="n">
        <v>77</v>
      </c>
      <c r="GS2070" s="13" t="n">
        <v>77</v>
      </c>
    </row>
    <row r="2071">
      <c r="C2071" s="13" t="n">
        <v>78</v>
      </c>
      <c r="D2071" s="14" t="n">
        <v>32.16</v>
      </c>
      <c r="E2071" s="14" t="n">
        <v>29.08</v>
      </c>
      <c r="F2071" s="14" t="n">
        <v>17.04</v>
      </c>
      <c r="Y2071" s="13" t="n">
        <v>78</v>
      </c>
      <c r="AU2071" s="13" t="n">
        <v>78</v>
      </c>
      <c r="BQ2071" s="13" t="n">
        <v>78</v>
      </c>
      <c r="CM2071" s="13" t="n">
        <v>78</v>
      </c>
      <c r="DI2071" s="13" t="n">
        <v>78</v>
      </c>
      <c r="EE2071" s="13" t="n">
        <v>78</v>
      </c>
      <c r="FA2071" s="13" t="n">
        <v>78</v>
      </c>
      <c r="FW2071" s="13" t="n">
        <v>78</v>
      </c>
      <c r="GS2071" s="13" t="n">
        <v>78</v>
      </c>
    </row>
    <row r="2072">
      <c r="C2072" s="13" t="n">
        <v>79</v>
      </c>
      <c r="D2072" s="14" t="n">
        <v>27.1</v>
      </c>
      <c r="E2072" s="14" t="n">
        <v>29.84</v>
      </c>
      <c r="F2072" s="14" t="n">
        <v>13.6</v>
      </c>
      <c r="Y2072" s="13" t="n">
        <v>79</v>
      </c>
      <c r="AU2072" s="13" t="n">
        <v>79</v>
      </c>
      <c r="BQ2072" s="13" t="n">
        <v>79</v>
      </c>
      <c r="CM2072" s="13" t="n">
        <v>79</v>
      </c>
      <c r="DI2072" s="13" t="n">
        <v>79</v>
      </c>
      <c r="EE2072" s="13" t="n">
        <v>79</v>
      </c>
      <c r="FA2072" s="13" t="n">
        <v>79</v>
      </c>
      <c r="FW2072" s="13" t="n">
        <v>79</v>
      </c>
      <c r="GS2072" s="13" t="n">
        <v>79</v>
      </c>
    </row>
    <row r="2073">
      <c r="C2073" s="13" t="n">
        <v>80</v>
      </c>
      <c r="D2073" s="14" t="n">
        <v>26.84</v>
      </c>
      <c r="E2073" s="14" t="n">
        <v>23.43</v>
      </c>
      <c r="F2073" s="14" t="n">
        <v>19.86</v>
      </c>
      <c r="Y2073" s="13" t="n">
        <v>80</v>
      </c>
      <c r="AU2073" s="13" t="n">
        <v>80</v>
      </c>
      <c r="BQ2073" s="13" t="n">
        <v>80</v>
      </c>
      <c r="CM2073" s="13" t="n">
        <v>80</v>
      </c>
      <c r="DI2073" s="13" t="n">
        <v>80</v>
      </c>
      <c r="EE2073" s="13" t="n">
        <v>80</v>
      </c>
      <c r="FA2073" s="13" t="n">
        <v>80</v>
      </c>
      <c r="FW2073" s="13" t="n">
        <v>80</v>
      </c>
      <c r="GS2073" s="13" t="n">
        <v>80</v>
      </c>
    </row>
    <row r="2074">
      <c r="C2074" s="13" t="n">
        <v>81</v>
      </c>
      <c r="D2074" s="14" t="n">
        <v>23.29</v>
      </c>
      <c r="E2074" s="14" t="n">
        <v>35.32</v>
      </c>
      <c r="F2074" s="14" t="n">
        <v>24.22</v>
      </c>
      <c r="Y2074" s="13" t="n">
        <v>81</v>
      </c>
      <c r="AU2074" s="13" t="n">
        <v>81</v>
      </c>
      <c r="BQ2074" s="13" t="n">
        <v>81</v>
      </c>
      <c r="CM2074" s="13" t="n">
        <v>81</v>
      </c>
      <c r="DI2074" s="13" t="n">
        <v>81</v>
      </c>
      <c r="EE2074" s="13" t="n">
        <v>81</v>
      </c>
      <c r="FA2074" s="13" t="n">
        <v>81</v>
      </c>
      <c r="FW2074" s="13" t="n">
        <v>81</v>
      </c>
      <c r="GS2074" s="13" t="n">
        <v>81</v>
      </c>
    </row>
    <row r="2075">
      <c r="C2075" s="13" t="n">
        <v>82</v>
      </c>
      <c r="D2075" s="14" t="n">
        <v>17.43</v>
      </c>
      <c r="E2075" s="14" t="n">
        <v>28.14</v>
      </c>
      <c r="F2075" s="14" t="n">
        <v>13.39</v>
      </c>
      <c r="Y2075" s="13" t="n">
        <v>82</v>
      </c>
      <c r="AU2075" s="13" t="n">
        <v>82</v>
      </c>
      <c r="BQ2075" s="13" t="n">
        <v>82</v>
      </c>
      <c r="CM2075" s="13" t="n">
        <v>82</v>
      </c>
      <c r="DI2075" s="13" t="n">
        <v>82</v>
      </c>
      <c r="EE2075" s="13" t="n">
        <v>82</v>
      </c>
      <c r="FA2075" s="13" t="n">
        <v>82</v>
      </c>
      <c r="FW2075" s="13" t="n">
        <v>82</v>
      </c>
      <c r="GS2075" s="13" t="n">
        <v>82</v>
      </c>
    </row>
    <row r="2076">
      <c r="C2076" s="13" t="n">
        <v>83</v>
      </c>
      <c r="D2076" s="14" t="n">
        <v>42.88</v>
      </c>
      <c r="E2076" s="14" t="n">
        <v>29.75</v>
      </c>
      <c r="F2076" s="14" t="n">
        <v>22.35</v>
      </c>
      <c r="Y2076" s="13" t="n">
        <v>83</v>
      </c>
      <c r="AU2076" s="13" t="n">
        <v>83</v>
      </c>
      <c r="BQ2076" s="13" t="n">
        <v>83</v>
      </c>
      <c r="CM2076" s="13" t="n">
        <v>83</v>
      </c>
      <c r="DI2076" s="13" t="n">
        <v>83</v>
      </c>
      <c r="EE2076" s="13" t="n">
        <v>83</v>
      </c>
      <c r="FA2076" s="13" t="n">
        <v>83</v>
      </c>
      <c r="FW2076" s="13" t="n">
        <v>83</v>
      </c>
      <c r="GS2076" s="13" t="n">
        <v>83</v>
      </c>
    </row>
    <row r="2077">
      <c r="C2077" s="13" t="n">
        <v>84</v>
      </c>
      <c r="D2077" s="14" t="n">
        <v>33.71</v>
      </c>
      <c r="E2077" s="14" t="n">
        <v>24.77</v>
      </c>
      <c r="F2077" s="14" t="n">
        <v>36.43</v>
      </c>
      <c r="Y2077" s="13" t="n">
        <v>84</v>
      </c>
      <c r="AU2077" s="13" t="n">
        <v>84</v>
      </c>
      <c r="BQ2077" s="13" t="n">
        <v>84</v>
      </c>
      <c r="CM2077" s="13" t="n">
        <v>84</v>
      </c>
      <c r="DI2077" s="13" t="n">
        <v>84</v>
      </c>
      <c r="EE2077" s="13" t="n">
        <v>84</v>
      </c>
      <c r="FA2077" s="13" t="n">
        <v>84</v>
      </c>
      <c r="FW2077" s="13" t="n">
        <v>84</v>
      </c>
      <c r="GS2077" s="13" t="n">
        <v>84</v>
      </c>
    </row>
    <row r="2078">
      <c r="C2078" s="13" t="n">
        <v>85</v>
      </c>
      <c r="D2078" s="14" t="n">
        <v>36.06</v>
      </c>
      <c r="E2078" s="14" t="n">
        <v>27.98</v>
      </c>
      <c r="F2078" s="14" t="n">
        <v>27.94</v>
      </c>
      <c r="Y2078" s="13" t="n">
        <v>85</v>
      </c>
      <c r="AU2078" s="13" t="n">
        <v>85</v>
      </c>
      <c r="BQ2078" s="13" t="n">
        <v>85</v>
      </c>
      <c r="CM2078" s="13" t="n">
        <v>85</v>
      </c>
      <c r="DI2078" s="13" t="n">
        <v>85</v>
      </c>
      <c r="EE2078" s="13" t="n">
        <v>85</v>
      </c>
      <c r="FA2078" s="13" t="n">
        <v>85</v>
      </c>
      <c r="FW2078" s="13" t="n">
        <v>85</v>
      </c>
      <c r="GS2078" s="13" t="n">
        <v>85</v>
      </c>
    </row>
    <row r="2079">
      <c r="C2079" s="13" t="n">
        <v>86</v>
      </c>
      <c r="D2079" s="14" t="n">
        <v>25.82</v>
      </c>
      <c r="E2079" s="14" t="n">
        <v>27.56</v>
      </c>
      <c r="F2079" s="14" t="n">
        <v>28.01</v>
      </c>
      <c r="Y2079" s="13" t="n">
        <v>86</v>
      </c>
      <c r="AU2079" s="13" t="n">
        <v>86</v>
      </c>
      <c r="BQ2079" s="13" t="n">
        <v>86</v>
      </c>
      <c r="CM2079" s="13" t="n">
        <v>86</v>
      </c>
      <c r="DI2079" s="13" t="n">
        <v>86</v>
      </c>
      <c r="EE2079" s="13" t="n">
        <v>86</v>
      </c>
      <c r="FA2079" s="13" t="n">
        <v>86</v>
      </c>
      <c r="FW2079" s="13" t="n">
        <v>86</v>
      </c>
      <c r="GS2079" s="13" t="n">
        <v>86</v>
      </c>
    </row>
    <row r="2080">
      <c r="C2080" s="13" t="n">
        <v>87</v>
      </c>
      <c r="D2080" s="14" t="n">
        <v>24.14</v>
      </c>
      <c r="E2080" s="14" t="n">
        <v>21.03</v>
      </c>
      <c r="F2080" s="14" t="n">
        <v>25.99</v>
      </c>
      <c r="Y2080" s="13" t="n">
        <v>87</v>
      </c>
      <c r="AU2080" s="13" t="n">
        <v>87</v>
      </c>
      <c r="BQ2080" s="13" t="n">
        <v>87</v>
      </c>
      <c r="CM2080" s="13" t="n">
        <v>87</v>
      </c>
      <c r="DI2080" s="13" t="n">
        <v>87</v>
      </c>
      <c r="EE2080" s="13" t="n">
        <v>87</v>
      </c>
      <c r="FA2080" s="13" t="n">
        <v>87</v>
      </c>
      <c r="FW2080" s="13" t="n">
        <v>87</v>
      </c>
      <c r="GS2080" s="13" t="n">
        <v>87</v>
      </c>
    </row>
    <row r="2081">
      <c r="C2081" s="13" t="n">
        <v>88</v>
      </c>
      <c r="D2081" s="14" t="n">
        <v>30.79</v>
      </c>
      <c r="E2081" s="14" t="n">
        <v>26.34</v>
      </c>
      <c r="F2081" s="14" t="n">
        <v>18.19</v>
      </c>
      <c r="Y2081" s="13" t="n">
        <v>88</v>
      </c>
      <c r="AU2081" s="13" t="n">
        <v>88</v>
      </c>
      <c r="BQ2081" s="13" t="n">
        <v>88</v>
      </c>
      <c r="CM2081" s="13" t="n">
        <v>88</v>
      </c>
      <c r="DI2081" s="13" t="n">
        <v>88</v>
      </c>
      <c r="EE2081" s="13" t="n">
        <v>88</v>
      </c>
      <c r="FA2081" s="13" t="n">
        <v>88</v>
      </c>
      <c r="FW2081" s="13" t="n">
        <v>88</v>
      </c>
      <c r="GS2081" s="13" t="n">
        <v>88</v>
      </c>
    </row>
    <row r="2082">
      <c r="C2082" s="13" t="n">
        <v>89</v>
      </c>
      <c r="D2082" s="14" t="n">
        <v>36</v>
      </c>
      <c r="E2082" s="14" t="n">
        <v>28.07</v>
      </c>
      <c r="F2082" s="14" t="n">
        <v>25.11</v>
      </c>
      <c r="Y2082" s="13" t="n">
        <v>89</v>
      </c>
      <c r="AU2082" s="13" t="n">
        <v>89</v>
      </c>
      <c r="BQ2082" s="13" t="n">
        <v>89</v>
      </c>
      <c r="CM2082" s="13" t="n">
        <v>89</v>
      </c>
      <c r="DI2082" s="13" t="n">
        <v>89</v>
      </c>
      <c r="EE2082" s="13" t="n">
        <v>89</v>
      </c>
      <c r="FA2082" s="13" t="n">
        <v>89</v>
      </c>
      <c r="FW2082" s="13" t="n">
        <v>89</v>
      </c>
      <c r="GS2082" s="13" t="n">
        <v>89</v>
      </c>
    </row>
    <row r="2083">
      <c r="C2083" s="13" t="n">
        <v>90</v>
      </c>
      <c r="D2083" s="14" t="n">
        <v>30.77</v>
      </c>
      <c r="E2083" s="14" t="n">
        <v>24.94</v>
      </c>
      <c r="F2083" s="14" t="n">
        <v>28.03</v>
      </c>
      <c r="Y2083" s="13" t="n">
        <v>90</v>
      </c>
      <c r="AU2083" s="13" t="n">
        <v>90</v>
      </c>
      <c r="BQ2083" s="13" t="n">
        <v>90</v>
      </c>
      <c r="CM2083" s="13" t="n">
        <v>90</v>
      </c>
      <c r="DI2083" s="13" t="n">
        <v>90</v>
      </c>
      <c r="EE2083" s="13" t="n">
        <v>90</v>
      </c>
      <c r="FA2083" s="13" t="n">
        <v>90</v>
      </c>
      <c r="FW2083" s="13" t="n">
        <v>90</v>
      </c>
      <c r="GS2083" s="13" t="n">
        <v>90</v>
      </c>
    </row>
    <row r="2084">
      <c r="C2084" s="13" t="n">
        <v>91</v>
      </c>
      <c r="D2084" s="14" t="n">
        <v>26.22</v>
      </c>
      <c r="E2084" s="14" t="n">
        <v>23.59</v>
      </c>
      <c r="F2084" s="14" t="n">
        <v>23.28</v>
      </c>
      <c r="Y2084" s="13" t="n">
        <v>91</v>
      </c>
      <c r="AU2084" s="13" t="n">
        <v>91</v>
      </c>
      <c r="BQ2084" s="13" t="n">
        <v>91</v>
      </c>
      <c r="CM2084" s="13" t="n">
        <v>91</v>
      </c>
      <c r="DI2084" s="13" t="n">
        <v>91</v>
      </c>
      <c r="EE2084" s="13" t="n">
        <v>91</v>
      </c>
      <c r="FA2084" s="13" t="n">
        <v>91</v>
      </c>
      <c r="FW2084" s="13" t="n">
        <v>91</v>
      </c>
      <c r="GS2084" s="13" t="n">
        <v>91</v>
      </c>
    </row>
    <row r="2085">
      <c r="C2085" s="13" t="n">
        <v>92</v>
      </c>
      <c r="D2085" s="14" t="n">
        <v>24.05</v>
      </c>
      <c r="E2085" s="14" t="n">
        <v>31.04</v>
      </c>
      <c r="F2085" s="14" t="n">
        <v>35.36</v>
      </c>
      <c r="Y2085" s="13" t="n">
        <v>92</v>
      </c>
      <c r="AU2085" s="13" t="n">
        <v>92</v>
      </c>
      <c r="BQ2085" s="13" t="n">
        <v>92</v>
      </c>
      <c r="CM2085" s="13" t="n">
        <v>92</v>
      </c>
      <c r="DI2085" s="13" t="n">
        <v>92</v>
      </c>
      <c r="EE2085" s="13" t="n">
        <v>92</v>
      </c>
      <c r="FA2085" s="13" t="n">
        <v>92</v>
      </c>
      <c r="FW2085" s="13" t="n">
        <v>92</v>
      </c>
      <c r="GS2085" s="13" t="n">
        <v>92</v>
      </c>
    </row>
    <row r="2086">
      <c r="C2086" s="13" t="n">
        <v>93</v>
      </c>
      <c r="D2086" s="14" t="n">
        <v>20.06</v>
      </c>
      <c r="E2086" s="14" t="n">
        <v>29.86</v>
      </c>
      <c r="F2086" s="14" t="n">
        <v>24.35</v>
      </c>
      <c r="Y2086" s="13" t="n">
        <v>93</v>
      </c>
      <c r="AU2086" s="13" t="n">
        <v>93</v>
      </c>
      <c r="BQ2086" s="13" t="n">
        <v>93</v>
      </c>
      <c r="CM2086" s="13" t="n">
        <v>93</v>
      </c>
      <c r="DI2086" s="13" t="n">
        <v>93</v>
      </c>
      <c r="EE2086" s="13" t="n">
        <v>93</v>
      </c>
      <c r="FA2086" s="13" t="n">
        <v>93</v>
      </c>
      <c r="FW2086" s="13" t="n">
        <v>93</v>
      </c>
      <c r="GS2086" s="13" t="n">
        <v>93</v>
      </c>
    </row>
    <row r="2087">
      <c r="C2087" s="13" t="n">
        <v>94</v>
      </c>
      <c r="D2087" s="14" t="n">
        <v>31.86</v>
      </c>
      <c r="E2087" s="14" t="n">
        <v>29.26</v>
      </c>
      <c r="F2087" s="14" t="n">
        <v>22.55</v>
      </c>
      <c r="Y2087" s="13" t="n">
        <v>94</v>
      </c>
      <c r="AU2087" s="13" t="n">
        <v>94</v>
      </c>
      <c r="BQ2087" s="13" t="n">
        <v>94</v>
      </c>
      <c r="CM2087" s="13" t="n">
        <v>94</v>
      </c>
      <c r="DI2087" s="13" t="n">
        <v>94</v>
      </c>
      <c r="EE2087" s="13" t="n">
        <v>94</v>
      </c>
      <c r="FA2087" s="13" t="n">
        <v>94</v>
      </c>
      <c r="FW2087" s="13" t="n">
        <v>94</v>
      </c>
      <c r="GS2087" s="13" t="n">
        <v>94</v>
      </c>
    </row>
    <row r="2088">
      <c r="C2088" s="13" t="n">
        <v>95</v>
      </c>
      <c r="D2088" s="14" t="n">
        <v>26.79</v>
      </c>
      <c r="E2088" s="14" t="n">
        <v>21.85</v>
      </c>
      <c r="F2088" s="14" t="n">
        <v>35.92</v>
      </c>
      <c r="Y2088" s="13" t="n">
        <v>95</v>
      </c>
      <c r="AU2088" s="13" t="n">
        <v>95</v>
      </c>
      <c r="BQ2088" s="13" t="n">
        <v>95</v>
      </c>
      <c r="CM2088" s="13" t="n">
        <v>95</v>
      </c>
      <c r="DI2088" s="13" t="n">
        <v>95</v>
      </c>
      <c r="EE2088" s="13" t="n">
        <v>95</v>
      </c>
      <c r="FA2088" s="13" t="n">
        <v>95</v>
      </c>
      <c r="FW2088" s="13" t="n">
        <v>95</v>
      </c>
      <c r="GS2088" s="13" t="n">
        <v>95</v>
      </c>
    </row>
    <row r="2089">
      <c r="C2089" s="13" t="n">
        <v>96</v>
      </c>
      <c r="D2089" s="14" t="n">
        <v>30.93</v>
      </c>
      <c r="E2089" s="14" t="n">
        <v>23.89</v>
      </c>
      <c r="F2089" s="14" t="n">
        <v>26</v>
      </c>
      <c r="Y2089" s="13" t="n">
        <v>96</v>
      </c>
      <c r="AU2089" s="13" t="n">
        <v>96</v>
      </c>
      <c r="BQ2089" s="13" t="n">
        <v>96</v>
      </c>
      <c r="CM2089" s="13" t="n">
        <v>96</v>
      </c>
      <c r="DI2089" s="13" t="n">
        <v>96</v>
      </c>
      <c r="EE2089" s="13" t="n">
        <v>96</v>
      </c>
      <c r="FA2089" s="13" t="n">
        <v>96</v>
      </c>
      <c r="FW2089" s="13" t="n">
        <v>96</v>
      </c>
      <c r="GS2089" s="13" t="n">
        <v>96</v>
      </c>
    </row>
    <row r="2090">
      <c r="C2090" s="13" t="n">
        <v>97</v>
      </c>
      <c r="D2090" s="14" t="n">
        <v>39.71</v>
      </c>
      <c r="E2090" s="14" t="n">
        <v>32.4</v>
      </c>
      <c r="F2090" s="14" t="n">
        <v>28.1</v>
      </c>
      <c r="Y2090" s="13" t="n">
        <v>97</v>
      </c>
      <c r="AU2090" s="13" t="n">
        <v>97</v>
      </c>
      <c r="BQ2090" s="13" t="n">
        <v>97</v>
      </c>
      <c r="CM2090" s="13" t="n">
        <v>97</v>
      </c>
      <c r="DI2090" s="13" t="n">
        <v>97</v>
      </c>
      <c r="EE2090" s="13" t="n">
        <v>97</v>
      </c>
      <c r="FA2090" s="13" t="n">
        <v>97</v>
      </c>
      <c r="FW2090" s="13" t="n">
        <v>97</v>
      </c>
      <c r="GS2090" s="13" t="n">
        <v>97</v>
      </c>
    </row>
    <row r="2091">
      <c r="C2091" s="13" t="n">
        <v>98</v>
      </c>
      <c r="D2091" s="14" t="n">
        <v>32.15</v>
      </c>
      <c r="E2091" s="14" t="n">
        <v>22.39</v>
      </c>
      <c r="F2091" s="14" t="n">
        <v>29.09</v>
      </c>
      <c r="Y2091" s="13" t="n">
        <v>98</v>
      </c>
      <c r="AU2091" s="13" t="n">
        <v>98</v>
      </c>
      <c r="BQ2091" s="13" t="n">
        <v>98</v>
      </c>
      <c r="CM2091" s="13" t="n">
        <v>98</v>
      </c>
      <c r="DI2091" s="13" t="n">
        <v>98</v>
      </c>
      <c r="EE2091" s="13" t="n">
        <v>98</v>
      </c>
      <c r="FA2091" s="13" t="n">
        <v>98</v>
      </c>
      <c r="FW2091" s="13" t="n">
        <v>98</v>
      </c>
      <c r="GS2091" s="13" t="n">
        <v>98</v>
      </c>
    </row>
    <row r="2092">
      <c r="C2092" s="13" t="n">
        <v>99</v>
      </c>
      <c r="D2092" s="14" t="n">
        <v>21.47</v>
      </c>
      <c r="E2092" s="14" t="n">
        <v>22.96</v>
      </c>
      <c r="F2092" s="14" t="n">
        <v>32.72</v>
      </c>
      <c r="Y2092" s="13" t="n">
        <v>99</v>
      </c>
      <c r="AU2092" s="13" t="n">
        <v>99</v>
      </c>
      <c r="BQ2092" s="13" t="n">
        <v>99</v>
      </c>
      <c r="CM2092" s="13" t="n">
        <v>99</v>
      </c>
      <c r="DI2092" s="13" t="n">
        <v>99</v>
      </c>
      <c r="EE2092" s="13" t="n">
        <v>99</v>
      </c>
      <c r="FA2092" s="13" t="n">
        <v>99</v>
      </c>
      <c r="FW2092" s="13" t="n">
        <v>99</v>
      </c>
      <c r="GS2092" s="13" t="n">
        <v>99</v>
      </c>
    </row>
    <row r="2093">
      <c r="C2093" s="13" t="n">
        <v>100</v>
      </c>
      <c r="D2093" s="14" t="n">
        <v>22.73</v>
      </c>
      <c r="E2093" s="14" t="n">
        <v>25.74</v>
      </c>
      <c r="F2093" s="14" t="n">
        <v>20.74</v>
      </c>
      <c r="Y2093" s="13" t="n">
        <v>100</v>
      </c>
      <c r="AU2093" s="13" t="n">
        <v>100</v>
      </c>
      <c r="BQ2093" s="13" t="n">
        <v>100</v>
      </c>
      <c r="CM2093" s="13" t="n">
        <v>100</v>
      </c>
      <c r="DI2093" s="13" t="n">
        <v>100</v>
      </c>
      <c r="EE2093" s="13" t="n">
        <v>100</v>
      </c>
      <c r="FA2093" s="13" t="n">
        <v>100</v>
      </c>
      <c r="FW2093" s="13" t="n">
        <v>100</v>
      </c>
      <c r="GS2093" s="13" t="n">
        <v>100</v>
      </c>
    </row>
    <row r="2094">
      <c r="C2094" s="13" t="n">
        <v>101</v>
      </c>
      <c r="D2094" s="14" t="n">
        <v>23.49</v>
      </c>
      <c r="E2094" s="14" t="n">
        <v>27.1</v>
      </c>
      <c r="F2094" s="14" t="n">
        <v>24.23</v>
      </c>
      <c r="Y2094" s="13" t="n">
        <v>101</v>
      </c>
      <c r="AU2094" s="13" t="n">
        <v>101</v>
      </c>
      <c r="BQ2094" s="13" t="n">
        <v>101</v>
      </c>
      <c r="CM2094" s="13" t="n">
        <v>101</v>
      </c>
      <c r="DI2094" s="13" t="n">
        <v>101</v>
      </c>
      <c r="EE2094" s="13" t="n">
        <v>101</v>
      </c>
      <c r="FA2094" s="13" t="n">
        <v>101</v>
      </c>
      <c r="FW2094" s="13" t="n">
        <v>101</v>
      </c>
      <c r="GS2094" s="13" t="n">
        <v>101</v>
      </c>
    </row>
    <row r="2095">
      <c r="C2095" s="13" t="n">
        <v>102</v>
      </c>
      <c r="D2095" s="14" t="n">
        <v>26.5</v>
      </c>
      <c r="E2095" s="14" t="n">
        <v>34.43</v>
      </c>
      <c r="F2095" s="14" t="n">
        <v>24.75</v>
      </c>
      <c r="Y2095" s="13" t="n">
        <v>102</v>
      </c>
      <c r="AU2095" s="13" t="n">
        <v>102</v>
      </c>
      <c r="BQ2095" s="13" t="n">
        <v>102</v>
      </c>
      <c r="CM2095" s="13" t="n">
        <v>102</v>
      </c>
      <c r="DI2095" s="13" t="n">
        <v>102</v>
      </c>
      <c r="EE2095" s="13" t="n">
        <v>102</v>
      </c>
      <c r="FA2095" s="13" t="n">
        <v>102</v>
      </c>
      <c r="FW2095" s="13" t="n">
        <v>102</v>
      </c>
      <c r="GS2095" s="13" t="n">
        <v>102</v>
      </c>
    </row>
    <row r="2096">
      <c r="C2096" s="13" t="n">
        <v>103</v>
      </c>
      <c r="D2096" s="14" t="n">
        <v>29.13</v>
      </c>
      <c r="E2096" s="14" t="n">
        <v>22.74</v>
      </c>
      <c r="F2096" s="14" t="n">
        <v>30.7</v>
      </c>
      <c r="Y2096" s="13" t="n">
        <v>103</v>
      </c>
      <c r="AU2096" s="13" t="n">
        <v>103</v>
      </c>
      <c r="BQ2096" s="13" t="n">
        <v>103</v>
      </c>
      <c r="CM2096" s="13" t="n">
        <v>103</v>
      </c>
      <c r="DI2096" s="13" t="n">
        <v>103</v>
      </c>
      <c r="EE2096" s="13" t="n">
        <v>103</v>
      </c>
      <c r="FA2096" s="13" t="n">
        <v>103</v>
      </c>
      <c r="FW2096" s="13" t="n">
        <v>103</v>
      </c>
      <c r="GS2096" s="13" t="n">
        <v>103</v>
      </c>
    </row>
    <row r="2097">
      <c r="C2097" s="13" t="n">
        <v>104</v>
      </c>
      <c r="D2097" s="14" t="n">
        <v>13.85</v>
      </c>
      <c r="E2097" s="14" t="n">
        <v>30.89</v>
      </c>
      <c r="F2097" s="14" t="n">
        <v>34.3</v>
      </c>
      <c r="Y2097" s="13" t="n">
        <v>104</v>
      </c>
      <c r="AU2097" s="13" t="n">
        <v>104</v>
      </c>
      <c r="BQ2097" s="13" t="n">
        <v>104</v>
      </c>
      <c r="CM2097" s="13" t="n">
        <v>104</v>
      </c>
      <c r="DI2097" s="13" t="n">
        <v>104</v>
      </c>
      <c r="EE2097" s="13" t="n">
        <v>104</v>
      </c>
      <c r="FA2097" s="13" t="n">
        <v>104</v>
      </c>
      <c r="FW2097" s="13" t="n">
        <v>104</v>
      </c>
      <c r="GS2097" s="13" t="n">
        <v>104</v>
      </c>
    </row>
    <row r="2098">
      <c r="C2098" s="13" t="n">
        <v>105</v>
      </c>
      <c r="D2098" s="14" t="n">
        <v>30.94</v>
      </c>
      <c r="E2098" s="14" t="n">
        <v>28.72</v>
      </c>
      <c r="F2098" s="14" t="n">
        <v>21.01</v>
      </c>
      <c r="Y2098" s="13" t="n">
        <v>105</v>
      </c>
      <c r="AU2098" s="13" t="n">
        <v>105</v>
      </c>
      <c r="BQ2098" s="13" t="n">
        <v>105</v>
      </c>
      <c r="CM2098" s="13" t="n">
        <v>105</v>
      </c>
      <c r="DI2098" s="13" t="n">
        <v>105</v>
      </c>
      <c r="EE2098" s="13" t="n">
        <v>105</v>
      </c>
      <c r="FA2098" s="13" t="n">
        <v>105</v>
      </c>
      <c r="FW2098" s="13" t="n">
        <v>105</v>
      </c>
      <c r="GS2098" s="13" t="n">
        <v>105</v>
      </c>
    </row>
    <row r="2099">
      <c r="C2099" s="13" t="n">
        <v>106</v>
      </c>
      <c r="D2099" s="14" t="n">
        <v>20.32</v>
      </c>
      <c r="E2099" s="14" t="n">
        <v>28.71</v>
      </c>
      <c r="F2099" s="14" t="n">
        <v>23.03</v>
      </c>
      <c r="Y2099" s="13" t="n">
        <v>106</v>
      </c>
      <c r="AU2099" s="13" t="n">
        <v>106</v>
      </c>
      <c r="BQ2099" s="13" t="n">
        <v>106</v>
      </c>
      <c r="CM2099" s="13" t="n">
        <v>106</v>
      </c>
      <c r="DI2099" s="13" t="n">
        <v>106</v>
      </c>
      <c r="EE2099" s="13" t="n">
        <v>106</v>
      </c>
      <c r="FA2099" s="13" t="n">
        <v>106</v>
      </c>
      <c r="FW2099" s="13" t="n">
        <v>106</v>
      </c>
      <c r="GS2099" s="13" t="n">
        <v>106</v>
      </c>
    </row>
    <row r="2100">
      <c r="C2100" s="13" t="n">
        <v>107</v>
      </c>
      <c r="D2100" s="14" t="n">
        <v>31.05</v>
      </c>
      <c r="E2100" s="14" t="n">
        <v>29.65</v>
      </c>
      <c r="F2100" s="14" t="n">
        <v>20.94</v>
      </c>
      <c r="Y2100" s="13" t="n">
        <v>107</v>
      </c>
      <c r="AU2100" s="13" t="n">
        <v>107</v>
      </c>
      <c r="BQ2100" s="13" t="n">
        <v>107</v>
      </c>
      <c r="CM2100" s="13" t="n">
        <v>107</v>
      </c>
      <c r="DI2100" s="13" t="n">
        <v>107</v>
      </c>
      <c r="EE2100" s="13" t="n">
        <v>107</v>
      </c>
      <c r="FA2100" s="13" t="n">
        <v>107</v>
      </c>
      <c r="FW2100" s="13" t="n">
        <v>107</v>
      </c>
      <c r="GS2100" s="13" t="n">
        <v>107</v>
      </c>
    </row>
    <row r="2101">
      <c r="C2101" s="13" t="n">
        <v>108</v>
      </c>
      <c r="D2101" s="14" t="n">
        <v>27.72</v>
      </c>
      <c r="E2101" s="14" t="n">
        <v>28.96</v>
      </c>
      <c r="F2101" s="14" t="n">
        <v>10.59</v>
      </c>
      <c r="Y2101" s="13" t="n">
        <v>108</v>
      </c>
      <c r="AU2101" s="13" t="n">
        <v>108</v>
      </c>
      <c r="BQ2101" s="13" t="n">
        <v>108</v>
      </c>
      <c r="CM2101" s="13" t="n">
        <v>108</v>
      </c>
      <c r="DI2101" s="13" t="n">
        <v>108</v>
      </c>
      <c r="EE2101" s="13" t="n">
        <v>108</v>
      </c>
      <c r="FA2101" s="13" t="n">
        <v>108</v>
      </c>
      <c r="FW2101" s="13" t="n">
        <v>108</v>
      </c>
      <c r="GS2101" s="13" t="n">
        <v>108</v>
      </c>
    </row>
    <row r="2102">
      <c r="C2102" s="13" t="n">
        <v>109</v>
      </c>
      <c r="D2102" s="14" t="n">
        <v>23.35</v>
      </c>
      <c r="E2102" s="14" t="n">
        <v>25.42</v>
      </c>
      <c r="F2102" s="14" t="n">
        <v>25.12</v>
      </c>
      <c r="Y2102" s="13" t="n">
        <v>109</v>
      </c>
      <c r="AU2102" s="13" t="n">
        <v>109</v>
      </c>
      <c r="BQ2102" s="13" t="n">
        <v>109</v>
      </c>
      <c r="CM2102" s="13" t="n">
        <v>109</v>
      </c>
      <c r="DI2102" s="13" t="n">
        <v>109</v>
      </c>
      <c r="EE2102" s="13" t="n">
        <v>109</v>
      </c>
      <c r="FA2102" s="13" t="n">
        <v>109</v>
      </c>
      <c r="FW2102" s="13" t="n">
        <v>109</v>
      </c>
      <c r="GS2102" s="13" t="n">
        <v>109</v>
      </c>
    </row>
    <row r="2103">
      <c r="C2103" s="13" t="n">
        <v>110</v>
      </c>
      <c r="D2103" s="14" t="n">
        <v>26.55</v>
      </c>
      <c r="E2103" s="14" t="n">
        <v>20.99</v>
      </c>
      <c r="F2103" s="14" t="n">
        <v>31.01</v>
      </c>
      <c r="Y2103" s="13" t="n">
        <v>110</v>
      </c>
      <c r="AU2103" s="13" t="n">
        <v>110</v>
      </c>
      <c r="BQ2103" s="13" t="n">
        <v>110</v>
      </c>
      <c r="CM2103" s="13" t="n">
        <v>110</v>
      </c>
      <c r="DI2103" s="13" t="n">
        <v>110</v>
      </c>
      <c r="EE2103" s="13" t="n">
        <v>110</v>
      </c>
      <c r="FA2103" s="13" t="n">
        <v>110</v>
      </c>
      <c r="FW2103" s="13" t="n">
        <v>110</v>
      </c>
      <c r="GS2103" s="13" t="n">
        <v>110</v>
      </c>
    </row>
    <row r="2104">
      <c r="C2104" s="13" t="n">
        <v>111</v>
      </c>
      <c r="D2104" s="14" t="n">
        <v>33.45</v>
      </c>
      <c r="E2104" s="14" t="n">
        <v>17.39</v>
      </c>
      <c r="F2104" s="14" t="n">
        <v>31.17</v>
      </c>
      <c r="Y2104" s="13" t="n">
        <v>111</v>
      </c>
      <c r="AU2104" s="13" t="n">
        <v>111</v>
      </c>
      <c r="BQ2104" s="13" t="n">
        <v>111</v>
      </c>
      <c r="CM2104" s="13" t="n">
        <v>111</v>
      </c>
      <c r="DI2104" s="13" t="n">
        <v>111</v>
      </c>
      <c r="EE2104" s="13" t="n">
        <v>111</v>
      </c>
      <c r="FA2104" s="13" t="n">
        <v>111</v>
      </c>
      <c r="FW2104" s="13" t="n">
        <v>111</v>
      </c>
      <c r="GS2104" s="13" t="n">
        <v>111</v>
      </c>
    </row>
    <row r="2105">
      <c r="C2105" s="13" t="n">
        <v>112</v>
      </c>
      <c r="D2105" s="14" t="n">
        <v>23.07</v>
      </c>
      <c r="E2105" s="14" t="n">
        <v>31.05</v>
      </c>
      <c r="F2105" s="14" t="n">
        <v>33.7</v>
      </c>
      <c r="Y2105" s="13" t="n">
        <v>112</v>
      </c>
      <c r="AU2105" s="13" t="n">
        <v>112</v>
      </c>
      <c r="BQ2105" s="13" t="n">
        <v>112</v>
      </c>
      <c r="CM2105" s="13" t="n">
        <v>112</v>
      </c>
      <c r="DI2105" s="13" t="n">
        <v>112</v>
      </c>
      <c r="EE2105" s="13" t="n">
        <v>112</v>
      </c>
      <c r="FA2105" s="13" t="n">
        <v>112</v>
      </c>
      <c r="FW2105" s="13" t="n">
        <v>112</v>
      </c>
      <c r="GS2105" s="13" t="n">
        <v>112</v>
      </c>
    </row>
    <row r="2106">
      <c r="C2106" s="13" t="n">
        <v>113</v>
      </c>
      <c r="D2106" s="14" t="n">
        <v>30.89</v>
      </c>
      <c r="E2106" s="14" t="n">
        <v>23.93</v>
      </c>
      <c r="F2106" s="14" t="n">
        <v>24.53</v>
      </c>
      <c r="Y2106" s="13" t="n">
        <v>113</v>
      </c>
      <c r="AU2106" s="13" t="n">
        <v>113</v>
      </c>
      <c r="BQ2106" s="13" t="n">
        <v>113</v>
      </c>
      <c r="CM2106" s="13" t="n">
        <v>113</v>
      </c>
      <c r="DI2106" s="13" t="n">
        <v>113</v>
      </c>
      <c r="EE2106" s="13" t="n">
        <v>113</v>
      </c>
      <c r="FA2106" s="13" t="n">
        <v>113</v>
      </c>
      <c r="FW2106" s="13" t="n">
        <v>113</v>
      </c>
      <c r="GS2106" s="13" t="n">
        <v>113</v>
      </c>
    </row>
    <row r="2107">
      <c r="C2107" s="13" t="n">
        <v>114</v>
      </c>
      <c r="D2107" s="14" t="n">
        <v>31.51</v>
      </c>
      <c r="E2107" s="14" t="n">
        <v>24.53</v>
      </c>
      <c r="F2107" s="14" t="n">
        <v>30.6</v>
      </c>
      <c r="Y2107" s="13" t="n">
        <v>114</v>
      </c>
      <c r="AU2107" s="13" t="n">
        <v>114</v>
      </c>
      <c r="BQ2107" s="13" t="n">
        <v>114</v>
      </c>
      <c r="CM2107" s="13" t="n">
        <v>114</v>
      </c>
      <c r="DI2107" s="13" t="n">
        <v>114</v>
      </c>
      <c r="EE2107" s="13" t="n">
        <v>114</v>
      </c>
      <c r="FA2107" s="13" t="n">
        <v>114</v>
      </c>
      <c r="FW2107" s="13" t="n">
        <v>114</v>
      </c>
      <c r="GS2107" s="13" t="n">
        <v>114</v>
      </c>
    </row>
    <row r="2108">
      <c r="C2108" s="13" t="n">
        <v>115</v>
      </c>
      <c r="D2108" s="14" t="n">
        <v>28.87</v>
      </c>
      <c r="E2108" s="14" t="n">
        <v>28.89</v>
      </c>
      <c r="F2108" s="14" t="n">
        <v>14.18</v>
      </c>
      <c r="Y2108" s="13" t="n">
        <v>115</v>
      </c>
      <c r="AU2108" s="13" t="n">
        <v>115</v>
      </c>
      <c r="BQ2108" s="13" t="n">
        <v>115</v>
      </c>
      <c r="CM2108" s="13" t="n">
        <v>115</v>
      </c>
      <c r="DI2108" s="13" t="n">
        <v>115</v>
      </c>
      <c r="EE2108" s="13" t="n">
        <v>115</v>
      </c>
      <c r="FA2108" s="13" t="n">
        <v>115</v>
      </c>
      <c r="FW2108" s="13" t="n">
        <v>115</v>
      </c>
      <c r="GS2108" s="13" t="n">
        <v>115</v>
      </c>
    </row>
    <row r="2109">
      <c r="C2109" s="13" t="n">
        <v>116</v>
      </c>
      <c r="D2109" s="14" t="n">
        <v>22.2</v>
      </c>
      <c r="E2109" s="14" t="n">
        <v>26.04</v>
      </c>
      <c r="F2109" s="14" t="n">
        <v>20.73</v>
      </c>
      <c r="Y2109" s="13" t="n">
        <v>116</v>
      </c>
      <c r="AU2109" s="13" t="n">
        <v>116</v>
      </c>
      <c r="BQ2109" s="13" t="n">
        <v>116</v>
      </c>
      <c r="CM2109" s="13" t="n">
        <v>116</v>
      </c>
      <c r="DI2109" s="13" t="n">
        <v>116</v>
      </c>
      <c r="EE2109" s="13" t="n">
        <v>116</v>
      </c>
      <c r="FA2109" s="13" t="n">
        <v>116</v>
      </c>
      <c r="FW2109" s="13" t="n">
        <v>116</v>
      </c>
      <c r="GS2109" s="13" t="n">
        <v>116</v>
      </c>
    </row>
    <row r="2110">
      <c r="C2110" s="13" t="n">
        <v>117</v>
      </c>
      <c r="D2110" s="14" t="n">
        <v>22.3</v>
      </c>
      <c r="E2110" s="14" t="n">
        <v>22.66</v>
      </c>
      <c r="F2110" s="14" t="n">
        <v>27.97</v>
      </c>
      <c r="Y2110" s="13" t="n">
        <v>117</v>
      </c>
      <c r="AU2110" s="13" t="n">
        <v>117</v>
      </c>
      <c r="BQ2110" s="13" t="n">
        <v>117</v>
      </c>
      <c r="CM2110" s="13" t="n">
        <v>117</v>
      </c>
      <c r="DI2110" s="13" t="n">
        <v>117</v>
      </c>
      <c r="EE2110" s="13" t="n">
        <v>117</v>
      </c>
      <c r="FA2110" s="13" t="n">
        <v>117</v>
      </c>
      <c r="FW2110" s="13" t="n">
        <v>117</v>
      </c>
      <c r="GS2110" s="13" t="n">
        <v>117</v>
      </c>
    </row>
    <row r="2111">
      <c r="C2111" s="13" t="n">
        <v>118</v>
      </c>
      <c r="D2111" s="14" t="n">
        <v>26.65</v>
      </c>
      <c r="E2111" s="14" t="n">
        <v>23.1</v>
      </c>
      <c r="F2111" s="14" t="n">
        <v>28.24</v>
      </c>
      <c r="Y2111" s="13" t="n">
        <v>118</v>
      </c>
      <c r="AU2111" s="13" t="n">
        <v>118</v>
      </c>
      <c r="BQ2111" s="13" t="n">
        <v>118</v>
      </c>
      <c r="CM2111" s="13" t="n">
        <v>118</v>
      </c>
      <c r="DI2111" s="13" t="n">
        <v>118</v>
      </c>
      <c r="EE2111" s="13" t="n">
        <v>118</v>
      </c>
      <c r="FA2111" s="13" t="n">
        <v>118</v>
      </c>
      <c r="FW2111" s="13" t="n">
        <v>118</v>
      </c>
      <c r="GS2111" s="13" t="n">
        <v>118</v>
      </c>
    </row>
    <row r="2112">
      <c r="C2112" s="13" t="n">
        <v>119</v>
      </c>
      <c r="D2112" s="14" t="n">
        <v>22.33</v>
      </c>
      <c r="E2112" s="14" t="n">
        <v>32.28</v>
      </c>
      <c r="F2112" s="14" t="n">
        <v>18.29</v>
      </c>
      <c r="Y2112" s="13" t="n">
        <v>119</v>
      </c>
      <c r="AU2112" s="13" t="n">
        <v>119</v>
      </c>
      <c r="BQ2112" s="13" t="n">
        <v>119</v>
      </c>
      <c r="CM2112" s="13" t="n">
        <v>119</v>
      </c>
      <c r="DI2112" s="13" t="n">
        <v>119</v>
      </c>
      <c r="EE2112" s="13" t="n">
        <v>119</v>
      </c>
      <c r="FA2112" s="13" t="n">
        <v>119</v>
      </c>
      <c r="FW2112" s="13" t="n">
        <v>119</v>
      </c>
      <c r="GS2112" s="13" t="n">
        <v>119</v>
      </c>
    </row>
    <row r="2113">
      <c r="C2113" s="13" t="n">
        <v>120</v>
      </c>
      <c r="D2113" s="14" t="n">
        <v>24.03</v>
      </c>
      <c r="E2113" s="14" t="n">
        <v>31.66</v>
      </c>
      <c r="F2113" s="14" t="n">
        <v>31.76</v>
      </c>
      <c r="Y2113" s="13" t="n">
        <v>120</v>
      </c>
      <c r="AU2113" s="13" t="n">
        <v>120</v>
      </c>
      <c r="BQ2113" s="13" t="n">
        <v>120</v>
      </c>
      <c r="CM2113" s="13" t="n">
        <v>120</v>
      </c>
      <c r="DI2113" s="13" t="n">
        <v>120</v>
      </c>
      <c r="EE2113" s="13" t="n">
        <v>120</v>
      </c>
      <c r="FA2113" s="13" t="n">
        <v>120</v>
      </c>
      <c r="FW2113" s="13" t="n">
        <v>120</v>
      </c>
      <c r="GS2113" s="13" t="n">
        <v>120</v>
      </c>
    </row>
    <row r="2114">
      <c r="C2114" s="13" t="n">
        <v>121</v>
      </c>
      <c r="D2114" s="14" t="n">
        <v>30.36</v>
      </c>
      <c r="E2114" s="14" t="n">
        <v>23.48</v>
      </c>
      <c r="F2114" s="14" t="n">
        <v>23.59</v>
      </c>
      <c r="Y2114" s="13" t="n">
        <v>121</v>
      </c>
      <c r="AU2114" s="13" t="n">
        <v>121</v>
      </c>
      <c r="BQ2114" s="13" t="n">
        <v>121</v>
      </c>
      <c r="CM2114" s="13" t="n">
        <v>121</v>
      </c>
      <c r="DI2114" s="13" t="n">
        <v>121</v>
      </c>
      <c r="EE2114" s="13" t="n">
        <v>121</v>
      </c>
      <c r="FA2114" s="13" t="n">
        <v>121</v>
      </c>
      <c r="FW2114" s="13" t="n">
        <v>121</v>
      </c>
      <c r="GS2114" s="13" t="n">
        <v>121</v>
      </c>
    </row>
    <row r="2115">
      <c r="C2115" s="13" t="n">
        <v>122</v>
      </c>
      <c r="D2115" s="14" t="n">
        <v>36.6</v>
      </c>
      <c r="E2115" s="14" t="n">
        <v>25.89</v>
      </c>
      <c r="F2115" s="14" t="n">
        <v>27.34</v>
      </c>
      <c r="Y2115" s="13" t="n">
        <v>122</v>
      </c>
      <c r="AU2115" s="13" t="n">
        <v>122</v>
      </c>
      <c r="BQ2115" s="13" t="n">
        <v>122</v>
      </c>
      <c r="CM2115" s="13" t="n">
        <v>122</v>
      </c>
      <c r="DI2115" s="13" t="n">
        <v>122</v>
      </c>
      <c r="EE2115" s="13" t="n">
        <v>122</v>
      </c>
      <c r="FA2115" s="13" t="n">
        <v>122</v>
      </c>
      <c r="FW2115" s="13" t="n">
        <v>122</v>
      </c>
      <c r="GS2115" s="13" t="n">
        <v>122</v>
      </c>
    </row>
    <row r="2116">
      <c r="C2116" s="13" t="n">
        <v>123</v>
      </c>
      <c r="D2116" s="14" t="n">
        <v>27.45</v>
      </c>
      <c r="E2116" s="14" t="n">
        <v>29.57</v>
      </c>
      <c r="F2116" s="14" t="n">
        <v>21.98</v>
      </c>
      <c r="Y2116" s="13" t="n">
        <v>123</v>
      </c>
      <c r="AU2116" s="13" t="n">
        <v>123</v>
      </c>
      <c r="BQ2116" s="13" t="n">
        <v>123</v>
      </c>
      <c r="CM2116" s="13" t="n">
        <v>123</v>
      </c>
      <c r="DI2116" s="13" t="n">
        <v>123</v>
      </c>
      <c r="EE2116" s="13" t="n">
        <v>123</v>
      </c>
      <c r="FA2116" s="13" t="n">
        <v>123</v>
      </c>
      <c r="FW2116" s="13" t="n">
        <v>123</v>
      </c>
      <c r="GS2116" s="13" t="n">
        <v>123</v>
      </c>
    </row>
    <row r="2117">
      <c r="C2117" s="13" t="n">
        <v>124</v>
      </c>
      <c r="D2117" s="14" t="n">
        <v>27.07</v>
      </c>
      <c r="E2117" s="14" t="n">
        <v>22.95</v>
      </c>
      <c r="F2117" s="14" t="n">
        <v>28.8</v>
      </c>
      <c r="Y2117" s="13" t="n">
        <v>124</v>
      </c>
      <c r="AU2117" s="13" t="n">
        <v>124</v>
      </c>
      <c r="BQ2117" s="13" t="n">
        <v>124</v>
      </c>
      <c r="CM2117" s="13" t="n">
        <v>124</v>
      </c>
      <c r="DI2117" s="13" t="n">
        <v>124</v>
      </c>
      <c r="EE2117" s="13" t="n">
        <v>124</v>
      </c>
      <c r="FA2117" s="13" t="n">
        <v>124</v>
      </c>
      <c r="FW2117" s="13" t="n">
        <v>124</v>
      </c>
      <c r="GS2117" s="13" t="n">
        <v>124</v>
      </c>
    </row>
    <row r="2118">
      <c r="C2118" s="13" t="n">
        <v>125</v>
      </c>
      <c r="D2118" s="14" t="n">
        <v>25.98</v>
      </c>
      <c r="E2118" s="14" t="n">
        <v>25.22</v>
      </c>
      <c r="F2118" s="14" t="n">
        <v>18.48</v>
      </c>
      <c r="Y2118" s="13" t="n">
        <v>125</v>
      </c>
      <c r="AU2118" s="13" t="n">
        <v>125</v>
      </c>
      <c r="BQ2118" s="13" t="n">
        <v>125</v>
      </c>
      <c r="CM2118" s="13" t="n">
        <v>125</v>
      </c>
      <c r="DI2118" s="13" t="n">
        <v>125</v>
      </c>
      <c r="EE2118" s="13" t="n">
        <v>125</v>
      </c>
      <c r="FA2118" s="13" t="n">
        <v>125</v>
      </c>
      <c r="FW2118" s="13" t="n">
        <v>125</v>
      </c>
      <c r="GS2118" s="13" t="n">
        <v>125</v>
      </c>
    </row>
    <row r="2119">
      <c r="C2119" s="13" t="n">
        <v>126</v>
      </c>
      <c r="D2119" s="14" t="n">
        <v>28.42</v>
      </c>
      <c r="E2119" s="14" t="n">
        <v>21.26</v>
      </c>
      <c r="F2119" s="14" t="n">
        <v>33.39</v>
      </c>
      <c r="Y2119" s="13" t="n">
        <v>126</v>
      </c>
      <c r="AU2119" s="13" t="n">
        <v>126</v>
      </c>
      <c r="BQ2119" s="13" t="n">
        <v>126</v>
      </c>
      <c r="CM2119" s="13" t="n">
        <v>126</v>
      </c>
      <c r="DI2119" s="13" t="n">
        <v>126</v>
      </c>
      <c r="EE2119" s="13" t="n">
        <v>126</v>
      </c>
      <c r="FA2119" s="13" t="n">
        <v>126</v>
      </c>
      <c r="FW2119" s="13" t="n">
        <v>126</v>
      </c>
      <c r="GS2119" s="13" t="n">
        <v>126</v>
      </c>
    </row>
    <row r="2120">
      <c r="C2120" s="13" t="n">
        <v>127</v>
      </c>
      <c r="D2120" s="14" t="n">
        <v>27.1</v>
      </c>
      <c r="E2120" s="14" t="n">
        <v>37.61</v>
      </c>
      <c r="F2120" s="14" t="n">
        <v>28.75</v>
      </c>
      <c r="Y2120" s="13" t="n">
        <v>127</v>
      </c>
      <c r="AU2120" s="13" t="n">
        <v>127</v>
      </c>
      <c r="BQ2120" s="13" t="n">
        <v>127</v>
      </c>
      <c r="CM2120" s="13" t="n">
        <v>127</v>
      </c>
      <c r="DI2120" s="13" t="n">
        <v>127</v>
      </c>
      <c r="EE2120" s="13" t="n">
        <v>127</v>
      </c>
      <c r="FA2120" s="13" t="n">
        <v>127</v>
      </c>
      <c r="FW2120" s="13" t="n">
        <v>127</v>
      </c>
      <c r="GS2120" s="13" t="n">
        <v>127</v>
      </c>
    </row>
    <row r="2121">
      <c r="C2121" s="13" t="n">
        <v>128</v>
      </c>
      <c r="D2121" s="14" t="n">
        <v>20.42</v>
      </c>
      <c r="E2121" s="14" t="n">
        <v>25.69</v>
      </c>
      <c r="F2121" s="14" t="n">
        <v>25.53</v>
      </c>
      <c r="Y2121" s="13" t="n">
        <v>128</v>
      </c>
      <c r="AU2121" s="13" t="n">
        <v>128</v>
      </c>
      <c r="BQ2121" s="13" t="n">
        <v>128</v>
      </c>
      <c r="CM2121" s="13" t="n">
        <v>128</v>
      </c>
      <c r="DI2121" s="13" t="n">
        <v>128</v>
      </c>
      <c r="EE2121" s="13" t="n">
        <v>128</v>
      </c>
      <c r="FA2121" s="13" t="n">
        <v>128</v>
      </c>
      <c r="FW2121" s="13" t="n">
        <v>128</v>
      </c>
      <c r="GS2121" s="13" t="n">
        <v>128</v>
      </c>
    </row>
    <row r="2122">
      <c r="C2122" s="13" t="n">
        <v>129</v>
      </c>
      <c r="D2122" s="14" t="n">
        <v>33.03</v>
      </c>
      <c r="E2122" s="14" t="n">
        <v>25.12</v>
      </c>
      <c r="F2122" s="14" t="n">
        <v>27.85</v>
      </c>
      <c r="Y2122" s="13" t="n">
        <v>129</v>
      </c>
      <c r="AU2122" s="13" t="n">
        <v>129</v>
      </c>
      <c r="BQ2122" s="13" t="n">
        <v>129</v>
      </c>
      <c r="CM2122" s="13" t="n">
        <v>129</v>
      </c>
      <c r="DI2122" s="13" t="n">
        <v>129</v>
      </c>
      <c r="EE2122" s="13" t="n">
        <v>129</v>
      </c>
      <c r="FA2122" s="13" t="n">
        <v>129</v>
      </c>
      <c r="FW2122" s="13" t="n">
        <v>129</v>
      </c>
      <c r="GS2122" s="13" t="n">
        <v>129</v>
      </c>
    </row>
    <row r="2123">
      <c r="C2123" s="13" t="n">
        <v>130</v>
      </c>
      <c r="D2123" s="14" t="n">
        <v>29.25</v>
      </c>
      <c r="E2123" s="14" t="n">
        <v>28.75</v>
      </c>
      <c r="F2123" s="14" t="n">
        <v>24.5</v>
      </c>
      <c r="Y2123" s="13" t="n">
        <v>130</v>
      </c>
      <c r="AU2123" s="13" t="n">
        <v>130</v>
      </c>
      <c r="BQ2123" s="13" t="n">
        <v>130</v>
      </c>
      <c r="CM2123" s="13" t="n">
        <v>130</v>
      </c>
      <c r="DI2123" s="13" t="n">
        <v>130</v>
      </c>
      <c r="EE2123" s="13" t="n">
        <v>130</v>
      </c>
      <c r="FA2123" s="13" t="n">
        <v>130</v>
      </c>
      <c r="FW2123" s="13" t="n">
        <v>130</v>
      </c>
      <c r="GS2123" s="13" t="n">
        <v>130</v>
      </c>
    </row>
    <row r="2124">
      <c r="C2124" s="13" t="n">
        <v>131</v>
      </c>
      <c r="D2124" s="14" t="n">
        <v>31.02</v>
      </c>
      <c r="E2124" s="14" t="n">
        <v>24.2</v>
      </c>
      <c r="F2124" s="14" t="n">
        <v>25.8</v>
      </c>
      <c r="Y2124" s="13" t="n">
        <v>131</v>
      </c>
      <c r="AU2124" s="13" t="n">
        <v>131</v>
      </c>
      <c r="BQ2124" s="13" t="n">
        <v>131</v>
      </c>
      <c r="CM2124" s="13" t="n">
        <v>131</v>
      </c>
      <c r="DI2124" s="13" t="n">
        <v>131</v>
      </c>
      <c r="EE2124" s="13" t="n">
        <v>131</v>
      </c>
      <c r="FA2124" s="13" t="n">
        <v>131</v>
      </c>
      <c r="FW2124" s="13" t="n">
        <v>131</v>
      </c>
      <c r="GS2124" s="13" t="n">
        <v>131</v>
      </c>
    </row>
    <row r="2125">
      <c r="C2125" s="13" t="n">
        <v>132</v>
      </c>
      <c r="D2125" s="14" t="n">
        <v>25.4</v>
      </c>
      <c r="E2125" s="14" t="n">
        <v>32.78</v>
      </c>
      <c r="F2125" s="14" t="n">
        <v>25.36</v>
      </c>
      <c r="Y2125" s="13" t="n">
        <v>132</v>
      </c>
      <c r="AU2125" s="13" t="n">
        <v>132</v>
      </c>
      <c r="BQ2125" s="13" t="n">
        <v>132</v>
      </c>
      <c r="CM2125" s="13" t="n">
        <v>132</v>
      </c>
      <c r="DI2125" s="13" t="n">
        <v>132</v>
      </c>
      <c r="EE2125" s="13" t="n">
        <v>132</v>
      </c>
      <c r="FA2125" s="13" t="n">
        <v>132</v>
      </c>
      <c r="FW2125" s="13" t="n">
        <v>132</v>
      </c>
      <c r="GS2125" s="13" t="n">
        <v>132</v>
      </c>
    </row>
    <row r="2126">
      <c r="C2126" s="13" t="n">
        <v>133</v>
      </c>
      <c r="D2126" s="14" t="n">
        <v>29.03</v>
      </c>
      <c r="E2126" s="14" t="n">
        <v>22.05</v>
      </c>
      <c r="F2126" s="14" t="n">
        <v>24.07</v>
      </c>
      <c r="Y2126" s="13" t="n">
        <v>133</v>
      </c>
      <c r="AU2126" s="13" t="n">
        <v>133</v>
      </c>
      <c r="BQ2126" s="13" t="n">
        <v>133</v>
      </c>
      <c r="CM2126" s="13" t="n">
        <v>133</v>
      </c>
      <c r="DI2126" s="13" t="n">
        <v>133</v>
      </c>
      <c r="EE2126" s="13" t="n">
        <v>133</v>
      </c>
      <c r="FA2126" s="13" t="n">
        <v>133</v>
      </c>
      <c r="FW2126" s="13" t="n">
        <v>133</v>
      </c>
      <c r="GS2126" s="13" t="n">
        <v>133</v>
      </c>
    </row>
    <row r="2127">
      <c r="C2127" s="13" t="n">
        <v>134</v>
      </c>
      <c r="D2127" s="14" t="n">
        <v>36.08</v>
      </c>
      <c r="E2127" s="14" t="n">
        <v>22.27</v>
      </c>
      <c r="F2127" s="14" t="n">
        <v>26.47</v>
      </c>
      <c r="Y2127" s="13" t="n">
        <v>134</v>
      </c>
      <c r="AU2127" s="13" t="n">
        <v>134</v>
      </c>
      <c r="BQ2127" s="13" t="n">
        <v>134</v>
      </c>
      <c r="CM2127" s="13" t="n">
        <v>134</v>
      </c>
      <c r="DI2127" s="13" t="n">
        <v>134</v>
      </c>
      <c r="EE2127" s="13" t="n">
        <v>134</v>
      </c>
      <c r="FA2127" s="13" t="n">
        <v>134</v>
      </c>
      <c r="FW2127" s="13" t="n">
        <v>134</v>
      </c>
      <c r="GS2127" s="13" t="n">
        <v>134</v>
      </c>
    </row>
    <row r="2128">
      <c r="C2128" s="13" t="n">
        <v>135</v>
      </c>
      <c r="D2128" s="14" t="n">
        <v>24.8</v>
      </c>
      <c r="E2128" s="14" t="n">
        <v>24.05</v>
      </c>
      <c r="F2128" s="14" t="n">
        <v>29.32</v>
      </c>
      <c r="Y2128" s="13" t="n">
        <v>135</v>
      </c>
      <c r="AU2128" s="13" t="n">
        <v>135</v>
      </c>
      <c r="BQ2128" s="13" t="n">
        <v>135</v>
      </c>
      <c r="CM2128" s="13" t="n">
        <v>135</v>
      </c>
      <c r="DI2128" s="13" t="n">
        <v>135</v>
      </c>
      <c r="EE2128" s="13" t="n">
        <v>135</v>
      </c>
      <c r="FA2128" s="13" t="n">
        <v>135</v>
      </c>
      <c r="FW2128" s="13" t="n">
        <v>135</v>
      </c>
      <c r="GS2128" s="13" t="n">
        <v>135</v>
      </c>
    </row>
    <row r="2129">
      <c r="C2129" s="13" t="n">
        <v>136</v>
      </c>
      <c r="D2129" s="14" t="n">
        <v>38.71</v>
      </c>
      <c r="E2129" s="14" t="n">
        <v>27.55</v>
      </c>
      <c r="F2129" s="14" t="n">
        <v>27.45</v>
      </c>
      <c r="Y2129" s="13" t="n">
        <v>136</v>
      </c>
      <c r="AU2129" s="13" t="n">
        <v>136</v>
      </c>
      <c r="BQ2129" s="13" t="n">
        <v>136</v>
      </c>
      <c r="CM2129" s="13" t="n">
        <v>136</v>
      </c>
      <c r="DI2129" s="13" t="n">
        <v>136</v>
      </c>
      <c r="EE2129" s="13" t="n">
        <v>136</v>
      </c>
      <c r="FA2129" s="13" t="n">
        <v>136</v>
      </c>
      <c r="FW2129" s="13" t="n">
        <v>136</v>
      </c>
      <c r="GS2129" s="13" t="n">
        <v>136</v>
      </c>
    </row>
    <row r="2130">
      <c r="C2130" s="13" t="n">
        <v>137</v>
      </c>
      <c r="D2130" s="14" t="n">
        <v>21.24</v>
      </c>
      <c r="E2130" s="14" t="n">
        <v>31.92</v>
      </c>
      <c r="F2130" s="14" t="n">
        <v>37.09</v>
      </c>
      <c r="Y2130" s="13" t="n">
        <v>137</v>
      </c>
      <c r="AU2130" s="13" t="n">
        <v>137</v>
      </c>
      <c r="BQ2130" s="13" t="n">
        <v>137</v>
      </c>
      <c r="CM2130" s="13" t="n">
        <v>137</v>
      </c>
      <c r="DI2130" s="13" t="n">
        <v>137</v>
      </c>
      <c r="EE2130" s="13" t="n">
        <v>137</v>
      </c>
      <c r="FA2130" s="13" t="n">
        <v>137</v>
      </c>
      <c r="FW2130" s="13" t="n">
        <v>137</v>
      </c>
      <c r="GS2130" s="13" t="n">
        <v>137</v>
      </c>
    </row>
    <row r="2131">
      <c r="C2131" s="13" t="n">
        <v>138</v>
      </c>
      <c r="D2131" s="14" t="n">
        <v>25.26</v>
      </c>
      <c r="E2131" s="14" t="n">
        <v>33.06</v>
      </c>
      <c r="F2131" s="14" t="n">
        <v>26.31</v>
      </c>
      <c r="Y2131" s="13" t="n">
        <v>138</v>
      </c>
      <c r="AU2131" s="13" t="n">
        <v>138</v>
      </c>
      <c r="BQ2131" s="13" t="n">
        <v>138</v>
      </c>
      <c r="CM2131" s="13" t="n">
        <v>138</v>
      </c>
      <c r="DI2131" s="13" t="n">
        <v>138</v>
      </c>
      <c r="EE2131" s="13" t="n">
        <v>138</v>
      </c>
      <c r="FA2131" s="13" t="n">
        <v>138</v>
      </c>
      <c r="FW2131" s="13" t="n">
        <v>138</v>
      </c>
      <c r="GS2131" s="13" t="n">
        <v>138</v>
      </c>
    </row>
    <row r="2132">
      <c r="C2132" s="13" t="n">
        <v>139</v>
      </c>
      <c r="D2132" s="14" t="n">
        <v>30.83</v>
      </c>
      <c r="E2132" s="14" t="n">
        <v>35.14</v>
      </c>
      <c r="F2132" s="14" t="n">
        <v>31.49</v>
      </c>
      <c r="Y2132" s="13" t="n">
        <v>139</v>
      </c>
      <c r="AU2132" s="13" t="n">
        <v>139</v>
      </c>
      <c r="BQ2132" s="13" t="n">
        <v>139</v>
      </c>
      <c r="CM2132" s="13" t="n">
        <v>139</v>
      </c>
      <c r="DI2132" s="13" t="n">
        <v>139</v>
      </c>
      <c r="EE2132" s="13" t="n">
        <v>139</v>
      </c>
      <c r="FA2132" s="13" t="n">
        <v>139</v>
      </c>
      <c r="FW2132" s="13" t="n">
        <v>139</v>
      </c>
      <c r="GS2132" s="13" t="n">
        <v>139</v>
      </c>
    </row>
    <row r="2133">
      <c r="C2133" s="13" t="n">
        <v>140</v>
      </c>
      <c r="D2133" s="14" t="n">
        <v>15.93</v>
      </c>
      <c r="E2133" s="14" t="n">
        <v>32.45</v>
      </c>
      <c r="F2133" s="14" t="n">
        <v>31.93</v>
      </c>
      <c r="Y2133" s="13" t="n">
        <v>140</v>
      </c>
      <c r="AU2133" s="13" t="n">
        <v>140</v>
      </c>
      <c r="BQ2133" s="13" t="n">
        <v>140</v>
      </c>
      <c r="CM2133" s="13" t="n">
        <v>140</v>
      </c>
      <c r="DI2133" s="13" t="n">
        <v>140</v>
      </c>
      <c r="EE2133" s="13" t="n">
        <v>140</v>
      </c>
      <c r="FA2133" s="13" t="n">
        <v>140</v>
      </c>
      <c r="FW2133" s="13" t="n">
        <v>140</v>
      </c>
      <c r="GS2133" s="13" t="n">
        <v>140</v>
      </c>
    </row>
    <row r="2134">
      <c r="C2134" s="13" t="n">
        <v>141</v>
      </c>
      <c r="D2134" s="14" t="n">
        <v>32.45</v>
      </c>
      <c r="E2134" s="14" t="n">
        <v>27.97</v>
      </c>
      <c r="F2134" s="14" t="n">
        <v>30.93</v>
      </c>
      <c r="Y2134" s="13" t="n">
        <v>141</v>
      </c>
      <c r="AU2134" s="13" t="n">
        <v>141</v>
      </c>
      <c r="BQ2134" s="13" t="n">
        <v>141</v>
      </c>
      <c r="CM2134" s="13" t="n">
        <v>141</v>
      </c>
      <c r="DI2134" s="13" t="n">
        <v>141</v>
      </c>
      <c r="EE2134" s="13" t="n">
        <v>141</v>
      </c>
      <c r="FA2134" s="13" t="n">
        <v>141</v>
      </c>
      <c r="FW2134" s="13" t="n">
        <v>141</v>
      </c>
      <c r="GS2134" s="13" t="n">
        <v>141</v>
      </c>
    </row>
    <row r="2135">
      <c r="C2135" s="13" t="n">
        <v>142</v>
      </c>
      <c r="D2135" s="14" t="n">
        <v>23.46</v>
      </c>
      <c r="E2135" s="14" t="n">
        <v>25.15</v>
      </c>
      <c r="F2135" s="14" t="n">
        <v>27.97</v>
      </c>
      <c r="Y2135" s="13" t="n">
        <v>142</v>
      </c>
      <c r="AU2135" s="13" t="n">
        <v>142</v>
      </c>
      <c r="BQ2135" s="13" t="n">
        <v>142</v>
      </c>
      <c r="CM2135" s="13" t="n">
        <v>142</v>
      </c>
      <c r="DI2135" s="13" t="n">
        <v>142</v>
      </c>
      <c r="EE2135" s="13" t="n">
        <v>142</v>
      </c>
      <c r="FA2135" s="13" t="n">
        <v>142</v>
      </c>
      <c r="FW2135" s="13" t="n">
        <v>142</v>
      </c>
      <c r="GS2135" s="13" t="n">
        <v>142</v>
      </c>
    </row>
    <row r="2136">
      <c r="C2136" s="13" t="n">
        <v>143</v>
      </c>
      <c r="D2136" s="14" t="n">
        <v>19.97</v>
      </c>
      <c r="E2136" s="14" t="n">
        <v>22.95</v>
      </c>
      <c r="F2136" s="14" t="n">
        <v>23.27</v>
      </c>
      <c r="Y2136" s="13" t="n">
        <v>143</v>
      </c>
      <c r="AU2136" s="13" t="n">
        <v>143</v>
      </c>
      <c r="BQ2136" s="13" t="n">
        <v>143</v>
      </c>
      <c r="CM2136" s="13" t="n">
        <v>143</v>
      </c>
      <c r="DI2136" s="13" t="n">
        <v>143</v>
      </c>
      <c r="EE2136" s="13" t="n">
        <v>143</v>
      </c>
      <c r="FA2136" s="13" t="n">
        <v>143</v>
      </c>
      <c r="FW2136" s="13" t="n">
        <v>143</v>
      </c>
      <c r="GS2136" s="13" t="n">
        <v>143</v>
      </c>
    </row>
    <row r="2137">
      <c r="C2137" s="13" t="n">
        <v>144</v>
      </c>
      <c r="D2137" s="14" t="n">
        <v>19.85</v>
      </c>
      <c r="E2137" s="14" t="n">
        <v>20.22</v>
      </c>
      <c r="F2137" s="14" t="n">
        <v>16</v>
      </c>
      <c r="Y2137" s="13" t="n">
        <v>144</v>
      </c>
      <c r="AU2137" s="13" t="n">
        <v>144</v>
      </c>
      <c r="BQ2137" s="13" t="n">
        <v>144</v>
      </c>
      <c r="CM2137" s="13" t="n">
        <v>144</v>
      </c>
      <c r="DI2137" s="13" t="n">
        <v>144</v>
      </c>
      <c r="EE2137" s="13" t="n">
        <v>144</v>
      </c>
      <c r="FA2137" s="13" t="n">
        <v>144</v>
      </c>
      <c r="FW2137" s="13" t="n">
        <v>144</v>
      </c>
      <c r="GS2137" s="13" t="n">
        <v>144</v>
      </c>
    </row>
    <row r="2138">
      <c r="C2138" s="13" t="n">
        <v>145</v>
      </c>
      <c r="D2138" s="14" t="n">
        <v>31.73</v>
      </c>
      <c r="E2138" s="14" t="n">
        <v>28.11</v>
      </c>
      <c r="F2138" s="14" t="n">
        <v>24.99</v>
      </c>
      <c r="Y2138" s="13" t="n">
        <v>145</v>
      </c>
      <c r="AU2138" s="13" t="n">
        <v>145</v>
      </c>
      <c r="BQ2138" s="13" t="n">
        <v>145</v>
      </c>
      <c r="CM2138" s="13" t="n">
        <v>145</v>
      </c>
      <c r="DI2138" s="13" t="n">
        <v>145</v>
      </c>
      <c r="EE2138" s="13" t="n">
        <v>145</v>
      </c>
      <c r="FA2138" s="13" t="n">
        <v>145</v>
      </c>
      <c r="FW2138" s="13" t="n">
        <v>145</v>
      </c>
      <c r="GS2138" s="13" t="n">
        <v>145</v>
      </c>
    </row>
    <row r="2139">
      <c r="C2139" s="13" t="n">
        <v>146</v>
      </c>
      <c r="D2139" s="14" t="n">
        <v>31.84</v>
      </c>
      <c r="E2139" s="14" t="n">
        <v>25.18</v>
      </c>
      <c r="F2139" s="14" t="n">
        <v>23.21</v>
      </c>
      <c r="Y2139" s="13" t="n">
        <v>146</v>
      </c>
      <c r="AU2139" s="13" t="n">
        <v>146</v>
      </c>
      <c r="BQ2139" s="13" t="n">
        <v>146</v>
      </c>
      <c r="CM2139" s="13" t="n">
        <v>146</v>
      </c>
      <c r="DI2139" s="13" t="n">
        <v>146</v>
      </c>
      <c r="EE2139" s="13" t="n">
        <v>146</v>
      </c>
      <c r="FA2139" s="13" t="n">
        <v>146</v>
      </c>
      <c r="FW2139" s="13" t="n">
        <v>146</v>
      </c>
      <c r="GS2139" s="13" t="n">
        <v>146</v>
      </c>
    </row>
    <row r="2140">
      <c r="C2140" s="13" t="n">
        <v>147</v>
      </c>
      <c r="D2140" s="14" t="n">
        <v>27.11</v>
      </c>
      <c r="E2140" s="14" t="n">
        <v>29.99</v>
      </c>
      <c r="F2140" s="14" t="n">
        <v>31.52</v>
      </c>
      <c r="Y2140" s="13" t="n">
        <v>147</v>
      </c>
      <c r="AU2140" s="13" t="n">
        <v>147</v>
      </c>
      <c r="BQ2140" s="13" t="n">
        <v>147</v>
      </c>
      <c r="CM2140" s="13" t="n">
        <v>147</v>
      </c>
      <c r="DI2140" s="13" t="n">
        <v>147</v>
      </c>
      <c r="EE2140" s="13" t="n">
        <v>147</v>
      </c>
      <c r="FA2140" s="13" t="n">
        <v>147</v>
      </c>
      <c r="FW2140" s="13" t="n">
        <v>147</v>
      </c>
      <c r="GS2140" s="13" t="n">
        <v>147</v>
      </c>
    </row>
    <row r="2141">
      <c r="C2141" s="13" t="n">
        <v>148</v>
      </c>
      <c r="D2141" s="14" t="n">
        <v>24.78</v>
      </c>
      <c r="E2141" s="14" t="n">
        <v>31.52</v>
      </c>
      <c r="F2141" s="14" t="n">
        <v>37.1</v>
      </c>
      <c r="Y2141" s="13" t="n">
        <v>148</v>
      </c>
      <c r="AU2141" s="13" t="n">
        <v>148</v>
      </c>
      <c r="BQ2141" s="13" t="n">
        <v>148</v>
      </c>
      <c r="CM2141" s="13" t="n">
        <v>148</v>
      </c>
      <c r="DI2141" s="13" t="n">
        <v>148</v>
      </c>
      <c r="EE2141" s="13" t="n">
        <v>148</v>
      </c>
      <c r="FA2141" s="13" t="n">
        <v>148</v>
      </c>
      <c r="FW2141" s="13" t="n">
        <v>148</v>
      </c>
      <c r="GS2141" s="13" t="n">
        <v>148</v>
      </c>
    </row>
    <row r="2142">
      <c r="C2142" s="13" t="n">
        <v>149</v>
      </c>
      <c r="D2142" s="14" t="n">
        <v>26.66</v>
      </c>
      <c r="E2142" s="14" t="n">
        <v>24.3</v>
      </c>
      <c r="F2142" s="14" t="n">
        <v>28.37</v>
      </c>
      <c r="Y2142" s="13" t="n">
        <v>149</v>
      </c>
      <c r="AU2142" s="13" t="n">
        <v>149</v>
      </c>
      <c r="BQ2142" s="13" t="n">
        <v>149</v>
      </c>
      <c r="CM2142" s="13" t="n">
        <v>149</v>
      </c>
      <c r="DI2142" s="13" t="n">
        <v>149</v>
      </c>
      <c r="EE2142" s="13" t="n">
        <v>149</v>
      </c>
      <c r="FA2142" s="13" t="n">
        <v>149</v>
      </c>
      <c r="FW2142" s="13" t="n">
        <v>149</v>
      </c>
      <c r="GS2142" s="13" t="n">
        <v>149</v>
      </c>
    </row>
    <row r="2143">
      <c r="C2143" s="13" t="n">
        <v>150</v>
      </c>
      <c r="D2143" s="14" t="n">
        <v>21.95</v>
      </c>
      <c r="E2143" s="14" t="n">
        <v>23.48</v>
      </c>
      <c r="F2143" s="14" t="n">
        <v>22.29</v>
      </c>
      <c r="Y2143" s="13" t="n">
        <v>150</v>
      </c>
      <c r="AU2143" s="13" t="n">
        <v>150</v>
      </c>
      <c r="BQ2143" s="13" t="n">
        <v>150</v>
      </c>
      <c r="CM2143" s="13" t="n">
        <v>150</v>
      </c>
      <c r="DI2143" s="13" t="n">
        <v>150</v>
      </c>
      <c r="EE2143" s="13" t="n">
        <v>150</v>
      </c>
      <c r="FA2143" s="13" t="n">
        <v>150</v>
      </c>
      <c r="FW2143" s="13" t="n">
        <v>150</v>
      </c>
      <c r="GS2143" s="13" t="n">
        <v>150</v>
      </c>
    </row>
    <row r="2144">
      <c r="C2144" s="13" t="n">
        <v>151</v>
      </c>
      <c r="D2144" s="14" t="n">
        <v>26.44</v>
      </c>
      <c r="E2144" s="14" t="n">
        <v>22.49</v>
      </c>
      <c r="F2144" s="14" t="n">
        <v>20.77</v>
      </c>
      <c r="Y2144" s="13" t="n">
        <v>151</v>
      </c>
      <c r="AU2144" s="13" t="n">
        <v>151</v>
      </c>
      <c r="BQ2144" s="13" t="n">
        <v>151</v>
      </c>
      <c r="CM2144" s="13" t="n">
        <v>151</v>
      </c>
      <c r="DI2144" s="13" t="n">
        <v>151</v>
      </c>
      <c r="EE2144" s="13" t="n">
        <v>151</v>
      </c>
      <c r="FA2144" s="13" t="n">
        <v>151</v>
      </c>
      <c r="FW2144" s="13" t="n">
        <v>151</v>
      </c>
      <c r="GS2144" s="13" t="n">
        <v>151</v>
      </c>
    </row>
    <row r="2145">
      <c r="C2145" s="13" t="n">
        <v>152</v>
      </c>
      <c r="D2145" s="14" t="n">
        <v>25.18</v>
      </c>
      <c r="E2145" s="14" t="n">
        <v>29.17</v>
      </c>
      <c r="F2145" s="14" t="n">
        <v>32.57</v>
      </c>
      <c r="Y2145" s="13" t="n">
        <v>152</v>
      </c>
      <c r="AU2145" s="13" t="n">
        <v>152</v>
      </c>
      <c r="BQ2145" s="13" t="n">
        <v>152</v>
      </c>
      <c r="CM2145" s="13" t="n">
        <v>152</v>
      </c>
      <c r="DI2145" s="13" t="n">
        <v>152</v>
      </c>
      <c r="EE2145" s="13" t="n">
        <v>152</v>
      </c>
      <c r="FA2145" s="13" t="n">
        <v>152</v>
      </c>
      <c r="FW2145" s="13" t="n">
        <v>152</v>
      </c>
      <c r="GS2145" s="13" t="n">
        <v>152</v>
      </c>
    </row>
    <row r="2146">
      <c r="C2146" s="13" t="n">
        <v>153</v>
      </c>
      <c r="D2146" s="14" t="n">
        <v>25.45</v>
      </c>
      <c r="E2146" s="14" t="n">
        <v>28.56</v>
      </c>
      <c r="F2146" s="14" t="n">
        <v>32.59</v>
      </c>
      <c r="Y2146" s="13" t="n">
        <v>153</v>
      </c>
      <c r="AU2146" s="13" t="n">
        <v>153</v>
      </c>
      <c r="BQ2146" s="13" t="n">
        <v>153</v>
      </c>
      <c r="CM2146" s="13" t="n">
        <v>153</v>
      </c>
      <c r="DI2146" s="13" t="n">
        <v>153</v>
      </c>
      <c r="EE2146" s="13" t="n">
        <v>153</v>
      </c>
      <c r="FA2146" s="13" t="n">
        <v>153</v>
      </c>
      <c r="FW2146" s="13" t="n">
        <v>153</v>
      </c>
      <c r="GS2146" s="13" t="n">
        <v>153</v>
      </c>
    </row>
    <row r="2147">
      <c r="C2147" s="13" t="n">
        <v>154</v>
      </c>
      <c r="D2147" s="14" t="n">
        <v>30.06</v>
      </c>
      <c r="E2147" s="14" t="n">
        <v>25.76</v>
      </c>
      <c r="F2147" s="14" t="n">
        <v>23.66</v>
      </c>
      <c r="Y2147" s="13" t="n">
        <v>154</v>
      </c>
      <c r="AU2147" s="13" t="n">
        <v>154</v>
      </c>
      <c r="BQ2147" s="13" t="n">
        <v>154</v>
      </c>
      <c r="CM2147" s="13" t="n">
        <v>154</v>
      </c>
      <c r="DI2147" s="13" t="n">
        <v>154</v>
      </c>
      <c r="EE2147" s="13" t="n">
        <v>154</v>
      </c>
      <c r="FA2147" s="13" t="n">
        <v>154</v>
      </c>
      <c r="FW2147" s="13" t="n">
        <v>154</v>
      </c>
      <c r="GS2147" s="13" t="n">
        <v>154</v>
      </c>
    </row>
    <row r="2148">
      <c r="C2148" s="13" t="n">
        <v>155</v>
      </c>
      <c r="D2148" s="14" t="n">
        <v>33.34</v>
      </c>
      <c r="E2148" s="14" t="n">
        <v>27.93</v>
      </c>
      <c r="F2148" s="14" t="n">
        <v>31.2</v>
      </c>
      <c r="Y2148" s="13" t="n">
        <v>155</v>
      </c>
      <c r="AU2148" s="13" t="n">
        <v>155</v>
      </c>
      <c r="BQ2148" s="13" t="n">
        <v>155</v>
      </c>
      <c r="CM2148" s="13" t="n">
        <v>155</v>
      </c>
      <c r="DI2148" s="13" t="n">
        <v>155</v>
      </c>
      <c r="EE2148" s="13" t="n">
        <v>155</v>
      </c>
      <c r="FA2148" s="13" t="n">
        <v>155</v>
      </c>
      <c r="FW2148" s="13" t="n">
        <v>155</v>
      </c>
      <c r="GS2148" s="13" t="n">
        <v>155</v>
      </c>
    </row>
    <row r="2149">
      <c r="C2149" s="13" t="n">
        <v>156</v>
      </c>
      <c r="D2149" s="14" t="n">
        <v>29.37</v>
      </c>
      <c r="E2149" s="14" t="n">
        <v>22.91</v>
      </c>
      <c r="F2149" s="14" t="n">
        <v>29.65</v>
      </c>
      <c r="Y2149" s="13" t="n">
        <v>156</v>
      </c>
      <c r="AU2149" s="13" t="n">
        <v>156</v>
      </c>
      <c r="BQ2149" s="13" t="n">
        <v>156</v>
      </c>
      <c r="CM2149" s="13" t="n">
        <v>156</v>
      </c>
      <c r="DI2149" s="13" t="n">
        <v>156</v>
      </c>
      <c r="EE2149" s="13" t="n">
        <v>156</v>
      </c>
      <c r="FA2149" s="13" t="n">
        <v>156</v>
      </c>
      <c r="FW2149" s="13" t="n">
        <v>156</v>
      </c>
      <c r="GS2149" s="13" t="n">
        <v>156</v>
      </c>
    </row>
    <row r="2150">
      <c r="C2150" s="13" t="n">
        <v>157</v>
      </c>
      <c r="D2150" s="14" t="n">
        <v>25.57</v>
      </c>
      <c r="E2150" s="14" t="n">
        <v>27.28</v>
      </c>
      <c r="F2150" s="14" t="n">
        <v>30.9</v>
      </c>
      <c r="Y2150" s="13" t="n">
        <v>157</v>
      </c>
      <c r="AU2150" s="13" t="n">
        <v>157</v>
      </c>
      <c r="BQ2150" s="13" t="n">
        <v>157</v>
      </c>
      <c r="CM2150" s="13" t="n">
        <v>157</v>
      </c>
      <c r="DI2150" s="13" t="n">
        <v>157</v>
      </c>
      <c r="EE2150" s="13" t="n">
        <v>157</v>
      </c>
      <c r="FA2150" s="13" t="n">
        <v>157</v>
      </c>
      <c r="FW2150" s="13" t="n">
        <v>157</v>
      </c>
      <c r="GS2150" s="13" t="n">
        <v>157</v>
      </c>
    </row>
    <row r="2151">
      <c r="C2151" s="13" t="n">
        <v>158</v>
      </c>
      <c r="D2151" s="14" t="n">
        <v>27.47</v>
      </c>
      <c r="E2151" s="14" t="n">
        <v>25.45</v>
      </c>
      <c r="F2151" s="14" t="n">
        <v>22.23</v>
      </c>
      <c r="Y2151" s="13" t="n">
        <v>158</v>
      </c>
      <c r="AU2151" s="13" t="n">
        <v>158</v>
      </c>
      <c r="BQ2151" s="13" t="n">
        <v>158</v>
      </c>
      <c r="CM2151" s="13" t="n">
        <v>158</v>
      </c>
      <c r="DI2151" s="13" t="n">
        <v>158</v>
      </c>
      <c r="EE2151" s="13" t="n">
        <v>158</v>
      </c>
      <c r="FA2151" s="13" t="n">
        <v>158</v>
      </c>
      <c r="FW2151" s="13" t="n">
        <v>158</v>
      </c>
      <c r="GS2151" s="13" t="n">
        <v>158</v>
      </c>
    </row>
    <row r="2152">
      <c r="C2152" s="13" t="n">
        <v>159</v>
      </c>
      <c r="D2152" s="14" t="n">
        <v>33.17</v>
      </c>
      <c r="E2152" s="14" t="n">
        <v>28.86</v>
      </c>
      <c r="F2152" s="14" t="n">
        <v>31.03</v>
      </c>
      <c r="Y2152" s="13" t="n">
        <v>159</v>
      </c>
      <c r="AU2152" s="13" t="n">
        <v>159</v>
      </c>
      <c r="BQ2152" s="13" t="n">
        <v>159</v>
      </c>
      <c r="CM2152" s="13" t="n">
        <v>159</v>
      </c>
      <c r="DI2152" s="13" t="n">
        <v>159</v>
      </c>
      <c r="EE2152" s="13" t="n">
        <v>159</v>
      </c>
      <c r="FA2152" s="13" t="n">
        <v>159</v>
      </c>
      <c r="FW2152" s="13" t="n">
        <v>159</v>
      </c>
      <c r="GS2152" s="13" t="n">
        <v>159</v>
      </c>
    </row>
    <row r="2153">
      <c r="C2153" s="13" t="n">
        <v>160</v>
      </c>
      <c r="D2153" s="14" t="n">
        <v>22.81</v>
      </c>
      <c r="E2153" s="14" t="n">
        <v>26.13</v>
      </c>
      <c r="F2153" s="14" t="n">
        <v>25.41</v>
      </c>
      <c r="Y2153" s="13" t="n">
        <v>160</v>
      </c>
      <c r="AU2153" s="13" t="n">
        <v>160</v>
      </c>
      <c r="BQ2153" s="13" t="n">
        <v>160</v>
      </c>
      <c r="CM2153" s="13" t="n">
        <v>160</v>
      </c>
      <c r="DI2153" s="13" t="n">
        <v>160</v>
      </c>
      <c r="EE2153" s="13" t="n">
        <v>160</v>
      </c>
      <c r="FA2153" s="13" t="n">
        <v>160</v>
      </c>
      <c r="FW2153" s="13" t="n">
        <v>160</v>
      </c>
      <c r="GS2153" s="13" t="n">
        <v>160</v>
      </c>
    </row>
    <row r="2154">
      <c r="C2154" s="13" t="n">
        <v>161</v>
      </c>
      <c r="D2154" s="14" t="n">
        <v>29.55</v>
      </c>
      <c r="E2154" s="14" t="n">
        <v>19.01</v>
      </c>
      <c r="F2154" s="14" t="n">
        <v>30.6</v>
      </c>
      <c r="Y2154" s="13" t="n">
        <v>161</v>
      </c>
      <c r="AU2154" s="13" t="n">
        <v>161</v>
      </c>
      <c r="BQ2154" s="13" t="n">
        <v>161</v>
      </c>
      <c r="CM2154" s="13" t="n">
        <v>161</v>
      </c>
      <c r="DI2154" s="13" t="n">
        <v>161</v>
      </c>
      <c r="EE2154" s="13" t="n">
        <v>161</v>
      </c>
      <c r="FA2154" s="13" t="n">
        <v>161</v>
      </c>
      <c r="FW2154" s="13" t="n">
        <v>161</v>
      </c>
      <c r="GS2154" s="13" t="n">
        <v>161</v>
      </c>
    </row>
    <row r="2155">
      <c r="C2155" s="13" t="n">
        <v>162</v>
      </c>
      <c r="D2155" s="14" t="n">
        <v>27.87</v>
      </c>
      <c r="E2155" s="14" t="n">
        <v>21.12</v>
      </c>
      <c r="F2155" s="14" t="n">
        <v>32.14</v>
      </c>
      <c r="Y2155" s="13" t="n">
        <v>162</v>
      </c>
      <c r="AU2155" s="13" t="n">
        <v>162</v>
      </c>
      <c r="BQ2155" s="13" t="n">
        <v>162</v>
      </c>
      <c r="CM2155" s="13" t="n">
        <v>162</v>
      </c>
      <c r="DI2155" s="13" t="n">
        <v>162</v>
      </c>
      <c r="EE2155" s="13" t="n">
        <v>162</v>
      </c>
      <c r="FA2155" s="13" t="n">
        <v>162</v>
      </c>
      <c r="FW2155" s="13" t="n">
        <v>162</v>
      </c>
      <c r="GS2155" s="13" t="n">
        <v>162</v>
      </c>
    </row>
    <row r="2156">
      <c r="C2156" s="13" t="n">
        <v>163</v>
      </c>
      <c r="D2156" s="14" t="n">
        <v>29.82</v>
      </c>
      <c r="E2156" s="14" t="n">
        <v>19.49</v>
      </c>
      <c r="F2156" s="14" t="n">
        <v>29.71</v>
      </c>
      <c r="Y2156" s="13" t="n">
        <v>163</v>
      </c>
      <c r="AU2156" s="13" t="n">
        <v>163</v>
      </c>
      <c r="BQ2156" s="13" t="n">
        <v>163</v>
      </c>
      <c r="CM2156" s="13" t="n">
        <v>163</v>
      </c>
      <c r="DI2156" s="13" t="n">
        <v>163</v>
      </c>
      <c r="EE2156" s="13" t="n">
        <v>163</v>
      </c>
      <c r="FA2156" s="13" t="n">
        <v>163</v>
      </c>
      <c r="FW2156" s="13" t="n">
        <v>163</v>
      </c>
      <c r="GS2156" s="13" t="n">
        <v>163</v>
      </c>
    </row>
    <row r="2157">
      <c r="C2157" s="13" t="n">
        <v>164</v>
      </c>
      <c r="D2157" s="14" t="n">
        <v>27.72</v>
      </c>
      <c r="E2157" s="14" t="n">
        <v>18.32</v>
      </c>
      <c r="F2157" s="14" t="n">
        <v>21.91</v>
      </c>
      <c r="Y2157" s="13" t="n">
        <v>164</v>
      </c>
      <c r="AU2157" s="13" t="n">
        <v>164</v>
      </c>
      <c r="BQ2157" s="13" t="n">
        <v>164</v>
      </c>
      <c r="CM2157" s="13" t="n">
        <v>164</v>
      </c>
      <c r="DI2157" s="13" t="n">
        <v>164</v>
      </c>
      <c r="EE2157" s="13" t="n">
        <v>164</v>
      </c>
      <c r="FA2157" s="13" t="n">
        <v>164</v>
      </c>
      <c r="FW2157" s="13" t="n">
        <v>164</v>
      </c>
      <c r="GS2157" s="13" t="n">
        <v>164</v>
      </c>
    </row>
    <row r="2158">
      <c r="C2158" s="13" t="n">
        <v>165</v>
      </c>
      <c r="D2158" s="14" t="n">
        <v>24.72</v>
      </c>
      <c r="E2158" s="14" t="n">
        <v>26.31</v>
      </c>
      <c r="F2158" s="14" t="n">
        <v>20.37</v>
      </c>
      <c r="Y2158" s="13" t="n">
        <v>165</v>
      </c>
      <c r="AU2158" s="13" t="n">
        <v>165</v>
      </c>
      <c r="BQ2158" s="13" t="n">
        <v>165</v>
      </c>
      <c r="CM2158" s="13" t="n">
        <v>165</v>
      </c>
      <c r="DI2158" s="13" t="n">
        <v>165</v>
      </c>
      <c r="EE2158" s="13" t="n">
        <v>165</v>
      </c>
      <c r="FA2158" s="13" t="n">
        <v>165</v>
      </c>
      <c r="FW2158" s="13" t="n">
        <v>165</v>
      </c>
      <c r="GS2158" s="13" t="n">
        <v>165</v>
      </c>
    </row>
    <row r="2159">
      <c r="C2159" s="13" t="n">
        <v>166</v>
      </c>
      <c r="D2159" s="14" t="n">
        <v>22.42</v>
      </c>
      <c r="E2159" s="14" t="n">
        <v>28.72</v>
      </c>
      <c r="F2159" s="14" t="n">
        <v>29.98</v>
      </c>
      <c r="Y2159" s="13" t="n">
        <v>166</v>
      </c>
      <c r="AU2159" s="13" t="n">
        <v>166</v>
      </c>
      <c r="BQ2159" s="13" t="n">
        <v>166</v>
      </c>
      <c r="CM2159" s="13" t="n">
        <v>166</v>
      </c>
      <c r="DI2159" s="13" t="n">
        <v>166</v>
      </c>
      <c r="EE2159" s="13" t="n">
        <v>166</v>
      </c>
      <c r="FA2159" s="13" t="n">
        <v>166</v>
      </c>
      <c r="FW2159" s="13" t="n">
        <v>166</v>
      </c>
      <c r="GS2159" s="13" t="n">
        <v>166</v>
      </c>
    </row>
    <row r="2160">
      <c r="C2160" s="13" t="n">
        <v>167</v>
      </c>
      <c r="D2160" s="14" t="n">
        <v>25.64</v>
      </c>
      <c r="E2160" s="14" t="n">
        <v>26.2</v>
      </c>
      <c r="F2160" s="14" t="n">
        <v>17.99</v>
      </c>
      <c r="Y2160" s="13" t="n">
        <v>167</v>
      </c>
      <c r="AU2160" s="13" t="n">
        <v>167</v>
      </c>
      <c r="BQ2160" s="13" t="n">
        <v>167</v>
      </c>
      <c r="CM2160" s="13" t="n">
        <v>167</v>
      </c>
      <c r="DI2160" s="13" t="n">
        <v>167</v>
      </c>
      <c r="EE2160" s="13" t="n">
        <v>167</v>
      </c>
      <c r="FA2160" s="13" t="n">
        <v>167</v>
      </c>
      <c r="FW2160" s="13" t="n">
        <v>167</v>
      </c>
      <c r="GS2160" s="13" t="n">
        <v>167</v>
      </c>
    </row>
    <row r="2161">
      <c r="C2161" s="13" t="n">
        <v>168</v>
      </c>
      <c r="D2161" s="14" t="n">
        <v>9.35</v>
      </c>
      <c r="E2161" s="14" t="n">
        <v>27.98</v>
      </c>
      <c r="F2161" s="14" t="n">
        <v>28.31</v>
      </c>
      <c r="Y2161" s="13" t="n">
        <v>168</v>
      </c>
      <c r="AU2161" s="13" t="n">
        <v>168</v>
      </c>
      <c r="BQ2161" s="13" t="n">
        <v>168</v>
      </c>
      <c r="CM2161" s="13" t="n">
        <v>168</v>
      </c>
      <c r="DI2161" s="13" t="n">
        <v>168</v>
      </c>
      <c r="EE2161" s="13" t="n">
        <v>168</v>
      </c>
      <c r="FA2161" s="13" t="n">
        <v>168</v>
      </c>
      <c r="FW2161" s="13" t="n">
        <v>168</v>
      </c>
      <c r="GS2161" s="13" t="n">
        <v>168</v>
      </c>
    </row>
    <row r="2162">
      <c r="C2162" s="13" t="n">
        <v>169</v>
      </c>
      <c r="D2162" s="14" t="n">
        <v>26.07</v>
      </c>
      <c r="E2162" s="14" t="n">
        <v>33.92</v>
      </c>
      <c r="F2162" s="14" t="n">
        <v>31.39</v>
      </c>
      <c r="Y2162" s="13" t="n">
        <v>169</v>
      </c>
      <c r="AU2162" s="13" t="n">
        <v>169</v>
      </c>
      <c r="BQ2162" s="13" t="n">
        <v>169</v>
      </c>
      <c r="CM2162" s="13" t="n">
        <v>169</v>
      </c>
      <c r="DI2162" s="13" t="n">
        <v>169</v>
      </c>
      <c r="EE2162" s="13" t="n">
        <v>169</v>
      </c>
      <c r="FA2162" s="13" t="n">
        <v>169</v>
      </c>
      <c r="FW2162" s="13" t="n">
        <v>169</v>
      </c>
      <c r="GS2162" s="13" t="n">
        <v>169</v>
      </c>
    </row>
    <row r="2163">
      <c r="C2163" s="13" t="n">
        <v>170</v>
      </c>
      <c r="D2163" s="14" t="n">
        <v>32.92</v>
      </c>
      <c r="E2163" s="14" t="n">
        <v>25.39</v>
      </c>
      <c r="F2163" s="14" t="n">
        <v>19.9</v>
      </c>
      <c r="Y2163" s="13" t="n">
        <v>170</v>
      </c>
      <c r="AU2163" s="13" t="n">
        <v>170</v>
      </c>
      <c r="BQ2163" s="13" t="n">
        <v>170</v>
      </c>
      <c r="CM2163" s="13" t="n">
        <v>170</v>
      </c>
      <c r="DI2163" s="13" t="n">
        <v>170</v>
      </c>
      <c r="EE2163" s="13" t="n">
        <v>170</v>
      </c>
      <c r="FA2163" s="13" t="n">
        <v>170</v>
      </c>
      <c r="FW2163" s="13" t="n">
        <v>170</v>
      </c>
      <c r="GS2163" s="13" t="n">
        <v>170</v>
      </c>
    </row>
    <row r="2164">
      <c r="C2164" s="13" t="n">
        <v>171</v>
      </c>
      <c r="D2164" s="14" t="n">
        <v>32.74</v>
      </c>
      <c r="E2164" s="14" t="n">
        <v>32.79</v>
      </c>
      <c r="F2164" s="14" t="n">
        <v>21.92</v>
      </c>
      <c r="Y2164" s="13" t="n">
        <v>171</v>
      </c>
      <c r="AU2164" s="13" t="n">
        <v>171</v>
      </c>
      <c r="BQ2164" s="13" t="n">
        <v>171</v>
      </c>
      <c r="CM2164" s="13" t="n">
        <v>171</v>
      </c>
      <c r="DI2164" s="13" t="n">
        <v>171</v>
      </c>
      <c r="EE2164" s="13" t="n">
        <v>171</v>
      </c>
      <c r="FA2164" s="13" t="n">
        <v>171</v>
      </c>
      <c r="FW2164" s="13" t="n">
        <v>171</v>
      </c>
      <c r="GS2164" s="13" t="n">
        <v>171</v>
      </c>
    </row>
    <row r="2165">
      <c r="C2165" s="13" t="n">
        <v>172</v>
      </c>
      <c r="D2165" s="14" t="n">
        <v>23.48</v>
      </c>
      <c r="E2165" s="14" t="n">
        <v>23.21</v>
      </c>
      <c r="F2165" s="14" t="n">
        <v>33.63</v>
      </c>
      <c r="Y2165" s="13" t="n">
        <v>172</v>
      </c>
      <c r="AU2165" s="13" t="n">
        <v>172</v>
      </c>
      <c r="BQ2165" s="13" t="n">
        <v>172</v>
      </c>
      <c r="CM2165" s="13" t="n">
        <v>172</v>
      </c>
      <c r="DI2165" s="13" t="n">
        <v>172</v>
      </c>
      <c r="EE2165" s="13" t="n">
        <v>172</v>
      </c>
      <c r="FA2165" s="13" t="n">
        <v>172</v>
      </c>
      <c r="FW2165" s="13" t="n">
        <v>172</v>
      </c>
      <c r="GS2165" s="13" t="n">
        <v>172</v>
      </c>
    </row>
    <row r="2166">
      <c r="C2166" s="13" t="n">
        <v>173</v>
      </c>
      <c r="D2166" s="14" t="n">
        <v>25.93</v>
      </c>
      <c r="E2166" s="14" t="n">
        <v>30.37</v>
      </c>
      <c r="F2166" s="14" t="n">
        <v>34.13</v>
      </c>
      <c r="Y2166" s="13" t="n">
        <v>173</v>
      </c>
      <c r="AU2166" s="13" t="n">
        <v>173</v>
      </c>
      <c r="BQ2166" s="13" t="n">
        <v>173</v>
      </c>
      <c r="CM2166" s="13" t="n">
        <v>173</v>
      </c>
      <c r="DI2166" s="13" t="n">
        <v>173</v>
      </c>
      <c r="EE2166" s="13" t="n">
        <v>173</v>
      </c>
      <c r="FA2166" s="13" t="n">
        <v>173</v>
      </c>
      <c r="FW2166" s="13" t="n">
        <v>173</v>
      </c>
      <c r="GS2166" s="13" t="n">
        <v>173</v>
      </c>
    </row>
    <row r="2167">
      <c r="C2167" s="13" t="n">
        <v>174</v>
      </c>
      <c r="D2167" s="14" t="n">
        <v>22.29</v>
      </c>
      <c r="E2167" s="14" t="n">
        <v>28.22</v>
      </c>
      <c r="F2167" s="14" t="n">
        <v>17.01</v>
      </c>
      <c r="Y2167" s="13" t="n">
        <v>174</v>
      </c>
      <c r="AU2167" s="13" t="n">
        <v>174</v>
      </c>
      <c r="BQ2167" s="13" t="n">
        <v>174</v>
      </c>
      <c r="CM2167" s="13" t="n">
        <v>174</v>
      </c>
      <c r="DI2167" s="13" t="n">
        <v>174</v>
      </c>
      <c r="EE2167" s="13" t="n">
        <v>174</v>
      </c>
      <c r="FA2167" s="13" t="n">
        <v>174</v>
      </c>
      <c r="FW2167" s="13" t="n">
        <v>174</v>
      </c>
      <c r="GS2167" s="13" t="n">
        <v>174</v>
      </c>
    </row>
    <row r="2168">
      <c r="C2168" s="13" t="n">
        <v>175</v>
      </c>
      <c r="D2168" s="14" t="n">
        <v>22.76</v>
      </c>
      <c r="E2168" s="14" t="n">
        <v>21.77</v>
      </c>
      <c r="F2168" s="14" t="n">
        <v>30.29</v>
      </c>
      <c r="Y2168" s="13" t="n">
        <v>175</v>
      </c>
      <c r="AU2168" s="13" t="n">
        <v>175</v>
      </c>
      <c r="BQ2168" s="13" t="n">
        <v>175</v>
      </c>
      <c r="CM2168" s="13" t="n">
        <v>175</v>
      </c>
      <c r="DI2168" s="13" t="n">
        <v>175</v>
      </c>
      <c r="EE2168" s="13" t="n">
        <v>175</v>
      </c>
      <c r="FA2168" s="13" t="n">
        <v>175</v>
      </c>
      <c r="FW2168" s="13" t="n">
        <v>175</v>
      </c>
      <c r="GS2168" s="13" t="n">
        <v>175</v>
      </c>
    </row>
    <row r="2169">
      <c r="C2169" s="13" t="n">
        <v>176</v>
      </c>
      <c r="D2169" s="14" t="n">
        <v>28.44</v>
      </c>
      <c r="E2169" s="14" t="n">
        <v>25.83</v>
      </c>
      <c r="F2169" s="14" t="n">
        <v>25.07</v>
      </c>
      <c r="Y2169" s="13" t="n">
        <v>176</v>
      </c>
      <c r="AU2169" s="13" t="n">
        <v>176</v>
      </c>
      <c r="BQ2169" s="13" t="n">
        <v>176</v>
      </c>
      <c r="CM2169" s="13" t="n">
        <v>176</v>
      </c>
      <c r="DI2169" s="13" t="n">
        <v>176</v>
      </c>
      <c r="EE2169" s="13" t="n">
        <v>176</v>
      </c>
      <c r="FA2169" s="13" t="n">
        <v>176</v>
      </c>
      <c r="FW2169" s="13" t="n">
        <v>176</v>
      </c>
      <c r="GS2169" s="13" t="n">
        <v>176</v>
      </c>
    </row>
    <row r="2170">
      <c r="C2170" s="13" t="n">
        <v>177</v>
      </c>
      <c r="D2170" s="14" t="n">
        <v>28.9</v>
      </c>
      <c r="E2170" s="14" t="n">
        <v>18.67</v>
      </c>
      <c r="F2170" s="14" t="n">
        <v>18.96</v>
      </c>
      <c r="Y2170" s="13" t="n">
        <v>177</v>
      </c>
      <c r="AU2170" s="13" t="n">
        <v>177</v>
      </c>
      <c r="BQ2170" s="13" t="n">
        <v>177</v>
      </c>
      <c r="CM2170" s="13" t="n">
        <v>177</v>
      </c>
      <c r="DI2170" s="13" t="n">
        <v>177</v>
      </c>
      <c r="EE2170" s="13" t="n">
        <v>177</v>
      </c>
      <c r="FA2170" s="13" t="n">
        <v>177</v>
      </c>
      <c r="FW2170" s="13" t="n">
        <v>177</v>
      </c>
      <c r="GS2170" s="13" t="n">
        <v>177</v>
      </c>
    </row>
    <row r="2171">
      <c r="C2171" s="13" t="n">
        <v>178</v>
      </c>
      <c r="D2171" s="14" t="n">
        <v>28.59</v>
      </c>
      <c r="E2171" s="14" t="n">
        <v>37.42</v>
      </c>
      <c r="F2171" s="14" t="n">
        <v>21.15</v>
      </c>
      <c r="Y2171" s="13" t="n">
        <v>178</v>
      </c>
      <c r="AU2171" s="13" t="n">
        <v>178</v>
      </c>
      <c r="BQ2171" s="13" t="n">
        <v>178</v>
      </c>
      <c r="CM2171" s="13" t="n">
        <v>178</v>
      </c>
      <c r="DI2171" s="13" t="n">
        <v>178</v>
      </c>
      <c r="EE2171" s="13" t="n">
        <v>178</v>
      </c>
      <c r="FA2171" s="13" t="n">
        <v>178</v>
      </c>
      <c r="FW2171" s="13" t="n">
        <v>178</v>
      </c>
      <c r="GS2171" s="13" t="n">
        <v>178</v>
      </c>
    </row>
    <row r="2172">
      <c r="C2172" s="13" t="n">
        <v>179</v>
      </c>
      <c r="D2172" s="14" t="n">
        <v>23.13</v>
      </c>
      <c r="E2172" s="14" t="n">
        <v>29.18</v>
      </c>
      <c r="F2172" s="14" t="n">
        <v>28.53</v>
      </c>
      <c r="Y2172" s="13" t="n">
        <v>179</v>
      </c>
      <c r="AU2172" s="13" t="n">
        <v>179</v>
      </c>
      <c r="BQ2172" s="13" t="n">
        <v>179</v>
      </c>
      <c r="CM2172" s="13" t="n">
        <v>179</v>
      </c>
      <c r="DI2172" s="13" t="n">
        <v>179</v>
      </c>
      <c r="EE2172" s="13" t="n">
        <v>179</v>
      </c>
      <c r="FA2172" s="13" t="n">
        <v>179</v>
      </c>
      <c r="FW2172" s="13" t="n">
        <v>179</v>
      </c>
      <c r="GS2172" s="13" t="n">
        <v>179</v>
      </c>
    </row>
    <row r="2173">
      <c r="C2173" s="13" t="n">
        <v>180</v>
      </c>
      <c r="D2173" s="14" t="n">
        <v>15.48</v>
      </c>
      <c r="E2173" s="14" t="n">
        <v>36.04</v>
      </c>
      <c r="F2173" s="14" t="n">
        <v>25.36</v>
      </c>
      <c r="Y2173" s="13" t="n">
        <v>180</v>
      </c>
      <c r="AU2173" s="13" t="n">
        <v>180</v>
      </c>
      <c r="BQ2173" s="13" t="n">
        <v>180</v>
      </c>
      <c r="CM2173" s="13" t="n">
        <v>180</v>
      </c>
      <c r="DI2173" s="13" t="n">
        <v>180</v>
      </c>
      <c r="EE2173" s="13" t="n">
        <v>180</v>
      </c>
      <c r="FA2173" s="13" t="n">
        <v>180</v>
      </c>
      <c r="FW2173" s="13" t="n">
        <v>180</v>
      </c>
      <c r="GS2173" s="13" t="n">
        <v>180</v>
      </c>
    </row>
    <row r="2174">
      <c r="C2174" s="13" t="n">
        <v>181</v>
      </c>
      <c r="D2174" s="14" t="n">
        <v>15.38</v>
      </c>
      <c r="E2174" s="14" t="n">
        <v>21.96</v>
      </c>
      <c r="F2174" s="14" t="n">
        <v>30.71</v>
      </c>
      <c r="Y2174" s="13" t="n">
        <v>181</v>
      </c>
      <c r="AU2174" s="13" t="n">
        <v>181</v>
      </c>
      <c r="BQ2174" s="13" t="n">
        <v>181</v>
      </c>
      <c r="CM2174" s="13" t="n">
        <v>181</v>
      </c>
      <c r="DI2174" s="13" t="n">
        <v>181</v>
      </c>
      <c r="EE2174" s="13" t="n">
        <v>181</v>
      </c>
      <c r="FA2174" s="13" t="n">
        <v>181</v>
      </c>
      <c r="FW2174" s="13" t="n">
        <v>181</v>
      </c>
      <c r="GS2174" s="13" t="n">
        <v>181</v>
      </c>
    </row>
    <row r="2175">
      <c r="C2175" s="13" t="n">
        <v>182</v>
      </c>
      <c r="D2175" s="14" t="n">
        <v>31.41</v>
      </c>
      <c r="E2175" s="14" t="n">
        <v>26.72</v>
      </c>
      <c r="F2175" s="14" t="n">
        <v>30.9</v>
      </c>
      <c r="Y2175" s="13" t="n">
        <v>182</v>
      </c>
      <c r="AU2175" s="13" t="n">
        <v>182</v>
      </c>
      <c r="BQ2175" s="13" t="n">
        <v>182</v>
      </c>
      <c r="CM2175" s="13" t="n">
        <v>182</v>
      </c>
      <c r="DI2175" s="13" t="n">
        <v>182</v>
      </c>
      <c r="EE2175" s="13" t="n">
        <v>182</v>
      </c>
      <c r="FA2175" s="13" t="n">
        <v>182</v>
      </c>
      <c r="FW2175" s="13" t="n">
        <v>182</v>
      </c>
      <c r="GS2175" s="13" t="n">
        <v>182</v>
      </c>
    </row>
    <row r="2176">
      <c r="C2176" s="13" t="n">
        <v>183</v>
      </c>
      <c r="D2176" s="14" t="n">
        <v>26.78</v>
      </c>
      <c r="E2176" s="14" t="n">
        <v>29.87</v>
      </c>
      <c r="F2176" s="14" t="n">
        <v>27.99</v>
      </c>
      <c r="Y2176" s="13" t="n">
        <v>183</v>
      </c>
      <c r="AU2176" s="13" t="n">
        <v>183</v>
      </c>
      <c r="BQ2176" s="13" t="n">
        <v>183</v>
      </c>
      <c r="CM2176" s="13" t="n">
        <v>183</v>
      </c>
      <c r="DI2176" s="13" t="n">
        <v>183</v>
      </c>
      <c r="EE2176" s="13" t="n">
        <v>183</v>
      </c>
      <c r="FA2176" s="13" t="n">
        <v>183</v>
      </c>
      <c r="FW2176" s="13" t="n">
        <v>183</v>
      </c>
      <c r="GS2176" s="13" t="n">
        <v>183</v>
      </c>
    </row>
    <row r="2177">
      <c r="C2177" s="13" t="n">
        <v>184</v>
      </c>
      <c r="D2177" s="14" t="n">
        <v>18.28</v>
      </c>
      <c r="E2177" s="14" t="n">
        <v>31.39</v>
      </c>
      <c r="F2177" s="14" t="n">
        <v>23.1</v>
      </c>
      <c r="Y2177" s="13" t="n">
        <v>184</v>
      </c>
      <c r="AU2177" s="13" t="n">
        <v>184</v>
      </c>
      <c r="BQ2177" s="13" t="n">
        <v>184</v>
      </c>
      <c r="CM2177" s="13" t="n">
        <v>184</v>
      </c>
      <c r="DI2177" s="13" t="n">
        <v>184</v>
      </c>
      <c r="EE2177" s="13" t="n">
        <v>184</v>
      </c>
      <c r="FA2177" s="13" t="n">
        <v>184</v>
      </c>
      <c r="FW2177" s="13" t="n">
        <v>184</v>
      </c>
      <c r="GS2177" s="13" t="n">
        <v>184</v>
      </c>
    </row>
    <row r="2178">
      <c r="C2178" s="13" t="n">
        <v>185</v>
      </c>
      <c r="D2178" s="14" t="n">
        <v>31.59</v>
      </c>
      <c r="E2178" s="14" t="n">
        <v>25.43</v>
      </c>
      <c r="F2178" s="14" t="n">
        <v>24.54</v>
      </c>
      <c r="Y2178" s="13" t="n">
        <v>185</v>
      </c>
      <c r="AU2178" s="13" t="n">
        <v>185</v>
      </c>
      <c r="BQ2178" s="13" t="n">
        <v>185</v>
      </c>
      <c r="CM2178" s="13" t="n">
        <v>185</v>
      </c>
      <c r="DI2178" s="13" t="n">
        <v>185</v>
      </c>
      <c r="EE2178" s="13" t="n">
        <v>185</v>
      </c>
      <c r="FA2178" s="13" t="n">
        <v>185</v>
      </c>
      <c r="FW2178" s="13" t="n">
        <v>185</v>
      </c>
      <c r="GS2178" s="13" t="n">
        <v>185</v>
      </c>
    </row>
    <row r="2179">
      <c r="C2179" s="13" t="n">
        <v>186</v>
      </c>
      <c r="D2179" s="14" t="n">
        <v>33.8</v>
      </c>
      <c r="E2179" s="14" t="n">
        <v>23.83</v>
      </c>
      <c r="F2179" s="14" t="n">
        <v>25.58</v>
      </c>
      <c r="Y2179" s="13" t="n">
        <v>186</v>
      </c>
      <c r="AU2179" s="13" t="n">
        <v>186</v>
      </c>
      <c r="BQ2179" s="13" t="n">
        <v>186</v>
      </c>
      <c r="CM2179" s="13" t="n">
        <v>186</v>
      </c>
      <c r="DI2179" s="13" t="n">
        <v>186</v>
      </c>
      <c r="EE2179" s="13" t="n">
        <v>186</v>
      </c>
      <c r="FA2179" s="13" t="n">
        <v>186</v>
      </c>
      <c r="FW2179" s="13" t="n">
        <v>186</v>
      </c>
      <c r="GS2179" s="13" t="n">
        <v>186</v>
      </c>
    </row>
    <row r="2180">
      <c r="C2180" s="13" t="n">
        <v>187</v>
      </c>
      <c r="D2180" s="14" t="n">
        <v>23.63</v>
      </c>
      <c r="E2180" s="14" t="n">
        <v>25.51</v>
      </c>
      <c r="F2180" s="14" t="n">
        <v>30.8</v>
      </c>
      <c r="Y2180" s="13" t="n">
        <v>187</v>
      </c>
      <c r="AU2180" s="13" t="n">
        <v>187</v>
      </c>
      <c r="BQ2180" s="13" t="n">
        <v>187</v>
      </c>
      <c r="CM2180" s="13" t="n">
        <v>187</v>
      </c>
      <c r="DI2180" s="13" t="n">
        <v>187</v>
      </c>
      <c r="EE2180" s="13" t="n">
        <v>187</v>
      </c>
      <c r="FA2180" s="13" t="n">
        <v>187</v>
      </c>
      <c r="FW2180" s="13" t="n">
        <v>187</v>
      </c>
      <c r="GS2180" s="13" t="n">
        <v>187</v>
      </c>
    </row>
    <row r="2181">
      <c r="C2181" s="13" t="n">
        <v>188</v>
      </c>
      <c r="D2181" s="14" t="n">
        <v>23.44</v>
      </c>
      <c r="E2181" s="14" t="n">
        <v>24.32</v>
      </c>
      <c r="F2181" s="14" t="n">
        <v>27.17</v>
      </c>
      <c r="Y2181" s="13" t="n">
        <v>188</v>
      </c>
      <c r="AU2181" s="13" t="n">
        <v>188</v>
      </c>
      <c r="BQ2181" s="13" t="n">
        <v>188</v>
      </c>
      <c r="CM2181" s="13" t="n">
        <v>188</v>
      </c>
      <c r="DI2181" s="13" t="n">
        <v>188</v>
      </c>
      <c r="EE2181" s="13" t="n">
        <v>188</v>
      </c>
      <c r="FA2181" s="13" t="n">
        <v>188</v>
      </c>
      <c r="FW2181" s="13" t="n">
        <v>188</v>
      </c>
      <c r="GS2181" s="13" t="n">
        <v>188</v>
      </c>
    </row>
    <row r="2182">
      <c r="C2182" s="13" t="n">
        <v>189</v>
      </c>
      <c r="D2182" s="14" t="n">
        <v>23.52</v>
      </c>
      <c r="E2182" s="14" t="n">
        <v>25.53</v>
      </c>
      <c r="F2182" s="14" t="n">
        <v>39.68</v>
      </c>
      <c r="Y2182" s="13" t="n">
        <v>189</v>
      </c>
      <c r="AU2182" s="13" t="n">
        <v>189</v>
      </c>
      <c r="BQ2182" s="13" t="n">
        <v>189</v>
      </c>
      <c r="CM2182" s="13" t="n">
        <v>189</v>
      </c>
      <c r="DI2182" s="13" t="n">
        <v>189</v>
      </c>
      <c r="EE2182" s="13" t="n">
        <v>189</v>
      </c>
      <c r="FA2182" s="13" t="n">
        <v>189</v>
      </c>
      <c r="FW2182" s="13" t="n">
        <v>189</v>
      </c>
      <c r="GS2182" s="13" t="n">
        <v>189</v>
      </c>
    </row>
    <row r="2183">
      <c r="C2183" s="13" t="n">
        <v>190</v>
      </c>
      <c r="D2183" s="14" t="n">
        <v>23.5</v>
      </c>
      <c r="E2183" s="14" t="n">
        <v>21.98</v>
      </c>
      <c r="F2183" s="14" t="n">
        <v>21.69</v>
      </c>
      <c r="Y2183" s="13" t="n">
        <v>190</v>
      </c>
      <c r="AU2183" s="13" t="n">
        <v>190</v>
      </c>
      <c r="BQ2183" s="13" t="n">
        <v>190</v>
      </c>
      <c r="CM2183" s="13" t="n">
        <v>190</v>
      </c>
      <c r="DI2183" s="13" t="n">
        <v>190</v>
      </c>
      <c r="EE2183" s="13" t="n">
        <v>190</v>
      </c>
      <c r="FA2183" s="13" t="n">
        <v>190</v>
      </c>
      <c r="FW2183" s="13" t="n">
        <v>190</v>
      </c>
      <c r="GS2183" s="13" t="n">
        <v>190</v>
      </c>
    </row>
    <row r="2184">
      <c r="C2184" s="13" t="n">
        <v>191</v>
      </c>
      <c r="D2184" s="14" t="n">
        <v>32.33</v>
      </c>
      <c r="E2184" s="14" t="n">
        <v>21.12</v>
      </c>
      <c r="F2184" s="14" t="n">
        <v>24.74</v>
      </c>
      <c r="Y2184" s="13" t="n">
        <v>191</v>
      </c>
      <c r="AU2184" s="13" t="n">
        <v>191</v>
      </c>
      <c r="BQ2184" s="13" t="n">
        <v>191</v>
      </c>
      <c r="CM2184" s="13" t="n">
        <v>191</v>
      </c>
      <c r="DI2184" s="13" t="n">
        <v>191</v>
      </c>
      <c r="EE2184" s="13" t="n">
        <v>191</v>
      </c>
      <c r="FA2184" s="13" t="n">
        <v>191</v>
      </c>
      <c r="FW2184" s="13" t="n">
        <v>191</v>
      </c>
      <c r="GS2184" s="13" t="n">
        <v>191</v>
      </c>
    </row>
    <row r="2185">
      <c r="C2185" s="13" t="n">
        <v>192</v>
      </c>
      <c r="D2185" s="14" t="n">
        <v>25.9</v>
      </c>
      <c r="E2185" s="14" t="n">
        <v>28.76</v>
      </c>
      <c r="F2185" s="14" t="n">
        <v>25.01</v>
      </c>
      <c r="Y2185" s="13" t="n">
        <v>192</v>
      </c>
      <c r="AU2185" s="13" t="n">
        <v>192</v>
      </c>
      <c r="BQ2185" s="13" t="n">
        <v>192</v>
      </c>
      <c r="CM2185" s="13" t="n">
        <v>192</v>
      </c>
      <c r="DI2185" s="13" t="n">
        <v>192</v>
      </c>
      <c r="EE2185" s="13" t="n">
        <v>192</v>
      </c>
      <c r="FA2185" s="13" t="n">
        <v>192</v>
      </c>
      <c r="FW2185" s="13" t="n">
        <v>192</v>
      </c>
      <c r="GS2185" s="13" t="n">
        <v>192</v>
      </c>
    </row>
    <row r="2186">
      <c r="C2186" s="13" t="n">
        <v>193</v>
      </c>
      <c r="D2186" s="14" t="n">
        <v>22.09</v>
      </c>
      <c r="E2186" s="14" t="n">
        <v>35.03</v>
      </c>
      <c r="F2186" s="14" t="n">
        <v>24.48</v>
      </c>
      <c r="Y2186" s="13" t="n">
        <v>193</v>
      </c>
      <c r="AU2186" s="13" t="n">
        <v>193</v>
      </c>
      <c r="BQ2186" s="13" t="n">
        <v>193</v>
      </c>
      <c r="CM2186" s="13" t="n">
        <v>193</v>
      </c>
      <c r="DI2186" s="13" t="n">
        <v>193</v>
      </c>
      <c r="EE2186" s="13" t="n">
        <v>193</v>
      </c>
      <c r="FA2186" s="13" t="n">
        <v>193</v>
      </c>
      <c r="FW2186" s="13" t="n">
        <v>193</v>
      </c>
      <c r="GS2186" s="13" t="n">
        <v>193</v>
      </c>
    </row>
    <row r="2187">
      <c r="C2187" s="13" t="n">
        <v>194</v>
      </c>
      <c r="D2187" s="14" t="n">
        <v>26.25</v>
      </c>
      <c r="E2187" s="14" t="n">
        <v>30.65</v>
      </c>
      <c r="F2187" s="14" t="n">
        <v>31.54</v>
      </c>
      <c r="Y2187" s="13" t="n">
        <v>194</v>
      </c>
      <c r="AU2187" s="13" t="n">
        <v>194</v>
      </c>
      <c r="BQ2187" s="13" t="n">
        <v>194</v>
      </c>
      <c r="CM2187" s="13" t="n">
        <v>194</v>
      </c>
      <c r="DI2187" s="13" t="n">
        <v>194</v>
      </c>
      <c r="EE2187" s="13" t="n">
        <v>194</v>
      </c>
      <c r="FA2187" s="13" t="n">
        <v>194</v>
      </c>
      <c r="FW2187" s="13" t="n">
        <v>194</v>
      </c>
      <c r="GS2187" s="13" t="n">
        <v>194</v>
      </c>
    </row>
    <row r="2188">
      <c r="C2188" s="13" t="n">
        <v>195</v>
      </c>
      <c r="D2188" s="14" t="n">
        <v>16.86</v>
      </c>
      <c r="E2188" s="14" t="n">
        <v>29.46</v>
      </c>
      <c r="F2188" s="14" t="n">
        <v>19.81</v>
      </c>
      <c r="Y2188" s="13" t="n">
        <v>195</v>
      </c>
      <c r="AU2188" s="13" t="n">
        <v>195</v>
      </c>
      <c r="BQ2188" s="13" t="n">
        <v>195</v>
      </c>
      <c r="CM2188" s="13" t="n">
        <v>195</v>
      </c>
      <c r="DI2188" s="13" t="n">
        <v>195</v>
      </c>
      <c r="EE2188" s="13" t="n">
        <v>195</v>
      </c>
      <c r="FA2188" s="13" t="n">
        <v>195</v>
      </c>
      <c r="FW2188" s="13" t="n">
        <v>195</v>
      </c>
      <c r="GS2188" s="13" t="n">
        <v>195</v>
      </c>
    </row>
    <row r="2189">
      <c r="C2189" s="13" t="n">
        <v>196</v>
      </c>
      <c r="D2189" s="14" t="n">
        <v>25.46</v>
      </c>
      <c r="E2189" s="14" t="n">
        <v>26.71</v>
      </c>
      <c r="F2189" s="14" t="n">
        <v>20.59</v>
      </c>
      <c r="Y2189" s="13" t="n">
        <v>196</v>
      </c>
      <c r="AU2189" s="13" t="n">
        <v>196</v>
      </c>
      <c r="BQ2189" s="13" t="n">
        <v>196</v>
      </c>
      <c r="CM2189" s="13" t="n">
        <v>196</v>
      </c>
      <c r="DI2189" s="13" t="n">
        <v>196</v>
      </c>
      <c r="EE2189" s="13" t="n">
        <v>196</v>
      </c>
      <c r="FA2189" s="13" t="n">
        <v>196</v>
      </c>
      <c r="FW2189" s="13" t="n">
        <v>196</v>
      </c>
      <c r="GS2189" s="13" t="n">
        <v>196</v>
      </c>
    </row>
    <row r="2190">
      <c r="C2190" s="13" t="n">
        <v>197</v>
      </c>
      <c r="D2190" s="14" t="n">
        <v>24.93</v>
      </c>
      <c r="E2190" s="14" t="n">
        <v>27.19</v>
      </c>
      <c r="F2190" s="14" t="n">
        <v>32.58</v>
      </c>
      <c r="Y2190" s="13" t="n">
        <v>197</v>
      </c>
      <c r="AU2190" s="13" t="n">
        <v>197</v>
      </c>
      <c r="BQ2190" s="13" t="n">
        <v>197</v>
      </c>
      <c r="CM2190" s="13" t="n">
        <v>197</v>
      </c>
      <c r="DI2190" s="13" t="n">
        <v>197</v>
      </c>
      <c r="EE2190" s="13" t="n">
        <v>197</v>
      </c>
      <c r="FA2190" s="13" t="n">
        <v>197</v>
      </c>
      <c r="FW2190" s="13" t="n">
        <v>197</v>
      </c>
      <c r="GS2190" s="13" t="n">
        <v>197</v>
      </c>
    </row>
    <row r="2191">
      <c r="C2191" s="13" t="n">
        <v>198</v>
      </c>
      <c r="D2191" s="14" t="n">
        <v>28.89</v>
      </c>
      <c r="E2191" s="14" t="n">
        <v>31.66</v>
      </c>
      <c r="F2191" s="14" t="n">
        <v>24.67</v>
      </c>
      <c r="Y2191" s="13" t="n">
        <v>198</v>
      </c>
      <c r="AU2191" s="13" t="n">
        <v>198</v>
      </c>
      <c r="BQ2191" s="13" t="n">
        <v>198</v>
      </c>
      <c r="CM2191" s="13" t="n">
        <v>198</v>
      </c>
      <c r="DI2191" s="13" t="n">
        <v>198</v>
      </c>
      <c r="EE2191" s="13" t="n">
        <v>198</v>
      </c>
      <c r="FA2191" s="13" t="n">
        <v>198</v>
      </c>
      <c r="FW2191" s="13" t="n">
        <v>198</v>
      </c>
      <c r="GS2191" s="13" t="n">
        <v>198</v>
      </c>
    </row>
    <row r="2193">
      <c r="B2193" s="89" t="inlineStr">
        <is>
          <t>Parâmetros p/ μy</t>
        </is>
      </c>
      <c r="C2193" s="13" t="inlineStr">
        <is>
          <t>Média(E(RLT))</t>
        </is>
      </c>
      <c r="D2193" s="13" t="n">
        <v>22</v>
      </c>
      <c r="E2193" s="13" t="n">
        <v>23</v>
      </c>
      <c r="F2193" s="13" t="n">
        <v>24</v>
      </c>
      <c r="X2193" s="13" t="inlineStr">
        <is>
          <t>Parâmetros p/ μy</t>
        </is>
      </c>
      <c r="Y2193" s="13" t="inlineStr">
        <is>
          <t>Média(E(RLT))</t>
        </is>
      </c>
      <c r="Z2193" s="13" t="n">
        <v>22</v>
      </c>
      <c r="AA2193" s="13" t="n">
        <v>23</v>
      </c>
      <c r="AB2193" s="13" t="n">
        <v>24</v>
      </c>
      <c r="AT2193" s="13" t="inlineStr">
        <is>
          <t>Parâmetros p/ μy</t>
        </is>
      </c>
      <c r="AU2193" s="13" t="inlineStr">
        <is>
          <t>Média(E(RLT))</t>
        </is>
      </c>
      <c r="AV2193" s="13" t="n">
        <v>22</v>
      </c>
      <c r="AW2193" s="13" t="n">
        <v>23</v>
      </c>
      <c r="AX2193" s="13" t="n">
        <v>24</v>
      </c>
      <c r="BP2193" s="13" t="inlineStr">
        <is>
          <t>Parâmetros p/ μy</t>
        </is>
      </c>
      <c r="BQ2193" s="13" t="inlineStr">
        <is>
          <t>Média(E(RLT))</t>
        </is>
      </c>
      <c r="BR2193" s="13" t="n">
        <v>22</v>
      </c>
      <c r="BS2193" s="13" t="n">
        <v>23</v>
      </c>
      <c r="BT2193" s="13" t="n">
        <v>24</v>
      </c>
      <c r="CL2193" s="13" t="inlineStr">
        <is>
          <t>Parâmetros p/ μy</t>
        </is>
      </c>
      <c r="CM2193" s="13" t="inlineStr">
        <is>
          <t>Média(E(RLT))</t>
        </is>
      </c>
      <c r="CN2193" s="13" t="n">
        <v>22</v>
      </c>
      <c r="CO2193" s="13" t="n">
        <v>23</v>
      </c>
      <c r="CP2193" s="13" t="n">
        <v>24</v>
      </c>
      <c r="DH2193" s="13" t="inlineStr">
        <is>
          <t>Parâmetros p/ μy</t>
        </is>
      </c>
      <c r="DI2193" s="13" t="inlineStr">
        <is>
          <t>Média(E(RLT))</t>
        </is>
      </c>
      <c r="DJ2193" s="13" t="n">
        <v>22</v>
      </c>
      <c r="DK2193" s="13" t="n">
        <v>23</v>
      </c>
      <c r="DL2193" s="13" t="n">
        <v>24</v>
      </c>
      <c r="ED2193" s="13" t="inlineStr">
        <is>
          <t>Parâmetros p/ μy</t>
        </is>
      </c>
      <c r="EE2193" s="13" t="inlineStr">
        <is>
          <t>Média(E(RLT))</t>
        </is>
      </c>
      <c r="EF2193" s="13" t="n">
        <v>22</v>
      </c>
      <c r="EG2193" s="13" t="n">
        <v>23</v>
      </c>
      <c r="EH2193" s="13" t="n">
        <v>24</v>
      </c>
      <c r="EZ2193" s="13" t="inlineStr">
        <is>
          <t>Parâmetros p/ μy</t>
        </is>
      </c>
      <c r="FA2193" s="13" t="inlineStr">
        <is>
          <t>Média(E(RLT))</t>
        </is>
      </c>
      <c r="FB2193" s="13" t="n">
        <v>22</v>
      </c>
      <c r="FC2193" s="13" t="n">
        <v>23</v>
      </c>
      <c r="FD2193" s="13" t="n">
        <v>24</v>
      </c>
      <c r="FV2193" s="13" t="inlineStr">
        <is>
          <t>Parâmetros p/ μy</t>
        </is>
      </c>
      <c r="FW2193" s="13" t="inlineStr">
        <is>
          <t>Média(E(RLT))</t>
        </is>
      </c>
      <c r="FX2193" s="13" t="n">
        <v>22</v>
      </c>
      <c r="FY2193" s="13" t="n">
        <v>23</v>
      </c>
      <c r="FZ2193" s="13" t="n">
        <v>24</v>
      </c>
      <c r="GR2193" s="13" t="inlineStr">
        <is>
          <t>Parâmetros p/ μy</t>
        </is>
      </c>
      <c r="GS2193" s="13" t="inlineStr">
        <is>
          <t>Média(E(RLT))</t>
        </is>
      </c>
      <c r="GT2193" s="13" t="n">
        <v>22</v>
      </c>
      <c r="GU2193" s="13" t="n">
        <v>23</v>
      </c>
      <c r="GV2193" s="13" t="n">
        <v>24</v>
      </c>
    </row>
    <row r="2194">
      <c r="B2194" s="89" t="inlineStr">
        <is>
          <t>ND*RLT ; LB ; D*E(RLT)</t>
        </is>
      </c>
      <c r="C2194" s="13" t="n">
        <v>9</v>
      </c>
      <c r="D2194" s="13" t="n">
        <v>71.345</v>
      </c>
      <c r="E2194" s="13" t="n">
        <v>49.477</v>
      </c>
      <c r="F2194" s="13" t="n">
        <v>88.67700000000001</v>
      </c>
      <c r="X2194" s="13" t="inlineStr">
        <is>
          <t>ND*RLT ; LB ; D*E(RLT)</t>
        </is>
      </c>
      <c r="Y2194" s="13" t="n">
        <v>9</v>
      </c>
      <c r="AT2194" s="13" t="inlineStr">
        <is>
          <t>ND*RLT ; LB ; D*E(RLT)</t>
        </is>
      </c>
      <c r="AU2194" s="13" t="n">
        <v>9</v>
      </c>
      <c r="BP2194" s="13" t="inlineStr">
        <is>
          <t>ND*RLT ; LB ; D*E(RLT)</t>
        </is>
      </c>
      <c r="BQ2194" s="13" t="n">
        <v>9</v>
      </c>
      <c r="CL2194" s="13" t="inlineStr">
        <is>
          <t>ND*RLT ; LB ; D*E(RLT)</t>
        </is>
      </c>
      <c r="CM2194" s="13" t="n">
        <v>9</v>
      </c>
      <c r="DH2194" s="13" t="inlineStr">
        <is>
          <t>ND*RLT ; LB ; D*E(RLT)</t>
        </is>
      </c>
      <c r="DI2194" s="13" t="n">
        <v>9</v>
      </c>
      <c r="ED2194" s="13" t="inlineStr">
        <is>
          <t>ND*RLT ; LB ; D*E(RLT)</t>
        </is>
      </c>
      <c r="EE2194" s="13" t="n">
        <v>9</v>
      </c>
      <c r="EZ2194" s="13" t="inlineStr">
        <is>
          <t>ND*RLT ; LB ; D*E(RLT)</t>
        </is>
      </c>
      <c r="FA2194" s="13" t="n">
        <v>9</v>
      </c>
      <c r="FV2194" s="13" t="inlineStr">
        <is>
          <t>ND*RLT ; LB ; D*E(RLT)</t>
        </is>
      </c>
      <c r="FW2194" s="13" t="n">
        <v>9</v>
      </c>
      <c r="GR2194" s="13" t="inlineStr">
        <is>
          <t>ND*RLT ; LB ; D*E(RLT)</t>
        </is>
      </c>
      <c r="GS2194" s="13" t="n">
        <v>9</v>
      </c>
    </row>
    <row r="2195">
      <c r="C2195" s="13" t="n">
        <v>10</v>
      </c>
      <c r="D2195" s="13" t="n">
        <v>72.009</v>
      </c>
      <c r="E2195" s="13" t="n">
        <v>70.45699999999999</v>
      </c>
      <c r="F2195" s="13" t="n">
        <v>48.486</v>
      </c>
      <c r="Y2195" s="13" t="n">
        <v>10</v>
      </c>
      <c r="AU2195" s="13" t="n">
        <v>10</v>
      </c>
      <c r="BQ2195" s="13" t="n">
        <v>10</v>
      </c>
      <c r="CM2195" s="13" t="n">
        <v>10</v>
      </c>
      <c r="DI2195" s="13" t="n">
        <v>10</v>
      </c>
      <c r="EE2195" s="13" t="n">
        <v>10</v>
      </c>
      <c r="FA2195" s="13" t="n">
        <v>10</v>
      </c>
      <c r="FW2195" s="13" t="n">
        <v>10</v>
      </c>
      <c r="GS2195" s="13" t="n">
        <v>10</v>
      </c>
    </row>
    <row r="2196">
      <c r="C2196" s="13" t="n">
        <v>11</v>
      </c>
      <c r="D2196" s="13" t="n">
        <v>50.633</v>
      </c>
      <c r="E2196" s="13" t="n">
        <v>49.706</v>
      </c>
      <c r="F2196" s="13" t="n">
        <v>68.187</v>
      </c>
      <c r="Y2196" s="13" t="n">
        <v>11</v>
      </c>
      <c r="AU2196" s="13" t="n">
        <v>11</v>
      </c>
      <c r="BQ2196" s="13" t="n">
        <v>11</v>
      </c>
      <c r="CM2196" s="13" t="n">
        <v>11</v>
      </c>
      <c r="DI2196" s="13" t="n">
        <v>11</v>
      </c>
      <c r="EE2196" s="13" t="n">
        <v>11</v>
      </c>
      <c r="FA2196" s="13" t="n">
        <v>11</v>
      </c>
      <c r="FW2196" s="13" t="n">
        <v>11</v>
      </c>
      <c r="GS2196" s="13" t="n">
        <v>11</v>
      </c>
    </row>
    <row r="2197">
      <c r="C2197" s="13" t="n">
        <v>12</v>
      </c>
      <c r="D2197" s="13" t="n">
        <v>54.765</v>
      </c>
      <c r="E2197" s="13" t="n">
        <v>49.386</v>
      </c>
      <c r="F2197" s="13" t="n">
        <v>69.01600000000001</v>
      </c>
      <c r="Y2197" s="13" t="n">
        <v>12</v>
      </c>
      <c r="AU2197" s="13" t="n">
        <v>12</v>
      </c>
      <c r="BQ2197" s="13" t="n">
        <v>12</v>
      </c>
      <c r="CM2197" s="13" t="n">
        <v>12</v>
      </c>
      <c r="DI2197" s="13" t="n">
        <v>12</v>
      </c>
      <c r="EE2197" s="13" t="n">
        <v>12</v>
      </c>
      <c r="FA2197" s="13" t="n">
        <v>12</v>
      </c>
      <c r="FW2197" s="13" t="n">
        <v>12</v>
      </c>
      <c r="GS2197" s="13" t="n">
        <v>12</v>
      </c>
    </row>
    <row r="2198">
      <c r="C2198" s="13" t="n">
        <v>13</v>
      </c>
      <c r="D2198" s="13" t="n">
        <v>48.135</v>
      </c>
      <c r="E2198" s="13" t="n">
        <v>36.19</v>
      </c>
      <c r="F2198" s="13" t="n">
        <v>69.687</v>
      </c>
      <c r="Y2198" s="13" t="n">
        <v>13</v>
      </c>
      <c r="AU2198" s="13" t="n">
        <v>13</v>
      </c>
      <c r="BQ2198" s="13" t="n">
        <v>13</v>
      </c>
      <c r="CM2198" s="13" t="n">
        <v>13</v>
      </c>
      <c r="DI2198" s="13" t="n">
        <v>13</v>
      </c>
      <c r="EE2198" s="13" t="n">
        <v>13</v>
      </c>
      <c r="FA2198" s="13" t="n">
        <v>13</v>
      </c>
      <c r="FW2198" s="13" t="n">
        <v>13</v>
      </c>
      <c r="GS2198" s="13" t="n">
        <v>13</v>
      </c>
    </row>
    <row r="2199">
      <c r="C2199" s="13" t="n">
        <v>14</v>
      </c>
      <c r="D2199" s="13" t="n">
        <v>55.301</v>
      </c>
      <c r="E2199" s="13" t="n">
        <v>69.024</v>
      </c>
      <c r="F2199" s="13" t="n">
        <v>55.836</v>
      </c>
      <c r="Y2199" s="13" t="n">
        <v>14</v>
      </c>
      <c r="AU2199" s="13" t="n">
        <v>14</v>
      </c>
      <c r="BQ2199" s="13" t="n">
        <v>14</v>
      </c>
      <c r="CM2199" s="13" t="n">
        <v>14</v>
      </c>
      <c r="DI2199" s="13" t="n">
        <v>14</v>
      </c>
      <c r="EE2199" s="13" t="n">
        <v>14</v>
      </c>
      <c r="FA2199" s="13" t="n">
        <v>14</v>
      </c>
      <c r="FW2199" s="13" t="n">
        <v>14</v>
      </c>
      <c r="GS2199" s="13" t="n">
        <v>14</v>
      </c>
    </row>
    <row r="2200">
      <c r="C2200" s="13" t="n">
        <v>15</v>
      </c>
      <c r="D2200" s="13" t="n">
        <v>67.785</v>
      </c>
      <c r="E2200" s="13" t="n">
        <v>62.436</v>
      </c>
      <c r="F2200" s="13" t="n">
        <v>63.091</v>
      </c>
      <c r="Y2200" s="13" t="n">
        <v>15</v>
      </c>
      <c r="AU2200" s="13" t="n">
        <v>15</v>
      </c>
      <c r="BQ2200" s="13" t="n">
        <v>15</v>
      </c>
      <c r="CM2200" s="13" t="n">
        <v>15</v>
      </c>
      <c r="DI2200" s="13" t="n">
        <v>15</v>
      </c>
      <c r="EE2200" s="13" t="n">
        <v>15</v>
      </c>
      <c r="FA2200" s="13" t="n">
        <v>15</v>
      </c>
      <c r="FW2200" s="13" t="n">
        <v>15</v>
      </c>
      <c r="GS2200" s="13" t="n">
        <v>15</v>
      </c>
    </row>
    <row r="2201">
      <c r="C2201" s="13" t="n">
        <v>16</v>
      </c>
      <c r="D2201" s="13" t="n">
        <v>66.15300000000001</v>
      </c>
      <c r="E2201" s="13" t="n">
        <v>52.01</v>
      </c>
      <c r="F2201" s="13" t="n">
        <v>59.692</v>
      </c>
      <c r="Y2201" s="13" t="n">
        <v>16</v>
      </c>
      <c r="AU2201" s="13" t="n">
        <v>16</v>
      </c>
      <c r="BQ2201" s="13" t="n">
        <v>16</v>
      </c>
      <c r="CM2201" s="13" t="n">
        <v>16</v>
      </c>
      <c r="DI2201" s="13" t="n">
        <v>16</v>
      </c>
      <c r="EE2201" s="13" t="n">
        <v>16</v>
      </c>
      <c r="FA2201" s="13" t="n">
        <v>16</v>
      </c>
      <c r="FW2201" s="13" t="n">
        <v>16</v>
      </c>
      <c r="GS2201" s="13" t="n">
        <v>16</v>
      </c>
    </row>
    <row r="2202">
      <c r="C2202" s="13" t="n">
        <v>17</v>
      </c>
      <c r="D2202" s="13" t="n">
        <v>65.229</v>
      </c>
      <c r="E2202" s="13" t="n">
        <v>36.932</v>
      </c>
      <c r="F2202" s="13" t="n">
        <v>59.631</v>
      </c>
      <c r="Y2202" s="13" t="n">
        <v>17</v>
      </c>
      <c r="AU2202" s="13" t="n">
        <v>17</v>
      </c>
      <c r="BQ2202" s="13" t="n">
        <v>17</v>
      </c>
      <c r="CM2202" s="13" t="n">
        <v>17</v>
      </c>
      <c r="DI2202" s="13" t="n">
        <v>17</v>
      </c>
      <c r="EE2202" s="13" t="n">
        <v>17</v>
      </c>
      <c r="FA2202" s="13" t="n">
        <v>17</v>
      </c>
      <c r="FW2202" s="13" t="n">
        <v>17</v>
      </c>
      <c r="GS2202" s="13" t="n">
        <v>17</v>
      </c>
    </row>
    <row r="2203">
      <c r="C2203" s="13" t="n">
        <v>18</v>
      </c>
      <c r="D2203" s="13" t="n">
        <v>60.606</v>
      </c>
      <c r="E2203" s="13" t="n">
        <v>54.052</v>
      </c>
      <c r="F2203" s="13" t="n">
        <v>37.518</v>
      </c>
      <c r="Y2203" s="13" t="n">
        <v>18</v>
      </c>
      <c r="AU2203" s="13" t="n">
        <v>18</v>
      </c>
      <c r="BQ2203" s="13" t="n">
        <v>18</v>
      </c>
      <c r="CM2203" s="13" t="n">
        <v>18</v>
      </c>
      <c r="DI2203" s="13" t="n">
        <v>18</v>
      </c>
      <c r="EE2203" s="13" t="n">
        <v>18</v>
      </c>
      <c r="FA2203" s="13" t="n">
        <v>18</v>
      </c>
      <c r="FW2203" s="13" t="n">
        <v>18</v>
      </c>
      <c r="GS2203" s="13" t="n">
        <v>18</v>
      </c>
    </row>
    <row r="2204">
      <c r="C2204" s="13" t="n">
        <v>19</v>
      </c>
      <c r="D2204" s="13" t="n">
        <v>66.874</v>
      </c>
      <c r="E2204" s="13" t="n">
        <v>71.72799999999999</v>
      </c>
      <c r="F2204" s="13" t="n">
        <v>41.298</v>
      </c>
      <c r="Y2204" s="13" t="n">
        <v>19</v>
      </c>
      <c r="AU2204" s="13" t="n">
        <v>19</v>
      </c>
      <c r="BQ2204" s="13" t="n">
        <v>19</v>
      </c>
      <c r="CM2204" s="13" t="n">
        <v>19</v>
      </c>
      <c r="DI2204" s="13" t="n">
        <v>19</v>
      </c>
      <c r="EE2204" s="13" t="n">
        <v>19</v>
      </c>
      <c r="FA2204" s="13" t="n">
        <v>19</v>
      </c>
      <c r="FW2204" s="13" t="n">
        <v>19</v>
      </c>
      <c r="GS2204" s="13" t="n">
        <v>19</v>
      </c>
    </row>
    <row r="2205">
      <c r="C2205" s="13" t="n">
        <v>20</v>
      </c>
      <c r="D2205" s="13" t="n">
        <v>51.171</v>
      </c>
      <c r="E2205" s="13" t="n">
        <v>44.095</v>
      </c>
      <c r="F2205" s="13" t="n">
        <v>78.691</v>
      </c>
      <c r="Y2205" s="13" t="n">
        <v>20</v>
      </c>
      <c r="AU2205" s="13" t="n">
        <v>20</v>
      </c>
      <c r="BQ2205" s="13" t="n">
        <v>20</v>
      </c>
      <c r="CM2205" s="13" t="n">
        <v>20</v>
      </c>
      <c r="DI2205" s="13" t="n">
        <v>20</v>
      </c>
      <c r="EE2205" s="13" t="n">
        <v>20</v>
      </c>
      <c r="FA2205" s="13" t="n">
        <v>20</v>
      </c>
      <c r="FW2205" s="13" t="n">
        <v>20</v>
      </c>
      <c r="GS2205" s="13" t="n">
        <v>20</v>
      </c>
    </row>
    <row r="2206">
      <c r="C2206" s="13" t="n">
        <v>21</v>
      </c>
      <c r="D2206" s="13" t="n">
        <v>67.499</v>
      </c>
      <c r="E2206" s="13" t="n">
        <v>45.572</v>
      </c>
      <c r="F2206" s="13" t="n">
        <v>51.434</v>
      </c>
      <c r="Y2206" s="13" t="n">
        <v>21</v>
      </c>
      <c r="AU2206" s="13" t="n">
        <v>21</v>
      </c>
      <c r="BQ2206" s="13" t="n">
        <v>21</v>
      </c>
      <c r="CM2206" s="13" t="n">
        <v>21</v>
      </c>
      <c r="DI2206" s="13" t="n">
        <v>21</v>
      </c>
      <c r="EE2206" s="13" t="n">
        <v>21</v>
      </c>
      <c r="FA2206" s="13" t="n">
        <v>21</v>
      </c>
      <c r="FW2206" s="13" t="n">
        <v>21</v>
      </c>
      <c r="GS2206" s="13" t="n">
        <v>21</v>
      </c>
    </row>
    <row r="2207">
      <c r="C2207" s="13" t="n">
        <v>22</v>
      </c>
      <c r="D2207" s="13" t="n">
        <v>60.98</v>
      </c>
      <c r="E2207" s="13" t="n">
        <v>60.124</v>
      </c>
      <c r="F2207" s="13" t="n">
        <v>49.88</v>
      </c>
      <c r="Y2207" s="13" t="n">
        <v>22</v>
      </c>
      <c r="AU2207" s="13" t="n">
        <v>22</v>
      </c>
      <c r="BQ2207" s="13" t="n">
        <v>22</v>
      </c>
      <c r="CM2207" s="13" t="n">
        <v>22</v>
      </c>
      <c r="DI2207" s="13" t="n">
        <v>22</v>
      </c>
      <c r="EE2207" s="13" t="n">
        <v>22</v>
      </c>
      <c r="FA2207" s="13" t="n">
        <v>22</v>
      </c>
      <c r="FW2207" s="13" t="n">
        <v>22</v>
      </c>
      <c r="GS2207" s="13" t="n">
        <v>22</v>
      </c>
    </row>
    <row r="2208">
      <c r="C2208" s="13" t="n">
        <v>23</v>
      </c>
      <c r="D2208" s="13" t="n">
        <v>51.525</v>
      </c>
      <c r="E2208" s="13" t="n">
        <v>49.853</v>
      </c>
      <c r="F2208" s="13" t="n">
        <v>75.23</v>
      </c>
      <c r="Y2208" s="13" t="n">
        <v>23</v>
      </c>
      <c r="AU2208" s="13" t="n">
        <v>23</v>
      </c>
      <c r="BQ2208" s="13" t="n">
        <v>23</v>
      </c>
      <c r="CM2208" s="13" t="n">
        <v>23</v>
      </c>
      <c r="DI2208" s="13" t="n">
        <v>23</v>
      </c>
      <c r="EE2208" s="13" t="n">
        <v>23</v>
      </c>
      <c r="FA2208" s="13" t="n">
        <v>23</v>
      </c>
      <c r="FW2208" s="13" t="n">
        <v>23</v>
      </c>
      <c r="GS2208" s="13" t="n">
        <v>23</v>
      </c>
    </row>
    <row r="2209">
      <c r="C2209" s="13" t="n">
        <v>24</v>
      </c>
      <c r="D2209" s="13" t="n">
        <v>54.488</v>
      </c>
      <c r="E2209" s="13" t="n">
        <v>61.263</v>
      </c>
      <c r="F2209" s="13" t="n">
        <v>67.916</v>
      </c>
      <c r="Y2209" s="13" t="n">
        <v>24</v>
      </c>
      <c r="AU2209" s="13" t="n">
        <v>24</v>
      </c>
      <c r="BQ2209" s="13" t="n">
        <v>24</v>
      </c>
      <c r="CM2209" s="13" t="n">
        <v>24</v>
      </c>
      <c r="DI2209" s="13" t="n">
        <v>24</v>
      </c>
      <c r="EE2209" s="13" t="n">
        <v>24</v>
      </c>
      <c r="FA2209" s="13" t="n">
        <v>24</v>
      </c>
      <c r="FW2209" s="13" t="n">
        <v>24</v>
      </c>
      <c r="GS2209" s="13" t="n">
        <v>24</v>
      </c>
    </row>
    <row r="2210">
      <c r="C2210" s="13" t="n">
        <v>25</v>
      </c>
      <c r="D2210" s="13" t="n">
        <v>41.198</v>
      </c>
      <c r="E2210" s="13" t="n">
        <v>60.008</v>
      </c>
      <c r="F2210" s="13" t="n">
        <v>72.02200000000001</v>
      </c>
      <c r="Y2210" s="13" t="n">
        <v>25</v>
      </c>
      <c r="AU2210" s="13" t="n">
        <v>25</v>
      </c>
      <c r="BQ2210" s="13" t="n">
        <v>25</v>
      </c>
      <c r="CM2210" s="13" t="n">
        <v>25</v>
      </c>
      <c r="DI2210" s="13" t="n">
        <v>25</v>
      </c>
      <c r="EE2210" s="13" t="n">
        <v>25</v>
      </c>
      <c r="FA2210" s="13" t="n">
        <v>25</v>
      </c>
      <c r="FW2210" s="13" t="n">
        <v>25</v>
      </c>
      <c r="GS2210" s="13" t="n">
        <v>25</v>
      </c>
    </row>
    <row r="2211">
      <c r="C2211" s="13" t="n">
        <v>26</v>
      </c>
      <c r="D2211" s="13" t="n">
        <v>68.773</v>
      </c>
      <c r="E2211" s="13" t="n">
        <v>58.349</v>
      </c>
      <c r="F2211" s="13" t="n">
        <v>42.546</v>
      </c>
      <c r="Y2211" s="13" t="n">
        <v>26</v>
      </c>
      <c r="AU2211" s="13" t="n">
        <v>26</v>
      </c>
      <c r="BQ2211" s="13" t="n">
        <v>26</v>
      </c>
      <c r="CM2211" s="13" t="n">
        <v>26</v>
      </c>
      <c r="DI2211" s="13" t="n">
        <v>26</v>
      </c>
      <c r="EE2211" s="13" t="n">
        <v>26</v>
      </c>
      <c r="FA2211" s="13" t="n">
        <v>26</v>
      </c>
      <c r="FW2211" s="13" t="n">
        <v>26</v>
      </c>
      <c r="GS2211" s="13" t="n">
        <v>26</v>
      </c>
    </row>
    <row r="2212">
      <c r="C2212" s="13" t="n">
        <v>27</v>
      </c>
      <c r="D2212" s="13" t="n">
        <v>54.728</v>
      </c>
      <c r="E2212" s="13" t="n">
        <v>73.114</v>
      </c>
      <c r="F2212" s="13" t="n">
        <v>74.76000000000001</v>
      </c>
      <c r="Y2212" s="13" t="n">
        <v>27</v>
      </c>
      <c r="AU2212" s="13" t="n">
        <v>27</v>
      </c>
      <c r="BQ2212" s="13" t="n">
        <v>27</v>
      </c>
      <c r="CM2212" s="13" t="n">
        <v>27</v>
      </c>
      <c r="DI2212" s="13" t="n">
        <v>27</v>
      </c>
      <c r="EE2212" s="13" t="n">
        <v>27</v>
      </c>
      <c r="FA2212" s="13" t="n">
        <v>27</v>
      </c>
      <c r="FW2212" s="13" t="n">
        <v>27</v>
      </c>
      <c r="GS2212" s="13" t="n">
        <v>27</v>
      </c>
    </row>
    <row r="2213">
      <c r="C2213" s="13" t="n">
        <v>28</v>
      </c>
      <c r="D2213" s="13" t="n">
        <v>39.155</v>
      </c>
      <c r="E2213" s="13" t="n">
        <v>67.593</v>
      </c>
      <c r="F2213" s="13" t="n">
        <v>70.547</v>
      </c>
      <c r="Y2213" s="13" t="n">
        <v>28</v>
      </c>
      <c r="AU2213" s="13" t="n">
        <v>28</v>
      </c>
      <c r="BQ2213" s="13" t="n">
        <v>28</v>
      </c>
      <c r="CM2213" s="13" t="n">
        <v>28</v>
      </c>
      <c r="DI2213" s="13" t="n">
        <v>28</v>
      </c>
      <c r="EE2213" s="13" t="n">
        <v>28</v>
      </c>
      <c r="FA2213" s="13" t="n">
        <v>28</v>
      </c>
      <c r="FW2213" s="13" t="n">
        <v>28</v>
      </c>
      <c r="GS2213" s="13" t="n">
        <v>28</v>
      </c>
    </row>
    <row r="2214">
      <c r="C2214" s="13" t="n">
        <v>29</v>
      </c>
      <c r="D2214" s="13" t="n">
        <v>54.833</v>
      </c>
      <c r="E2214" s="13" t="n">
        <v>53.254</v>
      </c>
      <c r="F2214" s="13" t="n">
        <v>47.295</v>
      </c>
      <c r="Y2214" s="13" t="n">
        <v>29</v>
      </c>
      <c r="AU2214" s="13" t="n">
        <v>29</v>
      </c>
      <c r="BQ2214" s="13" t="n">
        <v>29</v>
      </c>
      <c r="CM2214" s="13" t="n">
        <v>29</v>
      </c>
      <c r="DI2214" s="13" t="n">
        <v>29</v>
      </c>
      <c r="EE2214" s="13" t="n">
        <v>29</v>
      </c>
      <c r="FA2214" s="13" t="n">
        <v>29</v>
      </c>
      <c r="FW2214" s="13" t="n">
        <v>29</v>
      </c>
      <c r="GS2214" s="13" t="n">
        <v>29</v>
      </c>
    </row>
    <row r="2215">
      <c r="C2215" s="13" t="n">
        <v>30</v>
      </c>
      <c r="D2215" s="13" t="n">
        <v>63.797</v>
      </c>
      <c r="E2215" s="13" t="n">
        <v>70.92700000000001</v>
      </c>
      <c r="F2215" s="13" t="n">
        <v>64.637</v>
      </c>
      <c r="Y2215" s="13" t="n">
        <v>30</v>
      </c>
      <c r="AU2215" s="13" t="n">
        <v>30</v>
      </c>
      <c r="BQ2215" s="13" t="n">
        <v>30</v>
      </c>
      <c r="CM2215" s="13" t="n">
        <v>30</v>
      </c>
      <c r="DI2215" s="13" t="n">
        <v>30</v>
      </c>
      <c r="EE2215" s="13" t="n">
        <v>30</v>
      </c>
      <c r="FA2215" s="13" t="n">
        <v>30</v>
      </c>
      <c r="FW2215" s="13" t="n">
        <v>30</v>
      </c>
      <c r="GS2215" s="13" t="n">
        <v>30</v>
      </c>
    </row>
    <row r="2216">
      <c r="C2216" s="13" t="n">
        <v>31</v>
      </c>
      <c r="D2216" s="13" t="n">
        <v>75.34699999999999</v>
      </c>
      <c r="E2216" s="13" t="n">
        <v>44.492</v>
      </c>
      <c r="F2216" s="13" t="n">
        <v>38.726</v>
      </c>
      <c r="Y2216" s="13" t="n">
        <v>31</v>
      </c>
      <c r="AU2216" s="13" t="n">
        <v>31</v>
      </c>
      <c r="BQ2216" s="13" t="n">
        <v>31</v>
      </c>
      <c r="CM2216" s="13" t="n">
        <v>31</v>
      </c>
      <c r="DI2216" s="13" t="n">
        <v>31</v>
      </c>
      <c r="EE2216" s="13" t="n">
        <v>31</v>
      </c>
      <c r="FA2216" s="13" t="n">
        <v>31</v>
      </c>
      <c r="FW2216" s="13" t="n">
        <v>31</v>
      </c>
      <c r="GS2216" s="13" t="n">
        <v>31</v>
      </c>
    </row>
    <row r="2217">
      <c r="C2217" s="13" t="n">
        <v>32</v>
      </c>
      <c r="D2217" s="13" t="n">
        <v>60.368</v>
      </c>
      <c r="E2217" s="13" t="n">
        <v>68.277</v>
      </c>
      <c r="F2217" s="13" t="n">
        <v>48.071</v>
      </c>
      <c r="Y2217" s="13" t="n">
        <v>32</v>
      </c>
      <c r="AU2217" s="13" t="n">
        <v>32</v>
      </c>
      <c r="BQ2217" s="13" t="n">
        <v>32</v>
      </c>
      <c r="CM2217" s="13" t="n">
        <v>32</v>
      </c>
      <c r="DI2217" s="13" t="n">
        <v>32</v>
      </c>
      <c r="EE2217" s="13" t="n">
        <v>32</v>
      </c>
      <c r="FA2217" s="13" t="n">
        <v>32</v>
      </c>
      <c r="FW2217" s="13" t="n">
        <v>32</v>
      </c>
      <c r="GS2217" s="13" t="n">
        <v>32</v>
      </c>
    </row>
    <row r="2218">
      <c r="C2218" s="13" t="n">
        <v>33</v>
      </c>
      <c r="D2218" s="13" t="n">
        <v>70.80500000000001</v>
      </c>
      <c r="E2218" s="13" t="n">
        <v>65.00700000000001</v>
      </c>
      <c r="F2218" s="13" t="n">
        <v>65.56699999999999</v>
      </c>
      <c r="Y2218" s="13" t="n">
        <v>33</v>
      </c>
      <c r="AU2218" s="13" t="n">
        <v>33</v>
      </c>
      <c r="BQ2218" s="13" t="n">
        <v>33</v>
      </c>
      <c r="CM2218" s="13" t="n">
        <v>33</v>
      </c>
      <c r="DI2218" s="13" t="n">
        <v>33</v>
      </c>
      <c r="EE2218" s="13" t="n">
        <v>33</v>
      </c>
      <c r="FA2218" s="13" t="n">
        <v>33</v>
      </c>
      <c r="FW2218" s="13" t="n">
        <v>33</v>
      </c>
      <c r="GS2218" s="13" t="n">
        <v>33</v>
      </c>
    </row>
    <row r="2219">
      <c r="C2219" s="13" t="n">
        <v>34</v>
      </c>
      <c r="D2219" s="13" t="n">
        <v>52.512</v>
      </c>
      <c r="E2219" s="13" t="n">
        <v>74.648</v>
      </c>
      <c r="F2219" s="13" t="n">
        <v>61.774</v>
      </c>
      <c r="Y2219" s="13" t="n">
        <v>34</v>
      </c>
      <c r="AU2219" s="13" t="n">
        <v>34</v>
      </c>
      <c r="BQ2219" s="13" t="n">
        <v>34</v>
      </c>
      <c r="CM2219" s="13" t="n">
        <v>34</v>
      </c>
      <c r="DI2219" s="13" t="n">
        <v>34</v>
      </c>
      <c r="EE2219" s="13" t="n">
        <v>34</v>
      </c>
      <c r="FA2219" s="13" t="n">
        <v>34</v>
      </c>
      <c r="FW2219" s="13" t="n">
        <v>34</v>
      </c>
      <c r="GS2219" s="13" t="n">
        <v>34</v>
      </c>
    </row>
    <row r="2220">
      <c r="C2220" s="13" t="n">
        <v>35</v>
      </c>
      <c r="D2220" s="13" t="n">
        <v>76.715</v>
      </c>
      <c r="E2220" s="13" t="n">
        <v>59.995</v>
      </c>
      <c r="F2220" s="13" t="n">
        <v>57.759</v>
      </c>
      <c r="Y2220" s="13" t="n">
        <v>35</v>
      </c>
      <c r="AU2220" s="13" t="n">
        <v>35</v>
      </c>
      <c r="BQ2220" s="13" t="n">
        <v>35</v>
      </c>
      <c r="CM2220" s="13" t="n">
        <v>35</v>
      </c>
      <c r="DI2220" s="13" t="n">
        <v>35</v>
      </c>
      <c r="EE2220" s="13" t="n">
        <v>35</v>
      </c>
      <c r="FA2220" s="13" t="n">
        <v>35</v>
      </c>
      <c r="FW2220" s="13" t="n">
        <v>35</v>
      </c>
      <c r="GS2220" s="13" t="n">
        <v>35</v>
      </c>
    </row>
    <row r="2221">
      <c r="C2221" s="13" t="n">
        <v>36</v>
      </c>
      <c r="D2221" s="13" t="n">
        <v>48.907</v>
      </c>
      <c r="E2221" s="13" t="n">
        <v>76.786</v>
      </c>
      <c r="F2221" s="13" t="n">
        <v>58.895</v>
      </c>
      <c r="Y2221" s="13" t="n">
        <v>36</v>
      </c>
      <c r="AU2221" s="13" t="n">
        <v>36</v>
      </c>
      <c r="BQ2221" s="13" t="n">
        <v>36</v>
      </c>
      <c r="CM2221" s="13" t="n">
        <v>36</v>
      </c>
      <c r="DI2221" s="13" t="n">
        <v>36</v>
      </c>
      <c r="EE2221" s="13" t="n">
        <v>36</v>
      </c>
      <c r="FA2221" s="13" t="n">
        <v>36</v>
      </c>
      <c r="FW2221" s="13" t="n">
        <v>36</v>
      </c>
      <c r="GS2221" s="13" t="n">
        <v>36</v>
      </c>
    </row>
    <row r="2222">
      <c r="C2222" s="13" t="n">
        <v>37</v>
      </c>
      <c r="D2222" s="13" t="n">
        <v>55.365</v>
      </c>
      <c r="E2222" s="13" t="n">
        <v>59.806</v>
      </c>
      <c r="F2222" s="13" t="n">
        <v>41.766</v>
      </c>
      <c r="Y2222" s="13" t="n">
        <v>37</v>
      </c>
      <c r="AU2222" s="13" t="n">
        <v>37</v>
      </c>
      <c r="BQ2222" s="13" t="n">
        <v>37</v>
      </c>
      <c r="CM2222" s="13" t="n">
        <v>37</v>
      </c>
      <c r="DI2222" s="13" t="n">
        <v>37</v>
      </c>
      <c r="EE2222" s="13" t="n">
        <v>37</v>
      </c>
      <c r="FA2222" s="13" t="n">
        <v>37</v>
      </c>
      <c r="FW2222" s="13" t="n">
        <v>37</v>
      </c>
      <c r="GS2222" s="13" t="n">
        <v>37</v>
      </c>
    </row>
    <row r="2223">
      <c r="C2223" s="13" t="n">
        <v>38</v>
      </c>
      <c r="D2223" s="13" t="n">
        <v>63.873</v>
      </c>
      <c r="E2223" s="13" t="n">
        <v>67.26900000000001</v>
      </c>
      <c r="F2223" s="13" t="n">
        <v>69.617</v>
      </c>
      <c r="Y2223" s="13" t="n">
        <v>38</v>
      </c>
      <c r="AU2223" s="13" t="n">
        <v>38</v>
      </c>
      <c r="BQ2223" s="13" t="n">
        <v>38</v>
      </c>
      <c r="CM2223" s="13" t="n">
        <v>38</v>
      </c>
      <c r="DI2223" s="13" t="n">
        <v>38</v>
      </c>
      <c r="EE2223" s="13" t="n">
        <v>38</v>
      </c>
      <c r="FA2223" s="13" t="n">
        <v>38</v>
      </c>
      <c r="FW2223" s="13" t="n">
        <v>38</v>
      </c>
      <c r="GS2223" s="13" t="n">
        <v>38</v>
      </c>
    </row>
    <row r="2224">
      <c r="C2224" s="13" t="n">
        <v>39</v>
      </c>
      <c r="D2224" s="13" t="n">
        <v>57.1</v>
      </c>
      <c r="E2224" s="13" t="n">
        <v>64.902</v>
      </c>
      <c r="F2224" s="13" t="n">
        <v>62.304</v>
      </c>
      <c r="Y2224" s="13" t="n">
        <v>39</v>
      </c>
      <c r="AU2224" s="13" t="n">
        <v>39</v>
      </c>
      <c r="BQ2224" s="13" t="n">
        <v>39</v>
      </c>
      <c r="CM2224" s="13" t="n">
        <v>39</v>
      </c>
      <c r="DI2224" s="13" t="n">
        <v>39</v>
      </c>
      <c r="EE2224" s="13" t="n">
        <v>39</v>
      </c>
      <c r="FA2224" s="13" t="n">
        <v>39</v>
      </c>
      <c r="FW2224" s="13" t="n">
        <v>39</v>
      </c>
      <c r="GS2224" s="13" t="n">
        <v>39</v>
      </c>
    </row>
    <row r="2225">
      <c r="C2225" s="13" t="n">
        <v>40</v>
      </c>
      <c r="D2225" s="13" t="n">
        <v>51.608</v>
      </c>
      <c r="E2225" s="13" t="n">
        <v>73.053</v>
      </c>
      <c r="F2225" s="13" t="n">
        <v>68.699</v>
      </c>
      <c r="Y2225" s="13" t="n">
        <v>40</v>
      </c>
      <c r="AU2225" s="13" t="n">
        <v>40</v>
      </c>
      <c r="BQ2225" s="13" t="n">
        <v>40</v>
      </c>
      <c r="CM2225" s="13" t="n">
        <v>40</v>
      </c>
      <c r="DI2225" s="13" t="n">
        <v>40</v>
      </c>
      <c r="EE2225" s="13" t="n">
        <v>40</v>
      </c>
      <c r="FA2225" s="13" t="n">
        <v>40</v>
      </c>
      <c r="FW2225" s="13" t="n">
        <v>40</v>
      </c>
      <c r="GS2225" s="13" t="n">
        <v>40</v>
      </c>
    </row>
    <row r="2226">
      <c r="C2226" s="13" t="n">
        <v>41</v>
      </c>
      <c r="D2226" s="13" t="n">
        <v>45.858</v>
      </c>
      <c r="E2226" s="13" t="n">
        <v>66.96899999999999</v>
      </c>
      <c r="F2226" s="13" t="n">
        <v>50.501</v>
      </c>
      <c r="Y2226" s="13" t="n">
        <v>41</v>
      </c>
      <c r="AU2226" s="13" t="n">
        <v>41</v>
      </c>
      <c r="BQ2226" s="13" t="n">
        <v>41</v>
      </c>
      <c r="CM2226" s="13" t="n">
        <v>41</v>
      </c>
      <c r="DI2226" s="13" t="n">
        <v>41</v>
      </c>
      <c r="EE2226" s="13" t="n">
        <v>41</v>
      </c>
      <c r="FA2226" s="13" t="n">
        <v>41</v>
      </c>
      <c r="FW2226" s="13" t="n">
        <v>41</v>
      </c>
      <c r="GS2226" s="13" t="n">
        <v>41</v>
      </c>
    </row>
    <row r="2227">
      <c r="C2227" s="13" t="n">
        <v>42</v>
      </c>
      <c r="D2227" s="13" t="n">
        <v>66.03</v>
      </c>
      <c r="E2227" s="13" t="n">
        <v>61.85</v>
      </c>
      <c r="F2227" s="13" t="n">
        <v>48.917</v>
      </c>
      <c r="Y2227" s="13" t="n">
        <v>42</v>
      </c>
      <c r="AU2227" s="13" t="n">
        <v>42</v>
      </c>
      <c r="BQ2227" s="13" t="n">
        <v>42</v>
      </c>
      <c r="CM2227" s="13" t="n">
        <v>42</v>
      </c>
      <c r="DI2227" s="13" t="n">
        <v>42</v>
      </c>
      <c r="EE2227" s="13" t="n">
        <v>42</v>
      </c>
      <c r="FA2227" s="13" t="n">
        <v>42</v>
      </c>
      <c r="FW2227" s="13" t="n">
        <v>42</v>
      </c>
      <c r="GS2227" s="13" t="n">
        <v>42</v>
      </c>
    </row>
    <row r="2228">
      <c r="C2228" s="13" t="n">
        <v>43</v>
      </c>
      <c r="D2228" s="13" t="n">
        <v>61.863</v>
      </c>
      <c r="E2228" s="13" t="n">
        <v>31.334</v>
      </c>
      <c r="F2228" s="13" t="n">
        <v>61.804</v>
      </c>
      <c r="Y2228" s="13" t="n">
        <v>43</v>
      </c>
      <c r="AU2228" s="13" t="n">
        <v>43</v>
      </c>
      <c r="BQ2228" s="13" t="n">
        <v>43</v>
      </c>
      <c r="CM2228" s="13" t="n">
        <v>43</v>
      </c>
      <c r="DI2228" s="13" t="n">
        <v>43</v>
      </c>
      <c r="EE2228" s="13" t="n">
        <v>43</v>
      </c>
      <c r="FA2228" s="13" t="n">
        <v>43</v>
      </c>
      <c r="FW2228" s="13" t="n">
        <v>43</v>
      </c>
      <c r="GS2228" s="13" t="n">
        <v>43</v>
      </c>
    </row>
    <row r="2229">
      <c r="C2229" s="13" t="n">
        <v>44</v>
      </c>
      <c r="D2229" s="13" t="n">
        <v>63.604</v>
      </c>
      <c r="E2229" s="13" t="n">
        <v>59.878</v>
      </c>
      <c r="F2229" s="13" t="n">
        <v>51.056</v>
      </c>
      <c r="Y2229" s="13" t="n">
        <v>44</v>
      </c>
      <c r="AU2229" s="13" t="n">
        <v>44</v>
      </c>
      <c r="BQ2229" s="13" t="n">
        <v>44</v>
      </c>
      <c r="CM2229" s="13" t="n">
        <v>44</v>
      </c>
      <c r="DI2229" s="13" t="n">
        <v>44</v>
      </c>
      <c r="EE2229" s="13" t="n">
        <v>44</v>
      </c>
      <c r="FA2229" s="13" t="n">
        <v>44</v>
      </c>
      <c r="FW2229" s="13" t="n">
        <v>44</v>
      </c>
      <c r="GS2229" s="13" t="n">
        <v>44</v>
      </c>
    </row>
    <row r="2230">
      <c r="C2230" s="13" t="n">
        <v>45</v>
      </c>
      <c r="D2230" s="13" t="n">
        <v>39.568</v>
      </c>
      <c r="E2230" s="13" t="n">
        <v>51.069</v>
      </c>
      <c r="F2230" s="13" t="n">
        <v>53.542</v>
      </c>
      <c r="Y2230" s="13" t="n">
        <v>45</v>
      </c>
      <c r="AU2230" s="13" t="n">
        <v>45</v>
      </c>
      <c r="BQ2230" s="13" t="n">
        <v>45</v>
      </c>
      <c r="CM2230" s="13" t="n">
        <v>45</v>
      </c>
      <c r="DI2230" s="13" t="n">
        <v>45</v>
      </c>
      <c r="EE2230" s="13" t="n">
        <v>45</v>
      </c>
      <c r="FA2230" s="13" t="n">
        <v>45</v>
      </c>
      <c r="FW2230" s="13" t="n">
        <v>45</v>
      </c>
      <c r="GS2230" s="13" t="n">
        <v>45</v>
      </c>
    </row>
    <row r="2231">
      <c r="C2231" s="13" t="n">
        <v>46</v>
      </c>
      <c r="D2231" s="13" t="n">
        <v>43.918</v>
      </c>
      <c r="E2231" s="13" t="n">
        <v>56.24</v>
      </c>
      <c r="F2231" s="13" t="n">
        <v>65.533</v>
      </c>
      <c r="Y2231" s="13" t="n">
        <v>46</v>
      </c>
      <c r="AU2231" s="13" t="n">
        <v>46</v>
      </c>
      <c r="BQ2231" s="13" t="n">
        <v>46</v>
      </c>
      <c r="CM2231" s="13" t="n">
        <v>46</v>
      </c>
      <c r="DI2231" s="13" t="n">
        <v>46</v>
      </c>
      <c r="EE2231" s="13" t="n">
        <v>46</v>
      </c>
      <c r="FA2231" s="13" t="n">
        <v>46</v>
      </c>
      <c r="FW2231" s="13" t="n">
        <v>46</v>
      </c>
      <c r="GS2231" s="13" t="n">
        <v>46</v>
      </c>
    </row>
    <row r="2232">
      <c r="C2232" s="13" t="n">
        <v>47</v>
      </c>
      <c r="D2232" s="13" t="n">
        <v>46.47</v>
      </c>
      <c r="E2232" s="13" t="n">
        <v>53.071</v>
      </c>
      <c r="F2232" s="13" t="n">
        <v>81.61199999999999</v>
      </c>
      <c r="Y2232" s="13" t="n">
        <v>47</v>
      </c>
      <c r="AU2232" s="13" t="n">
        <v>47</v>
      </c>
      <c r="BQ2232" s="13" t="n">
        <v>47</v>
      </c>
      <c r="CM2232" s="13" t="n">
        <v>47</v>
      </c>
      <c r="DI2232" s="13" t="n">
        <v>47</v>
      </c>
      <c r="EE2232" s="13" t="n">
        <v>47</v>
      </c>
      <c r="FA2232" s="13" t="n">
        <v>47</v>
      </c>
      <c r="FW2232" s="13" t="n">
        <v>47</v>
      </c>
      <c r="GS2232" s="13" t="n">
        <v>47</v>
      </c>
    </row>
    <row r="2233">
      <c r="C2233" s="13" t="n">
        <v>48</v>
      </c>
      <c r="D2233" s="13" t="n">
        <v>77.952</v>
      </c>
      <c r="E2233" s="13" t="n">
        <v>63.533</v>
      </c>
      <c r="F2233" s="13" t="n">
        <v>59.532</v>
      </c>
      <c r="Y2233" s="13" t="n">
        <v>48</v>
      </c>
      <c r="AU2233" s="13" t="n">
        <v>48</v>
      </c>
      <c r="BQ2233" s="13" t="n">
        <v>48</v>
      </c>
      <c r="CM2233" s="13" t="n">
        <v>48</v>
      </c>
      <c r="DI2233" s="13" t="n">
        <v>48</v>
      </c>
      <c r="EE2233" s="13" t="n">
        <v>48</v>
      </c>
      <c r="FA2233" s="13" t="n">
        <v>48</v>
      </c>
      <c r="FW2233" s="13" t="n">
        <v>48</v>
      </c>
      <c r="GS2233" s="13" t="n">
        <v>48</v>
      </c>
    </row>
    <row r="2234">
      <c r="C2234" s="13" t="n">
        <v>49</v>
      </c>
      <c r="D2234" s="13" t="n">
        <v>35.759</v>
      </c>
      <c r="E2234" s="13" t="n">
        <v>66.98999999999999</v>
      </c>
      <c r="F2234" s="13" t="n">
        <v>62.144</v>
      </c>
      <c r="Y2234" s="13" t="n">
        <v>49</v>
      </c>
      <c r="AU2234" s="13" t="n">
        <v>49</v>
      </c>
      <c r="BQ2234" s="13" t="n">
        <v>49</v>
      </c>
      <c r="CM2234" s="13" t="n">
        <v>49</v>
      </c>
      <c r="DI2234" s="13" t="n">
        <v>49</v>
      </c>
      <c r="EE2234" s="13" t="n">
        <v>49</v>
      </c>
      <c r="FA2234" s="13" t="n">
        <v>49</v>
      </c>
      <c r="FW2234" s="13" t="n">
        <v>49</v>
      </c>
      <c r="GS2234" s="13" t="n">
        <v>49</v>
      </c>
    </row>
    <row r="2235">
      <c r="C2235" s="13" t="n">
        <v>50</v>
      </c>
      <c r="D2235" s="13" t="n">
        <v>28.28</v>
      </c>
      <c r="E2235" s="13" t="n">
        <v>62.982</v>
      </c>
      <c r="F2235" s="13" t="n">
        <v>35.924</v>
      </c>
      <c r="Y2235" s="13" t="n">
        <v>50</v>
      </c>
      <c r="AU2235" s="13" t="n">
        <v>50</v>
      </c>
      <c r="BQ2235" s="13" t="n">
        <v>50</v>
      </c>
      <c r="CM2235" s="13" t="n">
        <v>50</v>
      </c>
      <c r="DI2235" s="13" t="n">
        <v>50</v>
      </c>
      <c r="EE2235" s="13" t="n">
        <v>50</v>
      </c>
      <c r="FA2235" s="13" t="n">
        <v>50</v>
      </c>
      <c r="FW2235" s="13" t="n">
        <v>50</v>
      </c>
      <c r="GS2235" s="13" t="n">
        <v>50</v>
      </c>
    </row>
    <row r="2236">
      <c r="C2236" s="13" t="n">
        <v>51</v>
      </c>
      <c r="D2236" s="13" t="n">
        <v>65.55800000000001</v>
      </c>
      <c r="E2236" s="13" t="n">
        <v>62.31</v>
      </c>
      <c r="F2236" s="13" t="n">
        <v>40.71</v>
      </c>
      <c r="Y2236" s="13" t="n">
        <v>51</v>
      </c>
      <c r="AU2236" s="13" t="n">
        <v>51</v>
      </c>
      <c r="BQ2236" s="13" t="n">
        <v>51</v>
      </c>
      <c r="CM2236" s="13" t="n">
        <v>51</v>
      </c>
      <c r="DI2236" s="13" t="n">
        <v>51</v>
      </c>
      <c r="EE2236" s="13" t="n">
        <v>51</v>
      </c>
      <c r="FA2236" s="13" t="n">
        <v>51</v>
      </c>
      <c r="FW2236" s="13" t="n">
        <v>51</v>
      </c>
      <c r="GS2236" s="13" t="n">
        <v>51</v>
      </c>
    </row>
    <row r="2237">
      <c r="C2237" s="13" t="n">
        <v>52</v>
      </c>
      <c r="D2237" s="13" t="n">
        <v>66.449</v>
      </c>
      <c r="E2237" s="13" t="n">
        <v>59.387</v>
      </c>
      <c r="F2237" s="13" t="n">
        <v>67.175</v>
      </c>
      <c r="Y2237" s="13" t="n">
        <v>52</v>
      </c>
      <c r="AU2237" s="13" t="n">
        <v>52</v>
      </c>
      <c r="BQ2237" s="13" t="n">
        <v>52</v>
      </c>
      <c r="CM2237" s="13" t="n">
        <v>52</v>
      </c>
      <c r="DI2237" s="13" t="n">
        <v>52</v>
      </c>
      <c r="EE2237" s="13" t="n">
        <v>52</v>
      </c>
      <c r="FA2237" s="13" t="n">
        <v>52</v>
      </c>
      <c r="FW2237" s="13" t="n">
        <v>52</v>
      </c>
      <c r="GS2237" s="13" t="n">
        <v>52</v>
      </c>
    </row>
    <row r="2238">
      <c r="C2238" s="13" t="n">
        <v>53</v>
      </c>
      <c r="D2238" s="13" t="n">
        <v>71.18600000000001</v>
      </c>
      <c r="E2238" s="13" t="n">
        <v>44.448</v>
      </c>
      <c r="F2238" s="13" t="n">
        <v>67.17400000000001</v>
      </c>
      <c r="Y2238" s="13" t="n">
        <v>53</v>
      </c>
      <c r="AU2238" s="13" t="n">
        <v>53</v>
      </c>
      <c r="BQ2238" s="13" t="n">
        <v>53</v>
      </c>
      <c r="CM2238" s="13" t="n">
        <v>53</v>
      </c>
      <c r="DI2238" s="13" t="n">
        <v>53</v>
      </c>
      <c r="EE2238" s="13" t="n">
        <v>53</v>
      </c>
      <c r="FA2238" s="13" t="n">
        <v>53</v>
      </c>
      <c r="FW2238" s="13" t="n">
        <v>53</v>
      </c>
      <c r="GS2238" s="13" t="n">
        <v>53</v>
      </c>
    </row>
    <row r="2239">
      <c r="C2239" s="13" t="n">
        <v>54</v>
      </c>
      <c r="D2239" s="13" t="n">
        <v>83.31699999999999</v>
      </c>
      <c r="E2239" s="13" t="n">
        <v>72.577</v>
      </c>
      <c r="F2239" s="13" t="n">
        <v>77.428</v>
      </c>
      <c r="Y2239" s="13" t="n">
        <v>54</v>
      </c>
      <c r="AU2239" s="13" t="n">
        <v>54</v>
      </c>
      <c r="BQ2239" s="13" t="n">
        <v>54</v>
      </c>
      <c r="CM2239" s="13" t="n">
        <v>54</v>
      </c>
      <c r="DI2239" s="13" t="n">
        <v>54</v>
      </c>
      <c r="EE2239" s="13" t="n">
        <v>54</v>
      </c>
      <c r="FA2239" s="13" t="n">
        <v>54</v>
      </c>
      <c r="FW2239" s="13" t="n">
        <v>54</v>
      </c>
      <c r="GS2239" s="13" t="n">
        <v>54</v>
      </c>
    </row>
    <row r="2240">
      <c r="C2240" s="13" t="n">
        <v>55</v>
      </c>
      <c r="D2240" s="13" t="n">
        <v>49.637</v>
      </c>
      <c r="E2240" s="13" t="n">
        <v>66.246</v>
      </c>
      <c r="F2240" s="13" t="n">
        <v>59.383</v>
      </c>
      <c r="Y2240" s="13" t="n">
        <v>55</v>
      </c>
      <c r="AU2240" s="13" t="n">
        <v>55</v>
      </c>
      <c r="BQ2240" s="13" t="n">
        <v>55</v>
      </c>
      <c r="CM2240" s="13" t="n">
        <v>55</v>
      </c>
      <c r="DI2240" s="13" t="n">
        <v>55</v>
      </c>
      <c r="EE2240" s="13" t="n">
        <v>55</v>
      </c>
      <c r="FA2240" s="13" t="n">
        <v>55</v>
      </c>
      <c r="FW2240" s="13" t="n">
        <v>55</v>
      </c>
      <c r="GS2240" s="13" t="n">
        <v>55</v>
      </c>
    </row>
    <row r="2241">
      <c r="C2241" s="13" t="n">
        <v>56</v>
      </c>
      <c r="D2241" s="13" t="n">
        <v>59.857</v>
      </c>
      <c r="E2241" s="13" t="n">
        <v>56.212</v>
      </c>
      <c r="F2241" s="13" t="n">
        <v>52.953</v>
      </c>
      <c r="Y2241" s="13" t="n">
        <v>56</v>
      </c>
      <c r="AU2241" s="13" t="n">
        <v>56</v>
      </c>
      <c r="BQ2241" s="13" t="n">
        <v>56</v>
      </c>
      <c r="CM2241" s="13" t="n">
        <v>56</v>
      </c>
      <c r="DI2241" s="13" t="n">
        <v>56</v>
      </c>
      <c r="EE2241" s="13" t="n">
        <v>56</v>
      </c>
      <c r="FA2241" s="13" t="n">
        <v>56</v>
      </c>
      <c r="FW2241" s="13" t="n">
        <v>56</v>
      </c>
      <c r="GS2241" s="13" t="n">
        <v>56</v>
      </c>
    </row>
    <row r="2242">
      <c r="C2242" s="13" t="n">
        <v>57</v>
      </c>
      <c r="D2242" s="13" t="n">
        <v>55.59</v>
      </c>
      <c r="E2242" s="13" t="n">
        <v>69.643</v>
      </c>
      <c r="F2242" s="13" t="n">
        <v>61.979</v>
      </c>
      <c r="Y2242" s="13" t="n">
        <v>57</v>
      </c>
      <c r="AU2242" s="13" t="n">
        <v>57</v>
      </c>
      <c r="BQ2242" s="13" t="n">
        <v>57</v>
      </c>
      <c r="CM2242" s="13" t="n">
        <v>57</v>
      </c>
      <c r="DI2242" s="13" t="n">
        <v>57</v>
      </c>
      <c r="EE2242" s="13" t="n">
        <v>57</v>
      </c>
      <c r="FA2242" s="13" t="n">
        <v>57</v>
      </c>
      <c r="FW2242" s="13" t="n">
        <v>57</v>
      </c>
      <c r="GS2242" s="13" t="n">
        <v>57</v>
      </c>
    </row>
    <row r="2243">
      <c r="C2243" s="13" t="n">
        <v>58</v>
      </c>
      <c r="D2243" s="13" t="n">
        <v>59.876</v>
      </c>
      <c r="E2243" s="13" t="n">
        <v>70.51300000000001</v>
      </c>
      <c r="F2243" s="13" t="n">
        <v>62.583</v>
      </c>
      <c r="Y2243" s="13" t="n">
        <v>58</v>
      </c>
      <c r="AU2243" s="13" t="n">
        <v>58</v>
      </c>
      <c r="BQ2243" s="13" t="n">
        <v>58</v>
      </c>
      <c r="CM2243" s="13" t="n">
        <v>58</v>
      </c>
      <c r="DI2243" s="13" t="n">
        <v>58</v>
      </c>
      <c r="EE2243" s="13" t="n">
        <v>58</v>
      </c>
      <c r="FA2243" s="13" t="n">
        <v>58</v>
      </c>
      <c r="FW2243" s="13" t="n">
        <v>58</v>
      </c>
      <c r="GS2243" s="13" t="n">
        <v>58</v>
      </c>
    </row>
    <row r="2244">
      <c r="C2244" s="13" t="n">
        <v>59</v>
      </c>
      <c r="D2244" s="13" t="n">
        <v>65.44499999999999</v>
      </c>
      <c r="E2244" s="13" t="n">
        <v>65.241</v>
      </c>
      <c r="F2244" s="13" t="n">
        <v>48.062</v>
      </c>
      <c r="Y2244" s="13" t="n">
        <v>59</v>
      </c>
      <c r="AU2244" s="13" t="n">
        <v>59</v>
      </c>
      <c r="BQ2244" s="13" t="n">
        <v>59</v>
      </c>
      <c r="CM2244" s="13" t="n">
        <v>59</v>
      </c>
      <c r="DI2244" s="13" t="n">
        <v>59</v>
      </c>
      <c r="EE2244" s="13" t="n">
        <v>59</v>
      </c>
      <c r="FA2244" s="13" t="n">
        <v>59</v>
      </c>
      <c r="FW2244" s="13" t="n">
        <v>59</v>
      </c>
      <c r="GS2244" s="13" t="n">
        <v>59</v>
      </c>
    </row>
    <row r="2245">
      <c r="C2245" s="13" t="n">
        <v>60</v>
      </c>
      <c r="D2245" s="13" t="n">
        <v>73.994</v>
      </c>
      <c r="E2245" s="13" t="n">
        <v>57.037</v>
      </c>
      <c r="F2245" s="13" t="n">
        <v>51.833</v>
      </c>
      <c r="Y2245" s="13" t="n">
        <v>60</v>
      </c>
      <c r="AU2245" s="13" t="n">
        <v>60</v>
      </c>
      <c r="BQ2245" s="13" t="n">
        <v>60</v>
      </c>
      <c r="CM2245" s="13" t="n">
        <v>60</v>
      </c>
      <c r="DI2245" s="13" t="n">
        <v>60</v>
      </c>
      <c r="EE2245" s="13" t="n">
        <v>60</v>
      </c>
      <c r="FA2245" s="13" t="n">
        <v>60</v>
      </c>
      <c r="FW2245" s="13" t="n">
        <v>60</v>
      </c>
      <c r="GS2245" s="13" t="n">
        <v>60</v>
      </c>
    </row>
    <row r="2246">
      <c r="C2246" s="13" t="n">
        <v>61</v>
      </c>
      <c r="D2246" s="13" t="n">
        <v>44.326</v>
      </c>
      <c r="E2246" s="13" t="n">
        <v>67.05500000000001</v>
      </c>
      <c r="F2246" s="13" t="n">
        <v>49.577</v>
      </c>
      <c r="Y2246" s="13" t="n">
        <v>61</v>
      </c>
      <c r="AU2246" s="13" t="n">
        <v>61</v>
      </c>
      <c r="BQ2246" s="13" t="n">
        <v>61</v>
      </c>
      <c r="CM2246" s="13" t="n">
        <v>61</v>
      </c>
      <c r="DI2246" s="13" t="n">
        <v>61</v>
      </c>
      <c r="EE2246" s="13" t="n">
        <v>61</v>
      </c>
      <c r="FA2246" s="13" t="n">
        <v>61</v>
      </c>
      <c r="FW2246" s="13" t="n">
        <v>61</v>
      </c>
      <c r="GS2246" s="13" t="n">
        <v>61</v>
      </c>
    </row>
    <row r="2247">
      <c r="C2247" s="13" t="n">
        <v>62</v>
      </c>
      <c r="D2247" s="13" t="n">
        <v>57.712</v>
      </c>
      <c r="E2247" s="13" t="n">
        <v>45.999</v>
      </c>
      <c r="F2247" s="13" t="n">
        <v>73.169</v>
      </c>
      <c r="Y2247" s="13" t="n">
        <v>62</v>
      </c>
      <c r="AU2247" s="13" t="n">
        <v>62</v>
      </c>
      <c r="BQ2247" s="13" t="n">
        <v>62</v>
      </c>
      <c r="CM2247" s="13" t="n">
        <v>62</v>
      </c>
      <c r="DI2247" s="13" t="n">
        <v>62</v>
      </c>
      <c r="EE2247" s="13" t="n">
        <v>62</v>
      </c>
      <c r="FA2247" s="13" t="n">
        <v>62</v>
      </c>
      <c r="FW2247" s="13" t="n">
        <v>62</v>
      </c>
      <c r="GS2247" s="13" t="n">
        <v>62</v>
      </c>
    </row>
    <row r="2248">
      <c r="C2248" s="13" t="n">
        <v>63</v>
      </c>
      <c r="D2248" s="13" t="n">
        <v>55.531</v>
      </c>
      <c r="E2248" s="13" t="n">
        <v>67.125</v>
      </c>
      <c r="F2248" s="13" t="n">
        <v>50.407</v>
      </c>
      <c r="Y2248" s="13" t="n">
        <v>63</v>
      </c>
      <c r="AU2248" s="13" t="n">
        <v>63</v>
      </c>
      <c r="BQ2248" s="13" t="n">
        <v>63</v>
      </c>
      <c r="CM2248" s="13" t="n">
        <v>63</v>
      </c>
      <c r="DI2248" s="13" t="n">
        <v>63</v>
      </c>
      <c r="EE2248" s="13" t="n">
        <v>63</v>
      </c>
      <c r="FA2248" s="13" t="n">
        <v>63</v>
      </c>
      <c r="FW2248" s="13" t="n">
        <v>63</v>
      </c>
      <c r="GS2248" s="13" t="n">
        <v>63</v>
      </c>
    </row>
    <row r="2249">
      <c r="C2249" s="13" t="n">
        <v>64</v>
      </c>
      <c r="D2249" s="13" t="n">
        <v>64.045</v>
      </c>
      <c r="E2249" s="13" t="n">
        <v>52.807</v>
      </c>
      <c r="F2249" s="13" t="n">
        <v>56.599</v>
      </c>
      <c r="Y2249" s="13" t="n">
        <v>64</v>
      </c>
      <c r="AU2249" s="13" t="n">
        <v>64</v>
      </c>
      <c r="BQ2249" s="13" t="n">
        <v>64</v>
      </c>
      <c r="CM2249" s="13" t="n">
        <v>64</v>
      </c>
      <c r="DI2249" s="13" t="n">
        <v>64</v>
      </c>
      <c r="EE2249" s="13" t="n">
        <v>64</v>
      </c>
      <c r="FA2249" s="13" t="n">
        <v>64</v>
      </c>
      <c r="FW2249" s="13" t="n">
        <v>64</v>
      </c>
      <c r="GS2249" s="13" t="n">
        <v>64</v>
      </c>
    </row>
    <row r="2250">
      <c r="C2250" s="13" t="n">
        <v>65</v>
      </c>
      <c r="D2250" s="13" t="n">
        <v>81.124</v>
      </c>
      <c r="E2250" s="13" t="n">
        <v>61.777</v>
      </c>
      <c r="F2250" s="13" t="n">
        <v>52.718</v>
      </c>
      <c r="Y2250" s="13" t="n">
        <v>65</v>
      </c>
      <c r="AU2250" s="13" t="n">
        <v>65</v>
      </c>
      <c r="BQ2250" s="13" t="n">
        <v>65</v>
      </c>
      <c r="CM2250" s="13" t="n">
        <v>65</v>
      </c>
      <c r="DI2250" s="13" t="n">
        <v>65</v>
      </c>
      <c r="EE2250" s="13" t="n">
        <v>65</v>
      </c>
      <c r="FA2250" s="13" t="n">
        <v>65</v>
      </c>
      <c r="FW2250" s="13" t="n">
        <v>65</v>
      </c>
      <c r="GS2250" s="13" t="n">
        <v>65</v>
      </c>
    </row>
    <row r="2251">
      <c r="C2251" s="13" t="n">
        <v>66</v>
      </c>
      <c r="D2251" s="13" t="n">
        <v>58.975</v>
      </c>
      <c r="E2251" s="13" t="n">
        <v>65.217</v>
      </c>
      <c r="F2251" s="13" t="n">
        <v>68.767</v>
      </c>
      <c r="Y2251" s="13" t="n">
        <v>66</v>
      </c>
      <c r="AU2251" s="13" t="n">
        <v>66</v>
      </c>
      <c r="BQ2251" s="13" t="n">
        <v>66</v>
      </c>
      <c r="CM2251" s="13" t="n">
        <v>66</v>
      </c>
      <c r="DI2251" s="13" t="n">
        <v>66</v>
      </c>
      <c r="EE2251" s="13" t="n">
        <v>66</v>
      </c>
      <c r="FA2251" s="13" t="n">
        <v>66</v>
      </c>
      <c r="FW2251" s="13" t="n">
        <v>66</v>
      </c>
      <c r="GS2251" s="13" t="n">
        <v>66</v>
      </c>
    </row>
    <row r="2252">
      <c r="C2252" s="13" t="n">
        <v>67</v>
      </c>
      <c r="D2252" s="13" t="n">
        <v>61.054</v>
      </c>
      <c r="E2252" s="13" t="n">
        <v>76.42400000000001</v>
      </c>
      <c r="F2252" s="13" t="n">
        <v>76.405</v>
      </c>
      <c r="Y2252" s="13" t="n">
        <v>67</v>
      </c>
      <c r="AU2252" s="13" t="n">
        <v>67</v>
      </c>
      <c r="BQ2252" s="13" t="n">
        <v>67</v>
      </c>
      <c r="CM2252" s="13" t="n">
        <v>67</v>
      </c>
      <c r="DI2252" s="13" t="n">
        <v>67</v>
      </c>
      <c r="EE2252" s="13" t="n">
        <v>67</v>
      </c>
      <c r="FA2252" s="13" t="n">
        <v>67</v>
      </c>
      <c r="FW2252" s="13" t="n">
        <v>67</v>
      </c>
      <c r="GS2252" s="13" t="n">
        <v>67</v>
      </c>
    </row>
    <row r="2253">
      <c r="C2253" s="13" t="n">
        <v>68</v>
      </c>
      <c r="D2253" s="13" t="n">
        <v>68.44799999999999</v>
      </c>
      <c r="E2253" s="13" t="n">
        <v>55.687</v>
      </c>
      <c r="F2253" s="13" t="n">
        <v>41.732</v>
      </c>
      <c r="Y2253" s="13" t="n">
        <v>68</v>
      </c>
      <c r="AU2253" s="13" t="n">
        <v>68</v>
      </c>
      <c r="BQ2253" s="13" t="n">
        <v>68</v>
      </c>
      <c r="CM2253" s="13" t="n">
        <v>68</v>
      </c>
      <c r="DI2253" s="13" t="n">
        <v>68</v>
      </c>
      <c r="EE2253" s="13" t="n">
        <v>68</v>
      </c>
      <c r="FA2253" s="13" t="n">
        <v>68</v>
      </c>
      <c r="FW2253" s="13" t="n">
        <v>68</v>
      </c>
      <c r="GS2253" s="13" t="n">
        <v>68</v>
      </c>
    </row>
    <row r="2254">
      <c r="C2254" s="13" t="n">
        <v>69</v>
      </c>
      <c r="D2254" s="13" t="n">
        <v>63.023</v>
      </c>
      <c r="E2254" s="13" t="n">
        <v>72.339</v>
      </c>
      <c r="F2254" s="13" t="n">
        <v>59.319</v>
      </c>
      <c r="Y2254" s="13" t="n">
        <v>69</v>
      </c>
      <c r="AU2254" s="13" t="n">
        <v>69</v>
      </c>
      <c r="BQ2254" s="13" t="n">
        <v>69</v>
      </c>
      <c r="CM2254" s="13" t="n">
        <v>69</v>
      </c>
      <c r="DI2254" s="13" t="n">
        <v>69</v>
      </c>
      <c r="EE2254" s="13" t="n">
        <v>69</v>
      </c>
      <c r="FA2254" s="13" t="n">
        <v>69</v>
      </c>
      <c r="FW2254" s="13" t="n">
        <v>69</v>
      </c>
      <c r="GS2254" s="13" t="n">
        <v>69</v>
      </c>
    </row>
    <row r="2255">
      <c r="C2255" s="13" t="n">
        <v>70</v>
      </c>
      <c r="D2255" s="13" t="n">
        <v>69.901</v>
      </c>
      <c r="E2255" s="13" t="n">
        <v>64.203</v>
      </c>
      <c r="F2255" s="13" t="n">
        <v>46.713</v>
      </c>
      <c r="Y2255" s="13" t="n">
        <v>70</v>
      </c>
      <c r="AU2255" s="13" t="n">
        <v>70</v>
      </c>
      <c r="BQ2255" s="13" t="n">
        <v>70</v>
      </c>
      <c r="CM2255" s="13" t="n">
        <v>70</v>
      </c>
      <c r="DI2255" s="13" t="n">
        <v>70</v>
      </c>
      <c r="EE2255" s="13" t="n">
        <v>70</v>
      </c>
      <c r="FA2255" s="13" t="n">
        <v>70</v>
      </c>
      <c r="FW2255" s="13" t="n">
        <v>70</v>
      </c>
      <c r="GS2255" s="13" t="n">
        <v>70</v>
      </c>
    </row>
    <row r="2256">
      <c r="C2256" s="13" t="n">
        <v>71</v>
      </c>
      <c r="D2256" s="13" t="n">
        <v>63.952</v>
      </c>
      <c r="E2256" s="13" t="n">
        <v>59.052</v>
      </c>
      <c r="F2256" s="13" t="n">
        <v>51.63</v>
      </c>
      <c r="Y2256" s="13" t="n">
        <v>71</v>
      </c>
      <c r="AU2256" s="13" t="n">
        <v>71</v>
      </c>
      <c r="BQ2256" s="13" t="n">
        <v>71</v>
      </c>
      <c r="CM2256" s="13" t="n">
        <v>71</v>
      </c>
      <c r="DI2256" s="13" t="n">
        <v>71</v>
      </c>
      <c r="EE2256" s="13" t="n">
        <v>71</v>
      </c>
      <c r="FA2256" s="13" t="n">
        <v>71</v>
      </c>
      <c r="FW2256" s="13" t="n">
        <v>71</v>
      </c>
      <c r="GS2256" s="13" t="n">
        <v>71</v>
      </c>
    </row>
    <row r="2257">
      <c r="C2257" s="13" t="n">
        <v>72</v>
      </c>
      <c r="D2257" s="13" t="n">
        <v>56.085</v>
      </c>
      <c r="E2257" s="13" t="n">
        <v>62.544</v>
      </c>
      <c r="F2257" s="13" t="n">
        <v>59.551</v>
      </c>
      <c r="Y2257" s="13" t="n">
        <v>72</v>
      </c>
      <c r="AU2257" s="13" t="n">
        <v>72</v>
      </c>
      <c r="BQ2257" s="13" t="n">
        <v>72</v>
      </c>
      <c r="CM2257" s="13" t="n">
        <v>72</v>
      </c>
      <c r="DI2257" s="13" t="n">
        <v>72</v>
      </c>
      <c r="EE2257" s="13" t="n">
        <v>72</v>
      </c>
      <c r="FA2257" s="13" t="n">
        <v>72</v>
      </c>
      <c r="FW2257" s="13" t="n">
        <v>72</v>
      </c>
      <c r="GS2257" s="13" t="n">
        <v>72</v>
      </c>
    </row>
    <row r="2258">
      <c r="C2258" s="13" t="n">
        <v>73</v>
      </c>
      <c r="D2258" s="13" t="n">
        <v>57.842</v>
      </c>
      <c r="E2258" s="13" t="n">
        <v>38.042</v>
      </c>
      <c r="F2258" s="13" t="n">
        <v>76.137</v>
      </c>
      <c r="Y2258" s="13" t="n">
        <v>73</v>
      </c>
      <c r="AU2258" s="13" t="n">
        <v>73</v>
      </c>
      <c r="BQ2258" s="13" t="n">
        <v>73</v>
      </c>
      <c r="CM2258" s="13" t="n">
        <v>73</v>
      </c>
      <c r="DI2258" s="13" t="n">
        <v>73</v>
      </c>
      <c r="EE2258" s="13" t="n">
        <v>73</v>
      </c>
      <c r="FA2258" s="13" t="n">
        <v>73</v>
      </c>
      <c r="FW2258" s="13" t="n">
        <v>73</v>
      </c>
      <c r="GS2258" s="13" t="n">
        <v>73</v>
      </c>
    </row>
    <row r="2259">
      <c r="C2259" s="13" t="n">
        <v>74</v>
      </c>
      <c r="D2259" s="13" t="n">
        <v>75.41800000000001</v>
      </c>
      <c r="E2259" s="13" t="n">
        <v>52.078</v>
      </c>
      <c r="F2259" s="13" t="n">
        <v>52.545</v>
      </c>
      <c r="Y2259" s="13" t="n">
        <v>74</v>
      </c>
      <c r="AU2259" s="13" t="n">
        <v>74</v>
      </c>
      <c r="BQ2259" s="13" t="n">
        <v>74</v>
      </c>
      <c r="CM2259" s="13" t="n">
        <v>74</v>
      </c>
      <c r="DI2259" s="13" t="n">
        <v>74</v>
      </c>
      <c r="EE2259" s="13" t="n">
        <v>74</v>
      </c>
      <c r="FA2259" s="13" t="n">
        <v>74</v>
      </c>
      <c r="FW2259" s="13" t="n">
        <v>74</v>
      </c>
      <c r="GS2259" s="13" t="n">
        <v>74</v>
      </c>
    </row>
    <row r="2260">
      <c r="C2260" s="13" t="n">
        <v>75</v>
      </c>
      <c r="D2260" s="13" t="n">
        <v>36.262</v>
      </c>
      <c r="E2260" s="13" t="n">
        <v>49.685</v>
      </c>
      <c r="F2260" s="13" t="n">
        <v>54.137</v>
      </c>
      <c r="Y2260" s="13" t="n">
        <v>75</v>
      </c>
      <c r="AU2260" s="13" t="n">
        <v>75</v>
      </c>
      <c r="BQ2260" s="13" t="n">
        <v>75</v>
      </c>
      <c r="CM2260" s="13" t="n">
        <v>75</v>
      </c>
      <c r="DI2260" s="13" t="n">
        <v>75</v>
      </c>
      <c r="EE2260" s="13" t="n">
        <v>75</v>
      </c>
      <c r="FA2260" s="13" t="n">
        <v>75</v>
      </c>
      <c r="FW2260" s="13" t="n">
        <v>75</v>
      </c>
      <c r="GS2260" s="13" t="n">
        <v>75</v>
      </c>
    </row>
    <row r="2261">
      <c r="C2261" s="13" t="n">
        <v>76</v>
      </c>
      <c r="D2261" s="13" t="n">
        <v>69.875</v>
      </c>
      <c r="E2261" s="13" t="n">
        <v>57.878</v>
      </c>
      <c r="F2261" s="13" t="n">
        <v>69.116</v>
      </c>
      <c r="Y2261" s="13" t="n">
        <v>76</v>
      </c>
      <c r="AU2261" s="13" t="n">
        <v>76</v>
      </c>
      <c r="BQ2261" s="13" t="n">
        <v>76</v>
      </c>
      <c r="CM2261" s="13" t="n">
        <v>76</v>
      </c>
      <c r="DI2261" s="13" t="n">
        <v>76</v>
      </c>
      <c r="EE2261" s="13" t="n">
        <v>76</v>
      </c>
      <c r="FA2261" s="13" t="n">
        <v>76</v>
      </c>
      <c r="FW2261" s="13" t="n">
        <v>76</v>
      </c>
      <c r="GS2261" s="13" t="n">
        <v>76</v>
      </c>
    </row>
    <row r="2262">
      <c r="C2262" s="13" t="n">
        <v>77</v>
      </c>
      <c r="D2262" s="13" t="n">
        <v>52.895</v>
      </c>
      <c r="E2262" s="13" t="n">
        <v>54.988</v>
      </c>
      <c r="F2262" s="13" t="n">
        <v>56.652</v>
      </c>
      <c r="Y2262" s="13" t="n">
        <v>77</v>
      </c>
      <c r="AU2262" s="13" t="n">
        <v>77</v>
      </c>
      <c r="BQ2262" s="13" t="n">
        <v>77</v>
      </c>
      <c r="CM2262" s="13" t="n">
        <v>77</v>
      </c>
      <c r="DI2262" s="13" t="n">
        <v>77</v>
      </c>
      <c r="EE2262" s="13" t="n">
        <v>77</v>
      </c>
      <c r="FA2262" s="13" t="n">
        <v>77</v>
      </c>
      <c r="FW2262" s="13" t="n">
        <v>77</v>
      </c>
      <c r="GS2262" s="13" t="n">
        <v>77</v>
      </c>
    </row>
    <row r="2263">
      <c r="C2263" s="13" t="n">
        <v>78</v>
      </c>
      <c r="D2263" s="13" t="n">
        <v>80.79000000000001</v>
      </c>
      <c r="E2263" s="13" t="n">
        <v>60.454</v>
      </c>
      <c r="F2263" s="13" t="n">
        <v>65.626</v>
      </c>
      <c r="Y2263" s="13" t="n">
        <v>78</v>
      </c>
      <c r="AU2263" s="13" t="n">
        <v>78</v>
      </c>
      <c r="BQ2263" s="13" t="n">
        <v>78</v>
      </c>
      <c r="CM2263" s="13" t="n">
        <v>78</v>
      </c>
      <c r="DI2263" s="13" t="n">
        <v>78</v>
      </c>
      <c r="EE2263" s="13" t="n">
        <v>78</v>
      </c>
      <c r="FA2263" s="13" t="n">
        <v>78</v>
      </c>
      <c r="FW2263" s="13" t="n">
        <v>78</v>
      </c>
      <c r="GS2263" s="13" t="n">
        <v>78</v>
      </c>
    </row>
    <row r="2264">
      <c r="C2264" s="13" t="n">
        <v>79</v>
      </c>
      <c r="D2264" s="13" t="n">
        <v>54.73</v>
      </c>
      <c r="E2264" s="13" t="n">
        <v>81.845</v>
      </c>
      <c r="F2264" s="13" t="n">
        <v>54.352</v>
      </c>
      <c r="Y2264" s="13" t="n">
        <v>79</v>
      </c>
      <c r="AU2264" s="13" t="n">
        <v>79</v>
      </c>
      <c r="BQ2264" s="13" t="n">
        <v>79</v>
      </c>
      <c r="CM2264" s="13" t="n">
        <v>79</v>
      </c>
      <c r="DI2264" s="13" t="n">
        <v>79</v>
      </c>
      <c r="EE2264" s="13" t="n">
        <v>79</v>
      </c>
      <c r="FA2264" s="13" t="n">
        <v>79</v>
      </c>
      <c r="FW2264" s="13" t="n">
        <v>79</v>
      </c>
      <c r="GS2264" s="13" t="n">
        <v>79</v>
      </c>
    </row>
    <row r="2265">
      <c r="C2265" s="13" t="n">
        <v>80</v>
      </c>
      <c r="D2265" s="13" t="n">
        <v>41.639</v>
      </c>
      <c r="E2265" s="13" t="n">
        <v>56.08</v>
      </c>
      <c r="F2265" s="13" t="n">
        <v>36.512</v>
      </c>
      <c r="Y2265" s="13" t="n">
        <v>80</v>
      </c>
      <c r="AU2265" s="13" t="n">
        <v>80</v>
      </c>
      <c r="BQ2265" s="13" t="n">
        <v>80</v>
      </c>
      <c r="CM2265" s="13" t="n">
        <v>80</v>
      </c>
      <c r="DI2265" s="13" t="n">
        <v>80</v>
      </c>
      <c r="EE2265" s="13" t="n">
        <v>80</v>
      </c>
      <c r="FA2265" s="13" t="n">
        <v>80</v>
      </c>
      <c r="FW2265" s="13" t="n">
        <v>80</v>
      </c>
      <c r="GS2265" s="13" t="n">
        <v>80</v>
      </c>
    </row>
    <row r="2266">
      <c r="C2266" s="13" t="n">
        <v>81</v>
      </c>
      <c r="D2266" s="13" t="n">
        <v>57.523</v>
      </c>
      <c r="E2266" s="13" t="n">
        <v>34.623</v>
      </c>
      <c r="F2266" s="13" t="n">
        <v>72.27</v>
      </c>
      <c r="Y2266" s="13" t="n">
        <v>81</v>
      </c>
      <c r="AU2266" s="13" t="n">
        <v>81</v>
      </c>
      <c r="BQ2266" s="13" t="n">
        <v>81</v>
      </c>
      <c r="CM2266" s="13" t="n">
        <v>81</v>
      </c>
      <c r="DI2266" s="13" t="n">
        <v>81</v>
      </c>
      <c r="EE2266" s="13" t="n">
        <v>81</v>
      </c>
      <c r="FA2266" s="13" t="n">
        <v>81</v>
      </c>
      <c r="FW2266" s="13" t="n">
        <v>81</v>
      </c>
      <c r="GS2266" s="13" t="n">
        <v>81</v>
      </c>
    </row>
    <row r="2267">
      <c r="C2267" s="13" t="n">
        <v>82</v>
      </c>
      <c r="D2267" s="13" t="n">
        <v>72.167</v>
      </c>
      <c r="E2267" s="13" t="n">
        <v>55.145</v>
      </c>
      <c r="F2267" s="13" t="n">
        <v>58.412</v>
      </c>
      <c r="Y2267" s="13" t="n">
        <v>82</v>
      </c>
      <c r="AU2267" s="13" t="n">
        <v>82</v>
      </c>
      <c r="BQ2267" s="13" t="n">
        <v>82</v>
      </c>
      <c r="CM2267" s="13" t="n">
        <v>82</v>
      </c>
      <c r="DI2267" s="13" t="n">
        <v>82</v>
      </c>
      <c r="EE2267" s="13" t="n">
        <v>82</v>
      </c>
      <c r="FA2267" s="13" t="n">
        <v>82</v>
      </c>
      <c r="FW2267" s="13" t="n">
        <v>82</v>
      </c>
      <c r="GS2267" s="13" t="n">
        <v>82</v>
      </c>
    </row>
    <row r="2268">
      <c r="C2268" s="13" t="n">
        <v>83</v>
      </c>
      <c r="D2268" s="13" t="n">
        <v>72.419</v>
      </c>
      <c r="E2268" s="13" t="n">
        <v>60.994</v>
      </c>
      <c r="F2268" s="13" t="n">
        <v>75.586</v>
      </c>
      <c r="Y2268" s="13" t="n">
        <v>83</v>
      </c>
      <c r="AU2268" s="13" t="n">
        <v>83</v>
      </c>
      <c r="BQ2268" s="13" t="n">
        <v>83</v>
      </c>
      <c r="CM2268" s="13" t="n">
        <v>83</v>
      </c>
      <c r="DI2268" s="13" t="n">
        <v>83</v>
      </c>
      <c r="EE2268" s="13" t="n">
        <v>83</v>
      </c>
      <c r="FA2268" s="13" t="n">
        <v>83</v>
      </c>
      <c r="FW2268" s="13" t="n">
        <v>83</v>
      </c>
      <c r="GS2268" s="13" t="n">
        <v>83</v>
      </c>
    </row>
    <row r="2269">
      <c r="C2269" s="13" t="n">
        <v>84</v>
      </c>
      <c r="D2269" s="13" t="n">
        <v>59.814</v>
      </c>
      <c r="E2269" s="13" t="n">
        <v>49.882</v>
      </c>
      <c r="F2269" s="13" t="n">
        <v>56.412</v>
      </c>
      <c r="Y2269" s="13" t="n">
        <v>84</v>
      </c>
      <c r="AU2269" s="13" t="n">
        <v>84</v>
      </c>
      <c r="BQ2269" s="13" t="n">
        <v>84</v>
      </c>
      <c r="CM2269" s="13" t="n">
        <v>84</v>
      </c>
      <c r="DI2269" s="13" t="n">
        <v>84</v>
      </c>
      <c r="EE2269" s="13" t="n">
        <v>84</v>
      </c>
      <c r="FA2269" s="13" t="n">
        <v>84</v>
      </c>
      <c r="FW2269" s="13" t="n">
        <v>84</v>
      </c>
      <c r="GS2269" s="13" t="n">
        <v>84</v>
      </c>
    </row>
    <row r="2270">
      <c r="C2270" s="13" t="n">
        <v>85</v>
      </c>
      <c r="D2270" s="13" t="n">
        <v>62.794</v>
      </c>
      <c r="E2270" s="13" t="n">
        <v>60.689</v>
      </c>
      <c r="F2270" s="13" t="n">
        <v>60.913</v>
      </c>
      <c r="Y2270" s="13" t="n">
        <v>85</v>
      </c>
      <c r="AU2270" s="13" t="n">
        <v>85</v>
      </c>
      <c r="BQ2270" s="13" t="n">
        <v>85</v>
      </c>
      <c r="CM2270" s="13" t="n">
        <v>85</v>
      </c>
      <c r="DI2270" s="13" t="n">
        <v>85</v>
      </c>
      <c r="EE2270" s="13" t="n">
        <v>85</v>
      </c>
      <c r="FA2270" s="13" t="n">
        <v>85</v>
      </c>
      <c r="FW2270" s="13" t="n">
        <v>85</v>
      </c>
      <c r="GS2270" s="13" t="n">
        <v>85</v>
      </c>
    </row>
    <row r="2271">
      <c r="C2271" s="13" t="n">
        <v>86</v>
      </c>
      <c r="D2271" s="13" t="n">
        <v>64.282</v>
      </c>
      <c r="E2271" s="13" t="n">
        <v>70.696</v>
      </c>
      <c r="F2271" s="13" t="n">
        <v>36.406</v>
      </c>
      <c r="Y2271" s="13" t="n">
        <v>86</v>
      </c>
      <c r="AU2271" s="13" t="n">
        <v>86</v>
      </c>
      <c r="BQ2271" s="13" t="n">
        <v>86</v>
      </c>
      <c r="CM2271" s="13" t="n">
        <v>86</v>
      </c>
      <c r="DI2271" s="13" t="n">
        <v>86</v>
      </c>
      <c r="EE2271" s="13" t="n">
        <v>86</v>
      </c>
      <c r="FA2271" s="13" t="n">
        <v>86</v>
      </c>
      <c r="FW2271" s="13" t="n">
        <v>86</v>
      </c>
      <c r="GS2271" s="13" t="n">
        <v>86</v>
      </c>
    </row>
    <row r="2272">
      <c r="C2272" s="13" t="n">
        <v>87</v>
      </c>
      <c r="D2272" s="13" t="n">
        <v>72.429</v>
      </c>
      <c r="E2272" s="13" t="n">
        <v>52.063</v>
      </c>
      <c r="F2272" s="13" t="n">
        <v>47.048</v>
      </c>
      <c r="Y2272" s="13" t="n">
        <v>87</v>
      </c>
      <c r="AU2272" s="13" t="n">
        <v>87</v>
      </c>
      <c r="BQ2272" s="13" t="n">
        <v>87</v>
      </c>
      <c r="CM2272" s="13" t="n">
        <v>87</v>
      </c>
      <c r="DI2272" s="13" t="n">
        <v>87</v>
      </c>
      <c r="EE2272" s="13" t="n">
        <v>87</v>
      </c>
      <c r="FA2272" s="13" t="n">
        <v>87</v>
      </c>
      <c r="FW2272" s="13" t="n">
        <v>87</v>
      </c>
      <c r="GS2272" s="13" t="n">
        <v>87</v>
      </c>
    </row>
    <row r="2273">
      <c r="C2273" s="13" t="n">
        <v>88</v>
      </c>
      <c r="D2273" s="13" t="n">
        <v>76.44499999999999</v>
      </c>
      <c r="E2273" s="13" t="n">
        <v>60.218</v>
      </c>
      <c r="F2273" s="13" t="n">
        <v>61.415</v>
      </c>
      <c r="Y2273" s="13" t="n">
        <v>88</v>
      </c>
      <c r="AU2273" s="13" t="n">
        <v>88</v>
      </c>
      <c r="BQ2273" s="13" t="n">
        <v>88</v>
      </c>
      <c r="CM2273" s="13" t="n">
        <v>88</v>
      </c>
      <c r="DI2273" s="13" t="n">
        <v>88</v>
      </c>
      <c r="EE2273" s="13" t="n">
        <v>88</v>
      </c>
      <c r="FA2273" s="13" t="n">
        <v>88</v>
      </c>
      <c r="FW2273" s="13" t="n">
        <v>88</v>
      </c>
      <c r="GS2273" s="13" t="n">
        <v>88</v>
      </c>
    </row>
    <row r="2274">
      <c r="C2274" s="13" t="n">
        <v>89</v>
      </c>
      <c r="D2274" s="13" t="n">
        <v>51.248</v>
      </c>
      <c r="E2274" s="13" t="n">
        <v>56.481</v>
      </c>
      <c r="F2274" s="13" t="n">
        <v>76.684</v>
      </c>
      <c r="Y2274" s="13" t="n">
        <v>89</v>
      </c>
      <c r="AU2274" s="13" t="n">
        <v>89</v>
      </c>
      <c r="BQ2274" s="13" t="n">
        <v>89</v>
      </c>
      <c r="CM2274" s="13" t="n">
        <v>89</v>
      </c>
      <c r="DI2274" s="13" t="n">
        <v>89</v>
      </c>
      <c r="EE2274" s="13" t="n">
        <v>89</v>
      </c>
      <c r="FA2274" s="13" t="n">
        <v>89</v>
      </c>
      <c r="FW2274" s="13" t="n">
        <v>89</v>
      </c>
      <c r="GS2274" s="13" t="n">
        <v>89</v>
      </c>
    </row>
    <row r="2275">
      <c r="C2275" s="13" t="n">
        <v>90</v>
      </c>
      <c r="D2275" s="13" t="n">
        <v>46.552</v>
      </c>
      <c r="E2275" s="13" t="n">
        <v>58.485</v>
      </c>
      <c r="F2275" s="13" t="n">
        <v>65.407</v>
      </c>
      <c r="Y2275" s="13" t="n">
        <v>90</v>
      </c>
      <c r="AU2275" s="13" t="n">
        <v>90</v>
      </c>
      <c r="BQ2275" s="13" t="n">
        <v>90</v>
      </c>
      <c r="CM2275" s="13" t="n">
        <v>90</v>
      </c>
      <c r="DI2275" s="13" t="n">
        <v>90</v>
      </c>
      <c r="EE2275" s="13" t="n">
        <v>90</v>
      </c>
      <c r="FA2275" s="13" t="n">
        <v>90</v>
      </c>
      <c r="FW2275" s="13" t="n">
        <v>90</v>
      </c>
      <c r="GS2275" s="13" t="n">
        <v>90</v>
      </c>
    </row>
    <row r="2276">
      <c r="C2276" s="13" t="n">
        <v>91</v>
      </c>
      <c r="D2276" s="13" t="n">
        <v>53.427</v>
      </c>
      <c r="E2276" s="13" t="n">
        <v>91.211</v>
      </c>
      <c r="F2276" s="13" t="n">
        <v>54.891</v>
      </c>
      <c r="Y2276" s="13" t="n">
        <v>91</v>
      </c>
      <c r="AU2276" s="13" t="n">
        <v>91</v>
      </c>
      <c r="BQ2276" s="13" t="n">
        <v>91</v>
      </c>
      <c r="CM2276" s="13" t="n">
        <v>91</v>
      </c>
      <c r="DI2276" s="13" t="n">
        <v>91</v>
      </c>
      <c r="EE2276" s="13" t="n">
        <v>91</v>
      </c>
      <c r="FA2276" s="13" t="n">
        <v>91</v>
      </c>
      <c r="FW2276" s="13" t="n">
        <v>91</v>
      </c>
      <c r="GS2276" s="13" t="n">
        <v>91</v>
      </c>
    </row>
    <row r="2277">
      <c r="C2277" s="13" t="n">
        <v>92</v>
      </c>
      <c r="D2277" s="13" t="n">
        <v>68.099</v>
      </c>
      <c r="E2277" s="13" t="n">
        <v>75.28</v>
      </c>
      <c r="F2277" s="13" t="n">
        <v>47.399</v>
      </c>
      <c r="Y2277" s="13" t="n">
        <v>92</v>
      </c>
      <c r="AU2277" s="13" t="n">
        <v>92</v>
      </c>
      <c r="BQ2277" s="13" t="n">
        <v>92</v>
      </c>
      <c r="CM2277" s="13" t="n">
        <v>92</v>
      </c>
      <c r="DI2277" s="13" t="n">
        <v>92</v>
      </c>
      <c r="EE2277" s="13" t="n">
        <v>92</v>
      </c>
      <c r="FA2277" s="13" t="n">
        <v>92</v>
      </c>
      <c r="FW2277" s="13" t="n">
        <v>92</v>
      </c>
      <c r="GS2277" s="13" t="n">
        <v>92</v>
      </c>
    </row>
    <row r="2278">
      <c r="C2278" s="13" t="n">
        <v>93</v>
      </c>
      <c r="D2278" s="13" t="n">
        <v>73.042</v>
      </c>
      <c r="E2278" s="13" t="n">
        <v>62.528</v>
      </c>
      <c r="F2278" s="13" t="n">
        <v>55.919</v>
      </c>
      <c r="Y2278" s="13" t="n">
        <v>93</v>
      </c>
      <c r="AU2278" s="13" t="n">
        <v>93</v>
      </c>
      <c r="BQ2278" s="13" t="n">
        <v>93</v>
      </c>
      <c r="CM2278" s="13" t="n">
        <v>93</v>
      </c>
      <c r="DI2278" s="13" t="n">
        <v>93</v>
      </c>
      <c r="EE2278" s="13" t="n">
        <v>93</v>
      </c>
      <c r="FA2278" s="13" t="n">
        <v>93</v>
      </c>
      <c r="FW2278" s="13" t="n">
        <v>93</v>
      </c>
      <c r="GS2278" s="13" t="n">
        <v>93</v>
      </c>
    </row>
    <row r="2279">
      <c r="C2279" s="13" t="n">
        <v>94</v>
      </c>
      <c r="D2279" s="13" t="n">
        <v>80.82299999999999</v>
      </c>
      <c r="E2279" s="13" t="n">
        <v>57.685</v>
      </c>
      <c r="F2279" s="13" t="n">
        <v>62.588</v>
      </c>
      <c r="Y2279" s="13" t="n">
        <v>94</v>
      </c>
      <c r="AU2279" s="13" t="n">
        <v>94</v>
      </c>
      <c r="BQ2279" s="13" t="n">
        <v>94</v>
      </c>
      <c r="CM2279" s="13" t="n">
        <v>94</v>
      </c>
      <c r="DI2279" s="13" t="n">
        <v>94</v>
      </c>
      <c r="EE2279" s="13" t="n">
        <v>94</v>
      </c>
      <c r="FA2279" s="13" t="n">
        <v>94</v>
      </c>
      <c r="FW2279" s="13" t="n">
        <v>94</v>
      </c>
      <c r="GS2279" s="13" t="n">
        <v>94</v>
      </c>
    </row>
    <row r="2280">
      <c r="C2280" s="13" t="n">
        <v>95</v>
      </c>
      <c r="D2280" s="13" t="n">
        <v>69.746</v>
      </c>
      <c r="E2280" s="13" t="n">
        <v>52.406</v>
      </c>
      <c r="F2280" s="13" t="n">
        <v>70.315</v>
      </c>
      <c r="Y2280" s="13" t="n">
        <v>95</v>
      </c>
      <c r="AU2280" s="13" t="n">
        <v>95</v>
      </c>
      <c r="BQ2280" s="13" t="n">
        <v>95</v>
      </c>
      <c r="CM2280" s="13" t="n">
        <v>95</v>
      </c>
      <c r="DI2280" s="13" t="n">
        <v>95</v>
      </c>
      <c r="EE2280" s="13" t="n">
        <v>95</v>
      </c>
      <c r="FA2280" s="13" t="n">
        <v>95</v>
      </c>
      <c r="FW2280" s="13" t="n">
        <v>95</v>
      </c>
      <c r="GS2280" s="13" t="n">
        <v>95</v>
      </c>
    </row>
    <row r="2281">
      <c r="C2281" s="13" t="n">
        <v>96</v>
      </c>
      <c r="D2281" s="13" t="n">
        <v>68.32299999999999</v>
      </c>
      <c r="E2281" s="13" t="n">
        <v>55.886</v>
      </c>
      <c r="F2281" s="13" t="n">
        <v>56.123</v>
      </c>
      <c r="Y2281" s="13" t="n">
        <v>96</v>
      </c>
      <c r="AU2281" s="13" t="n">
        <v>96</v>
      </c>
      <c r="BQ2281" s="13" t="n">
        <v>96</v>
      </c>
      <c r="CM2281" s="13" t="n">
        <v>96</v>
      </c>
      <c r="DI2281" s="13" t="n">
        <v>96</v>
      </c>
      <c r="EE2281" s="13" t="n">
        <v>96</v>
      </c>
      <c r="FA2281" s="13" t="n">
        <v>96</v>
      </c>
      <c r="FW2281" s="13" t="n">
        <v>96</v>
      </c>
      <c r="GS2281" s="13" t="n">
        <v>96</v>
      </c>
    </row>
    <row r="2282">
      <c r="C2282" s="13" t="n">
        <v>97</v>
      </c>
      <c r="D2282" s="13" t="n">
        <v>62.818</v>
      </c>
      <c r="E2282" s="13" t="n">
        <v>76.869</v>
      </c>
      <c r="F2282" s="13" t="n">
        <v>40.798</v>
      </c>
      <c r="Y2282" s="13" t="n">
        <v>97</v>
      </c>
      <c r="AU2282" s="13" t="n">
        <v>97</v>
      </c>
      <c r="BQ2282" s="13" t="n">
        <v>97</v>
      </c>
      <c r="CM2282" s="13" t="n">
        <v>97</v>
      </c>
      <c r="DI2282" s="13" t="n">
        <v>97</v>
      </c>
      <c r="EE2282" s="13" t="n">
        <v>97</v>
      </c>
      <c r="FA2282" s="13" t="n">
        <v>97</v>
      </c>
      <c r="FW2282" s="13" t="n">
        <v>97</v>
      </c>
      <c r="GS2282" s="13" t="n">
        <v>97</v>
      </c>
    </row>
    <row r="2283">
      <c r="C2283" s="13" t="n">
        <v>98</v>
      </c>
      <c r="D2283" s="13" t="n">
        <v>53.653</v>
      </c>
      <c r="E2283" s="13" t="n">
        <v>63.164</v>
      </c>
      <c r="F2283" s="13" t="n">
        <v>48.876</v>
      </c>
      <c r="Y2283" s="13" t="n">
        <v>98</v>
      </c>
      <c r="AU2283" s="13" t="n">
        <v>98</v>
      </c>
      <c r="BQ2283" s="13" t="n">
        <v>98</v>
      </c>
      <c r="CM2283" s="13" t="n">
        <v>98</v>
      </c>
      <c r="DI2283" s="13" t="n">
        <v>98</v>
      </c>
      <c r="EE2283" s="13" t="n">
        <v>98</v>
      </c>
      <c r="FA2283" s="13" t="n">
        <v>98</v>
      </c>
      <c r="FW2283" s="13" t="n">
        <v>98</v>
      </c>
      <c r="GS2283" s="13" t="n">
        <v>98</v>
      </c>
    </row>
    <row r="2284">
      <c r="C2284" s="13" t="n">
        <v>99</v>
      </c>
      <c r="D2284" s="13" t="n">
        <v>78.117</v>
      </c>
      <c r="E2284" s="13" t="n">
        <v>67.69</v>
      </c>
      <c r="F2284" s="13" t="n">
        <v>63.163</v>
      </c>
      <c r="Y2284" s="13" t="n">
        <v>99</v>
      </c>
      <c r="AU2284" s="13" t="n">
        <v>99</v>
      </c>
      <c r="BQ2284" s="13" t="n">
        <v>99</v>
      </c>
      <c r="CM2284" s="13" t="n">
        <v>99</v>
      </c>
      <c r="DI2284" s="13" t="n">
        <v>99</v>
      </c>
      <c r="EE2284" s="13" t="n">
        <v>99</v>
      </c>
      <c r="FA2284" s="13" t="n">
        <v>99</v>
      </c>
      <c r="FW2284" s="13" t="n">
        <v>99</v>
      </c>
      <c r="GS2284" s="13" t="n">
        <v>99</v>
      </c>
    </row>
    <row r="2285">
      <c r="C2285" s="13" t="n">
        <v>100</v>
      </c>
      <c r="D2285" s="13" t="n">
        <v>59.989</v>
      </c>
      <c r="E2285" s="13" t="n">
        <v>68.36199999999999</v>
      </c>
      <c r="F2285" s="13" t="n">
        <v>75.532</v>
      </c>
      <c r="Y2285" s="13" t="n">
        <v>100</v>
      </c>
      <c r="AU2285" s="13" t="n">
        <v>100</v>
      </c>
      <c r="BQ2285" s="13" t="n">
        <v>100</v>
      </c>
      <c r="CM2285" s="13" t="n">
        <v>100</v>
      </c>
      <c r="DI2285" s="13" t="n">
        <v>100</v>
      </c>
      <c r="EE2285" s="13" t="n">
        <v>100</v>
      </c>
      <c r="FA2285" s="13" t="n">
        <v>100</v>
      </c>
      <c r="FW2285" s="13" t="n">
        <v>100</v>
      </c>
      <c r="GS2285" s="13" t="n">
        <v>100</v>
      </c>
    </row>
    <row r="2286">
      <c r="C2286" s="13" t="n">
        <v>101</v>
      </c>
      <c r="D2286" s="13" t="n">
        <v>60.454</v>
      </c>
      <c r="E2286" s="13" t="n">
        <v>73.441</v>
      </c>
      <c r="F2286" s="13" t="n">
        <v>40.426</v>
      </c>
      <c r="Y2286" s="13" t="n">
        <v>101</v>
      </c>
      <c r="AU2286" s="13" t="n">
        <v>101</v>
      </c>
      <c r="BQ2286" s="13" t="n">
        <v>101</v>
      </c>
      <c r="CM2286" s="13" t="n">
        <v>101</v>
      </c>
      <c r="DI2286" s="13" t="n">
        <v>101</v>
      </c>
      <c r="EE2286" s="13" t="n">
        <v>101</v>
      </c>
      <c r="FA2286" s="13" t="n">
        <v>101</v>
      </c>
      <c r="FW2286" s="13" t="n">
        <v>101</v>
      </c>
      <c r="GS2286" s="13" t="n">
        <v>101</v>
      </c>
    </row>
    <row r="2287">
      <c r="C2287" s="13" t="n">
        <v>102</v>
      </c>
      <c r="D2287" s="13" t="n">
        <v>44.264</v>
      </c>
      <c r="E2287" s="13" t="n">
        <v>61.099</v>
      </c>
      <c r="F2287" s="13" t="n">
        <v>53.699</v>
      </c>
      <c r="Y2287" s="13" t="n">
        <v>102</v>
      </c>
      <c r="AU2287" s="13" t="n">
        <v>102</v>
      </c>
      <c r="BQ2287" s="13" t="n">
        <v>102</v>
      </c>
      <c r="CM2287" s="13" t="n">
        <v>102</v>
      </c>
      <c r="DI2287" s="13" t="n">
        <v>102</v>
      </c>
      <c r="EE2287" s="13" t="n">
        <v>102</v>
      </c>
      <c r="FA2287" s="13" t="n">
        <v>102</v>
      </c>
      <c r="FW2287" s="13" t="n">
        <v>102</v>
      </c>
      <c r="GS2287" s="13" t="n">
        <v>102</v>
      </c>
    </row>
    <row r="2288">
      <c r="C2288" s="13" t="n">
        <v>103</v>
      </c>
      <c r="D2288" s="13" t="n">
        <v>89.64</v>
      </c>
      <c r="E2288" s="13" t="n">
        <v>57.216</v>
      </c>
      <c r="F2288" s="13" t="n">
        <v>63.563</v>
      </c>
      <c r="Y2288" s="13" t="n">
        <v>103</v>
      </c>
      <c r="AU2288" s="13" t="n">
        <v>103</v>
      </c>
      <c r="BQ2288" s="13" t="n">
        <v>103</v>
      </c>
      <c r="CM2288" s="13" t="n">
        <v>103</v>
      </c>
      <c r="DI2288" s="13" t="n">
        <v>103</v>
      </c>
      <c r="EE2288" s="13" t="n">
        <v>103</v>
      </c>
      <c r="FA2288" s="13" t="n">
        <v>103</v>
      </c>
      <c r="FW2288" s="13" t="n">
        <v>103</v>
      </c>
      <c r="GS2288" s="13" t="n">
        <v>103</v>
      </c>
    </row>
    <row r="2289">
      <c r="C2289" s="13" t="n">
        <v>104</v>
      </c>
      <c r="D2289" s="13" t="n">
        <v>57.708</v>
      </c>
      <c r="E2289" s="13" t="n">
        <v>78.705</v>
      </c>
      <c r="F2289" s="13" t="n">
        <v>50.428</v>
      </c>
      <c r="Y2289" s="13" t="n">
        <v>104</v>
      </c>
      <c r="AU2289" s="13" t="n">
        <v>104</v>
      </c>
      <c r="BQ2289" s="13" t="n">
        <v>104</v>
      </c>
      <c r="CM2289" s="13" t="n">
        <v>104</v>
      </c>
      <c r="DI2289" s="13" t="n">
        <v>104</v>
      </c>
      <c r="EE2289" s="13" t="n">
        <v>104</v>
      </c>
      <c r="FA2289" s="13" t="n">
        <v>104</v>
      </c>
      <c r="FW2289" s="13" t="n">
        <v>104</v>
      </c>
      <c r="GS2289" s="13" t="n">
        <v>104</v>
      </c>
    </row>
    <row r="2290">
      <c r="C2290" s="13" t="n">
        <v>105</v>
      </c>
      <c r="D2290" s="13" t="n">
        <v>72.26000000000001</v>
      </c>
      <c r="E2290" s="13" t="n">
        <v>71.477</v>
      </c>
      <c r="F2290" s="13" t="n">
        <v>70.053</v>
      </c>
      <c r="Y2290" s="13" t="n">
        <v>105</v>
      </c>
      <c r="AU2290" s="13" t="n">
        <v>105</v>
      </c>
      <c r="BQ2290" s="13" t="n">
        <v>105</v>
      </c>
      <c r="CM2290" s="13" t="n">
        <v>105</v>
      </c>
      <c r="DI2290" s="13" t="n">
        <v>105</v>
      </c>
      <c r="EE2290" s="13" t="n">
        <v>105</v>
      </c>
      <c r="FA2290" s="13" t="n">
        <v>105</v>
      </c>
      <c r="FW2290" s="13" t="n">
        <v>105</v>
      </c>
      <c r="GS2290" s="13" t="n">
        <v>105</v>
      </c>
    </row>
    <row r="2291">
      <c r="C2291" s="13" t="n">
        <v>106</v>
      </c>
      <c r="D2291" s="13" t="n">
        <v>37.633</v>
      </c>
      <c r="E2291" s="13" t="n">
        <v>67.212</v>
      </c>
      <c r="F2291" s="13" t="n">
        <v>68.836</v>
      </c>
      <c r="Y2291" s="13" t="n">
        <v>106</v>
      </c>
      <c r="AU2291" s="13" t="n">
        <v>106</v>
      </c>
      <c r="BQ2291" s="13" t="n">
        <v>106</v>
      </c>
      <c r="CM2291" s="13" t="n">
        <v>106</v>
      </c>
      <c r="DI2291" s="13" t="n">
        <v>106</v>
      </c>
      <c r="EE2291" s="13" t="n">
        <v>106</v>
      </c>
      <c r="FA2291" s="13" t="n">
        <v>106</v>
      </c>
      <c r="FW2291" s="13" t="n">
        <v>106</v>
      </c>
      <c r="GS2291" s="13" t="n">
        <v>106</v>
      </c>
    </row>
    <row r="2292">
      <c r="C2292" s="13" t="n">
        <v>107</v>
      </c>
      <c r="D2292" s="13" t="n">
        <v>58.05</v>
      </c>
      <c r="E2292" s="13" t="n">
        <v>58.637</v>
      </c>
      <c r="F2292" s="13" t="n">
        <v>62.024</v>
      </c>
      <c r="Y2292" s="13" t="n">
        <v>107</v>
      </c>
      <c r="AU2292" s="13" t="n">
        <v>107</v>
      </c>
      <c r="BQ2292" s="13" t="n">
        <v>107</v>
      </c>
      <c r="CM2292" s="13" t="n">
        <v>107</v>
      </c>
      <c r="DI2292" s="13" t="n">
        <v>107</v>
      </c>
      <c r="EE2292" s="13" t="n">
        <v>107</v>
      </c>
      <c r="FA2292" s="13" t="n">
        <v>107</v>
      </c>
      <c r="FW2292" s="13" t="n">
        <v>107</v>
      </c>
      <c r="GS2292" s="13" t="n">
        <v>107</v>
      </c>
    </row>
    <row r="2293">
      <c r="C2293" s="13" t="n">
        <v>108</v>
      </c>
      <c r="D2293" s="13" t="n">
        <v>56.102</v>
      </c>
      <c r="E2293" s="13" t="n">
        <v>58.684</v>
      </c>
      <c r="F2293" s="13" t="n">
        <v>47.72</v>
      </c>
      <c r="Y2293" s="13" t="n">
        <v>108</v>
      </c>
      <c r="AU2293" s="13" t="n">
        <v>108</v>
      </c>
      <c r="BQ2293" s="13" t="n">
        <v>108</v>
      </c>
      <c r="CM2293" s="13" t="n">
        <v>108</v>
      </c>
      <c r="DI2293" s="13" t="n">
        <v>108</v>
      </c>
      <c r="EE2293" s="13" t="n">
        <v>108</v>
      </c>
      <c r="FA2293" s="13" t="n">
        <v>108</v>
      </c>
      <c r="FW2293" s="13" t="n">
        <v>108</v>
      </c>
      <c r="GS2293" s="13" t="n">
        <v>108</v>
      </c>
    </row>
    <row r="2294">
      <c r="C2294" s="13" t="n">
        <v>109</v>
      </c>
      <c r="D2294" s="13" t="n">
        <v>89.81</v>
      </c>
      <c r="E2294" s="13" t="n">
        <v>79.818</v>
      </c>
      <c r="F2294" s="13" t="n">
        <v>44.799</v>
      </c>
      <c r="Y2294" s="13" t="n">
        <v>109</v>
      </c>
      <c r="AU2294" s="13" t="n">
        <v>109</v>
      </c>
      <c r="BQ2294" s="13" t="n">
        <v>109</v>
      </c>
      <c r="CM2294" s="13" t="n">
        <v>109</v>
      </c>
      <c r="DI2294" s="13" t="n">
        <v>109</v>
      </c>
      <c r="EE2294" s="13" t="n">
        <v>109</v>
      </c>
      <c r="FA2294" s="13" t="n">
        <v>109</v>
      </c>
      <c r="FW2294" s="13" t="n">
        <v>109</v>
      </c>
      <c r="GS2294" s="13" t="n">
        <v>109</v>
      </c>
    </row>
    <row r="2295">
      <c r="C2295" s="13" t="n">
        <v>110</v>
      </c>
      <c r="D2295" s="13" t="n">
        <v>34.49</v>
      </c>
      <c r="E2295" s="13" t="n">
        <v>53.074</v>
      </c>
      <c r="F2295" s="13" t="n">
        <v>44.458</v>
      </c>
      <c r="Y2295" s="13" t="n">
        <v>110</v>
      </c>
      <c r="AU2295" s="13" t="n">
        <v>110</v>
      </c>
      <c r="BQ2295" s="13" t="n">
        <v>110</v>
      </c>
      <c r="CM2295" s="13" t="n">
        <v>110</v>
      </c>
      <c r="DI2295" s="13" t="n">
        <v>110</v>
      </c>
      <c r="EE2295" s="13" t="n">
        <v>110</v>
      </c>
      <c r="FA2295" s="13" t="n">
        <v>110</v>
      </c>
      <c r="FW2295" s="13" t="n">
        <v>110</v>
      </c>
      <c r="GS2295" s="13" t="n">
        <v>110</v>
      </c>
    </row>
    <row r="2296">
      <c r="C2296" s="13" t="n">
        <v>111</v>
      </c>
      <c r="D2296" s="13" t="n">
        <v>65.27800000000001</v>
      </c>
      <c r="E2296" s="13" t="n">
        <v>48.988</v>
      </c>
      <c r="F2296" s="13" t="n">
        <v>64.58499999999999</v>
      </c>
      <c r="Y2296" s="13" t="n">
        <v>111</v>
      </c>
      <c r="AU2296" s="13" t="n">
        <v>111</v>
      </c>
      <c r="BQ2296" s="13" t="n">
        <v>111</v>
      </c>
      <c r="CM2296" s="13" t="n">
        <v>111</v>
      </c>
      <c r="DI2296" s="13" t="n">
        <v>111</v>
      </c>
      <c r="EE2296" s="13" t="n">
        <v>111</v>
      </c>
      <c r="FA2296" s="13" t="n">
        <v>111</v>
      </c>
      <c r="FW2296" s="13" t="n">
        <v>111</v>
      </c>
      <c r="GS2296" s="13" t="n">
        <v>111</v>
      </c>
    </row>
    <row r="2297">
      <c r="C2297" s="13" t="n">
        <v>112</v>
      </c>
      <c r="D2297" s="13" t="n">
        <v>52.925</v>
      </c>
      <c r="E2297" s="13" t="n">
        <v>79.14400000000001</v>
      </c>
      <c r="F2297" s="13" t="n">
        <v>74.22199999999999</v>
      </c>
      <c r="Y2297" s="13" t="n">
        <v>112</v>
      </c>
      <c r="AU2297" s="13" t="n">
        <v>112</v>
      </c>
      <c r="BQ2297" s="13" t="n">
        <v>112</v>
      </c>
      <c r="CM2297" s="13" t="n">
        <v>112</v>
      </c>
      <c r="DI2297" s="13" t="n">
        <v>112</v>
      </c>
      <c r="EE2297" s="13" t="n">
        <v>112</v>
      </c>
      <c r="FA2297" s="13" t="n">
        <v>112</v>
      </c>
      <c r="FW2297" s="13" t="n">
        <v>112</v>
      </c>
      <c r="GS2297" s="13" t="n">
        <v>112</v>
      </c>
    </row>
    <row r="2298">
      <c r="C2298" s="13" t="n">
        <v>113</v>
      </c>
      <c r="D2298" s="13" t="n">
        <v>63.205</v>
      </c>
      <c r="E2298" s="13" t="n">
        <v>64.194</v>
      </c>
      <c r="F2298" s="13" t="n">
        <v>59.29</v>
      </c>
      <c r="Y2298" s="13" t="n">
        <v>113</v>
      </c>
      <c r="AU2298" s="13" t="n">
        <v>113</v>
      </c>
      <c r="BQ2298" s="13" t="n">
        <v>113</v>
      </c>
      <c r="CM2298" s="13" t="n">
        <v>113</v>
      </c>
      <c r="DI2298" s="13" t="n">
        <v>113</v>
      </c>
      <c r="EE2298" s="13" t="n">
        <v>113</v>
      </c>
      <c r="FA2298" s="13" t="n">
        <v>113</v>
      </c>
      <c r="FW2298" s="13" t="n">
        <v>113</v>
      </c>
      <c r="GS2298" s="13" t="n">
        <v>113</v>
      </c>
    </row>
    <row r="2299">
      <c r="C2299" s="13" t="n">
        <v>114</v>
      </c>
      <c r="D2299" s="13" t="n">
        <v>83.985</v>
      </c>
      <c r="E2299" s="13" t="n">
        <v>49.638</v>
      </c>
      <c r="F2299" s="13" t="n">
        <v>64.333</v>
      </c>
      <c r="Y2299" s="13" t="n">
        <v>114</v>
      </c>
      <c r="AU2299" s="13" t="n">
        <v>114</v>
      </c>
      <c r="BQ2299" s="13" t="n">
        <v>114</v>
      </c>
      <c r="CM2299" s="13" t="n">
        <v>114</v>
      </c>
      <c r="DI2299" s="13" t="n">
        <v>114</v>
      </c>
      <c r="EE2299" s="13" t="n">
        <v>114</v>
      </c>
      <c r="FA2299" s="13" t="n">
        <v>114</v>
      </c>
      <c r="FW2299" s="13" t="n">
        <v>114</v>
      </c>
      <c r="GS2299" s="13" t="n">
        <v>114</v>
      </c>
    </row>
    <row r="2300">
      <c r="C2300" s="13" t="n">
        <v>115</v>
      </c>
      <c r="D2300" s="13" t="n">
        <v>37.657</v>
      </c>
      <c r="E2300" s="13" t="n">
        <v>59.213</v>
      </c>
      <c r="F2300" s="13" t="n">
        <v>47.76</v>
      </c>
      <c r="Y2300" s="13" t="n">
        <v>115</v>
      </c>
      <c r="AU2300" s="13" t="n">
        <v>115</v>
      </c>
      <c r="BQ2300" s="13" t="n">
        <v>115</v>
      </c>
      <c r="CM2300" s="13" t="n">
        <v>115</v>
      </c>
      <c r="DI2300" s="13" t="n">
        <v>115</v>
      </c>
      <c r="EE2300" s="13" t="n">
        <v>115</v>
      </c>
      <c r="FA2300" s="13" t="n">
        <v>115</v>
      </c>
      <c r="FW2300" s="13" t="n">
        <v>115</v>
      </c>
      <c r="GS2300" s="13" t="n">
        <v>115</v>
      </c>
    </row>
    <row r="2301">
      <c r="C2301" s="13" t="n">
        <v>116</v>
      </c>
      <c r="D2301" s="13" t="n">
        <v>55.282</v>
      </c>
      <c r="E2301" s="13" t="n">
        <v>70.066</v>
      </c>
      <c r="F2301" s="13" t="n">
        <v>52.844</v>
      </c>
      <c r="Y2301" s="13" t="n">
        <v>116</v>
      </c>
      <c r="AU2301" s="13" t="n">
        <v>116</v>
      </c>
      <c r="BQ2301" s="13" t="n">
        <v>116</v>
      </c>
      <c r="CM2301" s="13" t="n">
        <v>116</v>
      </c>
      <c r="DI2301" s="13" t="n">
        <v>116</v>
      </c>
      <c r="EE2301" s="13" t="n">
        <v>116</v>
      </c>
      <c r="FA2301" s="13" t="n">
        <v>116</v>
      </c>
      <c r="FW2301" s="13" t="n">
        <v>116</v>
      </c>
      <c r="GS2301" s="13" t="n">
        <v>116</v>
      </c>
    </row>
    <row r="2302">
      <c r="C2302" s="13" t="n">
        <v>117</v>
      </c>
      <c r="D2302" s="13" t="n">
        <v>55.186</v>
      </c>
      <c r="E2302" s="13" t="n">
        <v>57.631</v>
      </c>
      <c r="F2302" s="13" t="n">
        <v>56.432</v>
      </c>
      <c r="Y2302" s="13" t="n">
        <v>117</v>
      </c>
      <c r="AU2302" s="13" t="n">
        <v>117</v>
      </c>
      <c r="BQ2302" s="13" t="n">
        <v>117</v>
      </c>
      <c r="CM2302" s="13" t="n">
        <v>117</v>
      </c>
      <c r="DI2302" s="13" t="n">
        <v>117</v>
      </c>
      <c r="EE2302" s="13" t="n">
        <v>117</v>
      </c>
      <c r="FA2302" s="13" t="n">
        <v>117</v>
      </c>
      <c r="FW2302" s="13" t="n">
        <v>117</v>
      </c>
      <c r="GS2302" s="13" t="n">
        <v>117</v>
      </c>
    </row>
    <row r="2303">
      <c r="C2303" s="13" t="n">
        <v>118</v>
      </c>
      <c r="D2303" s="13" t="n">
        <v>71.307</v>
      </c>
      <c r="E2303" s="13" t="n">
        <v>67.423</v>
      </c>
      <c r="F2303" s="13" t="n">
        <v>45.528</v>
      </c>
      <c r="Y2303" s="13" t="n">
        <v>118</v>
      </c>
      <c r="AU2303" s="13" t="n">
        <v>118</v>
      </c>
      <c r="BQ2303" s="13" t="n">
        <v>118</v>
      </c>
      <c r="CM2303" s="13" t="n">
        <v>118</v>
      </c>
      <c r="DI2303" s="13" t="n">
        <v>118</v>
      </c>
      <c r="EE2303" s="13" t="n">
        <v>118</v>
      </c>
      <c r="FA2303" s="13" t="n">
        <v>118</v>
      </c>
      <c r="FW2303" s="13" t="n">
        <v>118</v>
      </c>
      <c r="GS2303" s="13" t="n">
        <v>118</v>
      </c>
    </row>
    <row r="2304">
      <c r="C2304" s="13" t="n">
        <v>119</v>
      </c>
      <c r="D2304" s="13" t="n">
        <v>46.476</v>
      </c>
      <c r="E2304" s="13" t="n">
        <v>51.066</v>
      </c>
      <c r="F2304" s="13" t="n">
        <v>55.412</v>
      </c>
      <c r="Y2304" s="13" t="n">
        <v>119</v>
      </c>
      <c r="AU2304" s="13" t="n">
        <v>119</v>
      </c>
      <c r="BQ2304" s="13" t="n">
        <v>119</v>
      </c>
      <c r="CM2304" s="13" t="n">
        <v>119</v>
      </c>
      <c r="DI2304" s="13" t="n">
        <v>119</v>
      </c>
      <c r="EE2304" s="13" t="n">
        <v>119</v>
      </c>
      <c r="FA2304" s="13" t="n">
        <v>119</v>
      </c>
      <c r="FW2304" s="13" t="n">
        <v>119</v>
      </c>
      <c r="GS2304" s="13" t="n">
        <v>119</v>
      </c>
    </row>
    <row r="2305">
      <c r="C2305" s="13" t="n">
        <v>120</v>
      </c>
      <c r="D2305" s="13" t="n">
        <v>61.747</v>
      </c>
      <c r="E2305" s="13" t="n">
        <v>56.384</v>
      </c>
      <c r="F2305" s="13" t="n">
        <v>78.83</v>
      </c>
      <c r="Y2305" s="13" t="n">
        <v>120</v>
      </c>
      <c r="AU2305" s="13" t="n">
        <v>120</v>
      </c>
      <c r="BQ2305" s="13" t="n">
        <v>120</v>
      </c>
      <c r="CM2305" s="13" t="n">
        <v>120</v>
      </c>
      <c r="DI2305" s="13" t="n">
        <v>120</v>
      </c>
      <c r="EE2305" s="13" t="n">
        <v>120</v>
      </c>
      <c r="FA2305" s="13" t="n">
        <v>120</v>
      </c>
      <c r="FW2305" s="13" t="n">
        <v>120</v>
      </c>
      <c r="GS2305" s="13" t="n">
        <v>120</v>
      </c>
    </row>
    <row r="2306">
      <c r="C2306" s="13" t="n">
        <v>121</v>
      </c>
      <c r="D2306" s="13" t="n">
        <v>61.153</v>
      </c>
      <c r="E2306" s="13" t="n">
        <v>83.83799999999999</v>
      </c>
      <c r="F2306" s="13" t="n">
        <v>69.851</v>
      </c>
      <c r="Y2306" s="13" t="n">
        <v>121</v>
      </c>
      <c r="AU2306" s="13" t="n">
        <v>121</v>
      </c>
      <c r="BQ2306" s="13" t="n">
        <v>121</v>
      </c>
      <c r="CM2306" s="13" t="n">
        <v>121</v>
      </c>
      <c r="DI2306" s="13" t="n">
        <v>121</v>
      </c>
      <c r="EE2306" s="13" t="n">
        <v>121</v>
      </c>
      <c r="FA2306" s="13" t="n">
        <v>121</v>
      </c>
      <c r="FW2306" s="13" t="n">
        <v>121</v>
      </c>
      <c r="GS2306" s="13" t="n">
        <v>121</v>
      </c>
    </row>
    <row r="2307">
      <c r="C2307" s="13" t="n">
        <v>122</v>
      </c>
      <c r="D2307" s="13" t="n">
        <v>48.473</v>
      </c>
      <c r="E2307" s="13" t="n">
        <v>61.85</v>
      </c>
      <c r="F2307" s="13" t="n">
        <v>63.473</v>
      </c>
      <c r="Y2307" s="13" t="n">
        <v>122</v>
      </c>
      <c r="AU2307" s="13" t="n">
        <v>122</v>
      </c>
      <c r="BQ2307" s="13" t="n">
        <v>122</v>
      </c>
      <c r="CM2307" s="13" t="n">
        <v>122</v>
      </c>
      <c r="DI2307" s="13" t="n">
        <v>122</v>
      </c>
      <c r="EE2307" s="13" t="n">
        <v>122</v>
      </c>
      <c r="FA2307" s="13" t="n">
        <v>122</v>
      </c>
      <c r="FW2307" s="13" t="n">
        <v>122</v>
      </c>
      <c r="GS2307" s="13" t="n">
        <v>122</v>
      </c>
    </row>
    <row r="2308">
      <c r="C2308" s="13" t="n">
        <v>123</v>
      </c>
      <c r="D2308" s="13" t="n">
        <v>78.318</v>
      </c>
      <c r="E2308" s="13" t="n">
        <v>45.448</v>
      </c>
      <c r="F2308" s="13" t="n">
        <v>66.45399999999999</v>
      </c>
      <c r="Y2308" s="13" t="n">
        <v>123</v>
      </c>
      <c r="AU2308" s="13" t="n">
        <v>123</v>
      </c>
      <c r="BQ2308" s="13" t="n">
        <v>123</v>
      </c>
      <c r="CM2308" s="13" t="n">
        <v>123</v>
      </c>
      <c r="DI2308" s="13" t="n">
        <v>123</v>
      </c>
      <c r="EE2308" s="13" t="n">
        <v>123</v>
      </c>
      <c r="FA2308" s="13" t="n">
        <v>123</v>
      </c>
      <c r="FW2308" s="13" t="n">
        <v>123</v>
      </c>
      <c r="GS2308" s="13" t="n">
        <v>123</v>
      </c>
    </row>
    <row r="2309">
      <c r="C2309" s="13" t="n">
        <v>124</v>
      </c>
      <c r="D2309" s="13" t="n">
        <v>83.26900000000001</v>
      </c>
      <c r="E2309" s="13" t="n">
        <v>52.148</v>
      </c>
      <c r="F2309" s="13" t="n">
        <v>69.976</v>
      </c>
      <c r="Y2309" s="13" t="n">
        <v>124</v>
      </c>
      <c r="AU2309" s="13" t="n">
        <v>124</v>
      </c>
      <c r="BQ2309" s="13" t="n">
        <v>124</v>
      </c>
      <c r="CM2309" s="13" t="n">
        <v>124</v>
      </c>
      <c r="DI2309" s="13" t="n">
        <v>124</v>
      </c>
      <c r="EE2309" s="13" t="n">
        <v>124</v>
      </c>
      <c r="FA2309" s="13" t="n">
        <v>124</v>
      </c>
      <c r="FW2309" s="13" t="n">
        <v>124</v>
      </c>
      <c r="GS2309" s="13" t="n">
        <v>124</v>
      </c>
    </row>
    <row r="2310">
      <c r="C2310" s="13" t="n">
        <v>125</v>
      </c>
      <c r="D2310" s="13" t="n">
        <v>65.655</v>
      </c>
      <c r="E2310" s="13" t="n">
        <v>74.604</v>
      </c>
      <c r="F2310" s="13" t="n">
        <v>74.48699999999999</v>
      </c>
      <c r="Y2310" s="13" t="n">
        <v>125</v>
      </c>
      <c r="AU2310" s="13" t="n">
        <v>125</v>
      </c>
      <c r="BQ2310" s="13" t="n">
        <v>125</v>
      </c>
      <c r="CM2310" s="13" t="n">
        <v>125</v>
      </c>
      <c r="DI2310" s="13" t="n">
        <v>125</v>
      </c>
      <c r="EE2310" s="13" t="n">
        <v>125</v>
      </c>
      <c r="FA2310" s="13" t="n">
        <v>125</v>
      </c>
      <c r="FW2310" s="13" t="n">
        <v>125</v>
      </c>
      <c r="GS2310" s="13" t="n">
        <v>125</v>
      </c>
    </row>
    <row r="2311">
      <c r="C2311" s="13" t="n">
        <v>126</v>
      </c>
      <c r="D2311" s="13" t="n">
        <v>57.405</v>
      </c>
      <c r="E2311" s="13" t="n">
        <v>79.614</v>
      </c>
      <c r="F2311" s="13" t="n">
        <v>61.696</v>
      </c>
      <c r="Y2311" s="13" t="n">
        <v>126</v>
      </c>
      <c r="AU2311" s="13" t="n">
        <v>126</v>
      </c>
      <c r="BQ2311" s="13" t="n">
        <v>126</v>
      </c>
      <c r="CM2311" s="13" t="n">
        <v>126</v>
      </c>
      <c r="DI2311" s="13" t="n">
        <v>126</v>
      </c>
      <c r="EE2311" s="13" t="n">
        <v>126</v>
      </c>
      <c r="FA2311" s="13" t="n">
        <v>126</v>
      </c>
      <c r="FW2311" s="13" t="n">
        <v>126</v>
      </c>
      <c r="GS2311" s="13" t="n">
        <v>126</v>
      </c>
    </row>
    <row r="2312">
      <c r="C2312" s="13" t="n">
        <v>127</v>
      </c>
      <c r="D2312" s="13" t="n">
        <v>41.454</v>
      </c>
      <c r="E2312" s="13" t="n">
        <v>59.94</v>
      </c>
      <c r="F2312" s="13" t="n">
        <v>64.539</v>
      </c>
      <c r="Y2312" s="13" t="n">
        <v>127</v>
      </c>
      <c r="AU2312" s="13" t="n">
        <v>127</v>
      </c>
      <c r="BQ2312" s="13" t="n">
        <v>127</v>
      </c>
      <c r="CM2312" s="13" t="n">
        <v>127</v>
      </c>
      <c r="DI2312" s="13" t="n">
        <v>127</v>
      </c>
      <c r="EE2312" s="13" t="n">
        <v>127</v>
      </c>
      <c r="FA2312" s="13" t="n">
        <v>127</v>
      </c>
      <c r="FW2312" s="13" t="n">
        <v>127</v>
      </c>
      <c r="GS2312" s="13" t="n">
        <v>127</v>
      </c>
    </row>
    <row r="2313">
      <c r="C2313" s="13" t="n">
        <v>128</v>
      </c>
      <c r="D2313" s="13" t="n">
        <v>64.21299999999999</v>
      </c>
      <c r="E2313" s="13" t="n">
        <v>43.185</v>
      </c>
      <c r="F2313" s="13" t="n">
        <v>65.928</v>
      </c>
      <c r="Y2313" s="13" t="n">
        <v>128</v>
      </c>
      <c r="AU2313" s="13" t="n">
        <v>128</v>
      </c>
      <c r="BQ2313" s="13" t="n">
        <v>128</v>
      </c>
      <c r="CM2313" s="13" t="n">
        <v>128</v>
      </c>
      <c r="DI2313" s="13" t="n">
        <v>128</v>
      </c>
      <c r="EE2313" s="13" t="n">
        <v>128</v>
      </c>
      <c r="FA2313" s="13" t="n">
        <v>128</v>
      </c>
      <c r="FW2313" s="13" t="n">
        <v>128</v>
      </c>
      <c r="GS2313" s="13" t="n">
        <v>128</v>
      </c>
    </row>
    <row r="2314">
      <c r="C2314" s="13" t="n">
        <v>129</v>
      </c>
      <c r="D2314" s="13" t="n">
        <v>64.508</v>
      </c>
      <c r="E2314" s="13" t="n">
        <v>46.597</v>
      </c>
      <c r="F2314" s="13" t="n">
        <v>49.932</v>
      </c>
      <c r="Y2314" s="13" t="n">
        <v>129</v>
      </c>
      <c r="AU2314" s="13" t="n">
        <v>129</v>
      </c>
      <c r="BQ2314" s="13" t="n">
        <v>129</v>
      </c>
      <c r="CM2314" s="13" t="n">
        <v>129</v>
      </c>
      <c r="DI2314" s="13" t="n">
        <v>129</v>
      </c>
      <c r="EE2314" s="13" t="n">
        <v>129</v>
      </c>
      <c r="FA2314" s="13" t="n">
        <v>129</v>
      </c>
      <c r="FW2314" s="13" t="n">
        <v>129</v>
      </c>
      <c r="GS2314" s="13" t="n">
        <v>129</v>
      </c>
    </row>
    <row r="2315">
      <c r="C2315" s="13" t="n">
        <v>130</v>
      </c>
      <c r="D2315" s="13" t="n">
        <v>88.355</v>
      </c>
      <c r="E2315" s="13" t="n">
        <v>43.379</v>
      </c>
      <c r="F2315" s="13" t="n">
        <v>65.937</v>
      </c>
      <c r="Y2315" s="13" t="n">
        <v>130</v>
      </c>
      <c r="AU2315" s="13" t="n">
        <v>130</v>
      </c>
      <c r="BQ2315" s="13" t="n">
        <v>130</v>
      </c>
      <c r="CM2315" s="13" t="n">
        <v>130</v>
      </c>
      <c r="DI2315" s="13" t="n">
        <v>130</v>
      </c>
      <c r="EE2315" s="13" t="n">
        <v>130</v>
      </c>
      <c r="FA2315" s="13" t="n">
        <v>130</v>
      </c>
      <c r="FW2315" s="13" t="n">
        <v>130</v>
      </c>
      <c r="GS2315" s="13" t="n">
        <v>130</v>
      </c>
    </row>
    <row r="2316">
      <c r="C2316" s="13" t="n">
        <v>131</v>
      </c>
      <c r="D2316" s="13" t="n">
        <v>54.742</v>
      </c>
      <c r="E2316" s="13" t="n">
        <v>29.856</v>
      </c>
      <c r="F2316" s="13" t="n">
        <v>46.343</v>
      </c>
      <c r="Y2316" s="13" t="n">
        <v>131</v>
      </c>
      <c r="AU2316" s="13" t="n">
        <v>131</v>
      </c>
      <c r="BQ2316" s="13" t="n">
        <v>131</v>
      </c>
      <c r="CM2316" s="13" t="n">
        <v>131</v>
      </c>
      <c r="DI2316" s="13" t="n">
        <v>131</v>
      </c>
      <c r="EE2316" s="13" t="n">
        <v>131</v>
      </c>
      <c r="FA2316" s="13" t="n">
        <v>131</v>
      </c>
      <c r="FW2316" s="13" t="n">
        <v>131</v>
      </c>
      <c r="GS2316" s="13" t="n">
        <v>131</v>
      </c>
    </row>
    <row r="2317">
      <c r="C2317" s="13" t="n">
        <v>132</v>
      </c>
      <c r="D2317" s="13" t="n">
        <v>59.876</v>
      </c>
      <c r="E2317" s="13" t="n">
        <v>56.232</v>
      </c>
      <c r="F2317" s="13" t="n">
        <v>72.36</v>
      </c>
      <c r="Y2317" s="13" t="n">
        <v>132</v>
      </c>
      <c r="AU2317" s="13" t="n">
        <v>132</v>
      </c>
      <c r="BQ2317" s="13" t="n">
        <v>132</v>
      </c>
      <c r="CM2317" s="13" t="n">
        <v>132</v>
      </c>
      <c r="DI2317" s="13" t="n">
        <v>132</v>
      </c>
      <c r="EE2317" s="13" t="n">
        <v>132</v>
      </c>
      <c r="FA2317" s="13" t="n">
        <v>132</v>
      </c>
      <c r="FW2317" s="13" t="n">
        <v>132</v>
      </c>
      <c r="GS2317" s="13" t="n">
        <v>132</v>
      </c>
    </row>
    <row r="2318">
      <c r="C2318" s="13" t="n">
        <v>133</v>
      </c>
      <c r="D2318" s="13" t="n">
        <v>57.548</v>
      </c>
      <c r="E2318" s="13" t="n">
        <v>48.122</v>
      </c>
      <c r="F2318" s="13" t="n">
        <v>69.45999999999999</v>
      </c>
      <c r="Y2318" s="13" t="n">
        <v>133</v>
      </c>
      <c r="AU2318" s="13" t="n">
        <v>133</v>
      </c>
      <c r="BQ2318" s="13" t="n">
        <v>133</v>
      </c>
      <c r="CM2318" s="13" t="n">
        <v>133</v>
      </c>
      <c r="DI2318" s="13" t="n">
        <v>133</v>
      </c>
      <c r="EE2318" s="13" t="n">
        <v>133</v>
      </c>
      <c r="FA2318" s="13" t="n">
        <v>133</v>
      </c>
      <c r="FW2318" s="13" t="n">
        <v>133</v>
      </c>
      <c r="GS2318" s="13" t="n">
        <v>133</v>
      </c>
    </row>
    <row r="2319">
      <c r="C2319" s="13" t="n">
        <v>134</v>
      </c>
      <c r="D2319" s="13" t="n">
        <v>75.35299999999999</v>
      </c>
      <c r="E2319" s="13" t="n">
        <v>46.569</v>
      </c>
      <c r="F2319" s="13" t="n">
        <v>54.311</v>
      </c>
      <c r="Y2319" s="13" t="n">
        <v>134</v>
      </c>
      <c r="AU2319" s="13" t="n">
        <v>134</v>
      </c>
      <c r="BQ2319" s="13" t="n">
        <v>134</v>
      </c>
      <c r="CM2319" s="13" t="n">
        <v>134</v>
      </c>
      <c r="DI2319" s="13" t="n">
        <v>134</v>
      </c>
      <c r="EE2319" s="13" t="n">
        <v>134</v>
      </c>
      <c r="FA2319" s="13" t="n">
        <v>134</v>
      </c>
      <c r="FW2319" s="13" t="n">
        <v>134</v>
      </c>
      <c r="GS2319" s="13" t="n">
        <v>134</v>
      </c>
    </row>
    <row r="2320">
      <c r="C2320" s="13" t="n">
        <v>135</v>
      </c>
      <c r="D2320" s="13" t="n">
        <v>60.628</v>
      </c>
      <c r="E2320" s="13" t="n">
        <v>61.639</v>
      </c>
      <c r="F2320" s="13" t="n">
        <v>54.698</v>
      </c>
      <c r="Y2320" s="13" t="n">
        <v>135</v>
      </c>
      <c r="AU2320" s="13" t="n">
        <v>135</v>
      </c>
      <c r="BQ2320" s="13" t="n">
        <v>135</v>
      </c>
      <c r="CM2320" s="13" t="n">
        <v>135</v>
      </c>
      <c r="DI2320" s="13" t="n">
        <v>135</v>
      </c>
      <c r="EE2320" s="13" t="n">
        <v>135</v>
      </c>
      <c r="FA2320" s="13" t="n">
        <v>135</v>
      </c>
      <c r="FW2320" s="13" t="n">
        <v>135</v>
      </c>
      <c r="GS2320" s="13" t="n">
        <v>135</v>
      </c>
    </row>
    <row r="2321">
      <c r="C2321" s="13" t="n">
        <v>136</v>
      </c>
      <c r="D2321" s="13" t="n">
        <v>66.107</v>
      </c>
      <c r="E2321" s="13" t="n">
        <v>75.13</v>
      </c>
      <c r="F2321" s="13" t="n">
        <v>45.281</v>
      </c>
      <c r="Y2321" s="13" t="n">
        <v>136</v>
      </c>
      <c r="AU2321" s="13" t="n">
        <v>136</v>
      </c>
      <c r="BQ2321" s="13" t="n">
        <v>136</v>
      </c>
      <c r="CM2321" s="13" t="n">
        <v>136</v>
      </c>
      <c r="DI2321" s="13" t="n">
        <v>136</v>
      </c>
      <c r="EE2321" s="13" t="n">
        <v>136</v>
      </c>
      <c r="FA2321" s="13" t="n">
        <v>136</v>
      </c>
      <c r="FW2321" s="13" t="n">
        <v>136</v>
      </c>
      <c r="GS2321" s="13" t="n">
        <v>136</v>
      </c>
    </row>
    <row r="2322">
      <c r="C2322" s="13" t="n">
        <v>137</v>
      </c>
      <c r="D2322" s="13" t="n">
        <v>58.57</v>
      </c>
      <c r="E2322" s="13" t="n">
        <v>45.342</v>
      </c>
      <c r="F2322" s="13" t="n">
        <v>61.598</v>
      </c>
      <c r="Y2322" s="13" t="n">
        <v>137</v>
      </c>
      <c r="AU2322" s="13" t="n">
        <v>137</v>
      </c>
      <c r="BQ2322" s="13" t="n">
        <v>137</v>
      </c>
      <c r="CM2322" s="13" t="n">
        <v>137</v>
      </c>
      <c r="DI2322" s="13" t="n">
        <v>137</v>
      </c>
      <c r="EE2322" s="13" t="n">
        <v>137</v>
      </c>
      <c r="FA2322" s="13" t="n">
        <v>137</v>
      </c>
      <c r="FW2322" s="13" t="n">
        <v>137</v>
      </c>
      <c r="GS2322" s="13" t="n">
        <v>137</v>
      </c>
    </row>
    <row r="2323">
      <c r="C2323" s="13" t="n">
        <v>138</v>
      </c>
      <c r="D2323" s="13" t="n">
        <v>61.409</v>
      </c>
      <c r="E2323" s="13" t="n">
        <v>64.48399999999999</v>
      </c>
      <c r="F2323" s="13" t="n">
        <v>53.347</v>
      </c>
      <c r="Y2323" s="13" t="n">
        <v>138</v>
      </c>
      <c r="AU2323" s="13" t="n">
        <v>138</v>
      </c>
      <c r="BQ2323" s="13" t="n">
        <v>138</v>
      </c>
      <c r="CM2323" s="13" t="n">
        <v>138</v>
      </c>
      <c r="DI2323" s="13" t="n">
        <v>138</v>
      </c>
      <c r="EE2323" s="13" t="n">
        <v>138</v>
      </c>
      <c r="FA2323" s="13" t="n">
        <v>138</v>
      </c>
      <c r="FW2323" s="13" t="n">
        <v>138</v>
      </c>
      <c r="GS2323" s="13" t="n">
        <v>138</v>
      </c>
    </row>
    <row r="2324">
      <c r="C2324" s="13" t="n">
        <v>139</v>
      </c>
      <c r="D2324" s="13" t="n">
        <v>51.669</v>
      </c>
      <c r="E2324" s="13" t="n">
        <v>52.092</v>
      </c>
      <c r="F2324" s="13" t="n">
        <v>64.78100000000001</v>
      </c>
      <c r="Y2324" s="13" t="n">
        <v>139</v>
      </c>
      <c r="AU2324" s="13" t="n">
        <v>139</v>
      </c>
      <c r="BQ2324" s="13" t="n">
        <v>139</v>
      </c>
      <c r="CM2324" s="13" t="n">
        <v>139</v>
      </c>
      <c r="DI2324" s="13" t="n">
        <v>139</v>
      </c>
      <c r="EE2324" s="13" t="n">
        <v>139</v>
      </c>
      <c r="FA2324" s="13" t="n">
        <v>139</v>
      </c>
      <c r="FW2324" s="13" t="n">
        <v>139</v>
      </c>
      <c r="GS2324" s="13" t="n">
        <v>139</v>
      </c>
    </row>
    <row r="2325">
      <c r="C2325" s="13" t="n">
        <v>140</v>
      </c>
      <c r="D2325" s="13" t="n">
        <v>64.852</v>
      </c>
      <c r="E2325" s="13" t="n">
        <v>90.76300000000001</v>
      </c>
      <c r="F2325" s="13" t="n">
        <v>64.56699999999999</v>
      </c>
      <c r="Y2325" s="13" t="n">
        <v>140</v>
      </c>
      <c r="AU2325" s="13" t="n">
        <v>140</v>
      </c>
      <c r="BQ2325" s="13" t="n">
        <v>140</v>
      </c>
      <c r="CM2325" s="13" t="n">
        <v>140</v>
      </c>
      <c r="DI2325" s="13" t="n">
        <v>140</v>
      </c>
      <c r="EE2325" s="13" t="n">
        <v>140</v>
      </c>
      <c r="FA2325" s="13" t="n">
        <v>140</v>
      </c>
      <c r="FW2325" s="13" t="n">
        <v>140</v>
      </c>
      <c r="GS2325" s="13" t="n">
        <v>140</v>
      </c>
    </row>
    <row r="2326">
      <c r="C2326" s="13" t="n">
        <v>141</v>
      </c>
      <c r="D2326" s="13" t="n">
        <v>67.533</v>
      </c>
      <c r="E2326" s="13" t="n">
        <v>65.499</v>
      </c>
      <c r="F2326" s="13" t="n">
        <v>46.955</v>
      </c>
      <c r="Y2326" s="13" t="n">
        <v>141</v>
      </c>
      <c r="AU2326" s="13" t="n">
        <v>141</v>
      </c>
      <c r="BQ2326" s="13" t="n">
        <v>141</v>
      </c>
      <c r="CM2326" s="13" t="n">
        <v>141</v>
      </c>
      <c r="DI2326" s="13" t="n">
        <v>141</v>
      </c>
      <c r="EE2326" s="13" t="n">
        <v>141</v>
      </c>
      <c r="FA2326" s="13" t="n">
        <v>141</v>
      </c>
      <c r="FW2326" s="13" t="n">
        <v>141</v>
      </c>
      <c r="GS2326" s="13" t="n">
        <v>141</v>
      </c>
    </row>
    <row r="2327">
      <c r="C2327" s="13" t="n">
        <v>142</v>
      </c>
      <c r="D2327" s="13" t="n">
        <v>60.534</v>
      </c>
      <c r="E2327" s="13" t="n">
        <v>81.889</v>
      </c>
      <c r="F2327" s="13" t="n">
        <v>64.517</v>
      </c>
      <c r="Y2327" s="13" t="n">
        <v>142</v>
      </c>
      <c r="AU2327" s="13" t="n">
        <v>142</v>
      </c>
      <c r="BQ2327" s="13" t="n">
        <v>142</v>
      </c>
      <c r="CM2327" s="13" t="n">
        <v>142</v>
      </c>
      <c r="DI2327" s="13" t="n">
        <v>142</v>
      </c>
      <c r="EE2327" s="13" t="n">
        <v>142</v>
      </c>
      <c r="FA2327" s="13" t="n">
        <v>142</v>
      </c>
      <c r="FW2327" s="13" t="n">
        <v>142</v>
      </c>
      <c r="GS2327" s="13" t="n">
        <v>142</v>
      </c>
    </row>
    <row r="2328">
      <c r="C2328" s="13" t="n">
        <v>143</v>
      </c>
      <c r="D2328" s="13" t="n">
        <v>53.554</v>
      </c>
      <c r="E2328" s="13" t="n">
        <v>43.458</v>
      </c>
      <c r="F2328" s="13" t="n">
        <v>38.894</v>
      </c>
      <c r="Y2328" s="13" t="n">
        <v>143</v>
      </c>
      <c r="AU2328" s="13" t="n">
        <v>143</v>
      </c>
      <c r="BQ2328" s="13" t="n">
        <v>143</v>
      </c>
      <c r="CM2328" s="13" t="n">
        <v>143</v>
      </c>
      <c r="DI2328" s="13" t="n">
        <v>143</v>
      </c>
      <c r="EE2328" s="13" t="n">
        <v>143</v>
      </c>
      <c r="FA2328" s="13" t="n">
        <v>143</v>
      </c>
      <c r="FW2328" s="13" t="n">
        <v>143</v>
      </c>
      <c r="GS2328" s="13" t="n">
        <v>143</v>
      </c>
    </row>
    <row r="2329">
      <c r="C2329" s="13" t="n">
        <v>144</v>
      </c>
      <c r="D2329" s="13" t="n">
        <v>60.138</v>
      </c>
      <c r="E2329" s="13" t="n">
        <v>70.875</v>
      </c>
      <c r="F2329" s="13" t="n">
        <v>56.999</v>
      </c>
      <c r="Y2329" s="13" t="n">
        <v>144</v>
      </c>
      <c r="AU2329" s="13" t="n">
        <v>144</v>
      </c>
      <c r="BQ2329" s="13" t="n">
        <v>144</v>
      </c>
      <c r="CM2329" s="13" t="n">
        <v>144</v>
      </c>
      <c r="DI2329" s="13" t="n">
        <v>144</v>
      </c>
      <c r="EE2329" s="13" t="n">
        <v>144</v>
      </c>
      <c r="FA2329" s="13" t="n">
        <v>144</v>
      </c>
      <c r="FW2329" s="13" t="n">
        <v>144</v>
      </c>
      <c r="GS2329" s="13" t="n">
        <v>144</v>
      </c>
    </row>
    <row r="2330">
      <c r="C2330" s="13" t="n">
        <v>145</v>
      </c>
      <c r="D2330" s="13" t="n">
        <v>57.431</v>
      </c>
      <c r="E2330" s="13" t="n">
        <v>44.825</v>
      </c>
      <c r="F2330" s="13" t="n">
        <v>48.771</v>
      </c>
      <c r="Y2330" s="13" t="n">
        <v>145</v>
      </c>
      <c r="AU2330" s="13" t="n">
        <v>145</v>
      </c>
      <c r="BQ2330" s="13" t="n">
        <v>145</v>
      </c>
      <c r="CM2330" s="13" t="n">
        <v>145</v>
      </c>
      <c r="DI2330" s="13" t="n">
        <v>145</v>
      </c>
      <c r="EE2330" s="13" t="n">
        <v>145</v>
      </c>
      <c r="FA2330" s="13" t="n">
        <v>145</v>
      </c>
      <c r="FW2330" s="13" t="n">
        <v>145</v>
      </c>
      <c r="GS2330" s="13" t="n">
        <v>145</v>
      </c>
    </row>
    <row r="2331">
      <c r="C2331" s="13" t="n">
        <v>146</v>
      </c>
      <c r="D2331" s="13" t="n">
        <v>52.496</v>
      </c>
      <c r="E2331" s="13" t="n">
        <v>68.047</v>
      </c>
      <c r="F2331" s="13" t="n">
        <v>56.202</v>
      </c>
      <c r="Y2331" s="13" t="n">
        <v>146</v>
      </c>
      <c r="AU2331" s="13" t="n">
        <v>146</v>
      </c>
      <c r="BQ2331" s="13" t="n">
        <v>146</v>
      </c>
      <c r="CM2331" s="13" t="n">
        <v>146</v>
      </c>
      <c r="DI2331" s="13" t="n">
        <v>146</v>
      </c>
      <c r="EE2331" s="13" t="n">
        <v>146</v>
      </c>
      <c r="FA2331" s="13" t="n">
        <v>146</v>
      </c>
      <c r="FW2331" s="13" t="n">
        <v>146</v>
      </c>
      <c r="GS2331" s="13" t="n">
        <v>146</v>
      </c>
    </row>
    <row r="2332">
      <c r="C2332" s="13" t="n">
        <v>147</v>
      </c>
      <c r="D2332" s="13" t="n">
        <v>62.125</v>
      </c>
      <c r="E2332" s="13" t="n">
        <v>66.58199999999999</v>
      </c>
      <c r="F2332" s="13" t="n">
        <v>46.964</v>
      </c>
      <c r="Y2332" s="13" t="n">
        <v>147</v>
      </c>
      <c r="AU2332" s="13" t="n">
        <v>147</v>
      </c>
      <c r="BQ2332" s="13" t="n">
        <v>147</v>
      </c>
      <c r="CM2332" s="13" t="n">
        <v>147</v>
      </c>
      <c r="DI2332" s="13" t="n">
        <v>147</v>
      </c>
      <c r="EE2332" s="13" t="n">
        <v>147</v>
      </c>
      <c r="FA2332" s="13" t="n">
        <v>147</v>
      </c>
      <c r="FW2332" s="13" t="n">
        <v>147</v>
      </c>
      <c r="GS2332" s="13" t="n">
        <v>147</v>
      </c>
    </row>
    <row r="2333">
      <c r="C2333" s="13" t="n">
        <v>148</v>
      </c>
      <c r="D2333" s="13" t="n">
        <v>55.004</v>
      </c>
      <c r="E2333" s="13" t="n">
        <v>56.147</v>
      </c>
      <c r="F2333" s="13" t="n">
        <v>71.611</v>
      </c>
      <c r="Y2333" s="13" t="n">
        <v>148</v>
      </c>
      <c r="AU2333" s="13" t="n">
        <v>148</v>
      </c>
      <c r="BQ2333" s="13" t="n">
        <v>148</v>
      </c>
      <c r="CM2333" s="13" t="n">
        <v>148</v>
      </c>
      <c r="DI2333" s="13" t="n">
        <v>148</v>
      </c>
      <c r="EE2333" s="13" t="n">
        <v>148</v>
      </c>
      <c r="FA2333" s="13" t="n">
        <v>148</v>
      </c>
      <c r="FW2333" s="13" t="n">
        <v>148</v>
      </c>
      <c r="GS2333" s="13" t="n">
        <v>148</v>
      </c>
    </row>
    <row r="2334">
      <c r="C2334" s="13" t="n">
        <v>149</v>
      </c>
      <c r="D2334" s="13" t="n">
        <v>64.06999999999999</v>
      </c>
      <c r="E2334" s="13" t="n">
        <v>65.625</v>
      </c>
      <c r="F2334" s="13" t="n">
        <v>79.833</v>
      </c>
      <c r="Y2334" s="13" t="n">
        <v>149</v>
      </c>
      <c r="AU2334" s="13" t="n">
        <v>149</v>
      </c>
      <c r="BQ2334" s="13" t="n">
        <v>149</v>
      </c>
      <c r="CM2334" s="13" t="n">
        <v>149</v>
      </c>
      <c r="DI2334" s="13" t="n">
        <v>149</v>
      </c>
      <c r="EE2334" s="13" t="n">
        <v>149</v>
      </c>
      <c r="FA2334" s="13" t="n">
        <v>149</v>
      </c>
      <c r="FW2334" s="13" t="n">
        <v>149</v>
      </c>
      <c r="GS2334" s="13" t="n">
        <v>149</v>
      </c>
    </row>
    <row r="2335">
      <c r="C2335" s="13" t="n">
        <v>150</v>
      </c>
      <c r="D2335" s="13" t="n">
        <v>64.399</v>
      </c>
      <c r="E2335" s="13" t="n">
        <v>67.197</v>
      </c>
      <c r="F2335" s="13" t="n">
        <v>72.34399999999999</v>
      </c>
      <c r="Y2335" s="13" t="n">
        <v>150</v>
      </c>
      <c r="AU2335" s="13" t="n">
        <v>150</v>
      </c>
      <c r="BQ2335" s="13" t="n">
        <v>150</v>
      </c>
      <c r="CM2335" s="13" t="n">
        <v>150</v>
      </c>
      <c r="DI2335" s="13" t="n">
        <v>150</v>
      </c>
      <c r="EE2335" s="13" t="n">
        <v>150</v>
      </c>
      <c r="FA2335" s="13" t="n">
        <v>150</v>
      </c>
      <c r="FW2335" s="13" t="n">
        <v>150</v>
      </c>
      <c r="GS2335" s="13" t="n">
        <v>150</v>
      </c>
    </row>
    <row r="2336">
      <c r="C2336" s="13" t="n">
        <v>151</v>
      </c>
      <c r="D2336" s="13" t="n">
        <v>95.55500000000001</v>
      </c>
      <c r="E2336" s="13" t="n">
        <v>60.165</v>
      </c>
      <c r="F2336" s="13" t="n">
        <v>59.553</v>
      </c>
      <c r="Y2336" s="13" t="n">
        <v>151</v>
      </c>
      <c r="AU2336" s="13" t="n">
        <v>151</v>
      </c>
      <c r="BQ2336" s="13" t="n">
        <v>151</v>
      </c>
      <c r="CM2336" s="13" t="n">
        <v>151</v>
      </c>
      <c r="DI2336" s="13" t="n">
        <v>151</v>
      </c>
      <c r="EE2336" s="13" t="n">
        <v>151</v>
      </c>
      <c r="FA2336" s="13" t="n">
        <v>151</v>
      </c>
      <c r="FW2336" s="13" t="n">
        <v>151</v>
      </c>
      <c r="GS2336" s="13" t="n">
        <v>151</v>
      </c>
    </row>
    <row r="2337">
      <c r="C2337" s="13" t="n">
        <v>152</v>
      </c>
      <c r="D2337" s="13" t="n">
        <v>69.267</v>
      </c>
      <c r="E2337" s="13" t="n">
        <v>60.29</v>
      </c>
      <c r="F2337" s="13" t="n">
        <v>56.991</v>
      </c>
      <c r="Y2337" s="13" t="n">
        <v>152</v>
      </c>
      <c r="AU2337" s="13" t="n">
        <v>152</v>
      </c>
      <c r="BQ2337" s="13" t="n">
        <v>152</v>
      </c>
      <c r="CM2337" s="13" t="n">
        <v>152</v>
      </c>
      <c r="DI2337" s="13" t="n">
        <v>152</v>
      </c>
      <c r="EE2337" s="13" t="n">
        <v>152</v>
      </c>
      <c r="FA2337" s="13" t="n">
        <v>152</v>
      </c>
      <c r="FW2337" s="13" t="n">
        <v>152</v>
      </c>
      <c r="GS2337" s="13" t="n">
        <v>152</v>
      </c>
    </row>
    <row r="2338">
      <c r="C2338" s="13" t="n">
        <v>153</v>
      </c>
      <c r="D2338" s="13" t="n">
        <v>44.087</v>
      </c>
      <c r="E2338" s="13" t="n">
        <v>53.597</v>
      </c>
      <c r="F2338" s="13" t="n">
        <v>48.553</v>
      </c>
      <c r="Y2338" s="13" t="n">
        <v>153</v>
      </c>
      <c r="AU2338" s="13" t="n">
        <v>153</v>
      </c>
      <c r="BQ2338" s="13" t="n">
        <v>153</v>
      </c>
      <c r="CM2338" s="13" t="n">
        <v>153</v>
      </c>
      <c r="DI2338" s="13" t="n">
        <v>153</v>
      </c>
      <c r="EE2338" s="13" t="n">
        <v>153</v>
      </c>
      <c r="FA2338" s="13" t="n">
        <v>153</v>
      </c>
      <c r="FW2338" s="13" t="n">
        <v>153</v>
      </c>
      <c r="GS2338" s="13" t="n">
        <v>153</v>
      </c>
    </row>
    <row r="2339">
      <c r="C2339" s="13" t="n">
        <v>154</v>
      </c>
      <c r="D2339" s="13" t="n">
        <v>66.271</v>
      </c>
      <c r="E2339" s="13" t="n">
        <v>85.691</v>
      </c>
      <c r="F2339" s="13" t="n">
        <v>33.982</v>
      </c>
      <c r="Y2339" s="13" t="n">
        <v>154</v>
      </c>
      <c r="AU2339" s="13" t="n">
        <v>154</v>
      </c>
      <c r="BQ2339" s="13" t="n">
        <v>154</v>
      </c>
      <c r="CM2339" s="13" t="n">
        <v>154</v>
      </c>
      <c r="DI2339" s="13" t="n">
        <v>154</v>
      </c>
      <c r="EE2339" s="13" t="n">
        <v>154</v>
      </c>
      <c r="FA2339" s="13" t="n">
        <v>154</v>
      </c>
      <c r="FW2339" s="13" t="n">
        <v>154</v>
      </c>
      <c r="GS2339" s="13" t="n">
        <v>154</v>
      </c>
    </row>
    <row r="2340">
      <c r="C2340" s="13" t="n">
        <v>155</v>
      </c>
      <c r="D2340" s="13" t="n">
        <v>53.149</v>
      </c>
      <c r="E2340" s="13" t="n">
        <v>48</v>
      </c>
      <c r="F2340" s="13" t="n">
        <v>52.162</v>
      </c>
      <c r="Y2340" s="13" t="n">
        <v>155</v>
      </c>
      <c r="AU2340" s="13" t="n">
        <v>155</v>
      </c>
      <c r="BQ2340" s="13" t="n">
        <v>155</v>
      </c>
      <c r="CM2340" s="13" t="n">
        <v>155</v>
      </c>
      <c r="DI2340" s="13" t="n">
        <v>155</v>
      </c>
      <c r="EE2340" s="13" t="n">
        <v>155</v>
      </c>
      <c r="FA2340" s="13" t="n">
        <v>155</v>
      </c>
      <c r="FW2340" s="13" t="n">
        <v>155</v>
      </c>
      <c r="GS2340" s="13" t="n">
        <v>155</v>
      </c>
    </row>
    <row r="2341">
      <c r="C2341" s="13" t="n">
        <v>156</v>
      </c>
      <c r="D2341" s="13" t="n">
        <v>50.372</v>
      </c>
      <c r="E2341" s="13" t="n">
        <v>52.815</v>
      </c>
      <c r="F2341" s="13" t="n">
        <v>53.277</v>
      </c>
      <c r="Y2341" s="13" t="n">
        <v>156</v>
      </c>
      <c r="AU2341" s="13" t="n">
        <v>156</v>
      </c>
      <c r="BQ2341" s="13" t="n">
        <v>156</v>
      </c>
      <c r="CM2341" s="13" t="n">
        <v>156</v>
      </c>
      <c r="DI2341" s="13" t="n">
        <v>156</v>
      </c>
      <c r="EE2341" s="13" t="n">
        <v>156</v>
      </c>
      <c r="FA2341" s="13" t="n">
        <v>156</v>
      </c>
      <c r="FW2341" s="13" t="n">
        <v>156</v>
      </c>
      <c r="GS2341" s="13" t="n">
        <v>156</v>
      </c>
    </row>
    <row r="2342">
      <c r="C2342" s="13" t="n">
        <v>157</v>
      </c>
      <c r="D2342" s="13" t="n">
        <v>53.679</v>
      </c>
      <c r="E2342" s="13" t="n">
        <v>55.213</v>
      </c>
      <c r="F2342" s="13" t="n">
        <v>61.187</v>
      </c>
      <c r="Y2342" s="13" t="n">
        <v>157</v>
      </c>
      <c r="AU2342" s="13" t="n">
        <v>157</v>
      </c>
      <c r="BQ2342" s="13" t="n">
        <v>157</v>
      </c>
      <c r="CM2342" s="13" t="n">
        <v>157</v>
      </c>
      <c r="DI2342" s="13" t="n">
        <v>157</v>
      </c>
      <c r="EE2342" s="13" t="n">
        <v>157</v>
      </c>
      <c r="FA2342" s="13" t="n">
        <v>157</v>
      </c>
      <c r="FW2342" s="13" t="n">
        <v>157</v>
      </c>
      <c r="GS2342" s="13" t="n">
        <v>157</v>
      </c>
    </row>
    <row r="2343">
      <c r="C2343" s="13" t="n">
        <v>158</v>
      </c>
      <c r="D2343" s="13" t="n">
        <v>69.417</v>
      </c>
      <c r="E2343" s="13" t="n">
        <v>67.09099999999999</v>
      </c>
      <c r="F2343" s="13" t="n">
        <v>40.473</v>
      </c>
      <c r="Y2343" s="13" t="n">
        <v>158</v>
      </c>
      <c r="AU2343" s="13" t="n">
        <v>158</v>
      </c>
      <c r="BQ2343" s="13" t="n">
        <v>158</v>
      </c>
      <c r="CM2343" s="13" t="n">
        <v>158</v>
      </c>
      <c r="DI2343" s="13" t="n">
        <v>158</v>
      </c>
      <c r="EE2343" s="13" t="n">
        <v>158</v>
      </c>
      <c r="FA2343" s="13" t="n">
        <v>158</v>
      </c>
      <c r="FW2343" s="13" t="n">
        <v>158</v>
      </c>
      <c r="GS2343" s="13" t="n">
        <v>158</v>
      </c>
    </row>
    <row r="2344">
      <c r="C2344" s="13" t="n">
        <v>159</v>
      </c>
      <c r="D2344" s="13" t="n">
        <v>43.579</v>
      </c>
      <c r="E2344" s="13" t="n">
        <v>76.241</v>
      </c>
      <c r="F2344" s="13" t="n">
        <v>52.005</v>
      </c>
      <c r="Y2344" s="13" t="n">
        <v>159</v>
      </c>
      <c r="AU2344" s="13" t="n">
        <v>159</v>
      </c>
      <c r="BQ2344" s="13" t="n">
        <v>159</v>
      </c>
      <c r="CM2344" s="13" t="n">
        <v>159</v>
      </c>
      <c r="DI2344" s="13" t="n">
        <v>159</v>
      </c>
      <c r="EE2344" s="13" t="n">
        <v>159</v>
      </c>
      <c r="FA2344" s="13" t="n">
        <v>159</v>
      </c>
      <c r="FW2344" s="13" t="n">
        <v>159</v>
      </c>
      <c r="GS2344" s="13" t="n">
        <v>159</v>
      </c>
    </row>
    <row r="2345">
      <c r="C2345" s="13" t="n">
        <v>160</v>
      </c>
      <c r="D2345" s="13" t="n">
        <v>37.088</v>
      </c>
      <c r="E2345" s="13" t="n">
        <v>53.168</v>
      </c>
      <c r="F2345" s="13" t="n">
        <v>70.20399999999999</v>
      </c>
      <c r="Y2345" s="13" t="n">
        <v>160</v>
      </c>
      <c r="AU2345" s="13" t="n">
        <v>160</v>
      </c>
      <c r="BQ2345" s="13" t="n">
        <v>160</v>
      </c>
      <c r="CM2345" s="13" t="n">
        <v>160</v>
      </c>
      <c r="DI2345" s="13" t="n">
        <v>160</v>
      </c>
      <c r="EE2345" s="13" t="n">
        <v>160</v>
      </c>
      <c r="FA2345" s="13" t="n">
        <v>160</v>
      </c>
      <c r="FW2345" s="13" t="n">
        <v>160</v>
      </c>
      <c r="GS2345" s="13" t="n">
        <v>160</v>
      </c>
    </row>
    <row r="2346">
      <c r="C2346" s="13" t="n">
        <v>161</v>
      </c>
      <c r="D2346" s="13" t="n">
        <v>70.746</v>
      </c>
      <c r="E2346" s="13" t="n">
        <v>55.088</v>
      </c>
      <c r="F2346" s="13" t="n">
        <v>37.708</v>
      </c>
      <c r="Y2346" s="13" t="n">
        <v>161</v>
      </c>
      <c r="AU2346" s="13" t="n">
        <v>161</v>
      </c>
      <c r="BQ2346" s="13" t="n">
        <v>161</v>
      </c>
      <c r="CM2346" s="13" t="n">
        <v>161</v>
      </c>
      <c r="DI2346" s="13" t="n">
        <v>161</v>
      </c>
      <c r="EE2346" s="13" t="n">
        <v>161</v>
      </c>
      <c r="FA2346" s="13" t="n">
        <v>161</v>
      </c>
      <c r="FW2346" s="13" t="n">
        <v>161</v>
      </c>
      <c r="GS2346" s="13" t="n">
        <v>161</v>
      </c>
    </row>
    <row r="2347">
      <c r="C2347" s="13" t="n">
        <v>162</v>
      </c>
      <c r="D2347" s="13" t="n">
        <v>67.518</v>
      </c>
      <c r="E2347" s="13" t="n">
        <v>47.471</v>
      </c>
      <c r="F2347" s="13" t="n">
        <v>57.771</v>
      </c>
      <c r="Y2347" s="13" t="n">
        <v>162</v>
      </c>
      <c r="AU2347" s="13" t="n">
        <v>162</v>
      </c>
      <c r="BQ2347" s="13" t="n">
        <v>162</v>
      </c>
      <c r="CM2347" s="13" t="n">
        <v>162</v>
      </c>
      <c r="DI2347" s="13" t="n">
        <v>162</v>
      </c>
      <c r="EE2347" s="13" t="n">
        <v>162</v>
      </c>
      <c r="FA2347" s="13" t="n">
        <v>162</v>
      </c>
      <c r="FW2347" s="13" t="n">
        <v>162</v>
      </c>
      <c r="GS2347" s="13" t="n">
        <v>162</v>
      </c>
    </row>
    <row r="2348">
      <c r="C2348" s="13" t="n">
        <v>163</v>
      </c>
      <c r="D2348" s="13" t="n">
        <v>57.845</v>
      </c>
      <c r="E2348" s="13" t="n">
        <v>35.894</v>
      </c>
      <c r="F2348" s="13" t="n">
        <v>48.151</v>
      </c>
      <c r="Y2348" s="13" t="n">
        <v>163</v>
      </c>
      <c r="AU2348" s="13" t="n">
        <v>163</v>
      </c>
      <c r="BQ2348" s="13" t="n">
        <v>163</v>
      </c>
      <c r="CM2348" s="13" t="n">
        <v>163</v>
      </c>
      <c r="DI2348" s="13" t="n">
        <v>163</v>
      </c>
      <c r="EE2348" s="13" t="n">
        <v>163</v>
      </c>
      <c r="FA2348" s="13" t="n">
        <v>163</v>
      </c>
      <c r="FW2348" s="13" t="n">
        <v>163</v>
      </c>
      <c r="GS2348" s="13" t="n">
        <v>163</v>
      </c>
    </row>
    <row r="2349">
      <c r="C2349" s="13" t="n">
        <v>164</v>
      </c>
      <c r="D2349" s="13" t="n">
        <v>59.476</v>
      </c>
      <c r="E2349" s="13" t="n">
        <v>48.581</v>
      </c>
      <c r="F2349" s="13" t="n">
        <v>48.391</v>
      </c>
      <c r="Y2349" s="13" t="n">
        <v>164</v>
      </c>
      <c r="AU2349" s="13" t="n">
        <v>164</v>
      </c>
      <c r="BQ2349" s="13" t="n">
        <v>164</v>
      </c>
      <c r="CM2349" s="13" t="n">
        <v>164</v>
      </c>
      <c r="DI2349" s="13" t="n">
        <v>164</v>
      </c>
      <c r="EE2349" s="13" t="n">
        <v>164</v>
      </c>
      <c r="FA2349" s="13" t="n">
        <v>164</v>
      </c>
      <c r="FW2349" s="13" t="n">
        <v>164</v>
      </c>
      <c r="GS2349" s="13" t="n">
        <v>164</v>
      </c>
    </row>
    <row r="2350">
      <c r="C2350" s="13" t="n">
        <v>165</v>
      </c>
      <c r="D2350" s="13" t="n">
        <v>75.788</v>
      </c>
      <c r="E2350" s="13" t="n">
        <v>65.285</v>
      </c>
      <c r="F2350" s="13" t="n">
        <v>66.649</v>
      </c>
      <c r="Y2350" s="13" t="n">
        <v>165</v>
      </c>
      <c r="AU2350" s="13" t="n">
        <v>165</v>
      </c>
      <c r="BQ2350" s="13" t="n">
        <v>165</v>
      </c>
      <c r="CM2350" s="13" t="n">
        <v>165</v>
      </c>
      <c r="DI2350" s="13" t="n">
        <v>165</v>
      </c>
      <c r="EE2350" s="13" t="n">
        <v>165</v>
      </c>
      <c r="FA2350" s="13" t="n">
        <v>165</v>
      </c>
      <c r="FW2350" s="13" t="n">
        <v>165</v>
      </c>
      <c r="GS2350" s="13" t="n">
        <v>165</v>
      </c>
    </row>
    <row r="2351">
      <c r="C2351" s="13" t="n">
        <v>166</v>
      </c>
      <c r="D2351" s="13" t="n">
        <v>31.94</v>
      </c>
      <c r="E2351" s="13" t="n">
        <v>47.849</v>
      </c>
      <c r="F2351" s="13" t="n">
        <v>58.579</v>
      </c>
      <c r="Y2351" s="13" t="n">
        <v>166</v>
      </c>
      <c r="AU2351" s="13" t="n">
        <v>166</v>
      </c>
      <c r="BQ2351" s="13" t="n">
        <v>166</v>
      </c>
      <c r="CM2351" s="13" t="n">
        <v>166</v>
      </c>
      <c r="DI2351" s="13" t="n">
        <v>166</v>
      </c>
      <c r="EE2351" s="13" t="n">
        <v>166</v>
      </c>
      <c r="FA2351" s="13" t="n">
        <v>166</v>
      </c>
      <c r="FW2351" s="13" t="n">
        <v>166</v>
      </c>
      <c r="GS2351" s="13" t="n">
        <v>166</v>
      </c>
    </row>
    <row r="2352">
      <c r="C2352" s="13" t="n">
        <v>167</v>
      </c>
      <c r="D2352" s="13" t="n">
        <v>47.254</v>
      </c>
      <c r="E2352" s="13" t="n">
        <v>65.815</v>
      </c>
      <c r="F2352" s="13" t="n">
        <v>64.41</v>
      </c>
      <c r="Y2352" s="13" t="n">
        <v>167</v>
      </c>
      <c r="AU2352" s="13" t="n">
        <v>167</v>
      </c>
      <c r="BQ2352" s="13" t="n">
        <v>167</v>
      </c>
      <c r="CM2352" s="13" t="n">
        <v>167</v>
      </c>
      <c r="DI2352" s="13" t="n">
        <v>167</v>
      </c>
      <c r="EE2352" s="13" t="n">
        <v>167</v>
      </c>
      <c r="FA2352" s="13" t="n">
        <v>167</v>
      </c>
      <c r="FW2352" s="13" t="n">
        <v>167</v>
      </c>
      <c r="GS2352" s="13" t="n">
        <v>167</v>
      </c>
    </row>
    <row r="2353">
      <c r="C2353" s="13" t="n">
        <v>168</v>
      </c>
      <c r="D2353" s="13" t="n">
        <v>64.449</v>
      </c>
      <c r="E2353" s="13" t="n">
        <v>51.904</v>
      </c>
      <c r="F2353" s="13" t="n">
        <v>52.148</v>
      </c>
      <c r="Y2353" s="13" t="n">
        <v>168</v>
      </c>
      <c r="AU2353" s="13" t="n">
        <v>168</v>
      </c>
      <c r="BQ2353" s="13" t="n">
        <v>168</v>
      </c>
      <c r="CM2353" s="13" t="n">
        <v>168</v>
      </c>
      <c r="DI2353" s="13" t="n">
        <v>168</v>
      </c>
      <c r="EE2353" s="13" t="n">
        <v>168</v>
      </c>
      <c r="FA2353" s="13" t="n">
        <v>168</v>
      </c>
      <c r="FW2353" s="13" t="n">
        <v>168</v>
      </c>
      <c r="GS2353" s="13" t="n">
        <v>168</v>
      </c>
    </row>
    <row r="2354">
      <c r="C2354" s="13" t="n">
        <v>169</v>
      </c>
      <c r="D2354" s="13" t="n">
        <v>76.72799999999999</v>
      </c>
      <c r="E2354" s="13" t="n">
        <v>62.284</v>
      </c>
      <c r="F2354" s="13" t="n">
        <v>74.639</v>
      </c>
      <c r="Y2354" s="13" t="n">
        <v>169</v>
      </c>
      <c r="AU2354" s="13" t="n">
        <v>169</v>
      </c>
      <c r="BQ2354" s="13" t="n">
        <v>169</v>
      </c>
      <c r="CM2354" s="13" t="n">
        <v>169</v>
      </c>
      <c r="DI2354" s="13" t="n">
        <v>169</v>
      </c>
      <c r="EE2354" s="13" t="n">
        <v>169</v>
      </c>
      <c r="FA2354" s="13" t="n">
        <v>169</v>
      </c>
      <c r="FW2354" s="13" t="n">
        <v>169</v>
      </c>
      <c r="GS2354" s="13" t="n">
        <v>169</v>
      </c>
    </row>
    <row r="2355">
      <c r="C2355" s="13" t="n">
        <v>170</v>
      </c>
      <c r="D2355" s="13" t="n">
        <v>62.49</v>
      </c>
      <c r="E2355" s="13" t="n">
        <v>83.626</v>
      </c>
      <c r="F2355" s="13" t="n">
        <v>52.49</v>
      </c>
      <c r="Y2355" s="13" t="n">
        <v>170</v>
      </c>
      <c r="AU2355" s="13" t="n">
        <v>170</v>
      </c>
      <c r="BQ2355" s="13" t="n">
        <v>170</v>
      </c>
      <c r="CM2355" s="13" t="n">
        <v>170</v>
      </c>
      <c r="DI2355" s="13" t="n">
        <v>170</v>
      </c>
      <c r="EE2355" s="13" t="n">
        <v>170</v>
      </c>
      <c r="FA2355" s="13" t="n">
        <v>170</v>
      </c>
      <c r="FW2355" s="13" t="n">
        <v>170</v>
      </c>
      <c r="GS2355" s="13" t="n">
        <v>170</v>
      </c>
    </row>
    <row r="2356">
      <c r="C2356" s="13" t="n">
        <v>171</v>
      </c>
      <c r="D2356" s="13" t="n">
        <v>34.407</v>
      </c>
      <c r="E2356" s="13" t="n">
        <v>65.45999999999999</v>
      </c>
      <c r="F2356" s="13" t="n">
        <v>35.813</v>
      </c>
      <c r="Y2356" s="13" t="n">
        <v>171</v>
      </c>
      <c r="AU2356" s="13" t="n">
        <v>171</v>
      </c>
      <c r="BQ2356" s="13" t="n">
        <v>171</v>
      </c>
      <c r="CM2356" s="13" t="n">
        <v>171</v>
      </c>
      <c r="DI2356" s="13" t="n">
        <v>171</v>
      </c>
      <c r="EE2356" s="13" t="n">
        <v>171</v>
      </c>
      <c r="FA2356" s="13" t="n">
        <v>171</v>
      </c>
      <c r="FW2356" s="13" t="n">
        <v>171</v>
      </c>
      <c r="GS2356" s="13" t="n">
        <v>171</v>
      </c>
    </row>
    <row r="2357">
      <c r="C2357" s="13" t="n">
        <v>172</v>
      </c>
      <c r="D2357" s="13" t="n">
        <v>44.686</v>
      </c>
      <c r="E2357" s="13" t="n">
        <v>71.786</v>
      </c>
      <c r="F2357" s="13" t="n">
        <v>64.08199999999999</v>
      </c>
      <c r="Y2357" s="13" t="n">
        <v>172</v>
      </c>
      <c r="AU2357" s="13" t="n">
        <v>172</v>
      </c>
      <c r="BQ2357" s="13" t="n">
        <v>172</v>
      </c>
      <c r="CM2357" s="13" t="n">
        <v>172</v>
      </c>
      <c r="DI2357" s="13" t="n">
        <v>172</v>
      </c>
      <c r="EE2357" s="13" t="n">
        <v>172</v>
      </c>
      <c r="FA2357" s="13" t="n">
        <v>172</v>
      </c>
      <c r="FW2357" s="13" t="n">
        <v>172</v>
      </c>
      <c r="GS2357" s="13" t="n">
        <v>172</v>
      </c>
    </row>
    <row r="2358">
      <c r="C2358" s="13" t="n">
        <v>173</v>
      </c>
      <c r="D2358" s="13" t="n">
        <v>67.02500000000001</v>
      </c>
      <c r="E2358" s="13" t="n">
        <v>87.944</v>
      </c>
      <c r="F2358" s="13" t="n">
        <v>71.82299999999999</v>
      </c>
      <c r="Y2358" s="13" t="n">
        <v>173</v>
      </c>
      <c r="AU2358" s="13" t="n">
        <v>173</v>
      </c>
      <c r="BQ2358" s="13" t="n">
        <v>173</v>
      </c>
      <c r="CM2358" s="13" t="n">
        <v>173</v>
      </c>
      <c r="DI2358" s="13" t="n">
        <v>173</v>
      </c>
      <c r="EE2358" s="13" t="n">
        <v>173</v>
      </c>
      <c r="FA2358" s="13" t="n">
        <v>173</v>
      </c>
      <c r="FW2358" s="13" t="n">
        <v>173</v>
      </c>
      <c r="GS2358" s="13" t="n">
        <v>173</v>
      </c>
    </row>
    <row r="2359">
      <c r="C2359" s="13" t="n">
        <v>174</v>
      </c>
      <c r="D2359" s="13" t="n">
        <v>41.058</v>
      </c>
      <c r="E2359" s="13" t="n">
        <v>78.467</v>
      </c>
      <c r="F2359" s="13" t="n">
        <v>39.272</v>
      </c>
      <c r="Y2359" s="13" t="n">
        <v>174</v>
      </c>
      <c r="AU2359" s="13" t="n">
        <v>174</v>
      </c>
      <c r="BQ2359" s="13" t="n">
        <v>174</v>
      </c>
      <c r="CM2359" s="13" t="n">
        <v>174</v>
      </c>
      <c r="DI2359" s="13" t="n">
        <v>174</v>
      </c>
      <c r="EE2359" s="13" t="n">
        <v>174</v>
      </c>
      <c r="FA2359" s="13" t="n">
        <v>174</v>
      </c>
      <c r="FW2359" s="13" t="n">
        <v>174</v>
      </c>
      <c r="GS2359" s="13" t="n">
        <v>174</v>
      </c>
    </row>
    <row r="2360">
      <c r="C2360" s="13" t="n">
        <v>175</v>
      </c>
      <c r="D2360" s="13" t="n">
        <v>56.993</v>
      </c>
      <c r="E2360" s="13" t="n">
        <v>60.804</v>
      </c>
      <c r="F2360" s="13" t="n">
        <v>41.343</v>
      </c>
      <c r="Y2360" s="13" t="n">
        <v>175</v>
      </c>
      <c r="AU2360" s="13" t="n">
        <v>175</v>
      </c>
      <c r="BQ2360" s="13" t="n">
        <v>175</v>
      </c>
      <c r="CM2360" s="13" t="n">
        <v>175</v>
      </c>
      <c r="DI2360" s="13" t="n">
        <v>175</v>
      </c>
      <c r="EE2360" s="13" t="n">
        <v>175</v>
      </c>
      <c r="FA2360" s="13" t="n">
        <v>175</v>
      </c>
      <c r="FW2360" s="13" t="n">
        <v>175</v>
      </c>
      <c r="GS2360" s="13" t="n">
        <v>175</v>
      </c>
    </row>
    <row r="2361">
      <c r="C2361" s="13" t="n">
        <v>176</v>
      </c>
      <c r="D2361" s="13" t="n">
        <v>64.09099999999999</v>
      </c>
      <c r="E2361" s="13" t="n">
        <v>50.883</v>
      </c>
      <c r="F2361" s="13" t="n">
        <v>51.36</v>
      </c>
      <c r="Y2361" s="13" t="n">
        <v>176</v>
      </c>
      <c r="AU2361" s="13" t="n">
        <v>176</v>
      </c>
      <c r="BQ2361" s="13" t="n">
        <v>176</v>
      </c>
      <c r="CM2361" s="13" t="n">
        <v>176</v>
      </c>
      <c r="DI2361" s="13" t="n">
        <v>176</v>
      </c>
      <c r="EE2361" s="13" t="n">
        <v>176</v>
      </c>
      <c r="FA2361" s="13" t="n">
        <v>176</v>
      </c>
      <c r="FW2361" s="13" t="n">
        <v>176</v>
      </c>
      <c r="GS2361" s="13" t="n">
        <v>176</v>
      </c>
    </row>
    <row r="2362">
      <c r="C2362" s="13" t="n">
        <v>177</v>
      </c>
      <c r="D2362" s="13" t="n">
        <v>73.798</v>
      </c>
      <c r="E2362" s="13" t="n">
        <v>53.785</v>
      </c>
      <c r="F2362" s="13" t="n">
        <v>40.266</v>
      </c>
      <c r="Y2362" s="13" t="n">
        <v>177</v>
      </c>
      <c r="AU2362" s="13" t="n">
        <v>177</v>
      </c>
      <c r="BQ2362" s="13" t="n">
        <v>177</v>
      </c>
      <c r="CM2362" s="13" t="n">
        <v>177</v>
      </c>
      <c r="DI2362" s="13" t="n">
        <v>177</v>
      </c>
      <c r="EE2362" s="13" t="n">
        <v>177</v>
      </c>
      <c r="FA2362" s="13" t="n">
        <v>177</v>
      </c>
      <c r="FW2362" s="13" t="n">
        <v>177</v>
      </c>
      <c r="GS2362" s="13" t="n">
        <v>177</v>
      </c>
    </row>
    <row r="2363">
      <c r="C2363" s="13" t="n">
        <v>178</v>
      </c>
      <c r="D2363" s="13" t="n">
        <v>81.889</v>
      </c>
      <c r="E2363" s="13" t="n">
        <v>41.655</v>
      </c>
      <c r="F2363" s="13" t="n">
        <v>70.307</v>
      </c>
      <c r="Y2363" s="13" t="n">
        <v>178</v>
      </c>
      <c r="AU2363" s="13" t="n">
        <v>178</v>
      </c>
      <c r="BQ2363" s="13" t="n">
        <v>178</v>
      </c>
      <c r="CM2363" s="13" t="n">
        <v>178</v>
      </c>
      <c r="DI2363" s="13" t="n">
        <v>178</v>
      </c>
      <c r="EE2363" s="13" t="n">
        <v>178</v>
      </c>
      <c r="FA2363" s="13" t="n">
        <v>178</v>
      </c>
      <c r="FW2363" s="13" t="n">
        <v>178</v>
      </c>
      <c r="GS2363" s="13" t="n">
        <v>178</v>
      </c>
    </row>
    <row r="2364">
      <c r="C2364" s="13" t="n">
        <v>179</v>
      </c>
      <c r="D2364" s="13" t="n">
        <v>49.746</v>
      </c>
      <c r="E2364" s="13" t="n">
        <v>56.515</v>
      </c>
      <c r="F2364" s="13" t="n">
        <v>67.58199999999999</v>
      </c>
      <c r="Y2364" s="13" t="n">
        <v>179</v>
      </c>
      <c r="AU2364" s="13" t="n">
        <v>179</v>
      </c>
      <c r="BQ2364" s="13" t="n">
        <v>179</v>
      </c>
      <c r="CM2364" s="13" t="n">
        <v>179</v>
      </c>
      <c r="DI2364" s="13" t="n">
        <v>179</v>
      </c>
      <c r="EE2364" s="13" t="n">
        <v>179</v>
      </c>
      <c r="FA2364" s="13" t="n">
        <v>179</v>
      </c>
      <c r="FW2364" s="13" t="n">
        <v>179</v>
      </c>
      <c r="GS2364" s="13" t="n">
        <v>179</v>
      </c>
    </row>
    <row r="2365">
      <c r="C2365" s="13" t="n">
        <v>180</v>
      </c>
      <c r="D2365" s="13" t="n">
        <v>44.648</v>
      </c>
      <c r="E2365" s="13" t="n">
        <v>70.136</v>
      </c>
      <c r="F2365" s="13" t="n">
        <v>54.823</v>
      </c>
      <c r="Y2365" s="13" t="n">
        <v>180</v>
      </c>
      <c r="AU2365" s="13" t="n">
        <v>180</v>
      </c>
      <c r="BQ2365" s="13" t="n">
        <v>180</v>
      </c>
      <c r="CM2365" s="13" t="n">
        <v>180</v>
      </c>
      <c r="DI2365" s="13" t="n">
        <v>180</v>
      </c>
      <c r="EE2365" s="13" t="n">
        <v>180</v>
      </c>
      <c r="FA2365" s="13" t="n">
        <v>180</v>
      </c>
      <c r="FW2365" s="13" t="n">
        <v>180</v>
      </c>
      <c r="GS2365" s="13" t="n">
        <v>180</v>
      </c>
    </row>
    <row r="2366">
      <c r="C2366" s="13" t="n">
        <v>181</v>
      </c>
      <c r="D2366" s="13" t="n">
        <v>71.117</v>
      </c>
      <c r="E2366" s="13" t="n">
        <v>46.859</v>
      </c>
      <c r="F2366" s="13" t="n">
        <v>46.955</v>
      </c>
      <c r="Y2366" s="13" t="n">
        <v>181</v>
      </c>
      <c r="AU2366" s="13" t="n">
        <v>181</v>
      </c>
      <c r="BQ2366" s="13" t="n">
        <v>181</v>
      </c>
      <c r="CM2366" s="13" t="n">
        <v>181</v>
      </c>
      <c r="DI2366" s="13" t="n">
        <v>181</v>
      </c>
      <c r="EE2366" s="13" t="n">
        <v>181</v>
      </c>
      <c r="FA2366" s="13" t="n">
        <v>181</v>
      </c>
      <c r="FW2366" s="13" t="n">
        <v>181</v>
      </c>
      <c r="GS2366" s="13" t="n">
        <v>181</v>
      </c>
    </row>
    <row r="2367">
      <c r="C2367" s="13" t="n">
        <v>182</v>
      </c>
      <c r="D2367" s="13" t="n">
        <v>54.021</v>
      </c>
      <c r="E2367" s="13" t="n">
        <v>45.077</v>
      </c>
      <c r="F2367" s="13" t="n">
        <v>55.878</v>
      </c>
      <c r="Y2367" s="13" t="n">
        <v>182</v>
      </c>
      <c r="AU2367" s="13" t="n">
        <v>182</v>
      </c>
      <c r="BQ2367" s="13" t="n">
        <v>182</v>
      </c>
      <c r="CM2367" s="13" t="n">
        <v>182</v>
      </c>
      <c r="DI2367" s="13" t="n">
        <v>182</v>
      </c>
      <c r="EE2367" s="13" t="n">
        <v>182</v>
      </c>
      <c r="FA2367" s="13" t="n">
        <v>182</v>
      </c>
      <c r="FW2367" s="13" t="n">
        <v>182</v>
      </c>
      <c r="GS2367" s="13" t="n">
        <v>182</v>
      </c>
    </row>
    <row r="2368">
      <c r="C2368" s="13" t="n">
        <v>183</v>
      </c>
      <c r="D2368" s="13" t="n">
        <v>55.251</v>
      </c>
      <c r="E2368" s="13" t="n">
        <v>55.254</v>
      </c>
      <c r="F2368" s="13" t="n">
        <v>64.82599999999999</v>
      </c>
      <c r="Y2368" s="13" t="n">
        <v>183</v>
      </c>
      <c r="AU2368" s="13" t="n">
        <v>183</v>
      </c>
      <c r="BQ2368" s="13" t="n">
        <v>183</v>
      </c>
      <c r="CM2368" s="13" t="n">
        <v>183</v>
      </c>
      <c r="DI2368" s="13" t="n">
        <v>183</v>
      </c>
      <c r="EE2368" s="13" t="n">
        <v>183</v>
      </c>
      <c r="FA2368" s="13" t="n">
        <v>183</v>
      </c>
      <c r="FW2368" s="13" t="n">
        <v>183</v>
      </c>
      <c r="GS2368" s="13" t="n">
        <v>183</v>
      </c>
    </row>
    <row r="2369">
      <c r="C2369" s="13" t="n">
        <v>184</v>
      </c>
      <c r="D2369" s="13" t="n">
        <v>38.765</v>
      </c>
      <c r="E2369" s="13" t="n">
        <v>67.81999999999999</v>
      </c>
      <c r="F2369" s="13" t="n">
        <v>74.202</v>
      </c>
      <c r="Y2369" s="13" t="n">
        <v>184</v>
      </c>
      <c r="AU2369" s="13" t="n">
        <v>184</v>
      </c>
      <c r="BQ2369" s="13" t="n">
        <v>184</v>
      </c>
      <c r="CM2369" s="13" t="n">
        <v>184</v>
      </c>
      <c r="DI2369" s="13" t="n">
        <v>184</v>
      </c>
      <c r="EE2369" s="13" t="n">
        <v>184</v>
      </c>
      <c r="FA2369" s="13" t="n">
        <v>184</v>
      </c>
      <c r="FW2369" s="13" t="n">
        <v>184</v>
      </c>
      <c r="GS2369" s="13" t="n">
        <v>184</v>
      </c>
    </row>
    <row r="2370">
      <c r="C2370" s="13" t="n">
        <v>185</v>
      </c>
      <c r="D2370" s="13" t="n">
        <v>59.446</v>
      </c>
      <c r="E2370" s="13" t="n">
        <v>77.605</v>
      </c>
      <c r="F2370" s="13" t="n">
        <v>59.217</v>
      </c>
      <c r="Y2370" s="13" t="n">
        <v>185</v>
      </c>
      <c r="AU2370" s="13" t="n">
        <v>185</v>
      </c>
      <c r="BQ2370" s="13" t="n">
        <v>185</v>
      </c>
      <c r="CM2370" s="13" t="n">
        <v>185</v>
      </c>
      <c r="DI2370" s="13" t="n">
        <v>185</v>
      </c>
      <c r="EE2370" s="13" t="n">
        <v>185</v>
      </c>
      <c r="FA2370" s="13" t="n">
        <v>185</v>
      </c>
      <c r="FW2370" s="13" t="n">
        <v>185</v>
      </c>
      <c r="GS2370" s="13" t="n">
        <v>185</v>
      </c>
    </row>
    <row r="2371">
      <c r="C2371" s="13" t="n">
        <v>186</v>
      </c>
      <c r="D2371" s="13" t="n">
        <v>62.82</v>
      </c>
      <c r="E2371" s="13" t="n">
        <v>78.822</v>
      </c>
      <c r="F2371" s="13" t="n">
        <v>69.32899999999999</v>
      </c>
      <c r="Y2371" s="13" t="n">
        <v>186</v>
      </c>
      <c r="AU2371" s="13" t="n">
        <v>186</v>
      </c>
      <c r="BQ2371" s="13" t="n">
        <v>186</v>
      </c>
      <c r="CM2371" s="13" t="n">
        <v>186</v>
      </c>
      <c r="DI2371" s="13" t="n">
        <v>186</v>
      </c>
      <c r="EE2371" s="13" t="n">
        <v>186</v>
      </c>
      <c r="FA2371" s="13" t="n">
        <v>186</v>
      </c>
      <c r="FW2371" s="13" t="n">
        <v>186</v>
      </c>
      <c r="GS2371" s="13" t="n">
        <v>186</v>
      </c>
    </row>
    <row r="2372">
      <c r="C2372" s="13" t="n">
        <v>187</v>
      </c>
      <c r="D2372" s="13" t="n">
        <v>75.494</v>
      </c>
      <c r="E2372" s="13" t="n">
        <v>41.24</v>
      </c>
      <c r="F2372" s="13" t="n">
        <v>45.333</v>
      </c>
      <c r="Y2372" s="13" t="n">
        <v>187</v>
      </c>
      <c r="AU2372" s="13" t="n">
        <v>187</v>
      </c>
      <c r="BQ2372" s="13" t="n">
        <v>187</v>
      </c>
      <c r="CM2372" s="13" t="n">
        <v>187</v>
      </c>
      <c r="DI2372" s="13" t="n">
        <v>187</v>
      </c>
      <c r="EE2372" s="13" t="n">
        <v>187</v>
      </c>
      <c r="FA2372" s="13" t="n">
        <v>187</v>
      </c>
      <c r="FW2372" s="13" t="n">
        <v>187</v>
      </c>
      <c r="GS2372" s="13" t="n">
        <v>187</v>
      </c>
    </row>
    <row r="2373">
      <c r="C2373" s="13" t="n">
        <v>188</v>
      </c>
      <c r="D2373" s="13" t="n">
        <v>57.363</v>
      </c>
      <c r="E2373" s="13" t="n">
        <v>52.898</v>
      </c>
      <c r="F2373" s="13" t="n">
        <v>66.292</v>
      </c>
      <c r="Y2373" s="13" t="n">
        <v>188</v>
      </c>
      <c r="AU2373" s="13" t="n">
        <v>188</v>
      </c>
      <c r="BQ2373" s="13" t="n">
        <v>188</v>
      </c>
      <c r="CM2373" s="13" t="n">
        <v>188</v>
      </c>
      <c r="DI2373" s="13" t="n">
        <v>188</v>
      </c>
      <c r="EE2373" s="13" t="n">
        <v>188</v>
      </c>
      <c r="FA2373" s="13" t="n">
        <v>188</v>
      </c>
      <c r="FW2373" s="13" t="n">
        <v>188</v>
      </c>
      <c r="GS2373" s="13" t="n">
        <v>188</v>
      </c>
    </row>
    <row r="2374">
      <c r="C2374" s="13" t="n">
        <v>189</v>
      </c>
      <c r="D2374" s="13" t="n">
        <v>54.477</v>
      </c>
      <c r="E2374" s="13" t="n">
        <v>61.157</v>
      </c>
      <c r="F2374" s="13" t="n">
        <v>57.444</v>
      </c>
      <c r="Y2374" s="13" t="n">
        <v>189</v>
      </c>
      <c r="AU2374" s="13" t="n">
        <v>189</v>
      </c>
      <c r="BQ2374" s="13" t="n">
        <v>189</v>
      </c>
      <c r="CM2374" s="13" t="n">
        <v>189</v>
      </c>
      <c r="DI2374" s="13" t="n">
        <v>189</v>
      </c>
      <c r="EE2374" s="13" t="n">
        <v>189</v>
      </c>
      <c r="FA2374" s="13" t="n">
        <v>189</v>
      </c>
      <c r="FW2374" s="13" t="n">
        <v>189</v>
      </c>
      <c r="GS2374" s="13" t="n">
        <v>189</v>
      </c>
    </row>
    <row r="2375">
      <c r="C2375" s="13" t="n">
        <v>190</v>
      </c>
      <c r="D2375" s="13" t="n">
        <v>52.908</v>
      </c>
      <c r="E2375" s="13" t="n">
        <v>66.038</v>
      </c>
      <c r="F2375" s="13" t="n">
        <v>70.273</v>
      </c>
      <c r="Y2375" s="13" t="n">
        <v>190</v>
      </c>
      <c r="AU2375" s="13" t="n">
        <v>190</v>
      </c>
      <c r="BQ2375" s="13" t="n">
        <v>190</v>
      </c>
      <c r="CM2375" s="13" t="n">
        <v>190</v>
      </c>
      <c r="DI2375" s="13" t="n">
        <v>190</v>
      </c>
      <c r="EE2375" s="13" t="n">
        <v>190</v>
      </c>
      <c r="FA2375" s="13" t="n">
        <v>190</v>
      </c>
      <c r="FW2375" s="13" t="n">
        <v>190</v>
      </c>
      <c r="GS2375" s="13" t="n">
        <v>190</v>
      </c>
    </row>
    <row r="2376">
      <c r="C2376" s="13" t="n">
        <v>191</v>
      </c>
      <c r="D2376" s="13" t="n">
        <v>74.79600000000001</v>
      </c>
      <c r="E2376" s="13" t="n">
        <v>62.753</v>
      </c>
      <c r="F2376" s="13" t="n">
        <v>48.635</v>
      </c>
      <c r="Y2376" s="13" t="n">
        <v>191</v>
      </c>
      <c r="AU2376" s="13" t="n">
        <v>191</v>
      </c>
      <c r="BQ2376" s="13" t="n">
        <v>191</v>
      </c>
      <c r="CM2376" s="13" t="n">
        <v>191</v>
      </c>
      <c r="DI2376" s="13" t="n">
        <v>191</v>
      </c>
      <c r="EE2376" s="13" t="n">
        <v>191</v>
      </c>
      <c r="FA2376" s="13" t="n">
        <v>191</v>
      </c>
      <c r="FW2376" s="13" t="n">
        <v>191</v>
      </c>
      <c r="GS2376" s="13" t="n">
        <v>191</v>
      </c>
    </row>
    <row r="2377">
      <c r="C2377" s="13" t="n">
        <v>192</v>
      </c>
      <c r="D2377" s="13" t="n">
        <v>65.65900000000001</v>
      </c>
      <c r="E2377" s="13" t="n">
        <v>73.35599999999999</v>
      </c>
      <c r="F2377" s="13" t="n">
        <v>60.14</v>
      </c>
      <c r="Y2377" s="13" t="n">
        <v>192</v>
      </c>
      <c r="AU2377" s="13" t="n">
        <v>192</v>
      </c>
      <c r="BQ2377" s="13" t="n">
        <v>192</v>
      </c>
      <c r="CM2377" s="13" t="n">
        <v>192</v>
      </c>
      <c r="DI2377" s="13" t="n">
        <v>192</v>
      </c>
      <c r="EE2377" s="13" t="n">
        <v>192</v>
      </c>
      <c r="FA2377" s="13" t="n">
        <v>192</v>
      </c>
      <c r="FW2377" s="13" t="n">
        <v>192</v>
      </c>
      <c r="GS2377" s="13" t="n">
        <v>192</v>
      </c>
    </row>
    <row r="2378">
      <c r="C2378" s="13" t="n">
        <v>193</v>
      </c>
      <c r="D2378" s="13" t="n">
        <v>55.815</v>
      </c>
      <c r="E2378" s="13" t="n">
        <v>45.287</v>
      </c>
      <c r="F2378" s="13" t="n">
        <v>64.739</v>
      </c>
      <c r="Y2378" s="13" t="n">
        <v>193</v>
      </c>
      <c r="AU2378" s="13" t="n">
        <v>193</v>
      </c>
      <c r="BQ2378" s="13" t="n">
        <v>193</v>
      </c>
      <c r="CM2378" s="13" t="n">
        <v>193</v>
      </c>
      <c r="DI2378" s="13" t="n">
        <v>193</v>
      </c>
      <c r="EE2378" s="13" t="n">
        <v>193</v>
      </c>
      <c r="FA2378" s="13" t="n">
        <v>193</v>
      </c>
      <c r="FW2378" s="13" t="n">
        <v>193</v>
      </c>
      <c r="GS2378" s="13" t="n">
        <v>193</v>
      </c>
    </row>
    <row r="2379">
      <c r="C2379" s="13" t="n">
        <v>194</v>
      </c>
      <c r="D2379" s="13" t="n">
        <v>76.619</v>
      </c>
      <c r="E2379" s="13" t="n">
        <v>60.424</v>
      </c>
      <c r="F2379" s="13" t="n">
        <v>57.299</v>
      </c>
      <c r="Y2379" s="13" t="n">
        <v>194</v>
      </c>
      <c r="AU2379" s="13" t="n">
        <v>194</v>
      </c>
      <c r="BQ2379" s="13" t="n">
        <v>194</v>
      </c>
      <c r="CM2379" s="13" t="n">
        <v>194</v>
      </c>
      <c r="DI2379" s="13" t="n">
        <v>194</v>
      </c>
      <c r="EE2379" s="13" t="n">
        <v>194</v>
      </c>
      <c r="FA2379" s="13" t="n">
        <v>194</v>
      </c>
      <c r="FW2379" s="13" t="n">
        <v>194</v>
      </c>
      <c r="GS2379" s="13" t="n">
        <v>194</v>
      </c>
    </row>
    <row r="2380">
      <c r="C2380" s="13" t="n">
        <v>195</v>
      </c>
      <c r="D2380" s="13" t="n">
        <v>57.144</v>
      </c>
      <c r="E2380" s="13" t="n">
        <v>52.085</v>
      </c>
      <c r="F2380" s="13" t="n">
        <v>69.03400000000001</v>
      </c>
      <c r="Y2380" s="13" t="n">
        <v>195</v>
      </c>
      <c r="AU2380" s="13" t="n">
        <v>195</v>
      </c>
      <c r="BQ2380" s="13" t="n">
        <v>195</v>
      </c>
      <c r="CM2380" s="13" t="n">
        <v>195</v>
      </c>
      <c r="DI2380" s="13" t="n">
        <v>195</v>
      </c>
      <c r="EE2380" s="13" t="n">
        <v>195</v>
      </c>
      <c r="FA2380" s="13" t="n">
        <v>195</v>
      </c>
      <c r="FW2380" s="13" t="n">
        <v>195</v>
      </c>
      <c r="GS2380" s="13" t="n">
        <v>195</v>
      </c>
    </row>
    <row r="2381">
      <c r="C2381" s="13" t="n">
        <v>196</v>
      </c>
      <c r="D2381" s="13" t="n">
        <v>62.449</v>
      </c>
      <c r="E2381" s="13" t="n">
        <v>62.081</v>
      </c>
      <c r="F2381" s="13" t="n">
        <v>62.644</v>
      </c>
      <c r="Y2381" s="13" t="n">
        <v>196</v>
      </c>
      <c r="AU2381" s="13" t="n">
        <v>196</v>
      </c>
      <c r="BQ2381" s="13" t="n">
        <v>196</v>
      </c>
      <c r="CM2381" s="13" t="n">
        <v>196</v>
      </c>
      <c r="DI2381" s="13" t="n">
        <v>196</v>
      </c>
      <c r="EE2381" s="13" t="n">
        <v>196</v>
      </c>
      <c r="FA2381" s="13" t="n">
        <v>196</v>
      </c>
      <c r="FW2381" s="13" t="n">
        <v>196</v>
      </c>
      <c r="GS2381" s="13" t="n">
        <v>196</v>
      </c>
    </row>
    <row r="2382">
      <c r="C2382" s="13" t="n">
        <v>197</v>
      </c>
      <c r="D2382" s="13" t="n">
        <v>62.888</v>
      </c>
      <c r="E2382" s="13" t="n">
        <v>56.753</v>
      </c>
      <c r="F2382" s="13" t="n">
        <v>77.483</v>
      </c>
      <c r="Y2382" s="13" t="n">
        <v>197</v>
      </c>
      <c r="AU2382" s="13" t="n">
        <v>197</v>
      </c>
      <c r="BQ2382" s="13" t="n">
        <v>197</v>
      </c>
      <c r="CM2382" s="13" t="n">
        <v>197</v>
      </c>
      <c r="DI2382" s="13" t="n">
        <v>197</v>
      </c>
      <c r="EE2382" s="13" t="n">
        <v>197</v>
      </c>
      <c r="FA2382" s="13" t="n">
        <v>197</v>
      </c>
      <c r="FW2382" s="13" t="n">
        <v>197</v>
      </c>
      <c r="GS2382" s="13" t="n">
        <v>197</v>
      </c>
    </row>
    <row r="2383">
      <c r="C2383" s="13" t="n">
        <v>198</v>
      </c>
      <c r="D2383" s="13" t="n">
        <v>51.111</v>
      </c>
      <c r="E2383" s="13" t="n">
        <v>64.58799999999999</v>
      </c>
      <c r="F2383" s="13" t="n">
        <v>76.67700000000001</v>
      </c>
      <c r="Y2383" s="13" t="n">
        <v>198</v>
      </c>
      <c r="AU2383" s="13" t="n">
        <v>198</v>
      </c>
      <c r="BQ2383" s="13" t="n">
        <v>198</v>
      </c>
      <c r="CM2383" s="13" t="n">
        <v>198</v>
      </c>
      <c r="DI2383" s="13" t="n">
        <v>198</v>
      </c>
      <c r="EE2383" s="13" t="n">
        <v>198</v>
      </c>
      <c r="FA2383" s="13" t="n">
        <v>198</v>
      </c>
      <c r="FW2383" s="13" t="n">
        <v>198</v>
      </c>
      <c r="GS2383" s="13" t="n">
        <v>198</v>
      </c>
    </row>
    <row r="2385">
      <c r="C2385" s="13" t="inlineStr">
        <is>
          <t>Cap</t>
        </is>
      </c>
      <c r="D2385" s="13" t="n">
        <v>22</v>
      </c>
      <c r="E2385" s="13" t="n">
        <v>23</v>
      </c>
      <c r="F2385" s="13" t="n">
        <v>24</v>
      </c>
      <c r="Y2385" s="13" t="inlineStr">
        <is>
          <t>Cap</t>
        </is>
      </c>
      <c r="Z2385" s="13" t="n">
        <v>22</v>
      </c>
      <c r="AA2385" s="13" t="n">
        <v>23</v>
      </c>
      <c r="AB2385" s="13" t="n">
        <v>24</v>
      </c>
      <c r="AU2385" s="13" t="inlineStr">
        <is>
          <t>Cap</t>
        </is>
      </c>
      <c r="AV2385" s="13" t="n">
        <v>22</v>
      </c>
      <c r="AW2385" s="13" t="n">
        <v>23</v>
      </c>
      <c r="AX2385" s="13" t="n">
        <v>24</v>
      </c>
      <c r="BQ2385" s="13" t="inlineStr">
        <is>
          <t>Cap</t>
        </is>
      </c>
      <c r="BR2385" s="13" t="n">
        <v>22</v>
      </c>
      <c r="BS2385" s="13" t="n">
        <v>23</v>
      </c>
      <c r="BT2385" s="13" t="n">
        <v>24</v>
      </c>
      <c r="CM2385" s="13" t="inlineStr">
        <is>
          <t>Cap</t>
        </is>
      </c>
      <c r="CN2385" s="13" t="n">
        <v>22</v>
      </c>
      <c r="CO2385" s="13" t="n">
        <v>23</v>
      </c>
      <c r="CP2385" s="13" t="n">
        <v>24</v>
      </c>
      <c r="DI2385" s="13" t="inlineStr">
        <is>
          <t>Cap</t>
        </is>
      </c>
      <c r="DJ2385" s="13" t="n">
        <v>22</v>
      </c>
      <c r="DK2385" s="13" t="n">
        <v>23</v>
      </c>
      <c r="DL2385" s="13" t="n">
        <v>24</v>
      </c>
      <c r="EE2385" s="13" t="inlineStr">
        <is>
          <t>Cap</t>
        </is>
      </c>
      <c r="EF2385" s="13" t="n">
        <v>22</v>
      </c>
      <c r="EG2385" s="13" t="n">
        <v>23</v>
      </c>
      <c r="EH2385" s="13" t="n">
        <v>24</v>
      </c>
      <c r="FA2385" s="13" t="inlineStr">
        <is>
          <t>Cap</t>
        </is>
      </c>
      <c r="FB2385" s="13" t="n">
        <v>22</v>
      </c>
      <c r="FC2385" s="13" t="n">
        <v>23</v>
      </c>
      <c r="FD2385" s="13" t="n">
        <v>24</v>
      </c>
      <c r="FW2385" s="13" t="inlineStr">
        <is>
          <t>Cap</t>
        </is>
      </c>
      <c r="FX2385" s="13" t="n">
        <v>22</v>
      </c>
      <c r="FY2385" s="13" t="n">
        <v>23</v>
      </c>
      <c r="FZ2385" s="13" t="n">
        <v>24</v>
      </c>
      <c r="GS2385" s="13" t="inlineStr">
        <is>
          <t>Cap</t>
        </is>
      </c>
      <c r="GT2385" s="13" t="n">
        <v>22</v>
      </c>
      <c r="GU2385" s="13" t="n">
        <v>23</v>
      </c>
      <c r="GV2385" s="13" t="n">
        <v>24</v>
      </c>
    </row>
    <row r="2386">
      <c r="C2386" s="13" t="n">
        <v>9</v>
      </c>
      <c r="D2386" s="14">
        <f>Retailers_Cap!F388</f>
        <v/>
      </c>
      <c r="E2386" s="14">
        <f>Retailers_Cap!G388</f>
        <v/>
      </c>
      <c r="F2386" s="14">
        <f>Retailers_Cap!H388</f>
        <v/>
      </c>
      <c r="Y2386" s="13" t="n">
        <v>9</v>
      </c>
      <c r="AU2386" s="13" t="n">
        <v>9</v>
      </c>
      <c r="BQ2386" s="13" t="n">
        <v>9</v>
      </c>
      <c r="CM2386" s="13" t="n">
        <v>9</v>
      </c>
      <c r="DI2386" s="13" t="n">
        <v>9</v>
      </c>
      <c r="EE2386" s="13" t="n">
        <v>9</v>
      </c>
      <c r="FA2386" s="13" t="n">
        <v>9</v>
      </c>
      <c r="FW2386" s="13" t="n">
        <v>9</v>
      </c>
      <c r="GS2386" s="13" t="n">
        <v>9</v>
      </c>
    </row>
    <row r="2387">
      <c r="C2387" s="13" t="n">
        <v>10</v>
      </c>
      <c r="D2387" s="14">
        <f>Retailers_Cap!F389</f>
        <v/>
      </c>
      <c r="E2387" s="14">
        <f>Retailers_Cap!G389</f>
        <v/>
      </c>
      <c r="F2387" s="14">
        <f>Retailers_Cap!H389</f>
        <v/>
      </c>
      <c r="Y2387" s="13" t="n">
        <v>10</v>
      </c>
      <c r="AU2387" s="13" t="n">
        <v>10</v>
      </c>
      <c r="BQ2387" s="13" t="n">
        <v>10</v>
      </c>
      <c r="CM2387" s="13" t="n">
        <v>10</v>
      </c>
      <c r="DI2387" s="13" t="n">
        <v>10</v>
      </c>
      <c r="EE2387" s="13" t="n">
        <v>10</v>
      </c>
      <c r="FA2387" s="13" t="n">
        <v>10</v>
      </c>
      <c r="FW2387" s="13" t="n">
        <v>10</v>
      </c>
      <c r="GS2387" s="13" t="n">
        <v>10</v>
      </c>
    </row>
    <row r="2388">
      <c r="C2388" s="13" t="n">
        <v>11</v>
      </c>
      <c r="D2388" s="14">
        <f>Retailers_Cap!F390</f>
        <v/>
      </c>
      <c r="E2388" s="14">
        <f>Retailers_Cap!G390</f>
        <v/>
      </c>
      <c r="F2388" s="14">
        <f>Retailers_Cap!H390</f>
        <v/>
      </c>
      <c r="Y2388" s="13" t="n">
        <v>11</v>
      </c>
      <c r="AU2388" s="13" t="n">
        <v>11</v>
      </c>
      <c r="BQ2388" s="13" t="n">
        <v>11</v>
      </c>
      <c r="CM2388" s="13" t="n">
        <v>11</v>
      </c>
      <c r="DI2388" s="13" t="n">
        <v>11</v>
      </c>
      <c r="EE2388" s="13" t="n">
        <v>11</v>
      </c>
      <c r="FA2388" s="13" t="n">
        <v>11</v>
      </c>
      <c r="FW2388" s="13" t="n">
        <v>11</v>
      </c>
      <c r="GS2388" s="13" t="n">
        <v>11</v>
      </c>
    </row>
    <row r="2389">
      <c r="C2389" s="13" t="n">
        <v>12</v>
      </c>
      <c r="D2389" s="14">
        <f>Retailers_Cap!F391</f>
        <v/>
      </c>
      <c r="E2389" s="14">
        <f>Retailers_Cap!G391</f>
        <v/>
      </c>
      <c r="F2389" s="14">
        <f>Retailers_Cap!H391</f>
        <v/>
      </c>
      <c r="Y2389" s="13" t="n">
        <v>12</v>
      </c>
      <c r="AU2389" s="13" t="n">
        <v>12</v>
      </c>
      <c r="BQ2389" s="13" t="n">
        <v>12</v>
      </c>
      <c r="CM2389" s="13" t="n">
        <v>12</v>
      </c>
      <c r="DI2389" s="13" t="n">
        <v>12</v>
      </c>
      <c r="EE2389" s="13" t="n">
        <v>12</v>
      </c>
      <c r="FA2389" s="13" t="n">
        <v>12</v>
      </c>
      <c r="FW2389" s="13" t="n">
        <v>12</v>
      </c>
      <c r="GS2389" s="13" t="n">
        <v>12</v>
      </c>
    </row>
    <row r="2390">
      <c r="C2390" s="13" t="n">
        <v>13</v>
      </c>
      <c r="D2390" s="14">
        <f>Retailers_Cap!F392</f>
        <v/>
      </c>
      <c r="E2390" s="14">
        <f>Retailers_Cap!G392</f>
        <v/>
      </c>
      <c r="F2390" s="14">
        <f>Retailers_Cap!H392</f>
        <v/>
      </c>
      <c r="Y2390" s="13" t="n">
        <v>13</v>
      </c>
      <c r="AU2390" s="13" t="n">
        <v>13</v>
      </c>
      <c r="BQ2390" s="13" t="n">
        <v>13</v>
      </c>
      <c r="CM2390" s="13" t="n">
        <v>13</v>
      </c>
      <c r="DI2390" s="13" t="n">
        <v>13</v>
      </c>
      <c r="EE2390" s="13" t="n">
        <v>13</v>
      </c>
      <c r="FA2390" s="13" t="n">
        <v>13</v>
      </c>
      <c r="FW2390" s="13" t="n">
        <v>13</v>
      </c>
      <c r="GS2390" s="13" t="n">
        <v>13</v>
      </c>
    </row>
    <row r="2391">
      <c r="C2391" s="13" t="n">
        <v>14</v>
      </c>
      <c r="D2391" s="14">
        <f>Retailers_Cap!F393</f>
        <v/>
      </c>
      <c r="E2391" s="14">
        <f>Retailers_Cap!G393</f>
        <v/>
      </c>
      <c r="F2391" s="14">
        <f>Retailers_Cap!H393</f>
        <v/>
      </c>
      <c r="Y2391" s="13" t="n">
        <v>14</v>
      </c>
      <c r="AU2391" s="13" t="n">
        <v>14</v>
      </c>
      <c r="BQ2391" s="13" t="n">
        <v>14</v>
      </c>
      <c r="CM2391" s="13" t="n">
        <v>14</v>
      </c>
      <c r="DI2391" s="13" t="n">
        <v>14</v>
      </c>
      <c r="EE2391" s="13" t="n">
        <v>14</v>
      </c>
      <c r="FA2391" s="13" t="n">
        <v>14</v>
      </c>
      <c r="FW2391" s="13" t="n">
        <v>14</v>
      </c>
      <c r="GS2391" s="13" t="n">
        <v>14</v>
      </c>
    </row>
    <row r="2392">
      <c r="C2392" s="13" t="n">
        <v>15</v>
      </c>
      <c r="D2392" s="14">
        <f>Retailers_Cap!F394</f>
        <v/>
      </c>
      <c r="E2392" s="14">
        <f>Retailers_Cap!G394</f>
        <v/>
      </c>
      <c r="F2392" s="14">
        <f>Retailers_Cap!H394</f>
        <v/>
      </c>
      <c r="Y2392" s="13" t="n">
        <v>15</v>
      </c>
      <c r="AU2392" s="13" t="n">
        <v>15</v>
      </c>
      <c r="BQ2392" s="13" t="n">
        <v>15</v>
      </c>
      <c r="CM2392" s="13" t="n">
        <v>15</v>
      </c>
      <c r="DI2392" s="13" t="n">
        <v>15</v>
      </c>
      <c r="EE2392" s="13" t="n">
        <v>15</v>
      </c>
      <c r="FA2392" s="13" t="n">
        <v>15</v>
      </c>
      <c r="FW2392" s="13" t="n">
        <v>15</v>
      </c>
      <c r="GS2392" s="13" t="n">
        <v>15</v>
      </c>
    </row>
    <row r="2393">
      <c r="C2393" s="13" t="n">
        <v>16</v>
      </c>
      <c r="D2393" s="14">
        <f>Retailers_Cap!F395</f>
        <v/>
      </c>
      <c r="E2393" s="14">
        <f>Retailers_Cap!G395</f>
        <v/>
      </c>
      <c r="F2393" s="14">
        <f>Retailers_Cap!H395</f>
        <v/>
      </c>
      <c r="Y2393" s="13" t="n">
        <v>16</v>
      </c>
      <c r="AU2393" s="13" t="n">
        <v>16</v>
      </c>
      <c r="BQ2393" s="13" t="n">
        <v>16</v>
      </c>
      <c r="CM2393" s="13" t="n">
        <v>16</v>
      </c>
      <c r="DI2393" s="13" t="n">
        <v>16</v>
      </c>
      <c r="EE2393" s="13" t="n">
        <v>16</v>
      </c>
      <c r="FA2393" s="13" t="n">
        <v>16</v>
      </c>
      <c r="FW2393" s="13" t="n">
        <v>16</v>
      </c>
      <c r="GS2393" s="13" t="n">
        <v>16</v>
      </c>
    </row>
    <row r="2394">
      <c r="C2394" s="13" t="n">
        <v>17</v>
      </c>
      <c r="D2394" s="14">
        <f>Retailers_Cap!F396</f>
        <v/>
      </c>
      <c r="E2394" s="14">
        <f>Retailers_Cap!G396</f>
        <v/>
      </c>
      <c r="F2394" s="14">
        <f>Retailers_Cap!H396</f>
        <v/>
      </c>
      <c r="Y2394" s="13" t="n">
        <v>17</v>
      </c>
      <c r="AU2394" s="13" t="n">
        <v>17</v>
      </c>
      <c r="BQ2394" s="13" t="n">
        <v>17</v>
      </c>
      <c r="CM2394" s="13" t="n">
        <v>17</v>
      </c>
      <c r="DI2394" s="13" t="n">
        <v>17</v>
      </c>
      <c r="EE2394" s="13" t="n">
        <v>17</v>
      </c>
      <c r="FA2394" s="13" t="n">
        <v>17</v>
      </c>
      <c r="FW2394" s="13" t="n">
        <v>17</v>
      </c>
      <c r="GS2394" s="13" t="n">
        <v>17</v>
      </c>
    </row>
    <row r="2395">
      <c r="C2395" s="13" t="n">
        <v>18</v>
      </c>
      <c r="D2395" s="14">
        <f>Retailers_Cap!F397</f>
        <v/>
      </c>
      <c r="E2395" s="14">
        <f>Retailers_Cap!G397</f>
        <v/>
      </c>
      <c r="F2395" s="14">
        <f>Retailers_Cap!H397</f>
        <v/>
      </c>
      <c r="Y2395" s="13" t="n">
        <v>18</v>
      </c>
      <c r="AU2395" s="13" t="n">
        <v>18</v>
      </c>
      <c r="BQ2395" s="13" t="n">
        <v>18</v>
      </c>
      <c r="CM2395" s="13" t="n">
        <v>18</v>
      </c>
      <c r="DI2395" s="13" t="n">
        <v>18</v>
      </c>
      <c r="EE2395" s="13" t="n">
        <v>18</v>
      </c>
      <c r="FA2395" s="13" t="n">
        <v>18</v>
      </c>
      <c r="FW2395" s="13" t="n">
        <v>18</v>
      </c>
      <c r="GS2395" s="13" t="n">
        <v>18</v>
      </c>
    </row>
    <row r="2396">
      <c r="C2396" s="13" t="n">
        <v>19</v>
      </c>
      <c r="D2396" s="14">
        <f>Retailers_Cap!F398</f>
        <v/>
      </c>
      <c r="E2396" s="14">
        <f>Retailers_Cap!G398</f>
        <v/>
      </c>
      <c r="F2396" s="14">
        <f>Retailers_Cap!H398</f>
        <v/>
      </c>
      <c r="Y2396" s="13" t="n">
        <v>19</v>
      </c>
      <c r="AU2396" s="13" t="n">
        <v>19</v>
      </c>
      <c r="BQ2396" s="13" t="n">
        <v>19</v>
      </c>
      <c r="CM2396" s="13" t="n">
        <v>19</v>
      </c>
      <c r="DI2396" s="13" t="n">
        <v>19</v>
      </c>
      <c r="EE2396" s="13" t="n">
        <v>19</v>
      </c>
      <c r="FA2396" s="13" t="n">
        <v>19</v>
      </c>
      <c r="FW2396" s="13" t="n">
        <v>19</v>
      </c>
      <c r="GS2396" s="13" t="n">
        <v>19</v>
      </c>
    </row>
    <row r="2397">
      <c r="C2397" s="13" t="n">
        <v>20</v>
      </c>
      <c r="D2397" s="14">
        <f>Retailers_Cap!F399</f>
        <v/>
      </c>
      <c r="E2397" s="14">
        <f>Retailers_Cap!G399</f>
        <v/>
      </c>
      <c r="F2397" s="14">
        <f>Retailers_Cap!H399</f>
        <v/>
      </c>
      <c r="Y2397" s="13" t="n">
        <v>20</v>
      </c>
      <c r="AU2397" s="13" t="n">
        <v>20</v>
      </c>
      <c r="BQ2397" s="13" t="n">
        <v>20</v>
      </c>
      <c r="CM2397" s="13" t="n">
        <v>20</v>
      </c>
      <c r="DI2397" s="13" t="n">
        <v>20</v>
      </c>
      <c r="EE2397" s="13" t="n">
        <v>20</v>
      </c>
      <c r="FA2397" s="13" t="n">
        <v>20</v>
      </c>
      <c r="FW2397" s="13" t="n">
        <v>20</v>
      </c>
      <c r="GS2397" s="13" t="n">
        <v>20</v>
      </c>
    </row>
    <row r="2398">
      <c r="C2398" s="13" t="n">
        <v>21</v>
      </c>
      <c r="D2398" s="14">
        <f>Retailers_Cap!F400</f>
        <v/>
      </c>
      <c r="E2398" s="14">
        <f>Retailers_Cap!G400</f>
        <v/>
      </c>
      <c r="F2398" s="14">
        <f>Retailers_Cap!H400</f>
        <v/>
      </c>
      <c r="Y2398" s="13" t="n">
        <v>21</v>
      </c>
      <c r="AU2398" s="13" t="n">
        <v>21</v>
      </c>
      <c r="BQ2398" s="13" t="n">
        <v>21</v>
      </c>
      <c r="CM2398" s="13" t="n">
        <v>21</v>
      </c>
      <c r="DI2398" s="13" t="n">
        <v>21</v>
      </c>
      <c r="EE2398" s="13" t="n">
        <v>21</v>
      </c>
      <c r="FA2398" s="13" t="n">
        <v>21</v>
      </c>
      <c r="FW2398" s="13" t="n">
        <v>21</v>
      </c>
      <c r="GS2398" s="13" t="n">
        <v>21</v>
      </c>
    </row>
    <row r="2399">
      <c r="C2399" s="13" t="n">
        <v>22</v>
      </c>
      <c r="D2399" s="14">
        <f>Retailers_Cap!F401</f>
        <v/>
      </c>
      <c r="E2399" s="14">
        <f>Retailers_Cap!G401</f>
        <v/>
      </c>
      <c r="F2399" s="14">
        <f>Retailers_Cap!H401</f>
        <v/>
      </c>
      <c r="Y2399" s="13" t="n">
        <v>22</v>
      </c>
      <c r="AU2399" s="13" t="n">
        <v>22</v>
      </c>
      <c r="BQ2399" s="13" t="n">
        <v>22</v>
      </c>
      <c r="CM2399" s="13" t="n">
        <v>22</v>
      </c>
      <c r="DI2399" s="13" t="n">
        <v>22</v>
      </c>
      <c r="EE2399" s="13" t="n">
        <v>22</v>
      </c>
      <c r="FA2399" s="13" t="n">
        <v>22</v>
      </c>
      <c r="FW2399" s="13" t="n">
        <v>22</v>
      </c>
      <c r="GS2399" s="13" t="n">
        <v>22</v>
      </c>
    </row>
    <row r="2400">
      <c r="C2400" s="13" t="n">
        <v>23</v>
      </c>
      <c r="D2400" s="14">
        <f>Retailers_Cap!F402</f>
        <v/>
      </c>
      <c r="E2400" s="14">
        <f>Retailers_Cap!G402</f>
        <v/>
      </c>
      <c r="F2400" s="14">
        <f>Retailers_Cap!H402</f>
        <v/>
      </c>
      <c r="Y2400" s="13" t="n">
        <v>23</v>
      </c>
      <c r="AU2400" s="13" t="n">
        <v>23</v>
      </c>
      <c r="BQ2400" s="13" t="n">
        <v>23</v>
      </c>
      <c r="CM2400" s="13" t="n">
        <v>23</v>
      </c>
      <c r="DI2400" s="13" t="n">
        <v>23</v>
      </c>
      <c r="EE2400" s="13" t="n">
        <v>23</v>
      </c>
      <c r="FA2400" s="13" t="n">
        <v>23</v>
      </c>
      <c r="FW2400" s="13" t="n">
        <v>23</v>
      </c>
      <c r="GS2400" s="13" t="n">
        <v>23</v>
      </c>
    </row>
    <row r="2401">
      <c r="C2401" s="13" t="n">
        <v>24</v>
      </c>
      <c r="D2401" s="14">
        <f>Retailers_Cap!F403</f>
        <v/>
      </c>
      <c r="E2401" s="14">
        <f>Retailers_Cap!G403</f>
        <v/>
      </c>
      <c r="F2401" s="14">
        <f>Retailers_Cap!H403</f>
        <v/>
      </c>
      <c r="Y2401" s="13" t="n">
        <v>24</v>
      </c>
      <c r="AU2401" s="13" t="n">
        <v>24</v>
      </c>
      <c r="BQ2401" s="13" t="n">
        <v>24</v>
      </c>
      <c r="CM2401" s="13" t="n">
        <v>24</v>
      </c>
      <c r="DI2401" s="13" t="n">
        <v>24</v>
      </c>
      <c r="EE2401" s="13" t="n">
        <v>24</v>
      </c>
      <c r="FA2401" s="13" t="n">
        <v>24</v>
      </c>
      <c r="FW2401" s="13" t="n">
        <v>24</v>
      </c>
      <c r="GS2401" s="13" t="n">
        <v>24</v>
      </c>
    </row>
    <row r="2402">
      <c r="C2402" s="13" t="n">
        <v>25</v>
      </c>
      <c r="D2402" s="14">
        <f>Retailers_Cap!F404</f>
        <v/>
      </c>
      <c r="E2402" s="14">
        <f>Retailers_Cap!G404</f>
        <v/>
      </c>
      <c r="F2402" s="14">
        <f>Retailers_Cap!H404</f>
        <v/>
      </c>
      <c r="Y2402" s="13" t="n">
        <v>25</v>
      </c>
      <c r="AU2402" s="13" t="n">
        <v>25</v>
      </c>
      <c r="BQ2402" s="13" t="n">
        <v>25</v>
      </c>
      <c r="CM2402" s="13" t="n">
        <v>25</v>
      </c>
      <c r="DI2402" s="13" t="n">
        <v>25</v>
      </c>
      <c r="EE2402" s="13" t="n">
        <v>25</v>
      </c>
      <c r="FA2402" s="13" t="n">
        <v>25</v>
      </c>
      <c r="FW2402" s="13" t="n">
        <v>25</v>
      </c>
      <c r="GS2402" s="13" t="n">
        <v>25</v>
      </c>
    </row>
    <row r="2403">
      <c r="C2403" s="13" t="n">
        <v>26</v>
      </c>
      <c r="D2403" s="14">
        <f>Retailers_Cap!F405</f>
        <v/>
      </c>
      <c r="E2403" s="14">
        <f>Retailers_Cap!G405</f>
        <v/>
      </c>
      <c r="F2403" s="14">
        <f>Retailers_Cap!H405</f>
        <v/>
      </c>
      <c r="Y2403" s="13" t="n">
        <v>26</v>
      </c>
      <c r="AU2403" s="13" t="n">
        <v>26</v>
      </c>
      <c r="BQ2403" s="13" t="n">
        <v>26</v>
      </c>
      <c r="CM2403" s="13" t="n">
        <v>26</v>
      </c>
      <c r="DI2403" s="13" t="n">
        <v>26</v>
      </c>
      <c r="EE2403" s="13" t="n">
        <v>26</v>
      </c>
      <c r="FA2403" s="13" t="n">
        <v>26</v>
      </c>
      <c r="FW2403" s="13" t="n">
        <v>26</v>
      </c>
      <c r="GS2403" s="13" t="n">
        <v>26</v>
      </c>
    </row>
    <row r="2404">
      <c r="C2404" s="13" t="n">
        <v>27</v>
      </c>
      <c r="D2404" s="14">
        <f>Retailers_Cap!F406</f>
        <v/>
      </c>
      <c r="E2404" s="14">
        <f>Retailers_Cap!G406</f>
        <v/>
      </c>
      <c r="F2404" s="14">
        <f>Retailers_Cap!H406</f>
        <v/>
      </c>
      <c r="Y2404" s="13" t="n">
        <v>27</v>
      </c>
      <c r="AU2404" s="13" t="n">
        <v>27</v>
      </c>
      <c r="BQ2404" s="13" t="n">
        <v>27</v>
      </c>
      <c r="CM2404" s="13" t="n">
        <v>27</v>
      </c>
      <c r="DI2404" s="13" t="n">
        <v>27</v>
      </c>
      <c r="EE2404" s="13" t="n">
        <v>27</v>
      </c>
      <c r="FA2404" s="13" t="n">
        <v>27</v>
      </c>
      <c r="FW2404" s="13" t="n">
        <v>27</v>
      </c>
      <c r="GS2404" s="13" t="n">
        <v>27</v>
      </c>
    </row>
    <row r="2405">
      <c r="C2405" s="13" t="n">
        <v>28</v>
      </c>
      <c r="D2405" s="14">
        <f>Retailers_Cap!F407</f>
        <v/>
      </c>
      <c r="E2405" s="14">
        <f>Retailers_Cap!G407</f>
        <v/>
      </c>
      <c r="F2405" s="14">
        <f>Retailers_Cap!H407</f>
        <v/>
      </c>
      <c r="Y2405" s="13" t="n">
        <v>28</v>
      </c>
      <c r="AU2405" s="13" t="n">
        <v>28</v>
      </c>
      <c r="BQ2405" s="13" t="n">
        <v>28</v>
      </c>
      <c r="CM2405" s="13" t="n">
        <v>28</v>
      </c>
      <c r="DI2405" s="13" t="n">
        <v>28</v>
      </c>
      <c r="EE2405" s="13" t="n">
        <v>28</v>
      </c>
      <c r="FA2405" s="13" t="n">
        <v>28</v>
      </c>
      <c r="FW2405" s="13" t="n">
        <v>28</v>
      </c>
      <c r="GS2405" s="13" t="n">
        <v>28</v>
      </c>
    </row>
    <row r="2406">
      <c r="C2406" s="13" t="n">
        <v>29</v>
      </c>
      <c r="D2406" s="14">
        <f>Retailers_Cap!F408</f>
        <v/>
      </c>
      <c r="E2406" s="14">
        <f>Retailers_Cap!G408</f>
        <v/>
      </c>
      <c r="F2406" s="14">
        <f>Retailers_Cap!H408</f>
        <v/>
      </c>
      <c r="Y2406" s="13" t="n">
        <v>29</v>
      </c>
      <c r="AU2406" s="13" t="n">
        <v>29</v>
      </c>
      <c r="BQ2406" s="13" t="n">
        <v>29</v>
      </c>
      <c r="CM2406" s="13" t="n">
        <v>29</v>
      </c>
      <c r="DI2406" s="13" t="n">
        <v>29</v>
      </c>
      <c r="EE2406" s="13" t="n">
        <v>29</v>
      </c>
      <c r="FA2406" s="13" t="n">
        <v>29</v>
      </c>
      <c r="FW2406" s="13" t="n">
        <v>29</v>
      </c>
      <c r="GS2406" s="13" t="n">
        <v>29</v>
      </c>
    </row>
    <row r="2407">
      <c r="C2407" s="13" t="n">
        <v>30</v>
      </c>
      <c r="D2407" s="14">
        <f>Retailers_Cap!F409</f>
        <v/>
      </c>
      <c r="E2407" s="14">
        <f>Retailers_Cap!G409</f>
        <v/>
      </c>
      <c r="F2407" s="14">
        <f>Retailers_Cap!H409</f>
        <v/>
      </c>
      <c r="Y2407" s="13" t="n">
        <v>30</v>
      </c>
      <c r="AU2407" s="13" t="n">
        <v>30</v>
      </c>
      <c r="BQ2407" s="13" t="n">
        <v>30</v>
      </c>
      <c r="CM2407" s="13" t="n">
        <v>30</v>
      </c>
      <c r="DI2407" s="13" t="n">
        <v>30</v>
      </c>
      <c r="EE2407" s="13" t="n">
        <v>30</v>
      </c>
      <c r="FA2407" s="13" t="n">
        <v>30</v>
      </c>
      <c r="FW2407" s="13" t="n">
        <v>30</v>
      </c>
      <c r="GS2407" s="13" t="n">
        <v>30</v>
      </c>
    </row>
    <row r="2408">
      <c r="C2408" s="13" t="n">
        <v>31</v>
      </c>
      <c r="D2408" s="14">
        <f>Retailers_Cap!F410</f>
        <v/>
      </c>
      <c r="E2408" s="14">
        <f>Retailers_Cap!G410</f>
        <v/>
      </c>
      <c r="F2408" s="14">
        <f>Retailers_Cap!H410</f>
        <v/>
      </c>
      <c r="Y2408" s="13" t="n">
        <v>31</v>
      </c>
      <c r="AU2408" s="13" t="n">
        <v>31</v>
      </c>
      <c r="BQ2408" s="13" t="n">
        <v>31</v>
      </c>
      <c r="CM2408" s="13" t="n">
        <v>31</v>
      </c>
      <c r="DI2408" s="13" t="n">
        <v>31</v>
      </c>
      <c r="EE2408" s="13" t="n">
        <v>31</v>
      </c>
      <c r="FA2408" s="13" t="n">
        <v>31</v>
      </c>
      <c r="FW2408" s="13" t="n">
        <v>31</v>
      </c>
      <c r="GS2408" s="13" t="n">
        <v>31</v>
      </c>
    </row>
    <row r="2409">
      <c r="C2409" s="13" t="n">
        <v>32</v>
      </c>
      <c r="D2409" s="14">
        <f>Retailers_Cap!F411</f>
        <v/>
      </c>
      <c r="E2409" s="14">
        <f>Retailers_Cap!G411</f>
        <v/>
      </c>
      <c r="F2409" s="14">
        <f>Retailers_Cap!H411</f>
        <v/>
      </c>
      <c r="Y2409" s="13" t="n">
        <v>32</v>
      </c>
      <c r="AU2409" s="13" t="n">
        <v>32</v>
      </c>
      <c r="BQ2409" s="13" t="n">
        <v>32</v>
      </c>
      <c r="CM2409" s="13" t="n">
        <v>32</v>
      </c>
      <c r="DI2409" s="13" t="n">
        <v>32</v>
      </c>
      <c r="EE2409" s="13" t="n">
        <v>32</v>
      </c>
      <c r="FA2409" s="13" t="n">
        <v>32</v>
      </c>
      <c r="FW2409" s="13" t="n">
        <v>32</v>
      </c>
      <c r="GS2409" s="13" t="n">
        <v>32</v>
      </c>
    </row>
    <row r="2410">
      <c r="C2410" s="13" t="n">
        <v>33</v>
      </c>
      <c r="D2410" s="14">
        <f>Retailers_Cap!F412</f>
        <v/>
      </c>
      <c r="E2410" s="14">
        <f>Retailers_Cap!G412</f>
        <v/>
      </c>
      <c r="F2410" s="14">
        <f>Retailers_Cap!H412</f>
        <v/>
      </c>
      <c r="Y2410" s="13" t="n">
        <v>33</v>
      </c>
      <c r="AU2410" s="13" t="n">
        <v>33</v>
      </c>
      <c r="BQ2410" s="13" t="n">
        <v>33</v>
      </c>
      <c r="CM2410" s="13" t="n">
        <v>33</v>
      </c>
      <c r="DI2410" s="13" t="n">
        <v>33</v>
      </c>
      <c r="EE2410" s="13" t="n">
        <v>33</v>
      </c>
      <c r="FA2410" s="13" t="n">
        <v>33</v>
      </c>
      <c r="FW2410" s="13" t="n">
        <v>33</v>
      </c>
      <c r="GS2410" s="13" t="n">
        <v>33</v>
      </c>
    </row>
    <row r="2411">
      <c r="C2411" s="13" t="n">
        <v>34</v>
      </c>
      <c r="D2411" s="14">
        <f>Retailers_Cap!F413</f>
        <v/>
      </c>
      <c r="E2411" s="14">
        <f>Retailers_Cap!G413</f>
        <v/>
      </c>
      <c r="F2411" s="14">
        <f>Retailers_Cap!H413</f>
        <v/>
      </c>
      <c r="Y2411" s="13" t="n">
        <v>34</v>
      </c>
      <c r="AU2411" s="13" t="n">
        <v>34</v>
      </c>
      <c r="BQ2411" s="13" t="n">
        <v>34</v>
      </c>
      <c r="CM2411" s="13" t="n">
        <v>34</v>
      </c>
      <c r="DI2411" s="13" t="n">
        <v>34</v>
      </c>
      <c r="EE2411" s="13" t="n">
        <v>34</v>
      </c>
      <c r="FA2411" s="13" t="n">
        <v>34</v>
      </c>
      <c r="FW2411" s="13" t="n">
        <v>34</v>
      </c>
      <c r="GS2411" s="13" t="n">
        <v>34</v>
      </c>
    </row>
    <row r="2412">
      <c r="C2412" s="13" t="n">
        <v>35</v>
      </c>
      <c r="D2412" s="14">
        <f>Retailers_Cap!F414</f>
        <v/>
      </c>
      <c r="E2412" s="14">
        <f>Retailers_Cap!G414</f>
        <v/>
      </c>
      <c r="F2412" s="14">
        <f>Retailers_Cap!H414</f>
        <v/>
      </c>
      <c r="Y2412" s="13" t="n">
        <v>35</v>
      </c>
      <c r="AU2412" s="13" t="n">
        <v>35</v>
      </c>
      <c r="BQ2412" s="13" t="n">
        <v>35</v>
      </c>
      <c r="CM2412" s="13" t="n">
        <v>35</v>
      </c>
      <c r="DI2412" s="13" t="n">
        <v>35</v>
      </c>
      <c r="EE2412" s="13" t="n">
        <v>35</v>
      </c>
      <c r="FA2412" s="13" t="n">
        <v>35</v>
      </c>
      <c r="FW2412" s="13" t="n">
        <v>35</v>
      </c>
      <c r="GS2412" s="13" t="n">
        <v>35</v>
      </c>
    </row>
    <row r="2413">
      <c r="C2413" s="13" t="n">
        <v>36</v>
      </c>
      <c r="D2413" s="14">
        <f>Retailers_Cap!F415</f>
        <v/>
      </c>
      <c r="E2413" s="14">
        <f>Retailers_Cap!G415</f>
        <v/>
      </c>
      <c r="F2413" s="14">
        <f>Retailers_Cap!H415</f>
        <v/>
      </c>
      <c r="Y2413" s="13" t="n">
        <v>36</v>
      </c>
      <c r="AU2413" s="13" t="n">
        <v>36</v>
      </c>
      <c r="BQ2413" s="13" t="n">
        <v>36</v>
      </c>
      <c r="CM2413" s="13" t="n">
        <v>36</v>
      </c>
      <c r="DI2413" s="13" t="n">
        <v>36</v>
      </c>
      <c r="EE2413" s="13" t="n">
        <v>36</v>
      </c>
      <c r="FA2413" s="13" t="n">
        <v>36</v>
      </c>
      <c r="FW2413" s="13" t="n">
        <v>36</v>
      </c>
      <c r="GS2413" s="13" t="n">
        <v>36</v>
      </c>
    </row>
    <row r="2414">
      <c r="C2414" s="13" t="n">
        <v>37</v>
      </c>
      <c r="D2414" s="14">
        <f>Retailers_Cap!F416</f>
        <v/>
      </c>
      <c r="E2414" s="14">
        <f>Retailers_Cap!G416</f>
        <v/>
      </c>
      <c r="F2414" s="14">
        <f>Retailers_Cap!H416</f>
        <v/>
      </c>
      <c r="Y2414" s="13" t="n">
        <v>37</v>
      </c>
      <c r="AU2414" s="13" t="n">
        <v>37</v>
      </c>
      <c r="BQ2414" s="13" t="n">
        <v>37</v>
      </c>
      <c r="CM2414" s="13" t="n">
        <v>37</v>
      </c>
      <c r="DI2414" s="13" t="n">
        <v>37</v>
      </c>
      <c r="EE2414" s="13" t="n">
        <v>37</v>
      </c>
      <c r="FA2414" s="13" t="n">
        <v>37</v>
      </c>
      <c r="FW2414" s="13" t="n">
        <v>37</v>
      </c>
      <c r="GS2414" s="13" t="n">
        <v>37</v>
      </c>
    </row>
    <row r="2415">
      <c r="C2415" s="13" t="n">
        <v>38</v>
      </c>
      <c r="D2415" s="14">
        <f>Retailers_Cap!F417</f>
        <v/>
      </c>
      <c r="E2415" s="14">
        <f>Retailers_Cap!G417</f>
        <v/>
      </c>
      <c r="F2415" s="14">
        <f>Retailers_Cap!H417</f>
        <v/>
      </c>
      <c r="Y2415" s="13" t="n">
        <v>38</v>
      </c>
      <c r="AU2415" s="13" t="n">
        <v>38</v>
      </c>
      <c r="BQ2415" s="13" t="n">
        <v>38</v>
      </c>
      <c r="CM2415" s="13" t="n">
        <v>38</v>
      </c>
      <c r="DI2415" s="13" t="n">
        <v>38</v>
      </c>
      <c r="EE2415" s="13" t="n">
        <v>38</v>
      </c>
      <c r="FA2415" s="13" t="n">
        <v>38</v>
      </c>
      <c r="FW2415" s="13" t="n">
        <v>38</v>
      </c>
      <c r="GS2415" s="13" t="n">
        <v>38</v>
      </c>
    </row>
    <row r="2416">
      <c r="C2416" s="13" t="n">
        <v>39</v>
      </c>
      <c r="D2416" s="14">
        <f>Retailers_Cap!F418</f>
        <v/>
      </c>
      <c r="E2416" s="14">
        <f>Retailers_Cap!G418</f>
        <v/>
      </c>
      <c r="F2416" s="14">
        <f>Retailers_Cap!H418</f>
        <v/>
      </c>
      <c r="Y2416" s="13" t="n">
        <v>39</v>
      </c>
      <c r="AU2416" s="13" t="n">
        <v>39</v>
      </c>
      <c r="BQ2416" s="13" t="n">
        <v>39</v>
      </c>
      <c r="CM2416" s="13" t="n">
        <v>39</v>
      </c>
      <c r="DI2416" s="13" t="n">
        <v>39</v>
      </c>
      <c r="EE2416" s="13" t="n">
        <v>39</v>
      </c>
      <c r="FA2416" s="13" t="n">
        <v>39</v>
      </c>
      <c r="FW2416" s="13" t="n">
        <v>39</v>
      </c>
      <c r="GS2416" s="13" t="n">
        <v>39</v>
      </c>
    </row>
    <row r="2417">
      <c r="C2417" s="13" t="n">
        <v>40</v>
      </c>
      <c r="D2417" s="14">
        <f>Retailers_Cap!F419</f>
        <v/>
      </c>
      <c r="E2417" s="14">
        <f>Retailers_Cap!G419</f>
        <v/>
      </c>
      <c r="F2417" s="14">
        <f>Retailers_Cap!H419</f>
        <v/>
      </c>
      <c r="Y2417" s="13" t="n">
        <v>40</v>
      </c>
      <c r="AU2417" s="13" t="n">
        <v>40</v>
      </c>
      <c r="BQ2417" s="13" t="n">
        <v>40</v>
      </c>
      <c r="CM2417" s="13" t="n">
        <v>40</v>
      </c>
      <c r="DI2417" s="13" t="n">
        <v>40</v>
      </c>
      <c r="EE2417" s="13" t="n">
        <v>40</v>
      </c>
      <c r="FA2417" s="13" t="n">
        <v>40</v>
      </c>
      <c r="FW2417" s="13" t="n">
        <v>40</v>
      </c>
      <c r="GS2417" s="13" t="n">
        <v>40</v>
      </c>
    </row>
    <row r="2418">
      <c r="C2418" s="13" t="n">
        <v>41</v>
      </c>
      <c r="D2418" s="14">
        <f>Retailers_Cap!F420</f>
        <v/>
      </c>
      <c r="E2418" s="14">
        <f>Retailers_Cap!G420</f>
        <v/>
      </c>
      <c r="F2418" s="14">
        <f>Retailers_Cap!H420</f>
        <v/>
      </c>
      <c r="Y2418" s="13" t="n">
        <v>41</v>
      </c>
      <c r="AU2418" s="13" t="n">
        <v>41</v>
      </c>
      <c r="BQ2418" s="13" t="n">
        <v>41</v>
      </c>
      <c r="CM2418" s="13" t="n">
        <v>41</v>
      </c>
      <c r="DI2418" s="13" t="n">
        <v>41</v>
      </c>
      <c r="EE2418" s="13" t="n">
        <v>41</v>
      </c>
      <c r="FA2418" s="13" t="n">
        <v>41</v>
      </c>
      <c r="FW2418" s="13" t="n">
        <v>41</v>
      </c>
      <c r="GS2418" s="13" t="n">
        <v>41</v>
      </c>
    </row>
    <row r="2419">
      <c r="C2419" s="13" t="n">
        <v>42</v>
      </c>
      <c r="D2419" s="14">
        <f>Retailers_Cap!F421</f>
        <v/>
      </c>
      <c r="E2419" s="14">
        <f>Retailers_Cap!G421</f>
        <v/>
      </c>
      <c r="F2419" s="14">
        <f>Retailers_Cap!H421</f>
        <v/>
      </c>
      <c r="Y2419" s="13" t="n">
        <v>42</v>
      </c>
      <c r="AU2419" s="13" t="n">
        <v>42</v>
      </c>
      <c r="BQ2419" s="13" t="n">
        <v>42</v>
      </c>
      <c r="CM2419" s="13" t="n">
        <v>42</v>
      </c>
      <c r="DI2419" s="13" t="n">
        <v>42</v>
      </c>
      <c r="EE2419" s="13" t="n">
        <v>42</v>
      </c>
      <c r="FA2419" s="13" t="n">
        <v>42</v>
      </c>
      <c r="FW2419" s="13" t="n">
        <v>42</v>
      </c>
      <c r="GS2419" s="13" t="n">
        <v>42</v>
      </c>
    </row>
    <row r="2420">
      <c r="C2420" s="13" t="n">
        <v>43</v>
      </c>
      <c r="D2420" s="14">
        <f>Retailers_Cap!F422</f>
        <v/>
      </c>
      <c r="E2420" s="14">
        <f>Retailers_Cap!G422</f>
        <v/>
      </c>
      <c r="F2420" s="14">
        <f>Retailers_Cap!H422</f>
        <v/>
      </c>
      <c r="Y2420" s="13" t="n">
        <v>43</v>
      </c>
      <c r="AU2420" s="13" t="n">
        <v>43</v>
      </c>
      <c r="BQ2420" s="13" t="n">
        <v>43</v>
      </c>
      <c r="CM2420" s="13" t="n">
        <v>43</v>
      </c>
      <c r="DI2420" s="13" t="n">
        <v>43</v>
      </c>
      <c r="EE2420" s="13" t="n">
        <v>43</v>
      </c>
      <c r="FA2420" s="13" t="n">
        <v>43</v>
      </c>
      <c r="FW2420" s="13" t="n">
        <v>43</v>
      </c>
      <c r="GS2420" s="13" t="n">
        <v>43</v>
      </c>
    </row>
    <row r="2421">
      <c r="C2421" s="13" t="n">
        <v>44</v>
      </c>
      <c r="D2421" s="14">
        <f>Retailers_Cap!F423</f>
        <v/>
      </c>
      <c r="E2421" s="14">
        <f>Retailers_Cap!G423</f>
        <v/>
      </c>
      <c r="F2421" s="14">
        <f>Retailers_Cap!H423</f>
        <v/>
      </c>
      <c r="Y2421" s="13" t="n">
        <v>44</v>
      </c>
      <c r="AU2421" s="13" t="n">
        <v>44</v>
      </c>
      <c r="BQ2421" s="13" t="n">
        <v>44</v>
      </c>
      <c r="CM2421" s="13" t="n">
        <v>44</v>
      </c>
      <c r="DI2421" s="13" t="n">
        <v>44</v>
      </c>
      <c r="EE2421" s="13" t="n">
        <v>44</v>
      </c>
      <c r="FA2421" s="13" t="n">
        <v>44</v>
      </c>
      <c r="FW2421" s="13" t="n">
        <v>44</v>
      </c>
      <c r="GS2421" s="13" t="n">
        <v>44</v>
      </c>
    </row>
    <row r="2422">
      <c r="C2422" s="13" t="n">
        <v>45</v>
      </c>
      <c r="D2422" s="14">
        <f>Retailers_Cap!F424</f>
        <v/>
      </c>
      <c r="E2422" s="14">
        <f>Retailers_Cap!G424</f>
        <v/>
      </c>
      <c r="F2422" s="14">
        <f>Retailers_Cap!H424</f>
        <v/>
      </c>
      <c r="Y2422" s="13" t="n">
        <v>45</v>
      </c>
      <c r="AU2422" s="13" t="n">
        <v>45</v>
      </c>
      <c r="BQ2422" s="13" t="n">
        <v>45</v>
      </c>
      <c r="CM2422" s="13" t="n">
        <v>45</v>
      </c>
      <c r="DI2422" s="13" t="n">
        <v>45</v>
      </c>
      <c r="EE2422" s="13" t="n">
        <v>45</v>
      </c>
      <c r="FA2422" s="13" t="n">
        <v>45</v>
      </c>
      <c r="FW2422" s="13" t="n">
        <v>45</v>
      </c>
      <c r="GS2422" s="13" t="n">
        <v>45</v>
      </c>
    </row>
    <row r="2423">
      <c r="C2423" s="13" t="n">
        <v>46</v>
      </c>
      <c r="D2423" s="14">
        <f>Retailers_Cap!F425</f>
        <v/>
      </c>
      <c r="E2423" s="14">
        <f>Retailers_Cap!G425</f>
        <v/>
      </c>
      <c r="F2423" s="14">
        <f>Retailers_Cap!H425</f>
        <v/>
      </c>
      <c r="Y2423" s="13" t="n">
        <v>46</v>
      </c>
      <c r="AU2423" s="13" t="n">
        <v>46</v>
      </c>
      <c r="BQ2423" s="13" t="n">
        <v>46</v>
      </c>
      <c r="CM2423" s="13" t="n">
        <v>46</v>
      </c>
      <c r="DI2423" s="13" t="n">
        <v>46</v>
      </c>
      <c r="EE2423" s="13" t="n">
        <v>46</v>
      </c>
      <c r="FA2423" s="13" t="n">
        <v>46</v>
      </c>
      <c r="FW2423" s="13" t="n">
        <v>46</v>
      </c>
      <c r="GS2423" s="13" t="n">
        <v>46</v>
      </c>
    </row>
    <row r="2424">
      <c r="C2424" s="13" t="n">
        <v>47</v>
      </c>
      <c r="D2424" s="14">
        <f>Retailers_Cap!F426</f>
        <v/>
      </c>
      <c r="E2424" s="14">
        <f>Retailers_Cap!G426</f>
        <v/>
      </c>
      <c r="F2424" s="14">
        <f>Retailers_Cap!H426</f>
        <v/>
      </c>
      <c r="Y2424" s="13" t="n">
        <v>47</v>
      </c>
      <c r="AU2424" s="13" t="n">
        <v>47</v>
      </c>
      <c r="BQ2424" s="13" t="n">
        <v>47</v>
      </c>
      <c r="CM2424" s="13" t="n">
        <v>47</v>
      </c>
      <c r="DI2424" s="13" t="n">
        <v>47</v>
      </c>
      <c r="EE2424" s="13" t="n">
        <v>47</v>
      </c>
      <c r="FA2424" s="13" t="n">
        <v>47</v>
      </c>
      <c r="FW2424" s="13" t="n">
        <v>47</v>
      </c>
      <c r="GS2424" s="13" t="n">
        <v>47</v>
      </c>
    </row>
    <row r="2425">
      <c r="C2425" s="13" t="n">
        <v>48</v>
      </c>
      <c r="D2425" s="14">
        <f>Retailers_Cap!F427</f>
        <v/>
      </c>
      <c r="E2425" s="14">
        <f>Retailers_Cap!G427</f>
        <v/>
      </c>
      <c r="F2425" s="14">
        <f>Retailers_Cap!H427</f>
        <v/>
      </c>
      <c r="Y2425" s="13" t="n">
        <v>48</v>
      </c>
      <c r="AU2425" s="13" t="n">
        <v>48</v>
      </c>
      <c r="BQ2425" s="13" t="n">
        <v>48</v>
      </c>
      <c r="CM2425" s="13" t="n">
        <v>48</v>
      </c>
      <c r="DI2425" s="13" t="n">
        <v>48</v>
      </c>
      <c r="EE2425" s="13" t="n">
        <v>48</v>
      </c>
      <c r="FA2425" s="13" t="n">
        <v>48</v>
      </c>
      <c r="FW2425" s="13" t="n">
        <v>48</v>
      </c>
      <c r="GS2425" s="13" t="n">
        <v>48</v>
      </c>
    </row>
    <row r="2426">
      <c r="C2426" s="13" t="n">
        <v>49</v>
      </c>
      <c r="D2426" s="14">
        <f>Retailers_Cap!F428</f>
        <v/>
      </c>
      <c r="E2426" s="14">
        <f>Retailers_Cap!G428</f>
        <v/>
      </c>
      <c r="F2426" s="14">
        <f>Retailers_Cap!H428</f>
        <v/>
      </c>
      <c r="Y2426" s="13" t="n">
        <v>49</v>
      </c>
      <c r="AU2426" s="13" t="n">
        <v>49</v>
      </c>
      <c r="BQ2426" s="13" t="n">
        <v>49</v>
      </c>
      <c r="CM2426" s="13" t="n">
        <v>49</v>
      </c>
      <c r="DI2426" s="13" t="n">
        <v>49</v>
      </c>
      <c r="EE2426" s="13" t="n">
        <v>49</v>
      </c>
      <c r="FA2426" s="13" t="n">
        <v>49</v>
      </c>
      <c r="FW2426" s="13" t="n">
        <v>49</v>
      </c>
      <c r="GS2426" s="13" t="n">
        <v>49</v>
      </c>
    </row>
    <row r="2427">
      <c r="C2427" s="13" t="n">
        <v>50</v>
      </c>
      <c r="D2427" s="14">
        <f>Retailers_Cap!F429</f>
        <v/>
      </c>
      <c r="E2427" s="14">
        <f>Retailers_Cap!G429</f>
        <v/>
      </c>
      <c r="F2427" s="14">
        <f>Retailers_Cap!H429</f>
        <v/>
      </c>
      <c r="Y2427" s="13" t="n">
        <v>50</v>
      </c>
      <c r="AU2427" s="13" t="n">
        <v>50</v>
      </c>
      <c r="BQ2427" s="13" t="n">
        <v>50</v>
      </c>
      <c r="CM2427" s="13" t="n">
        <v>50</v>
      </c>
      <c r="DI2427" s="13" t="n">
        <v>50</v>
      </c>
      <c r="EE2427" s="13" t="n">
        <v>50</v>
      </c>
      <c r="FA2427" s="13" t="n">
        <v>50</v>
      </c>
      <c r="FW2427" s="13" t="n">
        <v>50</v>
      </c>
      <c r="GS2427" s="13" t="n">
        <v>50</v>
      </c>
    </row>
    <row r="2428">
      <c r="C2428" s="13" t="n">
        <v>51</v>
      </c>
      <c r="D2428" s="14">
        <f>Retailers_Cap!F430</f>
        <v/>
      </c>
      <c r="E2428" s="14">
        <f>Retailers_Cap!G430</f>
        <v/>
      </c>
      <c r="F2428" s="14">
        <f>Retailers_Cap!H430</f>
        <v/>
      </c>
      <c r="Y2428" s="13" t="n">
        <v>51</v>
      </c>
      <c r="AU2428" s="13" t="n">
        <v>51</v>
      </c>
      <c r="BQ2428" s="13" t="n">
        <v>51</v>
      </c>
      <c r="CM2428" s="13" t="n">
        <v>51</v>
      </c>
      <c r="DI2428" s="13" t="n">
        <v>51</v>
      </c>
      <c r="EE2428" s="13" t="n">
        <v>51</v>
      </c>
      <c r="FA2428" s="13" t="n">
        <v>51</v>
      </c>
      <c r="FW2428" s="13" t="n">
        <v>51</v>
      </c>
      <c r="GS2428" s="13" t="n">
        <v>51</v>
      </c>
    </row>
    <row r="2429">
      <c r="C2429" s="13" t="n">
        <v>52</v>
      </c>
      <c r="D2429" s="14">
        <f>Retailers_Cap!F431</f>
        <v/>
      </c>
      <c r="E2429" s="14">
        <f>Retailers_Cap!G431</f>
        <v/>
      </c>
      <c r="F2429" s="14">
        <f>Retailers_Cap!H431</f>
        <v/>
      </c>
      <c r="Y2429" s="13" t="n">
        <v>52</v>
      </c>
      <c r="AU2429" s="13" t="n">
        <v>52</v>
      </c>
      <c r="BQ2429" s="13" t="n">
        <v>52</v>
      </c>
      <c r="CM2429" s="13" t="n">
        <v>52</v>
      </c>
      <c r="DI2429" s="13" t="n">
        <v>52</v>
      </c>
      <c r="EE2429" s="13" t="n">
        <v>52</v>
      </c>
      <c r="FA2429" s="13" t="n">
        <v>52</v>
      </c>
      <c r="FW2429" s="13" t="n">
        <v>52</v>
      </c>
      <c r="GS2429" s="13" t="n">
        <v>52</v>
      </c>
    </row>
    <row r="2430">
      <c r="C2430" s="13" t="n">
        <v>53</v>
      </c>
      <c r="D2430" s="14">
        <f>Retailers_Cap!F432</f>
        <v/>
      </c>
      <c r="E2430" s="14">
        <f>Retailers_Cap!G432</f>
        <v/>
      </c>
      <c r="F2430" s="14">
        <f>Retailers_Cap!H432</f>
        <v/>
      </c>
      <c r="Y2430" s="13" t="n">
        <v>53</v>
      </c>
      <c r="AU2430" s="13" t="n">
        <v>53</v>
      </c>
      <c r="BQ2430" s="13" t="n">
        <v>53</v>
      </c>
      <c r="CM2430" s="13" t="n">
        <v>53</v>
      </c>
      <c r="DI2430" s="13" t="n">
        <v>53</v>
      </c>
      <c r="EE2430" s="13" t="n">
        <v>53</v>
      </c>
      <c r="FA2430" s="13" t="n">
        <v>53</v>
      </c>
      <c r="FW2430" s="13" t="n">
        <v>53</v>
      </c>
      <c r="GS2430" s="13" t="n">
        <v>53</v>
      </c>
    </row>
    <row r="2431">
      <c r="C2431" s="13" t="n">
        <v>54</v>
      </c>
      <c r="D2431" s="14">
        <f>Retailers_Cap!F433</f>
        <v/>
      </c>
      <c r="E2431" s="14">
        <f>Retailers_Cap!G433</f>
        <v/>
      </c>
      <c r="F2431" s="14">
        <f>Retailers_Cap!H433</f>
        <v/>
      </c>
      <c r="Y2431" s="13" t="n">
        <v>54</v>
      </c>
      <c r="AU2431" s="13" t="n">
        <v>54</v>
      </c>
      <c r="BQ2431" s="13" t="n">
        <v>54</v>
      </c>
      <c r="CM2431" s="13" t="n">
        <v>54</v>
      </c>
      <c r="DI2431" s="13" t="n">
        <v>54</v>
      </c>
      <c r="EE2431" s="13" t="n">
        <v>54</v>
      </c>
      <c r="FA2431" s="13" t="n">
        <v>54</v>
      </c>
      <c r="FW2431" s="13" t="n">
        <v>54</v>
      </c>
      <c r="GS2431" s="13" t="n">
        <v>54</v>
      </c>
    </row>
    <row r="2432">
      <c r="C2432" s="13" t="n">
        <v>55</v>
      </c>
      <c r="D2432" s="14">
        <f>Retailers_Cap!F434</f>
        <v/>
      </c>
      <c r="E2432" s="14">
        <f>Retailers_Cap!G434</f>
        <v/>
      </c>
      <c r="F2432" s="14">
        <f>Retailers_Cap!H434</f>
        <v/>
      </c>
      <c r="Y2432" s="13" t="n">
        <v>55</v>
      </c>
      <c r="AU2432" s="13" t="n">
        <v>55</v>
      </c>
      <c r="BQ2432" s="13" t="n">
        <v>55</v>
      </c>
      <c r="CM2432" s="13" t="n">
        <v>55</v>
      </c>
      <c r="DI2432" s="13" t="n">
        <v>55</v>
      </c>
      <c r="EE2432" s="13" t="n">
        <v>55</v>
      </c>
      <c r="FA2432" s="13" t="n">
        <v>55</v>
      </c>
      <c r="FW2432" s="13" t="n">
        <v>55</v>
      </c>
      <c r="GS2432" s="13" t="n">
        <v>55</v>
      </c>
    </row>
    <row r="2433">
      <c r="C2433" s="13" t="n">
        <v>56</v>
      </c>
      <c r="D2433" s="14">
        <f>Retailers_Cap!F435</f>
        <v/>
      </c>
      <c r="E2433" s="14">
        <f>Retailers_Cap!G435</f>
        <v/>
      </c>
      <c r="F2433" s="14">
        <f>Retailers_Cap!H435</f>
        <v/>
      </c>
      <c r="Y2433" s="13" t="n">
        <v>56</v>
      </c>
      <c r="AU2433" s="13" t="n">
        <v>56</v>
      </c>
      <c r="BQ2433" s="13" t="n">
        <v>56</v>
      </c>
      <c r="CM2433" s="13" t="n">
        <v>56</v>
      </c>
      <c r="DI2433" s="13" t="n">
        <v>56</v>
      </c>
      <c r="EE2433" s="13" t="n">
        <v>56</v>
      </c>
      <c r="FA2433" s="13" t="n">
        <v>56</v>
      </c>
      <c r="FW2433" s="13" t="n">
        <v>56</v>
      </c>
      <c r="GS2433" s="13" t="n">
        <v>56</v>
      </c>
    </row>
    <row r="2434">
      <c r="C2434" s="13" t="n">
        <v>57</v>
      </c>
      <c r="D2434" s="14">
        <f>Retailers_Cap!F436</f>
        <v/>
      </c>
      <c r="E2434" s="14">
        <f>Retailers_Cap!G436</f>
        <v/>
      </c>
      <c r="F2434" s="14">
        <f>Retailers_Cap!H436</f>
        <v/>
      </c>
      <c r="Y2434" s="13" t="n">
        <v>57</v>
      </c>
      <c r="AU2434" s="13" t="n">
        <v>57</v>
      </c>
      <c r="BQ2434" s="13" t="n">
        <v>57</v>
      </c>
      <c r="CM2434" s="13" t="n">
        <v>57</v>
      </c>
      <c r="DI2434" s="13" t="n">
        <v>57</v>
      </c>
      <c r="EE2434" s="13" t="n">
        <v>57</v>
      </c>
      <c r="FA2434" s="13" t="n">
        <v>57</v>
      </c>
      <c r="FW2434" s="13" t="n">
        <v>57</v>
      </c>
      <c r="GS2434" s="13" t="n">
        <v>57</v>
      </c>
    </row>
    <row r="2435">
      <c r="C2435" s="13" t="n">
        <v>58</v>
      </c>
      <c r="D2435" s="14">
        <f>Retailers_Cap!F437</f>
        <v/>
      </c>
      <c r="E2435" s="14">
        <f>Retailers_Cap!G437</f>
        <v/>
      </c>
      <c r="F2435" s="14">
        <f>Retailers_Cap!H437</f>
        <v/>
      </c>
      <c r="Y2435" s="13" t="n">
        <v>58</v>
      </c>
      <c r="AU2435" s="13" t="n">
        <v>58</v>
      </c>
      <c r="BQ2435" s="13" t="n">
        <v>58</v>
      </c>
      <c r="CM2435" s="13" t="n">
        <v>58</v>
      </c>
      <c r="DI2435" s="13" t="n">
        <v>58</v>
      </c>
      <c r="EE2435" s="13" t="n">
        <v>58</v>
      </c>
      <c r="FA2435" s="13" t="n">
        <v>58</v>
      </c>
      <c r="FW2435" s="13" t="n">
        <v>58</v>
      </c>
      <c r="GS2435" s="13" t="n">
        <v>58</v>
      </c>
    </row>
    <row r="2436">
      <c r="C2436" s="13" t="n">
        <v>59</v>
      </c>
      <c r="D2436" s="14">
        <f>Retailers_Cap!F438</f>
        <v/>
      </c>
      <c r="E2436" s="14">
        <f>Retailers_Cap!G438</f>
        <v/>
      </c>
      <c r="F2436" s="14">
        <f>Retailers_Cap!H438</f>
        <v/>
      </c>
      <c r="Y2436" s="13" t="n">
        <v>59</v>
      </c>
      <c r="AU2436" s="13" t="n">
        <v>59</v>
      </c>
      <c r="BQ2436" s="13" t="n">
        <v>59</v>
      </c>
      <c r="CM2436" s="13" t="n">
        <v>59</v>
      </c>
      <c r="DI2436" s="13" t="n">
        <v>59</v>
      </c>
      <c r="EE2436" s="13" t="n">
        <v>59</v>
      </c>
      <c r="FA2436" s="13" t="n">
        <v>59</v>
      </c>
      <c r="FW2436" s="13" t="n">
        <v>59</v>
      </c>
      <c r="GS2436" s="13" t="n">
        <v>59</v>
      </c>
    </row>
    <row r="2437">
      <c r="C2437" s="13" t="n">
        <v>60</v>
      </c>
      <c r="D2437" s="14">
        <f>Retailers_Cap!F439</f>
        <v/>
      </c>
      <c r="E2437" s="14">
        <f>Retailers_Cap!G439</f>
        <v/>
      </c>
      <c r="F2437" s="14">
        <f>Retailers_Cap!H439</f>
        <v/>
      </c>
      <c r="Y2437" s="13" t="n">
        <v>60</v>
      </c>
      <c r="AU2437" s="13" t="n">
        <v>60</v>
      </c>
      <c r="BQ2437" s="13" t="n">
        <v>60</v>
      </c>
      <c r="CM2437" s="13" t="n">
        <v>60</v>
      </c>
      <c r="DI2437" s="13" t="n">
        <v>60</v>
      </c>
      <c r="EE2437" s="13" t="n">
        <v>60</v>
      </c>
      <c r="FA2437" s="13" t="n">
        <v>60</v>
      </c>
      <c r="FW2437" s="13" t="n">
        <v>60</v>
      </c>
      <c r="GS2437" s="13" t="n">
        <v>60</v>
      </c>
    </row>
    <row r="2438">
      <c r="C2438" s="13" t="n">
        <v>61</v>
      </c>
      <c r="D2438" s="14">
        <f>Retailers_Cap!F440</f>
        <v/>
      </c>
      <c r="E2438" s="14">
        <f>Retailers_Cap!G440</f>
        <v/>
      </c>
      <c r="F2438" s="14">
        <f>Retailers_Cap!H440</f>
        <v/>
      </c>
      <c r="Y2438" s="13" t="n">
        <v>61</v>
      </c>
      <c r="AU2438" s="13" t="n">
        <v>61</v>
      </c>
      <c r="BQ2438" s="13" t="n">
        <v>61</v>
      </c>
      <c r="CM2438" s="13" t="n">
        <v>61</v>
      </c>
      <c r="DI2438" s="13" t="n">
        <v>61</v>
      </c>
      <c r="EE2438" s="13" t="n">
        <v>61</v>
      </c>
      <c r="FA2438" s="13" t="n">
        <v>61</v>
      </c>
      <c r="FW2438" s="13" t="n">
        <v>61</v>
      </c>
      <c r="GS2438" s="13" t="n">
        <v>61</v>
      </c>
    </row>
    <row r="2439">
      <c r="C2439" s="13" t="n">
        <v>62</v>
      </c>
      <c r="D2439" s="14">
        <f>Retailers_Cap!F441</f>
        <v/>
      </c>
      <c r="E2439" s="14">
        <f>Retailers_Cap!G441</f>
        <v/>
      </c>
      <c r="F2439" s="14">
        <f>Retailers_Cap!H441</f>
        <v/>
      </c>
      <c r="Y2439" s="13" t="n">
        <v>62</v>
      </c>
      <c r="AU2439" s="13" t="n">
        <v>62</v>
      </c>
      <c r="BQ2439" s="13" t="n">
        <v>62</v>
      </c>
      <c r="CM2439" s="13" t="n">
        <v>62</v>
      </c>
      <c r="DI2439" s="13" t="n">
        <v>62</v>
      </c>
      <c r="EE2439" s="13" t="n">
        <v>62</v>
      </c>
      <c r="FA2439" s="13" t="n">
        <v>62</v>
      </c>
      <c r="FW2439" s="13" t="n">
        <v>62</v>
      </c>
      <c r="GS2439" s="13" t="n">
        <v>62</v>
      </c>
    </row>
    <row r="2440">
      <c r="C2440" s="13" t="n">
        <v>63</v>
      </c>
      <c r="D2440" s="14">
        <f>Retailers_Cap!F442</f>
        <v/>
      </c>
      <c r="E2440" s="14">
        <f>Retailers_Cap!G442</f>
        <v/>
      </c>
      <c r="F2440" s="14">
        <f>Retailers_Cap!H442</f>
        <v/>
      </c>
      <c r="Y2440" s="13" t="n">
        <v>63</v>
      </c>
      <c r="AU2440" s="13" t="n">
        <v>63</v>
      </c>
      <c r="BQ2440" s="13" t="n">
        <v>63</v>
      </c>
      <c r="CM2440" s="13" t="n">
        <v>63</v>
      </c>
      <c r="DI2440" s="13" t="n">
        <v>63</v>
      </c>
      <c r="EE2440" s="13" t="n">
        <v>63</v>
      </c>
      <c r="FA2440" s="13" t="n">
        <v>63</v>
      </c>
      <c r="FW2440" s="13" t="n">
        <v>63</v>
      </c>
      <c r="GS2440" s="13" t="n">
        <v>63</v>
      </c>
    </row>
    <row r="2441">
      <c r="C2441" s="13" t="n">
        <v>64</v>
      </c>
      <c r="D2441" s="14">
        <f>Retailers_Cap!F443</f>
        <v/>
      </c>
      <c r="E2441" s="14">
        <f>Retailers_Cap!G443</f>
        <v/>
      </c>
      <c r="F2441" s="14">
        <f>Retailers_Cap!H443</f>
        <v/>
      </c>
      <c r="Y2441" s="13" t="n">
        <v>64</v>
      </c>
      <c r="AU2441" s="13" t="n">
        <v>64</v>
      </c>
      <c r="BQ2441" s="13" t="n">
        <v>64</v>
      </c>
      <c r="CM2441" s="13" t="n">
        <v>64</v>
      </c>
      <c r="DI2441" s="13" t="n">
        <v>64</v>
      </c>
      <c r="EE2441" s="13" t="n">
        <v>64</v>
      </c>
      <c r="FA2441" s="13" t="n">
        <v>64</v>
      </c>
      <c r="FW2441" s="13" t="n">
        <v>64</v>
      </c>
      <c r="GS2441" s="13" t="n">
        <v>64</v>
      </c>
    </row>
    <row r="2442">
      <c r="C2442" s="13" t="n">
        <v>65</v>
      </c>
      <c r="D2442" s="14">
        <f>Retailers_Cap!F444</f>
        <v/>
      </c>
      <c r="E2442" s="14">
        <f>Retailers_Cap!G444</f>
        <v/>
      </c>
      <c r="F2442" s="14">
        <f>Retailers_Cap!H444</f>
        <v/>
      </c>
      <c r="Y2442" s="13" t="n">
        <v>65</v>
      </c>
      <c r="AU2442" s="13" t="n">
        <v>65</v>
      </c>
      <c r="BQ2442" s="13" t="n">
        <v>65</v>
      </c>
      <c r="CM2442" s="13" t="n">
        <v>65</v>
      </c>
      <c r="DI2442" s="13" t="n">
        <v>65</v>
      </c>
      <c r="EE2442" s="13" t="n">
        <v>65</v>
      </c>
      <c r="FA2442" s="13" t="n">
        <v>65</v>
      </c>
      <c r="FW2442" s="13" t="n">
        <v>65</v>
      </c>
      <c r="GS2442" s="13" t="n">
        <v>65</v>
      </c>
    </row>
    <row r="2443">
      <c r="C2443" s="13" t="n">
        <v>66</v>
      </c>
      <c r="D2443" s="14">
        <f>Retailers_Cap!F445</f>
        <v/>
      </c>
      <c r="E2443" s="14">
        <f>Retailers_Cap!G445</f>
        <v/>
      </c>
      <c r="F2443" s="14">
        <f>Retailers_Cap!H445</f>
        <v/>
      </c>
      <c r="Y2443" s="13" t="n">
        <v>66</v>
      </c>
      <c r="AU2443" s="13" t="n">
        <v>66</v>
      </c>
      <c r="BQ2443" s="13" t="n">
        <v>66</v>
      </c>
      <c r="CM2443" s="13" t="n">
        <v>66</v>
      </c>
      <c r="DI2443" s="13" t="n">
        <v>66</v>
      </c>
      <c r="EE2443" s="13" t="n">
        <v>66</v>
      </c>
      <c r="FA2443" s="13" t="n">
        <v>66</v>
      </c>
      <c r="FW2443" s="13" t="n">
        <v>66</v>
      </c>
      <c r="GS2443" s="13" t="n">
        <v>66</v>
      </c>
    </row>
    <row r="2444">
      <c r="C2444" s="13" t="n">
        <v>67</v>
      </c>
      <c r="D2444" s="14">
        <f>Retailers_Cap!F446</f>
        <v/>
      </c>
      <c r="E2444" s="14">
        <f>Retailers_Cap!G446</f>
        <v/>
      </c>
      <c r="F2444" s="14">
        <f>Retailers_Cap!H446</f>
        <v/>
      </c>
      <c r="Y2444" s="13" t="n">
        <v>67</v>
      </c>
      <c r="AU2444" s="13" t="n">
        <v>67</v>
      </c>
      <c r="BQ2444" s="13" t="n">
        <v>67</v>
      </c>
      <c r="CM2444" s="13" t="n">
        <v>67</v>
      </c>
      <c r="DI2444" s="13" t="n">
        <v>67</v>
      </c>
      <c r="EE2444" s="13" t="n">
        <v>67</v>
      </c>
      <c r="FA2444" s="13" t="n">
        <v>67</v>
      </c>
      <c r="FW2444" s="13" t="n">
        <v>67</v>
      </c>
      <c r="GS2444" s="13" t="n">
        <v>67</v>
      </c>
    </row>
    <row r="2445">
      <c r="C2445" s="13" t="n">
        <v>68</v>
      </c>
      <c r="D2445" s="14">
        <f>Retailers_Cap!F447</f>
        <v/>
      </c>
      <c r="E2445" s="14">
        <f>Retailers_Cap!G447</f>
        <v/>
      </c>
      <c r="F2445" s="14">
        <f>Retailers_Cap!H447</f>
        <v/>
      </c>
      <c r="Y2445" s="13" t="n">
        <v>68</v>
      </c>
      <c r="AU2445" s="13" t="n">
        <v>68</v>
      </c>
      <c r="BQ2445" s="13" t="n">
        <v>68</v>
      </c>
      <c r="CM2445" s="13" t="n">
        <v>68</v>
      </c>
      <c r="DI2445" s="13" t="n">
        <v>68</v>
      </c>
      <c r="EE2445" s="13" t="n">
        <v>68</v>
      </c>
      <c r="FA2445" s="13" t="n">
        <v>68</v>
      </c>
      <c r="FW2445" s="13" t="n">
        <v>68</v>
      </c>
      <c r="GS2445" s="13" t="n">
        <v>68</v>
      </c>
    </row>
    <row r="2446">
      <c r="C2446" s="13" t="n">
        <v>69</v>
      </c>
      <c r="D2446" s="14">
        <f>Retailers_Cap!F448</f>
        <v/>
      </c>
      <c r="E2446" s="14">
        <f>Retailers_Cap!G448</f>
        <v/>
      </c>
      <c r="F2446" s="14">
        <f>Retailers_Cap!H448</f>
        <v/>
      </c>
      <c r="Y2446" s="13" t="n">
        <v>69</v>
      </c>
      <c r="AU2446" s="13" t="n">
        <v>69</v>
      </c>
      <c r="BQ2446" s="13" t="n">
        <v>69</v>
      </c>
      <c r="CM2446" s="13" t="n">
        <v>69</v>
      </c>
      <c r="DI2446" s="13" t="n">
        <v>69</v>
      </c>
      <c r="EE2446" s="13" t="n">
        <v>69</v>
      </c>
      <c r="FA2446" s="13" t="n">
        <v>69</v>
      </c>
      <c r="FW2446" s="13" t="n">
        <v>69</v>
      </c>
      <c r="GS2446" s="13" t="n">
        <v>69</v>
      </c>
    </row>
    <row r="2447">
      <c r="C2447" s="13" t="n">
        <v>70</v>
      </c>
      <c r="D2447" s="14">
        <f>Retailers_Cap!F449</f>
        <v/>
      </c>
      <c r="E2447" s="14">
        <f>Retailers_Cap!G449</f>
        <v/>
      </c>
      <c r="F2447" s="14">
        <f>Retailers_Cap!H449</f>
        <v/>
      </c>
      <c r="Y2447" s="13" t="n">
        <v>70</v>
      </c>
      <c r="AU2447" s="13" t="n">
        <v>70</v>
      </c>
      <c r="BQ2447" s="13" t="n">
        <v>70</v>
      </c>
      <c r="CM2447" s="13" t="n">
        <v>70</v>
      </c>
      <c r="DI2447" s="13" t="n">
        <v>70</v>
      </c>
      <c r="EE2447" s="13" t="n">
        <v>70</v>
      </c>
      <c r="FA2447" s="13" t="n">
        <v>70</v>
      </c>
      <c r="FW2447" s="13" t="n">
        <v>70</v>
      </c>
      <c r="GS2447" s="13" t="n">
        <v>70</v>
      </c>
    </row>
    <row r="2448">
      <c r="C2448" s="13" t="n">
        <v>71</v>
      </c>
      <c r="D2448" s="14">
        <f>Retailers_Cap!F450</f>
        <v/>
      </c>
      <c r="E2448" s="14">
        <f>Retailers_Cap!G450</f>
        <v/>
      </c>
      <c r="F2448" s="14">
        <f>Retailers_Cap!H450</f>
        <v/>
      </c>
      <c r="Y2448" s="13" t="n">
        <v>71</v>
      </c>
      <c r="AU2448" s="13" t="n">
        <v>71</v>
      </c>
      <c r="BQ2448" s="13" t="n">
        <v>71</v>
      </c>
      <c r="CM2448" s="13" t="n">
        <v>71</v>
      </c>
      <c r="DI2448" s="13" t="n">
        <v>71</v>
      </c>
      <c r="EE2448" s="13" t="n">
        <v>71</v>
      </c>
      <c r="FA2448" s="13" t="n">
        <v>71</v>
      </c>
      <c r="FW2448" s="13" t="n">
        <v>71</v>
      </c>
      <c r="GS2448" s="13" t="n">
        <v>71</v>
      </c>
    </row>
    <row r="2449">
      <c r="C2449" s="13" t="n">
        <v>72</v>
      </c>
      <c r="D2449" s="14">
        <f>Retailers_Cap!F451</f>
        <v/>
      </c>
      <c r="E2449" s="14">
        <f>Retailers_Cap!G451</f>
        <v/>
      </c>
      <c r="F2449" s="14">
        <f>Retailers_Cap!H451</f>
        <v/>
      </c>
      <c r="Y2449" s="13" t="n">
        <v>72</v>
      </c>
      <c r="AU2449" s="13" t="n">
        <v>72</v>
      </c>
      <c r="BQ2449" s="13" t="n">
        <v>72</v>
      </c>
      <c r="CM2449" s="13" t="n">
        <v>72</v>
      </c>
      <c r="DI2449" s="13" t="n">
        <v>72</v>
      </c>
      <c r="EE2449" s="13" t="n">
        <v>72</v>
      </c>
      <c r="FA2449" s="13" t="n">
        <v>72</v>
      </c>
      <c r="FW2449" s="13" t="n">
        <v>72</v>
      </c>
      <c r="GS2449" s="13" t="n">
        <v>72</v>
      </c>
    </row>
    <row r="2450">
      <c r="C2450" s="13" t="n">
        <v>73</v>
      </c>
      <c r="D2450" s="14">
        <f>Retailers_Cap!F452</f>
        <v/>
      </c>
      <c r="E2450" s="14">
        <f>Retailers_Cap!G452</f>
        <v/>
      </c>
      <c r="F2450" s="14">
        <f>Retailers_Cap!H452</f>
        <v/>
      </c>
      <c r="Y2450" s="13" t="n">
        <v>73</v>
      </c>
      <c r="AU2450" s="13" t="n">
        <v>73</v>
      </c>
      <c r="BQ2450" s="13" t="n">
        <v>73</v>
      </c>
      <c r="CM2450" s="13" t="n">
        <v>73</v>
      </c>
      <c r="DI2450" s="13" t="n">
        <v>73</v>
      </c>
      <c r="EE2450" s="13" t="n">
        <v>73</v>
      </c>
      <c r="FA2450" s="13" t="n">
        <v>73</v>
      </c>
      <c r="FW2450" s="13" t="n">
        <v>73</v>
      </c>
      <c r="GS2450" s="13" t="n">
        <v>73</v>
      </c>
    </row>
    <row r="2451">
      <c r="C2451" s="13" t="n">
        <v>74</v>
      </c>
      <c r="D2451" s="14">
        <f>Retailers_Cap!F453</f>
        <v/>
      </c>
      <c r="E2451" s="14">
        <f>Retailers_Cap!G453</f>
        <v/>
      </c>
      <c r="F2451" s="14">
        <f>Retailers_Cap!H453</f>
        <v/>
      </c>
      <c r="Y2451" s="13" t="n">
        <v>74</v>
      </c>
      <c r="AU2451" s="13" t="n">
        <v>74</v>
      </c>
      <c r="BQ2451" s="13" t="n">
        <v>74</v>
      </c>
      <c r="CM2451" s="13" t="n">
        <v>74</v>
      </c>
      <c r="DI2451" s="13" t="n">
        <v>74</v>
      </c>
      <c r="EE2451" s="13" t="n">
        <v>74</v>
      </c>
      <c r="FA2451" s="13" t="n">
        <v>74</v>
      </c>
      <c r="FW2451" s="13" t="n">
        <v>74</v>
      </c>
      <c r="GS2451" s="13" t="n">
        <v>74</v>
      </c>
    </row>
    <row r="2452">
      <c r="C2452" s="13" t="n">
        <v>75</v>
      </c>
      <c r="D2452" s="14">
        <f>Retailers_Cap!F454</f>
        <v/>
      </c>
      <c r="E2452" s="14">
        <f>Retailers_Cap!G454</f>
        <v/>
      </c>
      <c r="F2452" s="14">
        <f>Retailers_Cap!H454</f>
        <v/>
      </c>
      <c r="Y2452" s="13" t="n">
        <v>75</v>
      </c>
      <c r="AU2452" s="13" t="n">
        <v>75</v>
      </c>
      <c r="BQ2452" s="13" t="n">
        <v>75</v>
      </c>
      <c r="CM2452" s="13" t="n">
        <v>75</v>
      </c>
      <c r="DI2452" s="13" t="n">
        <v>75</v>
      </c>
      <c r="EE2452" s="13" t="n">
        <v>75</v>
      </c>
      <c r="FA2452" s="13" t="n">
        <v>75</v>
      </c>
      <c r="FW2452" s="13" t="n">
        <v>75</v>
      </c>
      <c r="GS2452" s="13" t="n">
        <v>75</v>
      </c>
    </row>
    <row r="2453">
      <c r="C2453" s="13" t="n">
        <v>76</v>
      </c>
      <c r="D2453" s="14">
        <f>Retailers_Cap!F455</f>
        <v/>
      </c>
      <c r="E2453" s="14">
        <f>Retailers_Cap!G455</f>
        <v/>
      </c>
      <c r="F2453" s="14">
        <f>Retailers_Cap!H455</f>
        <v/>
      </c>
      <c r="Y2453" s="13" t="n">
        <v>76</v>
      </c>
      <c r="AU2453" s="13" t="n">
        <v>76</v>
      </c>
      <c r="BQ2453" s="13" t="n">
        <v>76</v>
      </c>
      <c r="CM2453" s="13" t="n">
        <v>76</v>
      </c>
      <c r="DI2453" s="13" t="n">
        <v>76</v>
      </c>
      <c r="EE2453" s="13" t="n">
        <v>76</v>
      </c>
      <c r="FA2453" s="13" t="n">
        <v>76</v>
      </c>
      <c r="FW2453" s="13" t="n">
        <v>76</v>
      </c>
      <c r="GS2453" s="13" t="n">
        <v>76</v>
      </c>
    </row>
    <row r="2454">
      <c r="C2454" s="13" t="n">
        <v>77</v>
      </c>
      <c r="D2454" s="14">
        <f>Retailers_Cap!F456</f>
        <v/>
      </c>
      <c r="E2454" s="14">
        <f>Retailers_Cap!G456</f>
        <v/>
      </c>
      <c r="F2454" s="14">
        <f>Retailers_Cap!H456</f>
        <v/>
      </c>
      <c r="Y2454" s="13" t="n">
        <v>77</v>
      </c>
      <c r="AU2454" s="13" t="n">
        <v>77</v>
      </c>
      <c r="BQ2454" s="13" t="n">
        <v>77</v>
      </c>
      <c r="CM2454" s="13" t="n">
        <v>77</v>
      </c>
      <c r="DI2454" s="13" t="n">
        <v>77</v>
      </c>
      <c r="EE2454" s="13" t="n">
        <v>77</v>
      </c>
      <c r="FA2454" s="13" t="n">
        <v>77</v>
      </c>
      <c r="FW2454" s="13" t="n">
        <v>77</v>
      </c>
      <c r="GS2454" s="13" t="n">
        <v>77</v>
      </c>
    </row>
    <row r="2455">
      <c r="C2455" s="13" t="n">
        <v>78</v>
      </c>
      <c r="D2455" s="14">
        <f>Retailers_Cap!F457</f>
        <v/>
      </c>
      <c r="E2455" s="14">
        <f>Retailers_Cap!G457</f>
        <v/>
      </c>
      <c r="F2455" s="14">
        <f>Retailers_Cap!H457</f>
        <v/>
      </c>
      <c r="Y2455" s="13" t="n">
        <v>78</v>
      </c>
      <c r="AU2455" s="13" t="n">
        <v>78</v>
      </c>
      <c r="BQ2455" s="13" t="n">
        <v>78</v>
      </c>
      <c r="CM2455" s="13" t="n">
        <v>78</v>
      </c>
      <c r="DI2455" s="13" t="n">
        <v>78</v>
      </c>
      <c r="EE2455" s="13" t="n">
        <v>78</v>
      </c>
      <c r="FA2455" s="13" t="n">
        <v>78</v>
      </c>
      <c r="FW2455" s="13" t="n">
        <v>78</v>
      </c>
      <c r="GS2455" s="13" t="n">
        <v>78</v>
      </c>
    </row>
    <row r="2456">
      <c r="C2456" s="13" t="n">
        <v>79</v>
      </c>
      <c r="D2456" s="14">
        <f>Retailers_Cap!F458</f>
        <v/>
      </c>
      <c r="E2456" s="14">
        <f>Retailers_Cap!G458</f>
        <v/>
      </c>
      <c r="F2456" s="14">
        <f>Retailers_Cap!H458</f>
        <v/>
      </c>
      <c r="Y2456" s="13" t="n">
        <v>79</v>
      </c>
      <c r="AU2456" s="13" t="n">
        <v>79</v>
      </c>
      <c r="BQ2456" s="13" t="n">
        <v>79</v>
      </c>
      <c r="CM2456" s="13" t="n">
        <v>79</v>
      </c>
      <c r="DI2456" s="13" t="n">
        <v>79</v>
      </c>
      <c r="EE2456" s="13" t="n">
        <v>79</v>
      </c>
      <c r="FA2456" s="13" t="n">
        <v>79</v>
      </c>
      <c r="FW2456" s="13" t="n">
        <v>79</v>
      </c>
      <c r="GS2456" s="13" t="n">
        <v>79</v>
      </c>
    </row>
    <row r="2457">
      <c r="C2457" s="13" t="n">
        <v>80</v>
      </c>
      <c r="D2457" s="14">
        <f>Retailers_Cap!F459</f>
        <v/>
      </c>
      <c r="E2457" s="14">
        <f>Retailers_Cap!G459</f>
        <v/>
      </c>
      <c r="F2457" s="14">
        <f>Retailers_Cap!H459</f>
        <v/>
      </c>
      <c r="Y2457" s="13" t="n">
        <v>80</v>
      </c>
      <c r="AU2457" s="13" t="n">
        <v>80</v>
      </c>
      <c r="BQ2457" s="13" t="n">
        <v>80</v>
      </c>
      <c r="CM2457" s="13" t="n">
        <v>80</v>
      </c>
      <c r="DI2457" s="13" t="n">
        <v>80</v>
      </c>
      <c r="EE2457" s="13" t="n">
        <v>80</v>
      </c>
      <c r="FA2457" s="13" t="n">
        <v>80</v>
      </c>
      <c r="FW2457" s="13" t="n">
        <v>80</v>
      </c>
      <c r="GS2457" s="13" t="n">
        <v>80</v>
      </c>
    </row>
    <row r="2458">
      <c r="C2458" s="13" t="n">
        <v>81</v>
      </c>
      <c r="D2458" s="14">
        <f>Retailers_Cap!F460</f>
        <v/>
      </c>
      <c r="E2458" s="14">
        <f>Retailers_Cap!G460</f>
        <v/>
      </c>
      <c r="F2458" s="14">
        <f>Retailers_Cap!H460</f>
        <v/>
      </c>
      <c r="Y2458" s="13" t="n">
        <v>81</v>
      </c>
      <c r="AU2458" s="13" t="n">
        <v>81</v>
      </c>
      <c r="BQ2458" s="13" t="n">
        <v>81</v>
      </c>
      <c r="CM2458" s="13" t="n">
        <v>81</v>
      </c>
      <c r="DI2458" s="13" t="n">
        <v>81</v>
      </c>
      <c r="EE2458" s="13" t="n">
        <v>81</v>
      </c>
      <c r="FA2458" s="13" t="n">
        <v>81</v>
      </c>
      <c r="FW2458" s="13" t="n">
        <v>81</v>
      </c>
      <c r="GS2458" s="13" t="n">
        <v>81</v>
      </c>
    </row>
    <row r="2459">
      <c r="C2459" s="13" t="n">
        <v>82</v>
      </c>
      <c r="D2459" s="14">
        <f>Retailers_Cap!F461</f>
        <v/>
      </c>
      <c r="E2459" s="14">
        <f>Retailers_Cap!G461</f>
        <v/>
      </c>
      <c r="F2459" s="14">
        <f>Retailers_Cap!H461</f>
        <v/>
      </c>
      <c r="Y2459" s="13" t="n">
        <v>82</v>
      </c>
      <c r="AU2459" s="13" t="n">
        <v>82</v>
      </c>
      <c r="BQ2459" s="13" t="n">
        <v>82</v>
      </c>
      <c r="CM2459" s="13" t="n">
        <v>82</v>
      </c>
      <c r="DI2459" s="13" t="n">
        <v>82</v>
      </c>
      <c r="EE2459" s="13" t="n">
        <v>82</v>
      </c>
      <c r="FA2459" s="13" t="n">
        <v>82</v>
      </c>
      <c r="FW2459" s="13" t="n">
        <v>82</v>
      </c>
      <c r="GS2459" s="13" t="n">
        <v>82</v>
      </c>
    </row>
    <row r="2460">
      <c r="C2460" s="13" t="n">
        <v>83</v>
      </c>
      <c r="D2460" s="14">
        <f>Retailers_Cap!F462</f>
        <v/>
      </c>
      <c r="E2460" s="14">
        <f>Retailers_Cap!G462</f>
        <v/>
      </c>
      <c r="F2460" s="14">
        <f>Retailers_Cap!H462</f>
        <v/>
      </c>
      <c r="Y2460" s="13" t="n">
        <v>83</v>
      </c>
      <c r="AU2460" s="13" t="n">
        <v>83</v>
      </c>
      <c r="BQ2460" s="13" t="n">
        <v>83</v>
      </c>
      <c r="CM2460" s="13" t="n">
        <v>83</v>
      </c>
      <c r="DI2460" s="13" t="n">
        <v>83</v>
      </c>
      <c r="EE2460" s="13" t="n">
        <v>83</v>
      </c>
      <c r="FA2460" s="13" t="n">
        <v>83</v>
      </c>
      <c r="FW2460" s="13" t="n">
        <v>83</v>
      </c>
      <c r="GS2460" s="13" t="n">
        <v>83</v>
      </c>
    </row>
    <row r="2461">
      <c r="C2461" s="13" t="n">
        <v>84</v>
      </c>
      <c r="D2461" s="14">
        <f>Retailers_Cap!F463</f>
        <v/>
      </c>
      <c r="E2461" s="14">
        <f>Retailers_Cap!G463</f>
        <v/>
      </c>
      <c r="F2461" s="14">
        <f>Retailers_Cap!H463</f>
        <v/>
      </c>
      <c r="Y2461" s="13" t="n">
        <v>84</v>
      </c>
      <c r="AU2461" s="13" t="n">
        <v>84</v>
      </c>
      <c r="BQ2461" s="13" t="n">
        <v>84</v>
      </c>
      <c r="CM2461" s="13" t="n">
        <v>84</v>
      </c>
      <c r="DI2461" s="13" t="n">
        <v>84</v>
      </c>
      <c r="EE2461" s="13" t="n">
        <v>84</v>
      </c>
      <c r="FA2461" s="13" t="n">
        <v>84</v>
      </c>
      <c r="FW2461" s="13" t="n">
        <v>84</v>
      </c>
      <c r="GS2461" s="13" t="n">
        <v>84</v>
      </c>
    </row>
    <row r="2462">
      <c r="C2462" s="13" t="n">
        <v>85</v>
      </c>
      <c r="D2462" s="14">
        <f>Retailers_Cap!F464</f>
        <v/>
      </c>
      <c r="E2462" s="14">
        <f>Retailers_Cap!G464</f>
        <v/>
      </c>
      <c r="F2462" s="14">
        <f>Retailers_Cap!H464</f>
        <v/>
      </c>
      <c r="Y2462" s="13" t="n">
        <v>85</v>
      </c>
      <c r="AU2462" s="13" t="n">
        <v>85</v>
      </c>
      <c r="BQ2462" s="13" t="n">
        <v>85</v>
      </c>
      <c r="CM2462" s="13" t="n">
        <v>85</v>
      </c>
      <c r="DI2462" s="13" t="n">
        <v>85</v>
      </c>
      <c r="EE2462" s="13" t="n">
        <v>85</v>
      </c>
      <c r="FA2462" s="13" t="n">
        <v>85</v>
      </c>
      <c r="FW2462" s="13" t="n">
        <v>85</v>
      </c>
      <c r="GS2462" s="13" t="n">
        <v>85</v>
      </c>
    </row>
    <row r="2463">
      <c r="C2463" s="13" t="n">
        <v>86</v>
      </c>
      <c r="D2463" s="14">
        <f>Retailers_Cap!F465</f>
        <v/>
      </c>
      <c r="E2463" s="14">
        <f>Retailers_Cap!G465</f>
        <v/>
      </c>
      <c r="F2463" s="14">
        <f>Retailers_Cap!H465</f>
        <v/>
      </c>
      <c r="Y2463" s="13" t="n">
        <v>86</v>
      </c>
      <c r="AU2463" s="13" t="n">
        <v>86</v>
      </c>
      <c r="BQ2463" s="13" t="n">
        <v>86</v>
      </c>
      <c r="CM2463" s="13" t="n">
        <v>86</v>
      </c>
      <c r="DI2463" s="13" t="n">
        <v>86</v>
      </c>
      <c r="EE2463" s="13" t="n">
        <v>86</v>
      </c>
      <c r="FA2463" s="13" t="n">
        <v>86</v>
      </c>
      <c r="FW2463" s="13" t="n">
        <v>86</v>
      </c>
      <c r="GS2463" s="13" t="n">
        <v>86</v>
      </c>
    </row>
    <row r="2464">
      <c r="C2464" s="13" t="n">
        <v>87</v>
      </c>
      <c r="D2464" s="14">
        <f>Retailers_Cap!F466</f>
        <v/>
      </c>
      <c r="E2464" s="14">
        <f>Retailers_Cap!G466</f>
        <v/>
      </c>
      <c r="F2464" s="14">
        <f>Retailers_Cap!H466</f>
        <v/>
      </c>
      <c r="Y2464" s="13" t="n">
        <v>87</v>
      </c>
      <c r="AU2464" s="13" t="n">
        <v>87</v>
      </c>
      <c r="BQ2464" s="13" t="n">
        <v>87</v>
      </c>
      <c r="CM2464" s="13" t="n">
        <v>87</v>
      </c>
      <c r="DI2464" s="13" t="n">
        <v>87</v>
      </c>
      <c r="EE2464" s="13" t="n">
        <v>87</v>
      </c>
      <c r="FA2464" s="13" t="n">
        <v>87</v>
      </c>
      <c r="FW2464" s="13" t="n">
        <v>87</v>
      </c>
      <c r="GS2464" s="13" t="n">
        <v>87</v>
      </c>
    </row>
    <row r="2465">
      <c r="C2465" s="13" t="n">
        <v>88</v>
      </c>
      <c r="D2465" s="14">
        <f>Retailers_Cap!F467</f>
        <v/>
      </c>
      <c r="E2465" s="14">
        <f>Retailers_Cap!G467</f>
        <v/>
      </c>
      <c r="F2465" s="14">
        <f>Retailers_Cap!H467</f>
        <v/>
      </c>
      <c r="Y2465" s="13" t="n">
        <v>88</v>
      </c>
      <c r="AU2465" s="13" t="n">
        <v>88</v>
      </c>
      <c r="BQ2465" s="13" t="n">
        <v>88</v>
      </c>
      <c r="CM2465" s="13" t="n">
        <v>88</v>
      </c>
      <c r="DI2465" s="13" t="n">
        <v>88</v>
      </c>
      <c r="EE2465" s="13" t="n">
        <v>88</v>
      </c>
      <c r="FA2465" s="13" t="n">
        <v>88</v>
      </c>
      <c r="FW2465" s="13" t="n">
        <v>88</v>
      </c>
      <c r="GS2465" s="13" t="n">
        <v>88</v>
      </c>
    </row>
    <row r="2466">
      <c r="C2466" s="13" t="n">
        <v>89</v>
      </c>
      <c r="D2466" s="14">
        <f>Retailers_Cap!F468</f>
        <v/>
      </c>
      <c r="E2466" s="14">
        <f>Retailers_Cap!G468</f>
        <v/>
      </c>
      <c r="F2466" s="14">
        <f>Retailers_Cap!H468</f>
        <v/>
      </c>
      <c r="Y2466" s="13" t="n">
        <v>89</v>
      </c>
      <c r="AU2466" s="13" t="n">
        <v>89</v>
      </c>
      <c r="BQ2466" s="13" t="n">
        <v>89</v>
      </c>
      <c r="CM2466" s="13" t="n">
        <v>89</v>
      </c>
      <c r="DI2466" s="13" t="n">
        <v>89</v>
      </c>
      <c r="EE2466" s="13" t="n">
        <v>89</v>
      </c>
      <c r="FA2466" s="13" t="n">
        <v>89</v>
      </c>
      <c r="FW2466" s="13" t="n">
        <v>89</v>
      </c>
      <c r="GS2466" s="13" t="n">
        <v>89</v>
      </c>
    </row>
    <row r="2467">
      <c r="C2467" s="13" t="n">
        <v>90</v>
      </c>
      <c r="D2467" s="14">
        <f>Retailers_Cap!F469</f>
        <v/>
      </c>
      <c r="E2467" s="14">
        <f>Retailers_Cap!G469</f>
        <v/>
      </c>
      <c r="F2467" s="14">
        <f>Retailers_Cap!H469</f>
        <v/>
      </c>
      <c r="Y2467" s="13" t="n">
        <v>90</v>
      </c>
      <c r="AU2467" s="13" t="n">
        <v>90</v>
      </c>
      <c r="BQ2467" s="13" t="n">
        <v>90</v>
      </c>
      <c r="CM2467" s="13" t="n">
        <v>90</v>
      </c>
      <c r="DI2467" s="13" t="n">
        <v>90</v>
      </c>
      <c r="EE2467" s="13" t="n">
        <v>90</v>
      </c>
      <c r="FA2467" s="13" t="n">
        <v>90</v>
      </c>
      <c r="FW2467" s="13" t="n">
        <v>90</v>
      </c>
      <c r="GS2467" s="13" t="n">
        <v>90</v>
      </c>
    </row>
    <row r="2468">
      <c r="C2468" s="13" t="n">
        <v>91</v>
      </c>
      <c r="D2468" s="14">
        <f>Retailers_Cap!F470</f>
        <v/>
      </c>
      <c r="E2468" s="14">
        <f>Retailers_Cap!G470</f>
        <v/>
      </c>
      <c r="F2468" s="14">
        <f>Retailers_Cap!H470</f>
        <v/>
      </c>
      <c r="Y2468" s="13" t="n">
        <v>91</v>
      </c>
      <c r="AU2468" s="13" t="n">
        <v>91</v>
      </c>
      <c r="BQ2468" s="13" t="n">
        <v>91</v>
      </c>
      <c r="CM2468" s="13" t="n">
        <v>91</v>
      </c>
      <c r="DI2468" s="13" t="n">
        <v>91</v>
      </c>
      <c r="EE2468" s="13" t="n">
        <v>91</v>
      </c>
      <c r="FA2468" s="13" t="n">
        <v>91</v>
      </c>
      <c r="FW2468" s="13" t="n">
        <v>91</v>
      </c>
      <c r="GS2468" s="13" t="n">
        <v>91</v>
      </c>
    </row>
    <row r="2469">
      <c r="C2469" s="13" t="n">
        <v>92</v>
      </c>
      <c r="D2469" s="14">
        <f>Retailers_Cap!F471</f>
        <v/>
      </c>
      <c r="E2469" s="14">
        <f>Retailers_Cap!G471</f>
        <v/>
      </c>
      <c r="F2469" s="14">
        <f>Retailers_Cap!H471</f>
        <v/>
      </c>
      <c r="Y2469" s="13" t="n">
        <v>92</v>
      </c>
      <c r="AU2469" s="13" t="n">
        <v>92</v>
      </c>
      <c r="BQ2469" s="13" t="n">
        <v>92</v>
      </c>
      <c r="CM2469" s="13" t="n">
        <v>92</v>
      </c>
      <c r="DI2469" s="13" t="n">
        <v>92</v>
      </c>
      <c r="EE2469" s="13" t="n">
        <v>92</v>
      </c>
      <c r="FA2469" s="13" t="n">
        <v>92</v>
      </c>
      <c r="FW2469" s="13" t="n">
        <v>92</v>
      </c>
      <c r="GS2469" s="13" t="n">
        <v>92</v>
      </c>
    </row>
    <row r="2470">
      <c r="C2470" s="13" t="n">
        <v>93</v>
      </c>
      <c r="D2470" s="14">
        <f>Retailers_Cap!F472</f>
        <v/>
      </c>
      <c r="E2470" s="14">
        <f>Retailers_Cap!G472</f>
        <v/>
      </c>
      <c r="F2470" s="14">
        <f>Retailers_Cap!H472</f>
        <v/>
      </c>
      <c r="Y2470" s="13" t="n">
        <v>93</v>
      </c>
      <c r="AU2470" s="13" t="n">
        <v>93</v>
      </c>
      <c r="BQ2470" s="13" t="n">
        <v>93</v>
      </c>
      <c r="CM2470" s="13" t="n">
        <v>93</v>
      </c>
      <c r="DI2470" s="13" t="n">
        <v>93</v>
      </c>
      <c r="EE2470" s="13" t="n">
        <v>93</v>
      </c>
      <c r="FA2470" s="13" t="n">
        <v>93</v>
      </c>
      <c r="FW2470" s="13" t="n">
        <v>93</v>
      </c>
      <c r="GS2470" s="13" t="n">
        <v>93</v>
      </c>
    </row>
    <row r="2471">
      <c r="C2471" s="13" t="n">
        <v>94</v>
      </c>
      <c r="D2471" s="14">
        <f>Retailers_Cap!F473</f>
        <v/>
      </c>
      <c r="E2471" s="14">
        <f>Retailers_Cap!G473</f>
        <v/>
      </c>
      <c r="F2471" s="14">
        <f>Retailers_Cap!H473</f>
        <v/>
      </c>
      <c r="Y2471" s="13" t="n">
        <v>94</v>
      </c>
      <c r="AU2471" s="13" t="n">
        <v>94</v>
      </c>
      <c r="BQ2471" s="13" t="n">
        <v>94</v>
      </c>
      <c r="CM2471" s="13" t="n">
        <v>94</v>
      </c>
      <c r="DI2471" s="13" t="n">
        <v>94</v>
      </c>
      <c r="EE2471" s="13" t="n">
        <v>94</v>
      </c>
      <c r="FA2471" s="13" t="n">
        <v>94</v>
      </c>
      <c r="FW2471" s="13" t="n">
        <v>94</v>
      </c>
      <c r="GS2471" s="13" t="n">
        <v>94</v>
      </c>
    </row>
    <row r="2472">
      <c r="C2472" s="13" t="n">
        <v>95</v>
      </c>
      <c r="D2472" s="14">
        <f>Retailers_Cap!F474</f>
        <v/>
      </c>
      <c r="E2472" s="14">
        <f>Retailers_Cap!G474</f>
        <v/>
      </c>
      <c r="F2472" s="14">
        <f>Retailers_Cap!H474</f>
        <v/>
      </c>
      <c r="Y2472" s="13" t="n">
        <v>95</v>
      </c>
      <c r="AU2472" s="13" t="n">
        <v>95</v>
      </c>
      <c r="BQ2472" s="13" t="n">
        <v>95</v>
      </c>
      <c r="CM2472" s="13" t="n">
        <v>95</v>
      </c>
      <c r="DI2472" s="13" t="n">
        <v>95</v>
      </c>
      <c r="EE2472" s="13" t="n">
        <v>95</v>
      </c>
      <c r="FA2472" s="13" t="n">
        <v>95</v>
      </c>
      <c r="FW2472" s="13" t="n">
        <v>95</v>
      </c>
      <c r="GS2472" s="13" t="n">
        <v>95</v>
      </c>
    </row>
    <row r="2473">
      <c r="C2473" s="13" t="n">
        <v>96</v>
      </c>
      <c r="D2473" s="14">
        <f>Retailers_Cap!F475</f>
        <v/>
      </c>
      <c r="E2473" s="14">
        <f>Retailers_Cap!G475</f>
        <v/>
      </c>
      <c r="F2473" s="14">
        <f>Retailers_Cap!H475</f>
        <v/>
      </c>
      <c r="Y2473" s="13" t="n">
        <v>96</v>
      </c>
      <c r="AU2473" s="13" t="n">
        <v>96</v>
      </c>
      <c r="BQ2473" s="13" t="n">
        <v>96</v>
      </c>
      <c r="CM2473" s="13" t="n">
        <v>96</v>
      </c>
      <c r="DI2473" s="13" t="n">
        <v>96</v>
      </c>
      <c r="EE2473" s="13" t="n">
        <v>96</v>
      </c>
      <c r="FA2473" s="13" t="n">
        <v>96</v>
      </c>
      <c r="FW2473" s="13" t="n">
        <v>96</v>
      </c>
      <c r="GS2473" s="13" t="n">
        <v>96</v>
      </c>
    </row>
    <row r="2474">
      <c r="C2474" s="13" t="n">
        <v>97</v>
      </c>
      <c r="D2474" s="14">
        <f>Retailers_Cap!F476</f>
        <v/>
      </c>
      <c r="E2474" s="14">
        <f>Retailers_Cap!G476</f>
        <v/>
      </c>
      <c r="F2474" s="14">
        <f>Retailers_Cap!H476</f>
        <v/>
      </c>
      <c r="Y2474" s="13" t="n">
        <v>97</v>
      </c>
      <c r="AU2474" s="13" t="n">
        <v>97</v>
      </c>
      <c r="BQ2474" s="13" t="n">
        <v>97</v>
      </c>
      <c r="CM2474" s="13" t="n">
        <v>97</v>
      </c>
      <c r="DI2474" s="13" t="n">
        <v>97</v>
      </c>
      <c r="EE2474" s="13" t="n">
        <v>97</v>
      </c>
      <c r="FA2474" s="13" t="n">
        <v>97</v>
      </c>
      <c r="FW2474" s="13" t="n">
        <v>97</v>
      </c>
      <c r="GS2474" s="13" t="n">
        <v>97</v>
      </c>
    </row>
    <row r="2475">
      <c r="C2475" s="13" t="n">
        <v>98</v>
      </c>
      <c r="D2475" s="14">
        <f>Retailers_Cap!F477</f>
        <v/>
      </c>
      <c r="E2475" s="14">
        <f>Retailers_Cap!G477</f>
        <v/>
      </c>
      <c r="F2475" s="14">
        <f>Retailers_Cap!H477</f>
        <v/>
      </c>
      <c r="Y2475" s="13" t="n">
        <v>98</v>
      </c>
      <c r="AU2475" s="13" t="n">
        <v>98</v>
      </c>
      <c r="BQ2475" s="13" t="n">
        <v>98</v>
      </c>
      <c r="CM2475" s="13" t="n">
        <v>98</v>
      </c>
      <c r="DI2475" s="13" t="n">
        <v>98</v>
      </c>
      <c r="EE2475" s="13" t="n">
        <v>98</v>
      </c>
      <c r="FA2475" s="13" t="n">
        <v>98</v>
      </c>
      <c r="FW2475" s="13" t="n">
        <v>98</v>
      </c>
      <c r="GS2475" s="13" t="n">
        <v>98</v>
      </c>
    </row>
    <row r="2476">
      <c r="C2476" s="13" t="n">
        <v>99</v>
      </c>
      <c r="D2476" s="14">
        <f>Retailers_Cap!F478</f>
        <v/>
      </c>
      <c r="E2476" s="14">
        <f>Retailers_Cap!G478</f>
        <v/>
      </c>
      <c r="F2476" s="14">
        <f>Retailers_Cap!H478</f>
        <v/>
      </c>
      <c r="Y2476" s="13" t="n">
        <v>99</v>
      </c>
      <c r="AU2476" s="13" t="n">
        <v>99</v>
      </c>
      <c r="BQ2476" s="13" t="n">
        <v>99</v>
      </c>
      <c r="CM2476" s="13" t="n">
        <v>99</v>
      </c>
      <c r="DI2476" s="13" t="n">
        <v>99</v>
      </c>
      <c r="EE2476" s="13" t="n">
        <v>99</v>
      </c>
      <c r="FA2476" s="13" t="n">
        <v>99</v>
      </c>
      <c r="FW2476" s="13" t="n">
        <v>99</v>
      </c>
      <c r="GS2476" s="13" t="n">
        <v>99</v>
      </c>
    </row>
    <row r="2477">
      <c r="C2477" s="13" t="n">
        <v>100</v>
      </c>
      <c r="D2477" s="14">
        <f>Retailers_Cap!F479</f>
        <v/>
      </c>
      <c r="E2477" s="14">
        <f>Retailers_Cap!G479</f>
        <v/>
      </c>
      <c r="F2477" s="14">
        <f>Retailers_Cap!H479</f>
        <v/>
      </c>
      <c r="Y2477" s="13" t="n">
        <v>100</v>
      </c>
      <c r="AU2477" s="13" t="n">
        <v>100</v>
      </c>
      <c r="BQ2477" s="13" t="n">
        <v>100</v>
      </c>
      <c r="CM2477" s="13" t="n">
        <v>100</v>
      </c>
      <c r="DI2477" s="13" t="n">
        <v>100</v>
      </c>
      <c r="EE2477" s="13" t="n">
        <v>100</v>
      </c>
      <c r="FA2477" s="13" t="n">
        <v>100</v>
      </c>
      <c r="FW2477" s="13" t="n">
        <v>100</v>
      </c>
      <c r="GS2477" s="13" t="n">
        <v>100</v>
      </c>
    </row>
    <row r="2478">
      <c r="C2478" s="13" t="n">
        <v>101</v>
      </c>
      <c r="D2478" s="14">
        <f>Retailers_Cap!F480</f>
        <v/>
      </c>
      <c r="E2478" s="14">
        <f>Retailers_Cap!G480</f>
        <v/>
      </c>
      <c r="F2478" s="14">
        <f>Retailers_Cap!H480</f>
        <v/>
      </c>
      <c r="Y2478" s="13" t="n">
        <v>101</v>
      </c>
      <c r="AU2478" s="13" t="n">
        <v>101</v>
      </c>
      <c r="BQ2478" s="13" t="n">
        <v>101</v>
      </c>
      <c r="CM2478" s="13" t="n">
        <v>101</v>
      </c>
      <c r="DI2478" s="13" t="n">
        <v>101</v>
      </c>
      <c r="EE2478" s="13" t="n">
        <v>101</v>
      </c>
      <c r="FA2478" s="13" t="n">
        <v>101</v>
      </c>
      <c r="FW2478" s="13" t="n">
        <v>101</v>
      </c>
      <c r="GS2478" s="13" t="n">
        <v>101</v>
      </c>
    </row>
    <row r="2479">
      <c r="C2479" s="13" t="n">
        <v>102</v>
      </c>
      <c r="D2479" s="14">
        <f>Retailers_Cap!F481</f>
        <v/>
      </c>
      <c r="E2479" s="14">
        <f>Retailers_Cap!G481</f>
        <v/>
      </c>
      <c r="F2479" s="14">
        <f>Retailers_Cap!H481</f>
        <v/>
      </c>
      <c r="Y2479" s="13" t="n">
        <v>102</v>
      </c>
      <c r="AU2479" s="13" t="n">
        <v>102</v>
      </c>
      <c r="BQ2479" s="13" t="n">
        <v>102</v>
      </c>
      <c r="CM2479" s="13" t="n">
        <v>102</v>
      </c>
      <c r="DI2479" s="13" t="n">
        <v>102</v>
      </c>
      <c r="EE2479" s="13" t="n">
        <v>102</v>
      </c>
      <c r="FA2479" s="13" t="n">
        <v>102</v>
      </c>
      <c r="FW2479" s="13" t="n">
        <v>102</v>
      </c>
      <c r="GS2479" s="13" t="n">
        <v>102</v>
      </c>
    </row>
    <row r="2480">
      <c r="C2480" s="13" t="n">
        <v>103</v>
      </c>
      <c r="D2480" s="14">
        <f>Retailers_Cap!F482</f>
        <v/>
      </c>
      <c r="E2480" s="14">
        <f>Retailers_Cap!G482</f>
        <v/>
      </c>
      <c r="F2480" s="14">
        <f>Retailers_Cap!H482</f>
        <v/>
      </c>
      <c r="Y2480" s="13" t="n">
        <v>103</v>
      </c>
      <c r="AU2480" s="13" t="n">
        <v>103</v>
      </c>
      <c r="BQ2480" s="13" t="n">
        <v>103</v>
      </c>
      <c r="CM2480" s="13" t="n">
        <v>103</v>
      </c>
      <c r="DI2480" s="13" t="n">
        <v>103</v>
      </c>
      <c r="EE2480" s="13" t="n">
        <v>103</v>
      </c>
      <c r="FA2480" s="13" t="n">
        <v>103</v>
      </c>
      <c r="FW2480" s="13" t="n">
        <v>103</v>
      </c>
      <c r="GS2480" s="13" t="n">
        <v>103</v>
      </c>
    </row>
    <row r="2481">
      <c r="C2481" s="13" t="n">
        <v>104</v>
      </c>
      <c r="D2481" s="14">
        <f>Retailers_Cap!F483</f>
        <v/>
      </c>
      <c r="E2481" s="14">
        <f>Retailers_Cap!G483</f>
        <v/>
      </c>
      <c r="F2481" s="14">
        <f>Retailers_Cap!H483</f>
        <v/>
      </c>
      <c r="Y2481" s="13" t="n">
        <v>104</v>
      </c>
      <c r="AU2481" s="13" t="n">
        <v>104</v>
      </c>
      <c r="BQ2481" s="13" t="n">
        <v>104</v>
      </c>
      <c r="CM2481" s="13" t="n">
        <v>104</v>
      </c>
      <c r="DI2481" s="13" t="n">
        <v>104</v>
      </c>
      <c r="EE2481" s="13" t="n">
        <v>104</v>
      </c>
      <c r="FA2481" s="13" t="n">
        <v>104</v>
      </c>
      <c r="FW2481" s="13" t="n">
        <v>104</v>
      </c>
      <c r="GS2481" s="13" t="n">
        <v>104</v>
      </c>
    </row>
    <row r="2482">
      <c r="C2482" s="13" t="n">
        <v>105</v>
      </c>
      <c r="D2482" s="14">
        <f>Retailers_Cap!F484</f>
        <v/>
      </c>
      <c r="E2482" s="14">
        <f>Retailers_Cap!G484</f>
        <v/>
      </c>
      <c r="F2482" s="14">
        <f>Retailers_Cap!H484</f>
        <v/>
      </c>
      <c r="Y2482" s="13" t="n">
        <v>105</v>
      </c>
      <c r="AU2482" s="13" t="n">
        <v>105</v>
      </c>
      <c r="BQ2482" s="13" t="n">
        <v>105</v>
      </c>
      <c r="CM2482" s="13" t="n">
        <v>105</v>
      </c>
      <c r="DI2482" s="13" t="n">
        <v>105</v>
      </c>
      <c r="EE2482" s="13" t="n">
        <v>105</v>
      </c>
      <c r="FA2482" s="13" t="n">
        <v>105</v>
      </c>
      <c r="FW2482" s="13" t="n">
        <v>105</v>
      </c>
      <c r="GS2482" s="13" t="n">
        <v>105</v>
      </c>
    </row>
    <row r="2483">
      <c r="C2483" s="13" t="n">
        <v>106</v>
      </c>
      <c r="D2483" s="14">
        <f>Retailers_Cap!F485</f>
        <v/>
      </c>
      <c r="E2483" s="14">
        <f>Retailers_Cap!G485</f>
        <v/>
      </c>
      <c r="F2483" s="14">
        <f>Retailers_Cap!H485</f>
        <v/>
      </c>
      <c r="Y2483" s="13" t="n">
        <v>106</v>
      </c>
      <c r="AU2483" s="13" t="n">
        <v>106</v>
      </c>
      <c r="BQ2483" s="13" t="n">
        <v>106</v>
      </c>
      <c r="CM2483" s="13" t="n">
        <v>106</v>
      </c>
      <c r="DI2483" s="13" t="n">
        <v>106</v>
      </c>
      <c r="EE2483" s="13" t="n">
        <v>106</v>
      </c>
      <c r="FA2483" s="13" t="n">
        <v>106</v>
      </c>
      <c r="FW2483" s="13" t="n">
        <v>106</v>
      </c>
      <c r="GS2483" s="13" t="n">
        <v>106</v>
      </c>
    </row>
    <row r="2484">
      <c r="C2484" s="13" t="n">
        <v>107</v>
      </c>
      <c r="D2484" s="14">
        <f>Retailers_Cap!F486</f>
        <v/>
      </c>
      <c r="E2484" s="14">
        <f>Retailers_Cap!G486</f>
        <v/>
      </c>
      <c r="F2484" s="14">
        <f>Retailers_Cap!H486</f>
        <v/>
      </c>
      <c r="Y2484" s="13" t="n">
        <v>107</v>
      </c>
      <c r="AU2484" s="13" t="n">
        <v>107</v>
      </c>
      <c r="BQ2484" s="13" t="n">
        <v>107</v>
      </c>
      <c r="CM2484" s="13" t="n">
        <v>107</v>
      </c>
      <c r="DI2484" s="13" t="n">
        <v>107</v>
      </c>
      <c r="EE2484" s="13" t="n">
        <v>107</v>
      </c>
      <c r="FA2484" s="13" t="n">
        <v>107</v>
      </c>
      <c r="FW2484" s="13" t="n">
        <v>107</v>
      </c>
      <c r="GS2484" s="13" t="n">
        <v>107</v>
      </c>
    </row>
    <row r="2485">
      <c r="C2485" s="13" t="n">
        <v>108</v>
      </c>
      <c r="D2485" s="14">
        <f>Retailers_Cap!F487</f>
        <v/>
      </c>
      <c r="E2485" s="14">
        <f>Retailers_Cap!G487</f>
        <v/>
      </c>
      <c r="F2485" s="14">
        <f>Retailers_Cap!H487</f>
        <v/>
      </c>
      <c r="Y2485" s="13" t="n">
        <v>108</v>
      </c>
      <c r="AU2485" s="13" t="n">
        <v>108</v>
      </c>
      <c r="BQ2485" s="13" t="n">
        <v>108</v>
      </c>
      <c r="CM2485" s="13" t="n">
        <v>108</v>
      </c>
      <c r="DI2485" s="13" t="n">
        <v>108</v>
      </c>
      <c r="EE2485" s="13" t="n">
        <v>108</v>
      </c>
      <c r="FA2485" s="13" t="n">
        <v>108</v>
      </c>
      <c r="FW2485" s="13" t="n">
        <v>108</v>
      </c>
      <c r="GS2485" s="13" t="n">
        <v>108</v>
      </c>
    </row>
    <row r="2486">
      <c r="C2486" s="13" t="n">
        <v>109</v>
      </c>
      <c r="D2486" s="14">
        <f>Retailers_Cap!F488</f>
        <v/>
      </c>
      <c r="E2486" s="14">
        <f>Retailers_Cap!G488</f>
        <v/>
      </c>
      <c r="F2486" s="14">
        <f>Retailers_Cap!H488</f>
        <v/>
      </c>
      <c r="Y2486" s="13" t="n">
        <v>109</v>
      </c>
      <c r="AU2486" s="13" t="n">
        <v>109</v>
      </c>
      <c r="BQ2486" s="13" t="n">
        <v>109</v>
      </c>
      <c r="CM2486" s="13" t="n">
        <v>109</v>
      </c>
      <c r="DI2486" s="13" t="n">
        <v>109</v>
      </c>
      <c r="EE2486" s="13" t="n">
        <v>109</v>
      </c>
      <c r="FA2486" s="13" t="n">
        <v>109</v>
      </c>
      <c r="FW2486" s="13" t="n">
        <v>109</v>
      </c>
      <c r="GS2486" s="13" t="n">
        <v>109</v>
      </c>
    </row>
    <row r="2487">
      <c r="C2487" s="13" t="n">
        <v>110</v>
      </c>
      <c r="D2487" s="14">
        <f>Retailers_Cap!F489</f>
        <v/>
      </c>
      <c r="E2487" s="14">
        <f>Retailers_Cap!G489</f>
        <v/>
      </c>
      <c r="F2487" s="14">
        <f>Retailers_Cap!H489</f>
        <v/>
      </c>
      <c r="Y2487" s="13" t="n">
        <v>110</v>
      </c>
      <c r="AU2487" s="13" t="n">
        <v>110</v>
      </c>
      <c r="BQ2487" s="13" t="n">
        <v>110</v>
      </c>
      <c r="CM2487" s="13" t="n">
        <v>110</v>
      </c>
      <c r="DI2487" s="13" t="n">
        <v>110</v>
      </c>
      <c r="EE2487" s="13" t="n">
        <v>110</v>
      </c>
      <c r="FA2487" s="13" t="n">
        <v>110</v>
      </c>
      <c r="FW2487" s="13" t="n">
        <v>110</v>
      </c>
      <c r="GS2487" s="13" t="n">
        <v>110</v>
      </c>
    </row>
    <row r="2488">
      <c r="C2488" s="13" t="n">
        <v>111</v>
      </c>
      <c r="D2488" s="14">
        <f>Retailers_Cap!F490</f>
        <v/>
      </c>
      <c r="E2488" s="14">
        <f>Retailers_Cap!G490</f>
        <v/>
      </c>
      <c r="F2488" s="14">
        <f>Retailers_Cap!H490</f>
        <v/>
      </c>
      <c r="Y2488" s="13" t="n">
        <v>111</v>
      </c>
      <c r="AU2488" s="13" t="n">
        <v>111</v>
      </c>
      <c r="BQ2488" s="13" t="n">
        <v>111</v>
      </c>
      <c r="CM2488" s="13" t="n">
        <v>111</v>
      </c>
      <c r="DI2488" s="13" t="n">
        <v>111</v>
      </c>
      <c r="EE2488" s="13" t="n">
        <v>111</v>
      </c>
      <c r="FA2488" s="13" t="n">
        <v>111</v>
      </c>
      <c r="FW2488" s="13" t="n">
        <v>111</v>
      </c>
      <c r="GS2488" s="13" t="n">
        <v>111</v>
      </c>
    </row>
    <row r="2489">
      <c r="C2489" s="13" t="n">
        <v>112</v>
      </c>
      <c r="D2489" s="14">
        <f>Retailers_Cap!F491</f>
        <v/>
      </c>
      <c r="E2489" s="14">
        <f>Retailers_Cap!G491</f>
        <v/>
      </c>
      <c r="F2489" s="14">
        <f>Retailers_Cap!H491</f>
        <v/>
      </c>
      <c r="Y2489" s="13" t="n">
        <v>112</v>
      </c>
      <c r="AU2489" s="13" t="n">
        <v>112</v>
      </c>
      <c r="BQ2489" s="13" t="n">
        <v>112</v>
      </c>
      <c r="CM2489" s="13" t="n">
        <v>112</v>
      </c>
      <c r="DI2489" s="13" t="n">
        <v>112</v>
      </c>
      <c r="EE2489" s="13" t="n">
        <v>112</v>
      </c>
      <c r="FA2489" s="13" t="n">
        <v>112</v>
      </c>
      <c r="FW2489" s="13" t="n">
        <v>112</v>
      </c>
      <c r="GS2489" s="13" t="n">
        <v>112</v>
      </c>
    </row>
    <row r="2490">
      <c r="C2490" s="13" t="n">
        <v>113</v>
      </c>
      <c r="D2490" s="14">
        <f>Retailers_Cap!F492</f>
        <v/>
      </c>
      <c r="E2490" s="14">
        <f>Retailers_Cap!G492</f>
        <v/>
      </c>
      <c r="F2490" s="14">
        <f>Retailers_Cap!H492</f>
        <v/>
      </c>
      <c r="Y2490" s="13" t="n">
        <v>113</v>
      </c>
      <c r="AU2490" s="13" t="n">
        <v>113</v>
      </c>
      <c r="BQ2490" s="13" t="n">
        <v>113</v>
      </c>
      <c r="CM2490" s="13" t="n">
        <v>113</v>
      </c>
      <c r="DI2490" s="13" t="n">
        <v>113</v>
      </c>
      <c r="EE2490" s="13" t="n">
        <v>113</v>
      </c>
      <c r="FA2490" s="13" t="n">
        <v>113</v>
      </c>
      <c r="FW2490" s="13" t="n">
        <v>113</v>
      </c>
      <c r="GS2490" s="13" t="n">
        <v>113</v>
      </c>
    </row>
    <row r="2491">
      <c r="C2491" s="13" t="n">
        <v>114</v>
      </c>
      <c r="D2491" s="14">
        <f>Retailers_Cap!F493</f>
        <v/>
      </c>
      <c r="E2491" s="14">
        <f>Retailers_Cap!G493</f>
        <v/>
      </c>
      <c r="F2491" s="14">
        <f>Retailers_Cap!H493</f>
        <v/>
      </c>
      <c r="Y2491" s="13" t="n">
        <v>114</v>
      </c>
      <c r="AU2491" s="13" t="n">
        <v>114</v>
      </c>
      <c r="BQ2491" s="13" t="n">
        <v>114</v>
      </c>
      <c r="CM2491" s="13" t="n">
        <v>114</v>
      </c>
      <c r="DI2491" s="13" t="n">
        <v>114</v>
      </c>
      <c r="EE2491" s="13" t="n">
        <v>114</v>
      </c>
      <c r="FA2491" s="13" t="n">
        <v>114</v>
      </c>
      <c r="FW2491" s="13" t="n">
        <v>114</v>
      </c>
      <c r="GS2491" s="13" t="n">
        <v>114</v>
      </c>
    </row>
    <row r="2492">
      <c r="C2492" s="13" t="n">
        <v>115</v>
      </c>
      <c r="D2492" s="14">
        <f>Retailers_Cap!F494</f>
        <v/>
      </c>
      <c r="E2492" s="14">
        <f>Retailers_Cap!G494</f>
        <v/>
      </c>
      <c r="F2492" s="14">
        <f>Retailers_Cap!H494</f>
        <v/>
      </c>
      <c r="Y2492" s="13" t="n">
        <v>115</v>
      </c>
      <c r="AU2492" s="13" t="n">
        <v>115</v>
      </c>
      <c r="BQ2492" s="13" t="n">
        <v>115</v>
      </c>
      <c r="CM2492" s="13" t="n">
        <v>115</v>
      </c>
      <c r="DI2492" s="13" t="n">
        <v>115</v>
      </c>
      <c r="EE2492" s="13" t="n">
        <v>115</v>
      </c>
      <c r="FA2492" s="13" t="n">
        <v>115</v>
      </c>
      <c r="FW2492" s="13" t="n">
        <v>115</v>
      </c>
      <c r="GS2492" s="13" t="n">
        <v>115</v>
      </c>
    </row>
    <row r="2493">
      <c r="C2493" s="13" t="n">
        <v>116</v>
      </c>
      <c r="D2493" s="14">
        <f>Retailers_Cap!F495</f>
        <v/>
      </c>
      <c r="E2493" s="14">
        <f>Retailers_Cap!G495</f>
        <v/>
      </c>
      <c r="F2493" s="14">
        <f>Retailers_Cap!H495</f>
        <v/>
      </c>
      <c r="Y2493" s="13" t="n">
        <v>116</v>
      </c>
      <c r="AU2493" s="13" t="n">
        <v>116</v>
      </c>
      <c r="BQ2493" s="13" t="n">
        <v>116</v>
      </c>
      <c r="CM2493" s="13" t="n">
        <v>116</v>
      </c>
      <c r="DI2493" s="13" t="n">
        <v>116</v>
      </c>
      <c r="EE2493" s="13" t="n">
        <v>116</v>
      </c>
      <c r="FA2493" s="13" t="n">
        <v>116</v>
      </c>
      <c r="FW2493" s="13" t="n">
        <v>116</v>
      </c>
      <c r="GS2493" s="13" t="n">
        <v>116</v>
      </c>
    </row>
    <row r="2494">
      <c r="C2494" s="13" t="n">
        <v>117</v>
      </c>
      <c r="D2494" s="14">
        <f>Retailers_Cap!F496</f>
        <v/>
      </c>
      <c r="E2494" s="14">
        <f>Retailers_Cap!G496</f>
        <v/>
      </c>
      <c r="F2494" s="14">
        <f>Retailers_Cap!H496</f>
        <v/>
      </c>
      <c r="Y2494" s="13" t="n">
        <v>117</v>
      </c>
      <c r="AU2494" s="13" t="n">
        <v>117</v>
      </c>
      <c r="BQ2494" s="13" t="n">
        <v>117</v>
      </c>
      <c r="CM2494" s="13" t="n">
        <v>117</v>
      </c>
      <c r="DI2494" s="13" t="n">
        <v>117</v>
      </c>
      <c r="EE2494" s="13" t="n">
        <v>117</v>
      </c>
      <c r="FA2494" s="13" t="n">
        <v>117</v>
      </c>
      <c r="FW2494" s="13" t="n">
        <v>117</v>
      </c>
      <c r="GS2494" s="13" t="n">
        <v>117</v>
      </c>
    </row>
    <row r="2495">
      <c r="C2495" s="13" t="n">
        <v>118</v>
      </c>
      <c r="D2495" s="14">
        <f>Retailers_Cap!F497</f>
        <v/>
      </c>
      <c r="E2495" s="14">
        <f>Retailers_Cap!G497</f>
        <v/>
      </c>
      <c r="F2495" s="14">
        <f>Retailers_Cap!H497</f>
        <v/>
      </c>
      <c r="Y2495" s="13" t="n">
        <v>118</v>
      </c>
      <c r="AU2495" s="13" t="n">
        <v>118</v>
      </c>
      <c r="BQ2495" s="13" t="n">
        <v>118</v>
      </c>
      <c r="CM2495" s="13" t="n">
        <v>118</v>
      </c>
      <c r="DI2495" s="13" t="n">
        <v>118</v>
      </c>
      <c r="EE2495" s="13" t="n">
        <v>118</v>
      </c>
      <c r="FA2495" s="13" t="n">
        <v>118</v>
      </c>
      <c r="FW2495" s="13" t="n">
        <v>118</v>
      </c>
      <c r="GS2495" s="13" t="n">
        <v>118</v>
      </c>
    </row>
    <row r="2496">
      <c r="C2496" s="13" t="n">
        <v>119</v>
      </c>
      <c r="D2496" s="14">
        <f>Retailers_Cap!F498</f>
        <v/>
      </c>
      <c r="E2496" s="14">
        <f>Retailers_Cap!G498</f>
        <v/>
      </c>
      <c r="F2496" s="14">
        <f>Retailers_Cap!H498</f>
        <v/>
      </c>
      <c r="Y2496" s="13" t="n">
        <v>119</v>
      </c>
      <c r="AU2496" s="13" t="n">
        <v>119</v>
      </c>
      <c r="BQ2496" s="13" t="n">
        <v>119</v>
      </c>
      <c r="CM2496" s="13" t="n">
        <v>119</v>
      </c>
      <c r="DI2496" s="13" t="n">
        <v>119</v>
      </c>
      <c r="EE2496" s="13" t="n">
        <v>119</v>
      </c>
      <c r="FA2496" s="13" t="n">
        <v>119</v>
      </c>
      <c r="FW2496" s="13" t="n">
        <v>119</v>
      </c>
      <c r="GS2496" s="13" t="n">
        <v>119</v>
      </c>
    </row>
    <row r="2497">
      <c r="C2497" s="13" t="n">
        <v>120</v>
      </c>
      <c r="D2497" s="14">
        <f>Retailers_Cap!F499</f>
        <v/>
      </c>
      <c r="E2497" s="14">
        <f>Retailers_Cap!G499</f>
        <v/>
      </c>
      <c r="F2497" s="14">
        <f>Retailers_Cap!H499</f>
        <v/>
      </c>
      <c r="Y2497" s="13" t="n">
        <v>120</v>
      </c>
      <c r="AU2497" s="13" t="n">
        <v>120</v>
      </c>
      <c r="BQ2497" s="13" t="n">
        <v>120</v>
      </c>
      <c r="CM2497" s="13" t="n">
        <v>120</v>
      </c>
      <c r="DI2497" s="13" t="n">
        <v>120</v>
      </c>
      <c r="EE2497" s="13" t="n">
        <v>120</v>
      </c>
      <c r="FA2497" s="13" t="n">
        <v>120</v>
      </c>
      <c r="FW2497" s="13" t="n">
        <v>120</v>
      </c>
      <c r="GS2497" s="13" t="n">
        <v>120</v>
      </c>
    </row>
    <row r="2498">
      <c r="C2498" s="13" t="n">
        <v>121</v>
      </c>
      <c r="D2498" s="14">
        <f>Retailers_Cap!F500</f>
        <v/>
      </c>
      <c r="E2498" s="14">
        <f>Retailers_Cap!G500</f>
        <v/>
      </c>
      <c r="F2498" s="14">
        <f>Retailers_Cap!H500</f>
        <v/>
      </c>
      <c r="Y2498" s="13" t="n">
        <v>121</v>
      </c>
      <c r="AU2498" s="13" t="n">
        <v>121</v>
      </c>
      <c r="BQ2498" s="13" t="n">
        <v>121</v>
      </c>
      <c r="CM2498" s="13" t="n">
        <v>121</v>
      </c>
      <c r="DI2498" s="13" t="n">
        <v>121</v>
      </c>
      <c r="EE2498" s="13" t="n">
        <v>121</v>
      </c>
      <c r="FA2498" s="13" t="n">
        <v>121</v>
      </c>
      <c r="FW2498" s="13" t="n">
        <v>121</v>
      </c>
      <c r="GS2498" s="13" t="n">
        <v>121</v>
      </c>
    </row>
    <row r="2499">
      <c r="C2499" s="13" t="n">
        <v>122</v>
      </c>
      <c r="D2499" s="14">
        <f>Retailers_Cap!F501</f>
        <v/>
      </c>
      <c r="E2499" s="14">
        <f>Retailers_Cap!G501</f>
        <v/>
      </c>
      <c r="F2499" s="14">
        <f>Retailers_Cap!H501</f>
        <v/>
      </c>
      <c r="Y2499" s="13" t="n">
        <v>122</v>
      </c>
      <c r="AU2499" s="13" t="n">
        <v>122</v>
      </c>
      <c r="BQ2499" s="13" t="n">
        <v>122</v>
      </c>
      <c r="CM2499" s="13" t="n">
        <v>122</v>
      </c>
      <c r="DI2499" s="13" t="n">
        <v>122</v>
      </c>
      <c r="EE2499" s="13" t="n">
        <v>122</v>
      </c>
      <c r="FA2499" s="13" t="n">
        <v>122</v>
      </c>
      <c r="FW2499" s="13" t="n">
        <v>122</v>
      </c>
      <c r="GS2499" s="13" t="n">
        <v>122</v>
      </c>
    </row>
    <row r="2500">
      <c r="C2500" s="13" t="n">
        <v>123</v>
      </c>
      <c r="D2500" s="14">
        <f>Retailers_Cap!F502</f>
        <v/>
      </c>
      <c r="E2500" s="14">
        <f>Retailers_Cap!G502</f>
        <v/>
      </c>
      <c r="F2500" s="14">
        <f>Retailers_Cap!H502</f>
        <v/>
      </c>
      <c r="Y2500" s="13" t="n">
        <v>123</v>
      </c>
      <c r="AU2500" s="13" t="n">
        <v>123</v>
      </c>
      <c r="BQ2500" s="13" t="n">
        <v>123</v>
      </c>
      <c r="CM2500" s="13" t="n">
        <v>123</v>
      </c>
      <c r="DI2500" s="13" t="n">
        <v>123</v>
      </c>
      <c r="EE2500" s="13" t="n">
        <v>123</v>
      </c>
      <c r="FA2500" s="13" t="n">
        <v>123</v>
      </c>
      <c r="FW2500" s="13" t="n">
        <v>123</v>
      </c>
      <c r="GS2500" s="13" t="n">
        <v>123</v>
      </c>
    </row>
    <row r="2501">
      <c r="C2501" s="13" t="n">
        <v>124</v>
      </c>
      <c r="D2501" s="14">
        <f>Retailers_Cap!F503</f>
        <v/>
      </c>
      <c r="E2501" s="14">
        <f>Retailers_Cap!G503</f>
        <v/>
      </c>
      <c r="F2501" s="14">
        <f>Retailers_Cap!H503</f>
        <v/>
      </c>
      <c r="Y2501" s="13" t="n">
        <v>124</v>
      </c>
      <c r="AU2501" s="13" t="n">
        <v>124</v>
      </c>
      <c r="BQ2501" s="13" t="n">
        <v>124</v>
      </c>
      <c r="CM2501" s="13" t="n">
        <v>124</v>
      </c>
      <c r="DI2501" s="13" t="n">
        <v>124</v>
      </c>
      <c r="EE2501" s="13" t="n">
        <v>124</v>
      </c>
      <c r="FA2501" s="13" t="n">
        <v>124</v>
      </c>
      <c r="FW2501" s="13" t="n">
        <v>124</v>
      </c>
      <c r="GS2501" s="13" t="n">
        <v>124</v>
      </c>
    </row>
    <row r="2502">
      <c r="C2502" s="13" t="n">
        <v>125</v>
      </c>
      <c r="D2502" s="14">
        <f>Retailers_Cap!F504</f>
        <v/>
      </c>
      <c r="E2502" s="14">
        <f>Retailers_Cap!G504</f>
        <v/>
      </c>
      <c r="F2502" s="14">
        <f>Retailers_Cap!H504</f>
        <v/>
      </c>
      <c r="Y2502" s="13" t="n">
        <v>125</v>
      </c>
      <c r="AU2502" s="13" t="n">
        <v>125</v>
      </c>
      <c r="BQ2502" s="13" t="n">
        <v>125</v>
      </c>
      <c r="CM2502" s="13" t="n">
        <v>125</v>
      </c>
      <c r="DI2502" s="13" t="n">
        <v>125</v>
      </c>
      <c r="EE2502" s="13" t="n">
        <v>125</v>
      </c>
      <c r="FA2502" s="13" t="n">
        <v>125</v>
      </c>
      <c r="FW2502" s="13" t="n">
        <v>125</v>
      </c>
      <c r="GS2502" s="13" t="n">
        <v>125</v>
      </c>
    </row>
    <row r="2503">
      <c r="C2503" s="13" t="n">
        <v>126</v>
      </c>
      <c r="D2503" s="14">
        <f>Retailers_Cap!F505</f>
        <v/>
      </c>
      <c r="E2503" s="14">
        <f>Retailers_Cap!G505</f>
        <v/>
      </c>
      <c r="F2503" s="14">
        <f>Retailers_Cap!H505</f>
        <v/>
      </c>
      <c r="Y2503" s="13" t="n">
        <v>126</v>
      </c>
      <c r="AU2503" s="13" t="n">
        <v>126</v>
      </c>
      <c r="BQ2503" s="13" t="n">
        <v>126</v>
      </c>
      <c r="CM2503" s="13" t="n">
        <v>126</v>
      </c>
      <c r="DI2503" s="13" t="n">
        <v>126</v>
      </c>
      <c r="EE2503" s="13" t="n">
        <v>126</v>
      </c>
      <c r="FA2503" s="13" t="n">
        <v>126</v>
      </c>
      <c r="FW2503" s="13" t="n">
        <v>126</v>
      </c>
      <c r="GS2503" s="13" t="n">
        <v>126</v>
      </c>
    </row>
    <row r="2504">
      <c r="C2504" s="13" t="n">
        <v>127</v>
      </c>
      <c r="D2504" s="14">
        <f>Retailers_Cap!F506</f>
        <v/>
      </c>
      <c r="E2504" s="14">
        <f>Retailers_Cap!G506</f>
        <v/>
      </c>
      <c r="F2504" s="14">
        <f>Retailers_Cap!H506</f>
        <v/>
      </c>
      <c r="Y2504" s="13" t="n">
        <v>127</v>
      </c>
      <c r="AU2504" s="13" t="n">
        <v>127</v>
      </c>
      <c r="BQ2504" s="13" t="n">
        <v>127</v>
      </c>
      <c r="CM2504" s="13" t="n">
        <v>127</v>
      </c>
      <c r="DI2504" s="13" t="n">
        <v>127</v>
      </c>
      <c r="EE2504" s="13" t="n">
        <v>127</v>
      </c>
      <c r="FA2504" s="13" t="n">
        <v>127</v>
      </c>
      <c r="FW2504" s="13" t="n">
        <v>127</v>
      </c>
      <c r="GS2504" s="13" t="n">
        <v>127</v>
      </c>
    </row>
    <row r="2505">
      <c r="C2505" s="13" t="n">
        <v>128</v>
      </c>
      <c r="D2505" s="14">
        <f>Retailers_Cap!F507</f>
        <v/>
      </c>
      <c r="E2505" s="14">
        <f>Retailers_Cap!G507</f>
        <v/>
      </c>
      <c r="F2505" s="14">
        <f>Retailers_Cap!H507</f>
        <v/>
      </c>
      <c r="Y2505" s="13" t="n">
        <v>128</v>
      </c>
      <c r="AU2505" s="13" t="n">
        <v>128</v>
      </c>
      <c r="BQ2505" s="13" t="n">
        <v>128</v>
      </c>
      <c r="CM2505" s="13" t="n">
        <v>128</v>
      </c>
      <c r="DI2505" s="13" t="n">
        <v>128</v>
      </c>
      <c r="EE2505" s="13" t="n">
        <v>128</v>
      </c>
      <c r="FA2505" s="13" t="n">
        <v>128</v>
      </c>
      <c r="FW2505" s="13" t="n">
        <v>128</v>
      </c>
      <c r="GS2505" s="13" t="n">
        <v>128</v>
      </c>
    </row>
    <row r="2506">
      <c r="C2506" s="13" t="n">
        <v>129</v>
      </c>
      <c r="D2506" s="14">
        <f>Retailers_Cap!F508</f>
        <v/>
      </c>
      <c r="E2506" s="14">
        <f>Retailers_Cap!G508</f>
        <v/>
      </c>
      <c r="F2506" s="14">
        <f>Retailers_Cap!H508</f>
        <v/>
      </c>
      <c r="Y2506" s="13" t="n">
        <v>129</v>
      </c>
      <c r="AU2506" s="13" t="n">
        <v>129</v>
      </c>
      <c r="BQ2506" s="13" t="n">
        <v>129</v>
      </c>
      <c r="CM2506" s="13" t="n">
        <v>129</v>
      </c>
      <c r="DI2506" s="13" t="n">
        <v>129</v>
      </c>
      <c r="EE2506" s="13" t="n">
        <v>129</v>
      </c>
      <c r="FA2506" s="13" t="n">
        <v>129</v>
      </c>
      <c r="FW2506" s="13" t="n">
        <v>129</v>
      </c>
      <c r="GS2506" s="13" t="n">
        <v>129</v>
      </c>
    </row>
    <row r="2507">
      <c r="C2507" s="13" t="n">
        <v>130</v>
      </c>
      <c r="D2507" s="14">
        <f>Retailers_Cap!F509</f>
        <v/>
      </c>
      <c r="E2507" s="14">
        <f>Retailers_Cap!G509</f>
        <v/>
      </c>
      <c r="F2507" s="14">
        <f>Retailers_Cap!H509</f>
        <v/>
      </c>
      <c r="Y2507" s="13" t="n">
        <v>130</v>
      </c>
      <c r="AU2507" s="13" t="n">
        <v>130</v>
      </c>
      <c r="BQ2507" s="13" t="n">
        <v>130</v>
      </c>
      <c r="CM2507" s="13" t="n">
        <v>130</v>
      </c>
      <c r="DI2507" s="13" t="n">
        <v>130</v>
      </c>
      <c r="EE2507" s="13" t="n">
        <v>130</v>
      </c>
      <c r="FA2507" s="13" t="n">
        <v>130</v>
      </c>
      <c r="FW2507" s="13" t="n">
        <v>130</v>
      </c>
      <c r="GS2507" s="13" t="n">
        <v>130</v>
      </c>
    </row>
    <row r="2508">
      <c r="C2508" s="13" t="n">
        <v>131</v>
      </c>
      <c r="D2508" s="14">
        <f>Retailers_Cap!F510</f>
        <v/>
      </c>
      <c r="E2508" s="14">
        <f>Retailers_Cap!G510</f>
        <v/>
      </c>
      <c r="F2508" s="14">
        <f>Retailers_Cap!H510</f>
        <v/>
      </c>
      <c r="Y2508" s="13" t="n">
        <v>131</v>
      </c>
      <c r="AU2508" s="13" t="n">
        <v>131</v>
      </c>
      <c r="BQ2508" s="13" t="n">
        <v>131</v>
      </c>
      <c r="CM2508" s="13" t="n">
        <v>131</v>
      </c>
      <c r="DI2508" s="13" t="n">
        <v>131</v>
      </c>
      <c r="EE2508" s="13" t="n">
        <v>131</v>
      </c>
      <c r="FA2508" s="13" t="n">
        <v>131</v>
      </c>
      <c r="FW2508" s="13" t="n">
        <v>131</v>
      </c>
      <c r="GS2508" s="13" t="n">
        <v>131</v>
      </c>
    </row>
    <row r="2509">
      <c r="C2509" s="13" t="n">
        <v>132</v>
      </c>
      <c r="D2509" s="14">
        <f>Retailers_Cap!F511</f>
        <v/>
      </c>
      <c r="E2509" s="14">
        <f>Retailers_Cap!G511</f>
        <v/>
      </c>
      <c r="F2509" s="14">
        <f>Retailers_Cap!H511</f>
        <v/>
      </c>
      <c r="Y2509" s="13" t="n">
        <v>132</v>
      </c>
      <c r="AU2509" s="13" t="n">
        <v>132</v>
      </c>
      <c r="BQ2509" s="13" t="n">
        <v>132</v>
      </c>
      <c r="CM2509" s="13" t="n">
        <v>132</v>
      </c>
      <c r="DI2509" s="13" t="n">
        <v>132</v>
      </c>
      <c r="EE2509" s="13" t="n">
        <v>132</v>
      </c>
      <c r="FA2509" s="13" t="n">
        <v>132</v>
      </c>
      <c r="FW2509" s="13" t="n">
        <v>132</v>
      </c>
      <c r="GS2509" s="13" t="n">
        <v>132</v>
      </c>
    </row>
    <row r="2510">
      <c r="C2510" s="13" t="n">
        <v>133</v>
      </c>
      <c r="D2510" s="14">
        <f>Retailers_Cap!F512</f>
        <v/>
      </c>
      <c r="E2510" s="14">
        <f>Retailers_Cap!G512</f>
        <v/>
      </c>
      <c r="F2510" s="14">
        <f>Retailers_Cap!H512</f>
        <v/>
      </c>
      <c r="Y2510" s="13" t="n">
        <v>133</v>
      </c>
      <c r="AU2510" s="13" t="n">
        <v>133</v>
      </c>
      <c r="BQ2510" s="13" t="n">
        <v>133</v>
      </c>
      <c r="CM2510" s="13" t="n">
        <v>133</v>
      </c>
      <c r="DI2510" s="13" t="n">
        <v>133</v>
      </c>
      <c r="EE2510" s="13" t="n">
        <v>133</v>
      </c>
      <c r="FA2510" s="13" t="n">
        <v>133</v>
      </c>
      <c r="FW2510" s="13" t="n">
        <v>133</v>
      </c>
      <c r="GS2510" s="13" t="n">
        <v>133</v>
      </c>
    </row>
    <row r="2511">
      <c r="C2511" s="13" t="n">
        <v>134</v>
      </c>
      <c r="D2511" s="14">
        <f>Retailers_Cap!F513</f>
        <v/>
      </c>
      <c r="E2511" s="14">
        <f>Retailers_Cap!G513</f>
        <v/>
      </c>
      <c r="F2511" s="14">
        <f>Retailers_Cap!H513</f>
        <v/>
      </c>
      <c r="Y2511" s="13" t="n">
        <v>134</v>
      </c>
      <c r="AU2511" s="13" t="n">
        <v>134</v>
      </c>
      <c r="BQ2511" s="13" t="n">
        <v>134</v>
      </c>
      <c r="CM2511" s="13" t="n">
        <v>134</v>
      </c>
      <c r="DI2511" s="13" t="n">
        <v>134</v>
      </c>
      <c r="EE2511" s="13" t="n">
        <v>134</v>
      </c>
      <c r="FA2511" s="13" t="n">
        <v>134</v>
      </c>
      <c r="FW2511" s="13" t="n">
        <v>134</v>
      </c>
      <c r="GS2511" s="13" t="n">
        <v>134</v>
      </c>
    </row>
    <row r="2512">
      <c r="C2512" s="13" t="n">
        <v>135</v>
      </c>
      <c r="D2512" s="14">
        <f>Retailers_Cap!F514</f>
        <v/>
      </c>
      <c r="E2512" s="14">
        <f>Retailers_Cap!G514</f>
        <v/>
      </c>
      <c r="F2512" s="14">
        <f>Retailers_Cap!H514</f>
        <v/>
      </c>
      <c r="Y2512" s="13" t="n">
        <v>135</v>
      </c>
      <c r="AU2512" s="13" t="n">
        <v>135</v>
      </c>
      <c r="BQ2512" s="13" t="n">
        <v>135</v>
      </c>
      <c r="CM2512" s="13" t="n">
        <v>135</v>
      </c>
      <c r="DI2512" s="13" t="n">
        <v>135</v>
      </c>
      <c r="EE2512" s="13" t="n">
        <v>135</v>
      </c>
      <c r="FA2512" s="13" t="n">
        <v>135</v>
      </c>
      <c r="FW2512" s="13" t="n">
        <v>135</v>
      </c>
      <c r="GS2512" s="13" t="n">
        <v>135</v>
      </c>
    </row>
    <row r="2513">
      <c r="C2513" s="13" t="n">
        <v>136</v>
      </c>
      <c r="D2513" s="14">
        <f>Retailers_Cap!F515</f>
        <v/>
      </c>
      <c r="E2513" s="14">
        <f>Retailers_Cap!G515</f>
        <v/>
      </c>
      <c r="F2513" s="14">
        <f>Retailers_Cap!H515</f>
        <v/>
      </c>
      <c r="Y2513" s="13" t="n">
        <v>136</v>
      </c>
      <c r="AU2513" s="13" t="n">
        <v>136</v>
      </c>
      <c r="BQ2513" s="13" t="n">
        <v>136</v>
      </c>
      <c r="CM2513" s="13" t="n">
        <v>136</v>
      </c>
      <c r="DI2513" s="13" t="n">
        <v>136</v>
      </c>
      <c r="EE2513" s="13" t="n">
        <v>136</v>
      </c>
      <c r="FA2513" s="13" t="n">
        <v>136</v>
      </c>
      <c r="FW2513" s="13" t="n">
        <v>136</v>
      </c>
      <c r="GS2513" s="13" t="n">
        <v>136</v>
      </c>
    </row>
    <row r="2514">
      <c r="C2514" s="13" t="n">
        <v>137</v>
      </c>
      <c r="D2514" s="14">
        <f>Retailers_Cap!F516</f>
        <v/>
      </c>
      <c r="E2514" s="14">
        <f>Retailers_Cap!G516</f>
        <v/>
      </c>
      <c r="F2514" s="14">
        <f>Retailers_Cap!H516</f>
        <v/>
      </c>
      <c r="Y2514" s="13" t="n">
        <v>137</v>
      </c>
      <c r="AU2514" s="13" t="n">
        <v>137</v>
      </c>
      <c r="BQ2514" s="13" t="n">
        <v>137</v>
      </c>
      <c r="CM2514" s="13" t="n">
        <v>137</v>
      </c>
      <c r="DI2514" s="13" t="n">
        <v>137</v>
      </c>
      <c r="EE2514" s="13" t="n">
        <v>137</v>
      </c>
      <c r="FA2514" s="13" t="n">
        <v>137</v>
      </c>
      <c r="FW2514" s="13" t="n">
        <v>137</v>
      </c>
      <c r="GS2514" s="13" t="n">
        <v>137</v>
      </c>
    </row>
    <row r="2515">
      <c r="C2515" s="13" t="n">
        <v>138</v>
      </c>
      <c r="D2515" s="14">
        <f>Retailers_Cap!F517</f>
        <v/>
      </c>
      <c r="E2515" s="14">
        <f>Retailers_Cap!G517</f>
        <v/>
      </c>
      <c r="F2515" s="14">
        <f>Retailers_Cap!H517</f>
        <v/>
      </c>
      <c r="Y2515" s="13" t="n">
        <v>138</v>
      </c>
      <c r="AU2515" s="13" t="n">
        <v>138</v>
      </c>
      <c r="BQ2515" s="13" t="n">
        <v>138</v>
      </c>
      <c r="CM2515" s="13" t="n">
        <v>138</v>
      </c>
      <c r="DI2515" s="13" t="n">
        <v>138</v>
      </c>
      <c r="EE2515" s="13" t="n">
        <v>138</v>
      </c>
      <c r="FA2515" s="13" t="n">
        <v>138</v>
      </c>
      <c r="FW2515" s="13" t="n">
        <v>138</v>
      </c>
      <c r="GS2515" s="13" t="n">
        <v>138</v>
      </c>
    </row>
    <row r="2516">
      <c r="C2516" s="13" t="n">
        <v>139</v>
      </c>
      <c r="D2516" s="14">
        <f>Retailers_Cap!F518</f>
        <v/>
      </c>
      <c r="E2516" s="14">
        <f>Retailers_Cap!G518</f>
        <v/>
      </c>
      <c r="F2516" s="14">
        <f>Retailers_Cap!H518</f>
        <v/>
      </c>
      <c r="Y2516" s="13" t="n">
        <v>139</v>
      </c>
      <c r="AU2516" s="13" t="n">
        <v>139</v>
      </c>
      <c r="BQ2516" s="13" t="n">
        <v>139</v>
      </c>
      <c r="CM2516" s="13" t="n">
        <v>139</v>
      </c>
      <c r="DI2516" s="13" t="n">
        <v>139</v>
      </c>
      <c r="EE2516" s="13" t="n">
        <v>139</v>
      </c>
      <c r="FA2516" s="13" t="n">
        <v>139</v>
      </c>
      <c r="FW2516" s="13" t="n">
        <v>139</v>
      </c>
      <c r="GS2516" s="13" t="n">
        <v>139</v>
      </c>
    </row>
    <row r="2517">
      <c r="C2517" s="13" t="n">
        <v>140</v>
      </c>
      <c r="D2517" s="14">
        <f>Retailers_Cap!F519</f>
        <v/>
      </c>
      <c r="E2517" s="14">
        <f>Retailers_Cap!G519</f>
        <v/>
      </c>
      <c r="F2517" s="14">
        <f>Retailers_Cap!H519</f>
        <v/>
      </c>
      <c r="Y2517" s="13" t="n">
        <v>140</v>
      </c>
      <c r="AU2517" s="13" t="n">
        <v>140</v>
      </c>
      <c r="BQ2517" s="13" t="n">
        <v>140</v>
      </c>
      <c r="CM2517" s="13" t="n">
        <v>140</v>
      </c>
      <c r="DI2517" s="13" t="n">
        <v>140</v>
      </c>
      <c r="EE2517" s="13" t="n">
        <v>140</v>
      </c>
      <c r="FA2517" s="13" t="n">
        <v>140</v>
      </c>
      <c r="FW2517" s="13" t="n">
        <v>140</v>
      </c>
      <c r="GS2517" s="13" t="n">
        <v>140</v>
      </c>
    </row>
    <row r="2518">
      <c r="C2518" s="13" t="n">
        <v>141</v>
      </c>
      <c r="D2518" s="14">
        <f>Retailers_Cap!F520</f>
        <v/>
      </c>
      <c r="E2518" s="14">
        <f>Retailers_Cap!G520</f>
        <v/>
      </c>
      <c r="F2518" s="14">
        <f>Retailers_Cap!H520</f>
        <v/>
      </c>
      <c r="Y2518" s="13" t="n">
        <v>141</v>
      </c>
      <c r="AU2518" s="13" t="n">
        <v>141</v>
      </c>
      <c r="BQ2518" s="13" t="n">
        <v>141</v>
      </c>
      <c r="CM2518" s="13" t="n">
        <v>141</v>
      </c>
      <c r="DI2518" s="13" t="n">
        <v>141</v>
      </c>
      <c r="EE2518" s="13" t="n">
        <v>141</v>
      </c>
      <c r="FA2518" s="13" t="n">
        <v>141</v>
      </c>
      <c r="FW2518" s="13" t="n">
        <v>141</v>
      </c>
      <c r="GS2518" s="13" t="n">
        <v>141</v>
      </c>
    </row>
    <row r="2519">
      <c r="C2519" s="13" t="n">
        <v>142</v>
      </c>
      <c r="D2519" s="14">
        <f>Retailers_Cap!F521</f>
        <v/>
      </c>
      <c r="E2519" s="14">
        <f>Retailers_Cap!G521</f>
        <v/>
      </c>
      <c r="F2519" s="14">
        <f>Retailers_Cap!H521</f>
        <v/>
      </c>
      <c r="Y2519" s="13" t="n">
        <v>142</v>
      </c>
      <c r="AU2519" s="13" t="n">
        <v>142</v>
      </c>
      <c r="BQ2519" s="13" t="n">
        <v>142</v>
      </c>
      <c r="CM2519" s="13" t="n">
        <v>142</v>
      </c>
      <c r="DI2519" s="13" t="n">
        <v>142</v>
      </c>
      <c r="EE2519" s="13" t="n">
        <v>142</v>
      </c>
      <c r="FA2519" s="13" t="n">
        <v>142</v>
      </c>
      <c r="FW2519" s="13" t="n">
        <v>142</v>
      </c>
      <c r="GS2519" s="13" t="n">
        <v>142</v>
      </c>
    </row>
    <row r="2520">
      <c r="C2520" s="13" t="n">
        <v>143</v>
      </c>
      <c r="D2520" s="14">
        <f>Retailers_Cap!F522</f>
        <v/>
      </c>
      <c r="E2520" s="14">
        <f>Retailers_Cap!G522</f>
        <v/>
      </c>
      <c r="F2520" s="14">
        <f>Retailers_Cap!H522</f>
        <v/>
      </c>
      <c r="Y2520" s="13" t="n">
        <v>143</v>
      </c>
      <c r="AU2520" s="13" t="n">
        <v>143</v>
      </c>
      <c r="BQ2520" s="13" t="n">
        <v>143</v>
      </c>
      <c r="CM2520" s="13" t="n">
        <v>143</v>
      </c>
      <c r="DI2520" s="13" t="n">
        <v>143</v>
      </c>
      <c r="EE2520" s="13" t="n">
        <v>143</v>
      </c>
      <c r="FA2520" s="13" t="n">
        <v>143</v>
      </c>
      <c r="FW2520" s="13" t="n">
        <v>143</v>
      </c>
      <c r="GS2520" s="13" t="n">
        <v>143</v>
      </c>
    </row>
    <row r="2521">
      <c r="C2521" s="13" t="n">
        <v>144</v>
      </c>
      <c r="D2521" s="14">
        <f>Retailers_Cap!F523</f>
        <v/>
      </c>
      <c r="E2521" s="14">
        <f>Retailers_Cap!G523</f>
        <v/>
      </c>
      <c r="F2521" s="14">
        <f>Retailers_Cap!H523</f>
        <v/>
      </c>
      <c r="Y2521" s="13" t="n">
        <v>144</v>
      </c>
      <c r="AU2521" s="13" t="n">
        <v>144</v>
      </c>
      <c r="BQ2521" s="13" t="n">
        <v>144</v>
      </c>
      <c r="CM2521" s="13" t="n">
        <v>144</v>
      </c>
      <c r="DI2521" s="13" t="n">
        <v>144</v>
      </c>
      <c r="EE2521" s="13" t="n">
        <v>144</v>
      </c>
      <c r="FA2521" s="13" t="n">
        <v>144</v>
      </c>
      <c r="FW2521" s="13" t="n">
        <v>144</v>
      </c>
      <c r="GS2521" s="13" t="n">
        <v>144</v>
      </c>
    </row>
    <row r="2522">
      <c r="C2522" s="13" t="n">
        <v>145</v>
      </c>
      <c r="D2522" s="14">
        <f>Retailers_Cap!F524</f>
        <v/>
      </c>
      <c r="E2522" s="14">
        <f>Retailers_Cap!G524</f>
        <v/>
      </c>
      <c r="F2522" s="14">
        <f>Retailers_Cap!H524</f>
        <v/>
      </c>
      <c r="Y2522" s="13" t="n">
        <v>145</v>
      </c>
      <c r="AU2522" s="13" t="n">
        <v>145</v>
      </c>
      <c r="BQ2522" s="13" t="n">
        <v>145</v>
      </c>
      <c r="CM2522" s="13" t="n">
        <v>145</v>
      </c>
      <c r="DI2522" s="13" t="n">
        <v>145</v>
      </c>
      <c r="EE2522" s="13" t="n">
        <v>145</v>
      </c>
      <c r="FA2522" s="13" t="n">
        <v>145</v>
      </c>
      <c r="FW2522" s="13" t="n">
        <v>145</v>
      </c>
      <c r="GS2522" s="13" t="n">
        <v>145</v>
      </c>
    </row>
    <row r="2523">
      <c r="C2523" s="13" t="n">
        <v>146</v>
      </c>
      <c r="D2523" s="14">
        <f>Retailers_Cap!F525</f>
        <v/>
      </c>
      <c r="E2523" s="14">
        <f>Retailers_Cap!G525</f>
        <v/>
      </c>
      <c r="F2523" s="14">
        <f>Retailers_Cap!H525</f>
        <v/>
      </c>
      <c r="Y2523" s="13" t="n">
        <v>146</v>
      </c>
      <c r="AU2523" s="13" t="n">
        <v>146</v>
      </c>
      <c r="BQ2523" s="13" t="n">
        <v>146</v>
      </c>
      <c r="CM2523" s="13" t="n">
        <v>146</v>
      </c>
      <c r="DI2523" s="13" t="n">
        <v>146</v>
      </c>
      <c r="EE2523" s="13" t="n">
        <v>146</v>
      </c>
      <c r="FA2523" s="13" t="n">
        <v>146</v>
      </c>
      <c r="FW2523" s="13" t="n">
        <v>146</v>
      </c>
      <c r="GS2523" s="13" t="n">
        <v>146</v>
      </c>
    </row>
    <row r="2524">
      <c r="C2524" s="13" t="n">
        <v>147</v>
      </c>
      <c r="D2524" s="14">
        <f>Retailers_Cap!F526</f>
        <v/>
      </c>
      <c r="E2524" s="14">
        <f>Retailers_Cap!G526</f>
        <v/>
      </c>
      <c r="F2524" s="14">
        <f>Retailers_Cap!H526</f>
        <v/>
      </c>
      <c r="Y2524" s="13" t="n">
        <v>147</v>
      </c>
      <c r="AU2524" s="13" t="n">
        <v>147</v>
      </c>
      <c r="BQ2524" s="13" t="n">
        <v>147</v>
      </c>
      <c r="CM2524" s="13" t="n">
        <v>147</v>
      </c>
      <c r="DI2524" s="13" t="n">
        <v>147</v>
      </c>
      <c r="EE2524" s="13" t="n">
        <v>147</v>
      </c>
      <c r="FA2524" s="13" t="n">
        <v>147</v>
      </c>
      <c r="FW2524" s="13" t="n">
        <v>147</v>
      </c>
      <c r="GS2524" s="13" t="n">
        <v>147</v>
      </c>
    </row>
    <row r="2525">
      <c r="C2525" s="13" t="n">
        <v>148</v>
      </c>
      <c r="D2525" s="14">
        <f>Retailers_Cap!F527</f>
        <v/>
      </c>
      <c r="E2525" s="14">
        <f>Retailers_Cap!G527</f>
        <v/>
      </c>
      <c r="F2525" s="14">
        <f>Retailers_Cap!H527</f>
        <v/>
      </c>
      <c r="Y2525" s="13" t="n">
        <v>148</v>
      </c>
      <c r="AU2525" s="13" t="n">
        <v>148</v>
      </c>
      <c r="BQ2525" s="13" t="n">
        <v>148</v>
      </c>
      <c r="CM2525" s="13" t="n">
        <v>148</v>
      </c>
      <c r="DI2525" s="13" t="n">
        <v>148</v>
      </c>
      <c r="EE2525" s="13" t="n">
        <v>148</v>
      </c>
      <c r="FA2525" s="13" t="n">
        <v>148</v>
      </c>
      <c r="FW2525" s="13" t="n">
        <v>148</v>
      </c>
      <c r="GS2525" s="13" t="n">
        <v>148</v>
      </c>
    </row>
    <row r="2526">
      <c r="C2526" s="13" t="n">
        <v>149</v>
      </c>
      <c r="D2526" s="14">
        <f>Retailers_Cap!F528</f>
        <v/>
      </c>
      <c r="E2526" s="14">
        <f>Retailers_Cap!G528</f>
        <v/>
      </c>
      <c r="F2526" s="14">
        <f>Retailers_Cap!H528</f>
        <v/>
      </c>
      <c r="Y2526" s="13" t="n">
        <v>149</v>
      </c>
      <c r="AU2526" s="13" t="n">
        <v>149</v>
      </c>
      <c r="BQ2526" s="13" t="n">
        <v>149</v>
      </c>
      <c r="CM2526" s="13" t="n">
        <v>149</v>
      </c>
      <c r="DI2526" s="13" t="n">
        <v>149</v>
      </c>
      <c r="EE2526" s="13" t="n">
        <v>149</v>
      </c>
      <c r="FA2526" s="13" t="n">
        <v>149</v>
      </c>
      <c r="FW2526" s="13" t="n">
        <v>149</v>
      </c>
      <c r="GS2526" s="13" t="n">
        <v>149</v>
      </c>
    </row>
    <row r="2527">
      <c r="C2527" s="13" t="n">
        <v>150</v>
      </c>
      <c r="D2527" s="14">
        <f>Retailers_Cap!F529</f>
        <v/>
      </c>
      <c r="E2527" s="14">
        <f>Retailers_Cap!G529</f>
        <v/>
      </c>
      <c r="F2527" s="14">
        <f>Retailers_Cap!H529</f>
        <v/>
      </c>
      <c r="Y2527" s="13" t="n">
        <v>150</v>
      </c>
      <c r="AU2527" s="13" t="n">
        <v>150</v>
      </c>
      <c r="BQ2527" s="13" t="n">
        <v>150</v>
      </c>
      <c r="CM2527" s="13" t="n">
        <v>150</v>
      </c>
      <c r="DI2527" s="13" t="n">
        <v>150</v>
      </c>
      <c r="EE2527" s="13" t="n">
        <v>150</v>
      </c>
      <c r="FA2527" s="13" t="n">
        <v>150</v>
      </c>
      <c r="FW2527" s="13" t="n">
        <v>150</v>
      </c>
      <c r="GS2527" s="13" t="n">
        <v>150</v>
      </c>
    </row>
    <row r="2528">
      <c r="C2528" s="13" t="n">
        <v>151</v>
      </c>
      <c r="D2528" s="14">
        <f>Retailers_Cap!F530</f>
        <v/>
      </c>
      <c r="E2528" s="14">
        <f>Retailers_Cap!G530</f>
        <v/>
      </c>
      <c r="F2528" s="14">
        <f>Retailers_Cap!H530</f>
        <v/>
      </c>
      <c r="Y2528" s="13" t="n">
        <v>151</v>
      </c>
      <c r="AU2528" s="13" t="n">
        <v>151</v>
      </c>
      <c r="BQ2528" s="13" t="n">
        <v>151</v>
      </c>
      <c r="CM2528" s="13" t="n">
        <v>151</v>
      </c>
      <c r="DI2528" s="13" t="n">
        <v>151</v>
      </c>
      <c r="EE2528" s="13" t="n">
        <v>151</v>
      </c>
      <c r="FA2528" s="13" t="n">
        <v>151</v>
      </c>
      <c r="FW2528" s="13" t="n">
        <v>151</v>
      </c>
      <c r="GS2528" s="13" t="n">
        <v>151</v>
      </c>
    </row>
    <row r="2529">
      <c r="C2529" s="13" t="n">
        <v>152</v>
      </c>
      <c r="D2529" s="14">
        <f>Retailers_Cap!F531</f>
        <v/>
      </c>
      <c r="E2529" s="14">
        <f>Retailers_Cap!G531</f>
        <v/>
      </c>
      <c r="F2529" s="14">
        <f>Retailers_Cap!H531</f>
        <v/>
      </c>
      <c r="Y2529" s="13" t="n">
        <v>152</v>
      </c>
      <c r="AU2529" s="13" t="n">
        <v>152</v>
      </c>
      <c r="BQ2529" s="13" t="n">
        <v>152</v>
      </c>
      <c r="CM2529" s="13" t="n">
        <v>152</v>
      </c>
      <c r="DI2529" s="13" t="n">
        <v>152</v>
      </c>
      <c r="EE2529" s="13" t="n">
        <v>152</v>
      </c>
      <c r="FA2529" s="13" t="n">
        <v>152</v>
      </c>
      <c r="FW2529" s="13" t="n">
        <v>152</v>
      </c>
      <c r="GS2529" s="13" t="n">
        <v>152</v>
      </c>
    </row>
    <row r="2530">
      <c r="C2530" s="13" t="n">
        <v>153</v>
      </c>
      <c r="D2530" s="14">
        <f>Retailers_Cap!F532</f>
        <v/>
      </c>
      <c r="E2530" s="14">
        <f>Retailers_Cap!G532</f>
        <v/>
      </c>
      <c r="F2530" s="14">
        <f>Retailers_Cap!H532</f>
        <v/>
      </c>
      <c r="Y2530" s="13" t="n">
        <v>153</v>
      </c>
      <c r="AU2530" s="13" t="n">
        <v>153</v>
      </c>
      <c r="BQ2530" s="13" t="n">
        <v>153</v>
      </c>
      <c r="CM2530" s="13" t="n">
        <v>153</v>
      </c>
      <c r="DI2530" s="13" t="n">
        <v>153</v>
      </c>
      <c r="EE2530" s="13" t="n">
        <v>153</v>
      </c>
      <c r="FA2530" s="13" t="n">
        <v>153</v>
      </c>
      <c r="FW2530" s="13" t="n">
        <v>153</v>
      </c>
      <c r="GS2530" s="13" t="n">
        <v>153</v>
      </c>
    </row>
    <row r="2531">
      <c r="C2531" s="13" t="n">
        <v>154</v>
      </c>
      <c r="D2531" s="14">
        <f>Retailers_Cap!F533</f>
        <v/>
      </c>
      <c r="E2531" s="14">
        <f>Retailers_Cap!G533</f>
        <v/>
      </c>
      <c r="F2531" s="14">
        <f>Retailers_Cap!H533</f>
        <v/>
      </c>
      <c r="Y2531" s="13" t="n">
        <v>154</v>
      </c>
      <c r="AU2531" s="13" t="n">
        <v>154</v>
      </c>
      <c r="BQ2531" s="13" t="n">
        <v>154</v>
      </c>
      <c r="CM2531" s="13" t="n">
        <v>154</v>
      </c>
      <c r="DI2531" s="13" t="n">
        <v>154</v>
      </c>
      <c r="EE2531" s="13" t="n">
        <v>154</v>
      </c>
      <c r="FA2531" s="13" t="n">
        <v>154</v>
      </c>
      <c r="FW2531" s="13" t="n">
        <v>154</v>
      </c>
      <c r="GS2531" s="13" t="n">
        <v>154</v>
      </c>
    </row>
    <row r="2532">
      <c r="C2532" s="13" t="n">
        <v>155</v>
      </c>
      <c r="D2532" s="14">
        <f>Retailers_Cap!F534</f>
        <v/>
      </c>
      <c r="E2532" s="14">
        <f>Retailers_Cap!G534</f>
        <v/>
      </c>
      <c r="F2532" s="14">
        <f>Retailers_Cap!H534</f>
        <v/>
      </c>
      <c r="Y2532" s="13" t="n">
        <v>155</v>
      </c>
      <c r="AU2532" s="13" t="n">
        <v>155</v>
      </c>
      <c r="BQ2532" s="13" t="n">
        <v>155</v>
      </c>
      <c r="CM2532" s="13" t="n">
        <v>155</v>
      </c>
      <c r="DI2532" s="13" t="n">
        <v>155</v>
      </c>
      <c r="EE2532" s="13" t="n">
        <v>155</v>
      </c>
      <c r="FA2532" s="13" t="n">
        <v>155</v>
      </c>
      <c r="FW2532" s="13" t="n">
        <v>155</v>
      </c>
      <c r="GS2532" s="13" t="n">
        <v>155</v>
      </c>
    </row>
    <row r="2533">
      <c r="C2533" s="13" t="n">
        <v>156</v>
      </c>
      <c r="D2533" s="14">
        <f>Retailers_Cap!F535</f>
        <v/>
      </c>
      <c r="E2533" s="14">
        <f>Retailers_Cap!G535</f>
        <v/>
      </c>
      <c r="F2533" s="14">
        <f>Retailers_Cap!H535</f>
        <v/>
      </c>
      <c r="Y2533" s="13" t="n">
        <v>156</v>
      </c>
      <c r="AU2533" s="13" t="n">
        <v>156</v>
      </c>
      <c r="BQ2533" s="13" t="n">
        <v>156</v>
      </c>
      <c r="CM2533" s="13" t="n">
        <v>156</v>
      </c>
      <c r="DI2533" s="13" t="n">
        <v>156</v>
      </c>
      <c r="EE2533" s="13" t="n">
        <v>156</v>
      </c>
      <c r="FA2533" s="13" t="n">
        <v>156</v>
      </c>
      <c r="FW2533" s="13" t="n">
        <v>156</v>
      </c>
      <c r="GS2533" s="13" t="n">
        <v>156</v>
      </c>
    </row>
    <row r="2534">
      <c r="C2534" s="13" t="n">
        <v>157</v>
      </c>
      <c r="D2534" s="14">
        <f>Retailers_Cap!F536</f>
        <v/>
      </c>
      <c r="E2534" s="14">
        <f>Retailers_Cap!G536</f>
        <v/>
      </c>
      <c r="F2534" s="14">
        <f>Retailers_Cap!H536</f>
        <v/>
      </c>
      <c r="Y2534" s="13" t="n">
        <v>157</v>
      </c>
      <c r="AU2534" s="13" t="n">
        <v>157</v>
      </c>
      <c r="BQ2534" s="13" t="n">
        <v>157</v>
      </c>
      <c r="CM2534" s="13" t="n">
        <v>157</v>
      </c>
      <c r="DI2534" s="13" t="n">
        <v>157</v>
      </c>
      <c r="EE2534" s="13" t="n">
        <v>157</v>
      </c>
      <c r="FA2534" s="13" t="n">
        <v>157</v>
      </c>
      <c r="FW2534" s="13" t="n">
        <v>157</v>
      </c>
      <c r="GS2534" s="13" t="n">
        <v>157</v>
      </c>
    </row>
    <row r="2535">
      <c r="C2535" s="13" t="n">
        <v>158</v>
      </c>
      <c r="D2535" s="14">
        <f>Retailers_Cap!F537</f>
        <v/>
      </c>
      <c r="E2535" s="14">
        <f>Retailers_Cap!G537</f>
        <v/>
      </c>
      <c r="F2535" s="14">
        <f>Retailers_Cap!H537</f>
        <v/>
      </c>
      <c r="Y2535" s="13" t="n">
        <v>158</v>
      </c>
      <c r="AU2535" s="13" t="n">
        <v>158</v>
      </c>
      <c r="BQ2535" s="13" t="n">
        <v>158</v>
      </c>
      <c r="CM2535" s="13" t="n">
        <v>158</v>
      </c>
      <c r="DI2535" s="13" t="n">
        <v>158</v>
      </c>
      <c r="EE2535" s="13" t="n">
        <v>158</v>
      </c>
      <c r="FA2535" s="13" t="n">
        <v>158</v>
      </c>
      <c r="FW2535" s="13" t="n">
        <v>158</v>
      </c>
      <c r="GS2535" s="13" t="n">
        <v>158</v>
      </c>
    </row>
    <row r="2536">
      <c r="C2536" s="13" t="n">
        <v>159</v>
      </c>
      <c r="D2536" s="14">
        <f>Retailers_Cap!F538</f>
        <v/>
      </c>
      <c r="E2536" s="14">
        <f>Retailers_Cap!G538</f>
        <v/>
      </c>
      <c r="F2536" s="14">
        <f>Retailers_Cap!H538</f>
        <v/>
      </c>
      <c r="Y2536" s="13" t="n">
        <v>159</v>
      </c>
      <c r="AU2536" s="13" t="n">
        <v>159</v>
      </c>
      <c r="BQ2536" s="13" t="n">
        <v>159</v>
      </c>
      <c r="CM2536" s="13" t="n">
        <v>159</v>
      </c>
      <c r="DI2536" s="13" t="n">
        <v>159</v>
      </c>
      <c r="EE2536" s="13" t="n">
        <v>159</v>
      </c>
      <c r="FA2536" s="13" t="n">
        <v>159</v>
      </c>
      <c r="FW2536" s="13" t="n">
        <v>159</v>
      </c>
      <c r="GS2536" s="13" t="n">
        <v>159</v>
      </c>
    </row>
    <row r="2537">
      <c r="C2537" s="13" t="n">
        <v>160</v>
      </c>
      <c r="D2537" s="14">
        <f>Retailers_Cap!F539</f>
        <v/>
      </c>
      <c r="E2537" s="14">
        <f>Retailers_Cap!G539</f>
        <v/>
      </c>
      <c r="F2537" s="14">
        <f>Retailers_Cap!H539</f>
        <v/>
      </c>
      <c r="Y2537" s="13" t="n">
        <v>160</v>
      </c>
      <c r="AU2537" s="13" t="n">
        <v>160</v>
      </c>
      <c r="BQ2537" s="13" t="n">
        <v>160</v>
      </c>
      <c r="CM2537" s="13" t="n">
        <v>160</v>
      </c>
      <c r="DI2537" s="13" t="n">
        <v>160</v>
      </c>
      <c r="EE2537" s="13" t="n">
        <v>160</v>
      </c>
      <c r="FA2537" s="13" t="n">
        <v>160</v>
      </c>
      <c r="FW2537" s="13" t="n">
        <v>160</v>
      </c>
      <c r="GS2537" s="13" t="n">
        <v>160</v>
      </c>
    </row>
    <row r="2538">
      <c r="C2538" s="13" t="n">
        <v>161</v>
      </c>
      <c r="D2538" s="14">
        <f>Retailers_Cap!F540</f>
        <v/>
      </c>
      <c r="E2538" s="14">
        <f>Retailers_Cap!G540</f>
        <v/>
      </c>
      <c r="F2538" s="14">
        <f>Retailers_Cap!H540</f>
        <v/>
      </c>
      <c r="Y2538" s="13" t="n">
        <v>161</v>
      </c>
      <c r="AU2538" s="13" t="n">
        <v>161</v>
      </c>
      <c r="BQ2538" s="13" t="n">
        <v>161</v>
      </c>
      <c r="CM2538" s="13" t="n">
        <v>161</v>
      </c>
      <c r="DI2538" s="13" t="n">
        <v>161</v>
      </c>
      <c r="EE2538" s="13" t="n">
        <v>161</v>
      </c>
      <c r="FA2538" s="13" t="n">
        <v>161</v>
      </c>
      <c r="FW2538" s="13" t="n">
        <v>161</v>
      </c>
      <c r="GS2538" s="13" t="n">
        <v>161</v>
      </c>
    </row>
    <row r="2539">
      <c r="C2539" s="13" t="n">
        <v>162</v>
      </c>
      <c r="D2539" s="14">
        <f>Retailers_Cap!F541</f>
        <v/>
      </c>
      <c r="E2539" s="14">
        <f>Retailers_Cap!G541</f>
        <v/>
      </c>
      <c r="F2539" s="14">
        <f>Retailers_Cap!H541</f>
        <v/>
      </c>
      <c r="Y2539" s="13" t="n">
        <v>162</v>
      </c>
      <c r="AU2539" s="13" t="n">
        <v>162</v>
      </c>
      <c r="BQ2539" s="13" t="n">
        <v>162</v>
      </c>
      <c r="CM2539" s="13" t="n">
        <v>162</v>
      </c>
      <c r="DI2539" s="13" t="n">
        <v>162</v>
      </c>
      <c r="EE2539" s="13" t="n">
        <v>162</v>
      </c>
      <c r="FA2539" s="13" t="n">
        <v>162</v>
      </c>
      <c r="FW2539" s="13" t="n">
        <v>162</v>
      </c>
      <c r="GS2539" s="13" t="n">
        <v>162</v>
      </c>
    </row>
    <row r="2540">
      <c r="C2540" s="13" t="n">
        <v>163</v>
      </c>
      <c r="D2540" s="14">
        <f>Retailers_Cap!F542</f>
        <v/>
      </c>
      <c r="E2540" s="14">
        <f>Retailers_Cap!G542</f>
        <v/>
      </c>
      <c r="F2540" s="14">
        <f>Retailers_Cap!H542</f>
        <v/>
      </c>
      <c r="Y2540" s="13" t="n">
        <v>163</v>
      </c>
      <c r="AU2540" s="13" t="n">
        <v>163</v>
      </c>
      <c r="BQ2540" s="13" t="n">
        <v>163</v>
      </c>
      <c r="CM2540" s="13" t="n">
        <v>163</v>
      </c>
      <c r="DI2540" s="13" t="n">
        <v>163</v>
      </c>
      <c r="EE2540" s="13" t="n">
        <v>163</v>
      </c>
      <c r="FA2540" s="13" t="n">
        <v>163</v>
      </c>
      <c r="FW2540" s="13" t="n">
        <v>163</v>
      </c>
      <c r="GS2540" s="13" t="n">
        <v>163</v>
      </c>
    </row>
    <row r="2541">
      <c r="C2541" s="13" t="n">
        <v>164</v>
      </c>
      <c r="D2541" s="14">
        <f>Retailers_Cap!F543</f>
        <v/>
      </c>
      <c r="E2541" s="14">
        <f>Retailers_Cap!G543</f>
        <v/>
      </c>
      <c r="F2541" s="14">
        <f>Retailers_Cap!H543</f>
        <v/>
      </c>
      <c r="Y2541" s="13" t="n">
        <v>164</v>
      </c>
      <c r="AU2541" s="13" t="n">
        <v>164</v>
      </c>
      <c r="BQ2541" s="13" t="n">
        <v>164</v>
      </c>
      <c r="CM2541" s="13" t="n">
        <v>164</v>
      </c>
      <c r="DI2541" s="13" t="n">
        <v>164</v>
      </c>
      <c r="EE2541" s="13" t="n">
        <v>164</v>
      </c>
      <c r="FA2541" s="13" t="n">
        <v>164</v>
      </c>
      <c r="FW2541" s="13" t="n">
        <v>164</v>
      </c>
      <c r="GS2541" s="13" t="n">
        <v>164</v>
      </c>
    </row>
    <row r="2542">
      <c r="C2542" s="13" t="n">
        <v>165</v>
      </c>
      <c r="D2542" s="14">
        <f>Retailers_Cap!F544</f>
        <v/>
      </c>
      <c r="E2542" s="14">
        <f>Retailers_Cap!G544</f>
        <v/>
      </c>
      <c r="F2542" s="14">
        <f>Retailers_Cap!H544</f>
        <v/>
      </c>
      <c r="Y2542" s="13" t="n">
        <v>165</v>
      </c>
      <c r="AU2542" s="13" t="n">
        <v>165</v>
      </c>
      <c r="BQ2542" s="13" t="n">
        <v>165</v>
      </c>
      <c r="CM2542" s="13" t="n">
        <v>165</v>
      </c>
      <c r="DI2542" s="13" t="n">
        <v>165</v>
      </c>
      <c r="EE2542" s="13" t="n">
        <v>165</v>
      </c>
      <c r="FA2542" s="13" t="n">
        <v>165</v>
      </c>
      <c r="FW2542" s="13" t="n">
        <v>165</v>
      </c>
      <c r="GS2542" s="13" t="n">
        <v>165</v>
      </c>
    </row>
    <row r="2543">
      <c r="C2543" s="13" t="n">
        <v>166</v>
      </c>
      <c r="D2543" s="14">
        <f>Retailers_Cap!F545</f>
        <v/>
      </c>
      <c r="E2543" s="14">
        <f>Retailers_Cap!G545</f>
        <v/>
      </c>
      <c r="F2543" s="14">
        <f>Retailers_Cap!H545</f>
        <v/>
      </c>
      <c r="Y2543" s="13" t="n">
        <v>166</v>
      </c>
      <c r="AU2543" s="13" t="n">
        <v>166</v>
      </c>
      <c r="BQ2543" s="13" t="n">
        <v>166</v>
      </c>
      <c r="CM2543" s="13" t="n">
        <v>166</v>
      </c>
      <c r="DI2543" s="13" t="n">
        <v>166</v>
      </c>
      <c r="EE2543" s="13" t="n">
        <v>166</v>
      </c>
      <c r="FA2543" s="13" t="n">
        <v>166</v>
      </c>
      <c r="FW2543" s="13" t="n">
        <v>166</v>
      </c>
      <c r="GS2543" s="13" t="n">
        <v>166</v>
      </c>
    </row>
    <row r="2544">
      <c r="C2544" s="13" t="n">
        <v>167</v>
      </c>
      <c r="D2544" s="14">
        <f>Retailers_Cap!F546</f>
        <v/>
      </c>
      <c r="E2544" s="14">
        <f>Retailers_Cap!G546</f>
        <v/>
      </c>
      <c r="F2544" s="14">
        <f>Retailers_Cap!H546</f>
        <v/>
      </c>
      <c r="Y2544" s="13" t="n">
        <v>167</v>
      </c>
      <c r="AU2544" s="13" t="n">
        <v>167</v>
      </c>
      <c r="BQ2544" s="13" t="n">
        <v>167</v>
      </c>
      <c r="CM2544" s="13" t="n">
        <v>167</v>
      </c>
      <c r="DI2544" s="13" t="n">
        <v>167</v>
      </c>
      <c r="EE2544" s="13" t="n">
        <v>167</v>
      </c>
      <c r="FA2544" s="13" t="n">
        <v>167</v>
      </c>
      <c r="FW2544" s="13" t="n">
        <v>167</v>
      </c>
      <c r="GS2544" s="13" t="n">
        <v>167</v>
      </c>
    </row>
    <row r="2545">
      <c r="C2545" s="13" t="n">
        <v>168</v>
      </c>
      <c r="D2545" s="14">
        <f>Retailers_Cap!F547</f>
        <v/>
      </c>
      <c r="E2545" s="14">
        <f>Retailers_Cap!G547</f>
        <v/>
      </c>
      <c r="F2545" s="14">
        <f>Retailers_Cap!H547</f>
        <v/>
      </c>
      <c r="Y2545" s="13" t="n">
        <v>168</v>
      </c>
      <c r="AU2545" s="13" t="n">
        <v>168</v>
      </c>
      <c r="BQ2545" s="13" t="n">
        <v>168</v>
      </c>
      <c r="CM2545" s="13" t="n">
        <v>168</v>
      </c>
      <c r="DI2545" s="13" t="n">
        <v>168</v>
      </c>
      <c r="EE2545" s="13" t="n">
        <v>168</v>
      </c>
      <c r="FA2545" s="13" t="n">
        <v>168</v>
      </c>
      <c r="FW2545" s="13" t="n">
        <v>168</v>
      </c>
      <c r="GS2545" s="13" t="n">
        <v>168</v>
      </c>
    </row>
    <row r="2546">
      <c r="C2546" s="13" t="n">
        <v>169</v>
      </c>
      <c r="D2546" s="14">
        <f>Retailers_Cap!F548</f>
        <v/>
      </c>
      <c r="E2546" s="14">
        <f>Retailers_Cap!G548</f>
        <v/>
      </c>
      <c r="F2546" s="14">
        <f>Retailers_Cap!H548</f>
        <v/>
      </c>
      <c r="Y2546" s="13" t="n">
        <v>169</v>
      </c>
      <c r="AU2546" s="13" t="n">
        <v>169</v>
      </c>
      <c r="BQ2546" s="13" t="n">
        <v>169</v>
      </c>
      <c r="CM2546" s="13" t="n">
        <v>169</v>
      </c>
      <c r="DI2546" s="13" t="n">
        <v>169</v>
      </c>
      <c r="EE2546" s="13" t="n">
        <v>169</v>
      </c>
      <c r="FA2546" s="13" t="n">
        <v>169</v>
      </c>
      <c r="FW2546" s="13" t="n">
        <v>169</v>
      </c>
      <c r="GS2546" s="13" t="n">
        <v>169</v>
      </c>
    </row>
    <row r="2547">
      <c r="C2547" s="13" t="n">
        <v>170</v>
      </c>
      <c r="D2547" s="14">
        <f>Retailers_Cap!F549</f>
        <v/>
      </c>
      <c r="E2547" s="14">
        <f>Retailers_Cap!G549</f>
        <v/>
      </c>
      <c r="F2547" s="14">
        <f>Retailers_Cap!H549</f>
        <v/>
      </c>
      <c r="Y2547" s="13" t="n">
        <v>170</v>
      </c>
      <c r="AU2547" s="13" t="n">
        <v>170</v>
      </c>
      <c r="BQ2547" s="13" t="n">
        <v>170</v>
      </c>
      <c r="CM2547" s="13" t="n">
        <v>170</v>
      </c>
      <c r="DI2547" s="13" t="n">
        <v>170</v>
      </c>
      <c r="EE2547" s="13" t="n">
        <v>170</v>
      </c>
      <c r="FA2547" s="13" t="n">
        <v>170</v>
      </c>
      <c r="FW2547" s="13" t="n">
        <v>170</v>
      </c>
      <c r="GS2547" s="13" t="n">
        <v>170</v>
      </c>
    </row>
    <row r="2548">
      <c r="C2548" s="13" t="n">
        <v>171</v>
      </c>
      <c r="D2548" s="14">
        <f>Retailers_Cap!F550</f>
        <v/>
      </c>
      <c r="E2548" s="14">
        <f>Retailers_Cap!G550</f>
        <v/>
      </c>
      <c r="F2548" s="14">
        <f>Retailers_Cap!H550</f>
        <v/>
      </c>
      <c r="Y2548" s="13" t="n">
        <v>171</v>
      </c>
      <c r="AU2548" s="13" t="n">
        <v>171</v>
      </c>
      <c r="BQ2548" s="13" t="n">
        <v>171</v>
      </c>
      <c r="CM2548" s="13" t="n">
        <v>171</v>
      </c>
      <c r="DI2548" s="13" t="n">
        <v>171</v>
      </c>
      <c r="EE2548" s="13" t="n">
        <v>171</v>
      </c>
      <c r="FA2548" s="13" t="n">
        <v>171</v>
      </c>
      <c r="FW2548" s="13" t="n">
        <v>171</v>
      </c>
      <c r="GS2548" s="13" t="n">
        <v>171</v>
      </c>
    </row>
    <row r="2549">
      <c r="C2549" s="13" t="n">
        <v>172</v>
      </c>
      <c r="D2549" s="14">
        <f>Retailers_Cap!F551</f>
        <v/>
      </c>
      <c r="E2549" s="14">
        <f>Retailers_Cap!G551</f>
        <v/>
      </c>
      <c r="F2549" s="14">
        <f>Retailers_Cap!H551</f>
        <v/>
      </c>
      <c r="Y2549" s="13" t="n">
        <v>172</v>
      </c>
      <c r="AU2549" s="13" t="n">
        <v>172</v>
      </c>
      <c r="BQ2549" s="13" t="n">
        <v>172</v>
      </c>
      <c r="CM2549" s="13" t="n">
        <v>172</v>
      </c>
      <c r="DI2549" s="13" t="n">
        <v>172</v>
      </c>
      <c r="EE2549" s="13" t="n">
        <v>172</v>
      </c>
      <c r="FA2549" s="13" t="n">
        <v>172</v>
      </c>
      <c r="FW2549" s="13" t="n">
        <v>172</v>
      </c>
      <c r="GS2549" s="13" t="n">
        <v>172</v>
      </c>
    </row>
    <row r="2550">
      <c r="C2550" s="13" t="n">
        <v>173</v>
      </c>
      <c r="D2550" s="14">
        <f>Retailers_Cap!F552</f>
        <v/>
      </c>
      <c r="E2550" s="14">
        <f>Retailers_Cap!G552</f>
        <v/>
      </c>
      <c r="F2550" s="14">
        <f>Retailers_Cap!H552</f>
        <v/>
      </c>
      <c r="Y2550" s="13" t="n">
        <v>173</v>
      </c>
      <c r="AU2550" s="13" t="n">
        <v>173</v>
      </c>
      <c r="BQ2550" s="13" t="n">
        <v>173</v>
      </c>
      <c r="CM2550" s="13" t="n">
        <v>173</v>
      </c>
      <c r="DI2550" s="13" t="n">
        <v>173</v>
      </c>
      <c r="EE2550" s="13" t="n">
        <v>173</v>
      </c>
      <c r="FA2550" s="13" t="n">
        <v>173</v>
      </c>
      <c r="FW2550" s="13" t="n">
        <v>173</v>
      </c>
      <c r="GS2550" s="13" t="n">
        <v>173</v>
      </c>
    </row>
    <row r="2551">
      <c r="C2551" s="13" t="n">
        <v>174</v>
      </c>
      <c r="D2551" s="14">
        <f>Retailers_Cap!F553</f>
        <v/>
      </c>
      <c r="E2551" s="14">
        <f>Retailers_Cap!G553</f>
        <v/>
      </c>
      <c r="F2551" s="14">
        <f>Retailers_Cap!H553</f>
        <v/>
      </c>
      <c r="Y2551" s="13" t="n">
        <v>174</v>
      </c>
      <c r="AU2551" s="13" t="n">
        <v>174</v>
      </c>
      <c r="BQ2551" s="13" t="n">
        <v>174</v>
      </c>
      <c r="CM2551" s="13" t="n">
        <v>174</v>
      </c>
      <c r="DI2551" s="13" t="n">
        <v>174</v>
      </c>
      <c r="EE2551" s="13" t="n">
        <v>174</v>
      </c>
      <c r="FA2551" s="13" t="n">
        <v>174</v>
      </c>
      <c r="FW2551" s="13" t="n">
        <v>174</v>
      </c>
      <c r="GS2551" s="13" t="n">
        <v>174</v>
      </c>
    </row>
    <row r="2552">
      <c r="C2552" s="13" t="n">
        <v>175</v>
      </c>
      <c r="D2552" s="14">
        <f>Retailers_Cap!F554</f>
        <v/>
      </c>
      <c r="E2552" s="14">
        <f>Retailers_Cap!G554</f>
        <v/>
      </c>
      <c r="F2552" s="14">
        <f>Retailers_Cap!H554</f>
        <v/>
      </c>
      <c r="Y2552" s="13" t="n">
        <v>175</v>
      </c>
      <c r="AU2552" s="13" t="n">
        <v>175</v>
      </c>
      <c r="BQ2552" s="13" t="n">
        <v>175</v>
      </c>
      <c r="CM2552" s="13" t="n">
        <v>175</v>
      </c>
      <c r="DI2552" s="13" t="n">
        <v>175</v>
      </c>
      <c r="EE2552" s="13" t="n">
        <v>175</v>
      </c>
      <c r="FA2552" s="13" t="n">
        <v>175</v>
      </c>
      <c r="FW2552" s="13" t="n">
        <v>175</v>
      </c>
      <c r="GS2552" s="13" t="n">
        <v>175</v>
      </c>
    </row>
    <row r="2553">
      <c r="C2553" s="13" t="n">
        <v>176</v>
      </c>
      <c r="D2553" s="14">
        <f>Retailers_Cap!F555</f>
        <v/>
      </c>
      <c r="E2553" s="14">
        <f>Retailers_Cap!G555</f>
        <v/>
      </c>
      <c r="F2553" s="14">
        <f>Retailers_Cap!H555</f>
        <v/>
      </c>
      <c r="Y2553" s="13" t="n">
        <v>176</v>
      </c>
      <c r="AU2553" s="13" t="n">
        <v>176</v>
      </c>
      <c r="BQ2553" s="13" t="n">
        <v>176</v>
      </c>
      <c r="CM2553" s="13" t="n">
        <v>176</v>
      </c>
      <c r="DI2553" s="13" t="n">
        <v>176</v>
      </c>
      <c r="EE2553" s="13" t="n">
        <v>176</v>
      </c>
      <c r="FA2553" s="13" t="n">
        <v>176</v>
      </c>
      <c r="FW2553" s="13" t="n">
        <v>176</v>
      </c>
      <c r="GS2553" s="13" t="n">
        <v>176</v>
      </c>
    </row>
    <row r="2554">
      <c r="C2554" s="13" t="n">
        <v>177</v>
      </c>
      <c r="D2554" s="14">
        <f>Retailers_Cap!F556</f>
        <v/>
      </c>
      <c r="E2554" s="14">
        <f>Retailers_Cap!G556</f>
        <v/>
      </c>
      <c r="F2554" s="14">
        <f>Retailers_Cap!H556</f>
        <v/>
      </c>
      <c r="Y2554" s="13" t="n">
        <v>177</v>
      </c>
      <c r="AU2554" s="13" t="n">
        <v>177</v>
      </c>
      <c r="BQ2554" s="13" t="n">
        <v>177</v>
      </c>
      <c r="CM2554" s="13" t="n">
        <v>177</v>
      </c>
      <c r="DI2554" s="13" t="n">
        <v>177</v>
      </c>
      <c r="EE2554" s="13" t="n">
        <v>177</v>
      </c>
      <c r="FA2554" s="13" t="n">
        <v>177</v>
      </c>
      <c r="FW2554" s="13" t="n">
        <v>177</v>
      </c>
      <c r="GS2554" s="13" t="n">
        <v>177</v>
      </c>
    </row>
    <row r="2555">
      <c r="C2555" s="13" t="n">
        <v>178</v>
      </c>
      <c r="D2555" s="14">
        <f>Retailers_Cap!F557</f>
        <v/>
      </c>
      <c r="E2555" s="14">
        <f>Retailers_Cap!G557</f>
        <v/>
      </c>
      <c r="F2555" s="14">
        <f>Retailers_Cap!H557</f>
        <v/>
      </c>
      <c r="Y2555" s="13" t="n">
        <v>178</v>
      </c>
      <c r="AU2555" s="13" t="n">
        <v>178</v>
      </c>
      <c r="BQ2555" s="13" t="n">
        <v>178</v>
      </c>
      <c r="CM2555" s="13" t="n">
        <v>178</v>
      </c>
      <c r="DI2555" s="13" t="n">
        <v>178</v>
      </c>
      <c r="EE2555" s="13" t="n">
        <v>178</v>
      </c>
      <c r="FA2555" s="13" t="n">
        <v>178</v>
      </c>
      <c r="FW2555" s="13" t="n">
        <v>178</v>
      </c>
      <c r="GS2555" s="13" t="n">
        <v>178</v>
      </c>
    </row>
    <row r="2556">
      <c r="C2556" s="13" t="n">
        <v>179</v>
      </c>
      <c r="D2556" s="14">
        <f>Retailers_Cap!F558</f>
        <v/>
      </c>
      <c r="E2556" s="14">
        <f>Retailers_Cap!G558</f>
        <v/>
      </c>
      <c r="F2556" s="14">
        <f>Retailers_Cap!H558</f>
        <v/>
      </c>
      <c r="Y2556" s="13" t="n">
        <v>179</v>
      </c>
      <c r="AU2556" s="13" t="n">
        <v>179</v>
      </c>
      <c r="BQ2556" s="13" t="n">
        <v>179</v>
      </c>
      <c r="CM2556" s="13" t="n">
        <v>179</v>
      </c>
      <c r="DI2556" s="13" t="n">
        <v>179</v>
      </c>
      <c r="EE2556" s="13" t="n">
        <v>179</v>
      </c>
      <c r="FA2556" s="13" t="n">
        <v>179</v>
      </c>
      <c r="FW2556" s="13" t="n">
        <v>179</v>
      </c>
      <c r="GS2556" s="13" t="n">
        <v>179</v>
      </c>
    </row>
    <row r="2557">
      <c r="C2557" s="13" t="n">
        <v>180</v>
      </c>
      <c r="D2557" s="14">
        <f>Retailers_Cap!F559</f>
        <v/>
      </c>
      <c r="E2557" s="14">
        <f>Retailers_Cap!G559</f>
        <v/>
      </c>
      <c r="F2557" s="14">
        <f>Retailers_Cap!H559</f>
        <v/>
      </c>
      <c r="Y2557" s="13" t="n">
        <v>180</v>
      </c>
      <c r="AU2557" s="13" t="n">
        <v>180</v>
      </c>
      <c r="BQ2557" s="13" t="n">
        <v>180</v>
      </c>
      <c r="CM2557" s="13" t="n">
        <v>180</v>
      </c>
      <c r="DI2557" s="13" t="n">
        <v>180</v>
      </c>
      <c r="EE2557" s="13" t="n">
        <v>180</v>
      </c>
      <c r="FA2557" s="13" t="n">
        <v>180</v>
      </c>
      <c r="FW2557" s="13" t="n">
        <v>180</v>
      </c>
      <c r="GS2557" s="13" t="n">
        <v>180</v>
      </c>
    </row>
    <row r="2558">
      <c r="C2558" s="13" t="n">
        <v>181</v>
      </c>
      <c r="D2558" s="14">
        <f>Retailers_Cap!F560</f>
        <v/>
      </c>
      <c r="E2558" s="14">
        <f>Retailers_Cap!G560</f>
        <v/>
      </c>
      <c r="F2558" s="14">
        <f>Retailers_Cap!H560</f>
        <v/>
      </c>
      <c r="Y2558" s="13" t="n">
        <v>181</v>
      </c>
      <c r="AU2558" s="13" t="n">
        <v>181</v>
      </c>
      <c r="BQ2558" s="13" t="n">
        <v>181</v>
      </c>
      <c r="CM2558" s="13" t="n">
        <v>181</v>
      </c>
      <c r="DI2558" s="13" t="n">
        <v>181</v>
      </c>
      <c r="EE2558" s="13" t="n">
        <v>181</v>
      </c>
      <c r="FA2558" s="13" t="n">
        <v>181</v>
      </c>
      <c r="FW2558" s="13" t="n">
        <v>181</v>
      </c>
      <c r="GS2558" s="13" t="n">
        <v>181</v>
      </c>
    </row>
    <row r="2559">
      <c r="C2559" s="13" t="n">
        <v>182</v>
      </c>
      <c r="D2559" s="14">
        <f>Retailers_Cap!F561</f>
        <v/>
      </c>
      <c r="E2559" s="14">
        <f>Retailers_Cap!G561</f>
        <v/>
      </c>
      <c r="F2559" s="14">
        <f>Retailers_Cap!H561</f>
        <v/>
      </c>
      <c r="Y2559" s="13" t="n">
        <v>182</v>
      </c>
      <c r="AU2559" s="13" t="n">
        <v>182</v>
      </c>
      <c r="BQ2559" s="13" t="n">
        <v>182</v>
      </c>
      <c r="CM2559" s="13" t="n">
        <v>182</v>
      </c>
      <c r="DI2559" s="13" t="n">
        <v>182</v>
      </c>
      <c r="EE2559" s="13" t="n">
        <v>182</v>
      </c>
      <c r="FA2559" s="13" t="n">
        <v>182</v>
      </c>
      <c r="FW2559" s="13" t="n">
        <v>182</v>
      </c>
      <c r="GS2559" s="13" t="n">
        <v>182</v>
      </c>
    </row>
    <row r="2560">
      <c r="C2560" s="13" t="n">
        <v>183</v>
      </c>
      <c r="D2560" s="14">
        <f>Retailers_Cap!F562</f>
        <v/>
      </c>
      <c r="E2560" s="14">
        <f>Retailers_Cap!G562</f>
        <v/>
      </c>
      <c r="F2560" s="14">
        <f>Retailers_Cap!H562</f>
        <v/>
      </c>
      <c r="Y2560" s="13" t="n">
        <v>183</v>
      </c>
      <c r="AU2560" s="13" t="n">
        <v>183</v>
      </c>
      <c r="BQ2560" s="13" t="n">
        <v>183</v>
      </c>
      <c r="CM2560" s="13" t="n">
        <v>183</v>
      </c>
      <c r="DI2560" s="13" t="n">
        <v>183</v>
      </c>
      <c r="EE2560" s="13" t="n">
        <v>183</v>
      </c>
      <c r="FA2560" s="13" t="n">
        <v>183</v>
      </c>
      <c r="FW2560" s="13" t="n">
        <v>183</v>
      </c>
      <c r="GS2560" s="13" t="n">
        <v>183</v>
      </c>
    </row>
    <row r="2561">
      <c r="C2561" s="13" t="n">
        <v>184</v>
      </c>
      <c r="D2561" s="14">
        <f>Retailers_Cap!F563</f>
        <v/>
      </c>
      <c r="E2561" s="14">
        <f>Retailers_Cap!G563</f>
        <v/>
      </c>
      <c r="F2561" s="14">
        <f>Retailers_Cap!H563</f>
        <v/>
      </c>
      <c r="Y2561" s="13" t="n">
        <v>184</v>
      </c>
      <c r="AU2561" s="13" t="n">
        <v>184</v>
      </c>
      <c r="BQ2561" s="13" t="n">
        <v>184</v>
      </c>
      <c r="CM2561" s="13" t="n">
        <v>184</v>
      </c>
      <c r="DI2561" s="13" t="n">
        <v>184</v>
      </c>
      <c r="EE2561" s="13" t="n">
        <v>184</v>
      </c>
      <c r="FA2561" s="13" t="n">
        <v>184</v>
      </c>
      <c r="FW2561" s="13" t="n">
        <v>184</v>
      </c>
      <c r="GS2561" s="13" t="n">
        <v>184</v>
      </c>
    </row>
    <row r="2562">
      <c r="C2562" s="13" t="n">
        <v>185</v>
      </c>
      <c r="D2562" s="14">
        <f>Retailers_Cap!F564</f>
        <v/>
      </c>
      <c r="E2562" s="14">
        <f>Retailers_Cap!G564</f>
        <v/>
      </c>
      <c r="F2562" s="14">
        <f>Retailers_Cap!H564</f>
        <v/>
      </c>
      <c r="Y2562" s="13" t="n">
        <v>185</v>
      </c>
      <c r="AU2562" s="13" t="n">
        <v>185</v>
      </c>
      <c r="BQ2562" s="13" t="n">
        <v>185</v>
      </c>
      <c r="CM2562" s="13" t="n">
        <v>185</v>
      </c>
      <c r="DI2562" s="13" t="n">
        <v>185</v>
      </c>
      <c r="EE2562" s="13" t="n">
        <v>185</v>
      </c>
      <c r="FA2562" s="13" t="n">
        <v>185</v>
      </c>
      <c r="FW2562" s="13" t="n">
        <v>185</v>
      </c>
      <c r="GS2562" s="13" t="n">
        <v>185</v>
      </c>
    </row>
    <row r="2563">
      <c r="C2563" s="13" t="n">
        <v>186</v>
      </c>
      <c r="D2563" s="14">
        <f>Retailers_Cap!F565</f>
        <v/>
      </c>
      <c r="E2563" s="14">
        <f>Retailers_Cap!G565</f>
        <v/>
      </c>
      <c r="F2563" s="14">
        <f>Retailers_Cap!H565</f>
        <v/>
      </c>
      <c r="Y2563" s="13" t="n">
        <v>186</v>
      </c>
      <c r="AU2563" s="13" t="n">
        <v>186</v>
      </c>
      <c r="BQ2563" s="13" t="n">
        <v>186</v>
      </c>
      <c r="CM2563" s="13" t="n">
        <v>186</v>
      </c>
      <c r="DI2563" s="13" t="n">
        <v>186</v>
      </c>
      <c r="EE2563" s="13" t="n">
        <v>186</v>
      </c>
      <c r="FA2563" s="13" t="n">
        <v>186</v>
      </c>
      <c r="FW2563" s="13" t="n">
        <v>186</v>
      </c>
      <c r="GS2563" s="13" t="n">
        <v>186</v>
      </c>
    </row>
    <row r="2564">
      <c r="C2564" s="13" t="n">
        <v>187</v>
      </c>
      <c r="D2564" s="14">
        <f>Retailers_Cap!F566</f>
        <v/>
      </c>
      <c r="E2564" s="14">
        <f>Retailers_Cap!G566</f>
        <v/>
      </c>
      <c r="F2564" s="14">
        <f>Retailers_Cap!H566</f>
        <v/>
      </c>
      <c r="Y2564" s="13" t="n">
        <v>187</v>
      </c>
      <c r="AU2564" s="13" t="n">
        <v>187</v>
      </c>
      <c r="BQ2564" s="13" t="n">
        <v>187</v>
      </c>
      <c r="CM2564" s="13" t="n">
        <v>187</v>
      </c>
      <c r="DI2564" s="13" t="n">
        <v>187</v>
      </c>
      <c r="EE2564" s="13" t="n">
        <v>187</v>
      </c>
      <c r="FA2564" s="13" t="n">
        <v>187</v>
      </c>
      <c r="FW2564" s="13" t="n">
        <v>187</v>
      </c>
      <c r="GS2564" s="13" t="n">
        <v>187</v>
      </c>
    </row>
    <row r="2565">
      <c r="C2565" s="13" t="n">
        <v>188</v>
      </c>
      <c r="D2565" s="14">
        <f>Retailers_Cap!F567</f>
        <v/>
      </c>
      <c r="E2565" s="14">
        <f>Retailers_Cap!G567</f>
        <v/>
      </c>
      <c r="F2565" s="14">
        <f>Retailers_Cap!H567</f>
        <v/>
      </c>
      <c r="Y2565" s="13" t="n">
        <v>188</v>
      </c>
      <c r="AU2565" s="13" t="n">
        <v>188</v>
      </c>
      <c r="BQ2565" s="13" t="n">
        <v>188</v>
      </c>
      <c r="CM2565" s="13" t="n">
        <v>188</v>
      </c>
      <c r="DI2565" s="13" t="n">
        <v>188</v>
      </c>
      <c r="EE2565" s="13" t="n">
        <v>188</v>
      </c>
      <c r="FA2565" s="13" t="n">
        <v>188</v>
      </c>
      <c r="FW2565" s="13" t="n">
        <v>188</v>
      </c>
      <c r="GS2565" s="13" t="n">
        <v>188</v>
      </c>
    </row>
    <row r="2566">
      <c r="C2566" s="13" t="n">
        <v>189</v>
      </c>
      <c r="D2566" s="14">
        <f>Retailers_Cap!F568</f>
        <v/>
      </c>
      <c r="E2566" s="14">
        <f>Retailers_Cap!G568</f>
        <v/>
      </c>
      <c r="F2566" s="14">
        <f>Retailers_Cap!H568</f>
        <v/>
      </c>
      <c r="Y2566" s="13" t="n">
        <v>189</v>
      </c>
      <c r="AU2566" s="13" t="n">
        <v>189</v>
      </c>
      <c r="BQ2566" s="13" t="n">
        <v>189</v>
      </c>
      <c r="CM2566" s="13" t="n">
        <v>189</v>
      </c>
      <c r="DI2566" s="13" t="n">
        <v>189</v>
      </c>
      <c r="EE2566" s="13" t="n">
        <v>189</v>
      </c>
      <c r="FA2566" s="13" t="n">
        <v>189</v>
      </c>
      <c r="FW2566" s="13" t="n">
        <v>189</v>
      </c>
      <c r="GS2566" s="13" t="n">
        <v>189</v>
      </c>
    </row>
    <row r="2567">
      <c r="C2567" s="13" t="n">
        <v>190</v>
      </c>
      <c r="D2567" s="14">
        <f>Retailers_Cap!F569</f>
        <v/>
      </c>
      <c r="E2567" s="14">
        <f>Retailers_Cap!G569</f>
        <v/>
      </c>
      <c r="F2567" s="14">
        <f>Retailers_Cap!H569</f>
        <v/>
      </c>
      <c r="Y2567" s="13" t="n">
        <v>190</v>
      </c>
      <c r="AU2567" s="13" t="n">
        <v>190</v>
      </c>
      <c r="BQ2567" s="13" t="n">
        <v>190</v>
      </c>
      <c r="CM2567" s="13" t="n">
        <v>190</v>
      </c>
      <c r="DI2567" s="13" t="n">
        <v>190</v>
      </c>
      <c r="EE2567" s="13" t="n">
        <v>190</v>
      </c>
      <c r="FA2567" s="13" t="n">
        <v>190</v>
      </c>
      <c r="FW2567" s="13" t="n">
        <v>190</v>
      </c>
      <c r="GS2567" s="13" t="n">
        <v>190</v>
      </c>
    </row>
    <row r="2568">
      <c r="C2568" s="13" t="n">
        <v>191</v>
      </c>
      <c r="D2568" s="14">
        <f>Retailers_Cap!F570</f>
        <v/>
      </c>
      <c r="E2568" s="14">
        <f>Retailers_Cap!G570</f>
        <v/>
      </c>
      <c r="F2568" s="14">
        <f>Retailers_Cap!H570</f>
        <v/>
      </c>
      <c r="Y2568" s="13" t="n">
        <v>191</v>
      </c>
      <c r="AU2568" s="13" t="n">
        <v>191</v>
      </c>
      <c r="BQ2568" s="13" t="n">
        <v>191</v>
      </c>
      <c r="CM2568" s="13" t="n">
        <v>191</v>
      </c>
      <c r="DI2568" s="13" t="n">
        <v>191</v>
      </c>
      <c r="EE2568" s="13" t="n">
        <v>191</v>
      </c>
      <c r="FA2568" s="13" t="n">
        <v>191</v>
      </c>
      <c r="FW2568" s="13" t="n">
        <v>191</v>
      </c>
      <c r="GS2568" s="13" t="n">
        <v>191</v>
      </c>
    </row>
    <row r="2569">
      <c r="C2569" s="13" t="n">
        <v>192</v>
      </c>
      <c r="D2569" s="14">
        <f>Retailers_Cap!F571</f>
        <v/>
      </c>
      <c r="E2569" s="14">
        <f>Retailers_Cap!G571</f>
        <v/>
      </c>
      <c r="F2569" s="14">
        <f>Retailers_Cap!H571</f>
        <v/>
      </c>
      <c r="Y2569" s="13" t="n">
        <v>192</v>
      </c>
      <c r="AU2569" s="13" t="n">
        <v>192</v>
      </c>
      <c r="BQ2569" s="13" t="n">
        <v>192</v>
      </c>
      <c r="CM2569" s="13" t="n">
        <v>192</v>
      </c>
      <c r="DI2569" s="13" t="n">
        <v>192</v>
      </c>
      <c r="EE2569" s="13" t="n">
        <v>192</v>
      </c>
      <c r="FA2569" s="13" t="n">
        <v>192</v>
      </c>
      <c r="FW2569" s="13" t="n">
        <v>192</v>
      </c>
      <c r="GS2569" s="13" t="n">
        <v>192</v>
      </c>
    </row>
    <row r="2570">
      <c r="C2570" s="13" t="n">
        <v>193</v>
      </c>
      <c r="D2570" s="14">
        <f>Retailers_Cap!F572</f>
        <v/>
      </c>
      <c r="E2570" s="14">
        <f>Retailers_Cap!G572</f>
        <v/>
      </c>
      <c r="F2570" s="14">
        <f>Retailers_Cap!H572</f>
        <v/>
      </c>
      <c r="Y2570" s="13" t="n">
        <v>193</v>
      </c>
      <c r="AU2570" s="13" t="n">
        <v>193</v>
      </c>
      <c r="BQ2570" s="13" t="n">
        <v>193</v>
      </c>
      <c r="CM2570" s="13" t="n">
        <v>193</v>
      </c>
      <c r="DI2570" s="13" t="n">
        <v>193</v>
      </c>
      <c r="EE2570" s="13" t="n">
        <v>193</v>
      </c>
      <c r="FA2570" s="13" t="n">
        <v>193</v>
      </c>
      <c r="FW2570" s="13" t="n">
        <v>193</v>
      </c>
      <c r="GS2570" s="13" t="n">
        <v>193</v>
      </c>
    </row>
    <row r="2571">
      <c r="C2571" s="13" t="n">
        <v>194</v>
      </c>
      <c r="D2571" s="14">
        <f>Retailers_Cap!F573</f>
        <v/>
      </c>
      <c r="E2571" s="14">
        <f>Retailers_Cap!G573</f>
        <v/>
      </c>
      <c r="F2571" s="14">
        <f>Retailers_Cap!H573</f>
        <v/>
      </c>
      <c r="Y2571" s="13" t="n">
        <v>194</v>
      </c>
      <c r="AU2571" s="13" t="n">
        <v>194</v>
      </c>
      <c r="BQ2571" s="13" t="n">
        <v>194</v>
      </c>
      <c r="CM2571" s="13" t="n">
        <v>194</v>
      </c>
      <c r="DI2571" s="13" t="n">
        <v>194</v>
      </c>
      <c r="EE2571" s="13" t="n">
        <v>194</v>
      </c>
      <c r="FA2571" s="13" t="n">
        <v>194</v>
      </c>
      <c r="FW2571" s="13" t="n">
        <v>194</v>
      </c>
      <c r="GS2571" s="13" t="n">
        <v>194</v>
      </c>
    </row>
    <row r="2572">
      <c r="C2572" s="13" t="n">
        <v>195</v>
      </c>
      <c r="D2572" s="14">
        <f>Retailers_Cap!F574</f>
        <v/>
      </c>
      <c r="E2572" s="14">
        <f>Retailers_Cap!G574</f>
        <v/>
      </c>
      <c r="F2572" s="14">
        <f>Retailers_Cap!H574</f>
        <v/>
      </c>
      <c r="Y2572" s="13" t="n">
        <v>195</v>
      </c>
      <c r="AU2572" s="13" t="n">
        <v>195</v>
      </c>
      <c r="BQ2572" s="13" t="n">
        <v>195</v>
      </c>
      <c r="CM2572" s="13" t="n">
        <v>195</v>
      </c>
      <c r="DI2572" s="13" t="n">
        <v>195</v>
      </c>
      <c r="EE2572" s="13" t="n">
        <v>195</v>
      </c>
      <c r="FA2572" s="13" t="n">
        <v>195</v>
      </c>
      <c r="FW2572" s="13" t="n">
        <v>195</v>
      </c>
      <c r="GS2572" s="13" t="n">
        <v>195</v>
      </c>
    </row>
    <row r="2573">
      <c r="C2573" s="13" t="n">
        <v>196</v>
      </c>
      <c r="D2573" s="14">
        <f>Retailers_Cap!F575</f>
        <v/>
      </c>
      <c r="E2573" s="14">
        <f>Retailers_Cap!G575</f>
        <v/>
      </c>
      <c r="F2573" s="14">
        <f>Retailers_Cap!H575</f>
        <v/>
      </c>
      <c r="Y2573" s="13" t="n">
        <v>196</v>
      </c>
      <c r="AU2573" s="13" t="n">
        <v>196</v>
      </c>
      <c r="BQ2573" s="13" t="n">
        <v>196</v>
      </c>
      <c r="CM2573" s="13" t="n">
        <v>196</v>
      </c>
      <c r="DI2573" s="13" t="n">
        <v>196</v>
      </c>
      <c r="EE2573" s="13" t="n">
        <v>196</v>
      </c>
      <c r="FA2573" s="13" t="n">
        <v>196</v>
      </c>
      <c r="FW2573" s="13" t="n">
        <v>196</v>
      </c>
      <c r="GS2573" s="13" t="n">
        <v>196</v>
      </c>
    </row>
    <row r="2574">
      <c r="C2574" s="13" t="n">
        <v>197</v>
      </c>
      <c r="D2574" s="14">
        <f>Retailers_Cap!F576</f>
        <v/>
      </c>
      <c r="E2574" s="14">
        <f>Retailers_Cap!G576</f>
        <v/>
      </c>
      <c r="F2574" s="14">
        <f>Retailers_Cap!H576</f>
        <v/>
      </c>
      <c r="Y2574" s="13" t="n">
        <v>197</v>
      </c>
      <c r="AU2574" s="13" t="n">
        <v>197</v>
      </c>
      <c r="BQ2574" s="13" t="n">
        <v>197</v>
      </c>
      <c r="CM2574" s="13" t="n">
        <v>197</v>
      </c>
      <c r="DI2574" s="13" t="n">
        <v>197</v>
      </c>
      <c r="EE2574" s="13" t="n">
        <v>197</v>
      </c>
      <c r="FA2574" s="13" t="n">
        <v>197</v>
      </c>
      <c r="FW2574" s="13" t="n">
        <v>197</v>
      </c>
      <c r="GS2574" s="13" t="n">
        <v>197</v>
      </c>
    </row>
    <row r="2575">
      <c r="C2575" s="13" t="n">
        <v>198</v>
      </c>
      <c r="D2575" s="14">
        <f>Retailers_Cap!F577</f>
        <v/>
      </c>
      <c r="E2575" s="14">
        <f>Retailers_Cap!G577</f>
        <v/>
      </c>
      <c r="F2575" s="14">
        <f>Retailers_Cap!H577</f>
        <v/>
      </c>
      <c r="Y2575" s="13" t="n">
        <v>198</v>
      </c>
      <c r="AU2575" s="13" t="n">
        <v>198</v>
      </c>
      <c r="BQ2575" s="13" t="n">
        <v>198</v>
      </c>
      <c r="CM2575" s="13" t="n">
        <v>198</v>
      </c>
      <c r="DI2575" s="13" t="n">
        <v>198</v>
      </c>
      <c r="EE2575" s="13" t="n">
        <v>198</v>
      </c>
      <c r="FA2575" s="13" t="n">
        <v>198</v>
      </c>
      <c r="FW2575" s="13" t="n">
        <v>198</v>
      </c>
      <c r="GS2575" s="13" t="n">
        <v>198</v>
      </c>
    </row>
    <row r="2577">
      <c r="B2577" s="89" t="inlineStr">
        <is>
          <t>Parâmetros p/ μx</t>
        </is>
      </c>
      <c r="C2577" s="13" t="inlineStr">
        <is>
          <t>Var(d-cap)</t>
        </is>
      </c>
      <c r="D2577" s="13" t="n">
        <v>22</v>
      </c>
      <c r="E2577" s="13" t="n">
        <v>23</v>
      </c>
      <c r="F2577" s="13" t="n">
        <v>24</v>
      </c>
      <c r="X2577" s="13" t="inlineStr">
        <is>
          <t>Parâmetros p/ μx</t>
        </is>
      </c>
      <c r="Y2577" s="13" t="inlineStr">
        <is>
          <t>Var(d-cap)</t>
        </is>
      </c>
      <c r="Z2577" s="13" t="n">
        <v>22</v>
      </c>
      <c r="AA2577" s="13" t="n">
        <v>23</v>
      </c>
      <c r="AB2577" s="13" t="n">
        <v>24</v>
      </c>
      <c r="AT2577" s="13" t="inlineStr">
        <is>
          <t>Parâmetros p/ μx</t>
        </is>
      </c>
      <c r="AU2577" s="13" t="inlineStr">
        <is>
          <t>Var(d-cap)</t>
        </is>
      </c>
      <c r="AV2577" s="13" t="n">
        <v>22</v>
      </c>
      <c r="AW2577" s="13" t="n">
        <v>23</v>
      </c>
      <c r="AX2577" s="13" t="n">
        <v>24</v>
      </c>
      <c r="BP2577" s="13" t="inlineStr">
        <is>
          <t>Parâmetros p/ μx</t>
        </is>
      </c>
      <c r="BQ2577" s="13" t="inlineStr">
        <is>
          <t>Var(d-cap)</t>
        </is>
      </c>
      <c r="BR2577" s="13" t="n">
        <v>22</v>
      </c>
      <c r="BS2577" s="13" t="n">
        <v>23</v>
      </c>
      <c r="BT2577" s="13" t="n">
        <v>24</v>
      </c>
      <c r="CL2577" s="13" t="inlineStr">
        <is>
          <t>Parâmetros p/ μx</t>
        </is>
      </c>
      <c r="CM2577" s="13" t="inlineStr">
        <is>
          <t>Var(d-cap)</t>
        </is>
      </c>
      <c r="CN2577" s="13" t="n">
        <v>22</v>
      </c>
      <c r="CO2577" s="13" t="n">
        <v>23</v>
      </c>
      <c r="CP2577" s="13" t="n">
        <v>24</v>
      </c>
      <c r="DH2577" s="13" t="inlineStr">
        <is>
          <t>Parâmetros p/ μx</t>
        </is>
      </c>
      <c r="DI2577" s="13" t="inlineStr">
        <is>
          <t>Var(d-cap)</t>
        </is>
      </c>
      <c r="DJ2577" s="13" t="n">
        <v>22</v>
      </c>
      <c r="DK2577" s="13" t="n">
        <v>23</v>
      </c>
      <c r="DL2577" s="13" t="n">
        <v>24</v>
      </c>
      <c r="ED2577" s="13" t="inlineStr">
        <is>
          <t>Parâmetros p/ μx</t>
        </is>
      </c>
      <c r="EE2577" s="13" t="inlineStr">
        <is>
          <t>Var(d-cap)</t>
        </is>
      </c>
      <c r="EF2577" s="13" t="n">
        <v>22</v>
      </c>
      <c r="EG2577" s="13" t="n">
        <v>23</v>
      </c>
      <c r="EH2577" s="13" t="n">
        <v>24</v>
      </c>
      <c r="EZ2577" s="13" t="inlineStr">
        <is>
          <t>Parâmetros p/ μx</t>
        </is>
      </c>
      <c r="FA2577" s="13" t="inlineStr">
        <is>
          <t>Var(d-cap)</t>
        </is>
      </c>
      <c r="FB2577" s="13" t="n">
        <v>22</v>
      </c>
      <c r="FC2577" s="13" t="n">
        <v>23</v>
      </c>
      <c r="FD2577" s="13" t="n">
        <v>24</v>
      </c>
      <c r="FV2577" s="13" t="inlineStr">
        <is>
          <t>Parâmetros p/ μx</t>
        </is>
      </c>
      <c r="FW2577" s="13" t="inlineStr">
        <is>
          <t>Var(d-cap)</t>
        </is>
      </c>
      <c r="FX2577" s="13" t="n">
        <v>22</v>
      </c>
      <c r="FY2577" s="13" t="n">
        <v>23</v>
      </c>
      <c r="FZ2577" s="13" t="n">
        <v>24</v>
      </c>
      <c r="GR2577" s="13" t="inlineStr">
        <is>
          <t>Parâmetros p/ μx</t>
        </is>
      </c>
      <c r="GS2577" s="13" t="inlineStr">
        <is>
          <t>Var(d-cap)</t>
        </is>
      </c>
      <c r="GT2577" s="13" t="n">
        <v>22</v>
      </c>
      <c r="GU2577" s="13" t="n">
        <v>23</v>
      </c>
      <c r="GV2577" s="13" t="n">
        <v>24</v>
      </c>
    </row>
    <row r="2578">
      <c r="B2578" s="89" t="inlineStr">
        <is>
          <t>LB</t>
        </is>
      </c>
      <c r="C2578" s="13" t="n">
        <v>9</v>
      </c>
      <c r="D2578" s="14" t="n">
        <v>2.06985769</v>
      </c>
      <c r="E2578" s="14" t="n">
        <v>3.52988944</v>
      </c>
      <c r="F2578" s="14" t="n">
        <v>1.35978921</v>
      </c>
      <c r="X2578" s="13" t="inlineStr">
        <is>
          <t>LB</t>
        </is>
      </c>
      <c r="Y2578" s="13" t="n">
        <v>9</v>
      </c>
      <c r="AT2578" s="13" t="inlineStr">
        <is>
          <t>LB</t>
        </is>
      </c>
      <c r="AU2578" s="13" t="n">
        <v>9</v>
      </c>
      <c r="BP2578" s="13" t="inlineStr">
        <is>
          <t>LB</t>
        </is>
      </c>
      <c r="BQ2578" s="13" t="n">
        <v>9</v>
      </c>
      <c r="CL2578" s="13" t="inlineStr">
        <is>
          <t>LB</t>
        </is>
      </c>
      <c r="CM2578" s="13" t="n">
        <v>9</v>
      </c>
      <c r="DH2578" s="13" t="inlineStr">
        <is>
          <t>LB</t>
        </is>
      </c>
      <c r="DI2578" s="13" t="n">
        <v>9</v>
      </c>
      <c r="ED2578" s="13" t="inlineStr">
        <is>
          <t>LB</t>
        </is>
      </c>
      <c r="EE2578" s="13" t="n">
        <v>9</v>
      </c>
      <c r="EZ2578" s="13" t="inlineStr">
        <is>
          <t>LB</t>
        </is>
      </c>
      <c r="FA2578" s="13" t="n">
        <v>9</v>
      </c>
      <c r="FV2578" s="13" t="inlineStr">
        <is>
          <t>LB</t>
        </is>
      </c>
      <c r="FW2578" s="13" t="n">
        <v>9</v>
      </c>
      <c r="GR2578" s="13" t="inlineStr">
        <is>
          <t>LB</t>
        </is>
      </c>
      <c r="GS2578" s="13" t="n">
        <v>9</v>
      </c>
    </row>
    <row r="2579">
      <c r="C2579" s="13" t="n">
        <v>10</v>
      </c>
      <c r="D2579" s="14" t="n">
        <v>2.13978384</v>
      </c>
      <c r="E2579" s="14" t="n">
        <v>1.58986881</v>
      </c>
      <c r="F2579" s="14" t="n">
        <v>2.36975236</v>
      </c>
      <c r="Y2579" s="13" t="n">
        <v>10</v>
      </c>
      <c r="AU2579" s="13" t="n">
        <v>10</v>
      </c>
      <c r="BQ2579" s="13" t="n">
        <v>10</v>
      </c>
      <c r="CM2579" s="13" t="n">
        <v>10</v>
      </c>
      <c r="DI2579" s="13" t="n">
        <v>10</v>
      </c>
      <c r="EE2579" s="13" t="n">
        <v>10</v>
      </c>
      <c r="FA2579" s="13" t="n">
        <v>10</v>
      </c>
      <c r="FW2579" s="13" t="n">
        <v>10</v>
      </c>
      <c r="GS2579" s="13" t="n">
        <v>10</v>
      </c>
    </row>
    <row r="2580">
      <c r="C2580" s="13" t="n">
        <v>11</v>
      </c>
      <c r="D2580" s="14" t="n">
        <v>1.65997456</v>
      </c>
      <c r="E2580" s="14" t="n">
        <v>1.99996164</v>
      </c>
      <c r="F2580" s="14" t="n">
        <v>2.74995889</v>
      </c>
      <c r="Y2580" s="13" t="n">
        <v>11</v>
      </c>
      <c r="AU2580" s="13" t="n">
        <v>11</v>
      </c>
      <c r="BQ2580" s="13" t="n">
        <v>11</v>
      </c>
      <c r="CM2580" s="13" t="n">
        <v>11</v>
      </c>
      <c r="DI2580" s="13" t="n">
        <v>11</v>
      </c>
      <c r="EE2580" s="13" t="n">
        <v>11</v>
      </c>
      <c r="FA2580" s="13" t="n">
        <v>11</v>
      </c>
      <c r="FW2580" s="13" t="n">
        <v>11</v>
      </c>
      <c r="GS2580" s="13" t="n">
        <v>11</v>
      </c>
    </row>
    <row r="2581">
      <c r="C2581" s="13" t="n">
        <v>12</v>
      </c>
      <c r="D2581" s="14" t="n">
        <v>1.88980009</v>
      </c>
      <c r="E2581" s="14" t="n">
        <v>2.68992801</v>
      </c>
      <c r="F2581" s="14" t="n">
        <v>2.63997504</v>
      </c>
      <c r="Y2581" s="13" t="n">
        <v>12</v>
      </c>
      <c r="AU2581" s="13" t="n">
        <v>12</v>
      </c>
      <c r="BQ2581" s="13" t="n">
        <v>12</v>
      </c>
      <c r="CM2581" s="13" t="n">
        <v>12</v>
      </c>
      <c r="DI2581" s="13" t="n">
        <v>12</v>
      </c>
      <c r="EE2581" s="13" t="n">
        <v>12</v>
      </c>
      <c r="FA2581" s="13" t="n">
        <v>12</v>
      </c>
      <c r="FW2581" s="13" t="n">
        <v>12</v>
      </c>
      <c r="GS2581" s="13" t="n">
        <v>12</v>
      </c>
    </row>
    <row r="2582">
      <c r="C2582" s="13" t="n">
        <v>13</v>
      </c>
      <c r="D2582" s="14" t="n">
        <v>1.94993296</v>
      </c>
      <c r="E2582" s="14" t="n">
        <v>2.37992329</v>
      </c>
      <c r="F2582" s="14" t="n">
        <v>2.70997444</v>
      </c>
      <c r="Y2582" s="13" t="n">
        <v>13</v>
      </c>
      <c r="AU2582" s="13" t="n">
        <v>13</v>
      </c>
      <c r="BQ2582" s="13" t="n">
        <v>13</v>
      </c>
      <c r="CM2582" s="13" t="n">
        <v>13</v>
      </c>
      <c r="DI2582" s="13" t="n">
        <v>13</v>
      </c>
      <c r="EE2582" s="13" t="n">
        <v>13</v>
      </c>
      <c r="FA2582" s="13" t="n">
        <v>13</v>
      </c>
      <c r="FW2582" s="13" t="n">
        <v>13</v>
      </c>
      <c r="GS2582" s="13" t="n">
        <v>13</v>
      </c>
    </row>
    <row r="2583">
      <c r="C2583" s="13" t="n">
        <v>14</v>
      </c>
      <c r="D2583" s="14" t="n">
        <v>2.71986064</v>
      </c>
      <c r="E2583" s="14" t="n">
        <v>2.92991689</v>
      </c>
      <c r="F2583" s="14" t="n">
        <v>1.129969</v>
      </c>
      <c r="Y2583" s="13" t="n">
        <v>14</v>
      </c>
      <c r="AU2583" s="13" t="n">
        <v>14</v>
      </c>
      <c r="BQ2583" s="13" t="n">
        <v>14</v>
      </c>
      <c r="CM2583" s="13" t="n">
        <v>14</v>
      </c>
      <c r="DI2583" s="13" t="n">
        <v>14</v>
      </c>
      <c r="EE2583" s="13" t="n">
        <v>14</v>
      </c>
      <c r="FA2583" s="13" t="n">
        <v>14</v>
      </c>
      <c r="FW2583" s="13" t="n">
        <v>14</v>
      </c>
      <c r="GS2583" s="13" t="n">
        <v>14</v>
      </c>
    </row>
    <row r="2584">
      <c r="C2584" s="13" t="n">
        <v>15</v>
      </c>
      <c r="D2584" s="14" t="n">
        <v>2.679769</v>
      </c>
      <c r="E2584" s="14" t="n">
        <v>1.65997456</v>
      </c>
      <c r="F2584" s="14" t="n">
        <v>2.03975524</v>
      </c>
      <c r="Y2584" s="13" t="n">
        <v>15</v>
      </c>
      <c r="AU2584" s="13" t="n">
        <v>15</v>
      </c>
      <c r="BQ2584" s="13" t="n">
        <v>15</v>
      </c>
      <c r="CM2584" s="13" t="n">
        <v>15</v>
      </c>
      <c r="DI2584" s="13" t="n">
        <v>15</v>
      </c>
      <c r="EE2584" s="13" t="n">
        <v>15</v>
      </c>
      <c r="FA2584" s="13" t="n">
        <v>15</v>
      </c>
      <c r="FW2584" s="13" t="n">
        <v>15</v>
      </c>
      <c r="GS2584" s="13" t="n">
        <v>15</v>
      </c>
    </row>
    <row r="2585">
      <c r="C2585" s="13" t="n">
        <v>16</v>
      </c>
      <c r="D2585" s="14" t="n">
        <v>1.53983281</v>
      </c>
      <c r="E2585" s="14" t="n">
        <v>2.33998209</v>
      </c>
      <c r="F2585" s="14" t="n">
        <v>3.10993225</v>
      </c>
      <c r="Y2585" s="13" t="n">
        <v>16</v>
      </c>
      <c r="AU2585" s="13" t="n">
        <v>16</v>
      </c>
      <c r="BQ2585" s="13" t="n">
        <v>16</v>
      </c>
      <c r="CM2585" s="13" t="n">
        <v>16</v>
      </c>
      <c r="DI2585" s="13" t="n">
        <v>16</v>
      </c>
      <c r="EE2585" s="13" t="n">
        <v>16</v>
      </c>
      <c r="FA2585" s="13" t="n">
        <v>16</v>
      </c>
      <c r="FW2585" s="13" t="n">
        <v>16</v>
      </c>
      <c r="GS2585" s="13" t="n">
        <v>16</v>
      </c>
    </row>
    <row r="2586">
      <c r="C2586" s="13" t="n">
        <v>17</v>
      </c>
      <c r="D2586" s="14" t="n">
        <v>1.18984464</v>
      </c>
      <c r="E2586" s="14" t="n">
        <v>1.16985856</v>
      </c>
      <c r="F2586" s="14" t="n">
        <v>3.04991296</v>
      </c>
      <c r="Y2586" s="13" t="n">
        <v>17</v>
      </c>
      <c r="AU2586" s="13" t="n">
        <v>17</v>
      </c>
      <c r="BQ2586" s="13" t="n">
        <v>17</v>
      </c>
      <c r="CM2586" s="13" t="n">
        <v>17</v>
      </c>
      <c r="DI2586" s="13" t="n">
        <v>17</v>
      </c>
      <c r="EE2586" s="13" t="n">
        <v>17</v>
      </c>
      <c r="FA2586" s="13" t="n">
        <v>17</v>
      </c>
      <c r="FW2586" s="13" t="n">
        <v>17</v>
      </c>
      <c r="GS2586" s="13" t="n">
        <v>17</v>
      </c>
    </row>
    <row r="2587">
      <c r="C2587" s="13" t="n">
        <v>18</v>
      </c>
      <c r="D2587" s="14" t="n">
        <v>1.89998656</v>
      </c>
      <c r="E2587" s="14" t="n">
        <v>2.20997956</v>
      </c>
      <c r="F2587" s="14" t="n">
        <v>0.96983104</v>
      </c>
      <c r="Y2587" s="13" t="n">
        <v>18</v>
      </c>
      <c r="AU2587" s="13" t="n">
        <v>18</v>
      </c>
      <c r="BQ2587" s="13" t="n">
        <v>18</v>
      </c>
      <c r="CM2587" s="13" t="n">
        <v>18</v>
      </c>
      <c r="DI2587" s="13" t="n">
        <v>18</v>
      </c>
      <c r="EE2587" s="13" t="n">
        <v>18</v>
      </c>
      <c r="FA2587" s="13" t="n">
        <v>18</v>
      </c>
      <c r="FW2587" s="13" t="n">
        <v>18</v>
      </c>
      <c r="GS2587" s="13" t="n">
        <v>18</v>
      </c>
    </row>
    <row r="2588">
      <c r="C2588" s="13" t="n">
        <v>19</v>
      </c>
      <c r="D2588" s="14" t="n">
        <v>2.54977024</v>
      </c>
      <c r="E2588" s="14" t="n">
        <v>2.98978681</v>
      </c>
      <c r="F2588" s="14" t="n">
        <v>2.439844</v>
      </c>
      <c r="Y2588" s="13" t="n">
        <v>19</v>
      </c>
      <c r="AU2588" s="13" t="n">
        <v>19</v>
      </c>
      <c r="BQ2588" s="13" t="n">
        <v>19</v>
      </c>
      <c r="CM2588" s="13" t="n">
        <v>19</v>
      </c>
      <c r="DI2588" s="13" t="n">
        <v>19</v>
      </c>
      <c r="EE2588" s="13" t="n">
        <v>19</v>
      </c>
      <c r="FA2588" s="13" t="n">
        <v>19</v>
      </c>
      <c r="FW2588" s="13" t="n">
        <v>19</v>
      </c>
      <c r="GS2588" s="13" t="n">
        <v>19</v>
      </c>
    </row>
    <row r="2589">
      <c r="C2589" s="13" t="n">
        <v>20</v>
      </c>
      <c r="D2589" s="14" t="n">
        <v>2.13978384</v>
      </c>
      <c r="E2589" s="14" t="n">
        <v>1.79989056</v>
      </c>
      <c r="F2589" s="14" t="n">
        <v>2.10975625</v>
      </c>
      <c r="Y2589" s="13" t="n">
        <v>20</v>
      </c>
      <c r="AU2589" s="13" t="n">
        <v>20</v>
      </c>
      <c r="BQ2589" s="13" t="n">
        <v>20</v>
      </c>
      <c r="CM2589" s="13" t="n">
        <v>20</v>
      </c>
      <c r="DI2589" s="13" t="n">
        <v>20</v>
      </c>
      <c r="EE2589" s="13" t="n">
        <v>20</v>
      </c>
      <c r="FA2589" s="13" t="n">
        <v>20</v>
      </c>
      <c r="FW2589" s="13" t="n">
        <v>20</v>
      </c>
      <c r="GS2589" s="13" t="n">
        <v>20</v>
      </c>
    </row>
    <row r="2590">
      <c r="C2590" s="13" t="n">
        <v>21</v>
      </c>
      <c r="D2590" s="14" t="n">
        <v>1.739761</v>
      </c>
      <c r="E2590" s="14" t="n">
        <v>0.7399440399999999</v>
      </c>
      <c r="F2590" s="14" t="n">
        <v>2.38980681</v>
      </c>
      <c r="Y2590" s="13" t="n">
        <v>21</v>
      </c>
      <c r="AU2590" s="13" t="n">
        <v>21</v>
      </c>
      <c r="BQ2590" s="13" t="n">
        <v>21</v>
      </c>
      <c r="CM2590" s="13" t="n">
        <v>21</v>
      </c>
      <c r="DI2590" s="13" t="n">
        <v>21</v>
      </c>
      <c r="EE2590" s="13" t="n">
        <v>21</v>
      </c>
      <c r="FA2590" s="13" t="n">
        <v>21</v>
      </c>
      <c r="FW2590" s="13" t="n">
        <v>21</v>
      </c>
      <c r="GS2590" s="13" t="n">
        <v>21</v>
      </c>
    </row>
    <row r="2591">
      <c r="C2591" s="13" t="n">
        <v>22</v>
      </c>
      <c r="D2591" s="14" t="n">
        <v>2.54977024</v>
      </c>
      <c r="E2591" s="14" t="n">
        <v>2.439844</v>
      </c>
      <c r="F2591" s="14" t="n">
        <v>2.41989136</v>
      </c>
      <c r="Y2591" s="13" t="n">
        <v>22</v>
      </c>
      <c r="AU2591" s="13" t="n">
        <v>22</v>
      </c>
      <c r="BQ2591" s="13" t="n">
        <v>22</v>
      </c>
      <c r="CM2591" s="13" t="n">
        <v>22</v>
      </c>
      <c r="DI2591" s="13" t="n">
        <v>22</v>
      </c>
      <c r="EE2591" s="13" t="n">
        <v>22</v>
      </c>
      <c r="FA2591" s="13" t="n">
        <v>22</v>
      </c>
      <c r="FW2591" s="13" t="n">
        <v>22</v>
      </c>
      <c r="GS2591" s="13" t="n">
        <v>22</v>
      </c>
    </row>
    <row r="2592">
      <c r="C2592" s="13" t="n">
        <v>23</v>
      </c>
      <c r="D2592" s="14" t="n">
        <v>1.44985681</v>
      </c>
      <c r="E2592" s="14" t="n">
        <v>3.61988676</v>
      </c>
      <c r="F2592" s="14" t="n">
        <v>2.439844</v>
      </c>
      <c r="Y2592" s="13" t="n">
        <v>23</v>
      </c>
      <c r="AU2592" s="13" t="n">
        <v>23</v>
      </c>
      <c r="BQ2592" s="13" t="n">
        <v>23</v>
      </c>
      <c r="CM2592" s="13" t="n">
        <v>23</v>
      </c>
      <c r="DI2592" s="13" t="n">
        <v>23</v>
      </c>
      <c r="EE2592" s="13" t="n">
        <v>23</v>
      </c>
      <c r="FA2592" s="13" t="n">
        <v>23</v>
      </c>
      <c r="FW2592" s="13" t="n">
        <v>23</v>
      </c>
      <c r="GS2592" s="13" t="n">
        <v>23</v>
      </c>
    </row>
    <row r="2593">
      <c r="C2593" s="13" t="n">
        <v>24</v>
      </c>
      <c r="D2593" s="14" t="n">
        <v>1.23988225</v>
      </c>
      <c r="E2593" s="14" t="n">
        <v>1.84987201</v>
      </c>
      <c r="F2593" s="14" t="n">
        <v>2.169729</v>
      </c>
      <c r="Y2593" s="13" t="n">
        <v>24</v>
      </c>
      <c r="AU2593" s="13" t="n">
        <v>24</v>
      </c>
      <c r="BQ2593" s="13" t="n">
        <v>24</v>
      </c>
      <c r="CM2593" s="13" t="n">
        <v>24</v>
      </c>
      <c r="DI2593" s="13" t="n">
        <v>24</v>
      </c>
      <c r="EE2593" s="13" t="n">
        <v>24</v>
      </c>
      <c r="FA2593" s="13" t="n">
        <v>24</v>
      </c>
      <c r="FW2593" s="13" t="n">
        <v>24</v>
      </c>
      <c r="GS2593" s="13" t="n">
        <v>24</v>
      </c>
    </row>
    <row r="2594">
      <c r="C2594" s="13" t="n">
        <v>25</v>
      </c>
      <c r="D2594" s="14" t="n">
        <v>1.47987225</v>
      </c>
      <c r="E2594" s="14" t="n">
        <v>1.19990116</v>
      </c>
      <c r="F2594" s="14" t="n">
        <v>2.77988929</v>
      </c>
      <c r="Y2594" s="13" t="n">
        <v>25</v>
      </c>
      <c r="AU2594" s="13" t="n">
        <v>25</v>
      </c>
      <c r="BQ2594" s="13" t="n">
        <v>25</v>
      </c>
      <c r="CM2594" s="13" t="n">
        <v>25</v>
      </c>
      <c r="DI2594" s="13" t="n">
        <v>25</v>
      </c>
      <c r="EE2594" s="13" t="n">
        <v>25</v>
      </c>
      <c r="FA2594" s="13" t="n">
        <v>25</v>
      </c>
      <c r="FW2594" s="13" t="n">
        <v>25</v>
      </c>
      <c r="GS2594" s="13" t="n">
        <v>25</v>
      </c>
    </row>
    <row r="2595">
      <c r="C2595" s="13" t="n">
        <v>26</v>
      </c>
      <c r="D2595" s="14" t="n">
        <v>1.94993296</v>
      </c>
      <c r="E2595" s="14" t="n">
        <v>2.13978384</v>
      </c>
      <c r="F2595" s="14" t="n">
        <v>2.40994576</v>
      </c>
      <c r="Y2595" s="13" t="n">
        <v>26</v>
      </c>
      <c r="AU2595" s="13" t="n">
        <v>26</v>
      </c>
      <c r="BQ2595" s="13" t="n">
        <v>26</v>
      </c>
      <c r="CM2595" s="13" t="n">
        <v>26</v>
      </c>
      <c r="DI2595" s="13" t="n">
        <v>26</v>
      </c>
      <c r="EE2595" s="13" t="n">
        <v>26</v>
      </c>
      <c r="FA2595" s="13" t="n">
        <v>26</v>
      </c>
      <c r="FW2595" s="13" t="n">
        <v>26</v>
      </c>
      <c r="GS2595" s="13" t="n">
        <v>26</v>
      </c>
    </row>
    <row r="2596">
      <c r="C2596" s="13" t="n">
        <v>27</v>
      </c>
      <c r="D2596" s="14" t="n">
        <v>2.70997444</v>
      </c>
      <c r="E2596" s="14" t="n">
        <v>2.09989081</v>
      </c>
      <c r="F2596" s="14" t="n">
        <v>2.25</v>
      </c>
      <c r="Y2596" s="13" t="n">
        <v>27</v>
      </c>
      <c r="AU2596" s="13" t="n">
        <v>27</v>
      </c>
      <c r="BQ2596" s="13" t="n">
        <v>27</v>
      </c>
      <c r="CM2596" s="13" t="n">
        <v>27</v>
      </c>
      <c r="DI2596" s="13" t="n">
        <v>27</v>
      </c>
      <c r="EE2596" s="13" t="n">
        <v>27</v>
      </c>
      <c r="FA2596" s="13" t="n">
        <v>27</v>
      </c>
      <c r="FW2596" s="13" t="n">
        <v>27</v>
      </c>
      <c r="GS2596" s="13" t="n">
        <v>27</v>
      </c>
    </row>
    <row r="2597">
      <c r="C2597" s="13" t="n">
        <v>28</v>
      </c>
      <c r="D2597" s="14" t="n">
        <v>2.119936</v>
      </c>
      <c r="E2597" s="14" t="n">
        <v>2.25</v>
      </c>
      <c r="F2597" s="14" t="n">
        <v>1.80983209</v>
      </c>
      <c r="Y2597" s="13" t="n">
        <v>28</v>
      </c>
      <c r="AU2597" s="13" t="n">
        <v>28</v>
      </c>
      <c r="BQ2597" s="13" t="n">
        <v>28</v>
      </c>
      <c r="CM2597" s="13" t="n">
        <v>28</v>
      </c>
      <c r="DI2597" s="13" t="n">
        <v>28</v>
      </c>
      <c r="EE2597" s="13" t="n">
        <v>28</v>
      </c>
      <c r="FA2597" s="13" t="n">
        <v>28</v>
      </c>
      <c r="FW2597" s="13" t="n">
        <v>28</v>
      </c>
      <c r="GS2597" s="13" t="n">
        <v>28</v>
      </c>
    </row>
    <row r="2598">
      <c r="C2598" s="13" t="n">
        <v>29</v>
      </c>
      <c r="D2598" s="14" t="n">
        <v>2.18980804</v>
      </c>
      <c r="E2598" s="14" t="n">
        <v>2.36975236</v>
      </c>
      <c r="F2598" s="14" t="n">
        <v>2.20997956</v>
      </c>
      <c r="Y2598" s="13" t="n">
        <v>29</v>
      </c>
      <c r="AU2598" s="13" t="n">
        <v>29</v>
      </c>
      <c r="BQ2598" s="13" t="n">
        <v>29</v>
      </c>
      <c r="CM2598" s="13" t="n">
        <v>29</v>
      </c>
      <c r="DI2598" s="13" t="n">
        <v>29</v>
      </c>
      <c r="EE2598" s="13" t="n">
        <v>29</v>
      </c>
      <c r="FA2598" s="13" t="n">
        <v>29</v>
      </c>
      <c r="FW2598" s="13" t="n">
        <v>29</v>
      </c>
      <c r="GS2598" s="13" t="n">
        <v>29</v>
      </c>
    </row>
    <row r="2599">
      <c r="C2599" s="13" t="n">
        <v>30</v>
      </c>
      <c r="D2599" s="14" t="n">
        <v>2.33998209</v>
      </c>
      <c r="E2599" s="14" t="n">
        <v>2.81971264</v>
      </c>
      <c r="F2599" s="14" t="n">
        <v>2.94980625</v>
      </c>
      <c r="Y2599" s="13" t="n">
        <v>30</v>
      </c>
      <c r="AU2599" s="13" t="n">
        <v>30</v>
      </c>
      <c r="BQ2599" s="13" t="n">
        <v>30</v>
      </c>
      <c r="CM2599" s="13" t="n">
        <v>30</v>
      </c>
      <c r="DI2599" s="13" t="n">
        <v>30</v>
      </c>
      <c r="EE2599" s="13" t="n">
        <v>30</v>
      </c>
      <c r="FA2599" s="13" t="n">
        <v>30</v>
      </c>
      <c r="FW2599" s="13" t="n">
        <v>30</v>
      </c>
      <c r="GS2599" s="13" t="n">
        <v>30</v>
      </c>
    </row>
    <row r="2600">
      <c r="C2600" s="13" t="n">
        <v>31</v>
      </c>
      <c r="D2600" s="14" t="n">
        <v>3.03979225</v>
      </c>
      <c r="E2600" s="14" t="n">
        <v>1.21</v>
      </c>
      <c r="F2600" s="14" t="n">
        <v>2.31983361</v>
      </c>
      <c r="Y2600" s="13" t="n">
        <v>31</v>
      </c>
      <c r="AU2600" s="13" t="n">
        <v>31</v>
      </c>
      <c r="BQ2600" s="13" t="n">
        <v>31</v>
      </c>
      <c r="CM2600" s="13" t="n">
        <v>31</v>
      </c>
      <c r="DI2600" s="13" t="n">
        <v>31</v>
      </c>
      <c r="EE2600" s="13" t="n">
        <v>31</v>
      </c>
      <c r="FA2600" s="13" t="n">
        <v>31</v>
      </c>
      <c r="FW2600" s="13" t="n">
        <v>31</v>
      </c>
      <c r="GS2600" s="13" t="n">
        <v>31</v>
      </c>
    </row>
    <row r="2601">
      <c r="C2601" s="13" t="n">
        <v>32</v>
      </c>
      <c r="D2601" s="14" t="n">
        <v>1.40991876</v>
      </c>
      <c r="E2601" s="14" t="n">
        <v>3.309852489999999</v>
      </c>
      <c r="F2601" s="14" t="n">
        <v>1.70981776</v>
      </c>
      <c r="Y2601" s="13" t="n">
        <v>32</v>
      </c>
      <c r="AU2601" s="13" t="n">
        <v>32</v>
      </c>
      <c r="BQ2601" s="13" t="n">
        <v>32</v>
      </c>
      <c r="CM2601" s="13" t="n">
        <v>32</v>
      </c>
      <c r="DI2601" s="13" t="n">
        <v>32</v>
      </c>
      <c r="EE2601" s="13" t="n">
        <v>32</v>
      </c>
      <c r="FA2601" s="13" t="n">
        <v>32</v>
      </c>
      <c r="FW2601" s="13" t="n">
        <v>32</v>
      </c>
      <c r="GS2601" s="13" t="n">
        <v>32</v>
      </c>
    </row>
    <row r="2602">
      <c r="C2602" s="13" t="n">
        <v>33</v>
      </c>
      <c r="D2602" s="14" t="n">
        <v>1.71976996</v>
      </c>
      <c r="E2602" s="14" t="n">
        <v>1.97993041</v>
      </c>
      <c r="F2602" s="14" t="n">
        <v>2.57987844</v>
      </c>
      <c r="Y2602" s="13" t="n">
        <v>33</v>
      </c>
      <c r="AU2602" s="13" t="n">
        <v>33</v>
      </c>
      <c r="BQ2602" s="13" t="n">
        <v>33</v>
      </c>
      <c r="CM2602" s="13" t="n">
        <v>33</v>
      </c>
      <c r="DI2602" s="13" t="n">
        <v>33</v>
      </c>
      <c r="EE2602" s="13" t="n">
        <v>33</v>
      </c>
      <c r="FA2602" s="13" t="n">
        <v>33</v>
      </c>
      <c r="FW2602" s="13" t="n">
        <v>33</v>
      </c>
      <c r="GS2602" s="13" t="n">
        <v>33</v>
      </c>
    </row>
    <row r="2603">
      <c r="C2603" s="13" t="n">
        <v>34</v>
      </c>
      <c r="D2603" s="14" t="n">
        <v>2.53987969</v>
      </c>
      <c r="E2603" s="14" t="n">
        <v>1.71976996</v>
      </c>
      <c r="F2603" s="14" t="n">
        <v>1.86978276</v>
      </c>
      <c r="Y2603" s="13" t="n">
        <v>34</v>
      </c>
      <c r="AU2603" s="13" t="n">
        <v>34</v>
      </c>
      <c r="BQ2603" s="13" t="n">
        <v>34</v>
      </c>
      <c r="CM2603" s="13" t="n">
        <v>34</v>
      </c>
      <c r="DI2603" s="13" t="n">
        <v>34</v>
      </c>
      <c r="EE2603" s="13" t="n">
        <v>34</v>
      </c>
      <c r="FA2603" s="13" t="n">
        <v>34</v>
      </c>
      <c r="FW2603" s="13" t="n">
        <v>34</v>
      </c>
      <c r="GS2603" s="13" t="n">
        <v>34</v>
      </c>
    </row>
    <row r="2604">
      <c r="C2604" s="13" t="n">
        <v>35</v>
      </c>
      <c r="D2604" s="14" t="n">
        <v>1.84987201</v>
      </c>
      <c r="E2604" s="14" t="n">
        <v>1.819801</v>
      </c>
      <c r="F2604" s="14" t="n">
        <v>1.54977601</v>
      </c>
      <c r="Y2604" s="13" t="n">
        <v>35</v>
      </c>
      <c r="AU2604" s="13" t="n">
        <v>35</v>
      </c>
      <c r="BQ2604" s="13" t="n">
        <v>35</v>
      </c>
      <c r="CM2604" s="13" t="n">
        <v>35</v>
      </c>
      <c r="DI2604" s="13" t="n">
        <v>35</v>
      </c>
      <c r="EE2604" s="13" t="n">
        <v>35</v>
      </c>
      <c r="FA2604" s="13" t="n">
        <v>35</v>
      </c>
      <c r="FW2604" s="13" t="n">
        <v>35</v>
      </c>
      <c r="GS2604" s="13" t="n">
        <v>35</v>
      </c>
    </row>
    <row r="2605">
      <c r="C2605" s="13" t="n">
        <v>36</v>
      </c>
      <c r="D2605" s="14" t="n">
        <v>2.29977225</v>
      </c>
      <c r="E2605" s="14" t="n">
        <v>2.00987329</v>
      </c>
      <c r="F2605" s="14" t="n">
        <v>1.69</v>
      </c>
      <c r="Y2605" s="13" t="n">
        <v>36</v>
      </c>
      <c r="AU2605" s="13" t="n">
        <v>36</v>
      </c>
      <c r="BQ2605" s="13" t="n">
        <v>36</v>
      </c>
      <c r="CM2605" s="13" t="n">
        <v>36</v>
      </c>
      <c r="DI2605" s="13" t="n">
        <v>36</v>
      </c>
      <c r="EE2605" s="13" t="n">
        <v>36</v>
      </c>
      <c r="FA2605" s="13" t="n">
        <v>36</v>
      </c>
      <c r="FW2605" s="13" t="n">
        <v>36</v>
      </c>
      <c r="GS2605" s="13" t="n">
        <v>36</v>
      </c>
    </row>
    <row r="2606">
      <c r="C2606" s="13" t="n">
        <v>37</v>
      </c>
      <c r="D2606" s="14" t="n">
        <v>2.07994084</v>
      </c>
      <c r="E2606" s="14" t="n">
        <v>1.51979584</v>
      </c>
      <c r="F2606" s="14" t="n">
        <v>1.42993764</v>
      </c>
      <c r="Y2606" s="13" t="n">
        <v>37</v>
      </c>
      <c r="AU2606" s="13" t="n">
        <v>37</v>
      </c>
      <c r="BQ2606" s="13" t="n">
        <v>37</v>
      </c>
      <c r="CM2606" s="13" t="n">
        <v>37</v>
      </c>
      <c r="DI2606" s="13" t="n">
        <v>37</v>
      </c>
      <c r="EE2606" s="13" t="n">
        <v>37</v>
      </c>
      <c r="FA2606" s="13" t="n">
        <v>37</v>
      </c>
      <c r="FW2606" s="13" t="n">
        <v>37</v>
      </c>
      <c r="GS2606" s="13" t="n">
        <v>37</v>
      </c>
    </row>
    <row r="2607">
      <c r="C2607" s="13" t="n">
        <v>38</v>
      </c>
      <c r="D2607" s="14" t="n">
        <v>2.07994084</v>
      </c>
      <c r="E2607" s="14" t="n">
        <v>2.68992801</v>
      </c>
      <c r="F2607" s="14" t="n">
        <v>1.93989184</v>
      </c>
      <c r="Y2607" s="13" t="n">
        <v>38</v>
      </c>
      <c r="AU2607" s="13" t="n">
        <v>38</v>
      </c>
      <c r="BQ2607" s="13" t="n">
        <v>38</v>
      </c>
      <c r="CM2607" s="13" t="n">
        <v>38</v>
      </c>
      <c r="DI2607" s="13" t="n">
        <v>38</v>
      </c>
      <c r="EE2607" s="13" t="n">
        <v>38</v>
      </c>
      <c r="FA2607" s="13" t="n">
        <v>38</v>
      </c>
      <c r="FW2607" s="13" t="n">
        <v>38</v>
      </c>
      <c r="GS2607" s="13" t="n">
        <v>38</v>
      </c>
    </row>
    <row r="2608">
      <c r="C2608" s="13" t="n">
        <v>39</v>
      </c>
      <c r="D2608" s="14" t="n">
        <v>2.31983361</v>
      </c>
      <c r="E2608" s="14" t="n">
        <v>1.46991376</v>
      </c>
      <c r="F2608" s="14" t="n">
        <v>2.85981921</v>
      </c>
      <c r="Y2608" s="13" t="n">
        <v>39</v>
      </c>
      <c r="AU2608" s="13" t="n">
        <v>39</v>
      </c>
      <c r="BQ2608" s="13" t="n">
        <v>39</v>
      </c>
      <c r="CM2608" s="13" t="n">
        <v>39</v>
      </c>
      <c r="DI2608" s="13" t="n">
        <v>39</v>
      </c>
      <c r="EE2608" s="13" t="n">
        <v>39</v>
      </c>
      <c r="FA2608" s="13" t="n">
        <v>39</v>
      </c>
      <c r="FW2608" s="13" t="n">
        <v>39</v>
      </c>
      <c r="GS2608" s="13" t="n">
        <v>39</v>
      </c>
    </row>
    <row r="2609">
      <c r="C2609" s="13" t="n">
        <v>40</v>
      </c>
      <c r="D2609" s="14" t="n">
        <v>2.98978681</v>
      </c>
      <c r="E2609" s="14" t="n">
        <v>2.31983361</v>
      </c>
      <c r="F2609" s="14" t="n">
        <v>1.93989184</v>
      </c>
      <c r="Y2609" s="13" t="n">
        <v>40</v>
      </c>
      <c r="AU2609" s="13" t="n">
        <v>40</v>
      </c>
      <c r="BQ2609" s="13" t="n">
        <v>40</v>
      </c>
      <c r="CM2609" s="13" t="n">
        <v>40</v>
      </c>
      <c r="DI2609" s="13" t="n">
        <v>40</v>
      </c>
      <c r="EE2609" s="13" t="n">
        <v>40</v>
      </c>
      <c r="FA2609" s="13" t="n">
        <v>40</v>
      </c>
      <c r="FW2609" s="13" t="n">
        <v>40</v>
      </c>
      <c r="GS2609" s="13" t="n">
        <v>40</v>
      </c>
    </row>
    <row r="2610">
      <c r="C2610" s="13" t="n">
        <v>41</v>
      </c>
      <c r="D2610" s="14" t="n">
        <v>1.34977924</v>
      </c>
      <c r="E2610" s="14" t="n">
        <v>1.87991521</v>
      </c>
      <c r="F2610" s="14" t="n">
        <v>1.38980521</v>
      </c>
      <c r="Y2610" s="13" t="n">
        <v>41</v>
      </c>
      <c r="AU2610" s="13" t="n">
        <v>41</v>
      </c>
      <c r="BQ2610" s="13" t="n">
        <v>41</v>
      </c>
      <c r="CM2610" s="13" t="n">
        <v>41</v>
      </c>
      <c r="DI2610" s="13" t="n">
        <v>41</v>
      </c>
      <c r="EE2610" s="13" t="n">
        <v>41</v>
      </c>
      <c r="FA2610" s="13" t="n">
        <v>41</v>
      </c>
      <c r="FW2610" s="13" t="n">
        <v>41</v>
      </c>
      <c r="GS2610" s="13" t="n">
        <v>41</v>
      </c>
    </row>
    <row r="2611">
      <c r="C2611" s="13" t="n">
        <v>42</v>
      </c>
      <c r="D2611" s="14" t="n">
        <v>2.44985104</v>
      </c>
      <c r="E2611" s="14" t="n">
        <v>2.50968964</v>
      </c>
      <c r="F2611" s="14" t="n">
        <v>1.41991056</v>
      </c>
      <c r="Y2611" s="13" t="n">
        <v>42</v>
      </c>
      <c r="AU2611" s="13" t="n">
        <v>42</v>
      </c>
      <c r="BQ2611" s="13" t="n">
        <v>42</v>
      </c>
      <c r="CM2611" s="13" t="n">
        <v>42</v>
      </c>
      <c r="DI2611" s="13" t="n">
        <v>42</v>
      </c>
      <c r="EE2611" s="13" t="n">
        <v>42</v>
      </c>
      <c r="FA2611" s="13" t="n">
        <v>42</v>
      </c>
      <c r="FW2611" s="13" t="n">
        <v>42</v>
      </c>
      <c r="GS2611" s="13" t="n">
        <v>42</v>
      </c>
    </row>
    <row r="2612">
      <c r="C2612" s="13" t="n">
        <v>43</v>
      </c>
      <c r="D2612" s="14" t="n">
        <v>2.47999504</v>
      </c>
      <c r="E2612" s="14" t="n">
        <v>1.36983616</v>
      </c>
      <c r="F2612" s="14" t="n">
        <v>1.70981776</v>
      </c>
      <c r="Y2612" s="13" t="n">
        <v>43</v>
      </c>
      <c r="AU2612" s="13" t="n">
        <v>43</v>
      </c>
      <c r="BQ2612" s="13" t="n">
        <v>43</v>
      </c>
      <c r="CM2612" s="13" t="n">
        <v>43</v>
      </c>
      <c r="DI2612" s="13" t="n">
        <v>43</v>
      </c>
      <c r="EE2612" s="13" t="n">
        <v>43</v>
      </c>
      <c r="FA2612" s="13" t="n">
        <v>43</v>
      </c>
      <c r="FW2612" s="13" t="n">
        <v>43</v>
      </c>
      <c r="GS2612" s="13" t="n">
        <v>43</v>
      </c>
    </row>
    <row r="2613">
      <c r="C2613" s="13" t="n">
        <v>44</v>
      </c>
      <c r="D2613" s="14" t="n">
        <v>2.52969025</v>
      </c>
      <c r="E2613" s="14" t="n">
        <v>2.06985769</v>
      </c>
      <c r="F2613" s="14" t="n">
        <v>1.89998656</v>
      </c>
      <c r="Y2613" s="13" t="n">
        <v>44</v>
      </c>
      <c r="AU2613" s="13" t="n">
        <v>44</v>
      </c>
      <c r="BQ2613" s="13" t="n">
        <v>44</v>
      </c>
      <c r="CM2613" s="13" t="n">
        <v>44</v>
      </c>
      <c r="DI2613" s="13" t="n">
        <v>44</v>
      </c>
      <c r="EE2613" s="13" t="n">
        <v>44</v>
      </c>
      <c r="FA2613" s="13" t="n">
        <v>44</v>
      </c>
      <c r="FW2613" s="13" t="n">
        <v>44</v>
      </c>
      <c r="GS2613" s="13" t="n">
        <v>44</v>
      </c>
    </row>
    <row r="2614">
      <c r="C2614" s="13" t="n">
        <v>45</v>
      </c>
      <c r="D2614" s="14" t="n">
        <v>2.78990209</v>
      </c>
      <c r="E2614" s="14" t="n">
        <v>1.85995044</v>
      </c>
      <c r="F2614" s="14" t="n">
        <v>2.09989081</v>
      </c>
      <c r="Y2614" s="13" t="n">
        <v>45</v>
      </c>
      <c r="AU2614" s="13" t="n">
        <v>45</v>
      </c>
      <c r="BQ2614" s="13" t="n">
        <v>45</v>
      </c>
      <c r="CM2614" s="13" t="n">
        <v>45</v>
      </c>
      <c r="DI2614" s="13" t="n">
        <v>45</v>
      </c>
      <c r="EE2614" s="13" t="n">
        <v>45</v>
      </c>
      <c r="FA2614" s="13" t="n">
        <v>45</v>
      </c>
      <c r="FW2614" s="13" t="n">
        <v>45</v>
      </c>
      <c r="GS2614" s="13" t="n">
        <v>45</v>
      </c>
    </row>
    <row r="2615">
      <c r="C2615" s="13" t="n">
        <v>46</v>
      </c>
      <c r="D2615" s="14" t="n">
        <v>1.55975121</v>
      </c>
      <c r="E2615" s="14" t="n">
        <v>2.119936</v>
      </c>
      <c r="F2615" s="14" t="n">
        <v>2.62991089</v>
      </c>
      <c r="Y2615" s="13" t="n">
        <v>46</v>
      </c>
      <c r="AU2615" s="13" t="n">
        <v>46</v>
      </c>
      <c r="BQ2615" s="13" t="n">
        <v>46</v>
      </c>
      <c r="CM2615" s="13" t="n">
        <v>46</v>
      </c>
      <c r="DI2615" s="13" t="n">
        <v>46</v>
      </c>
      <c r="EE2615" s="13" t="n">
        <v>46</v>
      </c>
      <c r="FA2615" s="13" t="n">
        <v>46</v>
      </c>
      <c r="FW2615" s="13" t="n">
        <v>46</v>
      </c>
      <c r="GS2615" s="13" t="n">
        <v>46</v>
      </c>
    </row>
    <row r="2616">
      <c r="C2616" s="13" t="n">
        <v>47</v>
      </c>
      <c r="D2616" s="14" t="n">
        <v>1.75986756</v>
      </c>
      <c r="E2616" s="14" t="n">
        <v>2.69977761</v>
      </c>
      <c r="F2616" s="14" t="n">
        <v>1.62996289</v>
      </c>
      <c r="Y2616" s="13" t="n">
        <v>47</v>
      </c>
      <c r="AU2616" s="13" t="n">
        <v>47</v>
      </c>
      <c r="BQ2616" s="13" t="n">
        <v>47</v>
      </c>
      <c r="CM2616" s="13" t="n">
        <v>47</v>
      </c>
      <c r="DI2616" s="13" t="n">
        <v>47</v>
      </c>
      <c r="EE2616" s="13" t="n">
        <v>47</v>
      </c>
      <c r="FA2616" s="13" t="n">
        <v>47</v>
      </c>
      <c r="FW2616" s="13" t="n">
        <v>47</v>
      </c>
      <c r="GS2616" s="13" t="n">
        <v>47</v>
      </c>
    </row>
    <row r="2617">
      <c r="C2617" s="13" t="n">
        <v>48</v>
      </c>
      <c r="D2617" s="14" t="n">
        <v>2.00987329</v>
      </c>
      <c r="E2617" s="14" t="n">
        <v>2.25</v>
      </c>
      <c r="F2617" s="14" t="n">
        <v>1.82979729</v>
      </c>
      <c r="Y2617" s="13" t="n">
        <v>48</v>
      </c>
      <c r="AU2617" s="13" t="n">
        <v>48</v>
      </c>
      <c r="BQ2617" s="13" t="n">
        <v>48</v>
      </c>
      <c r="CM2617" s="13" t="n">
        <v>48</v>
      </c>
      <c r="DI2617" s="13" t="n">
        <v>48</v>
      </c>
      <c r="EE2617" s="13" t="n">
        <v>48</v>
      </c>
      <c r="FA2617" s="13" t="n">
        <v>48</v>
      </c>
      <c r="FW2617" s="13" t="n">
        <v>48</v>
      </c>
      <c r="GS2617" s="13" t="n">
        <v>48</v>
      </c>
    </row>
    <row r="2618">
      <c r="C2618" s="13" t="n">
        <v>49</v>
      </c>
      <c r="D2618" s="14" t="n">
        <v>2.41989136</v>
      </c>
      <c r="E2618" s="14" t="n">
        <v>3.359889</v>
      </c>
      <c r="F2618" s="14" t="n">
        <v>3.02968836</v>
      </c>
      <c r="Y2618" s="13" t="n">
        <v>49</v>
      </c>
      <c r="AU2618" s="13" t="n">
        <v>49</v>
      </c>
      <c r="BQ2618" s="13" t="n">
        <v>49</v>
      </c>
      <c r="CM2618" s="13" t="n">
        <v>49</v>
      </c>
      <c r="DI2618" s="13" t="n">
        <v>49</v>
      </c>
      <c r="EE2618" s="13" t="n">
        <v>49</v>
      </c>
      <c r="FA2618" s="13" t="n">
        <v>49</v>
      </c>
      <c r="FW2618" s="13" t="n">
        <v>49</v>
      </c>
      <c r="GS2618" s="13" t="n">
        <v>49</v>
      </c>
    </row>
    <row r="2619">
      <c r="C2619" s="13" t="n">
        <v>50</v>
      </c>
      <c r="D2619" s="14" t="n">
        <v>2.08975936</v>
      </c>
      <c r="E2619" s="14" t="n">
        <v>1.97993041</v>
      </c>
      <c r="F2619" s="14" t="n">
        <v>2.19988224</v>
      </c>
      <c r="Y2619" s="13" t="n">
        <v>50</v>
      </c>
      <c r="AU2619" s="13" t="n">
        <v>50</v>
      </c>
      <c r="BQ2619" s="13" t="n">
        <v>50</v>
      </c>
      <c r="CM2619" s="13" t="n">
        <v>50</v>
      </c>
      <c r="DI2619" s="13" t="n">
        <v>50</v>
      </c>
      <c r="EE2619" s="13" t="n">
        <v>50</v>
      </c>
      <c r="FA2619" s="13" t="n">
        <v>50</v>
      </c>
      <c r="FW2619" s="13" t="n">
        <v>50</v>
      </c>
      <c r="GS2619" s="13" t="n">
        <v>50</v>
      </c>
    </row>
    <row r="2620">
      <c r="C2620" s="13" t="n">
        <v>51</v>
      </c>
      <c r="D2620" s="14" t="n">
        <v>1.92987664</v>
      </c>
      <c r="E2620" s="14" t="n">
        <v>2.29977225</v>
      </c>
      <c r="F2620" s="14" t="n">
        <v>2.26984356</v>
      </c>
      <c r="Y2620" s="13" t="n">
        <v>51</v>
      </c>
      <c r="AU2620" s="13" t="n">
        <v>51</v>
      </c>
      <c r="BQ2620" s="13" t="n">
        <v>51</v>
      </c>
      <c r="CM2620" s="13" t="n">
        <v>51</v>
      </c>
      <c r="DI2620" s="13" t="n">
        <v>51</v>
      </c>
      <c r="EE2620" s="13" t="n">
        <v>51</v>
      </c>
      <c r="FA2620" s="13" t="n">
        <v>51</v>
      </c>
      <c r="FW2620" s="13" t="n">
        <v>51</v>
      </c>
      <c r="GS2620" s="13" t="n">
        <v>51</v>
      </c>
    </row>
    <row r="2621">
      <c r="C2621" s="13" t="n">
        <v>52</v>
      </c>
      <c r="D2621" s="14" t="n">
        <v>1.99996164</v>
      </c>
      <c r="E2621" s="14" t="n">
        <v>1.96981225</v>
      </c>
      <c r="F2621" s="14" t="n">
        <v>2.33998209</v>
      </c>
      <c r="Y2621" s="13" t="n">
        <v>52</v>
      </c>
      <c r="AU2621" s="13" t="n">
        <v>52</v>
      </c>
      <c r="BQ2621" s="13" t="n">
        <v>52</v>
      </c>
      <c r="CM2621" s="13" t="n">
        <v>52</v>
      </c>
      <c r="DI2621" s="13" t="n">
        <v>52</v>
      </c>
      <c r="EE2621" s="13" t="n">
        <v>52</v>
      </c>
      <c r="FA2621" s="13" t="n">
        <v>52</v>
      </c>
      <c r="FW2621" s="13" t="n">
        <v>52</v>
      </c>
      <c r="GS2621" s="13" t="n">
        <v>52</v>
      </c>
    </row>
    <row r="2622">
      <c r="C2622" s="13" t="n">
        <v>53</v>
      </c>
      <c r="D2622" s="14" t="n">
        <v>1.29982801</v>
      </c>
      <c r="E2622" s="14" t="n">
        <v>1.909924</v>
      </c>
      <c r="F2622" s="14" t="n">
        <v>2.80998169</v>
      </c>
      <c r="Y2622" s="13" t="n">
        <v>53</v>
      </c>
      <c r="AU2622" s="13" t="n">
        <v>53</v>
      </c>
      <c r="BQ2622" s="13" t="n">
        <v>53</v>
      </c>
      <c r="CM2622" s="13" t="n">
        <v>53</v>
      </c>
      <c r="DI2622" s="13" t="n">
        <v>53</v>
      </c>
      <c r="EE2622" s="13" t="n">
        <v>53</v>
      </c>
      <c r="FA2622" s="13" t="n">
        <v>53</v>
      </c>
      <c r="FW2622" s="13" t="n">
        <v>53</v>
      </c>
      <c r="GS2622" s="13" t="n">
        <v>53</v>
      </c>
    </row>
    <row r="2623">
      <c r="C2623" s="13" t="n">
        <v>54</v>
      </c>
      <c r="D2623" s="14" t="n">
        <v>1.75986756</v>
      </c>
      <c r="E2623" s="14" t="n">
        <v>3.62978704</v>
      </c>
      <c r="F2623" s="14" t="n">
        <v>2.05979904</v>
      </c>
      <c r="Y2623" s="13" t="n">
        <v>54</v>
      </c>
      <c r="AU2623" s="13" t="n">
        <v>54</v>
      </c>
      <c r="BQ2623" s="13" t="n">
        <v>54</v>
      </c>
      <c r="CM2623" s="13" t="n">
        <v>54</v>
      </c>
      <c r="DI2623" s="13" t="n">
        <v>54</v>
      </c>
      <c r="EE2623" s="13" t="n">
        <v>54</v>
      </c>
      <c r="FA2623" s="13" t="n">
        <v>54</v>
      </c>
      <c r="FW2623" s="13" t="n">
        <v>54</v>
      </c>
      <c r="GS2623" s="13" t="n">
        <v>54</v>
      </c>
    </row>
    <row r="2624">
      <c r="C2624" s="13" t="n">
        <v>55</v>
      </c>
      <c r="D2624" s="14" t="n">
        <v>2.86997481</v>
      </c>
      <c r="E2624" s="14" t="n">
        <v>2.05979904</v>
      </c>
      <c r="F2624" s="14" t="n">
        <v>2.27979801</v>
      </c>
      <c r="Y2624" s="13" t="n">
        <v>55</v>
      </c>
      <c r="AU2624" s="13" t="n">
        <v>55</v>
      </c>
      <c r="BQ2624" s="13" t="n">
        <v>55</v>
      </c>
      <c r="CM2624" s="13" t="n">
        <v>55</v>
      </c>
      <c r="DI2624" s="13" t="n">
        <v>55</v>
      </c>
      <c r="EE2624" s="13" t="n">
        <v>55</v>
      </c>
      <c r="FA2624" s="13" t="n">
        <v>55</v>
      </c>
      <c r="FW2624" s="13" t="n">
        <v>55</v>
      </c>
      <c r="GS2624" s="13" t="n">
        <v>55</v>
      </c>
    </row>
    <row r="2625">
      <c r="C2625" s="13" t="n">
        <v>56</v>
      </c>
      <c r="D2625" s="14" t="n">
        <v>1.53983281</v>
      </c>
      <c r="E2625" s="14" t="n">
        <v>2.57987844</v>
      </c>
      <c r="F2625" s="14" t="n">
        <v>1.32987024</v>
      </c>
      <c r="Y2625" s="13" t="n">
        <v>56</v>
      </c>
      <c r="AU2625" s="13" t="n">
        <v>56</v>
      </c>
      <c r="BQ2625" s="13" t="n">
        <v>56</v>
      </c>
      <c r="CM2625" s="13" t="n">
        <v>56</v>
      </c>
      <c r="DI2625" s="13" t="n">
        <v>56</v>
      </c>
      <c r="EE2625" s="13" t="n">
        <v>56</v>
      </c>
      <c r="FA2625" s="13" t="n">
        <v>56</v>
      </c>
      <c r="FW2625" s="13" t="n">
        <v>56</v>
      </c>
      <c r="GS2625" s="13" t="n">
        <v>56</v>
      </c>
    </row>
    <row r="2626">
      <c r="C2626" s="13" t="n">
        <v>57</v>
      </c>
      <c r="D2626" s="14" t="n">
        <v>2.23981156</v>
      </c>
      <c r="E2626" s="14" t="n">
        <v>2.89</v>
      </c>
      <c r="F2626" s="14" t="n">
        <v>1.41991056</v>
      </c>
      <c r="Y2626" s="13" t="n">
        <v>57</v>
      </c>
      <c r="AU2626" s="13" t="n">
        <v>57</v>
      </c>
      <c r="BQ2626" s="13" t="n">
        <v>57</v>
      </c>
      <c r="CM2626" s="13" t="n">
        <v>57</v>
      </c>
      <c r="DI2626" s="13" t="n">
        <v>57</v>
      </c>
      <c r="EE2626" s="13" t="n">
        <v>57</v>
      </c>
      <c r="FA2626" s="13" t="n">
        <v>57</v>
      </c>
      <c r="FW2626" s="13" t="n">
        <v>57</v>
      </c>
      <c r="GS2626" s="13" t="n">
        <v>57</v>
      </c>
    </row>
    <row r="2627">
      <c r="C2627" s="13" t="n">
        <v>58</v>
      </c>
      <c r="D2627" s="14" t="n">
        <v>1.86978276</v>
      </c>
      <c r="E2627" s="14" t="n">
        <v>2.08975936</v>
      </c>
      <c r="F2627" s="14" t="n">
        <v>1.21992025</v>
      </c>
      <c r="Y2627" s="13" t="n">
        <v>58</v>
      </c>
      <c r="AU2627" s="13" t="n">
        <v>58</v>
      </c>
      <c r="BQ2627" s="13" t="n">
        <v>58</v>
      </c>
      <c r="CM2627" s="13" t="n">
        <v>58</v>
      </c>
      <c r="DI2627" s="13" t="n">
        <v>58</v>
      </c>
      <c r="EE2627" s="13" t="n">
        <v>58</v>
      </c>
      <c r="FA2627" s="13" t="n">
        <v>58</v>
      </c>
      <c r="FW2627" s="13" t="n">
        <v>58</v>
      </c>
      <c r="GS2627" s="13" t="n">
        <v>58</v>
      </c>
    </row>
    <row r="2628">
      <c r="C2628" s="13" t="n">
        <v>59</v>
      </c>
      <c r="D2628" s="14" t="n">
        <v>2.89</v>
      </c>
      <c r="E2628" s="14" t="n">
        <v>2.36975236</v>
      </c>
      <c r="F2628" s="14" t="n">
        <v>2.48976841</v>
      </c>
      <c r="Y2628" s="13" t="n">
        <v>59</v>
      </c>
      <c r="AU2628" s="13" t="n">
        <v>59</v>
      </c>
      <c r="BQ2628" s="13" t="n">
        <v>59</v>
      </c>
      <c r="CM2628" s="13" t="n">
        <v>59</v>
      </c>
      <c r="DI2628" s="13" t="n">
        <v>59</v>
      </c>
      <c r="EE2628" s="13" t="n">
        <v>59</v>
      </c>
      <c r="FA2628" s="13" t="n">
        <v>59</v>
      </c>
      <c r="FW2628" s="13" t="n">
        <v>59</v>
      </c>
      <c r="GS2628" s="13" t="n">
        <v>59</v>
      </c>
    </row>
    <row r="2629">
      <c r="C2629" s="13" t="n">
        <v>60</v>
      </c>
      <c r="D2629" s="14" t="n">
        <v>1.34977924</v>
      </c>
      <c r="E2629" s="14" t="n">
        <v>2.05979904</v>
      </c>
      <c r="F2629" s="14" t="n">
        <v>2.89986841</v>
      </c>
      <c r="Y2629" s="13" t="n">
        <v>60</v>
      </c>
      <c r="AU2629" s="13" t="n">
        <v>60</v>
      </c>
      <c r="BQ2629" s="13" t="n">
        <v>60</v>
      </c>
      <c r="CM2629" s="13" t="n">
        <v>60</v>
      </c>
      <c r="DI2629" s="13" t="n">
        <v>60</v>
      </c>
      <c r="EE2629" s="13" t="n">
        <v>60</v>
      </c>
      <c r="FA2629" s="13" t="n">
        <v>60</v>
      </c>
      <c r="FW2629" s="13" t="n">
        <v>60</v>
      </c>
      <c r="GS2629" s="13" t="n">
        <v>60</v>
      </c>
    </row>
    <row r="2630">
      <c r="C2630" s="13" t="n">
        <v>61</v>
      </c>
      <c r="D2630" s="14" t="n">
        <v>1.33980625</v>
      </c>
      <c r="E2630" s="14" t="n">
        <v>1.02981904</v>
      </c>
      <c r="F2630" s="14" t="n">
        <v>2.98978681</v>
      </c>
      <c r="Y2630" s="13" t="n">
        <v>61</v>
      </c>
      <c r="AU2630" s="13" t="n">
        <v>61</v>
      </c>
      <c r="BQ2630" s="13" t="n">
        <v>61</v>
      </c>
      <c r="CM2630" s="13" t="n">
        <v>61</v>
      </c>
      <c r="DI2630" s="13" t="n">
        <v>61</v>
      </c>
      <c r="EE2630" s="13" t="n">
        <v>61</v>
      </c>
      <c r="FA2630" s="13" t="n">
        <v>61</v>
      </c>
      <c r="FW2630" s="13" t="n">
        <v>61</v>
      </c>
      <c r="GS2630" s="13" t="n">
        <v>61</v>
      </c>
    </row>
    <row r="2631">
      <c r="C2631" s="13" t="n">
        <v>62</v>
      </c>
      <c r="D2631" s="14" t="n">
        <v>1.53983281</v>
      </c>
      <c r="E2631" s="14" t="n">
        <v>2.19988224</v>
      </c>
      <c r="F2631" s="14" t="n">
        <v>2.169729</v>
      </c>
      <c r="Y2631" s="13" t="n">
        <v>62</v>
      </c>
      <c r="AU2631" s="13" t="n">
        <v>62</v>
      </c>
      <c r="BQ2631" s="13" t="n">
        <v>62</v>
      </c>
      <c r="CM2631" s="13" t="n">
        <v>62</v>
      </c>
      <c r="DI2631" s="13" t="n">
        <v>62</v>
      </c>
      <c r="EE2631" s="13" t="n">
        <v>62</v>
      </c>
      <c r="FA2631" s="13" t="n">
        <v>62</v>
      </c>
      <c r="FW2631" s="13" t="n">
        <v>62</v>
      </c>
      <c r="GS2631" s="13" t="n">
        <v>62</v>
      </c>
    </row>
    <row r="2632">
      <c r="C2632" s="13" t="n">
        <v>63</v>
      </c>
      <c r="D2632" s="14" t="n">
        <v>1.91988736</v>
      </c>
      <c r="E2632" s="14" t="n">
        <v>1.53983281</v>
      </c>
      <c r="F2632" s="14" t="n">
        <v>1.71976996</v>
      </c>
      <c r="Y2632" s="13" t="n">
        <v>63</v>
      </c>
      <c r="AU2632" s="13" t="n">
        <v>63</v>
      </c>
      <c r="BQ2632" s="13" t="n">
        <v>63</v>
      </c>
      <c r="CM2632" s="13" t="n">
        <v>63</v>
      </c>
      <c r="DI2632" s="13" t="n">
        <v>63</v>
      </c>
      <c r="EE2632" s="13" t="n">
        <v>63</v>
      </c>
      <c r="FA2632" s="13" t="n">
        <v>63</v>
      </c>
      <c r="FW2632" s="13" t="n">
        <v>63</v>
      </c>
      <c r="GS2632" s="13" t="n">
        <v>63</v>
      </c>
    </row>
    <row r="2633">
      <c r="C2633" s="13" t="n">
        <v>64</v>
      </c>
      <c r="D2633" s="14" t="n">
        <v>0.9399302500000001</v>
      </c>
      <c r="E2633" s="14" t="n">
        <v>1.96981225</v>
      </c>
      <c r="F2633" s="14" t="n">
        <v>2.03975524</v>
      </c>
      <c r="Y2633" s="13" t="n">
        <v>64</v>
      </c>
      <c r="AU2633" s="13" t="n">
        <v>64</v>
      </c>
      <c r="BQ2633" s="13" t="n">
        <v>64</v>
      </c>
      <c r="CM2633" s="13" t="n">
        <v>64</v>
      </c>
      <c r="DI2633" s="13" t="n">
        <v>64</v>
      </c>
      <c r="EE2633" s="13" t="n">
        <v>64</v>
      </c>
      <c r="FA2633" s="13" t="n">
        <v>64</v>
      </c>
      <c r="FW2633" s="13" t="n">
        <v>64</v>
      </c>
      <c r="GS2633" s="13" t="n">
        <v>64</v>
      </c>
    </row>
    <row r="2634">
      <c r="C2634" s="13" t="n">
        <v>65</v>
      </c>
      <c r="D2634" s="14" t="n">
        <v>2.60984025</v>
      </c>
      <c r="E2634" s="14" t="n">
        <v>2.77988929</v>
      </c>
      <c r="F2634" s="14" t="n">
        <v>2.32989696</v>
      </c>
      <c r="Y2634" s="13" t="n">
        <v>65</v>
      </c>
      <c r="AU2634" s="13" t="n">
        <v>65</v>
      </c>
      <c r="BQ2634" s="13" t="n">
        <v>65</v>
      </c>
      <c r="CM2634" s="13" t="n">
        <v>65</v>
      </c>
      <c r="DI2634" s="13" t="n">
        <v>65</v>
      </c>
      <c r="EE2634" s="13" t="n">
        <v>65</v>
      </c>
      <c r="FA2634" s="13" t="n">
        <v>65</v>
      </c>
      <c r="FW2634" s="13" t="n">
        <v>65</v>
      </c>
      <c r="GS2634" s="13" t="n">
        <v>65</v>
      </c>
    </row>
    <row r="2635">
      <c r="C2635" s="13" t="n">
        <v>66</v>
      </c>
      <c r="D2635" s="14" t="n">
        <v>1.62996289</v>
      </c>
      <c r="E2635" s="14" t="n">
        <v>2.58984649</v>
      </c>
      <c r="F2635" s="14" t="n">
        <v>2.95977616</v>
      </c>
      <c r="Y2635" s="13" t="n">
        <v>66</v>
      </c>
      <c r="AU2635" s="13" t="n">
        <v>66</v>
      </c>
      <c r="BQ2635" s="13" t="n">
        <v>66</v>
      </c>
      <c r="CM2635" s="13" t="n">
        <v>66</v>
      </c>
      <c r="DI2635" s="13" t="n">
        <v>66</v>
      </c>
      <c r="EE2635" s="13" t="n">
        <v>66</v>
      </c>
      <c r="FA2635" s="13" t="n">
        <v>66</v>
      </c>
      <c r="FW2635" s="13" t="n">
        <v>66</v>
      </c>
      <c r="GS2635" s="13" t="n">
        <v>66</v>
      </c>
    </row>
    <row r="2636">
      <c r="C2636" s="13" t="n">
        <v>67</v>
      </c>
      <c r="D2636" s="14" t="n">
        <v>1.65997456</v>
      </c>
      <c r="E2636" s="14" t="n">
        <v>2.29977225</v>
      </c>
      <c r="F2636" s="14" t="n">
        <v>2.37992329</v>
      </c>
      <c r="Y2636" s="13" t="n">
        <v>67</v>
      </c>
      <c r="AU2636" s="13" t="n">
        <v>67</v>
      </c>
      <c r="BQ2636" s="13" t="n">
        <v>67</v>
      </c>
      <c r="CM2636" s="13" t="n">
        <v>67</v>
      </c>
      <c r="DI2636" s="13" t="n">
        <v>67</v>
      </c>
      <c r="EE2636" s="13" t="n">
        <v>67</v>
      </c>
      <c r="FA2636" s="13" t="n">
        <v>67</v>
      </c>
      <c r="FW2636" s="13" t="n">
        <v>67</v>
      </c>
      <c r="GS2636" s="13" t="n">
        <v>67</v>
      </c>
    </row>
    <row r="2637">
      <c r="C2637" s="13" t="n">
        <v>68</v>
      </c>
      <c r="D2637" s="14" t="n">
        <v>2.34978241</v>
      </c>
      <c r="E2637" s="14" t="n">
        <v>2.01980944</v>
      </c>
      <c r="F2637" s="14" t="n">
        <v>1.59997201</v>
      </c>
      <c r="Y2637" s="13" t="n">
        <v>68</v>
      </c>
      <c r="AU2637" s="13" t="n">
        <v>68</v>
      </c>
      <c r="BQ2637" s="13" t="n">
        <v>68</v>
      </c>
      <c r="CM2637" s="13" t="n">
        <v>68</v>
      </c>
      <c r="DI2637" s="13" t="n">
        <v>68</v>
      </c>
      <c r="EE2637" s="13" t="n">
        <v>68</v>
      </c>
      <c r="FA2637" s="13" t="n">
        <v>68</v>
      </c>
      <c r="FW2637" s="13" t="n">
        <v>68</v>
      </c>
      <c r="GS2637" s="13" t="n">
        <v>68</v>
      </c>
    </row>
    <row r="2638">
      <c r="C2638" s="13" t="n">
        <v>69</v>
      </c>
      <c r="D2638" s="14" t="n">
        <v>2.18980804</v>
      </c>
      <c r="E2638" s="14" t="n">
        <v>2.41989136</v>
      </c>
      <c r="F2638" s="14" t="n">
        <v>1.59997201</v>
      </c>
      <c r="Y2638" s="13" t="n">
        <v>69</v>
      </c>
      <c r="AU2638" s="13" t="n">
        <v>69</v>
      </c>
      <c r="BQ2638" s="13" t="n">
        <v>69</v>
      </c>
      <c r="CM2638" s="13" t="n">
        <v>69</v>
      </c>
      <c r="DI2638" s="13" t="n">
        <v>69</v>
      </c>
      <c r="EE2638" s="13" t="n">
        <v>69</v>
      </c>
      <c r="FA2638" s="13" t="n">
        <v>69</v>
      </c>
      <c r="FW2638" s="13" t="n">
        <v>69</v>
      </c>
      <c r="GS2638" s="13" t="n">
        <v>69</v>
      </c>
    </row>
    <row r="2639">
      <c r="C2639" s="13" t="n">
        <v>70</v>
      </c>
      <c r="D2639" s="14" t="n">
        <v>1.76996416</v>
      </c>
      <c r="E2639" s="14" t="n">
        <v>1.03999204</v>
      </c>
      <c r="F2639" s="14" t="n">
        <v>1.32987024</v>
      </c>
      <c r="Y2639" s="13" t="n">
        <v>70</v>
      </c>
      <c r="AU2639" s="13" t="n">
        <v>70</v>
      </c>
      <c r="BQ2639" s="13" t="n">
        <v>70</v>
      </c>
      <c r="CM2639" s="13" t="n">
        <v>70</v>
      </c>
      <c r="DI2639" s="13" t="n">
        <v>70</v>
      </c>
      <c r="EE2639" s="13" t="n">
        <v>70</v>
      </c>
      <c r="FA2639" s="13" t="n">
        <v>70</v>
      </c>
      <c r="FW2639" s="13" t="n">
        <v>70</v>
      </c>
      <c r="GS2639" s="13" t="n">
        <v>70</v>
      </c>
    </row>
    <row r="2640">
      <c r="C2640" s="13" t="n">
        <v>71</v>
      </c>
      <c r="D2640" s="14" t="n">
        <v>3.189796</v>
      </c>
      <c r="E2640" s="14" t="n">
        <v>1.93989184</v>
      </c>
      <c r="F2640" s="14" t="n">
        <v>1.45998889</v>
      </c>
      <c r="Y2640" s="13" t="n">
        <v>71</v>
      </c>
      <c r="AU2640" s="13" t="n">
        <v>71</v>
      </c>
      <c r="BQ2640" s="13" t="n">
        <v>71</v>
      </c>
      <c r="CM2640" s="13" t="n">
        <v>71</v>
      </c>
      <c r="DI2640" s="13" t="n">
        <v>71</v>
      </c>
      <c r="EE2640" s="13" t="n">
        <v>71</v>
      </c>
      <c r="FA2640" s="13" t="n">
        <v>71</v>
      </c>
      <c r="FW2640" s="13" t="n">
        <v>71</v>
      </c>
      <c r="GS2640" s="13" t="n">
        <v>71</v>
      </c>
    </row>
    <row r="2641">
      <c r="C2641" s="13" t="n">
        <v>72</v>
      </c>
      <c r="D2641" s="14" t="n">
        <v>3.46965129</v>
      </c>
      <c r="E2641" s="14" t="n">
        <v>0.7698307599999999</v>
      </c>
      <c r="F2641" s="14" t="n">
        <v>2.40994576</v>
      </c>
      <c r="Y2641" s="13" t="n">
        <v>72</v>
      </c>
      <c r="AU2641" s="13" t="n">
        <v>72</v>
      </c>
      <c r="BQ2641" s="13" t="n">
        <v>72</v>
      </c>
      <c r="CM2641" s="13" t="n">
        <v>72</v>
      </c>
      <c r="DI2641" s="13" t="n">
        <v>72</v>
      </c>
      <c r="EE2641" s="13" t="n">
        <v>72</v>
      </c>
      <c r="FA2641" s="13" t="n">
        <v>72</v>
      </c>
      <c r="FW2641" s="13" t="n">
        <v>72</v>
      </c>
      <c r="GS2641" s="13" t="n">
        <v>72</v>
      </c>
    </row>
    <row r="2642">
      <c r="C2642" s="13" t="n">
        <v>73</v>
      </c>
      <c r="D2642" s="14" t="n">
        <v>1.249924</v>
      </c>
      <c r="E2642" s="14" t="n">
        <v>2.01980944</v>
      </c>
      <c r="F2642" s="14" t="n">
        <v>2.51983876</v>
      </c>
      <c r="Y2642" s="13" t="n">
        <v>73</v>
      </c>
      <c r="AU2642" s="13" t="n">
        <v>73</v>
      </c>
      <c r="BQ2642" s="13" t="n">
        <v>73</v>
      </c>
      <c r="CM2642" s="13" t="n">
        <v>73</v>
      </c>
      <c r="DI2642" s="13" t="n">
        <v>73</v>
      </c>
      <c r="EE2642" s="13" t="n">
        <v>73</v>
      </c>
      <c r="FA2642" s="13" t="n">
        <v>73</v>
      </c>
      <c r="FW2642" s="13" t="n">
        <v>73</v>
      </c>
      <c r="GS2642" s="13" t="n">
        <v>73</v>
      </c>
    </row>
    <row r="2643">
      <c r="C2643" s="13" t="n">
        <v>74</v>
      </c>
      <c r="D2643" s="14" t="n">
        <v>1.93989184</v>
      </c>
      <c r="E2643" s="14" t="n">
        <v>2.30979204</v>
      </c>
      <c r="F2643" s="14" t="n">
        <v>1.94993296</v>
      </c>
      <c r="Y2643" s="13" t="n">
        <v>74</v>
      </c>
      <c r="AU2643" s="13" t="n">
        <v>74</v>
      </c>
      <c r="BQ2643" s="13" t="n">
        <v>74</v>
      </c>
      <c r="CM2643" s="13" t="n">
        <v>74</v>
      </c>
      <c r="DI2643" s="13" t="n">
        <v>74</v>
      </c>
      <c r="EE2643" s="13" t="n">
        <v>74</v>
      </c>
      <c r="FA2643" s="13" t="n">
        <v>74</v>
      </c>
      <c r="FW2643" s="13" t="n">
        <v>74</v>
      </c>
      <c r="GS2643" s="13" t="n">
        <v>74</v>
      </c>
    </row>
    <row r="2644">
      <c r="C2644" s="13" t="n">
        <v>75</v>
      </c>
      <c r="D2644" s="14" t="n">
        <v>2.33998209</v>
      </c>
      <c r="E2644" s="14" t="n">
        <v>2.02977009</v>
      </c>
      <c r="F2644" s="14" t="n">
        <v>2.04976489</v>
      </c>
      <c r="Y2644" s="13" t="n">
        <v>75</v>
      </c>
      <c r="AU2644" s="13" t="n">
        <v>75</v>
      </c>
      <c r="BQ2644" s="13" t="n">
        <v>75</v>
      </c>
      <c r="CM2644" s="13" t="n">
        <v>75</v>
      </c>
      <c r="DI2644" s="13" t="n">
        <v>75</v>
      </c>
      <c r="EE2644" s="13" t="n">
        <v>75</v>
      </c>
      <c r="FA2644" s="13" t="n">
        <v>75</v>
      </c>
      <c r="FW2644" s="13" t="n">
        <v>75</v>
      </c>
      <c r="GS2644" s="13" t="n">
        <v>75</v>
      </c>
    </row>
    <row r="2645">
      <c r="C2645" s="13" t="n">
        <v>76</v>
      </c>
      <c r="D2645" s="14" t="n">
        <v>2.12984836</v>
      </c>
      <c r="E2645" s="14" t="n">
        <v>2.21980201</v>
      </c>
      <c r="F2645" s="14" t="n">
        <v>1.64994025</v>
      </c>
      <c r="Y2645" s="13" t="n">
        <v>76</v>
      </c>
      <c r="AU2645" s="13" t="n">
        <v>76</v>
      </c>
      <c r="BQ2645" s="13" t="n">
        <v>76</v>
      </c>
      <c r="CM2645" s="13" t="n">
        <v>76</v>
      </c>
      <c r="DI2645" s="13" t="n">
        <v>76</v>
      </c>
      <c r="EE2645" s="13" t="n">
        <v>76</v>
      </c>
      <c r="FA2645" s="13" t="n">
        <v>76</v>
      </c>
      <c r="FW2645" s="13" t="n">
        <v>76</v>
      </c>
      <c r="GS2645" s="13" t="n">
        <v>76</v>
      </c>
    </row>
    <row r="2646">
      <c r="C2646" s="13" t="n">
        <v>77</v>
      </c>
      <c r="D2646" s="14" t="n">
        <v>1.10986225</v>
      </c>
      <c r="E2646" s="14" t="n">
        <v>1.67987521</v>
      </c>
      <c r="F2646" s="14" t="n">
        <v>2.18980804</v>
      </c>
      <c r="Y2646" s="13" t="n">
        <v>77</v>
      </c>
      <c r="AU2646" s="13" t="n">
        <v>77</v>
      </c>
      <c r="BQ2646" s="13" t="n">
        <v>77</v>
      </c>
      <c r="CM2646" s="13" t="n">
        <v>77</v>
      </c>
      <c r="DI2646" s="13" t="n">
        <v>77</v>
      </c>
      <c r="EE2646" s="13" t="n">
        <v>77</v>
      </c>
      <c r="FA2646" s="13" t="n">
        <v>77</v>
      </c>
      <c r="FW2646" s="13" t="n">
        <v>77</v>
      </c>
      <c r="GS2646" s="13" t="n">
        <v>77</v>
      </c>
    </row>
    <row r="2647">
      <c r="C2647" s="13" t="n">
        <v>78</v>
      </c>
      <c r="D2647" s="14" t="n">
        <v>2.77988929</v>
      </c>
      <c r="E2647" s="14" t="n">
        <v>2.25991089</v>
      </c>
      <c r="F2647" s="14" t="n">
        <v>2.63997504</v>
      </c>
      <c r="Y2647" s="13" t="n">
        <v>78</v>
      </c>
      <c r="AU2647" s="13" t="n">
        <v>78</v>
      </c>
      <c r="BQ2647" s="13" t="n">
        <v>78</v>
      </c>
      <c r="CM2647" s="13" t="n">
        <v>78</v>
      </c>
      <c r="DI2647" s="13" t="n">
        <v>78</v>
      </c>
      <c r="EE2647" s="13" t="n">
        <v>78</v>
      </c>
      <c r="FA2647" s="13" t="n">
        <v>78</v>
      </c>
      <c r="FW2647" s="13" t="n">
        <v>78</v>
      </c>
      <c r="GS2647" s="13" t="n">
        <v>78</v>
      </c>
    </row>
    <row r="2648">
      <c r="C2648" s="13" t="n">
        <v>79</v>
      </c>
      <c r="D2648" s="14" t="n">
        <v>1.97993041</v>
      </c>
      <c r="E2648" s="14" t="n">
        <v>1.63993636</v>
      </c>
      <c r="F2648" s="14" t="n">
        <v>0.9198728099999999</v>
      </c>
      <c r="Y2648" s="13" t="n">
        <v>79</v>
      </c>
      <c r="AU2648" s="13" t="n">
        <v>79</v>
      </c>
      <c r="BQ2648" s="13" t="n">
        <v>79</v>
      </c>
      <c r="CM2648" s="13" t="n">
        <v>79</v>
      </c>
      <c r="DI2648" s="13" t="n">
        <v>79</v>
      </c>
      <c r="EE2648" s="13" t="n">
        <v>79</v>
      </c>
      <c r="FA2648" s="13" t="n">
        <v>79</v>
      </c>
      <c r="FW2648" s="13" t="n">
        <v>79</v>
      </c>
      <c r="GS2648" s="13" t="n">
        <v>79</v>
      </c>
    </row>
    <row r="2649">
      <c r="C2649" s="13" t="n">
        <v>80</v>
      </c>
      <c r="D2649" s="14" t="n">
        <v>1.71976996</v>
      </c>
      <c r="E2649" s="14" t="n">
        <v>1.69</v>
      </c>
      <c r="F2649" s="14" t="n">
        <v>1.56975841</v>
      </c>
      <c r="Y2649" s="13" t="n">
        <v>80</v>
      </c>
      <c r="AU2649" s="13" t="n">
        <v>80</v>
      </c>
      <c r="BQ2649" s="13" t="n">
        <v>80</v>
      </c>
      <c r="CM2649" s="13" t="n">
        <v>80</v>
      </c>
      <c r="DI2649" s="13" t="n">
        <v>80</v>
      </c>
      <c r="EE2649" s="13" t="n">
        <v>80</v>
      </c>
      <c r="FA2649" s="13" t="n">
        <v>80</v>
      </c>
      <c r="FW2649" s="13" t="n">
        <v>80</v>
      </c>
      <c r="GS2649" s="13" t="n">
        <v>80</v>
      </c>
    </row>
    <row r="2650">
      <c r="C2650" s="13" t="n">
        <v>81</v>
      </c>
      <c r="D2650" s="14" t="n">
        <v>2.42985744</v>
      </c>
      <c r="E2650" s="14" t="n">
        <v>2.80998169</v>
      </c>
      <c r="F2650" s="14" t="n">
        <v>3.02968836</v>
      </c>
      <c r="Y2650" s="13" t="n">
        <v>81</v>
      </c>
      <c r="AU2650" s="13" t="n">
        <v>81</v>
      </c>
      <c r="BQ2650" s="13" t="n">
        <v>81</v>
      </c>
      <c r="CM2650" s="13" t="n">
        <v>81</v>
      </c>
      <c r="DI2650" s="13" t="n">
        <v>81</v>
      </c>
      <c r="EE2650" s="13" t="n">
        <v>81</v>
      </c>
      <c r="FA2650" s="13" t="n">
        <v>81</v>
      </c>
      <c r="FW2650" s="13" t="n">
        <v>81</v>
      </c>
      <c r="GS2650" s="13" t="n">
        <v>81</v>
      </c>
    </row>
    <row r="2651">
      <c r="C2651" s="13" t="n">
        <v>82</v>
      </c>
      <c r="D2651" s="14" t="n">
        <v>0.98982601</v>
      </c>
      <c r="E2651" s="14" t="n">
        <v>1.84987201</v>
      </c>
      <c r="F2651" s="14" t="n">
        <v>1.06998336</v>
      </c>
      <c r="Y2651" s="13" t="n">
        <v>82</v>
      </c>
      <c r="AU2651" s="13" t="n">
        <v>82</v>
      </c>
      <c r="BQ2651" s="13" t="n">
        <v>82</v>
      </c>
      <c r="CM2651" s="13" t="n">
        <v>82</v>
      </c>
      <c r="DI2651" s="13" t="n">
        <v>82</v>
      </c>
      <c r="EE2651" s="13" t="n">
        <v>82</v>
      </c>
      <c r="FA2651" s="13" t="n">
        <v>82</v>
      </c>
      <c r="FW2651" s="13" t="n">
        <v>82</v>
      </c>
      <c r="GS2651" s="13" t="n">
        <v>82</v>
      </c>
    </row>
    <row r="2652">
      <c r="C2652" s="13" t="n">
        <v>83</v>
      </c>
      <c r="D2652" s="14" t="n">
        <v>3.06985441</v>
      </c>
      <c r="E2652" s="14" t="n">
        <v>2.77988929</v>
      </c>
      <c r="F2652" s="14" t="n">
        <v>0.88981489</v>
      </c>
      <c r="Y2652" s="13" t="n">
        <v>83</v>
      </c>
      <c r="AU2652" s="13" t="n">
        <v>83</v>
      </c>
      <c r="BQ2652" s="13" t="n">
        <v>83</v>
      </c>
      <c r="CM2652" s="13" t="n">
        <v>83</v>
      </c>
      <c r="DI2652" s="13" t="n">
        <v>83</v>
      </c>
      <c r="EE2652" s="13" t="n">
        <v>83</v>
      </c>
      <c r="FA2652" s="13" t="n">
        <v>83</v>
      </c>
      <c r="FW2652" s="13" t="n">
        <v>83</v>
      </c>
      <c r="GS2652" s="13" t="n">
        <v>83</v>
      </c>
    </row>
    <row r="2653">
      <c r="C2653" s="13" t="n">
        <v>84</v>
      </c>
      <c r="D2653" s="14" t="n">
        <v>2.61986596</v>
      </c>
      <c r="E2653" s="14" t="n">
        <v>2.19988224</v>
      </c>
      <c r="F2653" s="14" t="n">
        <v>3.49989264</v>
      </c>
      <c r="Y2653" s="13" t="n">
        <v>84</v>
      </c>
      <c r="AU2653" s="13" t="n">
        <v>84</v>
      </c>
      <c r="BQ2653" s="13" t="n">
        <v>84</v>
      </c>
      <c r="CM2653" s="13" t="n">
        <v>84</v>
      </c>
      <c r="DI2653" s="13" t="n">
        <v>84</v>
      </c>
      <c r="EE2653" s="13" t="n">
        <v>84</v>
      </c>
      <c r="FA2653" s="13" t="n">
        <v>84</v>
      </c>
      <c r="FW2653" s="13" t="n">
        <v>84</v>
      </c>
      <c r="GS2653" s="13" t="n">
        <v>84</v>
      </c>
    </row>
    <row r="2654">
      <c r="C2654" s="13" t="n">
        <v>85</v>
      </c>
      <c r="D2654" s="14" t="n">
        <v>2.77988929</v>
      </c>
      <c r="E2654" s="14" t="n">
        <v>1.69</v>
      </c>
      <c r="F2654" s="14" t="n">
        <v>1.75986756</v>
      </c>
      <c r="Y2654" s="13" t="n">
        <v>85</v>
      </c>
      <c r="AU2654" s="13" t="n">
        <v>85</v>
      </c>
      <c r="BQ2654" s="13" t="n">
        <v>85</v>
      </c>
      <c r="CM2654" s="13" t="n">
        <v>85</v>
      </c>
      <c r="DI2654" s="13" t="n">
        <v>85</v>
      </c>
      <c r="EE2654" s="13" t="n">
        <v>85</v>
      </c>
      <c r="FA2654" s="13" t="n">
        <v>85</v>
      </c>
      <c r="FW2654" s="13" t="n">
        <v>85</v>
      </c>
      <c r="GS2654" s="13" t="n">
        <v>85</v>
      </c>
    </row>
    <row r="2655">
      <c r="C2655" s="13" t="n">
        <v>86</v>
      </c>
      <c r="D2655" s="14" t="n">
        <v>2.02977009</v>
      </c>
      <c r="E2655" s="14" t="n">
        <v>1.64994025</v>
      </c>
      <c r="F2655" s="14" t="n">
        <v>2.33998209</v>
      </c>
      <c r="Y2655" s="13" t="n">
        <v>86</v>
      </c>
      <c r="AU2655" s="13" t="n">
        <v>86</v>
      </c>
      <c r="BQ2655" s="13" t="n">
        <v>86</v>
      </c>
      <c r="CM2655" s="13" t="n">
        <v>86</v>
      </c>
      <c r="DI2655" s="13" t="n">
        <v>86</v>
      </c>
      <c r="EE2655" s="13" t="n">
        <v>86</v>
      </c>
      <c r="FA2655" s="13" t="n">
        <v>86</v>
      </c>
      <c r="FW2655" s="13" t="n">
        <v>86</v>
      </c>
      <c r="GS2655" s="13" t="n">
        <v>86</v>
      </c>
    </row>
    <row r="2656">
      <c r="C2656" s="13" t="n">
        <v>87</v>
      </c>
      <c r="D2656" s="14" t="n">
        <v>1.91988736</v>
      </c>
      <c r="E2656" s="14" t="n">
        <v>2.00987329</v>
      </c>
      <c r="F2656" s="14" t="n">
        <v>1.70981776</v>
      </c>
      <c r="Y2656" s="13" t="n">
        <v>87</v>
      </c>
      <c r="AU2656" s="13" t="n">
        <v>87</v>
      </c>
      <c r="BQ2656" s="13" t="n">
        <v>87</v>
      </c>
      <c r="CM2656" s="13" t="n">
        <v>87</v>
      </c>
      <c r="DI2656" s="13" t="n">
        <v>87</v>
      </c>
      <c r="EE2656" s="13" t="n">
        <v>87</v>
      </c>
      <c r="FA2656" s="13" t="n">
        <v>87</v>
      </c>
      <c r="FW2656" s="13" t="n">
        <v>87</v>
      </c>
      <c r="GS2656" s="13" t="n">
        <v>87</v>
      </c>
    </row>
    <row r="2657">
      <c r="C2657" s="13" t="n">
        <v>88</v>
      </c>
      <c r="D2657" s="14" t="n">
        <v>2.54977024</v>
      </c>
      <c r="E2657" s="14" t="n">
        <v>1.47987225</v>
      </c>
      <c r="F2657" s="14" t="n">
        <v>1.66978084</v>
      </c>
      <c r="Y2657" s="13" t="n">
        <v>88</v>
      </c>
      <c r="AU2657" s="13" t="n">
        <v>88</v>
      </c>
      <c r="BQ2657" s="13" t="n">
        <v>88</v>
      </c>
      <c r="CM2657" s="13" t="n">
        <v>88</v>
      </c>
      <c r="DI2657" s="13" t="n">
        <v>88</v>
      </c>
      <c r="EE2657" s="13" t="n">
        <v>88</v>
      </c>
      <c r="FA2657" s="13" t="n">
        <v>88</v>
      </c>
      <c r="FW2657" s="13" t="n">
        <v>88</v>
      </c>
      <c r="GS2657" s="13" t="n">
        <v>88</v>
      </c>
    </row>
    <row r="2658">
      <c r="C2658" s="13" t="n">
        <v>89</v>
      </c>
      <c r="D2658" s="14" t="n">
        <v>2.73968704</v>
      </c>
      <c r="E2658" s="14" t="n">
        <v>1.54977601</v>
      </c>
      <c r="F2658" s="14" t="n">
        <v>2.21980201</v>
      </c>
      <c r="Y2658" s="13" t="n">
        <v>89</v>
      </c>
      <c r="AU2658" s="13" t="n">
        <v>89</v>
      </c>
      <c r="BQ2658" s="13" t="n">
        <v>89</v>
      </c>
      <c r="CM2658" s="13" t="n">
        <v>89</v>
      </c>
      <c r="DI2658" s="13" t="n">
        <v>89</v>
      </c>
      <c r="EE2658" s="13" t="n">
        <v>89</v>
      </c>
      <c r="FA2658" s="13" t="n">
        <v>89</v>
      </c>
      <c r="FW2658" s="13" t="n">
        <v>89</v>
      </c>
      <c r="GS2658" s="13" t="n">
        <v>89</v>
      </c>
    </row>
    <row r="2659">
      <c r="C2659" s="13" t="n">
        <v>90</v>
      </c>
      <c r="D2659" s="14" t="n">
        <v>2.86997481</v>
      </c>
      <c r="E2659" s="14" t="n">
        <v>1.57979761</v>
      </c>
      <c r="F2659" s="14" t="n">
        <v>2.45987856</v>
      </c>
      <c r="Y2659" s="13" t="n">
        <v>90</v>
      </c>
      <c r="AU2659" s="13" t="n">
        <v>90</v>
      </c>
      <c r="BQ2659" s="13" t="n">
        <v>90</v>
      </c>
      <c r="CM2659" s="13" t="n">
        <v>90</v>
      </c>
      <c r="DI2659" s="13" t="n">
        <v>90</v>
      </c>
      <c r="EE2659" s="13" t="n">
        <v>90</v>
      </c>
      <c r="FA2659" s="13" t="n">
        <v>90</v>
      </c>
      <c r="FW2659" s="13" t="n">
        <v>90</v>
      </c>
      <c r="GS2659" s="13" t="n">
        <v>90</v>
      </c>
    </row>
    <row r="2660">
      <c r="C2660" s="13" t="n">
        <v>91</v>
      </c>
      <c r="D2660" s="14" t="n">
        <v>2.42985744</v>
      </c>
      <c r="E2660" s="14" t="n">
        <v>1.82979729</v>
      </c>
      <c r="F2660" s="14" t="n">
        <v>1.31997121</v>
      </c>
      <c r="Y2660" s="13" t="n">
        <v>91</v>
      </c>
      <c r="AU2660" s="13" t="n">
        <v>91</v>
      </c>
      <c r="BQ2660" s="13" t="n">
        <v>91</v>
      </c>
      <c r="CM2660" s="13" t="n">
        <v>91</v>
      </c>
      <c r="DI2660" s="13" t="n">
        <v>91</v>
      </c>
      <c r="EE2660" s="13" t="n">
        <v>91</v>
      </c>
      <c r="FA2660" s="13" t="n">
        <v>91</v>
      </c>
      <c r="FW2660" s="13" t="n">
        <v>91</v>
      </c>
      <c r="GS2660" s="13" t="n">
        <v>91</v>
      </c>
    </row>
    <row r="2661">
      <c r="C2661" s="13" t="n">
        <v>92</v>
      </c>
      <c r="D2661" s="14" t="n">
        <v>2.119936</v>
      </c>
      <c r="E2661" s="14" t="n">
        <v>2.37992329</v>
      </c>
      <c r="F2661" s="14" t="n">
        <v>2.58984649</v>
      </c>
      <c r="Y2661" s="13" t="n">
        <v>92</v>
      </c>
      <c r="AU2661" s="13" t="n">
        <v>92</v>
      </c>
      <c r="BQ2661" s="13" t="n">
        <v>92</v>
      </c>
      <c r="CM2661" s="13" t="n">
        <v>92</v>
      </c>
      <c r="DI2661" s="13" t="n">
        <v>92</v>
      </c>
      <c r="EE2661" s="13" t="n">
        <v>92</v>
      </c>
      <c r="FA2661" s="13" t="n">
        <v>92</v>
      </c>
      <c r="FW2661" s="13" t="n">
        <v>92</v>
      </c>
      <c r="GS2661" s="13" t="n">
        <v>92</v>
      </c>
    </row>
    <row r="2662">
      <c r="C2662" s="13" t="n">
        <v>93</v>
      </c>
      <c r="D2662" s="14" t="n">
        <v>1.089936</v>
      </c>
      <c r="E2662" s="14" t="n">
        <v>2.26984356</v>
      </c>
      <c r="F2662" s="14" t="n">
        <v>1.99996164</v>
      </c>
      <c r="Y2662" s="13" t="n">
        <v>93</v>
      </c>
      <c r="AU2662" s="13" t="n">
        <v>93</v>
      </c>
      <c r="BQ2662" s="13" t="n">
        <v>93</v>
      </c>
      <c r="CM2662" s="13" t="n">
        <v>93</v>
      </c>
      <c r="DI2662" s="13" t="n">
        <v>93</v>
      </c>
      <c r="EE2662" s="13" t="n">
        <v>93</v>
      </c>
      <c r="FA2662" s="13" t="n">
        <v>93</v>
      </c>
      <c r="FW2662" s="13" t="n">
        <v>93</v>
      </c>
      <c r="GS2662" s="13" t="n">
        <v>93</v>
      </c>
    </row>
    <row r="2663">
      <c r="C2663" s="13" t="n">
        <v>94</v>
      </c>
      <c r="D2663" s="14" t="n">
        <v>3.97962601</v>
      </c>
      <c r="E2663" s="14" t="n">
        <v>2.05979904</v>
      </c>
      <c r="F2663" s="14" t="n">
        <v>1.85995044</v>
      </c>
      <c r="Y2663" s="13" t="n">
        <v>94</v>
      </c>
      <c r="AU2663" s="13" t="n">
        <v>94</v>
      </c>
      <c r="BQ2663" s="13" t="n">
        <v>94</v>
      </c>
      <c r="CM2663" s="13" t="n">
        <v>94</v>
      </c>
      <c r="DI2663" s="13" t="n">
        <v>94</v>
      </c>
      <c r="EE2663" s="13" t="n">
        <v>94</v>
      </c>
      <c r="FA2663" s="13" t="n">
        <v>94</v>
      </c>
      <c r="FW2663" s="13" t="n">
        <v>94</v>
      </c>
      <c r="GS2663" s="13" t="n">
        <v>94</v>
      </c>
    </row>
    <row r="2664">
      <c r="C2664" s="13" t="n">
        <v>95</v>
      </c>
      <c r="D2664" s="14" t="n">
        <v>2.47999504</v>
      </c>
      <c r="E2664" s="14" t="n">
        <v>1.05987025</v>
      </c>
      <c r="F2664" s="14" t="n">
        <v>3.14991504</v>
      </c>
      <c r="Y2664" s="13" t="n">
        <v>95</v>
      </c>
      <c r="AU2664" s="13" t="n">
        <v>95</v>
      </c>
      <c r="BQ2664" s="13" t="n">
        <v>95</v>
      </c>
      <c r="CM2664" s="13" t="n">
        <v>95</v>
      </c>
      <c r="DI2664" s="13" t="n">
        <v>95</v>
      </c>
      <c r="EE2664" s="13" t="n">
        <v>95</v>
      </c>
      <c r="FA2664" s="13" t="n">
        <v>95</v>
      </c>
      <c r="FW2664" s="13" t="n">
        <v>95</v>
      </c>
      <c r="GS2664" s="13" t="n">
        <v>95</v>
      </c>
    </row>
    <row r="2665">
      <c r="C2665" s="13" t="n">
        <v>96</v>
      </c>
      <c r="D2665" s="14" t="n">
        <v>2.98978681</v>
      </c>
      <c r="E2665" s="14" t="n">
        <v>2.04976489</v>
      </c>
      <c r="F2665" s="14" t="n">
        <v>2.31983361</v>
      </c>
      <c r="Y2665" s="13" t="n">
        <v>96</v>
      </c>
      <c r="AU2665" s="13" t="n">
        <v>96</v>
      </c>
      <c r="BQ2665" s="13" t="n">
        <v>96</v>
      </c>
      <c r="CM2665" s="13" t="n">
        <v>96</v>
      </c>
      <c r="DI2665" s="13" t="n">
        <v>96</v>
      </c>
      <c r="EE2665" s="13" t="n">
        <v>96</v>
      </c>
      <c r="FA2665" s="13" t="n">
        <v>96</v>
      </c>
      <c r="FW2665" s="13" t="n">
        <v>96</v>
      </c>
      <c r="GS2665" s="13" t="n">
        <v>96</v>
      </c>
    </row>
    <row r="2666">
      <c r="C2666" s="13" t="n">
        <v>97</v>
      </c>
      <c r="D2666" s="14" t="n">
        <v>3.22992784</v>
      </c>
      <c r="E2666" s="14" t="n">
        <v>2.02977009</v>
      </c>
      <c r="F2666" s="14" t="n">
        <v>2.40994576</v>
      </c>
      <c r="Y2666" s="13" t="n">
        <v>97</v>
      </c>
      <c r="AU2666" s="13" t="n">
        <v>97</v>
      </c>
      <c r="BQ2666" s="13" t="n">
        <v>97</v>
      </c>
      <c r="CM2666" s="13" t="n">
        <v>97</v>
      </c>
      <c r="DI2666" s="13" t="n">
        <v>97</v>
      </c>
      <c r="EE2666" s="13" t="n">
        <v>97</v>
      </c>
      <c r="FA2666" s="13" t="n">
        <v>97</v>
      </c>
      <c r="FW2666" s="13" t="n">
        <v>97</v>
      </c>
      <c r="GS2666" s="13" t="n">
        <v>97</v>
      </c>
    </row>
    <row r="2667">
      <c r="C2667" s="13" t="n">
        <v>98</v>
      </c>
      <c r="D2667" s="14" t="n">
        <v>2.21980201</v>
      </c>
      <c r="E2667" s="14" t="n">
        <v>2.06985769</v>
      </c>
      <c r="F2667" s="14" t="n">
        <v>2.21980201</v>
      </c>
      <c r="Y2667" s="13" t="n">
        <v>98</v>
      </c>
      <c r="AU2667" s="13" t="n">
        <v>98</v>
      </c>
      <c r="BQ2667" s="13" t="n">
        <v>98</v>
      </c>
      <c r="CM2667" s="13" t="n">
        <v>98</v>
      </c>
      <c r="DI2667" s="13" t="n">
        <v>98</v>
      </c>
      <c r="EE2667" s="13" t="n">
        <v>98</v>
      </c>
      <c r="FA2667" s="13" t="n">
        <v>98</v>
      </c>
      <c r="FW2667" s="13" t="n">
        <v>98</v>
      </c>
      <c r="GS2667" s="13" t="n">
        <v>98</v>
      </c>
    </row>
    <row r="2668">
      <c r="C2668" s="13" t="n">
        <v>99</v>
      </c>
      <c r="D2668" s="14" t="n">
        <v>1.249924</v>
      </c>
      <c r="E2668" s="14" t="n">
        <v>1.61976529</v>
      </c>
      <c r="F2668" s="14" t="n">
        <v>2.18980804</v>
      </c>
      <c r="Y2668" s="13" t="n">
        <v>99</v>
      </c>
      <c r="AU2668" s="13" t="n">
        <v>99</v>
      </c>
      <c r="BQ2668" s="13" t="n">
        <v>99</v>
      </c>
      <c r="CM2668" s="13" t="n">
        <v>99</v>
      </c>
      <c r="DI2668" s="13" t="n">
        <v>99</v>
      </c>
      <c r="EE2668" s="13" t="n">
        <v>99</v>
      </c>
      <c r="FA2668" s="13" t="n">
        <v>99</v>
      </c>
      <c r="FW2668" s="13" t="n">
        <v>99</v>
      </c>
      <c r="GS2668" s="13" t="n">
        <v>99</v>
      </c>
    </row>
    <row r="2669">
      <c r="C2669" s="13" t="n">
        <v>100</v>
      </c>
      <c r="D2669" s="14" t="n">
        <v>2.679769</v>
      </c>
      <c r="E2669" s="14" t="n">
        <v>1.77982281</v>
      </c>
      <c r="F2669" s="14" t="n">
        <v>1.67987521</v>
      </c>
      <c r="Y2669" s="13" t="n">
        <v>100</v>
      </c>
      <c r="AU2669" s="13" t="n">
        <v>100</v>
      </c>
      <c r="BQ2669" s="13" t="n">
        <v>100</v>
      </c>
      <c r="CM2669" s="13" t="n">
        <v>100</v>
      </c>
      <c r="DI2669" s="13" t="n">
        <v>100</v>
      </c>
      <c r="EE2669" s="13" t="n">
        <v>100</v>
      </c>
      <c r="FA2669" s="13" t="n">
        <v>100</v>
      </c>
      <c r="FW2669" s="13" t="n">
        <v>100</v>
      </c>
      <c r="GS2669" s="13" t="n">
        <v>100</v>
      </c>
    </row>
    <row r="2670">
      <c r="C2670" s="13" t="n">
        <v>101</v>
      </c>
      <c r="D2670" s="14" t="n">
        <v>2.09989081</v>
      </c>
      <c r="E2670" s="14" t="n">
        <v>2.31983361</v>
      </c>
      <c r="F2670" s="14" t="n">
        <v>1.80983209</v>
      </c>
      <c r="Y2670" s="13" t="n">
        <v>101</v>
      </c>
      <c r="AU2670" s="13" t="n">
        <v>101</v>
      </c>
      <c r="BQ2670" s="13" t="n">
        <v>101</v>
      </c>
      <c r="CM2670" s="13" t="n">
        <v>101</v>
      </c>
      <c r="DI2670" s="13" t="n">
        <v>101</v>
      </c>
      <c r="EE2670" s="13" t="n">
        <v>101</v>
      </c>
      <c r="FA2670" s="13" t="n">
        <v>101</v>
      </c>
      <c r="FW2670" s="13" t="n">
        <v>101</v>
      </c>
      <c r="GS2670" s="13" t="n">
        <v>101</v>
      </c>
    </row>
    <row r="2671">
      <c r="C2671" s="13" t="n">
        <v>102</v>
      </c>
      <c r="D2671" s="14" t="n">
        <v>1.52992161</v>
      </c>
      <c r="E2671" s="14" t="n">
        <v>3.24972729</v>
      </c>
      <c r="F2671" s="14" t="n">
        <v>2.23981156</v>
      </c>
      <c r="Y2671" s="13" t="n">
        <v>102</v>
      </c>
      <c r="AU2671" s="13" t="n">
        <v>102</v>
      </c>
      <c r="BQ2671" s="13" t="n">
        <v>102</v>
      </c>
      <c r="CM2671" s="13" t="n">
        <v>102</v>
      </c>
      <c r="DI2671" s="13" t="n">
        <v>102</v>
      </c>
      <c r="EE2671" s="13" t="n">
        <v>102</v>
      </c>
      <c r="FA2671" s="13" t="n">
        <v>102</v>
      </c>
      <c r="FW2671" s="13" t="n">
        <v>102</v>
      </c>
      <c r="GS2671" s="13" t="n">
        <v>102</v>
      </c>
    </row>
    <row r="2672">
      <c r="C2672" s="13" t="n">
        <v>103</v>
      </c>
      <c r="D2672" s="14" t="n">
        <v>3.54983281</v>
      </c>
      <c r="E2672" s="14" t="n">
        <v>1.72975104</v>
      </c>
      <c r="F2672" s="14" t="n">
        <v>1.44985681</v>
      </c>
      <c r="Y2672" s="13" t="n">
        <v>103</v>
      </c>
      <c r="AU2672" s="13" t="n">
        <v>103</v>
      </c>
      <c r="BQ2672" s="13" t="n">
        <v>103</v>
      </c>
      <c r="CM2672" s="13" t="n">
        <v>103</v>
      </c>
      <c r="DI2672" s="13" t="n">
        <v>103</v>
      </c>
      <c r="EE2672" s="13" t="n">
        <v>103</v>
      </c>
      <c r="FA2672" s="13" t="n">
        <v>103</v>
      </c>
      <c r="FW2672" s="13" t="n">
        <v>103</v>
      </c>
      <c r="GS2672" s="13" t="n">
        <v>103</v>
      </c>
    </row>
    <row r="2673">
      <c r="C2673" s="13" t="n">
        <v>104</v>
      </c>
      <c r="D2673" s="14" t="n">
        <v>1.42993764</v>
      </c>
      <c r="E2673" s="14" t="n">
        <v>2.679769</v>
      </c>
      <c r="F2673" s="14" t="n">
        <v>2.68992801</v>
      </c>
      <c r="Y2673" s="13" t="n">
        <v>104</v>
      </c>
      <c r="AU2673" s="13" t="n">
        <v>104</v>
      </c>
      <c r="BQ2673" s="13" t="n">
        <v>104</v>
      </c>
      <c r="CM2673" s="13" t="n">
        <v>104</v>
      </c>
      <c r="DI2673" s="13" t="n">
        <v>104</v>
      </c>
      <c r="EE2673" s="13" t="n">
        <v>104</v>
      </c>
      <c r="FA2673" s="13" t="n">
        <v>104</v>
      </c>
      <c r="FW2673" s="13" t="n">
        <v>104</v>
      </c>
      <c r="GS2673" s="13" t="n">
        <v>104</v>
      </c>
    </row>
    <row r="2674">
      <c r="C2674" s="13" t="n">
        <v>105</v>
      </c>
      <c r="D2674" s="14" t="n">
        <v>3.26994889</v>
      </c>
      <c r="E2674" s="14" t="n">
        <v>2.45987856</v>
      </c>
      <c r="F2674" s="14" t="n">
        <v>1.92987664</v>
      </c>
      <c r="Y2674" s="13" t="n">
        <v>105</v>
      </c>
      <c r="AU2674" s="13" t="n">
        <v>105</v>
      </c>
      <c r="BQ2674" s="13" t="n">
        <v>105</v>
      </c>
      <c r="CM2674" s="13" t="n">
        <v>105</v>
      </c>
      <c r="DI2674" s="13" t="n">
        <v>105</v>
      </c>
      <c r="EE2674" s="13" t="n">
        <v>105</v>
      </c>
      <c r="FA2674" s="13" t="n">
        <v>105</v>
      </c>
      <c r="FW2674" s="13" t="n">
        <v>105</v>
      </c>
      <c r="GS2674" s="13" t="n">
        <v>105</v>
      </c>
    </row>
    <row r="2675">
      <c r="C2675" s="13" t="n">
        <v>106</v>
      </c>
      <c r="D2675" s="14" t="n">
        <v>1.74979984</v>
      </c>
      <c r="E2675" s="14" t="n">
        <v>1.79989056</v>
      </c>
      <c r="F2675" s="14" t="n">
        <v>1.36983616</v>
      </c>
      <c r="Y2675" s="13" t="n">
        <v>106</v>
      </c>
      <c r="AU2675" s="13" t="n">
        <v>106</v>
      </c>
      <c r="BQ2675" s="13" t="n">
        <v>106</v>
      </c>
      <c r="CM2675" s="13" t="n">
        <v>106</v>
      </c>
      <c r="DI2675" s="13" t="n">
        <v>106</v>
      </c>
      <c r="EE2675" s="13" t="n">
        <v>106</v>
      </c>
      <c r="FA2675" s="13" t="n">
        <v>106</v>
      </c>
      <c r="FW2675" s="13" t="n">
        <v>106</v>
      </c>
      <c r="GS2675" s="13" t="n">
        <v>106</v>
      </c>
    </row>
    <row r="2676">
      <c r="C2676" s="13" t="n">
        <v>107</v>
      </c>
      <c r="D2676" s="14" t="n">
        <v>2.95977616</v>
      </c>
      <c r="E2676" s="14" t="n">
        <v>1.98979236</v>
      </c>
      <c r="F2676" s="14" t="n">
        <v>1.38980521</v>
      </c>
      <c r="Y2676" s="13" t="n">
        <v>107</v>
      </c>
      <c r="AU2676" s="13" t="n">
        <v>107</v>
      </c>
      <c r="BQ2676" s="13" t="n">
        <v>107</v>
      </c>
      <c r="CM2676" s="13" t="n">
        <v>107</v>
      </c>
      <c r="DI2676" s="13" t="n">
        <v>107</v>
      </c>
      <c r="EE2676" s="13" t="n">
        <v>107</v>
      </c>
      <c r="FA2676" s="13" t="n">
        <v>107</v>
      </c>
      <c r="FW2676" s="13" t="n">
        <v>107</v>
      </c>
      <c r="GS2676" s="13" t="n">
        <v>107</v>
      </c>
    </row>
    <row r="2677">
      <c r="C2677" s="13" t="n">
        <v>108</v>
      </c>
      <c r="D2677" s="14" t="n">
        <v>2.37992329</v>
      </c>
      <c r="E2677" s="14" t="n">
        <v>3.16982416</v>
      </c>
      <c r="F2677" s="14" t="n">
        <v>1.53983281</v>
      </c>
      <c r="Y2677" s="13" t="n">
        <v>108</v>
      </c>
      <c r="AU2677" s="13" t="n">
        <v>108</v>
      </c>
      <c r="BQ2677" s="13" t="n">
        <v>108</v>
      </c>
      <c r="CM2677" s="13" t="n">
        <v>108</v>
      </c>
      <c r="DI2677" s="13" t="n">
        <v>108</v>
      </c>
      <c r="EE2677" s="13" t="n">
        <v>108</v>
      </c>
      <c r="FA2677" s="13" t="n">
        <v>108</v>
      </c>
      <c r="FW2677" s="13" t="n">
        <v>108</v>
      </c>
      <c r="GS2677" s="13" t="n">
        <v>108</v>
      </c>
    </row>
    <row r="2678">
      <c r="C2678" s="13" t="n">
        <v>109</v>
      </c>
      <c r="D2678" s="14" t="n">
        <v>1.80983209</v>
      </c>
      <c r="E2678" s="14" t="n">
        <v>2.18980804</v>
      </c>
      <c r="F2678" s="14" t="n">
        <v>1.40991876</v>
      </c>
      <c r="Y2678" s="13" t="n">
        <v>109</v>
      </c>
      <c r="AU2678" s="13" t="n">
        <v>109</v>
      </c>
      <c r="BQ2678" s="13" t="n">
        <v>109</v>
      </c>
      <c r="CM2678" s="13" t="n">
        <v>109</v>
      </c>
      <c r="DI2678" s="13" t="n">
        <v>109</v>
      </c>
      <c r="EE2678" s="13" t="n">
        <v>109</v>
      </c>
      <c r="FA2678" s="13" t="n">
        <v>109</v>
      </c>
      <c r="FW2678" s="13" t="n">
        <v>109</v>
      </c>
      <c r="GS2678" s="13" t="n">
        <v>109</v>
      </c>
    </row>
    <row r="2679">
      <c r="C2679" s="13" t="n">
        <v>110</v>
      </c>
      <c r="D2679" s="14" t="n">
        <v>1.53983281</v>
      </c>
      <c r="E2679" s="14" t="n">
        <v>2.07994084</v>
      </c>
      <c r="F2679" s="14" t="n">
        <v>2.76989449</v>
      </c>
      <c r="Y2679" s="13" t="n">
        <v>110</v>
      </c>
      <c r="AU2679" s="13" t="n">
        <v>110</v>
      </c>
      <c r="BQ2679" s="13" t="n">
        <v>110</v>
      </c>
      <c r="CM2679" s="13" t="n">
        <v>110</v>
      </c>
      <c r="DI2679" s="13" t="n">
        <v>110</v>
      </c>
      <c r="EE2679" s="13" t="n">
        <v>110</v>
      </c>
      <c r="FA2679" s="13" t="n">
        <v>110</v>
      </c>
      <c r="FW2679" s="13" t="n">
        <v>110</v>
      </c>
      <c r="GS2679" s="13" t="n">
        <v>110</v>
      </c>
    </row>
    <row r="2680">
      <c r="C2680" s="13" t="n">
        <v>111</v>
      </c>
      <c r="D2680" s="14" t="n">
        <v>2.77988929</v>
      </c>
      <c r="E2680" s="14" t="n">
        <v>2.97976644</v>
      </c>
      <c r="F2680" s="14" t="n">
        <v>2.25991089</v>
      </c>
      <c r="Y2680" s="13" t="n">
        <v>111</v>
      </c>
      <c r="AU2680" s="13" t="n">
        <v>111</v>
      </c>
      <c r="BQ2680" s="13" t="n">
        <v>111</v>
      </c>
      <c r="CM2680" s="13" t="n">
        <v>111</v>
      </c>
      <c r="DI2680" s="13" t="n">
        <v>111</v>
      </c>
      <c r="EE2680" s="13" t="n">
        <v>111</v>
      </c>
      <c r="FA2680" s="13" t="n">
        <v>111</v>
      </c>
      <c r="FW2680" s="13" t="n">
        <v>111</v>
      </c>
      <c r="GS2680" s="13" t="n">
        <v>111</v>
      </c>
    </row>
    <row r="2681">
      <c r="C2681" s="13" t="n">
        <v>112</v>
      </c>
      <c r="D2681" s="14" t="n">
        <v>2.56</v>
      </c>
      <c r="E2681" s="14" t="n">
        <v>2.679769</v>
      </c>
      <c r="F2681" s="14" t="n">
        <v>2.57987844</v>
      </c>
      <c r="Y2681" s="13" t="n">
        <v>112</v>
      </c>
      <c r="AU2681" s="13" t="n">
        <v>112</v>
      </c>
      <c r="BQ2681" s="13" t="n">
        <v>112</v>
      </c>
      <c r="CM2681" s="13" t="n">
        <v>112</v>
      </c>
      <c r="DI2681" s="13" t="n">
        <v>112</v>
      </c>
      <c r="EE2681" s="13" t="n">
        <v>112</v>
      </c>
      <c r="FA2681" s="13" t="n">
        <v>112</v>
      </c>
      <c r="FW2681" s="13" t="n">
        <v>112</v>
      </c>
      <c r="GS2681" s="13" t="n">
        <v>112</v>
      </c>
    </row>
    <row r="2682">
      <c r="C2682" s="13" t="n">
        <v>113</v>
      </c>
      <c r="D2682" s="14" t="n">
        <v>2.78990209</v>
      </c>
      <c r="E2682" s="14" t="n">
        <v>3.19980544</v>
      </c>
      <c r="F2682" s="14" t="n">
        <v>1.70981776</v>
      </c>
      <c r="Y2682" s="13" t="n">
        <v>113</v>
      </c>
      <c r="AU2682" s="13" t="n">
        <v>113</v>
      </c>
      <c r="BQ2682" s="13" t="n">
        <v>113</v>
      </c>
      <c r="CM2682" s="13" t="n">
        <v>113</v>
      </c>
      <c r="DI2682" s="13" t="n">
        <v>113</v>
      </c>
      <c r="EE2682" s="13" t="n">
        <v>113</v>
      </c>
      <c r="FA2682" s="13" t="n">
        <v>113</v>
      </c>
      <c r="FW2682" s="13" t="n">
        <v>113</v>
      </c>
      <c r="GS2682" s="13" t="n">
        <v>113</v>
      </c>
    </row>
    <row r="2683">
      <c r="C2683" s="13" t="n">
        <v>114</v>
      </c>
      <c r="D2683" s="14" t="n">
        <v>2.439844</v>
      </c>
      <c r="E2683" s="14" t="n">
        <v>1.75986756</v>
      </c>
      <c r="F2683" s="14" t="n">
        <v>2.30979204</v>
      </c>
      <c r="Y2683" s="13" t="n">
        <v>114</v>
      </c>
      <c r="AU2683" s="13" t="n">
        <v>114</v>
      </c>
      <c r="BQ2683" s="13" t="n">
        <v>114</v>
      </c>
      <c r="CM2683" s="13" t="n">
        <v>114</v>
      </c>
      <c r="DI2683" s="13" t="n">
        <v>114</v>
      </c>
      <c r="EE2683" s="13" t="n">
        <v>114</v>
      </c>
      <c r="FA2683" s="13" t="n">
        <v>114</v>
      </c>
      <c r="FW2683" s="13" t="n">
        <v>114</v>
      </c>
      <c r="GS2683" s="13" t="n">
        <v>114</v>
      </c>
    </row>
    <row r="2684">
      <c r="C2684" s="13" t="n">
        <v>115</v>
      </c>
      <c r="D2684" s="14" t="n">
        <v>2.14974244</v>
      </c>
      <c r="E2684" s="14" t="n">
        <v>2.28977424</v>
      </c>
      <c r="F2684" s="14" t="n">
        <v>1.79989056</v>
      </c>
      <c r="Y2684" s="13" t="n">
        <v>115</v>
      </c>
      <c r="AU2684" s="13" t="n">
        <v>115</v>
      </c>
      <c r="BQ2684" s="13" t="n">
        <v>115</v>
      </c>
      <c r="CM2684" s="13" t="n">
        <v>115</v>
      </c>
      <c r="DI2684" s="13" t="n">
        <v>115</v>
      </c>
      <c r="EE2684" s="13" t="n">
        <v>115</v>
      </c>
      <c r="FA2684" s="13" t="n">
        <v>115</v>
      </c>
      <c r="FW2684" s="13" t="n">
        <v>115</v>
      </c>
      <c r="GS2684" s="13" t="n">
        <v>115</v>
      </c>
    </row>
    <row r="2685">
      <c r="C2685" s="13" t="n">
        <v>116</v>
      </c>
      <c r="D2685" s="14" t="n">
        <v>1.249924</v>
      </c>
      <c r="E2685" s="14" t="n">
        <v>2.45987856</v>
      </c>
      <c r="F2685" s="14" t="n">
        <v>1.46991376</v>
      </c>
      <c r="Y2685" s="13" t="n">
        <v>116</v>
      </c>
      <c r="AU2685" s="13" t="n">
        <v>116</v>
      </c>
      <c r="BQ2685" s="13" t="n">
        <v>116</v>
      </c>
      <c r="CM2685" s="13" t="n">
        <v>116</v>
      </c>
      <c r="DI2685" s="13" t="n">
        <v>116</v>
      </c>
      <c r="EE2685" s="13" t="n">
        <v>116</v>
      </c>
      <c r="FA2685" s="13" t="n">
        <v>116</v>
      </c>
      <c r="FW2685" s="13" t="n">
        <v>116</v>
      </c>
      <c r="GS2685" s="13" t="n">
        <v>116</v>
      </c>
    </row>
    <row r="2686">
      <c r="C2686" s="13" t="n">
        <v>117</v>
      </c>
      <c r="D2686" s="14" t="n">
        <v>2.09989081</v>
      </c>
      <c r="E2686" s="14" t="n">
        <v>1.96</v>
      </c>
      <c r="F2686" s="14" t="n">
        <v>2.57987844</v>
      </c>
      <c r="Y2686" s="13" t="n">
        <v>117</v>
      </c>
      <c r="AU2686" s="13" t="n">
        <v>117</v>
      </c>
      <c r="BQ2686" s="13" t="n">
        <v>117</v>
      </c>
      <c r="CM2686" s="13" t="n">
        <v>117</v>
      </c>
      <c r="DI2686" s="13" t="n">
        <v>117</v>
      </c>
      <c r="EE2686" s="13" t="n">
        <v>117</v>
      </c>
      <c r="FA2686" s="13" t="n">
        <v>117</v>
      </c>
      <c r="FW2686" s="13" t="n">
        <v>117</v>
      </c>
      <c r="GS2686" s="13" t="n">
        <v>117</v>
      </c>
    </row>
    <row r="2687">
      <c r="C2687" s="13" t="n">
        <v>118</v>
      </c>
      <c r="D2687" s="14" t="n">
        <v>1.98979236</v>
      </c>
      <c r="E2687" s="14" t="n">
        <v>1.98979236</v>
      </c>
      <c r="F2687" s="14" t="n">
        <v>1.48986436</v>
      </c>
      <c r="Y2687" s="13" t="n">
        <v>118</v>
      </c>
      <c r="AU2687" s="13" t="n">
        <v>118</v>
      </c>
      <c r="BQ2687" s="13" t="n">
        <v>118</v>
      </c>
      <c r="CM2687" s="13" t="n">
        <v>118</v>
      </c>
      <c r="DI2687" s="13" t="n">
        <v>118</v>
      </c>
      <c r="EE2687" s="13" t="n">
        <v>118</v>
      </c>
      <c r="FA2687" s="13" t="n">
        <v>118</v>
      </c>
      <c r="FW2687" s="13" t="n">
        <v>118</v>
      </c>
      <c r="GS2687" s="13" t="n">
        <v>118</v>
      </c>
    </row>
    <row r="2688">
      <c r="C2688" s="13" t="n">
        <v>119</v>
      </c>
      <c r="D2688" s="14" t="n">
        <v>2.41989136</v>
      </c>
      <c r="E2688" s="14" t="n">
        <v>2.29977225</v>
      </c>
      <c r="F2688" s="14" t="n">
        <v>3.26994889</v>
      </c>
      <c r="Y2688" s="13" t="n">
        <v>119</v>
      </c>
      <c r="AU2688" s="13" t="n">
        <v>119</v>
      </c>
      <c r="BQ2688" s="13" t="n">
        <v>119</v>
      </c>
      <c r="CM2688" s="13" t="n">
        <v>119</v>
      </c>
      <c r="DI2688" s="13" t="n">
        <v>119</v>
      </c>
      <c r="EE2688" s="13" t="n">
        <v>119</v>
      </c>
      <c r="FA2688" s="13" t="n">
        <v>119</v>
      </c>
      <c r="FW2688" s="13" t="n">
        <v>119</v>
      </c>
      <c r="GS2688" s="13" t="n">
        <v>119</v>
      </c>
    </row>
    <row r="2689">
      <c r="C2689" s="13" t="n">
        <v>120</v>
      </c>
      <c r="D2689" s="14" t="n">
        <v>1.71976996</v>
      </c>
      <c r="E2689" s="14" t="n">
        <v>2.22994489</v>
      </c>
      <c r="F2689" s="14" t="n">
        <v>2.44985104</v>
      </c>
      <c r="Y2689" s="13" t="n">
        <v>120</v>
      </c>
      <c r="AU2689" s="13" t="n">
        <v>120</v>
      </c>
      <c r="BQ2689" s="13" t="n">
        <v>120</v>
      </c>
      <c r="CM2689" s="13" t="n">
        <v>120</v>
      </c>
      <c r="DI2689" s="13" t="n">
        <v>120</v>
      </c>
      <c r="EE2689" s="13" t="n">
        <v>120</v>
      </c>
      <c r="FA2689" s="13" t="n">
        <v>120</v>
      </c>
      <c r="FW2689" s="13" t="n">
        <v>120</v>
      </c>
      <c r="GS2689" s="13" t="n">
        <v>120</v>
      </c>
    </row>
    <row r="2690">
      <c r="C2690" s="13" t="n">
        <v>121</v>
      </c>
      <c r="D2690" s="14" t="n">
        <v>1.92987664</v>
      </c>
      <c r="E2690" s="14" t="n">
        <v>1.94993296</v>
      </c>
      <c r="F2690" s="14" t="n">
        <v>1.60985344</v>
      </c>
      <c r="Y2690" s="13" t="n">
        <v>121</v>
      </c>
      <c r="AU2690" s="13" t="n">
        <v>121</v>
      </c>
      <c r="BQ2690" s="13" t="n">
        <v>121</v>
      </c>
      <c r="CM2690" s="13" t="n">
        <v>121</v>
      </c>
      <c r="DI2690" s="13" t="n">
        <v>121</v>
      </c>
      <c r="EE2690" s="13" t="n">
        <v>121</v>
      </c>
      <c r="FA2690" s="13" t="n">
        <v>121</v>
      </c>
      <c r="FW2690" s="13" t="n">
        <v>121</v>
      </c>
      <c r="GS2690" s="13" t="n">
        <v>121</v>
      </c>
    </row>
    <row r="2691">
      <c r="C2691" s="13" t="n">
        <v>122</v>
      </c>
      <c r="D2691" s="14" t="n">
        <v>3.78964089</v>
      </c>
      <c r="E2691" s="14" t="n">
        <v>2.69977761</v>
      </c>
      <c r="F2691" s="14" t="n">
        <v>2.21980201</v>
      </c>
      <c r="Y2691" s="13" t="n">
        <v>122</v>
      </c>
      <c r="AU2691" s="13" t="n">
        <v>122</v>
      </c>
      <c r="BQ2691" s="13" t="n">
        <v>122</v>
      </c>
      <c r="CM2691" s="13" t="n">
        <v>122</v>
      </c>
      <c r="DI2691" s="13" t="n">
        <v>122</v>
      </c>
      <c r="EE2691" s="13" t="n">
        <v>122</v>
      </c>
      <c r="FA2691" s="13" t="n">
        <v>122</v>
      </c>
      <c r="FW2691" s="13" t="n">
        <v>122</v>
      </c>
      <c r="GS2691" s="13" t="n">
        <v>122</v>
      </c>
    </row>
    <row r="2692">
      <c r="C2692" s="13" t="n">
        <v>123</v>
      </c>
      <c r="D2692" s="14" t="n">
        <v>1.80983209</v>
      </c>
      <c r="E2692" s="14" t="n">
        <v>1.66978084</v>
      </c>
      <c r="F2692" s="14" t="n">
        <v>2.12984836</v>
      </c>
      <c r="Y2692" s="13" t="n">
        <v>123</v>
      </c>
      <c r="AU2692" s="13" t="n">
        <v>123</v>
      </c>
      <c r="BQ2692" s="13" t="n">
        <v>123</v>
      </c>
      <c r="CM2692" s="13" t="n">
        <v>123</v>
      </c>
      <c r="DI2692" s="13" t="n">
        <v>123</v>
      </c>
      <c r="EE2692" s="13" t="n">
        <v>123</v>
      </c>
      <c r="FA2692" s="13" t="n">
        <v>123</v>
      </c>
      <c r="FW2692" s="13" t="n">
        <v>123</v>
      </c>
      <c r="GS2692" s="13" t="n">
        <v>123</v>
      </c>
    </row>
    <row r="2693">
      <c r="C2693" s="13" t="n">
        <v>124</v>
      </c>
      <c r="D2693" s="14" t="n">
        <v>2.439844</v>
      </c>
      <c r="E2693" s="14" t="n">
        <v>2.02977009</v>
      </c>
      <c r="F2693" s="14" t="n">
        <v>2.07994084</v>
      </c>
      <c r="Y2693" s="13" t="n">
        <v>124</v>
      </c>
      <c r="AU2693" s="13" t="n">
        <v>124</v>
      </c>
      <c r="BQ2693" s="13" t="n">
        <v>124</v>
      </c>
      <c r="CM2693" s="13" t="n">
        <v>124</v>
      </c>
      <c r="DI2693" s="13" t="n">
        <v>124</v>
      </c>
      <c r="EE2693" s="13" t="n">
        <v>124</v>
      </c>
      <c r="FA2693" s="13" t="n">
        <v>124</v>
      </c>
      <c r="FW2693" s="13" t="n">
        <v>124</v>
      </c>
      <c r="GS2693" s="13" t="n">
        <v>124</v>
      </c>
    </row>
    <row r="2694">
      <c r="C2694" s="13" t="n">
        <v>125</v>
      </c>
      <c r="D2694" s="14" t="n">
        <v>2.52969025</v>
      </c>
      <c r="E2694" s="14" t="n">
        <v>1.67987521</v>
      </c>
      <c r="F2694" s="14" t="n">
        <v>1.96</v>
      </c>
      <c r="Y2694" s="13" t="n">
        <v>125</v>
      </c>
      <c r="AU2694" s="13" t="n">
        <v>125</v>
      </c>
      <c r="BQ2694" s="13" t="n">
        <v>125</v>
      </c>
      <c r="CM2694" s="13" t="n">
        <v>125</v>
      </c>
      <c r="DI2694" s="13" t="n">
        <v>125</v>
      </c>
      <c r="EE2694" s="13" t="n">
        <v>125</v>
      </c>
      <c r="FA2694" s="13" t="n">
        <v>125</v>
      </c>
      <c r="FW2694" s="13" t="n">
        <v>125</v>
      </c>
      <c r="GS2694" s="13" t="n">
        <v>125</v>
      </c>
    </row>
    <row r="2695">
      <c r="C2695" s="13" t="n">
        <v>126</v>
      </c>
      <c r="D2695" s="14" t="n">
        <v>2.17975696</v>
      </c>
      <c r="E2695" s="14" t="n">
        <v>2.06985769</v>
      </c>
      <c r="F2695" s="14" t="n">
        <v>3.03979225</v>
      </c>
      <c r="Y2695" s="13" t="n">
        <v>126</v>
      </c>
      <c r="AU2695" s="13" t="n">
        <v>126</v>
      </c>
      <c r="BQ2695" s="13" t="n">
        <v>126</v>
      </c>
      <c r="CM2695" s="13" t="n">
        <v>126</v>
      </c>
      <c r="DI2695" s="13" t="n">
        <v>126</v>
      </c>
      <c r="EE2695" s="13" t="n">
        <v>126</v>
      </c>
      <c r="FA2695" s="13" t="n">
        <v>126</v>
      </c>
      <c r="FW2695" s="13" t="n">
        <v>126</v>
      </c>
      <c r="GS2695" s="13" t="n">
        <v>126</v>
      </c>
    </row>
    <row r="2696">
      <c r="C2696" s="13" t="n">
        <v>127</v>
      </c>
      <c r="D2696" s="14" t="n">
        <v>1.89998656</v>
      </c>
      <c r="E2696" s="14" t="n">
        <v>3.32989504</v>
      </c>
      <c r="F2696" s="14" t="n">
        <v>1.86978276</v>
      </c>
      <c r="Y2696" s="13" t="n">
        <v>127</v>
      </c>
      <c r="AU2696" s="13" t="n">
        <v>127</v>
      </c>
      <c r="BQ2696" s="13" t="n">
        <v>127</v>
      </c>
      <c r="CM2696" s="13" t="n">
        <v>127</v>
      </c>
      <c r="DI2696" s="13" t="n">
        <v>127</v>
      </c>
      <c r="EE2696" s="13" t="n">
        <v>127</v>
      </c>
      <c r="FA2696" s="13" t="n">
        <v>127</v>
      </c>
      <c r="FW2696" s="13" t="n">
        <v>127</v>
      </c>
      <c r="GS2696" s="13" t="n">
        <v>127</v>
      </c>
    </row>
    <row r="2697">
      <c r="C2697" s="13" t="n">
        <v>128</v>
      </c>
      <c r="D2697" s="14" t="n">
        <v>2.63997504</v>
      </c>
      <c r="E2697" s="14" t="n">
        <v>1.32987024</v>
      </c>
      <c r="F2697" s="14" t="n">
        <v>1.92987664</v>
      </c>
      <c r="Y2697" s="13" t="n">
        <v>128</v>
      </c>
      <c r="AU2697" s="13" t="n">
        <v>128</v>
      </c>
      <c r="BQ2697" s="13" t="n">
        <v>128</v>
      </c>
      <c r="CM2697" s="13" t="n">
        <v>128</v>
      </c>
      <c r="DI2697" s="13" t="n">
        <v>128</v>
      </c>
      <c r="EE2697" s="13" t="n">
        <v>128</v>
      </c>
      <c r="FA2697" s="13" t="n">
        <v>128</v>
      </c>
      <c r="FW2697" s="13" t="n">
        <v>128</v>
      </c>
      <c r="GS2697" s="13" t="n">
        <v>128</v>
      </c>
    </row>
    <row r="2698">
      <c r="C2698" s="13" t="n">
        <v>129</v>
      </c>
      <c r="D2698" s="14" t="n">
        <v>2.46992656</v>
      </c>
      <c r="E2698" s="14" t="n">
        <v>1.739761</v>
      </c>
      <c r="F2698" s="14" t="n">
        <v>2.28977424</v>
      </c>
      <c r="Y2698" s="13" t="n">
        <v>129</v>
      </c>
      <c r="AU2698" s="13" t="n">
        <v>129</v>
      </c>
      <c r="BQ2698" s="13" t="n">
        <v>129</v>
      </c>
      <c r="CM2698" s="13" t="n">
        <v>129</v>
      </c>
      <c r="DI2698" s="13" t="n">
        <v>129</v>
      </c>
      <c r="EE2698" s="13" t="n">
        <v>129</v>
      </c>
      <c r="FA2698" s="13" t="n">
        <v>129</v>
      </c>
      <c r="FW2698" s="13" t="n">
        <v>129</v>
      </c>
      <c r="GS2698" s="13" t="n">
        <v>129</v>
      </c>
    </row>
    <row r="2699">
      <c r="C2699" s="13" t="n">
        <v>130</v>
      </c>
      <c r="D2699" s="14" t="n">
        <v>2.04976489</v>
      </c>
      <c r="E2699" s="14" t="n">
        <v>2.36975236</v>
      </c>
      <c r="F2699" s="14" t="n">
        <v>2.30979204</v>
      </c>
      <c r="Y2699" s="13" t="n">
        <v>130</v>
      </c>
      <c r="AU2699" s="13" t="n">
        <v>130</v>
      </c>
      <c r="BQ2699" s="13" t="n">
        <v>130</v>
      </c>
      <c r="CM2699" s="13" t="n">
        <v>130</v>
      </c>
      <c r="DI2699" s="13" t="n">
        <v>130</v>
      </c>
      <c r="EE2699" s="13" t="n">
        <v>130</v>
      </c>
      <c r="FA2699" s="13" t="n">
        <v>130</v>
      </c>
      <c r="FW2699" s="13" t="n">
        <v>130</v>
      </c>
      <c r="GS2699" s="13" t="n">
        <v>130</v>
      </c>
    </row>
    <row r="2700">
      <c r="C2700" s="13" t="n">
        <v>131</v>
      </c>
      <c r="D2700" s="14" t="n">
        <v>2.78990209</v>
      </c>
      <c r="E2700" s="14" t="n">
        <v>2.169729</v>
      </c>
      <c r="F2700" s="14" t="n">
        <v>1.93989184</v>
      </c>
      <c r="Y2700" s="13" t="n">
        <v>131</v>
      </c>
      <c r="AU2700" s="13" t="n">
        <v>131</v>
      </c>
      <c r="BQ2700" s="13" t="n">
        <v>131</v>
      </c>
      <c r="CM2700" s="13" t="n">
        <v>131</v>
      </c>
      <c r="DI2700" s="13" t="n">
        <v>131</v>
      </c>
      <c r="EE2700" s="13" t="n">
        <v>131</v>
      </c>
      <c r="FA2700" s="13" t="n">
        <v>131</v>
      </c>
      <c r="FW2700" s="13" t="n">
        <v>131</v>
      </c>
      <c r="GS2700" s="13" t="n">
        <v>131</v>
      </c>
    </row>
    <row r="2701">
      <c r="C2701" s="13" t="n">
        <v>132</v>
      </c>
      <c r="D2701" s="14" t="n">
        <v>2.44985104</v>
      </c>
      <c r="E2701" s="14" t="n">
        <v>3.319684</v>
      </c>
      <c r="F2701" s="14" t="n">
        <v>1.45998889</v>
      </c>
      <c r="Y2701" s="13" t="n">
        <v>132</v>
      </c>
      <c r="AU2701" s="13" t="n">
        <v>132</v>
      </c>
      <c r="BQ2701" s="13" t="n">
        <v>132</v>
      </c>
      <c r="CM2701" s="13" t="n">
        <v>132</v>
      </c>
      <c r="DI2701" s="13" t="n">
        <v>132</v>
      </c>
      <c r="EE2701" s="13" t="n">
        <v>132</v>
      </c>
      <c r="FA2701" s="13" t="n">
        <v>132</v>
      </c>
      <c r="FW2701" s="13" t="n">
        <v>132</v>
      </c>
      <c r="GS2701" s="13" t="n">
        <v>132</v>
      </c>
    </row>
    <row r="2702">
      <c r="C2702" s="13" t="n">
        <v>133</v>
      </c>
      <c r="D2702" s="14" t="n">
        <v>2.04976489</v>
      </c>
      <c r="E2702" s="14" t="n">
        <v>1.88980009</v>
      </c>
      <c r="F2702" s="14" t="n">
        <v>1.53983281</v>
      </c>
      <c r="Y2702" s="13" t="n">
        <v>133</v>
      </c>
      <c r="AU2702" s="13" t="n">
        <v>133</v>
      </c>
      <c r="BQ2702" s="13" t="n">
        <v>133</v>
      </c>
      <c r="CM2702" s="13" t="n">
        <v>133</v>
      </c>
      <c r="DI2702" s="13" t="n">
        <v>133</v>
      </c>
      <c r="EE2702" s="13" t="n">
        <v>133</v>
      </c>
      <c r="FA2702" s="13" t="n">
        <v>133</v>
      </c>
      <c r="FW2702" s="13" t="n">
        <v>133</v>
      </c>
      <c r="GS2702" s="13" t="n">
        <v>133</v>
      </c>
    </row>
    <row r="2703">
      <c r="C2703" s="13" t="n">
        <v>134</v>
      </c>
      <c r="D2703" s="14" t="n">
        <v>2.68992801</v>
      </c>
      <c r="E2703" s="14" t="n">
        <v>2.46992656</v>
      </c>
      <c r="F2703" s="14" t="n">
        <v>1.66978084</v>
      </c>
      <c r="Y2703" s="13" t="n">
        <v>134</v>
      </c>
      <c r="AU2703" s="13" t="n">
        <v>134</v>
      </c>
      <c r="BQ2703" s="13" t="n">
        <v>134</v>
      </c>
      <c r="CM2703" s="13" t="n">
        <v>134</v>
      </c>
      <c r="DI2703" s="13" t="n">
        <v>134</v>
      </c>
      <c r="EE2703" s="13" t="n">
        <v>134</v>
      </c>
      <c r="FA2703" s="13" t="n">
        <v>134</v>
      </c>
      <c r="FW2703" s="13" t="n">
        <v>134</v>
      </c>
      <c r="GS2703" s="13" t="n">
        <v>134</v>
      </c>
    </row>
    <row r="2704">
      <c r="C2704" s="13" t="n">
        <v>135</v>
      </c>
      <c r="D2704" s="14" t="n">
        <v>2.23981156</v>
      </c>
      <c r="E2704" s="14" t="n">
        <v>1.69989444</v>
      </c>
      <c r="F2704" s="14" t="n">
        <v>2.169729</v>
      </c>
      <c r="Y2704" s="13" t="n">
        <v>135</v>
      </c>
      <c r="AU2704" s="13" t="n">
        <v>135</v>
      </c>
      <c r="BQ2704" s="13" t="n">
        <v>135</v>
      </c>
      <c r="CM2704" s="13" t="n">
        <v>135</v>
      </c>
      <c r="DI2704" s="13" t="n">
        <v>135</v>
      </c>
      <c r="EE2704" s="13" t="n">
        <v>135</v>
      </c>
      <c r="FA2704" s="13" t="n">
        <v>135</v>
      </c>
      <c r="FW2704" s="13" t="n">
        <v>135</v>
      </c>
      <c r="GS2704" s="13" t="n">
        <v>135</v>
      </c>
    </row>
    <row r="2705">
      <c r="C2705" s="13" t="n">
        <v>136</v>
      </c>
      <c r="D2705" s="14" t="n">
        <v>2.83989904</v>
      </c>
      <c r="E2705" s="14" t="n">
        <v>2.04976489</v>
      </c>
      <c r="F2705" s="14" t="n">
        <v>1.89998656</v>
      </c>
      <c r="Y2705" s="13" t="n">
        <v>136</v>
      </c>
      <c r="AU2705" s="13" t="n">
        <v>136</v>
      </c>
      <c r="BQ2705" s="13" t="n">
        <v>136</v>
      </c>
      <c r="CM2705" s="13" t="n">
        <v>136</v>
      </c>
      <c r="DI2705" s="13" t="n">
        <v>136</v>
      </c>
      <c r="EE2705" s="13" t="n">
        <v>136</v>
      </c>
      <c r="FA2705" s="13" t="n">
        <v>136</v>
      </c>
      <c r="FW2705" s="13" t="n">
        <v>136</v>
      </c>
      <c r="GS2705" s="13" t="n">
        <v>136</v>
      </c>
    </row>
    <row r="2706">
      <c r="C2706" s="13" t="n">
        <v>137</v>
      </c>
      <c r="D2706" s="14" t="n">
        <v>2.35991044</v>
      </c>
      <c r="E2706" s="14" t="n">
        <v>2.83989904</v>
      </c>
      <c r="F2706" s="14" t="n">
        <v>3.20983056</v>
      </c>
      <c r="Y2706" s="13" t="n">
        <v>137</v>
      </c>
      <c r="AU2706" s="13" t="n">
        <v>137</v>
      </c>
      <c r="BQ2706" s="13" t="n">
        <v>137</v>
      </c>
      <c r="CM2706" s="13" t="n">
        <v>137</v>
      </c>
      <c r="DI2706" s="13" t="n">
        <v>137</v>
      </c>
      <c r="EE2706" s="13" t="n">
        <v>137</v>
      </c>
      <c r="FA2706" s="13" t="n">
        <v>137</v>
      </c>
      <c r="FW2706" s="13" t="n">
        <v>137</v>
      </c>
      <c r="GS2706" s="13" t="n">
        <v>137</v>
      </c>
    </row>
    <row r="2707">
      <c r="C2707" s="13" t="n">
        <v>138</v>
      </c>
      <c r="D2707" s="14" t="n">
        <v>1.53983281</v>
      </c>
      <c r="E2707" s="14" t="n">
        <v>2.22994489</v>
      </c>
      <c r="F2707" s="14" t="n">
        <v>1.75986756</v>
      </c>
      <c r="Y2707" s="13" t="n">
        <v>138</v>
      </c>
      <c r="AU2707" s="13" t="n">
        <v>138</v>
      </c>
      <c r="BQ2707" s="13" t="n">
        <v>138</v>
      </c>
      <c r="CM2707" s="13" t="n">
        <v>138</v>
      </c>
      <c r="DI2707" s="13" t="n">
        <v>138</v>
      </c>
      <c r="EE2707" s="13" t="n">
        <v>138</v>
      </c>
      <c r="FA2707" s="13" t="n">
        <v>138</v>
      </c>
      <c r="FW2707" s="13" t="n">
        <v>138</v>
      </c>
      <c r="GS2707" s="13" t="n">
        <v>138</v>
      </c>
    </row>
    <row r="2708">
      <c r="C2708" s="13" t="n">
        <v>139</v>
      </c>
      <c r="D2708" s="14" t="n">
        <v>2.46992656</v>
      </c>
      <c r="E2708" s="14" t="n">
        <v>2.72976484</v>
      </c>
      <c r="F2708" s="14" t="n">
        <v>2.28977424</v>
      </c>
      <c r="Y2708" s="13" t="n">
        <v>139</v>
      </c>
      <c r="AU2708" s="13" t="n">
        <v>139</v>
      </c>
      <c r="BQ2708" s="13" t="n">
        <v>139</v>
      </c>
      <c r="CM2708" s="13" t="n">
        <v>139</v>
      </c>
      <c r="DI2708" s="13" t="n">
        <v>139</v>
      </c>
      <c r="EE2708" s="13" t="n">
        <v>139</v>
      </c>
      <c r="FA2708" s="13" t="n">
        <v>139</v>
      </c>
      <c r="FW2708" s="13" t="n">
        <v>139</v>
      </c>
      <c r="GS2708" s="13" t="n">
        <v>139</v>
      </c>
    </row>
    <row r="2709">
      <c r="C2709" s="13" t="n">
        <v>140</v>
      </c>
      <c r="D2709" s="14" t="n">
        <v>1.66978084</v>
      </c>
      <c r="E2709" s="14" t="n">
        <v>1.72975104</v>
      </c>
      <c r="F2709" s="14" t="n">
        <v>3.279721</v>
      </c>
      <c r="Y2709" s="13" t="n">
        <v>140</v>
      </c>
      <c r="AU2709" s="13" t="n">
        <v>140</v>
      </c>
      <c r="BQ2709" s="13" t="n">
        <v>140</v>
      </c>
      <c r="CM2709" s="13" t="n">
        <v>140</v>
      </c>
      <c r="DI2709" s="13" t="n">
        <v>140</v>
      </c>
      <c r="EE2709" s="13" t="n">
        <v>140</v>
      </c>
      <c r="FA2709" s="13" t="n">
        <v>140</v>
      </c>
      <c r="FW2709" s="13" t="n">
        <v>140</v>
      </c>
      <c r="GS2709" s="13" t="n">
        <v>140</v>
      </c>
    </row>
    <row r="2710">
      <c r="C2710" s="13" t="n">
        <v>141</v>
      </c>
      <c r="D2710" s="14" t="n">
        <v>2.51983876</v>
      </c>
      <c r="E2710" s="14" t="n">
        <v>2.36975236</v>
      </c>
      <c r="F2710" s="14" t="n">
        <v>3.289870440000001</v>
      </c>
      <c r="Y2710" s="13" t="n">
        <v>141</v>
      </c>
      <c r="AU2710" s="13" t="n">
        <v>141</v>
      </c>
      <c r="BQ2710" s="13" t="n">
        <v>141</v>
      </c>
      <c r="CM2710" s="13" t="n">
        <v>141</v>
      </c>
      <c r="DI2710" s="13" t="n">
        <v>141</v>
      </c>
      <c r="EE2710" s="13" t="n">
        <v>141</v>
      </c>
      <c r="FA2710" s="13" t="n">
        <v>141</v>
      </c>
      <c r="FW2710" s="13" t="n">
        <v>141</v>
      </c>
      <c r="GS2710" s="13" t="n">
        <v>141</v>
      </c>
    </row>
    <row r="2711">
      <c r="C2711" s="13" t="n">
        <v>142</v>
      </c>
      <c r="D2711" s="14" t="n">
        <v>1.65997456</v>
      </c>
      <c r="E2711" s="14" t="n">
        <v>3.00987801</v>
      </c>
      <c r="F2711" s="14" t="n">
        <v>1.88980009</v>
      </c>
      <c r="Y2711" s="13" t="n">
        <v>142</v>
      </c>
      <c r="AU2711" s="13" t="n">
        <v>142</v>
      </c>
      <c r="BQ2711" s="13" t="n">
        <v>142</v>
      </c>
      <c r="CM2711" s="13" t="n">
        <v>142</v>
      </c>
      <c r="DI2711" s="13" t="n">
        <v>142</v>
      </c>
      <c r="EE2711" s="13" t="n">
        <v>142</v>
      </c>
      <c r="FA2711" s="13" t="n">
        <v>142</v>
      </c>
      <c r="FW2711" s="13" t="n">
        <v>142</v>
      </c>
      <c r="GS2711" s="13" t="n">
        <v>142</v>
      </c>
    </row>
    <row r="2712">
      <c r="C2712" s="13" t="n">
        <v>143</v>
      </c>
      <c r="D2712" s="14" t="n">
        <v>1.52992161</v>
      </c>
      <c r="E2712" s="14" t="n">
        <v>1.58986881</v>
      </c>
      <c r="F2712" s="14" t="n">
        <v>1.61976529</v>
      </c>
      <c r="Y2712" s="13" t="n">
        <v>143</v>
      </c>
      <c r="AU2712" s="13" t="n">
        <v>143</v>
      </c>
      <c r="BQ2712" s="13" t="n">
        <v>143</v>
      </c>
      <c r="CM2712" s="13" t="n">
        <v>143</v>
      </c>
      <c r="DI2712" s="13" t="n">
        <v>143</v>
      </c>
      <c r="EE2712" s="13" t="n">
        <v>143</v>
      </c>
      <c r="FA2712" s="13" t="n">
        <v>143</v>
      </c>
      <c r="FW2712" s="13" t="n">
        <v>143</v>
      </c>
      <c r="GS2712" s="13" t="n">
        <v>143</v>
      </c>
    </row>
    <row r="2713">
      <c r="C2713" s="13" t="n">
        <v>144</v>
      </c>
      <c r="D2713" s="14" t="n">
        <v>1.42993764</v>
      </c>
      <c r="E2713" s="14" t="n">
        <v>1.50994944</v>
      </c>
      <c r="F2713" s="14" t="n">
        <v>1.44</v>
      </c>
      <c r="Y2713" s="13" t="n">
        <v>144</v>
      </c>
      <c r="AU2713" s="13" t="n">
        <v>144</v>
      </c>
      <c r="BQ2713" s="13" t="n">
        <v>144</v>
      </c>
      <c r="CM2713" s="13" t="n">
        <v>144</v>
      </c>
      <c r="DI2713" s="13" t="n">
        <v>144</v>
      </c>
      <c r="EE2713" s="13" t="n">
        <v>144</v>
      </c>
      <c r="FA2713" s="13" t="n">
        <v>144</v>
      </c>
      <c r="FW2713" s="13" t="n">
        <v>144</v>
      </c>
      <c r="GS2713" s="13" t="n">
        <v>144</v>
      </c>
    </row>
    <row r="2714">
      <c r="C2714" s="13" t="n">
        <v>145</v>
      </c>
      <c r="D2714" s="14" t="n">
        <v>2.00987329</v>
      </c>
      <c r="E2714" s="14" t="n">
        <v>2.10975625</v>
      </c>
      <c r="F2714" s="14" t="n">
        <v>2.06985769</v>
      </c>
      <c r="Y2714" s="13" t="n">
        <v>145</v>
      </c>
      <c r="AU2714" s="13" t="n">
        <v>145</v>
      </c>
      <c r="BQ2714" s="13" t="n">
        <v>145</v>
      </c>
      <c r="CM2714" s="13" t="n">
        <v>145</v>
      </c>
      <c r="DI2714" s="13" t="n">
        <v>145</v>
      </c>
      <c r="EE2714" s="13" t="n">
        <v>145</v>
      </c>
      <c r="FA2714" s="13" t="n">
        <v>145</v>
      </c>
      <c r="FW2714" s="13" t="n">
        <v>145</v>
      </c>
      <c r="GS2714" s="13" t="n">
        <v>145</v>
      </c>
    </row>
    <row r="2715">
      <c r="C2715" s="13" t="n">
        <v>146</v>
      </c>
      <c r="D2715" s="14" t="n">
        <v>2.41989136</v>
      </c>
      <c r="E2715" s="14" t="n">
        <v>1.739761</v>
      </c>
      <c r="F2715" s="14" t="n">
        <v>2.439844</v>
      </c>
      <c r="Y2715" s="13" t="n">
        <v>146</v>
      </c>
      <c r="AU2715" s="13" t="n">
        <v>146</v>
      </c>
      <c r="BQ2715" s="13" t="n">
        <v>146</v>
      </c>
      <c r="CM2715" s="13" t="n">
        <v>146</v>
      </c>
      <c r="DI2715" s="13" t="n">
        <v>146</v>
      </c>
      <c r="EE2715" s="13" t="n">
        <v>146</v>
      </c>
      <c r="FA2715" s="13" t="n">
        <v>146</v>
      </c>
      <c r="FW2715" s="13" t="n">
        <v>146</v>
      </c>
      <c r="GS2715" s="13" t="n">
        <v>146</v>
      </c>
    </row>
    <row r="2716">
      <c r="C2716" s="13" t="n">
        <v>147</v>
      </c>
      <c r="D2716" s="14" t="n">
        <v>2.40994576</v>
      </c>
      <c r="E2716" s="14" t="n">
        <v>2.92991689</v>
      </c>
      <c r="F2716" s="14" t="n">
        <v>2.50968964</v>
      </c>
      <c r="Y2716" s="13" t="n">
        <v>147</v>
      </c>
      <c r="AU2716" s="13" t="n">
        <v>147</v>
      </c>
      <c r="BQ2716" s="13" t="n">
        <v>147</v>
      </c>
      <c r="CM2716" s="13" t="n">
        <v>147</v>
      </c>
      <c r="DI2716" s="13" t="n">
        <v>147</v>
      </c>
      <c r="EE2716" s="13" t="n">
        <v>147</v>
      </c>
      <c r="FA2716" s="13" t="n">
        <v>147</v>
      </c>
      <c r="FW2716" s="13" t="n">
        <v>147</v>
      </c>
      <c r="GS2716" s="13" t="n">
        <v>147</v>
      </c>
    </row>
    <row r="2717">
      <c r="C2717" s="13" t="n">
        <v>148</v>
      </c>
      <c r="D2717" s="14" t="n">
        <v>2.37992329</v>
      </c>
      <c r="E2717" s="14" t="n">
        <v>2.46992656</v>
      </c>
      <c r="F2717" s="14" t="n">
        <v>3.24</v>
      </c>
      <c r="Y2717" s="13" t="n">
        <v>148</v>
      </c>
      <c r="AU2717" s="13" t="n">
        <v>148</v>
      </c>
      <c r="BQ2717" s="13" t="n">
        <v>148</v>
      </c>
      <c r="CM2717" s="13" t="n">
        <v>148</v>
      </c>
      <c r="DI2717" s="13" t="n">
        <v>148</v>
      </c>
      <c r="EE2717" s="13" t="n">
        <v>148</v>
      </c>
      <c r="FA2717" s="13" t="n">
        <v>148</v>
      </c>
      <c r="FW2717" s="13" t="n">
        <v>148</v>
      </c>
      <c r="GS2717" s="13" t="n">
        <v>148</v>
      </c>
    </row>
    <row r="2718">
      <c r="C2718" s="13" t="n">
        <v>149</v>
      </c>
      <c r="D2718" s="14" t="n">
        <v>2.37992329</v>
      </c>
      <c r="E2718" s="14" t="n">
        <v>1.99996164</v>
      </c>
      <c r="F2718" s="14" t="n">
        <v>2.25</v>
      </c>
      <c r="Y2718" s="13" t="n">
        <v>149</v>
      </c>
      <c r="AU2718" s="13" t="n">
        <v>149</v>
      </c>
      <c r="BQ2718" s="13" t="n">
        <v>149</v>
      </c>
      <c r="CM2718" s="13" t="n">
        <v>149</v>
      </c>
      <c r="DI2718" s="13" t="n">
        <v>149</v>
      </c>
      <c r="EE2718" s="13" t="n">
        <v>149</v>
      </c>
      <c r="FA2718" s="13" t="n">
        <v>149</v>
      </c>
      <c r="FW2718" s="13" t="n">
        <v>149</v>
      </c>
      <c r="GS2718" s="13" t="n">
        <v>149</v>
      </c>
    </row>
    <row r="2719">
      <c r="C2719" s="13" t="n">
        <v>150</v>
      </c>
      <c r="D2719" s="14" t="n">
        <v>1.46991376</v>
      </c>
      <c r="E2719" s="14" t="n">
        <v>1.74979984</v>
      </c>
      <c r="F2719" s="14" t="n">
        <v>1.56975841</v>
      </c>
      <c r="Y2719" s="13" t="n">
        <v>150</v>
      </c>
      <c r="AU2719" s="13" t="n">
        <v>150</v>
      </c>
      <c r="BQ2719" s="13" t="n">
        <v>150</v>
      </c>
      <c r="CM2719" s="13" t="n">
        <v>150</v>
      </c>
      <c r="DI2719" s="13" t="n">
        <v>150</v>
      </c>
      <c r="EE2719" s="13" t="n">
        <v>150</v>
      </c>
      <c r="FA2719" s="13" t="n">
        <v>150</v>
      </c>
      <c r="FW2719" s="13" t="n">
        <v>150</v>
      </c>
      <c r="GS2719" s="13" t="n">
        <v>150</v>
      </c>
    </row>
    <row r="2720">
      <c r="C2720" s="13" t="n">
        <v>151</v>
      </c>
      <c r="D2720" s="14" t="n">
        <v>2.30979204</v>
      </c>
      <c r="E2720" s="14" t="n">
        <v>1.44</v>
      </c>
      <c r="F2720" s="14" t="n">
        <v>1.72975104</v>
      </c>
      <c r="Y2720" s="13" t="n">
        <v>151</v>
      </c>
      <c r="AU2720" s="13" t="n">
        <v>151</v>
      </c>
      <c r="BQ2720" s="13" t="n">
        <v>151</v>
      </c>
      <c r="CM2720" s="13" t="n">
        <v>151</v>
      </c>
      <c r="DI2720" s="13" t="n">
        <v>151</v>
      </c>
      <c r="EE2720" s="13" t="n">
        <v>151</v>
      </c>
      <c r="FA2720" s="13" t="n">
        <v>151</v>
      </c>
      <c r="FW2720" s="13" t="n">
        <v>151</v>
      </c>
      <c r="GS2720" s="13" t="n">
        <v>151</v>
      </c>
    </row>
    <row r="2721">
      <c r="C2721" s="13" t="n">
        <v>152</v>
      </c>
      <c r="D2721" s="14" t="n">
        <v>1.86978276</v>
      </c>
      <c r="E2721" s="14" t="n">
        <v>1.91988736</v>
      </c>
      <c r="F2721" s="14" t="n">
        <v>2.71986064</v>
      </c>
      <c r="Y2721" s="13" t="n">
        <v>152</v>
      </c>
      <c r="AU2721" s="13" t="n">
        <v>152</v>
      </c>
      <c r="BQ2721" s="13" t="n">
        <v>152</v>
      </c>
      <c r="CM2721" s="13" t="n">
        <v>152</v>
      </c>
      <c r="DI2721" s="13" t="n">
        <v>152</v>
      </c>
      <c r="EE2721" s="13" t="n">
        <v>152</v>
      </c>
      <c r="FA2721" s="13" t="n">
        <v>152</v>
      </c>
      <c r="FW2721" s="13" t="n">
        <v>152</v>
      </c>
      <c r="GS2721" s="13" t="n">
        <v>152</v>
      </c>
    </row>
    <row r="2722">
      <c r="C2722" s="13" t="n">
        <v>153</v>
      </c>
      <c r="D2722" s="14" t="n">
        <v>2.21980201</v>
      </c>
      <c r="E2722" s="14" t="n">
        <v>1.69</v>
      </c>
      <c r="F2722" s="14" t="n">
        <v>2.73968704</v>
      </c>
      <c r="Y2722" s="13" t="n">
        <v>153</v>
      </c>
      <c r="AU2722" s="13" t="n">
        <v>153</v>
      </c>
      <c r="BQ2722" s="13" t="n">
        <v>153</v>
      </c>
      <c r="CM2722" s="13" t="n">
        <v>153</v>
      </c>
      <c r="DI2722" s="13" t="n">
        <v>153</v>
      </c>
      <c r="EE2722" s="13" t="n">
        <v>153</v>
      </c>
      <c r="FA2722" s="13" t="n">
        <v>153</v>
      </c>
      <c r="FW2722" s="13" t="n">
        <v>153</v>
      </c>
      <c r="GS2722" s="13" t="n">
        <v>153</v>
      </c>
    </row>
    <row r="2723">
      <c r="C2723" s="13" t="n">
        <v>154</v>
      </c>
      <c r="D2723" s="14" t="n">
        <v>2.71986064</v>
      </c>
      <c r="E2723" s="14" t="n">
        <v>2.32989696</v>
      </c>
      <c r="F2723" s="14" t="n">
        <v>1.78997641</v>
      </c>
      <c r="Y2723" s="13" t="n">
        <v>154</v>
      </c>
      <c r="AU2723" s="13" t="n">
        <v>154</v>
      </c>
      <c r="BQ2723" s="13" t="n">
        <v>154</v>
      </c>
      <c r="CM2723" s="13" t="n">
        <v>154</v>
      </c>
      <c r="DI2723" s="13" t="n">
        <v>154</v>
      </c>
      <c r="EE2723" s="13" t="n">
        <v>154</v>
      </c>
      <c r="FA2723" s="13" t="n">
        <v>154</v>
      </c>
      <c r="FW2723" s="13" t="n">
        <v>154</v>
      </c>
      <c r="GS2723" s="13" t="n">
        <v>154</v>
      </c>
    </row>
    <row r="2724">
      <c r="C2724" s="13" t="n">
        <v>155</v>
      </c>
      <c r="D2724" s="14" t="n">
        <v>4.219737639999999</v>
      </c>
      <c r="E2724" s="14" t="n">
        <v>2.70997444</v>
      </c>
      <c r="F2724" s="14" t="n">
        <v>2.45987856</v>
      </c>
      <c r="Y2724" s="13" t="n">
        <v>155</v>
      </c>
      <c r="AU2724" s="13" t="n">
        <v>155</v>
      </c>
      <c r="BQ2724" s="13" t="n">
        <v>155</v>
      </c>
      <c r="CM2724" s="13" t="n">
        <v>155</v>
      </c>
      <c r="DI2724" s="13" t="n">
        <v>155</v>
      </c>
      <c r="EE2724" s="13" t="n">
        <v>155</v>
      </c>
      <c r="FA2724" s="13" t="n">
        <v>155</v>
      </c>
      <c r="FW2724" s="13" t="n">
        <v>155</v>
      </c>
      <c r="GS2724" s="13" t="n">
        <v>155</v>
      </c>
    </row>
    <row r="2725">
      <c r="C2725" s="13" t="n">
        <v>156</v>
      </c>
      <c r="D2725" s="14" t="n">
        <v>2.61986596</v>
      </c>
      <c r="E2725" s="14" t="n">
        <v>1.63993636</v>
      </c>
      <c r="F2725" s="14" t="n">
        <v>1.69</v>
      </c>
      <c r="Y2725" s="13" t="n">
        <v>156</v>
      </c>
      <c r="AU2725" s="13" t="n">
        <v>156</v>
      </c>
      <c r="BQ2725" s="13" t="n">
        <v>156</v>
      </c>
      <c r="CM2725" s="13" t="n">
        <v>156</v>
      </c>
      <c r="DI2725" s="13" t="n">
        <v>156</v>
      </c>
      <c r="EE2725" s="13" t="n">
        <v>156</v>
      </c>
      <c r="FA2725" s="13" t="n">
        <v>156</v>
      </c>
      <c r="FW2725" s="13" t="n">
        <v>156</v>
      </c>
      <c r="GS2725" s="13" t="n">
        <v>156</v>
      </c>
    </row>
    <row r="2726">
      <c r="C2726" s="13" t="n">
        <v>157</v>
      </c>
      <c r="D2726" s="14" t="n">
        <v>1.38980521</v>
      </c>
      <c r="E2726" s="14" t="n">
        <v>2.07994084</v>
      </c>
      <c r="F2726" s="14" t="n">
        <v>2.39971081</v>
      </c>
      <c r="Y2726" s="13" t="n">
        <v>157</v>
      </c>
      <c r="AU2726" s="13" t="n">
        <v>157</v>
      </c>
      <c r="BQ2726" s="13" t="n">
        <v>157</v>
      </c>
      <c r="CM2726" s="13" t="n">
        <v>157</v>
      </c>
      <c r="DI2726" s="13" t="n">
        <v>157</v>
      </c>
      <c r="EE2726" s="13" t="n">
        <v>157</v>
      </c>
      <c r="FA2726" s="13" t="n">
        <v>157</v>
      </c>
      <c r="FW2726" s="13" t="n">
        <v>157</v>
      </c>
      <c r="GS2726" s="13" t="n">
        <v>157</v>
      </c>
    </row>
    <row r="2727">
      <c r="C2727" s="13" t="n">
        <v>158</v>
      </c>
      <c r="D2727" s="14" t="n">
        <v>1.96</v>
      </c>
      <c r="E2727" s="14" t="n">
        <v>2.03975524</v>
      </c>
      <c r="F2727" s="14" t="n">
        <v>2.85981921</v>
      </c>
      <c r="Y2727" s="13" t="n">
        <v>158</v>
      </c>
      <c r="AU2727" s="13" t="n">
        <v>158</v>
      </c>
      <c r="BQ2727" s="13" t="n">
        <v>158</v>
      </c>
      <c r="CM2727" s="13" t="n">
        <v>158</v>
      </c>
      <c r="DI2727" s="13" t="n">
        <v>158</v>
      </c>
      <c r="EE2727" s="13" t="n">
        <v>158</v>
      </c>
      <c r="FA2727" s="13" t="n">
        <v>158</v>
      </c>
      <c r="FW2727" s="13" t="n">
        <v>158</v>
      </c>
      <c r="GS2727" s="13" t="n">
        <v>158</v>
      </c>
    </row>
    <row r="2728">
      <c r="C2728" s="13" t="n">
        <v>159</v>
      </c>
      <c r="D2728" s="14" t="n">
        <v>2.37992329</v>
      </c>
      <c r="E2728" s="14" t="n">
        <v>2.76989449</v>
      </c>
      <c r="F2728" s="14" t="n">
        <v>1.76996416</v>
      </c>
      <c r="Y2728" s="13" t="n">
        <v>159</v>
      </c>
      <c r="AU2728" s="13" t="n">
        <v>159</v>
      </c>
      <c r="BQ2728" s="13" t="n">
        <v>159</v>
      </c>
      <c r="CM2728" s="13" t="n">
        <v>159</v>
      </c>
      <c r="DI2728" s="13" t="n">
        <v>159</v>
      </c>
      <c r="EE2728" s="13" t="n">
        <v>159</v>
      </c>
      <c r="FA2728" s="13" t="n">
        <v>159</v>
      </c>
      <c r="FW2728" s="13" t="n">
        <v>159</v>
      </c>
      <c r="GS2728" s="13" t="n">
        <v>159</v>
      </c>
    </row>
    <row r="2729">
      <c r="C2729" s="13" t="n">
        <v>160</v>
      </c>
      <c r="D2729" s="14" t="n">
        <v>2.02977009</v>
      </c>
      <c r="E2729" s="14" t="n">
        <v>1.91988736</v>
      </c>
      <c r="F2729" s="14" t="n">
        <v>1.96981225</v>
      </c>
      <c r="Y2729" s="13" t="n">
        <v>160</v>
      </c>
      <c r="AU2729" s="13" t="n">
        <v>160</v>
      </c>
      <c r="BQ2729" s="13" t="n">
        <v>160</v>
      </c>
      <c r="CM2729" s="13" t="n">
        <v>160</v>
      </c>
      <c r="DI2729" s="13" t="n">
        <v>160</v>
      </c>
      <c r="EE2729" s="13" t="n">
        <v>160</v>
      </c>
      <c r="FA2729" s="13" t="n">
        <v>160</v>
      </c>
      <c r="FW2729" s="13" t="n">
        <v>160</v>
      </c>
      <c r="GS2729" s="13" t="n">
        <v>160</v>
      </c>
    </row>
    <row r="2730">
      <c r="C2730" s="13" t="n">
        <v>161</v>
      </c>
      <c r="D2730" s="14" t="n">
        <v>2.119936</v>
      </c>
      <c r="E2730" s="14" t="n">
        <v>1.78997641</v>
      </c>
      <c r="F2730" s="14" t="n">
        <v>2.47999504</v>
      </c>
      <c r="Y2730" s="13" t="n">
        <v>161</v>
      </c>
      <c r="AU2730" s="13" t="n">
        <v>161</v>
      </c>
      <c r="BQ2730" s="13" t="n">
        <v>161</v>
      </c>
      <c r="CM2730" s="13" t="n">
        <v>161</v>
      </c>
      <c r="DI2730" s="13" t="n">
        <v>161</v>
      </c>
      <c r="EE2730" s="13" t="n">
        <v>161</v>
      </c>
      <c r="FA2730" s="13" t="n">
        <v>161</v>
      </c>
      <c r="FW2730" s="13" t="n">
        <v>161</v>
      </c>
      <c r="GS2730" s="13" t="n">
        <v>161</v>
      </c>
    </row>
    <row r="2731">
      <c r="C2731" s="13" t="n">
        <v>162</v>
      </c>
      <c r="D2731" s="14" t="n">
        <v>3.51975121</v>
      </c>
      <c r="E2731" s="14" t="n">
        <v>1.59997201</v>
      </c>
      <c r="F2731" s="14" t="n">
        <v>2.89</v>
      </c>
      <c r="Y2731" s="13" t="n">
        <v>162</v>
      </c>
      <c r="AU2731" s="13" t="n">
        <v>162</v>
      </c>
      <c r="BQ2731" s="13" t="n">
        <v>162</v>
      </c>
      <c r="CM2731" s="13" t="n">
        <v>162</v>
      </c>
      <c r="DI2731" s="13" t="n">
        <v>162</v>
      </c>
      <c r="EE2731" s="13" t="n">
        <v>162</v>
      </c>
      <c r="FA2731" s="13" t="n">
        <v>162</v>
      </c>
      <c r="FW2731" s="13" t="n">
        <v>162</v>
      </c>
      <c r="GS2731" s="13" t="n">
        <v>162</v>
      </c>
    </row>
    <row r="2732">
      <c r="C2732" s="13" t="n">
        <v>163</v>
      </c>
      <c r="D2732" s="14" t="n">
        <v>2.119936</v>
      </c>
      <c r="E2732" s="14" t="n">
        <v>1.92987664</v>
      </c>
      <c r="F2732" s="14" t="n">
        <v>1.99996164</v>
      </c>
      <c r="Y2732" s="13" t="n">
        <v>163</v>
      </c>
      <c r="AU2732" s="13" t="n">
        <v>163</v>
      </c>
      <c r="BQ2732" s="13" t="n">
        <v>163</v>
      </c>
      <c r="CM2732" s="13" t="n">
        <v>163</v>
      </c>
      <c r="DI2732" s="13" t="n">
        <v>163</v>
      </c>
      <c r="EE2732" s="13" t="n">
        <v>163</v>
      </c>
      <c r="FA2732" s="13" t="n">
        <v>163</v>
      </c>
      <c r="FW2732" s="13" t="n">
        <v>163</v>
      </c>
      <c r="GS2732" s="13" t="n">
        <v>163</v>
      </c>
    </row>
    <row r="2733">
      <c r="C2733" s="13" t="n">
        <v>164</v>
      </c>
      <c r="D2733" s="14" t="n">
        <v>2.32989696</v>
      </c>
      <c r="E2733" s="14" t="n">
        <v>1.60985344</v>
      </c>
      <c r="F2733" s="14" t="n">
        <v>1.69989444</v>
      </c>
      <c r="Y2733" s="13" t="n">
        <v>164</v>
      </c>
      <c r="AU2733" s="13" t="n">
        <v>164</v>
      </c>
      <c r="BQ2733" s="13" t="n">
        <v>164</v>
      </c>
      <c r="CM2733" s="13" t="n">
        <v>164</v>
      </c>
      <c r="DI2733" s="13" t="n">
        <v>164</v>
      </c>
      <c r="EE2733" s="13" t="n">
        <v>164</v>
      </c>
      <c r="FA2733" s="13" t="n">
        <v>164</v>
      </c>
      <c r="FW2733" s="13" t="n">
        <v>164</v>
      </c>
      <c r="GS2733" s="13" t="n">
        <v>164</v>
      </c>
    </row>
    <row r="2734">
      <c r="C2734" s="13" t="n">
        <v>165</v>
      </c>
      <c r="D2734" s="14" t="n">
        <v>2.44985104</v>
      </c>
      <c r="E2734" s="14" t="n">
        <v>3.22992784</v>
      </c>
      <c r="F2734" s="14" t="n">
        <v>2.09989081</v>
      </c>
      <c r="Y2734" s="13" t="n">
        <v>165</v>
      </c>
      <c r="AU2734" s="13" t="n">
        <v>165</v>
      </c>
      <c r="BQ2734" s="13" t="n">
        <v>165</v>
      </c>
      <c r="CM2734" s="13" t="n">
        <v>165</v>
      </c>
      <c r="DI2734" s="13" t="n">
        <v>165</v>
      </c>
      <c r="EE2734" s="13" t="n">
        <v>165</v>
      </c>
      <c r="FA2734" s="13" t="n">
        <v>165</v>
      </c>
      <c r="FW2734" s="13" t="n">
        <v>165</v>
      </c>
      <c r="GS2734" s="13" t="n">
        <v>165</v>
      </c>
    </row>
    <row r="2735">
      <c r="C2735" s="13" t="n">
        <v>166</v>
      </c>
      <c r="D2735" s="14" t="n">
        <v>1.89998656</v>
      </c>
      <c r="E2735" s="14" t="n">
        <v>2.33998209</v>
      </c>
      <c r="F2735" s="14" t="n">
        <v>2.15972416</v>
      </c>
      <c r="Y2735" s="13" t="n">
        <v>166</v>
      </c>
      <c r="AU2735" s="13" t="n">
        <v>166</v>
      </c>
      <c r="BQ2735" s="13" t="n">
        <v>166</v>
      </c>
      <c r="CM2735" s="13" t="n">
        <v>166</v>
      </c>
      <c r="DI2735" s="13" t="n">
        <v>166</v>
      </c>
      <c r="EE2735" s="13" t="n">
        <v>166</v>
      </c>
      <c r="FA2735" s="13" t="n">
        <v>166</v>
      </c>
      <c r="FW2735" s="13" t="n">
        <v>166</v>
      </c>
      <c r="GS2735" s="13" t="n">
        <v>166</v>
      </c>
    </row>
    <row r="2736">
      <c r="C2736" s="13" t="n">
        <v>167</v>
      </c>
      <c r="D2736" s="14" t="n">
        <v>2.33998209</v>
      </c>
      <c r="E2736" s="14" t="n">
        <v>1.71976996</v>
      </c>
      <c r="F2736" s="14" t="n">
        <v>1.21992025</v>
      </c>
      <c r="Y2736" s="13" t="n">
        <v>167</v>
      </c>
      <c r="AU2736" s="13" t="n">
        <v>167</v>
      </c>
      <c r="BQ2736" s="13" t="n">
        <v>167</v>
      </c>
      <c r="CM2736" s="13" t="n">
        <v>167</v>
      </c>
      <c r="DI2736" s="13" t="n">
        <v>167</v>
      </c>
      <c r="EE2736" s="13" t="n">
        <v>167</v>
      </c>
      <c r="FA2736" s="13" t="n">
        <v>167</v>
      </c>
      <c r="FW2736" s="13" t="n">
        <v>167</v>
      </c>
      <c r="GS2736" s="13" t="n">
        <v>167</v>
      </c>
    </row>
    <row r="2737">
      <c r="C2737" s="13" t="n">
        <v>168</v>
      </c>
      <c r="D2737" s="14" t="n">
        <v>1.98979236</v>
      </c>
      <c r="E2737" s="14" t="n">
        <v>2.60984025</v>
      </c>
      <c r="F2737" s="14" t="n">
        <v>2.46992656</v>
      </c>
      <c r="Y2737" s="13" t="n">
        <v>168</v>
      </c>
      <c r="AU2737" s="13" t="n">
        <v>168</v>
      </c>
      <c r="BQ2737" s="13" t="n">
        <v>168</v>
      </c>
      <c r="CM2737" s="13" t="n">
        <v>168</v>
      </c>
      <c r="DI2737" s="13" t="n">
        <v>168</v>
      </c>
      <c r="EE2737" s="13" t="n">
        <v>168</v>
      </c>
      <c r="FA2737" s="13" t="n">
        <v>168</v>
      </c>
      <c r="FW2737" s="13" t="n">
        <v>168</v>
      </c>
      <c r="GS2737" s="13" t="n">
        <v>168</v>
      </c>
    </row>
    <row r="2738">
      <c r="C2738" s="13" t="n">
        <v>169</v>
      </c>
      <c r="D2738" s="14" t="n">
        <v>1.62996289</v>
      </c>
      <c r="E2738" s="14" t="n">
        <v>2.58984649</v>
      </c>
      <c r="F2738" s="14" t="n">
        <v>2.48976841</v>
      </c>
      <c r="Y2738" s="13" t="n">
        <v>169</v>
      </c>
      <c r="AU2738" s="13" t="n">
        <v>169</v>
      </c>
      <c r="BQ2738" s="13" t="n">
        <v>169</v>
      </c>
      <c r="CM2738" s="13" t="n">
        <v>169</v>
      </c>
      <c r="DI2738" s="13" t="n">
        <v>169</v>
      </c>
      <c r="EE2738" s="13" t="n">
        <v>169</v>
      </c>
      <c r="FA2738" s="13" t="n">
        <v>169</v>
      </c>
      <c r="FW2738" s="13" t="n">
        <v>169</v>
      </c>
      <c r="GS2738" s="13" t="n">
        <v>169</v>
      </c>
    </row>
    <row r="2739">
      <c r="C2739" s="13" t="n">
        <v>170</v>
      </c>
      <c r="D2739" s="14" t="n">
        <v>2.01980944</v>
      </c>
      <c r="E2739" s="14" t="n">
        <v>2.439844</v>
      </c>
      <c r="F2739" s="14" t="n">
        <v>1.44985681</v>
      </c>
      <c r="Y2739" s="13" t="n">
        <v>170</v>
      </c>
      <c r="AU2739" s="13" t="n">
        <v>170</v>
      </c>
      <c r="BQ2739" s="13" t="n">
        <v>170</v>
      </c>
      <c r="CM2739" s="13" t="n">
        <v>170</v>
      </c>
      <c r="DI2739" s="13" t="n">
        <v>170</v>
      </c>
      <c r="EE2739" s="13" t="n">
        <v>170</v>
      </c>
      <c r="FA2739" s="13" t="n">
        <v>170</v>
      </c>
      <c r="FW2739" s="13" t="n">
        <v>170</v>
      </c>
      <c r="GS2739" s="13" t="n">
        <v>170</v>
      </c>
    </row>
    <row r="2740">
      <c r="C2740" s="13" t="n">
        <v>171</v>
      </c>
      <c r="D2740" s="14" t="n">
        <v>2.65983481</v>
      </c>
      <c r="E2740" s="14" t="n">
        <v>2.81971264</v>
      </c>
      <c r="F2740" s="14" t="n">
        <v>1.78997641</v>
      </c>
      <c r="Y2740" s="13" t="n">
        <v>171</v>
      </c>
      <c r="AU2740" s="13" t="n">
        <v>171</v>
      </c>
      <c r="BQ2740" s="13" t="n">
        <v>171</v>
      </c>
      <c r="CM2740" s="13" t="n">
        <v>171</v>
      </c>
      <c r="DI2740" s="13" t="n">
        <v>171</v>
      </c>
      <c r="EE2740" s="13" t="n">
        <v>171</v>
      </c>
      <c r="FA2740" s="13" t="n">
        <v>171</v>
      </c>
      <c r="FW2740" s="13" t="n">
        <v>171</v>
      </c>
      <c r="GS2740" s="13" t="n">
        <v>171</v>
      </c>
    </row>
    <row r="2741">
      <c r="C2741" s="13" t="n">
        <v>172</v>
      </c>
      <c r="D2741" s="14" t="n">
        <v>2.169729</v>
      </c>
      <c r="E2741" s="14" t="n">
        <v>2.46992656</v>
      </c>
      <c r="F2741" s="14" t="n">
        <v>2.29977225</v>
      </c>
      <c r="Y2741" s="13" t="n">
        <v>172</v>
      </c>
      <c r="AU2741" s="13" t="n">
        <v>172</v>
      </c>
      <c r="BQ2741" s="13" t="n">
        <v>172</v>
      </c>
      <c r="CM2741" s="13" t="n">
        <v>172</v>
      </c>
      <c r="DI2741" s="13" t="n">
        <v>172</v>
      </c>
      <c r="EE2741" s="13" t="n">
        <v>172</v>
      </c>
      <c r="FA2741" s="13" t="n">
        <v>172</v>
      </c>
      <c r="FW2741" s="13" t="n">
        <v>172</v>
      </c>
      <c r="GS2741" s="13" t="n">
        <v>172</v>
      </c>
    </row>
    <row r="2742">
      <c r="C2742" s="13" t="n">
        <v>173</v>
      </c>
      <c r="D2742" s="14" t="n">
        <v>1.96</v>
      </c>
      <c r="E2742" s="14" t="n">
        <v>1.97993041</v>
      </c>
      <c r="F2742" s="14" t="n">
        <v>2.25</v>
      </c>
      <c r="Y2742" s="13" t="n">
        <v>173</v>
      </c>
      <c r="AU2742" s="13" t="n">
        <v>173</v>
      </c>
      <c r="BQ2742" s="13" t="n">
        <v>173</v>
      </c>
      <c r="CM2742" s="13" t="n">
        <v>173</v>
      </c>
      <c r="DI2742" s="13" t="n">
        <v>173</v>
      </c>
      <c r="EE2742" s="13" t="n">
        <v>173</v>
      </c>
      <c r="FA2742" s="13" t="n">
        <v>173</v>
      </c>
      <c r="FW2742" s="13" t="n">
        <v>173</v>
      </c>
      <c r="GS2742" s="13" t="n">
        <v>173</v>
      </c>
    </row>
    <row r="2743">
      <c r="C2743" s="13" t="n">
        <v>174</v>
      </c>
      <c r="D2743" s="14" t="n">
        <v>1.79989056</v>
      </c>
      <c r="E2743" s="14" t="n">
        <v>2.02977009</v>
      </c>
      <c r="F2743" s="14" t="n">
        <v>1.96</v>
      </c>
      <c r="Y2743" s="13" t="n">
        <v>174</v>
      </c>
      <c r="AU2743" s="13" t="n">
        <v>174</v>
      </c>
      <c r="BQ2743" s="13" t="n">
        <v>174</v>
      </c>
      <c r="CM2743" s="13" t="n">
        <v>174</v>
      </c>
      <c r="DI2743" s="13" t="n">
        <v>174</v>
      </c>
      <c r="EE2743" s="13" t="n">
        <v>174</v>
      </c>
      <c r="FA2743" s="13" t="n">
        <v>174</v>
      </c>
      <c r="FW2743" s="13" t="n">
        <v>174</v>
      </c>
      <c r="GS2743" s="13" t="n">
        <v>174</v>
      </c>
    </row>
    <row r="2744">
      <c r="C2744" s="13" t="n">
        <v>175</v>
      </c>
      <c r="D2744" s="14" t="n">
        <v>1.54977601</v>
      </c>
      <c r="E2744" s="14" t="n">
        <v>1.87991521</v>
      </c>
      <c r="F2744" s="14" t="n">
        <v>1.909924</v>
      </c>
      <c r="Y2744" s="13" t="n">
        <v>175</v>
      </c>
      <c r="AU2744" s="13" t="n">
        <v>175</v>
      </c>
      <c r="BQ2744" s="13" t="n">
        <v>175</v>
      </c>
      <c r="CM2744" s="13" t="n">
        <v>175</v>
      </c>
      <c r="DI2744" s="13" t="n">
        <v>175</v>
      </c>
      <c r="EE2744" s="13" t="n">
        <v>175</v>
      </c>
      <c r="FA2744" s="13" t="n">
        <v>175</v>
      </c>
      <c r="FW2744" s="13" t="n">
        <v>175</v>
      </c>
      <c r="GS2744" s="13" t="n">
        <v>175</v>
      </c>
    </row>
    <row r="2745">
      <c r="C2745" s="13" t="n">
        <v>176</v>
      </c>
      <c r="D2745" s="14" t="n">
        <v>1.74979984</v>
      </c>
      <c r="E2745" s="14" t="n">
        <v>3.51975121</v>
      </c>
      <c r="F2745" s="14" t="n">
        <v>1.38980521</v>
      </c>
      <c r="Y2745" s="13" t="n">
        <v>176</v>
      </c>
      <c r="AU2745" s="13" t="n">
        <v>176</v>
      </c>
      <c r="BQ2745" s="13" t="n">
        <v>176</v>
      </c>
      <c r="CM2745" s="13" t="n">
        <v>176</v>
      </c>
      <c r="DI2745" s="13" t="n">
        <v>176</v>
      </c>
      <c r="EE2745" s="13" t="n">
        <v>176</v>
      </c>
      <c r="FA2745" s="13" t="n">
        <v>176</v>
      </c>
      <c r="FW2745" s="13" t="n">
        <v>176</v>
      </c>
      <c r="GS2745" s="13" t="n">
        <v>176</v>
      </c>
    </row>
    <row r="2746">
      <c r="C2746" s="13" t="n">
        <v>177</v>
      </c>
      <c r="D2746" s="14" t="n">
        <v>2.39971081</v>
      </c>
      <c r="E2746" s="14" t="n">
        <v>1.819801</v>
      </c>
      <c r="F2746" s="14" t="n">
        <v>0.95981209</v>
      </c>
      <c r="Y2746" s="13" t="n">
        <v>177</v>
      </c>
      <c r="AU2746" s="13" t="n">
        <v>177</v>
      </c>
      <c r="BQ2746" s="13" t="n">
        <v>177</v>
      </c>
      <c r="CM2746" s="13" t="n">
        <v>177</v>
      </c>
      <c r="DI2746" s="13" t="n">
        <v>177</v>
      </c>
      <c r="EE2746" s="13" t="n">
        <v>177</v>
      </c>
      <c r="FA2746" s="13" t="n">
        <v>177</v>
      </c>
      <c r="FW2746" s="13" t="n">
        <v>177</v>
      </c>
      <c r="GS2746" s="13" t="n">
        <v>177</v>
      </c>
    </row>
    <row r="2747">
      <c r="C2747" s="13" t="n">
        <v>178</v>
      </c>
      <c r="D2747" s="14" t="n">
        <v>2.78990209</v>
      </c>
      <c r="E2747" s="14" t="n">
        <v>2.42985744</v>
      </c>
      <c r="F2747" s="14" t="n">
        <v>2.22994489</v>
      </c>
      <c r="Y2747" s="13" t="n">
        <v>178</v>
      </c>
      <c r="AU2747" s="13" t="n">
        <v>178</v>
      </c>
      <c r="BQ2747" s="13" t="n">
        <v>178</v>
      </c>
      <c r="CM2747" s="13" t="n">
        <v>178</v>
      </c>
      <c r="DI2747" s="13" t="n">
        <v>178</v>
      </c>
      <c r="EE2747" s="13" t="n">
        <v>178</v>
      </c>
      <c r="FA2747" s="13" t="n">
        <v>178</v>
      </c>
      <c r="FW2747" s="13" t="n">
        <v>178</v>
      </c>
      <c r="GS2747" s="13" t="n">
        <v>178</v>
      </c>
    </row>
    <row r="2748">
      <c r="C2748" s="13" t="n">
        <v>179</v>
      </c>
      <c r="D2748" s="14" t="n">
        <v>0.9399302500000001</v>
      </c>
      <c r="E2748" s="14" t="n">
        <v>3.77991364</v>
      </c>
      <c r="F2748" s="14" t="n">
        <v>2.29977225</v>
      </c>
      <c r="Y2748" s="13" t="n">
        <v>179</v>
      </c>
      <c r="AU2748" s="13" t="n">
        <v>179</v>
      </c>
      <c r="BQ2748" s="13" t="n">
        <v>179</v>
      </c>
      <c r="CM2748" s="13" t="n">
        <v>179</v>
      </c>
      <c r="DI2748" s="13" t="n">
        <v>179</v>
      </c>
      <c r="EE2748" s="13" t="n">
        <v>179</v>
      </c>
      <c r="FA2748" s="13" t="n">
        <v>179</v>
      </c>
      <c r="FW2748" s="13" t="n">
        <v>179</v>
      </c>
      <c r="GS2748" s="13" t="n">
        <v>179</v>
      </c>
    </row>
    <row r="2749">
      <c r="C2749" s="13" t="n">
        <v>180</v>
      </c>
      <c r="D2749" s="14" t="n">
        <v>0.829921</v>
      </c>
      <c r="E2749" s="14" t="n">
        <v>2.61986596</v>
      </c>
      <c r="F2749" s="14" t="n">
        <v>2.52969025</v>
      </c>
      <c r="Y2749" s="13" t="n">
        <v>180</v>
      </c>
      <c r="AU2749" s="13" t="n">
        <v>180</v>
      </c>
      <c r="BQ2749" s="13" t="n">
        <v>180</v>
      </c>
      <c r="CM2749" s="13" t="n">
        <v>180</v>
      </c>
      <c r="DI2749" s="13" t="n">
        <v>180</v>
      </c>
      <c r="EE2749" s="13" t="n">
        <v>180</v>
      </c>
      <c r="FA2749" s="13" t="n">
        <v>180</v>
      </c>
      <c r="FW2749" s="13" t="n">
        <v>180</v>
      </c>
      <c r="GS2749" s="13" t="n">
        <v>180</v>
      </c>
    </row>
    <row r="2750">
      <c r="C2750" s="13" t="n">
        <v>181</v>
      </c>
      <c r="D2750" s="14" t="n">
        <v>1.089936</v>
      </c>
      <c r="E2750" s="14" t="n">
        <v>1.74979984</v>
      </c>
      <c r="F2750" s="14" t="n">
        <v>3.579664</v>
      </c>
      <c r="Y2750" s="13" t="n">
        <v>181</v>
      </c>
      <c r="AU2750" s="13" t="n">
        <v>181</v>
      </c>
      <c r="BQ2750" s="13" t="n">
        <v>181</v>
      </c>
      <c r="CM2750" s="13" t="n">
        <v>181</v>
      </c>
      <c r="DI2750" s="13" t="n">
        <v>181</v>
      </c>
      <c r="EE2750" s="13" t="n">
        <v>181</v>
      </c>
      <c r="FA2750" s="13" t="n">
        <v>181</v>
      </c>
      <c r="FW2750" s="13" t="n">
        <v>181</v>
      </c>
      <c r="GS2750" s="13" t="n">
        <v>181</v>
      </c>
    </row>
    <row r="2751">
      <c r="C2751" s="13" t="n">
        <v>182</v>
      </c>
      <c r="D2751" s="14" t="n">
        <v>1.94993296</v>
      </c>
      <c r="E2751" s="14" t="n">
        <v>1.87991521</v>
      </c>
      <c r="F2751" s="14" t="n">
        <v>3.43991209</v>
      </c>
      <c r="Y2751" s="13" t="n">
        <v>182</v>
      </c>
      <c r="AU2751" s="13" t="n">
        <v>182</v>
      </c>
      <c r="BQ2751" s="13" t="n">
        <v>182</v>
      </c>
      <c r="CM2751" s="13" t="n">
        <v>182</v>
      </c>
      <c r="DI2751" s="13" t="n">
        <v>182</v>
      </c>
      <c r="EE2751" s="13" t="n">
        <v>182</v>
      </c>
      <c r="FA2751" s="13" t="n">
        <v>182</v>
      </c>
      <c r="FW2751" s="13" t="n">
        <v>182</v>
      </c>
      <c r="GS2751" s="13" t="n">
        <v>182</v>
      </c>
    </row>
    <row r="2752">
      <c r="C2752" s="13" t="n">
        <v>183</v>
      </c>
      <c r="D2752" s="14" t="n">
        <v>2.12984836</v>
      </c>
      <c r="E2752" s="14" t="n">
        <v>1.71976996</v>
      </c>
      <c r="F2752" s="14" t="n">
        <v>3.02968836</v>
      </c>
      <c r="Y2752" s="13" t="n">
        <v>183</v>
      </c>
      <c r="AU2752" s="13" t="n">
        <v>183</v>
      </c>
      <c r="BQ2752" s="13" t="n">
        <v>183</v>
      </c>
      <c r="CM2752" s="13" t="n">
        <v>183</v>
      </c>
      <c r="DI2752" s="13" t="n">
        <v>183</v>
      </c>
      <c r="EE2752" s="13" t="n">
        <v>183</v>
      </c>
      <c r="FA2752" s="13" t="n">
        <v>183</v>
      </c>
      <c r="FW2752" s="13" t="n">
        <v>183</v>
      </c>
      <c r="GS2752" s="13" t="n">
        <v>183</v>
      </c>
    </row>
    <row r="2753">
      <c r="C2753" s="13" t="n">
        <v>184</v>
      </c>
      <c r="D2753" s="14" t="n">
        <v>2.72976484</v>
      </c>
      <c r="E2753" s="14" t="n">
        <v>2.00987329</v>
      </c>
      <c r="F2753" s="14" t="n">
        <v>2.08975936</v>
      </c>
      <c r="Y2753" s="13" t="n">
        <v>184</v>
      </c>
      <c r="AU2753" s="13" t="n">
        <v>184</v>
      </c>
      <c r="BQ2753" s="13" t="n">
        <v>184</v>
      </c>
      <c r="CM2753" s="13" t="n">
        <v>184</v>
      </c>
      <c r="DI2753" s="13" t="n">
        <v>184</v>
      </c>
      <c r="EE2753" s="13" t="n">
        <v>184</v>
      </c>
      <c r="FA2753" s="13" t="n">
        <v>184</v>
      </c>
      <c r="FW2753" s="13" t="n">
        <v>184</v>
      </c>
      <c r="GS2753" s="13" t="n">
        <v>184</v>
      </c>
    </row>
    <row r="2754">
      <c r="C2754" s="13" t="n">
        <v>185</v>
      </c>
      <c r="D2754" s="14" t="n">
        <v>2.48976841</v>
      </c>
      <c r="E2754" s="14" t="n">
        <v>2.23981156</v>
      </c>
      <c r="F2754" s="14" t="n">
        <v>1.85995044</v>
      </c>
      <c r="Y2754" s="13" t="n">
        <v>185</v>
      </c>
      <c r="AU2754" s="13" t="n">
        <v>185</v>
      </c>
      <c r="BQ2754" s="13" t="n">
        <v>185</v>
      </c>
      <c r="CM2754" s="13" t="n">
        <v>185</v>
      </c>
      <c r="DI2754" s="13" t="n">
        <v>185</v>
      </c>
      <c r="EE2754" s="13" t="n">
        <v>185</v>
      </c>
      <c r="FA2754" s="13" t="n">
        <v>185</v>
      </c>
      <c r="FW2754" s="13" t="n">
        <v>185</v>
      </c>
      <c r="GS2754" s="13" t="n">
        <v>185</v>
      </c>
    </row>
    <row r="2755">
      <c r="C2755" s="13" t="n">
        <v>186</v>
      </c>
      <c r="D2755" s="14" t="n">
        <v>2.28977424</v>
      </c>
      <c r="E2755" s="14" t="n">
        <v>2.46992656</v>
      </c>
      <c r="F2755" s="14" t="n">
        <v>1.94993296</v>
      </c>
      <c r="Y2755" s="13" t="n">
        <v>186</v>
      </c>
      <c r="AU2755" s="13" t="n">
        <v>186</v>
      </c>
      <c r="BQ2755" s="13" t="n">
        <v>186</v>
      </c>
      <c r="CM2755" s="13" t="n">
        <v>186</v>
      </c>
      <c r="DI2755" s="13" t="n">
        <v>186</v>
      </c>
      <c r="EE2755" s="13" t="n">
        <v>186</v>
      </c>
      <c r="FA2755" s="13" t="n">
        <v>186</v>
      </c>
      <c r="FW2755" s="13" t="n">
        <v>186</v>
      </c>
      <c r="GS2755" s="13" t="n">
        <v>186</v>
      </c>
    </row>
    <row r="2756">
      <c r="C2756" s="13" t="n">
        <v>187</v>
      </c>
      <c r="D2756" s="14" t="n">
        <v>1.13998329</v>
      </c>
      <c r="E2756" s="14" t="n">
        <v>2.33998209</v>
      </c>
      <c r="F2756" s="14" t="n">
        <v>2.79993289</v>
      </c>
      <c r="Y2756" s="13" t="n">
        <v>187</v>
      </c>
      <c r="AU2756" s="13" t="n">
        <v>187</v>
      </c>
      <c r="BQ2756" s="13" t="n">
        <v>187</v>
      </c>
      <c r="CM2756" s="13" t="n">
        <v>187</v>
      </c>
      <c r="DI2756" s="13" t="n">
        <v>187</v>
      </c>
      <c r="EE2756" s="13" t="n">
        <v>187</v>
      </c>
      <c r="FA2756" s="13" t="n">
        <v>187</v>
      </c>
      <c r="FW2756" s="13" t="n">
        <v>187</v>
      </c>
      <c r="GS2756" s="13" t="n">
        <v>187</v>
      </c>
    </row>
    <row r="2757">
      <c r="C2757" s="13" t="n">
        <v>188</v>
      </c>
      <c r="D2757" s="14" t="n">
        <v>2.62991089</v>
      </c>
      <c r="E2757" s="14" t="n">
        <v>2.52969025</v>
      </c>
      <c r="F2757" s="14" t="n">
        <v>1.82979729</v>
      </c>
      <c r="Y2757" s="13" t="n">
        <v>188</v>
      </c>
      <c r="AU2757" s="13" t="n">
        <v>188</v>
      </c>
      <c r="BQ2757" s="13" t="n">
        <v>188</v>
      </c>
      <c r="CM2757" s="13" t="n">
        <v>188</v>
      </c>
      <c r="DI2757" s="13" t="n">
        <v>188</v>
      </c>
      <c r="EE2757" s="13" t="n">
        <v>188</v>
      </c>
      <c r="FA2757" s="13" t="n">
        <v>188</v>
      </c>
      <c r="FW2757" s="13" t="n">
        <v>188</v>
      </c>
      <c r="GS2757" s="13" t="n">
        <v>188</v>
      </c>
    </row>
    <row r="2758">
      <c r="C2758" s="13" t="n">
        <v>189</v>
      </c>
      <c r="D2758" s="14" t="n">
        <v>3.07967401</v>
      </c>
      <c r="E2758" s="14" t="n">
        <v>1.99996164</v>
      </c>
      <c r="F2758" s="14" t="n">
        <v>2.83989904</v>
      </c>
      <c r="Y2758" s="13" t="n">
        <v>189</v>
      </c>
      <c r="AU2758" s="13" t="n">
        <v>189</v>
      </c>
      <c r="BQ2758" s="13" t="n">
        <v>189</v>
      </c>
      <c r="CM2758" s="13" t="n">
        <v>189</v>
      </c>
      <c r="DI2758" s="13" t="n">
        <v>189</v>
      </c>
      <c r="EE2758" s="13" t="n">
        <v>189</v>
      </c>
      <c r="FA2758" s="13" t="n">
        <v>189</v>
      </c>
      <c r="FW2758" s="13" t="n">
        <v>189</v>
      </c>
      <c r="GS2758" s="13" t="n">
        <v>189</v>
      </c>
    </row>
    <row r="2759">
      <c r="C2759" s="13" t="n">
        <v>190</v>
      </c>
      <c r="D2759" s="14" t="n">
        <v>2.34978241</v>
      </c>
      <c r="E2759" s="14" t="n">
        <v>3.139984</v>
      </c>
      <c r="F2759" s="14" t="n">
        <v>2.38980681</v>
      </c>
      <c r="Y2759" s="13" t="n">
        <v>190</v>
      </c>
      <c r="AU2759" s="13" t="n">
        <v>190</v>
      </c>
      <c r="BQ2759" s="13" t="n">
        <v>190</v>
      </c>
      <c r="CM2759" s="13" t="n">
        <v>190</v>
      </c>
      <c r="DI2759" s="13" t="n">
        <v>190</v>
      </c>
      <c r="EE2759" s="13" t="n">
        <v>190</v>
      </c>
      <c r="FA2759" s="13" t="n">
        <v>190</v>
      </c>
      <c r="FW2759" s="13" t="n">
        <v>190</v>
      </c>
      <c r="GS2759" s="13" t="n">
        <v>190</v>
      </c>
    </row>
    <row r="2760">
      <c r="C2760" s="13" t="n">
        <v>191</v>
      </c>
      <c r="D2760" s="14" t="n">
        <v>2.25</v>
      </c>
      <c r="E2760" s="14" t="n">
        <v>1.16985856</v>
      </c>
      <c r="F2760" s="14" t="n">
        <v>1.64994025</v>
      </c>
      <c r="Y2760" s="13" t="n">
        <v>191</v>
      </c>
      <c r="AU2760" s="13" t="n">
        <v>191</v>
      </c>
      <c r="BQ2760" s="13" t="n">
        <v>191</v>
      </c>
      <c r="CM2760" s="13" t="n">
        <v>191</v>
      </c>
      <c r="DI2760" s="13" t="n">
        <v>191</v>
      </c>
      <c r="EE2760" s="13" t="n">
        <v>191</v>
      </c>
      <c r="FA2760" s="13" t="n">
        <v>191</v>
      </c>
      <c r="FW2760" s="13" t="n">
        <v>191</v>
      </c>
      <c r="GS2760" s="13" t="n">
        <v>191</v>
      </c>
    </row>
    <row r="2761">
      <c r="C2761" s="13" t="n">
        <v>192</v>
      </c>
      <c r="D2761" s="14" t="n">
        <v>2.25991089</v>
      </c>
      <c r="E2761" s="14" t="n">
        <v>1.45998889</v>
      </c>
      <c r="F2761" s="14" t="n">
        <v>1.30988025</v>
      </c>
      <c r="Y2761" s="13" t="n">
        <v>192</v>
      </c>
      <c r="AU2761" s="13" t="n">
        <v>192</v>
      </c>
      <c r="BQ2761" s="13" t="n">
        <v>192</v>
      </c>
      <c r="CM2761" s="13" t="n">
        <v>192</v>
      </c>
      <c r="DI2761" s="13" t="n">
        <v>192</v>
      </c>
      <c r="EE2761" s="13" t="n">
        <v>192</v>
      </c>
      <c r="FA2761" s="13" t="n">
        <v>192</v>
      </c>
      <c r="FW2761" s="13" t="n">
        <v>192</v>
      </c>
      <c r="GS2761" s="13" t="n">
        <v>192</v>
      </c>
    </row>
    <row r="2762">
      <c r="C2762" s="13" t="n">
        <v>193</v>
      </c>
      <c r="D2762" s="14" t="n">
        <v>2.51983876</v>
      </c>
      <c r="E2762" s="14" t="n">
        <v>2.92991689</v>
      </c>
      <c r="F2762" s="14" t="n">
        <v>1.97993041</v>
      </c>
      <c r="Y2762" s="13" t="n">
        <v>193</v>
      </c>
      <c r="AU2762" s="13" t="n">
        <v>193</v>
      </c>
      <c r="BQ2762" s="13" t="n">
        <v>193</v>
      </c>
      <c r="CM2762" s="13" t="n">
        <v>193</v>
      </c>
      <c r="DI2762" s="13" t="n">
        <v>193</v>
      </c>
      <c r="EE2762" s="13" t="n">
        <v>193</v>
      </c>
      <c r="FA2762" s="13" t="n">
        <v>193</v>
      </c>
      <c r="FW2762" s="13" t="n">
        <v>193</v>
      </c>
      <c r="GS2762" s="13" t="n">
        <v>193</v>
      </c>
    </row>
    <row r="2763">
      <c r="C2763" s="13" t="n">
        <v>194</v>
      </c>
      <c r="D2763" s="14" t="n">
        <v>2.32989696</v>
      </c>
      <c r="E2763" s="14" t="n">
        <v>2.64973284</v>
      </c>
      <c r="F2763" s="14" t="n">
        <v>3.63970084</v>
      </c>
      <c r="Y2763" s="13" t="n">
        <v>194</v>
      </c>
      <c r="AU2763" s="13" t="n">
        <v>194</v>
      </c>
      <c r="BQ2763" s="13" t="n">
        <v>194</v>
      </c>
      <c r="CM2763" s="13" t="n">
        <v>194</v>
      </c>
      <c r="DI2763" s="13" t="n">
        <v>194</v>
      </c>
      <c r="EE2763" s="13" t="n">
        <v>194</v>
      </c>
      <c r="FA2763" s="13" t="n">
        <v>194</v>
      </c>
      <c r="FW2763" s="13" t="n">
        <v>194</v>
      </c>
      <c r="GS2763" s="13" t="n">
        <v>194</v>
      </c>
    </row>
    <row r="2764">
      <c r="C2764" s="13" t="n">
        <v>195</v>
      </c>
      <c r="D2764" s="14" t="n">
        <v>2.10975625</v>
      </c>
      <c r="E2764" s="14" t="n">
        <v>2.86997481</v>
      </c>
      <c r="F2764" s="14" t="n">
        <v>2.60984025</v>
      </c>
      <c r="Y2764" s="13" t="n">
        <v>195</v>
      </c>
      <c r="AU2764" s="13" t="n">
        <v>195</v>
      </c>
      <c r="BQ2764" s="13" t="n">
        <v>195</v>
      </c>
      <c r="CM2764" s="13" t="n">
        <v>195</v>
      </c>
      <c r="DI2764" s="13" t="n">
        <v>195</v>
      </c>
      <c r="EE2764" s="13" t="n">
        <v>195</v>
      </c>
      <c r="FA2764" s="13" t="n">
        <v>195</v>
      </c>
      <c r="FW2764" s="13" t="n">
        <v>195</v>
      </c>
      <c r="GS2764" s="13" t="n">
        <v>195</v>
      </c>
    </row>
    <row r="2765">
      <c r="C2765" s="13" t="n">
        <v>196</v>
      </c>
      <c r="D2765" s="14" t="n">
        <v>1.31997121</v>
      </c>
      <c r="E2765" s="14" t="n">
        <v>2.47999504</v>
      </c>
      <c r="F2765" s="14" t="n">
        <v>1.56975841</v>
      </c>
      <c r="Y2765" s="13" t="n">
        <v>196</v>
      </c>
      <c r="AU2765" s="13" t="n">
        <v>196</v>
      </c>
      <c r="BQ2765" s="13" t="n">
        <v>196</v>
      </c>
      <c r="CM2765" s="13" t="n">
        <v>196</v>
      </c>
      <c r="DI2765" s="13" t="n">
        <v>196</v>
      </c>
      <c r="EE2765" s="13" t="n">
        <v>196</v>
      </c>
      <c r="FA2765" s="13" t="n">
        <v>196</v>
      </c>
      <c r="FW2765" s="13" t="n">
        <v>196</v>
      </c>
      <c r="GS2765" s="13" t="n">
        <v>196</v>
      </c>
    </row>
    <row r="2766">
      <c r="C2766" s="13" t="n">
        <v>197</v>
      </c>
      <c r="D2766" s="14" t="n">
        <v>1.99996164</v>
      </c>
      <c r="E2766" s="14" t="n">
        <v>1.41991056</v>
      </c>
      <c r="F2766" s="14" t="n">
        <v>2.63997504</v>
      </c>
      <c r="Y2766" s="13" t="n">
        <v>197</v>
      </c>
      <c r="AU2766" s="13" t="n">
        <v>197</v>
      </c>
      <c r="BQ2766" s="13" t="n">
        <v>197</v>
      </c>
      <c r="CM2766" s="13" t="n">
        <v>197</v>
      </c>
      <c r="DI2766" s="13" t="n">
        <v>197</v>
      </c>
      <c r="EE2766" s="13" t="n">
        <v>197</v>
      </c>
      <c r="FA2766" s="13" t="n">
        <v>197</v>
      </c>
      <c r="FW2766" s="13" t="n">
        <v>197</v>
      </c>
      <c r="GS2766" s="13" t="n">
        <v>197</v>
      </c>
    </row>
    <row r="2767">
      <c r="C2767" s="13" t="n">
        <v>198</v>
      </c>
      <c r="D2767" s="14" t="n">
        <v>1.69989444</v>
      </c>
      <c r="E2767" s="14" t="n">
        <v>2.34978241</v>
      </c>
      <c r="F2767" s="14" t="n">
        <v>1.52992161</v>
      </c>
      <c r="Y2767" s="13" t="n">
        <v>198</v>
      </c>
      <c r="AU2767" s="13" t="n">
        <v>198</v>
      </c>
      <c r="BQ2767" s="13" t="n">
        <v>198</v>
      </c>
      <c r="CM2767" s="13" t="n">
        <v>198</v>
      </c>
      <c r="DI2767" s="13" t="n">
        <v>198</v>
      </c>
      <c r="EE2767" s="13" t="n">
        <v>198</v>
      </c>
      <c r="FA2767" s="13" t="n">
        <v>198</v>
      </c>
      <c r="FW2767" s="13" t="n">
        <v>198</v>
      </c>
      <c r="GS2767" s="13" t="n">
        <v>198</v>
      </c>
    </row>
    <row r="2769" ht="16.2" customHeight="1">
      <c r="B2769" s="89" t="inlineStr">
        <is>
          <t>Parâmetros p/ σx</t>
        </is>
      </c>
      <c r="C2769" s="13" t="inlineStr">
        <is>
          <t>Desvpad(Var(S2nd))</t>
        </is>
      </c>
      <c r="D2769" s="13" t="n">
        <v>22</v>
      </c>
      <c r="E2769" s="13" t="n">
        <v>23</v>
      </c>
      <c r="F2769" s="13" t="n">
        <v>24</v>
      </c>
      <c r="X2769" s="13" t="inlineStr">
        <is>
          <t>Parâmetros p/ σx</t>
        </is>
      </c>
      <c r="Y2769" s="13" t="inlineStr">
        <is>
          <t>Desvpad(Var(S2nd))</t>
        </is>
      </c>
      <c r="Z2769" s="13" t="n">
        <v>22</v>
      </c>
      <c r="AA2769" s="13" t="n">
        <v>23</v>
      </c>
      <c r="AB2769" s="13" t="n">
        <v>24</v>
      </c>
      <c r="AT2769" s="13" t="inlineStr">
        <is>
          <t>Parâmetros p/ σx</t>
        </is>
      </c>
      <c r="AU2769" s="13" t="inlineStr">
        <is>
          <t>Desvpad(Var(S2nd))</t>
        </is>
      </c>
      <c r="AV2769" s="13" t="n">
        <v>22</v>
      </c>
      <c r="AW2769" s="13" t="n">
        <v>23</v>
      </c>
      <c r="AX2769" s="13" t="n">
        <v>24</v>
      </c>
      <c r="BP2769" s="13" t="inlineStr">
        <is>
          <t>Parâmetros p/ σx</t>
        </is>
      </c>
      <c r="BQ2769" s="13" t="inlineStr">
        <is>
          <t>Desvpad(Var(S2nd))</t>
        </is>
      </c>
      <c r="BR2769" s="13" t="n">
        <v>22</v>
      </c>
      <c r="BS2769" s="13" t="n">
        <v>23</v>
      </c>
      <c r="BT2769" s="13" t="n">
        <v>24</v>
      </c>
      <c r="CL2769" s="13" t="inlineStr">
        <is>
          <t>Parâmetros p/ σx</t>
        </is>
      </c>
      <c r="CM2769" s="13" t="inlineStr">
        <is>
          <t>Desvpad(Var(S2nd))</t>
        </is>
      </c>
      <c r="CN2769" s="13" t="n">
        <v>22</v>
      </c>
      <c r="CO2769" s="13" t="n">
        <v>23</v>
      </c>
      <c r="CP2769" s="13" t="n">
        <v>24</v>
      </c>
      <c r="DH2769" s="13" t="inlineStr">
        <is>
          <t>Parâmetros p/ σx</t>
        </is>
      </c>
      <c r="DI2769" s="13" t="inlineStr">
        <is>
          <t>Desvpad(Var(S2nd))</t>
        </is>
      </c>
      <c r="DJ2769" s="13" t="n">
        <v>22</v>
      </c>
      <c r="DK2769" s="13" t="n">
        <v>23</v>
      </c>
      <c r="DL2769" s="13" t="n">
        <v>24</v>
      </c>
      <c r="ED2769" s="13" t="inlineStr">
        <is>
          <t>Parâmetros p/ σx</t>
        </is>
      </c>
      <c r="EE2769" s="13" t="inlineStr">
        <is>
          <t>Desvpad(Var(S2nd))</t>
        </is>
      </c>
      <c r="EF2769" s="13" t="n">
        <v>22</v>
      </c>
      <c r="EG2769" s="13" t="n">
        <v>23</v>
      </c>
      <c r="EH2769" s="13" t="n">
        <v>24</v>
      </c>
      <c r="EZ2769" s="13" t="inlineStr">
        <is>
          <t>Parâmetros p/ σx</t>
        </is>
      </c>
      <c r="FA2769" s="13" t="inlineStr">
        <is>
          <t>Desvpad(Var(S2nd))</t>
        </is>
      </c>
      <c r="FB2769" s="13" t="n">
        <v>22</v>
      </c>
      <c r="FC2769" s="13" t="n">
        <v>23</v>
      </c>
      <c r="FD2769" s="13" t="n">
        <v>24</v>
      </c>
      <c r="FV2769" s="13" t="inlineStr">
        <is>
          <t>Parâmetros p/ σx</t>
        </is>
      </c>
      <c r="FW2769" s="13" t="inlineStr">
        <is>
          <t>Desvpad(Var(S2nd))</t>
        </is>
      </c>
      <c r="FX2769" s="13" t="n">
        <v>22</v>
      </c>
      <c r="FY2769" s="13" t="n">
        <v>23</v>
      </c>
      <c r="FZ2769" s="13" t="n">
        <v>24</v>
      </c>
      <c r="GR2769" s="13" t="inlineStr">
        <is>
          <t>Parâmetros p/ σx</t>
        </is>
      </c>
      <c r="GS2769" s="13" t="inlineStr">
        <is>
          <t>Desvpad(Var(S2nd))</t>
        </is>
      </c>
      <c r="GT2769" s="13" t="n">
        <v>22</v>
      </c>
      <c r="GU2769" s="13" t="n">
        <v>23</v>
      </c>
      <c r="GV2769" s="13" t="n">
        <v>24</v>
      </c>
    </row>
    <row r="2770">
      <c r="B2770" s="89" t="inlineStr">
        <is>
          <t>LB</t>
        </is>
      </c>
      <c r="C2770" s="13" t="n">
        <v>9</v>
      </c>
      <c r="D2770" s="13" t="n">
        <v>1.0707</v>
      </c>
      <c r="E2770" s="13" t="n">
        <v>1.2556</v>
      </c>
      <c r="F2770" s="13" t="n">
        <v>0.9791</v>
      </c>
      <c r="X2770" s="13" t="inlineStr">
        <is>
          <t>LB</t>
        </is>
      </c>
      <c r="Y2770" s="13" t="n">
        <v>9</v>
      </c>
      <c r="AT2770" s="13" t="inlineStr">
        <is>
          <t>LB</t>
        </is>
      </c>
      <c r="AU2770" s="13" t="n">
        <v>9</v>
      </c>
      <c r="BP2770" s="13" t="inlineStr">
        <is>
          <t>LB</t>
        </is>
      </c>
      <c r="BQ2770" s="13" t="n">
        <v>9</v>
      </c>
      <c r="CL2770" s="13" t="inlineStr">
        <is>
          <t>LB</t>
        </is>
      </c>
      <c r="CM2770" s="13" t="n">
        <v>9</v>
      </c>
      <c r="DH2770" s="13" t="inlineStr">
        <is>
          <t>LB</t>
        </is>
      </c>
      <c r="DI2770" s="13" t="n">
        <v>9</v>
      </c>
      <c r="ED2770" s="13" t="inlineStr">
        <is>
          <t>LB</t>
        </is>
      </c>
      <c r="EE2770" s="13" t="n">
        <v>9</v>
      </c>
      <c r="EZ2770" s="13" t="inlineStr">
        <is>
          <t>LB</t>
        </is>
      </c>
      <c r="FA2770" s="13" t="n">
        <v>9</v>
      </c>
      <c r="FV2770" s="13" t="inlineStr">
        <is>
          <t>LB</t>
        </is>
      </c>
      <c r="FW2770" s="13" t="n">
        <v>9</v>
      </c>
      <c r="GR2770" s="13" t="inlineStr">
        <is>
          <t>LB</t>
        </is>
      </c>
      <c r="GS2770" s="13" t="n">
        <v>9</v>
      </c>
    </row>
    <row r="2771">
      <c r="C2771" s="13" t="n">
        <v>10</v>
      </c>
      <c r="D2771" s="13" t="n">
        <v>1.5848</v>
      </c>
      <c r="E2771" s="13" t="n">
        <v>1.1652</v>
      </c>
      <c r="F2771" s="13" t="n">
        <v>1.3694</v>
      </c>
      <c r="Y2771" s="13" t="n">
        <v>10</v>
      </c>
      <c r="AU2771" s="13" t="n">
        <v>10</v>
      </c>
      <c r="BQ2771" s="13" t="n">
        <v>10</v>
      </c>
      <c r="CM2771" s="13" t="n">
        <v>10</v>
      </c>
      <c r="DI2771" s="13" t="n">
        <v>10</v>
      </c>
      <c r="EE2771" s="13" t="n">
        <v>10</v>
      </c>
      <c r="FA2771" s="13" t="n">
        <v>10</v>
      </c>
      <c r="FW2771" s="13" t="n">
        <v>10</v>
      </c>
      <c r="GS2771" s="13" t="n">
        <v>10</v>
      </c>
    </row>
    <row r="2772">
      <c r="C2772" s="13" t="n">
        <v>11</v>
      </c>
      <c r="D2772" s="13" t="n">
        <v>1.0528</v>
      </c>
      <c r="E2772" s="13" t="n">
        <v>1.0489</v>
      </c>
      <c r="F2772" s="13" t="n">
        <v>1.9662</v>
      </c>
      <c r="Y2772" s="13" t="n">
        <v>11</v>
      </c>
      <c r="AU2772" s="13" t="n">
        <v>11</v>
      </c>
      <c r="BQ2772" s="13" t="n">
        <v>11</v>
      </c>
      <c r="CM2772" s="13" t="n">
        <v>11</v>
      </c>
      <c r="DI2772" s="13" t="n">
        <v>11</v>
      </c>
      <c r="EE2772" s="13" t="n">
        <v>11</v>
      </c>
      <c r="FA2772" s="13" t="n">
        <v>11</v>
      </c>
      <c r="FW2772" s="13" t="n">
        <v>11</v>
      </c>
      <c r="GS2772" s="13" t="n">
        <v>11</v>
      </c>
    </row>
    <row r="2773">
      <c r="C2773" s="13" t="n">
        <v>12</v>
      </c>
      <c r="D2773" s="13" t="n">
        <v>1.7467</v>
      </c>
      <c r="E2773" s="13" t="n">
        <v>0.957</v>
      </c>
      <c r="F2773" s="13" t="n">
        <v>1.7888</v>
      </c>
      <c r="Y2773" s="13" t="n">
        <v>12</v>
      </c>
      <c r="AU2773" s="13" t="n">
        <v>12</v>
      </c>
      <c r="BQ2773" s="13" t="n">
        <v>12</v>
      </c>
      <c r="CM2773" s="13" t="n">
        <v>12</v>
      </c>
      <c r="DI2773" s="13" t="n">
        <v>12</v>
      </c>
      <c r="EE2773" s="13" t="n">
        <v>12</v>
      </c>
      <c r="FA2773" s="13" t="n">
        <v>12</v>
      </c>
      <c r="FW2773" s="13" t="n">
        <v>12</v>
      </c>
      <c r="GS2773" s="13" t="n">
        <v>12</v>
      </c>
    </row>
    <row r="2774">
      <c r="C2774" s="13" t="n">
        <v>13</v>
      </c>
      <c r="D2774" s="13" t="n">
        <v>1.8826</v>
      </c>
      <c r="E2774" s="13" t="n">
        <v>0.9949</v>
      </c>
      <c r="F2774" s="13" t="n">
        <v>1.3888</v>
      </c>
      <c r="Y2774" s="13" t="n">
        <v>13</v>
      </c>
      <c r="AU2774" s="13" t="n">
        <v>13</v>
      </c>
      <c r="BQ2774" s="13" t="n">
        <v>13</v>
      </c>
      <c r="CM2774" s="13" t="n">
        <v>13</v>
      </c>
      <c r="DI2774" s="13" t="n">
        <v>13</v>
      </c>
      <c r="EE2774" s="13" t="n">
        <v>13</v>
      </c>
      <c r="FA2774" s="13" t="n">
        <v>13</v>
      </c>
      <c r="FW2774" s="13" t="n">
        <v>13</v>
      </c>
      <c r="GS2774" s="13" t="n">
        <v>13</v>
      </c>
    </row>
    <row r="2775">
      <c r="C2775" s="13" t="n">
        <v>14</v>
      </c>
      <c r="D2775" s="13" t="n">
        <v>1.1905</v>
      </c>
      <c r="E2775" s="13" t="n">
        <v>1.2444</v>
      </c>
      <c r="F2775" s="13" t="n">
        <v>0.6389</v>
      </c>
      <c r="Y2775" s="13" t="n">
        <v>14</v>
      </c>
      <c r="AU2775" s="13" t="n">
        <v>14</v>
      </c>
      <c r="BQ2775" s="13" t="n">
        <v>14</v>
      </c>
      <c r="CM2775" s="13" t="n">
        <v>14</v>
      </c>
      <c r="DI2775" s="13" t="n">
        <v>14</v>
      </c>
      <c r="EE2775" s="13" t="n">
        <v>14</v>
      </c>
      <c r="FA2775" s="13" t="n">
        <v>14</v>
      </c>
      <c r="FW2775" s="13" t="n">
        <v>14</v>
      </c>
      <c r="GS2775" s="13" t="n">
        <v>14</v>
      </c>
    </row>
    <row r="2776">
      <c r="C2776" s="13" t="n">
        <v>15</v>
      </c>
      <c r="D2776" s="13" t="n">
        <v>1.0284</v>
      </c>
      <c r="E2776" s="13" t="n">
        <v>1.7619</v>
      </c>
      <c r="F2776" s="13" t="n">
        <v>1.3906</v>
      </c>
      <c r="Y2776" s="13" t="n">
        <v>15</v>
      </c>
      <c r="AU2776" s="13" t="n">
        <v>15</v>
      </c>
      <c r="BQ2776" s="13" t="n">
        <v>15</v>
      </c>
      <c r="CM2776" s="13" t="n">
        <v>15</v>
      </c>
      <c r="DI2776" s="13" t="n">
        <v>15</v>
      </c>
      <c r="EE2776" s="13" t="n">
        <v>15</v>
      </c>
      <c r="FA2776" s="13" t="n">
        <v>15</v>
      </c>
      <c r="FW2776" s="13" t="n">
        <v>15</v>
      </c>
      <c r="GS2776" s="13" t="n">
        <v>15</v>
      </c>
    </row>
    <row r="2777">
      <c r="C2777" s="13" t="n">
        <v>16</v>
      </c>
      <c r="D2777" s="13" t="n">
        <v>0.802</v>
      </c>
      <c r="E2777" s="13" t="n">
        <v>1.624</v>
      </c>
      <c r="F2777" s="13" t="n">
        <v>1.8377</v>
      </c>
      <c r="Y2777" s="13" t="n">
        <v>16</v>
      </c>
      <c r="AU2777" s="13" t="n">
        <v>16</v>
      </c>
      <c r="BQ2777" s="13" t="n">
        <v>16</v>
      </c>
      <c r="CM2777" s="13" t="n">
        <v>16</v>
      </c>
      <c r="DI2777" s="13" t="n">
        <v>16</v>
      </c>
      <c r="EE2777" s="13" t="n">
        <v>16</v>
      </c>
      <c r="FA2777" s="13" t="n">
        <v>16</v>
      </c>
      <c r="FW2777" s="13" t="n">
        <v>16</v>
      </c>
      <c r="GS2777" s="13" t="n">
        <v>16</v>
      </c>
    </row>
    <row r="2778">
      <c r="C2778" s="13" t="n">
        <v>17</v>
      </c>
      <c r="D2778" s="13" t="n">
        <v>0.4629</v>
      </c>
      <c r="E2778" s="13" t="n">
        <v>1.0873</v>
      </c>
      <c r="F2778" s="13" t="n">
        <v>1.3722</v>
      </c>
      <c r="Y2778" s="13" t="n">
        <v>17</v>
      </c>
      <c r="AU2778" s="13" t="n">
        <v>17</v>
      </c>
      <c r="BQ2778" s="13" t="n">
        <v>17</v>
      </c>
      <c r="CM2778" s="13" t="n">
        <v>17</v>
      </c>
      <c r="DI2778" s="13" t="n">
        <v>17</v>
      </c>
      <c r="EE2778" s="13" t="n">
        <v>17</v>
      </c>
      <c r="FA2778" s="13" t="n">
        <v>17</v>
      </c>
      <c r="FW2778" s="13" t="n">
        <v>17</v>
      </c>
      <c r="GS2778" s="13" t="n">
        <v>17</v>
      </c>
    </row>
    <row r="2779">
      <c r="C2779" s="13" t="n">
        <v>18</v>
      </c>
      <c r="D2779" s="13" t="n">
        <v>1.1272</v>
      </c>
      <c r="E2779" s="13" t="n">
        <v>0.9096</v>
      </c>
      <c r="F2779" s="13" t="n">
        <v>0.8342000000000001</v>
      </c>
      <c r="Y2779" s="13" t="n">
        <v>18</v>
      </c>
      <c r="AU2779" s="13" t="n">
        <v>18</v>
      </c>
      <c r="BQ2779" s="13" t="n">
        <v>18</v>
      </c>
      <c r="CM2779" s="13" t="n">
        <v>18</v>
      </c>
      <c r="DI2779" s="13" t="n">
        <v>18</v>
      </c>
      <c r="EE2779" s="13" t="n">
        <v>18</v>
      </c>
      <c r="FA2779" s="13" t="n">
        <v>18</v>
      </c>
      <c r="FW2779" s="13" t="n">
        <v>18</v>
      </c>
      <c r="GS2779" s="13" t="n">
        <v>18</v>
      </c>
    </row>
    <row r="2780">
      <c r="C2780" s="13" t="n">
        <v>19</v>
      </c>
      <c r="D2780" s="13" t="n">
        <v>1.5253</v>
      </c>
      <c r="E2780" s="13" t="n">
        <v>1.3226</v>
      </c>
      <c r="F2780" s="13" t="n">
        <v>1.5243</v>
      </c>
      <c r="Y2780" s="13" t="n">
        <v>19</v>
      </c>
      <c r="AU2780" s="13" t="n">
        <v>19</v>
      </c>
      <c r="BQ2780" s="13" t="n">
        <v>19</v>
      </c>
      <c r="CM2780" s="13" t="n">
        <v>19</v>
      </c>
      <c r="DI2780" s="13" t="n">
        <v>19</v>
      </c>
      <c r="EE2780" s="13" t="n">
        <v>19</v>
      </c>
      <c r="FA2780" s="13" t="n">
        <v>19</v>
      </c>
      <c r="FW2780" s="13" t="n">
        <v>19</v>
      </c>
      <c r="GS2780" s="13" t="n">
        <v>19</v>
      </c>
    </row>
    <row r="2781">
      <c r="C2781" s="13" t="n">
        <v>20</v>
      </c>
      <c r="D2781" s="13" t="n">
        <v>1</v>
      </c>
      <c r="E2781" s="13" t="n">
        <v>1.1429</v>
      </c>
      <c r="F2781" s="13" t="n">
        <v>1.8724</v>
      </c>
      <c r="Y2781" s="13" t="n">
        <v>20</v>
      </c>
      <c r="AU2781" s="13" t="n">
        <v>20</v>
      </c>
      <c r="BQ2781" s="13" t="n">
        <v>20</v>
      </c>
      <c r="CM2781" s="13" t="n">
        <v>20</v>
      </c>
      <c r="DI2781" s="13" t="n">
        <v>20</v>
      </c>
      <c r="EE2781" s="13" t="n">
        <v>20</v>
      </c>
      <c r="FA2781" s="13" t="n">
        <v>20</v>
      </c>
      <c r="FW2781" s="13" t="n">
        <v>20</v>
      </c>
      <c r="GS2781" s="13" t="n">
        <v>20</v>
      </c>
    </row>
    <row r="2782">
      <c r="C2782" s="13" t="n">
        <v>21</v>
      </c>
      <c r="D2782" s="13" t="n">
        <v>0.9245</v>
      </c>
      <c r="E2782" s="13" t="n">
        <v>0.8652</v>
      </c>
      <c r="F2782" s="13" t="n">
        <v>0.9133</v>
      </c>
      <c r="Y2782" s="13" t="n">
        <v>21</v>
      </c>
      <c r="AU2782" s="13" t="n">
        <v>21</v>
      </c>
      <c r="BQ2782" s="13" t="n">
        <v>21</v>
      </c>
      <c r="CM2782" s="13" t="n">
        <v>21</v>
      </c>
      <c r="DI2782" s="13" t="n">
        <v>21</v>
      </c>
      <c r="EE2782" s="13" t="n">
        <v>21</v>
      </c>
      <c r="FA2782" s="13" t="n">
        <v>21</v>
      </c>
      <c r="FW2782" s="13" t="n">
        <v>21</v>
      </c>
      <c r="GS2782" s="13" t="n">
        <v>21</v>
      </c>
    </row>
    <row r="2783">
      <c r="C2783" s="13" t="n">
        <v>22</v>
      </c>
      <c r="D2783" s="13" t="n">
        <v>1.5013</v>
      </c>
      <c r="E2783" s="13" t="n">
        <v>1.2035</v>
      </c>
      <c r="F2783" s="13" t="n">
        <v>1.3709</v>
      </c>
      <c r="Y2783" s="13" t="n">
        <v>22</v>
      </c>
      <c r="AU2783" s="13" t="n">
        <v>22</v>
      </c>
      <c r="BQ2783" s="13" t="n">
        <v>22</v>
      </c>
      <c r="CM2783" s="13" t="n">
        <v>22</v>
      </c>
      <c r="DI2783" s="13" t="n">
        <v>22</v>
      </c>
      <c r="EE2783" s="13" t="n">
        <v>22</v>
      </c>
      <c r="FA2783" s="13" t="n">
        <v>22</v>
      </c>
      <c r="FW2783" s="13" t="n">
        <v>22</v>
      </c>
      <c r="GS2783" s="13" t="n">
        <v>22</v>
      </c>
    </row>
    <row r="2784">
      <c r="C2784" s="13" t="n">
        <v>23</v>
      </c>
      <c r="D2784" s="13" t="n">
        <v>0.7472</v>
      </c>
      <c r="E2784" s="13" t="n">
        <v>1.3319</v>
      </c>
      <c r="F2784" s="13" t="n">
        <v>1.628</v>
      </c>
      <c r="Y2784" s="13" t="n">
        <v>23</v>
      </c>
      <c r="AU2784" s="13" t="n">
        <v>23</v>
      </c>
      <c r="BQ2784" s="13" t="n">
        <v>23</v>
      </c>
      <c r="CM2784" s="13" t="n">
        <v>23</v>
      </c>
      <c r="DI2784" s="13" t="n">
        <v>23</v>
      </c>
      <c r="EE2784" s="13" t="n">
        <v>23</v>
      </c>
      <c r="FA2784" s="13" t="n">
        <v>23</v>
      </c>
      <c r="FW2784" s="13" t="n">
        <v>23</v>
      </c>
      <c r="GS2784" s="13" t="n">
        <v>23</v>
      </c>
    </row>
    <row r="2785">
      <c r="C2785" s="13" t="n">
        <v>24</v>
      </c>
      <c r="D2785" s="13" t="n">
        <v>0.8212</v>
      </c>
      <c r="E2785" s="13" t="n">
        <v>1.3348</v>
      </c>
      <c r="F2785" s="13" t="n">
        <v>1.0107</v>
      </c>
      <c r="Y2785" s="13" t="n">
        <v>24</v>
      </c>
      <c r="AU2785" s="13" t="n">
        <v>24</v>
      </c>
      <c r="BQ2785" s="13" t="n">
        <v>24</v>
      </c>
      <c r="CM2785" s="13" t="n">
        <v>24</v>
      </c>
      <c r="DI2785" s="13" t="n">
        <v>24</v>
      </c>
      <c r="EE2785" s="13" t="n">
        <v>24</v>
      </c>
      <c r="FA2785" s="13" t="n">
        <v>24</v>
      </c>
      <c r="FW2785" s="13" t="n">
        <v>24</v>
      </c>
      <c r="GS2785" s="13" t="n">
        <v>24</v>
      </c>
    </row>
    <row r="2786">
      <c r="C2786" s="13" t="n">
        <v>25</v>
      </c>
      <c r="D2786" s="13" t="n">
        <v>1.4515</v>
      </c>
      <c r="E2786" s="13" t="n">
        <v>1.5992</v>
      </c>
      <c r="F2786" s="13" t="n">
        <v>1.6063</v>
      </c>
      <c r="Y2786" s="13" t="n">
        <v>25</v>
      </c>
      <c r="AU2786" s="13" t="n">
        <v>25</v>
      </c>
      <c r="BQ2786" s="13" t="n">
        <v>25</v>
      </c>
      <c r="CM2786" s="13" t="n">
        <v>25</v>
      </c>
      <c r="DI2786" s="13" t="n">
        <v>25</v>
      </c>
      <c r="EE2786" s="13" t="n">
        <v>25</v>
      </c>
      <c r="FA2786" s="13" t="n">
        <v>25</v>
      </c>
      <c r="FW2786" s="13" t="n">
        <v>25</v>
      </c>
      <c r="GS2786" s="13" t="n">
        <v>25</v>
      </c>
    </row>
    <row r="2787">
      <c r="C2787" s="13" t="n">
        <v>26</v>
      </c>
      <c r="D2787" s="13" t="n">
        <v>0.7743</v>
      </c>
      <c r="E2787" s="13" t="n">
        <v>1.772</v>
      </c>
      <c r="F2787" s="13" t="n">
        <v>1.2422</v>
      </c>
      <c r="Y2787" s="13" t="n">
        <v>26</v>
      </c>
      <c r="AU2787" s="13" t="n">
        <v>26</v>
      </c>
      <c r="BQ2787" s="13" t="n">
        <v>26</v>
      </c>
      <c r="CM2787" s="13" t="n">
        <v>26</v>
      </c>
      <c r="DI2787" s="13" t="n">
        <v>26</v>
      </c>
      <c r="EE2787" s="13" t="n">
        <v>26</v>
      </c>
      <c r="FA2787" s="13" t="n">
        <v>26</v>
      </c>
      <c r="FW2787" s="13" t="n">
        <v>26</v>
      </c>
      <c r="GS2787" s="13" t="n">
        <v>26</v>
      </c>
    </row>
    <row r="2788">
      <c r="C2788" s="13" t="n">
        <v>27</v>
      </c>
      <c r="D2788" s="13" t="n">
        <v>1.8073</v>
      </c>
      <c r="E2788" s="13" t="n">
        <v>1.5972</v>
      </c>
      <c r="F2788" s="13" t="n">
        <v>1.4776</v>
      </c>
      <c r="Y2788" s="13" t="n">
        <v>27</v>
      </c>
      <c r="AU2788" s="13" t="n">
        <v>27</v>
      </c>
      <c r="BQ2788" s="13" t="n">
        <v>27</v>
      </c>
      <c r="CM2788" s="13" t="n">
        <v>27</v>
      </c>
      <c r="DI2788" s="13" t="n">
        <v>27</v>
      </c>
      <c r="EE2788" s="13" t="n">
        <v>27</v>
      </c>
      <c r="FA2788" s="13" t="n">
        <v>27</v>
      </c>
      <c r="FW2788" s="13" t="n">
        <v>27</v>
      </c>
      <c r="GS2788" s="13" t="n">
        <v>27</v>
      </c>
    </row>
    <row r="2789">
      <c r="C2789" s="13" t="n">
        <v>28</v>
      </c>
      <c r="D2789" s="13" t="n">
        <v>1.3902</v>
      </c>
      <c r="E2789" s="13" t="n">
        <v>1.5423</v>
      </c>
      <c r="F2789" s="13" t="n">
        <v>1.0013</v>
      </c>
      <c r="Y2789" s="13" t="n">
        <v>28</v>
      </c>
      <c r="AU2789" s="13" t="n">
        <v>28</v>
      </c>
      <c r="BQ2789" s="13" t="n">
        <v>28</v>
      </c>
      <c r="CM2789" s="13" t="n">
        <v>28</v>
      </c>
      <c r="DI2789" s="13" t="n">
        <v>28</v>
      </c>
      <c r="EE2789" s="13" t="n">
        <v>28</v>
      </c>
      <c r="FA2789" s="13" t="n">
        <v>28</v>
      </c>
      <c r="FW2789" s="13" t="n">
        <v>28</v>
      </c>
      <c r="GS2789" s="13" t="n">
        <v>28</v>
      </c>
    </row>
    <row r="2790">
      <c r="C2790" s="13" t="n">
        <v>29</v>
      </c>
      <c r="D2790" s="13" t="n">
        <v>1.0838</v>
      </c>
      <c r="E2790" s="13" t="n">
        <v>1.8399</v>
      </c>
      <c r="F2790" s="13" t="n">
        <v>1.5669</v>
      </c>
      <c r="Y2790" s="13" t="n">
        <v>29</v>
      </c>
      <c r="AU2790" s="13" t="n">
        <v>29</v>
      </c>
      <c r="BQ2790" s="13" t="n">
        <v>29</v>
      </c>
      <c r="CM2790" s="13" t="n">
        <v>29</v>
      </c>
      <c r="DI2790" s="13" t="n">
        <v>29</v>
      </c>
      <c r="EE2790" s="13" t="n">
        <v>29</v>
      </c>
      <c r="FA2790" s="13" t="n">
        <v>29</v>
      </c>
      <c r="FW2790" s="13" t="n">
        <v>29</v>
      </c>
      <c r="GS2790" s="13" t="n">
        <v>29</v>
      </c>
    </row>
    <row r="2791">
      <c r="C2791" s="13" t="n">
        <v>30</v>
      </c>
      <c r="D2791" s="13" t="n">
        <v>0.9316</v>
      </c>
      <c r="E2791" s="13" t="n">
        <v>1.2915</v>
      </c>
      <c r="F2791" s="13" t="n">
        <v>1.3621</v>
      </c>
      <c r="Y2791" s="13" t="n">
        <v>30</v>
      </c>
      <c r="AU2791" s="13" t="n">
        <v>30</v>
      </c>
      <c r="BQ2791" s="13" t="n">
        <v>30</v>
      </c>
      <c r="CM2791" s="13" t="n">
        <v>30</v>
      </c>
      <c r="DI2791" s="13" t="n">
        <v>30</v>
      </c>
      <c r="EE2791" s="13" t="n">
        <v>30</v>
      </c>
      <c r="FA2791" s="13" t="n">
        <v>30</v>
      </c>
      <c r="FW2791" s="13" t="n">
        <v>30</v>
      </c>
      <c r="GS2791" s="13" t="n">
        <v>30</v>
      </c>
    </row>
    <row r="2792">
      <c r="C2792" s="13" t="n">
        <v>31</v>
      </c>
      <c r="D2792" s="13" t="n">
        <v>1.0975</v>
      </c>
      <c r="E2792" s="13" t="n">
        <v>0.7782</v>
      </c>
      <c r="F2792" s="13" t="n">
        <v>1.1077</v>
      </c>
      <c r="Y2792" s="13" t="n">
        <v>31</v>
      </c>
      <c r="AU2792" s="13" t="n">
        <v>31</v>
      </c>
      <c r="BQ2792" s="13" t="n">
        <v>31</v>
      </c>
      <c r="CM2792" s="13" t="n">
        <v>31</v>
      </c>
      <c r="DI2792" s="13" t="n">
        <v>31</v>
      </c>
      <c r="EE2792" s="13" t="n">
        <v>31</v>
      </c>
      <c r="FA2792" s="13" t="n">
        <v>31</v>
      </c>
      <c r="FW2792" s="13" t="n">
        <v>31</v>
      </c>
      <c r="GS2792" s="13" t="n">
        <v>31</v>
      </c>
    </row>
    <row r="2793">
      <c r="C2793" s="13" t="n">
        <v>32</v>
      </c>
      <c r="D2793" s="13" t="n">
        <v>1.8014</v>
      </c>
      <c r="E2793" s="13" t="n">
        <v>1.0945</v>
      </c>
      <c r="F2793" s="13" t="n">
        <v>0.9556</v>
      </c>
      <c r="Y2793" s="13" t="n">
        <v>32</v>
      </c>
      <c r="AU2793" s="13" t="n">
        <v>32</v>
      </c>
      <c r="BQ2793" s="13" t="n">
        <v>32</v>
      </c>
      <c r="CM2793" s="13" t="n">
        <v>32</v>
      </c>
      <c r="DI2793" s="13" t="n">
        <v>32</v>
      </c>
      <c r="EE2793" s="13" t="n">
        <v>32</v>
      </c>
      <c r="FA2793" s="13" t="n">
        <v>32</v>
      </c>
      <c r="FW2793" s="13" t="n">
        <v>32</v>
      </c>
      <c r="GS2793" s="13" t="n">
        <v>32</v>
      </c>
    </row>
    <row r="2794">
      <c r="C2794" s="13" t="n">
        <v>33</v>
      </c>
      <c r="D2794" s="13" t="n">
        <v>1.1633</v>
      </c>
      <c r="E2794" s="13" t="n">
        <v>1.5164</v>
      </c>
      <c r="F2794" s="13" t="n">
        <v>1.2064</v>
      </c>
      <c r="Y2794" s="13" t="n">
        <v>33</v>
      </c>
      <c r="AU2794" s="13" t="n">
        <v>33</v>
      </c>
      <c r="BQ2794" s="13" t="n">
        <v>33</v>
      </c>
      <c r="CM2794" s="13" t="n">
        <v>33</v>
      </c>
      <c r="DI2794" s="13" t="n">
        <v>33</v>
      </c>
      <c r="EE2794" s="13" t="n">
        <v>33</v>
      </c>
      <c r="FA2794" s="13" t="n">
        <v>33</v>
      </c>
      <c r="FW2794" s="13" t="n">
        <v>33</v>
      </c>
      <c r="GS2794" s="13" t="n">
        <v>33</v>
      </c>
    </row>
    <row r="2795">
      <c r="C2795" s="13" t="n">
        <v>34</v>
      </c>
      <c r="D2795" s="13" t="n">
        <v>1.3662</v>
      </c>
      <c r="E2795" s="13" t="n">
        <v>1.7247</v>
      </c>
      <c r="F2795" s="13" t="n">
        <v>1.8597</v>
      </c>
      <c r="Y2795" s="13" t="n">
        <v>34</v>
      </c>
      <c r="AU2795" s="13" t="n">
        <v>34</v>
      </c>
      <c r="BQ2795" s="13" t="n">
        <v>34</v>
      </c>
      <c r="CM2795" s="13" t="n">
        <v>34</v>
      </c>
      <c r="DI2795" s="13" t="n">
        <v>34</v>
      </c>
      <c r="EE2795" s="13" t="n">
        <v>34</v>
      </c>
      <c r="FA2795" s="13" t="n">
        <v>34</v>
      </c>
      <c r="FW2795" s="13" t="n">
        <v>34</v>
      </c>
      <c r="GS2795" s="13" t="n">
        <v>34</v>
      </c>
    </row>
    <row r="2796">
      <c r="C2796" s="13" t="n">
        <v>35</v>
      </c>
      <c r="D2796" s="13" t="n">
        <v>0.7766999999999999</v>
      </c>
      <c r="E2796" s="13" t="n">
        <v>0.9742</v>
      </c>
      <c r="F2796" s="13" t="n">
        <v>1.129</v>
      </c>
      <c r="Y2796" s="13" t="n">
        <v>35</v>
      </c>
      <c r="AU2796" s="13" t="n">
        <v>35</v>
      </c>
      <c r="BQ2796" s="13" t="n">
        <v>35</v>
      </c>
      <c r="CM2796" s="13" t="n">
        <v>35</v>
      </c>
      <c r="DI2796" s="13" t="n">
        <v>35</v>
      </c>
      <c r="EE2796" s="13" t="n">
        <v>35</v>
      </c>
      <c r="FA2796" s="13" t="n">
        <v>35</v>
      </c>
      <c r="FW2796" s="13" t="n">
        <v>35</v>
      </c>
      <c r="GS2796" s="13" t="n">
        <v>35</v>
      </c>
    </row>
    <row r="2797">
      <c r="C2797" s="13" t="n">
        <v>36</v>
      </c>
      <c r="D2797" s="13" t="n">
        <v>1.2566</v>
      </c>
      <c r="E2797" s="13" t="n">
        <v>0.9249000000000001</v>
      </c>
      <c r="F2797" s="13" t="n">
        <v>1.296</v>
      </c>
      <c r="Y2797" s="13" t="n">
        <v>36</v>
      </c>
      <c r="AU2797" s="13" t="n">
        <v>36</v>
      </c>
      <c r="BQ2797" s="13" t="n">
        <v>36</v>
      </c>
      <c r="CM2797" s="13" t="n">
        <v>36</v>
      </c>
      <c r="DI2797" s="13" t="n">
        <v>36</v>
      </c>
      <c r="EE2797" s="13" t="n">
        <v>36</v>
      </c>
      <c r="FA2797" s="13" t="n">
        <v>36</v>
      </c>
      <c r="FW2797" s="13" t="n">
        <v>36</v>
      </c>
      <c r="GS2797" s="13" t="n">
        <v>36</v>
      </c>
    </row>
    <row r="2798">
      <c r="C2798" s="13" t="n">
        <v>37</v>
      </c>
      <c r="D2798" s="13" t="n">
        <v>1.4557</v>
      </c>
      <c r="E2798" s="13" t="n">
        <v>0.7745</v>
      </c>
      <c r="F2798" s="13" t="n">
        <v>1.4167</v>
      </c>
      <c r="Y2798" s="13" t="n">
        <v>37</v>
      </c>
      <c r="AU2798" s="13" t="n">
        <v>37</v>
      </c>
      <c r="BQ2798" s="13" t="n">
        <v>37</v>
      </c>
      <c r="CM2798" s="13" t="n">
        <v>37</v>
      </c>
      <c r="DI2798" s="13" t="n">
        <v>37</v>
      </c>
      <c r="EE2798" s="13" t="n">
        <v>37</v>
      </c>
      <c r="FA2798" s="13" t="n">
        <v>37</v>
      </c>
      <c r="FW2798" s="13" t="n">
        <v>37</v>
      </c>
      <c r="GS2798" s="13" t="n">
        <v>37</v>
      </c>
    </row>
    <row r="2799">
      <c r="C2799" s="13" t="n">
        <v>38</v>
      </c>
      <c r="D2799" s="13" t="n">
        <v>1.2747</v>
      </c>
      <c r="E2799" s="13" t="n">
        <v>1.6146</v>
      </c>
      <c r="F2799" s="13" t="n">
        <v>1.131</v>
      </c>
      <c r="Y2799" s="13" t="n">
        <v>38</v>
      </c>
      <c r="AU2799" s="13" t="n">
        <v>38</v>
      </c>
      <c r="BQ2799" s="13" t="n">
        <v>38</v>
      </c>
      <c r="CM2799" s="13" t="n">
        <v>38</v>
      </c>
      <c r="DI2799" s="13" t="n">
        <v>38</v>
      </c>
      <c r="EE2799" s="13" t="n">
        <v>38</v>
      </c>
      <c r="FA2799" s="13" t="n">
        <v>38</v>
      </c>
      <c r="FW2799" s="13" t="n">
        <v>38</v>
      </c>
      <c r="GS2799" s="13" t="n">
        <v>38</v>
      </c>
    </row>
    <row r="2800">
      <c r="C2800" s="13" t="n">
        <v>39</v>
      </c>
      <c r="D2800" s="13" t="n">
        <v>1.226</v>
      </c>
      <c r="E2800" s="13" t="n">
        <v>0.8938</v>
      </c>
      <c r="F2800" s="13" t="n">
        <v>1.3097</v>
      </c>
      <c r="Y2800" s="13" t="n">
        <v>39</v>
      </c>
      <c r="AU2800" s="13" t="n">
        <v>39</v>
      </c>
      <c r="BQ2800" s="13" t="n">
        <v>39</v>
      </c>
      <c r="CM2800" s="13" t="n">
        <v>39</v>
      </c>
      <c r="DI2800" s="13" t="n">
        <v>39</v>
      </c>
      <c r="EE2800" s="13" t="n">
        <v>39</v>
      </c>
      <c r="FA2800" s="13" t="n">
        <v>39</v>
      </c>
      <c r="FW2800" s="13" t="n">
        <v>39</v>
      </c>
      <c r="GS2800" s="13" t="n">
        <v>39</v>
      </c>
    </row>
    <row r="2801">
      <c r="C2801" s="13" t="n">
        <v>40</v>
      </c>
      <c r="D2801" s="13" t="n">
        <v>1.3563</v>
      </c>
      <c r="E2801" s="13" t="n">
        <v>1.297</v>
      </c>
      <c r="F2801" s="13" t="n">
        <v>1.3864</v>
      </c>
      <c r="Y2801" s="13" t="n">
        <v>40</v>
      </c>
      <c r="AU2801" s="13" t="n">
        <v>40</v>
      </c>
      <c r="BQ2801" s="13" t="n">
        <v>40</v>
      </c>
      <c r="CM2801" s="13" t="n">
        <v>40</v>
      </c>
      <c r="DI2801" s="13" t="n">
        <v>40</v>
      </c>
      <c r="EE2801" s="13" t="n">
        <v>40</v>
      </c>
      <c r="FA2801" s="13" t="n">
        <v>40</v>
      </c>
      <c r="FW2801" s="13" t="n">
        <v>40</v>
      </c>
      <c r="GS2801" s="13" t="n">
        <v>40</v>
      </c>
    </row>
    <row r="2802">
      <c r="C2802" s="13" t="n">
        <v>41</v>
      </c>
      <c r="D2802" s="13" t="n">
        <v>1.1051</v>
      </c>
      <c r="E2802" s="13" t="n">
        <v>1.1015</v>
      </c>
      <c r="F2802" s="13" t="n">
        <v>1.2278</v>
      </c>
      <c r="Y2802" s="13" t="n">
        <v>41</v>
      </c>
      <c r="AU2802" s="13" t="n">
        <v>41</v>
      </c>
      <c r="BQ2802" s="13" t="n">
        <v>41</v>
      </c>
      <c r="CM2802" s="13" t="n">
        <v>41</v>
      </c>
      <c r="DI2802" s="13" t="n">
        <v>41</v>
      </c>
      <c r="EE2802" s="13" t="n">
        <v>41</v>
      </c>
      <c r="FA2802" s="13" t="n">
        <v>41</v>
      </c>
      <c r="FW2802" s="13" t="n">
        <v>41</v>
      </c>
      <c r="GS2802" s="13" t="n">
        <v>41</v>
      </c>
    </row>
    <row r="2803">
      <c r="C2803" s="13" t="n">
        <v>42</v>
      </c>
      <c r="D2803" s="13" t="n">
        <v>1.9333</v>
      </c>
      <c r="E2803" s="13" t="n">
        <v>1.7696</v>
      </c>
      <c r="F2803" s="13" t="n">
        <v>1.0234</v>
      </c>
      <c r="Y2803" s="13" t="n">
        <v>42</v>
      </c>
      <c r="AU2803" s="13" t="n">
        <v>42</v>
      </c>
      <c r="BQ2803" s="13" t="n">
        <v>42</v>
      </c>
      <c r="CM2803" s="13" t="n">
        <v>42</v>
      </c>
      <c r="DI2803" s="13" t="n">
        <v>42</v>
      </c>
      <c r="EE2803" s="13" t="n">
        <v>42</v>
      </c>
      <c r="FA2803" s="13" t="n">
        <v>42</v>
      </c>
      <c r="FW2803" s="13" t="n">
        <v>42</v>
      </c>
      <c r="GS2803" s="13" t="n">
        <v>42</v>
      </c>
    </row>
    <row r="2804">
      <c r="C2804" s="13" t="n">
        <v>43</v>
      </c>
      <c r="D2804" s="13" t="n">
        <v>0.954</v>
      </c>
      <c r="E2804" s="13" t="n">
        <v>0.9268</v>
      </c>
      <c r="F2804" s="13" t="n">
        <v>1.2442</v>
      </c>
      <c r="Y2804" s="13" t="n">
        <v>43</v>
      </c>
      <c r="AU2804" s="13" t="n">
        <v>43</v>
      </c>
      <c r="BQ2804" s="13" t="n">
        <v>43</v>
      </c>
      <c r="CM2804" s="13" t="n">
        <v>43</v>
      </c>
      <c r="DI2804" s="13" t="n">
        <v>43</v>
      </c>
      <c r="EE2804" s="13" t="n">
        <v>43</v>
      </c>
      <c r="FA2804" s="13" t="n">
        <v>43</v>
      </c>
      <c r="FW2804" s="13" t="n">
        <v>43</v>
      </c>
      <c r="GS2804" s="13" t="n">
        <v>43</v>
      </c>
    </row>
    <row r="2805">
      <c r="C2805" s="13" t="n">
        <v>44</v>
      </c>
      <c r="D2805" s="13" t="n">
        <v>1.0955</v>
      </c>
      <c r="E2805" s="13" t="n">
        <v>1.0968</v>
      </c>
      <c r="F2805" s="13" t="n">
        <v>1.5124</v>
      </c>
      <c r="Y2805" s="13" t="n">
        <v>44</v>
      </c>
      <c r="AU2805" s="13" t="n">
        <v>44</v>
      </c>
      <c r="BQ2805" s="13" t="n">
        <v>44</v>
      </c>
      <c r="CM2805" s="13" t="n">
        <v>44</v>
      </c>
      <c r="DI2805" s="13" t="n">
        <v>44</v>
      </c>
      <c r="EE2805" s="13" t="n">
        <v>44</v>
      </c>
      <c r="FA2805" s="13" t="n">
        <v>44</v>
      </c>
      <c r="FW2805" s="13" t="n">
        <v>44</v>
      </c>
      <c r="GS2805" s="13" t="n">
        <v>44</v>
      </c>
    </row>
    <row r="2806">
      <c r="C2806" s="13" t="n">
        <v>45</v>
      </c>
      <c r="D2806" s="13" t="n">
        <v>1.7647</v>
      </c>
      <c r="E2806" s="13" t="n">
        <v>1.1056</v>
      </c>
      <c r="F2806" s="13" t="n">
        <v>0.9539</v>
      </c>
      <c r="Y2806" s="13" t="n">
        <v>45</v>
      </c>
      <c r="AU2806" s="13" t="n">
        <v>45</v>
      </c>
      <c r="BQ2806" s="13" t="n">
        <v>45</v>
      </c>
      <c r="CM2806" s="13" t="n">
        <v>45</v>
      </c>
      <c r="DI2806" s="13" t="n">
        <v>45</v>
      </c>
      <c r="EE2806" s="13" t="n">
        <v>45</v>
      </c>
      <c r="FA2806" s="13" t="n">
        <v>45</v>
      </c>
      <c r="FW2806" s="13" t="n">
        <v>45</v>
      </c>
      <c r="GS2806" s="13" t="n">
        <v>45</v>
      </c>
    </row>
    <row r="2807">
      <c r="C2807" s="13" t="n">
        <v>46</v>
      </c>
      <c r="D2807" s="13" t="n">
        <v>1.5975</v>
      </c>
      <c r="E2807" s="13" t="n">
        <v>1.0562</v>
      </c>
      <c r="F2807" s="13" t="n">
        <v>1.5543</v>
      </c>
      <c r="Y2807" s="13" t="n">
        <v>46</v>
      </c>
      <c r="AU2807" s="13" t="n">
        <v>46</v>
      </c>
      <c r="BQ2807" s="13" t="n">
        <v>46</v>
      </c>
      <c r="CM2807" s="13" t="n">
        <v>46</v>
      </c>
      <c r="DI2807" s="13" t="n">
        <v>46</v>
      </c>
      <c r="EE2807" s="13" t="n">
        <v>46</v>
      </c>
      <c r="FA2807" s="13" t="n">
        <v>46</v>
      </c>
      <c r="FW2807" s="13" t="n">
        <v>46</v>
      </c>
      <c r="GS2807" s="13" t="n">
        <v>46</v>
      </c>
    </row>
    <row r="2808">
      <c r="C2808" s="13" t="n">
        <v>47</v>
      </c>
      <c r="D2808" s="13" t="n">
        <v>0.9667</v>
      </c>
      <c r="E2808" s="13" t="n">
        <v>2.0331</v>
      </c>
      <c r="F2808" s="13" t="n">
        <v>0.7008</v>
      </c>
      <c r="Y2808" s="13" t="n">
        <v>47</v>
      </c>
      <c r="AU2808" s="13" t="n">
        <v>47</v>
      </c>
      <c r="BQ2808" s="13" t="n">
        <v>47</v>
      </c>
      <c r="CM2808" s="13" t="n">
        <v>47</v>
      </c>
      <c r="DI2808" s="13" t="n">
        <v>47</v>
      </c>
      <c r="EE2808" s="13" t="n">
        <v>47</v>
      </c>
      <c r="FA2808" s="13" t="n">
        <v>47</v>
      </c>
      <c r="FW2808" s="13" t="n">
        <v>47</v>
      </c>
      <c r="GS2808" s="13" t="n">
        <v>47</v>
      </c>
    </row>
    <row r="2809">
      <c r="C2809" s="13" t="n">
        <v>48</v>
      </c>
      <c r="D2809" s="13" t="n">
        <v>1.5114</v>
      </c>
      <c r="E2809" s="13" t="n">
        <v>1.0434</v>
      </c>
      <c r="F2809" s="13" t="n">
        <v>1.2411</v>
      </c>
      <c r="Y2809" s="13" t="n">
        <v>48</v>
      </c>
      <c r="AU2809" s="13" t="n">
        <v>48</v>
      </c>
      <c r="BQ2809" s="13" t="n">
        <v>48</v>
      </c>
      <c r="CM2809" s="13" t="n">
        <v>48</v>
      </c>
      <c r="DI2809" s="13" t="n">
        <v>48</v>
      </c>
      <c r="EE2809" s="13" t="n">
        <v>48</v>
      </c>
      <c r="FA2809" s="13" t="n">
        <v>48</v>
      </c>
      <c r="FW2809" s="13" t="n">
        <v>48</v>
      </c>
      <c r="GS2809" s="13" t="n">
        <v>48</v>
      </c>
    </row>
    <row r="2810">
      <c r="C2810" s="13" t="n">
        <v>49</v>
      </c>
      <c r="D2810" s="13" t="n">
        <v>1.3099</v>
      </c>
      <c r="E2810" s="13" t="n">
        <v>1.4447</v>
      </c>
      <c r="F2810" s="13" t="n">
        <v>1.0283</v>
      </c>
      <c r="Y2810" s="13" t="n">
        <v>49</v>
      </c>
      <c r="AU2810" s="13" t="n">
        <v>49</v>
      </c>
      <c r="BQ2810" s="13" t="n">
        <v>49</v>
      </c>
      <c r="CM2810" s="13" t="n">
        <v>49</v>
      </c>
      <c r="DI2810" s="13" t="n">
        <v>49</v>
      </c>
      <c r="EE2810" s="13" t="n">
        <v>49</v>
      </c>
      <c r="FA2810" s="13" t="n">
        <v>49</v>
      </c>
      <c r="FW2810" s="13" t="n">
        <v>49</v>
      </c>
      <c r="GS2810" s="13" t="n">
        <v>49</v>
      </c>
    </row>
    <row r="2811">
      <c r="C2811" s="13" t="n">
        <v>50</v>
      </c>
      <c r="D2811" s="13" t="n">
        <v>1.2853</v>
      </c>
      <c r="E2811" s="13" t="n">
        <v>1.3942</v>
      </c>
      <c r="F2811" s="13" t="n">
        <v>1.0962</v>
      </c>
      <c r="Y2811" s="13" t="n">
        <v>50</v>
      </c>
      <c r="AU2811" s="13" t="n">
        <v>50</v>
      </c>
      <c r="BQ2811" s="13" t="n">
        <v>50</v>
      </c>
      <c r="CM2811" s="13" t="n">
        <v>50</v>
      </c>
      <c r="DI2811" s="13" t="n">
        <v>50</v>
      </c>
      <c r="EE2811" s="13" t="n">
        <v>50</v>
      </c>
      <c r="FA2811" s="13" t="n">
        <v>50</v>
      </c>
      <c r="FW2811" s="13" t="n">
        <v>50</v>
      </c>
      <c r="GS2811" s="13" t="n">
        <v>50</v>
      </c>
    </row>
    <row r="2812">
      <c r="C2812" s="13" t="n">
        <v>51</v>
      </c>
      <c r="D2812" s="13" t="n">
        <v>0.9452</v>
      </c>
      <c r="E2812" s="13" t="n">
        <v>1.4788</v>
      </c>
      <c r="F2812" s="13" t="n">
        <v>1.3675</v>
      </c>
      <c r="Y2812" s="13" t="n">
        <v>51</v>
      </c>
      <c r="AU2812" s="13" t="n">
        <v>51</v>
      </c>
      <c r="BQ2812" s="13" t="n">
        <v>51</v>
      </c>
      <c r="CM2812" s="13" t="n">
        <v>51</v>
      </c>
      <c r="DI2812" s="13" t="n">
        <v>51</v>
      </c>
      <c r="EE2812" s="13" t="n">
        <v>51</v>
      </c>
      <c r="FA2812" s="13" t="n">
        <v>51</v>
      </c>
      <c r="FW2812" s="13" t="n">
        <v>51</v>
      </c>
      <c r="GS2812" s="13" t="n">
        <v>51</v>
      </c>
    </row>
    <row r="2813">
      <c r="C2813" s="13" t="n">
        <v>52</v>
      </c>
      <c r="D2813" s="13" t="n">
        <v>1.1381</v>
      </c>
      <c r="E2813" s="13" t="n">
        <v>2.0329</v>
      </c>
      <c r="F2813" s="13" t="n">
        <v>1.7956</v>
      </c>
      <c r="Y2813" s="13" t="n">
        <v>52</v>
      </c>
      <c r="AU2813" s="13" t="n">
        <v>52</v>
      </c>
      <c r="BQ2813" s="13" t="n">
        <v>52</v>
      </c>
      <c r="CM2813" s="13" t="n">
        <v>52</v>
      </c>
      <c r="DI2813" s="13" t="n">
        <v>52</v>
      </c>
      <c r="EE2813" s="13" t="n">
        <v>52</v>
      </c>
      <c r="FA2813" s="13" t="n">
        <v>52</v>
      </c>
      <c r="FW2813" s="13" t="n">
        <v>52</v>
      </c>
      <c r="GS2813" s="13" t="n">
        <v>52</v>
      </c>
    </row>
    <row r="2814">
      <c r="C2814" s="13" t="n">
        <v>53</v>
      </c>
      <c r="D2814" s="13" t="n">
        <v>1.4082</v>
      </c>
      <c r="E2814" s="13" t="n">
        <v>1.4162</v>
      </c>
      <c r="F2814" s="13" t="n">
        <v>1.2801</v>
      </c>
      <c r="Y2814" s="13" t="n">
        <v>53</v>
      </c>
      <c r="AU2814" s="13" t="n">
        <v>53</v>
      </c>
      <c r="BQ2814" s="13" t="n">
        <v>53</v>
      </c>
      <c r="CM2814" s="13" t="n">
        <v>53</v>
      </c>
      <c r="DI2814" s="13" t="n">
        <v>53</v>
      </c>
      <c r="EE2814" s="13" t="n">
        <v>53</v>
      </c>
      <c r="FA2814" s="13" t="n">
        <v>53</v>
      </c>
      <c r="FW2814" s="13" t="n">
        <v>53</v>
      </c>
      <c r="GS2814" s="13" t="n">
        <v>53</v>
      </c>
    </row>
    <row r="2815">
      <c r="C2815" s="13" t="n">
        <v>54</v>
      </c>
      <c r="D2815" s="13" t="n">
        <v>0.9508</v>
      </c>
      <c r="E2815" s="13" t="n">
        <v>1.933</v>
      </c>
      <c r="F2815" s="13" t="n">
        <v>0.5443</v>
      </c>
      <c r="Y2815" s="13" t="n">
        <v>54</v>
      </c>
      <c r="AU2815" s="13" t="n">
        <v>54</v>
      </c>
      <c r="BQ2815" s="13" t="n">
        <v>54</v>
      </c>
      <c r="CM2815" s="13" t="n">
        <v>54</v>
      </c>
      <c r="DI2815" s="13" t="n">
        <v>54</v>
      </c>
      <c r="EE2815" s="13" t="n">
        <v>54</v>
      </c>
      <c r="FA2815" s="13" t="n">
        <v>54</v>
      </c>
      <c r="FW2815" s="13" t="n">
        <v>54</v>
      </c>
      <c r="GS2815" s="13" t="n">
        <v>54</v>
      </c>
    </row>
    <row r="2816">
      <c r="C2816" s="13" t="n">
        <v>55</v>
      </c>
      <c r="D2816" s="13" t="n">
        <v>1.3093</v>
      </c>
      <c r="E2816" s="13" t="n">
        <v>0.6425999999999999</v>
      </c>
      <c r="F2816" s="13" t="n">
        <v>1.3988</v>
      </c>
      <c r="Y2816" s="13" t="n">
        <v>55</v>
      </c>
      <c r="AU2816" s="13" t="n">
        <v>55</v>
      </c>
      <c r="BQ2816" s="13" t="n">
        <v>55</v>
      </c>
      <c r="CM2816" s="13" t="n">
        <v>55</v>
      </c>
      <c r="DI2816" s="13" t="n">
        <v>55</v>
      </c>
      <c r="EE2816" s="13" t="n">
        <v>55</v>
      </c>
      <c r="FA2816" s="13" t="n">
        <v>55</v>
      </c>
      <c r="FW2816" s="13" t="n">
        <v>55</v>
      </c>
      <c r="GS2816" s="13" t="n">
        <v>55</v>
      </c>
    </row>
    <row r="2817">
      <c r="C2817" s="13" t="n">
        <v>56</v>
      </c>
      <c r="D2817" s="13" t="n">
        <v>0.9781</v>
      </c>
      <c r="E2817" s="13" t="n">
        <v>1.1519</v>
      </c>
      <c r="F2817" s="13" t="n">
        <v>0.4471</v>
      </c>
      <c r="Y2817" s="13" t="n">
        <v>56</v>
      </c>
      <c r="AU2817" s="13" t="n">
        <v>56</v>
      </c>
      <c r="BQ2817" s="13" t="n">
        <v>56</v>
      </c>
      <c r="CM2817" s="13" t="n">
        <v>56</v>
      </c>
      <c r="DI2817" s="13" t="n">
        <v>56</v>
      </c>
      <c r="EE2817" s="13" t="n">
        <v>56</v>
      </c>
      <c r="FA2817" s="13" t="n">
        <v>56</v>
      </c>
      <c r="FW2817" s="13" t="n">
        <v>56</v>
      </c>
      <c r="GS2817" s="13" t="n">
        <v>56</v>
      </c>
    </row>
    <row r="2818">
      <c r="C2818" s="13" t="n">
        <v>57</v>
      </c>
      <c r="D2818" s="13" t="n">
        <v>1.3897</v>
      </c>
      <c r="E2818" s="13" t="n">
        <v>1.2431</v>
      </c>
      <c r="F2818" s="13" t="n">
        <v>1.3111</v>
      </c>
      <c r="Y2818" s="13" t="n">
        <v>57</v>
      </c>
      <c r="AU2818" s="13" t="n">
        <v>57</v>
      </c>
      <c r="BQ2818" s="13" t="n">
        <v>57</v>
      </c>
      <c r="CM2818" s="13" t="n">
        <v>57</v>
      </c>
      <c r="DI2818" s="13" t="n">
        <v>57</v>
      </c>
      <c r="EE2818" s="13" t="n">
        <v>57</v>
      </c>
      <c r="FA2818" s="13" t="n">
        <v>57</v>
      </c>
      <c r="FW2818" s="13" t="n">
        <v>57</v>
      </c>
      <c r="GS2818" s="13" t="n">
        <v>57</v>
      </c>
    </row>
    <row r="2819">
      <c r="C2819" s="13" t="n">
        <v>58</v>
      </c>
      <c r="D2819" s="13" t="n">
        <v>0.9546</v>
      </c>
      <c r="E2819" s="13" t="n">
        <v>0.7359</v>
      </c>
      <c r="F2819" s="13" t="n">
        <v>1.0483</v>
      </c>
      <c r="Y2819" s="13" t="n">
        <v>58</v>
      </c>
      <c r="AU2819" s="13" t="n">
        <v>58</v>
      </c>
      <c r="BQ2819" s="13" t="n">
        <v>58</v>
      </c>
      <c r="CM2819" s="13" t="n">
        <v>58</v>
      </c>
      <c r="DI2819" s="13" t="n">
        <v>58</v>
      </c>
      <c r="EE2819" s="13" t="n">
        <v>58</v>
      </c>
      <c r="FA2819" s="13" t="n">
        <v>58</v>
      </c>
      <c r="FW2819" s="13" t="n">
        <v>58</v>
      </c>
      <c r="GS2819" s="13" t="n">
        <v>58</v>
      </c>
    </row>
    <row r="2820">
      <c r="C2820" s="13" t="n">
        <v>59</v>
      </c>
      <c r="D2820" s="13" t="n">
        <v>1.6487</v>
      </c>
      <c r="E2820" s="13" t="n">
        <v>1.1737</v>
      </c>
      <c r="F2820" s="13" t="n">
        <v>1.1988</v>
      </c>
      <c r="Y2820" s="13" t="n">
        <v>59</v>
      </c>
      <c r="AU2820" s="13" t="n">
        <v>59</v>
      </c>
      <c r="BQ2820" s="13" t="n">
        <v>59</v>
      </c>
      <c r="CM2820" s="13" t="n">
        <v>59</v>
      </c>
      <c r="DI2820" s="13" t="n">
        <v>59</v>
      </c>
      <c r="EE2820" s="13" t="n">
        <v>59</v>
      </c>
      <c r="FA2820" s="13" t="n">
        <v>59</v>
      </c>
      <c r="FW2820" s="13" t="n">
        <v>59</v>
      </c>
      <c r="GS2820" s="13" t="n">
        <v>59</v>
      </c>
    </row>
    <row r="2821">
      <c r="C2821" s="13" t="n">
        <v>60</v>
      </c>
      <c r="D2821" s="13" t="n">
        <v>0.9937</v>
      </c>
      <c r="E2821" s="13" t="n">
        <v>1.0174</v>
      </c>
      <c r="F2821" s="13" t="n">
        <v>1.2248</v>
      </c>
      <c r="Y2821" s="13" t="n">
        <v>60</v>
      </c>
      <c r="AU2821" s="13" t="n">
        <v>60</v>
      </c>
      <c r="BQ2821" s="13" t="n">
        <v>60</v>
      </c>
      <c r="CM2821" s="13" t="n">
        <v>60</v>
      </c>
      <c r="DI2821" s="13" t="n">
        <v>60</v>
      </c>
      <c r="EE2821" s="13" t="n">
        <v>60</v>
      </c>
      <c r="FA2821" s="13" t="n">
        <v>60</v>
      </c>
      <c r="FW2821" s="13" t="n">
        <v>60</v>
      </c>
      <c r="GS2821" s="13" t="n">
        <v>60</v>
      </c>
    </row>
    <row r="2822">
      <c r="C2822" s="13" t="n">
        <v>61</v>
      </c>
      <c r="D2822" s="13" t="n">
        <v>1.1097</v>
      </c>
      <c r="E2822" s="13" t="n">
        <v>0.6605</v>
      </c>
      <c r="F2822" s="13" t="n">
        <v>0.7984</v>
      </c>
      <c r="Y2822" s="13" t="n">
        <v>61</v>
      </c>
      <c r="AU2822" s="13" t="n">
        <v>61</v>
      </c>
      <c r="BQ2822" s="13" t="n">
        <v>61</v>
      </c>
      <c r="CM2822" s="13" t="n">
        <v>61</v>
      </c>
      <c r="DI2822" s="13" t="n">
        <v>61</v>
      </c>
      <c r="EE2822" s="13" t="n">
        <v>61</v>
      </c>
      <c r="FA2822" s="13" t="n">
        <v>61</v>
      </c>
      <c r="FW2822" s="13" t="n">
        <v>61</v>
      </c>
      <c r="GS2822" s="13" t="n">
        <v>61</v>
      </c>
    </row>
    <row r="2823">
      <c r="C2823" s="13" t="n">
        <v>62</v>
      </c>
      <c r="D2823" s="13" t="n">
        <v>1.5183</v>
      </c>
      <c r="E2823" s="13" t="n">
        <v>0.9928</v>
      </c>
      <c r="F2823" s="13" t="n">
        <v>1.158</v>
      </c>
      <c r="Y2823" s="13" t="n">
        <v>62</v>
      </c>
      <c r="AU2823" s="13" t="n">
        <v>62</v>
      </c>
      <c r="BQ2823" s="13" t="n">
        <v>62</v>
      </c>
      <c r="CM2823" s="13" t="n">
        <v>62</v>
      </c>
      <c r="DI2823" s="13" t="n">
        <v>62</v>
      </c>
      <c r="EE2823" s="13" t="n">
        <v>62</v>
      </c>
      <c r="FA2823" s="13" t="n">
        <v>62</v>
      </c>
      <c r="FW2823" s="13" t="n">
        <v>62</v>
      </c>
      <c r="GS2823" s="13" t="n">
        <v>62</v>
      </c>
    </row>
    <row r="2824">
      <c r="C2824" s="13" t="n">
        <v>63</v>
      </c>
      <c r="D2824" s="13" t="n">
        <v>1.1371</v>
      </c>
      <c r="E2824" s="13" t="n">
        <v>1.5834</v>
      </c>
      <c r="F2824" s="13" t="n">
        <v>0.5223</v>
      </c>
      <c r="Y2824" s="13" t="n">
        <v>63</v>
      </c>
      <c r="AU2824" s="13" t="n">
        <v>63</v>
      </c>
      <c r="BQ2824" s="13" t="n">
        <v>63</v>
      </c>
      <c r="CM2824" s="13" t="n">
        <v>63</v>
      </c>
      <c r="DI2824" s="13" t="n">
        <v>63</v>
      </c>
      <c r="EE2824" s="13" t="n">
        <v>63</v>
      </c>
      <c r="FA2824" s="13" t="n">
        <v>63</v>
      </c>
      <c r="FW2824" s="13" t="n">
        <v>63</v>
      </c>
      <c r="GS2824" s="13" t="n">
        <v>63</v>
      </c>
    </row>
    <row r="2825">
      <c r="C2825" s="13" t="n">
        <v>64</v>
      </c>
      <c r="D2825" s="13" t="n">
        <v>0.5143</v>
      </c>
      <c r="E2825" s="13" t="n">
        <v>1.1981</v>
      </c>
      <c r="F2825" s="13" t="n">
        <v>1.1781</v>
      </c>
      <c r="Y2825" s="13" t="n">
        <v>64</v>
      </c>
      <c r="AU2825" s="13" t="n">
        <v>64</v>
      </c>
      <c r="BQ2825" s="13" t="n">
        <v>64</v>
      </c>
      <c r="CM2825" s="13" t="n">
        <v>64</v>
      </c>
      <c r="DI2825" s="13" t="n">
        <v>64</v>
      </c>
      <c r="EE2825" s="13" t="n">
        <v>64</v>
      </c>
      <c r="FA2825" s="13" t="n">
        <v>64</v>
      </c>
      <c r="FW2825" s="13" t="n">
        <v>64</v>
      </c>
      <c r="GS2825" s="13" t="n">
        <v>64</v>
      </c>
    </row>
    <row r="2826">
      <c r="C2826" s="13" t="n">
        <v>65</v>
      </c>
      <c r="D2826" s="13" t="n">
        <v>1.8952</v>
      </c>
      <c r="E2826" s="13" t="n">
        <v>1.3529</v>
      </c>
      <c r="F2826" s="13" t="n">
        <v>0.681</v>
      </c>
      <c r="Y2826" s="13" t="n">
        <v>65</v>
      </c>
      <c r="AU2826" s="13" t="n">
        <v>65</v>
      </c>
      <c r="BQ2826" s="13" t="n">
        <v>65</v>
      </c>
      <c r="CM2826" s="13" t="n">
        <v>65</v>
      </c>
      <c r="DI2826" s="13" t="n">
        <v>65</v>
      </c>
      <c r="EE2826" s="13" t="n">
        <v>65</v>
      </c>
      <c r="FA2826" s="13" t="n">
        <v>65</v>
      </c>
      <c r="FW2826" s="13" t="n">
        <v>65</v>
      </c>
      <c r="GS2826" s="13" t="n">
        <v>65</v>
      </c>
    </row>
    <row r="2827">
      <c r="C2827" s="13" t="n">
        <v>66</v>
      </c>
      <c r="D2827" s="13" t="n">
        <v>0.9587</v>
      </c>
      <c r="E2827" s="13" t="n">
        <v>1.6814</v>
      </c>
      <c r="F2827" s="13" t="n">
        <v>1.1475</v>
      </c>
      <c r="Y2827" s="13" t="n">
        <v>66</v>
      </c>
      <c r="AU2827" s="13" t="n">
        <v>66</v>
      </c>
      <c r="BQ2827" s="13" t="n">
        <v>66</v>
      </c>
      <c r="CM2827" s="13" t="n">
        <v>66</v>
      </c>
      <c r="DI2827" s="13" t="n">
        <v>66</v>
      </c>
      <c r="EE2827" s="13" t="n">
        <v>66</v>
      </c>
      <c r="FA2827" s="13" t="n">
        <v>66</v>
      </c>
      <c r="FW2827" s="13" t="n">
        <v>66</v>
      </c>
      <c r="GS2827" s="13" t="n">
        <v>66</v>
      </c>
    </row>
    <row r="2828">
      <c r="C2828" s="13" t="n">
        <v>67</v>
      </c>
      <c r="D2828" s="13" t="n">
        <v>0.8794999999999999</v>
      </c>
      <c r="E2828" s="13" t="n">
        <v>1.2727</v>
      </c>
      <c r="F2828" s="13" t="n">
        <v>1.029</v>
      </c>
      <c r="Y2828" s="13" t="n">
        <v>67</v>
      </c>
      <c r="AU2828" s="13" t="n">
        <v>67</v>
      </c>
      <c r="BQ2828" s="13" t="n">
        <v>67</v>
      </c>
      <c r="CM2828" s="13" t="n">
        <v>67</v>
      </c>
      <c r="DI2828" s="13" t="n">
        <v>67</v>
      </c>
      <c r="EE2828" s="13" t="n">
        <v>67</v>
      </c>
      <c r="FA2828" s="13" t="n">
        <v>67</v>
      </c>
      <c r="FW2828" s="13" t="n">
        <v>67</v>
      </c>
      <c r="GS2828" s="13" t="n">
        <v>67</v>
      </c>
    </row>
    <row r="2829">
      <c r="C2829" s="13" t="n">
        <v>68</v>
      </c>
      <c r="D2829" s="13" t="n">
        <v>1.6768</v>
      </c>
      <c r="E2829" s="13" t="n">
        <v>1.3048</v>
      </c>
      <c r="F2829" s="13" t="n">
        <v>1.3471</v>
      </c>
      <c r="Y2829" s="13" t="n">
        <v>68</v>
      </c>
      <c r="AU2829" s="13" t="n">
        <v>68</v>
      </c>
      <c r="BQ2829" s="13" t="n">
        <v>68</v>
      </c>
      <c r="CM2829" s="13" t="n">
        <v>68</v>
      </c>
      <c r="DI2829" s="13" t="n">
        <v>68</v>
      </c>
      <c r="EE2829" s="13" t="n">
        <v>68</v>
      </c>
      <c r="FA2829" s="13" t="n">
        <v>68</v>
      </c>
      <c r="FW2829" s="13" t="n">
        <v>68</v>
      </c>
      <c r="GS2829" s="13" t="n">
        <v>68</v>
      </c>
    </row>
    <row r="2830">
      <c r="C2830" s="13" t="n">
        <v>69</v>
      </c>
      <c r="D2830" s="13" t="n">
        <v>0.7653</v>
      </c>
      <c r="E2830" s="13" t="n">
        <v>1.5524</v>
      </c>
      <c r="F2830" s="13" t="n">
        <v>1.344</v>
      </c>
      <c r="Y2830" s="13" t="n">
        <v>69</v>
      </c>
      <c r="AU2830" s="13" t="n">
        <v>69</v>
      </c>
      <c r="BQ2830" s="13" t="n">
        <v>69</v>
      </c>
      <c r="CM2830" s="13" t="n">
        <v>69</v>
      </c>
      <c r="DI2830" s="13" t="n">
        <v>69</v>
      </c>
      <c r="EE2830" s="13" t="n">
        <v>69</v>
      </c>
      <c r="FA2830" s="13" t="n">
        <v>69</v>
      </c>
      <c r="FW2830" s="13" t="n">
        <v>69</v>
      </c>
      <c r="GS2830" s="13" t="n">
        <v>69</v>
      </c>
    </row>
    <row r="2831">
      <c r="C2831" s="13" t="n">
        <v>70</v>
      </c>
      <c r="D2831" s="13" t="n">
        <v>0.7053</v>
      </c>
      <c r="E2831" s="13" t="n">
        <v>1.0435</v>
      </c>
      <c r="F2831" s="13" t="n">
        <v>0.7897</v>
      </c>
      <c r="Y2831" s="13" t="n">
        <v>70</v>
      </c>
      <c r="AU2831" s="13" t="n">
        <v>70</v>
      </c>
      <c r="BQ2831" s="13" t="n">
        <v>70</v>
      </c>
      <c r="CM2831" s="13" t="n">
        <v>70</v>
      </c>
      <c r="DI2831" s="13" t="n">
        <v>70</v>
      </c>
      <c r="EE2831" s="13" t="n">
        <v>70</v>
      </c>
      <c r="FA2831" s="13" t="n">
        <v>70</v>
      </c>
      <c r="FW2831" s="13" t="n">
        <v>70</v>
      </c>
      <c r="GS2831" s="13" t="n">
        <v>70</v>
      </c>
    </row>
    <row r="2832">
      <c r="C2832" s="13" t="n">
        <v>71</v>
      </c>
      <c r="D2832" s="13" t="n">
        <v>1.5819</v>
      </c>
      <c r="E2832" s="13" t="n">
        <v>1.4991</v>
      </c>
      <c r="F2832" s="13" t="n">
        <v>0.536</v>
      </c>
      <c r="Y2832" s="13" t="n">
        <v>71</v>
      </c>
      <c r="AU2832" s="13" t="n">
        <v>71</v>
      </c>
      <c r="BQ2832" s="13" t="n">
        <v>71</v>
      </c>
      <c r="CM2832" s="13" t="n">
        <v>71</v>
      </c>
      <c r="DI2832" s="13" t="n">
        <v>71</v>
      </c>
      <c r="EE2832" s="13" t="n">
        <v>71</v>
      </c>
      <c r="FA2832" s="13" t="n">
        <v>71</v>
      </c>
      <c r="FW2832" s="13" t="n">
        <v>71</v>
      </c>
      <c r="GS2832" s="13" t="n">
        <v>71</v>
      </c>
    </row>
    <row r="2833">
      <c r="C2833" s="13" t="n">
        <v>72</v>
      </c>
      <c r="D2833" s="13" t="n">
        <v>1.2492</v>
      </c>
      <c r="E2833" s="13" t="n">
        <v>0.8292</v>
      </c>
      <c r="F2833" s="13" t="n">
        <v>1.1844</v>
      </c>
      <c r="Y2833" s="13" t="n">
        <v>72</v>
      </c>
      <c r="AU2833" s="13" t="n">
        <v>72</v>
      </c>
      <c r="BQ2833" s="13" t="n">
        <v>72</v>
      </c>
      <c r="CM2833" s="13" t="n">
        <v>72</v>
      </c>
      <c r="DI2833" s="13" t="n">
        <v>72</v>
      </c>
      <c r="EE2833" s="13" t="n">
        <v>72</v>
      </c>
      <c r="FA2833" s="13" t="n">
        <v>72</v>
      </c>
      <c r="FW2833" s="13" t="n">
        <v>72</v>
      </c>
      <c r="GS2833" s="13" t="n">
        <v>72</v>
      </c>
    </row>
    <row r="2834">
      <c r="C2834" s="13" t="n">
        <v>73</v>
      </c>
      <c r="D2834" s="13" t="n">
        <v>1.1748</v>
      </c>
      <c r="E2834" s="13" t="n">
        <v>1.4326</v>
      </c>
      <c r="F2834" s="13" t="n">
        <v>1.0326</v>
      </c>
      <c r="Y2834" s="13" t="n">
        <v>73</v>
      </c>
      <c r="AU2834" s="13" t="n">
        <v>73</v>
      </c>
      <c r="BQ2834" s="13" t="n">
        <v>73</v>
      </c>
      <c r="CM2834" s="13" t="n">
        <v>73</v>
      </c>
      <c r="DI2834" s="13" t="n">
        <v>73</v>
      </c>
      <c r="EE2834" s="13" t="n">
        <v>73</v>
      </c>
      <c r="FA2834" s="13" t="n">
        <v>73</v>
      </c>
      <c r="FW2834" s="13" t="n">
        <v>73</v>
      </c>
      <c r="GS2834" s="13" t="n">
        <v>73</v>
      </c>
    </row>
    <row r="2835">
      <c r="C2835" s="13" t="n">
        <v>74</v>
      </c>
      <c r="D2835" s="13" t="n">
        <v>1.3301</v>
      </c>
      <c r="E2835" s="13" t="n">
        <v>1.7274</v>
      </c>
      <c r="F2835" s="13" t="n">
        <v>1.3161</v>
      </c>
      <c r="Y2835" s="13" t="n">
        <v>74</v>
      </c>
      <c r="AU2835" s="13" t="n">
        <v>74</v>
      </c>
      <c r="BQ2835" s="13" t="n">
        <v>74</v>
      </c>
      <c r="CM2835" s="13" t="n">
        <v>74</v>
      </c>
      <c r="DI2835" s="13" t="n">
        <v>74</v>
      </c>
      <c r="EE2835" s="13" t="n">
        <v>74</v>
      </c>
      <c r="FA2835" s="13" t="n">
        <v>74</v>
      </c>
      <c r="FW2835" s="13" t="n">
        <v>74</v>
      </c>
      <c r="GS2835" s="13" t="n">
        <v>74</v>
      </c>
    </row>
    <row r="2836">
      <c r="C2836" s="13" t="n">
        <v>75</v>
      </c>
      <c r="D2836" s="13" t="n">
        <v>1.1838</v>
      </c>
      <c r="E2836" s="13" t="n">
        <v>1.08</v>
      </c>
      <c r="F2836" s="13" t="n">
        <v>1.0165</v>
      </c>
      <c r="Y2836" s="13" t="n">
        <v>75</v>
      </c>
      <c r="AU2836" s="13" t="n">
        <v>75</v>
      </c>
      <c r="BQ2836" s="13" t="n">
        <v>75</v>
      </c>
      <c r="CM2836" s="13" t="n">
        <v>75</v>
      </c>
      <c r="DI2836" s="13" t="n">
        <v>75</v>
      </c>
      <c r="EE2836" s="13" t="n">
        <v>75</v>
      </c>
      <c r="FA2836" s="13" t="n">
        <v>75</v>
      </c>
      <c r="FW2836" s="13" t="n">
        <v>75</v>
      </c>
      <c r="GS2836" s="13" t="n">
        <v>75</v>
      </c>
    </row>
    <row r="2837">
      <c r="C2837" s="13" t="n">
        <v>76</v>
      </c>
      <c r="D2837" s="13" t="n">
        <v>2.0134</v>
      </c>
      <c r="E2837" s="13" t="n">
        <v>0.9385</v>
      </c>
      <c r="F2837" s="13" t="n">
        <v>0.6933</v>
      </c>
      <c r="Y2837" s="13" t="n">
        <v>76</v>
      </c>
      <c r="AU2837" s="13" t="n">
        <v>76</v>
      </c>
      <c r="BQ2837" s="13" t="n">
        <v>76</v>
      </c>
      <c r="CM2837" s="13" t="n">
        <v>76</v>
      </c>
      <c r="DI2837" s="13" t="n">
        <v>76</v>
      </c>
      <c r="EE2837" s="13" t="n">
        <v>76</v>
      </c>
      <c r="FA2837" s="13" t="n">
        <v>76</v>
      </c>
      <c r="FW2837" s="13" t="n">
        <v>76</v>
      </c>
      <c r="GS2837" s="13" t="n">
        <v>76</v>
      </c>
    </row>
    <row r="2838">
      <c r="C2838" s="13" t="n">
        <v>77</v>
      </c>
      <c r="D2838" s="13" t="n">
        <v>1.0503</v>
      </c>
      <c r="E2838" s="13" t="n">
        <v>1.3763</v>
      </c>
      <c r="F2838" s="13" t="n">
        <v>1.2239</v>
      </c>
      <c r="Y2838" s="13" t="n">
        <v>77</v>
      </c>
      <c r="AU2838" s="13" t="n">
        <v>77</v>
      </c>
      <c r="BQ2838" s="13" t="n">
        <v>77</v>
      </c>
      <c r="CM2838" s="13" t="n">
        <v>77</v>
      </c>
      <c r="DI2838" s="13" t="n">
        <v>77</v>
      </c>
      <c r="EE2838" s="13" t="n">
        <v>77</v>
      </c>
      <c r="FA2838" s="13" t="n">
        <v>77</v>
      </c>
      <c r="FW2838" s="13" t="n">
        <v>77</v>
      </c>
      <c r="GS2838" s="13" t="n">
        <v>77</v>
      </c>
    </row>
    <row r="2839">
      <c r="C2839" s="13" t="n">
        <v>78</v>
      </c>
      <c r="D2839" s="13" t="n">
        <v>1.2216</v>
      </c>
      <c r="E2839" s="13" t="n">
        <v>1.067</v>
      </c>
      <c r="F2839" s="13" t="n">
        <v>0.842</v>
      </c>
      <c r="Y2839" s="13" t="n">
        <v>78</v>
      </c>
      <c r="AU2839" s="13" t="n">
        <v>78</v>
      </c>
      <c r="BQ2839" s="13" t="n">
        <v>78</v>
      </c>
      <c r="CM2839" s="13" t="n">
        <v>78</v>
      </c>
      <c r="DI2839" s="13" t="n">
        <v>78</v>
      </c>
      <c r="EE2839" s="13" t="n">
        <v>78</v>
      </c>
      <c r="FA2839" s="13" t="n">
        <v>78</v>
      </c>
      <c r="FW2839" s="13" t="n">
        <v>78</v>
      </c>
      <c r="GS2839" s="13" t="n">
        <v>78</v>
      </c>
    </row>
    <row r="2840">
      <c r="C2840" s="13" t="n">
        <v>79</v>
      </c>
      <c r="D2840" s="13" t="n">
        <v>1.2471</v>
      </c>
      <c r="E2840" s="13" t="n">
        <v>1.5257</v>
      </c>
      <c r="F2840" s="13" t="n">
        <v>1.0158</v>
      </c>
      <c r="Y2840" s="13" t="n">
        <v>79</v>
      </c>
      <c r="AU2840" s="13" t="n">
        <v>79</v>
      </c>
      <c r="BQ2840" s="13" t="n">
        <v>79</v>
      </c>
      <c r="CM2840" s="13" t="n">
        <v>79</v>
      </c>
      <c r="DI2840" s="13" t="n">
        <v>79</v>
      </c>
      <c r="EE2840" s="13" t="n">
        <v>79</v>
      </c>
      <c r="FA2840" s="13" t="n">
        <v>79</v>
      </c>
      <c r="FW2840" s="13" t="n">
        <v>79</v>
      </c>
      <c r="GS2840" s="13" t="n">
        <v>79</v>
      </c>
    </row>
    <row r="2841">
      <c r="C2841" s="13" t="n">
        <v>80</v>
      </c>
      <c r="D2841" s="13" t="n">
        <v>1.4319</v>
      </c>
      <c r="E2841" s="13" t="n">
        <v>0.9329</v>
      </c>
      <c r="F2841" s="13" t="n">
        <v>1.4859</v>
      </c>
      <c r="Y2841" s="13" t="n">
        <v>80</v>
      </c>
      <c r="AU2841" s="13" t="n">
        <v>80</v>
      </c>
      <c r="BQ2841" s="13" t="n">
        <v>80</v>
      </c>
      <c r="CM2841" s="13" t="n">
        <v>80</v>
      </c>
      <c r="DI2841" s="13" t="n">
        <v>80</v>
      </c>
      <c r="EE2841" s="13" t="n">
        <v>80</v>
      </c>
      <c r="FA2841" s="13" t="n">
        <v>80</v>
      </c>
      <c r="FW2841" s="13" t="n">
        <v>80</v>
      </c>
      <c r="GS2841" s="13" t="n">
        <v>80</v>
      </c>
    </row>
    <row r="2842">
      <c r="C2842" s="13" t="n">
        <v>81</v>
      </c>
      <c r="D2842" s="13" t="n">
        <v>0.8917</v>
      </c>
      <c r="E2842" s="13" t="n">
        <v>1.4946</v>
      </c>
      <c r="F2842" s="13" t="n">
        <v>1.083</v>
      </c>
      <c r="Y2842" s="13" t="n">
        <v>81</v>
      </c>
      <c r="AU2842" s="13" t="n">
        <v>81</v>
      </c>
      <c r="BQ2842" s="13" t="n">
        <v>81</v>
      </c>
      <c r="CM2842" s="13" t="n">
        <v>81</v>
      </c>
      <c r="DI2842" s="13" t="n">
        <v>81</v>
      </c>
      <c r="EE2842" s="13" t="n">
        <v>81</v>
      </c>
      <c r="FA2842" s="13" t="n">
        <v>81</v>
      </c>
      <c r="FW2842" s="13" t="n">
        <v>81</v>
      </c>
      <c r="GS2842" s="13" t="n">
        <v>81</v>
      </c>
    </row>
    <row r="2843">
      <c r="C2843" s="13" t="n">
        <v>82</v>
      </c>
      <c r="D2843" s="13" t="n">
        <v>0.6643</v>
      </c>
      <c r="E2843" s="13" t="n">
        <v>1.1179</v>
      </c>
      <c r="F2843" s="13" t="n">
        <v>0.5473</v>
      </c>
      <c r="Y2843" s="13" t="n">
        <v>82</v>
      </c>
      <c r="AU2843" s="13" t="n">
        <v>82</v>
      </c>
      <c r="BQ2843" s="13" t="n">
        <v>82</v>
      </c>
      <c r="CM2843" s="13" t="n">
        <v>82</v>
      </c>
      <c r="DI2843" s="13" t="n">
        <v>82</v>
      </c>
      <c r="EE2843" s="13" t="n">
        <v>82</v>
      </c>
      <c r="FA2843" s="13" t="n">
        <v>82</v>
      </c>
      <c r="FW2843" s="13" t="n">
        <v>82</v>
      </c>
      <c r="GS2843" s="13" t="n">
        <v>82</v>
      </c>
    </row>
    <row r="2844">
      <c r="C2844" s="13" t="n">
        <v>83</v>
      </c>
      <c r="D2844" s="13" t="n">
        <v>2.1783</v>
      </c>
      <c r="E2844" s="13" t="n">
        <v>1.6398</v>
      </c>
      <c r="F2844" s="13" t="n">
        <v>0.829</v>
      </c>
      <c r="Y2844" s="13" t="n">
        <v>83</v>
      </c>
      <c r="AU2844" s="13" t="n">
        <v>83</v>
      </c>
      <c r="BQ2844" s="13" t="n">
        <v>83</v>
      </c>
      <c r="CM2844" s="13" t="n">
        <v>83</v>
      </c>
      <c r="DI2844" s="13" t="n">
        <v>83</v>
      </c>
      <c r="EE2844" s="13" t="n">
        <v>83</v>
      </c>
      <c r="FA2844" s="13" t="n">
        <v>83</v>
      </c>
      <c r="FW2844" s="13" t="n">
        <v>83</v>
      </c>
      <c r="GS2844" s="13" t="n">
        <v>83</v>
      </c>
    </row>
    <row r="2845">
      <c r="C2845" s="13" t="n">
        <v>84</v>
      </c>
      <c r="D2845" s="13" t="n">
        <v>1.3315</v>
      </c>
      <c r="E2845" s="13" t="n">
        <v>1.1441</v>
      </c>
      <c r="F2845" s="13" t="n">
        <v>1.8644</v>
      </c>
      <c r="Y2845" s="13" t="n">
        <v>84</v>
      </c>
      <c r="AU2845" s="13" t="n">
        <v>84</v>
      </c>
      <c r="BQ2845" s="13" t="n">
        <v>84</v>
      </c>
      <c r="CM2845" s="13" t="n">
        <v>84</v>
      </c>
      <c r="DI2845" s="13" t="n">
        <v>84</v>
      </c>
      <c r="EE2845" s="13" t="n">
        <v>84</v>
      </c>
      <c r="FA2845" s="13" t="n">
        <v>84</v>
      </c>
      <c r="FW2845" s="13" t="n">
        <v>84</v>
      </c>
      <c r="GS2845" s="13" t="n">
        <v>84</v>
      </c>
    </row>
    <row r="2846">
      <c r="C2846" s="13" t="n">
        <v>85</v>
      </c>
      <c r="D2846" s="13" t="n">
        <v>1.8462</v>
      </c>
      <c r="E2846" s="13" t="n">
        <v>1.1546</v>
      </c>
      <c r="F2846" s="13" t="n">
        <v>1.082</v>
      </c>
      <c r="Y2846" s="13" t="n">
        <v>85</v>
      </c>
      <c r="AU2846" s="13" t="n">
        <v>85</v>
      </c>
      <c r="BQ2846" s="13" t="n">
        <v>85</v>
      </c>
      <c r="CM2846" s="13" t="n">
        <v>85</v>
      </c>
      <c r="DI2846" s="13" t="n">
        <v>85</v>
      </c>
      <c r="EE2846" s="13" t="n">
        <v>85</v>
      </c>
      <c r="FA2846" s="13" t="n">
        <v>85</v>
      </c>
      <c r="FW2846" s="13" t="n">
        <v>85</v>
      </c>
      <c r="GS2846" s="13" t="n">
        <v>85</v>
      </c>
    </row>
    <row r="2847">
      <c r="C2847" s="13" t="n">
        <v>86</v>
      </c>
      <c r="D2847" s="13" t="n">
        <v>1.7517</v>
      </c>
      <c r="E2847" s="13" t="n">
        <v>1.066</v>
      </c>
      <c r="F2847" s="13" t="n">
        <v>1.5406</v>
      </c>
      <c r="Y2847" s="13" t="n">
        <v>86</v>
      </c>
      <c r="AU2847" s="13" t="n">
        <v>86</v>
      </c>
      <c r="BQ2847" s="13" t="n">
        <v>86</v>
      </c>
      <c r="CM2847" s="13" t="n">
        <v>86</v>
      </c>
      <c r="DI2847" s="13" t="n">
        <v>86</v>
      </c>
      <c r="EE2847" s="13" t="n">
        <v>86</v>
      </c>
      <c r="FA2847" s="13" t="n">
        <v>86</v>
      </c>
      <c r="FW2847" s="13" t="n">
        <v>86</v>
      </c>
      <c r="GS2847" s="13" t="n">
        <v>86</v>
      </c>
    </row>
    <row r="2848">
      <c r="C2848" s="13" t="n">
        <v>87</v>
      </c>
      <c r="D2848" s="13" t="n">
        <v>1.2042</v>
      </c>
      <c r="E2848" s="13" t="n">
        <v>1.3429</v>
      </c>
      <c r="F2848" s="13" t="n">
        <v>0.9515</v>
      </c>
      <c r="Y2848" s="13" t="n">
        <v>87</v>
      </c>
      <c r="AU2848" s="13" t="n">
        <v>87</v>
      </c>
      <c r="BQ2848" s="13" t="n">
        <v>87</v>
      </c>
      <c r="CM2848" s="13" t="n">
        <v>87</v>
      </c>
      <c r="DI2848" s="13" t="n">
        <v>87</v>
      </c>
      <c r="EE2848" s="13" t="n">
        <v>87</v>
      </c>
      <c r="FA2848" s="13" t="n">
        <v>87</v>
      </c>
      <c r="FW2848" s="13" t="n">
        <v>87</v>
      </c>
      <c r="GS2848" s="13" t="n">
        <v>87</v>
      </c>
    </row>
    <row r="2849">
      <c r="C2849" s="13" t="n">
        <v>88</v>
      </c>
      <c r="D2849" s="13" t="n">
        <v>1.1155</v>
      </c>
      <c r="E2849" s="13" t="n">
        <v>0.9624</v>
      </c>
      <c r="F2849" s="13" t="n">
        <v>1.0682</v>
      </c>
      <c r="Y2849" s="13" t="n">
        <v>88</v>
      </c>
      <c r="AU2849" s="13" t="n">
        <v>88</v>
      </c>
      <c r="BQ2849" s="13" t="n">
        <v>88</v>
      </c>
      <c r="CM2849" s="13" t="n">
        <v>88</v>
      </c>
      <c r="DI2849" s="13" t="n">
        <v>88</v>
      </c>
      <c r="EE2849" s="13" t="n">
        <v>88</v>
      </c>
      <c r="FA2849" s="13" t="n">
        <v>88</v>
      </c>
      <c r="FW2849" s="13" t="n">
        <v>88</v>
      </c>
      <c r="GS2849" s="13" t="n">
        <v>88</v>
      </c>
    </row>
    <row r="2850">
      <c r="C2850" s="13" t="n">
        <v>89</v>
      </c>
      <c r="D2850" s="13" t="n">
        <v>1.5181</v>
      </c>
      <c r="E2850" s="13" t="n">
        <v>0.9963</v>
      </c>
      <c r="F2850" s="13" t="n">
        <v>1.3241</v>
      </c>
      <c r="Y2850" s="13" t="n">
        <v>89</v>
      </c>
      <c r="AU2850" s="13" t="n">
        <v>89</v>
      </c>
      <c r="BQ2850" s="13" t="n">
        <v>89</v>
      </c>
      <c r="CM2850" s="13" t="n">
        <v>89</v>
      </c>
      <c r="DI2850" s="13" t="n">
        <v>89</v>
      </c>
      <c r="EE2850" s="13" t="n">
        <v>89</v>
      </c>
      <c r="FA2850" s="13" t="n">
        <v>89</v>
      </c>
      <c r="FW2850" s="13" t="n">
        <v>89</v>
      </c>
      <c r="GS2850" s="13" t="n">
        <v>89</v>
      </c>
    </row>
    <row r="2851">
      <c r="C2851" s="13" t="n">
        <v>90</v>
      </c>
      <c r="D2851" s="13" t="n">
        <v>1.3686</v>
      </c>
      <c r="E2851" s="13" t="n">
        <v>1.1653</v>
      </c>
      <c r="F2851" s="13" t="n">
        <v>1.2241</v>
      </c>
      <c r="Y2851" s="13" t="n">
        <v>90</v>
      </c>
      <c r="AU2851" s="13" t="n">
        <v>90</v>
      </c>
      <c r="BQ2851" s="13" t="n">
        <v>90</v>
      </c>
      <c r="CM2851" s="13" t="n">
        <v>90</v>
      </c>
      <c r="DI2851" s="13" t="n">
        <v>90</v>
      </c>
      <c r="EE2851" s="13" t="n">
        <v>90</v>
      </c>
      <c r="FA2851" s="13" t="n">
        <v>90</v>
      </c>
      <c r="FW2851" s="13" t="n">
        <v>90</v>
      </c>
      <c r="GS2851" s="13" t="n">
        <v>90</v>
      </c>
    </row>
    <row r="2852">
      <c r="C2852" s="13" t="n">
        <v>91</v>
      </c>
      <c r="D2852" s="13" t="n">
        <v>1.879</v>
      </c>
      <c r="E2852" s="13" t="n">
        <v>0.7984</v>
      </c>
      <c r="F2852" s="13" t="n">
        <v>1.0528</v>
      </c>
      <c r="Y2852" s="13" t="n">
        <v>91</v>
      </c>
      <c r="AU2852" s="13" t="n">
        <v>91</v>
      </c>
      <c r="BQ2852" s="13" t="n">
        <v>91</v>
      </c>
      <c r="CM2852" s="13" t="n">
        <v>91</v>
      </c>
      <c r="DI2852" s="13" t="n">
        <v>91</v>
      </c>
      <c r="EE2852" s="13" t="n">
        <v>91</v>
      </c>
      <c r="FA2852" s="13" t="n">
        <v>91</v>
      </c>
      <c r="FW2852" s="13" t="n">
        <v>91</v>
      </c>
      <c r="GS2852" s="13" t="n">
        <v>91</v>
      </c>
    </row>
    <row r="2853">
      <c r="C2853" s="13" t="n">
        <v>92</v>
      </c>
      <c r="D2853" s="13" t="n">
        <v>0.9144</v>
      </c>
      <c r="E2853" s="13" t="n">
        <v>1.1572</v>
      </c>
      <c r="F2853" s="13" t="n">
        <v>1.471</v>
      </c>
      <c r="Y2853" s="13" t="n">
        <v>92</v>
      </c>
      <c r="AU2853" s="13" t="n">
        <v>92</v>
      </c>
      <c r="BQ2853" s="13" t="n">
        <v>92</v>
      </c>
      <c r="CM2853" s="13" t="n">
        <v>92</v>
      </c>
      <c r="DI2853" s="13" t="n">
        <v>92</v>
      </c>
      <c r="EE2853" s="13" t="n">
        <v>92</v>
      </c>
      <c r="FA2853" s="13" t="n">
        <v>92</v>
      </c>
      <c r="FW2853" s="13" t="n">
        <v>92</v>
      </c>
      <c r="GS2853" s="13" t="n">
        <v>92</v>
      </c>
    </row>
    <row r="2854">
      <c r="C2854" s="13" t="n">
        <v>93</v>
      </c>
      <c r="D2854" s="13" t="n">
        <v>0.698</v>
      </c>
      <c r="E2854" s="13" t="n">
        <v>1.1694</v>
      </c>
      <c r="F2854" s="13" t="n">
        <v>1.3103</v>
      </c>
      <c r="Y2854" s="13" t="n">
        <v>93</v>
      </c>
      <c r="AU2854" s="13" t="n">
        <v>93</v>
      </c>
      <c r="BQ2854" s="13" t="n">
        <v>93</v>
      </c>
      <c r="CM2854" s="13" t="n">
        <v>93</v>
      </c>
      <c r="DI2854" s="13" t="n">
        <v>93</v>
      </c>
      <c r="EE2854" s="13" t="n">
        <v>93</v>
      </c>
      <c r="FA2854" s="13" t="n">
        <v>93</v>
      </c>
      <c r="FW2854" s="13" t="n">
        <v>93</v>
      </c>
      <c r="GS2854" s="13" t="n">
        <v>93</v>
      </c>
    </row>
    <row r="2855">
      <c r="C2855" s="13" t="n">
        <v>94</v>
      </c>
      <c r="D2855" s="13" t="n">
        <v>1.3751</v>
      </c>
      <c r="E2855" s="13" t="n">
        <v>1.2148</v>
      </c>
      <c r="F2855" s="13" t="n">
        <v>1.003</v>
      </c>
      <c r="Y2855" s="13" t="n">
        <v>94</v>
      </c>
      <c r="AU2855" s="13" t="n">
        <v>94</v>
      </c>
      <c r="BQ2855" s="13" t="n">
        <v>94</v>
      </c>
      <c r="CM2855" s="13" t="n">
        <v>94</v>
      </c>
      <c r="DI2855" s="13" t="n">
        <v>94</v>
      </c>
      <c r="EE2855" s="13" t="n">
        <v>94</v>
      </c>
      <c r="FA2855" s="13" t="n">
        <v>94</v>
      </c>
      <c r="FW2855" s="13" t="n">
        <v>94</v>
      </c>
      <c r="GS2855" s="13" t="n">
        <v>94</v>
      </c>
    </row>
    <row r="2856">
      <c r="C2856" s="13" t="n">
        <v>95</v>
      </c>
      <c r="D2856" s="13" t="n">
        <v>1.7469</v>
      </c>
      <c r="E2856" s="13" t="n">
        <v>1.06</v>
      </c>
      <c r="F2856" s="13" t="n">
        <v>1.6234</v>
      </c>
      <c r="Y2856" s="13" t="n">
        <v>95</v>
      </c>
      <c r="AU2856" s="13" t="n">
        <v>95</v>
      </c>
      <c r="BQ2856" s="13" t="n">
        <v>95</v>
      </c>
      <c r="CM2856" s="13" t="n">
        <v>95</v>
      </c>
      <c r="DI2856" s="13" t="n">
        <v>95</v>
      </c>
      <c r="EE2856" s="13" t="n">
        <v>95</v>
      </c>
      <c r="FA2856" s="13" t="n">
        <v>95</v>
      </c>
      <c r="FW2856" s="13" t="n">
        <v>95</v>
      </c>
      <c r="GS2856" s="13" t="n">
        <v>95</v>
      </c>
    </row>
    <row r="2857">
      <c r="C2857" s="13" t="n">
        <v>96</v>
      </c>
      <c r="D2857" s="13" t="n">
        <v>1.5605</v>
      </c>
      <c r="E2857" s="13" t="n">
        <v>1.4782</v>
      </c>
      <c r="F2857" s="13" t="n">
        <v>0.9679</v>
      </c>
      <c r="Y2857" s="13" t="n">
        <v>96</v>
      </c>
      <c r="AU2857" s="13" t="n">
        <v>96</v>
      </c>
      <c r="BQ2857" s="13" t="n">
        <v>96</v>
      </c>
      <c r="CM2857" s="13" t="n">
        <v>96</v>
      </c>
      <c r="DI2857" s="13" t="n">
        <v>96</v>
      </c>
      <c r="EE2857" s="13" t="n">
        <v>96</v>
      </c>
      <c r="FA2857" s="13" t="n">
        <v>96</v>
      </c>
      <c r="FW2857" s="13" t="n">
        <v>96</v>
      </c>
      <c r="GS2857" s="13" t="n">
        <v>96</v>
      </c>
    </row>
    <row r="2858">
      <c r="C2858" s="13" t="n">
        <v>97</v>
      </c>
      <c r="D2858" s="13" t="n">
        <v>2.0364</v>
      </c>
      <c r="E2858" s="13" t="n">
        <v>1.463</v>
      </c>
      <c r="F2858" s="13" t="n">
        <v>1.5736</v>
      </c>
      <c r="Y2858" s="13" t="n">
        <v>97</v>
      </c>
      <c r="AU2858" s="13" t="n">
        <v>97</v>
      </c>
      <c r="BQ2858" s="13" t="n">
        <v>97</v>
      </c>
      <c r="CM2858" s="13" t="n">
        <v>97</v>
      </c>
      <c r="DI2858" s="13" t="n">
        <v>97</v>
      </c>
      <c r="EE2858" s="13" t="n">
        <v>97</v>
      </c>
      <c r="FA2858" s="13" t="n">
        <v>97</v>
      </c>
      <c r="FW2858" s="13" t="n">
        <v>97</v>
      </c>
      <c r="GS2858" s="13" t="n">
        <v>97</v>
      </c>
    </row>
    <row r="2859">
      <c r="C2859" s="13" t="n">
        <v>98</v>
      </c>
      <c r="D2859" s="13" t="n">
        <v>1.5124</v>
      </c>
      <c r="E2859" s="13" t="n">
        <v>1.2638</v>
      </c>
      <c r="F2859" s="13" t="n">
        <v>1.4036</v>
      </c>
      <c r="Y2859" s="13" t="n">
        <v>98</v>
      </c>
      <c r="AU2859" s="13" t="n">
        <v>98</v>
      </c>
      <c r="BQ2859" s="13" t="n">
        <v>98</v>
      </c>
      <c r="CM2859" s="13" t="n">
        <v>98</v>
      </c>
      <c r="DI2859" s="13" t="n">
        <v>98</v>
      </c>
      <c r="EE2859" s="13" t="n">
        <v>98</v>
      </c>
      <c r="FA2859" s="13" t="n">
        <v>98</v>
      </c>
      <c r="FW2859" s="13" t="n">
        <v>98</v>
      </c>
      <c r="GS2859" s="13" t="n">
        <v>98</v>
      </c>
    </row>
    <row r="2860">
      <c r="C2860" s="13" t="n">
        <v>99</v>
      </c>
      <c r="D2860" s="13" t="n">
        <v>0.9688</v>
      </c>
      <c r="E2860" s="13" t="n">
        <v>0.8282</v>
      </c>
      <c r="F2860" s="13" t="n">
        <v>1.5935</v>
      </c>
      <c r="Y2860" s="13" t="n">
        <v>99</v>
      </c>
      <c r="AU2860" s="13" t="n">
        <v>99</v>
      </c>
      <c r="BQ2860" s="13" t="n">
        <v>99</v>
      </c>
      <c r="CM2860" s="13" t="n">
        <v>99</v>
      </c>
      <c r="DI2860" s="13" t="n">
        <v>99</v>
      </c>
      <c r="EE2860" s="13" t="n">
        <v>99</v>
      </c>
      <c r="FA2860" s="13" t="n">
        <v>99</v>
      </c>
      <c r="FW2860" s="13" t="n">
        <v>99</v>
      </c>
      <c r="GS2860" s="13" t="n">
        <v>99</v>
      </c>
    </row>
    <row r="2861">
      <c r="C2861" s="13" t="n">
        <v>100</v>
      </c>
      <c r="D2861" s="13" t="n">
        <v>1.1691</v>
      </c>
      <c r="E2861" s="13" t="n">
        <v>1.503</v>
      </c>
      <c r="F2861" s="13" t="n">
        <v>1.3622</v>
      </c>
      <c r="Y2861" s="13" t="n">
        <v>100</v>
      </c>
      <c r="AU2861" s="13" t="n">
        <v>100</v>
      </c>
      <c r="BQ2861" s="13" t="n">
        <v>100</v>
      </c>
      <c r="CM2861" s="13" t="n">
        <v>100</v>
      </c>
      <c r="DI2861" s="13" t="n">
        <v>100</v>
      </c>
      <c r="EE2861" s="13" t="n">
        <v>100</v>
      </c>
      <c r="FA2861" s="13" t="n">
        <v>100</v>
      </c>
      <c r="FW2861" s="13" t="n">
        <v>100</v>
      </c>
      <c r="GS2861" s="13" t="n">
        <v>100</v>
      </c>
    </row>
    <row r="2862">
      <c r="C2862" s="13" t="n">
        <v>101</v>
      </c>
      <c r="D2862" s="13" t="n">
        <v>1.1576</v>
      </c>
      <c r="E2862" s="13" t="n">
        <v>1.1122</v>
      </c>
      <c r="F2862" s="13" t="n">
        <v>0.916</v>
      </c>
      <c r="Y2862" s="13" t="n">
        <v>101</v>
      </c>
      <c r="AU2862" s="13" t="n">
        <v>101</v>
      </c>
      <c r="BQ2862" s="13" t="n">
        <v>101</v>
      </c>
      <c r="CM2862" s="13" t="n">
        <v>101</v>
      </c>
      <c r="DI2862" s="13" t="n">
        <v>101</v>
      </c>
      <c r="EE2862" s="13" t="n">
        <v>101</v>
      </c>
      <c r="FA2862" s="13" t="n">
        <v>101</v>
      </c>
      <c r="FW2862" s="13" t="n">
        <v>101</v>
      </c>
      <c r="GS2862" s="13" t="n">
        <v>101</v>
      </c>
    </row>
    <row r="2863">
      <c r="C2863" s="13" t="n">
        <v>102</v>
      </c>
      <c r="D2863" s="13" t="n">
        <v>0.822</v>
      </c>
      <c r="E2863" s="13" t="n">
        <v>1.42</v>
      </c>
      <c r="F2863" s="13" t="n">
        <v>0.9388</v>
      </c>
      <c r="Y2863" s="13" t="n">
        <v>102</v>
      </c>
      <c r="AU2863" s="13" t="n">
        <v>102</v>
      </c>
      <c r="BQ2863" s="13" t="n">
        <v>102</v>
      </c>
      <c r="CM2863" s="13" t="n">
        <v>102</v>
      </c>
      <c r="DI2863" s="13" t="n">
        <v>102</v>
      </c>
      <c r="EE2863" s="13" t="n">
        <v>102</v>
      </c>
      <c r="FA2863" s="13" t="n">
        <v>102</v>
      </c>
      <c r="FW2863" s="13" t="n">
        <v>102</v>
      </c>
      <c r="GS2863" s="13" t="n">
        <v>102</v>
      </c>
    </row>
    <row r="2864">
      <c r="C2864" s="13" t="n">
        <v>103</v>
      </c>
      <c r="D2864" s="13" t="n">
        <v>1.0901</v>
      </c>
      <c r="E2864" s="13" t="n">
        <v>1.1933</v>
      </c>
      <c r="F2864" s="13" t="n">
        <v>1.6339</v>
      </c>
      <c r="Y2864" s="13" t="n">
        <v>103</v>
      </c>
      <c r="AU2864" s="13" t="n">
        <v>103</v>
      </c>
      <c r="BQ2864" s="13" t="n">
        <v>103</v>
      </c>
      <c r="CM2864" s="13" t="n">
        <v>103</v>
      </c>
      <c r="DI2864" s="13" t="n">
        <v>103</v>
      </c>
      <c r="EE2864" s="13" t="n">
        <v>103</v>
      </c>
      <c r="FA2864" s="13" t="n">
        <v>103</v>
      </c>
      <c r="FW2864" s="13" t="n">
        <v>103</v>
      </c>
      <c r="GS2864" s="13" t="n">
        <v>103</v>
      </c>
    </row>
    <row r="2865">
      <c r="C2865" s="13" t="n">
        <v>104</v>
      </c>
      <c r="D2865" s="13" t="n">
        <v>1.3496</v>
      </c>
      <c r="E2865" s="13" t="n">
        <v>1.336</v>
      </c>
      <c r="F2865" s="13" t="n">
        <v>1.3666</v>
      </c>
      <c r="Y2865" s="13" t="n">
        <v>104</v>
      </c>
      <c r="AU2865" s="13" t="n">
        <v>104</v>
      </c>
      <c r="BQ2865" s="13" t="n">
        <v>104</v>
      </c>
      <c r="CM2865" s="13" t="n">
        <v>104</v>
      </c>
      <c r="DI2865" s="13" t="n">
        <v>104</v>
      </c>
      <c r="EE2865" s="13" t="n">
        <v>104</v>
      </c>
      <c r="FA2865" s="13" t="n">
        <v>104</v>
      </c>
      <c r="FW2865" s="13" t="n">
        <v>104</v>
      </c>
      <c r="GS2865" s="13" t="n">
        <v>104</v>
      </c>
    </row>
    <row r="2866">
      <c r="C2866" s="13" t="n">
        <v>105</v>
      </c>
      <c r="D2866" s="13" t="n">
        <v>1.3234</v>
      </c>
      <c r="E2866" s="13" t="n">
        <v>1.093</v>
      </c>
      <c r="F2866" s="13" t="n">
        <v>1.064</v>
      </c>
      <c r="Y2866" s="13" t="n">
        <v>105</v>
      </c>
      <c r="AU2866" s="13" t="n">
        <v>105</v>
      </c>
      <c r="BQ2866" s="13" t="n">
        <v>105</v>
      </c>
      <c r="CM2866" s="13" t="n">
        <v>105</v>
      </c>
      <c r="DI2866" s="13" t="n">
        <v>105</v>
      </c>
      <c r="EE2866" s="13" t="n">
        <v>105</v>
      </c>
      <c r="FA2866" s="13" t="n">
        <v>105</v>
      </c>
      <c r="FW2866" s="13" t="n">
        <v>105</v>
      </c>
      <c r="GS2866" s="13" t="n">
        <v>105</v>
      </c>
    </row>
    <row r="2867">
      <c r="C2867" s="13" t="n">
        <v>106</v>
      </c>
      <c r="D2867" s="13" t="n">
        <v>1.0464</v>
      </c>
      <c r="E2867" s="13" t="n">
        <v>1.4423</v>
      </c>
      <c r="F2867" s="13" t="n">
        <v>0.5959</v>
      </c>
      <c r="Y2867" s="13" t="n">
        <v>106</v>
      </c>
      <c r="AU2867" s="13" t="n">
        <v>106</v>
      </c>
      <c r="BQ2867" s="13" t="n">
        <v>106</v>
      </c>
      <c r="CM2867" s="13" t="n">
        <v>106</v>
      </c>
      <c r="DI2867" s="13" t="n">
        <v>106</v>
      </c>
      <c r="EE2867" s="13" t="n">
        <v>106</v>
      </c>
      <c r="FA2867" s="13" t="n">
        <v>106</v>
      </c>
      <c r="FW2867" s="13" t="n">
        <v>106</v>
      </c>
      <c r="GS2867" s="13" t="n">
        <v>106</v>
      </c>
    </row>
    <row r="2868">
      <c r="C2868" s="13" t="n">
        <v>107</v>
      </c>
      <c r="D2868" s="13" t="n">
        <v>1.2132</v>
      </c>
      <c r="E2868" s="13" t="n">
        <v>0.9759</v>
      </c>
      <c r="F2868" s="13" t="n">
        <v>0.8306</v>
      </c>
      <c r="Y2868" s="13" t="n">
        <v>107</v>
      </c>
      <c r="AU2868" s="13" t="n">
        <v>107</v>
      </c>
      <c r="BQ2868" s="13" t="n">
        <v>107</v>
      </c>
      <c r="CM2868" s="13" t="n">
        <v>107</v>
      </c>
      <c r="DI2868" s="13" t="n">
        <v>107</v>
      </c>
      <c r="EE2868" s="13" t="n">
        <v>107</v>
      </c>
      <c r="FA2868" s="13" t="n">
        <v>107</v>
      </c>
      <c r="FW2868" s="13" t="n">
        <v>107</v>
      </c>
      <c r="GS2868" s="13" t="n">
        <v>107</v>
      </c>
    </row>
    <row r="2869">
      <c r="C2869" s="13" t="n">
        <v>108</v>
      </c>
      <c r="D2869" s="13" t="n">
        <v>0.956</v>
      </c>
      <c r="E2869" s="13" t="n">
        <v>1.258</v>
      </c>
      <c r="F2869" s="13" t="n">
        <v>1.6279</v>
      </c>
      <c r="Y2869" s="13" t="n">
        <v>108</v>
      </c>
      <c r="AU2869" s="13" t="n">
        <v>108</v>
      </c>
      <c r="BQ2869" s="13" t="n">
        <v>108</v>
      </c>
      <c r="CM2869" s="13" t="n">
        <v>108</v>
      </c>
      <c r="DI2869" s="13" t="n">
        <v>108</v>
      </c>
      <c r="EE2869" s="13" t="n">
        <v>108</v>
      </c>
      <c r="FA2869" s="13" t="n">
        <v>108</v>
      </c>
      <c r="FW2869" s="13" t="n">
        <v>108</v>
      </c>
      <c r="GS2869" s="13" t="n">
        <v>108</v>
      </c>
    </row>
    <row r="2870">
      <c r="C2870" s="13" t="n">
        <v>109</v>
      </c>
      <c r="D2870" s="13" t="n">
        <v>1.2946</v>
      </c>
      <c r="E2870" s="13" t="n">
        <v>1.4801</v>
      </c>
      <c r="F2870" s="13" t="n">
        <v>1.136</v>
      </c>
      <c r="Y2870" s="13" t="n">
        <v>109</v>
      </c>
      <c r="AU2870" s="13" t="n">
        <v>109</v>
      </c>
      <c r="BQ2870" s="13" t="n">
        <v>109</v>
      </c>
      <c r="CM2870" s="13" t="n">
        <v>109</v>
      </c>
      <c r="DI2870" s="13" t="n">
        <v>109</v>
      </c>
      <c r="EE2870" s="13" t="n">
        <v>109</v>
      </c>
      <c r="FA2870" s="13" t="n">
        <v>109</v>
      </c>
      <c r="FW2870" s="13" t="n">
        <v>109</v>
      </c>
      <c r="GS2870" s="13" t="n">
        <v>109</v>
      </c>
    </row>
    <row r="2871">
      <c r="C2871" s="13" t="n">
        <v>110</v>
      </c>
      <c r="D2871" s="13" t="n">
        <v>1.1057</v>
      </c>
      <c r="E2871" s="13" t="n">
        <v>1.1349</v>
      </c>
      <c r="F2871" s="13" t="n">
        <v>1.1192</v>
      </c>
      <c r="Y2871" s="13" t="n">
        <v>110</v>
      </c>
      <c r="AU2871" s="13" t="n">
        <v>110</v>
      </c>
      <c r="BQ2871" s="13" t="n">
        <v>110</v>
      </c>
      <c r="CM2871" s="13" t="n">
        <v>110</v>
      </c>
      <c r="DI2871" s="13" t="n">
        <v>110</v>
      </c>
      <c r="EE2871" s="13" t="n">
        <v>110</v>
      </c>
      <c r="FA2871" s="13" t="n">
        <v>110</v>
      </c>
      <c r="FW2871" s="13" t="n">
        <v>110</v>
      </c>
      <c r="GS2871" s="13" t="n">
        <v>110</v>
      </c>
    </row>
    <row r="2872">
      <c r="C2872" s="13" t="n">
        <v>111</v>
      </c>
      <c r="D2872" s="13" t="n">
        <v>1.3401</v>
      </c>
      <c r="E2872" s="13" t="n">
        <v>0.8651</v>
      </c>
      <c r="F2872" s="13" t="n">
        <v>1.3025</v>
      </c>
      <c r="Y2872" s="13" t="n">
        <v>111</v>
      </c>
      <c r="AU2872" s="13" t="n">
        <v>111</v>
      </c>
      <c r="BQ2872" s="13" t="n">
        <v>111</v>
      </c>
      <c r="CM2872" s="13" t="n">
        <v>111</v>
      </c>
      <c r="DI2872" s="13" t="n">
        <v>111</v>
      </c>
      <c r="EE2872" s="13" t="n">
        <v>111</v>
      </c>
      <c r="FA2872" s="13" t="n">
        <v>111</v>
      </c>
      <c r="FW2872" s="13" t="n">
        <v>111</v>
      </c>
      <c r="GS2872" s="13" t="n">
        <v>111</v>
      </c>
    </row>
    <row r="2873">
      <c r="C2873" s="13" t="n">
        <v>112</v>
      </c>
      <c r="D2873" s="13" t="n">
        <v>1.0649</v>
      </c>
      <c r="E2873" s="13" t="n">
        <v>1.4496</v>
      </c>
      <c r="F2873" s="13" t="n">
        <v>1.6255</v>
      </c>
      <c r="Y2873" s="13" t="n">
        <v>112</v>
      </c>
      <c r="AU2873" s="13" t="n">
        <v>112</v>
      </c>
      <c r="BQ2873" s="13" t="n">
        <v>112</v>
      </c>
      <c r="CM2873" s="13" t="n">
        <v>112</v>
      </c>
      <c r="DI2873" s="13" t="n">
        <v>112</v>
      </c>
      <c r="EE2873" s="13" t="n">
        <v>112</v>
      </c>
      <c r="FA2873" s="13" t="n">
        <v>112</v>
      </c>
      <c r="FW2873" s="13" t="n">
        <v>112</v>
      </c>
      <c r="GS2873" s="13" t="n">
        <v>112</v>
      </c>
    </row>
    <row r="2874">
      <c r="C2874" s="13" t="n">
        <v>113</v>
      </c>
      <c r="D2874" s="13" t="n">
        <v>1.2287</v>
      </c>
      <c r="E2874" s="13" t="n">
        <v>1.3387</v>
      </c>
      <c r="F2874" s="13" t="n">
        <v>0.7861</v>
      </c>
      <c r="Y2874" s="13" t="n">
        <v>113</v>
      </c>
      <c r="AU2874" s="13" t="n">
        <v>113</v>
      </c>
      <c r="BQ2874" s="13" t="n">
        <v>113</v>
      </c>
      <c r="CM2874" s="13" t="n">
        <v>113</v>
      </c>
      <c r="DI2874" s="13" t="n">
        <v>113</v>
      </c>
      <c r="EE2874" s="13" t="n">
        <v>113</v>
      </c>
      <c r="FA2874" s="13" t="n">
        <v>113</v>
      </c>
      <c r="FW2874" s="13" t="n">
        <v>113</v>
      </c>
      <c r="GS2874" s="13" t="n">
        <v>113</v>
      </c>
    </row>
    <row r="2875">
      <c r="C2875" s="13" t="n">
        <v>114</v>
      </c>
      <c r="D2875" s="13" t="n">
        <v>1.5068</v>
      </c>
      <c r="E2875" s="13" t="n">
        <v>1.0615</v>
      </c>
      <c r="F2875" s="13" t="n">
        <v>1.2095</v>
      </c>
      <c r="Y2875" s="13" t="n">
        <v>114</v>
      </c>
      <c r="AU2875" s="13" t="n">
        <v>114</v>
      </c>
      <c r="BQ2875" s="13" t="n">
        <v>114</v>
      </c>
      <c r="CM2875" s="13" t="n">
        <v>114</v>
      </c>
      <c r="DI2875" s="13" t="n">
        <v>114</v>
      </c>
      <c r="EE2875" s="13" t="n">
        <v>114</v>
      </c>
      <c r="FA2875" s="13" t="n">
        <v>114</v>
      </c>
      <c r="FW2875" s="13" t="n">
        <v>114</v>
      </c>
      <c r="GS2875" s="13" t="n">
        <v>114</v>
      </c>
    </row>
    <row r="2876">
      <c r="C2876" s="13" t="n">
        <v>115</v>
      </c>
      <c r="D2876" s="13" t="n">
        <v>1.0108</v>
      </c>
      <c r="E2876" s="13" t="n">
        <v>1.0433</v>
      </c>
      <c r="F2876" s="13" t="n">
        <v>0.9563</v>
      </c>
      <c r="Y2876" s="13" t="n">
        <v>115</v>
      </c>
      <c r="AU2876" s="13" t="n">
        <v>115</v>
      </c>
      <c r="BQ2876" s="13" t="n">
        <v>115</v>
      </c>
      <c r="CM2876" s="13" t="n">
        <v>115</v>
      </c>
      <c r="DI2876" s="13" t="n">
        <v>115</v>
      </c>
      <c r="EE2876" s="13" t="n">
        <v>115</v>
      </c>
      <c r="FA2876" s="13" t="n">
        <v>115</v>
      </c>
      <c r="FW2876" s="13" t="n">
        <v>115</v>
      </c>
      <c r="GS2876" s="13" t="n">
        <v>115</v>
      </c>
    </row>
    <row r="2877">
      <c r="C2877" s="13" t="n">
        <v>116</v>
      </c>
      <c r="D2877" s="13" t="n">
        <v>1.7012</v>
      </c>
      <c r="E2877" s="13" t="n">
        <v>1.2364</v>
      </c>
      <c r="F2877" s="13" t="n">
        <v>0.7435</v>
      </c>
      <c r="Y2877" s="13" t="n">
        <v>116</v>
      </c>
      <c r="AU2877" s="13" t="n">
        <v>116</v>
      </c>
      <c r="BQ2877" s="13" t="n">
        <v>116</v>
      </c>
      <c r="CM2877" s="13" t="n">
        <v>116</v>
      </c>
      <c r="DI2877" s="13" t="n">
        <v>116</v>
      </c>
      <c r="EE2877" s="13" t="n">
        <v>116</v>
      </c>
      <c r="FA2877" s="13" t="n">
        <v>116</v>
      </c>
      <c r="FW2877" s="13" t="n">
        <v>116</v>
      </c>
      <c r="GS2877" s="13" t="n">
        <v>116</v>
      </c>
    </row>
    <row r="2878">
      <c r="C2878" s="13" t="n">
        <v>117</v>
      </c>
      <c r="D2878" s="13" t="n">
        <v>1.3323</v>
      </c>
      <c r="E2878" s="13" t="n">
        <v>0.8841</v>
      </c>
      <c r="F2878" s="13" t="n">
        <v>1.2801</v>
      </c>
      <c r="Y2878" s="13" t="n">
        <v>117</v>
      </c>
      <c r="AU2878" s="13" t="n">
        <v>117</v>
      </c>
      <c r="BQ2878" s="13" t="n">
        <v>117</v>
      </c>
      <c r="CM2878" s="13" t="n">
        <v>117</v>
      </c>
      <c r="DI2878" s="13" t="n">
        <v>117</v>
      </c>
      <c r="EE2878" s="13" t="n">
        <v>117</v>
      </c>
      <c r="FA2878" s="13" t="n">
        <v>117</v>
      </c>
      <c r="FW2878" s="13" t="n">
        <v>117</v>
      </c>
      <c r="GS2878" s="13" t="n">
        <v>117</v>
      </c>
    </row>
    <row r="2879">
      <c r="C2879" s="13" t="n">
        <v>118</v>
      </c>
      <c r="D2879" s="13" t="n">
        <v>1.8172</v>
      </c>
      <c r="E2879" s="13" t="n">
        <v>1.2572</v>
      </c>
      <c r="F2879" s="13" t="n">
        <v>1.6024</v>
      </c>
      <c r="Y2879" s="13" t="n">
        <v>118</v>
      </c>
      <c r="AU2879" s="13" t="n">
        <v>118</v>
      </c>
      <c r="BQ2879" s="13" t="n">
        <v>118</v>
      </c>
      <c r="CM2879" s="13" t="n">
        <v>118</v>
      </c>
      <c r="DI2879" s="13" t="n">
        <v>118</v>
      </c>
      <c r="EE2879" s="13" t="n">
        <v>118</v>
      </c>
      <c r="FA2879" s="13" t="n">
        <v>118</v>
      </c>
      <c r="FW2879" s="13" t="n">
        <v>118</v>
      </c>
      <c r="GS2879" s="13" t="n">
        <v>118</v>
      </c>
    </row>
    <row r="2880">
      <c r="C2880" s="13" t="n">
        <v>119</v>
      </c>
      <c r="D2880" s="13" t="n">
        <v>0.8806</v>
      </c>
      <c r="E2880" s="13" t="n">
        <v>1.8068</v>
      </c>
      <c r="F2880" s="13" t="n">
        <v>1.2184</v>
      </c>
      <c r="Y2880" s="13" t="n">
        <v>119</v>
      </c>
      <c r="AU2880" s="13" t="n">
        <v>119</v>
      </c>
      <c r="BQ2880" s="13" t="n">
        <v>119</v>
      </c>
      <c r="CM2880" s="13" t="n">
        <v>119</v>
      </c>
      <c r="DI2880" s="13" t="n">
        <v>119</v>
      </c>
      <c r="EE2880" s="13" t="n">
        <v>119</v>
      </c>
      <c r="FA2880" s="13" t="n">
        <v>119</v>
      </c>
      <c r="FW2880" s="13" t="n">
        <v>119</v>
      </c>
      <c r="GS2880" s="13" t="n">
        <v>119</v>
      </c>
    </row>
    <row r="2881">
      <c r="C2881" s="13" t="n">
        <v>120</v>
      </c>
      <c r="D2881" s="13" t="n">
        <v>1.0487</v>
      </c>
      <c r="E2881" s="13" t="n">
        <v>1.2331</v>
      </c>
      <c r="F2881" s="13" t="n">
        <v>1.1929</v>
      </c>
      <c r="Y2881" s="13" t="n">
        <v>120</v>
      </c>
      <c r="AU2881" s="13" t="n">
        <v>120</v>
      </c>
      <c r="BQ2881" s="13" t="n">
        <v>120</v>
      </c>
      <c r="CM2881" s="13" t="n">
        <v>120</v>
      </c>
      <c r="DI2881" s="13" t="n">
        <v>120</v>
      </c>
      <c r="EE2881" s="13" t="n">
        <v>120</v>
      </c>
      <c r="FA2881" s="13" t="n">
        <v>120</v>
      </c>
      <c r="FW2881" s="13" t="n">
        <v>120</v>
      </c>
      <c r="GS2881" s="13" t="n">
        <v>120</v>
      </c>
    </row>
    <row r="2882">
      <c r="C2882" s="13" t="n">
        <v>121</v>
      </c>
      <c r="D2882" s="13" t="n">
        <v>1.0103</v>
      </c>
      <c r="E2882" s="13" t="n">
        <v>1.1119</v>
      </c>
      <c r="F2882" s="13" t="n">
        <v>0.8607</v>
      </c>
      <c r="Y2882" s="13" t="n">
        <v>121</v>
      </c>
      <c r="AU2882" s="13" t="n">
        <v>121</v>
      </c>
      <c r="BQ2882" s="13" t="n">
        <v>121</v>
      </c>
      <c r="CM2882" s="13" t="n">
        <v>121</v>
      </c>
      <c r="DI2882" s="13" t="n">
        <v>121</v>
      </c>
      <c r="EE2882" s="13" t="n">
        <v>121</v>
      </c>
      <c r="FA2882" s="13" t="n">
        <v>121</v>
      </c>
      <c r="FW2882" s="13" t="n">
        <v>121</v>
      </c>
      <c r="GS2882" s="13" t="n">
        <v>121</v>
      </c>
    </row>
    <row r="2883">
      <c r="C2883" s="13" t="n">
        <v>122</v>
      </c>
      <c r="D2883" s="13" t="n">
        <v>1.6153</v>
      </c>
      <c r="E2883" s="13" t="n">
        <v>0.8286</v>
      </c>
      <c r="F2883" s="13" t="n">
        <v>1.0477</v>
      </c>
      <c r="Y2883" s="13" t="n">
        <v>122</v>
      </c>
      <c r="AU2883" s="13" t="n">
        <v>122</v>
      </c>
      <c r="BQ2883" s="13" t="n">
        <v>122</v>
      </c>
      <c r="CM2883" s="13" t="n">
        <v>122</v>
      </c>
      <c r="DI2883" s="13" t="n">
        <v>122</v>
      </c>
      <c r="EE2883" s="13" t="n">
        <v>122</v>
      </c>
      <c r="FA2883" s="13" t="n">
        <v>122</v>
      </c>
      <c r="FW2883" s="13" t="n">
        <v>122</v>
      </c>
      <c r="GS2883" s="13" t="n">
        <v>122</v>
      </c>
    </row>
    <row r="2884">
      <c r="C2884" s="13" t="n">
        <v>123</v>
      </c>
      <c r="D2884" s="13" t="n">
        <v>1.2001</v>
      </c>
      <c r="E2884" s="13" t="n">
        <v>1.3307</v>
      </c>
      <c r="F2884" s="13" t="n">
        <v>0.8889</v>
      </c>
      <c r="Y2884" s="13" t="n">
        <v>123</v>
      </c>
      <c r="AU2884" s="13" t="n">
        <v>123</v>
      </c>
      <c r="BQ2884" s="13" t="n">
        <v>123</v>
      </c>
      <c r="CM2884" s="13" t="n">
        <v>123</v>
      </c>
      <c r="DI2884" s="13" t="n">
        <v>123</v>
      </c>
      <c r="EE2884" s="13" t="n">
        <v>123</v>
      </c>
      <c r="FA2884" s="13" t="n">
        <v>123</v>
      </c>
      <c r="FW2884" s="13" t="n">
        <v>123</v>
      </c>
      <c r="GS2884" s="13" t="n">
        <v>123</v>
      </c>
    </row>
    <row r="2885">
      <c r="C2885" s="13" t="n">
        <v>124</v>
      </c>
      <c r="D2885" s="13" t="n">
        <v>1.2979</v>
      </c>
      <c r="E2885" s="13" t="n">
        <v>0.9739</v>
      </c>
      <c r="F2885" s="13" t="n">
        <v>1.5067</v>
      </c>
      <c r="Y2885" s="13" t="n">
        <v>124</v>
      </c>
      <c r="AU2885" s="13" t="n">
        <v>124</v>
      </c>
      <c r="BQ2885" s="13" t="n">
        <v>124</v>
      </c>
      <c r="CM2885" s="13" t="n">
        <v>124</v>
      </c>
      <c r="DI2885" s="13" t="n">
        <v>124</v>
      </c>
      <c r="EE2885" s="13" t="n">
        <v>124</v>
      </c>
      <c r="FA2885" s="13" t="n">
        <v>124</v>
      </c>
      <c r="FW2885" s="13" t="n">
        <v>124</v>
      </c>
      <c r="GS2885" s="13" t="n">
        <v>124</v>
      </c>
    </row>
    <row r="2886">
      <c r="C2886" s="13" t="n">
        <v>125</v>
      </c>
      <c r="D2886" s="13" t="n">
        <v>1.1328</v>
      </c>
      <c r="E2886" s="13" t="n">
        <v>1.6168</v>
      </c>
      <c r="F2886" s="13" t="n">
        <v>0.9863</v>
      </c>
      <c r="Y2886" s="13" t="n">
        <v>125</v>
      </c>
      <c r="AU2886" s="13" t="n">
        <v>125</v>
      </c>
      <c r="BQ2886" s="13" t="n">
        <v>125</v>
      </c>
      <c r="CM2886" s="13" t="n">
        <v>125</v>
      </c>
      <c r="DI2886" s="13" t="n">
        <v>125</v>
      </c>
      <c r="EE2886" s="13" t="n">
        <v>125</v>
      </c>
      <c r="FA2886" s="13" t="n">
        <v>125</v>
      </c>
      <c r="FW2886" s="13" t="n">
        <v>125</v>
      </c>
      <c r="GS2886" s="13" t="n">
        <v>125</v>
      </c>
    </row>
    <row r="2887">
      <c r="C2887" s="13" t="n">
        <v>126</v>
      </c>
      <c r="D2887" s="13" t="n">
        <v>1.3491</v>
      </c>
      <c r="E2887" s="13" t="n">
        <v>0.8777</v>
      </c>
      <c r="F2887" s="13" t="n">
        <v>1.2793</v>
      </c>
      <c r="Y2887" s="13" t="n">
        <v>126</v>
      </c>
      <c r="AU2887" s="13" t="n">
        <v>126</v>
      </c>
      <c r="BQ2887" s="13" t="n">
        <v>126</v>
      </c>
      <c r="CM2887" s="13" t="n">
        <v>126</v>
      </c>
      <c r="DI2887" s="13" t="n">
        <v>126</v>
      </c>
      <c r="EE2887" s="13" t="n">
        <v>126</v>
      </c>
      <c r="FA2887" s="13" t="n">
        <v>126</v>
      </c>
      <c r="FW2887" s="13" t="n">
        <v>126</v>
      </c>
      <c r="GS2887" s="13" t="n">
        <v>126</v>
      </c>
    </row>
    <row r="2888">
      <c r="C2888" s="13" t="n">
        <v>127</v>
      </c>
      <c r="D2888" s="13" t="n">
        <v>1.1726</v>
      </c>
      <c r="E2888" s="13" t="n">
        <v>1.647</v>
      </c>
      <c r="F2888" s="13" t="n">
        <v>1.0369</v>
      </c>
      <c r="Y2888" s="13" t="n">
        <v>127</v>
      </c>
      <c r="AU2888" s="13" t="n">
        <v>127</v>
      </c>
      <c r="BQ2888" s="13" t="n">
        <v>127</v>
      </c>
      <c r="CM2888" s="13" t="n">
        <v>127</v>
      </c>
      <c r="DI2888" s="13" t="n">
        <v>127</v>
      </c>
      <c r="EE2888" s="13" t="n">
        <v>127</v>
      </c>
      <c r="FA2888" s="13" t="n">
        <v>127</v>
      </c>
      <c r="FW2888" s="13" t="n">
        <v>127</v>
      </c>
      <c r="GS2888" s="13" t="n">
        <v>127</v>
      </c>
    </row>
    <row r="2889">
      <c r="C2889" s="13" t="n">
        <v>128</v>
      </c>
      <c r="D2889" s="13" t="n">
        <v>1.5269</v>
      </c>
      <c r="E2889" s="13" t="n">
        <v>1.1005</v>
      </c>
      <c r="F2889" s="13" t="n">
        <v>0.8197</v>
      </c>
      <c r="Y2889" s="13" t="n">
        <v>128</v>
      </c>
      <c r="AU2889" s="13" t="n">
        <v>128</v>
      </c>
      <c r="BQ2889" s="13" t="n">
        <v>128</v>
      </c>
      <c r="CM2889" s="13" t="n">
        <v>128</v>
      </c>
      <c r="DI2889" s="13" t="n">
        <v>128</v>
      </c>
      <c r="EE2889" s="13" t="n">
        <v>128</v>
      </c>
      <c r="FA2889" s="13" t="n">
        <v>128</v>
      </c>
      <c r="FW2889" s="13" t="n">
        <v>128</v>
      </c>
      <c r="GS2889" s="13" t="n">
        <v>128</v>
      </c>
    </row>
    <row r="2890">
      <c r="C2890" s="13" t="n">
        <v>129</v>
      </c>
      <c r="D2890" s="13" t="n">
        <v>1.7494</v>
      </c>
      <c r="E2890" s="13" t="n">
        <v>0.8645</v>
      </c>
      <c r="F2890" s="13" t="n">
        <v>1.0056</v>
      </c>
      <c r="Y2890" s="13" t="n">
        <v>129</v>
      </c>
      <c r="AU2890" s="13" t="n">
        <v>129</v>
      </c>
      <c r="BQ2890" s="13" t="n">
        <v>129</v>
      </c>
      <c r="CM2890" s="13" t="n">
        <v>129</v>
      </c>
      <c r="DI2890" s="13" t="n">
        <v>129</v>
      </c>
      <c r="EE2890" s="13" t="n">
        <v>129</v>
      </c>
      <c r="FA2890" s="13" t="n">
        <v>129</v>
      </c>
      <c r="FW2890" s="13" t="n">
        <v>129</v>
      </c>
      <c r="GS2890" s="13" t="n">
        <v>129</v>
      </c>
    </row>
    <row r="2891">
      <c r="C2891" s="13" t="n">
        <v>130</v>
      </c>
      <c r="D2891" s="13" t="n">
        <v>1.3642</v>
      </c>
      <c r="E2891" s="13" t="n">
        <v>1.0199</v>
      </c>
      <c r="F2891" s="13" t="n">
        <v>1.1953</v>
      </c>
      <c r="Y2891" s="13" t="n">
        <v>130</v>
      </c>
      <c r="AU2891" s="13" t="n">
        <v>130</v>
      </c>
      <c r="BQ2891" s="13" t="n">
        <v>130</v>
      </c>
      <c r="CM2891" s="13" t="n">
        <v>130</v>
      </c>
      <c r="DI2891" s="13" t="n">
        <v>130</v>
      </c>
      <c r="EE2891" s="13" t="n">
        <v>130</v>
      </c>
      <c r="FA2891" s="13" t="n">
        <v>130</v>
      </c>
      <c r="FW2891" s="13" t="n">
        <v>130</v>
      </c>
      <c r="GS2891" s="13" t="n">
        <v>130</v>
      </c>
    </row>
    <row r="2892">
      <c r="C2892" s="13" t="n">
        <v>131</v>
      </c>
      <c r="D2892" s="13" t="n">
        <v>1.5836</v>
      </c>
      <c r="E2892" s="13" t="n">
        <v>0.9198</v>
      </c>
      <c r="F2892" s="13" t="n">
        <v>0.9137</v>
      </c>
      <c r="Y2892" s="13" t="n">
        <v>131</v>
      </c>
      <c r="AU2892" s="13" t="n">
        <v>131</v>
      </c>
      <c r="BQ2892" s="13" t="n">
        <v>131</v>
      </c>
      <c r="CM2892" s="13" t="n">
        <v>131</v>
      </c>
      <c r="DI2892" s="13" t="n">
        <v>131</v>
      </c>
      <c r="EE2892" s="13" t="n">
        <v>131</v>
      </c>
      <c r="FA2892" s="13" t="n">
        <v>131</v>
      </c>
      <c r="FW2892" s="13" t="n">
        <v>131</v>
      </c>
      <c r="GS2892" s="13" t="n">
        <v>131</v>
      </c>
    </row>
    <row r="2893">
      <c r="C2893" s="13" t="n">
        <v>132</v>
      </c>
      <c r="D2893" s="13" t="n">
        <v>1.4294</v>
      </c>
      <c r="E2893" s="13" t="n">
        <v>1.3133</v>
      </c>
      <c r="F2893" s="13" t="n">
        <v>1.3796</v>
      </c>
      <c r="Y2893" s="13" t="n">
        <v>132</v>
      </c>
      <c r="AU2893" s="13" t="n">
        <v>132</v>
      </c>
      <c r="BQ2893" s="13" t="n">
        <v>132</v>
      </c>
      <c r="CM2893" s="13" t="n">
        <v>132</v>
      </c>
      <c r="DI2893" s="13" t="n">
        <v>132</v>
      </c>
      <c r="EE2893" s="13" t="n">
        <v>132</v>
      </c>
      <c r="FA2893" s="13" t="n">
        <v>132</v>
      </c>
      <c r="FW2893" s="13" t="n">
        <v>132</v>
      </c>
      <c r="GS2893" s="13" t="n">
        <v>132</v>
      </c>
    </row>
    <row r="2894">
      <c r="C2894" s="13" t="n">
        <v>133</v>
      </c>
      <c r="D2894" s="13" t="n">
        <v>1.2627</v>
      </c>
      <c r="E2894" s="13" t="n">
        <v>1.1688</v>
      </c>
      <c r="F2894" s="13" t="n">
        <v>1.1001</v>
      </c>
      <c r="Y2894" s="13" t="n">
        <v>133</v>
      </c>
      <c r="AU2894" s="13" t="n">
        <v>133</v>
      </c>
      <c r="BQ2894" s="13" t="n">
        <v>133</v>
      </c>
      <c r="CM2894" s="13" t="n">
        <v>133</v>
      </c>
      <c r="DI2894" s="13" t="n">
        <v>133</v>
      </c>
      <c r="EE2894" s="13" t="n">
        <v>133</v>
      </c>
      <c r="FA2894" s="13" t="n">
        <v>133</v>
      </c>
      <c r="FW2894" s="13" t="n">
        <v>133</v>
      </c>
      <c r="GS2894" s="13" t="n">
        <v>133</v>
      </c>
    </row>
    <row r="2895">
      <c r="C2895" s="13" t="n">
        <v>134</v>
      </c>
      <c r="D2895" s="13" t="n">
        <v>1.5753</v>
      </c>
      <c r="E2895" s="13" t="n">
        <v>1.1689</v>
      </c>
      <c r="F2895" s="13" t="n">
        <v>0.8355</v>
      </c>
      <c r="Y2895" s="13" t="n">
        <v>134</v>
      </c>
      <c r="AU2895" s="13" t="n">
        <v>134</v>
      </c>
      <c r="BQ2895" s="13" t="n">
        <v>134</v>
      </c>
      <c r="CM2895" s="13" t="n">
        <v>134</v>
      </c>
      <c r="DI2895" s="13" t="n">
        <v>134</v>
      </c>
      <c r="EE2895" s="13" t="n">
        <v>134</v>
      </c>
      <c r="FA2895" s="13" t="n">
        <v>134</v>
      </c>
      <c r="FW2895" s="13" t="n">
        <v>134</v>
      </c>
      <c r="GS2895" s="13" t="n">
        <v>134</v>
      </c>
    </row>
    <row r="2896">
      <c r="C2896" s="13" t="n">
        <v>135</v>
      </c>
      <c r="D2896" s="13" t="n">
        <v>1.0283</v>
      </c>
      <c r="E2896" s="13" t="n">
        <v>1.0013</v>
      </c>
      <c r="F2896" s="13" t="n">
        <v>1.2059</v>
      </c>
      <c r="Y2896" s="13" t="n">
        <v>135</v>
      </c>
      <c r="AU2896" s="13" t="n">
        <v>135</v>
      </c>
      <c r="BQ2896" s="13" t="n">
        <v>135</v>
      </c>
      <c r="CM2896" s="13" t="n">
        <v>135</v>
      </c>
      <c r="DI2896" s="13" t="n">
        <v>135</v>
      </c>
      <c r="EE2896" s="13" t="n">
        <v>135</v>
      </c>
      <c r="FA2896" s="13" t="n">
        <v>135</v>
      </c>
      <c r="FW2896" s="13" t="n">
        <v>135</v>
      </c>
      <c r="GS2896" s="13" t="n">
        <v>135</v>
      </c>
    </row>
    <row r="2897">
      <c r="C2897" s="13" t="n">
        <v>136</v>
      </c>
      <c r="D2897" s="13" t="n">
        <v>1.7181</v>
      </c>
      <c r="E2897" s="13" t="n">
        <v>1.0715</v>
      </c>
      <c r="F2897" s="13" t="n">
        <v>1.5053</v>
      </c>
      <c r="Y2897" s="13" t="n">
        <v>136</v>
      </c>
      <c r="AU2897" s="13" t="n">
        <v>136</v>
      </c>
      <c r="BQ2897" s="13" t="n">
        <v>136</v>
      </c>
      <c r="CM2897" s="13" t="n">
        <v>136</v>
      </c>
      <c r="DI2897" s="13" t="n">
        <v>136</v>
      </c>
      <c r="EE2897" s="13" t="n">
        <v>136</v>
      </c>
      <c r="FA2897" s="13" t="n">
        <v>136</v>
      </c>
      <c r="FW2897" s="13" t="n">
        <v>136</v>
      </c>
      <c r="GS2897" s="13" t="n">
        <v>136</v>
      </c>
    </row>
    <row r="2898">
      <c r="C2898" s="13" t="n">
        <v>137</v>
      </c>
      <c r="D2898" s="13" t="n">
        <v>1.211</v>
      </c>
      <c r="E2898" s="13" t="n">
        <v>1.4351</v>
      </c>
      <c r="F2898" s="13" t="n">
        <v>1.5993</v>
      </c>
      <c r="Y2898" s="13" t="n">
        <v>137</v>
      </c>
      <c r="AU2898" s="13" t="n">
        <v>137</v>
      </c>
      <c r="BQ2898" s="13" t="n">
        <v>137</v>
      </c>
      <c r="CM2898" s="13" t="n">
        <v>137</v>
      </c>
      <c r="DI2898" s="13" t="n">
        <v>137</v>
      </c>
      <c r="EE2898" s="13" t="n">
        <v>137</v>
      </c>
      <c r="FA2898" s="13" t="n">
        <v>137</v>
      </c>
      <c r="FW2898" s="13" t="n">
        <v>137</v>
      </c>
      <c r="GS2898" s="13" t="n">
        <v>137</v>
      </c>
    </row>
    <row r="2899">
      <c r="C2899" s="13" t="n">
        <v>138</v>
      </c>
      <c r="D2899" s="13" t="n">
        <v>1.2278</v>
      </c>
      <c r="E2899" s="13" t="n">
        <v>1.3644</v>
      </c>
      <c r="F2899" s="13" t="n">
        <v>1.3278</v>
      </c>
      <c r="Y2899" s="13" t="n">
        <v>138</v>
      </c>
      <c r="AU2899" s="13" t="n">
        <v>138</v>
      </c>
      <c r="BQ2899" s="13" t="n">
        <v>138</v>
      </c>
      <c r="CM2899" s="13" t="n">
        <v>138</v>
      </c>
      <c r="DI2899" s="13" t="n">
        <v>138</v>
      </c>
      <c r="EE2899" s="13" t="n">
        <v>138</v>
      </c>
      <c r="FA2899" s="13" t="n">
        <v>138</v>
      </c>
      <c r="FW2899" s="13" t="n">
        <v>138</v>
      </c>
      <c r="GS2899" s="13" t="n">
        <v>138</v>
      </c>
    </row>
    <row r="2900">
      <c r="C2900" s="13" t="n">
        <v>139</v>
      </c>
      <c r="D2900" s="13" t="n">
        <v>1.3188</v>
      </c>
      <c r="E2900" s="13" t="n">
        <v>2.2078</v>
      </c>
      <c r="F2900" s="13" t="n">
        <v>1.6233</v>
      </c>
      <c r="Y2900" s="13" t="n">
        <v>139</v>
      </c>
      <c r="AU2900" s="13" t="n">
        <v>139</v>
      </c>
      <c r="BQ2900" s="13" t="n">
        <v>139</v>
      </c>
      <c r="CM2900" s="13" t="n">
        <v>139</v>
      </c>
      <c r="DI2900" s="13" t="n">
        <v>139</v>
      </c>
      <c r="EE2900" s="13" t="n">
        <v>139</v>
      </c>
      <c r="FA2900" s="13" t="n">
        <v>139</v>
      </c>
      <c r="FW2900" s="13" t="n">
        <v>139</v>
      </c>
      <c r="GS2900" s="13" t="n">
        <v>139</v>
      </c>
    </row>
    <row r="2901">
      <c r="C2901" s="13" t="n">
        <v>140</v>
      </c>
      <c r="D2901" s="13" t="n">
        <v>0.7457</v>
      </c>
      <c r="E2901" s="13" t="n">
        <v>1.7291</v>
      </c>
      <c r="F2901" s="13" t="n">
        <v>1.4677</v>
      </c>
      <c r="Y2901" s="13" t="n">
        <v>140</v>
      </c>
      <c r="AU2901" s="13" t="n">
        <v>140</v>
      </c>
      <c r="BQ2901" s="13" t="n">
        <v>140</v>
      </c>
      <c r="CM2901" s="13" t="n">
        <v>140</v>
      </c>
      <c r="DI2901" s="13" t="n">
        <v>140</v>
      </c>
      <c r="EE2901" s="13" t="n">
        <v>140</v>
      </c>
      <c r="FA2901" s="13" t="n">
        <v>140</v>
      </c>
      <c r="FW2901" s="13" t="n">
        <v>140</v>
      </c>
      <c r="GS2901" s="13" t="n">
        <v>140</v>
      </c>
    </row>
    <row r="2902">
      <c r="C2902" s="13" t="n">
        <v>141</v>
      </c>
      <c r="D2902" s="13" t="n">
        <v>1.5561</v>
      </c>
      <c r="E2902" s="13" t="n">
        <v>1.3772</v>
      </c>
      <c r="F2902" s="13" t="n">
        <v>1.8832</v>
      </c>
      <c r="Y2902" s="13" t="n">
        <v>141</v>
      </c>
      <c r="AU2902" s="13" t="n">
        <v>141</v>
      </c>
      <c r="BQ2902" s="13" t="n">
        <v>141</v>
      </c>
      <c r="CM2902" s="13" t="n">
        <v>141</v>
      </c>
      <c r="DI2902" s="13" t="n">
        <v>141</v>
      </c>
      <c r="EE2902" s="13" t="n">
        <v>141</v>
      </c>
      <c r="FA2902" s="13" t="n">
        <v>141</v>
      </c>
      <c r="FW2902" s="13" t="n">
        <v>141</v>
      </c>
      <c r="GS2902" s="13" t="n">
        <v>141</v>
      </c>
    </row>
    <row r="2903">
      <c r="C2903" s="13" t="n">
        <v>142</v>
      </c>
      <c r="D2903" s="13" t="n">
        <v>0.8313</v>
      </c>
      <c r="E2903" s="13" t="n">
        <v>0.8070000000000001</v>
      </c>
      <c r="F2903" s="13" t="n">
        <v>1.0261</v>
      </c>
      <c r="Y2903" s="13" t="n">
        <v>142</v>
      </c>
      <c r="AU2903" s="13" t="n">
        <v>142</v>
      </c>
      <c r="BQ2903" s="13" t="n">
        <v>142</v>
      </c>
      <c r="CM2903" s="13" t="n">
        <v>142</v>
      </c>
      <c r="DI2903" s="13" t="n">
        <v>142</v>
      </c>
      <c r="EE2903" s="13" t="n">
        <v>142</v>
      </c>
      <c r="FA2903" s="13" t="n">
        <v>142</v>
      </c>
      <c r="FW2903" s="13" t="n">
        <v>142</v>
      </c>
      <c r="GS2903" s="13" t="n">
        <v>142</v>
      </c>
    </row>
    <row r="2904">
      <c r="C2904" s="13" t="n">
        <v>143</v>
      </c>
      <c r="D2904" s="13" t="n">
        <v>0.9297</v>
      </c>
      <c r="E2904" s="13" t="n">
        <v>1.3633</v>
      </c>
      <c r="F2904" s="13" t="n">
        <v>0.8024</v>
      </c>
      <c r="Y2904" s="13" t="n">
        <v>143</v>
      </c>
      <c r="AU2904" s="13" t="n">
        <v>143</v>
      </c>
      <c r="BQ2904" s="13" t="n">
        <v>143</v>
      </c>
      <c r="CM2904" s="13" t="n">
        <v>143</v>
      </c>
      <c r="DI2904" s="13" t="n">
        <v>143</v>
      </c>
      <c r="EE2904" s="13" t="n">
        <v>143</v>
      </c>
      <c r="FA2904" s="13" t="n">
        <v>143</v>
      </c>
      <c r="FW2904" s="13" t="n">
        <v>143</v>
      </c>
      <c r="GS2904" s="13" t="n">
        <v>143</v>
      </c>
    </row>
    <row r="2905">
      <c r="C2905" s="13" t="n">
        <v>144</v>
      </c>
      <c r="D2905" s="13" t="n">
        <v>0.7405</v>
      </c>
      <c r="E2905" s="13" t="n">
        <v>0.7875</v>
      </c>
      <c r="F2905" s="13" t="n">
        <v>1.7203</v>
      </c>
      <c r="Y2905" s="13" t="n">
        <v>144</v>
      </c>
      <c r="AU2905" s="13" t="n">
        <v>144</v>
      </c>
      <c r="BQ2905" s="13" t="n">
        <v>144</v>
      </c>
      <c r="CM2905" s="13" t="n">
        <v>144</v>
      </c>
      <c r="DI2905" s="13" t="n">
        <v>144</v>
      </c>
      <c r="EE2905" s="13" t="n">
        <v>144</v>
      </c>
      <c r="FA2905" s="13" t="n">
        <v>144</v>
      </c>
      <c r="FW2905" s="13" t="n">
        <v>144</v>
      </c>
      <c r="GS2905" s="13" t="n">
        <v>144</v>
      </c>
    </row>
    <row r="2906">
      <c r="C2906" s="13" t="n">
        <v>145</v>
      </c>
      <c r="D2906" s="13" t="n">
        <v>1.2915</v>
      </c>
      <c r="E2906" s="13" t="n">
        <v>1.7838</v>
      </c>
      <c r="F2906" s="13" t="n">
        <v>1.1335</v>
      </c>
      <c r="Y2906" s="13" t="n">
        <v>145</v>
      </c>
      <c r="AU2906" s="13" t="n">
        <v>145</v>
      </c>
      <c r="BQ2906" s="13" t="n">
        <v>145</v>
      </c>
      <c r="CM2906" s="13" t="n">
        <v>145</v>
      </c>
      <c r="DI2906" s="13" t="n">
        <v>145</v>
      </c>
      <c r="EE2906" s="13" t="n">
        <v>145</v>
      </c>
      <c r="FA2906" s="13" t="n">
        <v>145</v>
      </c>
      <c r="FW2906" s="13" t="n">
        <v>145</v>
      </c>
      <c r="GS2906" s="13" t="n">
        <v>145</v>
      </c>
    </row>
    <row r="2907">
      <c r="C2907" s="13" t="n">
        <v>146</v>
      </c>
      <c r="D2907" s="13" t="n">
        <v>1.4791</v>
      </c>
      <c r="E2907" s="13" t="n">
        <v>1.1196</v>
      </c>
      <c r="F2907" s="13" t="n">
        <v>1.139</v>
      </c>
      <c r="Y2907" s="13" t="n">
        <v>146</v>
      </c>
      <c r="AU2907" s="13" t="n">
        <v>146</v>
      </c>
      <c r="BQ2907" s="13" t="n">
        <v>146</v>
      </c>
      <c r="CM2907" s="13" t="n">
        <v>146</v>
      </c>
      <c r="DI2907" s="13" t="n">
        <v>146</v>
      </c>
      <c r="EE2907" s="13" t="n">
        <v>146</v>
      </c>
      <c r="FA2907" s="13" t="n">
        <v>146</v>
      </c>
      <c r="FW2907" s="13" t="n">
        <v>146</v>
      </c>
      <c r="GS2907" s="13" t="n">
        <v>146</v>
      </c>
    </row>
    <row r="2908">
      <c r="C2908" s="13" t="n">
        <v>147</v>
      </c>
      <c r="D2908" s="13" t="n">
        <v>1.3761</v>
      </c>
      <c r="E2908" s="13" t="n">
        <v>1.4577</v>
      </c>
      <c r="F2908" s="13" t="n">
        <v>1.3234</v>
      </c>
      <c r="Y2908" s="13" t="n">
        <v>147</v>
      </c>
      <c r="AU2908" s="13" t="n">
        <v>147</v>
      </c>
      <c r="BQ2908" s="13" t="n">
        <v>147</v>
      </c>
      <c r="CM2908" s="13" t="n">
        <v>147</v>
      </c>
      <c r="DI2908" s="13" t="n">
        <v>147</v>
      </c>
      <c r="EE2908" s="13" t="n">
        <v>147</v>
      </c>
      <c r="FA2908" s="13" t="n">
        <v>147</v>
      </c>
      <c r="FW2908" s="13" t="n">
        <v>147</v>
      </c>
      <c r="GS2908" s="13" t="n">
        <v>147</v>
      </c>
    </row>
    <row r="2909">
      <c r="C2909" s="13" t="n">
        <v>148</v>
      </c>
      <c r="D2909" s="13" t="n">
        <v>1.2141</v>
      </c>
      <c r="E2909" s="13" t="n">
        <v>2.1214</v>
      </c>
      <c r="F2909" s="13" t="n">
        <v>1.5624</v>
      </c>
      <c r="Y2909" s="13" t="n">
        <v>148</v>
      </c>
      <c r="AU2909" s="13" t="n">
        <v>148</v>
      </c>
      <c r="BQ2909" s="13" t="n">
        <v>148</v>
      </c>
      <c r="CM2909" s="13" t="n">
        <v>148</v>
      </c>
      <c r="DI2909" s="13" t="n">
        <v>148</v>
      </c>
      <c r="EE2909" s="13" t="n">
        <v>148</v>
      </c>
      <c r="FA2909" s="13" t="n">
        <v>148</v>
      </c>
      <c r="FW2909" s="13" t="n">
        <v>148</v>
      </c>
      <c r="GS2909" s="13" t="n">
        <v>148</v>
      </c>
    </row>
    <row r="2910">
      <c r="C2910" s="13" t="n">
        <v>149</v>
      </c>
      <c r="D2910" s="13" t="n">
        <v>1.0269</v>
      </c>
      <c r="E2910" s="13" t="n">
        <v>1.0506</v>
      </c>
      <c r="F2910" s="13" t="n">
        <v>1.3567</v>
      </c>
      <c r="Y2910" s="13" t="n">
        <v>149</v>
      </c>
      <c r="AU2910" s="13" t="n">
        <v>149</v>
      </c>
      <c r="BQ2910" s="13" t="n">
        <v>149</v>
      </c>
      <c r="CM2910" s="13" t="n">
        <v>149</v>
      </c>
      <c r="DI2910" s="13" t="n">
        <v>149</v>
      </c>
      <c r="EE2910" s="13" t="n">
        <v>149</v>
      </c>
      <c r="FA2910" s="13" t="n">
        <v>149</v>
      </c>
      <c r="FW2910" s="13" t="n">
        <v>149</v>
      </c>
      <c r="GS2910" s="13" t="n">
        <v>149</v>
      </c>
    </row>
    <row r="2911">
      <c r="C2911" s="13" t="n">
        <v>150</v>
      </c>
      <c r="D2911" s="13" t="n">
        <v>1.914</v>
      </c>
      <c r="E2911" s="13" t="n">
        <v>1.7076</v>
      </c>
      <c r="F2911" s="13" t="n">
        <v>1.113</v>
      </c>
      <c r="Y2911" s="13" t="n">
        <v>150</v>
      </c>
      <c r="AU2911" s="13" t="n">
        <v>150</v>
      </c>
      <c r="BQ2911" s="13" t="n">
        <v>150</v>
      </c>
      <c r="CM2911" s="13" t="n">
        <v>150</v>
      </c>
      <c r="DI2911" s="13" t="n">
        <v>150</v>
      </c>
      <c r="EE2911" s="13" t="n">
        <v>150</v>
      </c>
      <c r="FA2911" s="13" t="n">
        <v>150</v>
      </c>
      <c r="FW2911" s="13" t="n">
        <v>150</v>
      </c>
      <c r="GS2911" s="13" t="n">
        <v>150</v>
      </c>
    </row>
    <row r="2912">
      <c r="C2912" s="13" t="n">
        <v>151</v>
      </c>
      <c r="D2912" s="13" t="n">
        <v>1.5657</v>
      </c>
      <c r="E2912" s="13" t="n">
        <v>0.9724</v>
      </c>
      <c r="F2912" s="13" t="n">
        <v>1.4661</v>
      </c>
      <c r="Y2912" s="13" t="n">
        <v>151</v>
      </c>
      <c r="AU2912" s="13" t="n">
        <v>151</v>
      </c>
      <c r="BQ2912" s="13" t="n">
        <v>151</v>
      </c>
      <c r="CM2912" s="13" t="n">
        <v>151</v>
      </c>
      <c r="DI2912" s="13" t="n">
        <v>151</v>
      </c>
      <c r="EE2912" s="13" t="n">
        <v>151</v>
      </c>
      <c r="FA2912" s="13" t="n">
        <v>151</v>
      </c>
      <c r="FW2912" s="13" t="n">
        <v>151</v>
      </c>
      <c r="GS2912" s="13" t="n">
        <v>151</v>
      </c>
    </row>
    <row r="2913">
      <c r="C2913" s="13" t="n">
        <v>152</v>
      </c>
      <c r="D2913" s="13" t="n">
        <v>0.7308</v>
      </c>
      <c r="E2913" s="13" t="n">
        <v>1.4306</v>
      </c>
      <c r="F2913" s="13" t="n">
        <v>1.5232</v>
      </c>
      <c r="Y2913" s="13" t="n">
        <v>152</v>
      </c>
      <c r="AU2913" s="13" t="n">
        <v>152</v>
      </c>
      <c r="BQ2913" s="13" t="n">
        <v>152</v>
      </c>
      <c r="CM2913" s="13" t="n">
        <v>152</v>
      </c>
      <c r="DI2913" s="13" t="n">
        <v>152</v>
      </c>
      <c r="EE2913" s="13" t="n">
        <v>152</v>
      </c>
      <c r="FA2913" s="13" t="n">
        <v>152</v>
      </c>
      <c r="FW2913" s="13" t="n">
        <v>152</v>
      </c>
      <c r="GS2913" s="13" t="n">
        <v>152</v>
      </c>
    </row>
    <row r="2914">
      <c r="C2914" s="13" t="n">
        <v>153</v>
      </c>
      <c r="D2914" s="13" t="n">
        <v>1.1337</v>
      </c>
      <c r="E2914" s="13" t="n">
        <v>1.2038</v>
      </c>
      <c r="F2914" s="13" t="n">
        <v>1.2853</v>
      </c>
      <c r="Y2914" s="13" t="n">
        <v>153</v>
      </c>
      <c r="AU2914" s="13" t="n">
        <v>153</v>
      </c>
      <c r="BQ2914" s="13" t="n">
        <v>153</v>
      </c>
      <c r="CM2914" s="13" t="n">
        <v>153</v>
      </c>
      <c r="DI2914" s="13" t="n">
        <v>153</v>
      </c>
      <c r="EE2914" s="13" t="n">
        <v>153</v>
      </c>
      <c r="FA2914" s="13" t="n">
        <v>153</v>
      </c>
      <c r="FW2914" s="13" t="n">
        <v>153</v>
      </c>
      <c r="GS2914" s="13" t="n">
        <v>153</v>
      </c>
    </row>
    <row r="2915">
      <c r="C2915" s="13" t="n">
        <v>154</v>
      </c>
      <c r="D2915" s="13" t="n">
        <v>1.3607</v>
      </c>
      <c r="E2915" s="13" t="n">
        <v>1.2397</v>
      </c>
      <c r="F2915" s="13" t="n">
        <v>0.994</v>
      </c>
      <c r="Y2915" s="13" t="n">
        <v>154</v>
      </c>
      <c r="AU2915" s="13" t="n">
        <v>154</v>
      </c>
      <c r="BQ2915" s="13" t="n">
        <v>154</v>
      </c>
      <c r="CM2915" s="13" t="n">
        <v>154</v>
      </c>
      <c r="DI2915" s="13" t="n">
        <v>154</v>
      </c>
      <c r="EE2915" s="13" t="n">
        <v>154</v>
      </c>
      <c r="FA2915" s="13" t="n">
        <v>154</v>
      </c>
      <c r="FW2915" s="13" t="n">
        <v>154</v>
      </c>
      <c r="GS2915" s="13" t="n">
        <v>154</v>
      </c>
    </row>
    <row r="2916">
      <c r="C2916" s="13" t="n">
        <v>155</v>
      </c>
      <c r="D2916" s="13" t="n">
        <v>1.5023</v>
      </c>
      <c r="E2916" s="13" t="n">
        <v>0.9356</v>
      </c>
      <c r="F2916" s="13" t="n">
        <v>1.4716</v>
      </c>
      <c r="Y2916" s="13" t="n">
        <v>155</v>
      </c>
      <c r="AU2916" s="13" t="n">
        <v>155</v>
      </c>
      <c r="BQ2916" s="13" t="n">
        <v>155</v>
      </c>
      <c r="CM2916" s="13" t="n">
        <v>155</v>
      </c>
      <c r="DI2916" s="13" t="n">
        <v>155</v>
      </c>
      <c r="EE2916" s="13" t="n">
        <v>155</v>
      </c>
      <c r="FA2916" s="13" t="n">
        <v>155</v>
      </c>
      <c r="FW2916" s="13" t="n">
        <v>155</v>
      </c>
      <c r="GS2916" s="13" t="n">
        <v>155</v>
      </c>
    </row>
    <row r="2917">
      <c r="C2917" s="13" t="n">
        <v>156</v>
      </c>
      <c r="D2917" s="13" t="n">
        <v>1.3618</v>
      </c>
      <c r="E2917" s="13" t="n">
        <v>1.2807</v>
      </c>
      <c r="F2917" s="13" t="n">
        <v>1.2695</v>
      </c>
      <c r="Y2917" s="13" t="n">
        <v>156</v>
      </c>
      <c r="AU2917" s="13" t="n">
        <v>156</v>
      </c>
      <c r="BQ2917" s="13" t="n">
        <v>156</v>
      </c>
      <c r="CM2917" s="13" t="n">
        <v>156</v>
      </c>
      <c r="DI2917" s="13" t="n">
        <v>156</v>
      </c>
      <c r="EE2917" s="13" t="n">
        <v>156</v>
      </c>
      <c r="FA2917" s="13" t="n">
        <v>156</v>
      </c>
      <c r="FW2917" s="13" t="n">
        <v>156</v>
      </c>
      <c r="GS2917" s="13" t="n">
        <v>156</v>
      </c>
    </row>
    <row r="2918">
      <c r="C2918" s="13" t="n">
        <v>157</v>
      </c>
      <c r="D2918" s="13" t="n">
        <v>1.1899</v>
      </c>
      <c r="E2918" s="13" t="n">
        <v>1.0268</v>
      </c>
      <c r="F2918" s="13" t="n">
        <v>1.3969</v>
      </c>
      <c r="Y2918" s="13" t="n">
        <v>157</v>
      </c>
      <c r="AU2918" s="13" t="n">
        <v>157</v>
      </c>
      <c r="BQ2918" s="13" t="n">
        <v>157</v>
      </c>
      <c r="CM2918" s="13" t="n">
        <v>157</v>
      </c>
      <c r="DI2918" s="13" t="n">
        <v>157</v>
      </c>
      <c r="EE2918" s="13" t="n">
        <v>157</v>
      </c>
      <c r="FA2918" s="13" t="n">
        <v>157</v>
      </c>
      <c r="FW2918" s="13" t="n">
        <v>157</v>
      </c>
      <c r="GS2918" s="13" t="n">
        <v>157</v>
      </c>
    </row>
    <row r="2919">
      <c r="C2919" s="13" t="n">
        <v>158</v>
      </c>
      <c r="D2919" s="13" t="n">
        <v>0.9693000000000001</v>
      </c>
      <c r="E2919" s="13" t="n">
        <v>1.0257</v>
      </c>
      <c r="F2919" s="13" t="n">
        <v>1.2389</v>
      </c>
      <c r="Y2919" s="13" t="n">
        <v>158</v>
      </c>
      <c r="AU2919" s="13" t="n">
        <v>158</v>
      </c>
      <c r="BQ2919" s="13" t="n">
        <v>158</v>
      </c>
      <c r="CM2919" s="13" t="n">
        <v>158</v>
      </c>
      <c r="DI2919" s="13" t="n">
        <v>158</v>
      </c>
      <c r="EE2919" s="13" t="n">
        <v>158</v>
      </c>
      <c r="FA2919" s="13" t="n">
        <v>158</v>
      </c>
      <c r="FW2919" s="13" t="n">
        <v>158</v>
      </c>
      <c r="GS2919" s="13" t="n">
        <v>158</v>
      </c>
    </row>
    <row r="2920">
      <c r="C2920" s="13" t="n">
        <v>159</v>
      </c>
      <c r="D2920" s="13" t="n">
        <v>1.3823</v>
      </c>
      <c r="E2920" s="13" t="n">
        <v>1.1304</v>
      </c>
      <c r="F2920" s="13" t="n">
        <v>1.692</v>
      </c>
      <c r="Y2920" s="13" t="n">
        <v>159</v>
      </c>
      <c r="AU2920" s="13" t="n">
        <v>159</v>
      </c>
      <c r="BQ2920" s="13" t="n">
        <v>159</v>
      </c>
      <c r="CM2920" s="13" t="n">
        <v>159</v>
      </c>
      <c r="DI2920" s="13" t="n">
        <v>159</v>
      </c>
      <c r="EE2920" s="13" t="n">
        <v>159</v>
      </c>
      <c r="FA2920" s="13" t="n">
        <v>159</v>
      </c>
      <c r="FW2920" s="13" t="n">
        <v>159</v>
      </c>
      <c r="GS2920" s="13" t="n">
        <v>159</v>
      </c>
    </row>
    <row r="2921">
      <c r="C2921" s="13" t="n">
        <v>160</v>
      </c>
      <c r="D2921" s="13" t="n">
        <v>1.0514</v>
      </c>
      <c r="E2921" s="13" t="n">
        <v>1.1574</v>
      </c>
      <c r="F2921" s="13" t="n">
        <v>1.5266</v>
      </c>
      <c r="Y2921" s="13" t="n">
        <v>160</v>
      </c>
      <c r="AU2921" s="13" t="n">
        <v>160</v>
      </c>
      <c r="BQ2921" s="13" t="n">
        <v>160</v>
      </c>
      <c r="CM2921" s="13" t="n">
        <v>160</v>
      </c>
      <c r="DI2921" s="13" t="n">
        <v>160</v>
      </c>
      <c r="EE2921" s="13" t="n">
        <v>160</v>
      </c>
      <c r="FA2921" s="13" t="n">
        <v>160</v>
      </c>
      <c r="FW2921" s="13" t="n">
        <v>160</v>
      </c>
      <c r="GS2921" s="13" t="n">
        <v>160</v>
      </c>
    </row>
    <row r="2922">
      <c r="C2922" s="13" t="n">
        <v>161</v>
      </c>
      <c r="D2922" s="13" t="n">
        <v>1.424</v>
      </c>
      <c r="E2922" s="13" t="n">
        <v>0.4854</v>
      </c>
      <c r="F2922" s="13" t="n">
        <v>1.8693</v>
      </c>
      <c r="Y2922" s="13" t="n">
        <v>161</v>
      </c>
      <c r="AU2922" s="13" t="n">
        <v>161</v>
      </c>
      <c r="BQ2922" s="13" t="n">
        <v>161</v>
      </c>
      <c r="CM2922" s="13" t="n">
        <v>161</v>
      </c>
      <c r="DI2922" s="13" t="n">
        <v>161</v>
      </c>
      <c r="EE2922" s="13" t="n">
        <v>161</v>
      </c>
      <c r="FA2922" s="13" t="n">
        <v>161</v>
      </c>
      <c r="FW2922" s="13" t="n">
        <v>161</v>
      </c>
      <c r="GS2922" s="13" t="n">
        <v>161</v>
      </c>
    </row>
    <row r="2923">
      <c r="C2923" s="13" t="n">
        <v>162</v>
      </c>
      <c r="D2923" s="13" t="n">
        <v>1.4103</v>
      </c>
      <c r="E2923" s="13" t="n">
        <v>1.0247</v>
      </c>
      <c r="F2923" s="13" t="n">
        <v>1.267</v>
      </c>
      <c r="Y2923" s="13" t="n">
        <v>162</v>
      </c>
      <c r="AU2923" s="13" t="n">
        <v>162</v>
      </c>
      <c r="BQ2923" s="13" t="n">
        <v>162</v>
      </c>
      <c r="CM2923" s="13" t="n">
        <v>162</v>
      </c>
      <c r="DI2923" s="13" t="n">
        <v>162</v>
      </c>
      <c r="EE2923" s="13" t="n">
        <v>162</v>
      </c>
      <c r="FA2923" s="13" t="n">
        <v>162</v>
      </c>
      <c r="FW2923" s="13" t="n">
        <v>162</v>
      </c>
      <c r="GS2923" s="13" t="n">
        <v>162</v>
      </c>
    </row>
    <row r="2924">
      <c r="C2924" s="13" t="n">
        <v>163</v>
      </c>
      <c r="D2924" s="13" t="n">
        <v>0.9856</v>
      </c>
      <c r="E2924" s="13" t="n">
        <v>0.6493</v>
      </c>
      <c r="F2924" s="13" t="n">
        <v>1.112</v>
      </c>
      <c r="Y2924" s="13" t="n">
        <v>163</v>
      </c>
      <c r="AU2924" s="13" t="n">
        <v>163</v>
      </c>
      <c r="BQ2924" s="13" t="n">
        <v>163</v>
      </c>
      <c r="CM2924" s="13" t="n">
        <v>163</v>
      </c>
      <c r="DI2924" s="13" t="n">
        <v>163</v>
      </c>
      <c r="EE2924" s="13" t="n">
        <v>163</v>
      </c>
      <c r="FA2924" s="13" t="n">
        <v>163</v>
      </c>
      <c r="FW2924" s="13" t="n">
        <v>163</v>
      </c>
      <c r="GS2924" s="13" t="n">
        <v>163</v>
      </c>
    </row>
    <row r="2925">
      <c r="C2925" s="13" t="n">
        <v>164</v>
      </c>
      <c r="D2925" s="13" t="n">
        <v>0.9278999999999999</v>
      </c>
      <c r="E2925" s="13" t="n">
        <v>1.1673</v>
      </c>
      <c r="F2925" s="13" t="n">
        <v>0.9917</v>
      </c>
      <c r="Y2925" s="13" t="n">
        <v>164</v>
      </c>
      <c r="AU2925" s="13" t="n">
        <v>164</v>
      </c>
      <c r="BQ2925" s="13" t="n">
        <v>164</v>
      </c>
      <c r="CM2925" s="13" t="n">
        <v>164</v>
      </c>
      <c r="DI2925" s="13" t="n">
        <v>164</v>
      </c>
      <c r="EE2925" s="13" t="n">
        <v>164</v>
      </c>
      <c r="FA2925" s="13" t="n">
        <v>164</v>
      </c>
      <c r="FW2925" s="13" t="n">
        <v>164</v>
      </c>
      <c r="GS2925" s="13" t="n">
        <v>164</v>
      </c>
    </row>
    <row r="2926">
      <c r="C2926" s="13" t="n">
        <v>165</v>
      </c>
      <c r="D2926" s="13" t="n">
        <v>1.2531</v>
      </c>
      <c r="E2926" s="13" t="n">
        <v>1.7968</v>
      </c>
      <c r="F2926" s="13" t="n">
        <v>0.7357</v>
      </c>
      <c r="Y2926" s="13" t="n">
        <v>165</v>
      </c>
      <c r="AU2926" s="13" t="n">
        <v>165</v>
      </c>
      <c r="BQ2926" s="13" t="n">
        <v>165</v>
      </c>
      <c r="CM2926" s="13" t="n">
        <v>165</v>
      </c>
      <c r="DI2926" s="13" t="n">
        <v>165</v>
      </c>
      <c r="EE2926" s="13" t="n">
        <v>165</v>
      </c>
      <c r="FA2926" s="13" t="n">
        <v>165</v>
      </c>
      <c r="FW2926" s="13" t="n">
        <v>165</v>
      </c>
      <c r="GS2926" s="13" t="n">
        <v>165</v>
      </c>
    </row>
    <row r="2927">
      <c r="C2927" s="13" t="n">
        <v>166</v>
      </c>
      <c r="D2927" s="13" t="n">
        <v>1.1018</v>
      </c>
      <c r="E2927" s="13" t="n">
        <v>1.0396</v>
      </c>
      <c r="F2927" s="13" t="n">
        <v>1.6219</v>
      </c>
      <c r="Y2927" s="13" t="n">
        <v>166</v>
      </c>
      <c r="AU2927" s="13" t="n">
        <v>166</v>
      </c>
      <c r="BQ2927" s="13" t="n">
        <v>166</v>
      </c>
      <c r="CM2927" s="13" t="n">
        <v>166</v>
      </c>
      <c r="DI2927" s="13" t="n">
        <v>166</v>
      </c>
      <c r="EE2927" s="13" t="n">
        <v>166</v>
      </c>
      <c r="FA2927" s="13" t="n">
        <v>166</v>
      </c>
      <c r="FW2927" s="13" t="n">
        <v>166</v>
      </c>
      <c r="GS2927" s="13" t="n">
        <v>166</v>
      </c>
    </row>
    <row r="2928">
      <c r="C2928" s="13" t="n">
        <v>167</v>
      </c>
      <c r="D2928" s="13" t="n">
        <v>1.0647</v>
      </c>
      <c r="E2928" s="13" t="n">
        <v>1.3703</v>
      </c>
      <c r="F2928" s="13" t="n">
        <v>0.6574</v>
      </c>
      <c r="Y2928" s="13" t="n">
        <v>167</v>
      </c>
      <c r="AU2928" s="13" t="n">
        <v>167</v>
      </c>
      <c r="BQ2928" s="13" t="n">
        <v>167</v>
      </c>
      <c r="CM2928" s="13" t="n">
        <v>167</v>
      </c>
      <c r="DI2928" s="13" t="n">
        <v>167</v>
      </c>
      <c r="EE2928" s="13" t="n">
        <v>167</v>
      </c>
      <c r="FA2928" s="13" t="n">
        <v>167</v>
      </c>
      <c r="FW2928" s="13" t="n">
        <v>167</v>
      </c>
      <c r="GS2928" s="13" t="n">
        <v>167</v>
      </c>
    </row>
    <row r="2929">
      <c r="C2929" s="13" t="n">
        <v>168</v>
      </c>
      <c r="D2929" s="13" t="n">
        <v>0.8184</v>
      </c>
      <c r="E2929" s="13" t="n">
        <v>0.9265</v>
      </c>
      <c r="F2929" s="13" t="n">
        <v>0.9666</v>
      </c>
      <c r="Y2929" s="13" t="n">
        <v>168</v>
      </c>
      <c r="AU2929" s="13" t="n">
        <v>168</v>
      </c>
      <c r="BQ2929" s="13" t="n">
        <v>168</v>
      </c>
      <c r="CM2929" s="13" t="n">
        <v>168</v>
      </c>
      <c r="DI2929" s="13" t="n">
        <v>168</v>
      </c>
      <c r="EE2929" s="13" t="n">
        <v>168</v>
      </c>
      <c r="FA2929" s="13" t="n">
        <v>168</v>
      </c>
      <c r="FW2929" s="13" t="n">
        <v>168</v>
      </c>
      <c r="GS2929" s="13" t="n">
        <v>168</v>
      </c>
    </row>
    <row r="2930">
      <c r="C2930" s="13" t="n">
        <v>169</v>
      </c>
      <c r="D2930" s="13" t="n">
        <v>1.2626</v>
      </c>
      <c r="E2930" s="13" t="n">
        <v>1.4624</v>
      </c>
      <c r="F2930" s="13" t="n">
        <v>1.4806</v>
      </c>
      <c r="Y2930" s="13" t="n">
        <v>169</v>
      </c>
      <c r="AU2930" s="13" t="n">
        <v>169</v>
      </c>
      <c r="BQ2930" s="13" t="n">
        <v>169</v>
      </c>
      <c r="CM2930" s="13" t="n">
        <v>169</v>
      </c>
      <c r="DI2930" s="13" t="n">
        <v>169</v>
      </c>
      <c r="EE2930" s="13" t="n">
        <v>169</v>
      </c>
      <c r="FA2930" s="13" t="n">
        <v>169</v>
      </c>
      <c r="FW2930" s="13" t="n">
        <v>169</v>
      </c>
      <c r="GS2930" s="13" t="n">
        <v>169</v>
      </c>
    </row>
    <row r="2931">
      <c r="C2931" s="13" t="n">
        <v>170</v>
      </c>
      <c r="D2931" s="13" t="n">
        <v>1.84</v>
      </c>
      <c r="E2931" s="13" t="n">
        <v>1.1823</v>
      </c>
      <c r="F2931" s="13" t="n">
        <v>0.7554</v>
      </c>
      <c r="Y2931" s="13" t="n">
        <v>170</v>
      </c>
      <c r="AU2931" s="13" t="n">
        <v>170</v>
      </c>
      <c r="BQ2931" s="13" t="n">
        <v>170</v>
      </c>
      <c r="CM2931" s="13" t="n">
        <v>170</v>
      </c>
      <c r="DI2931" s="13" t="n">
        <v>170</v>
      </c>
      <c r="EE2931" s="13" t="n">
        <v>170</v>
      </c>
      <c r="FA2931" s="13" t="n">
        <v>170</v>
      </c>
      <c r="FW2931" s="13" t="n">
        <v>170</v>
      </c>
      <c r="GS2931" s="13" t="n">
        <v>170</v>
      </c>
    </row>
    <row r="2932">
      <c r="C2932" s="13" t="n">
        <v>171</v>
      </c>
      <c r="D2932" s="13" t="n">
        <v>1.1858</v>
      </c>
      <c r="E2932" s="13" t="n">
        <v>1.2888</v>
      </c>
      <c r="F2932" s="13" t="n">
        <v>1.1811</v>
      </c>
      <c r="Y2932" s="13" t="n">
        <v>171</v>
      </c>
      <c r="AU2932" s="13" t="n">
        <v>171</v>
      </c>
      <c r="BQ2932" s="13" t="n">
        <v>171</v>
      </c>
      <c r="CM2932" s="13" t="n">
        <v>171</v>
      </c>
      <c r="DI2932" s="13" t="n">
        <v>171</v>
      </c>
      <c r="EE2932" s="13" t="n">
        <v>171</v>
      </c>
      <c r="FA2932" s="13" t="n">
        <v>171</v>
      </c>
      <c r="FW2932" s="13" t="n">
        <v>171</v>
      </c>
      <c r="GS2932" s="13" t="n">
        <v>171</v>
      </c>
    </row>
    <row r="2933">
      <c r="C2933" s="13" t="n">
        <v>172</v>
      </c>
      <c r="D2933" s="13" t="n">
        <v>1.8274</v>
      </c>
      <c r="E2933" s="13" t="n">
        <v>0.9569</v>
      </c>
      <c r="F2933" s="13" t="n">
        <v>1.4058</v>
      </c>
      <c r="Y2933" s="13" t="n">
        <v>172</v>
      </c>
      <c r="AU2933" s="13" t="n">
        <v>172</v>
      </c>
      <c r="BQ2933" s="13" t="n">
        <v>172</v>
      </c>
      <c r="CM2933" s="13" t="n">
        <v>172</v>
      </c>
      <c r="DI2933" s="13" t="n">
        <v>172</v>
      </c>
      <c r="EE2933" s="13" t="n">
        <v>172</v>
      </c>
      <c r="FA2933" s="13" t="n">
        <v>172</v>
      </c>
      <c r="FW2933" s="13" t="n">
        <v>172</v>
      </c>
      <c r="GS2933" s="13" t="n">
        <v>172</v>
      </c>
    </row>
    <row r="2934">
      <c r="C2934" s="13" t="n">
        <v>173</v>
      </c>
      <c r="D2934" s="13" t="n">
        <v>1.1134</v>
      </c>
      <c r="E2934" s="13" t="n">
        <v>1.2137</v>
      </c>
      <c r="F2934" s="13" t="n">
        <v>1.4319</v>
      </c>
      <c r="Y2934" s="13" t="n">
        <v>173</v>
      </c>
      <c r="AU2934" s="13" t="n">
        <v>173</v>
      </c>
      <c r="BQ2934" s="13" t="n">
        <v>173</v>
      </c>
      <c r="CM2934" s="13" t="n">
        <v>173</v>
      </c>
      <c r="DI2934" s="13" t="n">
        <v>173</v>
      </c>
      <c r="EE2934" s="13" t="n">
        <v>173</v>
      </c>
      <c r="FA2934" s="13" t="n">
        <v>173</v>
      </c>
      <c r="FW2934" s="13" t="n">
        <v>173</v>
      </c>
      <c r="GS2934" s="13" t="n">
        <v>173</v>
      </c>
    </row>
    <row r="2935">
      <c r="C2935" s="13" t="n">
        <v>174</v>
      </c>
      <c r="D2935" s="13" t="n">
        <v>1.1481</v>
      </c>
      <c r="E2935" s="13" t="n">
        <v>1.3336</v>
      </c>
      <c r="F2935" s="13" t="n">
        <v>0.8831</v>
      </c>
      <c r="Y2935" s="13" t="n">
        <v>174</v>
      </c>
      <c r="AU2935" s="13" t="n">
        <v>174</v>
      </c>
      <c r="BQ2935" s="13" t="n">
        <v>174</v>
      </c>
      <c r="CM2935" s="13" t="n">
        <v>174</v>
      </c>
      <c r="DI2935" s="13" t="n">
        <v>174</v>
      </c>
      <c r="EE2935" s="13" t="n">
        <v>174</v>
      </c>
      <c r="FA2935" s="13" t="n">
        <v>174</v>
      </c>
      <c r="FW2935" s="13" t="n">
        <v>174</v>
      </c>
      <c r="GS2935" s="13" t="n">
        <v>174</v>
      </c>
    </row>
    <row r="2936">
      <c r="C2936" s="13" t="n">
        <v>175</v>
      </c>
      <c r="D2936" s="13" t="n">
        <v>1.0218</v>
      </c>
      <c r="E2936" s="13" t="n">
        <v>0.9347</v>
      </c>
      <c r="F2936" s="13" t="n">
        <v>1.3439</v>
      </c>
      <c r="Y2936" s="13" t="n">
        <v>175</v>
      </c>
      <c r="AU2936" s="13" t="n">
        <v>175</v>
      </c>
      <c r="BQ2936" s="13" t="n">
        <v>175</v>
      </c>
      <c r="CM2936" s="13" t="n">
        <v>175</v>
      </c>
      <c r="DI2936" s="13" t="n">
        <v>175</v>
      </c>
      <c r="EE2936" s="13" t="n">
        <v>175</v>
      </c>
      <c r="FA2936" s="13" t="n">
        <v>175</v>
      </c>
      <c r="FW2936" s="13" t="n">
        <v>175</v>
      </c>
      <c r="GS2936" s="13" t="n">
        <v>175</v>
      </c>
    </row>
    <row r="2937">
      <c r="C2937" s="13" t="n">
        <v>176</v>
      </c>
      <c r="D2937" s="13" t="n">
        <v>1.0905</v>
      </c>
      <c r="E2937" s="13" t="n">
        <v>1.0565</v>
      </c>
      <c r="F2937" s="13" t="n">
        <v>1.1862</v>
      </c>
      <c r="Y2937" s="13" t="n">
        <v>176</v>
      </c>
      <c r="AU2937" s="13" t="n">
        <v>176</v>
      </c>
      <c r="BQ2937" s="13" t="n">
        <v>176</v>
      </c>
      <c r="CM2937" s="13" t="n">
        <v>176</v>
      </c>
      <c r="DI2937" s="13" t="n">
        <v>176</v>
      </c>
      <c r="EE2937" s="13" t="n">
        <v>176</v>
      </c>
      <c r="FA2937" s="13" t="n">
        <v>176</v>
      </c>
      <c r="FW2937" s="13" t="n">
        <v>176</v>
      </c>
      <c r="GS2937" s="13" t="n">
        <v>176</v>
      </c>
    </row>
    <row r="2938">
      <c r="C2938" s="13" t="n">
        <v>177</v>
      </c>
      <c r="D2938" s="13" t="n">
        <v>1.4619</v>
      </c>
      <c r="E2938" s="13" t="n">
        <v>0.8619</v>
      </c>
      <c r="F2938" s="13" t="n">
        <v>0.7215</v>
      </c>
      <c r="Y2938" s="13" t="n">
        <v>177</v>
      </c>
      <c r="AU2938" s="13" t="n">
        <v>177</v>
      </c>
      <c r="BQ2938" s="13" t="n">
        <v>177</v>
      </c>
      <c r="CM2938" s="13" t="n">
        <v>177</v>
      </c>
      <c r="DI2938" s="13" t="n">
        <v>177</v>
      </c>
      <c r="EE2938" s="13" t="n">
        <v>177</v>
      </c>
      <c r="FA2938" s="13" t="n">
        <v>177</v>
      </c>
      <c r="FW2938" s="13" t="n">
        <v>177</v>
      </c>
      <c r="GS2938" s="13" t="n">
        <v>177</v>
      </c>
    </row>
    <row r="2939">
      <c r="C2939" s="13" t="n">
        <v>178</v>
      </c>
      <c r="D2939" s="13" t="n">
        <v>1.1697</v>
      </c>
      <c r="E2939" s="13" t="n">
        <v>2.2006</v>
      </c>
      <c r="F2939" s="13" t="n">
        <v>1.156</v>
      </c>
      <c r="Y2939" s="13" t="n">
        <v>178</v>
      </c>
      <c r="AU2939" s="13" t="n">
        <v>178</v>
      </c>
      <c r="BQ2939" s="13" t="n">
        <v>178</v>
      </c>
      <c r="CM2939" s="13" t="n">
        <v>178</v>
      </c>
      <c r="DI2939" s="13" t="n">
        <v>178</v>
      </c>
      <c r="EE2939" s="13" t="n">
        <v>178</v>
      </c>
      <c r="FA2939" s="13" t="n">
        <v>178</v>
      </c>
      <c r="FW2939" s="13" t="n">
        <v>178</v>
      </c>
      <c r="GS2939" s="13" t="n">
        <v>178</v>
      </c>
    </row>
    <row r="2940">
      <c r="C2940" s="13" t="n">
        <v>179</v>
      </c>
      <c r="D2940" s="13" t="n">
        <v>0.9615</v>
      </c>
      <c r="E2940" s="13" t="n">
        <v>1.0094</v>
      </c>
      <c r="F2940" s="13" t="n">
        <v>1.3407</v>
      </c>
      <c r="Y2940" s="13" t="n">
        <v>179</v>
      </c>
      <c r="AU2940" s="13" t="n">
        <v>179</v>
      </c>
      <c r="BQ2940" s="13" t="n">
        <v>179</v>
      </c>
      <c r="CM2940" s="13" t="n">
        <v>179</v>
      </c>
      <c r="DI2940" s="13" t="n">
        <v>179</v>
      </c>
      <c r="EE2940" s="13" t="n">
        <v>179</v>
      </c>
      <c r="FA2940" s="13" t="n">
        <v>179</v>
      </c>
      <c r="FW2940" s="13" t="n">
        <v>179</v>
      </c>
      <c r="GS2940" s="13" t="n">
        <v>179</v>
      </c>
    </row>
    <row r="2941">
      <c r="C2941" s="13" t="n">
        <v>180</v>
      </c>
      <c r="D2941" s="13" t="n">
        <v>1.8176</v>
      </c>
      <c r="E2941" s="13" t="n">
        <v>1.3728</v>
      </c>
      <c r="F2941" s="13" t="n">
        <v>1.0052</v>
      </c>
      <c r="Y2941" s="13" t="n">
        <v>180</v>
      </c>
      <c r="AU2941" s="13" t="n">
        <v>180</v>
      </c>
      <c r="BQ2941" s="13" t="n">
        <v>180</v>
      </c>
      <c r="CM2941" s="13" t="n">
        <v>180</v>
      </c>
      <c r="DI2941" s="13" t="n">
        <v>180</v>
      </c>
      <c r="EE2941" s="13" t="n">
        <v>180</v>
      </c>
      <c r="FA2941" s="13" t="n">
        <v>180</v>
      </c>
      <c r="FW2941" s="13" t="n">
        <v>180</v>
      </c>
      <c r="GS2941" s="13" t="n">
        <v>180</v>
      </c>
    </row>
    <row r="2942">
      <c r="C2942" s="13" t="n">
        <v>181</v>
      </c>
      <c r="D2942" s="13" t="n">
        <v>0.7027</v>
      </c>
      <c r="E2942" s="13" t="n">
        <v>1.127</v>
      </c>
      <c r="F2942" s="13" t="n">
        <v>1.3785</v>
      </c>
      <c r="Y2942" s="13" t="n">
        <v>181</v>
      </c>
      <c r="AU2942" s="13" t="n">
        <v>181</v>
      </c>
      <c r="BQ2942" s="13" t="n">
        <v>181</v>
      </c>
      <c r="CM2942" s="13" t="n">
        <v>181</v>
      </c>
      <c r="DI2942" s="13" t="n">
        <v>181</v>
      </c>
      <c r="EE2942" s="13" t="n">
        <v>181</v>
      </c>
      <c r="FA2942" s="13" t="n">
        <v>181</v>
      </c>
      <c r="FW2942" s="13" t="n">
        <v>181</v>
      </c>
      <c r="GS2942" s="13" t="n">
        <v>181</v>
      </c>
    </row>
    <row r="2943">
      <c r="C2943" s="13" t="n">
        <v>182</v>
      </c>
      <c r="D2943" s="13" t="n">
        <v>1.1144</v>
      </c>
      <c r="E2943" s="13" t="n">
        <v>1.1662</v>
      </c>
      <c r="F2943" s="13" t="n">
        <v>1.3026</v>
      </c>
      <c r="Y2943" s="13" t="n">
        <v>182</v>
      </c>
      <c r="AU2943" s="13" t="n">
        <v>182</v>
      </c>
      <c r="BQ2943" s="13" t="n">
        <v>182</v>
      </c>
      <c r="CM2943" s="13" t="n">
        <v>182</v>
      </c>
      <c r="DI2943" s="13" t="n">
        <v>182</v>
      </c>
      <c r="EE2943" s="13" t="n">
        <v>182</v>
      </c>
      <c r="FA2943" s="13" t="n">
        <v>182</v>
      </c>
      <c r="FW2943" s="13" t="n">
        <v>182</v>
      </c>
      <c r="GS2943" s="13" t="n">
        <v>182</v>
      </c>
    </row>
    <row r="2944">
      <c r="C2944" s="13" t="n">
        <v>183</v>
      </c>
      <c r="D2944" s="13" t="n">
        <v>1.5793</v>
      </c>
      <c r="E2944" s="13" t="n">
        <v>1.0658</v>
      </c>
      <c r="F2944" s="13" t="n">
        <v>1.0608</v>
      </c>
      <c r="Y2944" s="13" t="n">
        <v>183</v>
      </c>
      <c r="AU2944" s="13" t="n">
        <v>183</v>
      </c>
      <c r="BQ2944" s="13" t="n">
        <v>183</v>
      </c>
      <c r="CM2944" s="13" t="n">
        <v>183</v>
      </c>
      <c r="DI2944" s="13" t="n">
        <v>183</v>
      </c>
      <c r="EE2944" s="13" t="n">
        <v>183</v>
      </c>
      <c r="FA2944" s="13" t="n">
        <v>183</v>
      </c>
      <c r="FW2944" s="13" t="n">
        <v>183</v>
      </c>
      <c r="GS2944" s="13" t="n">
        <v>183</v>
      </c>
    </row>
    <row r="2945">
      <c r="C2945" s="13" t="n">
        <v>184</v>
      </c>
      <c r="D2945" s="13" t="n">
        <v>1.1303</v>
      </c>
      <c r="E2945" s="13" t="n">
        <v>1.5636</v>
      </c>
      <c r="F2945" s="13" t="n">
        <v>1.4221</v>
      </c>
      <c r="Y2945" s="13" t="n">
        <v>184</v>
      </c>
      <c r="AU2945" s="13" t="n">
        <v>184</v>
      </c>
      <c r="BQ2945" s="13" t="n">
        <v>184</v>
      </c>
      <c r="CM2945" s="13" t="n">
        <v>184</v>
      </c>
      <c r="DI2945" s="13" t="n">
        <v>184</v>
      </c>
      <c r="EE2945" s="13" t="n">
        <v>184</v>
      </c>
      <c r="FA2945" s="13" t="n">
        <v>184</v>
      </c>
      <c r="FW2945" s="13" t="n">
        <v>184</v>
      </c>
      <c r="GS2945" s="13" t="n">
        <v>184</v>
      </c>
    </row>
    <row r="2946">
      <c r="C2946" s="13" t="n">
        <v>185</v>
      </c>
      <c r="D2946" s="13" t="n">
        <v>1.0983</v>
      </c>
      <c r="E2946" s="13" t="n">
        <v>0.9937</v>
      </c>
      <c r="F2946" s="13" t="n">
        <v>0.7779</v>
      </c>
      <c r="Y2946" s="13" t="n">
        <v>185</v>
      </c>
      <c r="AU2946" s="13" t="n">
        <v>185</v>
      </c>
      <c r="BQ2946" s="13" t="n">
        <v>185</v>
      </c>
      <c r="CM2946" s="13" t="n">
        <v>185</v>
      </c>
      <c r="DI2946" s="13" t="n">
        <v>185</v>
      </c>
      <c r="EE2946" s="13" t="n">
        <v>185</v>
      </c>
      <c r="FA2946" s="13" t="n">
        <v>185</v>
      </c>
      <c r="FW2946" s="13" t="n">
        <v>185</v>
      </c>
      <c r="GS2946" s="13" t="n">
        <v>185</v>
      </c>
    </row>
    <row r="2947">
      <c r="C2947" s="13" t="n">
        <v>186</v>
      </c>
      <c r="D2947" s="13" t="n">
        <v>1.7013</v>
      </c>
      <c r="E2947" s="13" t="n">
        <v>0.9242</v>
      </c>
      <c r="F2947" s="13" t="n">
        <v>0.8889</v>
      </c>
      <c r="Y2947" s="13" t="n">
        <v>186</v>
      </c>
      <c r="AU2947" s="13" t="n">
        <v>186</v>
      </c>
      <c r="BQ2947" s="13" t="n">
        <v>186</v>
      </c>
      <c r="CM2947" s="13" t="n">
        <v>186</v>
      </c>
      <c r="DI2947" s="13" t="n">
        <v>186</v>
      </c>
      <c r="EE2947" s="13" t="n">
        <v>186</v>
      </c>
      <c r="FA2947" s="13" t="n">
        <v>186</v>
      </c>
      <c r="FW2947" s="13" t="n">
        <v>186</v>
      </c>
      <c r="GS2947" s="13" t="n">
        <v>186</v>
      </c>
    </row>
    <row r="2948">
      <c r="C2948" s="13" t="n">
        <v>187</v>
      </c>
      <c r="D2948" s="13" t="n">
        <v>0.9312</v>
      </c>
      <c r="E2948" s="13" t="n">
        <v>1.0922</v>
      </c>
      <c r="F2948" s="13" t="n">
        <v>1.1999</v>
      </c>
      <c r="Y2948" s="13" t="n">
        <v>187</v>
      </c>
      <c r="AU2948" s="13" t="n">
        <v>187</v>
      </c>
      <c r="BQ2948" s="13" t="n">
        <v>187</v>
      </c>
      <c r="CM2948" s="13" t="n">
        <v>187</v>
      </c>
      <c r="DI2948" s="13" t="n">
        <v>187</v>
      </c>
      <c r="EE2948" s="13" t="n">
        <v>187</v>
      </c>
      <c r="FA2948" s="13" t="n">
        <v>187</v>
      </c>
      <c r="FW2948" s="13" t="n">
        <v>187</v>
      </c>
      <c r="GS2948" s="13" t="n">
        <v>187</v>
      </c>
    </row>
    <row r="2949">
      <c r="C2949" s="13" t="n">
        <v>188</v>
      </c>
      <c r="D2949" s="13" t="n">
        <v>0.9628</v>
      </c>
      <c r="E2949" s="13" t="n">
        <v>1.1884</v>
      </c>
      <c r="F2949" s="13" t="n">
        <v>1.678</v>
      </c>
      <c r="Y2949" s="13" t="n">
        <v>188</v>
      </c>
      <c r="AU2949" s="13" t="n">
        <v>188</v>
      </c>
      <c r="BQ2949" s="13" t="n">
        <v>188</v>
      </c>
      <c r="CM2949" s="13" t="n">
        <v>188</v>
      </c>
      <c r="DI2949" s="13" t="n">
        <v>188</v>
      </c>
      <c r="EE2949" s="13" t="n">
        <v>188</v>
      </c>
      <c r="FA2949" s="13" t="n">
        <v>188</v>
      </c>
      <c r="FW2949" s="13" t="n">
        <v>188</v>
      </c>
      <c r="GS2949" s="13" t="n">
        <v>188</v>
      </c>
    </row>
    <row r="2950">
      <c r="C2950" s="13" t="n">
        <v>189</v>
      </c>
      <c r="D2950" s="13" t="n">
        <v>1.1337</v>
      </c>
      <c r="E2950" s="13" t="n">
        <v>1.4434</v>
      </c>
      <c r="F2950" s="13" t="n">
        <v>2.0529</v>
      </c>
      <c r="Y2950" s="13" t="n">
        <v>189</v>
      </c>
      <c r="AU2950" s="13" t="n">
        <v>189</v>
      </c>
      <c r="BQ2950" s="13" t="n">
        <v>189</v>
      </c>
      <c r="CM2950" s="13" t="n">
        <v>189</v>
      </c>
      <c r="DI2950" s="13" t="n">
        <v>189</v>
      </c>
      <c r="EE2950" s="13" t="n">
        <v>189</v>
      </c>
      <c r="FA2950" s="13" t="n">
        <v>189</v>
      </c>
      <c r="FW2950" s="13" t="n">
        <v>189</v>
      </c>
      <c r="GS2950" s="13" t="n">
        <v>189</v>
      </c>
    </row>
    <row r="2951">
      <c r="C2951" s="13" t="n">
        <v>190</v>
      </c>
      <c r="D2951" s="13" t="n">
        <v>1.1723</v>
      </c>
      <c r="E2951" s="13" t="n">
        <v>0.8515</v>
      </c>
      <c r="F2951" s="13" t="n">
        <v>1.6578</v>
      </c>
      <c r="Y2951" s="13" t="n">
        <v>190</v>
      </c>
      <c r="AU2951" s="13" t="n">
        <v>190</v>
      </c>
      <c r="BQ2951" s="13" t="n">
        <v>190</v>
      </c>
      <c r="CM2951" s="13" t="n">
        <v>190</v>
      </c>
      <c r="DI2951" s="13" t="n">
        <v>190</v>
      </c>
      <c r="EE2951" s="13" t="n">
        <v>190</v>
      </c>
      <c r="FA2951" s="13" t="n">
        <v>190</v>
      </c>
      <c r="FW2951" s="13" t="n">
        <v>190</v>
      </c>
      <c r="GS2951" s="13" t="n">
        <v>190</v>
      </c>
    </row>
    <row r="2952">
      <c r="C2952" s="13" t="n">
        <v>191</v>
      </c>
      <c r="D2952" s="13" t="n">
        <v>1.6658</v>
      </c>
      <c r="E2952" s="13" t="n">
        <v>1.0874</v>
      </c>
      <c r="F2952" s="13" t="n">
        <v>0.9457</v>
      </c>
      <c r="Y2952" s="13" t="n">
        <v>191</v>
      </c>
      <c r="AU2952" s="13" t="n">
        <v>191</v>
      </c>
      <c r="BQ2952" s="13" t="n">
        <v>191</v>
      </c>
      <c r="CM2952" s="13" t="n">
        <v>191</v>
      </c>
      <c r="DI2952" s="13" t="n">
        <v>191</v>
      </c>
      <c r="EE2952" s="13" t="n">
        <v>191</v>
      </c>
      <c r="FA2952" s="13" t="n">
        <v>191</v>
      </c>
      <c r="FW2952" s="13" t="n">
        <v>191</v>
      </c>
      <c r="GS2952" s="13" t="n">
        <v>191</v>
      </c>
    </row>
    <row r="2953">
      <c r="C2953" s="13" t="n">
        <v>192</v>
      </c>
      <c r="D2953" s="13" t="n">
        <v>1.6537</v>
      </c>
      <c r="E2953" s="13" t="n">
        <v>1.6222</v>
      </c>
      <c r="F2953" s="13" t="n">
        <v>0.7641</v>
      </c>
      <c r="Y2953" s="13" t="n">
        <v>192</v>
      </c>
      <c r="AU2953" s="13" t="n">
        <v>192</v>
      </c>
      <c r="BQ2953" s="13" t="n">
        <v>192</v>
      </c>
      <c r="CM2953" s="13" t="n">
        <v>192</v>
      </c>
      <c r="DI2953" s="13" t="n">
        <v>192</v>
      </c>
      <c r="EE2953" s="13" t="n">
        <v>192</v>
      </c>
      <c r="FA2953" s="13" t="n">
        <v>192</v>
      </c>
      <c r="FW2953" s="13" t="n">
        <v>192</v>
      </c>
      <c r="GS2953" s="13" t="n">
        <v>192</v>
      </c>
    </row>
    <row r="2954">
      <c r="C2954" s="13" t="n">
        <v>193</v>
      </c>
      <c r="D2954" s="13" t="n">
        <v>1.1714</v>
      </c>
      <c r="E2954" s="13" t="n">
        <v>1.4261</v>
      </c>
      <c r="F2954" s="13" t="n">
        <v>1.0855</v>
      </c>
      <c r="Y2954" s="13" t="n">
        <v>193</v>
      </c>
      <c r="AU2954" s="13" t="n">
        <v>193</v>
      </c>
      <c r="BQ2954" s="13" t="n">
        <v>193</v>
      </c>
      <c r="CM2954" s="13" t="n">
        <v>193</v>
      </c>
      <c r="DI2954" s="13" t="n">
        <v>193</v>
      </c>
      <c r="EE2954" s="13" t="n">
        <v>193</v>
      </c>
      <c r="FA2954" s="13" t="n">
        <v>193</v>
      </c>
      <c r="FW2954" s="13" t="n">
        <v>193</v>
      </c>
      <c r="GS2954" s="13" t="n">
        <v>193</v>
      </c>
    </row>
    <row r="2955">
      <c r="C2955" s="13" t="n">
        <v>194</v>
      </c>
      <c r="D2955" s="13" t="n">
        <v>1.2212</v>
      </c>
      <c r="E2955" s="13" t="n">
        <v>1.6363</v>
      </c>
      <c r="F2955" s="13" t="n">
        <v>1.1057</v>
      </c>
      <c r="Y2955" s="13" t="n">
        <v>194</v>
      </c>
      <c r="AU2955" s="13" t="n">
        <v>194</v>
      </c>
      <c r="BQ2955" s="13" t="n">
        <v>194</v>
      </c>
      <c r="CM2955" s="13" t="n">
        <v>194</v>
      </c>
      <c r="DI2955" s="13" t="n">
        <v>194</v>
      </c>
      <c r="EE2955" s="13" t="n">
        <v>194</v>
      </c>
      <c r="FA2955" s="13" t="n">
        <v>194</v>
      </c>
      <c r="FW2955" s="13" t="n">
        <v>194</v>
      </c>
      <c r="GS2955" s="13" t="n">
        <v>194</v>
      </c>
    </row>
    <row r="2956">
      <c r="C2956" s="13" t="n">
        <v>195</v>
      </c>
      <c r="D2956" s="13" t="n">
        <v>0.4643</v>
      </c>
      <c r="E2956" s="13" t="n">
        <v>1.0841</v>
      </c>
      <c r="F2956" s="13" t="n">
        <v>1.4745</v>
      </c>
      <c r="Y2956" s="13" t="n">
        <v>195</v>
      </c>
      <c r="AU2956" s="13" t="n">
        <v>195</v>
      </c>
      <c r="BQ2956" s="13" t="n">
        <v>195</v>
      </c>
      <c r="CM2956" s="13" t="n">
        <v>195</v>
      </c>
      <c r="DI2956" s="13" t="n">
        <v>195</v>
      </c>
      <c r="EE2956" s="13" t="n">
        <v>195</v>
      </c>
      <c r="FA2956" s="13" t="n">
        <v>195</v>
      </c>
      <c r="FW2956" s="13" t="n">
        <v>195</v>
      </c>
      <c r="GS2956" s="13" t="n">
        <v>195</v>
      </c>
    </row>
    <row r="2957">
      <c r="C2957" s="13" t="n">
        <v>196</v>
      </c>
      <c r="D2957" s="13" t="n">
        <v>1.3245</v>
      </c>
      <c r="E2957" s="13" t="n">
        <v>0.9193</v>
      </c>
      <c r="F2957" s="13" t="n">
        <v>1.0024</v>
      </c>
      <c r="Y2957" s="13" t="n">
        <v>196</v>
      </c>
      <c r="AU2957" s="13" t="n">
        <v>196</v>
      </c>
      <c r="BQ2957" s="13" t="n">
        <v>196</v>
      </c>
      <c r="CM2957" s="13" t="n">
        <v>196</v>
      </c>
      <c r="DI2957" s="13" t="n">
        <v>196</v>
      </c>
      <c r="EE2957" s="13" t="n">
        <v>196</v>
      </c>
      <c r="FA2957" s="13" t="n">
        <v>196</v>
      </c>
      <c r="FW2957" s="13" t="n">
        <v>196</v>
      </c>
      <c r="GS2957" s="13" t="n">
        <v>196</v>
      </c>
    </row>
    <row r="2958">
      <c r="C2958" s="13" t="n">
        <v>197</v>
      </c>
      <c r="D2958" s="13" t="n">
        <v>1.0547</v>
      </c>
      <c r="E2958" s="13" t="n">
        <v>1.3492</v>
      </c>
      <c r="F2958" s="13" t="n">
        <v>1.2079</v>
      </c>
      <c r="Y2958" s="13" t="n">
        <v>197</v>
      </c>
      <c r="AU2958" s="13" t="n">
        <v>197</v>
      </c>
      <c r="BQ2958" s="13" t="n">
        <v>197</v>
      </c>
      <c r="CM2958" s="13" t="n">
        <v>197</v>
      </c>
      <c r="DI2958" s="13" t="n">
        <v>197</v>
      </c>
      <c r="EE2958" s="13" t="n">
        <v>197</v>
      </c>
      <c r="FA2958" s="13" t="n">
        <v>197</v>
      </c>
      <c r="FW2958" s="13" t="n">
        <v>197</v>
      </c>
      <c r="GS2958" s="13" t="n">
        <v>197</v>
      </c>
    </row>
    <row r="2959">
      <c r="C2959" s="13" t="n">
        <v>198</v>
      </c>
      <c r="D2959" s="13" t="n">
        <v>1.6567</v>
      </c>
      <c r="E2959" s="13" t="n">
        <v>1.2812</v>
      </c>
      <c r="F2959" s="13" t="n">
        <v>1.2285</v>
      </c>
      <c r="Y2959" s="13" t="n">
        <v>198</v>
      </c>
      <c r="AU2959" s="13" t="n">
        <v>198</v>
      </c>
      <c r="BQ2959" s="13" t="n">
        <v>198</v>
      </c>
      <c r="CM2959" s="13" t="n">
        <v>198</v>
      </c>
      <c r="DI2959" s="13" t="n">
        <v>198</v>
      </c>
      <c r="EE2959" s="13" t="n">
        <v>198</v>
      </c>
      <c r="FA2959" s="13" t="n">
        <v>198</v>
      </c>
      <c r="FW2959" s="13" t="n">
        <v>198</v>
      </c>
      <c r="GS2959" s="13" t="n">
        <v>198</v>
      </c>
    </row>
    <row r="2961">
      <c r="B2961" s="89" t="inlineStr">
        <is>
          <t>Parâmetros p/ σy</t>
        </is>
      </c>
      <c r="C2961" s="13" t="inlineStr">
        <is>
          <t>DesvPad(Var(E(RLT)))</t>
        </is>
      </c>
      <c r="D2961" s="13" t="n">
        <v>22</v>
      </c>
      <c r="E2961" s="13" t="n">
        <v>23</v>
      </c>
      <c r="F2961" s="13" t="n">
        <v>24</v>
      </c>
      <c r="X2961" s="13" t="inlineStr">
        <is>
          <t>Parâmetros p/ σy</t>
        </is>
      </c>
      <c r="Y2961" s="13" t="inlineStr">
        <is>
          <t>DesvPad(Var(E(RLT)))</t>
        </is>
      </c>
      <c r="Z2961" s="13" t="n">
        <v>22</v>
      </c>
      <c r="AA2961" s="13" t="n">
        <v>23</v>
      </c>
      <c r="AB2961" s="13" t="n">
        <v>24</v>
      </c>
      <c r="AT2961" s="13" t="inlineStr">
        <is>
          <t>Parâmetros p/ σy</t>
        </is>
      </c>
      <c r="AU2961" s="13" t="inlineStr">
        <is>
          <t>DesvPad(Var(E(RLT)))</t>
        </is>
      </c>
      <c r="AV2961" s="13" t="n">
        <v>22</v>
      </c>
      <c r="AW2961" s="13" t="n">
        <v>23</v>
      </c>
      <c r="AX2961" s="13" t="n">
        <v>24</v>
      </c>
      <c r="BP2961" s="13" t="inlineStr">
        <is>
          <t>Parâmetros p/ σy</t>
        </is>
      </c>
      <c r="BQ2961" s="13" t="inlineStr">
        <is>
          <t>DesvPad(Var(E(RLT)))</t>
        </is>
      </c>
      <c r="BR2961" s="13" t="n">
        <v>22</v>
      </c>
      <c r="BS2961" s="13" t="n">
        <v>23</v>
      </c>
      <c r="BT2961" s="13" t="n">
        <v>24</v>
      </c>
      <c r="CL2961" s="13" t="inlineStr">
        <is>
          <t>Parâmetros p/ σy</t>
        </is>
      </c>
      <c r="CM2961" s="13" t="inlineStr">
        <is>
          <t>DesvPad(Var(E(RLT)))</t>
        </is>
      </c>
      <c r="CN2961" s="13" t="n">
        <v>22</v>
      </c>
      <c r="CO2961" s="13" t="n">
        <v>23</v>
      </c>
      <c r="CP2961" s="13" t="n">
        <v>24</v>
      </c>
      <c r="DH2961" s="13" t="inlineStr">
        <is>
          <t>Parâmetros p/ σy</t>
        </is>
      </c>
      <c r="DI2961" s="13" t="inlineStr">
        <is>
          <t>DesvPad(Var(E(RLT)))</t>
        </is>
      </c>
      <c r="DJ2961" s="13" t="n">
        <v>22</v>
      </c>
      <c r="DK2961" s="13" t="n">
        <v>23</v>
      </c>
      <c r="DL2961" s="13" t="n">
        <v>24</v>
      </c>
      <c r="ED2961" s="13" t="inlineStr">
        <is>
          <t>Parâmetros p/ σy</t>
        </is>
      </c>
      <c r="EE2961" s="13" t="inlineStr">
        <is>
          <t>DesvPad(Var(E(RLT)))</t>
        </is>
      </c>
      <c r="EF2961" s="13" t="n">
        <v>22</v>
      </c>
      <c r="EG2961" s="13" t="n">
        <v>23</v>
      </c>
      <c r="EH2961" s="13" t="n">
        <v>24</v>
      </c>
      <c r="EZ2961" s="13" t="inlineStr">
        <is>
          <t>Parâmetros p/ σy</t>
        </is>
      </c>
      <c r="FA2961" s="13" t="inlineStr">
        <is>
          <t>DesvPad(Var(E(RLT)))</t>
        </is>
      </c>
      <c r="FB2961" s="13" t="n">
        <v>22</v>
      </c>
      <c r="FC2961" s="13" t="n">
        <v>23</v>
      </c>
      <c r="FD2961" s="13" t="n">
        <v>24</v>
      </c>
      <c r="FV2961" s="13" t="inlineStr">
        <is>
          <t>Parâmetros p/ σy</t>
        </is>
      </c>
      <c r="FW2961" s="13" t="inlineStr">
        <is>
          <t>DesvPad(Var(E(RLT)))</t>
        </is>
      </c>
      <c r="FX2961" s="13" t="n">
        <v>22</v>
      </c>
      <c r="FY2961" s="13" t="n">
        <v>23</v>
      </c>
      <c r="FZ2961" s="13" t="n">
        <v>24</v>
      </c>
      <c r="GR2961" s="13" t="inlineStr">
        <is>
          <t>Parâmetros p/ σy</t>
        </is>
      </c>
      <c r="GS2961" s="13" t="inlineStr">
        <is>
          <t>DesvPad(Var(E(RLT)))</t>
        </is>
      </c>
      <c r="GT2961" s="13" t="n">
        <v>22</v>
      </c>
      <c r="GU2961" s="13" t="n">
        <v>23</v>
      </c>
      <c r="GV2961" s="13" t="n">
        <v>24</v>
      </c>
    </row>
    <row r="2962">
      <c r="B2962" s="89" t="inlineStr">
        <is>
          <t>ND*RLT ; LB</t>
        </is>
      </c>
      <c r="C2962" s="13" t="n">
        <v>9</v>
      </c>
      <c r="D2962" s="14" t="n">
        <v>2.6051</v>
      </c>
      <c r="E2962" s="14" t="n">
        <v>1.8066</v>
      </c>
      <c r="F2962" s="14" t="n">
        <v>3.238</v>
      </c>
      <c r="X2962" s="13" t="inlineStr">
        <is>
          <t>ND*RLT ; LB</t>
        </is>
      </c>
      <c r="Y2962" s="13" t="n">
        <v>9</v>
      </c>
      <c r="AT2962" s="13" t="inlineStr">
        <is>
          <t>ND*RLT ; LB</t>
        </is>
      </c>
      <c r="AU2962" s="13" t="n">
        <v>9</v>
      </c>
      <c r="BP2962" s="13" t="inlineStr">
        <is>
          <t>ND*RLT ; LB</t>
        </is>
      </c>
      <c r="BQ2962" s="13" t="n">
        <v>9</v>
      </c>
      <c r="CL2962" s="13" t="inlineStr">
        <is>
          <t>ND*RLT ; LB</t>
        </is>
      </c>
      <c r="CM2962" s="13" t="n">
        <v>9</v>
      </c>
      <c r="DH2962" s="13" t="inlineStr">
        <is>
          <t>ND*RLT ; LB</t>
        </is>
      </c>
      <c r="DI2962" s="13" t="n">
        <v>9</v>
      </c>
      <c r="ED2962" s="13" t="inlineStr">
        <is>
          <t>ND*RLT ; LB</t>
        </is>
      </c>
      <c r="EE2962" s="13" t="n">
        <v>9</v>
      </c>
      <c r="EZ2962" s="13" t="inlineStr">
        <is>
          <t>ND*RLT ; LB</t>
        </is>
      </c>
      <c r="FA2962" s="13" t="n">
        <v>9</v>
      </c>
      <c r="FV2962" s="13" t="inlineStr">
        <is>
          <t>ND*RLT ; LB</t>
        </is>
      </c>
      <c r="FW2962" s="13" t="n">
        <v>9</v>
      </c>
      <c r="GR2962" s="13" t="inlineStr">
        <is>
          <t>ND*RLT ; LB</t>
        </is>
      </c>
      <c r="GS2962" s="13" t="n">
        <v>9</v>
      </c>
    </row>
    <row r="2963">
      <c r="C2963" s="13" t="n">
        <v>10</v>
      </c>
      <c r="D2963" s="14" t="n">
        <v>2.6293</v>
      </c>
      <c r="E2963" s="14" t="n">
        <v>2.5727</v>
      </c>
      <c r="F2963" s="14" t="n">
        <v>1.7704</v>
      </c>
      <c r="Y2963" s="13" t="n">
        <v>10</v>
      </c>
      <c r="AU2963" s="13" t="n">
        <v>10</v>
      </c>
      <c r="BQ2963" s="13" t="n">
        <v>10</v>
      </c>
      <c r="CM2963" s="13" t="n">
        <v>10</v>
      </c>
      <c r="DI2963" s="13" t="n">
        <v>10</v>
      </c>
      <c r="EE2963" s="13" t="n">
        <v>10</v>
      </c>
      <c r="FA2963" s="13" t="n">
        <v>10</v>
      </c>
      <c r="FW2963" s="13" t="n">
        <v>10</v>
      </c>
      <c r="GS2963" s="13" t="n">
        <v>10</v>
      </c>
    </row>
    <row r="2964">
      <c r="C2964" s="13" t="n">
        <v>11</v>
      </c>
      <c r="D2964" s="14" t="n">
        <v>1.8488</v>
      </c>
      <c r="E2964" s="14" t="n">
        <v>1.8149</v>
      </c>
      <c r="F2964" s="14" t="n">
        <v>2.4898</v>
      </c>
      <c r="Y2964" s="13" t="n">
        <v>11</v>
      </c>
      <c r="AU2964" s="13" t="n">
        <v>11</v>
      </c>
      <c r="BQ2964" s="13" t="n">
        <v>11</v>
      </c>
      <c r="CM2964" s="13" t="n">
        <v>11</v>
      </c>
      <c r="DI2964" s="13" t="n">
        <v>11</v>
      </c>
      <c r="EE2964" s="13" t="n">
        <v>11</v>
      </c>
      <c r="FA2964" s="13" t="n">
        <v>11</v>
      </c>
      <c r="FW2964" s="13" t="n">
        <v>11</v>
      </c>
      <c r="GS2964" s="13" t="n">
        <v>11</v>
      </c>
    </row>
    <row r="2965">
      <c r="C2965" s="13" t="n">
        <v>12</v>
      </c>
      <c r="D2965" s="14" t="n">
        <v>1.9997</v>
      </c>
      <c r="E2965" s="14" t="n">
        <v>1.8033</v>
      </c>
      <c r="F2965" s="14" t="n">
        <v>2.52</v>
      </c>
      <c r="Y2965" s="13" t="n">
        <v>12</v>
      </c>
      <c r="AU2965" s="13" t="n">
        <v>12</v>
      </c>
      <c r="BQ2965" s="13" t="n">
        <v>12</v>
      </c>
      <c r="CM2965" s="13" t="n">
        <v>12</v>
      </c>
      <c r="DI2965" s="13" t="n">
        <v>12</v>
      </c>
      <c r="EE2965" s="13" t="n">
        <v>12</v>
      </c>
      <c r="FA2965" s="13" t="n">
        <v>12</v>
      </c>
      <c r="FW2965" s="13" t="n">
        <v>12</v>
      </c>
      <c r="GS2965" s="13" t="n">
        <v>12</v>
      </c>
    </row>
    <row r="2966">
      <c r="C2966" s="13" t="n">
        <v>13</v>
      </c>
      <c r="D2966" s="14" t="n">
        <v>1.7576</v>
      </c>
      <c r="E2966" s="14" t="n">
        <v>1.3214</v>
      </c>
      <c r="F2966" s="14" t="n">
        <v>2.5446</v>
      </c>
      <c r="Y2966" s="13" t="n">
        <v>13</v>
      </c>
      <c r="AU2966" s="13" t="n">
        <v>13</v>
      </c>
      <c r="BQ2966" s="13" t="n">
        <v>13</v>
      </c>
      <c r="CM2966" s="13" t="n">
        <v>13</v>
      </c>
      <c r="DI2966" s="13" t="n">
        <v>13</v>
      </c>
      <c r="EE2966" s="13" t="n">
        <v>13</v>
      </c>
      <c r="FA2966" s="13" t="n">
        <v>13</v>
      </c>
      <c r="FW2966" s="13" t="n">
        <v>13</v>
      </c>
      <c r="GS2966" s="13" t="n">
        <v>13</v>
      </c>
    </row>
    <row r="2967">
      <c r="C2967" s="13" t="n">
        <v>14</v>
      </c>
      <c r="D2967" s="14" t="n">
        <v>2.0193</v>
      </c>
      <c r="E2967" s="14" t="n">
        <v>2.5203</v>
      </c>
      <c r="F2967" s="14" t="n">
        <v>2.0388</v>
      </c>
      <c r="Y2967" s="13" t="n">
        <v>14</v>
      </c>
      <c r="AU2967" s="13" t="n">
        <v>14</v>
      </c>
      <c r="BQ2967" s="13" t="n">
        <v>14</v>
      </c>
      <c r="CM2967" s="13" t="n">
        <v>14</v>
      </c>
      <c r="DI2967" s="13" t="n">
        <v>14</v>
      </c>
      <c r="EE2967" s="13" t="n">
        <v>14</v>
      </c>
      <c r="FA2967" s="13" t="n">
        <v>14</v>
      </c>
      <c r="FW2967" s="13" t="n">
        <v>14</v>
      </c>
      <c r="GS2967" s="13" t="n">
        <v>14</v>
      </c>
    </row>
    <row r="2968">
      <c r="C2968" s="13" t="n">
        <v>15</v>
      </c>
      <c r="D2968" s="14" t="n">
        <v>2.4751</v>
      </c>
      <c r="E2968" s="14" t="n">
        <v>2.2798</v>
      </c>
      <c r="F2968" s="14" t="n">
        <v>2.3037</v>
      </c>
      <c r="Y2968" s="13" t="n">
        <v>15</v>
      </c>
      <c r="AU2968" s="13" t="n">
        <v>15</v>
      </c>
      <c r="BQ2968" s="13" t="n">
        <v>15</v>
      </c>
      <c r="CM2968" s="13" t="n">
        <v>15</v>
      </c>
      <c r="DI2968" s="13" t="n">
        <v>15</v>
      </c>
      <c r="EE2968" s="13" t="n">
        <v>15</v>
      </c>
      <c r="FA2968" s="13" t="n">
        <v>15</v>
      </c>
      <c r="FW2968" s="13" t="n">
        <v>15</v>
      </c>
      <c r="GS2968" s="13" t="n">
        <v>15</v>
      </c>
    </row>
    <row r="2969">
      <c r="C2969" s="13" t="n">
        <v>16</v>
      </c>
      <c r="D2969" s="14" t="n">
        <v>2.4155</v>
      </c>
      <c r="E2969" s="14" t="n">
        <v>1.8991</v>
      </c>
      <c r="F2969" s="14" t="n">
        <v>2.1796</v>
      </c>
      <c r="Y2969" s="13" t="n">
        <v>16</v>
      </c>
      <c r="AU2969" s="13" t="n">
        <v>16</v>
      </c>
      <c r="BQ2969" s="13" t="n">
        <v>16</v>
      </c>
      <c r="CM2969" s="13" t="n">
        <v>16</v>
      </c>
      <c r="DI2969" s="13" t="n">
        <v>16</v>
      </c>
      <c r="EE2969" s="13" t="n">
        <v>16</v>
      </c>
      <c r="FA2969" s="13" t="n">
        <v>16</v>
      </c>
      <c r="FW2969" s="13" t="n">
        <v>16</v>
      </c>
      <c r="GS2969" s="13" t="n">
        <v>16</v>
      </c>
    </row>
    <row r="2970">
      <c r="C2970" s="13" t="n">
        <v>17</v>
      </c>
      <c r="D2970" s="14" t="n">
        <v>2.3818</v>
      </c>
      <c r="E2970" s="14" t="n">
        <v>1.3485</v>
      </c>
      <c r="F2970" s="14" t="n">
        <v>2.1774</v>
      </c>
      <c r="Y2970" s="13" t="n">
        <v>17</v>
      </c>
      <c r="AU2970" s="13" t="n">
        <v>17</v>
      </c>
      <c r="BQ2970" s="13" t="n">
        <v>17</v>
      </c>
      <c r="CM2970" s="13" t="n">
        <v>17</v>
      </c>
      <c r="DI2970" s="13" t="n">
        <v>17</v>
      </c>
      <c r="EE2970" s="13" t="n">
        <v>17</v>
      </c>
      <c r="FA2970" s="13" t="n">
        <v>17</v>
      </c>
      <c r="FW2970" s="13" t="n">
        <v>17</v>
      </c>
      <c r="GS2970" s="13" t="n">
        <v>17</v>
      </c>
    </row>
    <row r="2971">
      <c r="C2971" s="13" t="n">
        <v>18</v>
      </c>
      <c r="D2971" s="14" t="n">
        <v>2.213</v>
      </c>
      <c r="E2971" s="14" t="n">
        <v>1.9736</v>
      </c>
      <c r="F2971" s="14" t="n">
        <v>1.3699</v>
      </c>
      <c r="Y2971" s="13" t="n">
        <v>18</v>
      </c>
      <c r="AU2971" s="13" t="n">
        <v>18</v>
      </c>
      <c r="BQ2971" s="13" t="n">
        <v>18</v>
      </c>
      <c r="CM2971" s="13" t="n">
        <v>18</v>
      </c>
      <c r="DI2971" s="13" t="n">
        <v>18</v>
      </c>
      <c r="EE2971" s="13" t="n">
        <v>18</v>
      </c>
      <c r="FA2971" s="13" t="n">
        <v>18</v>
      </c>
      <c r="FW2971" s="13" t="n">
        <v>18</v>
      </c>
      <c r="GS2971" s="13" t="n">
        <v>18</v>
      </c>
    </row>
    <row r="2972">
      <c r="C2972" s="13" t="n">
        <v>19</v>
      </c>
      <c r="D2972" s="14" t="n">
        <v>2.4418</v>
      </c>
      <c r="E2972" s="14" t="n">
        <v>2.6191</v>
      </c>
      <c r="F2972" s="14" t="n">
        <v>1.5079</v>
      </c>
      <c r="Y2972" s="13" t="n">
        <v>19</v>
      </c>
      <c r="AU2972" s="13" t="n">
        <v>19</v>
      </c>
      <c r="BQ2972" s="13" t="n">
        <v>19</v>
      </c>
      <c r="CM2972" s="13" t="n">
        <v>19</v>
      </c>
      <c r="DI2972" s="13" t="n">
        <v>19</v>
      </c>
      <c r="EE2972" s="13" t="n">
        <v>19</v>
      </c>
      <c r="FA2972" s="13" t="n">
        <v>19</v>
      </c>
      <c r="FW2972" s="13" t="n">
        <v>19</v>
      </c>
      <c r="GS2972" s="13" t="n">
        <v>19</v>
      </c>
    </row>
    <row r="2973">
      <c r="C2973" s="13" t="n">
        <v>20</v>
      </c>
      <c r="D2973" s="14" t="n">
        <v>1.8684</v>
      </c>
      <c r="E2973" s="14" t="n">
        <v>1.61</v>
      </c>
      <c r="F2973" s="14" t="n">
        <v>2.8733</v>
      </c>
      <c r="Y2973" s="13" t="n">
        <v>20</v>
      </c>
      <c r="AU2973" s="13" t="n">
        <v>20</v>
      </c>
      <c r="BQ2973" s="13" t="n">
        <v>20</v>
      </c>
      <c r="CM2973" s="13" t="n">
        <v>20</v>
      </c>
      <c r="DI2973" s="13" t="n">
        <v>20</v>
      </c>
      <c r="EE2973" s="13" t="n">
        <v>20</v>
      </c>
      <c r="FA2973" s="13" t="n">
        <v>20</v>
      </c>
      <c r="FW2973" s="13" t="n">
        <v>20</v>
      </c>
      <c r="GS2973" s="13" t="n">
        <v>20</v>
      </c>
    </row>
    <row r="2974">
      <c r="C2974" s="13" t="n">
        <v>21</v>
      </c>
      <c r="D2974" s="14" t="n">
        <v>2.4647</v>
      </c>
      <c r="E2974" s="14" t="n">
        <v>1.664</v>
      </c>
      <c r="F2974" s="14" t="n">
        <v>1.878</v>
      </c>
      <c r="Y2974" s="13" t="n">
        <v>21</v>
      </c>
      <c r="AU2974" s="13" t="n">
        <v>21</v>
      </c>
      <c r="BQ2974" s="13" t="n">
        <v>21</v>
      </c>
      <c r="CM2974" s="13" t="n">
        <v>21</v>
      </c>
      <c r="DI2974" s="13" t="n">
        <v>21</v>
      </c>
      <c r="EE2974" s="13" t="n">
        <v>21</v>
      </c>
      <c r="FA2974" s="13" t="n">
        <v>21</v>
      </c>
      <c r="FW2974" s="13" t="n">
        <v>21</v>
      </c>
      <c r="GS2974" s="13" t="n">
        <v>21</v>
      </c>
    </row>
    <row r="2975">
      <c r="C2975" s="13" t="n">
        <v>22</v>
      </c>
      <c r="D2975" s="14" t="n">
        <v>2.2266</v>
      </c>
      <c r="E2975" s="14" t="n">
        <v>2.1954</v>
      </c>
      <c r="F2975" s="14" t="n">
        <v>1.8213</v>
      </c>
      <c r="Y2975" s="13" t="n">
        <v>22</v>
      </c>
      <c r="AU2975" s="13" t="n">
        <v>22</v>
      </c>
      <c r="BQ2975" s="13" t="n">
        <v>22</v>
      </c>
      <c r="CM2975" s="13" t="n">
        <v>22</v>
      </c>
      <c r="DI2975" s="13" t="n">
        <v>22</v>
      </c>
      <c r="EE2975" s="13" t="n">
        <v>22</v>
      </c>
      <c r="FA2975" s="13" t="n">
        <v>22</v>
      </c>
      <c r="FW2975" s="13" t="n">
        <v>22</v>
      </c>
      <c r="GS2975" s="13" t="n">
        <v>22</v>
      </c>
    </row>
    <row r="2976">
      <c r="C2976" s="13" t="n">
        <v>23</v>
      </c>
      <c r="D2976" s="14" t="n">
        <v>1.8814</v>
      </c>
      <c r="E2976" s="14" t="n">
        <v>1.8203</v>
      </c>
      <c r="F2976" s="14" t="n">
        <v>2.7469</v>
      </c>
      <c r="Y2976" s="13" t="n">
        <v>23</v>
      </c>
      <c r="AU2976" s="13" t="n">
        <v>23</v>
      </c>
      <c r="BQ2976" s="13" t="n">
        <v>23</v>
      </c>
      <c r="CM2976" s="13" t="n">
        <v>23</v>
      </c>
      <c r="DI2976" s="13" t="n">
        <v>23</v>
      </c>
      <c r="EE2976" s="13" t="n">
        <v>23</v>
      </c>
      <c r="FA2976" s="13" t="n">
        <v>23</v>
      </c>
      <c r="FW2976" s="13" t="n">
        <v>23</v>
      </c>
      <c r="GS2976" s="13" t="n">
        <v>23</v>
      </c>
    </row>
    <row r="2977">
      <c r="C2977" s="13" t="n">
        <v>24</v>
      </c>
      <c r="D2977" s="14" t="n">
        <v>1.9895</v>
      </c>
      <c r="E2977" s="14" t="n">
        <v>2.237</v>
      </c>
      <c r="F2977" s="14" t="n">
        <v>2.4799</v>
      </c>
      <c r="Y2977" s="13" t="n">
        <v>24</v>
      </c>
      <c r="AU2977" s="13" t="n">
        <v>24</v>
      </c>
      <c r="BQ2977" s="13" t="n">
        <v>24</v>
      </c>
      <c r="CM2977" s="13" t="n">
        <v>24</v>
      </c>
      <c r="DI2977" s="13" t="n">
        <v>24</v>
      </c>
      <c r="EE2977" s="13" t="n">
        <v>24</v>
      </c>
      <c r="FA2977" s="13" t="n">
        <v>24</v>
      </c>
      <c r="FW2977" s="13" t="n">
        <v>24</v>
      </c>
      <c r="GS2977" s="13" t="n">
        <v>24</v>
      </c>
    </row>
    <row r="2978">
      <c r="C2978" s="13" t="n">
        <v>25</v>
      </c>
      <c r="D2978" s="14" t="n">
        <v>1.5043</v>
      </c>
      <c r="E2978" s="14" t="n">
        <v>2.1911</v>
      </c>
      <c r="F2978" s="14" t="n">
        <v>2.6298</v>
      </c>
      <c r="Y2978" s="13" t="n">
        <v>25</v>
      </c>
      <c r="AU2978" s="13" t="n">
        <v>25</v>
      </c>
      <c r="BQ2978" s="13" t="n">
        <v>25</v>
      </c>
      <c r="CM2978" s="13" t="n">
        <v>25</v>
      </c>
      <c r="DI2978" s="13" t="n">
        <v>25</v>
      </c>
      <c r="EE2978" s="13" t="n">
        <v>25</v>
      </c>
      <c r="FA2978" s="13" t="n">
        <v>25</v>
      </c>
      <c r="FW2978" s="13" t="n">
        <v>25</v>
      </c>
      <c r="GS2978" s="13" t="n">
        <v>25</v>
      </c>
    </row>
    <row r="2979">
      <c r="C2979" s="13" t="n">
        <v>26</v>
      </c>
      <c r="D2979" s="14" t="n">
        <v>2.5112</v>
      </c>
      <c r="E2979" s="14" t="n">
        <v>2.1305</v>
      </c>
      <c r="F2979" s="14" t="n">
        <v>1.5535</v>
      </c>
      <c r="Y2979" s="13" t="n">
        <v>26</v>
      </c>
      <c r="AU2979" s="13" t="n">
        <v>26</v>
      </c>
      <c r="BQ2979" s="13" t="n">
        <v>26</v>
      </c>
      <c r="CM2979" s="13" t="n">
        <v>26</v>
      </c>
      <c r="DI2979" s="13" t="n">
        <v>26</v>
      </c>
      <c r="EE2979" s="13" t="n">
        <v>26</v>
      </c>
      <c r="FA2979" s="13" t="n">
        <v>26</v>
      </c>
      <c r="FW2979" s="13" t="n">
        <v>26</v>
      </c>
      <c r="GS2979" s="13" t="n">
        <v>26</v>
      </c>
    </row>
    <row r="2980">
      <c r="C2980" s="13" t="n">
        <v>27</v>
      </c>
      <c r="D2980" s="14" t="n">
        <v>1.9983</v>
      </c>
      <c r="E2980" s="14" t="n">
        <v>2.6697</v>
      </c>
      <c r="F2980" s="14" t="n">
        <v>2.7298</v>
      </c>
      <c r="Y2980" s="13" t="n">
        <v>27</v>
      </c>
      <c r="AU2980" s="13" t="n">
        <v>27</v>
      </c>
      <c r="BQ2980" s="13" t="n">
        <v>27</v>
      </c>
      <c r="CM2980" s="13" t="n">
        <v>27</v>
      </c>
      <c r="DI2980" s="13" t="n">
        <v>27</v>
      </c>
      <c r="EE2980" s="13" t="n">
        <v>27</v>
      </c>
      <c r="FA2980" s="13" t="n">
        <v>27</v>
      </c>
      <c r="FW2980" s="13" t="n">
        <v>27</v>
      </c>
      <c r="GS2980" s="13" t="n">
        <v>27</v>
      </c>
    </row>
    <row r="2981">
      <c r="C2981" s="13" t="n">
        <v>28</v>
      </c>
      <c r="D2981" s="14" t="n">
        <v>1.4297</v>
      </c>
      <c r="E2981" s="14" t="n">
        <v>2.4681</v>
      </c>
      <c r="F2981" s="14" t="n">
        <v>2.576</v>
      </c>
      <c r="Y2981" s="13" t="n">
        <v>28</v>
      </c>
      <c r="AU2981" s="13" t="n">
        <v>28</v>
      </c>
      <c r="BQ2981" s="13" t="n">
        <v>28</v>
      </c>
      <c r="CM2981" s="13" t="n">
        <v>28</v>
      </c>
      <c r="DI2981" s="13" t="n">
        <v>28</v>
      </c>
      <c r="EE2981" s="13" t="n">
        <v>28</v>
      </c>
      <c r="FA2981" s="13" t="n">
        <v>28</v>
      </c>
      <c r="FW2981" s="13" t="n">
        <v>28</v>
      </c>
      <c r="GS2981" s="13" t="n">
        <v>28</v>
      </c>
    </row>
    <row r="2982">
      <c r="C2982" s="13" t="n">
        <v>29</v>
      </c>
      <c r="D2982" s="14" t="n">
        <v>2.0021</v>
      </c>
      <c r="E2982" s="14" t="n">
        <v>1.9445</v>
      </c>
      <c r="F2982" s="14" t="n">
        <v>1.7269</v>
      </c>
      <c r="Y2982" s="13" t="n">
        <v>29</v>
      </c>
      <c r="AU2982" s="13" t="n">
        <v>29</v>
      </c>
      <c r="BQ2982" s="13" t="n">
        <v>29</v>
      </c>
      <c r="CM2982" s="13" t="n">
        <v>29</v>
      </c>
      <c r="DI2982" s="13" t="n">
        <v>29</v>
      </c>
      <c r="EE2982" s="13" t="n">
        <v>29</v>
      </c>
      <c r="FA2982" s="13" t="n">
        <v>29</v>
      </c>
      <c r="FW2982" s="13" t="n">
        <v>29</v>
      </c>
      <c r="GS2982" s="13" t="n">
        <v>29</v>
      </c>
    </row>
    <row r="2983">
      <c r="C2983" s="13" t="n">
        <v>30</v>
      </c>
      <c r="D2983" s="14" t="n">
        <v>2.3295</v>
      </c>
      <c r="E2983" s="14" t="n">
        <v>2.5898</v>
      </c>
      <c r="F2983" s="14" t="n">
        <v>2.3601</v>
      </c>
      <c r="Y2983" s="13" t="n">
        <v>30</v>
      </c>
      <c r="AU2983" s="13" t="n">
        <v>30</v>
      </c>
      <c r="BQ2983" s="13" t="n">
        <v>30</v>
      </c>
      <c r="CM2983" s="13" t="n">
        <v>30</v>
      </c>
      <c r="DI2983" s="13" t="n">
        <v>30</v>
      </c>
      <c r="EE2983" s="13" t="n">
        <v>30</v>
      </c>
      <c r="FA2983" s="13" t="n">
        <v>30</v>
      </c>
      <c r="FW2983" s="13" t="n">
        <v>30</v>
      </c>
      <c r="GS2983" s="13" t="n">
        <v>30</v>
      </c>
    </row>
    <row r="2984">
      <c r="C2984" s="13" t="n">
        <v>31</v>
      </c>
      <c r="D2984" s="14" t="n">
        <v>2.7512</v>
      </c>
      <c r="E2984" s="14" t="n">
        <v>1.6245</v>
      </c>
      <c r="F2984" s="14" t="n">
        <v>1.414</v>
      </c>
      <c r="Y2984" s="13" t="n">
        <v>31</v>
      </c>
      <c r="AU2984" s="13" t="n">
        <v>31</v>
      </c>
      <c r="BQ2984" s="13" t="n">
        <v>31</v>
      </c>
      <c r="CM2984" s="13" t="n">
        <v>31</v>
      </c>
      <c r="DI2984" s="13" t="n">
        <v>31</v>
      </c>
      <c r="EE2984" s="13" t="n">
        <v>31</v>
      </c>
      <c r="FA2984" s="13" t="n">
        <v>31</v>
      </c>
      <c r="FW2984" s="13" t="n">
        <v>31</v>
      </c>
      <c r="GS2984" s="13" t="n">
        <v>31</v>
      </c>
    </row>
    <row r="2985">
      <c r="C2985" s="13" t="n">
        <v>32</v>
      </c>
      <c r="D2985" s="14" t="n">
        <v>2.2043</v>
      </c>
      <c r="E2985" s="14" t="n">
        <v>2.4931</v>
      </c>
      <c r="F2985" s="14" t="n">
        <v>1.7552</v>
      </c>
      <c r="Y2985" s="13" t="n">
        <v>32</v>
      </c>
      <c r="AU2985" s="13" t="n">
        <v>32</v>
      </c>
      <c r="BQ2985" s="13" t="n">
        <v>32</v>
      </c>
      <c r="CM2985" s="13" t="n">
        <v>32</v>
      </c>
      <c r="DI2985" s="13" t="n">
        <v>32</v>
      </c>
      <c r="EE2985" s="13" t="n">
        <v>32</v>
      </c>
      <c r="FA2985" s="13" t="n">
        <v>32</v>
      </c>
      <c r="FW2985" s="13" t="n">
        <v>32</v>
      </c>
      <c r="GS2985" s="13" t="n">
        <v>32</v>
      </c>
    </row>
    <row r="2986">
      <c r="C2986" s="13" t="n">
        <v>33</v>
      </c>
      <c r="D2986" s="14" t="n">
        <v>2.5854</v>
      </c>
      <c r="E2986" s="14" t="n">
        <v>2.3737</v>
      </c>
      <c r="F2986" s="14" t="n">
        <v>2.3941</v>
      </c>
      <c r="Y2986" s="13" t="n">
        <v>33</v>
      </c>
      <c r="AU2986" s="13" t="n">
        <v>33</v>
      </c>
      <c r="BQ2986" s="13" t="n">
        <v>33</v>
      </c>
      <c r="CM2986" s="13" t="n">
        <v>33</v>
      </c>
      <c r="DI2986" s="13" t="n">
        <v>33</v>
      </c>
      <c r="EE2986" s="13" t="n">
        <v>33</v>
      </c>
      <c r="FA2986" s="13" t="n">
        <v>33</v>
      </c>
      <c r="FW2986" s="13" t="n">
        <v>33</v>
      </c>
      <c r="GS2986" s="13" t="n">
        <v>33</v>
      </c>
    </row>
    <row r="2987">
      <c r="C2987" s="13" t="n">
        <v>34</v>
      </c>
      <c r="D2987" s="14" t="n">
        <v>1.9174</v>
      </c>
      <c r="E2987" s="14" t="n">
        <v>2.7257</v>
      </c>
      <c r="F2987" s="14" t="n">
        <v>2.2556</v>
      </c>
      <c r="Y2987" s="13" t="n">
        <v>34</v>
      </c>
      <c r="AU2987" s="13" t="n">
        <v>34</v>
      </c>
      <c r="BQ2987" s="13" t="n">
        <v>34</v>
      </c>
      <c r="CM2987" s="13" t="n">
        <v>34</v>
      </c>
      <c r="DI2987" s="13" t="n">
        <v>34</v>
      </c>
      <c r="EE2987" s="13" t="n">
        <v>34</v>
      </c>
      <c r="FA2987" s="13" t="n">
        <v>34</v>
      </c>
      <c r="FW2987" s="13" t="n">
        <v>34</v>
      </c>
      <c r="GS2987" s="13" t="n">
        <v>34</v>
      </c>
    </row>
    <row r="2988">
      <c r="C2988" s="13" t="n">
        <v>35</v>
      </c>
      <c r="D2988" s="14" t="n">
        <v>2.8012</v>
      </c>
      <c r="E2988" s="14" t="n">
        <v>2.1907</v>
      </c>
      <c r="F2988" s="14" t="n">
        <v>2.109</v>
      </c>
      <c r="Y2988" s="13" t="n">
        <v>35</v>
      </c>
      <c r="AU2988" s="13" t="n">
        <v>35</v>
      </c>
      <c r="BQ2988" s="13" t="n">
        <v>35</v>
      </c>
      <c r="CM2988" s="13" t="n">
        <v>35</v>
      </c>
      <c r="DI2988" s="13" t="n">
        <v>35</v>
      </c>
      <c r="EE2988" s="13" t="n">
        <v>35</v>
      </c>
      <c r="FA2988" s="13" t="n">
        <v>35</v>
      </c>
      <c r="FW2988" s="13" t="n">
        <v>35</v>
      </c>
      <c r="GS2988" s="13" t="n">
        <v>35</v>
      </c>
    </row>
    <row r="2989">
      <c r="C2989" s="13" t="n">
        <v>36</v>
      </c>
      <c r="D2989" s="14" t="n">
        <v>1.7858</v>
      </c>
      <c r="E2989" s="14" t="n">
        <v>2.8038</v>
      </c>
      <c r="F2989" s="14" t="n">
        <v>2.1505</v>
      </c>
      <c r="Y2989" s="13" t="n">
        <v>36</v>
      </c>
      <c r="AU2989" s="13" t="n">
        <v>36</v>
      </c>
      <c r="BQ2989" s="13" t="n">
        <v>36</v>
      </c>
      <c r="CM2989" s="13" t="n">
        <v>36</v>
      </c>
      <c r="DI2989" s="13" t="n">
        <v>36</v>
      </c>
      <c r="EE2989" s="13" t="n">
        <v>36</v>
      </c>
      <c r="FA2989" s="13" t="n">
        <v>36</v>
      </c>
      <c r="FW2989" s="13" t="n">
        <v>36</v>
      </c>
      <c r="GS2989" s="13" t="n">
        <v>36</v>
      </c>
    </row>
    <row r="2990">
      <c r="C2990" s="13" t="n">
        <v>37</v>
      </c>
      <c r="D2990" s="14" t="n">
        <v>2.0216</v>
      </c>
      <c r="E2990" s="14" t="n">
        <v>2.1838</v>
      </c>
      <c r="F2990" s="14" t="n">
        <v>1.525</v>
      </c>
      <c r="Y2990" s="13" t="n">
        <v>37</v>
      </c>
      <c r="AU2990" s="13" t="n">
        <v>37</v>
      </c>
      <c r="BQ2990" s="13" t="n">
        <v>37</v>
      </c>
      <c r="CM2990" s="13" t="n">
        <v>37</v>
      </c>
      <c r="DI2990" s="13" t="n">
        <v>37</v>
      </c>
      <c r="EE2990" s="13" t="n">
        <v>37</v>
      </c>
      <c r="FA2990" s="13" t="n">
        <v>37</v>
      </c>
      <c r="FW2990" s="13" t="n">
        <v>37</v>
      </c>
      <c r="GS2990" s="13" t="n">
        <v>37</v>
      </c>
    </row>
    <row r="2991">
      <c r="C2991" s="13" t="n">
        <v>38</v>
      </c>
      <c r="D2991" s="14" t="n">
        <v>2.3322</v>
      </c>
      <c r="E2991" s="14" t="n">
        <v>2.4562</v>
      </c>
      <c r="F2991" s="14" t="n">
        <v>2.542</v>
      </c>
      <c r="Y2991" s="13" t="n">
        <v>38</v>
      </c>
      <c r="AU2991" s="13" t="n">
        <v>38</v>
      </c>
      <c r="BQ2991" s="13" t="n">
        <v>38</v>
      </c>
      <c r="CM2991" s="13" t="n">
        <v>38</v>
      </c>
      <c r="DI2991" s="13" t="n">
        <v>38</v>
      </c>
      <c r="EE2991" s="13" t="n">
        <v>38</v>
      </c>
      <c r="FA2991" s="13" t="n">
        <v>38</v>
      </c>
      <c r="FW2991" s="13" t="n">
        <v>38</v>
      </c>
      <c r="GS2991" s="13" t="n">
        <v>38</v>
      </c>
    </row>
    <row r="2992">
      <c r="C2992" s="13" t="n">
        <v>39</v>
      </c>
      <c r="D2992" s="14" t="n">
        <v>2.0849</v>
      </c>
      <c r="E2992" s="14" t="n">
        <v>2.3698</v>
      </c>
      <c r="F2992" s="14" t="n">
        <v>2.275</v>
      </c>
      <c r="Y2992" s="13" t="n">
        <v>39</v>
      </c>
      <c r="AU2992" s="13" t="n">
        <v>39</v>
      </c>
      <c r="BQ2992" s="13" t="n">
        <v>39</v>
      </c>
      <c r="CM2992" s="13" t="n">
        <v>39</v>
      </c>
      <c r="DI2992" s="13" t="n">
        <v>39</v>
      </c>
      <c r="EE2992" s="13" t="n">
        <v>39</v>
      </c>
      <c r="FA2992" s="13" t="n">
        <v>39</v>
      </c>
      <c r="FW2992" s="13" t="n">
        <v>39</v>
      </c>
      <c r="GS2992" s="13" t="n">
        <v>39</v>
      </c>
    </row>
    <row r="2993">
      <c r="C2993" s="13" t="n">
        <v>40</v>
      </c>
      <c r="D2993" s="14" t="n">
        <v>1.8844</v>
      </c>
      <c r="E2993" s="14" t="n">
        <v>2.6675</v>
      </c>
      <c r="F2993" s="14" t="n">
        <v>2.5085</v>
      </c>
      <c r="Y2993" s="13" t="n">
        <v>40</v>
      </c>
      <c r="AU2993" s="13" t="n">
        <v>40</v>
      </c>
      <c r="BQ2993" s="13" t="n">
        <v>40</v>
      </c>
      <c r="CM2993" s="13" t="n">
        <v>40</v>
      </c>
      <c r="DI2993" s="13" t="n">
        <v>40</v>
      </c>
      <c r="EE2993" s="13" t="n">
        <v>40</v>
      </c>
      <c r="FA2993" s="13" t="n">
        <v>40</v>
      </c>
      <c r="FW2993" s="13" t="n">
        <v>40</v>
      </c>
      <c r="GS2993" s="13" t="n">
        <v>40</v>
      </c>
    </row>
    <row r="2994">
      <c r="C2994" s="13" t="n">
        <v>41</v>
      </c>
      <c r="D2994" s="14" t="n">
        <v>1.6744</v>
      </c>
      <c r="E2994" s="14" t="n">
        <v>2.4453</v>
      </c>
      <c r="F2994" s="14" t="n">
        <v>1.844</v>
      </c>
      <c r="Y2994" s="13" t="n">
        <v>41</v>
      </c>
      <c r="AU2994" s="13" t="n">
        <v>41</v>
      </c>
      <c r="BQ2994" s="13" t="n">
        <v>41</v>
      </c>
      <c r="CM2994" s="13" t="n">
        <v>41</v>
      </c>
      <c r="DI2994" s="13" t="n">
        <v>41</v>
      </c>
      <c r="EE2994" s="13" t="n">
        <v>41</v>
      </c>
      <c r="FA2994" s="13" t="n">
        <v>41</v>
      </c>
      <c r="FW2994" s="13" t="n">
        <v>41</v>
      </c>
      <c r="GS2994" s="13" t="n">
        <v>41</v>
      </c>
    </row>
    <row r="2995">
      <c r="C2995" s="13" t="n">
        <v>42</v>
      </c>
      <c r="D2995" s="14" t="n">
        <v>2.411</v>
      </c>
      <c r="E2995" s="14" t="n">
        <v>2.2584</v>
      </c>
      <c r="F2995" s="14" t="n">
        <v>1.7861</v>
      </c>
      <c r="Y2995" s="13" t="n">
        <v>42</v>
      </c>
      <c r="AU2995" s="13" t="n">
        <v>42</v>
      </c>
      <c r="BQ2995" s="13" t="n">
        <v>42</v>
      </c>
      <c r="CM2995" s="13" t="n">
        <v>42</v>
      </c>
      <c r="DI2995" s="13" t="n">
        <v>42</v>
      </c>
      <c r="EE2995" s="13" t="n">
        <v>42</v>
      </c>
      <c r="FA2995" s="13" t="n">
        <v>42</v>
      </c>
      <c r="FW2995" s="13" t="n">
        <v>42</v>
      </c>
      <c r="GS2995" s="13" t="n">
        <v>42</v>
      </c>
    </row>
    <row r="2996">
      <c r="C2996" s="13" t="n">
        <v>43</v>
      </c>
      <c r="D2996" s="14" t="n">
        <v>2.2589</v>
      </c>
      <c r="E2996" s="14" t="n">
        <v>1.1441</v>
      </c>
      <c r="F2996" s="14" t="n">
        <v>2.2567</v>
      </c>
      <c r="Y2996" s="13" t="n">
        <v>43</v>
      </c>
      <c r="AU2996" s="13" t="n">
        <v>43</v>
      </c>
      <c r="BQ2996" s="13" t="n">
        <v>43</v>
      </c>
      <c r="CM2996" s="13" t="n">
        <v>43</v>
      </c>
      <c r="DI2996" s="13" t="n">
        <v>43</v>
      </c>
      <c r="EE2996" s="13" t="n">
        <v>43</v>
      </c>
      <c r="FA2996" s="13" t="n">
        <v>43</v>
      </c>
      <c r="FW2996" s="13" t="n">
        <v>43</v>
      </c>
      <c r="GS2996" s="13" t="n">
        <v>43</v>
      </c>
    </row>
    <row r="2997">
      <c r="C2997" s="13" t="n">
        <v>44</v>
      </c>
      <c r="D2997" s="14" t="n">
        <v>2.3224</v>
      </c>
      <c r="E2997" s="14" t="n">
        <v>2.1864</v>
      </c>
      <c r="F2997" s="14" t="n">
        <v>1.8642</v>
      </c>
      <c r="Y2997" s="13" t="n">
        <v>44</v>
      </c>
      <c r="AU2997" s="13" t="n">
        <v>44</v>
      </c>
      <c r="BQ2997" s="13" t="n">
        <v>44</v>
      </c>
      <c r="CM2997" s="13" t="n">
        <v>44</v>
      </c>
      <c r="DI2997" s="13" t="n">
        <v>44</v>
      </c>
      <c r="EE2997" s="13" t="n">
        <v>44</v>
      </c>
      <c r="FA2997" s="13" t="n">
        <v>44</v>
      </c>
      <c r="FW2997" s="13" t="n">
        <v>44</v>
      </c>
      <c r="GS2997" s="13" t="n">
        <v>44</v>
      </c>
    </row>
    <row r="2998">
      <c r="C2998" s="13" t="n">
        <v>45</v>
      </c>
      <c r="D2998" s="14" t="n">
        <v>1.4448</v>
      </c>
      <c r="E2998" s="14" t="n">
        <v>1.8647</v>
      </c>
      <c r="F2998" s="14" t="n">
        <v>1.955</v>
      </c>
      <c r="Y2998" s="13" t="n">
        <v>45</v>
      </c>
      <c r="AU2998" s="13" t="n">
        <v>45</v>
      </c>
      <c r="BQ2998" s="13" t="n">
        <v>45</v>
      </c>
      <c r="CM2998" s="13" t="n">
        <v>45</v>
      </c>
      <c r="DI2998" s="13" t="n">
        <v>45</v>
      </c>
      <c r="EE2998" s="13" t="n">
        <v>45</v>
      </c>
      <c r="FA2998" s="13" t="n">
        <v>45</v>
      </c>
      <c r="FW2998" s="13" t="n">
        <v>45</v>
      </c>
      <c r="GS2998" s="13" t="n">
        <v>45</v>
      </c>
    </row>
    <row r="2999">
      <c r="C2999" s="13" t="n">
        <v>46</v>
      </c>
      <c r="D2999" s="14" t="n">
        <v>1.6036</v>
      </c>
      <c r="E2999" s="14" t="n">
        <v>2.0535</v>
      </c>
      <c r="F2999" s="14" t="n">
        <v>2.3929</v>
      </c>
      <c r="Y2999" s="13" t="n">
        <v>46</v>
      </c>
      <c r="AU2999" s="13" t="n">
        <v>46</v>
      </c>
      <c r="BQ2999" s="13" t="n">
        <v>46</v>
      </c>
      <c r="CM2999" s="13" t="n">
        <v>46</v>
      </c>
      <c r="DI2999" s="13" t="n">
        <v>46</v>
      </c>
      <c r="EE2999" s="13" t="n">
        <v>46</v>
      </c>
      <c r="FA2999" s="13" t="n">
        <v>46</v>
      </c>
      <c r="FW2999" s="13" t="n">
        <v>46</v>
      </c>
      <c r="GS2999" s="13" t="n">
        <v>46</v>
      </c>
    </row>
    <row r="3000">
      <c r="C3000" s="13" t="n">
        <v>47</v>
      </c>
      <c r="D3000" s="14" t="n">
        <v>1.6968</v>
      </c>
      <c r="E3000" s="14" t="n">
        <v>1.9378</v>
      </c>
      <c r="F3000" s="14" t="n">
        <v>2.98</v>
      </c>
      <c r="Y3000" s="13" t="n">
        <v>47</v>
      </c>
      <c r="AU3000" s="13" t="n">
        <v>47</v>
      </c>
      <c r="BQ3000" s="13" t="n">
        <v>47</v>
      </c>
      <c r="CM3000" s="13" t="n">
        <v>47</v>
      </c>
      <c r="DI3000" s="13" t="n">
        <v>47</v>
      </c>
      <c r="EE3000" s="13" t="n">
        <v>47</v>
      </c>
      <c r="FA3000" s="13" t="n">
        <v>47</v>
      </c>
      <c r="FW3000" s="13" t="n">
        <v>47</v>
      </c>
      <c r="GS3000" s="13" t="n">
        <v>47</v>
      </c>
    </row>
    <row r="3001">
      <c r="C3001" s="13" t="n">
        <v>48</v>
      </c>
      <c r="D3001" s="14" t="n">
        <v>2.8464</v>
      </c>
      <c r="E3001" s="14" t="n">
        <v>2.3198</v>
      </c>
      <c r="F3001" s="14" t="n">
        <v>2.1737</v>
      </c>
      <c r="Y3001" s="13" t="n">
        <v>48</v>
      </c>
      <c r="AU3001" s="13" t="n">
        <v>48</v>
      </c>
      <c r="BQ3001" s="13" t="n">
        <v>48</v>
      </c>
      <c r="CM3001" s="13" t="n">
        <v>48</v>
      </c>
      <c r="DI3001" s="13" t="n">
        <v>48</v>
      </c>
      <c r="EE3001" s="13" t="n">
        <v>48</v>
      </c>
      <c r="FA3001" s="13" t="n">
        <v>48</v>
      </c>
      <c r="FW3001" s="13" t="n">
        <v>48</v>
      </c>
      <c r="GS3001" s="13" t="n">
        <v>48</v>
      </c>
    </row>
    <row r="3002">
      <c r="C3002" s="13" t="n">
        <v>49</v>
      </c>
      <c r="D3002" s="14" t="n">
        <v>1.3057</v>
      </c>
      <c r="E3002" s="14" t="n">
        <v>2.4461</v>
      </c>
      <c r="F3002" s="14" t="n">
        <v>2.2691</v>
      </c>
      <c r="Y3002" s="13" t="n">
        <v>49</v>
      </c>
      <c r="AU3002" s="13" t="n">
        <v>49</v>
      </c>
      <c r="BQ3002" s="13" t="n">
        <v>49</v>
      </c>
      <c r="CM3002" s="13" t="n">
        <v>49</v>
      </c>
      <c r="DI3002" s="13" t="n">
        <v>49</v>
      </c>
      <c r="EE3002" s="13" t="n">
        <v>49</v>
      </c>
      <c r="FA3002" s="13" t="n">
        <v>49</v>
      </c>
      <c r="FW3002" s="13" t="n">
        <v>49</v>
      </c>
      <c r="GS3002" s="13" t="n">
        <v>49</v>
      </c>
    </row>
    <row r="3003">
      <c r="C3003" s="13" t="n">
        <v>50</v>
      </c>
      <c r="D3003" s="14" t="n">
        <v>1.0326</v>
      </c>
      <c r="E3003" s="14" t="n">
        <v>2.2997</v>
      </c>
      <c r="F3003" s="14" t="n">
        <v>1.3117</v>
      </c>
      <c r="Y3003" s="13" t="n">
        <v>50</v>
      </c>
      <c r="AU3003" s="13" t="n">
        <v>50</v>
      </c>
      <c r="BQ3003" s="13" t="n">
        <v>50</v>
      </c>
      <c r="CM3003" s="13" t="n">
        <v>50</v>
      </c>
      <c r="DI3003" s="13" t="n">
        <v>50</v>
      </c>
      <c r="EE3003" s="13" t="n">
        <v>50</v>
      </c>
      <c r="FA3003" s="13" t="n">
        <v>50</v>
      </c>
      <c r="FW3003" s="13" t="n">
        <v>50</v>
      </c>
      <c r="GS3003" s="13" t="n">
        <v>50</v>
      </c>
    </row>
    <row r="3004">
      <c r="C3004" s="13" t="n">
        <v>51</v>
      </c>
      <c r="D3004" s="14" t="n">
        <v>2.3938</v>
      </c>
      <c r="E3004" s="14" t="n">
        <v>2.2752</v>
      </c>
      <c r="F3004" s="14" t="n">
        <v>1.4865</v>
      </c>
      <c r="Y3004" s="13" t="n">
        <v>51</v>
      </c>
      <c r="AU3004" s="13" t="n">
        <v>51</v>
      </c>
      <c r="BQ3004" s="13" t="n">
        <v>51</v>
      </c>
      <c r="CM3004" s="13" t="n">
        <v>51</v>
      </c>
      <c r="DI3004" s="13" t="n">
        <v>51</v>
      </c>
      <c r="EE3004" s="13" t="n">
        <v>51</v>
      </c>
      <c r="FA3004" s="13" t="n">
        <v>51</v>
      </c>
      <c r="FW3004" s="13" t="n">
        <v>51</v>
      </c>
      <c r="GS3004" s="13" t="n">
        <v>51</v>
      </c>
    </row>
    <row r="3005">
      <c r="C3005" s="13" t="n">
        <v>52</v>
      </c>
      <c r="D3005" s="14" t="n">
        <v>2.4263</v>
      </c>
      <c r="E3005" s="14" t="n">
        <v>2.1685</v>
      </c>
      <c r="F3005" s="14" t="n">
        <v>2.4528</v>
      </c>
      <c r="Y3005" s="13" t="n">
        <v>52</v>
      </c>
      <c r="AU3005" s="13" t="n">
        <v>52</v>
      </c>
      <c r="BQ3005" s="13" t="n">
        <v>52</v>
      </c>
      <c r="CM3005" s="13" t="n">
        <v>52</v>
      </c>
      <c r="DI3005" s="13" t="n">
        <v>52</v>
      </c>
      <c r="EE3005" s="13" t="n">
        <v>52</v>
      </c>
      <c r="FA3005" s="13" t="n">
        <v>52</v>
      </c>
      <c r="FW3005" s="13" t="n">
        <v>52</v>
      </c>
      <c r="GS3005" s="13" t="n">
        <v>52</v>
      </c>
    </row>
    <row r="3006">
      <c r="C3006" s="13" t="n">
        <v>53</v>
      </c>
      <c r="D3006" s="14" t="n">
        <v>2.5993</v>
      </c>
      <c r="E3006" s="14" t="n">
        <v>1.6229</v>
      </c>
      <c r="F3006" s="14" t="n">
        <v>2.4528</v>
      </c>
      <c r="Y3006" s="13" t="n">
        <v>53</v>
      </c>
      <c r="AU3006" s="13" t="n">
        <v>53</v>
      </c>
      <c r="BQ3006" s="13" t="n">
        <v>53</v>
      </c>
      <c r="CM3006" s="13" t="n">
        <v>53</v>
      </c>
      <c r="DI3006" s="13" t="n">
        <v>53</v>
      </c>
      <c r="EE3006" s="13" t="n">
        <v>53</v>
      </c>
      <c r="FA3006" s="13" t="n">
        <v>53</v>
      </c>
      <c r="FW3006" s="13" t="n">
        <v>53</v>
      </c>
      <c r="GS3006" s="13" t="n">
        <v>53</v>
      </c>
    </row>
    <row r="3007">
      <c r="C3007" s="13" t="n">
        <v>54</v>
      </c>
      <c r="D3007" s="14" t="n">
        <v>3.0423</v>
      </c>
      <c r="E3007" s="14" t="n">
        <v>2.6501</v>
      </c>
      <c r="F3007" s="14" t="n">
        <v>2.8272</v>
      </c>
      <c r="Y3007" s="13" t="n">
        <v>54</v>
      </c>
      <c r="AU3007" s="13" t="n">
        <v>54</v>
      </c>
      <c r="BQ3007" s="13" t="n">
        <v>54</v>
      </c>
      <c r="CM3007" s="13" t="n">
        <v>54</v>
      </c>
      <c r="DI3007" s="13" t="n">
        <v>54</v>
      </c>
      <c r="EE3007" s="13" t="n">
        <v>54</v>
      </c>
      <c r="FA3007" s="13" t="n">
        <v>54</v>
      </c>
      <c r="FW3007" s="13" t="n">
        <v>54</v>
      </c>
      <c r="GS3007" s="13" t="n">
        <v>54</v>
      </c>
    </row>
    <row r="3008">
      <c r="C3008" s="13" t="n">
        <v>55</v>
      </c>
      <c r="D3008" s="14" t="n">
        <v>1.8124</v>
      </c>
      <c r="E3008" s="14" t="n">
        <v>2.4189</v>
      </c>
      <c r="F3008" s="14" t="n">
        <v>2.1683</v>
      </c>
      <c r="Y3008" s="13" t="n">
        <v>55</v>
      </c>
      <c r="AU3008" s="13" t="n">
        <v>55</v>
      </c>
      <c r="BQ3008" s="13" t="n">
        <v>55</v>
      </c>
      <c r="CM3008" s="13" t="n">
        <v>55</v>
      </c>
      <c r="DI3008" s="13" t="n">
        <v>55</v>
      </c>
      <c r="EE3008" s="13" t="n">
        <v>55</v>
      </c>
      <c r="FA3008" s="13" t="n">
        <v>55</v>
      </c>
      <c r="FW3008" s="13" t="n">
        <v>55</v>
      </c>
      <c r="GS3008" s="13" t="n">
        <v>55</v>
      </c>
    </row>
    <row r="3009">
      <c r="C3009" s="13" t="n">
        <v>56</v>
      </c>
      <c r="D3009" s="14" t="n">
        <v>2.1856</v>
      </c>
      <c r="E3009" s="14" t="n">
        <v>2.0525</v>
      </c>
      <c r="F3009" s="14" t="n">
        <v>1.9335</v>
      </c>
      <c r="Y3009" s="13" t="n">
        <v>56</v>
      </c>
      <c r="AU3009" s="13" t="n">
        <v>56</v>
      </c>
      <c r="BQ3009" s="13" t="n">
        <v>56</v>
      </c>
      <c r="CM3009" s="13" t="n">
        <v>56</v>
      </c>
      <c r="DI3009" s="13" t="n">
        <v>56</v>
      </c>
      <c r="EE3009" s="13" t="n">
        <v>56</v>
      </c>
      <c r="FA3009" s="13" t="n">
        <v>56</v>
      </c>
      <c r="FW3009" s="13" t="n">
        <v>56</v>
      </c>
      <c r="GS3009" s="13" t="n">
        <v>56</v>
      </c>
    </row>
    <row r="3010">
      <c r="C3010" s="13" t="n">
        <v>57</v>
      </c>
      <c r="D3010" s="14" t="n">
        <v>2.0298</v>
      </c>
      <c r="E3010" s="14" t="n">
        <v>2.5429</v>
      </c>
      <c r="F3010" s="14" t="n">
        <v>2.2631</v>
      </c>
      <c r="Y3010" s="13" t="n">
        <v>57</v>
      </c>
      <c r="AU3010" s="13" t="n">
        <v>57</v>
      </c>
      <c r="BQ3010" s="13" t="n">
        <v>57</v>
      </c>
      <c r="CM3010" s="13" t="n">
        <v>57</v>
      </c>
      <c r="DI3010" s="13" t="n">
        <v>57</v>
      </c>
      <c r="EE3010" s="13" t="n">
        <v>57</v>
      </c>
      <c r="FA3010" s="13" t="n">
        <v>57</v>
      </c>
      <c r="FW3010" s="13" t="n">
        <v>57</v>
      </c>
      <c r="GS3010" s="13" t="n">
        <v>57</v>
      </c>
    </row>
    <row r="3011">
      <c r="C3011" s="13" t="n">
        <v>58</v>
      </c>
      <c r="D3011" s="14" t="n">
        <v>2.1863</v>
      </c>
      <c r="E3011" s="14" t="n">
        <v>2.5747</v>
      </c>
      <c r="F3011" s="14" t="n">
        <v>2.2851</v>
      </c>
      <c r="Y3011" s="13" t="n">
        <v>58</v>
      </c>
      <c r="AU3011" s="13" t="n">
        <v>58</v>
      </c>
      <c r="BQ3011" s="13" t="n">
        <v>58</v>
      </c>
      <c r="CM3011" s="13" t="n">
        <v>58</v>
      </c>
      <c r="DI3011" s="13" t="n">
        <v>58</v>
      </c>
      <c r="EE3011" s="13" t="n">
        <v>58</v>
      </c>
      <c r="FA3011" s="13" t="n">
        <v>58</v>
      </c>
      <c r="FW3011" s="13" t="n">
        <v>58</v>
      </c>
      <c r="GS3011" s="13" t="n">
        <v>58</v>
      </c>
    </row>
    <row r="3012">
      <c r="C3012" s="13" t="n">
        <v>59</v>
      </c>
      <c r="D3012" s="14" t="n">
        <v>2.3897</v>
      </c>
      <c r="E3012" s="14" t="n">
        <v>2.3822</v>
      </c>
      <c r="F3012" s="14" t="n">
        <v>1.7549</v>
      </c>
      <c r="Y3012" s="13" t="n">
        <v>59</v>
      </c>
      <c r="AU3012" s="13" t="n">
        <v>59</v>
      </c>
      <c r="BQ3012" s="13" t="n">
        <v>59</v>
      </c>
      <c r="CM3012" s="13" t="n">
        <v>59</v>
      </c>
      <c r="DI3012" s="13" t="n">
        <v>59</v>
      </c>
      <c r="EE3012" s="13" t="n">
        <v>59</v>
      </c>
      <c r="FA3012" s="13" t="n">
        <v>59</v>
      </c>
      <c r="FW3012" s="13" t="n">
        <v>59</v>
      </c>
      <c r="GS3012" s="13" t="n">
        <v>59</v>
      </c>
    </row>
    <row r="3013">
      <c r="C3013" s="13" t="n">
        <v>60</v>
      </c>
      <c r="D3013" s="14" t="n">
        <v>2.7018</v>
      </c>
      <c r="E3013" s="14" t="n">
        <v>2.0826</v>
      </c>
      <c r="F3013" s="14" t="n">
        <v>1.8926</v>
      </c>
      <c r="Y3013" s="13" t="n">
        <v>60</v>
      </c>
      <c r="AU3013" s="13" t="n">
        <v>60</v>
      </c>
      <c r="BQ3013" s="13" t="n">
        <v>60</v>
      </c>
      <c r="CM3013" s="13" t="n">
        <v>60</v>
      </c>
      <c r="DI3013" s="13" t="n">
        <v>60</v>
      </c>
      <c r="EE3013" s="13" t="n">
        <v>60</v>
      </c>
      <c r="FA3013" s="13" t="n">
        <v>60</v>
      </c>
      <c r="FW3013" s="13" t="n">
        <v>60</v>
      </c>
      <c r="GS3013" s="13" t="n">
        <v>60</v>
      </c>
    </row>
    <row r="3014">
      <c r="C3014" s="13" t="n">
        <v>61</v>
      </c>
      <c r="D3014" s="14" t="n">
        <v>1.6185</v>
      </c>
      <c r="E3014" s="14" t="n">
        <v>2.4484</v>
      </c>
      <c r="F3014" s="14" t="n">
        <v>1.8102</v>
      </c>
      <c r="Y3014" s="13" t="n">
        <v>61</v>
      </c>
      <c r="AU3014" s="13" t="n">
        <v>61</v>
      </c>
      <c r="BQ3014" s="13" t="n">
        <v>61</v>
      </c>
      <c r="CM3014" s="13" t="n">
        <v>61</v>
      </c>
      <c r="DI3014" s="13" t="n">
        <v>61</v>
      </c>
      <c r="EE3014" s="13" t="n">
        <v>61</v>
      </c>
      <c r="FA3014" s="13" t="n">
        <v>61</v>
      </c>
      <c r="FW3014" s="13" t="n">
        <v>61</v>
      </c>
      <c r="GS3014" s="13" t="n">
        <v>61</v>
      </c>
    </row>
    <row r="3015">
      <c r="C3015" s="13" t="n">
        <v>62</v>
      </c>
      <c r="D3015" s="14" t="n">
        <v>2.1073</v>
      </c>
      <c r="E3015" s="14" t="n">
        <v>1.6796</v>
      </c>
      <c r="F3015" s="14" t="n">
        <v>2.6717</v>
      </c>
      <c r="Y3015" s="13" t="n">
        <v>62</v>
      </c>
      <c r="AU3015" s="13" t="n">
        <v>62</v>
      </c>
      <c r="BQ3015" s="13" t="n">
        <v>62</v>
      </c>
      <c r="CM3015" s="13" t="n">
        <v>62</v>
      </c>
      <c r="DI3015" s="13" t="n">
        <v>62</v>
      </c>
      <c r="EE3015" s="13" t="n">
        <v>62</v>
      </c>
      <c r="FA3015" s="13" t="n">
        <v>62</v>
      </c>
      <c r="FW3015" s="13" t="n">
        <v>62</v>
      </c>
      <c r="GS3015" s="13" t="n">
        <v>62</v>
      </c>
    </row>
    <row r="3016">
      <c r="C3016" s="13" t="n">
        <v>63</v>
      </c>
      <c r="D3016" s="14" t="n">
        <v>2.0276</v>
      </c>
      <c r="E3016" s="14" t="n">
        <v>2.451</v>
      </c>
      <c r="F3016" s="14" t="n">
        <v>1.8405</v>
      </c>
      <c r="Y3016" s="13" t="n">
        <v>63</v>
      </c>
      <c r="AU3016" s="13" t="n">
        <v>63</v>
      </c>
      <c r="BQ3016" s="13" t="n">
        <v>63</v>
      </c>
      <c r="CM3016" s="13" t="n">
        <v>63</v>
      </c>
      <c r="DI3016" s="13" t="n">
        <v>63</v>
      </c>
      <c r="EE3016" s="13" t="n">
        <v>63</v>
      </c>
      <c r="FA3016" s="13" t="n">
        <v>63</v>
      </c>
      <c r="FW3016" s="13" t="n">
        <v>63</v>
      </c>
      <c r="GS3016" s="13" t="n">
        <v>63</v>
      </c>
    </row>
    <row r="3017">
      <c r="C3017" s="13" t="n">
        <v>64</v>
      </c>
      <c r="D3017" s="14" t="n">
        <v>2.3385</v>
      </c>
      <c r="E3017" s="14" t="n">
        <v>1.9282</v>
      </c>
      <c r="F3017" s="14" t="n">
        <v>2.0666</v>
      </c>
      <c r="Y3017" s="13" t="n">
        <v>64</v>
      </c>
      <c r="AU3017" s="13" t="n">
        <v>64</v>
      </c>
      <c r="BQ3017" s="13" t="n">
        <v>64</v>
      </c>
      <c r="CM3017" s="13" t="n">
        <v>64</v>
      </c>
      <c r="DI3017" s="13" t="n">
        <v>64</v>
      </c>
      <c r="EE3017" s="13" t="n">
        <v>64</v>
      </c>
      <c r="FA3017" s="13" t="n">
        <v>64</v>
      </c>
      <c r="FW3017" s="13" t="n">
        <v>64</v>
      </c>
      <c r="GS3017" s="13" t="n">
        <v>64</v>
      </c>
    </row>
    <row r="3018">
      <c r="C3018" s="13" t="n">
        <v>65</v>
      </c>
      <c r="D3018" s="14" t="n">
        <v>2.9622</v>
      </c>
      <c r="E3018" s="14" t="n">
        <v>2.2557</v>
      </c>
      <c r="F3018" s="14" t="n">
        <v>1.9249</v>
      </c>
      <c r="Y3018" s="13" t="n">
        <v>65</v>
      </c>
      <c r="AU3018" s="13" t="n">
        <v>65</v>
      </c>
      <c r="BQ3018" s="13" t="n">
        <v>65</v>
      </c>
      <c r="CM3018" s="13" t="n">
        <v>65</v>
      </c>
      <c r="DI3018" s="13" t="n">
        <v>65</v>
      </c>
      <c r="EE3018" s="13" t="n">
        <v>65</v>
      </c>
      <c r="FA3018" s="13" t="n">
        <v>65</v>
      </c>
      <c r="FW3018" s="13" t="n">
        <v>65</v>
      </c>
      <c r="GS3018" s="13" t="n">
        <v>65</v>
      </c>
    </row>
    <row r="3019">
      <c r="C3019" s="13" t="n">
        <v>66</v>
      </c>
      <c r="D3019" s="14" t="n">
        <v>2.1534</v>
      </c>
      <c r="E3019" s="14" t="n">
        <v>2.3813</v>
      </c>
      <c r="F3019" s="14" t="n">
        <v>2.511</v>
      </c>
      <c r="Y3019" s="13" t="n">
        <v>66</v>
      </c>
      <c r="AU3019" s="13" t="n">
        <v>66</v>
      </c>
      <c r="BQ3019" s="13" t="n">
        <v>66</v>
      </c>
      <c r="CM3019" s="13" t="n">
        <v>66</v>
      </c>
      <c r="DI3019" s="13" t="n">
        <v>66</v>
      </c>
      <c r="EE3019" s="13" t="n">
        <v>66</v>
      </c>
      <c r="FA3019" s="13" t="n">
        <v>66</v>
      </c>
      <c r="FW3019" s="13" t="n">
        <v>66</v>
      </c>
      <c r="GS3019" s="13" t="n">
        <v>66</v>
      </c>
    </row>
    <row r="3020">
      <c r="C3020" s="13" t="n">
        <v>67</v>
      </c>
      <c r="D3020" s="14" t="n">
        <v>2.2293</v>
      </c>
      <c r="E3020" s="14" t="n">
        <v>2.7906</v>
      </c>
      <c r="F3020" s="14" t="n">
        <v>2.7899</v>
      </c>
      <c r="Y3020" s="13" t="n">
        <v>67</v>
      </c>
      <c r="AU3020" s="13" t="n">
        <v>67</v>
      </c>
      <c r="BQ3020" s="13" t="n">
        <v>67</v>
      </c>
      <c r="CM3020" s="13" t="n">
        <v>67</v>
      </c>
      <c r="DI3020" s="13" t="n">
        <v>67</v>
      </c>
      <c r="EE3020" s="13" t="n">
        <v>67</v>
      </c>
      <c r="FA3020" s="13" t="n">
        <v>67</v>
      </c>
      <c r="FW3020" s="13" t="n">
        <v>67</v>
      </c>
      <c r="GS3020" s="13" t="n">
        <v>67</v>
      </c>
    </row>
    <row r="3021">
      <c r="C3021" s="13" t="n">
        <v>68</v>
      </c>
      <c r="D3021" s="14" t="n">
        <v>2.4993</v>
      </c>
      <c r="E3021" s="14" t="n">
        <v>2.0333</v>
      </c>
      <c r="F3021" s="14" t="n">
        <v>1.5238</v>
      </c>
      <c r="Y3021" s="13" t="n">
        <v>68</v>
      </c>
      <c r="AU3021" s="13" t="n">
        <v>68</v>
      </c>
      <c r="BQ3021" s="13" t="n">
        <v>68</v>
      </c>
      <c r="CM3021" s="13" t="n">
        <v>68</v>
      </c>
      <c r="DI3021" s="13" t="n">
        <v>68</v>
      </c>
      <c r="EE3021" s="13" t="n">
        <v>68</v>
      </c>
      <c r="FA3021" s="13" t="n">
        <v>68</v>
      </c>
      <c r="FW3021" s="13" t="n">
        <v>68</v>
      </c>
      <c r="GS3021" s="13" t="n">
        <v>68</v>
      </c>
    </row>
    <row r="3022">
      <c r="C3022" s="13" t="n">
        <v>69</v>
      </c>
      <c r="D3022" s="14" t="n">
        <v>2.3012</v>
      </c>
      <c r="E3022" s="14" t="n">
        <v>2.6414</v>
      </c>
      <c r="F3022" s="14" t="n">
        <v>2.166</v>
      </c>
      <c r="Y3022" s="13" t="n">
        <v>69</v>
      </c>
      <c r="AU3022" s="13" t="n">
        <v>69</v>
      </c>
      <c r="BQ3022" s="13" t="n">
        <v>69</v>
      </c>
      <c r="CM3022" s="13" t="n">
        <v>69</v>
      </c>
      <c r="DI3022" s="13" t="n">
        <v>69</v>
      </c>
      <c r="EE3022" s="13" t="n">
        <v>69</v>
      </c>
      <c r="FA3022" s="13" t="n">
        <v>69</v>
      </c>
      <c r="FW3022" s="13" t="n">
        <v>69</v>
      </c>
      <c r="GS3022" s="13" t="n">
        <v>69</v>
      </c>
    </row>
    <row r="3023">
      <c r="C3023" s="13" t="n">
        <v>70</v>
      </c>
      <c r="D3023" s="14" t="n">
        <v>2.5524</v>
      </c>
      <c r="E3023" s="14" t="n">
        <v>2.3443</v>
      </c>
      <c r="F3023" s="14" t="n">
        <v>1.7056</v>
      </c>
      <c r="Y3023" s="13" t="n">
        <v>70</v>
      </c>
      <c r="AU3023" s="13" t="n">
        <v>70</v>
      </c>
      <c r="BQ3023" s="13" t="n">
        <v>70</v>
      </c>
      <c r="CM3023" s="13" t="n">
        <v>70</v>
      </c>
      <c r="DI3023" s="13" t="n">
        <v>70</v>
      </c>
      <c r="EE3023" s="13" t="n">
        <v>70</v>
      </c>
      <c r="FA3023" s="13" t="n">
        <v>70</v>
      </c>
      <c r="FW3023" s="13" t="n">
        <v>70</v>
      </c>
      <c r="GS3023" s="13" t="n">
        <v>70</v>
      </c>
    </row>
    <row r="3024">
      <c r="C3024" s="13" t="n">
        <v>71</v>
      </c>
      <c r="D3024" s="14" t="n">
        <v>2.3351</v>
      </c>
      <c r="E3024" s="14" t="n">
        <v>2.1562</v>
      </c>
      <c r="F3024" s="14" t="n">
        <v>1.8852</v>
      </c>
      <c r="Y3024" s="13" t="n">
        <v>71</v>
      </c>
      <c r="AU3024" s="13" t="n">
        <v>71</v>
      </c>
      <c r="BQ3024" s="13" t="n">
        <v>71</v>
      </c>
      <c r="CM3024" s="13" t="n">
        <v>71</v>
      </c>
      <c r="DI3024" s="13" t="n">
        <v>71</v>
      </c>
      <c r="EE3024" s="13" t="n">
        <v>71</v>
      </c>
      <c r="FA3024" s="13" t="n">
        <v>71</v>
      </c>
      <c r="FW3024" s="13" t="n">
        <v>71</v>
      </c>
      <c r="GS3024" s="13" t="n">
        <v>71</v>
      </c>
    </row>
    <row r="3025">
      <c r="C3025" s="13" t="n">
        <v>72</v>
      </c>
      <c r="D3025" s="14" t="n">
        <v>2.0479</v>
      </c>
      <c r="E3025" s="14" t="n">
        <v>2.2837</v>
      </c>
      <c r="F3025" s="14" t="n">
        <v>2.1744</v>
      </c>
      <c r="Y3025" s="13" t="n">
        <v>72</v>
      </c>
      <c r="AU3025" s="13" t="n">
        <v>72</v>
      </c>
      <c r="BQ3025" s="13" t="n">
        <v>72</v>
      </c>
      <c r="CM3025" s="13" t="n">
        <v>72</v>
      </c>
      <c r="DI3025" s="13" t="n">
        <v>72</v>
      </c>
      <c r="EE3025" s="13" t="n">
        <v>72</v>
      </c>
      <c r="FA3025" s="13" t="n">
        <v>72</v>
      </c>
      <c r="FW3025" s="13" t="n">
        <v>72</v>
      </c>
      <c r="GS3025" s="13" t="n">
        <v>72</v>
      </c>
    </row>
    <row r="3026">
      <c r="C3026" s="13" t="n">
        <v>73</v>
      </c>
      <c r="D3026" s="14" t="n">
        <v>2.112</v>
      </c>
      <c r="E3026" s="14" t="n">
        <v>1.389</v>
      </c>
      <c r="F3026" s="14" t="n">
        <v>2.7801</v>
      </c>
      <c r="Y3026" s="13" t="n">
        <v>73</v>
      </c>
      <c r="AU3026" s="13" t="n">
        <v>73</v>
      </c>
      <c r="BQ3026" s="13" t="n">
        <v>73</v>
      </c>
      <c r="CM3026" s="13" t="n">
        <v>73</v>
      </c>
      <c r="DI3026" s="13" t="n">
        <v>73</v>
      </c>
      <c r="EE3026" s="13" t="n">
        <v>73</v>
      </c>
      <c r="FA3026" s="13" t="n">
        <v>73</v>
      </c>
      <c r="FW3026" s="13" t="n">
        <v>73</v>
      </c>
      <c r="GS3026" s="13" t="n">
        <v>73</v>
      </c>
    </row>
    <row r="3027">
      <c r="C3027" s="13" t="n">
        <v>74</v>
      </c>
      <c r="D3027" s="14" t="n">
        <v>2.7538</v>
      </c>
      <c r="E3027" s="14" t="n">
        <v>1.9016</v>
      </c>
      <c r="F3027" s="14" t="n">
        <v>1.9186</v>
      </c>
      <c r="Y3027" s="13" t="n">
        <v>74</v>
      </c>
      <c r="AU3027" s="13" t="n">
        <v>74</v>
      </c>
      <c r="BQ3027" s="13" t="n">
        <v>74</v>
      </c>
      <c r="CM3027" s="13" t="n">
        <v>74</v>
      </c>
      <c r="DI3027" s="13" t="n">
        <v>74</v>
      </c>
      <c r="EE3027" s="13" t="n">
        <v>74</v>
      </c>
      <c r="FA3027" s="13" t="n">
        <v>74</v>
      </c>
      <c r="FW3027" s="13" t="n">
        <v>74</v>
      </c>
      <c r="GS3027" s="13" t="n">
        <v>74</v>
      </c>
    </row>
    <row r="3028">
      <c r="C3028" s="13" t="n">
        <v>75</v>
      </c>
      <c r="D3028" s="14" t="n">
        <v>1.324</v>
      </c>
      <c r="E3028" s="14" t="n">
        <v>1.8142</v>
      </c>
      <c r="F3028" s="14" t="n">
        <v>1.9767</v>
      </c>
      <c r="Y3028" s="13" t="n">
        <v>75</v>
      </c>
      <c r="AU3028" s="13" t="n">
        <v>75</v>
      </c>
      <c r="BQ3028" s="13" t="n">
        <v>75</v>
      </c>
      <c r="CM3028" s="13" t="n">
        <v>75</v>
      </c>
      <c r="DI3028" s="13" t="n">
        <v>75</v>
      </c>
      <c r="EE3028" s="13" t="n">
        <v>75</v>
      </c>
      <c r="FA3028" s="13" t="n">
        <v>75</v>
      </c>
      <c r="FW3028" s="13" t="n">
        <v>75</v>
      </c>
      <c r="GS3028" s="13" t="n">
        <v>75</v>
      </c>
    </row>
    <row r="3029">
      <c r="C3029" s="13" t="n">
        <v>76</v>
      </c>
      <c r="D3029" s="14" t="n">
        <v>2.5514</v>
      </c>
      <c r="E3029" s="14" t="n">
        <v>2.1133</v>
      </c>
      <c r="F3029" s="14" t="n">
        <v>2.5237</v>
      </c>
      <c r="Y3029" s="13" t="n">
        <v>76</v>
      </c>
      <c r="AU3029" s="13" t="n">
        <v>76</v>
      </c>
      <c r="BQ3029" s="13" t="n">
        <v>76</v>
      </c>
      <c r="CM3029" s="13" t="n">
        <v>76</v>
      </c>
      <c r="DI3029" s="13" t="n">
        <v>76</v>
      </c>
      <c r="EE3029" s="13" t="n">
        <v>76</v>
      </c>
      <c r="FA3029" s="13" t="n">
        <v>76</v>
      </c>
      <c r="FW3029" s="13" t="n">
        <v>76</v>
      </c>
      <c r="GS3029" s="13" t="n">
        <v>76</v>
      </c>
    </row>
    <row r="3030">
      <c r="C3030" s="13" t="n">
        <v>77</v>
      </c>
      <c r="D3030" s="14" t="n">
        <v>1.9314</v>
      </c>
      <c r="E3030" s="14" t="n">
        <v>2.0078</v>
      </c>
      <c r="F3030" s="14" t="n">
        <v>2.0686</v>
      </c>
      <c r="Y3030" s="13" t="n">
        <v>77</v>
      </c>
      <c r="AU3030" s="13" t="n">
        <v>77</v>
      </c>
      <c r="BQ3030" s="13" t="n">
        <v>77</v>
      </c>
      <c r="CM3030" s="13" t="n">
        <v>77</v>
      </c>
      <c r="DI3030" s="13" t="n">
        <v>77</v>
      </c>
      <c r="EE3030" s="13" t="n">
        <v>77</v>
      </c>
      <c r="FA3030" s="13" t="n">
        <v>77</v>
      </c>
      <c r="FW3030" s="13" t="n">
        <v>77</v>
      </c>
      <c r="GS3030" s="13" t="n">
        <v>77</v>
      </c>
    </row>
    <row r="3031">
      <c r="C3031" s="13" t="n">
        <v>78</v>
      </c>
      <c r="D3031" s="14" t="n">
        <v>2.95</v>
      </c>
      <c r="E3031" s="14" t="n">
        <v>2.2074</v>
      </c>
      <c r="F3031" s="14" t="n">
        <v>2.3963</v>
      </c>
      <c r="Y3031" s="13" t="n">
        <v>78</v>
      </c>
      <c r="AU3031" s="13" t="n">
        <v>78</v>
      </c>
      <c r="BQ3031" s="13" t="n">
        <v>78</v>
      </c>
      <c r="CM3031" s="13" t="n">
        <v>78</v>
      </c>
      <c r="DI3031" s="13" t="n">
        <v>78</v>
      </c>
      <c r="EE3031" s="13" t="n">
        <v>78</v>
      </c>
      <c r="FA3031" s="13" t="n">
        <v>78</v>
      </c>
      <c r="FW3031" s="13" t="n">
        <v>78</v>
      </c>
      <c r="GS3031" s="13" t="n">
        <v>78</v>
      </c>
    </row>
    <row r="3032">
      <c r="C3032" s="13" t="n">
        <v>79</v>
      </c>
      <c r="D3032" s="14" t="n">
        <v>1.9984</v>
      </c>
      <c r="E3032" s="14" t="n">
        <v>2.9885</v>
      </c>
      <c r="F3032" s="14" t="n">
        <v>1.9846</v>
      </c>
      <c r="Y3032" s="13" t="n">
        <v>79</v>
      </c>
      <c r="AU3032" s="13" t="n">
        <v>79</v>
      </c>
      <c r="BQ3032" s="13" t="n">
        <v>79</v>
      </c>
      <c r="CM3032" s="13" t="n">
        <v>79</v>
      </c>
      <c r="DI3032" s="13" t="n">
        <v>79</v>
      </c>
      <c r="EE3032" s="13" t="n">
        <v>79</v>
      </c>
      <c r="FA3032" s="13" t="n">
        <v>79</v>
      </c>
      <c r="FW3032" s="13" t="n">
        <v>79</v>
      </c>
      <c r="GS3032" s="13" t="n">
        <v>79</v>
      </c>
    </row>
    <row r="3033">
      <c r="C3033" s="13" t="n">
        <v>80</v>
      </c>
      <c r="D3033" s="14" t="n">
        <v>1.5204</v>
      </c>
      <c r="E3033" s="14" t="n">
        <v>2.0477</v>
      </c>
      <c r="F3033" s="14" t="n">
        <v>1.3332</v>
      </c>
      <c r="Y3033" s="13" t="n">
        <v>80</v>
      </c>
      <c r="AU3033" s="13" t="n">
        <v>80</v>
      </c>
      <c r="BQ3033" s="13" t="n">
        <v>80</v>
      </c>
      <c r="CM3033" s="13" t="n">
        <v>80</v>
      </c>
      <c r="DI3033" s="13" t="n">
        <v>80</v>
      </c>
      <c r="EE3033" s="13" t="n">
        <v>80</v>
      </c>
      <c r="FA3033" s="13" t="n">
        <v>80</v>
      </c>
      <c r="FW3033" s="13" t="n">
        <v>80</v>
      </c>
      <c r="GS3033" s="13" t="n">
        <v>80</v>
      </c>
    </row>
    <row r="3034">
      <c r="C3034" s="13" t="n">
        <v>81</v>
      </c>
      <c r="D3034" s="14" t="n">
        <v>2.1004</v>
      </c>
      <c r="E3034" s="14" t="n">
        <v>1.2642</v>
      </c>
      <c r="F3034" s="14" t="n">
        <v>2.6389</v>
      </c>
      <c r="Y3034" s="13" t="n">
        <v>81</v>
      </c>
      <c r="AU3034" s="13" t="n">
        <v>81</v>
      </c>
      <c r="BQ3034" s="13" t="n">
        <v>81</v>
      </c>
      <c r="CM3034" s="13" t="n">
        <v>81</v>
      </c>
      <c r="DI3034" s="13" t="n">
        <v>81</v>
      </c>
      <c r="EE3034" s="13" t="n">
        <v>81</v>
      </c>
      <c r="FA3034" s="13" t="n">
        <v>81</v>
      </c>
      <c r="FW3034" s="13" t="n">
        <v>81</v>
      </c>
      <c r="GS3034" s="13" t="n">
        <v>81</v>
      </c>
    </row>
    <row r="3035">
      <c r="C3035" s="13" t="n">
        <v>82</v>
      </c>
      <c r="D3035" s="14" t="n">
        <v>2.6351</v>
      </c>
      <c r="E3035" s="14" t="n">
        <v>2.0136</v>
      </c>
      <c r="F3035" s="14" t="n">
        <v>2.1328</v>
      </c>
      <c r="Y3035" s="13" t="n">
        <v>82</v>
      </c>
      <c r="AU3035" s="13" t="n">
        <v>82</v>
      </c>
      <c r="BQ3035" s="13" t="n">
        <v>82</v>
      </c>
      <c r="CM3035" s="13" t="n">
        <v>82</v>
      </c>
      <c r="DI3035" s="13" t="n">
        <v>82</v>
      </c>
      <c r="EE3035" s="13" t="n">
        <v>82</v>
      </c>
      <c r="FA3035" s="13" t="n">
        <v>82</v>
      </c>
      <c r="FW3035" s="13" t="n">
        <v>82</v>
      </c>
      <c r="GS3035" s="13" t="n">
        <v>82</v>
      </c>
    </row>
    <row r="3036">
      <c r="C3036" s="13" t="n">
        <v>83</v>
      </c>
      <c r="D3036" s="14" t="n">
        <v>2.6443</v>
      </c>
      <c r="E3036" s="14" t="n">
        <v>2.2271</v>
      </c>
      <c r="F3036" s="14" t="n">
        <v>2.76</v>
      </c>
      <c r="Y3036" s="13" t="n">
        <v>83</v>
      </c>
      <c r="AU3036" s="13" t="n">
        <v>83</v>
      </c>
      <c r="BQ3036" s="13" t="n">
        <v>83</v>
      </c>
      <c r="CM3036" s="13" t="n">
        <v>83</v>
      </c>
      <c r="DI3036" s="13" t="n">
        <v>83</v>
      </c>
      <c r="EE3036" s="13" t="n">
        <v>83</v>
      </c>
      <c r="FA3036" s="13" t="n">
        <v>83</v>
      </c>
      <c r="FW3036" s="13" t="n">
        <v>83</v>
      </c>
      <c r="GS3036" s="13" t="n">
        <v>83</v>
      </c>
    </row>
    <row r="3037">
      <c r="C3037" s="13" t="n">
        <v>84</v>
      </c>
      <c r="D3037" s="14" t="n">
        <v>2.184</v>
      </c>
      <c r="E3037" s="14" t="n">
        <v>1.8214</v>
      </c>
      <c r="F3037" s="14" t="n">
        <v>2.0598</v>
      </c>
      <c r="Y3037" s="13" t="n">
        <v>84</v>
      </c>
      <c r="AU3037" s="13" t="n">
        <v>84</v>
      </c>
      <c r="BQ3037" s="13" t="n">
        <v>84</v>
      </c>
      <c r="CM3037" s="13" t="n">
        <v>84</v>
      </c>
      <c r="DI3037" s="13" t="n">
        <v>84</v>
      </c>
      <c r="EE3037" s="13" t="n">
        <v>84</v>
      </c>
      <c r="FA3037" s="13" t="n">
        <v>84</v>
      </c>
      <c r="FW3037" s="13" t="n">
        <v>84</v>
      </c>
      <c r="GS3037" s="13" t="n">
        <v>84</v>
      </c>
    </row>
    <row r="3038">
      <c r="C3038" s="13" t="n">
        <v>85</v>
      </c>
      <c r="D3038" s="14" t="n">
        <v>2.2929</v>
      </c>
      <c r="E3038" s="14" t="n">
        <v>2.216</v>
      </c>
      <c r="F3038" s="14" t="n">
        <v>2.2242</v>
      </c>
      <c r="Y3038" s="13" t="n">
        <v>85</v>
      </c>
      <c r="AU3038" s="13" t="n">
        <v>85</v>
      </c>
      <c r="BQ3038" s="13" t="n">
        <v>85</v>
      </c>
      <c r="CM3038" s="13" t="n">
        <v>85</v>
      </c>
      <c r="DI3038" s="13" t="n">
        <v>85</v>
      </c>
      <c r="EE3038" s="13" t="n">
        <v>85</v>
      </c>
      <c r="FA3038" s="13" t="n">
        <v>85</v>
      </c>
      <c r="FW3038" s="13" t="n">
        <v>85</v>
      </c>
      <c r="GS3038" s="13" t="n">
        <v>85</v>
      </c>
    </row>
    <row r="3039">
      <c r="C3039" s="13" t="n">
        <v>86</v>
      </c>
      <c r="D3039" s="14" t="n">
        <v>2.3472</v>
      </c>
      <c r="E3039" s="14" t="n">
        <v>2.5814</v>
      </c>
      <c r="F3039" s="14" t="n">
        <v>1.3293</v>
      </c>
      <c r="Y3039" s="13" t="n">
        <v>86</v>
      </c>
      <c r="AU3039" s="13" t="n">
        <v>86</v>
      </c>
      <c r="BQ3039" s="13" t="n">
        <v>86</v>
      </c>
      <c r="CM3039" s="13" t="n">
        <v>86</v>
      </c>
      <c r="DI3039" s="13" t="n">
        <v>86</v>
      </c>
      <c r="EE3039" s="13" t="n">
        <v>86</v>
      </c>
      <c r="FA3039" s="13" t="n">
        <v>86</v>
      </c>
      <c r="FW3039" s="13" t="n">
        <v>86</v>
      </c>
      <c r="GS3039" s="13" t="n">
        <v>86</v>
      </c>
    </row>
    <row r="3040">
      <c r="C3040" s="13" t="n">
        <v>87</v>
      </c>
      <c r="D3040" s="14" t="n">
        <v>2.6447</v>
      </c>
      <c r="E3040" s="14" t="n">
        <v>1.901</v>
      </c>
      <c r="F3040" s="14" t="n">
        <v>1.7179</v>
      </c>
      <c r="Y3040" s="13" t="n">
        <v>87</v>
      </c>
      <c r="AU3040" s="13" t="n">
        <v>87</v>
      </c>
      <c r="BQ3040" s="13" t="n">
        <v>87</v>
      </c>
      <c r="CM3040" s="13" t="n">
        <v>87</v>
      </c>
      <c r="DI3040" s="13" t="n">
        <v>87</v>
      </c>
      <c r="EE3040" s="13" t="n">
        <v>87</v>
      </c>
      <c r="FA3040" s="13" t="n">
        <v>87</v>
      </c>
      <c r="FW3040" s="13" t="n">
        <v>87</v>
      </c>
      <c r="GS3040" s="13" t="n">
        <v>87</v>
      </c>
    </row>
    <row r="3041">
      <c r="C3041" s="13" t="n">
        <v>88</v>
      </c>
      <c r="D3041" s="14" t="n">
        <v>2.7913</v>
      </c>
      <c r="E3041" s="14" t="n">
        <v>2.1988</v>
      </c>
      <c r="F3041" s="14" t="n">
        <v>2.2425</v>
      </c>
      <c r="Y3041" s="13" t="n">
        <v>88</v>
      </c>
      <c r="AU3041" s="13" t="n">
        <v>88</v>
      </c>
      <c r="BQ3041" s="13" t="n">
        <v>88</v>
      </c>
      <c r="CM3041" s="13" t="n">
        <v>88</v>
      </c>
      <c r="DI3041" s="13" t="n">
        <v>88</v>
      </c>
      <c r="EE3041" s="13" t="n">
        <v>88</v>
      </c>
      <c r="FA3041" s="13" t="n">
        <v>88</v>
      </c>
      <c r="FW3041" s="13" t="n">
        <v>88</v>
      </c>
      <c r="GS3041" s="13" t="n">
        <v>88</v>
      </c>
    </row>
    <row r="3042">
      <c r="C3042" s="13" t="n">
        <v>89</v>
      </c>
      <c r="D3042" s="14" t="n">
        <v>1.8713</v>
      </c>
      <c r="E3042" s="14" t="n">
        <v>2.0623</v>
      </c>
      <c r="F3042" s="14" t="n">
        <v>2.8</v>
      </c>
      <c r="Y3042" s="13" t="n">
        <v>89</v>
      </c>
      <c r="AU3042" s="13" t="n">
        <v>89</v>
      </c>
      <c r="BQ3042" s="13" t="n">
        <v>89</v>
      </c>
      <c r="CM3042" s="13" t="n">
        <v>89</v>
      </c>
      <c r="DI3042" s="13" t="n">
        <v>89</v>
      </c>
      <c r="EE3042" s="13" t="n">
        <v>89</v>
      </c>
      <c r="FA3042" s="13" t="n">
        <v>89</v>
      </c>
      <c r="FW3042" s="13" t="n">
        <v>89</v>
      </c>
      <c r="GS3042" s="13" t="n">
        <v>89</v>
      </c>
    </row>
    <row r="3043">
      <c r="C3043" s="13" t="n">
        <v>90</v>
      </c>
      <c r="D3043" s="14" t="n">
        <v>1.6998</v>
      </c>
      <c r="E3043" s="14" t="n">
        <v>2.1355</v>
      </c>
      <c r="F3043" s="14" t="n">
        <v>2.3883</v>
      </c>
      <c r="Y3043" s="13" t="n">
        <v>90</v>
      </c>
      <c r="AU3043" s="13" t="n">
        <v>90</v>
      </c>
      <c r="BQ3043" s="13" t="n">
        <v>90</v>
      </c>
      <c r="CM3043" s="13" t="n">
        <v>90</v>
      </c>
      <c r="DI3043" s="13" t="n">
        <v>90</v>
      </c>
      <c r="EE3043" s="13" t="n">
        <v>90</v>
      </c>
      <c r="FA3043" s="13" t="n">
        <v>90</v>
      </c>
      <c r="FW3043" s="13" t="n">
        <v>90</v>
      </c>
      <c r="GS3043" s="13" t="n">
        <v>90</v>
      </c>
    </row>
    <row r="3044">
      <c r="C3044" s="13" t="n">
        <v>91</v>
      </c>
      <c r="D3044" s="14" t="n">
        <v>1.9508</v>
      </c>
      <c r="E3044" s="14" t="n">
        <v>3.3305</v>
      </c>
      <c r="F3044" s="14" t="n">
        <v>2.0043</v>
      </c>
      <c r="Y3044" s="13" t="n">
        <v>91</v>
      </c>
      <c r="AU3044" s="13" t="n">
        <v>91</v>
      </c>
      <c r="BQ3044" s="13" t="n">
        <v>91</v>
      </c>
      <c r="CM3044" s="13" t="n">
        <v>91</v>
      </c>
      <c r="DI3044" s="13" t="n">
        <v>91</v>
      </c>
      <c r="EE3044" s="13" t="n">
        <v>91</v>
      </c>
      <c r="FA3044" s="13" t="n">
        <v>91</v>
      </c>
      <c r="FW3044" s="13" t="n">
        <v>91</v>
      </c>
      <c r="GS3044" s="13" t="n">
        <v>91</v>
      </c>
    </row>
    <row r="3045">
      <c r="C3045" s="13" t="n">
        <v>92</v>
      </c>
      <c r="D3045" s="14" t="n">
        <v>2.4866</v>
      </c>
      <c r="E3045" s="14" t="n">
        <v>2.7488</v>
      </c>
      <c r="F3045" s="14" t="n">
        <v>1.7307</v>
      </c>
      <c r="Y3045" s="13" t="n">
        <v>92</v>
      </c>
      <c r="AU3045" s="13" t="n">
        <v>92</v>
      </c>
      <c r="BQ3045" s="13" t="n">
        <v>92</v>
      </c>
      <c r="CM3045" s="13" t="n">
        <v>92</v>
      </c>
      <c r="DI3045" s="13" t="n">
        <v>92</v>
      </c>
      <c r="EE3045" s="13" t="n">
        <v>92</v>
      </c>
      <c r="FA3045" s="13" t="n">
        <v>92</v>
      </c>
      <c r="FW3045" s="13" t="n">
        <v>92</v>
      </c>
      <c r="GS3045" s="13" t="n">
        <v>92</v>
      </c>
    </row>
    <row r="3046">
      <c r="C3046" s="13" t="n">
        <v>93</v>
      </c>
      <c r="D3046" s="14" t="n">
        <v>2.6671</v>
      </c>
      <c r="E3046" s="14" t="n">
        <v>2.2831</v>
      </c>
      <c r="F3046" s="14" t="n">
        <v>2.0418</v>
      </c>
      <c r="Y3046" s="13" t="n">
        <v>93</v>
      </c>
      <c r="AU3046" s="13" t="n">
        <v>93</v>
      </c>
      <c r="BQ3046" s="13" t="n">
        <v>93</v>
      </c>
      <c r="CM3046" s="13" t="n">
        <v>93</v>
      </c>
      <c r="DI3046" s="13" t="n">
        <v>93</v>
      </c>
      <c r="EE3046" s="13" t="n">
        <v>93</v>
      </c>
      <c r="FA3046" s="13" t="n">
        <v>93</v>
      </c>
      <c r="FW3046" s="13" t="n">
        <v>93</v>
      </c>
      <c r="GS3046" s="13" t="n">
        <v>93</v>
      </c>
    </row>
    <row r="3047">
      <c r="C3047" s="13" t="n">
        <v>94</v>
      </c>
      <c r="D3047" s="14" t="n">
        <v>2.9512</v>
      </c>
      <c r="E3047" s="14" t="n">
        <v>2.1063</v>
      </c>
      <c r="F3047" s="14" t="n">
        <v>2.2853</v>
      </c>
      <c r="Y3047" s="13" t="n">
        <v>94</v>
      </c>
      <c r="AU3047" s="13" t="n">
        <v>94</v>
      </c>
      <c r="BQ3047" s="13" t="n">
        <v>94</v>
      </c>
      <c r="CM3047" s="13" t="n">
        <v>94</v>
      </c>
      <c r="DI3047" s="13" t="n">
        <v>94</v>
      </c>
      <c r="EE3047" s="13" t="n">
        <v>94</v>
      </c>
      <c r="FA3047" s="13" t="n">
        <v>94</v>
      </c>
      <c r="FW3047" s="13" t="n">
        <v>94</v>
      </c>
      <c r="GS3047" s="13" t="n">
        <v>94</v>
      </c>
    </row>
    <row r="3048">
      <c r="C3048" s="13" t="n">
        <v>95</v>
      </c>
      <c r="D3048" s="14" t="n">
        <v>2.5467</v>
      </c>
      <c r="E3048" s="14" t="n">
        <v>1.9135</v>
      </c>
      <c r="F3048" s="14" t="n">
        <v>2.5675</v>
      </c>
      <c r="Y3048" s="13" t="n">
        <v>95</v>
      </c>
      <c r="AU3048" s="13" t="n">
        <v>95</v>
      </c>
      <c r="BQ3048" s="13" t="n">
        <v>95</v>
      </c>
      <c r="CM3048" s="13" t="n">
        <v>95</v>
      </c>
      <c r="DI3048" s="13" t="n">
        <v>95</v>
      </c>
      <c r="EE3048" s="13" t="n">
        <v>95</v>
      </c>
      <c r="FA3048" s="13" t="n">
        <v>95</v>
      </c>
      <c r="FW3048" s="13" t="n">
        <v>95</v>
      </c>
      <c r="GS3048" s="13" t="n">
        <v>95</v>
      </c>
    </row>
    <row r="3049">
      <c r="C3049" s="13" t="n">
        <v>96</v>
      </c>
      <c r="D3049" s="14" t="n">
        <v>2.4947</v>
      </c>
      <c r="E3049" s="14" t="n">
        <v>2.0406</v>
      </c>
      <c r="F3049" s="14" t="n">
        <v>2.0493</v>
      </c>
      <c r="Y3049" s="13" t="n">
        <v>96</v>
      </c>
      <c r="AU3049" s="13" t="n">
        <v>96</v>
      </c>
      <c r="BQ3049" s="13" t="n">
        <v>96</v>
      </c>
      <c r="CM3049" s="13" t="n">
        <v>96</v>
      </c>
      <c r="DI3049" s="13" t="n">
        <v>96</v>
      </c>
      <c r="EE3049" s="13" t="n">
        <v>96</v>
      </c>
      <c r="FA3049" s="13" t="n">
        <v>96</v>
      </c>
      <c r="FW3049" s="13" t="n">
        <v>96</v>
      </c>
      <c r="GS3049" s="13" t="n">
        <v>96</v>
      </c>
    </row>
    <row r="3050">
      <c r="C3050" s="13" t="n">
        <v>97</v>
      </c>
      <c r="D3050" s="14" t="n">
        <v>2.2937</v>
      </c>
      <c r="E3050" s="14" t="n">
        <v>2.8068</v>
      </c>
      <c r="F3050" s="14" t="n">
        <v>1.4897</v>
      </c>
      <c r="Y3050" s="13" t="n">
        <v>97</v>
      </c>
      <c r="AU3050" s="13" t="n">
        <v>97</v>
      </c>
      <c r="BQ3050" s="13" t="n">
        <v>97</v>
      </c>
      <c r="CM3050" s="13" t="n">
        <v>97</v>
      </c>
      <c r="DI3050" s="13" t="n">
        <v>97</v>
      </c>
      <c r="EE3050" s="13" t="n">
        <v>97</v>
      </c>
      <c r="FA3050" s="13" t="n">
        <v>97</v>
      </c>
      <c r="FW3050" s="13" t="n">
        <v>97</v>
      </c>
      <c r="GS3050" s="13" t="n">
        <v>97</v>
      </c>
    </row>
    <row r="3051">
      <c r="C3051" s="13" t="n">
        <v>98</v>
      </c>
      <c r="D3051" s="14" t="n">
        <v>1.9591</v>
      </c>
      <c r="E3051" s="14" t="n">
        <v>2.3064</v>
      </c>
      <c r="F3051" s="14" t="n">
        <v>1.7846</v>
      </c>
      <c r="Y3051" s="13" t="n">
        <v>98</v>
      </c>
      <c r="AU3051" s="13" t="n">
        <v>98</v>
      </c>
      <c r="BQ3051" s="13" t="n">
        <v>98</v>
      </c>
      <c r="CM3051" s="13" t="n">
        <v>98</v>
      </c>
      <c r="DI3051" s="13" t="n">
        <v>98</v>
      </c>
      <c r="EE3051" s="13" t="n">
        <v>98</v>
      </c>
      <c r="FA3051" s="13" t="n">
        <v>98</v>
      </c>
      <c r="FW3051" s="13" t="n">
        <v>98</v>
      </c>
      <c r="GS3051" s="13" t="n">
        <v>98</v>
      </c>
    </row>
    <row r="3052">
      <c r="C3052" s="13" t="n">
        <v>99</v>
      </c>
      <c r="D3052" s="14" t="n">
        <v>2.8524</v>
      </c>
      <c r="E3052" s="14" t="n">
        <v>2.4716</v>
      </c>
      <c r="F3052" s="14" t="n">
        <v>2.3063</v>
      </c>
      <c r="Y3052" s="13" t="n">
        <v>99</v>
      </c>
      <c r="AU3052" s="13" t="n">
        <v>99</v>
      </c>
      <c r="BQ3052" s="13" t="n">
        <v>99</v>
      </c>
      <c r="CM3052" s="13" t="n">
        <v>99</v>
      </c>
      <c r="DI3052" s="13" t="n">
        <v>99</v>
      </c>
      <c r="EE3052" s="13" t="n">
        <v>99</v>
      </c>
      <c r="FA3052" s="13" t="n">
        <v>99</v>
      </c>
      <c r="FW3052" s="13" t="n">
        <v>99</v>
      </c>
      <c r="GS3052" s="13" t="n">
        <v>99</v>
      </c>
    </row>
    <row r="3053">
      <c r="C3053" s="13" t="n">
        <v>100</v>
      </c>
      <c r="D3053" s="14" t="n">
        <v>2.1904</v>
      </c>
      <c r="E3053" s="14" t="n">
        <v>2.4962</v>
      </c>
      <c r="F3053" s="14" t="n">
        <v>2.758</v>
      </c>
      <c r="Y3053" s="13" t="n">
        <v>100</v>
      </c>
      <c r="AU3053" s="13" t="n">
        <v>100</v>
      </c>
      <c r="BQ3053" s="13" t="n">
        <v>100</v>
      </c>
      <c r="CM3053" s="13" t="n">
        <v>100</v>
      </c>
      <c r="DI3053" s="13" t="n">
        <v>100</v>
      </c>
      <c r="EE3053" s="13" t="n">
        <v>100</v>
      </c>
      <c r="FA3053" s="13" t="n">
        <v>100</v>
      </c>
      <c r="FW3053" s="13" t="n">
        <v>100</v>
      </c>
      <c r="GS3053" s="13" t="n">
        <v>100</v>
      </c>
    </row>
    <row r="3054">
      <c r="C3054" s="13" t="n">
        <v>101</v>
      </c>
      <c r="D3054" s="14" t="n">
        <v>2.2074</v>
      </c>
      <c r="E3054" s="14" t="n">
        <v>2.6816</v>
      </c>
      <c r="F3054" s="14" t="n">
        <v>1.4761</v>
      </c>
      <c r="Y3054" s="13" t="n">
        <v>101</v>
      </c>
      <c r="AU3054" s="13" t="n">
        <v>101</v>
      </c>
      <c r="BQ3054" s="13" t="n">
        <v>101</v>
      </c>
      <c r="CM3054" s="13" t="n">
        <v>101</v>
      </c>
      <c r="DI3054" s="13" t="n">
        <v>101</v>
      </c>
      <c r="EE3054" s="13" t="n">
        <v>101</v>
      </c>
      <c r="FA3054" s="13" t="n">
        <v>101</v>
      </c>
      <c r="FW3054" s="13" t="n">
        <v>101</v>
      </c>
      <c r="GS3054" s="13" t="n">
        <v>101</v>
      </c>
    </row>
    <row r="3055">
      <c r="C3055" s="13" t="n">
        <v>102</v>
      </c>
      <c r="D3055" s="14" t="n">
        <v>1.6162</v>
      </c>
      <c r="E3055" s="14" t="n">
        <v>2.231</v>
      </c>
      <c r="F3055" s="14" t="n">
        <v>1.9607</v>
      </c>
      <c r="Y3055" s="13" t="n">
        <v>102</v>
      </c>
      <c r="AU3055" s="13" t="n">
        <v>102</v>
      </c>
      <c r="BQ3055" s="13" t="n">
        <v>102</v>
      </c>
      <c r="CM3055" s="13" t="n">
        <v>102</v>
      </c>
      <c r="DI3055" s="13" t="n">
        <v>102</v>
      </c>
      <c r="EE3055" s="13" t="n">
        <v>102</v>
      </c>
      <c r="FA3055" s="13" t="n">
        <v>102</v>
      </c>
      <c r="FW3055" s="13" t="n">
        <v>102</v>
      </c>
      <c r="GS3055" s="13" t="n">
        <v>102</v>
      </c>
    </row>
    <row r="3056">
      <c r="C3056" s="13" t="n">
        <v>103</v>
      </c>
      <c r="D3056" s="14" t="n">
        <v>3.2731</v>
      </c>
      <c r="E3056" s="14" t="n">
        <v>2.0892</v>
      </c>
      <c r="F3056" s="14" t="n">
        <v>2.3209</v>
      </c>
      <c r="Y3056" s="13" t="n">
        <v>103</v>
      </c>
      <c r="AU3056" s="13" t="n">
        <v>103</v>
      </c>
      <c r="BQ3056" s="13" t="n">
        <v>103</v>
      </c>
      <c r="CM3056" s="13" t="n">
        <v>103</v>
      </c>
      <c r="DI3056" s="13" t="n">
        <v>103</v>
      </c>
      <c r="EE3056" s="13" t="n">
        <v>103</v>
      </c>
      <c r="FA3056" s="13" t="n">
        <v>103</v>
      </c>
      <c r="FW3056" s="13" t="n">
        <v>103</v>
      </c>
      <c r="GS3056" s="13" t="n">
        <v>103</v>
      </c>
    </row>
    <row r="3057">
      <c r="C3057" s="13" t="n">
        <v>104</v>
      </c>
      <c r="D3057" s="14" t="n">
        <v>2.1071</v>
      </c>
      <c r="E3057" s="14" t="n">
        <v>2.8738</v>
      </c>
      <c r="F3057" s="14" t="n">
        <v>1.8413</v>
      </c>
      <c r="Y3057" s="13" t="n">
        <v>104</v>
      </c>
      <c r="AU3057" s="13" t="n">
        <v>104</v>
      </c>
      <c r="BQ3057" s="13" t="n">
        <v>104</v>
      </c>
      <c r="CM3057" s="13" t="n">
        <v>104</v>
      </c>
      <c r="DI3057" s="13" t="n">
        <v>104</v>
      </c>
      <c r="EE3057" s="13" t="n">
        <v>104</v>
      </c>
      <c r="FA3057" s="13" t="n">
        <v>104</v>
      </c>
      <c r="FW3057" s="13" t="n">
        <v>104</v>
      </c>
      <c r="GS3057" s="13" t="n">
        <v>104</v>
      </c>
    </row>
    <row r="3058">
      <c r="C3058" s="13" t="n">
        <v>105</v>
      </c>
      <c r="D3058" s="14" t="n">
        <v>2.6385</v>
      </c>
      <c r="E3058" s="14" t="n">
        <v>2.6099</v>
      </c>
      <c r="F3058" s="14" t="n">
        <v>2.5579</v>
      </c>
      <c r="Y3058" s="13" t="n">
        <v>105</v>
      </c>
      <c r="AU3058" s="13" t="n">
        <v>105</v>
      </c>
      <c r="BQ3058" s="13" t="n">
        <v>105</v>
      </c>
      <c r="CM3058" s="13" t="n">
        <v>105</v>
      </c>
      <c r="DI3058" s="13" t="n">
        <v>105</v>
      </c>
      <c r="EE3058" s="13" t="n">
        <v>105</v>
      </c>
      <c r="FA3058" s="13" t="n">
        <v>105</v>
      </c>
      <c r="FW3058" s="13" t="n">
        <v>105</v>
      </c>
      <c r="GS3058" s="13" t="n">
        <v>105</v>
      </c>
    </row>
    <row r="3059">
      <c r="C3059" s="13" t="n">
        <v>106</v>
      </c>
      <c r="D3059" s="14" t="n">
        <v>1.3741</v>
      </c>
      <c r="E3059" s="14" t="n">
        <v>2.4542</v>
      </c>
      <c r="F3059" s="14" t="n">
        <v>2.5135</v>
      </c>
      <c r="Y3059" s="13" t="n">
        <v>106</v>
      </c>
      <c r="AU3059" s="13" t="n">
        <v>106</v>
      </c>
      <c r="BQ3059" s="13" t="n">
        <v>106</v>
      </c>
      <c r="CM3059" s="13" t="n">
        <v>106</v>
      </c>
      <c r="DI3059" s="13" t="n">
        <v>106</v>
      </c>
      <c r="EE3059" s="13" t="n">
        <v>106</v>
      </c>
      <c r="FA3059" s="13" t="n">
        <v>106</v>
      </c>
      <c r="FW3059" s="13" t="n">
        <v>106</v>
      </c>
      <c r="GS3059" s="13" t="n">
        <v>106</v>
      </c>
    </row>
    <row r="3060">
      <c r="C3060" s="13" t="n">
        <v>107</v>
      </c>
      <c r="D3060" s="14" t="n">
        <v>2.1196</v>
      </c>
      <c r="E3060" s="14" t="n">
        <v>2.141</v>
      </c>
      <c r="F3060" s="14" t="n">
        <v>2.2647</v>
      </c>
      <c r="Y3060" s="13" t="n">
        <v>107</v>
      </c>
      <c r="AU3060" s="13" t="n">
        <v>107</v>
      </c>
      <c r="BQ3060" s="13" t="n">
        <v>107</v>
      </c>
      <c r="CM3060" s="13" t="n">
        <v>107</v>
      </c>
      <c r="DI3060" s="13" t="n">
        <v>107</v>
      </c>
      <c r="EE3060" s="13" t="n">
        <v>107</v>
      </c>
      <c r="FA3060" s="13" t="n">
        <v>107</v>
      </c>
      <c r="FW3060" s="13" t="n">
        <v>107</v>
      </c>
      <c r="GS3060" s="13" t="n">
        <v>107</v>
      </c>
    </row>
    <row r="3061">
      <c r="C3061" s="13" t="n">
        <v>108</v>
      </c>
      <c r="D3061" s="14" t="n">
        <v>2.0485</v>
      </c>
      <c r="E3061" s="14" t="n">
        <v>2.1428</v>
      </c>
      <c r="F3061" s="14" t="n">
        <v>1.7424</v>
      </c>
      <c r="Y3061" s="13" t="n">
        <v>108</v>
      </c>
      <c r="AU3061" s="13" t="n">
        <v>108</v>
      </c>
      <c r="BQ3061" s="13" t="n">
        <v>108</v>
      </c>
      <c r="CM3061" s="13" t="n">
        <v>108</v>
      </c>
      <c r="DI3061" s="13" t="n">
        <v>108</v>
      </c>
      <c r="EE3061" s="13" t="n">
        <v>108</v>
      </c>
      <c r="FA3061" s="13" t="n">
        <v>108</v>
      </c>
      <c r="FW3061" s="13" t="n">
        <v>108</v>
      </c>
      <c r="GS3061" s="13" t="n">
        <v>108</v>
      </c>
    </row>
    <row r="3062">
      <c r="C3062" s="13" t="n">
        <v>109</v>
      </c>
      <c r="D3062" s="14" t="n">
        <v>3.2793</v>
      </c>
      <c r="E3062" s="14" t="n">
        <v>2.9145</v>
      </c>
      <c r="F3062" s="14" t="n">
        <v>1.6358</v>
      </c>
      <c r="Y3062" s="13" t="n">
        <v>109</v>
      </c>
      <c r="AU3062" s="13" t="n">
        <v>109</v>
      </c>
      <c r="BQ3062" s="13" t="n">
        <v>109</v>
      </c>
      <c r="CM3062" s="13" t="n">
        <v>109</v>
      </c>
      <c r="DI3062" s="13" t="n">
        <v>109</v>
      </c>
      <c r="EE3062" s="13" t="n">
        <v>109</v>
      </c>
      <c r="FA3062" s="13" t="n">
        <v>109</v>
      </c>
      <c r="FW3062" s="13" t="n">
        <v>109</v>
      </c>
      <c r="GS3062" s="13" t="n">
        <v>109</v>
      </c>
    </row>
    <row r="3063">
      <c r="C3063" s="13" t="n">
        <v>110</v>
      </c>
      <c r="D3063" s="14" t="n">
        <v>1.2593</v>
      </c>
      <c r="E3063" s="14" t="n">
        <v>1.9379</v>
      </c>
      <c r="F3063" s="14" t="n">
        <v>1.6233</v>
      </c>
      <c r="Y3063" s="13" t="n">
        <v>110</v>
      </c>
      <c r="AU3063" s="13" t="n">
        <v>110</v>
      </c>
      <c r="BQ3063" s="13" t="n">
        <v>110</v>
      </c>
      <c r="CM3063" s="13" t="n">
        <v>110</v>
      </c>
      <c r="DI3063" s="13" t="n">
        <v>110</v>
      </c>
      <c r="EE3063" s="13" t="n">
        <v>110</v>
      </c>
      <c r="FA3063" s="13" t="n">
        <v>110</v>
      </c>
      <c r="FW3063" s="13" t="n">
        <v>110</v>
      </c>
      <c r="GS3063" s="13" t="n">
        <v>110</v>
      </c>
    </row>
    <row r="3064">
      <c r="C3064" s="13" t="n">
        <v>111</v>
      </c>
      <c r="D3064" s="14" t="n">
        <v>2.3836</v>
      </c>
      <c r="E3064" s="14" t="n">
        <v>1.7887</v>
      </c>
      <c r="F3064" s="14" t="n">
        <v>2.3583</v>
      </c>
      <c r="Y3064" s="13" t="n">
        <v>111</v>
      </c>
      <c r="AU3064" s="13" t="n">
        <v>111</v>
      </c>
      <c r="BQ3064" s="13" t="n">
        <v>111</v>
      </c>
      <c r="CM3064" s="13" t="n">
        <v>111</v>
      </c>
      <c r="DI3064" s="13" t="n">
        <v>111</v>
      </c>
      <c r="EE3064" s="13" t="n">
        <v>111</v>
      </c>
      <c r="FA3064" s="13" t="n">
        <v>111</v>
      </c>
      <c r="FW3064" s="13" t="n">
        <v>111</v>
      </c>
      <c r="GS3064" s="13" t="n">
        <v>111</v>
      </c>
    </row>
    <row r="3065">
      <c r="C3065" s="13" t="n">
        <v>112</v>
      </c>
      <c r="D3065" s="14" t="n">
        <v>1.9325</v>
      </c>
      <c r="E3065" s="14" t="n">
        <v>2.8899</v>
      </c>
      <c r="F3065" s="14" t="n">
        <v>2.7102</v>
      </c>
      <c r="Y3065" s="13" t="n">
        <v>112</v>
      </c>
      <c r="AU3065" s="13" t="n">
        <v>112</v>
      </c>
      <c r="BQ3065" s="13" t="n">
        <v>112</v>
      </c>
      <c r="CM3065" s="13" t="n">
        <v>112</v>
      </c>
      <c r="DI3065" s="13" t="n">
        <v>112</v>
      </c>
      <c r="EE3065" s="13" t="n">
        <v>112</v>
      </c>
      <c r="FA3065" s="13" t="n">
        <v>112</v>
      </c>
      <c r="FW3065" s="13" t="n">
        <v>112</v>
      </c>
      <c r="GS3065" s="13" t="n">
        <v>112</v>
      </c>
    </row>
    <row r="3066">
      <c r="C3066" s="13" t="n">
        <v>113</v>
      </c>
      <c r="D3066" s="14" t="n">
        <v>2.3078</v>
      </c>
      <c r="E3066" s="14" t="n">
        <v>2.344</v>
      </c>
      <c r="F3066" s="14" t="n">
        <v>2.1649</v>
      </c>
      <c r="Y3066" s="13" t="n">
        <v>113</v>
      </c>
      <c r="AU3066" s="13" t="n">
        <v>113</v>
      </c>
      <c r="BQ3066" s="13" t="n">
        <v>113</v>
      </c>
      <c r="CM3066" s="13" t="n">
        <v>113</v>
      </c>
      <c r="DI3066" s="13" t="n">
        <v>113</v>
      </c>
      <c r="EE3066" s="13" t="n">
        <v>113</v>
      </c>
      <c r="FA3066" s="13" t="n">
        <v>113</v>
      </c>
      <c r="FW3066" s="13" t="n">
        <v>113</v>
      </c>
      <c r="GS3066" s="13" t="n">
        <v>113</v>
      </c>
    </row>
    <row r="3067">
      <c r="C3067" s="13" t="n">
        <v>114</v>
      </c>
      <c r="D3067" s="14" t="n">
        <v>3.0666</v>
      </c>
      <c r="E3067" s="14" t="n">
        <v>1.8125</v>
      </c>
      <c r="F3067" s="14" t="n">
        <v>2.3491</v>
      </c>
      <c r="Y3067" s="13" t="n">
        <v>114</v>
      </c>
      <c r="AU3067" s="13" t="n">
        <v>114</v>
      </c>
      <c r="BQ3067" s="13" t="n">
        <v>114</v>
      </c>
      <c r="CM3067" s="13" t="n">
        <v>114</v>
      </c>
      <c r="DI3067" s="13" t="n">
        <v>114</v>
      </c>
      <c r="EE3067" s="13" t="n">
        <v>114</v>
      </c>
      <c r="FA3067" s="13" t="n">
        <v>114</v>
      </c>
      <c r="FW3067" s="13" t="n">
        <v>114</v>
      </c>
      <c r="GS3067" s="13" t="n">
        <v>114</v>
      </c>
    </row>
    <row r="3068">
      <c r="C3068" s="13" t="n">
        <v>115</v>
      </c>
      <c r="D3068" s="14" t="n">
        <v>1.375</v>
      </c>
      <c r="E3068" s="14" t="n">
        <v>2.1621</v>
      </c>
      <c r="F3068" s="14" t="n">
        <v>1.7439</v>
      </c>
      <c r="Y3068" s="13" t="n">
        <v>115</v>
      </c>
      <c r="AU3068" s="13" t="n">
        <v>115</v>
      </c>
      <c r="BQ3068" s="13" t="n">
        <v>115</v>
      </c>
      <c r="CM3068" s="13" t="n">
        <v>115</v>
      </c>
      <c r="DI3068" s="13" t="n">
        <v>115</v>
      </c>
      <c r="EE3068" s="13" t="n">
        <v>115</v>
      </c>
      <c r="FA3068" s="13" t="n">
        <v>115</v>
      </c>
      <c r="FW3068" s="13" t="n">
        <v>115</v>
      </c>
      <c r="GS3068" s="13" t="n">
        <v>115</v>
      </c>
    </row>
    <row r="3069">
      <c r="C3069" s="13" t="n">
        <v>116</v>
      </c>
      <c r="D3069" s="14" t="n">
        <v>2.0185</v>
      </c>
      <c r="E3069" s="14" t="n">
        <v>2.5584</v>
      </c>
      <c r="F3069" s="14" t="n">
        <v>1.9295</v>
      </c>
      <c r="Y3069" s="13" t="n">
        <v>116</v>
      </c>
      <c r="AU3069" s="13" t="n">
        <v>116</v>
      </c>
      <c r="BQ3069" s="13" t="n">
        <v>116</v>
      </c>
      <c r="CM3069" s="13" t="n">
        <v>116</v>
      </c>
      <c r="DI3069" s="13" t="n">
        <v>116</v>
      </c>
      <c r="EE3069" s="13" t="n">
        <v>116</v>
      </c>
      <c r="FA3069" s="13" t="n">
        <v>116</v>
      </c>
      <c r="FW3069" s="13" t="n">
        <v>116</v>
      </c>
      <c r="GS3069" s="13" t="n">
        <v>116</v>
      </c>
    </row>
    <row r="3070">
      <c r="C3070" s="13" t="n">
        <v>117</v>
      </c>
      <c r="D3070" s="14" t="n">
        <v>2.015</v>
      </c>
      <c r="E3070" s="14" t="n">
        <v>2.1043</v>
      </c>
      <c r="F3070" s="14" t="n">
        <v>2.0605</v>
      </c>
      <c r="Y3070" s="13" t="n">
        <v>117</v>
      </c>
      <c r="AU3070" s="13" t="n">
        <v>117</v>
      </c>
      <c r="BQ3070" s="13" t="n">
        <v>117</v>
      </c>
      <c r="CM3070" s="13" t="n">
        <v>117</v>
      </c>
      <c r="DI3070" s="13" t="n">
        <v>117</v>
      </c>
      <c r="EE3070" s="13" t="n">
        <v>117</v>
      </c>
      <c r="FA3070" s="13" t="n">
        <v>117</v>
      </c>
      <c r="FW3070" s="13" t="n">
        <v>117</v>
      </c>
      <c r="GS3070" s="13" t="n">
        <v>117</v>
      </c>
    </row>
    <row r="3071">
      <c r="C3071" s="13" t="n">
        <v>118</v>
      </c>
      <c r="D3071" s="14" t="n">
        <v>2.6037</v>
      </c>
      <c r="E3071" s="14" t="n">
        <v>2.4619</v>
      </c>
      <c r="F3071" s="14" t="n">
        <v>1.6624</v>
      </c>
      <c r="Y3071" s="13" t="n">
        <v>118</v>
      </c>
      <c r="AU3071" s="13" t="n">
        <v>118</v>
      </c>
      <c r="BQ3071" s="13" t="n">
        <v>118</v>
      </c>
      <c r="CM3071" s="13" t="n">
        <v>118</v>
      </c>
      <c r="DI3071" s="13" t="n">
        <v>118</v>
      </c>
      <c r="EE3071" s="13" t="n">
        <v>118</v>
      </c>
      <c r="FA3071" s="13" t="n">
        <v>118</v>
      </c>
      <c r="FW3071" s="13" t="n">
        <v>118</v>
      </c>
      <c r="GS3071" s="13" t="n">
        <v>118</v>
      </c>
    </row>
    <row r="3072">
      <c r="C3072" s="13" t="n">
        <v>119</v>
      </c>
      <c r="D3072" s="14" t="n">
        <v>1.697</v>
      </c>
      <c r="E3072" s="14" t="n">
        <v>1.8646</v>
      </c>
      <c r="F3072" s="14" t="n">
        <v>2.0233</v>
      </c>
      <c r="Y3072" s="13" t="n">
        <v>119</v>
      </c>
      <c r="AU3072" s="13" t="n">
        <v>119</v>
      </c>
      <c r="BQ3072" s="13" t="n">
        <v>119</v>
      </c>
      <c r="CM3072" s="13" t="n">
        <v>119</v>
      </c>
      <c r="DI3072" s="13" t="n">
        <v>119</v>
      </c>
      <c r="EE3072" s="13" t="n">
        <v>119</v>
      </c>
      <c r="FA3072" s="13" t="n">
        <v>119</v>
      </c>
      <c r="FW3072" s="13" t="n">
        <v>119</v>
      </c>
      <c r="GS3072" s="13" t="n">
        <v>119</v>
      </c>
    </row>
    <row r="3073">
      <c r="C3073" s="13" t="n">
        <v>120</v>
      </c>
      <c r="D3073" s="14" t="n">
        <v>2.2546</v>
      </c>
      <c r="E3073" s="14" t="n">
        <v>2.0588</v>
      </c>
      <c r="F3073" s="14" t="n">
        <v>2.8784</v>
      </c>
      <c r="Y3073" s="13" t="n">
        <v>120</v>
      </c>
      <c r="AU3073" s="13" t="n">
        <v>120</v>
      </c>
      <c r="BQ3073" s="13" t="n">
        <v>120</v>
      </c>
      <c r="CM3073" s="13" t="n">
        <v>120</v>
      </c>
      <c r="DI3073" s="13" t="n">
        <v>120</v>
      </c>
      <c r="EE3073" s="13" t="n">
        <v>120</v>
      </c>
      <c r="FA3073" s="13" t="n">
        <v>120</v>
      </c>
      <c r="FW3073" s="13" t="n">
        <v>120</v>
      </c>
      <c r="GS3073" s="13" t="n">
        <v>120</v>
      </c>
    </row>
    <row r="3074">
      <c r="C3074" s="13" t="n">
        <v>121</v>
      </c>
      <c r="D3074" s="14" t="n">
        <v>2.2329</v>
      </c>
      <c r="E3074" s="14" t="n">
        <v>3.0613</v>
      </c>
      <c r="F3074" s="14" t="n">
        <v>2.5505</v>
      </c>
      <c r="Y3074" s="13" t="n">
        <v>121</v>
      </c>
      <c r="AU3074" s="13" t="n">
        <v>121</v>
      </c>
      <c r="BQ3074" s="13" t="n">
        <v>121</v>
      </c>
      <c r="CM3074" s="13" t="n">
        <v>121</v>
      </c>
      <c r="DI3074" s="13" t="n">
        <v>121</v>
      </c>
      <c r="EE3074" s="13" t="n">
        <v>121</v>
      </c>
      <c r="FA3074" s="13" t="n">
        <v>121</v>
      </c>
      <c r="FW3074" s="13" t="n">
        <v>121</v>
      </c>
      <c r="GS3074" s="13" t="n">
        <v>121</v>
      </c>
    </row>
    <row r="3075">
      <c r="C3075" s="13" t="n">
        <v>122</v>
      </c>
      <c r="D3075" s="14" t="n">
        <v>1.7699</v>
      </c>
      <c r="E3075" s="14" t="n">
        <v>2.2584</v>
      </c>
      <c r="F3075" s="14" t="n">
        <v>2.3176</v>
      </c>
      <c r="Y3075" s="13" t="n">
        <v>122</v>
      </c>
      <c r="AU3075" s="13" t="n">
        <v>122</v>
      </c>
      <c r="BQ3075" s="13" t="n">
        <v>122</v>
      </c>
      <c r="CM3075" s="13" t="n">
        <v>122</v>
      </c>
      <c r="DI3075" s="13" t="n">
        <v>122</v>
      </c>
      <c r="EE3075" s="13" t="n">
        <v>122</v>
      </c>
      <c r="FA3075" s="13" t="n">
        <v>122</v>
      </c>
      <c r="FW3075" s="13" t="n">
        <v>122</v>
      </c>
      <c r="GS3075" s="13" t="n">
        <v>122</v>
      </c>
    </row>
    <row r="3076">
      <c r="C3076" s="13" t="n">
        <v>123</v>
      </c>
      <c r="D3076" s="14" t="n">
        <v>2.8597</v>
      </c>
      <c r="E3076" s="14" t="n">
        <v>1.6595</v>
      </c>
      <c r="F3076" s="14" t="n">
        <v>2.4265</v>
      </c>
      <c r="Y3076" s="13" t="n">
        <v>123</v>
      </c>
      <c r="AU3076" s="13" t="n">
        <v>123</v>
      </c>
      <c r="BQ3076" s="13" t="n">
        <v>123</v>
      </c>
      <c r="CM3076" s="13" t="n">
        <v>123</v>
      </c>
      <c r="DI3076" s="13" t="n">
        <v>123</v>
      </c>
      <c r="EE3076" s="13" t="n">
        <v>123</v>
      </c>
      <c r="FA3076" s="13" t="n">
        <v>123</v>
      </c>
      <c r="FW3076" s="13" t="n">
        <v>123</v>
      </c>
      <c r="GS3076" s="13" t="n">
        <v>123</v>
      </c>
    </row>
    <row r="3077">
      <c r="C3077" s="13" t="n">
        <v>124</v>
      </c>
      <c r="D3077" s="14" t="n">
        <v>3.0405</v>
      </c>
      <c r="E3077" s="14" t="n">
        <v>1.9041</v>
      </c>
      <c r="F3077" s="14" t="n">
        <v>2.5551</v>
      </c>
      <c r="Y3077" s="13" t="n">
        <v>124</v>
      </c>
      <c r="AU3077" s="13" t="n">
        <v>124</v>
      </c>
      <c r="BQ3077" s="13" t="n">
        <v>124</v>
      </c>
      <c r="CM3077" s="13" t="n">
        <v>124</v>
      </c>
      <c r="DI3077" s="13" t="n">
        <v>124</v>
      </c>
      <c r="EE3077" s="13" t="n">
        <v>124</v>
      </c>
      <c r="FA3077" s="13" t="n">
        <v>124</v>
      </c>
      <c r="FW3077" s="13" t="n">
        <v>124</v>
      </c>
      <c r="GS3077" s="13" t="n">
        <v>124</v>
      </c>
    </row>
    <row r="3078">
      <c r="C3078" s="13" t="n">
        <v>125</v>
      </c>
      <c r="D3078" s="14" t="n">
        <v>2.3973</v>
      </c>
      <c r="E3078" s="14" t="n">
        <v>2.7241</v>
      </c>
      <c r="F3078" s="14" t="n">
        <v>2.7198</v>
      </c>
      <c r="Y3078" s="13" t="n">
        <v>125</v>
      </c>
      <c r="AU3078" s="13" t="n">
        <v>125</v>
      </c>
      <c r="BQ3078" s="13" t="n">
        <v>125</v>
      </c>
      <c r="CM3078" s="13" t="n">
        <v>125</v>
      </c>
      <c r="DI3078" s="13" t="n">
        <v>125</v>
      </c>
      <c r="EE3078" s="13" t="n">
        <v>125</v>
      </c>
      <c r="FA3078" s="13" t="n">
        <v>125</v>
      </c>
      <c r="FW3078" s="13" t="n">
        <v>125</v>
      </c>
      <c r="GS3078" s="13" t="n">
        <v>125</v>
      </c>
    </row>
    <row r="3079">
      <c r="C3079" s="13" t="n">
        <v>126</v>
      </c>
      <c r="D3079" s="14" t="n">
        <v>2.0961</v>
      </c>
      <c r="E3079" s="14" t="n">
        <v>2.907</v>
      </c>
      <c r="F3079" s="14" t="n">
        <v>2.2527</v>
      </c>
      <c r="Y3079" s="13" t="n">
        <v>126</v>
      </c>
      <c r="AU3079" s="13" t="n">
        <v>126</v>
      </c>
      <c r="BQ3079" s="13" t="n">
        <v>126</v>
      </c>
      <c r="CM3079" s="13" t="n">
        <v>126</v>
      </c>
      <c r="DI3079" s="13" t="n">
        <v>126</v>
      </c>
      <c r="EE3079" s="13" t="n">
        <v>126</v>
      </c>
      <c r="FA3079" s="13" t="n">
        <v>126</v>
      </c>
      <c r="FW3079" s="13" t="n">
        <v>126</v>
      </c>
      <c r="GS3079" s="13" t="n">
        <v>126</v>
      </c>
    </row>
    <row r="3080">
      <c r="C3080" s="13" t="n">
        <v>127</v>
      </c>
      <c r="D3080" s="14" t="n">
        <v>1.5136</v>
      </c>
      <c r="E3080" s="14" t="n">
        <v>2.1886</v>
      </c>
      <c r="F3080" s="14" t="n">
        <v>2.3566</v>
      </c>
      <c r="Y3080" s="13" t="n">
        <v>127</v>
      </c>
      <c r="AU3080" s="13" t="n">
        <v>127</v>
      </c>
      <c r="BQ3080" s="13" t="n">
        <v>127</v>
      </c>
      <c r="CM3080" s="13" t="n">
        <v>127</v>
      </c>
      <c r="DI3080" s="13" t="n">
        <v>127</v>
      </c>
      <c r="EE3080" s="13" t="n">
        <v>127</v>
      </c>
      <c r="FA3080" s="13" t="n">
        <v>127</v>
      </c>
      <c r="FW3080" s="13" t="n">
        <v>127</v>
      </c>
      <c r="GS3080" s="13" t="n">
        <v>127</v>
      </c>
    </row>
    <row r="3081">
      <c r="C3081" s="13" t="n">
        <v>128</v>
      </c>
      <c r="D3081" s="14" t="n">
        <v>2.3447</v>
      </c>
      <c r="E3081" s="14" t="n">
        <v>1.5768</v>
      </c>
      <c r="F3081" s="14" t="n">
        <v>2.4073</v>
      </c>
      <c r="Y3081" s="13" t="n">
        <v>128</v>
      </c>
      <c r="AU3081" s="13" t="n">
        <v>128</v>
      </c>
      <c r="BQ3081" s="13" t="n">
        <v>128</v>
      </c>
      <c r="CM3081" s="13" t="n">
        <v>128</v>
      </c>
      <c r="DI3081" s="13" t="n">
        <v>128</v>
      </c>
      <c r="EE3081" s="13" t="n">
        <v>128</v>
      </c>
      <c r="FA3081" s="13" t="n">
        <v>128</v>
      </c>
      <c r="FW3081" s="13" t="n">
        <v>128</v>
      </c>
      <c r="GS3081" s="13" t="n">
        <v>128</v>
      </c>
    </row>
    <row r="3082">
      <c r="C3082" s="13" t="n">
        <v>129</v>
      </c>
      <c r="D3082" s="14" t="n">
        <v>2.3554</v>
      </c>
      <c r="E3082" s="14" t="n">
        <v>1.7014</v>
      </c>
      <c r="F3082" s="14" t="n">
        <v>1.8232</v>
      </c>
      <c r="Y3082" s="13" t="n">
        <v>129</v>
      </c>
      <c r="AU3082" s="13" t="n">
        <v>129</v>
      </c>
      <c r="BQ3082" s="13" t="n">
        <v>129</v>
      </c>
      <c r="CM3082" s="13" t="n">
        <v>129</v>
      </c>
      <c r="DI3082" s="13" t="n">
        <v>129</v>
      </c>
      <c r="EE3082" s="13" t="n">
        <v>129</v>
      </c>
      <c r="FA3082" s="13" t="n">
        <v>129</v>
      </c>
      <c r="FW3082" s="13" t="n">
        <v>129</v>
      </c>
      <c r="GS3082" s="13" t="n">
        <v>129</v>
      </c>
    </row>
    <row r="3083">
      <c r="C3083" s="13" t="n">
        <v>130</v>
      </c>
      <c r="D3083" s="14" t="n">
        <v>3.2262</v>
      </c>
      <c r="E3083" s="14" t="n">
        <v>1.5839</v>
      </c>
      <c r="F3083" s="14" t="n">
        <v>2.4076</v>
      </c>
      <c r="Y3083" s="13" t="n">
        <v>130</v>
      </c>
      <c r="AU3083" s="13" t="n">
        <v>130</v>
      </c>
      <c r="BQ3083" s="13" t="n">
        <v>130</v>
      </c>
      <c r="CM3083" s="13" t="n">
        <v>130</v>
      </c>
      <c r="DI3083" s="13" t="n">
        <v>130</v>
      </c>
      <c r="EE3083" s="13" t="n">
        <v>130</v>
      </c>
      <c r="FA3083" s="13" t="n">
        <v>130</v>
      </c>
      <c r="FW3083" s="13" t="n">
        <v>130</v>
      </c>
      <c r="GS3083" s="13" t="n">
        <v>130</v>
      </c>
    </row>
    <row r="3084">
      <c r="C3084" s="13" t="n">
        <v>131</v>
      </c>
      <c r="D3084" s="14" t="n">
        <v>1.9988</v>
      </c>
      <c r="E3084" s="14" t="n">
        <v>1.0901</v>
      </c>
      <c r="F3084" s="14" t="n">
        <v>1.6921</v>
      </c>
      <c r="Y3084" s="13" t="n">
        <v>131</v>
      </c>
      <c r="AU3084" s="13" t="n">
        <v>131</v>
      </c>
      <c r="BQ3084" s="13" t="n">
        <v>131</v>
      </c>
      <c r="CM3084" s="13" t="n">
        <v>131</v>
      </c>
      <c r="DI3084" s="13" t="n">
        <v>131</v>
      </c>
      <c r="EE3084" s="13" t="n">
        <v>131</v>
      </c>
      <c r="FA3084" s="13" t="n">
        <v>131</v>
      </c>
      <c r="FW3084" s="13" t="n">
        <v>131</v>
      </c>
      <c r="GS3084" s="13" t="n">
        <v>131</v>
      </c>
    </row>
    <row r="3085">
      <c r="C3085" s="13" t="n">
        <v>132</v>
      </c>
      <c r="D3085" s="14" t="n">
        <v>2.1863</v>
      </c>
      <c r="E3085" s="14" t="n">
        <v>2.0532</v>
      </c>
      <c r="F3085" s="14" t="n">
        <v>2.6421</v>
      </c>
      <c r="Y3085" s="13" t="n">
        <v>132</v>
      </c>
      <c r="AU3085" s="13" t="n">
        <v>132</v>
      </c>
      <c r="BQ3085" s="13" t="n">
        <v>132</v>
      </c>
      <c r="CM3085" s="13" t="n">
        <v>132</v>
      </c>
      <c r="DI3085" s="13" t="n">
        <v>132</v>
      </c>
      <c r="EE3085" s="13" t="n">
        <v>132</v>
      </c>
      <c r="FA3085" s="13" t="n">
        <v>132</v>
      </c>
      <c r="FW3085" s="13" t="n">
        <v>132</v>
      </c>
      <c r="GS3085" s="13" t="n">
        <v>132</v>
      </c>
    </row>
    <row r="3086">
      <c r="C3086" s="13" t="n">
        <v>133</v>
      </c>
      <c r="D3086" s="14" t="n">
        <v>2.1013</v>
      </c>
      <c r="E3086" s="14" t="n">
        <v>1.7571</v>
      </c>
      <c r="F3086" s="14" t="n">
        <v>2.5363</v>
      </c>
      <c r="Y3086" s="13" t="n">
        <v>133</v>
      </c>
      <c r="AU3086" s="13" t="n">
        <v>133</v>
      </c>
      <c r="BQ3086" s="13" t="n">
        <v>133</v>
      </c>
      <c r="CM3086" s="13" t="n">
        <v>133</v>
      </c>
      <c r="DI3086" s="13" t="n">
        <v>133</v>
      </c>
      <c r="EE3086" s="13" t="n">
        <v>133</v>
      </c>
      <c r="FA3086" s="13" t="n">
        <v>133</v>
      </c>
      <c r="FW3086" s="13" t="n">
        <v>133</v>
      </c>
      <c r="GS3086" s="13" t="n">
        <v>133</v>
      </c>
    </row>
    <row r="3087">
      <c r="C3087" s="13" t="n">
        <v>134</v>
      </c>
      <c r="D3087" s="14" t="n">
        <v>2.7514</v>
      </c>
      <c r="E3087" s="14" t="n">
        <v>1.7004</v>
      </c>
      <c r="F3087" s="14" t="n">
        <v>1.9831</v>
      </c>
      <c r="Y3087" s="13" t="n">
        <v>134</v>
      </c>
      <c r="AU3087" s="13" t="n">
        <v>134</v>
      </c>
      <c r="BQ3087" s="13" t="n">
        <v>134</v>
      </c>
      <c r="CM3087" s="13" t="n">
        <v>134</v>
      </c>
      <c r="DI3087" s="13" t="n">
        <v>134</v>
      </c>
      <c r="EE3087" s="13" t="n">
        <v>134</v>
      </c>
      <c r="FA3087" s="13" t="n">
        <v>134</v>
      </c>
      <c r="FW3087" s="13" t="n">
        <v>134</v>
      </c>
      <c r="GS3087" s="13" t="n">
        <v>134</v>
      </c>
    </row>
    <row r="3088">
      <c r="C3088" s="13" t="n">
        <v>135</v>
      </c>
      <c r="D3088" s="14" t="n">
        <v>2.2138</v>
      </c>
      <c r="E3088" s="14" t="n">
        <v>2.2507</v>
      </c>
      <c r="F3088" s="14" t="n">
        <v>1.9972</v>
      </c>
      <c r="Y3088" s="13" t="n">
        <v>135</v>
      </c>
      <c r="AU3088" s="13" t="n">
        <v>135</v>
      </c>
      <c r="BQ3088" s="13" t="n">
        <v>135</v>
      </c>
      <c r="CM3088" s="13" t="n">
        <v>135</v>
      </c>
      <c r="DI3088" s="13" t="n">
        <v>135</v>
      </c>
      <c r="EE3088" s="13" t="n">
        <v>135</v>
      </c>
      <c r="FA3088" s="13" t="n">
        <v>135</v>
      </c>
      <c r="FW3088" s="13" t="n">
        <v>135</v>
      </c>
      <c r="GS3088" s="13" t="n">
        <v>135</v>
      </c>
    </row>
    <row r="3089">
      <c r="C3089" s="13" t="n">
        <v>136</v>
      </c>
      <c r="D3089" s="14" t="n">
        <v>2.4138</v>
      </c>
      <c r="E3089" s="14" t="n">
        <v>2.7433</v>
      </c>
      <c r="F3089" s="14" t="n">
        <v>1.6534</v>
      </c>
      <c r="Y3089" s="13" t="n">
        <v>136</v>
      </c>
      <c r="AU3089" s="13" t="n">
        <v>136</v>
      </c>
      <c r="BQ3089" s="13" t="n">
        <v>136</v>
      </c>
      <c r="CM3089" s="13" t="n">
        <v>136</v>
      </c>
      <c r="DI3089" s="13" t="n">
        <v>136</v>
      </c>
      <c r="EE3089" s="13" t="n">
        <v>136</v>
      </c>
      <c r="FA3089" s="13" t="n">
        <v>136</v>
      </c>
      <c r="FW3089" s="13" t="n">
        <v>136</v>
      </c>
      <c r="GS3089" s="13" t="n">
        <v>136</v>
      </c>
    </row>
    <row r="3090">
      <c r="C3090" s="13" t="n">
        <v>137</v>
      </c>
      <c r="D3090" s="14" t="n">
        <v>2.1386</v>
      </c>
      <c r="E3090" s="14" t="n">
        <v>1.6556</v>
      </c>
      <c r="F3090" s="14" t="n">
        <v>2.2492</v>
      </c>
      <c r="Y3090" s="13" t="n">
        <v>137</v>
      </c>
      <c r="AU3090" s="13" t="n">
        <v>137</v>
      </c>
      <c r="BQ3090" s="13" t="n">
        <v>137</v>
      </c>
      <c r="CM3090" s="13" t="n">
        <v>137</v>
      </c>
      <c r="DI3090" s="13" t="n">
        <v>137</v>
      </c>
      <c r="EE3090" s="13" t="n">
        <v>137</v>
      </c>
      <c r="FA3090" s="13" t="n">
        <v>137</v>
      </c>
      <c r="FW3090" s="13" t="n">
        <v>137</v>
      </c>
      <c r="GS3090" s="13" t="n">
        <v>137</v>
      </c>
    </row>
    <row r="3091">
      <c r="C3091" s="13" t="n">
        <v>138</v>
      </c>
      <c r="D3091" s="14" t="n">
        <v>2.2423</v>
      </c>
      <c r="E3091" s="14" t="n">
        <v>2.3546</v>
      </c>
      <c r="F3091" s="14" t="n">
        <v>1.9479</v>
      </c>
      <c r="Y3091" s="13" t="n">
        <v>138</v>
      </c>
      <c r="AU3091" s="13" t="n">
        <v>138</v>
      </c>
      <c r="BQ3091" s="13" t="n">
        <v>138</v>
      </c>
      <c r="CM3091" s="13" t="n">
        <v>138</v>
      </c>
      <c r="DI3091" s="13" t="n">
        <v>138</v>
      </c>
      <c r="EE3091" s="13" t="n">
        <v>138</v>
      </c>
      <c r="FA3091" s="13" t="n">
        <v>138</v>
      </c>
      <c r="FW3091" s="13" t="n">
        <v>138</v>
      </c>
      <c r="GS3091" s="13" t="n">
        <v>138</v>
      </c>
    </row>
    <row r="3092">
      <c r="C3092" s="13" t="n">
        <v>139</v>
      </c>
      <c r="D3092" s="14" t="n">
        <v>1.8866</v>
      </c>
      <c r="E3092" s="14" t="n">
        <v>1.9021</v>
      </c>
      <c r="F3092" s="14" t="n">
        <v>2.3654</v>
      </c>
      <c r="Y3092" s="13" t="n">
        <v>139</v>
      </c>
      <c r="AU3092" s="13" t="n">
        <v>139</v>
      </c>
      <c r="BQ3092" s="13" t="n">
        <v>139</v>
      </c>
      <c r="CM3092" s="13" t="n">
        <v>139</v>
      </c>
      <c r="DI3092" s="13" t="n">
        <v>139</v>
      </c>
      <c r="EE3092" s="13" t="n">
        <v>139</v>
      </c>
      <c r="FA3092" s="13" t="n">
        <v>139</v>
      </c>
      <c r="FW3092" s="13" t="n">
        <v>139</v>
      </c>
      <c r="GS3092" s="13" t="n">
        <v>139</v>
      </c>
    </row>
    <row r="3093">
      <c r="C3093" s="13" t="n">
        <v>140</v>
      </c>
      <c r="D3093" s="14" t="n">
        <v>2.368</v>
      </c>
      <c r="E3093" s="14" t="n">
        <v>3.3141</v>
      </c>
      <c r="F3093" s="14" t="n">
        <v>2.3576</v>
      </c>
      <c r="Y3093" s="13" t="n">
        <v>140</v>
      </c>
      <c r="AU3093" s="13" t="n">
        <v>140</v>
      </c>
      <c r="BQ3093" s="13" t="n">
        <v>140</v>
      </c>
      <c r="CM3093" s="13" t="n">
        <v>140</v>
      </c>
      <c r="DI3093" s="13" t="n">
        <v>140</v>
      </c>
      <c r="EE3093" s="13" t="n">
        <v>140</v>
      </c>
      <c r="FA3093" s="13" t="n">
        <v>140</v>
      </c>
      <c r="FW3093" s="13" t="n">
        <v>140</v>
      </c>
      <c r="GS3093" s="13" t="n">
        <v>140</v>
      </c>
    </row>
    <row r="3094">
      <c r="C3094" s="13" t="n">
        <v>141</v>
      </c>
      <c r="D3094" s="14" t="n">
        <v>2.4659</v>
      </c>
      <c r="E3094" s="14" t="n">
        <v>2.3916</v>
      </c>
      <c r="F3094" s="14" t="n">
        <v>1.7145</v>
      </c>
      <c r="Y3094" s="13" t="n">
        <v>141</v>
      </c>
      <c r="AU3094" s="13" t="n">
        <v>141</v>
      </c>
      <c r="BQ3094" s="13" t="n">
        <v>141</v>
      </c>
      <c r="CM3094" s="13" t="n">
        <v>141</v>
      </c>
      <c r="DI3094" s="13" t="n">
        <v>141</v>
      </c>
      <c r="EE3094" s="13" t="n">
        <v>141</v>
      </c>
      <c r="FA3094" s="13" t="n">
        <v>141</v>
      </c>
      <c r="FW3094" s="13" t="n">
        <v>141</v>
      </c>
      <c r="GS3094" s="13" t="n">
        <v>141</v>
      </c>
    </row>
    <row r="3095">
      <c r="C3095" s="13" t="n">
        <v>142</v>
      </c>
      <c r="D3095" s="14" t="n">
        <v>2.2103</v>
      </c>
      <c r="E3095" s="14" t="n">
        <v>2.9901</v>
      </c>
      <c r="F3095" s="14" t="n">
        <v>2.3558</v>
      </c>
      <c r="Y3095" s="13" t="n">
        <v>142</v>
      </c>
      <c r="AU3095" s="13" t="n">
        <v>142</v>
      </c>
      <c r="BQ3095" s="13" t="n">
        <v>142</v>
      </c>
      <c r="CM3095" s="13" t="n">
        <v>142</v>
      </c>
      <c r="DI3095" s="13" t="n">
        <v>142</v>
      </c>
      <c r="EE3095" s="13" t="n">
        <v>142</v>
      </c>
      <c r="FA3095" s="13" t="n">
        <v>142</v>
      </c>
      <c r="FW3095" s="13" t="n">
        <v>142</v>
      </c>
      <c r="GS3095" s="13" t="n">
        <v>142</v>
      </c>
    </row>
    <row r="3096">
      <c r="C3096" s="13" t="n">
        <v>143</v>
      </c>
      <c r="D3096" s="14" t="n">
        <v>1.9555</v>
      </c>
      <c r="E3096" s="14" t="n">
        <v>1.5868</v>
      </c>
      <c r="F3096" s="14" t="n">
        <v>1.4201</v>
      </c>
      <c r="Y3096" s="13" t="n">
        <v>143</v>
      </c>
      <c r="AU3096" s="13" t="n">
        <v>143</v>
      </c>
      <c r="BQ3096" s="13" t="n">
        <v>143</v>
      </c>
      <c r="CM3096" s="13" t="n">
        <v>143</v>
      </c>
      <c r="DI3096" s="13" t="n">
        <v>143</v>
      </c>
      <c r="EE3096" s="13" t="n">
        <v>143</v>
      </c>
      <c r="FA3096" s="13" t="n">
        <v>143</v>
      </c>
      <c r="FW3096" s="13" t="n">
        <v>143</v>
      </c>
      <c r="GS3096" s="13" t="n">
        <v>143</v>
      </c>
    </row>
    <row r="3097">
      <c r="C3097" s="13" t="n">
        <v>144</v>
      </c>
      <c r="D3097" s="14" t="n">
        <v>2.1959</v>
      </c>
      <c r="E3097" s="14" t="n">
        <v>2.5879</v>
      </c>
      <c r="F3097" s="14" t="n">
        <v>2.0812</v>
      </c>
      <c r="Y3097" s="13" t="n">
        <v>144</v>
      </c>
      <c r="AU3097" s="13" t="n">
        <v>144</v>
      </c>
      <c r="BQ3097" s="13" t="n">
        <v>144</v>
      </c>
      <c r="CM3097" s="13" t="n">
        <v>144</v>
      </c>
      <c r="DI3097" s="13" t="n">
        <v>144</v>
      </c>
      <c r="EE3097" s="13" t="n">
        <v>144</v>
      </c>
      <c r="FA3097" s="13" t="n">
        <v>144</v>
      </c>
      <c r="FW3097" s="13" t="n">
        <v>144</v>
      </c>
      <c r="GS3097" s="13" t="n">
        <v>144</v>
      </c>
    </row>
    <row r="3098">
      <c r="C3098" s="13" t="n">
        <v>145</v>
      </c>
      <c r="D3098" s="14" t="n">
        <v>2.097</v>
      </c>
      <c r="E3098" s="14" t="n">
        <v>1.6367</v>
      </c>
      <c r="F3098" s="14" t="n">
        <v>1.7808</v>
      </c>
      <c r="Y3098" s="13" t="n">
        <v>145</v>
      </c>
      <c r="AU3098" s="13" t="n">
        <v>145</v>
      </c>
      <c r="BQ3098" s="13" t="n">
        <v>145</v>
      </c>
      <c r="CM3098" s="13" t="n">
        <v>145</v>
      </c>
      <c r="DI3098" s="13" t="n">
        <v>145</v>
      </c>
      <c r="EE3098" s="13" t="n">
        <v>145</v>
      </c>
      <c r="FA3098" s="13" t="n">
        <v>145</v>
      </c>
      <c r="FW3098" s="13" t="n">
        <v>145</v>
      </c>
      <c r="GS3098" s="13" t="n">
        <v>145</v>
      </c>
    </row>
    <row r="3099">
      <c r="C3099" s="13" t="n">
        <v>146</v>
      </c>
      <c r="D3099" s="14" t="n">
        <v>1.9168</v>
      </c>
      <c r="E3099" s="14" t="n">
        <v>2.4847</v>
      </c>
      <c r="F3099" s="14" t="n">
        <v>2.0521</v>
      </c>
      <c r="Y3099" s="13" t="n">
        <v>146</v>
      </c>
      <c r="AU3099" s="13" t="n">
        <v>146</v>
      </c>
      <c r="BQ3099" s="13" t="n">
        <v>146</v>
      </c>
      <c r="CM3099" s="13" t="n">
        <v>146</v>
      </c>
      <c r="DI3099" s="13" t="n">
        <v>146</v>
      </c>
      <c r="EE3099" s="13" t="n">
        <v>146</v>
      </c>
      <c r="FA3099" s="13" t="n">
        <v>146</v>
      </c>
      <c r="FW3099" s="13" t="n">
        <v>146</v>
      </c>
      <c r="GS3099" s="13" t="n">
        <v>146</v>
      </c>
    </row>
    <row r="3100">
      <c r="C3100" s="13" t="n">
        <v>147</v>
      </c>
      <c r="D3100" s="14" t="n">
        <v>2.2684</v>
      </c>
      <c r="E3100" s="14" t="n">
        <v>2.4312</v>
      </c>
      <c r="F3100" s="14" t="n">
        <v>1.7148</v>
      </c>
      <c r="Y3100" s="13" t="n">
        <v>147</v>
      </c>
      <c r="AU3100" s="13" t="n">
        <v>147</v>
      </c>
      <c r="BQ3100" s="13" t="n">
        <v>147</v>
      </c>
      <c r="CM3100" s="13" t="n">
        <v>147</v>
      </c>
      <c r="DI3100" s="13" t="n">
        <v>147</v>
      </c>
      <c r="EE3100" s="13" t="n">
        <v>147</v>
      </c>
      <c r="FA3100" s="13" t="n">
        <v>147</v>
      </c>
      <c r="FW3100" s="13" t="n">
        <v>147</v>
      </c>
      <c r="GS3100" s="13" t="n">
        <v>147</v>
      </c>
    </row>
    <row r="3101">
      <c r="C3101" s="13" t="n">
        <v>148</v>
      </c>
      <c r="D3101" s="14" t="n">
        <v>2.0084</v>
      </c>
      <c r="E3101" s="14" t="n">
        <v>2.0501</v>
      </c>
      <c r="F3101" s="14" t="n">
        <v>2.6148</v>
      </c>
      <c r="Y3101" s="13" t="n">
        <v>148</v>
      </c>
      <c r="AU3101" s="13" t="n">
        <v>148</v>
      </c>
      <c r="BQ3101" s="13" t="n">
        <v>148</v>
      </c>
      <c r="CM3101" s="13" t="n">
        <v>148</v>
      </c>
      <c r="DI3101" s="13" t="n">
        <v>148</v>
      </c>
      <c r="EE3101" s="13" t="n">
        <v>148</v>
      </c>
      <c r="FA3101" s="13" t="n">
        <v>148</v>
      </c>
      <c r="FW3101" s="13" t="n">
        <v>148</v>
      </c>
      <c r="GS3101" s="13" t="n">
        <v>148</v>
      </c>
    </row>
    <row r="3102">
      <c r="C3102" s="13" t="n">
        <v>149</v>
      </c>
      <c r="D3102" s="14" t="n">
        <v>2.3394</v>
      </c>
      <c r="E3102" s="14" t="n">
        <v>2.3962</v>
      </c>
      <c r="F3102" s="14" t="n">
        <v>2.915</v>
      </c>
      <c r="Y3102" s="13" t="n">
        <v>149</v>
      </c>
      <c r="AU3102" s="13" t="n">
        <v>149</v>
      </c>
      <c r="BQ3102" s="13" t="n">
        <v>149</v>
      </c>
      <c r="CM3102" s="13" t="n">
        <v>149</v>
      </c>
      <c r="DI3102" s="13" t="n">
        <v>149</v>
      </c>
      <c r="EE3102" s="13" t="n">
        <v>149</v>
      </c>
      <c r="FA3102" s="13" t="n">
        <v>149</v>
      </c>
      <c r="FW3102" s="13" t="n">
        <v>149</v>
      </c>
      <c r="GS3102" s="13" t="n">
        <v>149</v>
      </c>
    </row>
    <row r="3103">
      <c r="C3103" s="13" t="n">
        <v>150</v>
      </c>
      <c r="D3103" s="14" t="n">
        <v>2.3515</v>
      </c>
      <c r="E3103" s="14" t="n">
        <v>2.4536</v>
      </c>
      <c r="F3103" s="14" t="n">
        <v>2.6416</v>
      </c>
      <c r="Y3103" s="13" t="n">
        <v>150</v>
      </c>
      <c r="AU3103" s="13" t="n">
        <v>150</v>
      </c>
      <c r="BQ3103" s="13" t="n">
        <v>150</v>
      </c>
      <c r="CM3103" s="13" t="n">
        <v>150</v>
      </c>
      <c r="DI3103" s="13" t="n">
        <v>150</v>
      </c>
      <c r="EE3103" s="13" t="n">
        <v>150</v>
      </c>
      <c r="FA3103" s="13" t="n">
        <v>150</v>
      </c>
      <c r="FW3103" s="13" t="n">
        <v>150</v>
      </c>
      <c r="GS3103" s="13" t="n">
        <v>150</v>
      </c>
    </row>
    <row r="3104">
      <c r="C3104" s="13" t="n">
        <v>151</v>
      </c>
      <c r="D3104" s="14" t="n">
        <v>3.4891</v>
      </c>
      <c r="E3104" s="14" t="n">
        <v>2.1969</v>
      </c>
      <c r="F3104" s="14" t="n">
        <v>2.1745</v>
      </c>
      <c r="Y3104" s="13" t="n">
        <v>151</v>
      </c>
      <c r="AU3104" s="13" t="n">
        <v>151</v>
      </c>
      <c r="BQ3104" s="13" t="n">
        <v>151</v>
      </c>
      <c r="CM3104" s="13" t="n">
        <v>151</v>
      </c>
      <c r="DI3104" s="13" t="n">
        <v>151</v>
      </c>
      <c r="EE3104" s="13" t="n">
        <v>151</v>
      </c>
      <c r="FA3104" s="13" t="n">
        <v>151</v>
      </c>
      <c r="FW3104" s="13" t="n">
        <v>151</v>
      </c>
      <c r="GS3104" s="13" t="n">
        <v>151</v>
      </c>
    </row>
    <row r="3105">
      <c r="C3105" s="13" t="n">
        <v>152</v>
      </c>
      <c r="D3105" s="14" t="n">
        <v>2.5292</v>
      </c>
      <c r="E3105" s="14" t="n">
        <v>2.2014</v>
      </c>
      <c r="F3105" s="14" t="n">
        <v>2.081</v>
      </c>
      <c r="Y3105" s="13" t="n">
        <v>152</v>
      </c>
      <c r="AU3105" s="13" t="n">
        <v>152</v>
      </c>
      <c r="BQ3105" s="13" t="n">
        <v>152</v>
      </c>
      <c r="CM3105" s="13" t="n">
        <v>152</v>
      </c>
      <c r="DI3105" s="13" t="n">
        <v>152</v>
      </c>
      <c r="EE3105" s="13" t="n">
        <v>152</v>
      </c>
      <c r="FA3105" s="13" t="n">
        <v>152</v>
      </c>
      <c r="FW3105" s="13" t="n">
        <v>152</v>
      </c>
      <c r="GS3105" s="13" t="n">
        <v>152</v>
      </c>
    </row>
    <row r="3106">
      <c r="C3106" s="13" t="n">
        <v>153</v>
      </c>
      <c r="D3106" s="14" t="n">
        <v>1.6098</v>
      </c>
      <c r="E3106" s="14" t="n">
        <v>1.957</v>
      </c>
      <c r="F3106" s="14" t="n">
        <v>1.7728</v>
      </c>
      <c r="Y3106" s="13" t="n">
        <v>153</v>
      </c>
      <c r="AU3106" s="13" t="n">
        <v>153</v>
      </c>
      <c r="BQ3106" s="13" t="n">
        <v>153</v>
      </c>
      <c r="CM3106" s="13" t="n">
        <v>153</v>
      </c>
      <c r="DI3106" s="13" t="n">
        <v>153</v>
      </c>
      <c r="EE3106" s="13" t="n">
        <v>153</v>
      </c>
      <c r="FA3106" s="13" t="n">
        <v>153</v>
      </c>
      <c r="FW3106" s="13" t="n">
        <v>153</v>
      </c>
      <c r="GS3106" s="13" t="n">
        <v>153</v>
      </c>
    </row>
    <row r="3107">
      <c r="C3107" s="13" t="n">
        <v>154</v>
      </c>
      <c r="D3107" s="14" t="n">
        <v>2.4198</v>
      </c>
      <c r="E3107" s="14" t="n">
        <v>3.1289</v>
      </c>
      <c r="F3107" s="14" t="n">
        <v>1.2408</v>
      </c>
      <c r="Y3107" s="13" t="n">
        <v>154</v>
      </c>
      <c r="AU3107" s="13" t="n">
        <v>154</v>
      </c>
      <c r="BQ3107" s="13" t="n">
        <v>154</v>
      </c>
      <c r="CM3107" s="13" t="n">
        <v>154</v>
      </c>
      <c r="DI3107" s="13" t="n">
        <v>154</v>
      </c>
      <c r="EE3107" s="13" t="n">
        <v>154</v>
      </c>
      <c r="FA3107" s="13" t="n">
        <v>154</v>
      </c>
      <c r="FW3107" s="13" t="n">
        <v>154</v>
      </c>
      <c r="GS3107" s="13" t="n">
        <v>154</v>
      </c>
    </row>
    <row r="3108">
      <c r="C3108" s="13" t="n">
        <v>155</v>
      </c>
      <c r="D3108" s="14" t="n">
        <v>1.9407</v>
      </c>
      <c r="E3108" s="14" t="n">
        <v>1.7527</v>
      </c>
      <c r="F3108" s="14" t="n">
        <v>1.9046</v>
      </c>
      <c r="Y3108" s="13" t="n">
        <v>155</v>
      </c>
      <c r="AU3108" s="13" t="n">
        <v>155</v>
      </c>
      <c r="BQ3108" s="13" t="n">
        <v>155</v>
      </c>
      <c r="CM3108" s="13" t="n">
        <v>155</v>
      </c>
      <c r="DI3108" s="13" t="n">
        <v>155</v>
      </c>
      <c r="EE3108" s="13" t="n">
        <v>155</v>
      </c>
      <c r="FA3108" s="13" t="n">
        <v>155</v>
      </c>
      <c r="FW3108" s="13" t="n">
        <v>155</v>
      </c>
      <c r="GS3108" s="13" t="n">
        <v>155</v>
      </c>
    </row>
    <row r="3109">
      <c r="C3109" s="13" t="n">
        <v>156</v>
      </c>
      <c r="D3109" s="14" t="n">
        <v>1.8393</v>
      </c>
      <c r="E3109" s="14" t="n">
        <v>1.9285</v>
      </c>
      <c r="F3109" s="14" t="n">
        <v>1.9453</v>
      </c>
      <c r="Y3109" s="13" t="n">
        <v>156</v>
      </c>
      <c r="AU3109" s="13" t="n">
        <v>156</v>
      </c>
      <c r="BQ3109" s="13" t="n">
        <v>156</v>
      </c>
      <c r="CM3109" s="13" t="n">
        <v>156</v>
      </c>
      <c r="DI3109" s="13" t="n">
        <v>156</v>
      </c>
      <c r="EE3109" s="13" t="n">
        <v>156</v>
      </c>
      <c r="FA3109" s="13" t="n">
        <v>156</v>
      </c>
      <c r="FW3109" s="13" t="n">
        <v>156</v>
      </c>
      <c r="GS3109" s="13" t="n">
        <v>156</v>
      </c>
    </row>
    <row r="3110">
      <c r="C3110" s="13" t="n">
        <v>157</v>
      </c>
      <c r="D3110" s="14" t="n">
        <v>1.96</v>
      </c>
      <c r="E3110" s="14" t="n">
        <v>2.016</v>
      </c>
      <c r="F3110" s="14" t="n">
        <v>2.2342</v>
      </c>
      <c r="Y3110" s="13" t="n">
        <v>157</v>
      </c>
      <c r="AU3110" s="13" t="n">
        <v>157</v>
      </c>
      <c r="BQ3110" s="13" t="n">
        <v>157</v>
      </c>
      <c r="CM3110" s="13" t="n">
        <v>157</v>
      </c>
      <c r="DI3110" s="13" t="n">
        <v>157</v>
      </c>
      <c r="EE3110" s="13" t="n">
        <v>157</v>
      </c>
      <c r="FA3110" s="13" t="n">
        <v>157</v>
      </c>
      <c r="FW3110" s="13" t="n">
        <v>157</v>
      </c>
      <c r="GS3110" s="13" t="n">
        <v>157</v>
      </c>
    </row>
    <row r="3111">
      <c r="C3111" s="13" t="n">
        <v>158</v>
      </c>
      <c r="D3111" s="14" t="n">
        <v>2.5347</v>
      </c>
      <c r="E3111" s="14" t="n">
        <v>2.4498</v>
      </c>
      <c r="F3111" s="14" t="n">
        <v>1.4778</v>
      </c>
      <c r="Y3111" s="13" t="n">
        <v>158</v>
      </c>
      <c r="AU3111" s="13" t="n">
        <v>158</v>
      </c>
      <c r="BQ3111" s="13" t="n">
        <v>158</v>
      </c>
      <c r="CM3111" s="13" t="n">
        <v>158</v>
      </c>
      <c r="DI3111" s="13" t="n">
        <v>158</v>
      </c>
      <c r="EE3111" s="13" t="n">
        <v>158</v>
      </c>
      <c r="FA3111" s="13" t="n">
        <v>158</v>
      </c>
      <c r="FW3111" s="13" t="n">
        <v>158</v>
      </c>
      <c r="GS3111" s="13" t="n">
        <v>158</v>
      </c>
    </row>
    <row r="3112">
      <c r="C3112" s="13" t="n">
        <v>159</v>
      </c>
      <c r="D3112" s="14" t="n">
        <v>1.5912</v>
      </c>
      <c r="E3112" s="14" t="n">
        <v>2.7839</v>
      </c>
      <c r="F3112" s="14" t="n">
        <v>1.8989</v>
      </c>
      <c r="Y3112" s="13" t="n">
        <v>159</v>
      </c>
      <c r="AU3112" s="13" t="n">
        <v>159</v>
      </c>
      <c r="BQ3112" s="13" t="n">
        <v>159</v>
      </c>
      <c r="CM3112" s="13" t="n">
        <v>159</v>
      </c>
      <c r="DI3112" s="13" t="n">
        <v>159</v>
      </c>
      <c r="EE3112" s="13" t="n">
        <v>159</v>
      </c>
      <c r="FA3112" s="13" t="n">
        <v>159</v>
      </c>
      <c r="FW3112" s="13" t="n">
        <v>159</v>
      </c>
      <c r="GS3112" s="13" t="n">
        <v>159</v>
      </c>
    </row>
    <row r="3113">
      <c r="C3113" s="13" t="n">
        <v>160</v>
      </c>
      <c r="D3113" s="14" t="n">
        <v>1.3542</v>
      </c>
      <c r="E3113" s="14" t="n">
        <v>1.9414</v>
      </c>
      <c r="F3113" s="14" t="n">
        <v>2.5634</v>
      </c>
      <c r="Y3113" s="13" t="n">
        <v>160</v>
      </c>
      <c r="AU3113" s="13" t="n">
        <v>160</v>
      </c>
      <c r="BQ3113" s="13" t="n">
        <v>160</v>
      </c>
      <c r="CM3113" s="13" t="n">
        <v>160</v>
      </c>
      <c r="DI3113" s="13" t="n">
        <v>160</v>
      </c>
      <c r="EE3113" s="13" t="n">
        <v>160</v>
      </c>
      <c r="FA3113" s="13" t="n">
        <v>160</v>
      </c>
      <c r="FW3113" s="13" t="n">
        <v>160</v>
      </c>
      <c r="GS3113" s="13" t="n">
        <v>160</v>
      </c>
    </row>
    <row r="3114">
      <c r="C3114" s="13" t="n">
        <v>161</v>
      </c>
      <c r="D3114" s="14" t="n">
        <v>2.5832</v>
      </c>
      <c r="E3114" s="14" t="n">
        <v>2.0115</v>
      </c>
      <c r="F3114" s="14" t="n">
        <v>1.3768</v>
      </c>
      <c r="Y3114" s="13" t="n">
        <v>161</v>
      </c>
      <c r="AU3114" s="13" t="n">
        <v>161</v>
      </c>
      <c r="BQ3114" s="13" t="n">
        <v>161</v>
      </c>
      <c r="CM3114" s="13" t="n">
        <v>161</v>
      </c>
      <c r="DI3114" s="13" t="n">
        <v>161</v>
      </c>
      <c r="EE3114" s="13" t="n">
        <v>161</v>
      </c>
      <c r="FA3114" s="13" t="n">
        <v>161</v>
      </c>
      <c r="FW3114" s="13" t="n">
        <v>161</v>
      </c>
      <c r="GS3114" s="13" t="n">
        <v>161</v>
      </c>
    </row>
    <row r="3115">
      <c r="C3115" s="13" t="n">
        <v>162</v>
      </c>
      <c r="D3115" s="14" t="n">
        <v>2.4654</v>
      </c>
      <c r="E3115" s="14" t="n">
        <v>1.7333</v>
      </c>
      <c r="F3115" s="14" t="n">
        <v>2.1094</v>
      </c>
      <c r="Y3115" s="13" t="n">
        <v>162</v>
      </c>
      <c r="AU3115" s="13" t="n">
        <v>162</v>
      </c>
      <c r="BQ3115" s="13" t="n">
        <v>162</v>
      </c>
      <c r="CM3115" s="13" t="n">
        <v>162</v>
      </c>
      <c r="DI3115" s="13" t="n">
        <v>162</v>
      </c>
      <c r="EE3115" s="13" t="n">
        <v>162</v>
      </c>
      <c r="FA3115" s="13" t="n">
        <v>162</v>
      </c>
      <c r="FW3115" s="13" t="n">
        <v>162</v>
      </c>
      <c r="GS3115" s="13" t="n">
        <v>162</v>
      </c>
    </row>
    <row r="3116">
      <c r="C3116" s="13" t="n">
        <v>163</v>
      </c>
      <c r="D3116" s="14" t="n">
        <v>2.1121</v>
      </c>
      <c r="E3116" s="14" t="n">
        <v>1.3106</v>
      </c>
      <c r="F3116" s="14" t="n">
        <v>1.7582</v>
      </c>
      <c r="Y3116" s="13" t="n">
        <v>163</v>
      </c>
      <c r="AU3116" s="13" t="n">
        <v>163</v>
      </c>
      <c r="BQ3116" s="13" t="n">
        <v>163</v>
      </c>
      <c r="CM3116" s="13" t="n">
        <v>163</v>
      </c>
      <c r="DI3116" s="13" t="n">
        <v>163</v>
      </c>
      <c r="EE3116" s="13" t="n">
        <v>163</v>
      </c>
      <c r="FA3116" s="13" t="n">
        <v>163</v>
      </c>
      <c r="FW3116" s="13" t="n">
        <v>163</v>
      </c>
      <c r="GS3116" s="13" t="n">
        <v>163</v>
      </c>
    </row>
    <row r="3117">
      <c r="C3117" s="13" t="n">
        <v>164</v>
      </c>
      <c r="D3117" s="14" t="n">
        <v>2.1717</v>
      </c>
      <c r="E3117" s="14" t="n">
        <v>1.7739</v>
      </c>
      <c r="F3117" s="14" t="n">
        <v>1.7669</v>
      </c>
      <c r="Y3117" s="13" t="n">
        <v>164</v>
      </c>
      <c r="AU3117" s="13" t="n">
        <v>164</v>
      </c>
      <c r="BQ3117" s="13" t="n">
        <v>164</v>
      </c>
      <c r="CM3117" s="13" t="n">
        <v>164</v>
      </c>
      <c r="DI3117" s="13" t="n">
        <v>164</v>
      </c>
      <c r="EE3117" s="13" t="n">
        <v>164</v>
      </c>
      <c r="FA3117" s="13" t="n">
        <v>164</v>
      </c>
      <c r="FW3117" s="13" t="n">
        <v>164</v>
      </c>
      <c r="GS3117" s="13" t="n">
        <v>164</v>
      </c>
    </row>
    <row r="3118">
      <c r="C3118" s="13" t="n">
        <v>165</v>
      </c>
      <c r="D3118" s="14" t="n">
        <v>2.7673</v>
      </c>
      <c r="E3118" s="14" t="n">
        <v>2.3838</v>
      </c>
      <c r="F3118" s="14" t="n">
        <v>2.4336</v>
      </c>
      <c r="Y3118" s="13" t="n">
        <v>165</v>
      </c>
      <c r="AU3118" s="13" t="n">
        <v>165</v>
      </c>
      <c r="BQ3118" s="13" t="n">
        <v>165</v>
      </c>
      <c r="CM3118" s="13" t="n">
        <v>165</v>
      </c>
      <c r="DI3118" s="13" t="n">
        <v>165</v>
      </c>
      <c r="EE3118" s="13" t="n">
        <v>165</v>
      </c>
      <c r="FA3118" s="13" t="n">
        <v>165</v>
      </c>
      <c r="FW3118" s="13" t="n">
        <v>165</v>
      </c>
      <c r="GS3118" s="13" t="n">
        <v>165</v>
      </c>
    </row>
    <row r="3119">
      <c r="C3119" s="13" t="n">
        <v>166</v>
      </c>
      <c r="D3119" s="14" t="n">
        <v>1.1662</v>
      </c>
      <c r="E3119" s="14" t="n">
        <v>1.7471</v>
      </c>
      <c r="F3119" s="14" t="n">
        <v>2.1389</v>
      </c>
      <c r="Y3119" s="13" t="n">
        <v>166</v>
      </c>
      <c r="AU3119" s="13" t="n">
        <v>166</v>
      </c>
      <c r="BQ3119" s="13" t="n">
        <v>166</v>
      </c>
      <c r="CM3119" s="13" t="n">
        <v>166</v>
      </c>
      <c r="DI3119" s="13" t="n">
        <v>166</v>
      </c>
      <c r="EE3119" s="13" t="n">
        <v>166</v>
      </c>
      <c r="FA3119" s="13" t="n">
        <v>166</v>
      </c>
      <c r="FW3119" s="13" t="n">
        <v>166</v>
      </c>
      <c r="GS3119" s="13" t="n">
        <v>166</v>
      </c>
    </row>
    <row r="3120">
      <c r="C3120" s="13" t="n">
        <v>167</v>
      </c>
      <c r="D3120" s="14" t="n">
        <v>1.7254</v>
      </c>
      <c r="E3120" s="14" t="n">
        <v>2.4032</v>
      </c>
      <c r="F3120" s="14" t="n">
        <v>2.3519</v>
      </c>
      <c r="Y3120" s="13" t="n">
        <v>167</v>
      </c>
      <c r="AU3120" s="13" t="n">
        <v>167</v>
      </c>
      <c r="BQ3120" s="13" t="n">
        <v>167</v>
      </c>
      <c r="CM3120" s="13" t="n">
        <v>167</v>
      </c>
      <c r="DI3120" s="13" t="n">
        <v>167</v>
      </c>
      <c r="EE3120" s="13" t="n">
        <v>167</v>
      </c>
      <c r="FA3120" s="13" t="n">
        <v>167</v>
      </c>
      <c r="FW3120" s="13" t="n">
        <v>167</v>
      </c>
      <c r="GS3120" s="13" t="n">
        <v>167</v>
      </c>
    </row>
    <row r="3121">
      <c r="C3121" s="13" t="n">
        <v>168</v>
      </c>
      <c r="D3121" s="14" t="n">
        <v>2.3533</v>
      </c>
      <c r="E3121" s="14" t="n">
        <v>1.8952</v>
      </c>
      <c r="F3121" s="14" t="n">
        <v>1.9041</v>
      </c>
      <c r="Y3121" s="13" t="n">
        <v>168</v>
      </c>
      <c r="AU3121" s="13" t="n">
        <v>168</v>
      </c>
      <c r="BQ3121" s="13" t="n">
        <v>168</v>
      </c>
      <c r="CM3121" s="13" t="n">
        <v>168</v>
      </c>
      <c r="DI3121" s="13" t="n">
        <v>168</v>
      </c>
      <c r="EE3121" s="13" t="n">
        <v>168</v>
      </c>
      <c r="FA3121" s="13" t="n">
        <v>168</v>
      </c>
      <c r="FW3121" s="13" t="n">
        <v>168</v>
      </c>
      <c r="GS3121" s="13" t="n">
        <v>168</v>
      </c>
    </row>
    <row r="3122">
      <c r="C3122" s="13" t="n">
        <v>169</v>
      </c>
      <c r="D3122" s="14" t="n">
        <v>2.8016</v>
      </c>
      <c r="E3122" s="14" t="n">
        <v>2.2742</v>
      </c>
      <c r="F3122" s="14" t="n">
        <v>2.7254</v>
      </c>
      <c r="Y3122" s="13" t="n">
        <v>169</v>
      </c>
      <c r="AU3122" s="13" t="n">
        <v>169</v>
      </c>
      <c r="BQ3122" s="13" t="n">
        <v>169</v>
      </c>
      <c r="CM3122" s="13" t="n">
        <v>169</v>
      </c>
      <c r="DI3122" s="13" t="n">
        <v>169</v>
      </c>
      <c r="EE3122" s="13" t="n">
        <v>169</v>
      </c>
      <c r="FA3122" s="13" t="n">
        <v>169</v>
      </c>
      <c r="FW3122" s="13" t="n">
        <v>169</v>
      </c>
      <c r="GS3122" s="13" t="n">
        <v>169</v>
      </c>
    </row>
    <row r="3123">
      <c r="C3123" s="13" t="n">
        <v>170</v>
      </c>
      <c r="D3123" s="14" t="n">
        <v>2.2817</v>
      </c>
      <c r="E3123" s="14" t="n">
        <v>3.0535</v>
      </c>
      <c r="F3123" s="14" t="n">
        <v>1.9166</v>
      </c>
      <c r="Y3123" s="13" t="n">
        <v>170</v>
      </c>
      <c r="AU3123" s="13" t="n">
        <v>170</v>
      </c>
      <c r="BQ3123" s="13" t="n">
        <v>170</v>
      </c>
      <c r="CM3123" s="13" t="n">
        <v>170</v>
      </c>
      <c r="DI3123" s="13" t="n">
        <v>170</v>
      </c>
      <c r="EE3123" s="13" t="n">
        <v>170</v>
      </c>
      <c r="FA3123" s="13" t="n">
        <v>170</v>
      </c>
      <c r="FW3123" s="13" t="n">
        <v>170</v>
      </c>
      <c r="GS3123" s="13" t="n">
        <v>170</v>
      </c>
    </row>
    <row r="3124">
      <c r="C3124" s="13" t="n">
        <v>171</v>
      </c>
      <c r="D3124" s="14" t="n">
        <v>1.2563</v>
      </c>
      <c r="E3124" s="14" t="n">
        <v>2.3902</v>
      </c>
      <c r="F3124" s="14" t="n">
        <v>1.3076</v>
      </c>
      <c r="Y3124" s="13" t="n">
        <v>171</v>
      </c>
      <c r="AU3124" s="13" t="n">
        <v>171</v>
      </c>
      <c r="BQ3124" s="13" t="n">
        <v>171</v>
      </c>
      <c r="CM3124" s="13" t="n">
        <v>171</v>
      </c>
      <c r="DI3124" s="13" t="n">
        <v>171</v>
      </c>
      <c r="EE3124" s="13" t="n">
        <v>171</v>
      </c>
      <c r="FA3124" s="13" t="n">
        <v>171</v>
      </c>
      <c r="FW3124" s="13" t="n">
        <v>171</v>
      </c>
      <c r="GS3124" s="13" t="n">
        <v>171</v>
      </c>
    </row>
    <row r="3125">
      <c r="C3125" s="13" t="n">
        <v>172</v>
      </c>
      <c r="D3125" s="14" t="n">
        <v>1.6316</v>
      </c>
      <c r="E3125" s="14" t="n">
        <v>2.6212</v>
      </c>
      <c r="F3125" s="14" t="n">
        <v>2.3399</v>
      </c>
      <c r="Y3125" s="13" t="n">
        <v>172</v>
      </c>
      <c r="AU3125" s="13" t="n">
        <v>172</v>
      </c>
      <c r="BQ3125" s="13" t="n">
        <v>172</v>
      </c>
      <c r="CM3125" s="13" t="n">
        <v>172</v>
      </c>
      <c r="DI3125" s="13" t="n">
        <v>172</v>
      </c>
      <c r="EE3125" s="13" t="n">
        <v>172</v>
      </c>
      <c r="FA3125" s="13" t="n">
        <v>172</v>
      </c>
      <c r="FW3125" s="13" t="n">
        <v>172</v>
      </c>
      <c r="GS3125" s="13" t="n">
        <v>172</v>
      </c>
    </row>
    <row r="3126">
      <c r="C3126" s="13" t="n">
        <v>173</v>
      </c>
      <c r="D3126" s="14" t="n">
        <v>2.4474</v>
      </c>
      <c r="E3126" s="14" t="n">
        <v>3.2112</v>
      </c>
      <c r="F3126" s="14" t="n">
        <v>2.6225</v>
      </c>
      <c r="Y3126" s="13" t="n">
        <v>173</v>
      </c>
      <c r="AU3126" s="13" t="n">
        <v>173</v>
      </c>
      <c r="BQ3126" s="13" t="n">
        <v>173</v>
      </c>
      <c r="CM3126" s="13" t="n">
        <v>173</v>
      </c>
      <c r="DI3126" s="13" t="n">
        <v>173</v>
      </c>
      <c r="EE3126" s="13" t="n">
        <v>173</v>
      </c>
      <c r="FA3126" s="13" t="n">
        <v>173</v>
      </c>
      <c r="FW3126" s="13" t="n">
        <v>173</v>
      </c>
      <c r="GS3126" s="13" t="n">
        <v>173</v>
      </c>
    </row>
    <row r="3127">
      <c r="C3127" s="13" t="n">
        <v>174</v>
      </c>
      <c r="D3127" s="14" t="n">
        <v>1.4991</v>
      </c>
      <c r="E3127" s="14" t="n">
        <v>2.8652</v>
      </c>
      <c r="F3127" s="14" t="n">
        <v>1.4339</v>
      </c>
      <c r="Y3127" s="13" t="n">
        <v>174</v>
      </c>
      <c r="AU3127" s="13" t="n">
        <v>174</v>
      </c>
      <c r="BQ3127" s="13" t="n">
        <v>174</v>
      </c>
      <c r="CM3127" s="13" t="n">
        <v>174</v>
      </c>
      <c r="DI3127" s="13" t="n">
        <v>174</v>
      </c>
      <c r="EE3127" s="13" t="n">
        <v>174</v>
      </c>
      <c r="FA3127" s="13" t="n">
        <v>174</v>
      </c>
      <c r="FW3127" s="13" t="n">
        <v>174</v>
      </c>
      <c r="GS3127" s="13" t="n">
        <v>174</v>
      </c>
    </row>
    <row r="3128">
      <c r="C3128" s="13" t="n">
        <v>175</v>
      </c>
      <c r="D3128" s="14" t="n">
        <v>2.081</v>
      </c>
      <c r="E3128" s="14" t="n">
        <v>2.2202</v>
      </c>
      <c r="F3128" s="14" t="n">
        <v>1.5096</v>
      </c>
      <c r="Y3128" s="13" t="n">
        <v>175</v>
      </c>
      <c r="AU3128" s="13" t="n">
        <v>175</v>
      </c>
      <c r="BQ3128" s="13" t="n">
        <v>175</v>
      </c>
      <c r="CM3128" s="13" t="n">
        <v>175</v>
      </c>
      <c r="DI3128" s="13" t="n">
        <v>175</v>
      </c>
      <c r="EE3128" s="13" t="n">
        <v>175</v>
      </c>
      <c r="FA3128" s="13" t="n">
        <v>175</v>
      </c>
      <c r="FW3128" s="13" t="n">
        <v>175</v>
      </c>
      <c r="GS3128" s="13" t="n">
        <v>175</v>
      </c>
    </row>
    <row r="3129">
      <c r="C3129" s="13" t="n">
        <v>176</v>
      </c>
      <c r="D3129" s="14" t="n">
        <v>2.3402</v>
      </c>
      <c r="E3129" s="14" t="n">
        <v>1.8579</v>
      </c>
      <c r="F3129" s="14" t="n">
        <v>1.8753</v>
      </c>
      <c r="Y3129" s="13" t="n">
        <v>176</v>
      </c>
      <c r="AU3129" s="13" t="n">
        <v>176</v>
      </c>
      <c r="BQ3129" s="13" t="n">
        <v>176</v>
      </c>
      <c r="CM3129" s="13" t="n">
        <v>176</v>
      </c>
      <c r="DI3129" s="13" t="n">
        <v>176</v>
      </c>
      <c r="EE3129" s="13" t="n">
        <v>176</v>
      </c>
      <c r="FA3129" s="13" t="n">
        <v>176</v>
      </c>
      <c r="FW3129" s="13" t="n">
        <v>176</v>
      </c>
      <c r="GS3129" s="13" t="n">
        <v>176</v>
      </c>
    </row>
    <row r="3130">
      <c r="C3130" s="13" t="n">
        <v>177</v>
      </c>
      <c r="D3130" s="14" t="n">
        <v>2.6947</v>
      </c>
      <c r="E3130" s="14" t="n">
        <v>1.9639</v>
      </c>
      <c r="F3130" s="14" t="n">
        <v>1.4703</v>
      </c>
      <c r="Y3130" s="13" t="n">
        <v>177</v>
      </c>
      <c r="AU3130" s="13" t="n">
        <v>177</v>
      </c>
      <c r="BQ3130" s="13" t="n">
        <v>177</v>
      </c>
      <c r="CM3130" s="13" t="n">
        <v>177</v>
      </c>
      <c r="DI3130" s="13" t="n">
        <v>177</v>
      </c>
      <c r="EE3130" s="13" t="n">
        <v>177</v>
      </c>
      <c r="FA3130" s="13" t="n">
        <v>177</v>
      </c>
      <c r="FW3130" s="13" t="n">
        <v>177</v>
      </c>
      <c r="GS3130" s="13" t="n">
        <v>177</v>
      </c>
    </row>
    <row r="3131">
      <c r="C3131" s="13" t="n">
        <v>178</v>
      </c>
      <c r="D3131" s="14" t="n">
        <v>2.9901</v>
      </c>
      <c r="E3131" s="14" t="n">
        <v>1.521</v>
      </c>
      <c r="F3131" s="14" t="n">
        <v>2.5672</v>
      </c>
      <c r="Y3131" s="13" t="n">
        <v>178</v>
      </c>
      <c r="AU3131" s="13" t="n">
        <v>178</v>
      </c>
      <c r="BQ3131" s="13" t="n">
        <v>178</v>
      </c>
      <c r="CM3131" s="13" t="n">
        <v>178</v>
      </c>
      <c r="DI3131" s="13" t="n">
        <v>178</v>
      </c>
      <c r="EE3131" s="13" t="n">
        <v>178</v>
      </c>
      <c r="FA3131" s="13" t="n">
        <v>178</v>
      </c>
      <c r="FW3131" s="13" t="n">
        <v>178</v>
      </c>
      <c r="GS3131" s="13" t="n">
        <v>178</v>
      </c>
    </row>
    <row r="3132">
      <c r="C3132" s="13" t="n">
        <v>179</v>
      </c>
      <c r="D3132" s="14" t="n">
        <v>1.8164</v>
      </c>
      <c r="E3132" s="14" t="n">
        <v>2.0636</v>
      </c>
      <c r="F3132" s="14" t="n">
        <v>2.4677</v>
      </c>
      <c r="Y3132" s="13" t="n">
        <v>179</v>
      </c>
      <c r="AU3132" s="13" t="n">
        <v>179</v>
      </c>
      <c r="BQ3132" s="13" t="n">
        <v>179</v>
      </c>
      <c r="CM3132" s="13" t="n">
        <v>179</v>
      </c>
      <c r="DI3132" s="13" t="n">
        <v>179</v>
      </c>
      <c r="EE3132" s="13" t="n">
        <v>179</v>
      </c>
      <c r="FA3132" s="13" t="n">
        <v>179</v>
      </c>
      <c r="FW3132" s="13" t="n">
        <v>179</v>
      </c>
      <c r="GS3132" s="13" t="n">
        <v>179</v>
      </c>
    </row>
    <row r="3133">
      <c r="C3133" s="13" t="n">
        <v>180</v>
      </c>
      <c r="D3133" s="14" t="n">
        <v>1.6303</v>
      </c>
      <c r="E3133" s="14" t="n">
        <v>2.5609</v>
      </c>
      <c r="F3133" s="14" t="n">
        <v>2.0018</v>
      </c>
      <c r="Y3133" s="13" t="n">
        <v>180</v>
      </c>
      <c r="AU3133" s="13" t="n">
        <v>180</v>
      </c>
      <c r="BQ3133" s="13" t="n">
        <v>180</v>
      </c>
      <c r="CM3133" s="13" t="n">
        <v>180</v>
      </c>
      <c r="DI3133" s="13" t="n">
        <v>180</v>
      </c>
      <c r="EE3133" s="13" t="n">
        <v>180</v>
      </c>
      <c r="FA3133" s="13" t="n">
        <v>180</v>
      </c>
      <c r="FW3133" s="13" t="n">
        <v>180</v>
      </c>
      <c r="GS3133" s="13" t="n">
        <v>180</v>
      </c>
    </row>
    <row r="3134">
      <c r="C3134" s="13" t="n">
        <v>181</v>
      </c>
      <c r="D3134" s="14" t="n">
        <v>2.5968</v>
      </c>
      <c r="E3134" s="14" t="n">
        <v>1.711</v>
      </c>
      <c r="F3134" s="14" t="n">
        <v>1.7145</v>
      </c>
      <c r="Y3134" s="13" t="n">
        <v>181</v>
      </c>
      <c r="AU3134" s="13" t="n">
        <v>181</v>
      </c>
      <c r="BQ3134" s="13" t="n">
        <v>181</v>
      </c>
      <c r="CM3134" s="13" t="n">
        <v>181</v>
      </c>
      <c r="DI3134" s="13" t="n">
        <v>181</v>
      </c>
      <c r="EE3134" s="13" t="n">
        <v>181</v>
      </c>
      <c r="FA3134" s="13" t="n">
        <v>181</v>
      </c>
      <c r="FW3134" s="13" t="n">
        <v>181</v>
      </c>
      <c r="GS3134" s="13" t="n">
        <v>181</v>
      </c>
    </row>
    <row r="3135">
      <c r="C3135" s="13" t="n">
        <v>182</v>
      </c>
      <c r="D3135" s="14" t="n">
        <v>1.9725</v>
      </c>
      <c r="E3135" s="14" t="n">
        <v>1.6459</v>
      </c>
      <c r="F3135" s="14" t="n">
        <v>2.0403</v>
      </c>
      <c r="Y3135" s="13" t="n">
        <v>182</v>
      </c>
      <c r="AU3135" s="13" t="n">
        <v>182</v>
      </c>
      <c r="BQ3135" s="13" t="n">
        <v>182</v>
      </c>
      <c r="CM3135" s="13" t="n">
        <v>182</v>
      </c>
      <c r="DI3135" s="13" t="n">
        <v>182</v>
      </c>
      <c r="EE3135" s="13" t="n">
        <v>182</v>
      </c>
      <c r="FA3135" s="13" t="n">
        <v>182</v>
      </c>
      <c r="FW3135" s="13" t="n">
        <v>182</v>
      </c>
      <c r="GS3135" s="13" t="n">
        <v>182</v>
      </c>
    </row>
    <row r="3136">
      <c r="C3136" s="13" t="n">
        <v>183</v>
      </c>
      <c r="D3136" s="14" t="n">
        <v>2.0174</v>
      </c>
      <c r="E3136" s="14" t="n">
        <v>2.0175</v>
      </c>
      <c r="F3136" s="14" t="n">
        <v>2.3671</v>
      </c>
      <c r="Y3136" s="13" t="n">
        <v>183</v>
      </c>
      <c r="AU3136" s="13" t="n">
        <v>183</v>
      </c>
      <c r="BQ3136" s="13" t="n">
        <v>183</v>
      </c>
      <c r="CM3136" s="13" t="n">
        <v>183</v>
      </c>
      <c r="DI3136" s="13" t="n">
        <v>183</v>
      </c>
      <c r="EE3136" s="13" t="n">
        <v>183</v>
      </c>
      <c r="FA3136" s="13" t="n">
        <v>183</v>
      </c>
      <c r="FW3136" s="13" t="n">
        <v>183</v>
      </c>
      <c r="GS3136" s="13" t="n">
        <v>183</v>
      </c>
    </row>
    <row r="3137">
      <c r="C3137" s="13" t="n">
        <v>184</v>
      </c>
      <c r="D3137" s="14" t="n">
        <v>1.4154</v>
      </c>
      <c r="E3137" s="14" t="n">
        <v>2.4764</v>
      </c>
      <c r="F3137" s="14" t="n">
        <v>2.7094</v>
      </c>
      <c r="Y3137" s="13" t="n">
        <v>184</v>
      </c>
      <c r="AU3137" s="13" t="n">
        <v>184</v>
      </c>
      <c r="BQ3137" s="13" t="n">
        <v>184</v>
      </c>
      <c r="CM3137" s="13" t="n">
        <v>184</v>
      </c>
      <c r="DI3137" s="13" t="n">
        <v>184</v>
      </c>
      <c r="EE3137" s="13" t="n">
        <v>184</v>
      </c>
      <c r="FA3137" s="13" t="n">
        <v>184</v>
      </c>
      <c r="FW3137" s="13" t="n">
        <v>184</v>
      </c>
      <c r="GS3137" s="13" t="n">
        <v>184</v>
      </c>
    </row>
    <row r="3138">
      <c r="C3138" s="13" t="n">
        <v>185</v>
      </c>
      <c r="D3138" s="14" t="n">
        <v>2.1706</v>
      </c>
      <c r="E3138" s="14" t="n">
        <v>2.8337</v>
      </c>
      <c r="F3138" s="14" t="n">
        <v>2.1622</v>
      </c>
      <c r="Y3138" s="13" t="n">
        <v>185</v>
      </c>
      <c r="AU3138" s="13" t="n">
        <v>185</v>
      </c>
      <c r="BQ3138" s="13" t="n">
        <v>185</v>
      </c>
      <c r="CM3138" s="13" t="n">
        <v>185</v>
      </c>
      <c r="DI3138" s="13" t="n">
        <v>185</v>
      </c>
      <c r="EE3138" s="13" t="n">
        <v>185</v>
      </c>
      <c r="FA3138" s="13" t="n">
        <v>185</v>
      </c>
      <c r="FW3138" s="13" t="n">
        <v>185</v>
      </c>
      <c r="GS3138" s="13" t="n">
        <v>185</v>
      </c>
    </row>
    <row r="3139">
      <c r="C3139" s="13" t="n">
        <v>186</v>
      </c>
      <c r="D3139" s="14" t="n">
        <v>2.2938</v>
      </c>
      <c r="E3139" s="14" t="n">
        <v>2.8781</v>
      </c>
      <c r="F3139" s="14" t="n">
        <v>2.5315</v>
      </c>
      <c r="Y3139" s="13" t="n">
        <v>186</v>
      </c>
      <c r="AU3139" s="13" t="n">
        <v>186</v>
      </c>
      <c r="BQ3139" s="13" t="n">
        <v>186</v>
      </c>
      <c r="CM3139" s="13" t="n">
        <v>186</v>
      </c>
      <c r="DI3139" s="13" t="n">
        <v>186</v>
      </c>
      <c r="EE3139" s="13" t="n">
        <v>186</v>
      </c>
      <c r="FA3139" s="13" t="n">
        <v>186</v>
      </c>
      <c r="FW3139" s="13" t="n">
        <v>186</v>
      </c>
      <c r="GS3139" s="13" t="n">
        <v>186</v>
      </c>
    </row>
    <row r="3140">
      <c r="C3140" s="13" t="n">
        <v>187</v>
      </c>
      <c r="D3140" s="14" t="n">
        <v>2.7566</v>
      </c>
      <c r="E3140" s="14" t="n">
        <v>1.5058</v>
      </c>
      <c r="F3140" s="14" t="n">
        <v>1.6553</v>
      </c>
      <c r="Y3140" s="13" t="n">
        <v>187</v>
      </c>
      <c r="AU3140" s="13" t="n">
        <v>187</v>
      </c>
      <c r="BQ3140" s="13" t="n">
        <v>187</v>
      </c>
      <c r="CM3140" s="13" t="n">
        <v>187</v>
      </c>
      <c r="DI3140" s="13" t="n">
        <v>187</v>
      </c>
      <c r="EE3140" s="13" t="n">
        <v>187</v>
      </c>
      <c r="FA3140" s="13" t="n">
        <v>187</v>
      </c>
      <c r="FW3140" s="13" t="n">
        <v>187</v>
      </c>
      <c r="GS3140" s="13" t="n">
        <v>187</v>
      </c>
    </row>
    <row r="3141">
      <c r="C3141" s="13" t="n">
        <v>188</v>
      </c>
      <c r="D3141" s="14" t="n">
        <v>2.0945</v>
      </c>
      <c r="E3141" s="14" t="n">
        <v>1.9315</v>
      </c>
      <c r="F3141" s="14" t="n">
        <v>2.4206</v>
      </c>
      <c r="Y3141" s="13" t="n">
        <v>188</v>
      </c>
      <c r="AU3141" s="13" t="n">
        <v>188</v>
      </c>
      <c r="BQ3141" s="13" t="n">
        <v>188</v>
      </c>
      <c r="CM3141" s="13" t="n">
        <v>188</v>
      </c>
      <c r="DI3141" s="13" t="n">
        <v>188</v>
      </c>
      <c r="EE3141" s="13" t="n">
        <v>188</v>
      </c>
      <c r="FA3141" s="13" t="n">
        <v>188</v>
      </c>
      <c r="FW3141" s="13" t="n">
        <v>188</v>
      </c>
      <c r="GS3141" s="13" t="n">
        <v>188</v>
      </c>
    </row>
    <row r="3142">
      <c r="C3142" s="13" t="n">
        <v>189</v>
      </c>
      <c r="D3142" s="14" t="n">
        <v>1.9891</v>
      </c>
      <c r="E3142" s="14" t="n">
        <v>2.2331</v>
      </c>
      <c r="F3142" s="14" t="n">
        <v>2.0975</v>
      </c>
      <c r="Y3142" s="13" t="n">
        <v>189</v>
      </c>
      <c r="AU3142" s="13" t="n">
        <v>189</v>
      </c>
      <c r="BQ3142" s="13" t="n">
        <v>189</v>
      </c>
      <c r="CM3142" s="13" t="n">
        <v>189</v>
      </c>
      <c r="DI3142" s="13" t="n">
        <v>189</v>
      </c>
      <c r="EE3142" s="13" t="n">
        <v>189</v>
      </c>
      <c r="FA3142" s="13" t="n">
        <v>189</v>
      </c>
      <c r="FW3142" s="13" t="n">
        <v>189</v>
      </c>
      <c r="GS3142" s="13" t="n">
        <v>189</v>
      </c>
    </row>
    <row r="3143">
      <c r="C3143" s="13" t="n">
        <v>190</v>
      </c>
      <c r="D3143" s="14" t="n">
        <v>1.9319</v>
      </c>
      <c r="E3143" s="14" t="n">
        <v>2.4113</v>
      </c>
      <c r="F3143" s="14" t="n">
        <v>2.5659</v>
      </c>
      <c r="Y3143" s="13" t="n">
        <v>190</v>
      </c>
      <c r="AU3143" s="13" t="n">
        <v>190</v>
      </c>
      <c r="BQ3143" s="13" t="n">
        <v>190</v>
      </c>
      <c r="CM3143" s="13" t="n">
        <v>190</v>
      </c>
      <c r="DI3143" s="13" t="n">
        <v>190</v>
      </c>
      <c r="EE3143" s="13" t="n">
        <v>190</v>
      </c>
      <c r="FA3143" s="13" t="n">
        <v>190</v>
      </c>
      <c r="FW3143" s="13" t="n">
        <v>190</v>
      </c>
      <c r="GS3143" s="13" t="n">
        <v>190</v>
      </c>
    </row>
    <row r="3144">
      <c r="C3144" s="13" t="n">
        <v>191</v>
      </c>
      <c r="D3144" s="14" t="n">
        <v>2.7311</v>
      </c>
      <c r="E3144" s="14" t="n">
        <v>2.2913</v>
      </c>
      <c r="F3144" s="14" t="n">
        <v>1.7758</v>
      </c>
      <c r="Y3144" s="13" t="n">
        <v>191</v>
      </c>
      <c r="AU3144" s="13" t="n">
        <v>191</v>
      </c>
      <c r="BQ3144" s="13" t="n">
        <v>191</v>
      </c>
      <c r="CM3144" s="13" t="n">
        <v>191</v>
      </c>
      <c r="DI3144" s="13" t="n">
        <v>191</v>
      </c>
      <c r="EE3144" s="13" t="n">
        <v>191</v>
      </c>
      <c r="FA3144" s="13" t="n">
        <v>191</v>
      </c>
      <c r="FW3144" s="13" t="n">
        <v>191</v>
      </c>
      <c r="GS3144" s="13" t="n">
        <v>191</v>
      </c>
    </row>
    <row r="3145">
      <c r="C3145" s="13" t="n">
        <v>192</v>
      </c>
      <c r="D3145" s="14" t="n">
        <v>2.3975</v>
      </c>
      <c r="E3145" s="14" t="n">
        <v>2.6785</v>
      </c>
      <c r="F3145" s="14" t="n">
        <v>2.1959</v>
      </c>
      <c r="Y3145" s="13" t="n">
        <v>192</v>
      </c>
      <c r="AU3145" s="13" t="n">
        <v>192</v>
      </c>
      <c r="BQ3145" s="13" t="n">
        <v>192</v>
      </c>
      <c r="CM3145" s="13" t="n">
        <v>192</v>
      </c>
      <c r="DI3145" s="13" t="n">
        <v>192</v>
      </c>
      <c r="EE3145" s="13" t="n">
        <v>192</v>
      </c>
      <c r="FA3145" s="13" t="n">
        <v>192</v>
      </c>
      <c r="FW3145" s="13" t="n">
        <v>192</v>
      </c>
      <c r="GS3145" s="13" t="n">
        <v>192</v>
      </c>
    </row>
    <row r="3146">
      <c r="C3146" s="13" t="n">
        <v>193</v>
      </c>
      <c r="D3146" s="14" t="n">
        <v>2.038</v>
      </c>
      <c r="E3146" s="14" t="n">
        <v>1.6536</v>
      </c>
      <c r="F3146" s="14" t="n">
        <v>2.3639</v>
      </c>
      <c r="Y3146" s="13" t="n">
        <v>193</v>
      </c>
      <c r="AU3146" s="13" t="n">
        <v>193</v>
      </c>
      <c r="BQ3146" s="13" t="n">
        <v>193</v>
      </c>
      <c r="CM3146" s="13" t="n">
        <v>193</v>
      </c>
      <c r="DI3146" s="13" t="n">
        <v>193</v>
      </c>
      <c r="EE3146" s="13" t="n">
        <v>193</v>
      </c>
      <c r="FA3146" s="13" t="n">
        <v>193</v>
      </c>
      <c r="FW3146" s="13" t="n">
        <v>193</v>
      </c>
      <c r="GS3146" s="13" t="n">
        <v>193</v>
      </c>
    </row>
    <row r="3147">
      <c r="C3147" s="13" t="n">
        <v>194</v>
      </c>
      <c r="D3147" s="14" t="n">
        <v>2.7977</v>
      </c>
      <c r="E3147" s="14" t="n">
        <v>2.2063</v>
      </c>
      <c r="F3147" s="14" t="n">
        <v>2.0922</v>
      </c>
      <c r="Y3147" s="13" t="n">
        <v>194</v>
      </c>
      <c r="AU3147" s="13" t="n">
        <v>194</v>
      </c>
      <c r="BQ3147" s="13" t="n">
        <v>194</v>
      </c>
      <c r="CM3147" s="13" t="n">
        <v>194</v>
      </c>
      <c r="DI3147" s="13" t="n">
        <v>194</v>
      </c>
      <c r="EE3147" s="13" t="n">
        <v>194</v>
      </c>
      <c r="FA3147" s="13" t="n">
        <v>194</v>
      </c>
      <c r="FW3147" s="13" t="n">
        <v>194</v>
      </c>
      <c r="GS3147" s="13" t="n">
        <v>194</v>
      </c>
    </row>
    <row r="3148">
      <c r="C3148" s="13" t="n">
        <v>195</v>
      </c>
      <c r="D3148" s="14" t="n">
        <v>2.0866</v>
      </c>
      <c r="E3148" s="14" t="n">
        <v>1.9018</v>
      </c>
      <c r="F3148" s="14" t="n">
        <v>2.5207</v>
      </c>
      <c r="Y3148" s="13" t="n">
        <v>195</v>
      </c>
      <c r="AU3148" s="13" t="n">
        <v>195</v>
      </c>
      <c r="BQ3148" s="13" t="n">
        <v>195</v>
      </c>
      <c r="CM3148" s="13" t="n">
        <v>195</v>
      </c>
      <c r="DI3148" s="13" t="n">
        <v>195</v>
      </c>
      <c r="EE3148" s="13" t="n">
        <v>195</v>
      </c>
      <c r="FA3148" s="13" t="n">
        <v>195</v>
      </c>
      <c r="FW3148" s="13" t="n">
        <v>195</v>
      </c>
      <c r="GS3148" s="13" t="n">
        <v>195</v>
      </c>
    </row>
    <row r="3149">
      <c r="C3149" s="13" t="n">
        <v>196</v>
      </c>
      <c r="D3149" s="14" t="n">
        <v>2.2803</v>
      </c>
      <c r="E3149" s="14" t="n">
        <v>2.2668</v>
      </c>
      <c r="F3149" s="14" t="n">
        <v>2.2874</v>
      </c>
      <c r="Y3149" s="13" t="n">
        <v>196</v>
      </c>
      <c r="AU3149" s="13" t="n">
        <v>196</v>
      </c>
      <c r="BQ3149" s="13" t="n">
        <v>196</v>
      </c>
      <c r="CM3149" s="13" t="n">
        <v>196</v>
      </c>
      <c r="DI3149" s="13" t="n">
        <v>196</v>
      </c>
      <c r="EE3149" s="13" t="n">
        <v>196</v>
      </c>
      <c r="FA3149" s="13" t="n">
        <v>196</v>
      </c>
      <c r="FW3149" s="13" t="n">
        <v>196</v>
      </c>
      <c r="GS3149" s="13" t="n">
        <v>196</v>
      </c>
    </row>
    <row r="3150">
      <c r="C3150" s="13" t="n">
        <v>197</v>
      </c>
      <c r="D3150" s="14" t="n">
        <v>2.2963</v>
      </c>
      <c r="E3150" s="14" t="n">
        <v>2.0723</v>
      </c>
      <c r="F3150" s="14" t="n">
        <v>2.8292</v>
      </c>
      <c r="Y3150" s="13" t="n">
        <v>197</v>
      </c>
      <c r="AU3150" s="13" t="n">
        <v>197</v>
      </c>
      <c r="BQ3150" s="13" t="n">
        <v>197</v>
      </c>
      <c r="CM3150" s="13" t="n">
        <v>197</v>
      </c>
      <c r="DI3150" s="13" t="n">
        <v>197</v>
      </c>
      <c r="EE3150" s="13" t="n">
        <v>197</v>
      </c>
      <c r="FA3150" s="13" t="n">
        <v>197</v>
      </c>
      <c r="FW3150" s="13" t="n">
        <v>197</v>
      </c>
      <c r="GS3150" s="13" t="n">
        <v>197</v>
      </c>
    </row>
    <row r="3151">
      <c r="C3151" s="13" t="n">
        <v>198</v>
      </c>
      <c r="D3151" s="14" t="n">
        <v>1.8663</v>
      </c>
      <c r="E3151" s="14" t="n">
        <v>2.3584</v>
      </c>
      <c r="F3151" s="14" t="n">
        <v>2.7998</v>
      </c>
      <c r="Y3151" s="13" t="n">
        <v>198</v>
      </c>
      <c r="AU3151" s="13" t="n">
        <v>198</v>
      </c>
      <c r="BQ3151" s="13" t="n">
        <v>198</v>
      </c>
      <c r="CM3151" s="13" t="n">
        <v>198</v>
      </c>
      <c r="DI3151" s="13" t="n">
        <v>198</v>
      </c>
      <c r="EE3151" s="13" t="n">
        <v>198</v>
      </c>
      <c r="FA3151" s="13" t="n">
        <v>198</v>
      </c>
      <c r="FW3151" s="13" t="n">
        <v>198</v>
      </c>
      <c r="GS3151" s="13" t="n">
        <v>198</v>
      </c>
    </row>
    <row r="3153">
      <c r="B3153" s="89" t="inlineStr">
        <is>
          <t>Parâmetros p/ μx</t>
        </is>
      </c>
      <c r="C3153" s="13" t="inlineStr">
        <is>
          <t>Média(d-Cap)</t>
        </is>
      </c>
      <c r="D3153" s="13" t="n">
        <v>22</v>
      </c>
      <c r="E3153" s="13" t="n">
        <v>23</v>
      </c>
      <c r="F3153" s="13" t="n">
        <v>24</v>
      </c>
      <c r="X3153" s="13" t="inlineStr">
        <is>
          <t>Parâmetros p/ μx</t>
        </is>
      </c>
      <c r="Y3153" s="13" t="inlineStr">
        <is>
          <t>Média(d-Cap)</t>
        </is>
      </c>
      <c r="Z3153" s="13" t="n">
        <v>22</v>
      </c>
      <c r="AA3153" s="13" t="n">
        <v>23</v>
      </c>
      <c r="AB3153" s="13" t="n">
        <v>24</v>
      </c>
      <c r="AT3153" s="13" t="inlineStr">
        <is>
          <t>Parâmetros p/ μx</t>
        </is>
      </c>
      <c r="AU3153" s="13" t="inlineStr">
        <is>
          <t>Média(d-Cap)</t>
        </is>
      </c>
      <c r="AV3153" s="13" t="n">
        <v>22</v>
      </c>
      <c r="AW3153" s="13" t="n">
        <v>23</v>
      </c>
      <c r="AX3153" s="13" t="n">
        <v>24</v>
      </c>
      <c r="BP3153" s="13" t="inlineStr">
        <is>
          <t>Parâmetros p/ μx</t>
        </is>
      </c>
      <c r="BQ3153" s="13" t="inlineStr">
        <is>
          <t>Média(d-Cap)</t>
        </is>
      </c>
      <c r="BR3153" s="13" t="n">
        <v>22</v>
      </c>
      <c r="BS3153" s="13" t="n">
        <v>23</v>
      </c>
      <c r="BT3153" s="13" t="n">
        <v>24</v>
      </c>
      <c r="CL3153" s="13" t="inlineStr">
        <is>
          <t>Parâmetros p/ μx</t>
        </is>
      </c>
      <c r="CM3153" s="13" t="inlineStr">
        <is>
          <t>Média(d-Cap)</t>
        </is>
      </c>
      <c r="CN3153" s="13" t="n">
        <v>22</v>
      </c>
      <c r="CO3153" s="13" t="n">
        <v>23</v>
      </c>
      <c r="CP3153" s="13" t="n">
        <v>24</v>
      </c>
      <c r="DH3153" s="13" t="inlineStr">
        <is>
          <t>Parâmetros p/ μx</t>
        </is>
      </c>
      <c r="DI3153" s="13" t="inlineStr">
        <is>
          <t>Média(d-Cap)</t>
        </is>
      </c>
      <c r="DJ3153" s="13" t="n">
        <v>22</v>
      </c>
      <c r="DK3153" s="13" t="n">
        <v>23</v>
      </c>
      <c r="DL3153" s="13" t="n">
        <v>24</v>
      </c>
      <c r="ED3153" s="13" t="inlineStr">
        <is>
          <t>Parâmetros p/ μx</t>
        </is>
      </c>
      <c r="EE3153" s="13" t="inlineStr">
        <is>
          <t>Média(d-Cap)</t>
        </is>
      </c>
      <c r="EF3153" s="13" t="n">
        <v>22</v>
      </c>
      <c r="EG3153" s="13" t="n">
        <v>23</v>
      </c>
      <c r="EH3153" s="13" t="n">
        <v>24</v>
      </c>
      <c r="EZ3153" s="13" t="inlineStr">
        <is>
          <t>Parâmetros p/ μx</t>
        </is>
      </c>
      <c r="FA3153" s="13" t="inlineStr">
        <is>
          <t>Média(d-Cap)</t>
        </is>
      </c>
      <c r="FB3153" s="13" t="n">
        <v>22</v>
      </c>
      <c r="FC3153" s="13" t="n">
        <v>23</v>
      </c>
      <c r="FD3153" s="13" t="n">
        <v>24</v>
      </c>
      <c r="FV3153" s="13" t="inlineStr">
        <is>
          <t>Parâmetros p/ μx</t>
        </is>
      </c>
      <c r="FW3153" s="13" t="inlineStr">
        <is>
          <t>Média(d-Cap)</t>
        </is>
      </c>
      <c r="FX3153" s="13" t="n">
        <v>22</v>
      </c>
      <c r="FY3153" s="13" t="n">
        <v>23</v>
      </c>
      <c r="FZ3153" s="13" t="n">
        <v>24</v>
      </c>
      <c r="GR3153" s="13" t="inlineStr">
        <is>
          <t>Parâmetros p/ μx</t>
        </is>
      </c>
      <c r="GS3153" s="13" t="inlineStr">
        <is>
          <t>Média(d-Cap)</t>
        </is>
      </c>
      <c r="GT3153" s="13" t="n">
        <v>22</v>
      </c>
      <c r="GU3153" s="13" t="n">
        <v>23</v>
      </c>
      <c r="GV3153" s="13" t="n">
        <v>24</v>
      </c>
    </row>
    <row r="3154">
      <c r="B3154" s="89" t="inlineStr">
        <is>
          <t>ND*RLT</t>
        </is>
      </c>
      <c r="C3154" s="13" t="n">
        <v>9</v>
      </c>
      <c r="D3154" s="14" t="n">
        <v>5.007300000000001</v>
      </c>
      <c r="E3154" s="14" t="n">
        <v>12.0231</v>
      </c>
      <c r="F3154" s="14" t="n">
        <v>-5.336100000000002</v>
      </c>
      <c r="X3154" s="13" t="inlineStr">
        <is>
          <t>ND*RLT</t>
        </is>
      </c>
      <c r="Y3154" s="13" t="n">
        <v>9</v>
      </c>
      <c r="AT3154" s="13" t="inlineStr">
        <is>
          <t>ND*RLT</t>
        </is>
      </c>
      <c r="AU3154" s="13" t="n">
        <v>9</v>
      </c>
      <c r="BP3154" s="13" t="inlineStr">
        <is>
          <t>ND*RLT</t>
        </is>
      </c>
      <c r="BQ3154" s="13" t="n">
        <v>9</v>
      </c>
      <c r="CL3154" s="13" t="inlineStr">
        <is>
          <t>ND*RLT</t>
        </is>
      </c>
      <c r="CM3154" s="13" t="n">
        <v>9</v>
      </c>
      <c r="DH3154" s="13" t="inlineStr">
        <is>
          <t>ND*RLT</t>
        </is>
      </c>
      <c r="DI3154" s="13" t="n">
        <v>9</v>
      </c>
      <c r="ED3154" s="13" t="inlineStr">
        <is>
          <t>ND*RLT</t>
        </is>
      </c>
      <c r="EE3154" s="13" t="n">
        <v>9</v>
      </c>
      <c r="EZ3154" s="13" t="inlineStr">
        <is>
          <t>ND*RLT</t>
        </is>
      </c>
      <c r="FA3154" s="13" t="n">
        <v>9</v>
      </c>
      <c r="FV3154" s="13" t="inlineStr">
        <is>
          <t>ND*RLT</t>
        </is>
      </c>
      <c r="FW3154" s="13" t="n">
        <v>9</v>
      </c>
      <c r="GR3154" s="13" t="inlineStr">
        <is>
          <t>ND*RLT</t>
        </is>
      </c>
      <c r="GS3154" s="13" t="n">
        <v>9</v>
      </c>
    </row>
    <row r="3155">
      <c r="C3155" s="13" t="n">
        <v>10</v>
      </c>
      <c r="D3155" s="14" t="n">
        <v>-12.6191</v>
      </c>
      <c r="E3155" s="14" t="n">
        <v>-9.5656</v>
      </c>
      <c r="F3155" s="14" t="n">
        <v>0.3998999999999988</v>
      </c>
      <c r="Y3155" s="13" t="n">
        <v>10</v>
      </c>
      <c r="AU3155" s="13" t="n">
        <v>10</v>
      </c>
      <c r="BQ3155" s="13" t="n">
        <v>10</v>
      </c>
      <c r="CM3155" s="13" t="n">
        <v>10</v>
      </c>
      <c r="DI3155" s="13" t="n">
        <v>10</v>
      </c>
      <c r="EE3155" s="13" t="n">
        <v>10</v>
      </c>
      <c r="FA3155" s="13" t="n">
        <v>10</v>
      </c>
      <c r="FW3155" s="13" t="n">
        <v>10</v>
      </c>
      <c r="GS3155" s="13" t="n">
        <v>10</v>
      </c>
    </row>
    <row r="3156">
      <c r="C3156" s="13" t="n">
        <v>11</v>
      </c>
      <c r="D3156" s="14" t="n">
        <v>-10.4805</v>
      </c>
      <c r="E3156" s="14" t="n">
        <v>-8.331</v>
      </c>
      <c r="F3156" s="14" t="n">
        <v>-12.3717</v>
      </c>
      <c r="Y3156" s="13" t="n">
        <v>11</v>
      </c>
      <c r="AU3156" s="13" t="n">
        <v>11</v>
      </c>
      <c r="BQ3156" s="13" t="n">
        <v>11</v>
      </c>
      <c r="CM3156" s="13" t="n">
        <v>11</v>
      </c>
      <c r="DI3156" s="13" t="n">
        <v>11</v>
      </c>
      <c r="EE3156" s="13" t="n">
        <v>11</v>
      </c>
      <c r="FA3156" s="13" t="n">
        <v>11</v>
      </c>
      <c r="FW3156" s="13" t="n">
        <v>11</v>
      </c>
      <c r="GS3156" s="13" t="n">
        <v>11</v>
      </c>
    </row>
    <row r="3157">
      <c r="C3157" s="13" t="n">
        <v>12</v>
      </c>
      <c r="D3157" s="14" t="n">
        <v>-6.412800000000001</v>
      </c>
      <c r="E3157" s="14" t="n">
        <v>10.1973</v>
      </c>
      <c r="F3157" s="14" t="n">
        <v>-2.258699999999997</v>
      </c>
      <c r="Y3157" s="13" t="n">
        <v>12</v>
      </c>
      <c r="AU3157" s="13" t="n">
        <v>12</v>
      </c>
      <c r="BQ3157" s="13" t="n">
        <v>12</v>
      </c>
      <c r="CM3157" s="13" t="n">
        <v>12</v>
      </c>
      <c r="DI3157" s="13" t="n">
        <v>12</v>
      </c>
      <c r="EE3157" s="13" t="n">
        <v>12</v>
      </c>
      <c r="FA3157" s="13" t="n">
        <v>12</v>
      </c>
      <c r="FW3157" s="13" t="n">
        <v>12</v>
      </c>
      <c r="GS3157" s="13" t="n">
        <v>12</v>
      </c>
    </row>
    <row r="3158">
      <c r="C3158" s="13" t="n">
        <v>13</v>
      </c>
      <c r="D3158" s="14" t="n">
        <v>-10.8436</v>
      </c>
      <c r="E3158" s="14" t="n">
        <v>5.466899999999999</v>
      </c>
      <c r="F3158" s="14" t="n">
        <v>-3.149999999999999</v>
      </c>
      <c r="Y3158" s="13" t="n">
        <v>13</v>
      </c>
      <c r="AU3158" s="13" t="n">
        <v>13</v>
      </c>
      <c r="BQ3158" s="13" t="n">
        <v>13</v>
      </c>
      <c r="CM3158" s="13" t="n">
        <v>13</v>
      </c>
      <c r="DI3158" s="13" t="n">
        <v>13</v>
      </c>
      <c r="EE3158" s="13" t="n">
        <v>13</v>
      </c>
      <c r="FA3158" s="13" t="n">
        <v>13</v>
      </c>
      <c r="FW3158" s="13" t="n">
        <v>13</v>
      </c>
      <c r="GS3158" s="13" t="n">
        <v>13</v>
      </c>
    </row>
    <row r="3159">
      <c r="C3159" s="13" t="n">
        <v>14</v>
      </c>
      <c r="D3159" s="14" t="n">
        <v>0.2849000000000004</v>
      </c>
      <c r="E3159" s="14" t="n">
        <v>-0.3409000000000013</v>
      </c>
      <c r="F3159" s="14" t="n">
        <v>-4.875799999999998</v>
      </c>
      <c r="Y3159" s="13" t="n">
        <v>14</v>
      </c>
      <c r="AU3159" s="13" t="n">
        <v>14</v>
      </c>
      <c r="BQ3159" s="13" t="n">
        <v>14</v>
      </c>
      <c r="CM3159" s="13" t="n">
        <v>14</v>
      </c>
      <c r="DI3159" s="13" t="n">
        <v>14</v>
      </c>
      <c r="EE3159" s="13" t="n">
        <v>14</v>
      </c>
      <c r="FA3159" s="13" t="n">
        <v>14</v>
      </c>
      <c r="FW3159" s="13" t="n">
        <v>14</v>
      </c>
      <c r="GS3159" s="13" t="n">
        <v>14</v>
      </c>
    </row>
    <row r="3160">
      <c r="C3160" s="13" t="n">
        <v>15</v>
      </c>
      <c r="D3160" s="14" t="n">
        <v>4.709200000000003</v>
      </c>
      <c r="E3160" s="14" t="n">
        <v>-12.4029</v>
      </c>
      <c r="F3160" s="14" t="n">
        <v>-7.957100000000001</v>
      </c>
      <c r="Y3160" s="13" t="n">
        <v>15</v>
      </c>
      <c r="AU3160" s="13" t="n">
        <v>15</v>
      </c>
      <c r="BQ3160" s="13" t="n">
        <v>15</v>
      </c>
      <c r="CM3160" s="13" t="n">
        <v>15</v>
      </c>
      <c r="DI3160" s="13" t="n">
        <v>15</v>
      </c>
      <c r="EE3160" s="13" t="n">
        <v>15</v>
      </c>
      <c r="FA3160" s="13" t="n">
        <v>15</v>
      </c>
      <c r="FW3160" s="13" t="n">
        <v>15</v>
      </c>
      <c r="GS3160" s="13" t="n">
        <v>15</v>
      </c>
    </row>
    <row r="3161">
      <c r="C3161" s="13" t="n">
        <v>16</v>
      </c>
      <c r="D3161" s="14" t="n">
        <v>-7.5258</v>
      </c>
      <c r="E3161" s="14" t="n">
        <v>-10.067</v>
      </c>
      <c r="F3161" s="14" t="n">
        <v>10.8728</v>
      </c>
      <c r="Y3161" s="13" t="n">
        <v>16</v>
      </c>
      <c r="AU3161" s="13" t="n">
        <v>16</v>
      </c>
      <c r="BQ3161" s="13" t="n">
        <v>16</v>
      </c>
      <c r="CM3161" s="13" t="n">
        <v>16</v>
      </c>
      <c r="DI3161" s="13" t="n">
        <v>16</v>
      </c>
      <c r="EE3161" s="13" t="n">
        <v>16</v>
      </c>
      <c r="FA3161" s="13" t="n">
        <v>16</v>
      </c>
      <c r="FW3161" s="13" t="n">
        <v>16</v>
      </c>
      <c r="GS3161" s="13" t="n">
        <v>16</v>
      </c>
    </row>
    <row r="3162">
      <c r="C3162" s="13" t="n">
        <v>17</v>
      </c>
      <c r="D3162" s="14" t="n">
        <v>8.170999999999999</v>
      </c>
      <c r="E3162" s="14" t="n">
        <v>-9.614599999999999</v>
      </c>
      <c r="F3162" s="14" t="n">
        <v>1.990099999999998</v>
      </c>
      <c r="Y3162" s="13" t="n">
        <v>17</v>
      </c>
      <c r="AU3162" s="13" t="n">
        <v>17</v>
      </c>
      <c r="BQ3162" s="13" t="n">
        <v>17</v>
      </c>
      <c r="CM3162" s="13" t="n">
        <v>17</v>
      </c>
      <c r="DI3162" s="13" t="n">
        <v>17</v>
      </c>
      <c r="EE3162" s="13" t="n">
        <v>17</v>
      </c>
      <c r="FA3162" s="13" t="n">
        <v>17</v>
      </c>
      <c r="FW3162" s="13" t="n">
        <v>17</v>
      </c>
      <c r="GS3162" s="13" t="n">
        <v>17</v>
      </c>
    </row>
    <row r="3163">
      <c r="C3163" s="13" t="n">
        <v>18</v>
      </c>
      <c r="D3163" s="14" t="n">
        <v>-4.629300000000001</v>
      </c>
      <c r="E3163" s="14" t="n">
        <v>2.042199999999998</v>
      </c>
      <c r="F3163" s="14" t="n">
        <v>-18.0571</v>
      </c>
      <c r="Y3163" s="13" t="n">
        <v>18</v>
      </c>
      <c r="AU3163" s="13" t="n">
        <v>18</v>
      </c>
      <c r="BQ3163" s="13" t="n">
        <v>18</v>
      </c>
      <c r="CM3163" s="13" t="n">
        <v>18</v>
      </c>
      <c r="DI3163" s="13" t="n">
        <v>18</v>
      </c>
      <c r="EE3163" s="13" t="n">
        <v>18</v>
      </c>
      <c r="FA3163" s="13" t="n">
        <v>18</v>
      </c>
      <c r="FW3163" s="13" t="n">
        <v>18</v>
      </c>
      <c r="GS3163" s="13" t="n">
        <v>18</v>
      </c>
    </row>
    <row r="3164">
      <c r="C3164" s="13" t="n">
        <v>19</v>
      </c>
      <c r="D3164" s="14" t="n">
        <v>-3.087300000000003</v>
      </c>
      <c r="E3164" s="14" t="n">
        <v>-3.778700000000001</v>
      </c>
      <c r="F3164" s="14" t="n">
        <v>12.9201</v>
      </c>
      <c r="Y3164" s="13" t="n">
        <v>19</v>
      </c>
      <c r="AU3164" s="13" t="n">
        <v>19</v>
      </c>
      <c r="BQ3164" s="13" t="n">
        <v>19</v>
      </c>
      <c r="CM3164" s="13" t="n">
        <v>19</v>
      </c>
      <c r="DI3164" s="13" t="n">
        <v>19</v>
      </c>
      <c r="EE3164" s="13" t="n">
        <v>19</v>
      </c>
      <c r="FA3164" s="13" t="n">
        <v>19</v>
      </c>
      <c r="FW3164" s="13" t="n">
        <v>19</v>
      </c>
      <c r="GS3164" s="13" t="n">
        <v>19</v>
      </c>
    </row>
    <row r="3165">
      <c r="C3165" s="13" t="n">
        <v>20</v>
      </c>
      <c r="D3165" s="14" t="n">
        <v>-2.401900000000001</v>
      </c>
      <c r="E3165" s="14" t="n">
        <v>-19.3061</v>
      </c>
      <c r="F3165" s="14" t="n">
        <v>-14.7317</v>
      </c>
      <c r="Y3165" s="13" t="n">
        <v>20</v>
      </c>
      <c r="AU3165" s="13" t="n">
        <v>20</v>
      </c>
      <c r="BQ3165" s="13" t="n">
        <v>20</v>
      </c>
      <c r="CM3165" s="13" t="n">
        <v>20</v>
      </c>
      <c r="DI3165" s="13" t="n">
        <v>20</v>
      </c>
      <c r="EE3165" s="13" t="n">
        <v>20</v>
      </c>
      <c r="FA3165" s="13" t="n">
        <v>20</v>
      </c>
      <c r="FW3165" s="13" t="n">
        <v>20</v>
      </c>
      <c r="GS3165" s="13" t="n">
        <v>20</v>
      </c>
    </row>
    <row r="3166">
      <c r="C3166" s="13" t="n">
        <v>21</v>
      </c>
      <c r="D3166" s="14" t="n">
        <v>1.066800000000001</v>
      </c>
      <c r="E3166" s="14" t="n">
        <v>-6.686799999999998</v>
      </c>
      <c r="F3166" s="14" t="n">
        <v>1.438400000000001</v>
      </c>
      <c r="Y3166" s="13" t="n">
        <v>21</v>
      </c>
      <c r="AU3166" s="13" t="n">
        <v>21</v>
      </c>
      <c r="BQ3166" s="13" t="n">
        <v>21</v>
      </c>
      <c r="CM3166" s="13" t="n">
        <v>21</v>
      </c>
      <c r="DI3166" s="13" t="n">
        <v>21</v>
      </c>
      <c r="EE3166" s="13" t="n">
        <v>21</v>
      </c>
      <c r="FA3166" s="13" t="n">
        <v>21</v>
      </c>
      <c r="FW3166" s="13" t="n">
        <v>21</v>
      </c>
      <c r="GS3166" s="13" t="n">
        <v>21</v>
      </c>
    </row>
    <row r="3167">
      <c r="C3167" s="13" t="n">
        <v>22</v>
      </c>
      <c r="D3167" s="14" t="n">
        <v>9.248399999999997</v>
      </c>
      <c r="E3167" s="14" t="n">
        <v>-13.389</v>
      </c>
      <c r="F3167" s="14" t="n">
        <v>13.6093</v>
      </c>
      <c r="Y3167" s="13" t="n">
        <v>22</v>
      </c>
      <c r="AU3167" s="13" t="n">
        <v>22</v>
      </c>
      <c r="BQ3167" s="13" t="n">
        <v>22</v>
      </c>
      <c r="CM3167" s="13" t="n">
        <v>22</v>
      </c>
      <c r="DI3167" s="13" t="n">
        <v>22</v>
      </c>
      <c r="EE3167" s="13" t="n">
        <v>22</v>
      </c>
      <c r="FA3167" s="13" t="n">
        <v>22</v>
      </c>
      <c r="FW3167" s="13" t="n">
        <v>22</v>
      </c>
      <c r="GS3167" s="13" t="n">
        <v>22</v>
      </c>
    </row>
    <row r="3168">
      <c r="C3168" s="13" t="n">
        <v>23</v>
      </c>
      <c r="D3168" s="14" t="n">
        <v>-5.824400000000001</v>
      </c>
      <c r="E3168" s="14" t="n">
        <v>3.308</v>
      </c>
      <c r="F3168" s="14" t="n">
        <v>-11.8408</v>
      </c>
      <c r="Y3168" s="13" t="n">
        <v>23</v>
      </c>
      <c r="AU3168" s="13" t="n">
        <v>23</v>
      </c>
      <c r="BQ3168" s="13" t="n">
        <v>23</v>
      </c>
      <c r="CM3168" s="13" t="n">
        <v>23</v>
      </c>
      <c r="DI3168" s="13" t="n">
        <v>23</v>
      </c>
      <c r="EE3168" s="13" t="n">
        <v>23</v>
      </c>
      <c r="FA3168" s="13" t="n">
        <v>23</v>
      </c>
      <c r="FW3168" s="13" t="n">
        <v>23</v>
      </c>
      <c r="GS3168" s="13" t="n">
        <v>23</v>
      </c>
    </row>
    <row r="3169">
      <c r="C3169" s="13" t="n">
        <v>24</v>
      </c>
      <c r="D3169" s="14" t="n">
        <v>-7.302199999999999</v>
      </c>
      <c r="E3169" s="14" t="n">
        <v>4.109999999999999</v>
      </c>
      <c r="F3169" s="14" t="n">
        <v>5.588100000000001</v>
      </c>
      <c r="Y3169" s="13" t="n">
        <v>24</v>
      </c>
      <c r="AU3169" s="13" t="n">
        <v>24</v>
      </c>
      <c r="BQ3169" s="13" t="n">
        <v>24</v>
      </c>
      <c r="CM3169" s="13" t="n">
        <v>24</v>
      </c>
      <c r="DI3169" s="13" t="n">
        <v>24</v>
      </c>
      <c r="EE3169" s="13" t="n">
        <v>24</v>
      </c>
      <c r="FA3169" s="13" t="n">
        <v>24</v>
      </c>
      <c r="FW3169" s="13" t="n">
        <v>24</v>
      </c>
      <c r="GS3169" s="13" t="n">
        <v>24</v>
      </c>
    </row>
    <row r="3170">
      <c r="C3170" s="13" t="n">
        <v>25</v>
      </c>
      <c r="D3170" s="14" t="n">
        <v>-12.0924</v>
      </c>
      <c r="E3170" s="14" t="n">
        <v>-14.2575</v>
      </c>
      <c r="F3170" s="14" t="n">
        <v>-7.662600000000001</v>
      </c>
      <c r="Y3170" s="13" t="n">
        <v>25</v>
      </c>
      <c r="AU3170" s="13" t="n">
        <v>25</v>
      </c>
      <c r="BQ3170" s="13" t="n">
        <v>25</v>
      </c>
      <c r="CM3170" s="13" t="n">
        <v>25</v>
      </c>
      <c r="DI3170" s="13" t="n">
        <v>25</v>
      </c>
      <c r="EE3170" s="13" t="n">
        <v>25</v>
      </c>
      <c r="FA3170" s="13" t="n">
        <v>25</v>
      </c>
      <c r="FW3170" s="13" t="n">
        <v>25</v>
      </c>
      <c r="GS3170" s="13" t="n">
        <v>25</v>
      </c>
    </row>
    <row r="3171">
      <c r="C3171" s="13" t="n">
        <v>26</v>
      </c>
      <c r="D3171" s="14" t="n">
        <v>-2.728100000000001</v>
      </c>
      <c r="E3171" s="14" t="n">
        <v>2.247900000000001</v>
      </c>
      <c r="F3171" s="14" t="n">
        <v>2.974999999999998</v>
      </c>
      <c r="Y3171" s="13" t="n">
        <v>26</v>
      </c>
      <c r="AU3171" s="13" t="n">
        <v>26</v>
      </c>
      <c r="BQ3171" s="13" t="n">
        <v>26</v>
      </c>
      <c r="CM3171" s="13" t="n">
        <v>26</v>
      </c>
      <c r="DI3171" s="13" t="n">
        <v>26</v>
      </c>
      <c r="EE3171" s="13" t="n">
        <v>26</v>
      </c>
      <c r="FA3171" s="13" t="n">
        <v>26</v>
      </c>
      <c r="FW3171" s="13" t="n">
        <v>26</v>
      </c>
      <c r="GS3171" s="13" t="n">
        <v>26</v>
      </c>
    </row>
    <row r="3172">
      <c r="C3172" s="13" t="n">
        <v>27</v>
      </c>
      <c r="D3172" s="14" t="n">
        <v>6.085899999999999</v>
      </c>
      <c r="E3172" s="14" t="n">
        <v>-15.6105</v>
      </c>
      <c r="F3172" s="14" t="n">
        <v>-0.3754999999999988</v>
      </c>
      <c r="Y3172" s="13" t="n">
        <v>27</v>
      </c>
      <c r="AU3172" s="13" t="n">
        <v>27</v>
      </c>
      <c r="BQ3172" s="13" t="n">
        <v>27</v>
      </c>
      <c r="CM3172" s="13" t="n">
        <v>27</v>
      </c>
      <c r="DI3172" s="13" t="n">
        <v>27</v>
      </c>
      <c r="EE3172" s="13" t="n">
        <v>27</v>
      </c>
      <c r="FA3172" s="13" t="n">
        <v>27</v>
      </c>
      <c r="FW3172" s="13" t="n">
        <v>27</v>
      </c>
      <c r="GS3172" s="13" t="n">
        <v>27</v>
      </c>
    </row>
    <row r="3173">
      <c r="C3173" s="13" t="n">
        <v>28</v>
      </c>
      <c r="D3173" s="14" t="n">
        <v>5.765600000000003</v>
      </c>
      <c r="E3173" s="14" t="n">
        <v>6.260200000000001</v>
      </c>
      <c r="F3173" s="14" t="n">
        <v>7.0627</v>
      </c>
      <c r="Y3173" s="13" t="n">
        <v>28</v>
      </c>
      <c r="AU3173" s="13" t="n">
        <v>28</v>
      </c>
      <c r="BQ3173" s="13" t="n">
        <v>28</v>
      </c>
      <c r="CM3173" s="13" t="n">
        <v>28</v>
      </c>
      <c r="DI3173" s="13" t="n">
        <v>28</v>
      </c>
      <c r="EE3173" s="13" t="n">
        <v>28</v>
      </c>
      <c r="FA3173" s="13" t="n">
        <v>28</v>
      </c>
      <c r="FW3173" s="13" t="n">
        <v>28</v>
      </c>
      <c r="GS3173" s="13" t="n">
        <v>28</v>
      </c>
    </row>
    <row r="3174">
      <c r="C3174" s="13" t="n">
        <v>29</v>
      </c>
      <c r="D3174" s="14" t="n">
        <v>3.904299999999999</v>
      </c>
      <c r="E3174" s="14" t="n">
        <v>-7.289199999999997</v>
      </c>
      <c r="F3174" s="14" t="n">
        <v>-7.072200000000002</v>
      </c>
      <c r="Y3174" s="13" t="n">
        <v>29</v>
      </c>
      <c r="AU3174" s="13" t="n">
        <v>29</v>
      </c>
      <c r="BQ3174" s="13" t="n">
        <v>29</v>
      </c>
      <c r="CM3174" s="13" t="n">
        <v>29</v>
      </c>
      <c r="DI3174" s="13" t="n">
        <v>29</v>
      </c>
      <c r="EE3174" s="13" t="n">
        <v>29</v>
      </c>
      <c r="FA3174" s="13" t="n">
        <v>29</v>
      </c>
      <c r="FW3174" s="13" t="n">
        <v>29</v>
      </c>
      <c r="GS3174" s="13" t="n">
        <v>29</v>
      </c>
    </row>
    <row r="3175">
      <c r="C3175" s="13" t="n">
        <v>30</v>
      </c>
      <c r="D3175" s="14" t="n">
        <v>1.841100000000001</v>
      </c>
      <c r="E3175" s="14" t="n">
        <v>-9.055499999999999</v>
      </c>
      <c r="F3175" s="14" t="n">
        <v>13.1074</v>
      </c>
      <c r="Y3175" s="13" t="n">
        <v>30</v>
      </c>
      <c r="AU3175" s="13" t="n">
        <v>30</v>
      </c>
      <c r="BQ3175" s="13" t="n">
        <v>30</v>
      </c>
      <c r="CM3175" s="13" t="n">
        <v>30</v>
      </c>
      <c r="DI3175" s="13" t="n">
        <v>30</v>
      </c>
      <c r="EE3175" s="13" t="n">
        <v>30</v>
      </c>
      <c r="FA3175" s="13" t="n">
        <v>30</v>
      </c>
      <c r="FW3175" s="13" t="n">
        <v>30</v>
      </c>
      <c r="GS3175" s="13" t="n">
        <v>30</v>
      </c>
    </row>
    <row r="3176">
      <c r="C3176" s="13" t="n">
        <v>31</v>
      </c>
      <c r="D3176" s="14" t="n">
        <v>12.5172</v>
      </c>
      <c r="E3176" s="14" t="n">
        <v>-13.5423</v>
      </c>
      <c r="F3176" s="14" t="n">
        <v>16.8053</v>
      </c>
      <c r="Y3176" s="13" t="n">
        <v>31</v>
      </c>
      <c r="AU3176" s="13" t="n">
        <v>31</v>
      </c>
      <c r="BQ3176" s="13" t="n">
        <v>31</v>
      </c>
      <c r="CM3176" s="13" t="n">
        <v>31</v>
      </c>
      <c r="DI3176" s="13" t="n">
        <v>31</v>
      </c>
      <c r="EE3176" s="13" t="n">
        <v>31</v>
      </c>
      <c r="FA3176" s="13" t="n">
        <v>31</v>
      </c>
      <c r="FW3176" s="13" t="n">
        <v>31</v>
      </c>
      <c r="GS3176" s="13" t="n">
        <v>31</v>
      </c>
    </row>
    <row r="3177">
      <c r="C3177" s="13" t="n">
        <v>32</v>
      </c>
      <c r="D3177" s="14" t="n">
        <v>-13.086</v>
      </c>
      <c r="E3177" s="14" t="n">
        <v>9.460599999999999</v>
      </c>
      <c r="F3177" s="14" t="n">
        <v>5.160499999999999</v>
      </c>
      <c r="Y3177" s="13" t="n">
        <v>32</v>
      </c>
      <c r="AU3177" s="13" t="n">
        <v>32</v>
      </c>
      <c r="BQ3177" s="13" t="n">
        <v>32</v>
      </c>
      <c r="CM3177" s="13" t="n">
        <v>32</v>
      </c>
      <c r="DI3177" s="13" t="n">
        <v>32</v>
      </c>
      <c r="EE3177" s="13" t="n">
        <v>32</v>
      </c>
      <c r="FA3177" s="13" t="n">
        <v>32</v>
      </c>
      <c r="FW3177" s="13" t="n">
        <v>32</v>
      </c>
      <c r="GS3177" s="13" t="n">
        <v>32</v>
      </c>
    </row>
    <row r="3178">
      <c r="C3178" s="13" t="n">
        <v>33</v>
      </c>
      <c r="D3178" s="14" t="n">
        <v>-13.056</v>
      </c>
      <c r="E3178" s="14" t="n">
        <v>1.000700000000002</v>
      </c>
      <c r="F3178" s="14" t="n">
        <v>-6.8354</v>
      </c>
      <c r="Y3178" s="13" t="n">
        <v>33</v>
      </c>
      <c r="AU3178" s="13" t="n">
        <v>33</v>
      </c>
      <c r="BQ3178" s="13" t="n">
        <v>33</v>
      </c>
      <c r="CM3178" s="13" t="n">
        <v>33</v>
      </c>
      <c r="DI3178" s="13" t="n">
        <v>33</v>
      </c>
      <c r="EE3178" s="13" t="n">
        <v>33</v>
      </c>
      <c r="FA3178" s="13" t="n">
        <v>33</v>
      </c>
      <c r="FW3178" s="13" t="n">
        <v>33</v>
      </c>
      <c r="GS3178" s="13" t="n">
        <v>33</v>
      </c>
    </row>
    <row r="3179">
      <c r="C3179" s="13" t="n">
        <v>34</v>
      </c>
      <c r="D3179" s="14" t="n">
        <v>-3.493100000000002</v>
      </c>
      <c r="E3179" s="14" t="n">
        <v>-24.9139</v>
      </c>
      <c r="F3179" s="14" t="n">
        <v>-8.979799999999997</v>
      </c>
      <c r="Y3179" s="13" t="n">
        <v>34</v>
      </c>
      <c r="AU3179" s="13" t="n">
        <v>34</v>
      </c>
      <c r="BQ3179" s="13" t="n">
        <v>34</v>
      </c>
      <c r="CM3179" s="13" t="n">
        <v>34</v>
      </c>
      <c r="DI3179" s="13" t="n">
        <v>34</v>
      </c>
      <c r="EE3179" s="13" t="n">
        <v>34</v>
      </c>
      <c r="FA3179" s="13" t="n">
        <v>34</v>
      </c>
      <c r="FW3179" s="13" t="n">
        <v>34</v>
      </c>
      <c r="GS3179" s="13" t="n">
        <v>34</v>
      </c>
    </row>
    <row r="3180">
      <c r="C3180" s="13" t="n">
        <v>35</v>
      </c>
      <c r="D3180" s="14" t="n">
        <v>-1.2346</v>
      </c>
      <c r="E3180" s="14" t="n">
        <v>3.784299999999998</v>
      </c>
      <c r="F3180" s="14" t="n">
        <v>-6.032400000000003</v>
      </c>
      <c r="Y3180" s="13" t="n">
        <v>35</v>
      </c>
      <c r="AU3180" s="13" t="n">
        <v>35</v>
      </c>
      <c r="BQ3180" s="13" t="n">
        <v>35</v>
      </c>
      <c r="CM3180" s="13" t="n">
        <v>35</v>
      </c>
      <c r="DI3180" s="13" t="n">
        <v>35</v>
      </c>
      <c r="EE3180" s="13" t="n">
        <v>35</v>
      </c>
      <c r="FA3180" s="13" t="n">
        <v>35</v>
      </c>
      <c r="FW3180" s="13" t="n">
        <v>35</v>
      </c>
      <c r="GS3180" s="13" t="n">
        <v>35</v>
      </c>
    </row>
    <row r="3181">
      <c r="C3181" s="13" t="n">
        <v>36</v>
      </c>
      <c r="D3181" s="14" t="n">
        <v>3.242999999999999</v>
      </c>
      <c r="E3181" s="14" t="n">
        <v>7.198499999999999</v>
      </c>
      <c r="F3181" s="14" t="n">
        <v>-5.710100000000004</v>
      </c>
      <c r="Y3181" s="13" t="n">
        <v>36</v>
      </c>
      <c r="AU3181" s="13" t="n">
        <v>36</v>
      </c>
      <c r="BQ3181" s="13" t="n">
        <v>36</v>
      </c>
      <c r="CM3181" s="13" t="n">
        <v>36</v>
      </c>
      <c r="DI3181" s="13" t="n">
        <v>36</v>
      </c>
      <c r="EE3181" s="13" t="n">
        <v>36</v>
      </c>
      <c r="FA3181" s="13" t="n">
        <v>36</v>
      </c>
      <c r="FW3181" s="13" t="n">
        <v>36</v>
      </c>
      <c r="GS3181" s="13" t="n">
        <v>36</v>
      </c>
    </row>
    <row r="3182">
      <c r="C3182" s="13" t="n">
        <v>37</v>
      </c>
      <c r="D3182" s="14" t="n">
        <v>-15.6294</v>
      </c>
      <c r="E3182" s="14" t="n">
        <v>-1.8841</v>
      </c>
      <c r="F3182" s="14" t="n">
        <v>-15.7157</v>
      </c>
      <c r="Y3182" s="13" t="n">
        <v>37</v>
      </c>
      <c r="AU3182" s="13" t="n">
        <v>37</v>
      </c>
      <c r="BQ3182" s="13" t="n">
        <v>37</v>
      </c>
      <c r="CM3182" s="13" t="n">
        <v>37</v>
      </c>
      <c r="DI3182" s="13" t="n">
        <v>37</v>
      </c>
      <c r="EE3182" s="13" t="n">
        <v>37</v>
      </c>
      <c r="FA3182" s="13" t="n">
        <v>37</v>
      </c>
      <c r="FW3182" s="13" t="n">
        <v>37</v>
      </c>
      <c r="GS3182" s="13" t="n">
        <v>37</v>
      </c>
    </row>
    <row r="3183">
      <c r="C3183" s="13" t="n">
        <v>38</v>
      </c>
      <c r="D3183" s="14" t="n">
        <v>-0.9234000000000009</v>
      </c>
      <c r="E3183" s="14" t="n">
        <v>5.558500000000002</v>
      </c>
      <c r="F3183" s="14" t="n">
        <v>1.1114</v>
      </c>
      <c r="Y3183" s="13" t="n">
        <v>38</v>
      </c>
      <c r="AU3183" s="13" t="n">
        <v>38</v>
      </c>
      <c r="BQ3183" s="13" t="n">
        <v>38</v>
      </c>
      <c r="CM3183" s="13" t="n">
        <v>38</v>
      </c>
      <c r="DI3183" s="13" t="n">
        <v>38</v>
      </c>
      <c r="EE3183" s="13" t="n">
        <v>38</v>
      </c>
      <c r="FA3183" s="13" t="n">
        <v>38</v>
      </c>
      <c r="FW3183" s="13" t="n">
        <v>38</v>
      </c>
      <c r="GS3183" s="13" t="n">
        <v>38</v>
      </c>
    </row>
    <row r="3184">
      <c r="C3184" s="13" t="n">
        <v>39</v>
      </c>
      <c r="D3184" s="14" t="n">
        <v>5.709699999999998</v>
      </c>
      <c r="E3184" s="14" t="n">
        <v>3.001899999999999</v>
      </c>
      <c r="F3184" s="14" t="n">
        <v>-2.311100000000003</v>
      </c>
      <c r="Y3184" s="13" t="n">
        <v>39</v>
      </c>
      <c r="AU3184" s="13" t="n">
        <v>39</v>
      </c>
      <c r="BQ3184" s="13" t="n">
        <v>39</v>
      </c>
      <c r="CM3184" s="13" t="n">
        <v>39</v>
      </c>
      <c r="DI3184" s="13" t="n">
        <v>39</v>
      </c>
      <c r="EE3184" s="13" t="n">
        <v>39</v>
      </c>
      <c r="FA3184" s="13" t="n">
        <v>39</v>
      </c>
      <c r="FW3184" s="13" t="n">
        <v>39</v>
      </c>
      <c r="GS3184" s="13" t="n">
        <v>39</v>
      </c>
    </row>
    <row r="3185">
      <c r="C3185" s="13" t="n">
        <v>40</v>
      </c>
      <c r="D3185" s="14" t="n">
        <v>3.583600000000001</v>
      </c>
      <c r="E3185" s="14" t="n">
        <v>-9.0078</v>
      </c>
      <c r="F3185" s="14" t="n">
        <v>-4.487900000000003</v>
      </c>
      <c r="Y3185" s="13" t="n">
        <v>40</v>
      </c>
      <c r="AU3185" s="13" t="n">
        <v>40</v>
      </c>
      <c r="BQ3185" s="13" t="n">
        <v>40</v>
      </c>
      <c r="CM3185" s="13" t="n">
        <v>40</v>
      </c>
      <c r="DI3185" s="13" t="n">
        <v>40</v>
      </c>
      <c r="EE3185" s="13" t="n">
        <v>40</v>
      </c>
      <c r="FA3185" s="13" t="n">
        <v>40</v>
      </c>
      <c r="FW3185" s="13" t="n">
        <v>40</v>
      </c>
      <c r="GS3185" s="13" t="n">
        <v>40</v>
      </c>
    </row>
    <row r="3186">
      <c r="C3186" s="13" t="n">
        <v>41</v>
      </c>
      <c r="D3186" s="14" t="n">
        <v>-13.5301</v>
      </c>
      <c r="E3186" s="14" t="n">
        <v>-2.9407</v>
      </c>
      <c r="F3186" s="14" t="n">
        <v>-8.401300000000003</v>
      </c>
      <c r="Y3186" s="13" t="n">
        <v>41</v>
      </c>
      <c r="AU3186" s="13" t="n">
        <v>41</v>
      </c>
      <c r="BQ3186" s="13" t="n">
        <v>41</v>
      </c>
      <c r="CM3186" s="13" t="n">
        <v>41</v>
      </c>
      <c r="DI3186" s="13" t="n">
        <v>41</v>
      </c>
      <c r="EE3186" s="13" t="n">
        <v>41</v>
      </c>
      <c r="FA3186" s="13" t="n">
        <v>41</v>
      </c>
      <c r="FW3186" s="13" t="n">
        <v>41</v>
      </c>
      <c r="GS3186" s="13" t="n">
        <v>41</v>
      </c>
    </row>
    <row r="3187">
      <c r="C3187" s="13" t="n">
        <v>42</v>
      </c>
      <c r="D3187" s="14" t="n">
        <v>-18.1253</v>
      </c>
      <c r="E3187" s="14" t="n">
        <v>-9.426799999999997</v>
      </c>
      <c r="F3187" s="14" t="n">
        <v>-5.6311</v>
      </c>
      <c r="Y3187" s="13" t="n">
        <v>42</v>
      </c>
      <c r="AU3187" s="13" t="n">
        <v>42</v>
      </c>
      <c r="BQ3187" s="13" t="n">
        <v>42</v>
      </c>
      <c r="CM3187" s="13" t="n">
        <v>42</v>
      </c>
      <c r="DI3187" s="13" t="n">
        <v>42</v>
      </c>
      <c r="EE3187" s="13" t="n">
        <v>42</v>
      </c>
      <c r="FA3187" s="13" t="n">
        <v>42</v>
      </c>
      <c r="FW3187" s="13" t="n">
        <v>42</v>
      </c>
      <c r="GS3187" s="13" t="n">
        <v>42</v>
      </c>
    </row>
    <row r="3188">
      <c r="C3188" s="13" t="n">
        <v>43</v>
      </c>
      <c r="D3188" s="14" t="n">
        <v>1.419699999999999</v>
      </c>
      <c r="E3188" s="14" t="n">
        <v>-3.170099999999998</v>
      </c>
      <c r="F3188" s="14" t="n">
        <v>-4.088000000000001</v>
      </c>
      <c r="Y3188" s="13" t="n">
        <v>43</v>
      </c>
      <c r="AU3188" s="13" t="n">
        <v>43</v>
      </c>
      <c r="BQ3188" s="13" t="n">
        <v>43</v>
      </c>
      <c r="CM3188" s="13" t="n">
        <v>43</v>
      </c>
      <c r="DI3188" s="13" t="n">
        <v>43</v>
      </c>
      <c r="EE3188" s="13" t="n">
        <v>43</v>
      </c>
      <c r="FA3188" s="13" t="n">
        <v>43</v>
      </c>
      <c r="FW3188" s="13" t="n">
        <v>43</v>
      </c>
      <c r="GS3188" s="13" t="n">
        <v>43</v>
      </c>
    </row>
    <row r="3189">
      <c r="C3189" s="13" t="n">
        <v>44</v>
      </c>
      <c r="D3189" s="14" t="n">
        <v>5.907799999999998</v>
      </c>
      <c r="E3189" s="14" t="n">
        <v>-11.9571</v>
      </c>
      <c r="F3189" s="14" t="n">
        <v>-9.224000000000004</v>
      </c>
      <c r="Y3189" s="13" t="n">
        <v>44</v>
      </c>
      <c r="AU3189" s="13" t="n">
        <v>44</v>
      </c>
      <c r="BQ3189" s="13" t="n">
        <v>44</v>
      </c>
      <c r="CM3189" s="13" t="n">
        <v>44</v>
      </c>
      <c r="DI3189" s="13" t="n">
        <v>44</v>
      </c>
      <c r="EE3189" s="13" t="n">
        <v>44</v>
      </c>
      <c r="FA3189" s="13" t="n">
        <v>44</v>
      </c>
      <c r="FW3189" s="13" t="n">
        <v>44</v>
      </c>
      <c r="GS3189" s="13" t="n">
        <v>44</v>
      </c>
    </row>
    <row r="3190">
      <c r="C3190" s="13" t="n">
        <v>45</v>
      </c>
      <c r="D3190" s="14" t="n">
        <v>4.254800000000003</v>
      </c>
      <c r="E3190" s="14" t="n">
        <v>-5.075499999999998</v>
      </c>
      <c r="F3190" s="14" t="n">
        <v>3.786999999999999</v>
      </c>
      <c r="Y3190" s="13" t="n">
        <v>45</v>
      </c>
      <c r="AU3190" s="13" t="n">
        <v>45</v>
      </c>
      <c r="BQ3190" s="13" t="n">
        <v>45</v>
      </c>
      <c r="CM3190" s="13" t="n">
        <v>45</v>
      </c>
      <c r="DI3190" s="13" t="n">
        <v>45</v>
      </c>
      <c r="EE3190" s="13" t="n">
        <v>45</v>
      </c>
      <c r="FA3190" s="13" t="n">
        <v>45</v>
      </c>
      <c r="FW3190" s="13" t="n">
        <v>45</v>
      </c>
      <c r="GS3190" s="13" t="n">
        <v>45</v>
      </c>
    </row>
    <row r="3191">
      <c r="C3191" s="13" t="n">
        <v>46</v>
      </c>
      <c r="D3191" s="14" t="n">
        <v>-10.0944</v>
      </c>
      <c r="E3191" s="14" t="n">
        <v>2.675600000000003</v>
      </c>
      <c r="F3191" s="14" t="n">
        <v>0.6116000000000028</v>
      </c>
      <c r="Y3191" s="13" t="n">
        <v>46</v>
      </c>
      <c r="AU3191" s="13" t="n">
        <v>46</v>
      </c>
      <c r="BQ3191" s="13" t="n">
        <v>46</v>
      </c>
      <c r="CM3191" s="13" t="n">
        <v>46</v>
      </c>
      <c r="DI3191" s="13" t="n">
        <v>46</v>
      </c>
      <c r="EE3191" s="13" t="n">
        <v>46</v>
      </c>
      <c r="FA3191" s="13" t="n">
        <v>46</v>
      </c>
      <c r="FW3191" s="13" t="n">
        <v>46</v>
      </c>
      <c r="GS3191" s="13" t="n">
        <v>46</v>
      </c>
    </row>
    <row r="3192">
      <c r="C3192" s="13" t="n">
        <v>47</v>
      </c>
      <c r="D3192" s="14" t="n">
        <v>-6.851599999999998</v>
      </c>
      <c r="E3192" s="14" t="n">
        <v>-15.2121</v>
      </c>
      <c r="F3192" s="14" t="n">
        <v>-3.346399999999999</v>
      </c>
      <c r="Y3192" s="13" t="n">
        <v>47</v>
      </c>
      <c r="AU3192" s="13" t="n">
        <v>47</v>
      </c>
      <c r="BQ3192" s="13" t="n">
        <v>47</v>
      </c>
      <c r="CM3192" s="13" t="n">
        <v>47</v>
      </c>
      <c r="DI3192" s="13" t="n">
        <v>47</v>
      </c>
      <c r="EE3192" s="13" t="n">
        <v>47</v>
      </c>
      <c r="FA3192" s="13" t="n">
        <v>47</v>
      </c>
      <c r="FW3192" s="13" t="n">
        <v>47</v>
      </c>
      <c r="GS3192" s="13" t="n">
        <v>47</v>
      </c>
    </row>
    <row r="3193">
      <c r="C3193" s="13" t="n">
        <v>48</v>
      </c>
      <c r="D3193" s="14" t="n">
        <v>-8.883300000000002</v>
      </c>
      <c r="E3193" s="14" t="n">
        <v>9.923100000000002</v>
      </c>
      <c r="F3193" s="14" t="n">
        <v>-6.575900000000001</v>
      </c>
      <c r="Y3193" s="13" t="n">
        <v>48</v>
      </c>
      <c r="AU3193" s="13" t="n">
        <v>48</v>
      </c>
      <c r="BQ3193" s="13" t="n">
        <v>48</v>
      </c>
      <c r="CM3193" s="13" t="n">
        <v>48</v>
      </c>
      <c r="DI3193" s="13" t="n">
        <v>48</v>
      </c>
      <c r="EE3193" s="13" t="n">
        <v>48</v>
      </c>
      <c r="FA3193" s="13" t="n">
        <v>48</v>
      </c>
      <c r="FW3193" s="13" t="n">
        <v>48</v>
      </c>
      <c r="GS3193" s="13" t="n">
        <v>48</v>
      </c>
    </row>
    <row r="3194">
      <c r="C3194" s="13" t="n">
        <v>49</v>
      </c>
      <c r="D3194" s="14" t="n">
        <v>0.3127999999999993</v>
      </c>
      <c r="E3194" s="14" t="n">
        <v>-1.886400000000002</v>
      </c>
      <c r="F3194" s="14" t="n">
        <v>5.128599999999999</v>
      </c>
      <c r="Y3194" s="13" t="n">
        <v>49</v>
      </c>
      <c r="AU3194" s="13" t="n">
        <v>49</v>
      </c>
      <c r="BQ3194" s="13" t="n">
        <v>49</v>
      </c>
      <c r="CM3194" s="13" t="n">
        <v>49</v>
      </c>
      <c r="DI3194" s="13" t="n">
        <v>49</v>
      </c>
      <c r="EE3194" s="13" t="n">
        <v>49</v>
      </c>
      <c r="FA3194" s="13" t="n">
        <v>49</v>
      </c>
      <c r="FW3194" s="13" t="n">
        <v>49</v>
      </c>
      <c r="GS3194" s="13" t="n">
        <v>49</v>
      </c>
    </row>
    <row r="3195">
      <c r="C3195" s="13" t="n">
        <v>50</v>
      </c>
      <c r="D3195" s="14" t="n">
        <v>-6.333400000000001</v>
      </c>
      <c r="E3195" s="14" t="n">
        <v>-6.242900000000002</v>
      </c>
      <c r="F3195" s="14" t="n">
        <v>-6.105999999999998</v>
      </c>
      <c r="Y3195" s="13" t="n">
        <v>50</v>
      </c>
      <c r="AU3195" s="13" t="n">
        <v>50</v>
      </c>
      <c r="BQ3195" s="13" t="n">
        <v>50</v>
      </c>
      <c r="CM3195" s="13" t="n">
        <v>50</v>
      </c>
      <c r="DI3195" s="13" t="n">
        <v>50</v>
      </c>
      <c r="EE3195" s="13" t="n">
        <v>50</v>
      </c>
      <c r="FA3195" s="13" t="n">
        <v>50</v>
      </c>
      <c r="FW3195" s="13" t="n">
        <v>50</v>
      </c>
      <c r="GS3195" s="13" t="n">
        <v>50</v>
      </c>
    </row>
    <row r="3196">
      <c r="C3196" s="13" t="n">
        <v>51</v>
      </c>
      <c r="D3196" s="14" t="n">
        <v>-7.801000000000002</v>
      </c>
      <c r="E3196" s="14" t="n">
        <v>12.9635</v>
      </c>
      <c r="F3196" s="14" t="n">
        <v>-0.1416000000000004</v>
      </c>
      <c r="Y3196" s="13" t="n">
        <v>51</v>
      </c>
      <c r="AU3196" s="13" t="n">
        <v>51</v>
      </c>
      <c r="BQ3196" s="13" t="n">
        <v>51</v>
      </c>
      <c r="CM3196" s="13" t="n">
        <v>51</v>
      </c>
      <c r="DI3196" s="13" t="n">
        <v>51</v>
      </c>
      <c r="EE3196" s="13" t="n">
        <v>51</v>
      </c>
      <c r="FA3196" s="13" t="n">
        <v>51</v>
      </c>
      <c r="FW3196" s="13" t="n">
        <v>51</v>
      </c>
      <c r="GS3196" s="13" t="n">
        <v>51</v>
      </c>
    </row>
    <row r="3197">
      <c r="C3197" s="13" t="n">
        <v>52</v>
      </c>
      <c r="D3197" s="14" t="n">
        <v>-7.131700000000002</v>
      </c>
      <c r="E3197" s="14" t="n">
        <v>-14.625</v>
      </c>
      <c r="F3197" s="14" t="n">
        <v>-15.2915</v>
      </c>
      <c r="Y3197" s="13" t="n">
        <v>52</v>
      </c>
      <c r="AU3197" s="13" t="n">
        <v>52</v>
      </c>
      <c r="BQ3197" s="13" t="n">
        <v>52</v>
      </c>
      <c r="CM3197" s="13" t="n">
        <v>52</v>
      </c>
      <c r="DI3197" s="13" t="n">
        <v>52</v>
      </c>
      <c r="EE3197" s="13" t="n">
        <v>52</v>
      </c>
      <c r="FA3197" s="13" t="n">
        <v>52</v>
      </c>
      <c r="FW3197" s="13" t="n">
        <v>52</v>
      </c>
      <c r="GS3197" s="13" t="n">
        <v>52</v>
      </c>
    </row>
    <row r="3198">
      <c r="C3198" s="13" t="n">
        <v>53</v>
      </c>
      <c r="D3198" s="14" t="n">
        <v>-7.867500000000003</v>
      </c>
      <c r="E3198" s="14" t="n">
        <v>-11.6248</v>
      </c>
      <c r="F3198" s="14" t="n">
        <v>4.585099999999997</v>
      </c>
      <c r="Y3198" s="13" t="n">
        <v>53</v>
      </c>
      <c r="AU3198" s="13" t="n">
        <v>53</v>
      </c>
      <c r="BQ3198" s="13" t="n">
        <v>53</v>
      </c>
      <c r="CM3198" s="13" t="n">
        <v>53</v>
      </c>
      <c r="DI3198" s="13" t="n">
        <v>53</v>
      </c>
      <c r="EE3198" s="13" t="n">
        <v>53</v>
      </c>
      <c r="FA3198" s="13" t="n">
        <v>53</v>
      </c>
      <c r="FW3198" s="13" t="n">
        <v>53</v>
      </c>
      <c r="GS3198" s="13" t="n">
        <v>53</v>
      </c>
    </row>
    <row r="3199">
      <c r="C3199" s="13" t="n">
        <v>54</v>
      </c>
      <c r="D3199" s="14" t="n">
        <v>-15.5933</v>
      </c>
      <c r="E3199" s="14" t="n">
        <v>7.540800000000001</v>
      </c>
      <c r="F3199" s="14" t="n">
        <v>5.920700000000002</v>
      </c>
      <c r="Y3199" s="13" t="n">
        <v>54</v>
      </c>
      <c r="AU3199" s="13" t="n">
        <v>54</v>
      </c>
      <c r="BQ3199" s="13" t="n">
        <v>54</v>
      </c>
      <c r="CM3199" s="13" t="n">
        <v>54</v>
      </c>
      <c r="DI3199" s="13" t="n">
        <v>54</v>
      </c>
      <c r="EE3199" s="13" t="n">
        <v>54</v>
      </c>
      <c r="FA3199" s="13" t="n">
        <v>54</v>
      </c>
      <c r="FW3199" s="13" t="n">
        <v>54</v>
      </c>
      <c r="GS3199" s="13" t="n">
        <v>54</v>
      </c>
    </row>
    <row r="3200">
      <c r="C3200" s="13" t="n">
        <v>55</v>
      </c>
      <c r="D3200" s="14" t="n">
        <v>4.492599999999999</v>
      </c>
      <c r="E3200" s="14" t="n">
        <v>8.573199999999998</v>
      </c>
      <c r="F3200" s="14" t="n">
        <v>-3.784100000000002</v>
      </c>
      <c r="Y3200" s="13" t="n">
        <v>55</v>
      </c>
      <c r="AU3200" s="13" t="n">
        <v>55</v>
      </c>
      <c r="BQ3200" s="13" t="n">
        <v>55</v>
      </c>
      <c r="CM3200" s="13" t="n">
        <v>55</v>
      </c>
      <c r="DI3200" s="13" t="n">
        <v>55</v>
      </c>
      <c r="EE3200" s="13" t="n">
        <v>55</v>
      </c>
      <c r="FA3200" s="13" t="n">
        <v>55</v>
      </c>
      <c r="FW3200" s="13" t="n">
        <v>55</v>
      </c>
      <c r="GS3200" s="13" t="n">
        <v>55</v>
      </c>
    </row>
    <row r="3201">
      <c r="C3201" s="13" t="n">
        <v>56</v>
      </c>
      <c r="D3201" s="14" t="n">
        <v>5.271100000000001</v>
      </c>
      <c r="E3201" s="14" t="n">
        <v>7.985500000000002</v>
      </c>
      <c r="F3201" s="14" t="n">
        <v>-4.582200000000002</v>
      </c>
      <c r="Y3201" s="13" t="n">
        <v>56</v>
      </c>
      <c r="AU3201" s="13" t="n">
        <v>56</v>
      </c>
      <c r="BQ3201" s="13" t="n">
        <v>56</v>
      </c>
      <c r="CM3201" s="13" t="n">
        <v>56</v>
      </c>
      <c r="DI3201" s="13" t="n">
        <v>56</v>
      </c>
      <c r="EE3201" s="13" t="n">
        <v>56</v>
      </c>
      <c r="FA3201" s="13" t="n">
        <v>56</v>
      </c>
      <c r="FW3201" s="13" t="n">
        <v>56</v>
      </c>
      <c r="GS3201" s="13" t="n">
        <v>56</v>
      </c>
    </row>
    <row r="3202">
      <c r="C3202" s="13" t="n">
        <v>57</v>
      </c>
      <c r="D3202" s="14" t="n">
        <v>-3.477000000000004</v>
      </c>
      <c r="E3202" s="14" t="n">
        <v>7.808399999999999</v>
      </c>
      <c r="F3202" s="14" t="n">
        <v>-8.172000000000001</v>
      </c>
      <c r="Y3202" s="13" t="n">
        <v>57</v>
      </c>
      <c r="AU3202" s="13" t="n">
        <v>57</v>
      </c>
      <c r="BQ3202" s="13" t="n">
        <v>57</v>
      </c>
      <c r="CM3202" s="13" t="n">
        <v>57</v>
      </c>
      <c r="DI3202" s="13" t="n">
        <v>57</v>
      </c>
      <c r="EE3202" s="13" t="n">
        <v>57</v>
      </c>
      <c r="FA3202" s="13" t="n">
        <v>57</v>
      </c>
      <c r="FW3202" s="13" t="n">
        <v>57</v>
      </c>
      <c r="GS3202" s="13" t="n">
        <v>57</v>
      </c>
    </row>
    <row r="3203">
      <c r="C3203" s="13" t="n">
        <v>58</v>
      </c>
      <c r="D3203" s="14" t="n">
        <v>-6.322900000000001</v>
      </c>
      <c r="E3203" s="14" t="n">
        <v>2.3626</v>
      </c>
      <c r="F3203" s="14" t="n">
        <v>-1.831899999999997</v>
      </c>
      <c r="Y3203" s="13" t="n">
        <v>58</v>
      </c>
      <c r="AU3203" s="13" t="n">
        <v>58</v>
      </c>
      <c r="BQ3203" s="13" t="n">
        <v>58</v>
      </c>
      <c r="CM3203" s="13" t="n">
        <v>58</v>
      </c>
      <c r="DI3203" s="13" t="n">
        <v>58</v>
      </c>
      <c r="EE3203" s="13" t="n">
        <v>58</v>
      </c>
      <c r="FA3203" s="13" t="n">
        <v>58</v>
      </c>
      <c r="FW3203" s="13" t="n">
        <v>58</v>
      </c>
      <c r="GS3203" s="13" t="n">
        <v>58</v>
      </c>
    </row>
    <row r="3204">
      <c r="C3204" s="13" t="n">
        <v>59</v>
      </c>
      <c r="D3204" s="14" t="n">
        <v>1.412200000000006</v>
      </c>
      <c r="E3204" s="14" t="n">
        <v>3.837500000000002</v>
      </c>
      <c r="F3204" s="14" t="n">
        <v>11.9048</v>
      </c>
      <c r="Y3204" s="13" t="n">
        <v>59</v>
      </c>
      <c r="AU3204" s="13" t="n">
        <v>59</v>
      </c>
      <c r="BQ3204" s="13" t="n">
        <v>59</v>
      </c>
      <c r="CM3204" s="13" t="n">
        <v>59</v>
      </c>
      <c r="DI3204" s="13" t="n">
        <v>59</v>
      </c>
      <c r="EE3204" s="13" t="n">
        <v>59</v>
      </c>
      <c r="FA3204" s="13" t="n">
        <v>59</v>
      </c>
      <c r="FW3204" s="13" t="n">
        <v>59</v>
      </c>
      <c r="GS3204" s="13" t="n">
        <v>59</v>
      </c>
    </row>
    <row r="3205">
      <c r="C3205" s="13" t="n">
        <v>60</v>
      </c>
      <c r="D3205" s="14" t="n">
        <v>-10.1223</v>
      </c>
      <c r="E3205" s="14" t="n">
        <v>-7.063300000000002</v>
      </c>
      <c r="F3205" s="14" t="n">
        <v>1.063300000000002</v>
      </c>
      <c r="Y3205" s="13" t="n">
        <v>60</v>
      </c>
      <c r="AU3205" s="13" t="n">
        <v>60</v>
      </c>
      <c r="BQ3205" s="13" t="n">
        <v>60</v>
      </c>
      <c r="CM3205" s="13" t="n">
        <v>60</v>
      </c>
      <c r="DI3205" s="13" t="n">
        <v>60</v>
      </c>
      <c r="EE3205" s="13" t="n">
        <v>60</v>
      </c>
      <c r="FA3205" s="13" t="n">
        <v>60</v>
      </c>
      <c r="FW3205" s="13" t="n">
        <v>60</v>
      </c>
      <c r="GS3205" s="13" t="n">
        <v>60</v>
      </c>
    </row>
    <row r="3206">
      <c r="C3206" s="13" t="n">
        <v>61</v>
      </c>
      <c r="D3206" s="14" t="n">
        <v>-7.1235</v>
      </c>
      <c r="E3206" s="14" t="n">
        <v>-5.177800000000001</v>
      </c>
      <c r="F3206" s="14" t="n">
        <v>2.600899999999999</v>
      </c>
      <c r="Y3206" s="13" t="n">
        <v>61</v>
      </c>
      <c r="AU3206" s="13" t="n">
        <v>61</v>
      </c>
      <c r="BQ3206" s="13" t="n">
        <v>61</v>
      </c>
      <c r="CM3206" s="13" t="n">
        <v>61</v>
      </c>
      <c r="DI3206" s="13" t="n">
        <v>61</v>
      </c>
      <c r="EE3206" s="13" t="n">
        <v>61</v>
      </c>
      <c r="FA3206" s="13" t="n">
        <v>61</v>
      </c>
      <c r="FW3206" s="13" t="n">
        <v>61</v>
      </c>
      <c r="GS3206" s="13" t="n">
        <v>61</v>
      </c>
    </row>
    <row r="3207">
      <c r="C3207" s="13" t="n">
        <v>62</v>
      </c>
      <c r="D3207" s="14" t="n">
        <v>-17.6407</v>
      </c>
      <c r="E3207" s="14" t="n">
        <v>-7.351899999999997</v>
      </c>
      <c r="F3207" s="14" t="n">
        <v>5.177700000000002</v>
      </c>
      <c r="Y3207" s="13" t="n">
        <v>62</v>
      </c>
      <c r="AU3207" s="13" t="n">
        <v>62</v>
      </c>
      <c r="BQ3207" s="13" t="n">
        <v>62</v>
      </c>
      <c r="CM3207" s="13" t="n">
        <v>62</v>
      </c>
      <c r="DI3207" s="13" t="n">
        <v>62</v>
      </c>
      <c r="EE3207" s="13" t="n">
        <v>62</v>
      </c>
      <c r="FA3207" s="13" t="n">
        <v>62</v>
      </c>
      <c r="FW3207" s="13" t="n">
        <v>62</v>
      </c>
      <c r="GS3207" s="13" t="n">
        <v>62</v>
      </c>
    </row>
    <row r="3208">
      <c r="C3208" s="13" t="n">
        <v>63</v>
      </c>
      <c r="D3208" s="14" t="n">
        <v>-2.1633</v>
      </c>
      <c r="E3208" s="14" t="n">
        <v>-4.694600000000001</v>
      </c>
      <c r="F3208" s="14" t="n">
        <v>-0.2882999999999996</v>
      </c>
      <c r="Y3208" s="13" t="n">
        <v>63</v>
      </c>
      <c r="AU3208" s="13" t="n">
        <v>63</v>
      </c>
      <c r="BQ3208" s="13" t="n">
        <v>63</v>
      </c>
      <c r="CM3208" s="13" t="n">
        <v>63</v>
      </c>
      <c r="DI3208" s="13" t="n">
        <v>63</v>
      </c>
      <c r="EE3208" s="13" t="n">
        <v>63</v>
      </c>
      <c r="FA3208" s="13" t="n">
        <v>63</v>
      </c>
      <c r="FW3208" s="13" t="n">
        <v>63</v>
      </c>
      <c r="GS3208" s="13" t="n">
        <v>63</v>
      </c>
    </row>
    <row r="3209">
      <c r="C3209" s="13" t="n">
        <v>64</v>
      </c>
      <c r="D3209" s="14" t="n">
        <v>0.03610000000000113</v>
      </c>
      <c r="E3209" s="14" t="n">
        <v>6.728400000000001</v>
      </c>
      <c r="F3209" s="14" t="n">
        <v>-5.1403</v>
      </c>
      <c r="Y3209" s="13" t="n">
        <v>64</v>
      </c>
      <c r="AU3209" s="13" t="n">
        <v>64</v>
      </c>
      <c r="BQ3209" s="13" t="n">
        <v>64</v>
      </c>
      <c r="CM3209" s="13" t="n">
        <v>64</v>
      </c>
      <c r="DI3209" s="13" t="n">
        <v>64</v>
      </c>
      <c r="EE3209" s="13" t="n">
        <v>64</v>
      </c>
      <c r="FA3209" s="13" t="n">
        <v>64</v>
      </c>
      <c r="FW3209" s="13" t="n">
        <v>64</v>
      </c>
      <c r="GS3209" s="13" t="n">
        <v>64</v>
      </c>
    </row>
    <row r="3210">
      <c r="C3210" s="13" t="n">
        <v>65</v>
      </c>
      <c r="D3210" s="14" t="n">
        <v>-6.7212</v>
      </c>
      <c r="E3210" s="14" t="n">
        <v>2.091100000000001</v>
      </c>
      <c r="F3210" s="14" t="n">
        <v>-6.412499999999998</v>
      </c>
      <c r="Y3210" s="13" t="n">
        <v>65</v>
      </c>
      <c r="AU3210" s="13" t="n">
        <v>65</v>
      </c>
      <c r="BQ3210" s="13" t="n">
        <v>65</v>
      </c>
      <c r="CM3210" s="13" t="n">
        <v>65</v>
      </c>
      <c r="DI3210" s="13" t="n">
        <v>65</v>
      </c>
      <c r="EE3210" s="13" t="n">
        <v>65</v>
      </c>
      <c r="FA3210" s="13" t="n">
        <v>65</v>
      </c>
      <c r="FW3210" s="13" t="n">
        <v>65</v>
      </c>
      <c r="GS3210" s="13" t="n">
        <v>65</v>
      </c>
    </row>
    <row r="3211">
      <c r="C3211" s="13" t="n">
        <v>66</v>
      </c>
      <c r="D3211" s="14" t="n">
        <v>-1.8965</v>
      </c>
      <c r="E3211" s="14" t="n">
        <v>-0.6035000000000039</v>
      </c>
      <c r="F3211" s="14" t="n">
        <v>-3.1038</v>
      </c>
      <c r="Y3211" s="13" t="n">
        <v>66</v>
      </c>
      <c r="AU3211" s="13" t="n">
        <v>66</v>
      </c>
      <c r="BQ3211" s="13" t="n">
        <v>66</v>
      </c>
      <c r="CM3211" s="13" t="n">
        <v>66</v>
      </c>
      <c r="DI3211" s="13" t="n">
        <v>66</v>
      </c>
      <c r="EE3211" s="13" t="n">
        <v>66</v>
      </c>
      <c r="FA3211" s="13" t="n">
        <v>66</v>
      </c>
      <c r="FW3211" s="13" t="n">
        <v>66</v>
      </c>
      <c r="GS3211" s="13" t="n">
        <v>66</v>
      </c>
    </row>
    <row r="3212">
      <c r="C3212" s="13" t="n">
        <v>67</v>
      </c>
      <c r="D3212" s="14" t="n">
        <v>1.824400000000001</v>
      </c>
      <c r="E3212" s="14" t="n">
        <v>0.4034999999999975</v>
      </c>
      <c r="F3212" s="14" t="n">
        <v>15.9023</v>
      </c>
      <c r="Y3212" s="13" t="n">
        <v>67</v>
      </c>
      <c r="AU3212" s="13" t="n">
        <v>67</v>
      </c>
      <c r="BQ3212" s="13" t="n">
        <v>67</v>
      </c>
      <c r="CM3212" s="13" t="n">
        <v>67</v>
      </c>
      <c r="DI3212" s="13" t="n">
        <v>67</v>
      </c>
      <c r="EE3212" s="13" t="n">
        <v>67</v>
      </c>
      <c r="FA3212" s="13" t="n">
        <v>67</v>
      </c>
      <c r="FW3212" s="13" t="n">
        <v>67</v>
      </c>
      <c r="GS3212" s="13" t="n">
        <v>67</v>
      </c>
    </row>
    <row r="3213">
      <c r="C3213" s="13" t="n">
        <v>68</v>
      </c>
      <c r="D3213" s="14" t="n">
        <v>0.1006</v>
      </c>
      <c r="E3213" s="14" t="n">
        <v>-6.068900000000003</v>
      </c>
      <c r="F3213" s="14" t="n">
        <v>6.176500000000001</v>
      </c>
      <c r="Y3213" s="13" t="n">
        <v>68</v>
      </c>
      <c r="AU3213" s="13" t="n">
        <v>68</v>
      </c>
      <c r="BQ3213" s="13" t="n">
        <v>68</v>
      </c>
      <c r="CM3213" s="13" t="n">
        <v>68</v>
      </c>
      <c r="DI3213" s="13" t="n">
        <v>68</v>
      </c>
      <c r="EE3213" s="13" t="n">
        <v>68</v>
      </c>
      <c r="FA3213" s="13" t="n">
        <v>68</v>
      </c>
      <c r="FW3213" s="13" t="n">
        <v>68</v>
      </c>
      <c r="GS3213" s="13" t="n">
        <v>68</v>
      </c>
    </row>
    <row r="3214">
      <c r="C3214" s="13" t="n">
        <v>69</v>
      </c>
      <c r="D3214" s="14" t="n">
        <v>4.468299999999999</v>
      </c>
      <c r="E3214" s="14" t="n">
        <v>-9.938800000000001</v>
      </c>
      <c r="F3214" s="14" t="n">
        <v>-15.3145</v>
      </c>
      <c r="Y3214" s="13" t="n">
        <v>69</v>
      </c>
      <c r="AU3214" s="13" t="n">
        <v>69</v>
      </c>
      <c r="BQ3214" s="13" t="n">
        <v>69</v>
      </c>
      <c r="CM3214" s="13" t="n">
        <v>69</v>
      </c>
      <c r="DI3214" s="13" t="n">
        <v>69</v>
      </c>
      <c r="EE3214" s="13" t="n">
        <v>69</v>
      </c>
      <c r="FA3214" s="13" t="n">
        <v>69</v>
      </c>
      <c r="FW3214" s="13" t="n">
        <v>69</v>
      </c>
      <c r="GS3214" s="13" t="n">
        <v>69</v>
      </c>
    </row>
    <row r="3215">
      <c r="C3215" s="13" t="n">
        <v>70</v>
      </c>
      <c r="D3215" s="14" t="n">
        <v>13.0408</v>
      </c>
      <c r="E3215" s="14" t="n">
        <v>-17.6746</v>
      </c>
      <c r="F3215" s="14" t="n">
        <v>-3.9574</v>
      </c>
      <c r="Y3215" s="13" t="n">
        <v>70</v>
      </c>
      <c r="AU3215" s="13" t="n">
        <v>70</v>
      </c>
      <c r="BQ3215" s="13" t="n">
        <v>70</v>
      </c>
      <c r="CM3215" s="13" t="n">
        <v>70</v>
      </c>
      <c r="DI3215" s="13" t="n">
        <v>70</v>
      </c>
      <c r="EE3215" s="13" t="n">
        <v>70</v>
      </c>
      <c r="FA3215" s="13" t="n">
        <v>70</v>
      </c>
      <c r="FW3215" s="13" t="n">
        <v>70</v>
      </c>
      <c r="GS3215" s="13" t="n">
        <v>70</v>
      </c>
    </row>
    <row r="3216">
      <c r="C3216" s="13" t="n">
        <v>71</v>
      </c>
      <c r="D3216" s="14" t="n">
        <v>-10.9179</v>
      </c>
      <c r="E3216" s="14" t="n">
        <v>-5.5365</v>
      </c>
      <c r="F3216" s="14" t="n">
        <v>-2.990100000000002</v>
      </c>
      <c r="Y3216" s="13" t="n">
        <v>71</v>
      </c>
      <c r="AU3216" s="13" t="n">
        <v>71</v>
      </c>
      <c r="BQ3216" s="13" t="n">
        <v>71</v>
      </c>
      <c r="CM3216" s="13" t="n">
        <v>71</v>
      </c>
      <c r="DI3216" s="13" t="n">
        <v>71</v>
      </c>
      <c r="EE3216" s="13" t="n">
        <v>71</v>
      </c>
      <c r="FA3216" s="13" t="n">
        <v>71</v>
      </c>
      <c r="FW3216" s="13" t="n">
        <v>71</v>
      </c>
      <c r="GS3216" s="13" t="n">
        <v>71</v>
      </c>
    </row>
    <row r="3217">
      <c r="C3217" s="13" t="n">
        <v>72</v>
      </c>
      <c r="D3217" s="14" t="n">
        <v>1.221299999999999</v>
      </c>
      <c r="E3217" s="14" t="n">
        <v>-10.4478</v>
      </c>
      <c r="F3217" s="14" t="n">
        <v>-9.457000000000001</v>
      </c>
      <c r="Y3217" s="13" t="n">
        <v>72</v>
      </c>
      <c r="AU3217" s="13" t="n">
        <v>72</v>
      </c>
      <c r="BQ3217" s="13" t="n">
        <v>72</v>
      </c>
      <c r="CM3217" s="13" t="n">
        <v>72</v>
      </c>
      <c r="DI3217" s="13" t="n">
        <v>72</v>
      </c>
      <c r="EE3217" s="13" t="n">
        <v>72</v>
      </c>
      <c r="FA3217" s="13" t="n">
        <v>72</v>
      </c>
      <c r="FW3217" s="13" t="n">
        <v>72</v>
      </c>
      <c r="GS3217" s="13" t="n">
        <v>72</v>
      </c>
    </row>
    <row r="3218">
      <c r="C3218" s="13" t="n">
        <v>73</v>
      </c>
      <c r="D3218" s="14" t="n">
        <v>-16.5942</v>
      </c>
      <c r="E3218" s="14" t="n">
        <v>-3.186900000000001</v>
      </c>
      <c r="F3218" s="14" t="n">
        <v>-1.4283</v>
      </c>
      <c r="Y3218" s="13" t="n">
        <v>73</v>
      </c>
      <c r="AU3218" s="13" t="n">
        <v>73</v>
      </c>
      <c r="BQ3218" s="13" t="n">
        <v>73</v>
      </c>
      <c r="CM3218" s="13" t="n">
        <v>73</v>
      </c>
      <c r="DI3218" s="13" t="n">
        <v>73</v>
      </c>
      <c r="EE3218" s="13" t="n">
        <v>73</v>
      </c>
      <c r="FA3218" s="13" t="n">
        <v>73</v>
      </c>
      <c r="FW3218" s="13" t="n">
        <v>73</v>
      </c>
      <c r="GS3218" s="13" t="n">
        <v>73</v>
      </c>
    </row>
    <row r="3219">
      <c r="C3219" s="13" t="n">
        <v>74</v>
      </c>
      <c r="D3219" s="14" t="n">
        <v>-15.079</v>
      </c>
      <c r="E3219" s="14" t="n">
        <v>-13.5233</v>
      </c>
      <c r="F3219" s="14" t="n">
        <v>-8.3672</v>
      </c>
      <c r="Y3219" s="13" t="n">
        <v>74</v>
      </c>
      <c r="AU3219" s="13" t="n">
        <v>74</v>
      </c>
      <c r="BQ3219" s="13" t="n">
        <v>74</v>
      </c>
      <c r="CM3219" s="13" t="n">
        <v>74</v>
      </c>
      <c r="DI3219" s="13" t="n">
        <v>74</v>
      </c>
      <c r="EE3219" s="13" t="n">
        <v>74</v>
      </c>
      <c r="FA3219" s="13" t="n">
        <v>74</v>
      </c>
      <c r="FW3219" s="13" t="n">
        <v>74</v>
      </c>
      <c r="GS3219" s="13" t="n">
        <v>74</v>
      </c>
    </row>
    <row r="3220">
      <c r="C3220" s="13" t="n">
        <v>75</v>
      </c>
      <c r="D3220" s="14" t="n">
        <v>3.336600000000001</v>
      </c>
      <c r="E3220" s="14" t="n">
        <v>5.432199999999998</v>
      </c>
      <c r="F3220" s="14" t="n">
        <v>-5.2636</v>
      </c>
      <c r="Y3220" s="13" t="n">
        <v>75</v>
      </c>
      <c r="AU3220" s="13" t="n">
        <v>75</v>
      </c>
      <c r="BQ3220" s="13" t="n">
        <v>75</v>
      </c>
      <c r="CM3220" s="13" t="n">
        <v>75</v>
      </c>
      <c r="DI3220" s="13" t="n">
        <v>75</v>
      </c>
      <c r="EE3220" s="13" t="n">
        <v>75</v>
      </c>
      <c r="FA3220" s="13" t="n">
        <v>75</v>
      </c>
      <c r="FW3220" s="13" t="n">
        <v>75</v>
      </c>
      <c r="GS3220" s="13" t="n">
        <v>75</v>
      </c>
    </row>
    <row r="3221">
      <c r="C3221" s="13" t="n">
        <v>76</v>
      </c>
      <c r="D3221" s="14" t="n">
        <v>-4.7089</v>
      </c>
      <c r="E3221" s="14" t="n">
        <v>9.090299999999999</v>
      </c>
      <c r="F3221" s="14" t="n">
        <v>-5.889900000000001</v>
      </c>
      <c r="Y3221" s="13" t="n">
        <v>76</v>
      </c>
      <c r="AU3221" s="13" t="n">
        <v>76</v>
      </c>
      <c r="BQ3221" s="13" t="n">
        <v>76</v>
      </c>
      <c r="CM3221" s="13" t="n">
        <v>76</v>
      </c>
      <c r="DI3221" s="13" t="n">
        <v>76</v>
      </c>
      <c r="EE3221" s="13" t="n">
        <v>76</v>
      </c>
      <c r="FA3221" s="13" t="n">
        <v>76</v>
      </c>
      <c r="FW3221" s="13" t="n">
        <v>76</v>
      </c>
      <c r="GS3221" s="13" t="n">
        <v>76</v>
      </c>
    </row>
    <row r="3222">
      <c r="C3222" s="13" t="n">
        <v>77</v>
      </c>
      <c r="D3222" s="14" t="n">
        <v>-6.111599999999999</v>
      </c>
      <c r="E3222" s="14" t="n">
        <v>-6.4879</v>
      </c>
      <c r="F3222" s="14" t="n">
        <v>-11.499</v>
      </c>
      <c r="Y3222" s="13" t="n">
        <v>77</v>
      </c>
      <c r="AU3222" s="13" t="n">
        <v>77</v>
      </c>
      <c r="BQ3222" s="13" t="n">
        <v>77</v>
      </c>
      <c r="CM3222" s="13" t="n">
        <v>77</v>
      </c>
      <c r="DI3222" s="13" t="n">
        <v>77</v>
      </c>
      <c r="EE3222" s="13" t="n">
        <v>77</v>
      </c>
      <c r="FA3222" s="13" t="n">
        <v>77</v>
      </c>
      <c r="FW3222" s="13" t="n">
        <v>77</v>
      </c>
      <c r="GS3222" s="13" t="n">
        <v>77</v>
      </c>
    </row>
    <row r="3223">
      <c r="C3223" s="13" t="n">
        <v>78</v>
      </c>
      <c r="D3223" s="14" t="n">
        <v>9.024199999999997</v>
      </c>
      <c r="E3223" s="14" t="n">
        <v>5.302899999999998</v>
      </c>
      <c r="F3223" s="14" t="n">
        <v>-10.3159</v>
      </c>
      <c r="Y3223" s="13" t="n">
        <v>78</v>
      </c>
      <c r="AU3223" s="13" t="n">
        <v>78</v>
      </c>
      <c r="BQ3223" s="13" t="n">
        <v>78</v>
      </c>
      <c r="CM3223" s="13" t="n">
        <v>78</v>
      </c>
      <c r="DI3223" s="13" t="n">
        <v>78</v>
      </c>
      <c r="EE3223" s="13" t="n">
        <v>78</v>
      </c>
      <c r="FA3223" s="13" t="n">
        <v>78</v>
      </c>
      <c r="FW3223" s="13" t="n">
        <v>78</v>
      </c>
      <c r="GS3223" s="13" t="n">
        <v>78</v>
      </c>
    </row>
    <row r="3224">
      <c r="C3224" s="13" t="n">
        <v>79</v>
      </c>
      <c r="D3224" s="14" t="n">
        <v>-3.4756</v>
      </c>
      <c r="E3224" s="14" t="n">
        <v>-4.071999999999999</v>
      </c>
      <c r="F3224" s="14" t="n">
        <v>-17.2314</v>
      </c>
      <c r="Y3224" s="13" t="n">
        <v>79</v>
      </c>
      <c r="AU3224" s="13" t="n">
        <v>79</v>
      </c>
      <c r="BQ3224" s="13" t="n">
        <v>79</v>
      </c>
      <c r="CM3224" s="13" t="n">
        <v>79</v>
      </c>
      <c r="DI3224" s="13" t="n">
        <v>79</v>
      </c>
      <c r="EE3224" s="13" t="n">
        <v>79</v>
      </c>
      <c r="FA3224" s="13" t="n">
        <v>79</v>
      </c>
      <c r="FW3224" s="13" t="n">
        <v>79</v>
      </c>
      <c r="GS3224" s="13" t="n">
        <v>79</v>
      </c>
    </row>
    <row r="3225">
      <c r="C3225" s="13" t="n">
        <v>80</v>
      </c>
      <c r="D3225" s="14" t="n">
        <v>-7.210899999999999</v>
      </c>
      <c r="E3225" s="14" t="n">
        <v>-3.0214</v>
      </c>
      <c r="F3225" s="14" t="n">
        <v>-17.024</v>
      </c>
      <c r="Y3225" s="13" t="n">
        <v>80</v>
      </c>
      <c r="AU3225" s="13" t="n">
        <v>80</v>
      </c>
      <c r="BQ3225" s="13" t="n">
        <v>80</v>
      </c>
      <c r="CM3225" s="13" t="n">
        <v>80</v>
      </c>
      <c r="DI3225" s="13" t="n">
        <v>80</v>
      </c>
      <c r="EE3225" s="13" t="n">
        <v>80</v>
      </c>
      <c r="FA3225" s="13" t="n">
        <v>80</v>
      </c>
      <c r="FW3225" s="13" t="n">
        <v>80</v>
      </c>
      <c r="GS3225" s="13" t="n">
        <v>80</v>
      </c>
    </row>
    <row r="3226">
      <c r="C3226" s="13" t="n">
        <v>81</v>
      </c>
      <c r="D3226" s="14" t="n">
        <v>-2.294800000000002</v>
      </c>
      <c r="E3226" s="14" t="n">
        <v>9.0854</v>
      </c>
      <c r="F3226" s="14" t="n">
        <v>-4.927600000000002</v>
      </c>
      <c r="Y3226" s="13" t="n">
        <v>81</v>
      </c>
      <c r="AU3226" s="13" t="n">
        <v>81</v>
      </c>
      <c r="BQ3226" s="13" t="n">
        <v>81</v>
      </c>
      <c r="CM3226" s="13" t="n">
        <v>81</v>
      </c>
      <c r="DI3226" s="13" t="n">
        <v>81</v>
      </c>
      <c r="EE3226" s="13" t="n">
        <v>81</v>
      </c>
      <c r="FA3226" s="13" t="n">
        <v>81</v>
      </c>
      <c r="FW3226" s="13" t="n">
        <v>81</v>
      </c>
      <c r="GS3226" s="13" t="n">
        <v>81</v>
      </c>
    </row>
    <row r="3227">
      <c r="C3227" s="13" t="n">
        <v>82</v>
      </c>
      <c r="D3227" s="14" t="n">
        <v>-6.144500000000001</v>
      </c>
      <c r="E3227" s="14" t="n">
        <v>1.4343</v>
      </c>
      <c r="F3227" s="14" t="n">
        <v>-8.745899999999999</v>
      </c>
      <c r="Y3227" s="13" t="n">
        <v>82</v>
      </c>
      <c r="AU3227" s="13" t="n">
        <v>82</v>
      </c>
      <c r="BQ3227" s="13" t="n">
        <v>82</v>
      </c>
      <c r="CM3227" s="13" t="n">
        <v>82</v>
      </c>
      <c r="DI3227" s="13" t="n">
        <v>82</v>
      </c>
      <c r="EE3227" s="13" t="n">
        <v>82</v>
      </c>
      <c r="FA3227" s="13" t="n">
        <v>82</v>
      </c>
      <c r="FW3227" s="13" t="n">
        <v>82</v>
      </c>
      <c r="GS3227" s="13" t="n">
        <v>82</v>
      </c>
    </row>
    <row r="3228">
      <c r="C3228" s="13" t="n">
        <v>83</v>
      </c>
      <c r="D3228" s="14" t="n">
        <v>11.8166</v>
      </c>
      <c r="E3228" s="14" t="n">
        <v>-6.1447</v>
      </c>
      <c r="F3228" s="14" t="n">
        <v>-2.3978</v>
      </c>
      <c r="Y3228" s="13" t="n">
        <v>83</v>
      </c>
      <c r="AU3228" s="13" t="n">
        <v>83</v>
      </c>
      <c r="BQ3228" s="13" t="n">
        <v>83</v>
      </c>
      <c r="CM3228" s="13" t="n">
        <v>83</v>
      </c>
      <c r="DI3228" s="13" t="n">
        <v>83</v>
      </c>
      <c r="EE3228" s="13" t="n">
        <v>83</v>
      </c>
      <c r="FA3228" s="13" t="n">
        <v>83</v>
      </c>
      <c r="FW3228" s="13" t="n">
        <v>83</v>
      </c>
      <c r="GS3228" s="13" t="n">
        <v>83</v>
      </c>
    </row>
    <row r="3229">
      <c r="C3229" s="13" t="n">
        <v>84</v>
      </c>
      <c r="D3229" s="14" t="n">
        <v>9.929000000000002</v>
      </c>
      <c r="E3229" s="14" t="n">
        <v>-5.258400000000002</v>
      </c>
      <c r="F3229" s="14" t="n">
        <v>2.048999999999999</v>
      </c>
      <c r="Y3229" s="13" t="n">
        <v>84</v>
      </c>
      <c r="AU3229" s="13" t="n">
        <v>84</v>
      </c>
      <c r="BQ3229" s="13" t="n">
        <v>84</v>
      </c>
      <c r="CM3229" s="13" t="n">
        <v>84</v>
      </c>
      <c r="DI3229" s="13" t="n">
        <v>84</v>
      </c>
      <c r="EE3229" s="13" t="n">
        <v>84</v>
      </c>
      <c r="FA3229" s="13" t="n">
        <v>84</v>
      </c>
      <c r="FW3229" s="13" t="n">
        <v>84</v>
      </c>
      <c r="GS3229" s="13" t="n">
        <v>84</v>
      </c>
    </row>
    <row r="3230">
      <c r="C3230" s="13" t="n">
        <v>85</v>
      </c>
      <c r="D3230" s="14" t="n">
        <v>1.622600000000006</v>
      </c>
      <c r="E3230" s="14" t="n">
        <v>0.1648999999999994</v>
      </c>
      <c r="F3230" s="14" t="n">
        <v>1.974600000000002</v>
      </c>
      <c r="Y3230" s="13" t="n">
        <v>85</v>
      </c>
      <c r="AU3230" s="13" t="n">
        <v>85</v>
      </c>
      <c r="BQ3230" s="13" t="n">
        <v>85</v>
      </c>
      <c r="CM3230" s="13" t="n">
        <v>85</v>
      </c>
      <c r="DI3230" s="13" t="n">
        <v>85</v>
      </c>
      <c r="EE3230" s="13" t="n">
        <v>85</v>
      </c>
      <c r="FA3230" s="13" t="n">
        <v>85</v>
      </c>
      <c r="FW3230" s="13" t="n">
        <v>85</v>
      </c>
      <c r="GS3230" s="13" t="n">
        <v>85</v>
      </c>
    </row>
    <row r="3231">
      <c r="C3231" s="13" t="n">
        <v>86</v>
      </c>
      <c r="D3231" s="14" t="n">
        <v>-13.3085</v>
      </c>
      <c r="E3231" s="14" t="n">
        <v>1.577299999999997</v>
      </c>
      <c r="F3231" s="14" t="n">
        <v>-7.224999999999998</v>
      </c>
      <c r="Y3231" s="13" t="n">
        <v>86</v>
      </c>
      <c r="AU3231" s="13" t="n">
        <v>86</v>
      </c>
      <c r="BQ3231" s="13" t="n">
        <v>86</v>
      </c>
      <c r="CM3231" s="13" t="n">
        <v>86</v>
      </c>
      <c r="DI3231" s="13" t="n">
        <v>86</v>
      </c>
      <c r="EE3231" s="13" t="n">
        <v>86</v>
      </c>
      <c r="FA3231" s="13" t="n">
        <v>86</v>
      </c>
      <c r="FW3231" s="13" t="n">
        <v>86</v>
      </c>
      <c r="GS3231" s="13" t="n">
        <v>86</v>
      </c>
    </row>
    <row r="3232">
      <c r="C3232" s="13" t="n">
        <v>87</v>
      </c>
      <c r="D3232" s="14" t="n">
        <v>-7.3095</v>
      </c>
      <c r="E3232" s="14" t="n">
        <v>-13.6303</v>
      </c>
      <c r="F3232" s="14" t="n">
        <v>1.386199999999999</v>
      </c>
      <c r="Y3232" s="13" t="n">
        <v>87</v>
      </c>
      <c r="AU3232" s="13" t="n">
        <v>87</v>
      </c>
      <c r="BQ3232" s="13" t="n">
        <v>87</v>
      </c>
      <c r="CM3232" s="13" t="n">
        <v>87</v>
      </c>
      <c r="DI3232" s="13" t="n">
        <v>87</v>
      </c>
      <c r="EE3232" s="13" t="n">
        <v>87</v>
      </c>
      <c r="FA3232" s="13" t="n">
        <v>87</v>
      </c>
      <c r="FW3232" s="13" t="n">
        <v>87</v>
      </c>
      <c r="GS3232" s="13" t="n">
        <v>87</v>
      </c>
    </row>
    <row r="3233">
      <c r="C3233" s="13" t="n">
        <v>88</v>
      </c>
      <c r="D3233" s="14" t="n">
        <v>8.8398</v>
      </c>
      <c r="E3233" s="14" t="n">
        <v>1.837399999999999</v>
      </c>
      <c r="F3233" s="14" t="n">
        <v>-12.8439</v>
      </c>
      <c r="Y3233" s="13" t="n">
        <v>88</v>
      </c>
      <c r="AU3233" s="13" t="n">
        <v>88</v>
      </c>
      <c r="BQ3233" s="13" t="n">
        <v>88</v>
      </c>
      <c r="CM3233" s="13" t="n">
        <v>88</v>
      </c>
      <c r="DI3233" s="13" t="n">
        <v>88</v>
      </c>
      <c r="EE3233" s="13" t="n">
        <v>88</v>
      </c>
      <c r="FA3233" s="13" t="n">
        <v>88</v>
      </c>
      <c r="FW3233" s="13" t="n">
        <v>88</v>
      </c>
      <c r="GS3233" s="13" t="n">
        <v>88</v>
      </c>
    </row>
    <row r="3234">
      <c r="C3234" s="13" t="n">
        <v>89</v>
      </c>
      <c r="D3234" s="14" t="n">
        <v>10.6228</v>
      </c>
      <c r="E3234" s="14" t="n">
        <v>5.039200000000001</v>
      </c>
      <c r="F3234" s="14" t="n">
        <v>-7.959000000000003</v>
      </c>
      <c r="Y3234" s="13" t="n">
        <v>89</v>
      </c>
      <c r="AU3234" s="13" t="n">
        <v>89</v>
      </c>
      <c r="BQ3234" s="13" t="n">
        <v>89</v>
      </c>
      <c r="CM3234" s="13" t="n">
        <v>89</v>
      </c>
      <c r="DI3234" s="13" t="n">
        <v>89</v>
      </c>
      <c r="EE3234" s="13" t="n">
        <v>89</v>
      </c>
      <c r="FA3234" s="13" t="n">
        <v>89</v>
      </c>
      <c r="FW3234" s="13" t="n">
        <v>89</v>
      </c>
      <c r="GS3234" s="13" t="n">
        <v>89</v>
      </c>
    </row>
    <row r="3235">
      <c r="C3235" s="13" t="n">
        <v>90</v>
      </c>
      <c r="D3235" s="14" t="n">
        <v>0.8093000000000004</v>
      </c>
      <c r="E3235" s="14" t="n">
        <v>-5.398399999999999</v>
      </c>
      <c r="F3235" s="14" t="n">
        <v>-1.343399999999999</v>
      </c>
      <c r="Y3235" s="13" t="n">
        <v>90</v>
      </c>
      <c r="AU3235" s="13" t="n">
        <v>90</v>
      </c>
      <c r="BQ3235" s="13" t="n">
        <v>90</v>
      </c>
      <c r="CM3235" s="13" t="n">
        <v>90</v>
      </c>
      <c r="DI3235" s="13" t="n">
        <v>90</v>
      </c>
      <c r="EE3235" s="13" t="n">
        <v>90</v>
      </c>
      <c r="FA3235" s="13" t="n">
        <v>90</v>
      </c>
      <c r="FW3235" s="13" t="n">
        <v>90</v>
      </c>
      <c r="GS3235" s="13" t="n">
        <v>90</v>
      </c>
    </row>
    <row r="3236">
      <c r="C3236" s="13" t="n">
        <v>91</v>
      </c>
      <c r="D3236" s="14" t="n">
        <v>-14.4495</v>
      </c>
      <c r="E3236" s="14" t="n">
        <v>0.8001000000000005</v>
      </c>
      <c r="F3236" s="14" t="n">
        <v>-5.784499999999998</v>
      </c>
      <c r="Y3236" s="13" t="n">
        <v>91</v>
      </c>
      <c r="AU3236" s="13" t="n">
        <v>91</v>
      </c>
      <c r="BQ3236" s="13" t="n">
        <v>91</v>
      </c>
      <c r="CM3236" s="13" t="n">
        <v>91</v>
      </c>
      <c r="DI3236" s="13" t="n">
        <v>91</v>
      </c>
      <c r="EE3236" s="13" t="n">
        <v>91</v>
      </c>
      <c r="FA3236" s="13" t="n">
        <v>91</v>
      </c>
      <c r="FW3236" s="13" t="n">
        <v>91</v>
      </c>
      <c r="GS3236" s="13" t="n">
        <v>91</v>
      </c>
    </row>
    <row r="3237">
      <c r="C3237" s="13" t="n">
        <v>92</v>
      </c>
      <c r="D3237" s="14" t="n">
        <v>-1.486999999999998</v>
      </c>
      <c r="E3237" s="14" t="n">
        <v>7.861499999999999</v>
      </c>
      <c r="F3237" s="14" t="n">
        <v>10.1625</v>
      </c>
      <c r="Y3237" s="13" t="n">
        <v>92</v>
      </c>
      <c r="AU3237" s="13" t="n">
        <v>92</v>
      </c>
      <c r="BQ3237" s="13" t="n">
        <v>92</v>
      </c>
      <c r="CM3237" s="13" t="n">
        <v>92</v>
      </c>
      <c r="DI3237" s="13" t="n">
        <v>92</v>
      </c>
      <c r="EE3237" s="13" t="n">
        <v>92</v>
      </c>
      <c r="FA3237" s="13" t="n">
        <v>92</v>
      </c>
      <c r="FW3237" s="13" t="n">
        <v>92</v>
      </c>
      <c r="GS3237" s="13" t="n">
        <v>92</v>
      </c>
    </row>
    <row r="3238">
      <c r="C3238" s="13" t="n">
        <v>93</v>
      </c>
      <c r="D3238" s="14" t="n">
        <v>-2.962300000000003</v>
      </c>
      <c r="E3238" s="14" t="n">
        <v>3.9923</v>
      </c>
      <c r="F3238" s="14" t="n">
        <v>-8.807299999999998</v>
      </c>
      <c r="Y3238" s="13" t="n">
        <v>93</v>
      </c>
      <c r="AU3238" s="13" t="n">
        <v>93</v>
      </c>
      <c r="BQ3238" s="13" t="n">
        <v>93</v>
      </c>
      <c r="CM3238" s="13" t="n">
        <v>93</v>
      </c>
      <c r="DI3238" s="13" t="n">
        <v>93</v>
      </c>
      <c r="EE3238" s="13" t="n">
        <v>93</v>
      </c>
      <c r="FA3238" s="13" t="n">
        <v>93</v>
      </c>
      <c r="FW3238" s="13" t="n">
        <v>93</v>
      </c>
      <c r="GS3238" s="13" t="n">
        <v>93</v>
      </c>
    </row>
    <row r="3239">
      <c r="C3239" s="13" t="n">
        <v>94</v>
      </c>
      <c r="D3239" s="14" t="n">
        <v>3.060099999999998</v>
      </c>
      <c r="E3239" s="14" t="n">
        <v>1.335700000000003</v>
      </c>
      <c r="F3239" s="14" t="n">
        <v>-5.9057</v>
      </c>
      <c r="Y3239" s="13" t="n">
        <v>94</v>
      </c>
      <c r="AU3239" s="13" t="n">
        <v>94</v>
      </c>
      <c r="BQ3239" s="13" t="n">
        <v>94</v>
      </c>
      <c r="CM3239" s="13" t="n">
        <v>94</v>
      </c>
      <c r="DI3239" s="13" t="n">
        <v>94</v>
      </c>
      <c r="EE3239" s="13" t="n">
        <v>94</v>
      </c>
      <c r="FA3239" s="13" t="n">
        <v>94</v>
      </c>
      <c r="FW3239" s="13" t="n">
        <v>94</v>
      </c>
      <c r="GS3239" s="13" t="n">
        <v>94</v>
      </c>
    </row>
    <row r="3240">
      <c r="C3240" s="13" t="n">
        <v>95</v>
      </c>
      <c r="D3240" s="14" t="n">
        <v>-11.9751</v>
      </c>
      <c r="E3240" s="14" t="n">
        <v>-7.992599999999999</v>
      </c>
      <c r="F3240" s="14" t="n">
        <v>6.686900000000001</v>
      </c>
      <c r="Y3240" s="13" t="n">
        <v>95</v>
      </c>
      <c r="AU3240" s="13" t="n">
        <v>95</v>
      </c>
      <c r="BQ3240" s="13" t="n">
        <v>95</v>
      </c>
      <c r="CM3240" s="13" t="n">
        <v>95</v>
      </c>
      <c r="DI3240" s="13" t="n">
        <v>95</v>
      </c>
      <c r="EE3240" s="13" t="n">
        <v>95</v>
      </c>
      <c r="FA3240" s="13" t="n">
        <v>95</v>
      </c>
      <c r="FW3240" s="13" t="n">
        <v>95</v>
      </c>
      <c r="GS3240" s="13" t="n">
        <v>95</v>
      </c>
    </row>
    <row r="3241">
      <c r="C3241" s="13" t="n">
        <v>96</v>
      </c>
      <c r="D3241" s="14" t="n">
        <v>-2.820900000000002</v>
      </c>
      <c r="E3241" s="14" t="n">
        <v>-12.0039</v>
      </c>
      <c r="F3241" s="14" t="n">
        <v>0.9393999999999991</v>
      </c>
      <c r="Y3241" s="13" t="n">
        <v>96</v>
      </c>
      <c r="AU3241" s="13" t="n">
        <v>96</v>
      </c>
      <c r="BQ3241" s="13" t="n">
        <v>96</v>
      </c>
      <c r="CM3241" s="13" t="n">
        <v>96</v>
      </c>
      <c r="DI3241" s="13" t="n">
        <v>96</v>
      </c>
      <c r="EE3241" s="13" t="n">
        <v>96</v>
      </c>
      <c r="FA3241" s="13" t="n">
        <v>96</v>
      </c>
      <c r="FW3241" s="13" t="n">
        <v>96</v>
      </c>
      <c r="GS3241" s="13" t="n">
        <v>96</v>
      </c>
    </row>
    <row r="3242">
      <c r="C3242" s="13" t="n">
        <v>97</v>
      </c>
      <c r="D3242" s="14" t="n">
        <v>6.062200000000004</v>
      </c>
      <c r="E3242" s="14" t="n">
        <v>2.0992</v>
      </c>
      <c r="F3242" s="14" t="n">
        <v>-7.613700000000001</v>
      </c>
      <c r="Y3242" s="13" t="n">
        <v>97</v>
      </c>
      <c r="AU3242" s="13" t="n">
        <v>97</v>
      </c>
      <c r="BQ3242" s="13" t="n">
        <v>97</v>
      </c>
      <c r="CM3242" s="13" t="n">
        <v>97</v>
      </c>
      <c r="DI3242" s="13" t="n">
        <v>97</v>
      </c>
      <c r="EE3242" s="13" t="n">
        <v>97</v>
      </c>
      <c r="FA3242" s="13" t="n">
        <v>97</v>
      </c>
      <c r="FW3242" s="13" t="n">
        <v>97</v>
      </c>
      <c r="GS3242" s="13" t="n">
        <v>97</v>
      </c>
    </row>
    <row r="3243">
      <c r="C3243" s="13" t="n">
        <v>98</v>
      </c>
      <c r="D3243" s="14" t="n">
        <v>0.4472999999999985</v>
      </c>
      <c r="E3243" s="14" t="n">
        <v>-10.7088</v>
      </c>
      <c r="F3243" s="14" t="n">
        <v>-3.103300000000001</v>
      </c>
      <c r="Y3243" s="13" t="n">
        <v>98</v>
      </c>
      <c r="AU3243" s="13" t="n">
        <v>98</v>
      </c>
      <c r="BQ3243" s="13" t="n">
        <v>98</v>
      </c>
      <c r="CM3243" s="13" t="n">
        <v>98</v>
      </c>
      <c r="DI3243" s="13" t="n">
        <v>98</v>
      </c>
      <c r="EE3243" s="13" t="n">
        <v>98</v>
      </c>
      <c r="FA3243" s="13" t="n">
        <v>98</v>
      </c>
      <c r="FW3243" s="13" t="n">
        <v>98</v>
      </c>
      <c r="GS3243" s="13" t="n">
        <v>98</v>
      </c>
    </row>
    <row r="3244">
      <c r="C3244" s="13" t="n">
        <v>99</v>
      </c>
      <c r="D3244" s="14" t="n">
        <v>-6.8201</v>
      </c>
      <c r="E3244" s="14" t="n">
        <v>-1.284399999999998</v>
      </c>
      <c r="F3244" s="14" t="n">
        <v>-0.1069000000000031</v>
      </c>
      <c r="Y3244" s="13" t="n">
        <v>99</v>
      </c>
      <c r="AU3244" s="13" t="n">
        <v>99</v>
      </c>
      <c r="BQ3244" s="13" t="n">
        <v>99</v>
      </c>
      <c r="CM3244" s="13" t="n">
        <v>99</v>
      </c>
      <c r="DI3244" s="13" t="n">
        <v>99</v>
      </c>
      <c r="EE3244" s="13" t="n">
        <v>99</v>
      </c>
      <c r="FA3244" s="13" t="n">
        <v>99</v>
      </c>
      <c r="FW3244" s="13" t="n">
        <v>99</v>
      </c>
      <c r="GS3244" s="13" t="n">
        <v>99</v>
      </c>
    </row>
    <row r="3245">
      <c r="C3245" s="13" t="n">
        <v>100</v>
      </c>
      <c r="D3245" s="14" t="n">
        <v>-8.694900000000001</v>
      </c>
      <c r="E3245" s="14" t="n">
        <v>-9.903200000000002</v>
      </c>
      <c r="F3245" s="14" t="n">
        <v>-14.2641</v>
      </c>
      <c r="Y3245" s="13" t="n">
        <v>100</v>
      </c>
      <c r="AU3245" s="13" t="n">
        <v>100</v>
      </c>
      <c r="BQ3245" s="13" t="n">
        <v>100</v>
      </c>
      <c r="CM3245" s="13" t="n">
        <v>100</v>
      </c>
      <c r="DI3245" s="13" t="n">
        <v>100</v>
      </c>
      <c r="EE3245" s="13" t="n">
        <v>100</v>
      </c>
      <c r="FA3245" s="13" t="n">
        <v>100</v>
      </c>
      <c r="FW3245" s="13" t="n">
        <v>100</v>
      </c>
      <c r="GS3245" s="13" t="n">
        <v>100</v>
      </c>
    </row>
    <row r="3246">
      <c r="C3246" s="13" t="n">
        <v>101</v>
      </c>
      <c r="D3246" s="14" t="n">
        <v>-7.424200000000003</v>
      </c>
      <c r="E3246" s="14" t="n">
        <v>-0.5538999999999987</v>
      </c>
      <c r="F3246" s="14" t="n">
        <v>-1.195399999999999</v>
      </c>
      <c r="Y3246" s="13" t="n">
        <v>101</v>
      </c>
      <c r="AU3246" s="13" t="n">
        <v>101</v>
      </c>
      <c r="BQ3246" s="13" t="n">
        <v>101</v>
      </c>
      <c r="CM3246" s="13" t="n">
        <v>101</v>
      </c>
      <c r="DI3246" s="13" t="n">
        <v>101</v>
      </c>
      <c r="EE3246" s="13" t="n">
        <v>101</v>
      </c>
      <c r="FA3246" s="13" t="n">
        <v>101</v>
      </c>
      <c r="FW3246" s="13" t="n">
        <v>101</v>
      </c>
      <c r="GS3246" s="13" t="n">
        <v>101</v>
      </c>
    </row>
    <row r="3247">
      <c r="C3247" s="13" t="n">
        <v>102</v>
      </c>
      <c r="D3247" s="14" t="n">
        <v>7.853899999999999</v>
      </c>
      <c r="E3247" s="14" t="n">
        <v>8.863700000000001</v>
      </c>
      <c r="F3247" s="14" t="n">
        <v>-0.7926000000000002</v>
      </c>
      <c r="Y3247" s="13" t="n">
        <v>102</v>
      </c>
      <c r="AU3247" s="13" t="n">
        <v>102</v>
      </c>
      <c r="BQ3247" s="13" t="n">
        <v>102</v>
      </c>
      <c r="CM3247" s="13" t="n">
        <v>102</v>
      </c>
      <c r="DI3247" s="13" t="n">
        <v>102</v>
      </c>
      <c r="EE3247" s="13" t="n">
        <v>102</v>
      </c>
      <c r="FA3247" s="13" t="n">
        <v>102</v>
      </c>
      <c r="FW3247" s="13" t="n">
        <v>102</v>
      </c>
      <c r="GS3247" s="13" t="n">
        <v>102</v>
      </c>
    </row>
    <row r="3248">
      <c r="C3248" s="13" t="n">
        <v>103</v>
      </c>
      <c r="D3248" s="14" t="n">
        <v>4.636199999999999</v>
      </c>
      <c r="E3248" s="14" t="n">
        <v>-9.090900000000001</v>
      </c>
      <c r="F3248" s="14" t="n">
        <v>-4.5138</v>
      </c>
      <c r="Y3248" s="13" t="n">
        <v>103</v>
      </c>
      <c r="AU3248" s="13" t="n">
        <v>103</v>
      </c>
      <c r="BQ3248" s="13" t="n">
        <v>103</v>
      </c>
      <c r="CM3248" s="13" t="n">
        <v>103</v>
      </c>
      <c r="DI3248" s="13" t="n">
        <v>103</v>
      </c>
      <c r="EE3248" s="13" t="n">
        <v>103</v>
      </c>
      <c r="FA3248" s="13" t="n">
        <v>103</v>
      </c>
      <c r="FW3248" s="13" t="n">
        <v>103</v>
      </c>
      <c r="GS3248" s="13" t="n">
        <v>103</v>
      </c>
    </row>
    <row r="3249">
      <c r="C3249" s="13" t="n">
        <v>104</v>
      </c>
      <c r="D3249" s="14" t="n">
        <v>-21.8177</v>
      </c>
      <c r="E3249" s="14" t="n">
        <v>1.846499999999999</v>
      </c>
      <c r="F3249" s="14" t="n">
        <v>10.6462</v>
      </c>
      <c r="Y3249" s="13" t="n">
        <v>104</v>
      </c>
      <c r="AU3249" s="13" t="n">
        <v>104</v>
      </c>
      <c r="BQ3249" s="13" t="n">
        <v>104</v>
      </c>
      <c r="CM3249" s="13" t="n">
        <v>104</v>
      </c>
      <c r="DI3249" s="13" t="n">
        <v>104</v>
      </c>
      <c r="EE3249" s="13" t="n">
        <v>104</v>
      </c>
      <c r="FA3249" s="13" t="n">
        <v>104</v>
      </c>
      <c r="FW3249" s="13" t="n">
        <v>104</v>
      </c>
      <c r="GS3249" s="13" t="n">
        <v>104</v>
      </c>
    </row>
    <row r="3250">
      <c r="C3250" s="13" t="n">
        <v>105</v>
      </c>
      <c r="D3250" s="14" t="n">
        <v>2.274100000000001</v>
      </c>
      <c r="E3250" s="14" t="n">
        <v>3.488199999999999</v>
      </c>
      <c r="F3250" s="14" t="n">
        <v>-9.208699999999997</v>
      </c>
      <c r="Y3250" s="13" t="n">
        <v>105</v>
      </c>
      <c r="AU3250" s="13" t="n">
        <v>105</v>
      </c>
      <c r="BQ3250" s="13" t="n">
        <v>105</v>
      </c>
      <c r="CM3250" s="13" t="n">
        <v>105</v>
      </c>
      <c r="DI3250" s="13" t="n">
        <v>105</v>
      </c>
      <c r="EE3250" s="13" t="n">
        <v>105</v>
      </c>
      <c r="FA3250" s="13" t="n">
        <v>105</v>
      </c>
      <c r="FW3250" s="13" t="n">
        <v>105</v>
      </c>
      <c r="GS3250" s="13" t="n">
        <v>105</v>
      </c>
    </row>
    <row r="3251">
      <c r="C3251" s="13" t="n">
        <v>106</v>
      </c>
      <c r="D3251" s="14" t="n">
        <v>-9.814799999999998</v>
      </c>
      <c r="E3251" s="14" t="n">
        <v>-4.462800000000001</v>
      </c>
      <c r="F3251" s="14" t="n">
        <v>8.754000000000001</v>
      </c>
      <c r="Y3251" s="13" t="n">
        <v>106</v>
      </c>
      <c r="AU3251" s="13" t="n">
        <v>106</v>
      </c>
      <c r="BQ3251" s="13" t="n">
        <v>106</v>
      </c>
      <c r="CM3251" s="13" t="n">
        <v>106</v>
      </c>
      <c r="DI3251" s="13" t="n">
        <v>106</v>
      </c>
      <c r="EE3251" s="13" t="n">
        <v>106</v>
      </c>
      <c r="FA3251" s="13" t="n">
        <v>106</v>
      </c>
      <c r="FW3251" s="13" t="n">
        <v>106</v>
      </c>
      <c r="GS3251" s="13" t="n">
        <v>106</v>
      </c>
    </row>
    <row r="3252">
      <c r="C3252" s="13" t="n">
        <v>107</v>
      </c>
      <c r="D3252" s="14" t="n">
        <v>5.774699999999999</v>
      </c>
      <c r="E3252" s="14" t="n">
        <v>12.2021</v>
      </c>
      <c r="F3252" s="14" t="n">
        <v>-4.7377</v>
      </c>
      <c r="Y3252" s="13" t="n">
        <v>107</v>
      </c>
      <c r="AU3252" s="13" t="n">
        <v>107</v>
      </c>
      <c r="BQ3252" s="13" t="n">
        <v>107</v>
      </c>
      <c r="CM3252" s="13" t="n">
        <v>107</v>
      </c>
      <c r="DI3252" s="13" t="n">
        <v>107</v>
      </c>
      <c r="EE3252" s="13" t="n">
        <v>107</v>
      </c>
      <c r="FA3252" s="13" t="n">
        <v>107</v>
      </c>
      <c r="FW3252" s="13" t="n">
        <v>107</v>
      </c>
      <c r="GS3252" s="13" t="n">
        <v>107</v>
      </c>
    </row>
    <row r="3253">
      <c r="C3253" s="13" t="n">
        <v>108</v>
      </c>
      <c r="D3253" s="14" t="n">
        <v>5.581599999999998</v>
      </c>
      <c r="E3253" s="14" t="n">
        <v>-0.3189999999999991</v>
      </c>
      <c r="F3253" s="14" t="n">
        <v>-28.7517</v>
      </c>
      <c r="Y3253" s="13" t="n">
        <v>108</v>
      </c>
      <c r="AU3253" s="13" t="n">
        <v>108</v>
      </c>
      <c r="BQ3253" s="13" t="n">
        <v>108</v>
      </c>
      <c r="CM3253" s="13" t="n">
        <v>108</v>
      </c>
      <c r="DI3253" s="13" t="n">
        <v>108</v>
      </c>
      <c r="EE3253" s="13" t="n">
        <v>108</v>
      </c>
      <c r="FA3253" s="13" t="n">
        <v>108</v>
      </c>
      <c r="FW3253" s="13" t="n">
        <v>108</v>
      </c>
      <c r="GS3253" s="13" t="n">
        <v>108</v>
      </c>
    </row>
    <row r="3254">
      <c r="C3254" s="13" t="n">
        <v>109</v>
      </c>
      <c r="D3254" s="14" t="n">
        <v>-9.924399999999999</v>
      </c>
      <c r="E3254" s="14" t="n">
        <v>-9.995899999999999</v>
      </c>
      <c r="F3254" s="14" t="n">
        <v>-4.546299999999999</v>
      </c>
      <c r="Y3254" s="13" t="n">
        <v>109</v>
      </c>
      <c r="AU3254" s="13" t="n">
        <v>109</v>
      </c>
      <c r="BQ3254" s="13" t="n">
        <v>109</v>
      </c>
      <c r="CM3254" s="13" t="n">
        <v>109</v>
      </c>
      <c r="DI3254" s="13" t="n">
        <v>109</v>
      </c>
      <c r="EE3254" s="13" t="n">
        <v>109</v>
      </c>
      <c r="FA3254" s="13" t="n">
        <v>109</v>
      </c>
      <c r="FW3254" s="13" t="n">
        <v>109</v>
      </c>
      <c r="GS3254" s="13" t="n">
        <v>109</v>
      </c>
    </row>
    <row r="3255">
      <c r="C3255" s="13" t="n">
        <v>110</v>
      </c>
      <c r="D3255" s="14" t="n">
        <v>-1.444599999999998</v>
      </c>
      <c r="E3255" s="14" t="n">
        <v>-10.4454</v>
      </c>
      <c r="F3255" s="14" t="n">
        <v>9.510000000000002</v>
      </c>
      <c r="Y3255" s="13" t="n">
        <v>110</v>
      </c>
      <c r="AU3255" s="13" t="n">
        <v>110</v>
      </c>
      <c r="BQ3255" s="13" t="n">
        <v>110</v>
      </c>
      <c r="CM3255" s="13" t="n">
        <v>110</v>
      </c>
      <c r="DI3255" s="13" t="n">
        <v>110</v>
      </c>
      <c r="EE3255" s="13" t="n">
        <v>110</v>
      </c>
      <c r="FA3255" s="13" t="n">
        <v>110</v>
      </c>
      <c r="FW3255" s="13" t="n">
        <v>110</v>
      </c>
      <c r="GS3255" s="13" t="n">
        <v>110</v>
      </c>
    </row>
    <row r="3256">
      <c r="C3256" s="13" t="n">
        <v>111</v>
      </c>
      <c r="D3256" s="14" t="n">
        <v>8.619900000000001</v>
      </c>
      <c r="E3256" s="14" t="n">
        <v>-10.3103</v>
      </c>
      <c r="F3256" s="14" t="n">
        <v>3.363500000000002</v>
      </c>
      <c r="Y3256" s="13" t="n">
        <v>111</v>
      </c>
      <c r="AU3256" s="13" t="n">
        <v>111</v>
      </c>
      <c r="BQ3256" s="13" t="n">
        <v>111</v>
      </c>
      <c r="CM3256" s="13" t="n">
        <v>111</v>
      </c>
      <c r="DI3256" s="13" t="n">
        <v>111</v>
      </c>
      <c r="EE3256" s="13" t="n">
        <v>111</v>
      </c>
      <c r="FA3256" s="13" t="n">
        <v>111</v>
      </c>
      <c r="FW3256" s="13" t="n">
        <v>111</v>
      </c>
      <c r="GS3256" s="13" t="n">
        <v>111</v>
      </c>
    </row>
    <row r="3257">
      <c r="C3257" s="13" t="n">
        <v>112</v>
      </c>
      <c r="D3257" s="14" t="n">
        <v>-6.3324</v>
      </c>
      <c r="E3257" s="14" t="n">
        <v>-0.4150999999999989</v>
      </c>
      <c r="F3257" s="14" t="n">
        <v>1.231700000000004</v>
      </c>
      <c r="Y3257" s="13" t="n">
        <v>112</v>
      </c>
      <c r="AU3257" s="13" t="n">
        <v>112</v>
      </c>
      <c r="BQ3257" s="13" t="n">
        <v>112</v>
      </c>
      <c r="CM3257" s="13" t="n">
        <v>112</v>
      </c>
      <c r="DI3257" s="13" t="n">
        <v>112</v>
      </c>
      <c r="EE3257" s="13" t="n">
        <v>112</v>
      </c>
      <c r="FA3257" s="13" t="n">
        <v>112</v>
      </c>
      <c r="FW3257" s="13" t="n">
        <v>112</v>
      </c>
      <c r="GS3257" s="13" t="n">
        <v>112</v>
      </c>
    </row>
    <row r="3258">
      <c r="C3258" s="13" t="n">
        <v>113</v>
      </c>
      <c r="D3258" s="14" t="n">
        <v>4.825800000000001</v>
      </c>
      <c r="E3258" s="14" t="n">
        <v>-9.841000000000001</v>
      </c>
      <c r="F3258" s="14" t="n">
        <v>3.393700000000003</v>
      </c>
      <c r="Y3258" s="13" t="n">
        <v>113</v>
      </c>
      <c r="AU3258" s="13" t="n">
        <v>113</v>
      </c>
      <c r="BQ3258" s="13" t="n">
        <v>113</v>
      </c>
      <c r="CM3258" s="13" t="n">
        <v>113</v>
      </c>
      <c r="DI3258" s="13" t="n">
        <v>113</v>
      </c>
      <c r="EE3258" s="13" t="n">
        <v>113</v>
      </c>
      <c r="FA3258" s="13" t="n">
        <v>113</v>
      </c>
      <c r="FW3258" s="13" t="n">
        <v>113</v>
      </c>
      <c r="GS3258" s="13" t="n">
        <v>113</v>
      </c>
    </row>
    <row r="3259">
      <c r="C3259" s="13" t="n">
        <v>114</v>
      </c>
      <c r="D3259" s="14" t="n">
        <v>-0.7071999999999967</v>
      </c>
      <c r="E3259" s="14" t="n">
        <v>-3.9924</v>
      </c>
      <c r="F3259" s="14" t="n">
        <v>4.6601</v>
      </c>
      <c r="Y3259" s="13" t="n">
        <v>114</v>
      </c>
      <c r="AU3259" s="13" t="n">
        <v>114</v>
      </c>
      <c r="BQ3259" s="13" t="n">
        <v>114</v>
      </c>
      <c r="CM3259" s="13" t="n">
        <v>114</v>
      </c>
      <c r="DI3259" s="13" t="n">
        <v>114</v>
      </c>
      <c r="EE3259" s="13" t="n">
        <v>114</v>
      </c>
      <c r="FA3259" s="13" t="n">
        <v>114</v>
      </c>
      <c r="FW3259" s="13" t="n">
        <v>114</v>
      </c>
      <c r="GS3259" s="13" t="n">
        <v>114</v>
      </c>
    </row>
    <row r="3260">
      <c r="C3260" s="13" t="n">
        <v>115</v>
      </c>
      <c r="D3260" s="14" t="n">
        <v>6.881</v>
      </c>
      <c r="E3260" s="14" t="n">
        <v>5.634499999999999</v>
      </c>
      <c r="F3260" s="14" t="n">
        <v>-15.64</v>
      </c>
      <c r="Y3260" s="13" t="n">
        <v>115</v>
      </c>
      <c r="AU3260" s="13" t="n">
        <v>115</v>
      </c>
      <c r="BQ3260" s="13" t="n">
        <v>115</v>
      </c>
      <c r="CM3260" s="13" t="n">
        <v>115</v>
      </c>
      <c r="DI3260" s="13" t="n">
        <v>115</v>
      </c>
      <c r="EE3260" s="13" t="n">
        <v>115</v>
      </c>
      <c r="FA3260" s="13" t="n">
        <v>115</v>
      </c>
      <c r="FW3260" s="13" t="n">
        <v>115</v>
      </c>
      <c r="GS3260" s="13" t="n">
        <v>115</v>
      </c>
    </row>
    <row r="3261">
      <c r="C3261" s="13" t="n">
        <v>116</v>
      </c>
      <c r="D3261" s="14" t="n">
        <v>-17.1068</v>
      </c>
      <c r="E3261" s="14" t="n">
        <v>-5.010000000000002</v>
      </c>
      <c r="F3261" s="14" t="n">
        <v>-3.010999999999999</v>
      </c>
      <c r="Y3261" s="13" t="n">
        <v>116</v>
      </c>
      <c r="AU3261" s="13" t="n">
        <v>116</v>
      </c>
      <c r="BQ3261" s="13" t="n">
        <v>116</v>
      </c>
      <c r="CM3261" s="13" t="n">
        <v>116</v>
      </c>
      <c r="DI3261" s="13" t="n">
        <v>116</v>
      </c>
      <c r="EE3261" s="13" t="n">
        <v>116</v>
      </c>
      <c r="FA3261" s="13" t="n">
        <v>116</v>
      </c>
      <c r="FW3261" s="13" t="n">
        <v>116</v>
      </c>
      <c r="GS3261" s="13" t="n">
        <v>116</v>
      </c>
    </row>
    <row r="3262">
      <c r="C3262" s="13" t="n">
        <v>117</v>
      </c>
      <c r="D3262" s="14" t="n">
        <v>-11.8854</v>
      </c>
      <c r="E3262" s="14" t="n">
        <v>-3.1936</v>
      </c>
      <c r="F3262" s="14" t="n">
        <v>-2.633000000000003</v>
      </c>
      <c r="Y3262" s="13" t="n">
        <v>117</v>
      </c>
      <c r="AU3262" s="13" t="n">
        <v>117</v>
      </c>
      <c r="BQ3262" s="13" t="n">
        <v>117</v>
      </c>
      <c r="CM3262" s="13" t="n">
        <v>117</v>
      </c>
      <c r="DI3262" s="13" t="n">
        <v>117</v>
      </c>
      <c r="EE3262" s="13" t="n">
        <v>117</v>
      </c>
      <c r="FA3262" s="13" t="n">
        <v>117</v>
      </c>
      <c r="FW3262" s="13" t="n">
        <v>117</v>
      </c>
      <c r="GS3262" s="13" t="n">
        <v>117</v>
      </c>
    </row>
    <row r="3263">
      <c r="C3263" s="13" t="n">
        <v>118</v>
      </c>
      <c r="D3263" s="14" t="n">
        <v>-13.0996</v>
      </c>
      <c r="E3263" s="14" t="n">
        <v>-9.658899999999996</v>
      </c>
      <c r="F3263" s="14" t="n">
        <v>-7.853800000000003</v>
      </c>
      <c r="Y3263" s="13" t="n">
        <v>118</v>
      </c>
      <c r="AU3263" s="13" t="n">
        <v>118</v>
      </c>
      <c r="BQ3263" s="13" t="n">
        <v>118</v>
      </c>
      <c r="CM3263" s="13" t="n">
        <v>118</v>
      </c>
      <c r="DI3263" s="13" t="n">
        <v>118</v>
      </c>
      <c r="EE3263" s="13" t="n">
        <v>118</v>
      </c>
      <c r="FA3263" s="13" t="n">
        <v>118</v>
      </c>
      <c r="FW3263" s="13" t="n">
        <v>118</v>
      </c>
      <c r="GS3263" s="13" t="n">
        <v>118</v>
      </c>
    </row>
    <row r="3264">
      <c r="C3264" s="13" t="n">
        <v>119</v>
      </c>
      <c r="D3264" s="14" t="n">
        <v>-3.658000000000001</v>
      </c>
      <c r="E3264" s="14" t="n">
        <v>-4.752499999999998</v>
      </c>
      <c r="F3264" s="14" t="n">
        <v>-15.0599</v>
      </c>
      <c r="Y3264" s="13" t="n">
        <v>119</v>
      </c>
      <c r="AU3264" s="13" t="n">
        <v>119</v>
      </c>
      <c r="BQ3264" s="13" t="n">
        <v>119</v>
      </c>
      <c r="CM3264" s="13" t="n">
        <v>119</v>
      </c>
      <c r="DI3264" s="13" t="n">
        <v>119</v>
      </c>
      <c r="EE3264" s="13" t="n">
        <v>119</v>
      </c>
      <c r="FA3264" s="13" t="n">
        <v>119</v>
      </c>
      <c r="FW3264" s="13" t="n">
        <v>119</v>
      </c>
      <c r="GS3264" s="13" t="n">
        <v>119</v>
      </c>
    </row>
    <row r="3265">
      <c r="C3265" s="13" t="n">
        <v>120</v>
      </c>
      <c r="D3265" s="14" t="n">
        <v>-4.537199999999999</v>
      </c>
      <c r="E3265" s="14" t="n">
        <v>6.8782</v>
      </c>
      <c r="F3265" s="14" t="n">
        <v>8.844200000000001</v>
      </c>
      <c r="Y3265" s="13" t="n">
        <v>120</v>
      </c>
      <c r="AU3265" s="13" t="n">
        <v>120</v>
      </c>
      <c r="BQ3265" s="13" t="n">
        <v>120</v>
      </c>
      <c r="CM3265" s="13" t="n">
        <v>120</v>
      </c>
      <c r="DI3265" s="13" t="n">
        <v>120</v>
      </c>
      <c r="EE3265" s="13" t="n">
        <v>120</v>
      </c>
      <c r="FA3265" s="13" t="n">
        <v>120</v>
      </c>
      <c r="FW3265" s="13" t="n">
        <v>120</v>
      </c>
      <c r="GS3265" s="13" t="n">
        <v>120</v>
      </c>
    </row>
    <row r="3266">
      <c r="C3266" s="13" t="n">
        <v>121</v>
      </c>
      <c r="D3266" s="14" t="n">
        <v>13.6461</v>
      </c>
      <c r="E3266" s="14" t="n">
        <v>-6.608499999999999</v>
      </c>
      <c r="F3266" s="14" t="n">
        <v>-0.9660000000000011</v>
      </c>
      <c r="Y3266" s="13" t="n">
        <v>121</v>
      </c>
      <c r="AU3266" s="13" t="n">
        <v>121</v>
      </c>
      <c r="BQ3266" s="13" t="n">
        <v>121</v>
      </c>
      <c r="CM3266" s="13" t="n">
        <v>121</v>
      </c>
      <c r="DI3266" s="13" t="n">
        <v>121</v>
      </c>
      <c r="EE3266" s="13" t="n">
        <v>121</v>
      </c>
      <c r="FA3266" s="13" t="n">
        <v>121</v>
      </c>
      <c r="FW3266" s="13" t="n">
        <v>121</v>
      </c>
      <c r="GS3266" s="13" t="n">
        <v>121</v>
      </c>
    </row>
    <row r="3267">
      <c r="C3267" s="13" t="n">
        <v>122</v>
      </c>
      <c r="D3267" s="14" t="n">
        <v>9.044</v>
      </c>
      <c r="E3267" s="14" t="n">
        <v>5.444900000000001</v>
      </c>
      <c r="F3267" s="14" t="n">
        <v>1.6023</v>
      </c>
      <c r="Y3267" s="13" t="n">
        <v>122</v>
      </c>
      <c r="AU3267" s="13" t="n">
        <v>122</v>
      </c>
      <c r="BQ3267" s="13" t="n">
        <v>122</v>
      </c>
      <c r="CM3267" s="13" t="n">
        <v>122</v>
      </c>
      <c r="DI3267" s="13" t="n">
        <v>122</v>
      </c>
      <c r="EE3267" s="13" t="n">
        <v>122</v>
      </c>
      <c r="FA3267" s="13" t="n">
        <v>122</v>
      </c>
      <c r="FW3267" s="13" t="n">
        <v>122</v>
      </c>
      <c r="GS3267" s="13" t="n">
        <v>122</v>
      </c>
    </row>
    <row r="3268">
      <c r="C3268" s="13" t="n">
        <v>123</v>
      </c>
      <c r="D3268" s="14" t="n">
        <v>-1.890499999999999</v>
      </c>
      <c r="E3268" s="14" t="n">
        <v>-0.7467000000000006</v>
      </c>
      <c r="F3268" s="14" t="n">
        <v>-4.404599999999999</v>
      </c>
      <c r="Y3268" s="13" t="n">
        <v>123</v>
      </c>
      <c r="AU3268" s="13" t="n">
        <v>123</v>
      </c>
      <c r="BQ3268" s="13" t="n">
        <v>123</v>
      </c>
      <c r="CM3268" s="13" t="n">
        <v>123</v>
      </c>
      <c r="DI3268" s="13" t="n">
        <v>123</v>
      </c>
      <c r="EE3268" s="13" t="n">
        <v>123</v>
      </c>
      <c r="FA3268" s="13" t="n">
        <v>123</v>
      </c>
      <c r="FW3268" s="13" t="n">
        <v>123</v>
      </c>
      <c r="GS3268" s="13" t="n">
        <v>123</v>
      </c>
    </row>
    <row r="3269">
      <c r="C3269" s="13" t="n">
        <v>124</v>
      </c>
      <c r="D3269" s="14" t="n">
        <v>-4.504300000000001</v>
      </c>
      <c r="E3269" s="14" t="n">
        <v>-4.7011</v>
      </c>
      <c r="F3269" s="14" t="n">
        <v>-5.442600000000002</v>
      </c>
      <c r="Y3269" s="13" t="n">
        <v>124</v>
      </c>
      <c r="AU3269" s="13" t="n">
        <v>124</v>
      </c>
      <c r="BQ3269" s="13" t="n">
        <v>124</v>
      </c>
      <c r="CM3269" s="13" t="n">
        <v>124</v>
      </c>
      <c r="DI3269" s="13" t="n">
        <v>124</v>
      </c>
      <c r="EE3269" s="13" t="n">
        <v>124</v>
      </c>
      <c r="FA3269" s="13" t="n">
        <v>124</v>
      </c>
      <c r="FW3269" s="13" t="n">
        <v>124</v>
      </c>
      <c r="GS3269" s="13" t="n">
        <v>124</v>
      </c>
    </row>
    <row r="3270">
      <c r="C3270" s="13" t="n">
        <v>125</v>
      </c>
      <c r="D3270" s="14" t="n">
        <v>-3.054199999999998</v>
      </c>
      <c r="E3270" s="14" t="n">
        <v>-12.2482</v>
      </c>
      <c r="F3270" s="14" t="n">
        <v>-11.1167</v>
      </c>
      <c r="Y3270" s="13" t="n">
        <v>125</v>
      </c>
      <c r="AU3270" s="13" t="n">
        <v>125</v>
      </c>
      <c r="BQ3270" s="13" t="n">
        <v>125</v>
      </c>
      <c r="CM3270" s="13" t="n">
        <v>125</v>
      </c>
      <c r="DI3270" s="13" t="n">
        <v>125</v>
      </c>
      <c r="EE3270" s="13" t="n">
        <v>125</v>
      </c>
      <c r="FA3270" s="13" t="n">
        <v>125</v>
      </c>
      <c r="FW3270" s="13" t="n">
        <v>125</v>
      </c>
      <c r="GS3270" s="13" t="n">
        <v>125</v>
      </c>
    </row>
    <row r="3271">
      <c r="C3271" s="13" t="n">
        <v>126</v>
      </c>
      <c r="D3271" s="14" t="n">
        <v>-3.215499999999999</v>
      </c>
      <c r="E3271" s="14" t="n">
        <v>-5.276699999999998</v>
      </c>
      <c r="F3271" s="14" t="n">
        <v>11.1588</v>
      </c>
      <c r="Y3271" s="13" t="n">
        <v>126</v>
      </c>
      <c r="AU3271" s="13" t="n">
        <v>126</v>
      </c>
      <c r="BQ3271" s="13" t="n">
        <v>126</v>
      </c>
      <c r="CM3271" s="13" t="n">
        <v>126</v>
      </c>
      <c r="DI3271" s="13" t="n">
        <v>126</v>
      </c>
      <c r="EE3271" s="13" t="n">
        <v>126</v>
      </c>
      <c r="FA3271" s="13" t="n">
        <v>126</v>
      </c>
      <c r="FW3271" s="13" t="n">
        <v>126</v>
      </c>
      <c r="GS3271" s="13" t="n">
        <v>126</v>
      </c>
    </row>
    <row r="3272">
      <c r="C3272" s="13" t="n">
        <v>127</v>
      </c>
      <c r="D3272" s="14" t="n">
        <v>-1.930699999999998</v>
      </c>
      <c r="E3272" s="14" t="n">
        <v>11.5083</v>
      </c>
      <c r="F3272" s="14" t="n">
        <v>5.465299999999999</v>
      </c>
      <c r="Y3272" s="13" t="n">
        <v>127</v>
      </c>
      <c r="AU3272" s="13" t="n">
        <v>127</v>
      </c>
      <c r="BQ3272" s="13" t="n">
        <v>127</v>
      </c>
      <c r="CM3272" s="13" t="n">
        <v>127</v>
      </c>
      <c r="DI3272" s="13" t="n">
        <v>127</v>
      </c>
      <c r="EE3272" s="13" t="n">
        <v>127</v>
      </c>
      <c r="FA3272" s="13" t="n">
        <v>127</v>
      </c>
      <c r="FW3272" s="13" t="n">
        <v>127</v>
      </c>
      <c r="GS3272" s="13" t="n">
        <v>127</v>
      </c>
    </row>
    <row r="3273">
      <c r="C3273" s="13" t="n">
        <v>128</v>
      </c>
      <c r="D3273" s="14" t="n">
        <v>-16.9237</v>
      </c>
      <c r="E3273" s="14" t="n">
        <v>-2.868099999999998</v>
      </c>
      <c r="F3273" s="14" t="n">
        <v>4.7682</v>
      </c>
      <c r="Y3273" s="13" t="n">
        <v>128</v>
      </c>
      <c r="AU3273" s="13" t="n">
        <v>128</v>
      </c>
      <c r="BQ3273" s="13" t="n">
        <v>128</v>
      </c>
      <c r="CM3273" s="13" t="n">
        <v>128</v>
      </c>
      <c r="DI3273" s="13" t="n">
        <v>128</v>
      </c>
      <c r="EE3273" s="13" t="n">
        <v>128</v>
      </c>
      <c r="FA3273" s="13" t="n">
        <v>128</v>
      </c>
      <c r="FW3273" s="13" t="n">
        <v>128</v>
      </c>
      <c r="GS3273" s="13" t="n">
        <v>128</v>
      </c>
    </row>
    <row r="3274">
      <c r="C3274" s="13" t="n">
        <v>129</v>
      </c>
      <c r="D3274" s="14" t="n">
        <v>-2.483899999999998</v>
      </c>
      <c r="E3274" s="14" t="n">
        <v>2.093500000000002</v>
      </c>
      <c r="F3274" s="14" t="n">
        <v>4.113600000000002</v>
      </c>
      <c r="Y3274" s="13" t="n">
        <v>129</v>
      </c>
      <c r="AU3274" s="13" t="n">
        <v>129</v>
      </c>
      <c r="BQ3274" s="13" t="n">
        <v>129</v>
      </c>
      <c r="CM3274" s="13" t="n">
        <v>129</v>
      </c>
      <c r="DI3274" s="13" t="n">
        <v>129</v>
      </c>
      <c r="EE3274" s="13" t="n">
        <v>129</v>
      </c>
      <c r="FA3274" s="13" t="n">
        <v>129</v>
      </c>
      <c r="FW3274" s="13" t="n">
        <v>129</v>
      </c>
      <c r="GS3274" s="13" t="n">
        <v>129</v>
      </c>
    </row>
    <row r="3275">
      <c r="C3275" s="13" t="n">
        <v>130</v>
      </c>
      <c r="D3275" s="14" t="n">
        <v>-2.044699999999999</v>
      </c>
      <c r="E3275" s="14" t="n">
        <v>6.124400000000001</v>
      </c>
      <c r="F3275" s="14" t="n">
        <v>-6.621500000000001</v>
      </c>
      <c r="Y3275" s="13" t="n">
        <v>130</v>
      </c>
      <c r="AU3275" s="13" t="n">
        <v>130</v>
      </c>
      <c r="BQ3275" s="13" t="n">
        <v>130</v>
      </c>
      <c r="CM3275" s="13" t="n">
        <v>130</v>
      </c>
      <c r="DI3275" s="13" t="n">
        <v>130</v>
      </c>
      <c r="EE3275" s="13" t="n">
        <v>130</v>
      </c>
      <c r="FA3275" s="13" t="n">
        <v>130</v>
      </c>
      <c r="FW3275" s="13" t="n">
        <v>130</v>
      </c>
      <c r="GS3275" s="13" t="n">
        <v>130</v>
      </c>
    </row>
    <row r="3276">
      <c r="C3276" s="13" t="n">
        <v>131</v>
      </c>
      <c r="D3276" s="14" t="n">
        <v>-3.084700000000002</v>
      </c>
      <c r="E3276" s="14" t="n">
        <v>-1.347300000000001</v>
      </c>
      <c r="F3276" s="14" t="n">
        <v>2.095400000000001</v>
      </c>
      <c r="Y3276" s="13" t="n">
        <v>131</v>
      </c>
      <c r="AU3276" s="13" t="n">
        <v>131</v>
      </c>
      <c r="BQ3276" s="13" t="n">
        <v>131</v>
      </c>
      <c r="CM3276" s="13" t="n">
        <v>131</v>
      </c>
      <c r="DI3276" s="13" t="n">
        <v>131</v>
      </c>
      <c r="EE3276" s="13" t="n">
        <v>131</v>
      </c>
      <c r="FA3276" s="13" t="n">
        <v>131</v>
      </c>
      <c r="FW3276" s="13" t="n">
        <v>131</v>
      </c>
      <c r="GS3276" s="13" t="n">
        <v>131</v>
      </c>
    </row>
    <row r="3277">
      <c r="C3277" s="13" t="n">
        <v>132</v>
      </c>
      <c r="D3277" s="14" t="n">
        <v>-9.244300000000003</v>
      </c>
      <c r="E3277" s="14" t="n">
        <v>7.432000000000002</v>
      </c>
      <c r="F3277" s="14" t="n">
        <v>-8.509500000000003</v>
      </c>
      <c r="Y3277" s="13" t="n">
        <v>132</v>
      </c>
      <c r="AU3277" s="13" t="n">
        <v>132</v>
      </c>
      <c r="BQ3277" s="13" t="n">
        <v>132</v>
      </c>
      <c r="CM3277" s="13" t="n">
        <v>132</v>
      </c>
      <c r="DI3277" s="13" t="n">
        <v>132</v>
      </c>
      <c r="EE3277" s="13" t="n">
        <v>132</v>
      </c>
      <c r="FA3277" s="13" t="n">
        <v>132</v>
      </c>
      <c r="FW3277" s="13" t="n">
        <v>132</v>
      </c>
      <c r="GS3277" s="13" t="n">
        <v>132</v>
      </c>
    </row>
    <row r="3278">
      <c r="C3278" s="13" t="n">
        <v>133</v>
      </c>
      <c r="D3278" s="14" t="n">
        <v>-0.2879000000000005</v>
      </c>
      <c r="E3278" s="14" t="n">
        <v>-9.613499999999998</v>
      </c>
      <c r="F3278" s="14" t="n">
        <v>-5.495899999999999</v>
      </c>
      <c r="Y3278" s="13" t="n">
        <v>133</v>
      </c>
      <c r="AU3278" s="13" t="n">
        <v>133</v>
      </c>
      <c r="BQ3278" s="13" t="n">
        <v>133</v>
      </c>
      <c r="CM3278" s="13" t="n">
        <v>133</v>
      </c>
      <c r="DI3278" s="13" t="n">
        <v>133</v>
      </c>
      <c r="EE3278" s="13" t="n">
        <v>133</v>
      </c>
      <c r="FA3278" s="13" t="n">
        <v>133</v>
      </c>
      <c r="FW3278" s="13" t="n">
        <v>133</v>
      </c>
      <c r="GS3278" s="13" t="n">
        <v>133</v>
      </c>
    </row>
    <row r="3279">
      <c r="C3279" s="13" t="n">
        <v>134</v>
      </c>
      <c r="D3279" s="14" t="n">
        <v>8.7195</v>
      </c>
      <c r="E3279" s="14" t="n">
        <v>-9.319099999999999</v>
      </c>
      <c r="F3279" s="14" t="n">
        <v>7.004199999999997</v>
      </c>
      <c r="Y3279" s="13" t="n">
        <v>134</v>
      </c>
      <c r="AU3279" s="13" t="n">
        <v>134</v>
      </c>
      <c r="BQ3279" s="13" t="n">
        <v>134</v>
      </c>
      <c r="CM3279" s="13" t="n">
        <v>134</v>
      </c>
      <c r="DI3279" s="13" t="n">
        <v>134</v>
      </c>
      <c r="EE3279" s="13" t="n">
        <v>134</v>
      </c>
      <c r="FA3279" s="13" t="n">
        <v>134</v>
      </c>
      <c r="FW3279" s="13" t="n">
        <v>134</v>
      </c>
      <c r="GS3279" s="13" t="n">
        <v>134</v>
      </c>
    </row>
    <row r="3280">
      <c r="C3280" s="13" t="n">
        <v>135</v>
      </c>
      <c r="D3280" s="14" t="n">
        <v>-2.829799999999999</v>
      </c>
      <c r="E3280" s="14" t="n">
        <v>-3.5075</v>
      </c>
      <c r="F3280" s="14" t="n">
        <v>1.693000000000001</v>
      </c>
      <c r="Y3280" s="13" t="n">
        <v>135</v>
      </c>
      <c r="AU3280" s="13" t="n">
        <v>135</v>
      </c>
      <c r="BQ3280" s="13" t="n">
        <v>135</v>
      </c>
      <c r="CM3280" s="13" t="n">
        <v>135</v>
      </c>
      <c r="DI3280" s="13" t="n">
        <v>135</v>
      </c>
      <c r="EE3280" s="13" t="n">
        <v>135</v>
      </c>
      <c r="FA3280" s="13" t="n">
        <v>135</v>
      </c>
      <c r="FW3280" s="13" t="n">
        <v>135</v>
      </c>
      <c r="GS3280" s="13" t="n">
        <v>135</v>
      </c>
    </row>
    <row r="3281">
      <c r="C3281" s="13" t="n">
        <v>136</v>
      </c>
      <c r="D3281" s="14" t="n">
        <v>12.9995</v>
      </c>
      <c r="E3281" s="14" t="n">
        <v>1.403100000000002</v>
      </c>
      <c r="F3281" s="14" t="n">
        <v>-7.496700000000001</v>
      </c>
      <c r="Y3281" s="13" t="n">
        <v>136</v>
      </c>
      <c r="AU3281" s="13" t="n">
        <v>136</v>
      </c>
      <c r="BQ3281" s="13" t="n">
        <v>136</v>
      </c>
      <c r="CM3281" s="13" t="n">
        <v>136</v>
      </c>
      <c r="DI3281" s="13" t="n">
        <v>136</v>
      </c>
      <c r="EE3281" s="13" t="n">
        <v>136</v>
      </c>
      <c r="FA3281" s="13" t="n">
        <v>136</v>
      </c>
      <c r="FW3281" s="13" t="n">
        <v>136</v>
      </c>
      <c r="GS3281" s="13" t="n">
        <v>136</v>
      </c>
    </row>
    <row r="3282">
      <c r="C3282" s="13" t="n">
        <v>137</v>
      </c>
      <c r="D3282" s="14" t="n">
        <v>-11.3587</v>
      </c>
      <c r="E3282" s="14" t="n">
        <v>1.705200000000001</v>
      </c>
      <c r="F3282" s="14" t="n">
        <v>11.4565</v>
      </c>
      <c r="Y3282" s="13" t="n">
        <v>137</v>
      </c>
      <c r="AU3282" s="13" t="n">
        <v>137</v>
      </c>
      <c r="BQ3282" s="13" t="n">
        <v>137</v>
      </c>
      <c r="CM3282" s="13" t="n">
        <v>137</v>
      </c>
      <c r="DI3282" s="13" t="n">
        <v>137</v>
      </c>
      <c r="EE3282" s="13" t="n">
        <v>137</v>
      </c>
      <c r="FA3282" s="13" t="n">
        <v>137</v>
      </c>
      <c r="FW3282" s="13" t="n">
        <v>137</v>
      </c>
      <c r="GS3282" s="13" t="n">
        <v>137</v>
      </c>
    </row>
    <row r="3283">
      <c r="C3283" s="13" t="n">
        <v>138</v>
      </c>
      <c r="D3283" s="14" t="n">
        <v>-6.064899999999998</v>
      </c>
      <c r="E3283" s="14" t="n">
        <v>6.505300000000002</v>
      </c>
      <c r="F3283" s="14" t="n">
        <v>-6.242799999999999</v>
      </c>
      <c r="Y3283" s="13" t="n">
        <v>138</v>
      </c>
      <c r="AU3283" s="13" t="n">
        <v>138</v>
      </c>
      <c r="BQ3283" s="13" t="n">
        <v>138</v>
      </c>
      <c r="CM3283" s="13" t="n">
        <v>138</v>
      </c>
      <c r="DI3283" s="13" t="n">
        <v>138</v>
      </c>
      <c r="EE3283" s="13" t="n">
        <v>138</v>
      </c>
      <c r="FA3283" s="13" t="n">
        <v>138</v>
      </c>
      <c r="FW3283" s="13" t="n">
        <v>138</v>
      </c>
      <c r="GS3283" s="13" t="n">
        <v>138</v>
      </c>
    </row>
    <row r="3284">
      <c r="C3284" s="13" t="n">
        <v>139</v>
      </c>
      <c r="D3284" s="14" t="n">
        <v>2.143599999999999</v>
      </c>
      <c r="E3284" s="14" t="n">
        <v>-6.142499999999998</v>
      </c>
      <c r="F3284" s="14" t="n">
        <v>-2.977599999999999</v>
      </c>
      <c r="Y3284" s="13" t="n">
        <v>139</v>
      </c>
      <c r="AU3284" s="13" t="n">
        <v>139</v>
      </c>
      <c r="BQ3284" s="13" t="n">
        <v>139</v>
      </c>
      <c r="CM3284" s="13" t="n">
        <v>139</v>
      </c>
      <c r="DI3284" s="13" t="n">
        <v>139</v>
      </c>
      <c r="EE3284" s="13" t="n">
        <v>139</v>
      </c>
      <c r="FA3284" s="13" t="n">
        <v>139</v>
      </c>
      <c r="FW3284" s="13" t="n">
        <v>139</v>
      </c>
      <c r="GS3284" s="13" t="n">
        <v>139</v>
      </c>
    </row>
    <row r="3285">
      <c r="C3285" s="13" t="n">
        <v>140</v>
      </c>
      <c r="D3285" s="14" t="n">
        <v>-9.840199999999999</v>
      </c>
      <c r="E3285" s="14" t="n">
        <v>-3.161299999999997</v>
      </c>
      <c r="F3285" s="14" t="n">
        <v>0.9763999999999982</v>
      </c>
      <c r="Y3285" s="13" t="n">
        <v>140</v>
      </c>
      <c r="AU3285" s="13" t="n">
        <v>140</v>
      </c>
      <c r="BQ3285" s="13" t="n">
        <v>140</v>
      </c>
      <c r="CM3285" s="13" t="n">
        <v>140</v>
      </c>
      <c r="DI3285" s="13" t="n">
        <v>140</v>
      </c>
      <c r="EE3285" s="13" t="n">
        <v>140</v>
      </c>
      <c r="FA3285" s="13" t="n">
        <v>140</v>
      </c>
      <c r="FW3285" s="13" t="n">
        <v>140</v>
      </c>
      <c r="GS3285" s="13" t="n">
        <v>140</v>
      </c>
    </row>
    <row r="3286">
      <c r="C3286" s="13" t="n">
        <v>141</v>
      </c>
      <c r="D3286" s="14" t="n">
        <v>0.1258000000000052</v>
      </c>
      <c r="E3286" s="14" t="n">
        <v>-4.500100000000003</v>
      </c>
      <c r="F3286" s="14" t="n">
        <v>-8.045499999999997</v>
      </c>
      <c r="Y3286" s="13" t="n">
        <v>141</v>
      </c>
      <c r="AU3286" s="13" t="n">
        <v>141</v>
      </c>
      <c r="BQ3286" s="13" t="n">
        <v>141</v>
      </c>
      <c r="CM3286" s="13" t="n">
        <v>141</v>
      </c>
      <c r="DI3286" s="13" t="n">
        <v>141</v>
      </c>
      <c r="EE3286" s="13" t="n">
        <v>141</v>
      </c>
      <c r="FA3286" s="13" t="n">
        <v>141</v>
      </c>
      <c r="FW3286" s="13" t="n">
        <v>141</v>
      </c>
      <c r="GS3286" s="13" t="n">
        <v>141</v>
      </c>
    </row>
    <row r="3287">
      <c r="C3287" s="13" t="n">
        <v>142</v>
      </c>
      <c r="D3287" s="14" t="n">
        <v>-0.4195999999999991</v>
      </c>
      <c r="E3287" s="14" t="n">
        <v>4.2241</v>
      </c>
      <c r="F3287" s="14" t="n">
        <v>3.7395</v>
      </c>
      <c r="Y3287" s="13" t="n">
        <v>142</v>
      </c>
      <c r="AU3287" s="13" t="n">
        <v>142</v>
      </c>
      <c r="BQ3287" s="13" t="n">
        <v>142</v>
      </c>
      <c r="CM3287" s="13" t="n">
        <v>142</v>
      </c>
      <c r="DI3287" s="13" t="n">
        <v>142</v>
      </c>
      <c r="EE3287" s="13" t="n">
        <v>142</v>
      </c>
      <c r="FA3287" s="13" t="n">
        <v>142</v>
      </c>
      <c r="FW3287" s="13" t="n">
        <v>142</v>
      </c>
      <c r="GS3287" s="13" t="n">
        <v>142</v>
      </c>
    </row>
    <row r="3288">
      <c r="C3288" s="13" t="n">
        <v>143</v>
      </c>
      <c r="D3288" s="14" t="n">
        <v>-8.163500000000003</v>
      </c>
      <c r="E3288" s="14" t="n">
        <v>-11.5179</v>
      </c>
      <c r="F3288" s="14" t="n">
        <v>0.0259999999999998</v>
      </c>
      <c r="Y3288" s="13" t="n">
        <v>143</v>
      </c>
      <c r="AU3288" s="13" t="n">
        <v>143</v>
      </c>
      <c r="BQ3288" s="13" t="n">
        <v>143</v>
      </c>
      <c r="CM3288" s="13" t="n">
        <v>143</v>
      </c>
      <c r="DI3288" s="13" t="n">
        <v>143</v>
      </c>
      <c r="EE3288" s="13" t="n">
        <v>143</v>
      </c>
      <c r="FA3288" s="13" t="n">
        <v>143</v>
      </c>
      <c r="FW3288" s="13" t="n">
        <v>143</v>
      </c>
      <c r="GS3288" s="13" t="n">
        <v>143</v>
      </c>
    </row>
    <row r="3289">
      <c r="C3289" s="13" t="n">
        <v>144</v>
      </c>
      <c r="D3289" s="14" t="n">
        <v>-4.352699999999999</v>
      </c>
      <c r="E3289" s="14" t="n">
        <v>-4.872900000000001</v>
      </c>
      <c r="F3289" s="14" t="n">
        <v>-24.2464</v>
      </c>
      <c r="Y3289" s="13" t="n">
        <v>144</v>
      </c>
      <c r="AU3289" s="13" t="n">
        <v>144</v>
      </c>
      <c r="BQ3289" s="13" t="n">
        <v>144</v>
      </c>
      <c r="CM3289" s="13" t="n">
        <v>144</v>
      </c>
      <c r="DI3289" s="13" t="n">
        <v>144</v>
      </c>
      <c r="EE3289" s="13" t="n">
        <v>144</v>
      </c>
      <c r="FA3289" s="13" t="n">
        <v>144</v>
      </c>
      <c r="FW3289" s="13" t="n">
        <v>144</v>
      </c>
      <c r="GS3289" s="13" t="n">
        <v>144</v>
      </c>
    </row>
    <row r="3290">
      <c r="C3290" s="13" t="n">
        <v>145</v>
      </c>
      <c r="D3290" s="14" t="n">
        <v>5.108900000000002</v>
      </c>
      <c r="E3290" s="14" t="n">
        <v>-10.6938</v>
      </c>
      <c r="F3290" s="14" t="n">
        <v>-4.705300000000001</v>
      </c>
      <c r="Y3290" s="13" t="n">
        <v>145</v>
      </c>
      <c r="AU3290" s="13" t="n">
        <v>145</v>
      </c>
      <c r="BQ3290" s="13" t="n">
        <v>145</v>
      </c>
      <c r="CM3290" s="13" t="n">
        <v>145</v>
      </c>
      <c r="DI3290" s="13" t="n">
        <v>145</v>
      </c>
      <c r="EE3290" s="13" t="n">
        <v>145</v>
      </c>
      <c r="FA3290" s="13" t="n">
        <v>145</v>
      </c>
      <c r="FW3290" s="13" t="n">
        <v>145</v>
      </c>
      <c r="GS3290" s="13" t="n">
        <v>145</v>
      </c>
    </row>
    <row r="3291">
      <c r="C3291" s="13" t="n">
        <v>146</v>
      </c>
      <c r="D3291" s="14" t="n">
        <v>0.5365000000000002</v>
      </c>
      <c r="E3291" s="14" t="n">
        <v>-4.121400000000001</v>
      </c>
      <c r="F3291" s="14" t="n">
        <v>-7.493499999999997</v>
      </c>
      <c r="Y3291" s="13" t="n">
        <v>146</v>
      </c>
      <c r="AU3291" s="13" t="n">
        <v>146</v>
      </c>
      <c r="BQ3291" s="13" t="n">
        <v>146</v>
      </c>
      <c r="CM3291" s="13" t="n">
        <v>146</v>
      </c>
      <c r="DI3291" s="13" t="n">
        <v>146</v>
      </c>
      <c r="EE3291" s="13" t="n">
        <v>146</v>
      </c>
      <c r="FA3291" s="13" t="n">
        <v>146</v>
      </c>
      <c r="FW3291" s="13" t="n">
        <v>146</v>
      </c>
      <c r="GS3291" s="13" t="n">
        <v>146</v>
      </c>
    </row>
    <row r="3292">
      <c r="C3292" s="13" t="n">
        <v>147</v>
      </c>
      <c r="D3292" s="14" t="n">
        <v>-5.854100000000003</v>
      </c>
      <c r="E3292" s="14" t="n">
        <v>-2.555800000000001</v>
      </c>
      <c r="F3292" s="14" t="n">
        <v>3.634899999999998</v>
      </c>
      <c r="Y3292" s="13" t="n">
        <v>147</v>
      </c>
      <c r="AU3292" s="13" t="n">
        <v>147</v>
      </c>
      <c r="BQ3292" s="13" t="n">
        <v>147</v>
      </c>
      <c r="CM3292" s="13" t="n">
        <v>147</v>
      </c>
      <c r="DI3292" s="13" t="n">
        <v>147</v>
      </c>
      <c r="EE3292" s="13" t="n">
        <v>147</v>
      </c>
      <c r="FA3292" s="13" t="n">
        <v>147</v>
      </c>
      <c r="FW3292" s="13" t="n">
        <v>147</v>
      </c>
      <c r="GS3292" s="13" t="n">
        <v>147</v>
      </c>
    </row>
    <row r="3293">
      <c r="C3293" s="13" t="n">
        <v>148</v>
      </c>
      <c r="D3293" s="14" t="n">
        <v>-6.541599999999999</v>
      </c>
      <c r="E3293" s="14" t="n">
        <v>-10.4485</v>
      </c>
      <c r="F3293" s="14" t="n">
        <v>13.2436</v>
      </c>
      <c r="Y3293" s="13" t="n">
        <v>148</v>
      </c>
      <c r="AU3293" s="13" t="n">
        <v>148</v>
      </c>
      <c r="BQ3293" s="13" t="n">
        <v>148</v>
      </c>
      <c r="CM3293" s="13" t="n">
        <v>148</v>
      </c>
      <c r="DI3293" s="13" t="n">
        <v>148</v>
      </c>
      <c r="EE3293" s="13" t="n">
        <v>148</v>
      </c>
      <c r="FA3293" s="13" t="n">
        <v>148</v>
      </c>
      <c r="FW3293" s="13" t="n">
        <v>148</v>
      </c>
      <c r="GS3293" s="13" t="n">
        <v>148</v>
      </c>
    </row>
    <row r="3294">
      <c r="C3294" s="13" t="n">
        <v>149</v>
      </c>
      <c r="D3294" s="14" t="n">
        <v>0.7150999999999996</v>
      </c>
      <c r="E3294" s="14" t="n">
        <v>-4.141999999999999</v>
      </c>
      <c r="F3294" s="14" t="n">
        <v>-3.447399999999998</v>
      </c>
      <c r="Y3294" s="13" t="n">
        <v>149</v>
      </c>
      <c r="AU3294" s="13" t="n">
        <v>149</v>
      </c>
      <c r="BQ3294" s="13" t="n">
        <v>149</v>
      </c>
      <c r="CM3294" s="13" t="n">
        <v>149</v>
      </c>
      <c r="DI3294" s="13" t="n">
        <v>149</v>
      </c>
      <c r="EE3294" s="13" t="n">
        <v>149</v>
      </c>
      <c r="FA3294" s="13" t="n">
        <v>149</v>
      </c>
      <c r="FW3294" s="13" t="n">
        <v>149</v>
      </c>
      <c r="GS3294" s="13" t="n">
        <v>149</v>
      </c>
    </row>
    <row r="3295">
      <c r="C3295" s="13" t="n">
        <v>150</v>
      </c>
      <c r="D3295" s="14" t="n">
        <v>-19.9996</v>
      </c>
      <c r="E3295" s="14" t="n">
        <v>-15.6557</v>
      </c>
      <c r="F3295" s="14" t="n">
        <v>-8.328500000000002</v>
      </c>
      <c r="Y3295" s="13" t="n">
        <v>150</v>
      </c>
      <c r="AU3295" s="13" t="n">
        <v>150</v>
      </c>
      <c r="BQ3295" s="13" t="n">
        <v>150</v>
      </c>
      <c r="CM3295" s="13" t="n">
        <v>150</v>
      </c>
      <c r="DI3295" s="13" t="n">
        <v>150</v>
      </c>
      <c r="EE3295" s="13" t="n">
        <v>150</v>
      </c>
      <c r="FA3295" s="13" t="n">
        <v>150</v>
      </c>
      <c r="FW3295" s="13" t="n">
        <v>150</v>
      </c>
      <c r="GS3295" s="13" t="n">
        <v>150</v>
      </c>
    </row>
    <row r="3296">
      <c r="C3296" s="13" t="n">
        <v>151</v>
      </c>
      <c r="D3296" s="14" t="n">
        <v>-9.874500000000001</v>
      </c>
      <c r="E3296" s="14" t="n">
        <v>-5.3811</v>
      </c>
      <c r="F3296" s="14" t="n">
        <v>-15.6904</v>
      </c>
      <c r="Y3296" s="13" t="n">
        <v>151</v>
      </c>
      <c r="AU3296" s="13" t="n">
        <v>151</v>
      </c>
      <c r="BQ3296" s="13" t="n">
        <v>151</v>
      </c>
      <c r="CM3296" s="13" t="n">
        <v>151</v>
      </c>
      <c r="DI3296" s="13" t="n">
        <v>151</v>
      </c>
      <c r="EE3296" s="13" t="n">
        <v>151</v>
      </c>
      <c r="FA3296" s="13" t="n">
        <v>151</v>
      </c>
      <c r="FW3296" s="13" t="n">
        <v>151</v>
      </c>
      <c r="GS3296" s="13" t="n">
        <v>151</v>
      </c>
    </row>
    <row r="3297">
      <c r="C3297" s="13" t="n">
        <v>152</v>
      </c>
      <c r="D3297" s="14" t="n">
        <v>8.181899999999999</v>
      </c>
      <c r="E3297" s="14" t="n">
        <v>-3.475699999999996</v>
      </c>
      <c r="F3297" s="14" t="n">
        <v>1.082599999999999</v>
      </c>
      <c r="Y3297" s="13" t="n">
        <v>152</v>
      </c>
      <c r="AU3297" s="13" t="n">
        <v>152</v>
      </c>
      <c r="BQ3297" s="13" t="n">
        <v>152</v>
      </c>
      <c r="CM3297" s="13" t="n">
        <v>152</v>
      </c>
      <c r="DI3297" s="13" t="n">
        <v>152</v>
      </c>
      <c r="EE3297" s="13" t="n">
        <v>152</v>
      </c>
      <c r="FA3297" s="13" t="n">
        <v>152</v>
      </c>
      <c r="FW3297" s="13" t="n">
        <v>152</v>
      </c>
      <c r="GS3297" s="13" t="n">
        <v>152</v>
      </c>
    </row>
    <row r="3298">
      <c r="C3298" s="13" t="n">
        <v>153</v>
      </c>
      <c r="D3298" s="14" t="n">
        <v>-3.963900000000002</v>
      </c>
      <c r="E3298" s="14" t="n">
        <v>0.1489999999999974</v>
      </c>
      <c r="F3298" s="14" t="n">
        <v>7.875300000000003</v>
      </c>
      <c r="Y3298" s="13" t="n">
        <v>153</v>
      </c>
      <c r="AU3298" s="13" t="n">
        <v>153</v>
      </c>
      <c r="BQ3298" s="13" t="n">
        <v>153</v>
      </c>
      <c r="CM3298" s="13" t="n">
        <v>153</v>
      </c>
      <c r="DI3298" s="13" t="n">
        <v>153</v>
      </c>
      <c r="EE3298" s="13" t="n">
        <v>153</v>
      </c>
      <c r="FA3298" s="13" t="n">
        <v>153</v>
      </c>
      <c r="FW3298" s="13" t="n">
        <v>153</v>
      </c>
      <c r="GS3298" s="13" t="n">
        <v>153</v>
      </c>
    </row>
    <row r="3299">
      <c r="C3299" s="13" t="n">
        <v>154</v>
      </c>
      <c r="D3299" s="14" t="n">
        <v>-0.4463000000000008</v>
      </c>
      <c r="E3299" s="14" t="n">
        <v>-5.512499999999999</v>
      </c>
      <c r="F3299" s="14" t="n">
        <v>-3.989999999999998</v>
      </c>
      <c r="Y3299" s="13" t="n">
        <v>154</v>
      </c>
      <c r="AU3299" s="13" t="n">
        <v>154</v>
      </c>
      <c r="BQ3299" s="13" t="n">
        <v>154</v>
      </c>
      <c r="CM3299" s="13" t="n">
        <v>154</v>
      </c>
      <c r="DI3299" s="13" t="n">
        <v>154</v>
      </c>
      <c r="EE3299" s="13" t="n">
        <v>154</v>
      </c>
      <c r="FA3299" s="13" t="n">
        <v>154</v>
      </c>
      <c r="FW3299" s="13" t="n">
        <v>154</v>
      </c>
      <c r="GS3299" s="13" t="n">
        <v>154</v>
      </c>
    </row>
    <row r="3300">
      <c r="C3300" s="13" t="n">
        <v>155</v>
      </c>
      <c r="D3300" s="14" t="n">
        <v>3.291100000000004</v>
      </c>
      <c r="E3300" s="14" t="n">
        <v>7.1355</v>
      </c>
      <c r="F3300" s="14" t="n">
        <v>-0.5825999999999993</v>
      </c>
      <c r="Y3300" s="13" t="n">
        <v>155</v>
      </c>
      <c r="AU3300" s="13" t="n">
        <v>155</v>
      </c>
      <c r="BQ3300" s="13" t="n">
        <v>155</v>
      </c>
      <c r="CM3300" s="13" t="n">
        <v>155</v>
      </c>
      <c r="DI3300" s="13" t="n">
        <v>155</v>
      </c>
      <c r="EE3300" s="13" t="n">
        <v>155</v>
      </c>
      <c r="FA3300" s="13" t="n">
        <v>155</v>
      </c>
      <c r="FW3300" s="13" t="n">
        <v>155</v>
      </c>
      <c r="GS3300" s="13" t="n">
        <v>155</v>
      </c>
    </row>
    <row r="3301">
      <c r="C3301" s="13" t="n">
        <v>156</v>
      </c>
      <c r="D3301" s="14" t="n">
        <v>-1.777999999999999</v>
      </c>
      <c r="E3301" s="14" t="n">
        <v>-10.2898</v>
      </c>
      <c r="F3301" s="14" t="n">
        <v>0.8111999999999995</v>
      </c>
      <c r="Y3301" s="13" t="n">
        <v>156</v>
      </c>
      <c r="AU3301" s="13" t="n">
        <v>156</v>
      </c>
      <c r="BQ3301" s="13" t="n">
        <v>156</v>
      </c>
      <c r="CM3301" s="13" t="n">
        <v>156</v>
      </c>
      <c r="DI3301" s="13" t="n">
        <v>156</v>
      </c>
      <c r="EE3301" s="13" t="n">
        <v>156</v>
      </c>
      <c r="FA3301" s="13" t="n">
        <v>156</v>
      </c>
      <c r="FW3301" s="13" t="n">
        <v>156</v>
      </c>
      <c r="GS3301" s="13" t="n">
        <v>156</v>
      </c>
    </row>
    <row r="3302">
      <c r="C3302" s="13" t="n">
        <v>157</v>
      </c>
      <c r="D3302" s="14" t="n">
        <v>-4.875799999999998</v>
      </c>
      <c r="E3302" s="14" t="n">
        <v>2.0625</v>
      </c>
      <c r="F3302" s="14" t="n">
        <v>0.4319999999999986</v>
      </c>
      <c r="Y3302" s="13" t="n">
        <v>157</v>
      </c>
      <c r="AU3302" s="13" t="n">
        <v>157</v>
      </c>
      <c r="BQ3302" s="13" t="n">
        <v>157</v>
      </c>
      <c r="CM3302" s="13" t="n">
        <v>157</v>
      </c>
      <c r="DI3302" s="13" t="n">
        <v>157</v>
      </c>
      <c r="EE3302" s="13" t="n">
        <v>157</v>
      </c>
      <c r="FA3302" s="13" t="n">
        <v>157</v>
      </c>
      <c r="FW3302" s="13" t="n">
        <v>157</v>
      </c>
      <c r="GS3302" s="13" t="n">
        <v>157</v>
      </c>
    </row>
    <row r="3303">
      <c r="C3303" s="13" t="n">
        <v>158</v>
      </c>
      <c r="D3303" s="14" t="n">
        <v>4.377199999999998</v>
      </c>
      <c r="E3303" s="14" t="n">
        <v>-1.614800000000002</v>
      </c>
      <c r="F3303" s="14" t="n">
        <v>-10.5207</v>
      </c>
      <c r="Y3303" s="13" t="n">
        <v>158</v>
      </c>
      <c r="AU3303" s="13" t="n">
        <v>158</v>
      </c>
      <c r="BQ3303" s="13" t="n">
        <v>158</v>
      </c>
      <c r="CM3303" s="13" t="n">
        <v>158</v>
      </c>
      <c r="DI3303" s="13" t="n">
        <v>158</v>
      </c>
      <c r="EE3303" s="13" t="n">
        <v>158</v>
      </c>
      <c r="FA3303" s="13" t="n">
        <v>158</v>
      </c>
      <c r="FW3303" s="13" t="n">
        <v>158</v>
      </c>
      <c r="GS3303" s="13" t="n">
        <v>158</v>
      </c>
    </row>
    <row r="3304">
      <c r="C3304" s="13" t="n">
        <v>159</v>
      </c>
      <c r="D3304" s="14" t="n">
        <v>6.240300000000001</v>
      </c>
      <c r="E3304" s="14" t="n">
        <v>2.711299999999998</v>
      </c>
      <c r="F3304" s="14" t="n">
        <v>-4.941899999999997</v>
      </c>
      <c r="Y3304" s="13" t="n">
        <v>159</v>
      </c>
      <c r="AU3304" s="13" t="n">
        <v>159</v>
      </c>
      <c r="BQ3304" s="13" t="n">
        <v>159</v>
      </c>
      <c r="CM3304" s="13" t="n">
        <v>159</v>
      </c>
      <c r="DI3304" s="13" t="n">
        <v>159</v>
      </c>
      <c r="EE3304" s="13" t="n">
        <v>159</v>
      </c>
      <c r="FA3304" s="13" t="n">
        <v>159</v>
      </c>
      <c r="FW3304" s="13" t="n">
        <v>159</v>
      </c>
      <c r="GS3304" s="13" t="n">
        <v>159</v>
      </c>
    </row>
    <row r="3305">
      <c r="C3305" s="13" t="n">
        <v>160</v>
      </c>
      <c r="D3305" s="14" t="n">
        <v>-6.459300000000002</v>
      </c>
      <c r="E3305" s="14" t="n">
        <v>-3.310000000000002</v>
      </c>
      <c r="F3305" s="14" t="n">
        <v>-10.7045</v>
      </c>
      <c r="Y3305" s="13" t="n">
        <v>160</v>
      </c>
      <c r="AU3305" s="13" t="n">
        <v>160</v>
      </c>
      <c r="BQ3305" s="13" t="n">
        <v>160</v>
      </c>
      <c r="CM3305" s="13" t="n">
        <v>160</v>
      </c>
      <c r="DI3305" s="13" t="n">
        <v>160</v>
      </c>
      <c r="EE3305" s="13" t="n">
        <v>160</v>
      </c>
      <c r="FA3305" s="13" t="n">
        <v>160</v>
      </c>
      <c r="FW3305" s="13" t="n">
        <v>160</v>
      </c>
      <c r="GS3305" s="13" t="n">
        <v>160</v>
      </c>
    </row>
    <row r="3306">
      <c r="C3306" s="13" t="n">
        <v>161</v>
      </c>
      <c r="D3306" s="14" t="n">
        <v>-2.689199999999996</v>
      </c>
      <c r="E3306" s="14" t="n">
        <v>2.006</v>
      </c>
      <c r="F3306" s="14" t="n">
        <v>-8.337499999999999</v>
      </c>
      <c r="Y3306" s="13" t="n">
        <v>161</v>
      </c>
      <c r="AU3306" s="13" t="n">
        <v>161</v>
      </c>
      <c r="BQ3306" s="13" t="n">
        <v>161</v>
      </c>
      <c r="CM3306" s="13" t="n">
        <v>161</v>
      </c>
      <c r="DI3306" s="13" t="n">
        <v>161</v>
      </c>
      <c r="EE3306" s="13" t="n">
        <v>161</v>
      </c>
      <c r="FA3306" s="13" t="n">
        <v>161</v>
      </c>
      <c r="FW3306" s="13" t="n">
        <v>161</v>
      </c>
      <c r="GS3306" s="13" t="n">
        <v>161</v>
      </c>
    </row>
    <row r="3307">
      <c r="C3307" s="13" t="n">
        <v>162</v>
      </c>
      <c r="D3307" s="14" t="n">
        <v>-5.255999999999997</v>
      </c>
      <c r="E3307" s="14" t="n">
        <v>-8.360899999999997</v>
      </c>
      <c r="F3307" s="14" t="n">
        <v>7.121700000000001</v>
      </c>
      <c r="Y3307" s="13" t="n">
        <v>162</v>
      </c>
      <c r="AU3307" s="13" t="n">
        <v>162</v>
      </c>
      <c r="BQ3307" s="13" t="n">
        <v>162</v>
      </c>
      <c r="CM3307" s="13" t="n">
        <v>162</v>
      </c>
      <c r="DI3307" s="13" t="n">
        <v>162</v>
      </c>
      <c r="EE3307" s="13" t="n">
        <v>162</v>
      </c>
      <c r="FA3307" s="13" t="n">
        <v>162</v>
      </c>
      <c r="FW3307" s="13" t="n">
        <v>162</v>
      </c>
      <c r="GS3307" s="13" t="n">
        <v>162</v>
      </c>
    </row>
    <row r="3308">
      <c r="C3308" s="13" t="n">
        <v>163</v>
      </c>
      <c r="D3308" s="14" t="n">
        <v>12.3966</v>
      </c>
      <c r="E3308" s="14" t="n">
        <v>-2.617700000000003</v>
      </c>
      <c r="F3308" s="14" t="n">
        <v>5.482800000000001</v>
      </c>
      <c r="Y3308" s="13" t="n">
        <v>163</v>
      </c>
      <c r="AU3308" s="13" t="n">
        <v>163</v>
      </c>
      <c r="BQ3308" s="13" t="n">
        <v>163</v>
      </c>
      <c r="CM3308" s="13" t="n">
        <v>163</v>
      </c>
      <c r="DI3308" s="13" t="n">
        <v>163</v>
      </c>
      <c r="EE3308" s="13" t="n">
        <v>163</v>
      </c>
      <c r="FA3308" s="13" t="n">
        <v>163</v>
      </c>
      <c r="FW3308" s="13" t="n">
        <v>163</v>
      </c>
      <c r="GS3308" s="13" t="n">
        <v>163</v>
      </c>
    </row>
    <row r="3309">
      <c r="C3309" s="13" t="n">
        <v>164</v>
      </c>
      <c r="D3309" s="14" t="n">
        <v>6.7867</v>
      </c>
      <c r="E3309" s="14" t="n">
        <v>-14.2522</v>
      </c>
      <c r="F3309" s="14" t="n">
        <v>-6.629100000000001</v>
      </c>
      <c r="Y3309" s="13" t="n">
        <v>164</v>
      </c>
      <c r="AU3309" s="13" t="n">
        <v>164</v>
      </c>
      <c r="BQ3309" s="13" t="n">
        <v>164</v>
      </c>
      <c r="CM3309" s="13" t="n">
        <v>164</v>
      </c>
      <c r="DI3309" s="13" t="n">
        <v>164</v>
      </c>
      <c r="EE3309" s="13" t="n">
        <v>164</v>
      </c>
      <c r="FA3309" s="13" t="n">
        <v>164</v>
      </c>
      <c r="FW3309" s="13" t="n">
        <v>164</v>
      </c>
      <c r="GS3309" s="13" t="n">
        <v>164</v>
      </c>
    </row>
    <row r="3310">
      <c r="C3310" s="13" t="n">
        <v>165</v>
      </c>
      <c r="D3310" s="14" t="n">
        <v>-7.317399999999999</v>
      </c>
      <c r="E3310" s="14" t="n">
        <v>-13.2723</v>
      </c>
      <c r="F3310" s="14" t="n">
        <v>-3.4102</v>
      </c>
      <c r="Y3310" s="13" t="n">
        <v>165</v>
      </c>
      <c r="AU3310" s="13" t="n">
        <v>165</v>
      </c>
      <c r="BQ3310" s="13" t="n">
        <v>165</v>
      </c>
      <c r="CM3310" s="13" t="n">
        <v>165</v>
      </c>
      <c r="DI3310" s="13" t="n">
        <v>165</v>
      </c>
      <c r="EE3310" s="13" t="n">
        <v>165</v>
      </c>
      <c r="FA3310" s="13" t="n">
        <v>165</v>
      </c>
      <c r="FW3310" s="13" t="n">
        <v>165</v>
      </c>
      <c r="GS3310" s="13" t="n">
        <v>165</v>
      </c>
    </row>
    <row r="3311">
      <c r="C3311" s="13" t="n">
        <v>166</v>
      </c>
      <c r="D3311" s="14" t="n">
        <v>-7.949199999999998</v>
      </c>
      <c r="E3311" s="14" t="n">
        <v>5.283099999999997</v>
      </c>
      <c r="F3311" s="14" t="n">
        <v>-5.488899999999997</v>
      </c>
      <c r="Y3311" s="13" t="n">
        <v>166</v>
      </c>
      <c r="AU3311" s="13" t="n">
        <v>166</v>
      </c>
      <c r="BQ3311" s="13" t="n">
        <v>166</v>
      </c>
      <c r="CM3311" s="13" t="n">
        <v>166</v>
      </c>
      <c r="DI3311" s="13" t="n">
        <v>166</v>
      </c>
      <c r="EE3311" s="13" t="n">
        <v>166</v>
      </c>
      <c r="FA3311" s="13" t="n">
        <v>166</v>
      </c>
      <c r="FW3311" s="13" t="n">
        <v>166</v>
      </c>
      <c r="GS3311" s="13" t="n">
        <v>166</v>
      </c>
    </row>
    <row r="3312">
      <c r="C3312" s="13" t="n">
        <v>167</v>
      </c>
      <c r="D3312" s="14" t="n">
        <v>-2.168800000000001</v>
      </c>
      <c r="E3312" s="14" t="n">
        <v>-7.1373</v>
      </c>
      <c r="F3312" s="14" t="n">
        <v>-5.179000000000002</v>
      </c>
      <c r="Y3312" s="13" t="n">
        <v>167</v>
      </c>
      <c r="AU3312" s="13" t="n">
        <v>167</v>
      </c>
      <c r="BQ3312" s="13" t="n">
        <v>167</v>
      </c>
      <c r="CM3312" s="13" t="n">
        <v>167</v>
      </c>
      <c r="DI3312" s="13" t="n">
        <v>167</v>
      </c>
      <c r="EE3312" s="13" t="n">
        <v>167</v>
      </c>
      <c r="FA3312" s="13" t="n">
        <v>167</v>
      </c>
      <c r="FW3312" s="13" t="n">
        <v>167</v>
      </c>
      <c r="GS3312" s="13" t="n">
        <v>167</v>
      </c>
    </row>
    <row r="3313">
      <c r="C3313" s="13" t="n">
        <v>168</v>
      </c>
      <c r="D3313" s="14" t="n">
        <v>-18.494</v>
      </c>
      <c r="E3313" s="14" t="n">
        <v>7.7576</v>
      </c>
      <c r="F3313" s="14" t="n">
        <v>6.986699999999999</v>
      </c>
      <c r="Y3313" s="13" t="n">
        <v>168</v>
      </c>
      <c r="AU3313" s="13" t="n">
        <v>168</v>
      </c>
      <c r="BQ3313" s="13" t="n">
        <v>168</v>
      </c>
      <c r="CM3313" s="13" t="n">
        <v>168</v>
      </c>
      <c r="DI3313" s="13" t="n">
        <v>168</v>
      </c>
      <c r="EE3313" s="13" t="n">
        <v>168</v>
      </c>
      <c r="FA3313" s="13" t="n">
        <v>168</v>
      </c>
      <c r="FW3313" s="13" t="n">
        <v>168</v>
      </c>
      <c r="GS3313" s="13" t="n">
        <v>168</v>
      </c>
    </row>
    <row r="3314">
      <c r="C3314" s="13" t="n">
        <v>169</v>
      </c>
      <c r="D3314" s="14" t="n">
        <v>-5.4482</v>
      </c>
      <c r="E3314" s="14" t="n">
        <v>5.864000000000001</v>
      </c>
      <c r="F3314" s="14" t="n">
        <v>-0.3995999999999995</v>
      </c>
      <c r="Y3314" s="13" t="n">
        <v>169</v>
      </c>
      <c r="AU3314" s="13" t="n">
        <v>169</v>
      </c>
      <c r="BQ3314" s="13" t="n">
        <v>169</v>
      </c>
      <c r="CM3314" s="13" t="n">
        <v>169</v>
      </c>
      <c r="DI3314" s="13" t="n">
        <v>169</v>
      </c>
      <c r="EE3314" s="13" t="n">
        <v>169</v>
      </c>
      <c r="FA3314" s="13" t="n">
        <v>169</v>
      </c>
      <c r="FW3314" s="13" t="n">
        <v>169</v>
      </c>
      <c r="GS3314" s="13" t="n">
        <v>169</v>
      </c>
    </row>
    <row r="3315">
      <c r="C3315" s="13" t="n">
        <v>170</v>
      </c>
      <c r="D3315" s="14" t="n">
        <v>-4.216999999999999</v>
      </c>
      <c r="E3315" s="14" t="n">
        <v>-5.015799999999999</v>
      </c>
      <c r="F3315" s="14" t="n">
        <v>-4.625500000000002</v>
      </c>
      <c r="Y3315" s="13" t="n">
        <v>170</v>
      </c>
      <c r="AU3315" s="13" t="n">
        <v>170</v>
      </c>
      <c r="BQ3315" s="13" t="n">
        <v>170</v>
      </c>
      <c r="CM3315" s="13" t="n">
        <v>170</v>
      </c>
      <c r="DI3315" s="13" t="n">
        <v>170</v>
      </c>
      <c r="EE3315" s="13" t="n">
        <v>170</v>
      </c>
      <c r="FA3315" s="13" t="n">
        <v>170</v>
      </c>
      <c r="FW3315" s="13" t="n">
        <v>170</v>
      </c>
      <c r="GS3315" s="13" t="n">
        <v>170</v>
      </c>
    </row>
    <row r="3316">
      <c r="C3316" s="13" t="n">
        <v>171</v>
      </c>
      <c r="D3316" s="14" t="n">
        <v>13.7928</v>
      </c>
      <c r="E3316" s="14" t="n">
        <v>8.407299999999999</v>
      </c>
      <c r="F3316" s="14" t="n">
        <v>-9.990799999999997</v>
      </c>
      <c r="Y3316" s="13" t="n">
        <v>171</v>
      </c>
      <c r="AU3316" s="13" t="n">
        <v>171</v>
      </c>
      <c r="BQ3316" s="13" t="n">
        <v>171</v>
      </c>
      <c r="CM3316" s="13" t="n">
        <v>171</v>
      </c>
      <c r="DI3316" s="13" t="n">
        <v>171</v>
      </c>
      <c r="EE3316" s="13" t="n">
        <v>171</v>
      </c>
      <c r="FA3316" s="13" t="n">
        <v>171</v>
      </c>
      <c r="FW3316" s="13" t="n">
        <v>171</v>
      </c>
      <c r="GS3316" s="13" t="n">
        <v>171</v>
      </c>
    </row>
    <row r="3317">
      <c r="C3317" s="13" t="n">
        <v>172</v>
      </c>
      <c r="D3317" s="14" t="n">
        <v>-17.1706</v>
      </c>
      <c r="E3317" s="14" t="n">
        <v>-3.923299999999998</v>
      </c>
      <c r="F3317" s="14" t="n">
        <v>6.817600000000002</v>
      </c>
      <c r="Y3317" s="13" t="n">
        <v>172</v>
      </c>
      <c r="AU3317" s="13" t="n">
        <v>172</v>
      </c>
      <c r="BQ3317" s="13" t="n">
        <v>172</v>
      </c>
      <c r="CM3317" s="13" t="n">
        <v>172</v>
      </c>
      <c r="DI3317" s="13" t="n">
        <v>172</v>
      </c>
      <c r="EE3317" s="13" t="n">
        <v>172</v>
      </c>
      <c r="FA3317" s="13" t="n">
        <v>172</v>
      </c>
      <c r="FW3317" s="13" t="n">
        <v>172</v>
      </c>
      <c r="GS3317" s="13" t="n">
        <v>172</v>
      </c>
    </row>
    <row r="3318">
      <c r="C3318" s="13" t="n">
        <v>173</v>
      </c>
      <c r="D3318" s="14" t="n">
        <v>-2.7287</v>
      </c>
      <c r="E3318" s="14" t="n">
        <v>3.938200000000002</v>
      </c>
      <c r="F3318" s="14" t="n">
        <v>7.456100000000003</v>
      </c>
      <c r="Y3318" s="13" t="n">
        <v>173</v>
      </c>
      <c r="AU3318" s="13" t="n">
        <v>173</v>
      </c>
      <c r="BQ3318" s="13" t="n">
        <v>173</v>
      </c>
      <c r="CM3318" s="13" t="n">
        <v>173</v>
      </c>
      <c r="DI3318" s="13" t="n">
        <v>173</v>
      </c>
      <c r="EE3318" s="13" t="n">
        <v>173</v>
      </c>
      <c r="FA3318" s="13" t="n">
        <v>173</v>
      </c>
      <c r="FW3318" s="13" t="n">
        <v>173</v>
      </c>
      <c r="GS3318" s="13" t="n">
        <v>173</v>
      </c>
    </row>
    <row r="3319">
      <c r="C3319" s="13" t="n">
        <v>174</v>
      </c>
      <c r="D3319" s="14" t="n">
        <v>-8.938100000000002</v>
      </c>
      <c r="E3319" s="14" t="n">
        <v>-3.258300000000002</v>
      </c>
      <c r="F3319" s="14" t="n">
        <v>-11.1071</v>
      </c>
      <c r="Y3319" s="13" t="n">
        <v>174</v>
      </c>
      <c r="AU3319" s="13" t="n">
        <v>174</v>
      </c>
      <c r="BQ3319" s="13" t="n">
        <v>174</v>
      </c>
      <c r="CM3319" s="13" t="n">
        <v>174</v>
      </c>
      <c r="DI3319" s="13" t="n">
        <v>174</v>
      </c>
      <c r="EE3319" s="13" t="n">
        <v>174</v>
      </c>
      <c r="FA3319" s="13" t="n">
        <v>174</v>
      </c>
      <c r="FW3319" s="13" t="n">
        <v>174</v>
      </c>
      <c r="GS3319" s="13" t="n">
        <v>174</v>
      </c>
    </row>
    <row r="3320">
      <c r="C3320" s="13" t="n">
        <v>175</v>
      </c>
      <c r="D3320" s="14" t="n">
        <v>-5.961099999999998</v>
      </c>
      <c r="E3320" s="14" t="n">
        <v>-5.698599999999999</v>
      </c>
      <c r="F3320" s="14" t="n">
        <v>0.3877999999999986</v>
      </c>
      <c r="Y3320" s="13" t="n">
        <v>175</v>
      </c>
      <c r="AU3320" s="13" t="n">
        <v>175</v>
      </c>
      <c r="BQ3320" s="13" t="n">
        <v>175</v>
      </c>
      <c r="CM3320" s="13" t="n">
        <v>175</v>
      </c>
      <c r="DI3320" s="13" t="n">
        <v>175</v>
      </c>
      <c r="EE3320" s="13" t="n">
        <v>175</v>
      </c>
      <c r="FA3320" s="13" t="n">
        <v>175</v>
      </c>
      <c r="FW3320" s="13" t="n">
        <v>175</v>
      </c>
      <c r="GS3320" s="13" t="n">
        <v>175</v>
      </c>
    </row>
    <row r="3321">
      <c r="C3321" s="13" t="n">
        <v>176</v>
      </c>
      <c r="D3321" s="14" t="n">
        <v>2.883400000000002</v>
      </c>
      <c r="E3321" s="14" t="n">
        <v>-1.636500000000002</v>
      </c>
      <c r="F3321" s="14" t="n">
        <v>-5.5901</v>
      </c>
      <c r="Y3321" s="13" t="n">
        <v>176</v>
      </c>
      <c r="AU3321" s="13" t="n">
        <v>176</v>
      </c>
      <c r="BQ3321" s="13" t="n">
        <v>176</v>
      </c>
      <c r="CM3321" s="13" t="n">
        <v>176</v>
      </c>
      <c r="DI3321" s="13" t="n">
        <v>176</v>
      </c>
      <c r="EE3321" s="13" t="n">
        <v>176</v>
      </c>
      <c r="FA3321" s="13" t="n">
        <v>176</v>
      </c>
      <c r="FW3321" s="13" t="n">
        <v>176</v>
      </c>
      <c r="GS3321" s="13" t="n">
        <v>176</v>
      </c>
    </row>
    <row r="3322">
      <c r="C3322" s="13" t="n">
        <v>177</v>
      </c>
      <c r="D3322" s="14" t="n">
        <v>-4.4998</v>
      </c>
      <c r="E3322" s="14" t="n">
        <v>-8.607299999999999</v>
      </c>
      <c r="F3322" s="14" t="n">
        <v>-5.2578</v>
      </c>
      <c r="Y3322" s="13" t="n">
        <v>177</v>
      </c>
      <c r="AU3322" s="13" t="n">
        <v>177</v>
      </c>
      <c r="BQ3322" s="13" t="n">
        <v>177</v>
      </c>
      <c r="CM3322" s="13" t="n">
        <v>177</v>
      </c>
      <c r="DI3322" s="13" t="n">
        <v>177</v>
      </c>
      <c r="EE3322" s="13" t="n">
        <v>177</v>
      </c>
      <c r="FA3322" s="13" t="n">
        <v>177</v>
      </c>
      <c r="FW3322" s="13" t="n">
        <v>177</v>
      </c>
      <c r="GS3322" s="13" t="n">
        <v>177</v>
      </c>
    </row>
    <row r="3323">
      <c r="C3323" s="13" t="n">
        <v>178</v>
      </c>
      <c r="D3323" s="14" t="n">
        <v>1.0505</v>
      </c>
      <c r="E3323" s="14" t="n">
        <v>-2.102399999999996</v>
      </c>
      <c r="F3323" s="14" t="n">
        <v>-10.5853</v>
      </c>
      <c r="Y3323" s="13" t="n">
        <v>178</v>
      </c>
      <c r="AU3323" s="13" t="n">
        <v>178</v>
      </c>
      <c r="BQ3323" s="13" t="n">
        <v>178</v>
      </c>
      <c r="CM3323" s="13" t="n">
        <v>178</v>
      </c>
      <c r="DI3323" s="13" t="n">
        <v>178</v>
      </c>
      <c r="EE3323" s="13" t="n">
        <v>178</v>
      </c>
      <c r="FA3323" s="13" t="n">
        <v>178</v>
      </c>
      <c r="FW3323" s="13" t="n">
        <v>178</v>
      </c>
      <c r="GS3323" s="13" t="n">
        <v>178</v>
      </c>
    </row>
    <row r="3324">
      <c r="C3324" s="13" t="n">
        <v>179</v>
      </c>
      <c r="D3324" s="14" t="n">
        <v>-4.151500000000002</v>
      </c>
      <c r="E3324" s="14" t="n">
        <v>8.0062</v>
      </c>
      <c r="F3324" s="14" t="n">
        <v>-2.8613</v>
      </c>
      <c r="Y3324" s="13" t="n">
        <v>179</v>
      </c>
      <c r="AU3324" s="13" t="n">
        <v>179</v>
      </c>
      <c r="BQ3324" s="13" t="n">
        <v>179</v>
      </c>
      <c r="CM3324" s="13" t="n">
        <v>179</v>
      </c>
      <c r="DI3324" s="13" t="n">
        <v>179</v>
      </c>
      <c r="EE3324" s="13" t="n">
        <v>179</v>
      </c>
      <c r="FA3324" s="13" t="n">
        <v>179</v>
      </c>
      <c r="FW3324" s="13" t="n">
        <v>179</v>
      </c>
      <c r="GS3324" s="13" t="n">
        <v>179</v>
      </c>
    </row>
    <row r="3325">
      <c r="C3325" s="13" t="n">
        <v>180</v>
      </c>
      <c r="D3325" s="14" t="n">
        <v>-25.9443</v>
      </c>
      <c r="E3325" s="14" t="n">
        <v>23.4177</v>
      </c>
      <c r="F3325" s="14" t="n">
        <v>-1.293700000000001</v>
      </c>
      <c r="Y3325" s="13" t="n">
        <v>180</v>
      </c>
      <c r="AU3325" s="13" t="n">
        <v>180</v>
      </c>
      <c r="BQ3325" s="13" t="n">
        <v>180</v>
      </c>
      <c r="CM3325" s="13" t="n">
        <v>180</v>
      </c>
      <c r="DI3325" s="13" t="n">
        <v>180</v>
      </c>
      <c r="EE3325" s="13" t="n">
        <v>180</v>
      </c>
      <c r="FA3325" s="13" t="n">
        <v>180</v>
      </c>
      <c r="FW3325" s="13" t="n">
        <v>180</v>
      </c>
      <c r="GS3325" s="13" t="n">
        <v>180</v>
      </c>
    </row>
    <row r="3326">
      <c r="C3326" s="13" t="n">
        <v>181</v>
      </c>
      <c r="D3326" s="14" t="n">
        <v>-9.654099999999998</v>
      </c>
      <c r="E3326" s="14" t="n">
        <v>-9.025499999999997</v>
      </c>
      <c r="F3326" s="14" t="n">
        <v>0.4588999999999999</v>
      </c>
      <c r="Y3326" s="13" t="n">
        <v>181</v>
      </c>
      <c r="AU3326" s="13" t="n">
        <v>181</v>
      </c>
      <c r="BQ3326" s="13" t="n">
        <v>181</v>
      </c>
      <c r="CM3326" s="13" t="n">
        <v>181</v>
      </c>
      <c r="DI3326" s="13" t="n">
        <v>181</v>
      </c>
      <c r="EE3326" s="13" t="n">
        <v>181</v>
      </c>
      <c r="FA3326" s="13" t="n">
        <v>181</v>
      </c>
      <c r="FW3326" s="13" t="n">
        <v>181</v>
      </c>
      <c r="GS3326" s="13" t="n">
        <v>181</v>
      </c>
    </row>
    <row r="3327">
      <c r="C3327" s="13" t="n">
        <v>182</v>
      </c>
      <c r="D3327" s="14" t="n">
        <v>11.5607</v>
      </c>
      <c r="E3327" s="14" t="n">
        <v>-2.471500000000002</v>
      </c>
      <c r="F3327" s="14" t="n">
        <v>2.722799999999999</v>
      </c>
      <c r="Y3327" s="13" t="n">
        <v>182</v>
      </c>
      <c r="AU3327" s="13" t="n">
        <v>182</v>
      </c>
      <c r="BQ3327" s="13" t="n">
        <v>182</v>
      </c>
      <c r="CM3327" s="13" t="n">
        <v>182</v>
      </c>
      <c r="DI3327" s="13" t="n">
        <v>182</v>
      </c>
      <c r="EE3327" s="13" t="n">
        <v>182</v>
      </c>
      <c r="FA3327" s="13" t="n">
        <v>182</v>
      </c>
      <c r="FW3327" s="13" t="n">
        <v>182</v>
      </c>
      <c r="GS3327" s="13" t="n">
        <v>182</v>
      </c>
    </row>
    <row r="3328">
      <c r="C3328" s="13" t="n">
        <v>183</v>
      </c>
      <c r="D3328" s="14" t="n">
        <v>-9.6036</v>
      </c>
      <c r="E3328" s="14" t="n">
        <v>7.8232</v>
      </c>
      <c r="F3328" s="14" t="n">
        <v>2.703399999999998</v>
      </c>
      <c r="Y3328" s="13" t="n">
        <v>183</v>
      </c>
      <c r="AU3328" s="13" t="n">
        <v>183</v>
      </c>
      <c r="BQ3328" s="13" t="n">
        <v>183</v>
      </c>
      <c r="CM3328" s="13" t="n">
        <v>183</v>
      </c>
      <c r="DI3328" s="13" t="n">
        <v>183</v>
      </c>
      <c r="EE3328" s="13" t="n">
        <v>183</v>
      </c>
      <c r="FA3328" s="13" t="n">
        <v>183</v>
      </c>
      <c r="FW3328" s="13" t="n">
        <v>183</v>
      </c>
      <c r="GS3328" s="13" t="n">
        <v>183</v>
      </c>
    </row>
    <row r="3329">
      <c r="C3329" s="13" t="n">
        <v>184</v>
      </c>
      <c r="D3329" s="14" t="n">
        <v>-13.7254</v>
      </c>
      <c r="E3329" s="14" t="n">
        <v>-2.0533</v>
      </c>
      <c r="F3329" s="14" t="n">
        <v>-12.2025</v>
      </c>
      <c r="Y3329" s="13" t="n">
        <v>184</v>
      </c>
      <c r="AU3329" s="13" t="n">
        <v>184</v>
      </c>
      <c r="BQ3329" s="13" t="n">
        <v>184</v>
      </c>
      <c r="CM3329" s="13" t="n">
        <v>184</v>
      </c>
      <c r="DI3329" s="13" t="n">
        <v>184</v>
      </c>
      <c r="EE3329" s="13" t="n">
        <v>184</v>
      </c>
      <c r="FA3329" s="13" t="n">
        <v>184</v>
      </c>
      <c r="FW3329" s="13" t="n">
        <v>184</v>
      </c>
      <c r="GS3329" s="13" t="n">
        <v>184</v>
      </c>
    </row>
    <row r="3330">
      <c r="C3330" s="13" t="n">
        <v>185</v>
      </c>
      <c r="D3330" s="14" t="n">
        <v>13.792</v>
      </c>
      <c r="E3330" s="14" t="n">
        <v>-0.8810000000000002</v>
      </c>
      <c r="F3330" s="14" t="n">
        <v>3.735900000000001</v>
      </c>
      <c r="Y3330" s="13" t="n">
        <v>185</v>
      </c>
      <c r="AU3330" s="13" t="n">
        <v>185</v>
      </c>
      <c r="BQ3330" s="13" t="n">
        <v>185</v>
      </c>
      <c r="CM3330" s="13" t="n">
        <v>185</v>
      </c>
      <c r="DI3330" s="13" t="n">
        <v>185</v>
      </c>
      <c r="EE3330" s="13" t="n">
        <v>185</v>
      </c>
      <c r="FA3330" s="13" t="n">
        <v>185</v>
      </c>
      <c r="FW3330" s="13" t="n">
        <v>185</v>
      </c>
      <c r="GS3330" s="13" t="n">
        <v>185</v>
      </c>
    </row>
    <row r="3331">
      <c r="C3331" s="13" t="n">
        <v>186</v>
      </c>
      <c r="D3331" s="14" t="n">
        <v>-0.1286000000000058</v>
      </c>
      <c r="E3331" s="14" t="n">
        <v>-2.124600000000001</v>
      </c>
      <c r="F3331" s="14" t="n">
        <v>2.373299999999997</v>
      </c>
      <c r="Y3331" s="13" t="n">
        <v>186</v>
      </c>
      <c r="AU3331" s="13" t="n">
        <v>186</v>
      </c>
      <c r="BQ3331" s="13" t="n">
        <v>186</v>
      </c>
      <c r="CM3331" s="13" t="n">
        <v>186</v>
      </c>
      <c r="DI3331" s="13" t="n">
        <v>186</v>
      </c>
      <c r="EE3331" s="13" t="n">
        <v>186</v>
      </c>
      <c r="FA3331" s="13" t="n">
        <v>186</v>
      </c>
      <c r="FW3331" s="13" t="n">
        <v>186</v>
      </c>
      <c r="GS3331" s="13" t="n">
        <v>186</v>
      </c>
    </row>
    <row r="3332">
      <c r="C3332" s="13" t="n">
        <v>187</v>
      </c>
      <c r="D3332" s="14" t="n">
        <v>-2.641100000000002</v>
      </c>
      <c r="E3332" s="14" t="n">
        <v>-2.999799999999997</v>
      </c>
      <c r="F3332" s="14" t="n">
        <v>5.518800000000002</v>
      </c>
      <c r="Y3332" s="13" t="n">
        <v>187</v>
      </c>
      <c r="AU3332" s="13" t="n">
        <v>187</v>
      </c>
      <c r="BQ3332" s="13" t="n">
        <v>187</v>
      </c>
      <c r="CM3332" s="13" t="n">
        <v>187</v>
      </c>
      <c r="DI3332" s="13" t="n">
        <v>187</v>
      </c>
      <c r="EE3332" s="13" t="n">
        <v>187</v>
      </c>
      <c r="FA3332" s="13" t="n">
        <v>187</v>
      </c>
      <c r="FW3332" s="13" t="n">
        <v>187</v>
      </c>
      <c r="GS3332" s="13" t="n">
        <v>187</v>
      </c>
    </row>
    <row r="3333">
      <c r="C3333" s="13" t="n">
        <v>188</v>
      </c>
      <c r="D3333" s="14" t="n">
        <v>-3.675899999999999</v>
      </c>
      <c r="E3333" s="14" t="n">
        <v>-6.764599999999998</v>
      </c>
      <c r="F3333" s="14" t="n">
        <v>-10.5009</v>
      </c>
      <c r="Y3333" s="13" t="n">
        <v>188</v>
      </c>
      <c r="AU3333" s="13" t="n">
        <v>188</v>
      </c>
      <c r="BQ3333" s="13" t="n">
        <v>188</v>
      </c>
      <c r="CM3333" s="13" t="n">
        <v>188</v>
      </c>
      <c r="DI3333" s="13" t="n">
        <v>188</v>
      </c>
      <c r="EE3333" s="13" t="n">
        <v>188</v>
      </c>
      <c r="FA3333" s="13" t="n">
        <v>188</v>
      </c>
      <c r="FW3333" s="13" t="n">
        <v>188</v>
      </c>
      <c r="GS3333" s="13" t="n">
        <v>188</v>
      </c>
    </row>
    <row r="3334">
      <c r="C3334" s="13" t="n">
        <v>189</v>
      </c>
      <c r="D3334" s="14" t="n">
        <v>-6.9498</v>
      </c>
      <c r="E3334" s="14" t="n">
        <v>-9.281199999999998</v>
      </c>
      <c r="F3334" s="14" t="n">
        <v>5.590499999999999</v>
      </c>
      <c r="Y3334" s="13" t="n">
        <v>189</v>
      </c>
      <c r="AU3334" s="13" t="n">
        <v>189</v>
      </c>
      <c r="BQ3334" s="13" t="n">
        <v>189</v>
      </c>
      <c r="CM3334" s="13" t="n">
        <v>189</v>
      </c>
      <c r="DI3334" s="13" t="n">
        <v>189</v>
      </c>
      <c r="EE3334" s="13" t="n">
        <v>189</v>
      </c>
      <c r="FA3334" s="13" t="n">
        <v>189</v>
      </c>
      <c r="FW3334" s="13" t="n">
        <v>189</v>
      </c>
      <c r="GS3334" s="13" t="n">
        <v>189</v>
      </c>
    </row>
    <row r="3335">
      <c r="C3335" s="13" t="n">
        <v>190</v>
      </c>
      <c r="D3335" s="14" t="n">
        <v>-7.6694</v>
      </c>
      <c r="E3335" s="14" t="n">
        <v>-3.5609</v>
      </c>
      <c r="F3335" s="14" t="n">
        <v>-17.1516</v>
      </c>
      <c r="Y3335" s="13" t="n">
        <v>190</v>
      </c>
      <c r="AU3335" s="13" t="n">
        <v>190</v>
      </c>
      <c r="BQ3335" s="13" t="n">
        <v>190</v>
      </c>
      <c r="CM3335" s="13" t="n">
        <v>190</v>
      </c>
      <c r="DI3335" s="13" t="n">
        <v>190</v>
      </c>
      <c r="EE3335" s="13" t="n">
        <v>190</v>
      </c>
      <c r="FA3335" s="13" t="n">
        <v>190</v>
      </c>
      <c r="FW3335" s="13" t="n">
        <v>190</v>
      </c>
      <c r="GS3335" s="13" t="n">
        <v>190</v>
      </c>
    </row>
    <row r="3336">
      <c r="C3336" s="13" t="n">
        <v>191</v>
      </c>
      <c r="D3336" s="14" t="n">
        <v>-2.245000000000005</v>
      </c>
      <c r="E3336" s="14" t="n">
        <v>-9.470299999999998</v>
      </c>
      <c r="F3336" s="14" t="n">
        <v>-0.9885000000000019</v>
      </c>
      <c r="Y3336" s="13" t="n">
        <v>191</v>
      </c>
      <c r="AU3336" s="13" t="n">
        <v>191</v>
      </c>
      <c r="BQ3336" s="13" t="n">
        <v>191</v>
      </c>
      <c r="CM3336" s="13" t="n">
        <v>191</v>
      </c>
      <c r="DI3336" s="13" t="n">
        <v>191</v>
      </c>
      <c r="EE3336" s="13" t="n">
        <v>191</v>
      </c>
      <c r="FA3336" s="13" t="n">
        <v>191</v>
      </c>
      <c r="FW3336" s="13" t="n">
        <v>191</v>
      </c>
      <c r="GS3336" s="13" t="n">
        <v>191</v>
      </c>
    </row>
    <row r="3337">
      <c r="C3337" s="13" t="n">
        <v>192</v>
      </c>
      <c r="D3337" s="14" t="n">
        <v>-11.8703</v>
      </c>
      <c r="E3337" s="14" t="n">
        <v>-7.386599999999998</v>
      </c>
      <c r="F3337" s="14" t="n">
        <v>5.687000000000001</v>
      </c>
      <c r="Y3337" s="13" t="n">
        <v>192</v>
      </c>
      <c r="AU3337" s="13" t="n">
        <v>192</v>
      </c>
      <c r="BQ3337" s="13" t="n">
        <v>192</v>
      </c>
      <c r="CM3337" s="13" t="n">
        <v>192</v>
      </c>
      <c r="DI3337" s="13" t="n">
        <v>192</v>
      </c>
      <c r="EE3337" s="13" t="n">
        <v>192</v>
      </c>
      <c r="FA3337" s="13" t="n">
        <v>192</v>
      </c>
      <c r="FW3337" s="13" t="n">
        <v>192</v>
      </c>
      <c r="GS3337" s="13" t="n">
        <v>192</v>
      </c>
    </row>
    <row r="3338">
      <c r="C3338" s="13" t="n">
        <v>193</v>
      </c>
      <c r="D3338" s="14" t="n">
        <v>-9.6037</v>
      </c>
      <c r="E3338" s="14" t="n">
        <v>10.8415</v>
      </c>
      <c r="F3338" s="14" t="n">
        <v>-4.566199999999998</v>
      </c>
      <c r="Y3338" s="13" t="n">
        <v>193</v>
      </c>
      <c r="AU3338" s="13" t="n">
        <v>193</v>
      </c>
      <c r="BQ3338" s="13" t="n">
        <v>193</v>
      </c>
      <c r="CM3338" s="13" t="n">
        <v>193</v>
      </c>
      <c r="DI3338" s="13" t="n">
        <v>193</v>
      </c>
      <c r="EE3338" s="13" t="n">
        <v>193</v>
      </c>
      <c r="FA3338" s="13" t="n">
        <v>193</v>
      </c>
      <c r="FW3338" s="13" t="n">
        <v>193</v>
      </c>
      <c r="GS3338" s="13" t="n">
        <v>193</v>
      </c>
    </row>
    <row r="3339">
      <c r="C3339" s="13" t="n">
        <v>194</v>
      </c>
      <c r="D3339" s="14" t="n">
        <v>-4.382000000000001</v>
      </c>
      <c r="E3339" s="14" t="n">
        <v>-4.636800000000001</v>
      </c>
      <c r="F3339" s="14" t="n">
        <v>12.869</v>
      </c>
      <c r="Y3339" s="13" t="n">
        <v>194</v>
      </c>
      <c r="AU3339" s="13" t="n">
        <v>194</v>
      </c>
      <c r="BQ3339" s="13" t="n">
        <v>194</v>
      </c>
      <c r="CM3339" s="13" t="n">
        <v>194</v>
      </c>
      <c r="DI3339" s="13" t="n">
        <v>194</v>
      </c>
      <c r="EE3339" s="13" t="n">
        <v>194</v>
      </c>
      <c r="FA3339" s="13" t="n">
        <v>194</v>
      </c>
      <c r="FW3339" s="13" t="n">
        <v>194</v>
      </c>
      <c r="GS3339" s="13" t="n">
        <v>194</v>
      </c>
    </row>
    <row r="3340">
      <c r="C3340" s="13" t="n">
        <v>195</v>
      </c>
      <c r="D3340" s="14" t="n">
        <v>-1.5623</v>
      </c>
      <c r="E3340" s="14" t="n">
        <v>5.7743</v>
      </c>
      <c r="F3340" s="14" t="n">
        <v>-16.9284</v>
      </c>
      <c r="Y3340" s="13" t="n">
        <v>195</v>
      </c>
      <c r="AU3340" s="13" t="n">
        <v>195</v>
      </c>
      <c r="BQ3340" s="13" t="n">
        <v>195</v>
      </c>
      <c r="CM3340" s="13" t="n">
        <v>195</v>
      </c>
      <c r="DI3340" s="13" t="n">
        <v>195</v>
      </c>
      <c r="EE3340" s="13" t="n">
        <v>195</v>
      </c>
      <c r="FA3340" s="13" t="n">
        <v>195</v>
      </c>
      <c r="FW3340" s="13" t="n">
        <v>195</v>
      </c>
      <c r="GS3340" s="13" t="n">
        <v>195</v>
      </c>
    </row>
    <row r="3341">
      <c r="C3341" s="13" t="n">
        <v>196</v>
      </c>
      <c r="D3341" s="14" t="n">
        <v>-7.457599999999999</v>
      </c>
      <c r="E3341" s="14" t="n">
        <v>4.149800000000003</v>
      </c>
      <c r="F3341" s="14" t="n">
        <v>-8.6754</v>
      </c>
      <c r="Y3341" s="13" t="n">
        <v>196</v>
      </c>
      <c r="AU3341" s="13" t="n">
        <v>196</v>
      </c>
      <c r="BQ3341" s="13" t="n">
        <v>196</v>
      </c>
      <c r="CM3341" s="13" t="n">
        <v>196</v>
      </c>
      <c r="DI3341" s="13" t="n">
        <v>196</v>
      </c>
      <c r="EE3341" s="13" t="n">
        <v>196</v>
      </c>
      <c r="FA3341" s="13" t="n">
        <v>196</v>
      </c>
      <c r="FW3341" s="13" t="n">
        <v>196</v>
      </c>
      <c r="GS3341" s="13" t="n">
        <v>196</v>
      </c>
    </row>
    <row r="3342">
      <c r="C3342" s="13" t="n">
        <v>197</v>
      </c>
      <c r="D3342" s="14" t="n">
        <v>-3.182300000000001</v>
      </c>
      <c r="E3342" s="14" t="n">
        <v>-5.2514</v>
      </c>
      <c r="F3342" s="14" t="n">
        <v>11.4537</v>
      </c>
      <c r="Y3342" s="13" t="n">
        <v>197</v>
      </c>
      <c r="AU3342" s="13" t="n">
        <v>197</v>
      </c>
      <c r="BQ3342" s="13" t="n">
        <v>197</v>
      </c>
      <c r="CM3342" s="13" t="n">
        <v>197</v>
      </c>
      <c r="DI3342" s="13" t="n">
        <v>197</v>
      </c>
      <c r="EE3342" s="13" t="n">
        <v>197</v>
      </c>
      <c r="FA3342" s="13" t="n">
        <v>197</v>
      </c>
      <c r="FW3342" s="13" t="n">
        <v>197</v>
      </c>
      <c r="GS3342" s="13" t="n">
        <v>197</v>
      </c>
    </row>
    <row r="3343">
      <c r="C3343" s="13" t="n">
        <v>198</v>
      </c>
      <c r="D3343" s="14" t="n">
        <v>-7.726300000000002</v>
      </c>
      <c r="E3343" s="14" t="n">
        <v>5.242100000000001</v>
      </c>
      <c r="F3343" s="14" t="n">
        <v>-6.962199999999999</v>
      </c>
      <c r="Y3343" s="13" t="n">
        <v>198</v>
      </c>
      <c r="AU3343" s="13" t="n">
        <v>198</v>
      </c>
      <c r="BQ3343" s="13" t="n">
        <v>198</v>
      </c>
      <c r="CM3343" s="13" t="n">
        <v>198</v>
      </c>
      <c r="DI3343" s="13" t="n">
        <v>198</v>
      </c>
      <c r="EE3343" s="13" t="n">
        <v>198</v>
      </c>
      <c r="FA3343" s="13" t="n">
        <v>198</v>
      </c>
      <c r="FW3343" s="13" t="n">
        <v>198</v>
      </c>
      <c r="GS3343" s="13" t="n">
        <v>198</v>
      </c>
    </row>
    <row r="3345">
      <c r="B3345" s="89" t="inlineStr">
        <is>
          <t>Parâmetros p/ σx</t>
        </is>
      </c>
      <c r="C3345" s="13" t="inlineStr">
        <is>
          <t>DesvPad(Var(d-cap))</t>
        </is>
      </c>
      <c r="D3345" s="13" t="n">
        <v>22</v>
      </c>
      <c r="E3345" s="13" t="n">
        <v>23</v>
      </c>
      <c r="F3345" s="13" t="n">
        <v>24</v>
      </c>
      <c r="X3345" s="13" t="inlineStr">
        <is>
          <t>Parâmetros p/ σx</t>
        </is>
      </c>
      <c r="Y3345" s="13" t="inlineStr">
        <is>
          <t>DesvPad(Var(d-cap))</t>
        </is>
      </c>
      <c r="Z3345" s="13" t="n">
        <v>22</v>
      </c>
      <c r="AA3345" s="13" t="n">
        <v>23</v>
      </c>
      <c r="AB3345" s="13" t="n">
        <v>24</v>
      </c>
      <c r="AT3345" s="13" t="inlineStr">
        <is>
          <t>Parâmetros p/ σx</t>
        </is>
      </c>
      <c r="AU3345" s="13" t="inlineStr">
        <is>
          <t>DesvPad(Var(d-cap))</t>
        </is>
      </c>
      <c r="AV3345" s="13" t="n">
        <v>22</v>
      </c>
      <c r="AW3345" s="13" t="n">
        <v>23</v>
      </c>
      <c r="AX3345" s="13" t="n">
        <v>24</v>
      </c>
      <c r="BP3345" s="13" t="inlineStr">
        <is>
          <t>Parâmetros p/ σx</t>
        </is>
      </c>
      <c r="BQ3345" s="13" t="inlineStr">
        <is>
          <t>DesvPad(Var(d-cap))</t>
        </is>
      </c>
      <c r="BR3345" s="13" t="n">
        <v>22</v>
      </c>
      <c r="BS3345" s="13" t="n">
        <v>23</v>
      </c>
      <c r="BT3345" s="13" t="n">
        <v>24</v>
      </c>
      <c r="CL3345" s="13" t="inlineStr">
        <is>
          <t>Parâmetros p/ σx</t>
        </is>
      </c>
      <c r="CM3345" s="13" t="inlineStr">
        <is>
          <t>DesvPad(Var(d-cap))</t>
        </is>
      </c>
      <c r="CN3345" s="13" t="n">
        <v>22</v>
      </c>
      <c r="CO3345" s="13" t="n">
        <v>23</v>
      </c>
      <c r="CP3345" s="13" t="n">
        <v>24</v>
      </c>
      <c r="DH3345" s="13" t="inlineStr">
        <is>
          <t>Parâmetros p/ σx</t>
        </is>
      </c>
      <c r="DI3345" s="13" t="inlineStr">
        <is>
          <t>DesvPad(Var(d-cap))</t>
        </is>
      </c>
      <c r="DJ3345" s="13" t="n">
        <v>22</v>
      </c>
      <c r="DK3345" s="13" t="n">
        <v>23</v>
      </c>
      <c r="DL3345" s="13" t="n">
        <v>24</v>
      </c>
      <c r="ED3345" s="13" t="inlineStr">
        <is>
          <t>Parâmetros p/ σx</t>
        </is>
      </c>
      <c r="EE3345" s="13" t="inlineStr">
        <is>
          <t>DesvPad(Var(d-cap))</t>
        </is>
      </c>
      <c r="EF3345" s="13" t="n">
        <v>22</v>
      </c>
      <c r="EG3345" s="13" t="n">
        <v>23</v>
      </c>
      <c r="EH3345" s="13" t="n">
        <v>24</v>
      </c>
      <c r="EZ3345" s="13" t="inlineStr">
        <is>
          <t>Parâmetros p/ σx</t>
        </is>
      </c>
      <c r="FA3345" s="13" t="inlineStr">
        <is>
          <t>DesvPad(Var(d-cap))</t>
        </is>
      </c>
      <c r="FB3345" s="13" t="n">
        <v>22</v>
      </c>
      <c r="FC3345" s="13" t="n">
        <v>23</v>
      </c>
      <c r="FD3345" s="13" t="n">
        <v>24</v>
      </c>
      <c r="FV3345" s="13" t="inlineStr">
        <is>
          <t>Parâmetros p/ σx</t>
        </is>
      </c>
      <c r="FW3345" s="13" t="inlineStr">
        <is>
          <t>DesvPad(Var(d-cap))</t>
        </is>
      </c>
      <c r="FX3345" s="13" t="n">
        <v>22</v>
      </c>
      <c r="FY3345" s="13" t="n">
        <v>23</v>
      </c>
      <c r="FZ3345" s="13" t="n">
        <v>24</v>
      </c>
      <c r="GR3345" s="13" t="inlineStr">
        <is>
          <t>Parâmetros p/ σx</t>
        </is>
      </c>
      <c r="GS3345" s="13" t="inlineStr">
        <is>
          <t>DesvPad(Var(d-cap))</t>
        </is>
      </c>
      <c r="GT3345" s="13" t="n">
        <v>22</v>
      </c>
      <c r="GU3345" s="13" t="n">
        <v>23</v>
      </c>
      <c r="GV3345" s="13" t="n">
        <v>24</v>
      </c>
    </row>
    <row r="3346">
      <c r="B3346" s="89" t="inlineStr">
        <is>
          <t>ND*RLT</t>
        </is>
      </c>
      <c r="C3346" s="13" t="n">
        <v>9</v>
      </c>
      <c r="D3346" s="14" t="n">
        <v>1.4387</v>
      </c>
      <c r="E3346" s="14" t="n">
        <v>1.8788</v>
      </c>
      <c r="F3346" s="14" t="n">
        <v>1.1661</v>
      </c>
      <c r="X3346" s="13" t="inlineStr">
        <is>
          <t>ND*RLT</t>
        </is>
      </c>
      <c r="Y3346" s="13" t="n">
        <v>9</v>
      </c>
      <c r="AT3346" s="13" t="inlineStr">
        <is>
          <t>ND*RLT</t>
        </is>
      </c>
      <c r="AU3346" s="13" t="n">
        <v>9</v>
      </c>
      <c r="BP3346" s="13" t="inlineStr">
        <is>
          <t>ND*RLT</t>
        </is>
      </c>
      <c r="BQ3346" s="13" t="n">
        <v>9</v>
      </c>
      <c r="CL3346" s="13" t="inlineStr">
        <is>
          <t>ND*RLT</t>
        </is>
      </c>
      <c r="CM3346" s="13" t="n">
        <v>9</v>
      </c>
      <c r="DH3346" s="13" t="inlineStr">
        <is>
          <t>ND*RLT</t>
        </is>
      </c>
      <c r="DI3346" s="13" t="n">
        <v>9</v>
      </c>
      <c r="ED3346" s="13" t="inlineStr">
        <is>
          <t>ND*RLT</t>
        </is>
      </c>
      <c r="EE3346" s="13" t="n">
        <v>9</v>
      </c>
      <c r="EZ3346" s="13" t="inlineStr">
        <is>
          <t>ND*RLT</t>
        </is>
      </c>
      <c r="FA3346" s="13" t="n">
        <v>9</v>
      </c>
      <c r="FV3346" s="13" t="inlineStr">
        <is>
          <t>ND*RLT</t>
        </is>
      </c>
      <c r="FW3346" s="13" t="n">
        <v>9</v>
      </c>
      <c r="GR3346" s="13" t="inlineStr">
        <is>
          <t>ND*RLT</t>
        </is>
      </c>
      <c r="GS3346" s="13" t="n">
        <v>9</v>
      </c>
    </row>
    <row r="3347">
      <c r="C3347" s="13" t="n">
        <v>10</v>
      </c>
      <c r="D3347" s="14" t="n">
        <v>1.4628</v>
      </c>
      <c r="E3347" s="14" t="n">
        <v>1.2609</v>
      </c>
      <c r="F3347" s="14" t="n">
        <v>1.5394</v>
      </c>
      <c r="Y3347" s="13" t="n">
        <v>10</v>
      </c>
      <c r="AU3347" s="13" t="n">
        <v>10</v>
      </c>
      <c r="BQ3347" s="13" t="n">
        <v>10</v>
      </c>
      <c r="CM3347" s="13" t="n">
        <v>10</v>
      </c>
      <c r="DI3347" s="13" t="n">
        <v>10</v>
      </c>
      <c r="EE3347" s="13" t="n">
        <v>10</v>
      </c>
      <c r="FA3347" s="13" t="n">
        <v>10</v>
      </c>
      <c r="FW3347" s="13" t="n">
        <v>10</v>
      </c>
      <c r="GS3347" s="13" t="n">
        <v>10</v>
      </c>
    </row>
    <row r="3348">
      <c r="C3348" s="13" t="n">
        <v>11</v>
      </c>
      <c r="D3348" s="14" t="n">
        <v>1.2884</v>
      </c>
      <c r="E3348" s="14" t="n">
        <v>1.4142</v>
      </c>
      <c r="F3348" s="14" t="n">
        <v>1.6583</v>
      </c>
      <c r="Y3348" s="13" t="n">
        <v>11</v>
      </c>
      <c r="AU3348" s="13" t="n">
        <v>11</v>
      </c>
      <c r="BQ3348" s="13" t="n">
        <v>11</v>
      </c>
      <c r="CM3348" s="13" t="n">
        <v>11</v>
      </c>
      <c r="DI3348" s="13" t="n">
        <v>11</v>
      </c>
      <c r="EE3348" s="13" t="n">
        <v>11</v>
      </c>
      <c r="FA3348" s="13" t="n">
        <v>11</v>
      </c>
      <c r="FW3348" s="13" t="n">
        <v>11</v>
      </c>
      <c r="GS3348" s="13" t="n">
        <v>11</v>
      </c>
    </row>
    <row r="3349">
      <c r="C3349" s="13" t="n">
        <v>12</v>
      </c>
      <c r="D3349" s="14" t="n">
        <v>1.3747</v>
      </c>
      <c r="E3349" s="14" t="n">
        <v>1.6401</v>
      </c>
      <c r="F3349" s="14" t="n">
        <v>1.6248</v>
      </c>
      <c r="Y3349" s="13" t="n">
        <v>12</v>
      </c>
      <c r="AU3349" s="13" t="n">
        <v>12</v>
      </c>
      <c r="BQ3349" s="13" t="n">
        <v>12</v>
      </c>
      <c r="CM3349" s="13" t="n">
        <v>12</v>
      </c>
      <c r="DI3349" s="13" t="n">
        <v>12</v>
      </c>
      <c r="EE3349" s="13" t="n">
        <v>12</v>
      </c>
      <c r="FA3349" s="13" t="n">
        <v>12</v>
      </c>
      <c r="FW3349" s="13" t="n">
        <v>12</v>
      </c>
      <c r="GS3349" s="13" t="n">
        <v>12</v>
      </c>
    </row>
    <row r="3350">
      <c r="C3350" s="13" t="n">
        <v>13</v>
      </c>
      <c r="D3350" s="14" t="n">
        <v>1.3964</v>
      </c>
      <c r="E3350" s="14" t="n">
        <v>1.5427</v>
      </c>
      <c r="F3350" s="14" t="n">
        <v>1.6462</v>
      </c>
      <c r="Y3350" s="13" t="n">
        <v>13</v>
      </c>
      <c r="AU3350" s="13" t="n">
        <v>13</v>
      </c>
      <c r="BQ3350" s="13" t="n">
        <v>13</v>
      </c>
      <c r="CM3350" s="13" t="n">
        <v>13</v>
      </c>
      <c r="DI3350" s="13" t="n">
        <v>13</v>
      </c>
      <c r="EE3350" s="13" t="n">
        <v>13</v>
      </c>
      <c r="FA3350" s="13" t="n">
        <v>13</v>
      </c>
      <c r="FW3350" s="13" t="n">
        <v>13</v>
      </c>
      <c r="GS3350" s="13" t="n">
        <v>13</v>
      </c>
    </row>
    <row r="3351">
      <c r="C3351" s="13" t="n">
        <v>14</v>
      </c>
      <c r="D3351" s="14" t="n">
        <v>1.6492</v>
      </c>
      <c r="E3351" s="14" t="n">
        <v>1.7117</v>
      </c>
      <c r="F3351" s="14" t="n">
        <v>1.063</v>
      </c>
      <c r="Y3351" s="13" t="n">
        <v>14</v>
      </c>
      <c r="AU3351" s="13" t="n">
        <v>14</v>
      </c>
      <c r="BQ3351" s="13" t="n">
        <v>14</v>
      </c>
      <c r="CM3351" s="13" t="n">
        <v>14</v>
      </c>
      <c r="DI3351" s="13" t="n">
        <v>14</v>
      </c>
      <c r="EE3351" s="13" t="n">
        <v>14</v>
      </c>
      <c r="FA3351" s="13" t="n">
        <v>14</v>
      </c>
      <c r="FW3351" s="13" t="n">
        <v>14</v>
      </c>
      <c r="GS3351" s="13" t="n">
        <v>14</v>
      </c>
    </row>
    <row r="3352">
      <c r="C3352" s="13" t="n">
        <v>15</v>
      </c>
      <c r="D3352" s="14" t="n">
        <v>1.637</v>
      </c>
      <c r="E3352" s="14" t="n">
        <v>1.2884</v>
      </c>
      <c r="F3352" s="14" t="n">
        <v>1.4282</v>
      </c>
      <c r="Y3352" s="13" t="n">
        <v>15</v>
      </c>
      <c r="AU3352" s="13" t="n">
        <v>15</v>
      </c>
      <c r="BQ3352" s="13" t="n">
        <v>15</v>
      </c>
      <c r="CM3352" s="13" t="n">
        <v>15</v>
      </c>
      <c r="DI3352" s="13" t="n">
        <v>15</v>
      </c>
      <c r="EE3352" s="13" t="n">
        <v>15</v>
      </c>
      <c r="FA3352" s="13" t="n">
        <v>15</v>
      </c>
      <c r="FW3352" s="13" t="n">
        <v>15</v>
      </c>
      <c r="GS3352" s="13" t="n">
        <v>15</v>
      </c>
    </row>
    <row r="3353">
      <c r="C3353" s="13" t="n">
        <v>16</v>
      </c>
      <c r="D3353" s="14" t="n">
        <v>1.2409</v>
      </c>
      <c r="E3353" s="14" t="n">
        <v>1.5297</v>
      </c>
      <c r="F3353" s="14" t="n">
        <v>1.7635</v>
      </c>
      <c r="Y3353" s="13" t="n">
        <v>16</v>
      </c>
      <c r="AU3353" s="13" t="n">
        <v>16</v>
      </c>
      <c r="BQ3353" s="13" t="n">
        <v>16</v>
      </c>
      <c r="CM3353" s="13" t="n">
        <v>16</v>
      </c>
      <c r="DI3353" s="13" t="n">
        <v>16</v>
      </c>
      <c r="EE3353" s="13" t="n">
        <v>16</v>
      </c>
      <c r="FA3353" s="13" t="n">
        <v>16</v>
      </c>
      <c r="FW3353" s="13" t="n">
        <v>16</v>
      </c>
      <c r="GS3353" s="13" t="n">
        <v>16</v>
      </c>
    </row>
    <row r="3354">
      <c r="C3354" s="13" t="n">
        <v>17</v>
      </c>
      <c r="D3354" s="14" t="n">
        <v>1.0908</v>
      </c>
      <c r="E3354" s="14" t="n">
        <v>1.0816</v>
      </c>
      <c r="F3354" s="14" t="n">
        <v>1.7464</v>
      </c>
      <c r="Y3354" s="13" t="n">
        <v>17</v>
      </c>
      <c r="AU3354" s="13" t="n">
        <v>17</v>
      </c>
      <c r="BQ3354" s="13" t="n">
        <v>17</v>
      </c>
      <c r="CM3354" s="13" t="n">
        <v>17</v>
      </c>
      <c r="DI3354" s="13" t="n">
        <v>17</v>
      </c>
      <c r="EE3354" s="13" t="n">
        <v>17</v>
      </c>
      <c r="FA3354" s="13" t="n">
        <v>17</v>
      </c>
      <c r="FW3354" s="13" t="n">
        <v>17</v>
      </c>
      <c r="GS3354" s="13" t="n">
        <v>17</v>
      </c>
    </row>
    <row r="3355">
      <c r="C3355" s="13" t="n">
        <v>18</v>
      </c>
      <c r="D3355" s="14" t="n">
        <v>1.3784</v>
      </c>
      <c r="E3355" s="14" t="n">
        <v>1.4866</v>
      </c>
      <c r="F3355" s="14" t="n">
        <v>0.9848</v>
      </c>
      <c r="Y3355" s="13" t="n">
        <v>18</v>
      </c>
      <c r="AU3355" s="13" t="n">
        <v>18</v>
      </c>
      <c r="BQ3355" s="13" t="n">
        <v>18</v>
      </c>
      <c r="CM3355" s="13" t="n">
        <v>18</v>
      </c>
      <c r="DI3355" s="13" t="n">
        <v>18</v>
      </c>
      <c r="EE3355" s="13" t="n">
        <v>18</v>
      </c>
      <c r="FA3355" s="13" t="n">
        <v>18</v>
      </c>
      <c r="FW3355" s="13" t="n">
        <v>18</v>
      </c>
      <c r="GS3355" s="13" t="n">
        <v>18</v>
      </c>
    </row>
    <row r="3356">
      <c r="C3356" s="13" t="n">
        <v>19</v>
      </c>
      <c r="D3356" s="14" t="n">
        <v>1.5968</v>
      </c>
      <c r="E3356" s="14" t="n">
        <v>1.7291</v>
      </c>
      <c r="F3356" s="14" t="n">
        <v>1.562</v>
      </c>
      <c r="Y3356" s="13" t="n">
        <v>19</v>
      </c>
      <c r="AU3356" s="13" t="n">
        <v>19</v>
      </c>
      <c r="BQ3356" s="13" t="n">
        <v>19</v>
      </c>
      <c r="CM3356" s="13" t="n">
        <v>19</v>
      </c>
      <c r="DI3356" s="13" t="n">
        <v>19</v>
      </c>
      <c r="EE3356" s="13" t="n">
        <v>19</v>
      </c>
      <c r="FA3356" s="13" t="n">
        <v>19</v>
      </c>
      <c r="FW3356" s="13" t="n">
        <v>19</v>
      </c>
      <c r="GS3356" s="13" t="n">
        <v>19</v>
      </c>
    </row>
    <row r="3357">
      <c r="C3357" s="13" t="n">
        <v>20</v>
      </c>
      <c r="D3357" s="14" t="n">
        <v>1.4628</v>
      </c>
      <c r="E3357" s="14" t="n">
        <v>1.3416</v>
      </c>
      <c r="F3357" s="14" t="n">
        <v>1.4525</v>
      </c>
      <c r="Y3357" s="13" t="n">
        <v>20</v>
      </c>
      <c r="AU3357" s="13" t="n">
        <v>20</v>
      </c>
      <c r="BQ3357" s="13" t="n">
        <v>20</v>
      </c>
      <c r="CM3357" s="13" t="n">
        <v>20</v>
      </c>
      <c r="DI3357" s="13" t="n">
        <v>20</v>
      </c>
      <c r="EE3357" s="13" t="n">
        <v>20</v>
      </c>
      <c r="FA3357" s="13" t="n">
        <v>20</v>
      </c>
      <c r="FW3357" s="13" t="n">
        <v>20</v>
      </c>
      <c r="GS3357" s="13" t="n">
        <v>20</v>
      </c>
    </row>
    <row r="3358">
      <c r="C3358" s="13" t="n">
        <v>21</v>
      </c>
      <c r="D3358" s="14" t="n">
        <v>1.319</v>
      </c>
      <c r="E3358" s="14" t="n">
        <v>0.8602</v>
      </c>
      <c r="F3358" s="14" t="n">
        <v>1.5459</v>
      </c>
      <c r="Y3358" s="13" t="n">
        <v>21</v>
      </c>
      <c r="AU3358" s="13" t="n">
        <v>21</v>
      </c>
      <c r="BQ3358" s="13" t="n">
        <v>21</v>
      </c>
      <c r="CM3358" s="13" t="n">
        <v>21</v>
      </c>
      <c r="DI3358" s="13" t="n">
        <v>21</v>
      </c>
      <c r="EE3358" s="13" t="n">
        <v>21</v>
      </c>
      <c r="FA3358" s="13" t="n">
        <v>21</v>
      </c>
      <c r="FW3358" s="13" t="n">
        <v>21</v>
      </c>
      <c r="GS3358" s="13" t="n">
        <v>21</v>
      </c>
    </row>
    <row r="3359">
      <c r="C3359" s="13" t="n">
        <v>22</v>
      </c>
      <c r="D3359" s="14" t="n">
        <v>1.5968</v>
      </c>
      <c r="E3359" s="14" t="n">
        <v>1.562</v>
      </c>
      <c r="F3359" s="14" t="n">
        <v>1.5556</v>
      </c>
      <c r="Y3359" s="13" t="n">
        <v>22</v>
      </c>
      <c r="AU3359" s="13" t="n">
        <v>22</v>
      </c>
      <c r="BQ3359" s="13" t="n">
        <v>22</v>
      </c>
      <c r="CM3359" s="13" t="n">
        <v>22</v>
      </c>
      <c r="DI3359" s="13" t="n">
        <v>22</v>
      </c>
      <c r="EE3359" s="13" t="n">
        <v>22</v>
      </c>
      <c r="FA3359" s="13" t="n">
        <v>22</v>
      </c>
      <c r="FW3359" s="13" t="n">
        <v>22</v>
      </c>
      <c r="GS3359" s="13" t="n">
        <v>22</v>
      </c>
    </row>
    <row r="3360">
      <c r="C3360" s="13" t="n">
        <v>23</v>
      </c>
      <c r="D3360" s="14" t="n">
        <v>1.2041</v>
      </c>
      <c r="E3360" s="14" t="n">
        <v>1.9026</v>
      </c>
      <c r="F3360" s="14" t="n">
        <v>1.562</v>
      </c>
      <c r="Y3360" s="13" t="n">
        <v>23</v>
      </c>
      <c r="AU3360" s="13" t="n">
        <v>23</v>
      </c>
      <c r="BQ3360" s="13" t="n">
        <v>23</v>
      </c>
      <c r="CM3360" s="13" t="n">
        <v>23</v>
      </c>
      <c r="DI3360" s="13" t="n">
        <v>23</v>
      </c>
      <c r="EE3360" s="13" t="n">
        <v>23</v>
      </c>
      <c r="FA3360" s="13" t="n">
        <v>23</v>
      </c>
      <c r="FW3360" s="13" t="n">
        <v>23</v>
      </c>
      <c r="GS3360" s="13" t="n">
        <v>23</v>
      </c>
    </row>
    <row r="3361">
      <c r="C3361" s="13" t="n">
        <v>24</v>
      </c>
      <c r="D3361" s="14" t="n">
        <v>1.1135</v>
      </c>
      <c r="E3361" s="14" t="n">
        <v>1.3601</v>
      </c>
      <c r="F3361" s="14" t="n">
        <v>1.473</v>
      </c>
      <c r="Y3361" s="13" t="n">
        <v>24</v>
      </c>
      <c r="AU3361" s="13" t="n">
        <v>24</v>
      </c>
      <c r="BQ3361" s="13" t="n">
        <v>24</v>
      </c>
      <c r="CM3361" s="13" t="n">
        <v>24</v>
      </c>
      <c r="DI3361" s="13" t="n">
        <v>24</v>
      </c>
      <c r="EE3361" s="13" t="n">
        <v>24</v>
      </c>
      <c r="FA3361" s="13" t="n">
        <v>24</v>
      </c>
      <c r="FW3361" s="13" t="n">
        <v>24</v>
      </c>
      <c r="GS3361" s="13" t="n">
        <v>24</v>
      </c>
    </row>
    <row r="3362">
      <c r="C3362" s="13" t="n">
        <v>25</v>
      </c>
      <c r="D3362" s="14" t="n">
        <v>1.2165</v>
      </c>
      <c r="E3362" s="14" t="n">
        <v>1.0954</v>
      </c>
      <c r="F3362" s="14" t="n">
        <v>1.6673</v>
      </c>
      <c r="Y3362" s="13" t="n">
        <v>25</v>
      </c>
      <c r="AU3362" s="13" t="n">
        <v>25</v>
      </c>
      <c r="BQ3362" s="13" t="n">
        <v>25</v>
      </c>
      <c r="CM3362" s="13" t="n">
        <v>25</v>
      </c>
      <c r="DI3362" s="13" t="n">
        <v>25</v>
      </c>
      <c r="EE3362" s="13" t="n">
        <v>25</v>
      </c>
      <c r="FA3362" s="13" t="n">
        <v>25</v>
      </c>
      <c r="FW3362" s="13" t="n">
        <v>25</v>
      </c>
      <c r="GS3362" s="13" t="n">
        <v>25</v>
      </c>
    </row>
    <row r="3363">
      <c r="C3363" s="13" t="n">
        <v>26</v>
      </c>
      <c r="D3363" s="14" t="n">
        <v>1.3964</v>
      </c>
      <c r="E3363" s="14" t="n">
        <v>1.4628</v>
      </c>
      <c r="F3363" s="14" t="n">
        <v>1.5524</v>
      </c>
      <c r="Y3363" s="13" t="n">
        <v>26</v>
      </c>
      <c r="AU3363" s="13" t="n">
        <v>26</v>
      </c>
      <c r="BQ3363" s="13" t="n">
        <v>26</v>
      </c>
      <c r="CM3363" s="13" t="n">
        <v>26</v>
      </c>
      <c r="DI3363" s="13" t="n">
        <v>26</v>
      </c>
      <c r="EE3363" s="13" t="n">
        <v>26</v>
      </c>
      <c r="FA3363" s="13" t="n">
        <v>26</v>
      </c>
      <c r="FW3363" s="13" t="n">
        <v>26</v>
      </c>
      <c r="GS3363" s="13" t="n">
        <v>26</v>
      </c>
    </row>
    <row r="3364">
      <c r="C3364" s="13" t="n">
        <v>27</v>
      </c>
      <c r="D3364" s="14" t="n">
        <v>1.6462</v>
      </c>
      <c r="E3364" s="14" t="n">
        <v>1.4491</v>
      </c>
      <c r="F3364" s="14" t="n">
        <v>1.5</v>
      </c>
      <c r="Y3364" s="13" t="n">
        <v>27</v>
      </c>
      <c r="AU3364" s="13" t="n">
        <v>27</v>
      </c>
      <c r="BQ3364" s="13" t="n">
        <v>27</v>
      </c>
      <c r="CM3364" s="13" t="n">
        <v>27</v>
      </c>
      <c r="DI3364" s="13" t="n">
        <v>27</v>
      </c>
      <c r="EE3364" s="13" t="n">
        <v>27</v>
      </c>
      <c r="FA3364" s="13" t="n">
        <v>27</v>
      </c>
      <c r="FW3364" s="13" t="n">
        <v>27</v>
      </c>
      <c r="GS3364" s="13" t="n">
        <v>27</v>
      </c>
    </row>
    <row r="3365">
      <c r="C3365" s="13" t="n">
        <v>28</v>
      </c>
      <c r="D3365" s="14" t="n">
        <v>1.456</v>
      </c>
      <c r="E3365" s="14" t="n">
        <v>1.5</v>
      </c>
      <c r="F3365" s="14" t="n">
        <v>1.3453</v>
      </c>
      <c r="Y3365" s="13" t="n">
        <v>28</v>
      </c>
      <c r="AU3365" s="13" t="n">
        <v>28</v>
      </c>
      <c r="BQ3365" s="13" t="n">
        <v>28</v>
      </c>
      <c r="CM3365" s="13" t="n">
        <v>28</v>
      </c>
      <c r="DI3365" s="13" t="n">
        <v>28</v>
      </c>
      <c r="EE3365" s="13" t="n">
        <v>28</v>
      </c>
      <c r="FA3365" s="13" t="n">
        <v>28</v>
      </c>
      <c r="FW3365" s="13" t="n">
        <v>28</v>
      </c>
      <c r="GS3365" s="13" t="n">
        <v>28</v>
      </c>
    </row>
    <row r="3366">
      <c r="C3366" s="13" t="n">
        <v>29</v>
      </c>
      <c r="D3366" s="14" t="n">
        <v>1.4798</v>
      </c>
      <c r="E3366" s="14" t="n">
        <v>1.5394</v>
      </c>
      <c r="F3366" s="14" t="n">
        <v>1.4866</v>
      </c>
      <c r="Y3366" s="13" t="n">
        <v>29</v>
      </c>
      <c r="AU3366" s="13" t="n">
        <v>29</v>
      </c>
      <c r="BQ3366" s="13" t="n">
        <v>29</v>
      </c>
      <c r="CM3366" s="13" t="n">
        <v>29</v>
      </c>
      <c r="DI3366" s="13" t="n">
        <v>29</v>
      </c>
      <c r="EE3366" s="13" t="n">
        <v>29</v>
      </c>
      <c r="FA3366" s="13" t="n">
        <v>29</v>
      </c>
      <c r="FW3366" s="13" t="n">
        <v>29</v>
      </c>
      <c r="GS3366" s="13" t="n">
        <v>29</v>
      </c>
    </row>
    <row r="3367">
      <c r="C3367" s="13" t="n">
        <v>30</v>
      </c>
      <c r="D3367" s="14" t="n">
        <v>1.5297</v>
      </c>
      <c r="E3367" s="14" t="n">
        <v>1.6792</v>
      </c>
      <c r="F3367" s="14" t="n">
        <v>1.7175</v>
      </c>
      <c r="Y3367" s="13" t="n">
        <v>30</v>
      </c>
      <c r="AU3367" s="13" t="n">
        <v>30</v>
      </c>
      <c r="BQ3367" s="13" t="n">
        <v>30</v>
      </c>
      <c r="CM3367" s="13" t="n">
        <v>30</v>
      </c>
      <c r="DI3367" s="13" t="n">
        <v>30</v>
      </c>
      <c r="EE3367" s="13" t="n">
        <v>30</v>
      </c>
      <c r="FA3367" s="13" t="n">
        <v>30</v>
      </c>
      <c r="FW3367" s="13" t="n">
        <v>30</v>
      </c>
      <c r="GS3367" s="13" t="n">
        <v>30</v>
      </c>
    </row>
    <row r="3368">
      <c r="C3368" s="13" t="n">
        <v>31</v>
      </c>
      <c r="D3368" s="14" t="n">
        <v>1.7435</v>
      </c>
      <c r="E3368" s="14" t="n">
        <v>1.1</v>
      </c>
      <c r="F3368" s="14" t="n">
        <v>1.5231</v>
      </c>
      <c r="Y3368" s="13" t="n">
        <v>31</v>
      </c>
      <c r="AU3368" s="13" t="n">
        <v>31</v>
      </c>
      <c r="BQ3368" s="13" t="n">
        <v>31</v>
      </c>
      <c r="CM3368" s="13" t="n">
        <v>31</v>
      </c>
      <c r="DI3368" s="13" t="n">
        <v>31</v>
      </c>
      <c r="EE3368" s="13" t="n">
        <v>31</v>
      </c>
      <c r="FA3368" s="13" t="n">
        <v>31</v>
      </c>
      <c r="FW3368" s="13" t="n">
        <v>31</v>
      </c>
      <c r="GS3368" s="13" t="n">
        <v>31</v>
      </c>
    </row>
    <row r="3369">
      <c r="C3369" s="13" t="n">
        <v>32</v>
      </c>
      <c r="D3369" s="14" t="n">
        <v>1.1874</v>
      </c>
      <c r="E3369" s="14" t="n">
        <v>1.8193</v>
      </c>
      <c r="F3369" s="14" t="n">
        <v>1.3076</v>
      </c>
      <c r="Y3369" s="13" t="n">
        <v>32</v>
      </c>
      <c r="AU3369" s="13" t="n">
        <v>32</v>
      </c>
      <c r="BQ3369" s="13" t="n">
        <v>32</v>
      </c>
      <c r="CM3369" s="13" t="n">
        <v>32</v>
      </c>
      <c r="DI3369" s="13" t="n">
        <v>32</v>
      </c>
      <c r="EE3369" s="13" t="n">
        <v>32</v>
      </c>
      <c r="FA3369" s="13" t="n">
        <v>32</v>
      </c>
      <c r="FW3369" s="13" t="n">
        <v>32</v>
      </c>
      <c r="GS3369" s="13" t="n">
        <v>32</v>
      </c>
    </row>
    <row r="3370">
      <c r="C3370" s="13" t="n">
        <v>33</v>
      </c>
      <c r="D3370" s="14" t="n">
        <v>1.3114</v>
      </c>
      <c r="E3370" s="14" t="n">
        <v>1.4071</v>
      </c>
      <c r="F3370" s="14" t="n">
        <v>1.6062</v>
      </c>
      <c r="Y3370" s="13" t="n">
        <v>33</v>
      </c>
      <c r="AU3370" s="13" t="n">
        <v>33</v>
      </c>
      <c r="BQ3370" s="13" t="n">
        <v>33</v>
      </c>
      <c r="CM3370" s="13" t="n">
        <v>33</v>
      </c>
      <c r="DI3370" s="13" t="n">
        <v>33</v>
      </c>
      <c r="EE3370" s="13" t="n">
        <v>33</v>
      </c>
      <c r="FA3370" s="13" t="n">
        <v>33</v>
      </c>
      <c r="FW3370" s="13" t="n">
        <v>33</v>
      </c>
      <c r="GS3370" s="13" t="n">
        <v>33</v>
      </c>
    </row>
    <row r="3371">
      <c r="C3371" s="13" t="n">
        <v>34</v>
      </c>
      <c r="D3371" s="14" t="n">
        <v>1.5937</v>
      </c>
      <c r="E3371" s="14" t="n">
        <v>1.3114</v>
      </c>
      <c r="F3371" s="14" t="n">
        <v>1.3674</v>
      </c>
      <c r="Y3371" s="13" t="n">
        <v>34</v>
      </c>
      <c r="AU3371" s="13" t="n">
        <v>34</v>
      </c>
      <c r="BQ3371" s="13" t="n">
        <v>34</v>
      </c>
      <c r="CM3371" s="13" t="n">
        <v>34</v>
      </c>
      <c r="DI3371" s="13" t="n">
        <v>34</v>
      </c>
      <c r="EE3371" s="13" t="n">
        <v>34</v>
      </c>
      <c r="FA3371" s="13" t="n">
        <v>34</v>
      </c>
      <c r="FW3371" s="13" t="n">
        <v>34</v>
      </c>
      <c r="GS3371" s="13" t="n">
        <v>34</v>
      </c>
    </row>
    <row r="3372">
      <c r="C3372" s="13" t="n">
        <v>35</v>
      </c>
      <c r="D3372" s="14" t="n">
        <v>1.3601</v>
      </c>
      <c r="E3372" s="14" t="n">
        <v>1.349</v>
      </c>
      <c r="F3372" s="14" t="n">
        <v>1.2449</v>
      </c>
      <c r="Y3372" s="13" t="n">
        <v>35</v>
      </c>
      <c r="AU3372" s="13" t="n">
        <v>35</v>
      </c>
      <c r="BQ3372" s="13" t="n">
        <v>35</v>
      </c>
      <c r="CM3372" s="13" t="n">
        <v>35</v>
      </c>
      <c r="DI3372" s="13" t="n">
        <v>35</v>
      </c>
      <c r="EE3372" s="13" t="n">
        <v>35</v>
      </c>
      <c r="FA3372" s="13" t="n">
        <v>35</v>
      </c>
      <c r="FW3372" s="13" t="n">
        <v>35</v>
      </c>
      <c r="GS3372" s="13" t="n">
        <v>35</v>
      </c>
    </row>
    <row r="3373">
      <c r="C3373" s="13" t="n">
        <v>36</v>
      </c>
      <c r="D3373" s="14" t="n">
        <v>1.5165</v>
      </c>
      <c r="E3373" s="14" t="n">
        <v>1.4177</v>
      </c>
      <c r="F3373" s="14" t="n">
        <v>1.3</v>
      </c>
      <c r="Y3373" s="13" t="n">
        <v>36</v>
      </c>
      <c r="AU3373" s="13" t="n">
        <v>36</v>
      </c>
      <c r="BQ3373" s="13" t="n">
        <v>36</v>
      </c>
      <c r="CM3373" s="13" t="n">
        <v>36</v>
      </c>
      <c r="DI3373" s="13" t="n">
        <v>36</v>
      </c>
      <c r="EE3373" s="13" t="n">
        <v>36</v>
      </c>
      <c r="FA3373" s="13" t="n">
        <v>36</v>
      </c>
      <c r="FW3373" s="13" t="n">
        <v>36</v>
      </c>
      <c r="GS3373" s="13" t="n">
        <v>36</v>
      </c>
    </row>
    <row r="3374">
      <c r="C3374" s="13" t="n">
        <v>37</v>
      </c>
      <c r="D3374" s="14" t="n">
        <v>1.4422</v>
      </c>
      <c r="E3374" s="14" t="n">
        <v>1.2328</v>
      </c>
      <c r="F3374" s="14" t="n">
        <v>1.1958</v>
      </c>
      <c r="Y3374" s="13" t="n">
        <v>37</v>
      </c>
      <c r="AU3374" s="13" t="n">
        <v>37</v>
      </c>
      <c r="BQ3374" s="13" t="n">
        <v>37</v>
      </c>
      <c r="CM3374" s="13" t="n">
        <v>37</v>
      </c>
      <c r="DI3374" s="13" t="n">
        <v>37</v>
      </c>
      <c r="EE3374" s="13" t="n">
        <v>37</v>
      </c>
      <c r="FA3374" s="13" t="n">
        <v>37</v>
      </c>
      <c r="FW3374" s="13" t="n">
        <v>37</v>
      </c>
      <c r="GS3374" s="13" t="n">
        <v>37</v>
      </c>
    </row>
    <row r="3375">
      <c r="C3375" s="13" t="n">
        <v>38</v>
      </c>
      <c r="D3375" s="14" t="n">
        <v>1.4422</v>
      </c>
      <c r="E3375" s="14" t="n">
        <v>1.6401</v>
      </c>
      <c r="F3375" s="14" t="n">
        <v>1.3928</v>
      </c>
      <c r="Y3375" s="13" t="n">
        <v>38</v>
      </c>
      <c r="AU3375" s="13" t="n">
        <v>38</v>
      </c>
      <c r="BQ3375" s="13" t="n">
        <v>38</v>
      </c>
      <c r="CM3375" s="13" t="n">
        <v>38</v>
      </c>
      <c r="DI3375" s="13" t="n">
        <v>38</v>
      </c>
      <c r="EE3375" s="13" t="n">
        <v>38</v>
      </c>
      <c r="FA3375" s="13" t="n">
        <v>38</v>
      </c>
      <c r="FW3375" s="13" t="n">
        <v>38</v>
      </c>
      <c r="GS3375" s="13" t="n">
        <v>38</v>
      </c>
    </row>
    <row r="3376">
      <c r="C3376" s="13" t="n">
        <v>39</v>
      </c>
      <c r="D3376" s="14" t="n">
        <v>1.5231</v>
      </c>
      <c r="E3376" s="14" t="n">
        <v>1.2124</v>
      </c>
      <c r="F3376" s="14" t="n">
        <v>1.6911</v>
      </c>
      <c r="Y3376" s="13" t="n">
        <v>39</v>
      </c>
      <c r="AU3376" s="13" t="n">
        <v>39</v>
      </c>
      <c r="BQ3376" s="13" t="n">
        <v>39</v>
      </c>
      <c r="CM3376" s="13" t="n">
        <v>39</v>
      </c>
      <c r="DI3376" s="13" t="n">
        <v>39</v>
      </c>
      <c r="EE3376" s="13" t="n">
        <v>39</v>
      </c>
      <c r="FA3376" s="13" t="n">
        <v>39</v>
      </c>
      <c r="FW3376" s="13" t="n">
        <v>39</v>
      </c>
      <c r="GS3376" s="13" t="n">
        <v>39</v>
      </c>
    </row>
    <row r="3377">
      <c r="C3377" s="13" t="n">
        <v>40</v>
      </c>
      <c r="D3377" s="14" t="n">
        <v>1.7291</v>
      </c>
      <c r="E3377" s="14" t="n">
        <v>1.5231</v>
      </c>
      <c r="F3377" s="14" t="n">
        <v>1.3928</v>
      </c>
      <c r="Y3377" s="13" t="n">
        <v>40</v>
      </c>
      <c r="AU3377" s="13" t="n">
        <v>40</v>
      </c>
      <c r="BQ3377" s="13" t="n">
        <v>40</v>
      </c>
      <c r="CM3377" s="13" t="n">
        <v>40</v>
      </c>
      <c r="DI3377" s="13" t="n">
        <v>40</v>
      </c>
      <c r="EE3377" s="13" t="n">
        <v>40</v>
      </c>
      <c r="FA3377" s="13" t="n">
        <v>40</v>
      </c>
      <c r="FW3377" s="13" t="n">
        <v>40</v>
      </c>
      <c r="GS3377" s="13" t="n">
        <v>40</v>
      </c>
    </row>
    <row r="3378">
      <c r="C3378" s="13" t="n">
        <v>41</v>
      </c>
      <c r="D3378" s="14" t="n">
        <v>1.1618</v>
      </c>
      <c r="E3378" s="14" t="n">
        <v>1.3711</v>
      </c>
      <c r="F3378" s="14" t="n">
        <v>1.1789</v>
      </c>
      <c r="Y3378" s="13" t="n">
        <v>41</v>
      </c>
      <c r="AU3378" s="13" t="n">
        <v>41</v>
      </c>
      <c r="BQ3378" s="13" t="n">
        <v>41</v>
      </c>
      <c r="CM3378" s="13" t="n">
        <v>41</v>
      </c>
      <c r="DI3378" s="13" t="n">
        <v>41</v>
      </c>
      <c r="EE3378" s="13" t="n">
        <v>41</v>
      </c>
      <c r="FA3378" s="13" t="n">
        <v>41</v>
      </c>
      <c r="FW3378" s="13" t="n">
        <v>41</v>
      </c>
      <c r="GS3378" s="13" t="n">
        <v>41</v>
      </c>
    </row>
    <row r="3379">
      <c r="C3379" s="13" t="n">
        <v>42</v>
      </c>
      <c r="D3379" s="14" t="n">
        <v>1.5652</v>
      </c>
      <c r="E3379" s="14" t="n">
        <v>1.5842</v>
      </c>
      <c r="F3379" s="14" t="n">
        <v>1.1916</v>
      </c>
      <c r="Y3379" s="13" t="n">
        <v>42</v>
      </c>
      <c r="AU3379" s="13" t="n">
        <v>42</v>
      </c>
      <c r="BQ3379" s="13" t="n">
        <v>42</v>
      </c>
      <c r="CM3379" s="13" t="n">
        <v>42</v>
      </c>
      <c r="DI3379" s="13" t="n">
        <v>42</v>
      </c>
      <c r="EE3379" s="13" t="n">
        <v>42</v>
      </c>
      <c r="FA3379" s="13" t="n">
        <v>42</v>
      </c>
      <c r="FW3379" s="13" t="n">
        <v>42</v>
      </c>
      <c r="GS3379" s="13" t="n">
        <v>42</v>
      </c>
    </row>
    <row r="3380">
      <c r="C3380" s="13" t="n">
        <v>43</v>
      </c>
      <c r="D3380" s="14" t="n">
        <v>1.5748</v>
      </c>
      <c r="E3380" s="14" t="n">
        <v>1.1704</v>
      </c>
      <c r="F3380" s="14" t="n">
        <v>1.3076</v>
      </c>
      <c r="Y3380" s="13" t="n">
        <v>43</v>
      </c>
      <c r="AU3380" s="13" t="n">
        <v>43</v>
      </c>
      <c r="BQ3380" s="13" t="n">
        <v>43</v>
      </c>
      <c r="CM3380" s="13" t="n">
        <v>43</v>
      </c>
      <c r="DI3380" s="13" t="n">
        <v>43</v>
      </c>
      <c r="EE3380" s="13" t="n">
        <v>43</v>
      </c>
      <c r="FA3380" s="13" t="n">
        <v>43</v>
      </c>
      <c r="FW3380" s="13" t="n">
        <v>43</v>
      </c>
      <c r="GS3380" s="13" t="n">
        <v>43</v>
      </c>
    </row>
    <row r="3381">
      <c r="C3381" s="13" t="n">
        <v>44</v>
      </c>
      <c r="D3381" s="14" t="n">
        <v>1.5905</v>
      </c>
      <c r="E3381" s="14" t="n">
        <v>1.4387</v>
      </c>
      <c r="F3381" s="14" t="n">
        <v>1.3784</v>
      </c>
      <c r="Y3381" s="13" t="n">
        <v>44</v>
      </c>
      <c r="AU3381" s="13" t="n">
        <v>44</v>
      </c>
      <c r="BQ3381" s="13" t="n">
        <v>44</v>
      </c>
      <c r="CM3381" s="13" t="n">
        <v>44</v>
      </c>
      <c r="DI3381" s="13" t="n">
        <v>44</v>
      </c>
      <c r="EE3381" s="13" t="n">
        <v>44</v>
      </c>
      <c r="FA3381" s="13" t="n">
        <v>44</v>
      </c>
      <c r="FW3381" s="13" t="n">
        <v>44</v>
      </c>
      <c r="GS3381" s="13" t="n">
        <v>44</v>
      </c>
    </row>
    <row r="3382">
      <c r="C3382" s="13" t="n">
        <v>45</v>
      </c>
      <c r="D3382" s="14" t="n">
        <v>1.6703</v>
      </c>
      <c r="E3382" s="14" t="n">
        <v>1.3638</v>
      </c>
      <c r="F3382" s="14" t="n">
        <v>1.4491</v>
      </c>
      <c r="Y3382" s="13" t="n">
        <v>45</v>
      </c>
      <c r="AU3382" s="13" t="n">
        <v>45</v>
      </c>
      <c r="BQ3382" s="13" t="n">
        <v>45</v>
      </c>
      <c r="CM3382" s="13" t="n">
        <v>45</v>
      </c>
      <c r="DI3382" s="13" t="n">
        <v>45</v>
      </c>
      <c r="EE3382" s="13" t="n">
        <v>45</v>
      </c>
      <c r="FA3382" s="13" t="n">
        <v>45</v>
      </c>
      <c r="FW3382" s="13" t="n">
        <v>45</v>
      </c>
      <c r="GS3382" s="13" t="n">
        <v>45</v>
      </c>
    </row>
    <row r="3383">
      <c r="C3383" s="13" t="n">
        <v>46</v>
      </c>
      <c r="D3383" s="14" t="n">
        <v>1.2489</v>
      </c>
      <c r="E3383" s="14" t="n">
        <v>1.456</v>
      </c>
      <c r="F3383" s="14" t="n">
        <v>1.6217</v>
      </c>
      <c r="Y3383" s="13" t="n">
        <v>46</v>
      </c>
      <c r="AU3383" s="13" t="n">
        <v>46</v>
      </c>
      <c r="BQ3383" s="13" t="n">
        <v>46</v>
      </c>
      <c r="CM3383" s="13" t="n">
        <v>46</v>
      </c>
      <c r="DI3383" s="13" t="n">
        <v>46</v>
      </c>
      <c r="EE3383" s="13" t="n">
        <v>46</v>
      </c>
      <c r="FA3383" s="13" t="n">
        <v>46</v>
      </c>
      <c r="FW3383" s="13" t="n">
        <v>46</v>
      </c>
      <c r="GS3383" s="13" t="n">
        <v>46</v>
      </c>
    </row>
    <row r="3384">
      <c r="C3384" s="13" t="n">
        <v>47</v>
      </c>
      <c r="D3384" s="14" t="n">
        <v>1.3266</v>
      </c>
      <c r="E3384" s="14" t="n">
        <v>1.6431</v>
      </c>
      <c r="F3384" s="14" t="n">
        <v>1.2767</v>
      </c>
      <c r="Y3384" s="13" t="n">
        <v>47</v>
      </c>
      <c r="AU3384" s="13" t="n">
        <v>47</v>
      </c>
      <c r="BQ3384" s="13" t="n">
        <v>47</v>
      </c>
      <c r="CM3384" s="13" t="n">
        <v>47</v>
      </c>
      <c r="DI3384" s="13" t="n">
        <v>47</v>
      </c>
      <c r="EE3384" s="13" t="n">
        <v>47</v>
      </c>
      <c r="FA3384" s="13" t="n">
        <v>47</v>
      </c>
      <c r="FW3384" s="13" t="n">
        <v>47</v>
      </c>
      <c r="GS3384" s="13" t="n">
        <v>47</v>
      </c>
    </row>
    <row r="3385">
      <c r="C3385" s="13" t="n">
        <v>48</v>
      </c>
      <c r="D3385" s="14" t="n">
        <v>1.4177</v>
      </c>
      <c r="E3385" s="14" t="n">
        <v>1.5</v>
      </c>
      <c r="F3385" s="14" t="n">
        <v>1.3527</v>
      </c>
      <c r="Y3385" s="13" t="n">
        <v>48</v>
      </c>
      <c r="AU3385" s="13" t="n">
        <v>48</v>
      </c>
      <c r="BQ3385" s="13" t="n">
        <v>48</v>
      </c>
      <c r="CM3385" s="13" t="n">
        <v>48</v>
      </c>
      <c r="DI3385" s="13" t="n">
        <v>48</v>
      </c>
      <c r="EE3385" s="13" t="n">
        <v>48</v>
      </c>
      <c r="FA3385" s="13" t="n">
        <v>48</v>
      </c>
      <c r="FW3385" s="13" t="n">
        <v>48</v>
      </c>
      <c r="GS3385" s="13" t="n">
        <v>48</v>
      </c>
    </row>
    <row r="3386">
      <c r="C3386" s="13" t="n">
        <v>49</v>
      </c>
      <c r="D3386" s="14" t="n">
        <v>1.5556</v>
      </c>
      <c r="E3386" s="14" t="n">
        <v>1.833</v>
      </c>
      <c r="F3386" s="14" t="n">
        <v>1.7406</v>
      </c>
      <c r="Y3386" s="13" t="n">
        <v>49</v>
      </c>
      <c r="AU3386" s="13" t="n">
        <v>49</v>
      </c>
      <c r="BQ3386" s="13" t="n">
        <v>49</v>
      </c>
      <c r="CM3386" s="13" t="n">
        <v>49</v>
      </c>
      <c r="DI3386" s="13" t="n">
        <v>49</v>
      </c>
      <c r="EE3386" s="13" t="n">
        <v>49</v>
      </c>
      <c r="FA3386" s="13" t="n">
        <v>49</v>
      </c>
      <c r="FW3386" s="13" t="n">
        <v>49</v>
      </c>
      <c r="GS3386" s="13" t="n">
        <v>49</v>
      </c>
    </row>
    <row r="3387">
      <c r="C3387" s="13" t="n">
        <v>50</v>
      </c>
      <c r="D3387" s="14" t="n">
        <v>1.4456</v>
      </c>
      <c r="E3387" s="14" t="n">
        <v>1.4071</v>
      </c>
      <c r="F3387" s="14" t="n">
        <v>1.4832</v>
      </c>
      <c r="Y3387" s="13" t="n">
        <v>50</v>
      </c>
      <c r="AU3387" s="13" t="n">
        <v>50</v>
      </c>
      <c r="BQ3387" s="13" t="n">
        <v>50</v>
      </c>
      <c r="CM3387" s="13" t="n">
        <v>50</v>
      </c>
      <c r="DI3387" s="13" t="n">
        <v>50</v>
      </c>
      <c r="EE3387" s="13" t="n">
        <v>50</v>
      </c>
      <c r="FA3387" s="13" t="n">
        <v>50</v>
      </c>
      <c r="FW3387" s="13" t="n">
        <v>50</v>
      </c>
      <c r="GS3387" s="13" t="n">
        <v>50</v>
      </c>
    </row>
    <row r="3388">
      <c r="C3388" s="13" t="n">
        <v>51</v>
      </c>
      <c r="D3388" s="14" t="n">
        <v>1.3892</v>
      </c>
      <c r="E3388" s="14" t="n">
        <v>1.5165</v>
      </c>
      <c r="F3388" s="14" t="n">
        <v>1.5066</v>
      </c>
      <c r="Y3388" s="13" t="n">
        <v>51</v>
      </c>
      <c r="AU3388" s="13" t="n">
        <v>51</v>
      </c>
      <c r="BQ3388" s="13" t="n">
        <v>51</v>
      </c>
      <c r="CM3388" s="13" t="n">
        <v>51</v>
      </c>
      <c r="DI3388" s="13" t="n">
        <v>51</v>
      </c>
      <c r="EE3388" s="13" t="n">
        <v>51</v>
      </c>
      <c r="FA3388" s="13" t="n">
        <v>51</v>
      </c>
      <c r="FW3388" s="13" t="n">
        <v>51</v>
      </c>
      <c r="GS3388" s="13" t="n">
        <v>51</v>
      </c>
    </row>
    <row r="3389">
      <c r="C3389" s="13" t="n">
        <v>52</v>
      </c>
      <c r="D3389" s="14" t="n">
        <v>1.4142</v>
      </c>
      <c r="E3389" s="14" t="n">
        <v>1.4035</v>
      </c>
      <c r="F3389" s="14" t="n">
        <v>1.5297</v>
      </c>
      <c r="Y3389" s="13" t="n">
        <v>52</v>
      </c>
      <c r="AU3389" s="13" t="n">
        <v>52</v>
      </c>
      <c r="BQ3389" s="13" t="n">
        <v>52</v>
      </c>
      <c r="CM3389" s="13" t="n">
        <v>52</v>
      </c>
      <c r="DI3389" s="13" t="n">
        <v>52</v>
      </c>
      <c r="EE3389" s="13" t="n">
        <v>52</v>
      </c>
      <c r="FA3389" s="13" t="n">
        <v>52</v>
      </c>
      <c r="FW3389" s="13" t="n">
        <v>52</v>
      </c>
      <c r="GS3389" s="13" t="n">
        <v>52</v>
      </c>
    </row>
    <row r="3390">
      <c r="C3390" s="13" t="n">
        <v>53</v>
      </c>
      <c r="D3390" s="14" t="n">
        <v>1.1401</v>
      </c>
      <c r="E3390" s="14" t="n">
        <v>1.382</v>
      </c>
      <c r="F3390" s="14" t="n">
        <v>1.6763</v>
      </c>
      <c r="Y3390" s="13" t="n">
        <v>53</v>
      </c>
      <c r="AU3390" s="13" t="n">
        <v>53</v>
      </c>
      <c r="BQ3390" s="13" t="n">
        <v>53</v>
      </c>
      <c r="CM3390" s="13" t="n">
        <v>53</v>
      </c>
      <c r="DI3390" s="13" t="n">
        <v>53</v>
      </c>
      <c r="EE3390" s="13" t="n">
        <v>53</v>
      </c>
      <c r="FA3390" s="13" t="n">
        <v>53</v>
      </c>
      <c r="FW3390" s="13" t="n">
        <v>53</v>
      </c>
      <c r="GS3390" s="13" t="n">
        <v>53</v>
      </c>
    </row>
    <row r="3391">
      <c r="C3391" s="13" t="n">
        <v>54</v>
      </c>
      <c r="D3391" s="14" t="n">
        <v>1.3266</v>
      </c>
      <c r="E3391" s="14" t="n">
        <v>1.9052</v>
      </c>
      <c r="F3391" s="14" t="n">
        <v>1.4352</v>
      </c>
      <c r="Y3391" s="13" t="n">
        <v>54</v>
      </c>
      <c r="AU3391" s="13" t="n">
        <v>54</v>
      </c>
      <c r="BQ3391" s="13" t="n">
        <v>54</v>
      </c>
      <c r="CM3391" s="13" t="n">
        <v>54</v>
      </c>
      <c r="DI3391" s="13" t="n">
        <v>54</v>
      </c>
      <c r="EE3391" s="13" t="n">
        <v>54</v>
      </c>
      <c r="FA3391" s="13" t="n">
        <v>54</v>
      </c>
      <c r="FW3391" s="13" t="n">
        <v>54</v>
      </c>
      <c r="GS3391" s="13" t="n">
        <v>54</v>
      </c>
    </row>
    <row r="3392">
      <c r="C3392" s="13" t="n">
        <v>55</v>
      </c>
      <c r="D3392" s="14" t="n">
        <v>1.6941</v>
      </c>
      <c r="E3392" s="14" t="n">
        <v>1.4352</v>
      </c>
      <c r="F3392" s="14" t="n">
        <v>1.5099</v>
      </c>
      <c r="Y3392" s="13" t="n">
        <v>55</v>
      </c>
      <c r="AU3392" s="13" t="n">
        <v>55</v>
      </c>
      <c r="BQ3392" s="13" t="n">
        <v>55</v>
      </c>
      <c r="CM3392" s="13" t="n">
        <v>55</v>
      </c>
      <c r="DI3392" s="13" t="n">
        <v>55</v>
      </c>
      <c r="EE3392" s="13" t="n">
        <v>55</v>
      </c>
      <c r="FA3392" s="13" t="n">
        <v>55</v>
      </c>
      <c r="FW3392" s="13" t="n">
        <v>55</v>
      </c>
      <c r="GS3392" s="13" t="n">
        <v>55</v>
      </c>
    </row>
    <row r="3393">
      <c r="C3393" s="13" t="n">
        <v>56</v>
      </c>
      <c r="D3393" s="14" t="n">
        <v>1.2409</v>
      </c>
      <c r="E3393" s="14" t="n">
        <v>1.6062</v>
      </c>
      <c r="F3393" s="14" t="n">
        <v>1.1532</v>
      </c>
      <c r="Y3393" s="13" t="n">
        <v>56</v>
      </c>
      <c r="AU3393" s="13" t="n">
        <v>56</v>
      </c>
      <c r="BQ3393" s="13" t="n">
        <v>56</v>
      </c>
      <c r="CM3393" s="13" t="n">
        <v>56</v>
      </c>
      <c r="DI3393" s="13" t="n">
        <v>56</v>
      </c>
      <c r="EE3393" s="13" t="n">
        <v>56</v>
      </c>
      <c r="FA3393" s="13" t="n">
        <v>56</v>
      </c>
      <c r="FW3393" s="13" t="n">
        <v>56</v>
      </c>
      <c r="GS3393" s="13" t="n">
        <v>56</v>
      </c>
    </row>
    <row r="3394">
      <c r="C3394" s="13" t="n">
        <v>57</v>
      </c>
      <c r="D3394" s="14" t="n">
        <v>1.4966</v>
      </c>
      <c r="E3394" s="14" t="n">
        <v>1.7</v>
      </c>
      <c r="F3394" s="14" t="n">
        <v>1.1916</v>
      </c>
      <c r="Y3394" s="13" t="n">
        <v>57</v>
      </c>
      <c r="AU3394" s="13" t="n">
        <v>57</v>
      </c>
      <c r="BQ3394" s="13" t="n">
        <v>57</v>
      </c>
      <c r="CM3394" s="13" t="n">
        <v>57</v>
      </c>
      <c r="DI3394" s="13" t="n">
        <v>57</v>
      </c>
      <c r="EE3394" s="13" t="n">
        <v>57</v>
      </c>
      <c r="FA3394" s="13" t="n">
        <v>57</v>
      </c>
      <c r="FW3394" s="13" t="n">
        <v>57</v>
      </c>
      <c r="GS3394" s="13" t="n">
        <v>57</v>
      </c>
    </row>
    <row r="3395">
      <c r="C3395" s="13" t="n">
        <v>58</v>
      </c>
      <c r="D3395" s="14" t="n">
        <v>1.3674</v>
      </c>
      <c r="E3395" s="14" t="n">
        <v>1.4456</v>
      </c>
      <c r="F3395" s="14" t="n">
        <v>1.1045</v>
      </c>
      <c r="Y3395" s="13" t="n">
        <v>58</v>
      </c>
      <c r="AU3395" s="13" t="n">
        <v>58</v>
      </c>
      <c r="BQ3395" s="13" t="n">
        <v>58</v>
      </c>
      <c r="CM3395" s="13" t="n">
        <v>58</v>
      </c>
      <c r="DI3395" s="13" t="n">
        <v>58</v>
      </c>
      <c r="EE3395" s="13" t="n">
        <v>58</v>
      </c>
      <c r="FA3395" s="13" t="n">
        <v>58</v>
      </c>
      <c r="FW3395" s="13" t="n">
        <v>58</v>
      </c>
      <c r="GS3395" s="13" t="n">
        <v>58</v>
      </c>
    </row>
    <row r="3396">
      <c r="C3396" s="13" t="n">
        <v>59</v>
      </c>
      <c r="D3396" s="14" t="n">
        <v>1.7</v>
      </c>
      <c r="E3396" s="14" t="n">
        <v>1.5394</v>
      </c>
      <c r="F3396" s="14" t="n">
        <v>1.5779</v>
      </c>
      <c r="Y3396" s="13" t="n">
        <v>59</v>
      </c>
      <c r="AU3396" s="13" t="n">
        <v>59</v>
      </c>
      <c r="BQ3396" s="13" t="n">
        <v>59</v>
      </c>
      <c r="CM3396" s="13" t="n">
        <v>59</v>
      </c>
      <c r="DI3396" s="13" t="n">
        <v>59</v>
      </c>
      <c r="EE3396" s="13" t="n">
        <v>59</v>
      </c>
      <c r="FA3396" s="13" t="n">
        <v>59</v>
      </c>
      <c r="FW3396" s="13" t="n">
        <v>59</v>
      </c>
      <c r="GS3396" s="13" t="n">
        <v>59</v>
      </c>
    </row>
    <row r="3397">
      <c r="C3397" s="13" t="n">
        <v>60</v>
      </c>
      <c r="D3397" s="14" t="n">
        <v>1.1618</v>
      </c>
      <c r="E3397" s="14" t="n">
        <v>1.4352</v>
      </c>
      <c r="F3397" s="14" t="n">
        <v>1.7029</v>
      </c>
      <c r="Y3397" s="13" t="n">
        <v>60</v>
      </c>
      <c r="AU3397" s="13" t="n">
        <v>60</v>
      </c>
      <c r="BQ3397" s="13" t="n">
        <v>60</v>
      </c>
      <c r="CM3397" s="13" t="n">
        <v>60</v>
      </c>
      <c r="DI3397" s="13" t="n">
        <v>60</v>
      </c>
      <c r="EE3397" s="13" t="n">
        <v>60</v>
      </c>
      <c r="FA3397" s="13" t="n">
        <v>60</v>
      </c>
      <c r="FW3397" s="13" t="n">
        <v>60</v>
      </c>
      <c r="GS3397" s="13" t="n">
        <v>60</v>
      </c>
    </row>
    <row r="3398">
      <c r="C3398" s="13" t="n">
        <v>61</v>
      </c>
      <c r="D3398" s="14" t="n">
        <v>1.1575</v>
      </c>
      <c r="E3398" s="14" t="n">
        <v>1.0148</v>
      </c>
      <c r="F3398" s="14" t="n">
        <v>1.7291</v>
      </c>
      <c r="Y3398" s="13" t="n">
        <v>61</v>
      </c>
      <c r="AU3398" s="13" t="n">
        <v>61</v>
      </c>
      <c r="BQ3398" s="13" t="n">
        <v>61</v>
      </c>
      <c r="CM3398" s="13" t="n">
        <v>61</v>
      </c>
      <c r="DI3398" s="13" t="n">
        <v>61</v>
      </c>
      <c r="EE3398" s="13" t="n">
        <v>61</v>
      </c>
      <c r="FA3398" s="13" t="n">
        <v>61</v>
      </c>
      <c r="FW3398" s="13" t="n">
        <v>61</v>
      </c>
      <c r="GS3398" s="13" t="n">
        <v>61</v>
      </c>
    </row>
    <row r="3399">
      <c r="C3399" s="13" t="n">
        <v>62</v>
      </c>
      <c r="D3399" s="14" t="n">
        <v>1.2409</v>
      </c>
      <c r="E3399" s="14" t="n">
        <v>1.4832</v>
      </c>
      <c r="F3399" s="14" t="n">
        <v>1.473</v>
      </c>
      <c r="Y3399" s="13" t="n">
        <v>62</v>
      </c>
      <c r="AU3399" s="13" t="n">
        <v>62</v>
      </c>
      <c r="BQ3399" s="13" t="n">
        <v>62</v>
      </c>
      <c r="CM3399" s="13" t="n">
        <v>62</v>
      </c>
      <c r="DI3399" s="13" t="n">
        <v>62</v>
      </c>
      <c r="EE3399" s="13" t="n">
        <v>62</v>
      </c>
      <c r="FA3399" s="13" t="n">
        <v>62</v>
      </c>
      <c r="FW3399" s="13" t="n">
        <v>62</v>
      </c>
      <c r="GS3399" s="13" t="n">
        <v>62</v>
      </c>
    </row>
    <row r="3400">
      <c r="C3400" s="13" t="n">
        <v>63</v>
      </c>
      <c r="D3400" s="14" t="n">
        <v>1.3856</v>
      </c>
      <c r="E3400" s="14" t="n">
        <v>1.2409</v>
      </c>
      <c r="F3400" s="14" t="n">
        <v>1.3114</v>
      </c>
      <c r="Y3400" s="13" t="n">
        <v>63</v>
      </c>
      <c r="AU3400" s="13" t="n">
        <v>63</v>
      </c>
      <c r="BQ3400" s="13" t="n">
        <v>63</v>
      </c>
      <c r="CM3400" s="13" t="n">
        <v>63</v>
      </c>
      <c r="DI3400" s="13" t="n">
        <v>63</v>
      </c>
      <c r="EE3400" s="13" t="n">
        <v>63</v>
      </c>
      <c r="FA3400" s="13" t="n">
        <v>63</v>
      </c>
      <c r="FW3400" s="13" t="n">
        <v>63</v>
      </c>
      <c r="GS3400" s="13" t="n">
        <v>63</v>
      </c>
    </row>
    <row r="3401">
      <c r="C3401" s="13" t="n">
        <v>64</v>
      </c>
      <c r="D3401" s="14" t="n">
        <v>0.9695</v>
      </c>
      <c r="E3401" s="14" t="n">
        <v>1.4035</v>
      </c>
      <c r="F3401" s="14" t="n">
        <v>1.4282</v>
      </c>
      <c r="Y3401" s="13" t="n">
        <v>64</v>
      </c>
      <c r="AU3401" s="13" t="n">
        <v>64</v>
      </c>
      <c r="BQ3401" s="13" t="n">
        <v>64</v>
      </c>
      <c r="CM3401" s="13" t="n">
        <v>64</v>
      </c>
      <c r="DI3401" s="13" t="n">
        <v>64</v>
      </c>
      <c r="EE3401" s="13" t="n">
        <v>64</v>
      </c>
      <c r="FA3401" s="13" t="n">
        <v>64</v>
      </c>
      <c r="FW3401" s="13" t="n">
        <v>64</v>
      </c>
      <c r="GS3401" s="13" t="n">
        <v>64</v>
      </c>
    </row>
    <row r="3402">
      <c r="C3402" s="13" t="n">
        <v>65</v>
      </c>
      <c r="D3402" s="14" t="n">
        <v>1.6155</v>
      </c>
      <c r="E3402" s="14" t="n">
        <v>1.6673</v>
      </c>
      <c r="F3402" s="14" t="n">
        <v>1.5264</v>
      </c>
      <c r="Y3402" s="13" t="n">
        <v>65</v>
      </c>
      <c r="AU3402" s="13" t="n">
        <v>65</v>
      </c>
      <c r="BQ3402" s="13" t="n">
        <v>65</v>
      </c>
      <c r="CM3402" s="13" t="n">
        <v>65</v>
      </c>
      <c r="DI3402" s="13" t="n">
        <v>65</v>
      </c>
      <c r="EE3402" s="13" t="n">
        <v>65</v>
      </c>
      <c r="FA3402" s="13" t="n">
        <v>65</v>
      </c>
      <c r="FW3402" s="13" t="n">
        <v>65</v>
      </c>
      <c r="GS3402" s="13" t="n">
        <v>65</v>
      </c>
    </row>
    <row r="3403">
      <c r="C3403" s="13" t="n">
        <v>66</v>
      </c>
      <c r="D3403" s="14" t="n">
        <v>1.2767</v>
      </c>
      <c r="E3403" s="14" t="n">
        <v>1.6093</v>
      </c>
      <c r="F3403" s="14" t="n">
        <v>1.7204</v>
      </c>
      <c r="Y3403" s="13" t="n">
        <v>66</v>
      </c>
      <c r="AU3403" s="13" t="n">
        <v>66</v>
      </c>
      <c r="BQ3403" s="13" t="n">
        <v>66</v>
      </c>
      <c r="CM3403" s="13" t="n">
        <v>66</v>
      </c>
      <c r="DI3403" s="13" t="n">
        <v>66</v>
      </c>
      <c r="EE3403" s="13" t="n">
        <v>66</v>
      </c>
      <c r="FA3403" s="13" t="n">
        <v>66</v>
      </c>
      <c r="FW3403" s="13" t="n">
        <v>66</v>
      </c>
      <c r="GS3403" s="13" t="n">
        <v>66</v>
      </c>
    </row>
    <row r="3404">
      <c r="C3404" s="13" t="n">
        <v>67</v>
      </c>
      <c r="D3404" s="14" t="n">
        <v>1.2884</v>
      </c>
      <c r="E3404" s="14" t="n">
        <v>1.5165</v>
      </c>
      <c r="F3404" s="14" t="n">
        <v>1.5427</v>
      </c>
      <c r="Y3404" s="13" t="n">
        <v>67</v>
      </c>
      <c r="AU3404" s="13" t="n">
        <v>67</v>
      </c>
      <c r="BQ3404" s="13" t="n">
        <v>67</v>
      </c>
      <c r="CM3404" s="13" t="n">
        <v>67</v>
      </c>
      <c r="DI3404" s="13" t="n">
        <v>67</v>
      </c>
      <c r="EE3404" s="13" t="n">
        <v>67</v>
      </c>
      <c r="FA3404" s="13" t="n">
        <v>67</v>
      </c>
      <c r="FW3404" s="13" t="n">
        <v>67</v>
      </c>
      <c r="GS3404" s="13" t="n">
        <v>67</v>
      </c>
    </row>
    <row r="3405">
      <c r="C3405" s="13" t="n">
        <v>68</v>
      </c>
      <c r="D3405" s="14" t="n">
        <v>1.5329</v>
      </c>
      <c r="E3405" s="14" t="n">
        <v>1.4212</v>
      </c>
      <c r="F3405" s="14" t="n">
        <v>1.2649</v>
      </c>
      <c r="Y3405" s="13" t="n">
        <v>68</v>
      </c>
      <c r="AU3405" s="13" t="n">
        <v>68</v>
      </c>
      <c r="BQ3405" s="13" t="n">
        <v>68</v>
      </c>
      <c r="CM3405" s="13" t="n">
        <v>68</v>
      </c>
      <c r="DI3405" s="13" t="n">
        <v>68</v>
      </c>
      <c r="EE3405" s="13" t="n">
        <v>68</v>
      </c>
      <c r="FA3405" s="13" t="n">
        <v>68</v>
      </c>
      <c r="FW3405" s="13" t="n">
        <v>68</v>
      </c>
      <c r="GS3405" s="13" t="n">
        <v>68</v>
      </c>
    </row>
    <row r="3406">
      <c r="C3406" s="13" t="n">
        <v>69</v>
      </c>
      <c r="D3406" s="14" t="n">
        <v>1.4798</v>
      </c>
      <c r="E3406" s="14" t="n">
        <v>1.5556</v>
      </c>
      <c r="F3406" s="14" t="n">
        <v>1.2649</v>
      </c>
      <c r="Y3406" s="13" t="n">
        <v>69</v>
      </c>
      <c r="AU3406" s="13" t="n">
        <v>69</v>
      </c>
      <c r="BQ3406" s="13" t="n">
        <v>69</v>
      </c>
      <c r="CM3406" s="13" t="n">
        <v>69</v>
      </c>
      <c r="DI3406" s="13" t="n">
        <v>69</v>
      </c>
      <c r="EE3406" s="13" t="n">
        <v>69</v>
      </c>
      <c r="FA3406" s="13" t="n">
        <v>69</v>
      </c>
      <c r="FW3406" s="13" t="n">
        <v>69</v>
      </c>
      <c r="GS3406" s="13" t="n">
        <v>69</v>
      </c>
    </row>
    <row r="3407">
      <c r="C3407" s="13" t="n">
        <v>70</v>
      </c>
      <c r="D3407" s="14" t="n">
        <v>1.3304</v>
      </c>
      <c r="E3407" s="14" t="n">
        <v>1.0198</v>
      </c>
      <c r="F3407" s="14" t="n">
        <v>1.1532</v>
      </c>
      <c r="Y3407" s="13" t="n">
        <v>70</v>
      </c>
      <c r="AU3407" s="13" t="n">
        <v>70</v>
      </c>
      <c r="BQ3407" s="13" t="n">
        <v>70</v>
      </c>
      <c r="CM3407" s="13" t="n">
        <v>70</v>
      </c>
      <c r="DI3407" s="13" t="n">
        <v>70</v>
      </c>
      <c r="EE3407" s="13" t="n">
        <v>70</v>
      </c>
      <c r="FA3407" s="13" t="n">
        <v>70</v>
      </c>
      <c r="FW3407" s="13" t="n">
        <v>70</v>
      </c>
      <c r="GS3407" s="13" t="n">
        <v>70</v>
      </c>
    </row>
    <row r="3408">
      <c r="C3408" s="13" t="n">
        <v>71</v>
      </c>
      <c r="D3408" s="14" t="n">
        <v>1.786</v>
      </c>
      <c r="E3408" s="14" t="n">
        <v>1.3928</v>
      </c>
      <c r="F3408" s="14" t="n">
        <v>1.2083</v>
      </c>
      <c r="Y3408" s="13" t="n">
        <v>71</v>
      </c>
      <c r="AU3408" s="13" t="n">
        <v>71</v>
      </c>
      <c r="BQ3408" s="13" t="n">
        <v>71</v>
      </c>
      <c r="CM3408" s="13" t="n">
        <v>71</v>
      </c>
      <c r="DI3408" s="13" t="n">
        <v>71</v>
      </c>
      <c r="EE3408" s="13" t="n">
        <v>71</v>
      </c>
      <c r="FA3408" s="13" t="n">
        <v>71</v>
      </c>
      <c r="FW3408" s="13" t="n">
        <v>71</v>
      </c>
      <c r="GS3408" s="13" t="n">
        <v>71</v>
      </c>
    </row>
    <row r="3409">
      <c r="C3409" s="13" t="n">
        <v>72</v>
      </c>
      <c r="D3409" s="14" t="n">
        <v>1.8627</v>
      </c>
      <c r="E3409" s="14" t="n">
        <v>0.8774</v>
      </c>
      <c r="F3409" s="14" t="n">
        <v>1.5524</v>
      </c>
      <c r="Y3409" s="13" t="n">
        <v>72</v>
      </c>
      <c r="AU3409" s="13" t="n">
        <v>72</v>
      </c>
      <c r="BQ3409" s="13" t="n">
        <v>72</v>
      </c>
      <c r="CM3409" s="13" t="n">
        <v>72</v>
      </c>
      <c r="DI3409" s="13" t="n">
        <v>72</v>
      </c>
      <c r="EE3409" s="13" t="n">
        <v>72</v>
      </c>
      <c r="FA3409" s="13" t="n">
        <v>72</v>
      </c>
      <c r="FW3409" s="13" t="n">
        <v>72</v>
      </c>
      <c r="GS3409" s="13" t="n">
        <v>72</v>
      </c>
    </row>
    <row r="3410">
      <c r="C3410" s="13" t="n">
        <v>73</v>
      </c>
      <c r="D3410" s="14" t="n">
        <v>1.118</v>
      </c>
      <c r="E3410" s="14" t="n">
        <v>1.4212</v>
      </c>
      <c r="F3410" s="14" t="n">
        <v>1.5874</v>
      </c>
      <c r="Y3410" s="13" t="n">
        <v>73</v>
      </c>
      <c r="AU3410" s="13" t="n">
        <v>73</v>
      </c>
      <c r="BQ3410" s="13" t="n">
        <v>73</v>
      </c>
      <c r="CM3410" s="13" t="n">
        <v>73</v>
      </c>
      <c r="DI3410" s="13" t="n">
        <v>73</v>
      </c>
      <c r="EE3410" s="13" t="n">
        <v>73</v>
      </c>
      <c r="FA3410" s="13" t="n">
        <v>73</v>
      </c>
      <c r="FW3410" s="13" t="n">
        <v>73</v>
      </c>
      <c r="GS3410" s="13" t="n">
        <v>73</v>
      </c>
    </row>
    <row r="3411">
      <c r="C3411" s="13" t="n">
        <v>74</v>
      </c>
      <c r="D3411" s="14" t="n">
        <v>1.3928</v>
      </c>
      <c r="E3411" s="14" t="n">
        <v>1.5198</v>
      </c>
      <c r="F3411" s="14" t="n">
        <v>1.3964</v>
      </c>
      <c r="Y3411" s="13" t="n">
        <v>74</v>
      </c>
      <c r="AU3411" s="13" t="n">
        <v>74</v>
      </c>
      <c r="BQ3411" s="13" t="n">
        <v>74</v>
      </c>
      <c r="CM3411" s="13" t="n">
        <v>74</v>
      </c>
      <c r="DI3411" s="13" t="n">
        <v>74</v>
      </c>
      <c r="EE3411" s="13" t="n">
        <v>74</v>
      </c>
      <c r="FA3411" s="13" t="n">
        <v>74</v>
      </c>
      <c r="FW3411" s="13" t="n">
        <v>74</v>
      </c>
      <c r="GS3411" s="13" t="n">
        <v>74</v>
      </c>
    </row>
    <row r="3412">
      <c r="C3412" s="13" t="n">
        <v>75</v>
      </c>
      <c r="D3412" s="14" t="n">
        <v>1.5297</v>
      </c>
      <c r="E3412" s="14" t="n">
        <v>1.4247</v>
      </c>
      <c r="F3412" s="14" t="n">
        <v>1.4317</v>
      </c>
      <c r="Y3412" s="13" t="n">
        <v>75</v>
      </c>
      <c r="AU3412" s="13" t="n">
        <v>75</v>
      </c>
      <c r="BQ3412" s="13" t="n">
        <v>75</v>
      </c>
      <c r="CM3412" s="13" t="n">
        <v>75</v>
      </c>
      <c r="DI3412" s="13" t="n">
        <v>75</v>
      </c>
      <c r="EE3412" s="13" t="n">
        <v>75</v>
      </c>
      <c r="FA3412" s="13" t="n">
        <v>75</v>
      </c>
      <c r="FW3412" s="13" t="n">
        <v>75</v>
      </c>
      <c r="GS3412" s="13" t="n">
        <v>75</v>
      </c>
    </row>
    <row r="3413">
      <c r="C3413" s="13" t="n">
        <v>76</v>
      </c>
      <c r="D3413" s="14" t="n">
        <v>1.4594</v>
      </c>
      <c r="E3413" s="14" t="n">
        <v>1.4899</v>
      </c>
      <c r="F3413" s="14" t="n">
        <v>1.2845</v>
      </c>
      <c r="Y3413" s="13" t="n">
        <v>76</v>
      </c>
      <c r="AU3413" s="13" t="n">
        <v>76</v>
      </c>
      <c r="BQ3413" s="13" t="n">
        <v>76</v>
      </c>
      <c r="CM3413" s="13" t="n">
        <v>76</v>
      </c>
      <c r="DI3413" s="13" t="n">
        <v>76</v>
      </c>
      <c r="EE3413" s="13" t="n">
        <v>76</v>
      </c>
      <c r="FA3413" s="13" t="n">
        <v>76</v>
      </c>
      <c r="FW3413" s="13" t="n">
        <v>76</v>
      </c>
      <c r="GS3413" s="13" t="n">
        <v>76</v>
      </c>
    </row>
    <row r="3414">
      <c r="C3414" s="13" t="n">
        <v>77</v>
      </c>
      <c r="D3414" s="14" t="n">
        <v>1.0535</v>
      </c>
      <c r="E3414" s="14" t="n">
        <v>1.2961</v>
      </c>
      <c r="F3414" s="14" t="n">
        <v>1.4798</v>
      </c>
      <c r="Y3414" s="13" t="n">
        <v>77</v>
      </c>
      <c r="AU3414" s="13" t="n">
        <v>77</v>
      </c>
      <c r="BQ3414" s="13" t="n">
        <v>77</v>
      </c>
      <c r="CM3414" s="13" t="n">
        <v>77</v>
      </c>
      <c r="DI3414" s="13" t="n">
        <v>77</v>
      </c>
      <c r="EE3414" s="13" t="n">
        <v>77</v>
      </c>
      <c r="FA3414" s="13" t="n">
        <v>77</v>
      </c>
      <c r="FW3414" s="13" t="n">
        <v>77</v>
      </c>
      <c r="GS3414" s="13" t="n">
        <v>77</v>
      </c>
    </row>
    <row r="3415">
      <c r="C3415" s="13" t="n">
        <v>78</v>
      </c>
      <c r="D3415" s="14" t="n">
        <v>1.6673</v>
      </c>
      <c r="E3415" s="14" t="n">
        <v>1.5033</v>
      </c>
      <c r="F3415" s="14" t="n">
        <v>1.6248</v>
      </c>
      <c r="Y3415" s="13" t="n">
        <v>78</v>
      </c>
      <c r="AU3415" s="13" t="n">
        <v>78</v>
      </c>
      <c r="BQ3415" s="13" t="n">
        <v>78</v>
      </c>
      <c r="CM3415" s="13" t="n">
        <v>78</v>
      </c>
      <c r="DI3415" s="13" t="n">
        <v>78</v>
      </c>
      <c r="EE3415" s="13" t="n">
        <v>78</v>
      </c>
      <c r="FA3415" s="13" t="n">
        <v>78</v>
      </c>
      <c r="FW3415" s="13" t="n">
        <v>78</v>
      </c>
      <c r="GS3415" s="13" t="n">
        <v>78</v>
      </c>
    </row>
    <row r="3416">
      <c r="C3416" s="13" t="n">
        <v>79</v>
      </c>
      <c r="D3416" s="14" t="n">
        <v>1.4071</v>
      </c>
      <c r="E3416" s="14" t="n">
        <v>1.2806</v>
      </c>
      <c r="F3416" s="14" t="n">
        <v>0.9591</v>
      </c>
      <c r="Y3416" s="13" t="n">
        <v>79</v>
      </c>
      <c r="AU3416" s="13" t="n">
        <v>79</v>
      </c>
      <c r="BQ3416" s="13" t="n">
        <v>79</v>
      </c>
      <c r="CM3416" s="13" t="n">
        <v>79</v>
      </c>
      <c r="DI3416" s="13" t="n">
        <v>79</v>
      </c>
      <c r="EE3416" s="13" t="n">
        <v>79</v>
      </c>
      <c r="FA3416" s="13" t="n">
        <v>79</v>
      </c>
      <c r="FW3416" s="13" t="n">
        <v>79</v>
      </c>
      <c r="GS3416" s="13" t="n">
        <v>79</v>
      </c>
    </row>
    <row r="3417">
      <c r="C3417" s="13" t="n">
        <v>80</v>
      </c>
      <c r="D3417" s="14" t="n">
        <v>1.3114</v>
      </c>
      <c r="E3417" s="14" t="n">
        <v>1.3</v>
      </c>
      <c r="F3417" s="14" t="n">
        <v>1.2529</v>
      </c>
      <c r="Y3417" s="13" t="n">
        <v>80</v>
      </c>
      <c r="AU3417" s="13" t="n">
        <v>80</v>
      </c>
      <c r="BQ3417" s="13" t="n">
        <v>80</v>
      </c>
      <c r="CM3417" s="13" t="n">
        <v>80</v>
      </c>
      <c r="DI3417" s="13" t="n">
        <v>80</v>
      </c>
      <c r="EE3417" s="13" t="n">
        <v>80</v>
      </c>
      <c r="FA3417" s="13" t="n">
        <v>80</v>
      </c>
      <c r="FW3417" s="13" t="n">
        <v>80</v>
      </c>
      <c r="GS3417" s="13" t="n">
        <v>80</v>
      </c>
    </row>
    <row r="3418">
      <c r="C3418" s="13" t="n">
        <v>81</v>
      </c>
      <c r="D3418" s="14" t="n">
        <v>1.5588</v>
      </c>
      <c r="E3418" s="14" t="n">
        <v>1.6763</v>
      </c>
      <c r="F3418" s="14" t="n">
        <v>1.7406</v>
      </c>
      <c r="Y3418" s="13" t="n">
        <v>81</v>
      </c>
      <c r="AU3418" s="13" t="n">
        <v>81</v>
      </c>
      <c r="BQ3418" s="13" t="n">
        <v>81</v>
      </c>
      <c r="CM3418" s="13" t="n">
        <v>81</v>
      </c>
      <c r="DI3418" s="13" t="n">
        <v>81</v>
      </c>
      <c r="EE3418" s="13" t="n">
        <v>81</v>
      </c>
      <c r="FA3418" s="13" t="n">
        <v>81</v>
      </c>
      <c r="FW3418" s="13" t="n">
        <v>81</v>
      </c>
      <c r="GS3418" s="13" t="n">
        <v>81</v>
      </c>
    </row>
    <row r="3419">
      <c r="C3419" s="13" t="n">
        <v>82</v>
      </c>
      <c r="D3419" s="14" t="n">
        <v>0.9949</v>
      </c>
      <c r="E3419" s="14" t="n">
        <v>1.3601</v>
      </c>
      <c r="F3419" s="14" t="n">
        <v>1.0344</v>
      </c>
      <c r="Y3419" s="13" t="n">
        <v>82</v>
      </c>
      <c r="AU3419" s="13" t="n">
        <v>82</v>
      </c>
      <c r="BQ3419" s="13" t="n">
        <v>82</v>
      </c>
      <c r="CM3419" s="13" t="n">
        <v>82</v>
      </c>
      <c r="DI3419" s="13" t="n">
        <v>82</v>
      </c>
      <c r="EE3419" s="13" t="n">
        <v>82</v>
      </c>
      <c r="FA3419" s="13" t="n">
        <v>82</v>
      </c>
      <c r="FW3419" s="13" t="n">
        <v>82</v>
      </c>
      <c r="GS3419" s="13" t="n">
        <v>82</v>
      </c>
    </row>
    <row r="3420">
      <c r="C3420" s="13" t="n">
        <v>83</v>
      </c>
      <c r="D3420" s="14" t="n">
        <v>1.7521</v>
      </c>
      <c r="E3420" s="14" t="n">
        <v>1.6673</v>
      </c>
      <c r="F3420" s="14" t="n">
        <v>0.9433</v>
      </c>
      <c r="Y3420" s="13" t="n">
        <v>83</v>
      </c>
      <c r="AU3420" s="13" t="n">
        <v>83</v>
      </c>
      <c r="BQ3420" s="13" t="n">
        <v>83</v>
      </c>
      <c r="CM3420" s="13" t="n">
        <v>83</v>
      </c>
      <c r="DI3420" s="13" t="n">
        <v>83</v>
      </c>
      <c r="EE3420" s="13" t="n">
        <v>83</v>
      </c>
      <c r="FA3420" s="13" t="n">
        <v>83</v>
      </c>
      <c r="FW3420" s="13" t="n">
        <v>83</v>
      </c>
      <c r="GS3420" s="13" t="n">
        <v>83</v>
      </c>
    </row>
    <row r="3421">
      <c r="C3421" s="13" t="n">
        <v>84</v>
      </c>
      <c r="D3421" s="14" t="n">
        <v>1.6186</v>
      </c>
      <c r="E3421" s="14" t="n">
        <v>1.4832</v>
      </c>
      <c r="F3421" s="14" t="n">
        <v>1.8708</v>
      </c>
      <c r="Y3421" s="13" t="n">
        <v>84</v>
      </c>
      <c r="AU3421" s="13" t="n">
        <v>84</v>
      </c>
      <c r="BQ3421" s="13" t="n">
        <v>84</v>
      </c>
      <c r="CM3421" s="13" t="n">
        <v>84</v>
      </c>
      <c r="DI3421" s="13" t="n">
        <v>84</v>
      </c>
      <c r="EE3421" s="13" t="n">
        <v>84</v>
      </c>
      <c r="FA3421" s="13" t="n">
        <v>84</v>
      </c>
      <c r="FW3421" s="13" t="n">
        <v>84</v>
      </c>
      <c r="GS3421" s="13" t="n">
        <v>84</v>
      </c>
    </row>
    <row r="3422">
      <c r="C3422" s="13" t="n">
        <v>85</v>
      </c>
      <c r="D3422" s="14" t="n">
        <v>1.6673</v>
      </c>
      <c r="E3422" s="14" t="n">
        <v>1.3</v>
      </c>
      <c r="F3422" s="14" t="n">
        <v>1.3266</v>
      </c>
      <c r="Y3422" s="13" t="n">
        <v>85</v>
      </c>
      <c r="AU3422" s="13" t="n">
        <v>85</v>
      </c>
      <c r="BQ3422" s="13" t="n">
        <v>85</v>
      </c>
      <c r="CM3422" s="13" t="n">
        <v>85</v>
      </c>
      <c r="DI3422" s="13" t="n">
        <v>85</v>
      </c>
      <c r="EE3422" s="13" t="n">
        <v>85</v>
      </c>
      <c r="FA3422" s="13" t="n">
        <v>85</v>
      </c>
      <c r="FW3422" s="13" t="n">
        <v>85</v>
      </c>
      <c r="GS3422" s="13" t="n">
        <v>85</v>
      </c>
    </row>
    <row r="3423">
      <c r="C3423" s="13" t="n">
        <v>86</v>
      </c>
      <c r="D3423" s="14" t="n">
        <v>1.4247</v>
      </c>
      <c r="E3423" s="14" t="n">
        <v>1.2845</v>
      </c>
      <c r="F3423" s="14" t="n">
        <v>1.5297</v>
      </c>
      <c r="Y3423" s="13" t="n">
        <v>86</v>
      </c>
      <c r="AU3423" s="13" t="n">
        <v>86</v>
      </c>
      <c r="BQ3423" s="13" t="n">
        <v>86</v>
      </c>
      <c r="CM3423" s="13" t="n">
        <v>86</v>
      </c>
      <c r="DI3423" s="13" t="n">
        <v>86</v>
      </c>
      <c r="EE3423" s="13" t="n">
        <v>86</v>
      </c>
      <c r="FA3423" s="13" t="n">
        <v>86</v>
      </c>
      <c r="FW3423" s="13" t="n">
        <v>86</v>
      </c>
      <c r="GS3423" s="13" t="n">
        <v>86</v>
      </c>
    </row>
    <row r="3424">
      <c r="C3424" s="13" t="n">
        <v>87</v>
      </c>
      <c r="D3424" s="14" t="n">
        <v>1.3856</v>
      </c>
      <c r="E3424" s="14" t="n">
        <v>1.4177</v>
      </c>
      <c r="F3424" s="14" t="n">
        <v>1.3076</v>
      </c>
      <c r="Y3424" s="13" t="n">
        <v>87</v>
      </c>
      <c r="AU3424" s="13" t="n">
        <v>87</v>
      </c>
      <c r="BQ3424" s="13" t="n">
        <v>87</v>
      </c>
      <c r="CM3424" s="13" t="n">
        <v>87</v>
      </c>
      <c r="DI3424" s="13" t="n">
        <v>87</v>
      </c>
      <c r="EE3424" s="13" t="n">
        <v>87</v>
      </c>
      <c r="FA3424" s="13" t="n">
        <v>87</v>
      </c>
      <c r="FW3424" s="13" t="n">
        <v>87</v>
      </c>
      <c r="GS3424" s="13" t="n">
        <v>87</v>
      </c>
    </row>
    <row r="3425">
      <c r="C3425" s="13" t="n">
        <v>88</v>
      </c>
      <c r="D3425" s="14" t="n">
        <v>1.5968</v>
      </c>
      <c r="E3425" s="14" t="n">
        <v>1.2165</v>
      </c>
      <c r="F3425" s="14" t="n">
        <v>1.2922</v>
      </c>
      <c r="Y3425" s="13" t="n">
        <v>88</v>
      </c>
      <c r="AU3425" s="13" t="n">
        <v>88</v>
      </c>
      <c r="BQ3425" s="13" t="n">
        <v>88</v>
      </c>
      <c r="CM3425" s="13" t="n">
        <v>88</v>
      </c>
      <c r="DI3425" s="13" t="n">
        <v>88</v>
      </c>
      <c r="EE3425" s="13" t="n">
        <v>88</v>
      </c>
      <c r="FA3425" s="13" t="n">
        <v>88</v>
      </c>
      <c r="FW3425" s="13" t="n">
        <v>88</v>
      </c>
      <c r="GS3425" s="13" t="n">
        <v>88</v>
      </c>
    </row>
    <row r="3426">
      <c r="C3426" s="13" t="n">
        <v>89</v>
      </c>
      <c r="D3426" s="14" t="n">
        <v>1.6552</v>
      </c>
      <c r="E3426" s="14" t="n">
        <v>1.2449</v>
      </c>
      <c r="F3426" s="14" t="n">
        <v>1.4899</v>
      </c>
      <c r="Y3426" s="13" t="n">
        <v>89</v>
      </c>
      <c r="AU3426" s="13" t="n">
        <v>89</v>
      </c>
      <c r="BQ3426" s="13" t="n">
        <v>89</v>
      </c>
      <c r="CM3426" s="13" t="n">
        <v>89</v>
      </c>
      <c r="DI3426" s="13" t="n">
        <v>89</v>
      </c>
      <c r="EE3426" s="13" t="n">
        <v>89</v>
      </c>
      <c r="FA3426" s="13" t="n">
        <v>89</v>
      </c>
      <c r="FW3426" s="13" t="n">
        <v>89</v>
      </c>
      <c r="GS3426" s="13" t="n">
        <v>89</v>
      </c>
    </row>
    <row r="3427">
      <c r="C3427" s="13" t="n">
        <v>90</v>
      </c>
      <c r="D3427" s="14" t="n">
        <v>1.6941</v>
      </c>
      <c r="E3427" s="14" t="n">
        <v>1.2569</v>
      </c>
      <c r="F3427" s="14" t="n">
        <v>1.5684</v>
      </c>
      <c r="Y3427" s="13" t="n">
        <v>90</v>
      </c>
      <c r="AU3427" s="13" t="n">
        <v>90</v>
      </c>
      <c r="BQ3427" s="13" t="n">
        <v>90</v>
      </c>
      <c r="CM3427" s="13" t="n">
        <v>90</v>
      </c>
      <c r="DI3427" s="13" t="n">
        <v>90</v>
      </c>
      <c r="EE3427" s="13" t="n">
        <v>90</v>
      </c>
      <c r="FA3427" s="13" t="n">
        <v>90</v>
      </c>
      <c r="FW3427" s="13" t="n">
        <v>90</v>
      </c>
      <c r="GS3427" s="13" t="n">
        <v>90</v>
      </c>
    </row>
    <row r="3428">
      <c r="C3428" s="13" t="n">
        <v>91</v>
      </c>
      <c r="D3428" s="14" t="n">
        <v>1.5588</v>
      </c>
      <c r="E3428" s="14" t="n">
        <v>1.3527</v>
      </c>
      <c r="F3428" s="14" t="n">
        <v>1.1489</v>
      </c>
      <c r="Y3428" s="13" t="n">
        <v>91</v>
      </c>
      <c r="AU3428" s="13" t="n">
        <v>91</v>
      </c>
      <c r="BQ3428" s="13" t="n">
        <v>91</v>
      </c>
      <c r="CM3428" s="13" t="n">
        <v>91</v>
      </c>
      <c r="DI3428" s="13" t="n">
        <v>91</v>
      </c>
      <c r="EE3428" s="13" t="n">
        <v>91</v>
      </c>
      <c r="FA3428" s="13" t="n">
        <v>91</v>
      </c>
      <c r="FW3428" s="13" t="n">
        <v>91</v>
      </c>
      <c r="GS3428" s="13" t="n">
        <v>91</v>
      </c>
    </row>
    <row r="3429">
      <c r="C3429" s="13" t="n">
        <v>92</v>
      </c>
      <c r="D3429" s="14" t="n">
        <v>1.456</v>
      </c>
      <c r="E3429" s="14" t="n">
        <v>1.5427</v>
      </c>
      <c r="F3429" s="14" t="n">
        <v>1.6093</v>
      </c>
      <c r="Y3429" s="13" t="n">
        <v>92</v>
      </c>
      <c r="AU3429" s="13" t="n">
        <v>92</v>
      </c>
      <c r="BQ3429" s="13" t="n">
        <v>92</v>
      </c>
      <c r="CM3429" s="13" t="n">
        <v>92</v>
      </c>
      <c r="DI3429" s="13" t="n">
        <v>92</v>
      </c>
      <c r="EE3429" s="13" t="n">
        <v>92</v>
      </c>
      <c r="FA3429" s="13" t="n">
        <v>92</v>
      </c>
      <c r="FW3429" s="13" t="n">
        <v>92</v>
      </c>
      <c r="GS3429" s="13" t="n">
        <v>92</v>
      </c>
    </row>
    <row r="3430">
      <c r="C3430" s="13" t="n">
        <v>93</v>
      </c>
      <c r="D3430" s="14" t="n">
        <v>1.044</v>
      </c>
      <c r="E3430" s="14" t="n">
        <v>1.5066</v>
      </c>
      <c r="F3430" s="14" t="n">
        <v>1.4142</v>
      </c>
      <c r="Y3430" s="13" t="n">
        <v>93</v>
      </c>
      <c r="AU3430" s="13" t="n">
        <v>93</v>
      </c>
      <c r="BQ3430" s="13" t="n">
        <v>93</v>
      </c>
      <c r="CM3430" s="13" t="n">
        <v>93</v>
      </c>
      <c r="DI3430" s="13" t="n">
        <v>93</v>
      </c>
      <c r="EE3430" s="13" t="n">
        <v>93</v>
      </c>
      <c r="FA3430" s="13" t="n">
        <v>93</v>
      </c>
      <c r="FW3430" s="13" t="n">
        <v>93</v>
      </c>
      <c r="GS3430" s="13" t="n">
        <v>93</v>
      </c>
    </row>
    <row r="3431">
      <c r="C3431" s="13" t="n">
        <v>94</v>
      </c>
      <c r="D3431" s="14" t="n">
        <v>1.9949</v>
      </c>
      <c r="E3431" s="14" t="n">
        <v>1.4352</v>
      </c>
      <c r="F3431" s="14" t="n">
        <v>1.3638</v>
      </c>
      <c r="Y3431" s="13" t="n">
        <v>94</v>
      </c>
      <c r="AU3431" s="13" t="n">
        <v>94</v>
      </c>
      <c r="BQ3431" s="13" t="n">
        <v>94</v>
      </c>
      <c r="CM3431" s="13" t="n">
        <v>94</v>
      </c>
      <c r="DI3431" s="13" t="n">
        <v>94</v>
      </c>
      <c r="EE3431" s="13" t="n">
        <v>94</v>
      </c>
      <c r="FA3431" s="13" t="n">
        <v>94</v>
      </c>
      <c r="FW3431" s="13" t="n">
        <v>94</v>
      </c>
      <c r="GS3431" s="13" t="n">
        <v>94</v>
      </c>
    </row>
    <row r="3432">
      <c r="C3432" s="13" t="n">
        <v>95</v>
      </c>
      <c r="D3432" s="14" t="n">
        <v>1.5748</v>
      </c>
      <c r="E3432" s="14" t="n">
        <v>1.0295</v>
      </c>
      <c r="F3432" s="14" t="n">
        <v>1.7748</v>
      </c>
      <c r="Y3432" s="13" t="n">
        <v>95</v>
      </c>
      <c r="AU3432" s="13" t="n">
        <v>95</v>
      </c>
      <c r="BQ3432" s="13" t="n">
        <v>95</v>
      </c>
      <c r="CM3432" s="13" t="n">
        <v>95</v>
      </c>
      <c r="DI3432" s="13" t="n">
        <v>95</v>
      </c>
      <c r="EE3432" s="13" t="n">
        <v>95</v>
      </c>
      <c r="FA3432" s="13" t="n">
        <v>95</v>
      </c>
      <c r="FW3432" s="13" t="n">
        <v>95</v>
      </c>
      <c r="GS3432" s="13" t="n">
        <v>95</v>
      </c>
    </row>
    <row r="3433">
      <c r="C3433" s="13" t="n">
        <v>96</v>
      </c>
      <c r="D3433" s="14" t="n">
        <v>1.7291</v>
      </c>
      <c r="E3433" s="14" t="n">
        <v>1.4317</v>
      </c>
      <c r="F3433" s="14" t="n">
        <v>1.5231</v>
      </c>
      <c r="Y3433" s="13" t="n">
        <v>96</v>
      </c>
      <c r="AU3433" s="13" t="n">
        <v>96</v>
      </c>
      <c r="BQ3433" s="13" t="n">
        <v>96</v>
      </c>
      <c r="CM3433" s="13" t="n">
        <v>96</v>
      </c>
      <c r="DI3433" s="13" t="n">
        <v>96</v>
      </c>
      <c r="EE3433" s="13" t="n">
        <v>96</v>
      </c>
      <c r="FA3433" s="13" t="n">
        <v>96</v>
      </c>
      <c r="FW3433" s="13" t="n">
        <v>96</v>
      </c>
      <c r="GS3433" s="13" t="n">
        <v>96</v>
      </c>
    </row>
    <row r="3434">
      <c r="C3434" s="13" t="n">
        <v>97</v>
      </c>
      <c r="D3434" s="14" t="n">
        <v>1.7972</v>
      </c>
      <c r="E3434" s="14" t="n">
        <v>1.4247</v>
      </c>
      <c r="F3434" s="14" t="n">
        <v>1.5524</v>
      </c>
      <c r="Y3434" s="13" t="n">
        <v>97</v>
      </c>
      <c r="AU3434" s="13" t="n">
        <v>97</v>
      </c>
      <c r="BQ3434" s="13" t="n">
        <v>97</v>
      </c>
      <c r="CM3434" s="13" t="n">
        <v>97</v>
      </c>
      <c r="DI3434" s="13" t="n">
        <v>97</v>
      </c>
      <c r="EE3434" s="13" t="n">
        <v>97</v>
      </c>
      <c r="FA3434" s="13" t="n">
        <v>97</v>
      </c>
      <c r="FW3434" s="13" t="n">
        <v>97</v>
      </c>
      <c r="GS3434" s="13" t="n">
        <v>97</v>
      </c>
    </row>
    <row r="3435">
      <c r="C3435" s="13" t="n">
        <v>98</v>
      </c>
      <c r="D3435" s="14" t="n">
        <v>1.4899</v>
      </c>
      <c r="E3435" s="14" t="n">
        <v>1.4387</v>
      </c>
      <c r="F3435" s="14" t="n">
        <v>1.4899</v>
      </c>
      <c r="Y3435" s="13" t="n">
        <v>98</v>
      </c>
      <c r="AU3435" s="13" t="n">
        <v>98</v>
      </c>
      <c r="BQ3435" s="13" t="n">
        <v>98</v>
      </c>
      <c r="CM3435" s="13" t="n">
        <v>98</v>
      </c>
      <c r="DI3435" s="13" t="n">
        <v>98</v>
      </c>
      <c r="EE3435" s="13" t="n">
        <v>98</v>
      </c>
      <c r="FA3435" s="13" t="n">
        <v>98</v>
      </c>
      <c r="FW3435" s="13" t="n">
        <v>98</v>
      </c>
      <c r="GS3435" s="13" t="n">
        <v>98</v>
      </c>
    </row>
    <row r="3436">
      <c r="C3436" s="13" t="n">
        <v>99</v>
      </c>
      <c r="D3436" s="14" t="n">
        <v>1.118</v>
      </c>
      <c r="E3436" s="14" t="n">
        <v>1.2727</v>
      </c>
      <c r="F3436" s="14" t="n">
        <v>1.4798</v>
      </c>
      <c r="Y3436" s="13" t="n">
        <v>99</v>
      </c>
      <c r="AU3436" s="13" t="n">
        <v>99</v>
      </c>
      <c r="BQ3436" s="13" t="n">
        <v>99</v>
      </c>
      <c r="CM3436" s="13" t="n">
        <v>99</v>
      </c>
      <c r="DI3436" s="13" t="n">
        <v>99</v>
      </c>
      <c r="EE3436" s="13" t="n">
        <v>99</v>
      </c>
      <c r="FA3436" s="13" t="n">
        <v>99</v>
      </c>
      <c r="FW3436" s="13" t="n">
        <v>99</v>
      </c>
      <c r="GS3436" s="13" t="n">
        <v>99</v>
      </c>
    </row>
    <row r="3437">
      <c r="C3437" s="13" t="n">
        <v>100</v>
      </c>
      <c r="D3437" s="14" t="n">
        <v>1.637</v>
      </c>
      <c r="E3437" s="14" t="n">
        <v>1.3341</v>
      </c>
      <c r="F3437" s="14" t="n">
        <v>1.2961</v>
      </c>
      <c r="Y3437" s="13" t="n">
        <v>100</v>
      </c>
      <c r="AU3437" s="13" t="n">
        <v>100</v>
      </c>
      <c r="BQ3437" s="13" t="n">
        <v>100</v>
      </c>
      <c r="CM3437" s="13" t="n">
        <v>100</v>
      </c>
      <c r="DI3437" s="13" t="n">
        <v>100</v>
      </c>
      <c r="EE3437" s="13" t="n">
        <v>100</v>
      </c>
      <c r="FA3437" s="13" t="n">
        <v>100</v>
      </c>
      <c r="FW3437" s="13" t="n">
        <v>100</v>
      </c>
      <c r="GS3437" s="13" t="n">
        <v>100</v>
      </c>
    </row>
    <row r="3438">
      <c r="C3438" s="13" t="n">
        <v>101</v>
      </c>
      <c r="D3438" s="14" t="n">
        <v>1.4491</v>
      </c>
      <c r="E3438" s="14" t="n">
        <v>1.5231</v>
      </c>
      <c r="F3438" s="14" t="n">
        <v>1.3453</v>
      </c>
      <c r="Y3438" s="13" t="n">
        <v>101</v>
      </c>
      <c r="AU3438" s="13" t="n">
        <v>101</v>
      </c>
      <c r="BQ3438" s="13" t="n">
        <v>101</v>
      </c>
      <c r="CM3438" s="13" t="n">
        <v>101</v>
      </c>
      <c r="DI3438" s="13" t="n">
        <v>101</v>
      </c>
      <c r="EE3438" s="13" t="n">
        <v>101</v>
      </c>
      <c r="FA3438" s="13" t="n">
        <v>101</v>
      </c>
      <c r="FW3438" s="13" t="n">
        <v>101</v>
      </c>
      <c r="GS3438" s="13" t="n">
        <v>101</v>
      </c>
    </row>
    <row r="3439">
      <c r="C3439" s="13" t="n">
        <v>102</v>
      </c>
      <c r="D3439" s="14" t="n">
        <v>1.2369</v>
      </c>
      <c r="E3439" s="14" t="n">
        <v>1.8027</v>
      </c>
      <c r="F3439" s="14" t="n">
        <v>1.4966</v>
      </c>
      <c r="Y3439" s="13" t="n">
        <v>102</v>
      </c>
      <c r="AU3439" s="13" t="n">
        <v>102</v>
      </c>
      <c r="BQ3439" s="13" t="n">
        <v>102</v>
      </c>
      <c r="CM3439" s="13" t="n">
        <v>102</v>
      </c>
      <c r="DI3439" s="13" t="n">
        <v>102</v>
      </c>
      <c r="EE3439" s="13" t="n">
        <v>102</v>
      </c>
      <c r="FA3439" s="13" t="n">
        <v>102</v>
      </c>
      <c r="FW3439" s="13" t="n">
        <v>102</v>
      </c>
      <c r="GS3439" s="13" t="n">
        <v>102</v>
      </c>
    </row>
    <row r="3440">
      <c r="C3440" s="13" t="n">
        <v>103</v>
      </c>
      <c r="D3440" s="14" t="n">
        <v>1.8841</v>
      </c>
      <c r="E3440" s="14" t="n">
        <v>1.3152</v>
      </c>
      <c r="F3440" s="14" t="n">
        <v>1.2041</v>
      </c>
      <c r="Y3440" s="13" t="n">
        <v>103</v>
      </c>
      <c r="AU3440" s="13" t="n">
        <v>103</v>
      </c>
      <c r="BQ3440" s="13" t="n">
        <v>103</v>
      </c>
      <c r="CM3440" s="13" t="n">
        <v>103</v>
      </c>
      <c r="DI3440" s="13" t="n">
        <v>103</v>
      </c>
      <c r="EE3440" s="13" t="n">
        <v>103</v>
      </c>
      <c r="FA3440" s="13" t="n">
        <v>103</v>
      </c>
      <c r="FW3440" s="13" t="n">
        <v>103</v>
      </c>
      <c r="GS3440" s="13" t="n">
        <v>103</v>
      </c>
    </row>
    <row r="3441">
      <c r="C3441" s="13" t="n">
        <v>104</v>
      </c>
      <c r="D3441" s="14" t="n">
        <v>1.1958</v>
      </c>
      <c r="E3441" s="14" t="n">
        <v>1.637</v>
      </c>
      <c r="F3441" s="14" t="n">
        <v>1.6401</v>
      </c>
      <c r="Y3441" s="13" t="n">
        <v>104</v>
      </c>
      <c r="AU3441" s="13" t="n">
        <v>104</v>
      </c>
      <c r="BQ3441" s="13" t="n">
        <v>104</v>
      </c>
      <c r="CM3441" s="13" t="n">
        <v>104</v>
      </c>
      <c r="DI3441" s="13" t="n">
        <v>104</v>
      </c>
      <c r="EE3441" s="13" t="n">
        <v>104</v>
      </c>
      <c r="FA3441" s="13" t="n">
        <v>104</v>
      </c>
      <c r="FW3441" s="13" t="n">
        <v>104</v>
      </c>
      <c r="GS3441" s="13" t="n">
        <v>104</v>
      </c>
    </row>
    <row r="3442">
      <c r="C3442" s="13" t="n">
        <v>105</v>
      </c>
      <c r="D3442" s="14" t="n">
        <v>1.8083</v>
      </c>
      <c r="E3442" s="14" t="n">
        <v>1.5684</v>
      </c>
      <c r="F3442" s="14" t="n">
        <v>1.3892</v>
      </c>
      <c r="Y3442" s="13" t="n">
        <v>105</v>
      </c>
      <c r="AU3442" s="13" t="n">
        <v>105</v>
      </c>
      <c r="BQ3442" s="13" t="n">
        <v>105</v>
      </c>
      <c r="CM3442" s="13" t="n">
        <v>105</v>
      </c>
      <c r="DI3442" s="13" t="n">
        <v>105</v>
      </c>
      <c r="EE3442" s="13" t="n">
        <v>105</v>
      </c>
      <c r="FA3442" s="13" t="n">
        <v>105</v>
      </c>
      <c r="FW3442" s="13" t="n">
        <v>105</v>
      </c>
      <c r="GS3442" s="13" t="n">
        <v>105</v>
      </c>
    </row>
    <row r="3443">
      <c r="C3443" s="13" t="n">
        <v>106</v>
      </c>
      <c r="D3443" s="14" t="n">
        <v>1.3228</v>
      </c>
      <c r="E3443" s="14" t="n">
        <v>1.3416</v>
      </c>
      <c r="F3443" s="14" t="n">
        <v>1.1704</v>
      </c>
      <c r="Y3443" s="13" t="n">
        <v>106</v>
      </c>
      <c r="AU3443" s="13" t="n">
        <v>106</v>
      </c>
      <c r="BQ3443" s="13" t="n">
        <v>106</v>
      </c>
      <c r="CM3443" s="13" t="n">
        <v>106</v>
      </c>
      <c r="DI3443" s="13" t="n">
        <v>106</v>
      </c>
      <c r="EE3443" s="13" t="n">
        <v>106</v>
      </c>
      <c r="FA3443" s="13" t="n">
        <v>106</v>
      </c>
      <c r="FW3443" s="13" t="n">
        <v>106</v>
      </c>
      <c r="GS3443" s="13" t="n">
        <v>106</v>
      </c>
    </row>
    <row r="3444">
      <c r="C3444" s="13" t="n">
        <v>107</v>
      </c>
      <c r="D3444" s="14" t="n">
        <v>1.7204</v>
      </c>
      <c r="E3444" s="14" t="n">
        <v>1.4106</v>
      </c>
      <c r="F3444" s="14" t="n">
        <v>1.1789</v>
      </c>
      <c r="Y3444" s="13" t="n">
        <v>107</v>
      </c>
      <c r="AU3444" s="13" t="n">
        <v>107</v>
      </c>
      <c r="BQ3444" s="13" t="n">
        <v>107</v>
      </c>
      <c r="CM3444" s="13" t="n">
        <v>107</v>
      </c>
      <c r="DI3444" s="13" t="n">
        <v>107</v>
      </c>
      <c r="EE3444" s="13" t="n">
        <v>107</v>
      </c>
      <c r="FA3444" s="13" t="n">
        <v>107</v>
      </c>
      <c r="FW3444" s="13" t="n">
        <v>107</v>
      </c>
      <c r="GS3444" s="13" t="n">
        <v>107</v>
      </c>
    </row>
    <row r="3445">
      <c r="C3445" s="13" t="n">
        <v>108</v>
      </c>
      <c r="D3445" s="14" t="n">
        <v>1.5427</v>
      </c>
      <c r="E3445" s="14" t="n">
        <v>1.7804</v>
      </c>
      <c r="F3445" s="14" t="n">
        <v>1.2409</v>
      </c>
      <c r="Y3445" s="13" t="n">
        <v>108</v>
      </c>
      <c r="AU3445" s="13" t="n">
        <v>108</v>
      </c>
      <c r="BQ3445" s="13" t="n">
        <v>108</v>
      </c>
      <c r="CM3445" s="13" t="n">
        <v>108</v>
      </c>
      <c r="DI3445" s="13" t="n">
        <v>108</v>
      </c>
      <c r="EE3445" s="13" t="n">
        <v>108</v>
      </c>
      <c r="FA3445" s="13" t="n">
        <v>108</v>
      </c>
      <c r="FW3445" s="13" t="n">
        <v>108</v>
      </c>
      <c r="GS3445" s="13" t="n">
        <v>108</v>
      </c>
    </row>
    <row r="3446">
      <c r="C3446" s="13" t="n">
        <v>109</v>
      </c>
      <c r="D3446" s="14" t="n">
        <v>1.3453</v>
      </c>
      <c r="E3446" s="14" t="n">
        <v>1.4798</v>
      </c>
      <c r="F3446" s="14" t="n">
        <v>1.1874</v>
      </c>
      <c r="Y3446" s="13" t="n">
        <v>109</v>
      </c>
      <c r="AU3446" s="13" t="n">
        <v>109</v>
      </c>
      <c r="BQ3446" s="13" t="n">
        <v>109</v>
      </c>
      <c r="CM3446" s="13" t="n">
        <v>109</v>
      </c>
      <c r="DI3446" s="13" t="n">
        <v>109</v>
      </c>
      <c r="EE3446" s="13" t="n">
        <v>109</v>
      </c>
      <c r="FA3446" s="13" t="n">
        <v>109</v>
      </c>
      <c r="FW3446" s="13" t="n">
        <v>109</v>
      </c>
      <c r="GS3446" s="13" t="n">
        <v>109</v>
      </c>
    </row>
    <row r="3447">
      <c r="C3447" s="13" t="n">
        <v>110</v>
      </c>
      <c r="D3447" s="14" t="n">
        <v>1.2409</v>
      </c>
      <c r="E3447" s="14" t="n">
        <v>1.4422</v>
      </c>
      <c r="F3447" s="14" t="n">
        <v>1.6643</v>
      </c>
      <c r="Y3447" s="13" t="n">
        <v>110</v>
      </c>
      <c r="AU3447" s="13" t="n">
        <v>110</v>
      </c>
      <c r="BQ3447" s="13" t="n">
        <v>110</v>
      </c>
      <c r="CM3447" s="13" t="n">
        <v>110</v>
      </c>
      <c r="DI3447" s="13" t="n">
        <v>110</v>
      </c>
      <c r="EE3447" s="13" t="n">
        <v>110</v>
      </c>
      <c r="FA3447" s="13" t="n">
        <v>110</v>
      </c>
      <c r="FW3447" s="13" t="n">
        <v>110</v>
      </c>
      <c r="GS3447" s="13" t="n">
        <v>110</v>
      </c>
    </row>
    <row r="3448">
      <c r="C3448" s="13" t="n">
        <v>111</v>
      </c>
      <c r="D3448" s="14" t="n">
        <v>1.6673</v>
      </c>
      <c r="E3448" s="14" t="n">
        <v>1.7262</v>
      </c>
      <c r="F3448" s="14" t="n">
        <v>1.5033</v>
      </c>
      <c r="Y3448" s="13" t="n">
        <v>111</v>
      </c>
      <c r="AU3448" s="13" t="n">
        <v>111</v>
      </c>
      <c r="BQ3448" s="13" t="n">
        <v>111</v>
      </c>
      <c r="CM3448" s="13" t="n">
        <v>111</v>
      </c>
      <c r="DI3448" s="13" t="n">
        <v>111</v>
      </c>
      <c r="EE3448" s="13" t="n">
        <v>111</v>
      </c>
      <c r="FA3448" s="13" t="n">
        <v>111</v>
      </c>
      <c r="FW3448" s="13" t="n">
        <v>111</v>
      </c>
      <c r="GS3448" s="13" t="n">
        <v>111</v>
      </c>
    </row>
    <row r="3449">
      <c r="C3449" s="13" t="n">
        <v>112</v>
      </c>
      <c r="D3449" s="14" t="n">
        <v>1.6</v>
      </c>
      <c r="E3449" s="14" t="n">
        <v>1.637</v>
      </c>
      <c r="F3449" s="14" t="n">
        <v>1.6062</v>
      </c>
      <c r="Y3449" s="13" t="n">
        <v>112</v>
      </c>
      <c r="AU3449" s="13" t="n">
        <v>112</v>
      </c>
      <c r="BQ3449" s="13" t="n">
        <v>112</v>
      </c>
      <c r="CM3449" s="13" t="n">
        <v>112</v>
      </c>
      <c r="DI3449" s="13" t="n">
        <v>112</v>
      </c>
      <c r="EE3449" s="13" t="n">
        <v>112</v>
      </c>
      <c r="FA3449" s="13" t="n">
        <v>112</v>
      </c>
      <c r="FW3449" s="13" t="n">
        <v>112</v>
      </c>
      <c r="GS3449" s="13" t="n">
        <v>112</v>
      </c>
    </row>
    <row r="3450">
      <c r="C3450" s="13" t="n">
        <v>113</v>
      </c>
      <c r="D3450" s="14" t="n">
        <v>1.6703</v>
      </c>
      <c r="E3450" s="14" t="n">
        <v>1.7888</v>
      </c>
      <c r="F3450" s="14" t="n">
        <v>1.3076</v>
      </c>
      <c r="Y3450" s="13" t="n">
        <v>113</v>
      </c>
      <c r="AU3450" s="13" t="n">
        <v>113</v>
      </c>
      <c r="BQ3450" s="13" t="n">
        <v>113</v>
      </c>
      <c r="CM3450" s="13" t="n">
        <v>113</v>
      </c>
      <c r="DI3450" s="13" t="n">
        <v>113</v>
      </c>
      <c r="EE3450" s="13" t="n">
        <v>113</v>
      </c>
      <c r="FA3450" s="13" t="n">
        <v>113</v>
      </c>
      <c r="FW3450" s="13" t="n">
        <v>113</v>
      </c>
      <c r="GS3450" s="13" t="n">
        <v>113</v>
      </c>
    </row>
    <row r="3451">
      <c r="C3451" s="13" t="n">
        <v>114</v>
      </c>
      <c r="D3451" s="14" t="n">
        <v>1.562</v>
      </c>
      <c r="E3451" s="14" t="n">
        <v>1.3266</v>
      </c>
      <c r="F3451" s="14" t="n">
        <v>1.5198</v>
      </c>
      <c r="Y3451" s="13" t="n">
        <v>114</v>
      </c>
      <c r="AU3451" s="13" t="n">
        <v>114</v>
      </c>
      <c r="BQ3451" s="13" t="n">
        <v>114</v>
      </c>
      <c r="CM3451" s="13" t="n">
        <v>114</v>
      </c>
      <c r="DI3451" s="13" t="n">
        <v>114</v>
      </c>
      <c r="EE3451" s="13" t="n">
        <v>114</v>
      </c>
      <c r="FA3451" s="13" t="n">
        <v>114</v>
      </c>
      <c r="FW3451" s="13" t="n">
        <v>114</v>
      </c>
      <c r="GS3451" s="13" t="n">
        <v>114</v>
      </c>
    </row>
    <row r="3452">
      <c r="C3452" s="13" t="n">
        <v>115</v>
      </c>
      <c r="D3452" s="14" t="n">
        <v>1.4662</v>
      </c>
      <c r="E3452" s="14" t="n">
        <v>1.5132</v>
      </c>
      <c r="F3452" s="14" t="n">
        <v>1.3416</v>
      </c>
      <c r="Y3452" s="13" t="n">
        <v>115</v>
      </c>
      <c r="AU3452" s="13" t="n">
        <v>115</v>
      </c>
      <c r="BQ3452" s="13" t="n">
        <v>115</v>
      </c>
      <c r="CM3452" s="13" t="n">
        <v>115</v>
      </c>
      <c r="DI3452" s="13" t="n">
        <v>115</v>
      </c>
      <c r="EE3452" s="13" t="n">
        <v>115</v>
      </c>
      <c r="FA3452" s="13" t="n">
        <v>115</v>
      </c>
      <c r="FW3452" s="13" t="n">
        <v>115</v>
      </c>
      <c r="GS3452" s="13" t="n">
        <v>115</v>
      </c>
    </row>
    <row r="3453">
      <c r="C3453" s="13" t="n">
        <v>116</v>
      </c>
      <c r="D3453" s="14" t="n">
        <v>1.118</v>
      </c>
      <c r="E3453" s="14" t="n">
        <v>1.5684</v>
      </c>
      <c r="F3453" s="14" t="n">
        <v>1.2124</v>
      </c>
      <c r="Y3453" s="13" t="n">
        <v>116</v>
      </c>
      <c r="AU3453" s="13" t="n">
        <v>116</v>
      </c>
      <c r="BQ3453" s="13" t="n">
        <v>116</v>
      </c>
      <c r="CM3453" s="13" t="n">
        <v>116</v>
      </c>
      <c r="DI3453" s="13" t="n">
        <v>116</v>
      </c>
      <c r="EE3453" s="13" t="n">
        <v>116</v>
      </c>
      <c r="FA3453" s="13" t="n">
        <v>116</v>
      </c>
      <c r="FW3453" s="13" t="n">
        <v>116</v>
      </c>
      <c r="GS3453" s="13" t="n">
        <v>116</v>
      </c>
    </row>
    <row r="3454">
      <c r="C3454" s="13" t="n">
        <v>117</v>
      </c>
      <c r="D3454" s="14" t="n">
        <v>1.4491</v>
      </c>
      <c r="E3454" s="14" t="n">
        <v>1.4</v>
      </c>
      <c r="F3454" s="14" t="n">
        <v>1.6062</v>
      </c>
      <c r="Y3454" s="13" t="n">
        <v>117</v>
      </c>
      <c r="AU3454" s="13" t="n">
        <v>117</v>
      </c>
      <c r="BQ3454" s="13" t="n">
        <v>117</v>
      </c>
      <c r="CM3454" s="13" t="n">
        <v>117</v>
      </c>
      <c r="DI3454" s="13" t="n">
        <v>117</v>
      </c>
      <c r="EE3454" s="13" t="n">
        <v>117</v>
      </c>
      <c r="FA3454" s="13" t="n">
        <v>117</v>
      </c>
      <c r="FW3454" s="13" t="n">
        <v>117</v>
      </c>
      <c r="GS3454" s="13" t="n">
        <v>117</v>
      </c>
    </row>
    <row r="3455">
      <c r="C3455" s="13" t="n">
        <v>118</v>
      </c>
      <c r="D3455" s="14" t="n">
        <v>1.4106</v>
      </c>
      <c r="E3455" s="14" t="n">
        <v>1.4106</v>
      </c>
      <c r="F3455" s="14" t="n">
        <v>1.2206</v>
      </c>
      <c r="Y3455" s="13" t="n">
        <v>118</v>
      </c>
      <c r="AU3455" s="13" t="n">
        <v>118</v>
      </c>
      <c r="BQ3455" s="13" t="n">
        <v>118</v>
      </c>
      <c r="CM3455" s="13" t="n">
        <v>118</v>
      </c>
      <c r="DI3455" s="13" t="n">
        <v>118</v>
      </c>
      <c r="EE3455" s="13" t="n">
        <v>118</v>
      </c>
      <c r="FA3455" s="13" t="n">
        <v>118</v>
      </c>
      <c r="FW3455" s="13" t="n">
        <v>118</v>
      </c>
      <c r="GS3455" s="13" t="n">
        <v>118</v>
      </c>
    </row>
    <row r="3456">
      <c r="C3456" s="13" t="n">
        <v>119</v>
      </c>
      <c r="D3456" s="14" t="n">
        <v>1.5556</v>
      </c>
      <c r="E3456" s="14" t="n">
        <v>1.5165</v>
      </c>
      <c r="F3456" s="14" t="n">
        <v>1.8083</v>
      </c>
      <c r="Y3456" s="13" t="n">
        <v>119</v>
      </c>
      <c r="AU3456" s="13" t="n">
        <v>119</v>
      </c>
      <c r="BQ3456" s="13" t="n">
        <v>119</v>
      </c>
      <c r="CM3456" s="13" t="n">
        <v>119</v>
      </c>
      <c r="DI3456" s="13" t="n">
        <v>119</v>
      </c>
      <c r="EE3456" s="13" t="n">
        <v>119</v>
      </c>
      <c r="FA3456" s="13" t="n">
        <v>119</v>
      </c>
      <c r="FW3456" s="13" t="n">
        <v>119</v>
      </c>
      <c r="GS3456" s="13" t="n">
        <v>119</v>
      </c>
    </row>
    <row r="3457">
      <c r="C3457" s="13" t="n">
        <v>120</v>
      </c>
      <c r="D3457" s="14" t="n">
        <v>1.3114</v>
      </c>
      <c r="E3457" s="14" t="n">
        <v>1.4933</v>
      </c>
      <c r="F3457" s="14" t="n">
        <v>1.5652</v>
      </c>
      <c r="Y3457" s="13" t="n">
        <v>120</v>
      </c>
      <c r="AU3457" s="13" t="n">
        <v>120</v>
      </c>
      <c r="BQ3457" s="13" t="n">
        <v>120</v>
      </c>
      <c r="CM3457" s="13" t="n">
        <v>120</v>
      </c>
      <c r="DI3457" s="13" t="n">
        <v>120</v>
      </c>
      <c r="EE3457" s="13" t="n">
        <v>120</v>
      </c>
      <c r="FA3457" s="13" t="n">
        <v>120</v>
      </c>
      <c r="FW3457" s="13" t="n">
        <v>120</v>
      </c>
      <c r="GS3457" s="13" t="n">
        <v>120</v>
      </c>
    </row>
    <row r="3458">
      <c r="C3458" s="13" t="n">
        <v>121</v>
      </c>
      <c r="D3458" s="14" t="n">
        <v>1.3892</v>
      </c>
      <c r="E3458" s="14" t="n">
        <v>1.3964</v>
      </c>
      <c r="F3458" s="14" t="n">
        <v>1.2688</v>
      </c>
      <c r="Y3458" s="13" t="n">
        <v>121</v>
      </c>
      <c r="AU3458" s="13" t="n">
        <v>121</v>
      </c>
      <c r="BQ3458" s="13" t="n">
        <v>121</v>
      </c>
      <c r="CM3458" s="13" t="n">
        <v>121</v>
      </c>
      <c r="DI3458" s="13" t="n">
        <v>121</v>
      </c>
      <c r="EE3458" s="13" t="n">
        <v>121</v>
      </c>
      <c r="FA3458" s="13" t="n">
        <v>121</v>
      </c>
      <c r="FW3458" s="13" t="n">
        <v>121</v>
      </c>
      <c r="GS3458" s="13" t="n">
        <v>121</v>
      </c>
    </row>
    <row r="3459">
      <c r="C3459" s="13" t="n">
        <v>122</v>
      </c>
      <c r="D3459" s="14" t="n">
        <v>1.9467</v>
      </c>
      <c r="E3459" s="14" t="n">
        <v>1.6431</v>
      </c>
      <c r="F3459" s="14" t="n">
        <v>1.4899</v>
      </c>
      <c r="Y3459" s="13" t="n">
        <v>122</v>
      </c>
      <c r="AU3459" s="13" t="n">
        <v>122</v>
      </c>
      <c r="BQ3459" s="13" t="n">
        <v>122</v>
      </c>
      <c r="CM3459" s="13" t="n">
        <v>122</v>
      </c>
      <c r="DI3459" s="13" t="n">
        <v>122</v>
      </c>
      <c r="EE3459" s="13" t="n">
        <v>122</v>
      </c>
      <c r="FA3459" s="13" t="n">
        <v>122</v>
      </c>
      <c r="FW3459" s="13" t="n">
        <v>122</v>
      </c>
      <c r="GS3459" s="13" t="n">
        <v>122</v>
      </c>
    </row>
    <row r="3460">
      <c r="C3460" s="13" t="n">
        <v>123</v>
      </c>
      <c r="D3460" s="14" t="n">
        <v>1.3453</v>
      </c>
      <c r="E3460" s="14" t="n">
        <v>1.2922</v>
      </c>
      <c r="F3460" s="14" t="n">
        <v>1.4594</v>
      </c>
      <c r="Y3460" s="13" t="n">
        <v>123</v>
      </c>
      <c r="AU3460" s="13" t="n">
        <v>123</v>
      </c>
      <c r="BQ3460" s="13" t="n">
        <v>123</v>
      </c>
      <c r="CM3460" s="13" t="n">
        <v>123</v>
      </c>
      <c r="DI3460" s="13" t="n">
        <v>123</v>
      </c>
      <c r="EE3460" s="13" t="n">
        <v>123</v>
      </c>
      <c r="FA3460" s="13" t="n">
        <v>123</v>
      </c>
      <c r="FW3460" s="13" t="n">
        <v>123</v>
      </c>
      <c r="GS3460" s="13" t="n">
        <v>123</v>
      </c>
    </row>
    <row r="3461">
      <c r="C3461" s="13" t="n">
        <v>124</v>
      </c>
      <c r="D3461" s="14" t="n">
        <v>1.562</v>
      </c>
      <c r="E3461" s="14" t="n">
        <v>1.4247</v>
      </c>
      <c r="F3461" s="14" t="n">
        <v>1.4422</v>
      </c>
      <c r="Y3461" s="13" t="n">
        <v>124</v>
      </c>
      <c r="AU3461" s="13" t="n">
        <v>124</v>
      </c>
      <c r="BQ3461" s="13" t="n">
        <v>124</v>
      </c>
      <c r="CM3461" s="13" t="n">
        <v>124</v>
      </c>
      <c r="DI3461" s="13" t="n">
        <v>124</v>
      </c>
      <c r="EE3461" s="13" t="n">
        <v>124</v>
      </c>
      <c r="FA3461" s="13" t="n">
        <v>124</v>
      </c>
      <c r="FW3461" s="13" t="n">
        <v>124</v>
      </c>
      <c r="GS3461" s="13" t="n">
        <v>124</v>
      </c>
    </row>
    <row r="3462">
      <c r="C3462" s="13" t="n">
        <v>125</v>
      </c>
      <c r="D3462" s="14" t="n">
        <v>1.5905</v>
      </c>
      <c r="E3462" s="14" t="n">
        <v>1.2961</v>
      </c>
      <c r="F3462" s="14" t="n">
        <v>1.4</v>
      </c>
      <c r="Y3462" s="13" t="n">
        <v>125</v>
      </c>
      <c r="AU3462" s="13" t="n">
        <v>125</v>
      </c>
      <c r="BQ3462" s="13" t="n">
        <v>125</v>
      </c>
      <c r="CM3462" s="13" t="n">
        <v>125</v>
      </c>
      <c r="DI3462" s="13" t="n">
        <v>125</v>
      </c>
      <c r="EE3462" s="13" t="n">
        <v>125</v>
      </c>
      <c r="FA3462" s="13" t="n">
        <v>125</v>
      </c>
      <c r="FW3462" s="13" t="n">
        <v>125</v>
      </c>
      <c r="GS3462" s="13" t="n">
        <v>125</v>
      </c>
    </row>
    <row r="3463">
      <c r="C3463" s="13" t="n">
        <v>126</v>
      </c>
      <c r="D3463" s="14" t="n">
        <v>1.4764</v>
      </c>
      <c r="E3463" s="14" t="n">
        <v>1.4387</v>
      </c>
      <c r="F3463" s="14" t="n">
        <v>1.7435</v>
      </c>
      <c r="Y3463" s="13" t="n">
        <v>126</v>
      </c>
      <c r="AU3463" s="13" t="n">
        <v>126</v>
      </c>
      <c r="BQ3463" s="13" t="n">
        <v>126</v>
      </c>
      <c r="CM3463" s="13" t="n">
        <v>126</v>
      </c>
      <c r="DI3463" s="13" t="n">
        <v>126</v>
      </c>
      <c r="EE3463" s="13" t="n">
        <v>126</v>
      </c>
      <c r="FA3463" s="13" t="n">
        <v>126</v>
      </c>
      <c r="FW3463" s="13" t="n">
        <v>126</v>
      </c>
      <c r="GS3463" s="13" t="n">
        <v>126</v>
      </c>
    </row>
    <row r="3464">
      <c r="C3464" s="13" t="n">
        <v>127</v>
      </c>
      <c r="D3464" s="14" t="n">
        <v>1.3784</v>
      </c>
      <c r="E3464" s="14" t="n">
        <v>1.8248</v>
      </c>
      <c r="F3464" s="14" t="n">
        <v>1.3674</v>
      </c>
      <c r="Y3464" s="13" t="n">
        <v>127</v>
      </c>
      <c r="AU3464" s="13" t="n">
        <v>127</v>
      </c>
      <c r="BQ3464" s="13" t="n">
        <v>127</v>
      </c>
      <c r="CM3464" s="13" t="n">
        <v>127</v>
      </c>
      <c r="DI3464" s="13" t="n">
        <v>127</v>
      </c>
      <c r="EE3464" s="13" t="n">
        <v>127</v>
      </c>
      <c r="FA3464" s="13" t="n">
        <v>127</v>
      </c>
      <c r="FW3464" s="13" t="n">
        <v>127</v>
      </c>
      <c r="GS3464" s="13" t="n">
        <v>127</v>
      </c>
    </row>
    <row r="3465">
      <c r="C3465" s="13" t="n">
        <v>128</v>
      </c>
      <c r="D3465" s="14" t="n">
        <v>1.6248</v>
      </c>
      <c r="E3465" s="14" t="n">
        <v>1.1532</v>
      </c>
      <c r="F3465" s="14" t="n">
        <v>1.3892</v>
      </c>
      <c r="Y3465" s="13" t="n">
        <v>128</v>
      </c>
      <c r="AU3465" s="13" t="n">
        <v>128</v>
      </c>
      <c r="BQ3465" s="13" t="n">
        <v>128</v>
      </c>
      <c r="CM3465" s="13" t="n">
        <v>128</v>
      </c>
      <c r="DI3465" s="13" t="n">
        <v>128</v>
      </c>
      <c r="EE3465" s="13" t="n">
        <v>128</v>
      </c>
      <c r="FA3465" s="13" t="n">
        <v>128</v>
      </c>
      <c r="FW3465" s="13" t="n">
        <v>128</v>
      </c>
      <c r="GS3465" s="13" t="n">
        <v>128</v>
      </c>
    </row>
    <row r="3466">
      <c r="C3466" s="13" t="n">
        <v>129</v>
      </c>
      <c r="D3466" s="14" t="n">
        <v>1.5716</v>
      </c>
      <c r="E3466" s="14" t="n">
        <v>1.319</v>
      </c>
      <c r="F3466" s="14" t="n">
        <v>1.5132</v>
      </c>
      <c r="Y3466" s="13" t="n">
        <v>129</v>
      </c>
      <c r="AU3466" s="13" t="n">
        <v>129</v>
      </c>
      <c r="BQ3466" s="13" t="n">
        <v>129</v>
      </c>
      <c r="CM3466" s="13" t="n">
        <v>129</v>
      </c>
      <c r="DI3466" s="13" t="n">
        <v>129</v>
      </c>
      <c r="EE3466" s="13" t="n">
        <v>129</v>
      </c>
      <c r="FA3466" s="13" t="n">
        <v>129</v>
      </c>
      <c r="FW3466" s="13" t="n">
        <v>129</v>
      </c>
      <c r="GS3466" s="13" t="n">
        <v>129</v>
      </c>
    </row>
    <row r="3467">
      <c r="C3467" s="13" t="n">
        <v>130</v>
      </c>
      <c r="D3467" s="14" t="n">
        <v>1.4317</v>
      </c>
      <c r="E3467" s="14" t="n">
        <v>1.5394</v>
      </c>
      <c r="F3467" s="14" t="n">
        <v>1.5198</v>
      </c>
      <c r="Y3467" s="13" t="n">
        <v>130</v>
      </c>
      <c r="AU3467" s="13" t="n">
        <v>130</v>
      </c>
      <c r="BQ3467" s="13" t="n">
        <v>130</v>
      </c>
      <c r="CM3467" s="13" t="n">
        <v>130</v>
      </c>
      <c r="DI3467" s="13" t="n">
        <v>130</v>
      </c>
      <c r="EE3467" s="13" t="n">
        <v>130</v>
      </c>
      <c r="FA3467" s="13" t="n">
        <v>130</v>
      </c>
      <c r="FW3467" s="13" t="n">
        <v>130</v>
      </c>
      <c r="GS3467" s="13" t="n">
        <v>130</v>
      </c>
    </row>
    <row r="3468">
      <c r="C3468" s="13" t="n">
        <v>131</v>
      </c>
      <c r="D3468" s="14" t="n">
        <v>1.6703</v>
      </c>
      <c r="E3468" s="14" t="n">
        <v>1.473</v>
      </c>
      <c r="F3468" s="14" t="n">
        <v>1.3928</v>
      </c>
      <c r="Y3468" s="13" t="n">
        <v>131</v>
      </c>
      <c r="AU3468" s="13" t="n">
        <v>131</v>
      </c>
      <c r="BQ3468" s="13" t="n">
        <v>131</v>
      </c>
      <c r="CM3468" s="13" t="n">
        <v>131</v>
      </c>
      <c r="DI3468" s="13" t="n">
        <v>131</v>
      </c>
      <c r="EE3468" s="13" t="n">
        <v>131</v>
      </c>
      <c r="FA3468" s="13" t="n">
        <v>131</v>
      </c>
      <c r="FW3468" s="13" t="n">
        <v>131</v>
      </c>
      <c r="GS3468" s="13" t="n">
        <v>131</v>
      </c>
    </row>
    <row r="3469">
      <c r="C3469" s="13" t="n">
        <v>132</v>
      </c>
      <c r="D3469" s="14" t="n">
        <v>1.5652</v>
      </c>
      <c r="E3469" s="14" t="n">
        <v>1.822</v>
      </c>
      <c r="F3469" s="14" t="n">
        <v>1.2083</v>
      </c>
      <c r="Y3469" s="13" t="n">
        <v>132</v>
      </c>
      <c r="AU3469" s="13" t="n">
        <v>132</v>
      </c>
      <c r="BQ3469" s="13" t="n">
        <v>132</v>
      </c>
      <c r="CM3469" s="13" t="n">
        <v>132</v>
      </c>
      <c r="DI3469" s="13" t="n">
        <v>132</v>
      </c>
      <c r="EE3469" s="13" t="n">
        <v>132</v>
      </c>
      <c r="FA3469" s="13" t="n">
        <v>132</v>
      </c>
      <c r="FW3469" s="13" t="n">
        <v>132</v>
      </c>
      <c r="GS3469" s="13" t="n">
        <v>132</v>
      </c>
    </row>
    <row r="3470">
      <c r="C3470" s="13" t="n">
        <v>133</v>
      </c>
      <c r="D3470" s="14" t="n">
        <v>1.4317</v>
      </c>
      <c r="E3470" s="14" t="n">
        <v>1.3747</v>
      </c>
      <c r="F3470" s="14" t="n">
        <v>1.2409</v>
      </c>
      <c r="Y3470" s="13" t="n">
        <v>133</v>
      </c>
      <c r="AU3470" s="13" t="n">
        <v>133</v>
      </c>
      <c r="BQ3470" s="13" t="n">
        <v>133</v>
      </c>
      <c r="CM3470" s="13" t="n">
        <v>133</v>
      </c>
      <c r="DI3470" s="13" t="n">
        <v>133</v>
      </c>
      <c r="EE3470" s="13" t="n">
        <v>133</v>
      </c>
      <c r="FA3470" s="13" t="n">
        <v>133</v>
      </c>
      <c r="FW3470" s="13" t="n">
        <v>133</v>
      </c>
      <c r="GS3470" s="13" t="n">
        <v>133</v>
      </c>
    </row>
    <row r="3471">
      <c r="C3471" s="13" t="n">
        <v>134</v>
      </c>
      <c r="D3471" s="14" t="n">
        <v>1.6401</v>
      </c>
      <c r="E3471" s="14" t="n">
        <v>1.5716</v>
      </c>
      <c r="F3471" s="14" t="n">
        <v>1.2922</v>
      </c>
      <c r="Y3471" s="13" t="n">
        <v>134</v>
      </c>
      <c r="AU3471" s="13" t="n">
        <v>134</v>
      </c>
      <c r="BQ3471" s="13" t="n">
        <v>134</v>
      </c>
      <c r="CM3471" s="13" t="n">
        <v>134</v>
      </c>
      <c r="DI3471" s="13" t="n">
        <v>134</v>
      </c>
      <c r="EE3471" s="13" t="n">
        <v>134</v>
      </c>
      <c r="FA3471" s="13" t="n">
        <v>134</v>
      </c>
      <c r="FW3471" s="13" t="n">
        <v>134</v>
      </c>
      <c r="GS3471" s="13" t="n">
        <v>134</v>
      </c>
    </row>
    <row r="3472">
      <c r="C3472" s="13" t="n">
        <v>135</v>
      </c>
      <c r="D3472" s="14" t="n">
        <v>1.4966</v>
      </c>
      <c r="E3472" s="14" t="n">
        <v>1.3038</v>
      </c>
      <c r="F3472" s="14" t="n">
        <v>1.473</v>
      </c>
      <c r="Y3472" s="13" t="n">
        <v>135</v>
      </c>
      <c r="AU3472" s="13" t="n">
        <v>135</v>
      </c>
      <c r="BQ3472" s="13" t="n">
        <v>135</v>
      </c>
      <c r="CM3472" s="13" t="n">
        <v>135</v>
      </c>
      <c r="DI3472" s="13" t="n">
        <v>135</v>
      </c>
      <c r="EE3472" s="13" t="n">
        <v>135</v>
      </c>
      <c r="FA3472" s="13" t="n">
        <v>135</v>
      </c>
      <c r="FW3472" s="13" t="n">
        <v>135</v>
      </c>
      <c r="GS3472" s="13" t="n">
        <v>135</v>
      </c>
    </row>
    <row r="3473">
      <c r="C3473" s="13" t="n">
        <v>136</v>
      </c>
      <c r="D3473" s="14" t="n">
        <v>1.6852</v>
      </c>
      <c r="E3473" s="14" t="n">
        <v>1.4317</v>
      </c>
      <c r="F3473" s="14" t="n">
        <v>1.3784</v>
      </c>
      <c r="Y3473" s="13" t="n">
        <v>136</v>
      </c>
      <c r="AU3473" s="13" t="n">
        <v>136</v>
      </c>
      <c r="BQ3473" s="13" t="n">
        <v>136</v>
      </c>
      <c r="CM3473" s="13" t="n">
        <v>136</v>
      </c>
      <c r="DI3473" s="13" t="n">
        <v>136</v>
      </c>
      <c r="EE3473" s="13" t="n">
        <v>136</v>
      </c>
      <c r="FA3473" s="13" t="n">
        <v>136</v>
      </c>
      <c r="FW3473" s="13" t="n">
        <v>136</v>
      </c>
      <c r="GS3473" s="13" t="n">
        <v>136</v>
      </c>
    </row>
    <row r="3474">
      <c r="C3474" s="13" t="n">
        <v>137</v>
      </c>
      <c r="D3474" s="14" t="n">
        <v>1.5362</v>
      </c>
      <c r="E3474" s="14" t="n">
        <v>1.6852</v>
      </c>
      <c r="F3474" s="14" t="n">
        <v>1.7916</v>
      </c>
      <c r="Y3474" s="13" t="n">
        <v>137</v>
      </c>
      <c r="AU3474" s="13" t="n">
        <v>137</v>
      </c>
      <c r="BQ3474" s="13" t="n">
        <v>137</v>
      </c>
      <c r="CM3474" s="13" t="n">
        <v>137</v>
      </c>
      <c r="DI3474" s="13" t="n">
        <v>137</v>
      </c>
      <c r="EE3474" s="13" t="n">
        <v>137</v>
      </c>
      <c r="FA3474" s="13" t="n">
        <v>137</v>
      </c>
      <c r="FW3474" s="13" t="n">
        <v>137</v>
      </c>
      <c r="GS3474" s="13" t="n">
        <v>137</v>
      </c>
    </row>
    <row r="3475">
      <c r="C3475" s="13" t="n">
        <v>138</v>
      </c>
      <c r="D3475" s="14" t="n">
        <v>1.2409</v>
      </c>
      <c r="E3475" s="14" t="n">
        <v>1.4933</v>
      </c>
      <c r="F3475" s="14" t="n">
        <v>1.3266</v>
      </c>
      <c r="Y3475" s="13" t="n">
        <v>138</v>
      </c>
      <c r="AU3475" s="13" t="n">
        <v>138</v>
      </c>
      <c r="BQ3475" s="13" t="n">
        <v>138</v>
      </c>
      <c r="CM3475" s="13" t="n">
        <v>138</v>
      </c>
      <c r="DI3475" s="13" t="n">
        <v>138</v>
      </c>
      <c r="EE3475" s="13" t="n">
        <v>138</v>
      </c>
      <c r="FA3475" s="13" t="n">
        <v>138</v>
      </c>
      <c r="FW3475" s="13" t="n">
        <v>138</v>
      </c>
      <c r="GS3475" s="13" t="n">
        <v>138</v>
      </c>
    </row>
    <row r="3476">
      <c r="C3476" s="13" t="n">
        <v>139</v>
      </c>
      <c r="D3476" s="14" t="n">
        <v>1.5716</v>
      </c>
      <c r="E3476" s="14" t="n">
        <v>1.6522</v>
      </c>
      <c r="F3476" s="14" t="n">
        <v>1.5132</v>
      </c>
      <c r="Y3476" s="13" t="n">
        <v>139</v>
      </c>
      <c r="AU3476" s="13" t="n">
        <v>139</v>
      </c>
      <c r="BQ3476" s="13" t="n">
        <v>139</v>
      </c>
      <c r="CM3476" s="13" t="n">
        <v>139</v>
      </c>
      <c r="DI3476" s="13" t="n">
        <v>139</v>
      </c>
      <c r="EE3476" s="13" t="n">
        <v>139</v>
      </c>
      <c r="FA3476" s="13" t="n">
        <v>139</v>
      </c>
      <c r="FW3476" s="13" t="n">
        <v>139</v>
      </c>
      <c r="GS3476" s="13" t="n">
        <v>139</v>
      </c>
    </row>
    <row r="3477">
      <c r="C3477" s="13" t="n">
        <v>140</v>
      </c>
      <c r="D3477" s="14" t="n">
        <v>1.2922</v>
      </c>
      <c r="E3477" s="14" t="n">
        <v>1.3152</v>
      </c>
      <c r="F3477" s="14" t="n">
        <v>1.811</v>
      </c>
      <c r="Y3477" s="13" t="n">
        <v>140</v>
      </c>
      <c r="AU3477" s="13" t="n">
        <v>140</v>
      </c>
      <c r="BQ3477" s="13" t="n">
        <v>140</v>
      </c>
      <c r="CM3477" s="13" t="n">
        <v>140</v>
      </c>
      <c r="DI3477" s="13" t="n">
        <v>140</v>
      </c>
      <c r="EE3477" s="13" t="n">
        <v>140</v>
      </c>
      <c r="FA3477" s="13" t="n">
        <v>140</v>
      </c>
      <c r="FW3477" s="13" t="n">
        <v>140</v>
      </c>
      <c r="GS3477" s="13" t="n">
        <v>140</v>
      </c>
    </row>
    <row r="3478">
      <c r="C3478" s="13" t="n">
        <v>141</v>
      </c>
      <c r="D3478" s="14" t="n">
        <v>1.5874</v>
      </c>
      <c r="E3478" s="14" t="n">
        <v>1.5394</v>
      </c>
      <c r="F3478" s="14" t="n">
        <v>1.8138</v>
      </c>
      <c r="Y3478" s="13" t="n">
        <v>141</v>
      </c>
      <c r="AU3478" s="13" t="n">
        <v>141</v>
      </c>
      <c r="BQ3478" s="13" t="n">
        <v>141</v>
      </c>
      <c r="CM3478" s="13" t="n">
        <v>141</v>
      </c>
      <c r="DI3478" s="13" t="n">
        <v>141</v>
      </c>
      <c r="EE3478" s="13" t="n">
        <v>141</v>
      </c>
      <c r="FA3478" s="13" t="n">
        <v>141</v>
      </c>
      <c r="FW3478" s="13" t="n">
        <v>141</v>
      </c>
      <c r="GS3478" s="13" t="n">
        <v>141</v>
      </c>
    </row>
    <row r="3479">
      <c r="C3479" s="13" t="n">
        <v>142</v>
      </c>
      <c r="D3479" s="14" t="n">
        <v>1.2884</v>
      </c>
      <c r="E3479" s="14" t="n">
        <v>1.7349</v>
      </c>
      <c r="F3479" s="14" t="n">
        <v>1.3747</v>
      </c>
      <c r="Y3479" s="13" t="n">
        <v>142</v>
      </c>
      <c r="AU3479" s="13" t="n">
        <v>142</v>
      </c>
      <c r="BQ3479" s="13" t="n">
        <v>142</v>
      </c>
      <c r="CM3479" s="13" t="n">
        <v>142</v>
      </c>
      <c r="DI3479" s="13" t="n">
        <v>142</v>
      </c>
      <c r="EE3479" s="13" t="n">
        <v>142</v>
      </c>
      <c r="FA3479" s="13" t="n">
        <v>142</v>
      </c>
      <c r="FW3479" s="13" t="n">
        <v>142</v>
      </c>
      <c r="GS3479" s="13" t="n">
        <v>142</v>
      </c>
    </row>
    <row r="3480">
      <c r="C3480" s="13" t="n">
        <v>143</v>
      </c>
      <c r="D3480" s="14" t="n">
        <v>1.2369</v>
      </c>
      <c r="E3480" s="14" t="n">
        <v>1.2609</v>
      </c>
      <c r="F3480" s="14" t="n">
        <v>1.2727</v>
      </c>
      <c r="Y3480" s="13" t="n">
        <v>143</v>
      </c>
      <c r="AU3480" s="13" t="n">
        <v>143</v>
      </c>
      <c r="BQ3480" s="13" t="n">
        <v>143</v>
      </c>
      <c r="CM3480" s="13" t="n">
        <v>143</v>
      </c>
      <c r="DI3480" s="13" t="n">
        <v>143</v>
      </c>
      <c r="EE3480" s="13" t="n">
        <v>143</v>
      </c>
      <c r="FA3480" s="13" t="n">
        <v>143</v>
      </c>
      <c r="FW3480" s="13" t="n">
        <v>143</v>
      </c>
      <c r="GS3480" s="13" t="n">
        <v>143</v>
      </c>
    </row>
    <row r="3481">
      <c r="C3481" s="13" t="n">
        <v>144</v>
      </c>
      <c r="D3481" s="14" t="n">
        <v>1.1958</v>
      </c>
      <c r="E3481" s="14" t="n">
        <v>1.2288</v>
      </c>
      <c r="F3481" s="14" t="n">
        <v>1.2</v>
      </c>
      <c r="Y3481" s="13" t="n">
        <v>144</v>
      </c>
      <c r="AU3481" s="13" t="n">
        <v>144</v>
      </c>
      <c r="BQ3481" s="13" t="n">
        <v>144</v>
      </c>
      <c r="CM3481" s="13" t="n">
        <v>144</v>
      </c>
      <c r="DI3481" s="13" t="n">
        <v>144</v>
      </c>
      <c r="EE3481" s="13" t="n">
        <v>144</v>
      </c>
      <c r="FA3481" s="13" t="n">
        <v>144</v>
      </c>
      <c r="FW3481" s="13" t="n">
        <v>144</v>
      </c>
      <c r="GS3481" s="13" t="n">
        <v>144</v>
      </c>
    </row>
    <row r="3482">
      <c r="C3482" s="13" t="n">
        <v>145</v>
      </c>
      <c r="D3482" s="14" t="n">
        <v>1.4177</v>
      </c>
      <c r="E3482" s="14" t="n">
        <v>1.4525</v>
      </c>
      <c r="F3482" s="14" t="n">
        <v>1.4387</v>
      </c>
      <c r="Y3482" s="13" t="n">
        <v>145</v>
      </c>
      <c r="AU3482" s="13" t="n">
        <v>145</v>
      </c>
      <c r="BQ3482" s="13" t="n">
        <v>145</v>
      </c>
      <c r="CM3482" s="13" t="n">
        <v>145</v>
      </c>
      <c r="DI3482" s="13" t="n">
        <v>145</v>
      </c>
      <c r="EE3482" s="13" t="n">
        <v>145</v>
      </c>
      <c r="FA3482" s="13" t="n">
        <v>145</v>
      </c>
      <c r="FW3482" s="13" t="n">
        <v>145</v>
      </c>
      <c r="GS3482" s="13" t="n">
        <v>145</v>
      </c>
    </row>
    <row r="3483">
      <c r="C3483" s="13" t="n">
        <v>146</v>
      </c>
      <c r="D3483" s="14" t="n">
        <v>1.5556</v>
      </c>
      <c r="E3483" s="14" t="n">
        <v>1.319</v>
      </c>
      <c r="F3483" s="14" t="n">
        <v>1.562</v>
      </c>
      <c r="Y3483" s="13" t="n">
        <v>146</v>
      </c>
      <c r="AU3483" s="13" t="n">
        <v>146</v>
      </c>
      <c r="BQ3483" s="13" t="n">
        <v>146</v>
      </c>
      <c r="CM3483" s="13" t="n">
        <v>146</v>
      </c>
      <c r="DI3483" s="13" t="n">
        <v>146</v>
      </c>
      <c r="EE3483" s="13" t="n">
        <v>146</v>
      </c>
      <c r="FA3483" s="13" t="n">
        <v>146</v>
      </c>
      <c r="FW3483" s="13" t="n">
        <v>146</v>
      </c>
      <c r="GS3483" s="13" t="n">
        <v>146</v>
      </c>
    </row>
    <row r="3484">
      <c r="C3484" s="13" t="n">
        <v>147</v>
      </c>
      <c r="D3484" s="14" t="n">
        <v>1.5524</v>
      </c>
      <c r="E3484" s="14" t="n">
        <v>1.7117</v>
      </c>
      <c r="F3484" s="14" t="n">
        <v>1.5842</v>
      </c>
      <c r="Y3484" s="13" t="n">
        <v>147</v>
      </c>
      <c r="AU3484" s="13" t="n">
        <v>147</v>
      </c>
      <c r="BQ3484" s="13" t="n">
        <v>147</v>
      </c>
      <c r="CM3484" s="13" t="n">
        <v>147</v>
      </c>
      <c r="DI3484" s="13" t="n">
        <v>147</v>
      </c>
      <c r="EE3484" s="13" t="n">
        <v>147</v>
      </c>
      <c r="FA3484" s="13" t="n">
        <v>147</v>
      </c>
      <c r="FW3484" s="13" t="n">
        <v>147</v>
      </c>
      <c r="GS3484" s="13" t="n">
        <v>147</v>
      </c>
    </row>
    <row r="3485">
      <c r="C3485" s="13" t="n">
        <v>148</v>
      </c>
      <c r="D3485" s="14" t="n">
        <v>1.5427</v>
      </c>
      <c r="E3485" s="14" t="n">
        <v>1.5716</v>
      </c>
      <c r="F3485" s="14" t="n">
        <v>1.8</v>
      </c>
      <c r="Y3485" s="13" t="n">
        <v>148</v>
      </c>
      <c r="AU3485" s="13" t="n">
        <v>148</v>
      </c>
      <c r="BQ3485" s="13" t="n">
        <v>148</v>
      </c>
      <c r="CM3485" s="13" t="n">
        <v>148</v>
      </c>
      <c r="DI3485" s="13" t="n">
        <v>148</v>
      </c>
      <c r="EE3485" s="13" t="n">
        <v>148</v>
      </c>
      <c r="FA3485" s="13" t="n">
        <v>148</v>
      </c>
      <c r="FW3485" s="13" t="n">
        <v>148</v>
      </c>
      <c r="GS3485" s="13" t="n">
        <v>148</v>
      </c>
    </row>
    <row r="3486">
      <c r="C3486" s="13" t="n">
        <v>149</v>
      </c>
      <c r="D3486" s="14" t="n">
        <v>1.5427</v>
      </c>
      <c r="E3486" s="14" t="n">
        <v>1.4142</v>
      </c>
      <c r="F3486" s="14" t="n">
        <v>1.5</v>
      </c>
      <c r="Y3486" s="13" t="n">
        <v>149</v>
      </c>
      <c r="AU3486" s="13" t="n">
        <v>149</v>
      </c>
      <c r="BQ3486" s="13" t="n">
        <v>149</v>
      </c>
      <c r="CM3486" s="13" t="n">
        <v>149</v>
      </c>
      <c r="DI3486" s="13" t="n">
        <v>149</v>
      </c>
      <c r="EE3486" s="13" t="n">
        <v>149</v>
      </c>
      <c r="FA3486" s="13" t="n">
        <v>149</v>
      </c>
      <c r="FW3486" s="13" t="n">
        <v>149</v>
      </c>
      <c r="GS3486" s="13" t="n">
        <v>149</v>
      </c>
    </row>
    <row r="3487">
      <c r="C3487" s="13" t="n">
        <v>150</v>
      </c>
      <c r="D3487" s="14" t="n">
        <v>1.2124</v>
      </c>
      <c r="E3487" s="14" t="n">
        <v>1.3228</v>
      </c>
      <c r="F3487" s="14" t="n">
        <v>1.2529</v>
      </c>
      <c r="Y3487" s="13" t="n">
        <v>150</v>
      </c>
      <c r="AU3487" s="13" t="n">
        <v>150</v>
      </c>
      <c r="BQ3487" s="13" t="n">
        <v>150</v>
      </c>
      <c r="CM3487" s="13" t="n">
        <v>150</v>
      </c>
      <c r="DI3487" s="13" t="n">
        <v>150</v>
      </c>
      <c r="EE3487" s="13" t="n">
        <v>150</v>
      </c>
      <c r="FA3487" s="13" t="n">
        <v>150</v>
      </c>
      <c r="FW3487" s="13" t="n">
        <v>150</v>
      </c>
      <c r="GS3487" s="13" t="n">
        <v>150</v>
      </c>
    </row>
    <row r="3488">
      <c r="C3488" s="13" t="n">
        <v>151</v>
      </c>
      <c r="D3488" s="14" t="n">
        <v>1.5198</v>
      </c>
      <c r="E3488" s="14" t="n">
        <v>1.2</v>
      </c>
      <c r="F3488" s="14" t="n">
        <v>1.3152</v>
      </c>
      <c r="Y3488" s="13" t="n">
        <v>151</v>
      </c>
      <c r="AU3488" s="13" t="n">
        <v>151</v>
      </c>
      <c r="BQ3488" s="13" t="n">
        <v>151</v>
      </c>
      <c r="CM3488" s="13" t="n">
        <v>151</v>
      </c>
      <c r="DI3488" s="13" t="n">
        <v>151</v>
      </c>
      <c r="EE3488" s="13" t="n">
        <v>151</v>
      </c>
      <c r="FA3488" s="13" t="n">
        <v>151</v>
      </c>
      <c r="FW3488" s="13" t="n">
        <v>151</v>
      </c>
      <c r="GS3488" s="13" t="n">
        <v>151</v>
      </c>
    </row>
    <row r="3489">
      <c r="C3489" s="13" t="n">
        <v>152</v>
      </c>
      <c r="D3489" s="14" t="n">
        <v>1.3674</v>
      </c>
      <c r="E3489" s="14" t="n">
        <v>1.3856</v>
      </c>
      <c r="F3489" s="14" t="n">
        <v>1.6492</v>
      </c>
      <c r="Y3489" s="13" t="n">
        <v>152</v>
      </c>
      <c r="AU3489" s="13" t="n">
        <v>152</v>
      </c>
      <c r="BQ3489" s="13" t="n">
        <v>152</v>
      </c>
      <c r="CM3489" s="13" t="n">
        <v>152</v>
      </c>
      <c r="DI3489" s="13" t="n">
        <v>152</v>
      </c>
      <c r="EE3489" s="13" t="n">
        <v>152</v>
      </c>
      <c r="FA3489" s="13" t="n">
        <v>152</v>
      </c>
      <c r="FW3489" s="13" t="n">
        <v>152</v>
      </c>
      <c r="GS3489" s="13" t="n">
        <v>152</v>
      </c>
    </row>
    <row r="3490">
      <c r="C3490" s="13" t="n">
        <v>153</v>
      </c>
      <c r="D3490" s="14" t="n">
        <v>1.4899</v>
      </c>
      <c r="E3490" s="14" t="n">
        <v>1.3</v>
      </c>
      <c r="F3490" s="14" t="n">
        <v>1.6552</v>
      </c>
      <c r="Y3490" s="13" t="n">
        <v>153</v>
      </c>
      <c r="AU3490" s="13" t="n">
        <v>153</v>
      </c>
      <c r="BQ3490" s="13" t="n">
        <v>153</v>
      </c>
      <c r="CM3490" s="13" t="n">
        <v>153</v>
      </c>
      <c r="DI3490" s="13" t="n">
        <v>153</v>
      </c>
      <c r="EE3490" s="13" t="n">
        <v>153</v>
      </c>
      <c r="FA3490" s="13" t="n">
        <v>153</v>
      </c>
      <c r="FW3490" s="13" t="n">
        <v>153</v>
      </c>
      <c r="GS3490" s="13" t="n">
        <v>153</v>
      </c>
    </row>
    <row r="3491">
      <c r="C3491" s="13" t="n">
        <v>154</v>
      </c>
      <c r="D3491" s="14" t="n">
        <v>1.6492</v>
      </c>
      <c r="E3491" s="14" t="n">
        <v>1.5264</v>
      </c>
      <c r="F3491" s="14" t="n">
        <v>1.3379</v>
      </c>
      <c r="Y3491" s="13" t="n">
        <v>154</v>
      </c>
      <c r="AU3491" s="13" t="n">
        <v>154</v>
      </c>
      <c r="BQ3491" s="13" t="n">
        <v>154</v>
      </c>
      <c r="CM3491" s="13" t="n">
        <v>154</v>
      </c>
      <c r="DI3491" s="13" t="n">
        <v>154</v>
      </c>
      <c r="EE3491" s="13" t="n">
        <v>154</v>
      </c>
      <c r="FA3491" s="13" t="n">
        <v>154</v>
      </c>
      <c r="FW3491" s="13" t="n">
        <v>154</v>
      </c>
      <c r="GS3491" s="13" t="n">
        <v>154</v>
      </c>
    </row>
    <row r="3492">
      <c r="C3492" s="13" t="n">
        <v>155</v>
      </c>
      <c r="D3492" s="14" t="n">
        <v>2.0542</v>
      </c>
      <c r="E3492" s="14" t="n">
        <v>1.6462</v>
      </c>
      <c r="F3492" s="14" t="n">
        <v>1.5684</v>
      </c>
      <c r="Y3492" s="13" t="n">
        <v>155</v>
      </c>
      <c r="AU3492" s="13" t="n">
        <v>155</v>
      </c>
      <c r="BQ3492" s="13" t="n">
        <v>155</v>
      </c>
      <c r="CM3492" s="13" t="n">
        <v>155</v>
      </c>
      <c r="DI3492" s="13" t="n">
        <v>155</v>
      </c>
      <c r="EE3492" s="13" t="n">
        <v>155</v>
      </c>
      <c r="FA3492" s="13" t="n">
        <v>155</v>
      </c>
      <c r="FW3492" s="13" t="n">
        <v>155</v>
      </c>
      <c r="GS3492" s="13" t="n">
        <v>155</v>
      </c>
    </row>
    <row r="3493">
      <c r="C3493" s="13" t="n">
        <v>156</v>
      </c>
      <c r="D3493" s="14" t="n">
        <v>1.6186</v>
      </c>
      <c r="E3493" s="14" t="n">
        <v>1.2806</v>
      </c>
      <c r="F3493" s="14" t="n">
        <v>1.3</v>
      </c>
      <c r="Y3493" s="13" t="n">
        <v>156</v>
      </c>
      <c r="AU3493" s="13" t="n">
        <v>156</v>
      </c>
      <c r="BQ3493" s="13" t="n">
        <v>156</v>
      </c>
      <c r="CM3493" s="13" t="n">
        <v>156</v>
      </c>
      <c r="DI3493" s="13" t="n">
        <v>156</v>
      </c>
      <c r="EE3493" s="13" t="n">
        <v>156</v>
      </c>
      <c r="FA3493" s="13" t="n">
        <v>156</v>
      </c>
      <c r="FW3493" s="13" t="n">
        <v>156</v>
      </c>
      <c r="GS3493" s="13" t="n">
        <v>156</v>
      </c>
    </row>
    <row r="3494">
      <c r="C3494" s="13" t="n">
        <v>157</v>
      </c>
      <c r="D3494" s="14" t="n">
        <v>1.1789</v>
      </c>
      <c r="E3494" s="14" t="n">
        <v>1.4422</v>
      </c>
      <c r="F3494" s="14" t="n">
        <v>1.5491</v>
      </c>
      <c r="Y3494" s="13" t="n">
        <v>157</v>
      </c>
      <c r="AU3494" s="13" t="n">
        <v>157</v>
      </c>
      <c r="BQ3494" s="13" t="n">
        <v>157</v>
      </c>
      <c r="CM3494" s="13" t="n">
        <v>157</v>
      </c>
      <c r="DI3494" s="13" t="n">
        <v>157</v>
      </c>
      <c r="EE3494" s="13" t="n">
        <v>157</v>
      </c>
      <c r="FA3494" s="13" t="n">
        <v>157</v>
      </c>
      <c r="FW3494" s="13" t="n">
        <v>157</v>
      </c>
      <c r="GS3494" s="13" t="n">
        <v>157</v>
      </c>
    </row>
    <row r="3495">
      <c r="C3495" s="13" t="n">
        <v>158</v>
      </c>
      <c r="D3495" s="14" t="n">
        <v>1.4</v>
      </c>
      <c r="E3495" s="14" t="n">
        <v>1.4282</v>
      </c>
      <c r="F3495" s="14" t="n">
        <v>1.6911</v>
      </c>
      <c r="Y3495" s="13" t="n">
        <v>158</v>
      </c>
      <c r="AU3495" s="13" t="n">
        <v>158</v>
      </c>
      <c r="BQ3495" s="13" t="n">
        <v>158</v>
      </c>
      <c r="CM3495" s="13" t="n">
        <v>158</v>
      </c>
      <c r="DI3495" s="13" t="n">
        <v>158</v>
      </c>
      <c r="EE3495" s="13" t="n">
        <v>158</v>
      </c>
      <c r="FA3495" s="13" t="n">
        <v>158</v>
      </c>
      <c r="FW3495" s="13" t="n">
        <v>158</v>
      </c>
      <c r="GS3495" s="13" t="n">
        <v>158</v>
      </c>
    </row>
    <row r="3496">
      <c r="C3496" s="13" t="n">
        <v>159</v>
      </c>
      <c r="D3496" s="14" t="n">
        <v>1.5427</v>
      </c>
      <c r="E3496" s="14" t="n">
        <v>1.6643</v>
      </c>
      <c r="F3496" s="14" t="n">
        <v>1.3304</v>
      </c>
      <c r="Y3496" s="13" t="n">
        <v>159</v>
      </c>
      <c r="AU3496" s="13" t="n">
        <v>159</v>
      </c>
      <c r="BQ3496" s="13" t="n">
        <v>159</v>
      </c>
      <c r="CM3496" s="13" t="n">
        <v>159</v>
      </c>
      <c r="DI3496" s="13" t="n">
        <v>159</v>
      </c>
      <c r="EE3496" s="13" t="n">
        <v>159</v>
      </c>
      <c r="FA3496" s="13" t="n">
        <v>159</v>
      </c>
      <c r="FW3496" s="13" t="n">
        <v>159</v>
      </c>
      <c r="GS3496" s="13" t="n">
        <v>159</v>
      </c>
    </row>
    <row r="3497">
      <c r="C3497" s="13" t="n">
        <v>160</v>
      </c>
      <c r="D3497" s="14" t="n">
        <v>1.4247</v>
      </c>
      <c r="E3497" s="14" t="n">
        <v>1.3856</v>
      </c>
      <c r="F3497" s="14" t="n">
        <v>1.4035</v>
      </c>
      <c r="Y3497" s="13" t="n">
        <v>160</v>
      </c>
      <c r="AU3497" s="13" t="n">
        <v>160</v>
      </c>
      <c r="BQ3497" s="13" t="n">
        <v>160</v>
      </c>
      <c r="CM3497" s="13" t="n">
        <v>160</v>
      </c>
      <c r="DI3497" s="13" t="n">
        <v>160</v>
      </c>
      <c r="EE3497" s="13" t="n">
        <v>160</v>
      </c>
      <c r="FA3497" s="13" t="n">
        <v>160</v>
      </c>
      <c r="FW3497" s="13" t="n">
        <v>160</v>
      </c>
      <c r="GS3497" s="13" t="n">
        <v>160</v>
      </c>
    </row>
    <row r="3498">
      <c r="C3498" s="13" t="n">
        <v>161</v>
      </c>
      <c r="D3498" s="14" t="n">
        <v>1.456</v>
      </c>
      <c r="E3498" s="14" t="n">
        <v>1.3379</v>
      </c>
      <c r="F3498" s="14" t="n">
        <v>1.5748</v>
      </c>
      <c r="Y3498" s="13" t="n">
        <v>161</v>
      </c>
      <c r="AU3498" s="13" t="n">
        <v>161</v>
      </c>
      <c r="BQ3498" s="13" t="n">
        <v>161</v>
      </c>
      <c r="CM3498" s="13" t="n">
        <v>161</v>
      </c>
      <c r="DI3498" s="13" t="n">
        <v>161</v>
      </c>
      <c r="EE3498" s="13" t="n">
        <v>161</v>
      </c>
      <c r="FA3498" s="13" t="n">
        <v>161</v>
      </c>
      <c r="FW3498" s="13" t="n">
        <v>161</v>
      </c>
      <c r="GS3498" s="13" t="n">
        <v>161</v>
      </c>
    </row>
    <row r="3499">
      <c r="C3499" s="13" t="n">
        <v>162</v>
      </c>
      <c r="D3499" s="14" t="n">
        <v>1.8761</v>
      </c>
      <c r="E3499" s="14" t="n">
        <v>1.2649</v>
      </c>
      <c r="F3499" s="14" t="n">
        <v>1.7</v>
      </c>
      <c r="Y3499" s="13" t="n">
        <v>162</v>
      </c>
      <c r="AU3499" s="13" t="n">
        <v>162</v>
      </c>
      <c r="BQ3499" s="13" t="n">
        <v>162</v>
      </c>
      <c r="CM3499" s="13" t="n">
        <v>162</v>
      </c>
      <c r="DI3499" s="13" t="n">
        <v>162</v>
      </c>
      <c r="EE3499" s="13" t="n">
        <v>162</v>
      </c>
      <c r="FA3499" s="13" t="n">
        <v>162</v>
      </c>
      <c r="FW3499" s="13" t="n">
        <v>162</v>
      </c>
      <c r="GS3499" s="13" t="n">
        <v>162</v>
      </c>
    </row>
    <row r="3500">
      <c r="C3500" s="13" t="n">
        <v>163</v>
      </c>
      <c r="D3500" s="14" t="n">
        <v>1.456</v>
      </c>
      <c r="E3500" s="14" t="n">
        <v>1.3892</v>
      </c>
      <c r="F3500" s="14" t="n">
        <v>1.4142</v>
      </c>
      <c r="Y3500" s="13" t="n">
        <v>163</v>
      </c>
      <c r="AU3500" s="13" t="n">
        <v>163</v>
      </c>
      <c r="BQ3500" s="13" t="n">
        <v>163</v>
      </c>
      <c r="CM3500" s="13" t="n">
        <v>163</v>
      </c>
      <c r="DI3500" s="13" t="n">
        <v>163</v>
      </c>
      <c r="EE3500" s="13" t="n">
        <v>163</v>
      </c>
      <c r="FA3500" s="13" t="n">
        <v>163</v>
      </c>
      <c r="FW3500" s="13" t="n">
        <v>163</v>
      </c>
      <c r="GS3500" s="13" t="n">
        <v>163</v>
      </c>
    </row>
    <row r="3501">
      <c r="C3501" s="13" t="n">
        <v>164</v>
      </c>
      <c r="D3501" s="14" t="n">
        <v>1.5264</v>
      </c>
      <c r="E3501" s="14" t="n">
        <v>1.2688</v>
      </c>
      <c r="F3501" s="14" t="n">
        <v>1.3038</v>
      </c>
      <c r="Y3501" s="13" t="n">
        <v>164</v>
      </c>
      <c r="AU3501" s="13" t="n">
        <v>164</v>
      </c>
      <c r="BQ3501" s="13" t="n">
        <v>164</v>
      </c>
      <c r="CM3501" s="13" t="n">
        <v>164</v>
      </c>
      <c r="DI3501" s="13" t="n">
        <v>164</v>
      </c>
      <c r="EE3501" s="13" t="n">
        <v>164</v>
      </c>
      <c r="FA3501" s="13" t="n">
        <v>164</v>
      </c>
      <c r="FW3501" s="13" t="n">
        <v>164</v>
      </c>
      <c r="GS3501" s="13" t="n">
        <v>164</v>
      </c>
    </row>
    <row r="3502">
      <c r="C3502" s="13" t="n">
        <v>165</v>
      </c>
      <c r="D3502" s="14" t="n">
        <v>1.5652</v>
      </c>
      <c r="E3502" s="14" t="n">
        <v>1.7972</v>
      </c>
      <c r="F3502" s="14" t="n">
        <v>1.4491</v>
      </c>
      <c r="Y3502" s="13" t="n">
        <v>165</v>
      </c>
      <c r="AU3502" s="13" t="n">
        <v>165</v>
      </c>
      <c r="BQ3502" s="13" t="n">
        <v>165</v>
      </c>
      <c r="CM3502" s="13" t="n">
        <v>165</v>
      </c>
      <c r="DI3502" s="13" t="n">
        <v>165</v>
      </c>
      <c r="EE3502" s="13" t="n">
        <v>165</v>
      </c>
      <c r="FA3502" s="13" t="n">
        <v>165</v>
      </c>
      <c r="FW3502" s="13" t="n">
        <v>165</v>
      </c>
      <c r="GS3502" s="13" t="n">
        <v>165</v>
      </c>
    </row>
    <row r="3503">
      <c r="C3503" s="13" t="n">
        <v>166</v>
      </c>
      <c r="D3503" s="14" t="n">
        <v>1.3784</v>
      </c>
      <c r="E3503" s="14" t="n">
        <v>1.5297</v>
      </c>
      <c r="F3503" s="14" t="n">
        <v>1.4696</v>
      </c>
      <c r="Y3503" s="13" t="n">
        <v>166</v>
      </c>
      <c r="AU3503" s="13" t="n">
        <v>166</v>
      </c>
      <c r="BQ3503" s="13" t="n">
        <v>166</v>
      </c>
      <c r="CM3503" s="13" t="n">
        <v>166</v>
      </c>
      <c r="DI3503" s="13" t="n">
        <v>166</v>
      </c>
      <c r="EE3503" s="13" t="n">
        <v>166</v>
      </c>
      <c r="FA3503" s="13" t="n">
        <v>166</v>
      </c>
      <c r="FW3503" s="13" t="n">
        <v>166</v>
      </c>
      <c r="GS3503" s="13" t="n">
        <v>166</v>
      </c>
    </row>
    <row r="3504">
      <c r="C3504" s="13" t="n">
        <v>167</v>
      </c>
      <c r="D3504" s="14" t="n">
        <v>1.5297</v>
      </c>
      <c r="E3504" s="14" t="n">
        <v>1.3114</v>
      </c>
      <c r="F3504" s="14" t="n">
        <v>1.1045</v>
      </c>
      <c r="Y3504" s="13" t="n">
        <v>167</v>
      </c>
      <c r="AU3504" s="13" t="n">
        <v>167</v>
      </c>
      <c r="BQ3504" s="13" t="n">
        <v>167</v>
      </c>
      <c r="CM3504" s="13" t="n">
        <v>167</v>
      </c>
      <c r="DI3504" s="13" t="n">
        <v>167</v>
      </c>
      <c r="EE3504" s="13" t="n">
        <v>167</v>
      </c>
      <c r="FA3504" s="13" t="n">
        <v>167</v>
      </c>
      <c r="FW3504" s="13" t="n">
        <v>167</v>
      </c>
      <c r="GS3504" s="13" t="n">
        <v>167</v>
      </c>
    </row>
    <row r="3505">
      <c r="C3505" s="13" t="n">
        <v>168</v>
      </c>
      <c r="D3505" s="14" t="n">
        <v>1.4106</v>
      </c>
      <c r="E3505" s="14" t="n">
        <v>1.6155</v>
      </c>
      <c r="F3505" s="14" t="n">
        <v>1.5716</v>
      </c>
      <c r="Y3505" s="13" t="n">
        <v>168</v>
      </c>
      <c r="AU3505" s="13" t="n">
        <v>168</v>
      </c>
      <c r="BQ3505" s="13" t="n">
        <v>168</v>
      </c>
      <c r="CM3505" s="13" t="n">
        <v>168</v>
      </c>
      <c r="DI3505" s="13" t="n">
        <v>168</v>
      </c>
      <c r="EE3505" s="13" t="n">
        <v>168</v>
      </c>
      <c r="FA3505" s="13" t="n">
        <v>168</v>
      </c>
      <c r="FW3505" s="13" t="n">
        <v>168</v>
      </c>
      <c r="GS3505" s="13" t="n">
        <v>168</v>
      </c>
    </row>
    <row r="3506">
      <c r="C3506" s="13" t="n">
        <v>169</v>
      </c>
      <c r="D3506" s="14" t="n">
        <v>1.2767</v>
      </c>
      <c r="E3506" s="14" t="n">
        <v>1.6093</v>
      </c>
      <c r="F3506" s="14" t="n">
        <v>1.5779</v>
      </c>
      <c r="Y3506" s="13" t="n">
        <v>169</v>
      </c>
      <c r="AU3506" s="13" t="n">
        <v>169</v>
      </c>
      <c r="BQ3506" s="13" t="n">
        <v>169</v>
      </c>
      <c r="CM3506" s="13" t="n">
        <v>169</v>
      </c>
      <c r="DI3506" s="13" t="n">
        <v>169</v>
      </c>
      <c r="EE3506" s="13" t="n">
        <v>169</v>
      </c>
      <c r="FA3506" s="13" t="n">
        <v>169</v>
      </c>
      <c r="FW3506" s="13" t="n">
        <v>169</v>
      </c>
      <c r="GS3506" s="13" t="n">
        <v>169</v>
      </c>
    </row>
    <row r="3507">
      <c r="C3507" s="13" t="n">
        <v>170</v>
      </c>
      <c r="D3507" s="14" t="n">
        <v>1.4212</v>
      </c>
      <c r="E3507" s="14" t="n">
        <v>1.562</v>
      </c>
      <c r="F3507" s="14" t="n">
        <v>1.2041</v>
      </c>
      <c r="Y3507" s="13" t="n">
        <v>170</v>
      </c>
      <c r="AU3507" s="13" t="n">
        <v>170</v>
      </c>
      <c r="BQ3507" s="13" t="n">
        <v>170</v>
      </c>
      <c r="CM3507" s="13" t="n">
        <v>170</v>
      </c>
      <c r="DI3507" s="13" t="n">
        <v>170</v>
      </c>
      <c r="EE3507" s="13" t="n">
        <v>170</v>
      </c>
      <c r="FA3507" s="13" t="n">
        <v>170</v>
      </c>
      <c r="FW3507" s="13" t="n">
        <v>170</v>
      </c>
      <c r="GS3507" s="13" t="n">
        <v>170</v>
      </c>
    </row>
    <row r="3508">
      <c r="C3508" s="13" t="n">
        <v>171</v>
      </c>
      <c r="D3508" s="14" t="n">
        <v>1.6309</v>
      </c>
      <c r="E3508" s="14" t="n">
        <v>1.6792</v>
      </c>
      <c r="F3508" s="14" t="n">
        <v>1.3379</v>
      </c>
      <c r="Y3508" s="13" t="n">
        <v>171</v>
      </c>
      <c r="AU3508" s="13" t="n">
        <v>171</v>
      </c>
      <c r="BQ3508" s="13" t="n">
        <v>171</v>
      </c>
      <c r="CM3508" s="13" t="n">
        <v>171</v>
      </c>
      <c r="DI3508" s="13" t="n">
        <v>171</v>
      </c>
      <c r="EE3508" s="13" t="n">
        <v>171</v>
      </c>
      <c r="FA3508" s="13" t="n">
        <v>171</v>
      </c>
      <c r="FW3508" s="13" t="n">
        <v>171</v>
      </c>
      <c r="GS3508" s="13" t="n">
        <v>171</v>
      </c>
    </row>
    <row r="3509">
      <c r="C3509" s="13" t="n">
        <v>172</v>
      </c>
      <c r="D3509" s="14" t="n">
        <v>1.473</v>
      </c>
      <c r="E3509" s="14" t="n">
        <v>1.5716</v>
      </c>
      <c r="F3509" s="14" t="n">
        <v>1.5165</v>
      </c>
      <c r="Y3509" s="13" t="n">
        <v>172</v>
      </c>
      <c r="AU3509" s="13" t="n">
        <v>172</v>
      </c>
      <c r="BQ3509" s="13" t="n">
        <v>172</v>
      </c>
      <c r="CM3509" s="13" t="n">
        <v>172</v>
      </c>
      <c r="DI3509" s="13" t="n">
        <v>172</v>
      </c>
      <c r="EE3509" s="13" t="n">
        <v>172</v>
      </c>
      <c r="FA3509" s="13" t="n">
        <v>172</v>
      </c>
      <c r="FW3509" s="13" t="n">
        <v>172</v>
      </c>
      <c r="GS3509" s="13" t="n">
        <v>172</v>
      </c>
    </row>
    <row r="3510">
      <c r="C3510" s="13" t="n">
        <v>173</v>
      </c>
      <c r="D3510" s="14" t="n">
        <v>1.4</v>
      </c>
      <c r="E3510" s="14" t="n">
        <v>1.4071</v>
      </c>
      <c r="F3510" s="14" t="n">
        <v>1.5</v>
      </c>
      <c r="Y3510" s="13" t="n">
        <v>173</v>
      </c>
      <c r="AU3510" s="13" t="n">
        <v>173</v>
      </c>
      <c r="BQ3510" s="13" t="n">
        <v>173</v>
      </c>
      <c r="CM3510" s="13" t="n">
        <v>173</v>
      </c>
      <c r="DI3510" s="13" t="n">
        <v>173</v>
      </c>
      <c r="EE3510" s="13" t="n">
        <v>173</v>
      </c>
      <c r="FA3510" s="13" t="n">
        <v>173</v>
      </c>
      <c r="FW3510" s="13" t="n">
        <v>173</v>
      </c>
      <c r="GS3510" s="13" t="n">
        <v>173</v>
      </c>
    </row>
    <row r="3511">
      <c r="C3511" s="13" t="n">
        <v>174</v>
      </c>
      <c r="D3511" s="14" t="n">
        <v>1.3416</v>
      </c>
      <c r="E3511" s="14" t="n">
        <v>1.4247</v>
      </c>
      <c r="F3511" s="14" t="n">
        <v>1.4</v>
      </c>
      <c r="Y3511" s="13" t="n">
        <v>174</v>
      </c>
      <c r="AU3511" s="13" t="n">
        <v>174</v>
      </c>
      <c r="BQ3511" s="13" t="n">
        <v>174</v>
      </c>
      <c r="CM3511" s="13" t="n">
        <v>174</v>
      </c>
      <c r="DI3511" s="13" t="n">
        <v>174</v>
      </c>
      <c r="EE3511" s="13" t="n">
        <v>174</v>
      </c>
      <c r="FA3511" s="13" t="n">
        <v>174</v>
      </c>
      <c r="FW3511" s="13" t="n">
        <v>174</v>
      </c>
      <c r="GS3511" s="13" t="n">
        <v>174</v>
      </c>
    </row>
    <row r="3512">
      <c r="C3512" s="13" t="n">
        <v>175</v>
      </c>
      <c r="D3512" s="14" t="n">
        <v>1.2449</v>
      </c>
      <c r="E3512" s="14" t="n">
        <v>1.3711</v>
      </c>
      <c r="F3512" s="14" t="n">
        <v>1.382</v>
      </c>
      <c r="Y3512" s="13" t="n">
        <v>175</v>
      </c>
      <c r="AU3512" s="13" t="n">
        <v>175</v>
      </c>
      <c r="BQ3512" s="13" t="n">
        <v>175</v>
      </c>
      <c r="CM3512" s="13" t="n">
        <v>175</v>
      </c>
      <c r="DI3512" s="13" t="n">
        <v>175</v>
      </c>
      <c r="EE3512" s="13" t="n">
        <v>175</v>
      </c>
      <c r="FA3512" s="13" t="n">
        <v>175</v>
      </c>
      <c r="FW3512" s="13" t="n">
        <v>175</v>
      </c>
      <c r="GS3512" s="13" t="n">
        <v>175</v>
      </c>
    </row>
    <row r="3513">
      <c r="C3513" s="13" t="n">
        <v>176</v>
      </c>
      <c r="D3513" s="14" t="n">
        <v>1.3228</v>
      </c>
      <c r="E3513" s="14" t="n">
        <v>1.8761</v>
      </c>
      <c r="F3513" s="14" t="n">
        <v>1.1789</v>
      </c>
      <c r="Y3513" s="13" t="n">
        <v>176</v>
      </c>
      <c r="AU3513" s="13" t="n">
        <v>176</v>
      </c>
      <c r="BQ3513" s="13" t="n">
        <v>176</v>
      </c>
      <c r="CM3513" s="13" t="n">
        <v>176</v>
      </c>
      <c r="DI3513" s="13" t="n">
        <v>176</v>
      </c>
      <c r="EE3513" s="13" t="n">
        <v>176</v>
      </c>
      <c r="FA3513" s="13" t="n">
        <v>176</v>
      </c>
      <c r="FW3513" s="13" t="n">
        <v>176</v>
      </c>
      <c r="GS3513" s="13" t="n">
        <v>176</v>
      </c>
    </row>
    <row r="3514">
      <c r="C3514" s="13" t="n">
        <v>177</v>
      </c>
      <c r="D3514" s="14" t="n">
        <v>1.5491</v>
      </c>
      <c r="E3514" s="14" t="n">
        <v>1.349</v>
      </c>
      <c r="F3514" s="14" t="n">
        <v>0.9797</v>
      </c>
      <c r="Y3514" s="13" t="n">
        <v>177</v>
      </c>
      <c r="AU3514" s="13" t="n">
        <v>177</v>
      </c>
      <c r="BQ3514" s="13" t="n">
        <v>177</v>
      </c>
      <c r="CM3514" s="13" t="n">
        <v>177</v>
      </c>
      <c r="DI3514" s="13" t="n">
        <v>177</v>
      </c>
      <c r="EE3514" s="13" t="n">
        <v>177</v>
      </c>
      <c r="FA3514" s="13" t="n">
        <v>177</v>
      </c>
      <c r="FW3514" s="13" t="n">
        <v>177</v>
      </c>
      <c r="GS3514" s="13" t="n">
        <v>177</v>
      </c>
    </row>
    <row r="3515">
      <c r="C3515" s="13" t="n">
        <v>178</v>
      </c>
      <c r="D3515" s="14" t="n">
        <v>1.6703</v>
      </c>
      <c r="E3515" s="14" t="n">
        <v>1.5588</v>
      </c>
      <c r="F3515" s="14" t="n">
        <v>1.4933</v>
      </c>
      <c r="Y3515" s="13" t="n">
        <v>178</v>
      </c>
      <c r="AU3515" s="13" t="n">
        <v>178</v>
      </c>
      <c r="BQ3515" s="13" t="n">
        <v>178</v>
      </c>
      <c r="CM3515" s="13" t="n">
        <v>178</v>
      </c>
      <c r="DI3515" s="13" t="n">
        <v>178</v>
      </c>
      <c r="EE3515" s="13" t="n">
        <v>178</v>
      </c>
      <c r="FA3515" s="13" t="n">
        <v>178</v>
      </c>
      <c r="FW3515" s="13" t="n">
        <v>178</v>
      </c>
      <c r="GS3515" s="13" t="n">
        <v>178</v>
      </c>
    </row>
    <row r="3516">
      <c r="C3516" s="13" t="n">
        <v>179</v>
      </c>
      <c r="D3516" s="14" t="n">
        <v>0.9695</v>
      </c>
      <c r="E3516" s="14" t="n">
        <v>1.9442</v>
      </c>
      <c r="F3516" s="14" t="n">
        <v>1.5165</v>
      </c>
      <c r="Y3516" s="13" t="n">
        <v>179</v>
      </c>
      <c r="AU3516" s="13" t="n">
        <v>179</v>
      </c>
      <c r="BQ3516" s="13" t="n">
        <v>179</v>
      </c>
      <c r="CM3516" s="13" t="n">
        <v>179</v>
      </c>
      <c r="DI3516" s="13" t="n">
        <v>179</v>
      </c>
      <c r="EE3516" s="13" t="n">
        <v>179</v>
      </c>
      <c r="FA3516" s="13" t="n">
        <v>179</v>
      </c>
      <c r="FW3516" s="13" t="n">
        <v>179</v>
      </c>
      <c r="GS3516" s="13" t="n">
        <v>179</v>
      </c>
    </row>
    <row r="3517">
      <c r="C3517" s="13" t="n">
        <v>180</v>
      </c>
      <c r="D3517" s="14" t="n">
        <v>0.911</v>
      </c>
      <c r="E3517" s="14" t="n">
        <v>1.6186</v>
      </c>
      <c r="F3517" s="14" t="n">
        <v>1.5905</v>
      </c>
      <c r="Y3517" s="13" t="n">
        <v>180</v>
      </c>
      <c r="AU3517" s="13" t="n">
        <v>180</v>
      </c>
      <c r="BQ3517" s="13" t="n">
        <v>180</v>
      </c>
      <c r="CM3517" s="13" t="n">
        <v>180</v>
      </c>
      <c r="DI3517" s="13" t="n">
        <v>180</v>
      </c>
      <c r="EE3517" s="13" t="n">
        <v>180</v>
      </c>
      <c r="FA3517" s="13" t="n">
        <v>180</v>
      </c>
      <c r="FW3517" s="13" t="n">
        <v>180</v>
      </c>
      <c r="GS3517" s="13" t="n">
        <v>180</v>
      </c>
    </row>
    <row r="3518">
      <c r="C3518" s="13" t="n">
        <v>181</v>
      </c>
      <c r="D3518" s="14" t="n">
        <v>1.044</v>
      </c>
      <c r="E3518" s="14" t="n">
        <v>1.3228</v>
      </c>
      <c r="F3518" s="14" t="n">
        <v>1.892</v>
      </c>
      <c r="Y3518" s="13" t="n">
        <v>181</v>
      </c>
      <c r="AU3518" s="13" t="n">
        <v>181</v>
      </c>
      <c r="BQ3518" s="13" t="n">
        <v>181</v>
      </c>
      <c r="CM3518" s="13" t="n">
        <v>181</v>
      </c>
      <c r="DI3518" s="13" t="n">
        <v>181</v>
      </c>
      <c r="EE3518" s="13" t="n">
        <v>181</v>
      </c>
      <c r="FA3518" s="13" t="n">
        <v>181</v>
      </c>
      <c r="FW3518" s="13" t="n">
        <v>181</v>
      </c>
      <c r="GS3518" s="13" t="n">
        <v>181</v>
      </c>
    </row>
    <row r="3519">
      <c r="C3519" s="13" t="n">
        <v>182</v>
      </c>
      <c r="D3519" s="14" t="n">
        <v>1.3964</v>
      </c>
      <c r="E3519" s="14" t="n">
        <v>1.3711</v>
      </c>
      <c r="F3519" s="14" t="n">
        <v>1.8547</v>
      </c>
      <c r="Y3519" s="13" t="n">
        <v>182</v>
      </c>
      <c r="AU3519" s="13" t="n">
        <v>182</v>
      </c>
      <c r="BQ3519" s="13" t="n">
        <v>182</v>
      </c>
      <c r="CM3519" s="13" t="n">
        <v>182</v>
      </c>
      <c r="DI3519" s="13" t="n">
        <v>182</v>
      </c>
      <c r="EE3519" s="13" t="n">
        <v>182</v>
      </c>
      <c r="FA3519" s="13" t="n">
        <v>182</v>
      </c>
      <c r="FW3519" s="13" t="n">
        <v>182</v>
      </c>
      <c r="GS3519" s="13" t="n">
        <v>182</v>
      </c>
    </row>
    <row r="3520">
      <c r="C3520" s="13" t="n">
        <v>183</v>
      </c>
      <c r="D3520" s="14" t="n">
        <v>1.4594</v>
      </c>
      <c r="E3520" s="14" t="n">
        <v>1.3114</v>
      </c>
      <c r="F3520" s="14" t="n">
        <v>1.7406</v>
      </c>
      <c r="Y3520" s="13" t="n">
        <v>183</v>
      </c>
      <c r="AU3520" s="13" t="n">
        <v>183</v>
      </c>
      <c r="BQ3520" s="13" t="n">
        <v>183</v>
      </c>
      <c r="CM3520" s="13" t="n">
        <v>183</v>
      </c>
      <c r="DI3520" s="13" t="n">
        <v>183</v>
      </c>
      <c r="EE3520" s="13" t="n">
        <v>183</v>
      </c>
      <c r="FA3520" s="13" t="n">
        <v>183</v>
      </c>
      <c r="FW3520" s="13" t="n">
        <v>183</v>
      </c>
      <c r="GS3520" s="13" t="n">
        <v>183</v>
      </c>
    </row>
    <row r="3521">
      <c r="C3521" s="13" t="n">
        <v>184</v>
      </c>
      <c r="D3521" s="14" t="n">
        <v>1.6522</v>
      </c>
      <c r="E3521" s="14" t="n">
        <v>1.4177</v>
      </c>
      <c r="F3521" s="14" t="n">
        <v>1.4456</v>
      </c>
      <c r="Y3521" s="13" t="n">
        <v>184</v>
      </c>
      <c r="AU3521" s="13" t="n">
        <v>184</v>
      </c>
      <c r="BQ3521" s="13" t="n">
        <v>184</v>
      </c>
      <c r="CM3521" s="13" t="n">
        <v>184</v>
      </c>
      <c r="DI3521" s="13" t="n">
        <v>184</v>
      </c>
      <c r="EE3521" s="13" t="n">
        <v>184</v>
      </c>
      <c r="FA3521" s="13" t="n">
        <v>184</v>
      </c>
      <c r="FW3521" s="13" t="n">
        <v>184</v>
      </c>
      <c r="GS3521" s="13" t="n">
        <v>184</v>
      </c>
    </row>
    <row r="3522">
      <c r="C3522" s="13" t="n">
        <v>185</v>
      </c>
      <c r="D3522" s="14" t="n">
        <v>1.5779</v>
      </c>
      <c r="E3522" s="14" t="n">
        <v>1.4966</v>
      </c>
      <c r="F3522" s="14" t="n">
        <v>1.3638</v>
      </c>
      <c r="Y3522" s="13" t="n">
        <v>185</v>
      </c>
      <c r="AU3522" s="13" t="n">
        <v>185</v>
      </c>
      <c r="BQ3522" s="13" t="n">
        <v>185</v>
      </c>
      <c r="CM3522" s="13" t="n">
        <v>185</v>
      </c>
      <c r="DI3522" s="13" t="n">
        <v>185</v>
      </c>
      <c r="EE3522" s="13" t="n">
        <v>185</v>
      </c>
      <c r="FA3522" s="13" t="n">
        <v>185</v>
      </c>
      <c r="FW3522" s="13" t="n">
        <v>185</v>
      </c>
      <c r="GS3522" s="13" t="n">
        <v>185</v>
      </c>
    </row>
    <row r="3523">
      <c r="C3523" s="13" t="n">
        <v>186</v>
      </c>
      <c r="D3523" s="14" t="n">
        <v>1.5132</v>
      </c>
      <c r="E3523" s="14" t="n">
        <v>1.5716</v>
      </c>
      <c r="F3523" s="14" t="n">
        <v>1.3964</v>
      </c>
      <c r="Y3523" s="13" t="n">
        <v>186</v>
      </c>
      <c r="AU3523" s="13" t="n">
        <v>186</v>
      </c>
      <c r="BQ3523" s="13" t="n">
        <v>186</v>
      </c>
      <c r="CM3523" s="13" t="n">
        <v>186</v>
      </c>
      <c r="DI3523" s="13" t="n">
        <v>186</v>
      </c>
      <c r="EE3523" s="13" t="n">
        <v>186</v>
      </c>
      <c r="FA3523" s="13" t="n">
        <v>186</v>
      </c>
      <c r="FW3523" s="13" t="n">
        <v>186</v>
      </c>
      <c r="GS3523" s="13" t="n">
        <v>186</v>
      </c>
    </row>
    <row r="3524">
      <c r="C3524" s="13" t="n">
        <v>187</v>
      </c>
      <c r="D3524" s="14" t="n">
        <v>1.0677</v>
      </c>
      <c r="E3524" s="14" t="n">
        <v>1.5297</v>
      </c>
      <c r="F3524" s="14" t="n">
        <v>1.6733</v>
      </c>
      <c r="Y3524" s="13" t="n">
        <v>187</v>
      </c>
      <c r="AU3524" s="13" t="n">
        <v>187</v>
      </c>
      <c r="BQ3524" s="13" t="n">
        <v>187</v>
      </c>
      <c r="CM3524" s="13" t="n">
        <v>187</v>
      </c>
      <c r="DI3524" s="13" t="n">
        <v>187</v>
      </c>
      <c r="EE3524" s="13" t="n">
        <v>187</v>
      </c>
      <c r="FA3524" s="13" t="n">
        <v>187</v>
      </c>
      <c r="FW3524" s="13" t="n">
        <v>187</v>
      </c>
      <c r="GS3524" s="13" t="n">
        <v>187</v>
      </c>
    </row>
    <row r="3525">
      <c r="C3525" s="13" t="n">
        <v>188</v>
      </c>
      <c r="D3525" s="14" t="n">
        <v>1.6217</v>
      </c>
      <c r="E3525" s="14" t="n">
        <v>1.5905</v>
      </c>
      <c r="F3525" s="14" t="n">
        <v>1.3527</v>
      </c>
      <c r="Y3525" s="13" t="n">
        <v>188</v>
      </c>
      <c r="AU3525" s="13" t="n">
        <v>188</v>
      </c>
      <c r="BQ3525" s="13" t="n">
        <v>188</v>
      </c>
      <c r="CM3525" s="13" t="n">
        <v>188</v>
      </c>
      <c r="DI3525" s="13" t="n">
        <v>188</v>
      </c>
      <c r="EE3525" s="13" t="n">
        <v>188</v>
      </c>
      <c r="FA3525" s="13" t="n">
        <v>188</v>
      </c>
      <c r="FW3525" s="13" t="n">
        <v>188</v>
      </c>
      <c r="GS3525" s="13" t="n">
        <v>188</v>
      </c>
    </row>
    <row r="3526">
      <c r="C3526" s="13" t="n">
        <v>189</v>
      </c>
      <c r="D3526" s="14" t="n">
        <v>1.7549</v>
      </c>
      <c r="E3526" s="14" t="n">
        <v>1.4142</v>
      </c>
      <c r="F3526" s="14" t="n">
        <v>1.6852</v>
      </c>
      <c r="Y3526" s="13" t="n">
        <v>189</v>
      </c>
      <c r="AU3526" s="13" t="n">
        <v>189</v>
      </c>
      <c r="BQ3526" s="13" t="n">
        <v>189</v>
      </c>
      <c r="CM3526" s="13" t="n">
        <v>189</v>
      </c>
      <c r="DI3526" s="13" t="n">
        <v>189</v>
      </c>
      <c r="EE3526" s="13" t="n">
        <v>189</v>
      </c>
      <c r="FA3526" s="13" t="n">
        <v>189</v>
      </c>
      <c r="FW3526" s="13" t="n">
        <v>189</v>
      </c>
      <c r="GS3526" s="13" t="n">
        <v>189</v>
      </c>
    </row>
    <row r="3527">
      <c r="C3527" s="13" t="n">
        <v>190</v>
      </c>
      <c r="D3527" s="14" t="n">
        <v>1.5329</v>
      </c>
      <c r="E3527" s="14" t="n">
        <v>1.772</v>
      </c>
      <c r="F3527" s="14" t="n">
        <v>1.5459</v>
      </c>
      <c r="Y3527" s="13" t="n">
        <v>190</v>
      </c>
      <c r="AU3527" s="13" t="n">
        <v>190</v>
      </c>
      <c r="BQ3527" s="13" t="n">
        <v>190</v>
      </c>
      <c r="CM3527" s="13" t="n">
        <v>190</v>
      </c>
      <c r="DI3527" s="13" t="n">
        <v>190</v>
      </c>
      <c r="EE3527" s="13" t="n">
        <v>190</v>
      </c>
      <c r="FA3527" s="13" t="n">
        <v>190</v>
      </c>
      <c r="FW3527" s="13" t="n">
        <v>190</v>
      </c>
      <c r="GS3527" s="13" t="n">
        <v>190</v>
      </c>
    </row>
    <row r="3528">
      <c r="C3528" s="13" t="n">
        <v>191</v>
      </c>
      <c r="D3528" s="14" t="n">
        <v>1.5</v>
      </c>
      <c r="E3528" s="14" t="n">
        <v>1.0816</v>
      </c>
      <c r="F3528" s="14" t="n">
        <v>1.2845</v>
      </c>
      <c r="Y3528" s="13" t="n">
        <v>191</v>
      </c>
      <c r="AU3528" s="13" t="n">
        <v>191</v>
      </c>
      <c r="BQ3528" s="13" t="n">
        <v>191</v>
      </c>
      <c r="CM3528" s="13" t="n">
        <v>191</v>
      </c>
      <c r="DI3528" s="13" t="n">
        <v>191</v>
      </c>
      <c r="EE3528" s="13" t="n">
        <v>191</v>
      </c>
      <c r="FA3528" s="13" t="n">
        <v>191</v>
      </c>
      <c r="FW3528" s="13" t="n">
        <v>191</v>
      </c>
      <c r="GS3528" s="13" t="n">
        <v>191</v>
      </c>
    </row>
    <row r="3529">
      <c r="C3529" s="13" t="n">
        <v>192</v>
      </c>
      <c r="D3529" s="14" t="n">
        <v>1.5033</v>
      </c>
      <c r="E3529" s="14" t="n">
        <v>1.2083</v>
      </c>
      <c r="F3529" s="14" t="n">
        <v>1.1445</v>
      </c>
      <c r="Y3529" s="13" t="n">
        <v>192</v>
      </c>
      <c r="AU3529" s="13" t="n">
        <v>192</v>
      </c>
      <c r="BQ3529" s="13" t="n">
        <v>192</v>
      </c>
      <c r="CM3529" s="13" t="n">
        <v>192</v>
      </c>
      <c r="DI3529" s="13" t="n">
        <v>192</v>
      </c>
      <c r="EE3529" s="13" t="n">
        <v>192</v>
      </c>
      <c r="FA3529" s="13" t="n">
        <v>192</v>
      </c>
      <c r="FW3529" s="13" t="n">
        <v>192</v>
      </c>
      <c r="GS3529" s="13" t="n">
        <v>192</v>
      </c>
    </row>
    <row r="3530">
      <c r="C3530" s="13" t="n">
        <v>193</v>
      </c>
      <c r="D3530" s="14" t="n">
        <v>1.5874</v>
      </c>
      <c r="E3530" s="14" t="n">
        <v>1.7117</v>
      </c>
      <c r="F3530" s="14" t="n">
        <v>1.4071</v>
      </c>
      <c r="Y3530" s="13" t="n">
        <v>193</v>
      </c>
      <c r="AU3530" s="13" t="n">
        <v>193</v>
      </c>
      <c r="BQ3530" s="13" t="n">
        <v>193</v>
      </c>
      <c r="CM3530" s="13" t="n">
        <v>193</v>
      </c>
      <c r="DI3530" s="13" t="n">
        <v>193</v>
      </c>
      <c r="EE3530" s="13" t="n">
        <v>193</v>
      </c>
      <c r="FA3530" s="13" t="n">
        <v>193</v>
      </c>
      <c r="FW3530" s="13" t="n">
        <v>193</v>
      </c>
      <c r="GS3530" s="13" t="n">
        <v>193</v>
      </c>
    </row>
    <row r="3531">
      <c r="C3531" s="13" t="n">
        <v>194</v>
      </c>
      <c r="D3531" s="14" t="n">
        <v>1.5264</v>
      </c>
      <c r="E3531" s="14" t="n">
        <v>1.6278</v>
      </c>
      <c r="F3531" s="14" t="n">
        <v>1.9078</v>
      </c>
      <c r="Y3531" s="13" t="n">
        <v>194</v>
      </c>
      <c r="AU3531" s="13" t="n">
        <v>194</v>
      </c>
      <c r="BQ3531" s="13" t="n">
        <v>194</v>
      </c>
      <c r="CM3531" s="13" t="n">
        <v>194</v>
      </c>
      <c r="DI3531" s="13" t="n">
        <v>194</v>
      </c>
      <c r="EE3531" s="13" t="n">
        <v>194</v>
      </c>
      <c r="FA3531" s="13" t="n">
        <v>194</v>
      </c>
      <c r="FW3531" s="13" t="n">
        <v>194</v>
      </c>
      <c r="GS3531" s="13" t="n">
        <v>194</v>
      </c>
    </row>
    <row r="3532">
      <c r="C3532" s="13" t="n">
        <v>195</v>
      </c>
      <c r="D3532" s="14" t="n">
        <v>1.4525</v>
      </c>
      <c r="E3532" s="14" t="n">
        <v>1.6941</v>
      </c>
      <c r="F3532" s="14" t="n">
        <v>1.6155</v>
      </c>
      <c r="Y3532" s="13" t="n">
        <v>195</v>
      </c>
      <c r="AU3532" s="13" t="n">
        <v>195</v>
      </c>
      <c r="BQ3532" s="13" t="n">
        <v>195</v>
      </c>
      <c r="CM3532" s="13" t="n">
        <v>195</v>
      </c>
      <c r="DI3532" s="13" t="n">
        <v>195</v>
      </c>
      <c r="EE3532" s="13" t="n">
        <v>195</v>
      </c>
      <c r="FA3532" s="13" t="n">
        <v>195</v>
      </c>
      <c r="FW3532" s="13" t="n">
        <v>195</v>
      </c>
      <c r="GS3532" s="13" t="n">
        <v>195</v>
      </c>
    </row>
    <row r="3533">
      <c r="C3533" s="13" t="n">
        <v>196</v>
      </c>
      <c r="D3533" s="14" t="n">
        <v>1.1489</v>
      </c>
      <c r="E3533" s="14" t="n">
        <v>1.5748</v>
      </c>
      <c r="F3533" s="14" t="n">
        <v>1.2529</v>
      </c>
      <c r="Y3533" s="13" t="n">
        <v>196</v>
      </c>
      <c r="AU3533" s="13" t="n">
        <v>196</v>
      </c>
      <c r="BQ3533" s="13" t="n">
        <v>196</v>
      </c>
      <c r="CM3533" s="13" t="n">
        <v>196</v>
      </c>
      <c r="DI3533" s="13" t="n">
        <v>196</v>
      </c>
      <c r="EE3533" s="13" t="n">
        <v>196</v>
      </c>
      <c r="FA3533" s="13" t="n">
        <v>196</v>
      </c>
      <c r="FW3533" s="13" t="n">
        <v>196</v>
      </c>
      <c r="GS3533" s="13" t="n">
        <v>196</v>
      </c>
    </row>
    <row r="3534">
      <c r="C3534" s="13" t="n">
        <v>197</v>
      </c>
      <c r="D3534" s="14" t="n">
        <v>1.4142</v>
      </c>
      <c r="E3534" s="14" t="n">
        <v>1.1916</v>
      </c>
      <c r="F3534" s="14" t="n">
        <v>1.6248</v>
      </c>
      <c r="Y3534" s="13" t="n">
        <v>197</v>
      </c>
      <c r="AU3534" s="13" t="n">
        <v>197</v>
      </c>
      <c r="BQ3534" s="13" t="n">
        <v>197</v>
      </c>
      <c r="CM3534" s="13" t="n">
        <v>197</v>
      </c>
      <c r="DI3534" s="13" t="n">
        <v>197</v>
      </c>
      <c r="EE3534" s="13" t="n">
        <v>197</v>
      </c>
      <c r="FA3534" s="13" t="n">
        <v>197</v>
      </c>
      <c r="FW3534" s="13" t="n">
        <v>197</v>
      </c>
      <c r="GS3534" s="13" t="n">
        <v>197</v>
      </c>
    </row>
    <row r="3535">
      <c r="C3535" s="13" t="n">
        <v>198</v>
      </c>
      <c r="D3535" s="14" t="n">
        <v>1.3038</v>
      </c>
      <c r="E3535" s="14" t="n">
        <v>1.5329</v>
      </c>
      <c r="F3535" s="14" t="n">
        <v>1.2369</v>
      </c>
      <c r="Y3535" s="13" t="n">
        <v>198</v>
      </c>
      <c r="AU3535" s="13" t="n">
        <v>198</v>
      </c>
      <c r="BQ3535" s="13" t="n">
        <v>198</v>
      </c>
      <c r="CM3535" s="13" t="n">
        <v>198</v>
      </c>
      <c r="DI3535" s="13" t="n">
        <v>198</v>
      </c>
      <c r="EE3535" s="13" t="n">
        <v>198</v>
      </c>
      <c r="FA3535" s="13" t="n">
        <v>198</v>
      </c>
      <c r="FW3535" s="13" t="n">
        <v>198</v>
      </c>
      <c r="GS3535" s="13" t="n">
        <v>198</v>
      </c>
    </row>
    <row r="3537">
      <c r="C3537" s="13" t="inlineStr">
        <is>
          <t>LB</t>
        </is>
      </c>
      <c r="D3537" s="13" t="n">
        <v>22</v>
      </c>
      <c r="E3537" s="13" t="n">
        <v>23</v>
      </c>
      <c r="F3537" s="13" t="n">
        <v>24</v>
      </c>
      <c r="Y3537" s="13" t="inlineStr">
        <is>
          <t>LB</t>
        </is>
      </c>
      <c r="Z3537" s="13" t="n">
        <v>22</v>
      </c>
      <c r="AA3537" s="13" t="n">
        <v>23</v>
      </c>
      <c r="AB3537" s="13" t="n">
        <v>24</v>
      </c>
      <c r="AU3537" s="13" t="inlineStr">
        <is>
          <t>LB</t>
        </is>
      </c>
      <c r="AV3537" s="13" t="n">
        <v>22</v>
      </c>
      <c r="AW3537" s="13" t="n">
        <v>23</v>
      </c>
      <c r="AX3537" s="13" t="n">
        <v>24</v>
      </c>
      <c r="BQ3537" s="13" t="inlineStr">
        <is>
          <t>LB</t>
        </is>
      </c>
      <c r="BR3537" s="13" t="n">
        <v>22</v>
      </c>
      <c r="BS3537" s="13" t="n">
        <v>23</v>
      </c>
      <c r="BT3537" s="13" t="n">
        <v>24</v>
      </c>
      <c r="CM3537" s="13" t="inlineStr">
        <is>
          <t>LB</t>
        </is>
      </c>
      <c r="CN3537" s="13" t="n">
        <v>22</v>
      </c>
      <c r="CO3537" s="13" t="n">
        <v>23</v>
      </c>
      <c r="CP3537" s="13" t="n">
        <v>24</v>
      </c>
      <c r="DI3537" s="13" t="inlineStr">
        <is>
          <t>LB</t>
        </is>
      </c>
      <c r="DJ3537" s="13" t="n">
        <v>22</v>
      </c>
      <c r="DK3537" s="13" t="n">
        <v>23</v>
      </c>
      <c r="DL3537" s="13" t="n">
        <v>24</v>
      </c>
      <c r="EE3537" s="13" t="inlineStr">
        <is>
          <t>LB</t>
        </is>
      </c>
      <c r="EF3537" s="13" t="n">
        <v>22</v>
      </c>
      <c r="EG3537" s="13" t="n">
        <v>23</v>
      </c>
      <c r="EH3537" s="13" t="n">
        <v>24</v>
      </c>
      <c r="FA3537" s="13" t="inlineStr">
        <is>
          <t>LB</t>
        </is>
      </c>
      <c r="FB3537" s="13" t="n">
        <v>22</v>
      </c>
      <c r="FC3537" s="13" t="n">
        <v>23</v>
      </c>
      <c r="FD3537" s="13" t="n">
        <v>24</v>
      </c>
      <c r="FW3537" s="13" t="inlineStr">
        <is>
          <t>LB</t>
        </is>
      </c>
      <c r="FX3537" s="13" t="n">
        <v>22</v>
      </c>
      <c r="FY3537" s="13" t="n">
        <v>23</v>
      </c>
      <c r="FZ3537" s="13" t="n">
        <v>24</v>
      </c>
      <c r="GS3537" s="13" t="inlineStr">
        <is>
          <t>LB</t>
        </is>
      </c>
      <c r="GT3537" s="13" t="n">
        <v>22</v>
      </c>
      <c r="GU3537" s="13" t="n">
        <v>23</v>
      </c>
      <c r="GV3537" s="13" t="n">
        <v>24</v>
      </c>
    </row>
    <row r="3538">
      <c r="C3538" s="13" t="n">
        <v>9</v>
      </c>
      <c r="Y3538" s="13" t="n">
        <v>9</v>
      </c>
      <c r="AU3538" s="13" t="n">
        <v>9</v>
      </c>
      <c r="BQ3538" s="13" t="n">
        <v>9</v>
      </c>
      <c r="CM3538" s="13" t="n">
        <v>9</v>
      </c>
      <c r="DI3538" s="13" t="n">
        <v>9</v>
      </c>
      <c r="EE3538" s="13" t="n">
        <v>9</v>
      </c>
      <c r="FA3538" s="13" t="n">
        <v>9</v>
      </c>
      <c r="FW3538" s="13" t="n">
        <v>9</v>
      </c>
      <c r="GS3538" s="13" t="n">
        <v>9</v>
      </c>
    </row>
    <row r="3539">
      <c r="C3539" s="13" t="n">
        <v>10</v>
      </c>
      <c r="Y3539" s="13" t="n">
        <v>10</v>
      </c>
      <c r="AU3539" s="13" t="n">
        <v>10</v>
      </c>
      <c r="BQ3539" s="13" t="n">
        <v>10</v>
      </c>
      <c r="CM3539" s="13" t="n">
        <v>10</v>
      </c>
      <c r="DI3539" s="13" t="n">
        <v>10</v>
      </c>
      <c r="EE3539" s="13" t="n">
        <v>10</v>
      </c>
      <c r="FA3539" s="13" t="n">
        <v>10</v>
      </c>
      <c r="FW3539" s="13" t="n">
        <v>10</v>
      </c>
      <c r="GS3539" s="13" t="n">
        <v>10</v>
      </c>
    </row>
    <row r="3540">
      <c r="C3540" s="13" t="n">
        <v>11</v>
      </c>
      <c r="Y3540" s="13" t="n">
        <v>11</v>
      </c>
      <c r="AU3540" s="13" t="n">
        <v>11</v>
      </c>
      <c r="BQ3540" s="13" t="n">
        <v>11</v>
      </c>
      <c r="CM3540" s="13" t="n">
        <v>11</v>
      </c>
      <c r="DI3540" s="13" t="n">
        <v>11</v>
      </c>
      <c r="EE3540" s="13" t="n">
        <v>11</v>
      </c>
      <c r="FA3540" s="13" t="n">
        <v>11</v>
      </c>
      <c r="FW3540" s="13" t="n">
        <v>11</v>
      </c>
      <c r="GS3540" s="13" t="n">
        <v>11</v>
      </c>
    </row>
    <row r="3541">
      <c r="C3541" s="13" t="n">
        <v>12</v>
      </c>
      <c r="Y3541" s="13" t="n">
        <v>12</v>
      </c>
      <c r="AU3541" s="13" t="n">
        <v>12</v>
      </c>
      <c r="BQ3541" s="13" t="n">
        <v>12</v>
      </c>
      <c r="CM3541" s="13" t="n">
        <v>12</v>
      </c>
      <c r="DI3541" s="13" t="n">
        <v>12</v>
      </c>
      <c r="EE3541" s="13" t="n">
        <v>12</v>
      </c>
      <c r="FA3541" s="13" t="n">
        <v>12</v>
      </c>
      <c r="FW3541" s="13" t="n">
        <v>12</v>
      </c>
      <c r="GS3541" s="13" t="n">
        <v>12</v>
      </c>
    </row>
    <row r="3542">
      <c r="C3542" s="13" t="n">
        <v>13</v>
      </c>
      <c r="Y3542" s="13" t="n">
        <v>13</v>
      </c>
      <c r="AU3542" s="13" t="n">
        <v>13</v>
      </c>
      <c r="BQ3542" s="13" t="n">
        <v>13</v>
      </c>
      <c r="CM3542" s="13" t="n">
        <v>13</v>
      </c>
      <c r="DI3542" s="13" t="n">
        <v>13</v>
      </c>
      <c r="EE3542" s="13" t="n">
        <v>13</v>
      </c>
      <c r="FA3542" s="13" t="n">
        <v>13</v>
      </c>
      <c r="FW3542" s="13" t="n">
        <v>13</v>
      </c>
      <c r="GS3542" s="13" t="n">
        <v>13</v>
      </c>
    </row>
    <row r="3543">
      <c r="C3543" s="13" t="n">
        <v>14</v>
      </c>
      <c r="Y3543" s="13" t="n">
        <v>14</v>
      </c>
      <c r="AU3543" s="13" t="n">
        <v>14</v>
      </c>
      <c r="BQ3543" s="13" t="n">
        <v>14</v>
      </c>
      <c r="CM3543" s="13" t="n">
        <v>14</v>
      </c>
      <c r="DI3543" s="13" t="n">
        <v>14</v>
      </c>
      <c r="EE3543" s="13" t="n">
        <v>14</v>
      </c>
      <c r="FA3543" s="13" t="n">
        <v>14</v>
      </c>
      <c r="FW3543" s="13" t="n">
        <v>14</v>
      </c>
      <c r="GS3543" s="13" t="n">
        <v>14</v>
      </c>
    </row>
    <row r="3544">
      <c r="C3544" s="13" t="n">
        <v>15</v>
      </c>
      <c r="Y3544" s="13" t="n">
        <v>15</v>
      </c>
      <c r="AU3544" s="13" t="n">
        <v>15</v>
      </c>
      <c r="BQ3544" s="13" t="n">
        <v>15</v>
      </c>
      <c r="CM3544" s="13" t="n">
        <v>15</v>
      </c>
      <c r="DI3544" s="13" t="n">
        <v>15</v>
      </c>
      <c r="EE3544" s="13" t="n">
        <v>15</v>
      </c>
      <c r="FA3544" s="13" t="n">
        <v>15</v>
      </c>
      <c r="FW3544" s="13" t="n">
        <v>15</v>
      </c>
      <c r="GS3544" s="13" t="n">
        <v>15</v>
      </c>
    </row>
    <row r="3545">
      <c r="C3545" s="13" t="n">
        <v>16</v>
      </c>
      <c r="Y3545" s="13" t="n">
        <v>16</v>
      </c>
      <c r="AU3545" s="13" t="n">
        <v>16</v>
      </c>
      <c r="BQ3545" s="13" t="n">
        <v>16</v>
      </c>
      <c r="CM3545" s="13" t="n">
        <v>16</v>
      </c>
      <c r="DI3545" s="13" t="n">
        <v>16</v>
      </c>
      <c r="EE3545" s="13" t="n">
        <v>16</v>
      </c>
      <c r="FA3545" s="13" t="n">
        <v>16</v>
      </c>
      <c r="FW3545" s="13" t="n">
        <v>16</v>
      </c>
      <c r="GS3545" s="13" t="n">
        <v>16</v>
      </c>
    </row>
    <row r="3546">
      <c r="C3546" s="13" t="n">
        <v>17</v>
      </c>
      <c r="Y3546" s="13" t="n">
        <v>17</v>
      </c>
      <c r="AU3546" s="13" t="n">
        <v>17</v>
      </c>
      <c r="BQ3546" s="13" t="n">
        <v>17</v>
      </c>
      <c r="CM3546" s="13" t="n">
        <v>17</v>
      </c>
      <c r="DI3546" s="13" t="n">
        <v>17</v>
      </c>
      <c r="EE3546" s="13" t="n">
        <v>17</v>
      </c>
      <c r="FA3546" s="13" t="n">
        <v>17</v>
      </c>
      <c r="FW3546" s="13" t="n">
        <v>17</v>
      </c>
      <c r="GS3546" s="13" t="n">
        <v>17</v>
      </c>
    </row>
    <row r="3547">
      <c r="C3547" s="13" t="n">
        <v>18</v>
      </c>
      <c r="Y3547" s="13" t="n">
        <v>18</v>
      </c>
      <c r="AU3547" s="13" t="n">
        <v>18</v>
      </c>
      <c r="BQ3547" s="13" t="n">
        <v>18</v>
      </c>
      <c r="CM3547" s="13" t="n">
        <v>18</v>
      </c>
      <c r="DI3547" s="13" t="n">
        <v>18</v>
      </c>
      <c r="EE3547" s="13" t="n">
        <v>18</v>
      </c>
      <c r="FA3547" s="13" t="n">
        <v>18</v>
      </c>
      <c r="FW3547" s="13" t="n">
        <v>18</v>
      </c>
      <c r="GS3547" s="13" t="n">
        <v>18</v>
      </c>
    </row>
    <row r="3548">
      <c r="C3548" s="13" t="n">
        <v>19</v>
      </c>
      <c r="Y3548" s="13" t="n">
        <v>19</v>
      </c>
      <c r="AU3548" s="13" t="n">
        <v>19</v>
      </c>
      <c r="BQ3548" s="13" t="n">
        <v>19</v>
      </c>
      <c r="CM3548" s="13" t="n">
        <v>19</v>
      </c>
      <c r="DI3548" s="13" t="n">
        <v>19</v>
      </c>
      <c r="EE3548" s="13" t="n">
        <v>19</v>
      </c>
      <c r="FA3548" s="13" t="n">
        <v>19</v>
      </c>
      <c r="FW3548" s="13" t="n">
        <v>19</v>
      </c>
      <c r="GS3548" s="13" t="n">
        <v>19</v>
      </c>
    </row>
    <row r="3549">
      <c r="C3549" s="13" t="n">
        <v>20</v>
      </c>
      <c r="Y3549" s="13" t="n">
        <v>20</v>
      </c>
      <c r="AU3549" s="13" t="n">
        <v>20</v>
      </c>
      <c r="BQ3549" s="13" t="n">
        <v>20</v>
      </c>
      <c r="CM3549" s="13" t="n">
        <v>20</v>
      </c>
      <c r="DI3549" s="13" t="n">
        <v>20</v>
      </c>
      <c r="EE3549" s="13" t="n">
        <v>20</v>
      </c>
      <c r="FA3549" s="13" t="n">
        <v>20</v>
      </c>
      <c r="FW3549" s="13" t="n">
        <v>20</v>
      </c>
      <c r="GS3549" s="13" t="n">
        <v>20</v>
      </c>
    </row>
    <row r="3550">
      <c r="C3550" s="13" t="n">
        <v>21</v>
      </c>
      <c r="Y3550" s="13" t="n">
        <v>21</v>
      </c>
      <c r="AU3550" s="13" t="n">
        <v>21</v>
      </c>
      <c r="BQ3550" s="13" t="n">
        <v>21</v>
      </c>
      <c r="CM3550" s="13" t="n">
        <v>21</v>
      </c>
      <c r="DI3550" s="13" t="n">
        <v>21</v>
      </c>
      <c r="EE3550" s="13" t="n">
        <v>21</v>
      </c>
      <c r="FA3550" s="13" t="n">
        <v>21</v>
      </c>
      <c r="FW3550" s="13" t="n">
        <v>21</v>
      </c>
      <c r="GS3550" s="13" t="n">
        <v>21</v>
      </c>
    </row>
    <row r="3551">
      <c r="C3551" s="13" t="n">
        <v>22</v>
      </c>
      <c r="Y3551" s="13" t="n">
        <v>22</v>
      </c>
      <c r="AU3551" s="13" t="n">
        <v>22</v>
      </c>
      <c r="BQ3551" s="13" t="n">
        <v>22</v>
      </c>
      <c r="CM3551" s="13" t="n">
        <v>22</v>
      </c>
      <c r="DI3551" s="13" t="n">
        <v>22</v>
      </c>
      <c r="EE3551" s="13" t="n">
        <v>22</v>
      </c>
      <c r="FA3551" s="13" t="n">
        <v>22</v>
      </c>
      <c r="FW3551" s="13" t="n">
        <v>22</v>
      </c>
      <c r="GS3551" s="13" t="n">
        <v>22</v>
      </c>
    </row>
    <row r="3552">
      <c r="C3552" s="13" t="n">
        <v>23</v>
      </c>
      <c r="Y3552" s="13" t="n">
        <v>23</v>
      </c>
      <c r="AU3552" s="13" t="n">
        <v>23</v>
      </c>
      <c r="BQ3552" s="13" t="n">
        <v>23</v>
      </c>
      <c r="CM3552" s="13" t="n">
        <v>23</v>
      </c>
      <c r="DI3552" s="13" t="n">
        <v>23</v>
      </c>
      <c r="EE3552" s="13" t="n">
        <v>23</v>
      </c>
      <c r="FA3552" s="13" t="n">
        <v>23</v>
      </c>
      <c r="FW3552" s="13" t="n">
        <v>23</v>
      </c>
      <c r="GS3552" s="13" t="n">
        <v>23</v>
      </c>
    </row>
    <row r="3553">
      <c r="C3553" s="13" t="n">
        <v>24</v>
      </c>
      <c r="Y3553" s="13" t="n">
        <v>24</v>
      </c>
      <c r="AU3553" s="13" t="n">
        <v>24</v>
      </c>
      <c r="BQ3553" s="13" t="n">
        <v>24</v>
      </c>
      <c r="CM3553" s="13" t="n">
        <v>24</v>
      </c>
      <c r="DI3553" s="13" t="n">
        <v>24</v>
      </c>
      <c r="EE3553" s="13" t="n">
        <v>24</v>
      </c>
      <c r="FA3553" s="13" t="n">
        <v>24</v>
      </c>
      <c r="FW3553" s="13" t="n">
        <v>24</v>
      </c>
      <c r="GS3553" s="13" t="n">
        <v>24</v>
      </c>
    </row>
    <row r="3554">
      <c r="C3554" s="13" t="n">
        <v>25</v>
      </c>
      <c r="Y3554" s="13" t="n">
        <v>25</v>
      </c>
      <c r="AU3554" s="13" t="n">
        <v>25</v>
      </c>
      <c r="BQ3554" s="13" t="n">
        <v>25</v>
      </c>
      <c r="CM3554" s="13" t="n">
        <v>25</v>
      </c>
      <c r="DI3554" s="13" t="n">
        <v>25</v>
      </c>
      <c r="EE3554" s="13" t="n">
        <v>25</v>
      </c>
      <c r="FA3554" s="13" t="n">
        <v>25</v>
      </c>
      <c r="FW3554" s="13" t="n">
        <v>25</v>
      </c>
      <c r="GS3554" s="13" t="n">
        <v>25</v>
      </c>
    </row>
    <row r="3555">
      <c r="C3555" s="13" t="n">
        <v>26</v>
      </c>
      <c r="Y3555" s="13" t="n">
        <v>26</v>
      </c>
      <c r="AU3555" s="13" t="n">
        <v>26</v>
      </c>
      <c r="BQ3555" s="13" t="n">
        <v>26</v>
      </c>
      <c r="CM3555" s="13" t="n">
        <v>26</v>
      </c>
      <c r="DI3555" s="13" t="n">
        <v>26</v>
      </c>
      <c r="EE3555" s="13" t="n">
        <v>26</v>
      </c>
      <c r="FA3555" s="13" t="n">
        <v>26</v>
      </c>
      <c r="FW3555" s="13" t="n">
        <v>26</v>
      </c>
      <c r="GS3555" s="13" t="n">
        <v>26</v>
      </c>
    </row>
    <row r="3556">
      <c r="C3556" s="13" t="n">
        <v>27</v>
      </c>
      <c r="Y3556" s="13" t="n">
        <v>27</v>
      </c>
      <c r="AU3556" s="13" t="n">
        <v>27</v>
      </c>
      <c r="BQ3556" s="13" t="n">
        <v>27</v>
      </c>
      <c r="CM3556" s="13" t="n">
        <v>27</v>
      </c>
      <c r="DI3556" s="13" t="n">
        <v>27</v>
      </c>
      <c r="EE3556" s="13" t="n">
        <v>27</v>
      </c>
      <c r="FA3556" s="13" t="n">
        <v>27</v>
      </c>
      <c r="FW3556" s="13" t="n">
        <v>27</v>
      </c>
      <c r="GS3556" s="13" t="n">
        <v>27</v>
      </c>
    </row>
    <row r="3557">
      <c r="C3557" s="13" t="n">
        <v>28</v>
      </c>
      <c r="Y3557" s="13" t="n">
        <v>28</v>
      </c>
      <c r="AU3557" s="13" t="n">
        <v>28</v>
      </c>
      <c r="BQ3557" s="13" t="n">
        <v>28</v>
      </c>
      <c r="CM3557" s="13" t="n">
        <v>28</v>
      </c>
      <c r="DI3557" s="13" t="n">
        <v>28</v>
      </c>
      <c r="EE3557" s="13" t="n">
        <v>28</v>
      </c>
      <c r="FA3557" s="13" t="n">
        <v>28</v>
      </c>
      <c r="FW3557" s="13" t="n">
        <v>28</v>
      </c>
      <c r="GS3557" s="13" t="n">
        <v>28</v>
      </c>
    </row>
    <row r="3558">
      <c r="C3558" s="13" t="n">
        <v>29</v>
      </c>
      <c r="Y3558" s="13" t="n">
        <v>29</v>
      </c>
      <c r="AU3558" s="13" t="n">
        <v>29</v>
      </c>
      <c r="BQ3558" s="13" t="n">
        <v>29</v>
      </c>
      <c r="CM3558" s="13" t="n">
        <v>29</v>
      </c>
      <c r="DI3558" s="13" t="n">
        <v>29</v>
      </c>
      <c r="EE3558" s="13" t="n">
        <v>29</v>
      </c>
      <c r="FA3558" s="13" t="n">
        <v>29</v>
      </c>
      <c r="FW3558" s="13" t="n">
        <v>29</v>
      </c>
      <c r="GS3558" s="13" t="n">
        <v>29</v>
      </c>
    </row>
    <row r="3559">
      <c r="C3559" s="13" t="n">
        <v>30</v>
      </c>
      <c r="Y3559" s="13" t="n">
        <v>30</v>
      </c>
      <c r="AU3559" s="13" t="n">
        <v>30</v>
      </c>
      <c r="BQ3559" s="13" t="n">
        <v>30</v>
      </c>
      <c r="CM3559" s="13" t="n">
        <v>30</v>
      </c>
      <c r="DI3559" s="13" t="n">
        <v>30</v>
      </c>
      <c r="EE3559" s="13" t="n">
        <v>30</v>
      </c>
      <c r="FA3559" s="13" t="n">
        <v>30</v>
      </c>
      <c r="FW3559" s="13" t="n">
        <v>30</v>
      </c>
      <c r="GS3559" s="13" t="n">
        <v>30</v>
      </c>
    </row>
    <row r="3560">
      <c r="C3560" s="13" t="n">
        <v>31</v>
      </c>
      <c r="Y3560" s="13" t="n">
        <v>31</v>
      </c>
      <c r="AU3560" s="13" t="n">
        <v>31</v>
      </c>
      <c r="BQ3560" s="13" t="n">
        <v>31</v>
      </c>
      <c r="CM3560" s="13" t="n">
        <v>31</v>
      </c>
      <c r="DI3560" s="13" t="n">
        <v>31</v>
      </c>
      <c r="EE3560" s="13" t="n">
        <v>31</v>
      </c>
      <c r="FA3560" s="13" t="n">
        <v>31</v>
      </c>
      <c r="FW3560" s="13" t="n">
        <v>31</v>
      </c>
      <c r="GS3560" s="13" t="n">
        <v>31</v>
      </c>
    </row>
    <row r="3561">
      <c r="C3561" s="13" t="n">
        <v>32</v>
      </c>
      <c r="Y3561" s="13" t="n">
        <v>32</v>
      </c>
      <c r="AU3561" s="13" t="n">
        <v>32</v>
      </c>
      <c r="BQ3561" s="13" t="n">
        <v>32</v>
      </c>
      <c r="CM3561" s="13" t="n">
        <v>32</v>
      </c>
      <c r="DI3561" s="13" t="n">
        <v>32</v>
      </c>
      <c r="EE3561" s="13" t="n">
        <v>32</v>
      </c>
      <c r="FA3561" s="13" t="n">
        <v>32</v>
      </c>
      <c r="FW3561" s="13" t="n">
        <v>32</v>
      </c>
      <c r="GS3561" s="13" t="n">
        <v>32</v>
      </c>
    </row>
    <row r="3562">
      <c r="C3562" s="13" t="n">
        <v>33</v>
      </c>
      <c r="Y3562" s="13" t="n">
        <v>33</v>
      </c>
      <c r="AU3562" s="13" t="n">
        <v>33</v>
      </c>
      <c r="BQ3562" s="13" t="n">
        <v>33</v>
      </c>
      <c r="CM3562" s="13" t="n">
        <v>33</v>
      </c>
      <c r="DI3562" s="13" t="n">
        <v>33</v>
      </c>
      <c r="EE3562" s="13" t="n">
        <v>33</v>
      </c>
      <c r="FA3562" s="13" t="n">
        <v>33</v>
      </c>
      <c r="FW3562" s="13" t="n">
        <v>33</v>
      </c>
      <c r="GS3562" s="13" t="n">
        <v>33</v>
      </c>
    </row>
    <row r="3563">
      <c r="C3563" s="13" t="n">
        <v>34</v>
      </c>
      <c r="Y3563" s="13" t="n">
        <v>34</v>
      </c>
      <c r="AU3563" s="13" t="n">
        <v>34</v>
      </c>
      <c r="BQ3563" s="13" t="n">
        <v>34</v>
      </c>
      <c r="CM3563" s="13" t="n">
        <v>34</v>
      </c>
      <c r="DI3563" s="13" t="n">
        <v>34</v>
      </c>
      <c r="EE3563" s="13" t="n">
        <v>34</v>
      </c>
      <c r="FA3563" s="13" t="n">
        <v>34</v>
      </c>
      <c r="FW3563" s="13" t="n">
        <v>34</v>
      </c>
      <c r="GS3563" s="13" t="n">
        <v>34</v>
      </c>
    </row>
    <row r="3564">
      <c r="C3564" s="13" t="n">
        <v>35</v>
      </c>
      <c r="Y3564" s="13" t="n">
        <v>35</v>
      </c>
      <c r="AU3564" s="13" t="n">
        <v>35</v>
      </c>
      <c r="BQ3564" s="13" t="n">
        <v>35</v>
      </c>
      <c r="CM3564" s="13" t="n">
        <v>35</v>
      </c>
      <c r="DI3564" s="13" t="n">
        <v>35</v>
      </c>
      <c r="EE3564" s="13" t="n">
        <v>35</v>
      </c>
      <c r="FA3564" s="13" t="n">
        <v>35</v>
      </c>
      <c r="FW3564" s="13" t="n">
        <v>35</v>
      </c>
      <c r="GS3564" s="13" t="n">
        <v>35</v>
      </c>
    </row>
    <row r="3565">
      <c r="C3565" s="13" t="n">
        <v>36</v>
      </c>
      <c r="Y3565" s="13" t="n">
        <v>36</v>
      </c>
      <c r="AU3565" s="13" t="n">
        <v>36</v>
      </c>
      <c r="BQ3565" s="13" t="n">
        <v>36</v>
      </c>
      <c r="CM3565" s="13" t="n">
        <v>36</v>
      </c>
      <c r="DI3565" s="13" t="n">
        <v>36</v>
      </c>
      <c r="EE3565" s="13" t="n">
        <v>36</v>
      </c>
      <c r="FA3565" s="13" t="n">
        <v>36</v>
      </c>
      <c r="FW3565" s="13" t="n">
        <v>36</v>
      </c>
      <c r="GS3565" s="13" t="n">
        <v>36</v>
      </c>
    </row>
    <row r="3566">
      <c r="C3566" s="13" t="n">
        <v>37</v>
      </c>
      <c r="Y3566" s="13" t="n">
        <v>37</v>
      </c>
      <c r="AU3566" s="13" t="n">
        <v>37</v>
      </c>
      <c r="BQ3566" s="13" t="n">
        <v>37</v>
      </c>
      <c r="CM3566" s="13" t="n">
        <v>37</v>
      </c>
      <c r="DI3566" s="13" t="n">
        <v>37</v>
      </c>
      <c r="EE3566" s="13" t="n">
        <v>37</v>
      </c>
      <c r="FA3566" s="13" t="n">
        <v>37</v>
      </c>
      <c r="FW3566" s="13" t="n">
        <v>37</v>
      </c>
      <c r="GS3566" s="13" t="n">
        <v>37</v>
      </c>
    </row>
    <row r="3567">
      <c r="C3567" s="13" t="n">
        <v>38</v>
      </c>
      <c r="Y3567" s="13" t="n">
        <v>38</v>
      </c>
      <c r="AU3567" s="13" t="n">
        <v>38</v>
      </c>
      <c r="BQ3567" s="13" t="n">
        <v>38</v>
      </c>
      <c r="CM3567" s="13" t="n">
        <v>38</v>
      </c>
      <c r="DI3567" s="13" t="n">
        <v>38</v>
      </c>
      <c r="EE3567" s="13" t="n">
        <v>38</v>
      </c>
      <c r="FA3567" s="13" t="n">
        <v>38</v>
      </c>
      <c r="FW3567" s="13" t="n">
        <v>38</v>
      </c>
      <c r="GS3567" s="13" t="n">
        <v>38</v>
      </c>
    </row>
    <row r="3568">
      <c r="C3568" s="13" t="n">
        <v>39</v>
      </c>
      <c r="Y3568" s="13" t="n">
        <v>39</v>
      </c>
      <c r="AU3568" s="13" t="n">
        <v>39</v>
      </c>
      <c r="BQ3568" s="13" t="n">
        <v>39</v>
      </c>
      <c r="CM3568" s="13" t="n">
        <v>39</v>
      </c>
      <c r="DI3568" s="13" t="n">
        <v>39</v>
      </c>
      <c r="EE3568" s="13" t="n">
        <v>39</v>
      </c>
      <c r="FA3568" s="13" t="n">
        <v>39</v>
      </c>
      <c r="FW3568" s="13" t="n">
        <v>39</v>
      </c>
      <c r="GS3568" s="13" t="n">
        <v>39</v>
      </c>
    </row>
    <row r="3569">
      <c r="C3569" s="13" t="n">
        <v>40</v>
      </c>
      <c r="Y3569" s="13" t="n">
        <v>40</v>
      </c>
      <c r="AU3569" s="13" t="n">
        <v>40</v>
      </c>
      <c r="BQ3569" s="13" t="n">
        <v>40</v>
      </c>
      <c r="CM3569" s="13" t="n">
        <v>40</v>
      </c>
      <c r="DI3569" s="13" t="n">
        <v>40</v>
      </c>
      <c r="EE3569" s="13" t="n">
        <v>40</v>
      </c>
      <c r="FA3569" s="13" t="n">
        <v>40</v>
      </c>
      <c r="FW3569" s="13" t="n">
        <v>40</v>
      </c>
      <c r="GS3569" s="13" t="n">
        <v>40</v>
      </c>
    </row>
    <row r="3570">
      <c r="C3570" s="13" t="n">
        <v>41</v>
      </c>
      <c r="Y3570" s="13" t="n">
        <v>41</v>
      </c>
      <c r="AU3570" s="13" t="n">
        <v>41</v>
      </c>
      <c r="BQ3570" s="13" t="n">
        <v>41</v>
      </c>
      <c r="CM3570" s="13" t="n">
        <v>41</v>
      </c>
      <c r="DI3570" s="13" t="n">
        <v>41</v>
      </c>
      <c r="EE3570" s="13" t="n">
        <v>41</v>
      </c>
      <c r="FA3570" s="13" t="n">
        <v>41</v>
      </c>
      <c r="FW3570" s="13" t="n">
        <v>41</v>
      </c>
      <c r="GS3570" s="13" t="n">
        <v>41</v>
      </c>
    </row>
    <row r="3571">
      <c r="C3571" s="13" t="n">
        <v>42</v>
      </c>
      <c r="Y3571" s="13" t="n">
        <v>42</v>
      </c>
      <c r="AU3571" s="13" t="n">
        <v>42</v>
      </c>
      <c r="BQ3571" s="13" t="n">
        <v>42</v>
      </c>
      <c r="CM3571" s="13" t="n">
        <v>42</v>
      </c>
      <c r="DI3571" s="13" t="n">
        <v>42</v>
      </c>
      <c r="EE3571" s="13" t="n">
        <v>42</v>
      </c>
      <c r="FA3571" s="13" t="n">
        <v>42</v>
      </c>
      <c r="FW3571" s="13" t="n">
        <v>42</v>
      </c>
      <c r="GS3571" s="13" t="n">
        <v>42</v>
      </c>
    </row>
    <row r="3572">
      <c r="C3572" s="13" t="n">
        <v>43</v>
      </c>
      <c r="Y3572" s="13" t="n">
        <v>43</v>
      </c>
      <c r="AU3572" s="13" t="n">
        <v>43</v>
      </c>
      <c r="BQ3572" s="13" t="n">
        <v>43</v>
      </c>
      <c r="CM3572" s="13" t="n">
        <v>43</v>
      </c>
      <c r="DI3572" s="13" t="n">
        <v>43</v>
      </c>
      <c r="EE3572" s="13" t="n">
        <v>43</v>
      </c>
      <c r="FA3572" s="13" t="n">
        <v>43</v>
      </c>
      <c r="FW3572" s="13" t="n">
        <v>43</v>
      </c>
      <c r="GS3572" s="13" t="n">
        <v>43</v>
      </c>
    </row>
    <row r="3573">
      <c r="C3573" s="13" t="n">
        <v>44</v>
      </c>
      <c r="Y3573" s="13" t="n">
        <v>44</v>
      </c>
      <c r="AU3573" s="13" t="n">
        <v>44</v>
      </c>
      <c r="BQ3573" s="13" t="n">
        <v>44</v>
      </c>
      <c r="CM3573" s="13" t="n">
        <v>44</v>
      </c>
      <c r="DI3573" s="13" t="n">
        <v>44</v>
      </c>
      <c r="EE3573" s="13" t="n">
        <v>44</v>
      </c>
      <c r="FA3573" s="13" t="n">
        <v>44</v>
      </c>
      <c r="FW3573" s="13" t="n">
        <v>44</v>
      </c>
      <c r="GS3573" s="13" t="n">
        <v>44</v>
      </c>
    </row>
    <row r="3574">
      <c r="C3574" s="13" t="n">
        <v>45</v>
      </c>
      <c r="Y3574" s="13" t="n">
        <v>45</v>
      </c>
      <c r="AU3574" s="13" t="n">
        <v>45</v>
      </c>
      <c r="BQ3574" s="13" t="n">
        <v>45</v>
      </c>
      <c r="CM3574" s="13" t="n">
        <v>45</v>
      </c>
      <c r="DI3574" s="13" t="n">
        <v>45</v>
      </c>
      <c r="EE3574" s="13" t="n">
        <v>45</v>
      </c>
      <c r="FA3574" s="13" t="n">
        <v>45</v>
      </c>
      <c r="FW3574" s="13" t="n">
        <v>45</v>
      </c>
      <c r="GS3574" s="13" t="n">
        <v>45</v>
      </c>
    </row>
    <row r="3575">
      <c r="C3575" s="13" t="n">
        <v>46</v>
      </c>
      <c r="Y3575" s="13" t="n">
        <v>46</v>
      </c>
      <c r="AU3575" s="13" t="n">
        <v>46</v>
      </c>
      <c r="BQ3575" s="13" t="n">
        <v>46</v>
      </c>
      <c r="CM3575" s="13" t="n">
        <v>46</v>
      </c>
      <c r="DI3575" s="13" t="n">
        <v>46</v>
      </c>
      <c r="EE3575" s="13" t="n">
        <v>46</v>
      </c>
      <c r="FA3575" s="13" t="n">
        <v>46</v>
      </c>
      <c r="FW3575" s="13" t="n">
        <v>46</v>
      </c>
      <c r="GS3575" s="13" t="n">
        <v>46</v>
      </c>
    </row>
    <row r="3576">
      <c r="C3576" s="13" t="n">
        <v>47</v>
      </c>
      <c r="Y3576" s="13" t="n">
        <v>47</v>
      </c>
      <c r="AU3576" s="13" t="n">
        <v>47</v>
      </c>
      <c r="BQ3576" s="13" t="n">
        <v>47</v>
      </c>
      <c r="CM3576" s="13" t="n">
        <v>47</v>
      </c>
      <c r="DI3576" s="13" t="n">
        <v>47</v>
      </c>
      <c r="EE3576" s="13" t="n">
        <v>47</v>
      </c>
      <c r="FA3576" s="13" t="n">
        <v>47</v>
      </c>
      <c r="FW3576" s="13" t="n">
        <v>47</v>
      </c>
      <c r="GS3576" s="13" t="n">
        <v>47</v>
      </c>
    </row>
    <row r="3577">
      <c r="C3577" s="13" t="n">
        <v>48</v>
      </c>
      <c r="Y3577" s="13" t="n">
        <v>48</v>
      </c>
      <c r="AU3577" s="13" t="n">
        <v>48</v>
      </c>
      <c r="BQ3577" s="13" t="n">
        <v>48</v>
      </c>
      <c r="CM3577" s="13" t="n">
        <v>48</v>
      </c>
      <c r="DI3577" s="13" t="n">
        <v>48</v>
      </c>
      <c r="EE3577" s="13" t="n">
        <v>48</v>
      </c>
      <c r="FA3577" s="13" t="n">
        <v>48</v>
      </c>
      <c r="FW3577" s="13" t="n">
        <v>48</v>
      </c>
      <c r="GS3577" s="13" t="n">
        <v>48</v>
      </c>
    </row>
    <row r="3578">
      <c r="C3578" s="13" t="n">
        <v>49</v>
      </c>
      <c r="Y3578" s="13" t="n">
        <v>49</v>
      </c>
      <c r="AU3578" s="13" t="n">
        <v>49</v>
      </c>
      <c r="BQ3578" s="13" t="n">
        <v>49</v>
      </c>
      <c r="CM3578" s="13" t="n">
        <v>49</v>
      </c>
      <c r="DI3578" s="13" t="n">
        <v>49</v>
      </c>
      <c r="EE3578" s="13" t="n">
        <v>49</v>
      </c>
      <c r="FA3578" s="13" t="n">
        <v>49</v>
      </c>
      <c r="FW3578" s="13" t="n">
        <v>49</v>
      </c>
      <c r="GS3578" s="13" t="n">
        <v>49</v>
      </c>
    </row>
    <row r="3579">
      <c r="C3579" s="13" t="n">
        <v>50</v>
      </c>
      <c r="Y3579" s="13" t="n">
        <v>50</v>
      </c>
      <c r="AU3579" s="13" t="n">
        <v>50</v>
      </c>
      <c r="BQ3579" s="13" t="n">
        <v>50</v>
      </c>
      <c r="CM3579" s="13" t="n">
        <v>50</v>
      </c>
      <c r="DI3579" s="13" t="n">
        <v>50</v>
      </c>
      <c r="EE3579" s="13" t="n">
        <v>50</v>
      </c>
      <c r="FA3579" s="13" t="n">
        <v>50</v>
      </c>
      <c r="FW3579" s="13" t="n">
        <v>50</v>
      </c>
      <c r="GS3579" s="13" t="n">
        <v>50</v>
      </c>
    </row>
    <row r="3580">
      <c r="C3580" s="13" t="n">
        <v>51</v>
      </c>
      <c r="Y3580" s="13" t="n">
        <v>51</v>
      </c>
      <c r="AU3580" s="13" t="n">
        <v>51</v>
      </c>
      <c r="BQ3580" s="13" t="n">
        <v>51</v>
      </c>
      <c r="CM3580" s="13" t="n">
        <v>51</v>
      </c>
      <c r="DI3580" s="13" t="n">
        <v>51</v>
      </c>
      <c r="EE3580" s="13" t="n">
        <v>51</v>
      </c>
      <c r="FA3580" s="13" t="n">
        <v>51</v>
      </c>
      <c r="FW3580" s="13" t="n">
        <v>51</v>
      </c>
      <c r="GS3580" s="13" t="n">
        <v>51</v>
      </c>
    </row>
    <row r="3581">
      <c r="C3581" s="13" t="n">
        <v>52</v>
      </c>
      <c r="Y3581" s="13" t="n">
        <v>52</v>
      </c>
      <c r="AU3581" s="13" t="n">
        <v>52</v>
      </c>
      <c r="BQ3581" s="13" t="n">
        <v>52</v>
      </c>
      <c r="CM3581" s="13" t="n">
        <v>52</v>
      </c>
      <c r="DI3581" s="13" t="n">
        <v>52</v>
      </c>
      <c r="EE3581" s="13" t="n">
        <v>52</v>
      </c>
      <c r="FA3581" s="13" t="n">
        <v>52</v>
      </c>
      <c r="FW3581" s="13" t="n">
        <v>52</v>
      </c>
      <c r="GS3581" s="13" t="n">
        <v>52</v>
      </c>
    </row>
    <row r="3582">
      <c r="C3582" s="13" t="n">
        <v>53</v>
      </c>
      <c r="Y3582" s="13" t="n">
        <v>53</v>
      </c>
      <c r="AU3582" s="13" t="n">
        <v>53</v>
      </c>
      <c r="BQ3582" s="13" t="n">
        <v>53</v>
      </c>
      <c r="CM3582" s="13" t="n">
        <v>53</v>
      </c>
      <c r="DI3582" s="13" t="n">
        <v>53</v>
      </c>
      <c r="EE3582" s="13" t="n">
        <v>53</v>
      </c>
      <c r="FA3582" s="13" t="n">
        <v>53</v>
      </c>
      <c r="FW3582" s="13" t="n">
        <v>53</v>
      </c>
      <c r="GS3582" s="13" t="n">
        <v>53</v>
      </c>
    </row>
    <row r="3583">
      <c r="C3583" s="13" t="n">
        <v>54</v>
      </c>
      <c r="Y3583" s="13" t="n">
        <v>54</v>
      </c>
      <c r="AU3583" s="13" t="n">
        <v>54</v>
      </c>
      <c r="BQ3583" s="13" t="n">
        <v>54</v>
      </c>
      <c r="CM3583" s="13" t="n">
        <v>54</v>
      </c>
      <c r="DI3583" s="13" t="n">
        <v>54</v>
      </c>
      <c r="EE3583" s="13" t="n">
        <v>54</v>
      </c>
      <c r="FA3583" s="13" t="n">
        <v>54</v>
      </c>
      <c r="FW3583" s="13" t="n">
        <v>54</v>
      </c>
      <c r="GS3583" s="13" t="n">
        <v>54</v>
      </c>
    </row>
    <row r="3584">
      <c r="C3584" s="13" t="n">
        <v>55</v>
      </c>
      <c r="Y3584" s="13" t="n">
        <v>55</v>
      </c>
      <c r="AU3584" s="13" t="n">
        <v>55</v>
      </c>
      <c r="BQ3584" s="13" t="n">
        <v>55</v>
      </c>
      <c r="CM3584" s="13" t="n">
        <v>55</v>
      </c>
      <c r="DI3584" s="13" t="n">
        <v>55</v>
      </c>
      <c r="EE3584" s="13" t="n">
        <v>55</v>
      </c>
      <c r="FA3584" s="13" t="n">
        <v>55</v>
      </c>
      <c r="FW3584" s="13" t="n">
        <v>55</v>
      </c>
      <c r="GS3584" s="13" t="n">
        <v>55</v>
      </c>
    </row>
    <row r="3585">
      <c r="C3585" s="13" t="n">
        <v>56</v>
      </c>
      <c r="Y3585" s="13" t="n">
        <v>56</v>
      </c>
      <c r="AU3585" s="13" t="n">
        <v>56</v>
      </c>
      <c r="BQ3585" s="13" t="n">
        <v>56</v>
      </c>
      <c r="CM3585" s="13" t="n">
        <v>56</v>
      </c>
      <c r="DI3585" s="13" t="n">
        <v>56</v>
      </c>
      <c r="EE3585" s="13" t="n">
        <v>56</v>
      </c>
      <c r="FA3585" s="13" t="n">
        <v>56</v>
      </c>
      <c r="FW3585" s="13" t="n">
        <v>56</v>
      </c>
      <c r="GS3585" s="13" t="n">
        <v>56</v>
      </c>
    </row>
    <row r="3586">
      <c r="C3586" s="13" t="n">
        <v>57</v>
      </c>
      <c r="Y3586" s="13" t="n">
        <v>57</v>
      </c>
      <c r="AU3586" s="13" t="n">
        <v>57</v>
      </c>
      <c r="BQ3586" s="13" t="n">
        <v>57</v>
      </c>
      <c r="CM3586" s="13" t="n">
        <v>57</v>
      </c>
      <c r="DI3586" s="13" t="n">
        <v>57</v>
      </c>
      <c r="EE3586" s="13" t="n">
        <v>57</v>
      </c>
      <c r="FA3586" s="13" t="n">
        <v>57</v>
      </c>
      <c r="FW3586" s="13" t="n">
        <v>57</v>
      </c>
      <c r="GS3586" s="13" t="n">
        <v>57</v>
      </c>
    </row>
    <row r="3587">
      <c r="C3587" s="13" t="n">
        <v>58</v>
      </c>
      <c r="Y3587" s="13" t="n">
        <v>58</v>
      </c>
      <c r="AU3587" s="13" t="n">
        <v>58</v>
      </c>
      <c r="BQ3587" s="13" t="n">
        <v>58</v>
      </c>
      <c r="CM3587" s="13" t="n">
        <v>58</v>
      </c>
      <c r="DI3587" s="13" t="n">
        <v>58</v>
      </c>
      <c r="EE3587" s="13" t="n">
        <v>58</v>
      </c>
      <c r="FA3587" s="13" t="n">
        <v>58</v>
      </c>
      <c r="FW3587" s="13" t="n">
        <v>58</v>
      </c>
      <c r="GS3587" s="13" t="n">
        <v>58</v>
      </c>
    </row>
    <row r="3588">
      <c r="C3588" s="13" t="n">
        <v>59</v>
      </c>
      <c r="Y3588" s="13" t="n">
        <v>59</v>
      </c>
      <c r="AU3588" s="13" t="n">
        <v>59</v>
      </c>
      <c r="BQ3588" s="13" t="n">
        <v>59</v>
      </c>
      <c r="CM3588" s="13" t="n">
        <v>59</v>
      </c>
      <c r="DI3588" s="13" t="n">
        <v>59</v>
      </c>
      <c r="EE3588" s="13" t="n">
        <v>59</v>
      </c>
      <c r="FA3588" s="13" t="n">
        <v>59</v>
      </c>
      <c r="FW3588" s="13" t="n">
        <v>59</v>
      </c>
      <c r="GS3588" s="13" t="n">
        <v>59</v>
      </c>
    </row>
    <row r="3589">
      <c r="C3589" s="13" t="n">
        <v>60</v>
      </c>
      <c r="Y3589" s="13" t="n">
        <v>60</v>
      </c>
      <c r="AU3589" s="13" t="n">
        <v>60</v>
      </c>
      <c r="BQ3589" s="13" t="n">
        <v>60</v>
      </c>
      <c r="CM3589" s="13" t="n">
        <v>60</v>
      </c>
      <c r="DI3589" s="13" t="n">
        <v>60</v>
      </c>
      <c r="EE3589" s="13" t="n">
        <v>60</v>
      </c>
      <c r="FA3589" s="13" t="n">
        <v>60</v>
      </c>
      <c r="FW3589" s="13" t="n">
        <v>60</v>
      </c>
      <c r="GS3589" s="13" t="n">
        <v>60</v>
      </c>
    </row>
    <row r="3590">
      <c r="C3590" s="13" t="n">
        <v>61</v>
      </c>
      <c r="Y3590" s="13" t="n">
        <v>61</v>
      </c>
      <c r="AU3590" s="13" t="n">
        <v>61</v>
      </c>
      <c r="BQ3590" s="13" t="n">
        <v>61</v>
      </c>
      <c r="CM3590" s="13" t="n">
        <v>61</v>
      </c>
      <c r="DI3590" s="13" t="n">
        <v>61</v>
      </c>
      <c r="EE3590" s="13" t="n">
        <v>61</v>
      </c>
      <c r="FA3590" s="13" t="n">
        <v>61</v>
      </c>
      <c r="FW3590" s="13" t="n">
        <v>61</v>
      </c>
      <c r="GS3590" s="13" t="n">
        <v>61</v>
      </c>
    </row>
    <row r="3591">
      <c r="C3591" s="13" t="n">
        <v>62</v>
      </c>
      <c r="Y3591" s="13" t="n">
        <v>62</v>
      </c>
      <c r="AU3591" s="13" t="n">
        <v>62</v>
      </c>
      <c r="BQ3591" s="13" t="n">
        <v>62</v>
      </c>
      <c r="CM3591" s="13" t="n">
        <v>62</v>
      </c>
      <c r="DI3591" s="13" t="n">
        <v>62</v>
      </c>
      <c r="EE3591" s="13" t="n">
        <v>62</v>
      </c>
      <c r="FA3591" s="13" t="n">
        <v>62</v>
      </c>
      <c r="FW3591" s="13" t="n">
        <v>62</v>
      </c>
      <c r="GS3591" s="13" t="n">
        <v>62</v>
      </c>
    </row>
    <row r="3592">
      <c r="C3592" s="13" t="n">
        <v>63</v>
      </c>
      <c r="Y3592" s="13" t="n">
        <v>63</v>
      </c>
      <c r="AU3592" s="13" t="n">
        <v>63</v>
      </c>
      <c r="BQ3592" s="13" t="n">
        <v>63</v>
      </c>
      <c r="CM3592" s="13" t="n">
        <v>63</v>
      </c>
      <c r="DI3592" s="13" t="n">
        <v>63</v>
      </c>
      <c r="EE3592" s="13" t="n">
        <v>63</v>
      </c>
      <c r="FA3592" s="13" t="n">
        <v>63</v>
      </c>
      <c r="FW3592" s="13" t="n">
        <v>63</v>
      </c>
      <c r="GS3592" s="13" t="n">
        <v>63</v>
      </c>
    </row>
    <row r="3593">
      <c r="C3593" s="13" t="n">
        <v>64</v>
      </c>
      <c r="Y3593" s="13" t="n">
        <v>64</v>
      </c>
      <c r="AU3593" s="13" t="n">
        <v>64</v>
      </c>
      <c r="BQ3593" s="13" t="n">
        <v>64</v>
      </c>
      <c r="CM3593" s="13" t="n">
        <v>64</v>
      </c>
      <c r="DI3593" s="13" t="n">
        <v>64</v>
      </c>
      <c r="EE3593" s="13" t="n">
        <v>64</v>
      </c>
      <c r="FA3593" s="13" t="n">
        <v>64</v>
      </c>
      <c r="FW3593" s="13" t="n">
        <v>64</v>
      </c>
      <c r="GS3593" s="13" t="n">
        <v>64</v>
      </c>
    </row>
    <row r="3594">
      <c r="C3594" s="13" t="n">
        <v>65</v>
      </c>
      <c r="Y3594" s="13" t="n">
        <v>65</v>
      </c>
      <c r="AU3594" s="13" t="n">
        <v>65</v>
      </c>
      <c r="BQ3594" s="13" t="n">
        <v>65</v>
      </c>
      <c r="CM3594" s="13" t="n">
        <v>65</v>
      </c>
      <c r="DI3594" s="13" t="n">
        <v>65</v>
      </c>
      <c r="EE3594" s="13" t="n">
        <v>65</v>
      </c>
      <c r="FA3594" s="13" t="n">
        <v>65</v>
      </c>
      <c r="FW3594" s="13" t="n">
        <v>65</v>
      </c>
      <c r="GS3594" s="13" t="n">
        <v>65</v>
      </c>
    </row>
    <row r="3595">
      <c r="C3595" s="13" t="n">
        <v>66</v>
      </c>
      <c r="Y3595" s="13" t="n">
        <v>66</v>
      </c>
      <c r="AU3595" s="13" t="n">
        <v>66</v>
      </c>
      <c r="BQ3595" s="13" t="n">
        <v>66</v>
      </c>
      <c r="CM3595" s="13" t="n">
        <v>66</v>
      </c>
      <c r="DI3595" s="13" t="n">
        <v>66</v>
      </c>
      <c r="EE3595" s="13" t="n">
        <v>66</v>
      </c>
      <c r="FA3595" s="13" t="n">
        <v>66</v>
      </c>
      <c r="FW3595" s="13" t="n">
        <v>66</v>
      </c>
      <c r="GS3595" s="13" t="n">
        <v>66</v>
      </c>
    </row>
    <row r="3596">
      <c r="C3596" s="13" t="n">
        <v>67</v>
      </c>
      <c r="Y3596" s="13" t="n">
        <v>67</v>
      </c>
      <c r="AU3596" s="13" t="n">
        <v>67</v>
      </c>
      <c r="BQ3596" s="13" t="n">
        <v>67</v>
      </c>
      <c r="CM3596" s="13" t="n">
        <v>67</v>
      </c>
      <c r="DI3596" s="13" t="n">
        <v>67</v>
      </c>
      <c r="EE3596" s="13" t="n">
        <v>67</v>
      </c>
      <c r="FA3596" s="13" t="n">
        <v>67</v>
      </c>
      <c r="FW3596" s="13" t="n">
        <v>67</v>
      </c>
      <c r="GS3596" s="13" t="n">
        <v>67</v>
      </c>
    </row>
    <row r="3597">
      <c r="C3597" s="13" t="n">
        <v>68</v>
      </c>
      <c r="Y3597" s="13" t="n">
        <v>68</v>
      </c>
      <c r="AU3597" s="13" t="n">
        <v>68</v>
      </c>
      <c r="BQ3597" s="13" t="n">
        <v>68</v>
      </c>
      <c r="CM3597" s="13" t="n">
        <v>68</v>
      </c>
      <c r="DI3597" s="13" t="n">
        <v>68</v>
      </c>
      <c r="EE3597" s="13" t="n">
        <v>68</v>
      </c>
      <c r="FA3597" s="13" t="n">
        <v>68</v>
      </c>
      <c r="FW3597" s="13" t="n">
        <v>68</v>
      </c>
      <c r="GS3597" s="13" t="n">
        <v>68</v>
      </c>
    </row>
    <row r="3598">
      <c r="C3598" s="13" t="n">
        <v>69</v>
      </c>
      <c r="Y3598" s="13" t="n">
        <v>69</v>
      </c>
      <c r="AU3598" s="13" t="n">
        <v>69</v>
      </c>
      <c r="BQ3598" s="13" t="n">
        <v>69</v>
      </c>
      <c r="CM3598" s="13" t="n">
        <v>69</v>
      </c>
      <c r="DI3598" s="13" t="n">
        <v>69</v>
      </c>
      <c r="EE3598" s="13" t="n">
        <v>69</v>
      </c>
      <c r="FA3598" s="13" t="n">
        <v>69</v>
      </c>
      <c r="FW3598" s="13" t="n">
        <v>69</v>
      </c>
      <c r="GS3598" s="13" t="n">
        <v>69</v>
      </c>
    </row>
    <row r="3599">
      <c r="C3599" s="13" t="n">
        <v>70</v>
      </c>
      <c r="Y3599" s="13" t="n">
        <v>70</v>
      </c>
      <c r="AU3599" s="13" t="n">
        <v>70</v>
      </c>
      <c r="BQ3599" s="13" t="n">
        <v>70</v>
      </c>
      <c r="CM3599" s="13" t="n">
        <v>70</v>
      </c>
      <c r="DI3599" s="13" t="n">
        <v>70</v>
      </c>
      <c r="EE3599" s="13" t="n">
        <v>70</v>
      </c>
      <c r="FA3599" s="13" t="n">
        <v>70</v>
      </c>
      <c r="FW3599" s="13" t="n">
        <v>70</v>
      </c>
      <c r="GS3599" s="13" t="n">
        <v>70</v>
      </c>
    </row>
    <row r="3600">
      <c r="C3600" s="13" t="n">
        <v>71</v>
      </c>
      <c r="Y3600" s="13" t="n">
        <v>71</v>
      </c>
      <c r="AU3600" s="13" t="n">
        <v>71</v>
      </c>
      <c r="BQ3600" s="13" t="n">
        <v>71</v>
      </c>
      <c r="CM3600" s="13" t="n">
        <v>71</v>
      </c>
      <c r="DI3600" s="13" t="n">
        <v>71</v>
      </c>
      <c r="EE3600" s="13" t="n">
        <v>71</v>
      </c>
      <c r="FA3600" s="13" t="n">
        <v>71</v>
      </c>
      <c r="FW3600" s="13" t="n">
        <v>71</v>
      </c>
      <c r="GS3600" s="13" t="n">
        <v>71</v>
      </c>
    </row>
    <row r="3601">
      <c r="C3601" s="13" t="n">
        <v>72</v>
      </c>
      <c r="Y3601" s="13" t="n">
        <v>72</v>
      </c>
      <c r="AU3601" s="13" t="n">
        <v>72</v>
      </c>
      <c r="BQ3601" s="13" t="n">
        <v>72</v>
      </c>
      <c r="CM3601" s="13" t="n">
        <v>72</v>
      </c>
      <c r="DI3601" s="13" t="n">
        <v>72</v>
      </c>
      <c r="EE3601" s="13" t="n">
        <v>72</v>
      </c>
      <c r="FA3601" s="13" t="n">
        <v>72</v>
      </c>
      <c r="FW3601" s="13" t="n">
        <v>72</v>
      </c>
      <c r="GS3601" s="13" t="n">
        <v>72</v>
      </c>
    </row>
    <row r="3602">
      <c r="C3602" s="13" t="n">
        <v>73</v>
      </c>
      <c r="Y3602" s="13" t="n">
        <v>73</v>
      </c>
      <c r="AU3602" s="13" t="n">
        <v>73</v>
      </c>
      <c r="BQ3602" s="13" t="n">
        <v>73</v>
      </c>
      <c r="CM3602" s="13" t="n">
        <v>73</v>
      </c>
      <c r="DI3602" s="13" t="n">
        <v>73</v>
      </c>
      <c r="EE3602" s="13" t="n">
        <v>73</v>
      </c>
      <c r="FA3602" s="13" t="n">
        <v>73</v>
      </c>
      <c r="FW3602" s="13" t="n">
        <v>73</v>
      </c>
      <c r="GS3602" s="13" t="n">
        <v>73</v>
      </c>
    </row>
    <row r="3603">
      <c r="C3603" s="13" t="n">
        <v>74</v>
      </c>
      <c r="Y3603" s="13" t="n">
        <v>74</v>
      </c>
      <c r="AU3603" s="13" t="n">
        <v>74</v>
      </c>
      <c r="BQ3603" s="13" t="n">
        <v>74</v>
      </c>
      <c r="CM3603" s="13" t="n">
        <v>74</v>
      </c>
      <c r="DI3603" s="13" t="n">
        <v>74</v>
      </c>
      <c r="EE3603" s="13" t="n">
        <v>74</v>
      </c>
      <c r="FA3603" s="13" t="n">
        <v>74</v>
      </c>
      <c r="FW3603" s="13" t="n">
        <v>74</v>
      </c>
      <c r="GS3603" s="13" t="n">
        <v>74</v>
      </c>
    </row>
    <row r="3604">
      <c r="C3604" s="13" t="n">
        <v>75</v>
      </c>
      <c r="Y3604" s="13" t="n">
        <v>75</v>
      </c>
      <c r="AU3604" s="13" t="n">
        <v>75</v>
      </c>
      <c r="BQ3604" s="13" t="n">
        <v>75</v>
      </c>
      <c r="CM3604" s="13" t="n">
        <v>75</v>
      </c>
      <c r="DI3604" s="13" t="n">
        <v>75</v>
      </c>
      <c r="EE3604" s="13" t="n">
        <v>75</v>
      </c>
      <c r="FA3604" s="13" t="n">
        <v>75</v>
      </c>
      <c r="FW3604" s="13" t="n">
        <v>75</v>
      </c>
      <c r="GS3604" s="13" t="n">
        <v>75</v>
      </c>
    </row>
    <row r="3605">
      <c r="C3605" s="13" t="n">
        <v>76</v>
      </c>
      <c r="Y3605" s="13" t="n">
        <v>76</v>
      </c>
      <c r="AU3605" s="13" t="n">
        <v>76</v>
      </c>
      <c r="BQ3605" s="13" t="n">
        <v>76</v>
      </c>
      <c r="CM3605" s="13" t="n">
        <v>76</v>
      </c>
      <c r="DI3605" s="13" t="n">
        <v>76</v>
      </c>
      <c r="EE3605" s="13" t="n">
        <v>76</v>
      </c>
      <c r="FA3605" s="13" t="n">
        <v>76</v>
      </c>
      <c r="FW3605" s="13" t="n">
        <v>76</v>
      </c>
      <c r="GS3605" s="13" t="n">
        <v>76</v>
      </c>
    </row>
    <row r="3606">
      <c r="C3606" s="13" t="n">
        <v>77</v>
      </c>
      <c r="Y3606" s="13" t="n">
        <v>77</v>
      </c>
      <c r="AU3606" s="13" t="n">
        <v>77</v>
      </c>
      <c r="BQ3606" s="13" t="n">
        <v>77</v>
      </c>
      <c r="CM3606" s="13" t="n">
        <v>77</v>
      </c>
      <c r="DI3606" s="13" t="n">
        <v>77</v>
      </c>
      <c r="EE3606" s="13" t="n">
        <v>77</v>
      </c>
      <c r="FA3606" s="13" t="n">
        <v>77</v>
      </c>
      <c r="FW3606" s="13" t="n">
        <v>77</v>
      </c>
      <c r="GS3606" s="13" t="n">
        <v>77</v>
      </c>
    </row>
    <row r="3607">
      <c r="C3607" s="13" t="n">
        <v>78</v>
      </c>
      <c r="Y3607" s="13" t="n">
        <v>78</v>
      </c>
      <c r="AU3607" s="13" t="n">
        <v>78</v>
      </c>
      <c r="BQ3607" s="13" t="n">
        <v>78</v>
      </c>
      <c r="CM3607" s="13" t="n">
        <v>78</v>
      </c>
      <c r="DI3607" s="13" t="n">
        <v>78</v>
      </c>
      <c r="EE3607" s="13" t="n">
        <v>78</v>
      </c>
      <c r="FA3607" s="13" t="n">
        <v>78</v>
      </c>
      <c r="FW3607" s="13" t="n">
        <v>78</v>
      </c>
      <c r="GS3607" s="13" t="n">
        <v>78</v>
      </c>
    </row>
    <row r="3608">
      <c r="C3608" s="13" t="n">
        <v>79</v>
      </c>
      <c r="Y3608" s="13" t="n">
        <v>79</v>
      </c>
      <c r="AU3608" s="13" t="n">
        <v>79</v>
      </c>
      <c r="BQ3608" s="13" t="n">
        <v>79</v>
      </c>
      <c r="CM3608" s="13" t="n">
        <v>79</v>
      </c>
      <c r="DI3608" s="13" t="n">
        <v>79</v>
      </c>
      <c r="EE3608" s="13" t="n">
        <v>79</v>
      </c>
      <c r="FA3608" s="13" t="n">
        <v>79</v>
      </c>
      <c r="FW3608" s="13" t="n">
        <v>79</v>
      </c>
      <c r="GS3608" s="13" t="n">
        <v>79</v>
      </c>
    </row>
    <row r="3609">
      <c r="C3609" s="13" t="n">
        <v>80</v>
      </c>
      <c r="Y3609" s="13" t="n">
        <v>80</v>
      </c>
      <c r="AU3609" s="13" t="n">
        <v>80</v>
      </c>
      <c r="BQ3609" s="13" t="n">
        <v>80</v>
      </c>
      <c r="CM3609" s="13" t="n">
        <v>80</v>
      </c>
      <c r="DI3609" s="13" t="n">
        <v>80</v>
      </c>
      <c r="EE3609" s="13" t="n">
        <v>80</v>
      </c>
      <c r="FA3609" s="13" t="n">
        <v>80</v>
      </c>
      <c r="FW3609" s="13" t="n">
        <v>80</v>
      </c>
      <c r="GS3609" s="13" t="n">
        <v>80</v>
      </c>
    </row>
    <row r="3610">
      <c r="C3610" s="13" t="n">
        <v>81</v>
      </c>
      <c r="Y3610" s="13" t="n">
        <v>81</v>
      </c>
      <c r="AU3610" s="13" t="n">
        <v>81</v>
      </c>
      <c r="BQ3610" s="13" t="n">
        <v>81</v>
      </c>
      <c r="CM3610" s="13" t="n">
        <v>81</v>
      </c>
      <c r="DI3610" s="13" t="n">
        <v>81</v>
      </c>
      <c r="EE3610" s="13" t="n">
        <v>81</v>
      </c>
      <c r="FA3610" s="13" t="n">
        <v>81</v>
      </c>
      <c r="FW3610" s="13" t="n">
        <v>81</v>
      </c>
      <c r="GS3610" s="13" t="n">
        <v>81</v>
      </c>
    </row>
    <row r="3611">
      <c r="C3611" s="13" t="n">
        <v>82</v>
      </c>
      <c r="Y3611" s="13" t="n">
        <v>82</v>
      </c>
      <c r="AU3611" s="13" t="n">
        <v>82</v>
      </c>
      <c r="BQ3611" s="13" t="n">
        <v>82</v>
      </c>
      <c r="CM3611" s="13" t="n">
        <v>82</v>
      </c>
      <c r="DI3611" s="13" t="n">
        <v>82</v>
      </c>
      <c r="EE3611" s="13" t="n">
        <v>82</v>
      </c>
      <c r="FA3611" s="13" t="n">
        <v>82</v>
      </c>
      <c r="FW3611" s="13" t="n">
        <v>82</v>
      </c>
      <c r="GS3611" s="13" t="n">
        <v>82</v>
      </c>
    </row>
    <row r="3612">
      <c r="C3612" s="13" t="n">
        <v>83</v>
      </c>
      <c r="Y3612" s="13" t="n">
        <v>83</v>
      </c>
      <c r="AU3612" s="13" t="n">
        <v>83</v>
      </c>
      <c r="BQ3612" s="13" t="n">
        <v>83</v>
      </c>
      <c r="CM3612" s="13" t="n">
        <v>83</v>
      </c>
      <c r="DI3612" s="13" t="n">
        <v>83</v>
      </c>
      <c r="EE3612" s="13" t="n">
        <v>83</v>
      </c>
      <c r="FA3612" s="13" t="n">
        <v>83</v>
      </c>
      <c r="FW3612" s="13" t="n">
        <v>83</v>
      </c>
      <c r="GS3612" s="13" t="n">
        <v>83</v>
      </c>
    </row>
    <row r="3613">
      <c r="C3613" s="13" t="n">
        <v>84</v>
      </c>
      <c r="Y3613" s="13" t="n">
        <v>84</v>
      </c>
      <c r="AU3613" s="13" t="n">
        <v>84</v>
      </c>
      <c r="BQ3613" s="13" t="n">
        <v>84</v>
      </c>
      <c r="CM3613" s="13" t="n">
        <v>84</v>
      </c>
      <c r="DI3613" s="13" t="n">
        <v>84</v>
      </c>
      <c r="EE3613" s="13" t="n">
        <v>84</v>
      </c>
      <c r="FA3613" s="13" t="n">
        <v>84</v>
      </c>
      <c r="FW3613" s="13" t="n">
        <v>84</v>
      </c>
      <c r="GS3613" s="13" t="n">
        <v>84</v>
      </c>
    </row>
    <row r="3614">
      <c r="C3614" s="13" t="n">
        <v>85</v>
      </c>
      <c r="Y3614" s="13" t="n">
        <v>85</v>
      </c>
      <c r="AU3614" s="13" t="n">
        <v>85</v>
      </c>
      <c r="BQ3614" s="13" t="n">
        <v>85</v>
      </c>
      <c r="CM3614" s="13" t="n">
        <v>85</v>
      </c>
      <c r="DI3614" s="13" t="n">
        <v>85</v>
      </c>
      <c r="EE3614" s="13" t="n">
        <v>85</v>
      </c>
      <c r="FA3614" s="13" t="n">
        <v>85</v>
      </c>
      <c r="FW3614" s="13" t="n">
        <v>85</v>
      </c>
      <c r="GS3614" s="13" t="n">
        <v>85</v>
      </c>
    </row>
    <row r="3615">
      <c r="C3615" s="13" t="n">
        <v>86</v>
      </c>
      <c r="Y3615" s="13" t="n">
        <v>86</v>
      </c>
      <c r="AU3615" s="13" t="n">
        <v>86</v>
      </c>
      <c r="BQ3615" s="13" t="n">
        <v>86</v>
      </c>
      <c r="CM3615" s="13" t="n">
        <v>86</v>
      </c>
      <c r="DI3615" s="13" t="n">
        <v>86</v>
      </c>
      <c r="EE3615" s="13" t="n">
        <v>86</v>
      </c>
      <c r="FA3615" s="13" t="n">
        <v>86</v>
      </c>
      <c r="FW3615" s="13" t="n">
        <v>86</v>
      </c>
      <c r="GS3615" s="13" t="n">
        <v>86</v>
      </c>
    </row>
    <row r="3616">
      <c r="C3616" s="13" t="n">
        <v>87</v>
      </c>
      <c r="Y3616" s="13" t="n">
        <v>87</v>
      </c>
      <c r="AU3616" s="13" t="n">
        <v>87</v>
      </c>
      <c r="BQ3616" s="13" t="n">
        <v>87</v>
      </c>
      <c r="CM3616" s="13" t="n">
        <v>87</v>
      </c>
      <c r="DI3616" s="13" t="n">
        <v>87</v>
      </c>
      <c r="EE3616" s="13" t="n">
        <v>87</v>
      </c>
      <c r="FA3616" s="13" t="n">
        <v>87</v>
      </c>
      <c r="FW3616" s="13" t="n">
        <v>87</v>
      </c>
      <c r="GS3616" s="13" t="n">
        <v>87</v>
      </c>
    </row>
    <row r="3617">
      <c r="C3617" s="13" t="n">
        <v>88</v>
      </c>
      <c r="Y3617" s="13" t="n">
        <v>88</v>
      </c>
      <c r="AU3617" s="13" t="n">
        <v>88</v>
      </c>
      <c r="BQ3617" s="13" t="n">
        <v>88</v>
      </c>
      <c r="CM3617" s="13" t="n">
        <v>88</v>
      </c>
      <c r="DI3617" s="13" t="n">
        <v>88</v>
      </c>
      <c r="EE3617" s="13" t="n">
        <v>88</v>
      </c>
      <c r="FA3617" s="13" t="n">
        <v>88</v>
      </c>
      <c r="FW3617" s="13" t="n">
        <v>88</v>
      </c>
      <c r="GS3617" s="13" t="n">
        <v>88</v>
      </c>
    </row>
    <row r="3618">
      <c r="C3618" s="13" t="n">
        <v>89</v>
      </c>
      <c r="Y3618" s="13" t="n">
        <v>89</v>
      </c>
      <c r="AU3618" s="13" t="n">
        <v>89</v>
      </c>
      <c r="BQ3618" s="13" t="n">
        <v>89</v>
      </c>
      <c r="CM3618" s="13" t="n">
        <v>89</v>
      </c>
      <c r="DI3618" s="13" t="n">
        <v>89</v>
      </c>
      <c r="EE3618" s="13" t="n">
        <v>89</v>
      </c>
      <c r="FA3618" s="13" t="n">
        <v>89</v>
      </c>
      <c r="FW3618" s="13" t="n">
        <v>89</v>
      </c>
      <c r="GS3618" s="13" t="n">
        <v>89</v>
      </c>
    </row>
    <row r="3619">
      <c r="C3619" s="13" t="n">
        <v>90</v>
      </c>
      <c r="Y3619" s="13" t="n">
        <v>90</v>
      </c>
      <c r="AU3619" s="13" t="n">
        <v>90</v>
      </c>
      <c r="BQ3619" s="13" t="n">
        <v>90</v>
      </c>
      <c r="CM3619" s="13" t="n">
        <v>90</v>
      </c>
      <c r="DI3619" s="13" t="n">
        <v>90</v>
      </c>
      <c r="EE3619" s="13" t="n">
        <v>90</v>
      </c>
      <c r="FA3619" s="13" t="n">
        <v>90</v>
      </c>
      <c r="FW3619" s="13" t="n">
        <v>90</v>
      </c>
      <c r="GS3619" s="13" t="n">
        <v>90</v>
      </c>
    </row>
    <row r="3620">
      <c r="C3620" s="13" t="n">
        <v>91</v>
      </c>
      <c r="Y3620" s="13" t="n">
        <v>91</v>
      </c>
      <c r="AU3620" s="13" t="n">
        <v>91</v>
      </c>
      <c r="BQ3620" s="13" t="n">
        <v>91</v>
      </c>
      <c r="CM3620" s="13" t="n">
        <v>91</v>
      </c>
      <c r="DI3620" s="13" t="n">
        <v>91</v>
      </c>
      <c r="EE3620" s="13" t="n">
        <v>91</v>
      </c>
      <c r="FA3620" s="13" t="n">
        <v>91</v>
      </c>
      <c r="FW3620" s="13" t="n">
        <v>91</v>
      </c>
      <c r="GS3620" s="13" t="n">
        <v>91</v>
      </c>
    </row>
    <row r="3621">
      <c r="C3621" s="13" t="n">
        <v>92</v>
      </c>
      <c r="Y3621" s="13" t="n">
        <v>92</v>
      </c>
      <c r="AU3621" s="13" t="n">
        <v>92</v>
      </c>
      <c r="BQ3621" s="13" t="n">
        <v>92</v>
      </c>
      <c r="CM3621" s="13" t="n">
        <v>92</v>
      </c>
      <c r="DI3621" s="13" t="n">
        <v>92</v>
      </c>
      <c r="EE3621" s="13" t="n">
        <v>92</v>
      </c>
      <c r="FA3621" s="13" t="n">
        <v>92</v>
      </c>
      <c r="FW3621" s="13" t="n">
        <v>92</v>
      </c>
      <c r="GS3621" s="13" t="n">
        <v>92</v>
      </c>
    </row>
    <row r="3622">
      <c r="C3622" s="13" t="n">
        <v>93</v>
      </c>
      <c r="Y3622" s="13" t="n">
        <v>93</v>
      </c>
      <c r="AU3622" s="13" t="n">
        <v>93</v>
      </c>
      <c r="BQ3622" s="13" t="n">
        <v>93</v>
      </c>
      <c r="CM3622" s="13" t="n">
        <v>93</v>
      </c>
      <c r="DI3622" s="13" t="n">
        <v>93</v>
      </c>
      <c r="EE3622" s="13" t="n">
        <v>93</v>
      </c>
      <c r="FA3622" s="13" t="n">
        <v>93</v>
      </c>
      <c r="FW3622" s="13" t="n">
        <v>93</v>
      </c>
      <c r="GS3622" s="13" t="n">
        <v>93</v>
      </c>
    </row>
    <row r="3623">
      <c r="C3623" s="13" t="n">
        <v>94</v>
      </c>
      <c r="Y3623" s="13" t="n">
        <v>94</v>
      </c>
      <c r="AU3623" s="13" t="n">
        <v>94</v>
      </c>
      <c r="BQ3623" s="13" t="n">
        <v>94</v>
      </c>
      <c r="CM3623" s="13" t="n">
        <v>94</v>
      </c>
      <c r="DI3623" s="13" t="n">
        <v>94</v>
      </c>
      <c r="EE3623" s="13" t="n">
        <v>94</v>
      </c>
      <c r="FA3623" s="13" t="n">
        <v>94</v>
      </c>
      <c r="FW3623" s="13" t="n">
        <v>94</v>
      </c>
      <c r="GS3623" s="13" t="n">
        <v>94</v>
      </c>
    </row>
    <row r="3624">
      <c r="C3624" s="13" t="n">
        <v>95</v>
      </c>
      <c r="Y3624" s="13" t="n">
        <v>95</v>
      </c>
      <c r="AU3624" s="13" t="n">
        <v>95</v>
      </c>
      <c r="BQ3624" s="13" t="n">
        <v>95</v>
      </c>
      <c r="CM3624" s="13" t="n">
        <v>95</v>
      </c>
      <c r="DI3624" s="13" t="n">
        <v>95</v>
      </c>
      <c r="EE3624" s="13" t="n">
        <v>95</v>
      </c>
      <c r="FA3624" s="13" t="n">
        <v>95</v>
      </c>
      <c r="FW3624" s="13" t="n">
        <v>95</v>
      </c>
      <c r="GS3624" s="13" t="n">
        <v>95</v>
      </c>
    </row>
    <row r="3625">
      <c r="C3625" s="13" t="n">
        <v>96</v>
      </c>
      <c r="Y3625" s="13" t="n">
        <v>96</v>
      </c>
      <c r="AU3625" s="13" t="n">
        <v>96</v>
      </c>
      <c r="BQ3625" s="13" t="n">
        <v>96</v>
      </c>
      <c r="CM3625" s="13" t="n">
        <v>96</v>
      </c>
      <c r="DI3625" s="13" t="n">
        <v>96</v>
      </c>
      <c r="EE3625" s="13" t="n">
        <v>96</v>
      </c>
      <c r="FA3625" s="13" t="n">
        <v>96</v>
      </c>
      <c r="FW3625" s="13" t="n">
        <v>96</v>
      </c>
      <c r="GS3625" s="13" t="n">
        <v>96</v>
      </c>
    </row>
    <row r="3626">
      <c r="C3626" s="13" t="n">
        <v>97</v>
      </c>
      <c r="Y3626" s="13" t="n">
        <v>97</v>
      </c>
      <c r="AU3626" s="13" t="n">
        <v>97</v>
      </c>
      <c r="BQ3626" s="13" t="n">
        <v>97</v>
      </c>
      <c r="CM3626" s="13" t="n">
        <v>97</v>
      </c>
      <c r="DI3626" s="13" t="n">
        <v>97</v>
      </c>
      <c r="EE3626" s="13" t="n">
        <v>97</v>
      </c>
      <c r="FA3626" s="13" t="n">
        <v>97</v>
      </c>
      <c r="FW3626" s="13" t="n">
        <v>97</v>
      </c>
      <c r="GS3626" s="13" t="n">
        <v>97</v>
      </c>
    </row>
    <row r="3627">
      <c r="C3627" s="13" t="n">
        <v>98</v>
      </c>
      <c r="Y3627" s="13" t="n">
        <v>98</v>
      </c>
      <c r="AU3627" s="13" t="n">
        <v>98</v>
      </c>
      <c r="BQ3627" s="13" t="n">
        <v>98</v>
      </c>
      <c r="CM3627" s="13" t="n">
        <v>98</v>
      </c>
      <c r="DI3627" s="13" t="n">
        <v>98</v>
      </c>
      <c r="EE3627" s="13" t="n">
        <v>98</v>
      </c>
      <c r="FA3627" s="13" t="n">
        <v>98</v>
      </c>
      <c r="FW3627" s="13" t="n">
        <v>98</v>
      </c>
      <c r="GS3627" s="13" t="n">
        <v>98</v>
      </c>
    </row>
    <row r="3628">
      <c r="C3628" s="13" t="n">
        <v>99</v>
      </c>
      <c r="Y3628" s="13" t="n">
        <v>99</v>
      </c>
      <c r="AU3628" s="13" t="n">
        <v>99</v>
      </c>
      <c r="BQ3628" s="13" t="n">
        <v>99</v>
      </c>
      <c r="CM3628" s="13" t="n">
        <v>99</v>
      </c>
      <c r="DI3628" s="13" t="n">
        <v>99</v>
      </c>
      <c r="EE3628" s="13" t="n">
        <v>99</v>
      </c>
      <c r="FA3628" s="13" t="n">
        <v>99</v>
      </c>
      <c r="FW3628" s="13" t="n">
        <v>99</v>
      </c>
      <c r="GS3628" s="13" t="n">
        <v>99</v>
      </c>
    </row>
    <row r="3629">
      <c r="C3629" s="13" t="n">
        <v>100</v>
      </c>
      <c r="Y3629" s="13" t="n">
        <v>100</v>
      </c>
      <c r="AU3629" s="13" t="n">
        <v>100</v>
      </c>
      <c r="BQ3629" s="13" t="n">
        <v>100</v>
      </c>
      <c r="CM3629" s="13" t="n">
        <v>100</v>
      </c>
      <c r="DI3629" s="13" t="n">
        <v>100</v>
      </c>
      <c r="EE3629" s="13" t="n">
        <v>100</v>
      </c>
      <c r="FA3629" s="13" t="n">
        <v>100</v>
      </c>
      <c r="FW3629" s="13" t="n">
        <v>100</v>
      </c>
      <c r="GS3629" s="13" t="n">
        <v>100</v>
      </c>
    </row>
    <row r="3630">
      <c r="C3630" s="13" t="n">
        <v>101</v>
      </c>
      <c r="Y3630" s="13" t="n">
        <v>101</v>
      </c>
      <c r="AU3630" s="13" t="n">
        <v>101</v>
      </c>
      <c r="BQ3630" s="13" t="n">
        <v>101</v>
      </c>
      <c r="CM3630" s="13" t="n">
        <v>101</v>
      </c>
      <c r="DI3630" s="13" t="n">
        <v>101</v>
      </c>
      <c r="EE3630" s="13" t="n">
        <v>101</v>
      </c>
      <c r="FA3630" s="13" t="n">
        <v>101</v>
      </c>
      <c r="FW3630" s="13" t="n">
        <v>101</v>
      </c>
      <c r="GS3630" s="13" t="n">
        <v>101</v>
      </c>
    </row>
    <row r="3631">
      <c r="C3631" s="13" t="n">
        <v>102</v>
      </c>
      <c r="Y3631" s="13" t="n">
        <v>102</v>
      </c>
      <c r="AU3631" s="13" t="n">
        <v>102</v>
      </c>
      <c r="BQ3631" s="13" t="n">
        <v>102</v>
      </c>
      <c r="CM3631" s="13" t="n">
        <v>102</v>
      </c>
      <c r="DI3631" s="13" t="n">
        <v>102</v>
      </c>
      <c r="EE3631" s="13" t="n">
        <v>102</v>
      </c>
      <c r="FA3631" s="13" t="n">
        <v>102</v>
      </c>
      <c r="FW3631" s="13" t="n">
        <v>102</v>
      </c>
      <c r="GS3631" s="13" t="n">
        <v>102</v>
      </c>
    </row>
    <row r="3632">
      <c r="C3632" s="13" t="n">
        <v>103</v>
      </c>
      <c r="Y3632" s="13" t="n">
        <v>103</v>
      </c>
      <c r="AU3632" s="13" t="n">
        <v>103</v>
      </c>
      <c r="BQ3632" s="13" t="n">
        <v>103</v>
      </c>
      <c r="CM3632" s="13" t="n">
        <v>103</v>
      </c>
      <c r="DI3632" s="13" t="n">
        <v>103</v>
      </c>
      <c r="EE3632" s="13" t="n">
        <v>103</v>
      </c>
      <c r="FA3632" s="13" t="n">
        <v>103</v>
      </c>
      <c r="FW3632" s="13" t="n">
        <v>103</v>
      </c>
      <c r="GS3632" s="13" t="n">
        <v>103</v>
      </c>
    </row>
    <row r="3633">
      <c r="C3633" s="13" t="n">
        <v>104</v>
      </c>
      <c r="Y3633" s="13" t="n">
        <v>104</v>
      </c>
      <c r="AU3633" s="13" t="n">
        <v>104</v>
      </c>
      <c r="BQ3633" s="13" t="n">
        <v>104</v>
      </c>
      <c r="CM3633" s="13" t="n">
        <v>104</v>
      </c>
      <c r="DI3633" s="13" t="n">
        <v>104</v>
      </c>
      <c r="EE3633" s="13" t="n">
        <v>104</v>
      </c>
      <c r="FA3633" s="13" t="n">
        <v>104</v>
      </c>
      <c r="FW3633" s="13" t="n">
        <v>104</v>
      </c>
      <c r="GS3633" s="13" t="n">
        <v>104</v>
      </c>
    </row>
    <row r="3634">
      <c r="C3634" s="13" t="n">
        <v>105</v>
      </c>
      <c r="Y3634" s="13" t="n">
        <v>105</v>
      </c>
      <c r="AU3634" s="13" t="n">
        <v>105</v>
      </c>
      <c r="BQ3634" s="13" t="n">
        <v>105</v>
      </c>
      <c r="CM3634" s="13" t="n">
        <v>105</v>
      </c>
      <c r="DI3634" s="13" t="n">
        <v>105</v>
      </c>
      <c r="EE3634" s="13" t="n">
        <v>105</v>
      </c>
      <c r="FA3634" s="13" t="n">
        <v>105</v>
      </c>
      <c r="FW3634" s="13" t="n">
        <v>105</v>
      </c>
      <c r="GS3634" s="13" t="n">
        <v>105</v>
      </c>
    </row>
    <row r="3635">
      <c r="C3635" s="13" t="n">
        <v>106</v>
      </c>
      <c r="Y3635" s="13" t="n">
        <v>106</v>
      </c>
      <c r="AU3635" s="13" t="n">
        <v>106</v>
      </c>
      <c r="BQ3635" s="13" t="n">
        <v>106</v>
      </c>
      <c r="CM3635" s="13" t="n">
        <v>106</v>
      </c>
      <c r="DI3635" s="13" t="n">
        <v>106</v>
      </c>
      <c r="EE3635" s="13" t="n">
        <v>106</v>
      </c>
      <c r="FA3635" s="13" t="n">
        <v>106</v>
      </c>
      <c r="FW3635" s="13" t="n">
        <v>106</v>
      </c>
      <c r="GS3635" s="13" t="n">
        <v>106</v>
      </c>
    </row>
    <row r="3636">
      <c r="C3636" s="13" t="n">
        <v>107</v>
      </c>
      <c r="Y3636" s="13" t="n">
        <v>107</v>
      </c>
      <c r="AU3636" s="13" t="n">
        <v>107</v>
      </c>
      <c r="BQ3636" s="13" t="n">
        <v>107</v>
      </c>
      <c r="CM3636" s="13" t="n">
        <v>107</v>
      </c>
      <c r="DI3636" s="13" t="n">
        <v>107</v>
      </c>
      <c r="EE3636" s="13" t="n">
        <v>107</v>
      </c>
      <c r="FA3636" s="13" t="n">
        <v>107</v>
      </c>
      <c r="FW3636" s="13" t="n">
        <v>107</v>
      </c>
      <c r="GS3636" s="13" t="n">
        <v>107</v>
      </c>
    </row>
    <row r="3637">
      <c r="C3637" s="13" t="n">
        <v>108</v>
      </c>
      <c r="Y3637" s="13" t="n">
        <v>108</v>
      </c>
      <c r="AU3637" s="13" t="n">
        <v>108</v>
      </c>
      <c r="BQ3637" s="13" t="n">
        <v>108</v>
      </c>
      <c r="CM3637" s="13" t="n">
        <v>108</v>
      </c>
      <c r="DI3637" s="13" t="n">
        <v>108</v>
      </c>
      <c r="EE3637" s="13" t="n">
        <v>108</v>
      </c>
      <c r="FA3637" s="13" t="n">
        <v>108</v>
      </c>
      <c r="FW3637" s="13" t="n">
        <v>108</v>
      </c>
      <c r="GS3637" s="13" t="n">
        <v>108</v>
      </c>
    </row>
    <row r="3638">
      <c r="C3638" s="13" t="n">
        <v>109</v>
      </c>
      <c r="Y3638" s="13" t="n">
        <v>109</v>
      </c>
      <c r="AU3638" s="13" t="n">
        <v>109</v>
      </c>
      <c r="BQ3638" s="13" t="n">
        <v>109</v>
      </c>
      <c r="CM3638" s="13" t="n">
        <v>109</v>
      </c>
      <c r="DI3638" s="13" t="n">
        <v>109</v>
      </c>
      <c r="EE3638" s="13" t="n">
        <v>109</v>
      </c>
      <c r="FA3638" s="13" t="n">
        <v>109</v>
      </c>
      <c r="FW3638" s="13" t="n">
        <v>109</v>
      </c>
      <c r="GS3638" s="13" t="n">
        <v>109</v>
      </c>
    </row>
    <row r="3639">
      <c r="C3639" s="13" t="n">
        <v>110</v>
      </c>
      <c r="Y3639" s="13" t="n">
        <v>110</v>
      </c>
      <c r="AU3639" s="13" t="n">
        <v>110</v>
      </c>
      <c r="BQ3639" s="13" t="n">
        <v>110</v>
      </c>
      <c r="CM3639" s="13" t="n">
        <v>110</v>
      </c>
      <c r="DI3639" s="13" t="n">
        <v>110</v>
      </c>
      <c r="EE3639" s="13" t="n">
        <v>110</v>
      </c>
      <c r="FA3639" s="13" t="n">
        <v>110</v>
      </c>
      <c r="FW3639" s="13" t="n">
        <v>110</v>
      </c>
      <c r="GS3639" s="13" t="n">
        <v>110</v>
      </c>
    </row>
    <row r="3640">
      <c r="C3640" s="13" t="n">
        <v>111</v>
      </c>
      <c r="Y3640" s="13" t="n">
        <v>111</v>
      </c>
      <c r="AU3640" s="13" t="n">
        <v>111</v>
      </c>
      <c r="BQ3640" s="13" t="n">
        <v>111</v>
      </c>
      <c r="CM3640" s="13" t="n">
        <v>111</v>
      </c>
      <c r="DI3640" s="13" t="n">
        <v>111</v>
      </c>
      <c r="EE3640" s="13" t="n">
        <v>111</v>
      </c>
      <c r="FA3640" s="13" t="n">
        <v>111</v>
      </c>
      <c r="FW3640" s="13" t="n">
        <v>111</v>
      </c>
      <c r="GS3640" s="13" t="n">
        <v>111</v>
      </c>
    </row>
    <row r="3641">
      <c r="C3641" s="13" t="n">
        <v>112</v>
      </c>
      <c r="Y3641" s="13" t="n">
        <v>112</v>
      </c>
      <c r="AU3641" s="13" t="n">
        <v>112</v>
      </c>
      <c r="BQ3641" s="13" t="n">
        <v>112</v>
      </c>
      <c r="CM3641" s="13" t="n">
        <v>112</v>
      </c>
      <c r="DI3641" s="13" t="n">
        <v>112</v>
      </c>
      <c r="EE3641" s="13" t="n">
        <v>112</v>
      </c>
      <c r="FA3641" s="13" t="n">
        <v>112</v>
      </c>
      <c r="FW3641" s="13" t="n">
        <v>112</v>
      </c>
      <c r="GS3641" s="13" t="n">
        <v>112</v>
      </c>
    </row>
    <row r="3642">
      <c r="C3642" s="13" t="n">
        <v>113</v>
      </c>
      <c r="Y3642" s="13" t="n">
        <v>113</v>
      </c>
      <c r="AU3642" s="13" t="n">
        <v>113</v>
      </c>
      <c r="BQ3642" s="13" t="n">
        <v>113</v>
      </c>
      <c r="CM3642" s="13" t="n">
        <v>113</v>
      </c>
      <c r="DI3642" s="13" t="n">
        <v>113</v>
      </c>
      <c r="EE3642" s="13" t="n">
        <v>113</v>
      </c>
      <c r="FA3642" s="13" t="n">
        <v>113</v>
      </c>
      <c r="FW3642" s="13" t="n">
        <v>113</v>
      </c>
      <c r="GS3642" s="13" t="n">
        <v>113</v>
      </c>
    </row>
    <row r="3643">
      <c r="C3643" s="13" t="n">
        <v>114</v>
      </c>
      <c r="Y3643" s="13" t="n">
        <v>114</v>
      </c>
      <c r="AU3643" s="13" t="n">
        <v>114</v>
      </c>
      <c r="BQ3643" s="13" t="n">
        <v>114</v>
      </c>
      <c r="CM3643" s="13" t="n">
        <v>114</v>
      </c>
      <c r="DI3643" s="13" t="n">
        <v>114</v>
      </c>
      <c r="EE3643" s="13" t="n">
        <v>114</v>
      </c>
      <c r="FA3643" s="13" t="n">
        <v>114</v>
      </c>
      <c r="FW3643" s="13" t="n">
        <v>114</v>
      </c>
      <c r="GS3643" s="13" t="n">
        <v>114</v>
      </c>
    </row>
    <row r="3644">
      <c r="C3644" s="13" t="n">
        <v>115</v>
      </c>
      <c r="Y3644" s="13" t="n">
        <v>115</v>
      </c>
      <c r="AU3644" s="13" t="n">
        <v>115</v>
      </c>
      <c r="BQ3644" s="13" t="n">
        <v>115</v>
      </c>
      <c r="CM3644" s="13" t="n">
        <v>115</v>
      </c>
      <c r="DI3644" s="13" t="n">
        <v>115</v>
      </c>
      <c r="EE3644" s="13" t="n">
        <v>115</v>
      </c>
      <c r="FA3644" s="13" t="n">
        <v>115</v>
      </c>
      <c r="FW3644" s="13" t="n">
        <v>115</v>
      </c>
      <c r="GS3644" s="13" t="n">
        <v>115</v>
      </c>
    </row>
    <row r="3645">
      <c r="C3645" s="13" t="n">
        <v>116</v>
      </c>
      <c r="Y3645" s="13" t="n">
        <v>116</v>
      </c>
      <c r="AU3645" s="13" t="n">
        <v>116</v>
      </c>
      <c r="BQ3645" s="13" t="n">
        <v>116</v>
      </c>
      <c r="CM3645" s="13" t="n">
        <v>116</v>
      </c>
      <c r="DI3645" s="13" t="n">
        <v>116</v>
      </c>
      <c r="EE3645" s="13" t="n">
        <v>116</v>
      </c>
      <c r="FA3645" s="13" t="n">
        <v>116</v>
      </c>
      <c r="FW3645" s="13" t="n">
        <v>116</v>
      </c>
      <c r="GS3645" s="13" t="n">
        <v>116</v>
      </c>
    </row>
    <row r="3646">
      <c r="C3646" s="13" t="n">
        <v>117</v>
      </c>
      <c r="Y3646" s="13" t="n">
        <v>117</v>
      </c>
      <c r="AU3646" s="13" t="n">
        <v>117</v>
      </c>
      <c r="BQ3646" s="13" t="n">
        <v>117</v>
      </c>
      <c r="CM3646" s="13" t="n">
        <v>117</v>
      </c>
      <c r="DI3646" s="13" t="n">
        <v>117</v>
      </c>
      <c r="EE3646" s="13" t="n">
        <v>117</v>
      </c>
      <c r="FA3646" s="13" t="n">
        <v>117</v>
      </c>
      <c r="FW3646" s="13" t="n">
        <v>117</v>
      </c>
      <c r="GS3646" s="13" t="n">
        <v>117</v>
      </c>
    </row>
    <row r="3647">
      <c r="C3647" s="13" t="n">
        <v>118</v>
      </c>
      <c r="Y3647" s="13" t="n">
        <v>118</v>
      </c>
      <c r="AU3647" s="13" t="n">
        <v>118</v>
      </c>
      <c r="BQ3647" s="13" t="n">
        <v>118</v>
      </c>
      <c r="CM3647" s="13" t="n">
        <v>118</v>
      </c>
      <c r="DI3647" s="13" t="n">
        <v>118</v>
      </c>
      <c r="EE3647" s="13" t="n">
        <v>118</v>
      </c>
      <c r="FA3647" s="13" t="n">
        <v>118</v>
      </c>
      <c r="FW3647" s="13" t="n">
        <v>118</v>
      </c>
      <c r="GS3647" s="13" t="n">
        <v>118</v>
      </c>
    </row>
    <row r="3648">
      <c r="C3648" s="13" t="n">
        <v>119</v>
      </c>
      <c r="Y3648" s="13" t="n">
        <v>119</v>
      </c>
      <c r="AU3648" s="13" t="n">
        <v>119</v>
      </c>
      <c r="BQ3648" s="13" t="n">
        <v>119</v>
      </c>
      <c r="CM3648" s="13" t="n">
        <v>119</v>
      </c>
      <c r="DI3648" s="13" t="n">
        <v>119</v>
      </c>
      <c r="EE3648" s="13" t="n">
        <v>119</v>
      </c>
      <c r="FA3648" s="13" t="n">
        <v>119</v>
      </c>
      <c r="FW3648" s="13" t="n">
        <v>119</v>
      </c>
      <c r="GS3648" s="13" t="n">
        <v>119</v>
      </c>
    </row>
    <row r="3649">
      <c r="C3649" s="13" t="n">
        <v>120</v>
      </c>
      <c r="Y3649" s="13" t="n">
        <v>120</v>
      </c>
      <c r="AU3649" s="13" t="n">
        <v>120</v>
      </c>
      <c r="BQ3649" s="13" t="n">
        <v>120</v>
      </c>
      <c r="CM3649" s="13" t="n">
        <v>120</v>
      </c>
      <c r="DI3649" s="13" t="n">
        <v>120</v>
      </c>
      <c r="EE3649" s="13" t="n">
        <v>120</v>
      </c>
      <c r="FA3649" s="13" t="n">
        <v>120</v>
      </c>
      <c r="FW3649" s="13" t="n">
        <v>120</v>
      </c>
      <c r="GS3649" s="13" t="n">
        <v>120</v>
      </c>
    </row>
    <row r="3650">
      <c r="C3650" s="13" t="n">
        <v>121</v>
      </c>
      <c r="Y3650" s="13" t="n">
        <v>121</v>
      </c>
      <c r="AU3650" s="13" t="n">
        <v>121</v>
      </c>
      <c r="BQ3650" s="13" t="n">
        <v>121</v>
      </c>
      <c r="CM3650" s="13" t="n">
        <v>121</v>
      </c>
      <c r="DI3650" s="13" t="n">
        <v>121</v>
      </c>
      <c r="EE3650" s="13" t="n">
        <v>121</v>
      </c>
      <c r="FA3650" s="13" t="n">
        <v>121</v>
      </c>
      <c r="FW3650" s="13" t="n">
        <v>121</v>
      </c>
      <c r="GS3650" s="13" t="n">
        <v>121</v>
      </c>
    </row>
    <row r="3651">
      <c r="C3651" s="13" t="n">
        <v>122</v>
      </c>
      <c r="Y3651" s="13" t="n">
        <v>122</v>
      </c>
      <c r="AU3651" s="13" t="n">
        <v>122</v>
      </c>
      <c r="BQ3651" s="13" t="n">
        <v>122</v>
      </c>
      <c r="CM3651" s="13" t="n">
        <v>122</v>
      </c>
      <c r="DI3651" s="13" t="n">
        <v>122</v>
      </c>
      <c r="EE3651" s="13" t="n">
        <v>122</v>
      </c>
      <c r="FA3651" s="13" t="n">
        <v>122</v>
      </c>
      <c r="FW3651" s="13" t="n">
        <v>122</v>
      </c>
      <c r="GS3651" s="13" t="n">
        <v>122</v>
      </c>
    </row>
    <row r="3652">
      <c r="C3652" s="13" t="n">
        <v>123</v>
      </c>
      <c r="Y3652" s="13" t="n">
        <v>123</v>
      </c>
      <c r="AU3652" s="13" t="n">
        <v>123</v>
      </c>
      <c r="BQ3652" s="13" t="n">
        <v>123</v>
      </c>
      <c r="CM3652" s="13" t="n">
        <v>123</v>
      </c>
      <c r="DI3652" s="13" t="n">
        <v>123</v>
      </c>
      <c r="EE3652" s="13" t="n">
        <v>123</v>
      </c>
      <c r="FA3652" s="13" t="n">
        <v>123</v>
      </c>
      <c r="FW3652" s="13" t="n">
        <v>123</v>
      </c>
      <c r="GS3652" s="13" t="n">
        <v>123</v>
      </c>
    </row>
    <row r="3653">
      <c r="C3653" s="13" t="n">
        <v>124</v>
      </c>
      <c r="Y3653" s="13" t="n">
        <v>124</v>
      </c>
      <c r="AU3653" s="13" t="n">
        <v>124</v>
      </c>
      <c r="BQ3653" s="13" t="n">
        <v>124</v>
      </c>
      <c r="CM3653" s="13" t="n">
        <v>124</v>
      </c>
      <c r="DI3653" s="13" t="n">
        <v>124</v>
      </c>
      <c r="EE3653" s="13" t="n">
        <v>124</v>
      </c>
      <c r="FA3653" s="13" t="n">
        <v>124</v>
      </c>
      <c r="FW3653" s="13" t="n">
        <v>124</v>
      </c>
      <c r="GS3653" s="13" t="n">
        <v>124</v>
      </c>
    </row>
    <row r="3654">
      <c r="C3654" s="13" t="n">
        <v>125</v>
      </c>
      <c r="Y3654" s="13" t="n">
        <v>125</v>
      </c>
      <c r="AU3654" s="13" t="n">
        <v>125</v>
      </c>
      <c r="BQ3654" s="13" t="n">
        <v>125</v>
      </c>
      <c r="CM3654" s="13" t="n">
        <v>125</v>
      </c>
      <c r="DI3654" s="13" t="n">
        <v>125</v>
      </c>
      <c r="EE3654" s="13" t="n">
        <v>125</v>
      </c>
      <c r="FA3654" s="13" t="n">
        <v>125</v>
      </c>
      <c r="FW3654" s="13" t="n">
        <v>125</v>
      </c>
      <c r="GS3654" s="13" t="n">
        <v>125</v>
      </c>
    </row>
    <row r="3655">
      <c r="C3655" s="13" t="n">
        <v>126</v>
      </c>
      <c r="Y3655" s="13" t="n">
        <v>126</v>
      </c>
      <c r="AU3655" s="13" t="n">
        <v>126</v>
      </c>
      <c r="BQ3655" s="13" t="n">
        <v>126</v>
      </c>
      <c r="CM3655" s="13" t="n">
        <v>126</v>
      </c>
      <c r="DI3655" s="13" t="n">
        <v>126</v>
      </c>
      <c r="EE3655" s="13" t="n">
        <v>126</v>
      </c>
      <c r="FA3655" s="13" t="n">
        <v>126</v>
      </c>
      <c r="FW3655" s="13" t="n">
        <v>126</v>
      </c>
      <c r="GS3655" s="13" t="n">
        <v>126</v>
      </c>
    </row>
    <row r="3656">
      <c r="C3656" s="13" t="n">
        <v>127</v>
      </c>
      <c r="Y3656" s="13" t="n">
        <v>127</v>
      </c>
      <c r="AU3656" s="13" t="n">
        <v>127</v>
      </c>
      <c r="BQ3656" s="13" t="n">
        <v>127</v>
      </c>
      <c r="CM3656" s="13" t="n">
        <v>127</v>
      </c>
      <c r="DI3656" s="13" t="n">
        <v>127</v>
      </c>
      <c r="EE3656" s="13" t="n">
        <v>127</v>
      </c>
      <c r="FA3656" s="13" t="n">
        <v>127</v>
      </c>
      <c r="FW3656" s="13" t="n">
        <v>127</v>
      </c>
      <c r="GS3656" s="13" t="n">
        <v>127</v>
      </c>
    </row>
    <row r="3657">
      <c r="C3657" s="13" t="n">
        <v>128</v>
      </c>
      <c r="Y3657" s="13" t="n">
        <v>128</v>
      </c>
      <c r="AU3657" s="13" t="n">
        <v>128</v>
      </c>
      <c r="BQ3657" s="13" t="n">
        <v>128</v>
      </c>
      <c r="CM3657" s="13" t="n">
        <v>128</v>
      </c>
      <c r="DI3657" s="13" t="n">
        <v>128</v>
      </c>
      <c r="EE3657" s="13" t="n">
        <v>128</v>
      </c>
      <c r="FA3657" s="13" t="n">
        <v>128</v>
      </c>
      <c r="FW3657" s="13" t="n">
        <v>128</v>
      </c>
      <c r="GS3657" s="13" t="n">
        <v>128</v>
      </c>
    </row>
    <row r="3658">
      <c r="C3658" s="13" t="n">
        <v>129</v>
      </c>
      <c r="Y3658" s="13" t="n">
        <v>129</v>
      </c>
      <c r="AU3658" s="13" t="n">
        <v>129</v>
      </c>
      <c r="BQ3658" s="13" t="n">
        <v>129</v>
      </c>
      <c r="CM3658" s="13" t="n">
        <v>129</v>
      </c>
      <c r="DI3658" s="13" t="n">
        <v>129</v>
      </c>
      <c r="EE3658" s="13" t="n">
        <v>129</v>
      </c>
      <c r="FA3658" s="13" t="n">
        <v>129</v>
      </c>
      <c r="FW3658" s="13" t="n">
        <v>129</v>
      </c>
      <c r="GS3658" s="13" t="n">
        <v>129</v>
      </c>
    </row>
    <row r="3659">
      <c r="C3659" s="13" t="n">
        <v>130</v>
      </c>
      <c r="Y3659" s="13" t="n">
        <v>130</v>
      </c>
      <c r="AU3659" s="13" t="n">
        <v>130</v>
      </c>
      <c r="BQ3659" s="13" t="n">
        <v>130</v>
      </c>
      <c r="CM3659" s="13" t="n">
        <v>130</v>
      </c>
      <c r="DI3659" s="13" t="n">
        <v>130</v>
      </c>
      <c r="EE3659" s="13" t="n">
        <v>130</v>
      </c>
      <c r="FA3659" s="13" t="n">
        <v>130</v>
      </c>
      <c r="FW3659" s="13" t="n">
        <v>130</v>
      </c>
      <c r="GS3659" s="13" t="n">
        <v>130</v>
      </c>
    </row>
    <row r="3660">
      <c r="C3660" s="13" t="n">
        <v>131</v>
      </c>
      <c r="Y3660" s="13" t="n">
        <v>131</v>
      </c>
      <c r="AU3660" s="13" t="n">
        <v>131</v>
      </c>
      <c r="BQ3660" s="13" t="n">
        <v>131</v>
      </c>
      <c r="CM3660" s="13" t="n">
        <v>131</v>
      </c>
      <c r="DI3660" s="13" t="n">
        <v>131</v>
      </c>
      <c r="EE3660" s="13" t="n">
        <v>131</v>
      </c>
      <c r="FA3660" s="13" t="n">
        <v>131</v>
      </c>
      <c r="FW3660" s="13" t="n">
        <v>131</v>
      </c>
      <c r="GS3660" s="13" t="n">
        <v>131</v>
      </c>
    </row>
    <row r="3661">
      <c r="C3661" s="13" t="n">
        <v>132</v>
      </c>
      <c r="Y3661" s="13" t="n">
        <v>132</v>
      </c>
      <c r="AU3661" s="13" t="n">
        <v>132</v>
      </c>
      <c r="BQ3661" s="13" t="n">
        <v>132</v>
      </c>
      <c r="CM3661" s="13" t="n">
        <v>132</v>
      </c>
      <c r="DI3661" s="13" t="n">
        <v>132</v>
      </c>
      <c r="EE3661" s="13" t="n">
        <v>132</v>
      </c>
      <c r="FA3661" s="13" t="n">
        <v>132</v>
      </c>
      <c r="FW3661" s="13" t="n">
        <v>132</v>
      </c>
      <c r="GS3661" s="13" t="n">
        <v>132</v>
      </c>
    </row>
    <row r="3662">
      <c r="C3662" s="13" t="n">
        <v>133</v>
      </c>
      <c r="Y3662" s="13" t="n">
        <v>133</v>
      </c>
      <c r="AU3662" s="13" t="n">
        <v>133</v>
      </c>
      <c r="BQ3662" s="13" t="n">
        <v>133</v>
      </c>
      <c r="CM3662" s="13" t="n">
        <v>133</v>
      </c>
      <c r="DI3662" s="13" t="n">
        <v>133</v>
      </c>
      <c r="EE3662" s="13" t="n">
        <v>133</v>
      </c>
      <c r="FA3662" s="13" t="n">
        <v>133</v>
      </c>
      <c r="FW3662" s="13" t="n">
        <v>133</v>
      </c>
      <c r="GS3662" s="13" t="n">
        <v>133</v>
      </c>
    </row>
    <row r="3663">
      <c r="C3663" s="13" t="n">
        <v>134</v>
      </c>
      <c r="Y3663" s="13" t="n">
        <v>134</v>
      </c>
      <c r="AU3663" s="13" t="n">
        <v>134</v>
      </c>
      <c r="BQ3663" s="13" t="n">
        <v>134</v>
      </c>
      <c r="CM3663" s="13" t="n">
        <v>134</v>
      </c>
      <c r="DI3663" s="13" t="n">
        <v>134</v>
      </c>
      <c r="EE3663" s="13" t="n">
        <v>134</v>
      </c>
      <c r="FA3663" s="13" t="n">
        <v>134</v>
      </c>
      <c r="FW3663" s="13" t="n">
        <v>134</v>
      </c>
      <c r="GS3663" s="13" t="n">
        <v>134</v>
      </c>
    </row>
    <row r="3664">
      <c r="C3664" s="13" t="n">
        <v>135</v>
      </c>
      <c r="Y3664" s="13" t="n">
        <v>135</v>
      </c>
      <c r="AU3664" s="13" t="n">
        <v>135</v>
      </c>
      <c r="BQ3664" s="13" t="n">
        <v>135</v>
      </c>
      <c r="CM3664" s="13" t="n">
        <v>135</v>
      </c>
      <c r="DI3664" s="13" t="n">
        <v>135</v>
      </c>
      <c r="EE3664" s="13" t="n">
        <v>135</v>
      </c>
      <c r="FA3664" s="13" t="n">
        <v>135</v>
      </c>
      <c r="FW3664" s="13" t="n">
        <v>135</v>
      </c>
      <c r="GS3664" s="13" t="n">
        <v>135</v>
      </c>
    </row>
    <row r="3665">
      <c r="C3665" s="13" t="n">
        <v>136</v>
      </c>
      <c r="Y3665" s="13" t="n">
        <v>136</v>
      </c>
      <c r="AU3665" s="13" t="n">
        <v>136</v>
      </c>
      <c r="BQ3665" s="13" t="n">
        <v>136</v>
      </c>
      <c r="CM3665" s="13" t="n">
        <v>136</v>
      </c>
      <c r="DI3665" s="13" t="n">
        <v>136</v>
      </c>
      <c r="EE3665" s="13" t="n">
        <v>136</v>
      </c>
      <c r="FA3665" s="13" t="n">
        <v>136</v>
      </c>
      <c r="FW3665" s="13" t="n">
        <v>136</v>
      </c>
      <c r="GS3665" s="13" t="n">
        <v>136</v>
      </c>
    </row>
    <row r="3666">
      <c r="C3666" s="13" t="n">
        <v>137</v>
      </c>
      <c r="Y3666" s="13" t="n">
        <v>137</v>
      </c>
      <c r="AU3666" s="13" t="n">
        <v>137</v>
      </c>
      <c r="BQ3666" s="13" t="n">
        <v>137</v>
      </c>
      <c r="CM3666" s="13" t="n">
        <v>137</v>
      </c>
      <c r="DI3666" s="13" t="n">
        <v>137</v>
      </c>
      <c r="EE3666" s="13" t="n">
        <v>137</v>
      </c>
      <c r="FA3666" s="13" t="n">
        <v>137</v>
      </c>
      <c r="FW3666" s="13" t="n">
        <v>137</v>
      </c>
      <c r="GS3666" s="13" t="n">
        <v>137</v>
      </c>
    </row>
    <row r="3667">
      <c r="C3667" s="13" t="n">
        <v>138</v>
      </c>
      <c r="Y3667" s="13" t="n">
        <v>138</v>
      </c>
      <c r="AU3667" s="13" t="n">
        <v>138</v>
      </c>
      <c r="BQ3667" s="13" t="n">
        <v>138</v>
      </c>
      <c r="CM3667" s="13" t="n">
        <v>138</v>
      </c>
      <c r="DI3667" s="13" t="n">
        <v>138</v>
      </c>
      <c r="EE3667" s="13" t="n">
        <v>138</v>
      </c>
      <c r="FA3667" s="13" t="n">
        <v>138</v>
      </c>
      <c r="FW3667" s="13" t="n">
        <v>138</v>
      </c>
      <c r="GS3667" s="13" t="n">
        <v>138</v>
      </c>
    </row>
    <row r="3668">
      <c r="C3668" s="13" t="n">
        <v>139</v>
      </c>
      <c r="Y3668" s="13" t="n">
        <v>139</v>
      </c>
      <c r="AU3668" s="13" t="n">
        <v>139</v>
      </c>
      <c r="BQ3668" s="13" t="n">
        <v>139</v>
      </c>
      <c r="CM3668" s="13" t="n">
        <v>139</v>
      </c>
      <c r="DI3668" s="13" t="n">
        <v>139</v>
      </c>
      <c r="EE3668" s="13" t="n">
        <v>139</v>
      </c>
      <c r="FA3668" s="13" t="n">
        <v>139</v>
      </c>
      <c r="FW3668" s="13" t="n">
        <v>139</v>
      </c>
      <c r="GS3668" s="13" t="n">
        <v>139</v>
      </c>
    </row>
    <row r="3669">
      <c r="C3669" s="13" t="n">
        <v>140</v>
      </c>
      <c r="Y3669" s="13" t="n">
        <v>140</v>
      </c>
      <c r="AU3669" s="13" t="n">
        <v>140</v>
      </c>
      <c r="BQ3669" s="13" t="n">
        <v>140</v>
      </c>
      <c r="CM3669" s="13" t="n">
        <v>140</v>
      </c>
      <c r="DI3669" s="13" t="n">
        <v>140</v>
      </c>
      <c r="EE3669" s="13" t="n">
        <v>140</v>
      </c>
      <c r="FA3669" s="13" t="n">
        <v>140</v>
      </c>
      <c r="FW3669" s="13" t="n">
        <v>140</v>
      </c>
      <c r="GS3669" s="13" t="n">
        <v>140</v>
      </c>
    </row>
    <row r="3670">
      <c r="C3670" s="13" t="n">
        <v>141</v>
      </c>
      <c r="Y3670" s="13" t="n">
        <v>141</v>
      </c>
      <c r="AU3670" s="13" t="n">
        <v>141</v>
      </c>
      <c r="BQ3670" s="13" t="n">
        <v>141</v>
      </c>
      <c r="CM3670" s="13" t="n">
        <v>141</v>
      </c>
      <c r="DI3670" s="13" t="n">
        <v>141</v>
      </c>
      <c r="EE3670" s="13" t="n">
        <v>141</v>
      </c>
      <c r="FA3670" s="13" t="n">
        <v>141</v>
      </c>
      <c r="FW3670" s="13" t="n">
        <v>141</v>
      </c>
      <c r="GS3670" s="13" t="n">
        <v>141</v>
      </c>
    </row>
    <row r="3671">
      <c r="C3671" s="13" t="n">
        <v>142</v>
      </c>
      <c r="Y3671" s="13" t="n">
        <v>142</v>
      </c>
      <c r="AU3671" s="13" t="n">
        <v>142</v>
      </c>
      <c r="BQ3671" s="13" t="n">
        <v>142</v>
      </c>
      <c r="CM3671" s="13" t="n">
        <v>142</v>
      </c>
      <c r="DI3671" s="13" t="n">
        <v>142</v>
      </c>
      <c r="EE3671" s="13" t="n">
        <v>142</v>
      </c>
      <c r="FA3671" s="13" t="n">
        <v>142</v>
      </c>
      <c r="FW3671" s="13" t="n">
        <v>142</v>
      </c>
      <c r="GS3671" s="13" t="n">
        <v>142</v>
      </c>
    </row>
    <row r="3672">
      <c r="C3672" s="13" t="n">
        <v>143</v>
      </c>
      <c r="Y3672" s="13" t="n">
        <v>143</v>
      </c>
      <c r="AU3672" s="13" t="n">
        <v>143</v>
      </c>
      <c r="BQ3672" s="13" t="n">
        <v>143</v>
      </c>
      <c r="CM3672" s="13" t="n">
        <v>143</v>
      </c>
      <c r="DI3672" s="13" t="n">
        <v>143</v>
      </c>
      <c r="EE3672" s="13" t="n">
        <v>143</v>
      </c>
      <c r="FA3672" s="13" t="n">
        <v>143</v>
      </c>
      <c r="FW3672" s="13" t="n">
        <v>143</v>
      </c>
      <c r="GS3672" s="13" t="n">
        <v>143</v>
      </c>
    </row>
    <row r="3673">
      <c r="C3673" s="13" t="n">
        <v>144</v>
      </c>
      <c r="Y3673" s="13" t="n">
        <v>144</v>
      </c>
      <c r="AU3673" s="13" t="n">
        <v>144</v>
      </c>
      <c r="BQ3673" s="13" t="n">
        <v>144</v>
      </c>
      <c r="CM3673" s="13" t="n">
        <v>144</v>
      </c>
      <c r="DI3673" s="13" t="n">
        <v>144</v>
      </c>
      <c r="EE3673" s="13" t="n">
        <v>144</v>
      </c>
      <c r="FA3673" s="13" t="n">
        <v>144</v>
      </c>
      <c r="FW3673" s="13" t="n">
        <v>144</v>
      </c>
      <c r="GS3673" s="13" t="n">
        <v>144</v>
      </c>
    </row>
    <row r="3674">
      <c r="C3674" s="13" t="n">
        <v>145</v>
      </c>
      <c r="Y3674" s="13" t="n">
        <v>145</v>
      </c>
      <c r="AU3674" s="13" t="n">
        <v>145</v>
      </c>
      <c r="BQ3674" s="13" t="n">
        <v>145</v>
      </c>
      <c r="CM3674" s="13" t="n">
        <v>145</v>
      </c>
      <c r="DI3674" s="13" t="n">
        <v>145</v>
      </c>
      <c r="EE3674" s="13" t="n">
        <v>145</v>
      </c>
      <c r="FA3674" s="13" t="n">
        <v>145</v>
      </c>
      <c r="FW3674" s="13" t="n">
        <v>145</v>
      </c>
      <c r="GS3674" s="13" t="n">
        <v>145</v>
      </c>
    </row>
    <row r="3675">
      <c r="C3675" s="13" t="n">
        <v>146</v>
      </c>
      <c r="Y3675" s="13" t="n">
        <v>146</v>
      </c>
      <c r="AU3675" s="13" t="n">
        <v>146</v>
      </c>
      <c r="BQ3675" s="13" t="n">
        <v>146</v>
      </c>
      <c r="CM3675" s="13" t="n">
        <v>146</v>
      </c>
      <c r="DI3675" s="13" t="n">
        <v>146</v>
      </c>
      <c r="EE3675" s="13" t="n">
        <v>146</v>
      </c>
      <c r="FA3675" s="13" t="n">
        <v>146</v>
      </c>
      <c r="FW3675" s="13" t="n">
        <v>146</v>
      </c>
      <c r="GS3675" s="13" t="n">
        <v>146</v>
      </c>
    </row>
    <row r="3676">
      <c r="C3676" s="13" t="n">
        <v>147</v>
      </c>
      <c r="Y3676" s="13" t="n">
        <v>147</v>
      </c>
      <c r="AU3676" s="13" t="n">
        <v>147</v>
      </c>
      <c r="BQ3676" s="13" t="n">
        <v>147</v>
      </c>
      <c r="CM3676" s="13" t="n">
        <v>147</v>
      </c>
      <c r="DI3676" s="13" t="n">
        <v>147</v>
      </c>
      <c r="EE3676" s="13" t="n">
        <v>147</v>
      </c>
      <c r="FA3676" s="13" t="n">
        <v>147</v>
      </c>
      <c r="FW3676" s="13" t="n">
        <v>147</v>
      </c>
      <c r="GS3676" s="13" t="n">
        <v>147</v>
      </c>
    </row>
    <row r="3677">
      <c r="C3677" s="13" t="n">
        <v>148</v>
      </c>
      <c r="Y3677" s="13" t="n">
        <v>148</v>
      </c>
      <c r="AU3677" s="13" t="n">
        <v>148</v>
      </c>
      <c r="BQ3677" s="13" t="n">
        <v>148</v>
      </c>
      <c r="CM3677" s="13" t="n">
        <v>148</v>
      </c>
      <c r="DI3677" s="13" t="n">
        <v>148</v>
      </c>
      <c r="EE3677" s="13" t="n">
        <v>148</v>
      </c>
      <c r="FA3677" s="13" t="n">
        <v>148</v>
      </c>
      <c r="FW3677" s="13" t="n">
        <v>148</v>
      </c>
      <c r="GS3677" s="13" t="n">
        <v>148</v>
      </c>
    </row>
    <row r="3678">
      <c r="C3678" s="13" t="n">
        <v>149</v>
      </c>
      <c r="Y3678" s="13" t="n">
        <v>149</v>
      </c>
      <c r="AU3678" s="13" t="n">
        <v>149</v>
      </c>
      <c r="BQ3678" s="13" t="n">
        <v>149</v>
      </c>
      <c r="CM3678" s="13" t="n">
        <v>149</v>
      </c>
      <c r="DI3678" s="13" t="n">
        <v>149</v>
      </c>
      <c r="EE3678" s="13" t="n">
        <v>149</v>
      </c>
      <c r="FA3678" s="13" t="n">
        <v>149</v>
      </c>
      <c r="FW3678" s="13" t="n">
        <v>149</v>
      </c>
      <c r="GS3678" s="13" t="n">
        <v>149</v>
      </c>
    </row>
    <row r="3679">
      <c r="C3679" s="13" t="n">
        <v>150</v>
      </c>
      <c r="Y3679" s="13" t="n">
        <v>150</v>
      </c>
      <c r="AU3679" s="13" t="n">
        <v>150</v>
      </c>
      <c r="BQ3679" s="13" t="n">
        <v>150</v>
      </c>
      <c r="CM3679" s="13" t="n">
        <v>150</v>
      </c>
      <c r="DI3679" s="13" t="n">
        <v>150</v>
      </c>
      <c r="EE3679" s="13" t="n">
        <v>150</v>
      </c>
      <c r="FA3679" s="13" t="n">
        <v>150</v>
      </c>
      <c r="FW3679" s="13" t="n">
        <v>150</v>
      </c>
      <c r="GS3679" s="13" t="n">
        <v>150</v>
      </c>
    </row>
    <row r="3680">
      <c r="C3680" s="13" t="n">
        <v>151</v>
      </c>
      <c r="Y3680" s="13" t="n">
        <v>151</v>
      </c>
      <c r="AU3680" s="13" t="n">
        <v>151</v>
      </c>
      <c r="BQ3680" s="13" t="n">
        <v>151</v>
      </c>
      <c r="CM3680" s="13" t="n">
        <v>151</v>
      </c>
      <c r="DI3680" s="13" t="n">
        <v>151</v>
      </c>
      <c r="EE3680" s="13" t="n">
        <v>151</v>
      </c>
      <c r="FA3680" s="13" t="n">
        <v>151</v>
      </c>
      <c r="FW3680" s="13" t="n">
        <v>151</v>
      </c>
      <c r="GS3680" s="13" t="n">
        <v>151</v>
      </c>
    </row>
    <row r="3681">
      <c r="C3681" s="13" t="n">
        <v>152</v>
      </c>
      <c r="Y3681" s="13" t="n">
        <v>152</v>
      </c>
      <c r="AU3681" s="13" t="n">
        <v>152</v>
      </c>
      <c r="BQ3681" s="13" t="n">
        <v>152</v>
      </c>
      <c r="CM3681" s="13" t="n">
        <v>152</v>
      </c>
      <c r="DI3681" s="13" t="n">
        <v>152</v>
      </c>
      <c r="EE3681" s="13" t="n">
        <v>152</v>
      </c>
      <c r="FA3681" s="13" t="n">
        <v>152</v>
      </c>
      <c r="FW3681" s="13" t="n">
        <v>152</v>
      </c>
      <c r="GS3681" s="13" t="n">
        <v>152</v>
      </c>
    </row>
    <row r="3682">
      <c r="C3682" s="13" t="n">
        <v>153</v>
      </c>
      <c r="Y3682" s="13" t="n">
        <v>153</v>
      </c>
      <c r="AU3682" s="13" t="n">
        <v>153</v>
      </c>
      <c r="BQ3682" s="13" t="n">
        <v>153</v>
      </c>
      <c r="CM3682" s="13" t="n">
        <v>153</v>
      </c>
      <c r="DI3682" s="13" t="n">
        <v>153</v>
      </c>
      <c r="EE3682" s="13" t="n">
        <v>153</v>
      </c>
      <c r="FA3682" s="13" t="n">
        <v>153</v>
      </c>
      <c r="FW3682" s="13" t="n">
        <v>153</v>
      </c>
      <c r="GS3682" s="13" t="n">
        <v>153</v>
      </c>
    </row>
    <row r="3683">
      <c r="C3683" s="13" t="n">
        <v>154</v>
      </c>
      <c r="Y3683" s="13" t="n">
        <v>154</v>
      </c>
      <c r="AU3683" s="13" t="n">
        <v>154</v>
      </c>
      <c r="BQ3683" s="13" t="n">
        <v>154</v>
      </c>
      <c r="CM3683" s="13" t="n">
        <v>154</v>
      </c>
      <c r="DI3683" s="13" t="n">
        <v>154</v>
      </c>
      <c r="EE3683" s="13" t="n">
        <v>154</v>
      </c>
      <c r="FA3683" s="13" t="n">
        <v>154</v>
      </c>
      <c r="FW3683" s="13" t="n">
        <v>154</v>
      </c>
      <c r="GS3683" s="13" t="n">
        <v>154</v>
      </c>
    </row>
    <row r="3684">
      <c r="C3684" s="13" t="n">
        <v>155</v>
      </c>
      <c r="Y3684" s="13" t="n">
        <v>155</v>
      </c>
      <c r="AU3684" s="13" t="n">
        <v>155</v>
      </c>
      <c r="BQ3684" s="13" t="n">
        <v>155</v>
      </c>
      <c r="CM3684" s="13" t="n">
        <v>155</v>
      </c>
      <c r="DI3684" s="13" t="n">
        <v>155</v>
      </c>
      <c r="EE3684" s="13" t="n">
        <v>155</v>
      </c>
      <c r="FA3684" s="13" t="n">
        <v>155</v>
      </c>
      <c r="FW3684" s="13" t="n">
        <v>155</v>
      </c>
      <c r="GS3684" s="13" t="n">
        <v>155</v>
      </c>
    </row>
    <row r="3685">
      <c r="C3685" s="13" t="n">
        <v>156</v>
      </c>
      <c r="Y3685" s="13" t="n">
        <v>156</v>
      </c>
      <c r="AU3685" s="13" t="n">
        <v>156</v>
      </c>
      <c r="BQ3685" s="13" t="n">
        <v>156</v>
      </c>
      <c r="CM3685" s="13" t="n">
        <v>156</v>
      </c>
      <c r="DI3685" s="13" t="n">
        <v>156</v>
      </c>
      <c r="EE3685" s="13" t="n">
        <v>156</v>
      </c>
      <c r="FA3685" s="13" t="n">
        <v>156</v>
      </c>
      <c r="FW3685" s="13" t="n">
        <v>156</v>
      </c>
      <c r="GS3685" s="13" t="n">
        <v>156</v>
      </c>
    </row>
    <row r="3686">
      <c r="C3686" s="13" t="n">
        <v>157</v>
      </c>
      <c r="Y3686" s="13" t="n">
        <v>157</v>
      </c>
      <c r="AU3686" s="13" t="n">
        <v>157</v>
      </c>
      <c r="BQ3686" s="13" t="n">
        <v>157</v>
      </c>
      <c r="CM3686" s="13" t="n">
        <v>157</v>
      </c>
      <c r="DI3686" s="13" t="n">
        <v>157</v>
      </c>
      <c r="EE3686" s="13" t="n">
        <v>157</v>
      </c>
      <c r="FA3686" s="13" t="n">
        <v>157</v>
      </c>
      <c r="FW3686" s="13" t="n">
        <v>157</v>
      </c>
      <c r="GS3686" s="13" t="n">
        <v>157</v>
      </c>
    </row>
    <row r="3687">
      <c r="C3687" s="13" t="n">
        <v>158</v>
      </c>
      <c r="Y3687" s="13" t="n">
        <v>158</v>
      </c>
      <c r="AU3687" s="13" t="n">
        <v>158</v>
      </c>
      <c r="BQ3687" s="13" t="n">
        <v>158</v>
      </c>
      <c r="CM3687" s="13" t="n">
        <v>158</v>
      </c>
      <c r="DI3687" s="13" t="n">
        <v>158</v>
      </c>
      <c r="EE3687" s="13" t="n">
        <v>158</v>
      </c>
      <c r="FA3687" s="13" t="n">
        <v>158</v>
      </c>
      <c r="FW3687" s="13" t="n">
        <v>158</v>
      </c>
      <c r="GS3687" s="13" t="n">
        <v>158</v>
      </c>
    </row>
    <row r="3688">
      <c r="C3688" s="13" t="n">
        <v>159</v>
      </c>
      <c r="Y3688" s="13" t="n">
        <v>159</v>
      </c>
      <c r="AU3688" s="13" t="n">
        <v>159</v>
      </c>
      <c r="BQ3688" s="13" t="n">
        <v>159</v>
      </c>
      <c r="CM3688" s="13" t="n">
        <v>159</v>
      </c>
      <c r="DI3688" s="13" t="n">
        <v>159</v>
      </c>
      <c r="EE3688" s="13" t="n">
        <v>159</v>
      </c>
      <c r="FA3688" s="13" t="n">
        <v>159</v>
      </c>
      <c r="FW3688" s="13" t="n">
        <v>159</v>
      </c>
      <c r="GS3688" s="13" t="n">
        <v>159</v>
      </c>
    </row>
    <row r="3689">
      <c r="C3689" s="13" t="n">
        <v>160</v>
      </c>
      <c r="Y3689" s="13" t="n">
        <v>160</v>
      </c>
      <c r="AU3689" s="13" t="n">
        <v>160</v>
      </c>
      <c r="BQ3689" s="13" t="n">
        <v>160</v>
      </c>
      <c r="CM3689" s="13" t="n">
        <v>160</v>
      </c>
      <c r="DI3689" s="13" t="n">
        <v>160</v>
      </c>
      <c r="EE3689" s="13" t="n">
        <v>160</v>
      </c>
      <c r="FA3689" s="13" t="n">
        <v>160</v>
      </c>
      <c r="FW3689" s="13" t="n">
        <v>160</v>
      </c>
      <c r="GS3689" s="13" t="n">
        <v>160</v>
      </c>
    </row>
    <row r="3690">
      <c r="C3690" s="13" t="n">
        <v>161</v>
      </c>
      <c r="Y3690" s="13" t="n">
        <v>161</v>
      </c>
      <c r="AU3690" s="13" t="n">
        <v>161</v>
      </c>
      <c r="BQ3690" s="13" t="n">
        <v>161</v>
      </c>
      <c r="CM3690" s="13" t="n">
        <v>161</v>
      </c>
      <c r="DI3690" s="13" t="n">
        <v>161</v>
      </c>
      <c r="EE3690" s="13" t="n">
        <v>161</v>
      </c>
      <c r="FA3690" s="13" t="n">
        <v>161</v>
      </c>
      <c r="FW3690" s="13" t="n">
        <v>161</v>
      </c>
      <c r="GS3690" s="13" t="n">
        <v>161</v>
      </c>
    </row>
    <row r="3691">
      <c r="C3691" s="13" t="n">
        <v>162</v>
      </c>
      <c r="Y3691" s="13" t="n">
        <v>162</v>
      </c>
      <c r="AU3691" s="13" t="n">
        <v>162</v>
      </c>
      <c r="BQ3691" s="13" t="n">
        <v>162</v>
      </c>
      <c r="CM3691" s="13" t="n">
        <v>162</v>
      </c>
      <c r="DI3691" s="13" t="n">
        <v>162</v>
      </c>
      <c r="EE3691" s="13" t="n">
        <v>162</v>
      </c>
      <c r="FA3691" s="13" t="n">
        <v>162</v>
      </c>
      <c r="FW3691" s="13" t="n">
        <v>162</v>
      </c>
      <c r="GS3691" s="13" t="n">
        <v>162</v>
      </c>
    </row>
    <row r="3692">
      <c r="C3692" s="13" t="n">
        <v>163</v>
      </c>
      <c r="Y3692" s="13" t="n">
        <v>163</v>
      </c>
      <c r="AU3692" s="13" t="n">
        <v>163</v>
      </c>
      <c r="BQ3692" s="13" t="n">
        <v>163</v>
      </c>
      <c r="CM3692" s="13" t="n">
        <v>163</v>
      </c>
      <c r="DI3692" s="13" t="n">
        <v>163</v>
      </c>
      <c r="EE3692" s="13" t="n">
        <v>163</v>
      </c>
      <c r="FA3692" s="13" t="n">
        <v>163</v>
      </c>
      <c r="FW3692" s="13" t="n">
        <v>163</v>
      </c>
      <c r="GS3692" s="13" t="n">
        <v>163</v>
      </c>
    </row>
    <row r="3693">
      <c r="C3693" s="13" t="n">
        <v>164</v>
      </c>
      <c r="Y3693" s="13" t="n">
        <v>164</v>
      </c>
      <c r="AU3693" s="13" t="n">
        <v>164</v>
      </c>
      <c r="BQ3693" s="13" t="n">
        <v>164</v>
      </c>
      <c r="CM3693" s="13" t="n">
        <v>164</v>
      </c>
      <c r="DI3693" s="13" t="n">
        <v>164</v>
      </c>
      <c r="EE3693" s="13" t="n">
        <v>164</v>
      </c>
      <c r="FA3693" s="13" t="n">
        <v>164</v>
      </c>
      <c r="FW3693" s="13" t="n">
        <v>164</v>
      </c>
      <c r="GS3693" s="13" t="n">
        <v>164</v>
      </c>
    </row>
    <row r="3694">
      <c r="C3694" s="13" t="n">
        <v>165</v>
      </c>
      <c r="Y3694" s="13" t="n">
        <v>165</v>
      </c>
      <c r="AU3694" s="13" t="n">
        <v>165</v>
      </c>
      <c r="BQ3694" s="13" t="n">
        <v>165</v>
      </c>
      <c r="CM3694" s="13" t="n">
        <v>165</v>
      </c>
      <c r="DI3694" s="13" t="n">
        <v>165</v>
      </c>
      <c r="EE3694" s="13" t="n">
        <v>165</v>
      </c>
      <c r="FA3694" s="13" t="n">
        <v>165</v>
      </c>
      <c r="FW3694" s="13" t="n">
        <v>165</v>
      </c>
      <c r="GS3694" s="13" t="n">
        <v>165</v>
      </c>
    </row>
    <row r="3695">
      <c r="C3695" s="13" t="n">
        <v>166</v>
      </c>
      <c r="Y3695" s="13" t="n">
        <v>166</v>
      </c>
      <c r="AU3695" s="13" t="n">
        <v>166</v>
      </c>
      <c r="BQ3695" s="13" t="n">
        <v>166</v>
      </c>
      <c r="CM3695" s="13" t="n">
        <v>166</v>
      </c>
      <c r="DI3695" s="13" t="n">
        <v>166</v>
      </c>
      <c r="EE3695" s="13" t="n">
        <v>166</v>
      </c>
      <c r="FA3695" s="13" t="n">
        <v>166</v>
      </c>
      <c r="FW3695" s="13" t="n">
        <v>166</v>
      </c>
      <c r="GS3695" s="13" t="n">
        <v>166</v>
      </c>
    </row>
    <row r="3696">
      <c r="C3696" s="13" t="n">
        <v>167</v>
      </c>
      <c r="Y3696" s="13" t="n">
        <v>167</v>
      </c>
      <c r="AU3696" s="13" t="n">
        <v>167</v>
      </c>
      <c r="BQ3696" s="13" t="n">
        <v>167</v>
      </c>
      <c r="CM3696" s="13" t="n">
        <v>167</v>
      </c>
      <c r="DI3696" s="13" t="n">
        <v>167</v>
      </c>
      <c r="EE3696" s="13" t="n">
        <v>167</v>
      </c>
      <c r="FA3696" s="13" t="n">
        <v>167</v>
      </c>
      <c r="FW3696" s="13" t="n">
        <v>167</v>
      </c>
      <c r="GS3696" s="13" t="n">
        <v>167</v>
      </c>
    </row>
    <row r="3697">
      <c r="C3697" s="13" t="n">
        <v>168</v>
      </c>
      <c r="Y3697" s="13" t="n">
        <v>168</v>
      </c>
      <c r="AU3697" s="13" t="n">
        <v>168</v>
      </c>
      <c r="BQ3697" s="13" t="n">
        <v>168</v>
      </c>
      <c r="CM3697" s="13" t="n">
        <v>168</v>
      </c>
      <c r="DI3697" s="13" t="n">
        <v>168</v>
      </c>
      <c r="EE3697" s="13" t="n">
        <v>168</v>
      </c>
      <c r="FA3697" s="13" t="n">
        <v>168</v>
      </c>
      <c r="FW3697" s="13" t="n">
        <v>168</v>
      </c>
      <c r="GS3697" s="13" t="n">
        <v>168</v>
      </c>
    </row>
    <row r="3698">
      <c r="C3698" s="13" t="n">
        <v>169</v>
      </c>
      <c r="Y3698" s="13" t="n">
        <v>169</v>
      </c>
      <c r="AU3698" s="13" t="n">
        <v>169</v>
      </c>
      <c r="BQ3698" s="13" t="n">
        <v>169</v>
      </c>
      <c r="CM3698" s="13" t="n">
        <v>169</v>
      </c>
      <c r="DI3698" s="13" t="n">
        <v>169</v>
      </c>
      <c r="EE3698" s="13" t="n">
        <v>169</v>
      </c>
      <c r="FA3698" s="13" t="n">
        <v>169</v>
      </c>
      <c r="FW3698" s="13" t="n">
        <v>169</v>
      </c>
      <c r="GS3698" s="13" t="n">
        <v>169</v>
      </c>
    </row>
    <row r="3699">
      <c r="C3699" s="13" t="n">
        <v>170</v>
      </c>
      <c r="Y3699" s="13" t="n">
        <v>170</v>
      </c>
      <c r="AU3699" s="13" t="n">
        <v>170</v>
      </c>
      <c r="BQ3699" s="13" t="n">
        <v>170</v>
      </c>
      <c r="CM3699" s="13" t="n">
        <v>170</v>
      </c>
      <c r="DI3699" s="13" t="n">
        <v>170</v>
      </c>
      <c r="EE3699" s="13" t="n">
        <v>170</v>
      </c>
      <c r="FA3699" s="13" t="n">
        <v>170</v>
      </c>
      <c r="FW3699" s="13" t="n">
        <v>170</v>
      </c>
      <c r="GS3699" s="13" t="n">
        <v>170</v>
      </c>
    </row>
    <row r="3700">
      <c r="C3700" s="13" t="n">
        <v>171</v>
      </c>
      <c r="Y3700" s="13" t="n">
        <v>171</v>
      </c>
      <c r="AU3700" s="13" t="n">
        <v>171</v>
      </c>
      <c r="BQ3700" s="13" t="n">
        <v>171</v>
      </c>
      <c r="CM3700" s="13" t="n">
        <v>171</v>
      </c>
      <c r="DI3700" s="13" t="n">
        <v>171</v>
      </c>
      <c r="EE3700" s="13" t="n">
        <v>171</v>
      </c>
      <c r="FA3700" s="13" t="n">
        <v>171</v>
      </c>
      <c r="FW3700" s="13" t="n">
        <v>171</v>
      </c>
      <c r="GS3700" s="13" t="n">
        <v>171</v>
      </c>
    </row>
    <row r="3701">
      <c r="C3701" s="13" t="n">
        <v>172</v>
      </c>
      <c r="Y3701" s="13" t="n">
        <v>172</v>
      </c>
      <c r="AU3701" s="13" t="n">
        <v>172</v>
      </c>
      <c r="BQ3701" s="13" t="n">
        <v>172</v>
      </c>
      <c r="CM3701" s="13" t="n">
        <v>172</v>
      </c>
      <c r="DI3701" s="13" t="n">
        <v>172</v>
      </c>
      <c r="EE3701" s="13" t="n">
        <v>172</v>
      </c>
      <c r="FA3701" s="13" t="n">
        <v>172</v>
      </c>
      <c r="FW3701" s="13" t="n">
        <v>172</v>
      </c>
      <c r="GS3701" s="13" t="n">
        <v>172</v>
      </c>
    </row>
    <row r="3702">
      <c r="C3702" s="13" t="n">
        <v>173</v>
      </c>
      <c r="Y3702" s="13" t="n">
        <v>173</v>
      </c>
      <c r="AU3702" s="13" t="n">
        <v>173</v>
      </c>
      <c r="BQ3702" s="13" t="n">
        <v>173</v>
      </c>
      <c r="CM3702" s="13" t="n">
        <v>173</v>
      </c>
      <c r="DI3702" s="13" t="n">
        <v>173</v>
      </c>
      <c r="EE3702" s="13" t="n">
        <v>173</v>
      </c>
      <c r="FA3702" s="13" t="n">
        <v>173</v>
      </c>
      <c r="FW3702" s="13" t="n">
        <v>173</v>
      </c>
      <c r="GS3702" s="13" t="n">
        <v>173</v>
      </c>
    </row>
    <row r="3703">
      <c r="C3703" s="13" t="n">
        <v>174</v>
      </c>
      <c r="Y3703" s="13" t="n">
        <v>174</v>
      </c>
      <c r="AU3703" s="13" t="n">
        <v>174</v>
      </c>
      <c r="BQ3703" s="13" t="n">
        <v>174</v>
      </c>
      <c r="CM3703" s="13" t="n">
        <v>174</v>
      </c>
      <c r="DI3703" s="13" t="n">
        <v>174</v>
      </c>
      <c r="EE3703" s="13" t="n">
        <v>174</v>
      </c>
      <c r="FA3703" s="13" t="n">
        <v>174</v>
      </c>
      <c r="FW3703" s="13" t="n">
        <v>174</v>
      </c>
      <c r="GS3703" s="13" t="n">
        <v>174</v>
      </c>
    </row>
    <row r="3704">
      <c r="C3704" s="13" t="n">
        <v>175</v>
      </c>
      <c r="Y3704" s="13" t="n">
        <v>175</v>
      </c>
      <c r="AU3704" s="13" t="n">
        <v>175</v>
      </c>
      <c r="BQ3704" s="13" t="n">
        <v>175</v>
      </c>
      <c r="CM3704" s="13" t="n">
        <v>175</v>
      </c>
      <c r="DI3704" s="13" t="n">
        <v>175</v>
      </c>
      <c r="EE3704" s="13" t="n">
        <v>175</v>
      </c>
      <c r="FA3704" s="13" t="n">
        <v>175</v>
      </c>
      <c r="FW3704" s="13" t="n">
        <v>175</v>
      </c>
      <c r="GS3704" s="13" t="n">
        <v>175</v>
      </c>
    </row>
    <row r="3705">
      <c r="C3705" s="13" t="n">
        <v>176</v>
      </c>
      <c r="Y3705" s="13" t="n">
        <v>176</v>
      </c>
      <c r="AU3705" s="13" t="n">
        <v>176</v>
      </c>
      <c r="BQ3705" s="13" t="n">
        <v>176</v>
      </c>
      <c r="CM3705" s="13" t="n">
        <v>176</v>
      </c>
      <c r="DI3705" s="13" t="n">
        <v>176</v>
      </c>
      <c r="EE3705" s="13" t="n">
        <v>176</v>
      </c>
      <c r="FA3705" s="13" t="n">
        <v>176</v>
      </c>
      <c r="FW3705" s="13" t="n">
        <v>176</v>
      </c>
      <c r="GS3705" s="13" t="n">
        <v>176</v>
      </c>
    </row>
    <row r="3706">
      <c r="C3706" s="13" t="n">
        <v>177</v>
      </c>
      <c r="Y3706" s="13" t="n">
        <v>177</v>
      </c>
      <c r="AU3706" s="13" t="n">
        <v>177</v>
      </c>
      <c r="BQ3706" s="13" t="n">
        <v>177</v>
      </c>
      <c r="CM3706" s="13" t="n">
        <v>177</v>
      </c>
      <c r="DI3706" s="13" t="n">
        <v>177</v>
      </c>
      <c r="EE3706" s="13" t="n">
        <v>177</v>
      </c>
      <c r="FA3706" s="13" t="n">
        <v>177</v>
      </c>
      <c r="FW3706" s="13" t="n">
        <v>177</v>
      </c>
      <c r="GS3706" s="13" t="n">
        <v>177</v>
      </c>
    </row>
    <row r="3707">
      <c r="C3707" s="13" t="n">
        <v>178</v>
      </c>
      <c r="Y3707" s="13" t="n">
        <v>178</v>
      </c>
      <c r="AU3707" s="13" t="n">
        <v>178</v>
      </c>
      <c r="BQ3707" s="13" t="n">
        <v>178</v>
      </c>
      <c r="CM3707" s="13" t="n">
        <v>178</v>
      </c>
      <c r="DI3707" s="13" t="n">
        <v>178</v>
      </c>
      <c r="EE3707" s="13" t="n">
        <v>178</v>
      </c>
      <c r="FA3707" s="13" t="n">
        <v>178</v>
      </c>
      <c r="FW3707" s="13" t="n">
        <v>178</v>
      </c>
      <c r="GS3707" s="13" t="n">
        <v>178</v>
      </c>
    </row>
    <row r="3708">
      <c r="C3708" s="13" t="n">
        <v>179</v>
      </c>
      <c r="Y3708" s="13" t="n">
        <v>179</v>
      </c>
      <c r="AU3708" s="13" t="n">
        <v>179</v>
      </c>
      <c r="BQ3708" s="13" t="n">
        <v>179</v>
      </c>
      <c r="CM3708" s="13" t="n">
        <v>179</v>
      </c>
      <c r="DI3708" s="13" t="n">
        <v>179</v>
      </c>
      <c r="EE3708" s="13" t="n">
        <v>179</v>
      </c>
      <c r="FA3708" s="13" t="n">
        <v>179</v>
      </c>
      <c r="FW3708" s="13" t="n">
        <v>179</v>
      </c>
      <c r="GS3708" s="13" t="n">
        <v>179</v>
      </c>
    </row>
    <row r="3709">
      <c r="C3709" s="13" t="n">
        <v>180</v>
      </c>
      <c r="Y3709" s="13" t="n">
        <v>180</v>
      </c>
      <c r="AU3709" s="13" t="n">
        <v>180</v>
      </c>
      <c r="BQ3709" s="13" t="n">
        <v>180</v>
      </c>
      <c r="CM3709" s="13" t="n">
        <v>180</v>
      </c>
      <c r="DI3709" s="13" t="n">
        <v>180</v>
      </c>
      <c r="EE3709" s="13" t="n">
        <v>180</v>
      </c>
      <c r="FA3709" s="13" t="n">
        <v>180</v>
      </c>
      <c r="FW3709" s="13" t="n">
        <v>180</v>
      </c>
      <c r="GS3709" s="13" t="n">
        <v>180</v>
      </c>
    </row>
    <row r="3710">
      <c r="C3710" s="13" t="n">
        <v>181</v>
      </c>
      <c r="Y3710" s="13" t="n">
        <v>181</v>
      </c>
      <c r="AU3710" s="13" t="n">
        <v>181</v>
      </c>
      <c r="BQ3710" s="13" t="n">
        <v>181</v>
      </c>
      <c r="CM3710" s="13" t="n">
        <v>181</v>
      </c>
      <c r="DI3710" s="13" t="n">
        <v>181</v>
      </c>
      <c r="EE3710" s="13" t="n">
        <v>181</v>
      </c>
      <c r="FA3710" s="13" t="n">
        <v>181</v>
      </c>
      <c r="FW3710" s="13" t="n">
        <v>181</v>
      </c>
      <c r="GS3710" s="13" t="n">
        <v>181</v>
      </c>
    </row>
    <row r="3711">
      <c r="C3711" s="13" t="n">
        <v>182</v>
      </c>
      <c r="Y3711" s="13" t="n">
        <v>182</v>
      </c>
      <c r="AU3711" s="13" t="n">
        <v>182</v>
      </c>
      <c r="BQ3711" s="13" t="n">
        <v>182</v>
      </c>
      <c r="CM3711" s="13" t="n">
        <v>182</v>
      </c>
      <c r="DI3711" s="13" t="n">
        <v>182</v>
      </c>
      <c r="EE3711" s="13" t="n">
        <v>182</v>
      </c>
      <c r="FA3711" s="13" t="n">
        <v>182</v>
      </c>
      <c r="FW3711" s="13" t="n">
        <v>182</v>
      </c>
      <c r="GS3711" s="13" t="n">
        <v>182</v>
      </c>
    </row>
    <row r="3712">
      <c r="C3712" s="13" t="n">
        <v>183</v>
      </c>
      <c r="Y3712" s="13" t="n">
        <v>183</v>
      </c>
      <c r="AU3712" s="13" t="n">
        <v>183</v>
      </c>
      <c r="BQ3712" s="13" t="n">
        <v>183</v>
      </c>
      <c r="CM3712" s="13" t="n">
        <v>183</v>
      </c>
      <c r="DI3712" s="13" t="n">
        <v>183</v>
      </c>
      <c r="EE3712" s="13" t="n">
        <v>183</v>
      </c>
      <c r="FA3712" s="13" t="n">
        <v>183</v>
      </c>
      <c r="FW3712" s="13" t="n">
        <v>183</v>
      </c>
      <c r="GS3712" s="13" t="n">
        <v>183</v>
      </c>
    </row>
    <row r="3713">
      <c r="C3713" s="13" t="n">
        <v>184</v>
      </c>
      <c r="Y3713" s="13" t="n">
        <v>184</v>
      </c>
      <c r="AU3713" s="13" t="n">
        <v>184</v>
      </c>
      <c r="BQ3713" s="13" t="n">
        <v>184</v>
      </c>
      <c r="CM3713" s="13" t="n">
        <v>184</v>
      </c>
      <c r="DI3713" s="13" t="n">
        <v>184</v>
      </c>
      <c r="EE3713" s="13" t="n">
        <v>184</v>
      </c>
      <c r="FA3713" s="13" t="n">
        <v>184</v>
      </c>
      <c r="FW3713" s="13" t="n">
        <v>184</v>
      </c>
      <c r="GS3713" s="13" t="n">
        <v>184</v>
      </c>
    </row>
    <row r="3714">
      <c r="C3714" s="13" t="n">
        <v>185</v>
      </c>
      <c r="Y3714" s="13" t="n">
        <v>185</v>
      </c>
      <c r="AU3714" s="13" t="n">
        <v>185</v>
      </c>
      <c r="BQ3714" s="13" t="n">
        <v>185</v>
      </c>
      <c r="CM3714" s="13" t="n">
        <v>185</v>
      </c>
      <c r="DI3714" s="13" t="n">
        <v>185</v>
      </c>
      <c r="EE3714" s="13" t="n">
        <v>185</v>
      </c>
      <c r="FA3714" s="13" t="n">
        <v>185</v>
      </c>
      <c r="FW3714" s="13" t="n">
        <v>185</v>
      </c>
      <c r="GS3714" s="13" t="n">
        <v>185</v>
      </c>
    </row>
    <row r="3715">
      <c r="C3715" s="13" t="n">
        <v>186</v>
      </c>
      <c r="Y3715" s="13" t="n">
        <v>186</v>
      </c>
      <c r="AU3715" s="13" t="n">
        <v>186</v>
      </c>
      <c r="BQ3715" s="13" t="n">
        <v>186</v>
      </c>
      <c r="CM3715" s="13" t="n">
        <v>186</v>
      </c>
      <c r="DI3715" s="13" t="n">
        <v>186</v>
      </c>
      <c r="EE3715" s="13" t="n">
        <v>186</v>
      </c>
      <c r="FA3715" s="13" t="n">
        <v>186</v>
      </c>
      <c r="FW3715" s="13" t="n">
        <v>186</v>
      </c>
      <c r="GS3715" s="13" t="n">
        <v>186</v>
      </c>
    </row>
    <row r="3716">
      <c r="C3716" s="13" t="n">
        <v>187</v>
      </c>
      <c r="Y3716" s="13" t="n">
        <v>187</v>
      </c>
      <c r="AU3716" s="13" t="n">
        <v>187</v>
      </c>
      <c r="BQ3716" s="13" t="n">
        <v>187</v>
      </c>
      <c r="CM3716" s="13" t="n">
        <v>187</v>
      </c>
      <c r="DI3716" s="13" t="n">
        <v>187</v>
      </c>
      <c r="EE3716" s="13" t="n">
        <v>187</v>
      </c>
      <c r="FA3716" s="13" t="n">
        <v>187</v>
      </c>
      <c r="FW3716" s="13" t="n">
        <v>187</v>
      </c>
      <c r="GS3716" s="13" t="n">
        <v>187</v>
      </c>
    </row>
    <row r="3717">
      <c r="C3717" s="13" t="n">
        <v>188</v>
      </c>
      <c r="Y3717" s="13" t="n">
        <v>188</v>
      </c>
      <c r="AU3717" s="13" t="n">
        <v>188</v>
      </c>
      <c r="BQ3717" s="13" t="n">
        <v>188</v>
      </c>
      <c r="CM3717" s="13" t="n">
        <v>188</v>
      </c>
      <c r="DI3717" s="13" t="n">
        <v>188</v>
      </c>
      <c r="EE3717" s="13" t="n">
        <v>188</v>
      </c>
      <c r="FA3717" s="13" t="n">
        <v>188</v>
      </c>
      <c r="FW3717" s="13" t="n">
        <v>188</v>
      </c>
      <c r="GS3717" s="13" t="n">
        <v>188</v>
      </c>
    </row>
    <row r="3718">
      <c r="C3718" s="13" t="n">
        <v>189</v>
      </c>
      <c r="Y3718" s="13" t="n">
        <v>189</v>
      </c>
      <c r="AU3718" s="13" t="n">
        <v>189</v>
      </c>
      <c r="BQ3718" s="13" t="n">
        <v>189</v>
      </c>
      <c r="CM3718" s="13" t="n">
        <v>189</v>
      </c>
      <c r="DI3718" s="13" t="n">
        <v>189</v>
      </c>
      <c r="EE3718" s="13" t="n">
        <v>189</v>
      </c>
      <c r="FA3718" s="13" t="n">
        <v>189</v>
      </c>
      <c r="FW3718" s="13" t="n">
        <v>189</v>
      </c>
      <c r="GS3718" s="13" t="n">
        <v>189</v>
      </c>
    </row>
    <row r="3719">
      <c r="C3719" s="13" t="n">
        <v>190</v>
      </c>
      <c r="Y3719" s="13" t="n">
        <v>190</v>
      </c>
      <c r="AU3719" s="13" t="n">
        <v>190</v>
      </c>
      <c r="BQ3719" s="13" t="n">
        <v>190</v>
      </c>
      <c r="CM3719" s="13" t="n">
        <v>190</v>
      </c>
      <c r="DI3719" s="13" t="n">
        <v>190</v>
      </c>
      <c r="EE3719" s="13" t="n">
        <v>190</v>
      </c>
      <c r="FA3719" s="13" t="n">
        <v>190</v>
      </c>
      <c r="FW3719" s="13" t="n">
        <v>190</v>
      </c>
      <c r="GS3719" s="13" t="n">
        <v>190</v>
      </c>
    </row>
    <row r="3720">
      <c r="C3720" s="13" t="n">
        <v>191</v>
      </c>
      <c r="Y3720" s="13" t="n">
        <v>191</v>
      </c>
      <c r="AU3720" s="13" t="n">
        <v>191</v>
      </c>
      <c r="BQ3720" s="13" t="n">
        <v>191</v>
      </c>
      <c r="CM3720" s="13" t="n">
        <v>191</v>
      </c>
      <c r="DI3720" s="13" t="n">
        <v>191</v>
      </c>
      <c r="EE3720" s="13" t="n">
        <v>191</v>
      </c>
      <c r="FA3720" s="13" t="n">
        <v>191</v>
      </c>
      <c r="FW3720" s="13" t="n">
        <v>191</v>
      </c>
      <c r="GS3720" s="13" t="n">
        <v>191</v>
      </c>
    </row>
    <row r="3721">
      <c r="C3721" s="13" t="n">
        <v>192</v>
      </c>
      <c r="Y3721" s="13" t="n">
        <v>192</v>
      </c>
      <c r="AU3721" s="13" t="n">
        <v>192</v>
      </c>
      <c r="BQ3721" s="13" t="n">
        <v>192</v>
      </c>
      <c r="CM3721" s="13" t="n">
        <v>192</v>
      </c>
      <c r="DI3721" s="13" t="n">
        <v>192</v>
      </c>
      <c r="EE3721" s="13" t="n">
        <v>192</v>
      </c>
      <c r="FA3721" s="13" t="n">
        <v>192</v>
      </c>
      <c r="FW3721" s="13" t="n">
        <v>192</v>
      </c>
      <c r="GS3721" s="13" t="n">
        <v>192</v>
      </c>
    </row>
    <row r="3722">
      <c r="C3722" s="13" t="n">
        <v>193</v>
      </c>
      <c r="Y3722" s="13" t="n">
        <v>193</v>
      </c>
      <c r="AU3722" s="13" t="n">
        <v>193</v>
      </c>
      <c r="BQ3722" s="13" t="n">
        <v>193</v>
      </c>
      <c r="CM3722" s="13" t="n">
        <v>193</v>
      </c>
      <c r="DI3722" s="13" t="n">
        <v>193</v>
      </c>
      <c r="EE3722" s="13" t="n">
        <v>193</v>
      </c>
      <c r="FA3722" s="13" t="n">
        <v>193</v>
      </c>
      <c r="FW3722" s="13" t="n">
        <v>193</v>
      </c>
      <c r="GS3722" s="13" t="n">
        <v>193</v>
      </c>
    </row>
    <row r="3723">
      <c r="C3723" s="13" t="n">
        <v>194</v>
      </c>
      <c r="Y3723" s="13" t="n">
        <v>194</v>
      </c>
      <c r="AU3723" s="13" t="n">
        <v>194</v>
      </c>
      <c r="BQ3723" s="13" t="n">
        <v>194</v>
      </c>
      <c r="CM3723" s="13" t="n">
        <v>194</v>
      </c>
      <c r="DI3723" s="13" t="n">
        <v>194</v>
      </c>
      <c r="EE3723" s="13" t="n">
        <v>194</v>
      </c>
      <c r="FA3723" s="13" t="n">
        <v>194</v>
      </c>
      <c r="FW3723" s="13" t="n">
        <v>194</v>
      </c>
      <c r="GS3723" s="13" t="n">
        <v>194</v>
      </c>
    </row>
    <row r="3724">
      <c r="C3724" s="13" t="n">
        <v>195</v>
      </c>
      <c r="Y3724" s="13" t="n">
        <v>195</v>
      </c>
      <c r="AU3724" s="13" t="n">
        <v>195</v>
      </c>
      <c r="BQ3724" s="13" t="n">
        <v>195</v>
      </c>
      <c r="CM3724" s="13" t="n">
        <v>195</v>
      </c>
      <c r="DI3724" s="13" t="n">
        <v>195</v>
      </c>
      <c r="EE3724" s="13" t="n">
        <v>195</v>
      </c>
      <c r="FA3724" s="13" t="n">
        <v>195</v>
      </c>
      <c r="FW3724" s="13" t="n">
        <v>195</v>
      </c>
      <c r="GS3724" s="13" t="n">
        <v>195</v>
      </c>
    </row>
    <row r="3725">
      <c r="C3725" s="13" t="n">
        <v>196</v>
      </c>
      <c r="Y3725" s="13" t="n">
        <v>196</v>
      </c>
      <c r="AU3725" s="13" t="n">
        <v>196</v>
      </c>
      <c r="BQ3725" s="13" t="n">
        <v>196</v>
      </c>
      <c r="CM3725" s="13" t="n">
        <v>196</v>
      </c>
      <c r="DI3725" s="13" t="n">
        <v>196</v>
      </c>
      <c r="EE3725" s="13" t="n">
        <v>196</v>
      </c>
      <c r="FA3725" s="13" t="n">
        <v>196</v>
      </c>
      <c r="FW3725" s="13" t="n">
        <v>196</v>
      </c>
      <c r="GS3725" s="13" t="n">
        <v>196</v>
      </c>
    </row>
    <row r="3726">
      <c r="C3726" s="13" t="n">
        <v>197</v>
      </c>
      <c r="Y3726" s="13" t="n">
        <v>197</v>
      </c>
      <c r="AU3726" s="13" t="n">
        <v>197</v>
      </c>
      <c r="BQ3726" s="13" t="n">
        <v>197</v>
      </c>
      <c r="CM3726" s="13" t="n">
        <v>197</v>
      </c>
      <c r="DI3726" s="13" t="n">
        <v>197</v>
      </c>
      <c r="EE3726" s="13" t="n">
        <v>197</v>
      </c>
      <c r="FA3726" s="13" t="n">
        <v>197</v>
      </c>
      <c r="FW3726" s="13" t="n">
        <v>197</v>
      </c>
      <c r="GS3726" s="13" t="n">
        <v>197</v>
      </c>
    </row>
    <row r="3727">
      <c r="C3727" s="13" t="n">
        <v>198</v>
      </c>
      <c r="Y3727" s="13" t="n">
        <v>198</v>
      </c>
      <c r="AU3727" s="13" t="n">
        <v>198</v>
      </c>
      <c r="BQ3727" s="13" t="n">
        <v>198</v>
      </c>
      <c r="CM3727" s="13" t="n">
        <v>198</v>
      </c>
      <c r="DI3727" s="13" t="n">
        <v>198</v>
      </c>
      <c r="EE3727" s="13" t="n">
        <v>198</v>
      </c>
      <c r="FA3727" s="13" t="n">
        <v>198</v>
      </c>
      <c r="FW3727" s="13" t="n">
        <v>198</v>
      </c>
      <c r="GS3727" s="13" t="n">
        <v>198</v>
      </c>
    </row>
    <row r="3729">
      <c r="C3729" s="13" t="inlineStr">
        <is>
          <t>DesvPad(ND*ELT)</t>
        </is>
      </c>
      <c r="D3729" s="13" t="n">
        <v>22</v>
      </c>
      <c r="E3729" s="13" t="n">
        <v>23</v>
      </c>
      <c r="F3729" s="13" t="n">
        <v>24</v>
      </c>
      <c r="Y3729" s="13" t="inlineStr">
        <is>
          <t>DesvPad(ND*ELT)</t>
        </is>
      </c>
      <c r="Z3729" s="13" t="n">
        <v>22</v>
      </c>
      <c r="AA3729" s="13" t="n">
        <v>23</v>
      </c>
      <c r="AB3729" s="13" t="n">
        <v>24</v>
      </c>
      <c r="AU3729" s="13" t="inlineStr">
        <is>
          <t>DesvPad(ND*ELT)</t>
        </is>
      </c>
      <c r="AV3729" s="13" t="n">
        <v>22</v>
      </c>
      <c r="AW3729" s="13" t="n">
        <v>23</v>
      </c>
      <c r="AX3729" s="13" t="n">
        <v>24</v>
      </c>
      <c r="BQ3729" s="13" t="inlineStr">
        <is>
          <t>DesvPad(ND*ELT)</t>
        </is>
      </c>
      <c r="BR3729" s="13" t="n">
        <v>22</v>
      </c>
      <c r="BS3729" s="13" t="n">
        <v>23</v>
      </c>
      <c r="BT3729" s="13" t="n">
        <v>24</v>
      </c>
      <c r="CM3729" s="13" t="inlineStr">
        <is>
          <t>DesvPad(ND*ELT)</t>
        </is>
      </c>
      <c r="CN3729" s="13" t="n">
        <v>22</v>
      </c>
      <c r="CO3729" s="13" t="n">
        <v>23</v>
      </c>
      <c r="CP3729" s="13" t="n">
        <v>24</v>
      </c>
      <c r="DI3729" s="13" t="inlineStr">
        <is>
          <t>DesvPad(ND*ELT)</t>
        </is>
      </c>
      <c r="DJ3729" s="13" t="n">
        <v>22</v>
      </c>
      <c r="DK3729" s="13" t="n">
        <v>23</v>
      </c>
      <c r="DL3729" s="13" t="n">
        <v>24</v>
      </c>
      <c r="EE3729" s="13" t="inlineStr">
        <is>
          <t>DesvPad(ND*ELT)</t>
        </is>
      </c>
      <c r="EF3729" s="13" t="n">
        <v>22</v>
      </c>
      <c r="EG3729" s="13" t="n">
        <v>23</v>
      </c>
      <c r="EH3729" s="13" t="n">
        <v>24</v>
      </c>
      <c r="FA3729" s="13" t="inlineStr">
        <is>
          <t>DesvPad(ND*ELT)</t>
        </is>
      </c>
      <c r="FB3729" s="13" t="n">
        <v>22</v>
      </c>
      <c r="FC3729" s="13" t="n">
        <v>23</v>
      </c>
      <c r="FD3729" s="13" t="n">
        <v>24</v>
      </c>
      <c r="FW3729" s="13" t="inlineStr">
        <is>
          <t>DesvPad(ND*ELT)</t>
        </is>
      </c>
      <c r="FX3729" s="13" t="n">
        <v>22</v>
      </c>
      <c r="FY3729" s="13" t="n">
        <v>23</v>
      </c>
      <c r="FZ3729" s="13" t="n">
        <v>24</v>
      </c>
      <c r="GS3729" s="13" t="inlineStr">
        <is>
          <t>DesvPad(ND*ELT)</t>
        </is>
      </c>
      <c r="GT3729" s="13" t="n">
        <v>22</v>
      </c>
      <c r="GU3729" s="13" t="n">
        <v>23</v>
      </c>
      <c r="GV3729" s="13" t="n">
        <v>24</v>
      </c>
    </row>
    <row r="3730">
      <c r="C3730" s="13" t="n">
        <v>9</v>
      </c>
      <c r="Y3730" s="13" t="n">
        <v>9</v>
      </c>
      <c r="AU3730" s="13" t="n">
        <v>9</v>
      </c>
      <c r="BQ3730" s="13" t="n">
        <v>9</v>
      </c>
      <c r="CM3730" s="13" t="n">
        <v>9</v>
      </c>
      <c r="DI3730" s="13" t="n">
        <v>9</v>
      </c>
      <c r="EE3730" s="13" t="n">
        <v>9</v>
      </c>
      <c r="FA3730" s="13" t="n">
        <v>9</v>
      </c>
      <c r="FW3730" s="13" t="n">
        <v>9</v>
      </c>
      <c r="GS3730" s="13" t="n">
        <v>9</v>
      </c>
    </row>
    <row r="3731">
      <c r="C3731" s="13" t="n">
        <v>10</v>
      </c>
      <c r="Y3731" s="13" t="n">
        <v>10</v>
      </c>
      <c r="AU3731" s="13" t="n">
        <v>10</v>
      </c>
      <c r="BQ3731" s="13" t="n">
        <v>10</v>
      </c>
      <c r="CM3731" s="13" t="n">
        <v>10</v>
      </c>
      <c r="DI3731" s="13" t="n">
        <v>10</v>
      </c>
      <c r="EE3731" s="13" t="n">
        <v>10</v>
      </c>
      <c r="FA3731" s="13" t="n">
        <v>10</v>
      </c>
      <c r="FW3731" s="13" t="n">
        <v>10</v>
      </c>
      <c r="GS3731" s="13" t="n">
        <v>10</v>
      </c>
    </row>
    <row r="3732">
      <c r="C3732" s="13" t="n">
        <v>11</v>
      </c>
      <c r="Y3732" s="13" t="n">
        <v>11</v>
      </c>
      <c r="AU3732" s="13" t="n">
        <v>11</v>
      </c>
      <c r="BQ3732" s="13" t="n">
        <v>11</v>
      </c>
      <c r="CM3732" s="13" t="n">
        <v>11</v>
      </c>
      <c r="DI3732" s="13" t="n">
        <v>11</v>
      </c>
      <c r="EE3732" s="13" t="n">
        <v>11</v>
      </c>
      <c r="FA3732" s="13" t="n">
        <v>11</v>
      </c>
      <c r="FW3732" s="13" t="n">
        <v>11</v>
      </c>
      <c r="GS3732" s="13" t="n">
        <v>11</v>
      </c>
    </row>
    <row r="3733">
      <c r="C3733" s="13" t="n">
        <v>12</v>
      </c>
      <c r="Y3733" s="13" t="n">
        <v>12</v>
      </c>
      <c r="AU3733" s="13" t="n">
        <v>12</v>
      </c>
      <c r="BQ3733" s="13" t="n">
        <v>12</v>
      </c>
      <c r="CM3733" s="13" t="n">
        <v>12</v>
      </c>
      <c r="DI3733" s="13" t="n">
        <v>12</v>
      </c>
      <c r="EE3733" s="13" t="n">
        <v>12</v>
      </c>
      <c r="FA3733" s="13" t="n">
        <v>12</v>
      </c>
      <c r="FW3733" s="13" t="n">
        <v>12</v>
      </c>
      <c r="GS3733" s="13" t="n">
        <v>12</v>
      </c>
    </row>
    <row r="3734">
      <c r="C3734" s="13" t="n">
        <v>13</v>
      </c>
      <c r="Y3734" s="13" t="n">
        <v>13</v>
      </c>
      <c r="AU3734" s="13" t="n">
        <v>13</v>
      </c>
      <c r="BQ3734" s="13" t="n">
        <v>13</v>
      </c>
      <c r="CM3734" s="13" t="n">
        <v>13</v>
      </c>
      <c r="DI3734" s="13" t="n">
        <v>13</v>
      </c>
      <c r="EE3734" s="13" t="n">
        <v>13</v>
      </c>
      <c r="FA3734" s="13" t="n">
        <v>13</v>
      </c>
      <c r="FW3734" s="13" t="n">
        <v>13</v>
      </c>
      <c r="GS3734" s="13" t="n">
        <v>13</v>
      </c>
    </row>
    <row r="3735">
      <c r="C3735" s="13" t="n">
        <v>14</v>
      </c>
      <c r="Y3735" s="13" t="n">
        <v>14</v>
      </c>
      <c r="AU3735" s="13" t="n">
        <v>14</v>
      </c>
      <c r="BQ3735" s="13" t="n">
        <v>14</v>
      </c>
      <c r="CM3735" s="13" t="n">
        <v>14</v>
      </c>
      <c r="DI3735" s="13" t="n">
        <v>14</v>
      </c>
      <c r="EE3735" s="13" t="n">
        <v>14</v>
      </c>
      <c r="FA3735" s="13" t="n">
        <v>14</v>
      </c>
      <c r="FW3735" s="13" t="n">
        <v>14</v>
      </c>
      <c r="GS3735" s="13" t="n">
        <v>14</v>
      </c>
    </row>
    <row r="3736">
      <c r="C3736" s="13" t="n">
        <v>15</v>
      </c>
      <c r="Y3736" s="13" t="n">
        <v>15</v>
      </c>
      <c r="AU3736" s="13" t="n">
        <v>15</v>
      </c>
      <c r="BQ3736" s="13" t="n">
        <v>15</v>
      </c>
      <c r="CM3736" s="13" t="n">
        <v>15</v>
      </c>
      <c r="DI3736" s="13" t="n">
        <v>15</v>
      </c>
      <c r="EE3736" s="13" t="n">
        <v>15</v>
      </c>
      <c r="FA3736" s="13" t="n">
        <v>15</v>
      </c>
      <c r="FW3736" s="13" t="n">
        <v>15</v>
      </c>
      <c r="GS3736" s="13" t="n">
        <v>15</v>
      </c>
    </row>
    <row r="3737">
      <c r="C3737" s="13" t="n">
        <v>16</v>
      </c>
      <c r="Y3737" s="13" t="n">
        <v>16</v>
      </c>
      <c r="AU3737" s="13" t="n">
        <v>16</v>
      </c>
      <c r="BQ3737" s="13" t="n">
        <v>16</v>
      </c>
      <c r="CM3737" s="13" t="n">
        <v>16</v>
      </c>
      <c r="DI3737" s="13" t="n">
        <v>16</v>
      </c>
      <c r="EE3737" s="13" t="n">
        <v>16</v>
      </c>
      <c r="FA3737" s="13" t="n">
        <v>16</v>
      </c>
      <c r="FW3737" s="13" t="n">
        <v>16</v>
      </c>
      <c r="GS3737" s="13" t="n">
        <v>16</v>
      </c>
    </row>
    <row r="3738">
      <c r="C3738" s="13" t="n">
        <v>17</v>
      </c>
      <c r="Y3738" s="13" t="n">
        <v>17</v>
      </c>
      <c r="AU3738" s="13" t="n">
        <v>17</v>
      </c>
      <c r="BQ3738" s="13" t="n">
        <v>17</v>
      </c>
      <c r="CM3738" s="13" t="n">
        <v>17</v>
      </c>
      <c r="DI3738" s="13" t="n">
        <v>17</v>
      </c>
      <c r="EE3738" s="13" t="n">
        <v>17</v>
      </c>
      <c r="FA3738" s="13" t="n">
        <v>17</v>
      </c>
      <c r="FW3738" s="13" t="n">
        <v>17</v>
      </c>
      <c r="GS3738" s="13" t="n">
        <v>17</v>
      </c>
    </row>
    <row r="3739">
      <c r="C3739" s="13" t="n">
        <v>18</v>
      </c>
      <c r="Y3739" s="13" t="n">
        <v>18</v>
      </c>
      <c r="AU3739" s="13" t="n">
        <v>18</v>
      </c>
      <c r="BQ3739" s="13" t="n">
        <v>18</v>
      </c>
      <c r="CM3739" s="13" t="n">
        <v>18</v>
      </c>
      <c r="DI3739" s="13" t="n">
        <v>18</v>
      </c>
      <c r="EE3739" s="13" t="n">
        <v>18</v>
      </c>
      <c r="FA3739" s="13" t="n">
        <v>18</v>
      </c>
      <c r="FW3739" s="13" t="n">
        <v>18</v>
      </c>
      <c r="GS3739" s="13" t="n">
        <v>18</v>
      </c>
    </row>
    <row r="3740">
      <c r="C3740" s="13" t="n">
        <v>19</v>
      </c>
      <c r="Y3740" s="13" t="n">
        <v>19</v>
      </c>
      <c r="AU3740" s="13" t="n">
        <v>19</v>
      </c>
      <c r="BQ3740" s="13" t="n">
        <v>19</v>
      </c>
      <c r="CM3740" s="13" t="n">
        <v>19</v>
      </c>
      <c r="DI3740" s="13" t="n">
        <v>19</v>
      </c>
      <c r="EE3740" s="13" t="n">
        <v>19</v>
      </c>
      <c r="FA3740" s="13" t="n">
        <v>19</v>
      </c>
      <c r="FW3740" s="13" t="n">
        <v>19</v>
      </c>
      <c r="GS3740" s="13" t="n">
        <v>19</v>
      </c>
    </row>
    <row r="3741">
      <c r="C3741" s="13" t="n">
        <v>20</v>
      </c>
      <c r="Y3741" s="13" t="n">
        <v>20</v>
      </c>
      <c r="AU3741" s="13" t="n">
        <v>20</v>
      </c>
      <c r="BQ3741" s="13" t="n">
        <v>20</v>
      </c>
      <c r="CM3741" s="13" t="n">
        <v>20</v>
      </c>
      <c r="DI3741" s="13" t="n">
        <v>20</v>
      </c>
      <c r="EE3741" s="13" t="n">
        <v>20</v>
      </c>
      <c r="FA3741" s="13" t="n">
        <v>20</v>
      </c>
      <c r="FW3741" s="13" t="n">
        <v>20</v>
      </c>
      <c r="GS3741" s="13" t="n">
        <v>20</v>
      </c>
    </row>
    <row r="3742">
      <c r="C3742" s="13" t="n">
        <v>21</v>
      </c>
      <c r="Y3742" s="13" t="n">
        <v>21</v>
      </c>
      <c r="AU3742" s="13" t="n">
        <v>21</v>
      </c>
      <c r="BQ3742" s="13" t="n">
        <v>21</v>
      </c>
      <c r="CM3742" s="13" t="n">
        <v>21</v>
      </c>
      <c r="DI3742" s="13" t="n">
        <v>21</v>
      </c>
      <c r="EE3742" s="13" t="n">
        <v>21</v>
      </c>
      <c r="FA3742" s="13" t="n">
        <v>21</v>
      </c>
      <c r="FW3742" s="13" t="n">
        <v>21</v>
      </c>
      <c r="GS3742" s="13" t="n">
        <v>21</v>
      </c>
    </row>
    <row r="3743">
      <c r="C3743" s="13" t="n">
        <v>22</v>
      </c>
      <c r="Y3743" s="13" t="n">
        <v>22</v>
      </c>
      <c r="AU3743" s="13" t="n">
        <v>22</v>
      </c>
      <c r="BQ3743" s="13" t="n">
        <v>22</v>
      </c>
      <c r="CM3743" s="13" t="n">
        <v>22</v>
      </c>
      <c r="DI3743" s="13" t="n">
        <v>22</v>
      </c>
      <c r="EE3743" s="13" t="n">
        <v>22</v>
      </c>
      <c r="FA3743" s="13" t="n">
        <v>22</v>
      </c>
      <c r="FW3743" s="13" t="n">
        <v>22</v>
      </c>
      <c r="GS3743" s="13" t="n">
        <v>22</v>
      </c>
    </row>
    <row r="3744">
      <c r="C3744" s="13" t="n">
        <v>23</v>
      </c>
      <c r="Y3744" s="13" t="n">
        <v>23</v>
      </c>
      <c r="AU3744" s="13" t="n">
        <v>23</v>
      </c>
      <c r="BQ3744" s="13" t="n">
        <v>23</v>
      </c>
      <c r="CM3744" s="13" t="n">
        <v>23</v>
      </c>
      <c r="DI3744" s="13" t="n">
        <v>23</v>
      </c>
      <c r="EE3744" s="13" t="n">
        <v>23</v>
      </c>
      <c r="FA3744" s="13" t="n">
        <v>23</v>
      </c>
      <c r="FW3744" s="13" t="n">
        <v>23</v>
      </c>
      <c r="GS3744" s="13" t="n">
        <v>23</v>
      </c>
    </row>
    <row r="3745">
      <c r="C3745" s="13" t="n">
        <v>24</v>
      </c>
      <c r="Y3745" s="13" t="n">
        <v>24</v>
      </c>
      <c r="AU3745" s="13" t="n">
        <v>24</v>
      </c>
      <c r="BQ3745" s="13" t="n">
        <v>24</v>
      </c>
      <c r="CM3745" s="13" t="n">
        <v>24</v>
      </c>
      <c r="DI3745" s="13" t="n">
        <v>24</v>
      </c>
      <c r="EE3745" s="13" t="n">
        <v>24</v>
      </c>
      <c r="FA3745" s="13" t="n">
        <v>24</v>
      </c>
      <c r="FW3745" s="13" t="n">
        <v>24</v>
      </c>
      <c r="GS3745" s="13" t="n">
        <v>24</v>
      </c>
    </row>
    <row r="3746">
      <c r="C3746" s="13" t="n">
        <v>25</v>
      </c>
      <c r="Y3746" s="13" t="n">
        <v>25</v>
      </c>
      <c r="AU3746" s="13" t="n">
        <v>25</v>
      </c>
      <c r="BQ3746" s="13" t="n">
        <v>25</v>
      </c>
      <c r="CM3746" s="13" t="n">
        <v>25</v>
      </c>
      <c r="DI3746" s="13" t="n">
        <v>25</v>
      </c>
      <c r="EE3746" s="13" t="n">
        <v>25</v>
      </c>
      <c r="FA3746" s="13" t="n">
        <v>25</v>
      </c>
      <c r="FW3746" s="13" t="n">
        <v>25</v>
      </c>
      <c r="GS3746" s="13" t="n">
        <v>25</v>
      </c>
    </row>
    <row r="3747">
      <c r="C3747" s="13" t="n">
        <v>26</v>
      </c>
      <c r="Y3747" s="13" t="n">
        <v>26</v>
      </c>
      <c r="AU3747" s="13" t="n">
        <v>26</v>
      </c>
      <c r="BQ3747" s="13" t="n">
        <v>26</v>
      </c>
      <c r="CM3747" s="13" t="n">
        <v>26</v>
      </c>
      <c r="DI3747" s="13" t="n">
        <v>26</v>
      </c>
      <c r="EE3747" s="13" t="n">
        <v>26</v>
      </c>
      <c r="FA3747" s="13" t="n">
        <v>26</v>
      </c>
      <c r="FW3747" s="13" t="n">
        <v>26</v>
      </c>
      <c r="GS3747" s="13" t="n">
        <v>26</v>
      </c>
    </row>
    <row r="3748">
      <c r="C3748" s="13" t="n">
        <v>27</v>
      </c>
      <c r="Y3748" s="13" t="n">
        <v>27</v>
      </c>
      <c r="AU3748" s="13" t="n">
        <v>27</v>
      </c>
      <c r="BQ3748" s="13" t="n">
        <v>27</v>
      </c>
      <c r="CM3748" s="13" t="n">
        <v>27</v>
      </c>
      <c r="DI3748" s="13" t="n">
        <v>27</v>
      </c>
      <c r="EE3748" s="13" t="n">
        <v>27</v>
      </c>
      <c r="FA3748" s="13" t="n">
        <v>27</v>
      </c>
      <c r="FW3748" s="13" t="n">
        <v>27</v>
      </c>
      <c r="GS3748" s="13" t="n">
        <v>27</v>
      </c>
    </row>
    <row r="3749">
      <c r="C3749" s="13" t="n">
        <v>28</v>
      </c>
      <c r="Y3749" s="13" t="n">
        <v>28</v>
      </c>
      <c r="AU3749" s="13" t="n">
        <v>28</v>
      </c>
      <c r="BQ3749" s="13" t="n">
        <v>28</v>
      </c>
      <c r="CM3749" s="13" t="n">
        <v>28</v>
      </c>
      <c r="DI3749" s="13" t="n">
        <v>28</v>
      </c>
      <c r="EE3749" s="13" t="n">
        <v>28</v>
      </c>
      <c r="FA3749" s="13" t="n">
        <v>28</v>
      </c>
      <c r="FW3749" s="13" t="n">
        <v>28</v>
      </c>
      <c r="GS3749" s="13" t="n">
        <v>28</v>
      </c>
    </row>
    <row r="3750">
      <c r="C3750" s="13" t="n">
        <v>29</v>
      </c>
      <c r="Y3750" s="13" t="n">
        <v>29</v>
      </c>
      <c r="AU3750" s="13" t="n">
        <v>29</v>
      </c>
      <c r="BQ3750" s="13" t="n">
        <v>29</v>
      </c>
      <c r="CM3750" s="13" t="n">
        <v>29</v>
      </c>
      <c r="DI3750" s="13" t="n">
        <v>29</v>
      </c>
      <c r="EE3750" s="13" t="n">
        <v>29</v>
      </c>
      <c r="FA3750" s="13" t="n">
        <v>29</v>
      </c>
      <c r="FW3750" s="13" t="n">
        <v>29</v>
      </c>
      <c r="GS3750" s="13" t="n">
        <v>29</v>
      </c>
    </row>
    <row r="3751">
      <c r="C3751" s="13" t="n">
        <v>30</v>
      </c>
      <c r="Y3751" s="13" t="n">
        <v>30</v>
      </c>
      <c r="AU3751" s="13" t="n">
        <v>30</v>
      </c>
      <c r="BQ3751" s="13" t="n">
        <v>30</v>
      </c>
      <c r="CM3751" s="13" t="n">
        <v>30</v>
      </c>
      <c r="DI3751" s="13" t="n">
        <v>30</v>
      </c>
      <c r="EE3751" s="13" t="n">
        <v>30</v>
      </c>
      <c r="FA3751" s="13" t="n">
        <v>30</v>
      </c>
      <c r="FW3751" s="13" t="n">
        <v>30</v>
      </c>
      <c r="GS3751" s="13" t="n">
        <v>30</v>
      </c>
    </row>
    <row r="3752">
      <c r="C3752" s="13" t="n">
        <v>31</v>
      </c>
      <c r="Y3752" s="13" t="n">
        <v>31</v>
      </c>
      <c r="AU3752" s="13" t="n">
        <v>31</v>
      </c>
      <c r="BQ3752" s="13" t="n">
        <v>31</v>
      </c>
      <c r="CM3752" s="13" t="n">
        <v>31</v>
      </c>
      <c r="DI3752" s="13" t="n">
        <v>31</v>
      </c>
      <c r="EE3752" s="13" t="n">
        <v>31</v>
      </c>
      <c r="FA3752" s="13" t="n">
        <v>31</v>
      </c>
      <c r="FW3752" s="13" t="n">
        <v>31</v>
      </c>
      <c r="GS3752" s="13" t="n">
        <v>31</v>
      </c>
    </row>
    <row r="3753">
      <c r="C3753" s="13" t="n">
        <v>32</v>
      </c>
      <c r="Y3753" s="13" t="n">
        <v>32</v>
      </c>
      <c r="AU3753" s="13" t="n">
        <v>32</v>
      </c>
      <c r="BQ3753" s="13" t="n">
        <v>32</v>
      </c>
      <c r="CM3753" s="13" t="n">
        <v>32</v>
      </c>
      <c r="DI3753" s="13" t="n">
        <v>32</v>
      </c>
      <c r="EE3753" s="13" t="n">
        <v>32</v>
      </c>
      <c r="FA3753" s="13" t="n">
        <v>32</v>
      </c>
      <c r="FW3753" s="13" t="n">
        <v>32</v>
      </c>
      <c r="GS3753" s="13" t="n">
        <v>32</v>
      </c>
    </row>
    <row r="3754">
      <c r="C3754" s="13" t="n">
        <v>33</v>
      </c>
      <c r="Y3754" s="13" t="n">
        <v>33</v>
      </c>
      <c r="AU3754" s="13" t="n">
        <v>33</v>
      </c>
      <c r="BQ3754" s="13" t="n">
        <v>33</v>
      </c>
      <c r="CM3754" s="13" t="n">
        <v>33</v>
      </c>
      <c r="DI3754" s="13" t="n">
        <v>33</v>
      </c>
      <c r="EE3754" s="13" t="n">
        <v>33</v>
      </c>
      <c r="FA3754" s="13" t="n">
        <v>33</v>
      </c>
      <c r="FW3754" s="13" t="n">
        <v>33</v>
      </c>
      <c r="GS3754" s="13" t="n">
        <v>33</v>
      </c>
    </row>
    <row r="3755">
      <c r="C3755" s="13" t="n">
        <v>34</v>
      </c>
      <c r="Y3755" s="13" t="n">
        <v>34</v>
      </c>
      <c r="AU3755" s="13" t="n">
        <v>34</v>
      </c>
      <c r="BQ3755" s="13" t="n">
        <v>34</v>
      </c>
      <c r="CM3755" s="13" t="n">
        <v>34</v>
      </c>
      <c r="DI3755" s="13" t="n">
        <v>34</v>
      </c>
      <c r="EE3755" s="13" t="n">
        <v>34</v>
      </c>
      <c r="FA3755" s="13" t="n">
        <v>34</v>
      </c>
      <c r="FW3755" s="13" t="n">
        <v>34</v>
      </c>
      <c r="GS3755" s="13" t="n">
        <v>34</v>
      </c>
    </row>
    <row r="3756">
      <c r="C3756" s="13" t="n">
        <v>35</v>
      </c>
      <c r="Y3756" s="13" t="n">
        <v>35</v>
      </c>
      <c r="AU3756" s="13" t="n">
        <v>35</v>
      </c>
      <c r="BQ3756" s="13" t="n">
        <v>35</v>
      </c>
      <c r="CM3756" s="13" t="n">
        <v>35</v>
      </c>
      <c r="DI3756" s="13" t="n">
        <v>35</v>
      </c>
      <c r="EE3756" s="13" t="n">
        <v>35</v>
      </c>
      <c r="FA3756" s="13" t="n">
        <v>35</v>
      </c>
      <c r="FW3756" s="13" t="n">
        <v>35</v>
      </c>
      <c r="GS3756" s="13" t="n">
        <v>35</v>
      </c>
    </row>
    <row r="3757">
      <c r="C3757" s="13" t="n">
        <v>36</v>
      </c>
      <c r="Y3757" s="13" t="n">
        <v>36</v>
      </c>
      <c r="AU3757" s="13" t="n">
        <v>36</v>
      </c>
      <c r="BQ3757" s="13" t="n">
        <v>36</v>
      </c>
      <c r="CM3757" s="13" t="n">
        <v>36</v>
      </c>
      <c r="DI3757" s="13" t="n">
        <v>36</v>
      </c>
      <c r="EE3757" s="13" t="n">
        <v>36</v>
      </c>
      <c r="FA3757" s="13" t="n">
        <v>36</v>
      </c>
      <c r="FW3757" s="13" t="n">
        <v>36</v>
      </c>
      <c r="GS3757" s="13" t="n">
        <v>36</v>
      </c>
    </row>
    <row r="3758">
      <c r="C3758" s="13" t="n">
        <v>37</v>
      </c>
      <c r="Y3758" s="13" t="n">
        <v>37</v>
      </c>
      <c r="AU3758" s="13" t="n">
        <v>37</v>
      </c>
      <c r="BQ3758" s="13" t="n">
        <v>37</v>
      </c>
      <c r="CM3758" s="13" t="n">
        <v>37</v>
      </c>
      <c r="DI3758" s="13" t="n">
        <v>37</v>
      </c>
      <c r="EE3758" s="13" t="n">
        <v>37</v>
      </c>
      <c r="FA3758" s="13" t="n">
        <v>37</v>
      </c>
      <c r="FW3758" s="13" t="n">
        <v>37</v>
      </c>
      <c r="GS3758" s="13" t="n">
        <v>37</v>
      </c>
    </row>
    <row r="3759">
      <c r="C3759" s="13" t="n">
        <v>38</v>
      </c>
      <c r="Y3759" s="13" t="n">
        <v>38</v>
      </c>
      <c r="AU3759" s="13" t="n">
        <v>38</v>
      </c>
      <c r="BQ3759" s="13" t="n">
        <v>38</v>
      </c>
      <c r="CM3759" s="13" t="n">
        <v>38</v>
      </c>
      <c r="DI3759" s="13" t="n">
        <v>38</v>
      </c>
      <c r="EE3759" s="13" t="n">
        <v>38</v>
      </c>
      <c r="FA3759" s="13" t="n">
        <v>38</v>
      </c>
      <c r="FW3759" s="13" t="n">
        <v>38</v>
      </c>
      <c r="GS3759" s="13" t="n">
        <v>38</v>
      </c>
    </row>
    <row r="3760">
      <c r="C3760" s="13" t="n">
        <v>39</v>
      </c>
      <c r="Y3760" s="13" t="n">
        <v>39</v>
      </c>
      <c r="AU3760" s="13" t="n">
        <v>39</v>
      </c>
      <c r="BQ3760" s="13" t="n">
        <v>39</v>
      </c>
      <c r="CM3760" s="13" t="n">
        <v>39</v>
      </c>
      <c r="DI3760" s="13" t="n">
        <v>39</v>
      </c>
      <c r="EE3760" s="13" t="n">
        <v>39</v>
      </c>
      <c r="FA3760" s="13" t="n">
        <v>39</v>
      </c>
      <c r="FW3760" s="13" t="n">
        <v>39</v>
      </c>
      <c r="GS3760" s="13" t="n">
        <v>39</v>
      </c>
    </row>
    <row r="3761">
      <c r="C3761" s="13" t="n">
        <v>40</v>
      </c>
      <c r="Y3761" s="13" t="n">
        <v>40</v>
      </c>
      <c r="AU3761" s="13" t="n">
        <v>40</v>
      </c>
      <c r="BQ3761" s="13" t="n">
        <v>40</v>
      </c>
      <c r="CM3761" s="13" t="n">
        <v>40</v>
      </c>
      <c r="DI3761" s="13" t="n">
        <v>40</v>
      </c>
      <c r="EE3761" s="13" t="n">
        <v>40</v>
      </c>
      <c r="FA3761" s="13" t="n">
        <v>40</v>
      </c>
      <c r="FW3761" s="13" t="n">
        <v>40</v>
      </c>
      <c r="GS3761" s="13" t="n">
        <v>40</v>
      </c>
    </row>
    <row r="3762">
      <c r="C3762" s="13" t="n">
        <v>41</v>
      </c>
      <c r="Y3762" s="13" t="n">
        <v>41</v>
      </c>
      <c r="AU3762" s="13" t="n">
        <v>41</v>
      </c>
      <c r="BQ3762" s="13" t="n">
        <v>41</v>
      </c>
      <c r="CM3762" s="13" t="n">
        <v>41</v>
      </c>
      <c r="DI3762" s="13" t="n">
        <v>41</v>
      </c>
      <c r="EE3762" s="13" t="n">
        <v>41</v>
      </c>
      <c r="FA3762" s="13" t="n">
        <v>41</v>
      </c>
      <c r="FW3762" s="13" t="n">
        <v>41</v>
      </c>
      <c r="GS3762" s="13" t="n">
        <v>41</v>
      </c>
    </row>
    <row r="3763">
      <c r="C3763" s="13" t="n">
        <v>42</v>
      </c>
      <c r="Y3763" s="13" t="n">
        <v>42</v>
      </c>
      <c r="AU3763" s="13" t="n">
        <v>42</v>
      </c>
      <c r="BQ3763" s="13" t="n">
        <v>42</v>
      </c>
      <c r="CM3763" s="13" t="n">
        <v>42</v>
      </c>
      <c r="DI3763" s="13" t="n">
        <v>42</v>
      </c>
      <c r="EE3763" s="13" t="n">
        <v>42</v>
      </c>
      <c r="FA3763" s="13" t="n">
        <v>42</v>
      </c>
      <c r="FW3763" s="13" t="n">
        <v>42</v>
      </c>
      <c r="GS3763" s="13" t="n">
        <v>42</v>
      </c>
    </row>
    <row r="3764">
      <c r="C3764" s="13" t="n">
        <v>43</v>
      </c>
      <c r="Y3764" s="13" t="n">
        <v>43</v>
      </c>
      <c r="AU3764" s="13" t="n">
        <v>43</v>
      </c>
      <c r="BQ3764" s="13" t="n">
        <v>43</v>
      </c>
      <c r="CM3764" s="13" t="n">
        <v>43</v>
      </c>
      <c r="DI3764" s="13" t="n">
        <v>43</v>
      </c>
      <c r="EE3764" s="13" t="n">
        <v>43</v>
      </c>
      <c r="FA3764" s="13" t="n">
        <v>43</v>
      </c>
      <c r="FW3764" s="13" t="n">
        <v>43</v>
      </c>
      <c r="GS3764" s="13" t="n">
        <v>43</v>
      </c>
    </row>
    <row r="3765">
      <c r="C3765" s="13" t="n">
        <v>44</v>
      </c>
      <c r="Y3765" s="13" t="n">
        <v>44</v>
      </c>
      <c r="AU3765" s="13" t="n">
        <v>44</v>
      </c>
      <c r="BQ3765" s="13" t="n">
        <v>44</v>
      </c>
      <c r="CM3765" s="13" t="n">
        <v>44</v>
      </c>
      <c r="DI3765" s="13" t="n">
        <v>44</v>
      </c>
      <c r="EE3765" s="13" t="n">
        <v>44</v>
      </c>
      <c r="FA3765" s="13" t="n">
        <v>44</v>
      </c>
      <c r="FW3765" s="13" t="n">
        <v>44</v>
      </c>
      <c r="GS3765" s="13" t="n">
        <v>44</v>
      </c>
    </row>
    <row r="3766">
      <c r="C3766" s="13" t="n">
        <v>45</v>
      </c>
      <c r="Y3766" s="13" t="n">
        <v>45</v>
      </c>
      <c r="AU3766" s="13" t="n">
        <v>45</v>
      </c>
      <c r="BQ3766" s="13" t="n">
        <v>45</v>
      </c>
      <c r="CM3766" s="13" t="n">
        <v>45</v>
      </c>
      <c r="DI3766" s="13" t="n">
        <v>45</v>
      </c>
      <c r="EE3766" s="13" t="n">
        <v>45</v>
      </c>
      <c r="FA3766" s="13" t="n">
        <v>45</v>
      </c>
      <c r="FW3766" s="13" t="n">
        <v>45</v>
      </c>
      <c r="GS3766" s="13" t="n">
        <v>45</v>
      </c>
    </row>
    <row r="3767">
      <c r="C3767" s="13" t="n">
        <v>46</v>
      </c>
      <c r="Y3767" s="13" t="n">
        <v>46</v>
      </c>
      <c r="AU3767" s="13" t="n">
        <v>46</v>
      </c>
      <c r="BQ3767" s="13" t="n">
        <v>46</v>
      </c>
      <c r="CM3767" s="13" t="n">
        <v>46</v>
      </c>
      <c r="DI3767" s="13" t="n">
        <v>46</v>
      </c>
      <c r="EE3767" s="13" t="n">
        <v>46</v>
      </c>
      <c r="FA3767" s="13" t="n">
        <v>46</v>
      </c>
      <c r="FW3767" s="13" t="n">
        <v>46</v>
      </c>
      <c r="GS3767" s="13" t="n">
        <v>46</v>
      </c>
    </row>
    <row r="3768">
      <c r="C3768" s="13" t="n">
        <v>47</v>
      </c>
      <c r="Y3768" s="13" t="n">
        <v>47</v>
      </c>
      <c r="AU3768" s="13" t="n">
        <v>47</v>
      </c>
      <c r="BQ3768" s="13" t="n">
        <v>47</v>
      </c>
      <c r="CM3768" s="13" t="n">
        <v>47</v>
      </c>
      <c r="DI3768" s="13" t="n">
        <v>47</v>
      </c>
      <c r="EE3768" s="13" t="n">
        <v>47</v>
      </c>
      <c r="FA3768" s="13" t="n">
        <v>47</v>
      </c>
      <c r="FW3768" s="13" t="n">
        <v>47</v>
      </c>
      <c r="GS3768" s="13" t="n">
        <v>47</v>
      </c>
    </row>
    <row r="3769">
      <c r="C3769" s="13" t="n">
        <v>48</v>
      </c>
      <c r="Y3769" s="13" t="n">
        <v>48</v>
      </c>
      <c r="AU3769" s="13" t="n">
        <v>48</v>
      </c>
      <c r="BQ3769" s="13" t="n">
        <v>48</v>
      </c>
      <c r="CM3769" s="13" t="n">
        <v>48</v>
      </c>
      <c r="DI3769" s="13" t="n">
        <v>48</v>
      </c>
      <c r="EE3769" s="13" t="n">
        <v>48</v>
      </c>
      <c r="FA3769" s="13" t="n">
        <v>48</v>
      </c>
      <c r="FW3769" s="13" t="n">
        <v>48</v>
      </c>
      <c r="GS3769" s="13" t="n">
        <v>48</v>
      </c>
    </row>
    <row r="3770">
      <c r="C3770" s="13" t="n">
        <v>49</v>
      </c>
      <c r="Y3770" s="13" t="n">
        <v>49</v>
      </c>
      <c r="AU3770" s="13" t="n">
        <v>49</v>
      </c>
      <c r="BQ3770" s="13" t="n">
        <v>49</v>
      </c>
      <c r="CM3770" s="13" t="n">
        <v>49</v>
      </c>
      <c r="DI3770" s="13" t="n">
        <v>49</v>
      </c>
      <c r="EE3770" s="13" t="n">
        <v>49</v>
      </c>
      <c r="FA3770" s="13" t="n">
        <v>49</v>
      </c>
      <c r="FW3770" s="13" t="n">
        <v>49</v>
      </c>
      <c r="GS3770" s="13" t="n">
        <v>49</v>
      </c>
    </row>
    <row r="3771">
      <c r="C3771" s="13" t="n">
        <v>50</v>
      </c>
      <c r="Y3771" s="13" t="n">
        <v>50</v>
      </c>
      <c r="AU3771" s="13" t="n">
        <v>50</v>
      </c>
      <c r="BQ3771" s="13" t="n">
        <v>50</v>
      </c>
      <c r="CM3771" s="13" t="n">
        <v>50</v>
      </c>
      <c r="DI3771" s="13" t="n">
        <v>50</v>
      </c>
      <c r="EE3771" s="13" t="n">
        <v>50</v>
      </c>
      <c r="FA3771" s="13" t="n">
        <v>50</v>
      </c>
      <c r="FW3771" s="13" t="n">
        <v>50</v>
      </c>
      <c r="GS3771" s="13" t="n">
        <v>50</v>
      </c>
    </row>
    <row r="3772">
      <c r="C3772" s="13" t="n">
        <v>51</v>
      </c>
      <c r="Y3772" s="13" t="n">
        <v>51</v>
      </c>
      <c r="AU3772" s="13" t="n">
        <v>51</v>
      </c>
      <c r="BQ3772" s="13" t="n">
        <v>51</v>
      </c>
      <c r="CM3772" s="13" t="n">
        <v>51</v>
      </c>
      <c r="DI3772" s="13" t="n">
        <v>51</v>
      </c>
      <c r="EE3772" s="13" t="n">
        <v>51</v>
      </c>
      <c r="FA3772" s="13" t="n">
        <v>51</v>
      </c>
      <c r="FW3772" s="13" t="n">
        <v>51</v>
      </c>
      <c r="GS3772" s="13" t="n">
        <v>51</v>
      </c>
    </row>
    <row r="3773">
      <c r="C3773" s="13" t="n">
        <v>52</v>
      </c>
      <c r="Y3773" s="13" t="n">
        <v>52</v>
      </c>
      <c r="AU3773" s="13" t="n">
        <v>52</v>
      </c>
      <c r="BQ3773" s="13" t="n">
        <v>52</v>
      </c>
      <c r="CM3773" s="13" t="n">
        <v>52</v>
      </c>
      <c r="DI3773" s="13" t="n">
        <v>52</v>
      </c>
      <c r="EE3773" s="13" t="n">
        <v>52</v>
      </c>
      <c r="FA3773" s="13" t="n">
        <v>52</v>
      </c>
      <c r="FW3773" s="13" t="n">
        <v>52</v>
      </c>
      <c r="GS3773" s="13" t="n">
        <v>52</v>
      </c>
    </row>
    <row r="3774">
      <c r="C3774" s="13" t="n">
        <v>53</v>
      </c>
      <c r="Y3774" s="13" t="n">
        <v>53</v>
      </c>
      <c r="AU3774" s="13" t="n">
        <v>53</v>
      </c>
      <c r="BQ3774" s="13" t="n">
        <v>53</v>
      </c>
      <c r="CM3774" s="13" t="n">
        <v>53</v>
      </c>
      <c r="DI3774" s="13" t="n">
        <v>53</v>
      </c>
      <c r="EE3774" s="13" t="n">
        <v>53</v>
      </c>
      <c r="FA3774" s="13" t="n">
        <v>53</v>
      </c>
      <c r="FW3774" s="13" t="n">
        <v>53</v>
      </c>
      <c r="GS3774" s="13" t="n">
        <v>53</v>
      </c>
    </row>
    <row r="3775">
      <c r="C3775" s="13" t="n">
        <v>54</v>
      </c>
      <c r="Y3775" s="13" t="n">
        <v>54</v>
      </c>
      <c r="AU3775" s="13" t="n">
        <v>54</v>
      </c>
      <c r="BQ3775" s="13" t="n">
        <v>54</v>
      </c>
      <c r="CM3775" s="13" t="n">
        <v>54</v>
      </c>
      <c r="DI3775" s="13" t="n">
        <v>54</v>
      </c>
      <c r="EE3775" s="13" t="n">
        <v>54</v>
      </c>
      <c r="FA3775" s="13" t="n">
        <v>54</v>
      </c>
      <c r="FW3775" s="13" t="n">
        <v>54</v>
      </c>
      <c r="GS3775" s="13" t="n">
        <v>54</v>
      </c>
    </row>
    <row r="3776">
      <c r="C3776" s="13" t="n">
        <v>55</v>
      </c>
      <c r="Y3776" s="13" t="n">
        <v>55</v>
      </c>
      <c r="AU3776" s="13" t="n">
        <v>55</v>
      </c>
      <c r="BQ3776" s="13" t="n">
        <v>55</v>
      </c>
      <c r="CM3776" s="13" t="n">
        <v>55</v>
      </c>
      <c r="DI3776" s="13" t="n">
        <v>55</v>
      </c>
      <c r="EE3776" s="13" t="n">
        <v>55</v>
      </c>
      <c r="FA3776" s="13" t="n">
        <v>55</v>
      </c>
      <c r="FW3776" s="13" t="n">
        <v>55</v>
      </c>
      <c r="GS3776" s="13" t="n">
        <v>55</v>
      </c>
    </row>
    <row r="3777">
      <c r="C3777" s="13" t="n">
        <v>56</v>
      </c>
      <c r="Y3777" s="13" t="n">
        <v>56</v>
      </c>
      <c r="AU3777" s="13" t="n">
        <v>56</v>
      </c>
      <c r="BQ3777" s="13" t="n">
        <v>56</v>
      </c>
      <c r="CM3777" s="13" t="n">
        <v>56</v>
      </c>
      <c r="DI3777" s="13" t="n">
        <v>56</v>
      </c>
      <c r="EE3777" s="13" t="n">
        <v>56</v>
      </c>
      <c r="FA3777" s="13" t="n">
        <v>56</v>
      </c>
      <c r="FW3777" s="13" t="n">
        <v>56</v>
      </c>
      <c r="GS3777" s="13" t="n">
        <v>56</v>
      </c>
    </row>
    <row r="3778">
      <c r="C3778" s="13" t="n">
        <v>57</v>
      </c>
      <c r="Y3778" s="13" t="n">
        <v>57</v>
      </c>
      <c r="AU3778" s="13" t="n">
        <v>57</v>
      </c>
      <c r="BQ3778" s="13" t="n">
        <v>57</v>
      </c>
      <c r="CM3778" s="13" t="n">
        <v>57</v>
      </c>
      <c r="DI3778" s="13" t="n">
        <v>57</v>
      </c>
      <c r="EE3778" s="13" t="n">
        <v>57</v>
      </c>
      <c r="FA3778" s="13" t="n">
        <v>57</v>
      </c>
      <c r="FW3778" s="13" t="n">
        <v>57</v>
      </c>
      <c r="GS3778" s="13" t="n">
        <v>57</v>
      </c>
    </row>
    <row r="3779">
      <c r="C3779" s="13" t="n">
        <v>58</v>
      </c>
      <c r="Y3779" s="13" t="n">
        <v>58</v>
      </c>
      <c r="AU3779" s="13" t="n">
        <v>58</v>
      </c>
      <c r="BQ3779" s="13" t="n">
        <v>58</v>
      </c>
      <c r="CM3779" s="13" t="n">
        <v>58</v>
      </c>
      <c r="DI3779" s="13" t="n">
        <v>58</v>
      </c>
      <c r="EE3779" s="13" t="n">
        <v>58</v>
      </c>
      <c r="FA3779" s="13" t="n">
        <v>58</v>
      </c>
      <c r="FW3779" s="13" t="n">
        <v>58</v>
      </c>
      <c r="GS3779" s="13" t="n">
        <v>58</v>
      </c>
    </row>
    <row r="3780">
      <c r="C3780" s="13" t="n">
        <v>59</v>
      </c>
      <c r="Y3780" s="13" t="n">
        <v>59</v>
      </c>
      <c r="AU3780" s="13" t="n">
        <v>59</v>
      </c>
      <c r="BQ3780" s="13" t="n">
        <v>59</v>
      </c>
      <c r="CM3780" s="13" t="n">
        <v>59</v>
      </c>
      <c r="DI3780" s="13" t="n">
        <v>59</v>
      </c>
      <c r="EE3780" s="13" t="n">
        <v>59</v>
      </c>
      <c r="FA3780" s="13" t="n">
        <v>59</v>
      </c>
      <c r="FW3780" s="13" t="n">
        <v>59</v>
      </c>
      <c r="GS3780" s="13" t="n">
        <v>59</v>
      </c>
    </row>
    <row r="3781">
      <c r="C3781" s="13" t="n">
        <v>60</v>
      </c>
      <c r="Y3781" s="13" t="n">
        <v>60</v>
      </c>
      <c r="AU3781" s="13" t="n">
        <v>60</v>
      </c>
      <c r="BQ3781" s="13" t="n">
        <v>60</v>
      </c>
      <c r="CM3781" s="13" t="n">
        <v>60</v>
      </c>
      <c r="DI3781" s="13" t="n">
        <v>60</v>
      </c>
      <c r="EE3781" s="13" t="n">
        <v>60</v>
      </c>
      <c r="FA3781" s="13" t="n">
        <v>60</v>
      </c>
      <c r="FW3781" s="13" t="n">
        <v>60</v>
      </c>
      <c r="GS3781" s="13" t="n">
        <v>60</v>
      </c>
    </row>
    <row r="3782">
      <c r="C3782" s="13" t="n">
        <v>61</v>
      </c>
      <c r="Y3782" s="13" t="n">
        <v>61</v>
      </c>
      <c r="AU3782" s="13" t="n">
        <v>61</v>
      </c>
      <c r="BQ3782" s="13" t="n">
        <v>61</v>
      </c>
      <c r="CM3782" s="13" t="n">
        <v>61</v>
      </c>
      <c r="DI3782" s="13" t="n">
        <v>61</v>
      </c>
      <c r="EE3782" s="13" t="n">
        <v>61</v>
      </c>
      <c r="FA3782" s="13" t="n">
        <v>61</v>
      </c>
      <c r="FW3782" s="13" t="n">
        <v>61</v>
      </c>
      <c r="GS3782" s="13" t="n">
        <v>61</v>
      </c>
    </row>
    <row r="3783">
      <c r="C3783" s="13" t="n">
        <v>62</v>
      </c>
      <c r="Y3783" s="13" t="n">
        <v>62</v>
      </c>
      <c r="AU3783" s="13" t="n">
        <v>62</v>
      </c>
      <c r="BQ3783" s="13" t="n">
        <v>62</v>
      </c>
      <c r="CM3783" s="13" t="n">
        <v>62</v>
      </c>
      <c r="DI3783" s="13" t="n">
        <v>62</v>
      </c>
      <c r="EE3783" s="13" t="n">
        <v>62</v>
      </c>
      <c r="FA3783" s="13" t="n">
        <v>62</v>
      </c>
      <c r="FW3783" s="13" t="n">
        <v>62</v>
      </c>
      <c r="GS3783" s="13" t="n">
        <v>62</v>
      </c>
    </row>
    <row r="3784">
      <c r="C3784" s="13" t="n">
        <v>63</v>
      </c>
      <c r="Y3784" s="13" t="n">
        <v>63</v>
      </c>
      <c r="AU3784" s="13" t="n">
        <v>63</v>
      </c>
      <c r="BQ3784" s="13" t="n">
        <v>63</v>
      </c>
      <c r="CM3784" s="13" t="n">
        <v>63</v>
      </c>
      <c r="DI3784" s="13" t="n">
        <v>63</v>
      </c>
      <c r="EE3784" s="13" t="n">
        <v>63</v>
      </c>
      <c r="FA3784" s="13" t="n">
        <v>63</v>
      </c>
      <c r="FW3784" s="13" t="n">
        <v>63</v>
      </c>
      <c r="GS3784" s="13" t="n">
        <v>63</v>
      </c>
    </row>
    <row r="3785">
      <c r="C3785" s="13" t="n">
        <v>64</v>
      </c>
      <c r="Y3785" s="13" t="n">
        <v>64</v>
      </c>
      <c r="AU3785" s="13" t="n">
        <v>64</v>
      </c>
      <c r="BQ3785" s="13" t="n">
        <v>64</v>
      </c>
      <c r="CM3785" s="13" t="n">
        <v>64</v>
      </c>
      <c r="DI3785" s="13" t="n">
        <v>64</v>
      </c>
      <c r="EE3785" s="13" t="n">
        <v>64</v>
      </c>
      <c r="FA3785" s="13" t="n">
        <v>64</v>
      </c>
      <c r="FW3785" s="13" t="n">
        <v>64</v>
      </c>
      <c r="GS3785" s="13" t="n">
        <v>64</v>
      </c>
    </row>
    <row r="3786">
      <c r="C3786" s="13" t="n">
        <v>65</v>
      </c>
      <c r="Y3786" s="13" t="n">
        <v>65</v>
      </c>
      <c r="AU3786" s="13" t="n">
        <v>65</v>
      </c>
      <c r="BQ3786" s="13" t="n">
        <v>65</v>
      </c>
      <c r="CM3786" s="13" t="n">
        <v>65</v>
      </c>
      <c r="DI3786" s="13" t="n">
        <v>65</v>
      </c>
      <c r="EE3786" s="13" t="n">
        <v>65</v>
      </c>
      <c r="FA3786" s="13" t="n">
        <v>65</v>
      </c>
      <c r="FW3786" s="13" t="n">
        <v>65</v>
      </c>
      <c r="GS3786" s="13" t="n">
        <v>65</v>
      </c>
    </row>
    <row r="3787">
      <c r="C3787" s="13" t="n">
        <v>66</v>
      </c>
      <c r="Y3787" s="13" t="n">
        <v>66</v>
      </c>
      <c r="AU3787" s="13" t="n">
        <v>66</v>
      </c>
      <c r="BQ3787" s="13" t="n">
        <v>66</v>
      </c>
      <c r="CM3787" s="13" t="n">
        <v>66</v>
      </c>
      <c r="DI3787" s="13" t="n">
        <v>66</v>
      </c>
      <c r="EE3787" s="13" t="n">
        <v>66</v>
      </c>
      <c r="FA3787" s="13" t="n">
        <v>66</v>
      </c>
      <c r="FW3787" s="13" t="n">
        <v>66</v>
      </c>
      <c r="GS3787" s="13" t="n">
        <v>66</v>
      </c>
    </row>
    <row r="3788">
      <c r="C3788" s="13" t="n">
        <v>67</v>
      </c>
      <c r="Y3788" s="13" t="n">
        <v>67</v>
      </c>
      <c r="AU3788" s="13" t="n">
        <v>67</v>
      </c>
      <c r="BQ3788" s="13" t="n">
        <v>67</v>
      </c>
      <c r="CM3788" s="13" t="n">
        <v>67</v>
      </c>
      <c r="DI3788" s="13" t="n">
        <v>67</v>
      </c>
      <c r="EE3788" s="13" t="n">
        <v>67</v>
      </c>
      <c r="FA3788" s="13" t="n">
        <v>67</v>
      </c>
      <c r="FW3788" s="13" t="n">
        <v>67</v>
      </c>
      <c r="GS3788" s="13" t="n">
        <v>67</v>
      </c>
    </row>
    <row r="3789">
      <c r="C3789" s="13" t="n">
        <v>68</v>
      </c>
      <c r="Y3789" s="13" t="n">
        <v>68</v>
      </c>
      <c r="AU3789" s="13" t="n">
        <v>68</v>
      </c>
      <c r="BQ3789" s="13" t="n">
        <v>68</v>
      </c>
      <c r="CM3789" s="13" t="n">
        <v>68</v>
      </c>
      <c r="DI3789" s="13" t="n">
        <v>68</v>
      </c>
      <c r="EE3789" s="13" t="n">
        <v>68</v>
      </c>
      <c r="FA3789" s="13" t="n">
        <v>68</v>
      </c>
      <c r="FW3789" s="13" t="n">
        <v>68</v>
      </c>
      <c r="GS3789" s="13" t="n">
        <v>68</v>
      </c>
    </row>
    <row r="3790">
      <c r="C3790" s="13" t="n">
        <v>69</v>
      </c>
      <c r="Y3790" s="13" t="n">
        <v>69</v>
      </c>
      <c r="AU3790" s="13" t="n">
        <v>69</v>
      </c>
      <c r="BQ3790" s="13" t="n">
        <v>69</v>
      </c>
      <c r="CM3790" s="13" t="n">
        <v>69</v>
      </c>
      <c r="DI3790" s="13" t="n">
        <v>69</v>
      </c>
      <c r="EE3790" s="13" t="n">
        <v>69</v>
      </c>
      <c r="FA3790" s="13" t="n">
        <v>69</v>
      </c>
      <c r="FW3790" s="13" t="n">
        <v>69</v>
      </c>
      <c r="GS3790" s="13" t="n">
        <v>69</v>
      </c>
    </row>
    <row r="3791">
      <c r="C3791" s="13" t="n">
        <v>70</v>
      </c>
      <c r="Y3791" s="13" t="n">
        <v>70</v>
      </c>
      <c r="AU3791" s="13" t="n">
        <v>70</v>
      </c>
      <c r="BQ3791" s="13" t="n">
        <v>70</v>
      </c>
      <c r="CM3791" s="13" t="n">
        <v>70</v>
      </c>
      <c r="DI3791" s="13" t="n">
        <v>70</v>
      </c>
      <c r="EE3791" s="13" t="n">
        <v>70</v>
      </c>
      <c r="FA3791" s="13" t="n">
        <v>70</v>
      </c>
      <c r="FW3791" s="13" t="n">
        <v>70</v>
      </c>
      <c r="GS3791" s="13" t="n">
        <v>70</v>
      </c>
    </row>
    <row r="3792">
      <c r="C3792" s="13" t="n">
        <v>71</v>
      </c>
      <c r="Y3792" s="13" t="n">
        <v>71</v>
      </c>
      <c r="AU3792" s="13" t="n">
        <v>71</v>
      </c>
      <c r="BQ3792" s="13" t="n">
        <v>71</v>
      </c>
      <c r="CM3792" s="13" t="n">
        <v>71</v>
      </c>
      <c r="DI3792" s="13" t="n">
        <v>71</v>
      </c>
      <c r="EE3792" s="13" t="n">
        <v>71</v>
      </c>
      <c r="FA3792" s="13" t="n">
        <v>71</v>
      </c>
      <c r="FW3792" s="13" t="n">
        <v>71</v>
      </c>
      <c r="GS3792" s="13" t="n">
        <v>71</v>
      </c>
    </row>
    <row r="3793">
      <c r="C3793" s="13" t="n">
        <v>72</v>
      </c>
      <c r="Y3793" s="13" t="n">
        <v>72</v>
      </c>
      <c r="AU3793" s="13" t="n">
        <v>72</v>
      </c>
      <c r="BQ3793" s="13" t="n">
        <v>72</v>
      </c>
      <c r="CM3793" s="13" t="n">
        <v>72</v>
      </c>
      <c r="DI3793" s="13" t="n">
        <v>72</v>
      </c>
      <c r="EE3793" s="13" t="n">
        <v>72</v>
      </c>
      <c r="FA3793" s="13" t="n">
        <v>72</v>
      </c>
      <c r="FW3793" s="13" t="n">
        <v>72</v>
      </c>
      <c r="GS3793" s="13" t="n">
        <v>72</v>
      </c>
    </row>
    <row r="3794">
      <c r="C3794" s="13" t="n">
        <v>73</v>
      </c>
      <c r="Y3794" s="13" t="n">
        <v>73</v>
      </c>
      <c r="AU3794" s="13" t="n">
        <v>73</v>
      </c>
      <c r="BQ3794" s="13" t="n">
        <v>73</v>
      </c>
      <c r="CM3794" s="13" t="n">
        <v>73</v>
      </c>
      <c r="DI3794" s="13" t="n">
        <v>73</v>
      </c>
      <c r="EE3794" s="13" t="n">
        <v>73</v>
      </c>
      <c r="FA3794" s="13" t="n">
        <v>73</v>
      </c>
      <c r="FW3794" s="13" t="n">
        <v>73</v>
      </c>
      <c r="GS3794" s="13" t="n">
        <v>73</v>
      </c>
    </row>
    <row r="3795">
      <c r="C3795" s="13" t="n">
        <v>74</v>
      </c>
      <c r="Y3795" s="13" t="n">
        <v>74</v>
      </c>
      <c r="AU3795" s="13" t="n">
        <v>74</v>
      </c>
      <c r="BQ3795" s="13" t="n">
        <v>74</v>
      </c>
      <c r="CM3795" s="13" t="n">
        <v>74</v>
      </c>
      <c r="DI3795" s="13" t="n">
        <v>74</v>
      </c>
      <c r="EE3795" s="13" t="n">
        <v>74</v>
      </c>
      <c r="FA3795" s="13" t="n">
        <v>74</v>
      </c>
      <c r="FW3795" s="13" t="n">
        <v>74</v>
      </c>
      <c r="GS3795" s="13" t="n">
        <v>74</v>
      </c>
    </row>
    <row r="3796">
      <c r="C3796" s="13" t="n">
        <v>75</v>
      </c>
      <c r="Y3796" s="13" t="n">
        <v>75</v>
      </c>
      <c r="AU3796" s="13" t="n">
        <v>75</v>
      </c>
      <c r="BQ3796" s="13" t="n">
        <v>75</v>
      </c>
      <c r="CM3796" s="13" t="n">
        <v>75</v>
      </c>
      <c r="DI3796" s="13" t="n">
        <v>75</v>
      </c>
      <c r="EE3796" s="13" t="n">
        <v>75</v>
      </c>
      <c r="FA3796" s="13" t="n">
        <v>75</v>
      </c>
      <c r="FW3796" s="13" t="n">
        <v>75</v>
      </c>
      <c r="GS3796" s="13" t="n">
        <v>75</v>
      </c>
    </row>
    <row r="3797">
      <c r="C3797" s="13" t="n">
        <v>76</v>
      </c>
      <c r="Y3797" s="13" t="n">
        <v>76</v>
      </c>
      <c r="AU3797" s="13" t="n">
        <v>76</v>
      </c>
      <c r="BQ3797" s="13" t="n">
        <v>76</v>
      </c>
      <c r="CM3797" s="13" t="n">
        <v>76</v>
      </c>
      <c r="DI3797" s="13" t="n">
        <v>76</v>
      </c>
      <c r="EE3797" s="13" t="n">
        <v>76</v>
      </c>
      <c r="FA3797" s="13" t="n">
        <v>76</v>
      </c>
      <c r="FW3797" s="13" t="n">
        <v>76</v>
      </c>
      <c r="GS3797" s="13" t="n">
        <v>76</v>
      </c>
    </row>
    <row r="3798">
      <c r="C3798" s="13" t="n">
        <v>77</v>
      </c>
      <c r="Y3798" s="13" t="n">
        <v>77</v>
      </c>
      <c r="AU3798" s="13" t="n">
        <v>77</v>
      </c>
      <c r="BQ3798" s="13" t="n">
        <v>77</v>
      </c>
      <c r="CM3798" s="13" t="n">
        <v>77</v>
      </c>
      <c r="DI3798" s="13" t="n">
        <v>77</v>
      </c>
      <c r="EE3798" s="13" t="n">
        <v>77</v>
      </c>
      <c r="FA3798" s="13" t="n">
        <v>77</v>
      </c>
      <c r="FW3798" s="13" t="n">
        <v>77</v>
      </c>
      <c r="GS3798" s="13" t="n">
        <v>77</v>
      </c>
    </row>
    <row r="3799">
      <c r="C3799" s="13" t="n">
        <v>78</v>
      </c>
      <c r="Y3799" s="13" t="n">
        <v>78</v>
      </c>
      <c r="AU3799" s="13" t="n">
        <v>78</v>
      </c>
      <c r="BQ3799" s="13" t="n">
        <v>78</v>
      </c>
      <c r="CM3799" s="13" t="n">
        <v>78</v>
      </c>
      <c r="DI3799" s="13" t="n">
        <v>78</v>
      </c>
      <c r="EE3799" s="13" t="n">
        <v>78</v>
      </c>
      <c r="FA3799" s="13" t="n">
        <v>78</v>
      </c>
      <c r="FW3799" s="13" t="n">
        <v>78</v>
      </c>
      <c r="GS3799" s="13" t="n">
        <v>78</v>
      </c>
    </row>
    <row r="3800">
      <c r="C3800" s="13" t="n">
        <v>79</v>
      </c>
      <c r="Y3800" s="13" t="n">
        <v>79</v>
      </c>
      <c r="AU3800" s="13" t="n">
        <v>79</v>
      </c>
      <c r="BQ3800" s="13" t="n">
        <v>79</v>
      </c>
      <c r="CM3800" s="13" t="n">
        <v>79</v>
      </c>
      <c r="DI3800" s="13" t="n">
        <v>79</v>
      </c>
      <c r="EE3800" s="13" t="n">
        <v>79</v>
      </c>
      <c r="FA3800" s="13" t="n">
        <v>79</v>
      </c>
      <c r="FW3800" s="13" t="n">
        <v>79</v>
      </c>
      <c r="GS3800" s="13" t="n">
        <v>79</v>
      </c>
    </row>
    <row r="3801">
      <c r="C3801" s="13" t="n">
        <v>80</v>
      </c>
      <c r="Y3801" s="13" t="n">
        <v>80</v>
      </c>
      <c r="AU3801" s="13" t="n">
        <v>80</v>
      </c>
      <c r="BQ3801" s="13" t="n">
        <v>80</v>
      </c>
      <c r="CM3801" s="13" t="n">
        <v>80</v>
      </c>
      <c r="DI3801" s="13" t="n">
        <v>80</v>
      </c>
      <c r="EE3801" s="13" t="n">
        <v>80</v>
      </c>
      <c r="FA3801" s="13" t="n">
        <v>80</v>
      </c>
      <c r="FW3801" s="13" t="n">
        <v>80</v>
      </c>
      <c r="GS3801" s="13" t="n">
        <v>80</v>
      </c>
    </row>
    <row r="3802">
      <c r="C3802" s="13" t="n">
        <v>81</v>
      </c>
      <c r="Y3802" s="13" t="n">
        <v>81</v>
      </c>
      <c r="AU3802" s="13" t="n">
        <v>81</v>
      </c>
      <c r="BQ3802" s="13" t="n">
        <v>81</v>
      </c>
      <c r="CM3802" s="13" t="n">
        <v>81</v>
      </c>
      <c r="DI3802" s="13" t="n">
        <v>81</v>
      </c>
      <c r="EE3802" s="13" t="n">
        <v>81</v>
      </c>
      <c r="FA3802" s="13" t="n">
        <v>81</v>
      </c>
      <c r="FW3802" s="13" t="n">
        <v>81</v>
      </c>
      <c r="GS3802" s="13" t="n">
        <v>81</v>
      </c>
    </row>
    <row r="3803">
      <c r="C3803" s="13" t="n">
        <v>82</v>
      </c>
      <c r="Y3803" s="13" t="n">
        <v>82</v>
      </c>
      <c r="AU3803" s="13" t="n">
        <v>82</v>
      </c>
      <c r="BQ3803" s="13" t="n">
        <v>82</v>
      </c>
      <c r="CM3803" s="13" t="n">
        <v>82</v>
      </c>
      <c r="DI3803" s="13" t="n">
        <v>82</v>
      </c>
      <c r="EE3803" s="13" t="n">
        <v>82</v>
      </c>
      <c r="FA3803" s="13" t="n">
        <v>82</v>
      </c>
      <c r="FW3803" s="13" t="n">
        <v>82</v>
      </c>
      <c r="GS3803" s="13" t="n">
        <v>82</v>
      </c>
    </row>
    <row r="3804">
      <c r="C3804" s="13" t="n">
        <v>83</v>
      </c>
      <c r="Y3804" s="13" t="n">
        <v>83</v>
      </c>
      <c r="AU3804" s="13" t="n">
        <v>83</v>
      </c>
      <c r="BQ3804" s="13" t="n">
        <v>83</v>
      </c>
      <c r="CM3804" s="13" t="n">
        <v>83</v>
      </c>
      <c r="DI3804" s="13" t="n">
        <v>83</v>
      </c>
      <c r="EE3804" s="13" t="n">
        <v>83</v>
      </c>
      <c r="FA3804" s="13" t="n">
        <v>83</v>
      </c>
      <c r="FW3804" s="13" t="n">
        <v>83</v>
      </c>
      <c r="GS3804" s="13" t="n">
        <v>83</v>
      </c>
    </row>
    <row r="3805">
      <c r="C3805" s="13" t="n">
        <v>84</v>
      </c>
      <c r="Y3805" s="13" t="n">
        <v>84</v>
      </c>
      <c r="AU3805" s="13" t="n">
        <v>84</v>
      </c>
      <c r="BQ3805" s="13" t="n">
        <v>84</v>
      </c>
      <c r="CM3805" s="13" t="n">
        <v>84</v>
      </c>
      <c r="DI3805" s="13" t="n">
        <v>84</v>
      </c>
      <c r="EE3805" s="13" t="n">
        <v>84</v>
      </c>
      <c r="FA3805" s="13" t="n">
        <v>84</v>
      </c>
      <c r="FW3805" s="13" t="n">
        <v>84</v>
      </c>
      <c r="GS3805" s="13" t="n">
        <v>84</v>
      </c>
    </row>
    <row r="3806">
      <c r="C3806" s="13" t="n">
        <v>85</v>
      </c>
      <c r="Y3806" s="13" t="n">
        <v>85</v>
      </c>
      <c r="AU3806" s="13" t="n">
        <v>85</v>
      </c>
      <c r="BQ3806" s="13" t="n">
        <v>85</v>
      </c>
      <c r="CM3806" s="13" t="n">
        <v>85</v>
      </c>
      <c r="DI3806" s="13" t="n">
        <v>85</v>
      </c>
      <c r="EE3806" s="13" t="n">
        <v>85</v>
      </c>
      <c r="FA3806" s="13" t="n">
        <v>85</v>
      </c>
      <c r="FW3806" s="13" t="n">
        <v>85</v>
      </c>
      <c r="GS3806" s="13" t="n">
        <v>85</v>
      </c>
    </row>
    <row r="3807">
      <c r="C3807" s="13" t="n">
        <v>86</v>
      </c>
      <c r="Y3807" s="13" t="n">
        <v>86</v>
      </c>
      <c r="AU3807" s="13" t="n">
        <v>86</v>
      </c>
      <c r="BQ3807" s="13" t="n">
        <v>86</v>
      </c>
      <c r="CM3807" s="13" t="n">
        <v>86</v>
      </c>
      <c r="DI3807" s="13" t="n">
        <v>86</v>
      </c>
      <c r="EE3807" s="13" t="n">
        <v>86</v>
      </c>
      <c r="FA3807" s="13" t="n">
        <v>86</v>
      </c>
      <c r="FW3807" s="13" t="n">
        <v>86</v>
      </c>
      <c r="GS3807" s="13" t="n">
        <v>86</v>
      </c>
    </row>
    <row r="3808">
      <c r="C3808" s="13" t="n">
        <v>87</v>
      </c>
      <c r="Y3808" s="13" t="n">
        <v>87</v>
      </c>
      <c r="AU3808" s="13" t="n">
        <v>87</v>
      </c>
      <c r="BQ3808" s="13" t="n">
        <v>87</v>
      </c>
      <c r="CM3808" s="13" t="n">
        <v>87</v>
      </c>
      <c r="DI3808" s="13" t="n">
        <v>87</v>
      </c>
      <c r="EE3808" s="13" t="n">
        <v>87</v>
      </c>
      <c r="FA3808" s="13" t="n">
        <v>87</v>
      </c>
      <c r="FW3808" s="13" t="n">
        <v>87</v>
      </c>
      <c r="GS3808" s="13" t="n">
        <v>87</v>
      </c>
    </row>
    <row r="3809">
      <c r="C3809" s="13" t="n">
        <v>88</v>
      </c>
      <c r="Y3809" s="13" t="n">
        <v>88</v>
      </c>
      <c r="AU3809" s="13" t="n">
        <v>88</v>
      </c>
      <c r="BQ3809" s="13" t="n">
        <v>88</v>
      </c>
      <c r="CM3809" s="13" t="n">
        <v>88</v>
      </c>
      <c r="DI3809" s="13" t="n">
        <v>88</v>
      </c>
      <c r="EE3809" s="13" t="n">
        <v>88</v>
      </c>
      <c r="FA3809" s="13" t="n">
        <v>88</v>
      </c>
      <c r="FW3809" s="13" t="n">
        <v>88</v>
      </c>
      <c r="GS3809" s="13" t="n">
        <v>88</v>
      </c>
    </row>
    <row r="3810">
      <c r="C3810" s="13" t="n">
        <v>89</v>
      </c>
      <c r="Y3810" s="13" t="n">
        <v>89</v>
      </c>
      <c r="AU3810" s="13" t="n">
        <v>89</v>
      </c>
      <c r="BQ3810" s="13" t="n">
        <v>89</v>
      </c>
      <c r="CM3810" s="13" t="n">
        <v>89</v>
      </c>
      <c r="DI3810" s="13" t="n">
        <v>89</v>
      </c>
      <c r="EE3810" s="13" t="n">
        <v>89</v>
      </c>
      <c r="FA3810" s="13" t="n">
        <v>89</v>
      </c>
      <c r="FW3810" s="13" t="n">
        <v>89</v>
      </c>
      <c r="GS3810" s="13" t="n">
        <v>89</v>
      </c>
    </row>
    <row r="3811">
      <c r="C3811" s="13" t="n">
        <v>90</v>
      </c>
      <c r="Y3811" s="13" t="n">
        <v>90</v>
      </c>
      <c r="AU3811" s="13" t="n">
        <v>90</v>
      </c>
      <c r="BQ3811" s="13" t="n">
        <v>90</v>
      </c>
      <c r="CM3811" s="13" t="n">
        <v>90</v>
      </c>
      <c r="DI3811" s="13" t="n">
        <v>90</v>
      </c>
      <c r="EE3811" s="13" t="n">
        <v>90</v>
      </c>
      <c r="FA3811" s="13" t="n">
        <v>90</v>
      </c>
      <c r="FW3811" s="13" t="n">
        <v>90</v>
      </c>
      <c r="GS3811" s="13" t="n">
        <v>90</v>
      </c>
    </row>
    <row r="3812">
      <c r="C3812" s="13" t="n">
        <v>91</v>
      </c>
      <c r="Y3812" s="13" t="n">
        <v>91</v>
      </c>
      <c r="AU3812" s="13" t="n">
        <v>91</v>
      </c>
      <c r="BQ3812" s="13" t="n">
        <v>91</v>
      </c>
      <c r="CM3812" s="13" t="n">
        <v>91</v>
      </c>
      <c r="DI3812" s="13" t="n">
        <v>91</v>
      </c>
      <c r="EE3812" s="13" t="n">
        <v>91</v>
      </c>
      <c r="FA3812" s="13" t="n">
        <v>91</v>
      </c>
      <c r="FW3812" s="13" t="n">
        <v>91</v>
      </c>
      <c r="GS3812" s="13" t="n">
        <v>91</v>
      </c>
    </row>
    <row r="3813">
      <c r="C3813" s="13" t="n">
        <v>92</v>
      </c>
      <c r="Y3813" s="13" t="n">
        <v>92</v>
      </c>
      <c r="AU3813" s="13" t="n">
        <v>92</v>
      </c>
      <c r="BQ3813" s="13" t="n">
        <v>92</v>
      </c>
      <c r="CM3813" s="13" t="n">
        <v>92</v>
      </c>
      <c r="DI3813" s="13" t="n">
        <v>92</v>
      </c>
      <c r="EE3813" s="13" t="n">
        <v>92</v>
      </c>
      <c r="FA3813" s="13" t="n">
        <v>92</v>
      </c>
      <c r="FW3813" s="13" t="n">
        <v>92</v>
      </c>
      <c r="GS3813" s="13" t="n">
        <v>92</v>
      </c>
    </row>
    <row r="3814">
      <c r="C3814" s="13" t="n">
        <v>93</v>
      </c>
      <c r="Y3814" s="13" t="n">
        <v>93</v>
      </c>
      <c r="AU3814" s="13" t="n">
        <v>93</v>
      </c>
      <c r="BQ3814" s="13" t="n">
        <v>93</v>
      </c>
      <c r="CM3814" s="13" t="n">
        <v>93</v>
      </c>
      <c r="DI3814" s="13" t="n">
        <v>93</v>
      </c>
      <c r="EE3814" s="13" t="n">
        <v>93</v>
      </c>
      <c r="FA3814" s="13" t="n">
        <v>93</v>
      </c>
      <c r="FW3814" s="13" t="n">
        <v>93</v>
      </c>
      <c r="GS3814" s="13" t="n">
        <v>93</v>
      </c>
    </row>
    <row r="3815">
      <c r="C3815" s="13" t="n">
        <v>94</v>
      </c>
      <c r="Y3815" s="13" t="n">
        <v>94</v>
      </c>
      <c r="AU3815" s="13" t="n">
        <v>94</v>
      </c>
      <c r="BQ3815" s="13" t="n">
        <v>94</v>
      </c>
      <c r="CM3815" s="13" t="n">
        <v>94</v>
      </c>
      <c r="DI3815" s="13" t="n">
        <v>94</v>
      </c>
      <c r="EE3815" s="13" t="n">
        <v>94</v>
      </c>
      <c r="FA3815" s="13" t="n">
        <v>94</v>
      </c>
      <c r="FW3815" s="13" t="n">
        <v>94</v>
      </c>
      <c r="GS3815" s="13" t="n">
        <v>94</v>
      </c>
    </row>
    <row r="3816">
      <c r="C3816" s="13" t="n">
        <v>95</v>
      </c>
      <c r="Y3816" s="13" t="n">
        <v>95</v>
      </c>
      <c r="AU3816" s="13" t="n">
        <v>95</v>
      </c>
      <c r="BQ3816" s="13" t="n">
        <v>95</v>
      </c>
      <c r="CM3816" s="13" t="n">
        <v>95</v>
      </c>
      <c r="DI3816" s="13" t="n">
        <v>95</v>
      </c>
      <c r="EE3816" s="13" t="n">
        <v>95</v>
      </c>
      <c r="FA3816" s="13" t="n">
        <v>95</v>
      </c>
      <c r="FW3816" s="13" t="n">
        <v>95</v>
      </c>
      <c r="GS3816" s="13" t="n">
        <v>95</v>
      </c>
    </row>
    <row r="3817">
      <c r="C3817" s="13" t="n">
        <v>96</v>
      </c>
      <c r="Y3817" s="13" t="n">
        <v>96</v>
      </c>
      <c r="AU3817" s="13" t="n">
        <v>96</v>
      </c>
      <c r="BQ3817" s="13" t="n">
        <v>96</v>
      </c>
      <c r="CM3817" s="13" t="n">
        <v>96</v>
      </c>
      <c r="DI3817" s="13" t="n">
        <v>96</v>
      </c>
      <c r="EE3817" s="13" t="n">
        <v>96</v>
      </c>
      <c r="FA3817" s="13" t="n">
        <v>96</v>
      </c>
      <c r="FW3817" s="13" t="n">
        <v>96</v>
      </c>
      <c r="GS3817" s="13" t="n">
        <v>96</v>
      </c>
    </row>
    <row r="3818">
      <c r="C3818" s="13" t="n">
        <v>97</v>
      </c>
      <c r="Y3818" s="13" t="n">
        <v>97</v>
      </c>
      <c r="AU3818" s="13" t="n">
        <v>97</v>
      </c>
      <c r="BQ3818" s="13" t="n">
        <v>97</v>
      </c>
      <c r="CM3818" s="13" t="n">
        <v>97</v>
      </c>
      <c r="DI3818" s="13" t="n">
        <v>97</v>
      </c>
      <c r="EE3818" s="13" t="n">
        <v>97</v>
      </c>
      <c r="FA3818" s="13" t="n">
        <v>97</v>
      </c>
      <c r="FW3818" s="13" t="n">
        <v>97</v>
      </c>
      <c r="GS3818" s="13" t="n">
        <v>97</v>
      </c>
    </row>
    <row r="3819">
      <c r="C3819" s="13" t="n">
        <v>98</v>
      </c>
      <c r="Y3819" s="13" t="n">
        <v>98</v>
      </c>
      <c r="AU3819" s="13" t="n">
        <v>98</v>
      </c>
      <c r="BQ3819" s="13" t="n">
        <v>98</v>
      </c>
      <c r="CM3819" s="13" t="n">
        <v>98</v>
      </c>
      <c r="DI3819" s="13" t="n">
        <v>98</v>
      </c>
      <c r="EE3819" s="13" t="n">
        <v>98</v>
      </c>
      <c r="FA3819" s="13" t="n">
        <v>98</v>
      </c>
      <c r="FW3819" s="13" t="n">
        <v>98</v>
      </c>
      <c r="GS3819" s="13" t="n">
        <v>98</v>
      </c>
    </row>
    <row r="3820">
      <c r="C3820" s="13" t="n">
        <v>99</v>
      </c>
      <c r="Y3820" s="13" t="n">
        <v>99</v>
      </c>
      <c r="AU3820" s="13" t="n">
        <v>99</v>
      </c>
      <c r="BQ3820" s="13" t="n">
        <v>99</v>
      </c>
      <c r="CM3820" s="13" t="n">
        <v>99</v>
      </c>
      <c r="DI3820" s="13" t="n">
        <v>99</v>
      </c>
      <c r="EE3820" s="13" t="n">
        <v>99</v>
      </c>
      <c r="FA3820" s="13" t="n">
        <v>99</v>
      </c>
      <c r="FW3820" s="13" t="n">
        <v>99</v>
      </c>
      <c r="GS3820" s="13" t="n">
        <v>99</v>
      </c>
    </row>
    <row r="3821">
      <c r="C3821" s="13" t="n">
        <v>100</v>
      </c>
      <c r="Y3821" s="13" t="n">
        <v>100</v>
      </c>
      <c r="AU3821" s="13" t="n">
        <v>100</v>
      </c>
      <c r="BQ3821" s="13" t="n">
        <v>100</v>
      </c>
      <c r="CM3821" s="13" t="n">
        <v>100</v>
      </c>
      <c r="DI3821" s="13" t="n">
        <v>100</v>
      </c>
      <c r="EE3821" s="13" t="n">
        <v>100</v>
      </c>
      <c r="FA3821" s="13" t="n">
        <v>100</v>
      </c>
      <c r="FW3821" s="13" t="n">
        <v>100</v>
      </c>
      <c r="GS3821" s="13" t="n">
        <v>100</v>
      </c>
    </row>
    <row r="3822">
      <c r="C3822" s="13" t="n">
        <v>101</v>
      </c>
      <c r="Y3822" s="13" t="n">
        <v>101</v>
      </c>
      <c r="AU3822" s="13" t="n">
        <v>101</v>
      </c>
      <c r="BQ3822" s="13" t="n">
        <v>101</v>
      </c>
      <c r="CM3822" s="13" t="n">
        <v>101</v>
      </c>
      <c r="DI3822" s="13" t="n">
        <v>101</v>
      </c>
      <c r="EE3822" s="13" t="n">
        <v>101</v>
      </c>
      <c r="FA3822" s="13" t="n">
        <v>101</v>
      </c>
      <c r="FW3822" s="13" t="n">
        <v>101</v>
      </c>
      <c r="GS3822" s="13" t="n">
        <v>101</v>
      </c>
    </row>
    <row r="3823">
      <c r="C3823" s="13" t="n">
        <v>102</v>
      </c>
      <c r="Y3823" s="13" t="n">
        <v>102</v>
      </c>
      <c r="AU3823" s="13" t="n">
        <v>102</v>
      </c>
      <c r="BQ3823" s="13" t="n">
        <v>102</v>
      </c>
      <c r="CM3823" s="13" t="n">
        <v>102</v>
      </c>
      <c r="DI3823" s="13" t="n">
        <v>102</v>
      </c>
      <c r="EE3823" s="13" t="n">
        <v>102</v>
      </c>
      <c r="FA3823" s="13" t="n">
        <v>102</v>
      </c>
      <c r="FW3823" s="13" t="n">
        <v>102</v>
      </c>
      <c r="GS3823" s="13" t="n">
        <v>102</v>
      </c>
    </row>
    <row r="3824">
      <c r="C3824" s="13" t="n">
        <v>103</v>
      </c>
      <c r="Y3824" s="13" t="n">
        <v>103</v>
      </c>
      <c r="AU3824" s="13" t="n">
        <v>103</v>
      </c>
      <c r="BQ3824" s="13" t="n">
        <v>103</v>
      </c>
      <c r="CM3824" s="13" t="n">
        <v>103</v>
      </c>
      <c r="DI3824" s="13" t="n">
        <v>103</v>
      </c>
      <c r="EE3824" s="13" t="n">
        <v>103</v>
      </c>
      <c r="FA3824" s="13" t="n">
        <v>103</v>
      </c>
      <c r="FW3824" s="13" t="n">
        <v>103</v>
      </c>
      <c r="GS3824" s="13" t="n">
        <v>103</v>
      </c>
    </row>
    <row r="3825">
      <c r="C3825" s="13" t="n">
        <v>104</v>
      </c>
      <c r="Y3825" s="13" t="n">
        <v>104</v>
      </c>
      <c r="AU3825" s="13" t="n">
        <v>104</v>
      </c>
      <c r="BQ3825" s="13" t="n">
        <v>104</v>
      </c>
      <c r="CM3825" s="13" t="n">
        <v>104</v>
      </c>
      <c r="DI3825" s="13" t="n">
        <v>104</v>
      </c>
      <c r="EE3825" s="13" t="n">
        <v>104</v>
      </c>
      <c r="FA3825" s="13" t="n">
        <v>104</v>
      </c>
      <c r="FW3825" s="13" t="n">
        <v>104</v>
      </c>
      <c r="GS3825" s="13" t="n">
        <v>104</v>
      </c>
    </row>
    <row r="3826">
      <c r="C3826" s="13" t="n">
        <v>105</v>
      </c>
      <c r="Y3826" s="13" t="n">
        <v>105</v>
      </c>
      <c r="AU3826" s="13" t="n">
        <v>105</v>
      </c>
      <c r="BQ3826" s="13" t="n">
        <v>105</v>
      </c>
      <c r="CM3826" s="13" t="n">
        <v>105</v>
      </c>
      <c r="DI3826" s="13" t="n">
        <v>105</v>
      </c>
      <c r="EE3826" s="13" t="n">
        <v>105</v>
      </c>
      <c r="FA3826" s="13" t="n">
        <v>105</v>
      </c>
      <c r="FW3826" s="13" t="n">
        <v>105</v>
      </c>
      <c r="GS3826" s="13" t="n">
        <v>105</v>
      </c>
    </row>
    <row r="3827">
      <c r="C3827" s="13" t="n">
        <v>106</v>
      </c>
      <c r="Y3827" s="13" t="n">
        <v>106</v>
      </c>
      <c r="AU3827" s="13" t="n">
        <v>106</v>
      </c>
      <c r="BQ3827" s="13" t="n">
        <v>106</v>
      </c>
      <c r="CM3827" s="13" t="n">
        <v>106</v>
      </c>
      <c r="DI3827" s="13" t="n">
        <v>106</v>
      </c>
      <c r="EE3827" s="13" t="n">
        <v>106</v>
      </c>
      <c r="FA3827" s="13" t="n">
        <v>106</v>
      </c>
      <c r="FW3827" s="13" t="n">
        <v>106</v>
      </c>
      <c r="GS3827" s="13" t="n">
        <v>106</v>
      </c>
    </row>
    <row r="3828">
      <c r="C3828" s="13" t="n">
        <v>107</v>
      </c>
      <c r="Y3828" s="13" t="n">
        <v>107</v>
      </c>
      <c r="AU3828" s="13" t="n">
        <v>107</v>
      </c>
      <c r="BQ3828" s="13" t="n">
        <v>107</v>
      </c>
      <c r="CM3828" s="13" t="n">
        <v>107</v>
      </c>
      <c r="DI3828" s="13" t="n">
        <v>107</v>
      </c>
      <c r="EE3828" s="13" t="n">
        <v>107</v>
      </c>
      <c r="FA3828" s="13" t="n">
        <v>107</v>
      </c>
      <c r="FW3828" s="13" t="n">
        <v>107</v>
      </c>
      <c r="GS3828" s="13" t="n">
        <v>107</v>
      </c>
    </row>
    <row r="3829">
      <c r="C3829" s="13" t="n">
        <v>108</v>
      </c>
      <c r="Y3829" s="13" t="n">
        <v>108</v>
      </c>
      <c r="AU3829" s="13" t="n">
        <v>108</v>
      </c>
      <c r="BQ3829" s="13" t="n">
        <v>108</v>
      </c>
      <c r="CM3829" s="13" t="n">
        <v>108</v>
      </c>
      <c r="DI3829" s="13" t="n">
        <v>108</v>
      </c>
      <c r="EE3829" s="13" t="n">
        <v>108</v>
      </c>
      <c r="FA3829" s="13" t="n">
        <v>108</v>
      </c>
      <c r="FW3829" s="13" t="n">
        <v>108</v>
      </c>
      <c r="GS3829" s="13" t="n">
        <v>108</v>
      </c>
    </row>
    <row r="3830">
      <c r="C3830" s="13" t="n">
        <v>109</v>
      </c>
      <c r="Y3830" s="13" t="n">
        <v>109</v>
      </c>
      <c r="AU3830" s="13" t="n">
        <v>109</v>
      </c>
      <c r="BQ3830" s="13" t="n">
        <v>109</v>
      </c>
      <c r="CM3830" s="13" t="n">
        <v>109</v>
      </c>
      <c r="DI3830" s="13" t="n">
        <v>109</v>
      </c>
      <c r="EE3830" s="13" t="n">
        <v>109</v>
      </c>
      <c r="FA3830" s="13" t="n">
        <v>109</v>
      </c>
      <c r="FW3830" s="13" t="n">
        <v>109</v>
      </c>
      <c r="GS3830" s="13" t="n">
        <v>109</v>
      </c>
    </row>
    <row r="3831">
      <c r="C3831" s="13" t="n">
        <v>110</v>
      </c>
      <c r="Y3831" s="13" t="n">
        <v>110</v>
      </c>
      <c r="AU3831" s="13" t="n">
        <v>110</v>
      </c>
      <c r="BQ3831" s="13" t="n">
        <v>110</v>
      </c>
      <c r="CM3831" s="13" t="n">
        <v>110</v>
      </c>
      <c r="DI3831" s="13" t="n">
        <v>110</v>
      </c>
      <c r="EE3831" s="13" t="n">
        <v>110</v>
      </c>
      <c r="FA3831" s="13" t="n">
        <v>110</v>
      </c>
      <c r="FW3831" s="13" t="n">
        <v>110</v>
      </c>
      <c r="GS3831" s="13" t="n">
        <v>110</v>
      </c>
    </row>
    <row r="3832">
      <c r="C3832" s="13" t="n">
        <v>111</v>
      </c>
      <c r="Y3832" s="13" t="n">
        <v>111</v>
      </c>
      <c r="AU3832" s="13" t="n">
        <v>111</v>
      </c>
      <c r="BQ3832" s="13" t="n">
        <v>111</v>
      </c>
      <c r="CM3832" s="13" t="n">
        <v>111</v>
      </c>
      <c r="DI3832" s="13" t="n">
        <v>111</v>
      </c>
      <c r="EE3832" s="13" t="n">
        <v>111</v>
      </c>
      <c r="FA3832" s="13" t="n">
        <v>111</v>
      </c>
      <c r="FW3832" s="13" t="n">
        <v>111</v>
      </c>
      <c r="GS3832" s="13" t="n">
        <v>111</v>
      </c>
    </row>
    <row r="3833">
      <c r="C3833" s="13" t="n">
        <v>112</v>
      </c>
      <c r="Y3833" s="13" t="n">
        <v>112</v>
      </c>
      <c r="AU3833" s="13" t="n">
        <v>112</v>
      </c>
      <c r="BQ3833" s="13" t="n">
        <v>112</v>
      </c>
      <c r="CM3833" s="13" t="n">
        <v>112</v>
      </c>
      <c r="DI3833" s="13" t="n">
        <v>112</v>
      </c>
      <c r="EE3833" s="13" t="n">
        <v>112</v>
      </c>
      <c r="FA3833" s="13" t="n">
        <v>112</v>
      </c>
      <c r="FW3833" s="13" t="n">
        <v>112</v>
      </c>
      <c r="GS3833" s="13" t="n">
        <v>112</v>
      </c>
    </row>
    <row r="3834">
      <c r="C3834" s="13" t="n">
        <v>113</v>
      </c>
      <c r="Y3834" s="13" t="n">
        <v>113</v>
      </c>
      <c r="AU3834" s="13" t="n">
        <v>113</v>
      </c>
      <c r="BQ3834" s="13" t="n">
        <v>113</v>
      </c>
      <c r="CM3834" s="13" t="n">
        <v>113</v>
      </c>
      <c r="DI3834" s="13" t="n">
        <v>113</v>
      </c>
      <c r="EE3834" s="13" t="n">
        <v>113</v>
      </c>
      <c r="FA3834" s="13" t="n">
        <v>113</v>
      </c>
      <c r="FW3834" s="13" t="n">
        <v>113</v>
      </c>
      <c r="GS3834" s="13" t="n">
        <v>113</v>
      </c>
    </row>
    <row r="3835">
      <c r="C3835" s="13" t="n">
        <v>114</v>
      </c>
      <c r="Y3835" s="13" t="n">
        <v>114</v>
      </c>
      <c r="AU3835" s="13" t="n">
        <v>114</v>
      </c>
      <c r="BQ3835" s="13" t="n">
        <v>114</v>
      </c>
      <c r="CM3835" s="13" t="n">
        <v>114</v>
      </c>
      <c r="DI3835" s="13" t="n">
        <v>114</v>
      </c>
      <c r="EE3835" s="13" t="n">
        <v>114</v>
      </c>
      <c r="FA3835" s="13" t="n">
        <v>114</v>
      </c>
      <c r="FW3835" s="13" t="n">
        <v>114</v>
      </c>
      <c r="GS3835" s="13" t="n">
        <v>114</v>
      </c>
    </row>
    <row r="3836">
      <c r="C3836" s="13" t="n">
        <v>115</v>
      </c>
      <c r="Y3836" s="13" t="n">
        <v>115</v>
      </c>
      <c r="AU3836" s="13" t="n">
        <v>115</v>
      </c>
      <c r="BQ3836" s="13" t="n">
        <v>115</v>
      </c>
      <c r="CM3836" s="13" t="n">
        <v>115</v>
      </c>
      <c r="DI3836" s="13" t="n">
        <v>115</v>
      </c>
      <c r="EE3836" s="13" t="n">
        <v>115</v>
      </c>
      <c r="FA3836" s="13" t="n">
        <v>115</v>
      </c>
      <c r="FW3836" s="13" t="n">
        <v>115</v>
      </c>
      <c r="GS3836" s="13" t="n">
        <v>115</v>
      </c>
    </row>
    <row r="3837">
      <c r="C3837" s="13" t="n">
        <v>116</v>
      </c>
      <c r="Y3837" s="13" t="n">
        <v>116</v>
      </c>
      <c r="AU3837" s="13" t="n">
        <v>116</v>
      </c>
      <c r="BQ3837" s="13" t="n">
        <v>116</v>
      </c>
      <c r="CM3837" s="13" t="n">
        <v>116</v>
      </c>
      <c r="DI3837" s="13" t="n">
        <v>116</v>
      </c>
      <c r="EE3837" s="13" t="n">
        <v>116</v>
      </c>
      <c r="FA3837" s="13" t="n">
        <v>116</v>
      </c>
      <c r="FW3837" s="13" t="n">
        <v>116</v>
      </c>
      <c r="GS3837" s="13" t="n">
        <v>116</v>
      </c>
    </row>
    <row r="3838">
      <c r="C3838" s="13" t="n">
        <v>117</v>
      </c>
      <c r="Y3838" s="13" t="n">
        <v>117</v>
      </c>
      <c r="AU3838" s="13" t="n">
        <v>117</v>
      </c>
      <c r="BQ3838" s="13" t="n">
        <v>117</v>
      </c>
      <c r="CM3838" s="13" t="n">
        <v>117</v>
      </c>
      <c r="DI3838" s="13" t="n">
        <v>117</v>
      </c>
      <c r="EE3838" s="13" t="n">
        <v>117</v>
      </c>
      <c r="FA3838" s="13" t="n">
        <v>117</v>
      </c>
      <c r="FW3838" s="13" t="n">
        <v>117</v>
      </c>
      <c r="GS3838" s="13" t="n">
        <v>117</v>
      </c>
    </row>
    <row r="3839">
      <c r="C3839" s="13" t="n">
        <v>118</v>
      </c>
      <c r="Y3839" s="13" t="n">
        <v>118</v>
      </c>
      <c r="AU3839" s="13" t="n">
        <v>118</v>
      </c>
      <c r="BQ3839" s="13" t="n">
        <v>118</v>
      </c>
      <c r="CM3839" s="13" t="n">
        <v>118</v>
      </c>
      <c r="DI3839" s="13" t="n">
        <v>118</v>
      </c>
      <c r="EE3839" s="13" t="n">
        <v>118</v>
      </c>
      <c r="FA3839" s="13" t="n">
        <v>118</v>
      </c>
      <c r="FW3839" s="13" t="n">
        <v>118</v>
      </c>
      <c r="GS3839" s="13" t="n">
        <v>118</v>
      </c>
    </row>
    <row r="3840">
      <c r="C3840" s="13" t="n">
        <v>119</v>
      </c>
      <c r="Y3840" s="13" t="n">
        <v>119</v>
      </c>
      <c r="AU3840" s="13" t="n">
        <v>119</v>
      </c>
      <c r="BQ3840" s="13" t="n">
        <v>119</v>
      </c>
      <c r="CM3840" s="13" t="n">
        <v>119</v>
      </c>
      <c r="DI3840" s="13" t="n">
        <v>119</v>
      </c>
      <c r="EE3840" s="13" t="n">
        <v>119</v>
      </c>
      <c r="FA3840" s="13" t="n">
        <v>119</v>
      </c>
      <c r="FW3840" s="13" t="n">
        <v>119</v>
      </c>
      <c r="GS3840" s="13" t="n">
        <v>119</v>
      </c>
    </row>
    <row r="3841">
      <c r="C3841" s="13" t="n">
        <v>120</v>
      </c>
      <c r="Y3841" s="13" t="n">
        <v>120</v>
      </c>
      <c r="AU3841" s="13" t="n">
        <v>120</v>
      </c>
      <c r="BQ3841" s="13" t="n">
        <v>120</v>
      </c>
      <c r="CM3841" s="13" t="n">
        <v>120</v>
      </c>
      <c r="DI3841" s="13" t="n">
        <v>120</v>
      </c>
      <c r="EE3841" s="13" t="n">
        <v>120</v>
      </c>
      <c r="FA3841" s="13" t="n">
        <v>120</v>
      </c>
      <c r="FW3841" s="13" t="n">
        <v>120</v>
      </c>
      <c r="GS3841" s="13" t="n">
        <v>120</v>
      </c>
    </row>
    <row r="3842">
      <c r="C3842" s="13" t="n">
        <v>121</v>
      </c>
      <c r="Y3842" s="13" t="n">
        <v>121</v>
      </c>
      <c r="AU3842" s="13" t="n">
        <v>121</v>
      </c>
      <c r="BQ3842" s="13" t="n">
        <v>121</v>
      </c>
      <c r="CM3842" s="13" t="n">
        <v>121</v>
      </c>
      <c r="DI3842" s="13" t="n">
        <v>121</v>
      </c>
      <c r="EE3842" s="13" t="n">
        <v>121</v>
      </c>
      <c r="FA3842" s="13" t="n">
        <v>121</v>
      </c>
      <c r="FW3842" s="13" t="n">
        <v>121</v>
      </c>
      <c r="GS3842" s="13" t="n">
        <v>121</v>
      </c>
    </row>
    <row r="3843">
      <c r="C3843" s="13" t="n">
        <v>122</v>
      </c>
      <c r="Y3843" s="13" t="n">
        <v>122</v>
      </c>
      <c r="AU3843" s="13" t="n">
        <v>122</v>
      </c>
      <c r="BQ3843" s="13" t="n">
        <v>122</v>
      </c>
      <c r="CM3843" s="13" t="n">
        <v>122</v>
      </c>
      <c r="DI3843" s="13" t="n">
        <v>122</v>
      </c>
      <c r="EE3843" s="13" t="n">
        <v>122</v>
      </c>
      <c r="FA3843" s="13" t="n">
        <v>122</v>
      </c>
      <c r="FW3843" s="13" t="n">
        <v>122</v>
      </c>
      <c r="GS3843" s="13" t="n">
        <v>122</v>
      </c>
    </row>
    <row r="3844">
      <c r="C3844" s="13" t="n">
        <v>123</v>
      </c>
      <c r="Y3844" s="13" t="n">
        <v>123</v>
      </c>
      <c r="AU3844" s="13" t="n">
        <v>123</v>
      </c>
      <c r="BQ3844" s="13" t="n">
        <v>123</v>
      </c>
      <c r="CM3844" s="13" t="n">
        <v>123</v>
      </c>
      <c r="DI3844" s="13" t="n">
        <v>123</v>
      </c>
      <c r="EE3844" s="13" t="n">
        <v>123</v>
      </c>
      <c r="FA3844" s="13" t="n">
        <v>123</v>
      </c>
      <c r="FW3844" s="13" t="n">
        <v>123</v>
      </c>
      <c r="GS3844" s="13" t="n">
        <v>123</v>
      </c>
    </row>
    <row r="3845">
      <c r="C3845" s="13" t="n">
        <v>124</v>
      </c>
      <c r="Y3845" s="13" t="n">
        <v>124</v>
      </c>
      <c r="AU3845" s="13" t="n">
        <v>124</v>
      </c>
      <c r="BQ3845" s="13" t="n">
        <v>124</v>
      </c>
      <c r="CM3845" s="13" t="n">
        <v>124</v>
      </c>
      <c r="DI3845" s="13" t="n">
        <v>124</v>
      </c>
      <c r="EE3845" s="13" t="n">
        <v>124</v>
      </c>
      <c r="FA3845" s="13" t="n">
        <v>124</v>
      </c>
      <c r="FW3845" s="13" t="n">
        <v>124</v>
      </c>
      <c r="GS3845" s="13" t="n">
        <v>124</v>
      </c>
    </row>
    <row r="3846">
      <c r="C3846" s="13" t="n">
        <v>125</v>
      </c>
      <c r="Y3846" s="13" t="n">
        <v>125</v>
      </c>
      <c r="AU3846" s="13" t="n">
        <v>125</v>
      </c>
      <c r="BQ3846" s="13" t="n">
        <v>125</v>
      </c>
      <c r="CM3846" s="13" t="n">
        <v>125</v>
      </c>
      <c r="DI3846" s="13" t="n">
        <v>125</v>
      </c>
      <c r="EE3846" s="13" t="n">
        <v>125</v>
      </c>
      <c r="FA3846" s="13" t="n">
        <v>125</v>
      </c>
      <c r="FW3846" s="13" t="n">
        <v>125</v>
      </c>
      <c r="GS3846" s="13" t="n">
        <v>125</v>
      </c>
    </row>
    <row r="3847">
      <c r="C3847" s="13" t="n">
        <v>126</v>
      </c>
      <c r="Y3847" s="13" t="n">
        <v>126</v>
      </c>
      <c r="AU3847" s="13" t="n">
        <v>126</v>
      </c>
      <c r="BQ3847" s="13" t="n">
        <v>126</v>
      </c>
      <c r="CM3847" s="13" t="n">
        <v>126</v>
      </c>
      <c r="DI3847" s="13" t="n">
        <v>126</v>
      </c>
      <c r="EE3847" s="13" t="n">
        <v>126</v>
      </c>
      <c r="FA3847" s="13" t="n">
        <v>126</v>
      </c>
      <c r="FW3847" s="13" t="n">
        <v>126</v>
      </c>
      <c r="GS3847" s="13" t="n">
        <v>126</v>
      </c>
    </row>
    <row r="3848">
      <c r="C3848" s="13" t="n">
        <v>127</v>
      </c>
      <c r="Y3848" s="13" t="n">
        <v>127</v>
      </c>
      <c r="AU3848" s="13" t="n">
        <v>127</v>
      </c>
      <c r="BQ3848" s="13" t="n">
        <v>127</v>
      </c>
      <c r="CM3848" s="13" t="n">
        <v>127</v>
      </c>
      <c r="DI3848" s="13" t="n">
        <v>127</v>
      </c>
      <c r="EE3848" s="13" t="n">
        <v>127</v>
      </c>
      <c r="FA3848" s="13" t="n">
        <v>127</v>
      </c>
      <c r="FW3848" s="13" t="n">
        <v>127</v>
      </c>
      <c r="GS3848" s="13" t="n">
        <v>127</v>
      </c>
    </row>
    <row r="3849">
      <c r="C3849" s="13" t="n">
        <v>128</v>
      </c>
      <c r="Y3849" s="13" t="n">
        <v>128</v>
      </c>
      <c r="AU3849" s="13" t="n">
        <v>128</v>
      </c>
      <c r="BQ3849" s="13" t="n">
        <v>128</v>
      </c>
      <c r="CM3849" s="13" t="n">
        <v>128</v>
      </c>
      <c r="DI3849" s="13" t="n">
        <v>128</v>
      </c>
      <c r="EE3849" s="13" t="n">
        <v>128</v>
      </c>
      <c r="FA3849" s="13" t="n">
        <v>128</v>
      </c>
      <c r="FW3849" s="13" t="n">
        <v>128</v>
      </c>
      <c r="GS3849" s="13" t="n">
        <v>128</v>
      </c>
    </row>
    <row r="3850">
      <c r="C3850" s="13" t="n">
        <v>129</v>
      </c>
      <c r="Y3850" s="13" t="n">
        <v>129</v>
      </c>
      <c r="AU3850" s="13" t="n">
        <v>129</v>
      </c>
      <c r="BQ3850" s="13" t="n">
        <v>129</v>
      </c>
      <c r="CM3850" s="13" t="n">
        <v>129</v>
      </c>
      <c r="DI3850" s="13" t="n">
        <v>129</v>
      </c>
      <c r="EE3850" s="13" t="n">
        <v>129</v>
      </c>
      <c r="FA3850" s="13" t="n">
        <v>129</v>
      </c>
      <c r="FW3850" s="13" t="n">
        <v>129</v>
      </c>
      <c r="GS3850" s="13" t="n">
        <v>129</v>
      </c>
    </row>
    <row r="3851">
      <c r="C3851" s="13" t="n">
        <v>130</v>
      </c>
      <c r="Y3851" s="13" t="n">
        <v>130</v>
      </c>
      <c r="AU3851" s="13" t="n">
        <v>130</v>
      </c>
      <c r="BQ3851" s="13" t="n">
        <v>130</v>
      </c>
      <c r="CM3851" s="13" t="n">
        <v>130</v>
      </c>
      <c r="DI3851" s="13" t="n">
        <v>130</v>
      </c>
      <c r="EE3851" s="13" t="n">
        <v>130</v>
      </c>
      <c r="FA3851" s="13" t="n">
        <v>130</v>
      </c>
      <c r="FW3851" s="13" t="n">
        <v>130</v>
      </c>
      <c r="GS3851" s="13" t="n">
        <v>130</v>
      </c>
    </row>
    <row r="3852">
      <c r="C3852" s="13" t="n">
        <v>131</v>
      </c>
      <c r="Y3852" s="13" t="n">
        <v>131</v>
      </c>
      <c r="AU3852" s="13" t="n">
        <v>131</v>
      </c>
      <c r="BQ3852" s="13" t="n">
        <v>131</v>
      </c>
      <c r="CM3852" s="13" t="n">
        <v>131</v>
      </c>
      <c r="DI3852" s="13" t="n">
        <v>131</v>
      </c>
      <c r="EE3852" s="13" t="n">
        <v>131</v>
      </c>
      <c r="FA3852" s="13" t="n">
        <v>131</v>
      </c>
      <c r="FW3852" s="13" t="n">
        <v>131</v>
      </c>
      <c r="GS3852" s="13" t="n">
        <v>131</v>
      </c>
    </row>
    <row r="3853">
      <c r="C3853" s="13" t="n">
        <v>132</v>
      </c>
      <c r="Y3853" s="13" t="n">
        <v>132</v>
      </c>
      <c r="AU3853" s="13" t="n">
        <v>132</v>
      </c>
      <c r="BQ3853" s="13" t="n">
        <v>132</v>
      </c>
      <c r="CM3853" s="13" t="n">
        <v>132</v>
      </c>
      <c r="DI3853" s="13" t="n">
        <v>132</v>
      </c>
      <c r="EE3853" s="13" t="n">
        <v>132</v>
      </c>
      <c r="FA3853" s="13" t="n">
        <v>132</v>
      </c>
      <c r="FW3853" s="13" t="n">
        <v>132</v>
      </c>
      <c r="GS3853" s="13" t="n">
        <v>132</v>
      </c>
    </row>
    <row r="3854">
      <c r="C3854" s="13" t="n">
        <v>133</v>
      </c>
      <c r="Y3854" s="13" t="n">
        <v>133</v>
      </c>
      <c r="AU3854" s="13" t="n">
        <v>133</v>
      </c>
      <c r="BQ3854" s="13" t="n">
        <v>133</v>
      </c>
      <c r="CM3854" s="13" t="n">
        <v>133</v>
      </c>
      <c r="DI3854" s="13" t="n">
        <v>133</v>
      </c>
      <c r="EE3854" s="13" t="n">
        <v>133</v>
      </c>
      <c r="FA3854" s="13" t="n">
        <v>133</v>
      </c>
      <c r="FW3854" s="13" t="n">
        <v>133</v>
      </c>
      <c r="GS3854" s="13" t="n">
        <v>133</v>
      </c>
    </row>
    <row r="3855">
      <c r="C3855" s="13" t="n">
        <v>134</v>
      </c>
      <c r="Y3855" s="13" t="n">
        <v>134</v>
      </c>
      <c r="AU3855" s="13" t="n">
        <v>134</v>
      </c>
      <c r="BQ3855" s="13" t="n">
        <v>134</v>
      </c>
      <c r="CM3855" s="13" t="n">
        <v>134</v>
      </c>
      <c r="DI3855" s="13" t="n">
        <v>134</v>
      </c>
      <c r="EE3855" s="13" t="n">
        <v>134</v>
      </c>
      <c r="FA3855" s="13" t="n">
        <v>134</v>
      </c>
      <c r="FW3855" s="13" t="n">
        <v>134</v>
      </c>
      <c r="GS3855" s="13" t="n">
        <v>134</v>
      </c>
    </row>
    <row r="3856">
      <c r="C3856" s="13" t="n">
        <v>135</v>
      </c>
      <c r="Y3856" s="13" t="n">
        <v>135</v>
      </c>
      <c r="AU3856" s="13" t="n">
        <v>135</v>
      </c>
      <c r="BQ3856" s="13" t="n">
        <v>135</v>
      </c>
      <c r="CM3856" s="13" t="n">
        <v>135</v>
      </c>
      <c r="DI3856" s="13" t="n">
        <v>135</v>
      </c>
      <c r="EE3856" s="13" t="n">
        <v>135</v>
      </c>
      <c r="FA3856" s="13" t="n">
        <v>135</v>
      </c>
      <c r="FW3856" s="13" t="n">
        <v>135</v>
      </c>
      <c r="GS3856" s="13" t="n">
        <v>135</v>
      </c>
    </row>
    <row r="3857">
      <c r="C3857" s="13" t="n">
        <v>136</v>
      </c>
      <c r="Y3857" s="13" t="n">
        <v>136</v>
      </c>
      <c r="AU3857" s="13" t="n">
        <v>136</v>
      </c>
      <c r="BQ3857" s="13" t="n">
        <v>136</v>
      </c>
      <c r="CM3857" s="13" t="n">
        <v>136</v>
      </c>
      <c r="DI3857" s="13" t="n">
        <v>136</v>
      </c>
      <c r="EE3857" s="13" t="n">
        <v>136</v>
      </c>
      <c r="FA3857" s="13" t="n">
        <v>136</v>
      </c>
      <c r="FW3857" s="13" t="n">
        <v>136</v>
      </c>
      <c r="GS3857" s="13" t="n">
        <v>136</v>
      </c>
    </row>
    <row r="3858">
      <c r="C3858" s="13" t="n">
        <v>137</v>
      </c>
      <c r="Y3858" s="13" t="n">
        <v>137</v>
      </c>
      <c r="AU3858" s="13" t="n">
        <v>137</v>
      </c>
      <c r="BQ3858" s="13" t="n">
        <v>137</v>
      </c>
      <c r="CM3858" s="13" t="n">
        <v>137</v>
      </c>
      <c r="DI3858" s="13" t="n">
        <v>137</v>
      </c>
      <c r="EE3858" s="13" t="n">
        <v>137</v>
      </c>
      <c r="FA3858" s="13" t="n">
        <v>137</v>
      </c>
      <c r="FW3858" s="13" t="n">
        <v>137</v>
      </c>
      <c r="GS3858" s="13" t="n">
        <v>137</v>
      </c>
    </row>
    <row r="3859">
      <c r="C3859" s="13" t="n">
        <v>138</v>
      </c>
      <c r="Y3859" s="13" t="n">
        <v>138</v>
      </c>
      <c r="AU3859" s="13" t="n">
        <v>138</v>
      </c>
      <c r="BQ3859" s="13" t="n">
        <v>138</v>
      </c>
      <c r="CM3859" s="13" t="n">
        <v>138</v>
      </c>
      <c r="DI3859" s="13" t="n">
        <v>138</v>
      </c>
      <c r="EE3859" s="13" t="n">
        <v>138</v>
      </c>
      <c r="FA3859" s="13" t="n">
        <v>138</v>
      </c>
      <c r="FW3859" s="13" t="n">
        <v>138</v>
      </c>
      <c r="GS3859" s="13" t="n">
        <v>138</v>
      </c>
    </row>
    <row r="3860">
      <c r="C3860" s="13" t="n">
        <v>139</v>
      </c>
      <c r="Y3860" s="13" t="n">
        <v>139</v>
      </c>
      <c r="AU3860" s="13" t="n">
        <v>139</v>
      </c>
      <c r="BQ3860" s="13" t="n">
        <v>139</v>
      </c>
      <c r="CM3860" s="13" t="n">
        <v>139</v>
      </c>
      <c r="DI3860" s="13" t="n">
        <v>139</v>
      </c>
      <c r="EE3860" s="13" t="n">
        <v>139</v>
      </c>
      <c r="FA3860" s="13" t="n">
        <v>139</v>
      </c>
      <c r="FW3860" s="13" t="n">
        <v>139</v>
      </c>
      <c r="GS3860" s="13" t="n">
        <v>139</v>
      </c>
    </row>
    <row r="3861">
      <c r="C3861" s="13" t="n">
        <v>140</v>
      </c>
      <c r="Y3861" s="13" t="n">
        <v>140</v>
      </c>
      <c r="AU3861" s="13" t="n">
        <v>140</v>
      </c>
      <c r="BQ3861" s="13" t="n">
        <v>140</v>
      </c>
      <c r="CM3861" s="13" t="n">
        <v>140</v>
      </c>
      <c r="DI3861" s="13" t="n">
        <v>140</v>
      </c>
      <c r="EE3861" s="13" t="n">
        <v>140</v>
      </c>
      <c r="FA3861" s="13" t="n">
        <v>140</v>
      </c>
      <c r="FW3861" s="13" t="n">
        <v>140</v>
      </c>
      <c r="GS3861" s="13" t="n">
        <v>140</v>
      </c>
    </row>
    <row r="3862">
      <c r="C3862" s="13" t="n">
        <v>141</v>
      </c>
      <c r="Y3862" s="13" t="n">
        <v>141</v>
      </c>
      <c r="AU3862" s="13" t="n">
        <v>141</v>
      </c>
      <c r="BQ3862" s="13" t="n">
        <v>141</v>
      </c>
      <c r="CM3862" s="13" t="n">
        <v>141</v>
      </c>
      <c r="DI3862" s="13" t="n">
        <v>141</v>
      </c>
      <c r="EE3862" s="13" t="n">
        <v>141</v>
      </c>
      <c r="FA3862" s="13" t="n">
        <v>141</v>
      </c>
      <c r="FW3862" s="13" t="n">
        <v>141</v>
      </c>
      <c r="GS3862" s="13" t="n">
        <v>141</v>
      </c>
    </row>
    <row r="3863">
      <c r="C3863" s="13" t="n">
        <v>142</v>
      </c>
      <c r="Y3863" s="13" t="n">
        <v>142</v>
      </c>
      <c r="AU3863" s="13" t="n">
        <v>142</v>
      </c>
      <c r="BQ3863" s="13" t="n">
        <v>142</v>
      </c>
      <c r="CM3863" s="13" t="n">
        <v>142</v>
      </c>
      <c r="DI3863" s="13" t="n">
        <v>142</v>
      </c>
      <c r="EE3863" s="13" t="n">
        <v>142</v>
      </c>
      <c r="FA3863" s="13" t="n">
        <v>142</v>
      </c>
      <c r="FW3863" s="13" t="n">
        <v>142</v>
      </c>
      <c r="GS3863" s="13" t="n">
        <v>142</v>
      </c>
    </row>
    <row r="3864">
      <c r="C3864" s="13" t="n">
        <v>143</v>
      </c>
      <c r="Y3864" s="13" t="n">
        <v>143</v>
      </c>
      <c r="AU3864" s="13" t="n">
        <v>143</v>
      </c>
      <c r="BQ3864" s="13" t="n">
        <v>143</v>
      </c>
      <c r="CM3864" s="13" t="n">
        <v>143</v>
      </c>
      <c r="DI3864" s="13" t="n">
        <v>143</v>
      </c>
      <c r="EE3864" s="13" t="n">
        <v>143</v>
      </c>
      <c r="FA3864" s="13" t="n">
        <v>143</v>
      </c>
      <c r="FW3864" s="13" t="n">
        <v>143</v>
      </c>
      <c r="GS3864" s="13" t="n">
        <v>143</v>
      </c>
    </row>
    <row r="3865">
      <c r="C3865" s="13" t="n">
        <v>144</v>
      </c>
      <c r="Y3865" s="13" t="n">
        <v>144</v>
      </c>
      <c r="AU3865" s="13" t="n">
        <v>144</v>
      </c>
      <c r="BQ3865" s="13" t="n">
        <v>144</v>
      </c>
      <c r="CM3865" s="13" t="n">
        <v>144</v>
      </c>
      <c r="DI3865" s="13" t="n">
        <v>144</v>
      </c>
      <c r="EE3865" s="13" t="n">
        <v>144</v>
      </c>
      <c r="FA3865" s="13" t="n">
        <v>144</v>
      </c>
      <c r="FW3865" s="13" t="n">
        <v>144</v>
      </c>
      <c r="GS3865" s="13" t="n">
        <v>144</v>
      </c>
    </row>
    <row r="3866">
      <c r="C3866" s="13" t="n">
        <v>145</v>
      </c>
      <c r="Y3866" s="13" t="n">
        <v>145</v>
      </c>
      <c r="AU3866" s="13" t="n">
        <v>145</v>
      </c>
      <c r="BQ3866" s="13" t="n">
        <v>145</v>
      </c>
      <c r="CM3866" s="13" t="n">
        <v>145</v>
      </c>
      <c r="DI3866" s="13" t="n">
        <v>145</v>
      </c>
      <c r="EE3866" s="13" t="n">
        <v>145</v>
      </c>
      <c r="FA3866" s="13" t="n">
        <v>145</v>
      </c>
      <c r="FW3866" s="13" t="n">
        <v>145</v>
      </c>
      <c r="GS3866" s="13" t="n">
        <v>145</v>
      </c>
    </row>
    <row r="3867">
      <c r="C3867" s="13" t="n">
        <v>146</v>
      </c>
      <c r="Y3867" s="13" t="n">
        <v>146</v>
      </c>
      <c r="AU3867" s="13" t="n">
        <v>146</v>
      </c>
      <c r="BQ3867" s="13" t="n">
        <v>146</v>
      </c>
      <c r="CM3867" s="13" t="n">
        <v>146</v>
      </c>
      <c r="DI3867" s="13" t="n">
        <v>146</v>
      </c>
      <c r="EE3867" s="13" t="n">
        <v>146</v>
      </c>
      <c r="FA3867" s="13" t="n">
        <v>146</v>
      </c>
      <c r="FW3867" s="13" t="n">
        <v>146</v>
      </c>
      <c r="GS3867" s="13" t="n">
        <v>146</v>
      </c>
    </row>
    <row r="3868">
      <c r="C3868" s="13" t="n">
        <v>147</v>
      </c>
      <c r="Y3868" s="13" t="n">
        <v>147</v>
      </c>
      <c r="AU3868" s="13" t="n">
        <v>147</v>
      </c>
      <c r="BQ3868" s="13" t="n">
        <v>147</v>
      </c>
      <c r="CM3868" s="13" t="n">
        <v>147</v>
      </c>
      <c r="DI3868" s="13" t="n">
        <v>147</v>
      </c>
      <c r="EE3868" s="13" t="n">
        <v>147</v>
      </c>
      <c r="FA3868" s="13" t="n">
        <v>147</v>
      </c>
      <c r="FW3868" s="13" t="n">
        <v>147</v>
      </c>
      <c r="GS3868" s="13" t="n">
        <v>147</v>
      </c>
    </row>
    <row r="3869">
      <c r="C3869" s="13" t="n">
        <v>148</v>
      </c>
      <c r="Y3869" s="13" t="n">
        <v>148</v>
      </c>
      <c r="AU3869" s="13" t="n">
        <v>148</v>
      </c>
      <c r="BQ3869" s="13" t="n">
        <v>148</v>
      </c>
      <c r="CM3869" s="13" t="n">
        <v>148</v>
      </c>
      <c r="DI3869" s="13" t="n">
        <v>148</v>
      </c>
      <c r="EE3869" s="13" t="n">
        <v>148</v>
      </c>
      <c r="FA3869" s="13" t="n">
        <v>148</v>
      </c>
      <c r="FW3869" s="13" t="n">
        <v>148</v>
      </c>
      <c r="GS3869" s="13" t="n">
        <v>148</v>
      </c>
    </row>
    <row r="3870">
      <c r="C3870" s="13" t="n">
        <v>149</v>
      </c>
      <c r="Y3870" s="13" t="n">
        <v>149</v>
      </c>
      <c r="AU3870" s="13" t="n">
        <v>149</v>
      </c>
      <c r="BQ3870" s="13" t="n">
        <v>149</v>
      </c>
      <c r="CM3870" s="13" t="n">
        <v>149</v>
      </c>
      <c r="DI3870" s="13" t="n">
        <v>149</v>
      </c>
      <c r="EE3870" s="13" t="n">
        <v>149</v>
      </c>
      <c r="FA3870" s="13" t="n">
        <v>149</v>
      </c>
      <c r="FW3870" s="13" t="n">
        <v>149</v>
      </c>
      <c r="GS3870" s="13" t="n">
        <v>149</v>
      </c>
    </row>
    <row r="3871">
      <c r="C3871" s="13" t="n">
        <v>150</v>
      </c>
      <c r="Y3871" s="13" t="n">
        <v>150</v>
      </c>
      <c r="AU3871" s="13" t="n">
        <v>150</v>
      </c>
      <c r="BQ3871" s="13" t="n">
        <v>150</v>
      </c>
      <c r="CM3871" s="13" t="n">
        <v>150</v>
      </c>
      <c r="DI3871" s="13" t="n">
        <v>150</v>
      </c>
      <c r="EE3871" s="13" t="n">
        <v>150</v>
      </c>
      <c r="FA3871" s="13" t="n">
        <v>150</v>
      </c>
      <c r="FW3871" s="13" t="n">
        <v>150</v>
      </c>
      <c r="GS3871" s="13" t="n">
        <v>150</v>
      </c>
    </row>
    <row r="3872">
      <c r="C3872" s="13" t="n">
        <v>151</v>
      </c>
      <c r="Y3872" s="13" t="n">
        <v>151</v>
      </c>
      <c r="AU3872" s="13" t="n">
        <v>151</v>
      </c>
      <c r="BQ3872" s="13" t="n">
        <v>151</v>
      </c>
      <c r="CM3872" s="13" t="n">
        <v>151</v>
      </c>
      <c r="DI3872" s="13" t="n">
        <v>151</v>
      </c>
      <c r="EE3872" s="13" t="n">
        <v>151</v>
      </c>
      <c r="FA3872" s="13" t="n">
        <v>151</v>
      </c>
      <c r="FW3872" s="13" t="n">
        <v>151</v>
      </c>
      <c r="GS3872" s="13" t="n">
        <v>151</v>
      </c>
    </row>
    <row r="3873">
      <c r="C3873" s="13" t="n">
        <v>152</v>
      </c>
      <c r="Y3873" s="13" t="n">
        <v>152</v>
      </c>
      <c r="AU3873" s="13" t="n">
        <v>152</v>
      </c>
      <c r="BQ3873" s="13" t="n">
        <v>152</v>
      </c>
      <c r="CM3873" s="13" t="n">
        <v>152</v>
      </c>
      <c r="DI3873" s="13" t="n">
        <v>152</v>
      </c>
      <c r="EE3873" s="13" t="n">
        <v>152</v>
      </c>
      <c r="FA3873" s="13" t="n">
        <v>152</v>
      </c>
      <c r="FW3873" s="13" t="n">
        <v>152</v>
      </c>
      <c r="GS3873" s="13" t="n">
        <v>152</v>
      </c>
    </row>
    <row r="3874">
      <c r="C3874" s="13" t="n">
        <v>153</v>
      </c>
      <c r="Y3874" s="13" t="n">
        <v>153</v>
      </c>
      <c r="AU3874" s="13" t="n">
        <v>153</v>
      </c>
      <c r="BQ3874" s="13" t="n">
        <v>153</v>
      </c>
      <c r="CM3874" s="13" t="n">
        <v>153</v>
      </c>
      <c r="DI3874" s="13" t="n">
        <v>153</v>
      </c>
      <c r="EE3874" s="13" t="n">
        <v>153</v>
      </c>
      <c r="FA3874" s="13" t="n">
        <v>153</v>
      </c>
      <c r="FW3874" s="13" t="n">
        <v>153</v>
      </c>
      <c r="GS3874" s="13" t="n">
        <v>153</v>
      </c>
    </row>
    <row r="3875">
      <c r="C3875" s="13" t="n">
        <v>154</v>
      </c>
      <c r="Y3875" s="13" t="n">
        <v>154</v>
      </c>
      <c r="AU3875" s="13" t="n">
        <v>154</v>
      </c>
      <c r="BQ3875" s="13" t="n">
        <v>154</v>
      </c>
      <c r="CM3875" s="13" t="n">
        <v>154</v>
      </c>
      <c r="DI3875" s="13" t="n">
        <v>154</v>
      </c>
      <c r="EE3875" s="13" t="n">
        <v>154</v>
      </c>
      <c r="FA3875" s="13" t="n">
        <v>154</v>
      </c>
      <c r="FW3875" s="13" t="n">
        <v>154</v>
      </c>
      <c r="GS3875" s="13" t="n">
        <v>154</v>
      </c>
    </row>
    <row r="3876">
      <c r="C3876" s="13" t="n">
        <v>155</v>
      </c>
      <c r="Y3876" s="13" t="n">
        <v>155</v>
      </c>
      <c r="AU3876" s="13" t="n">
        <v>155</v>
      </c>
      <c r="BQ3876" s="13" t="n">
        <v>155</v>
      </c>
      <c r="CM3876" s="13" t="n">
        <v>155</v>
      </c>
      <c r="DI3876" s="13" t="n">
        <v>155</v>
      </c>
      <c r="EE3876" s="13" t="n">
        <v>155</v>
      </c>
      <c r="FA3876" s="13" t="n">
        <v>155</v>
      </c>
      <c r="FW3876" s="13" t="n">
        <v>155</v>
      </c>
      <c r="GS3876" s="13" t="n">
        <v>155</v>
      </c>
    </row>
    <row r="3877">
      <c r="C3877" s="13" t="n">
        <v>156</v>
      </c>
      <c r="Y3877" s="13" t="n">
        <v>156</v>
      </c>
      <c r="AU3877" s="13" t="n">
        <v>156</v>
      </c>
      <c r="BQ3877" s="13" t="n">
        <v>156</v>
      </c>
      <c r="CM3877" s="13" t="n">
        <v>156</v>
      </c>
      <c r="DI3877" s="13" t="n">
        <v>156</v>
      </c>
      <c r="EE3877" s="13" t="n">
        <v>156</v>
      </c>
      <c r="FA3877" s="13" t="n">
        <v>156</v>
      </c>
      <c r="FW3877" s="13" t="n">
        <v>156</v>
      </c>
      <c r="GS3877" s="13" t="n">
        <v>156</v>
      </c>
    </row>
    <row r="3878">
      <c r="C3878" s="13" t="n">
        <v>157</v>
      </c>
      <c r="Y3878" s="13" t="n">
        <v>157</v>
      </c>
      <c r="AU3878" s="13" t="n">
        <v>157</v>
      </c>
      <c r="BQ3878" s="13" t="n">
        <v>157</v>
      </c>
      <c r="CM3878" s="13" t="n">
        <v>157</v>
      </c>
      <c r="DI3878" s="13" t="n">
        <v>157</v>
      </c>
      <c r="EE3878" s="13" t="n">
        <v>157</v>
      </c>
      <c r="FA3878" s="13" t="n">
        <v>157</v>
      </c>
      <c r="FW3878" s="13" t="n">
        <v>157</v>
      </c>
      <c r="GS3878" s="13" t="n">
        <v>157</v>
      </c>
    </row>
    <row r="3879">
      <c r="C3879" s="13" t="n">
        <v>158</v>
      </c>
      <c r="Y3879" s="13" t="n">
        <v>158</v>
      </c>
      <c r="AU3879" s="13" t="n">
        <v>158</v>
      </c>
      <c r="BQ3879" s="13" t="n">
        <v>158</v>
      </c>
      <c r="CM3879" s="13" t="n">
        <v>158</v>
      </c>
      <c r="DI3879" s="13" t="n">
        <v>158</v>
      </c>
      <c r="EE3879" s="13" t="n">
        <v>158</v>
      </c>
      <c r="FA3879" s="13" t="n">
        <v>158</v>
      </c>
      <c r="FW3879" s="13" t="n">
        <v>158</v>
      </c>
      <c r="GS3879" s="13" t="n">
        <v>158</v>
      </c>
    </row>
    <row r="3880">
      <c r="C3880" s="13" t="n">
        <v>159</v>
      </c>
      <c r="Y3880" s="13" t="n">
        <v>159</v>
      </c>
      <c r="AU3880" s="13" t="n">
        <v>159</v>
      </c>
      <c r="BQ3880" s="13" t="n">
        <v>159</v>
      </c>
      <c r="CM3880" s="13" t="n">
        <v>159</v>
      </c>
      <c r="DI3880" s="13" t="n">
        <v>159</v>
      </c>
      <c r="EE3880" s="13" t="n">
        <v>159</v>
      </c>
      <c r="FA3880" s="13" t="n">
        <v>159</v>
      </c>
      <c r="FW3880" s="13" t="n">
        <v>159</v>
      </c>
      <c r="GS3880" s="13" t="n">
        <v>159</v>
      </c>
    </row>
    <row r="3881">
      <c r="C3881" s="13" t="n">
        <v>160</v>
      </c>
      <c r="Y3881" s="13" t="n">
        <v>160</v>
      </c>
      <c r="AU3881" s="13" t="n">
        <v>160</v>
      </c>
      <c r="BQ3881" s="13" t="n">
        <v>160</v>
      </c>
      <c r="CM3881" s="13" t="n">
        <v>160</v>
      </c>
      <c r="DI3881" s="13" t="n">
        <v>160</v>
      </c>
      <c r="EE3881" s="13" t="n">
        <v>160</v>
      </c>
      <c r="FA3881" s="13" t="n">
        <v>160</v>
      </c>
      <c r="FW3881" s="13" t="n">
        <v>160</v>
      </c>
      <c r="GS3881" s="13" t="n">
        <v>160</v>
      </c>
    </row>
    <row r="3882">
      <c r="C3882" s="13" t="n">
        <v>161</v>
      </c>
      <c r="Y3882" s="13" t="n">
        <v>161</v>
      </c>
      <c r="AU3882" s="13" t="n">
        <v>161</v>
      </c>
      <c r="BQ3882" s="13" t="n">
        <v>161</v>
      </c>
      <c r="CM3882" s="13" t="n">
        <v>161</v>
      </c>
      <c r="DI3882" s="13" t="n">
        <v>161</v>
      </c>
      <c r="EE3882" s="13" t="n">
        <v>161</v>
      </c>
      <c r="FA3882" s="13" t="n">
        <v>161</v>
      </c>
      <c r="FW3882" s="13" t="n">
        <v>161</v>
      </c>
      <c r="GS3882" s="13" t="n">
        <v>161</v>
      </c>
    </row>
    <row r="3883">
      <c r="C3883" s="13" t="n">
        <v>162</v>
      </c>
      <c r="Y3883" s="13" t="n">
        <v>162</v>
      </c>
      <c r="AU3883" s="13" t="n">
        <v>162</v>
      </c>
      <c r="BQ3883" s="13" t="n">
        <v>162</v>
      </c>
      <c r="CM3883" s="13" t="n">
        <v>162</v>
      </c>
      <c r="DI3883" s="13" t="n">
        <v>162</v>
      </c>
      <c r="EE3883" s="13" t="n">
        <v>162</v>
      </c>
      <c r="FA3883" s="13" t="n">
        <v>162</v>
      </c>
      <c r="FW3883" s="13" t="n">
        <v>162</v>
      </c>
      <c r="GS3883" s="13" t="n">
        <v>162</v>
      </c>
    </row>
    <row r="3884">
      <c r="C3884" s="13" t="n">
        <v>163</v>
      </c>
      <c r="Y3884" s="13" t="n">
        <v>163</v>
      </c>
      <c r="AU3884" s="13" t="n">
        <v>163</v>
      </c>
      <c r="BQ3884" s="13" t="n">
        <v>163</v>
      </c>
      <c r="CM3884" s="13" t="n">
        <v>163</v>
      </c>
      <c r="DI3884" s="13" t="n">
        <v>163</v>
      </c>
      <c r="EE3884" s="13" t="n">
        <v>163</v>
      </c>
      <c r="FA3884" s="13" t="n">
        <v>163</v>
      </c>
      <c r="FW3884" s="13" t="n">
        <v>163</v>
      </c>
      <c r="GS3884" s="13" t="n">
        <v>163</v>
      </c>
    </row>
    <row r="3885">
      <c r="C3885" s="13" t="n">
        <v>164</v>
      </c>
      <c r="Y3885" s="13" t="n">
        <v>164</v>
      </c>
      <c r="AU3885" s="13" t="n">
        <v>164</v>
      </c>
      <c r="BQ3885" s="13" t="n">
        <v>164</v>
      </c>
      <c r="CM3885" s="13" t="n">
        <v>164</v>
      </c>
      <c r="DI3885" s="13" t="n">
        <v>164</v>
      </c>
      <c r="EE3885" s="13" t="n">
        <v>164</v>
      </c>
      <c r="FA3885" s="13" t="n">
        <v>164</v>
      </c>
      <c r="FW3885" s="13" t="n">
        <v>164</v>
      </c>
      <c r="GS3885" s="13" t="n">
        <v>164</v>
      </c>
    </row>
    <row r="3886">
      <c r="C3886" s="13" t="n">
        <v>165</v>
      </c>
      <c r="Y3886" s="13" t="n">
        <v>165</v>
      </c>
      <c r="AU3886" s="13" t="n">
        <v>165</v>
      </c>
      <c r="BQ3886" s="13" t="n">
        <v>165</v>
      </c>
      <c r="CM3886" s="13" t="n">
        <v>165</v>
      </c>
      <c r="DI3886" s="13" t="n">
        <v>165</v>
      </c>
      <c r="EE3886" s="13" t="n">
        <v>165</v>
      </c>
      <c r="FA3886" s="13" t="n">
        <v>165</v>
      </c>
      <c r="FW3886" s="13" t="n">
        <v>165</v>
      </c>
      <c r="GS3886" s="13" t="n">
        <v>165</v>
      </c>
    </row>
    <row r="3887">
      <c r="C3887" s="13" t="n">
        <v>166</v>
      </c>
      <c r="Y3887" s="13" t="n">
        <v>166</v>
      </c>
      <c r="AU3887" s="13" t="n">
        <v>166</v>
      </c>
      <c r="BQ3887" s="13" t="n">
        <v>166</v>
      </c>
      <c r="CM3887" s="13" t="n">
        <v>166</v>
      </c>
      <c r="DI3887" s="13" t="n">
        <v>166</v>
      </c>
      <c r="EE3887" s="13" t="n">
        <v>166</v>
      </c>
      <c r="FA3887" s="13" t="n">
        <v>166</v>
      </c>
      <c r="FW3887" s="13" t="n">
        <v>166</v>
      </c>
      <c r="GS3887" s="13" t="n">
        <v>166</v>
      </c>
    </row>
    <row r="3888">
      <c r="C3888" s="13" t="n">
        <v>167</v>
      </c>
      <c r="Y3888" s="13" t="n">
        <v>167</v>
      </c>
      <c r="AU3888" s="13" t="n">
        <v>167</v>
      </c>
      <c r="BQ3888" s="13" t="n">
        <v>167</v>
      </c>
      <c r="CM3888" s="13" t="n">
        <v>167</v>
      </c>
      <c r="DI3888" s="13" t="n">
        <v>167</v>
      </c>
      <c r="EE3888" s="13" t="n">
        <v>167</v>
      </c>
      <c r="FA3888" s="13" t="n">
        <v>167</v>
      </c>
      <c r="FW3888" s="13" t="n">
        <v>167</v>
      </c>
      <c r="GS3888" s="13" t="n">
        <v>167</v>
      </c>
    </row>
    <row r="3889">
      <c r="C3889" s="13" t="n">
        <v>168</v>
      </c>
      <c r="Y3889" s="13" t="n">
        <v>168</v>
      </c>
      <c r="AU3889" s="13" t="n">
        <v>168</v>
      </c>
      <c r="BQ3889" s="13" t="n">
        <v>168</v>
      </c>
      <c r="CM3889" s="13" t="n">
        <v>168</v>
      </c>
      <c r="DI3889" s="13" t="n">
        <v>168</v>
      </c>
      <c r="EE3889" s="13" t="n">
        <v>168</v>
      </c>
      <c r="FA3889" s="13" t="n">
        <v>168</v>
      </c>
      <c r="FW3889" s="13" t="n">
        <v>168</v>
      </c>
      <c r="GS3889" s="13" t="n">
        <v>168</v>
      </c>
    </row>
    <row r="3890">
      <c r="C3890" s="13" t="n">
        <v>169</v>
      </c>
      <c r="Y3890" s="13" t="n">
        <v>169</v>
      </c>
      <c r="AU3890" s="13" t="n">
        <v>169</v>
      </c>
      <c r="BQ3890" s="13" t="n">
        <v>169</v>
      </c>
      <c r="CM3890" s="13" t="n">
        <v>169</v>
      </c>
      <c r="DI3890" s="13" t="n">
        <v>169</v>
      </c>
      <c r="EE3890" s="13" t="n">
        <v>169</v>
      </c>
      <c r="FA3890" s="13" t="n">
        <v>169</v>
      </c>
      <c r="FW3890" s="13" t="n">
        <v>169</v>
      </c>
      <c r="GS3890" s="13" t="n">
        <v>169</v>
      </c>
    </row>
    <row r="3891">
      <c r="C3891" s="13" t="n">
        <v>170</v>
      </c>
      <c r="Y3891" s="13" t="n">
        <v>170</v>
      </c>
      <c r="AU3891" s="13" t="n">
        <v>170</v>
      </c>
      <c r="BQ3891" s="13" t="n">
        <v>170</v>
      </c>
      <c r="CM3891" s="13" t="n">
        <v>170</v>
      </c>
      <c r="DI3891" s="13" t="n">
        <v>170</v>
      </c>
      <c r="EE3891" s="13" t="n">
        <v>170</v>
      </c>
      <c r="FA3891" s="13" t="n">
        <v>170</v>
      </c>
      <c r="FW3891" s="13" t="n">
        <v>170</v>
      </c>
      <c r="GS3891" s="13" t="n">
        <v>170</v>
      </c>
    </row>
    <row r="3892">
      <c r="C3892" s="13" t="n">
        <v>171</v>
      </c>
      <c r="Y3892" s="13" t="n">
        <v>171</v>
      </c>
      <c r="AU3892" s="13" t="n">
        <v>171</v>
      </c>
      <c r="BQ3892" s="13" t="n">
        <v>171</v>
      </c>
      <c r="CM3892" s="13" t="n">
        <v>171</v>
      </c>
      <c r="DI3892" s="13" t="n">
        <v>171</v>
      </c>
      <c r="EE3892" s="13" t="n">
        <v>171</v>
      </c>
      <c r="FA3892" s="13" t="n">
        <v>171</v>
      </c>
      <c r="FW3892" s="13" t="n">
        <v>171</v>
      </c>
      <c r="GS3892" s="13" t="n">
        <v>171</v>
      </c>
    </row>
    <row r="3893">
      <c r="C3893" s="13" t="n">
        <v>172</v>
      </c>
      <c r="Y3893" s="13" t="n">
        <v>172</v>
      </c>
      <c r="AU3893" s="13" t="n">
        <v>172</v>
      </c>
      <c r="BQ3893" s="13" t="n">
        <v>172</v>
      </c>
      <c r="CM3893" s="13" t="n">
        <v>172</v>
      </c>
      <c r="DI3893" s="13" t="n">
        <v>172</v>
      </c>
      <c r="EE3893" s="13" t="n">
        <v>172</v>
      </c>
      <c r="FA3893" s="13" t="n">
        <v>172</v>
      </c>
      <c r="FW3893" s="13" t="n">
        <v>172</v>
      </c>
      <c r="GS3893" s="13" t="n">
        <v>172</v>
      </c>
    </row>
    <row r="3894">
      <c r="C3894" s="13" t="n">
        <v>173</v>
      </c>
      <c r="Y3894" s="13" t="n">
        <v>173</v>
      </c>
      <c r="AU3894" s="13" t="n">
        <v>173</v>
      </c>
      <c r="BQ3894" s="13" t="n">
        <v>173</v>
      </c>
      <c r="CM3894" s="13" t="n">
        <v>173</v>
      </c>
      <c r="DI3894" s="13" t="n">
        <v>173</v>
      </c>
      <c r="EE3894" s="13" t="n">
        <v>173</v>
      </c>
      <c r="FA3894" s="13" t="n">
        <v>173</v>
      </c>
      <c r="FW3894" s="13" t="n">
        <v>173</v>
      </c>
      <c r="GS3894" s="13" t="n">
        <v>173</v>
      </c>
    </row>
    <row r="3895">
      <c r="C3895" s="13" t="n">
        <v>174</v>
      </c>
      <c r="Y3895" s="13" t="n">
        <v>174</v>
      </c>
      <c r="AU3895" s="13" t="n">
        <v>174</v>
      </c>
      <c r="BQ3895" s="13" t="n">
        <v>174</v>
      </c>
      <c r="CM3895" s="13" t="n">
        <v>174</v>
      </c>
      <c r="DI3895" s="13" t="n">
        <v>174</v>
      </c>
      <c r="EE3895" s="13" t="n">
        <v>174</v>
      </c>
      <c r="FA3895" s="13" t="n">
        <v>174</v>
      </c>
      <c r="FW3895" s="13" t="n">
        <v>174</v>
      </c>
      <c r="GS3895" s="13" t="n">
        <v>174</v>
      </c>
    </row>
    <row r="3896">
      <c r="C3896" s="13" t="n">
        <v>175</v>
      </c>
      <c r="Y3896" s="13" t="n">
        <v>175</v>
      </c>
      <c r="AU3896" s="13" t="n">
        <v>175</v>
      </c>
      <c r="BQ3896" s="13" t="n">
        <v>175</v>
      </c>
      <c r="CM3896" s="13" t="n">
        <v>175</v>
      </c>
      <c r="DI3896" s="13" t="n">
        <v>175</v>
      </c>
      <c r="EE3896" s="13" t="n">
        <v>175</v>
      </c>
      <c r="FA3896" s="13" t="n">
        <v>175</v>
      </c>
      <c r="FW3896" s="13" t="n">
        <v>175</v>
      </c>
      <c r="GS3896" s="13" t="n">
        <v>175</v>
      </c>
    </row>
    <row r="3897">
      <c r="C3897" s="13" t="n">
        <v>176</v>
      </c>
      <c r="Y3897" s="13" t="n">
        <v>176</v>
      </c>
      <c r="AU3897" s="13" t="n">
        <v>176</v>
      </c>
      <c r="BQ3897" s="13" t="n">
        <v>176</v>
      </c>
      <c r="CM3897" s="13" t="n">
        <v>176</v>
      </c>
      <c r="DI3897" s="13" t="n">
        <v>176</v>
      </c>
      <c r="EE3897" s="13" t="n">
        <v>176</v>
      </c>
      <c r="FA3897" s="13" t="n">
        <v>176</v>
      </c>
      <c r="FW3897" s="13" t="n">
        <v>176</v>
      </c>
      <c r="GS3897" s="13" t="n">
        <v>176</v>
      </c>
    </row>
    <row r="3898">
      <c r="C3898" s="13" t="n">
        <v>177</v>
      </c>
      <c r="Y3898" s="13" t="n">
        <v>177</v>
      </c>
      <c r="AU3898" s="13" t="n">
        <v>177</v>
      </c>
      <c r="BQ3898" s="13" t="n">
        <v>177</v>
      </c>
      <c r="CM3898" s="13" t="n">
        <v>177</v>
      </c>
      <c r="DI3898" s="13" t="n">
        <v>177</v>
      </c>
      <c r="EE3898" s="13" t="n">
        <v>177</v>
      </c>
      <c r="FA3898" s="13" t="n">
        <v>177</v>
      </c>
      <c r="FW3898" s="13" t="n">
        <v>177</v>
      </c>
      <c r="GS3898" s="13" t="n">
        <v>177</v>
      </c>
    </row>
    <row r="3899">
      <c r="C3899" s="13" t="n">
        <v>178</v>
      </c>
      <c r="Y3899" s="13" t="n">
        <v>178</v>
      </c>
      <c r="AU3899" s="13" t="n">
        <v>178</v>
      </c>
      <c r="BQ3899" s="13" t="n">
        <v>178</v>
      </c>
      <c r="CM3899" s="13" t="n">
        <v>178</v>
      </c>
      <c r="DI3899" s="13" t="n">
        <v>178</v>
      </c>
      <c r="EE3899" s="13" t="n">
        <v>178</v>
      </c>
      <c r="FA3899" s="13" t="n">
        <v>178</v>
      </c>
      <c r="FW3899" s="13" t="n">
        <v>178</v>
      </c>
      <c r="GS3899" s="13" t="n">
        <v>178</v>
      </c>
    </row>
    <row r="3900">
      <c r="C3900" s="13" t="n">
        <v>179</v>
      </c>
      <c r="Y3900" s="13" t="n">
        <v>179</v>
      </c>
      <c r="AU3900" s="13" t="n">
        <v>179</v>
      </c>
      <c r="BQ3900" s="13" t="n">
        <v>179</v>
      </c>
      <c r="CM3900" s="13" t="n">
        <v>179</v>
      </c>
      <c r="DI3900" s="13" t="n">
        <v>179</v>
      </c>
      <c r="EE3900" s="13" t="n">
        <v>179</v>
      </c>
      <c r="FA3900" s="13" t="n">
        <v>179</v>
      </c>
      <c r="FW3900" s="13" t="n">
        <v>179</v>
      </c>
      <c r="GS3900" s="13" t="n">
        <v>179</v>
      </c>
    </row>
    <row r="3901">
      <c r="C3901" s="13" t="n">
        <v>180</v>
      </c>
      <c r="Y3901" s="13" t="n">
        <v>180</v>
      </c>
      <c r="AU3901" s="13" t="n">
        <v>180</v>
      </c>
      <c r="BQ3901" s="13" t="n">
        <v>180</v>
      </c>
      <c r="CM3901" s="13" t="n">
        <v>180</v>
      </c>
      <c r="DI3901" s="13" t="n">
        <v>180</v>
      </c>
      <c r="EE3901" s="13" t="n">
        <v>180</v>
      </c>
      <c r="FA3901" s="13" t="n">
        <v>180</v>
      </c>
      <c r="FW3901" s="13" t="n">
        <v>180</v>
      </c>
      <c r="GS3901" s="13" t="n">
        <v>180</v>
      </c>
    </row>
    <row r="3902">
      <c r="C3902" s="13" t="n">
        <v>181</v>
      </c>
      <c r="Y3902" s="13" t="n">
        <v>181</v>
      </c>
      <c r="AU3902" s="13" t="n">
        <v>181</v>
      </c>
      <c r="BQ3902" s="13" t="n">
        <v>181</v>
      </c>
      <c r="CM3902" s="13" t="n">
        <v>181</v>
      </c>
      <c r="DI3902" s="13" t="n">
        <v>181</v>
      </c>
      <c r="EE3902" s="13" t="n">
        <v>181</v>
      </c>
      <c r="FA3902" s="13" t="n">
        <v>181</v>
      </c>
      <c r="FW3902" s="13" t="n">
        <v>181</v>
      </c>
      <c r="GS3902" s="13" t="n">
        <v>181</v>
      </c>
    </row>
    <row r="3903">
      <c r="C3903" s="13" t="n">
        <v>182</v>
      </c>
      <c r="Y3903" s="13" t="n">
        <v>182</v>
      </c>
      <c r="AU3903" s="13" t="n">
        <v>182</v>
      </c>
      <c r="BQ3903" s="13" t="n">
        <v>182</v>
      </c>
      <c r="CM3903" s="13" t="n">
        <v>182</v>
      </c>
      <c r="DI3903" s="13" t="n">
        <v>182</v>
      </c>
      <c r="EE3903" s="13" t="n">
        <v>182</v>
      </c>
      <c r="FA3903" s="13" t="n">
        <v>182</v>
      </c>
      <c r="FW3903" s="13" t="n">
        <v>182</v>
      </c>
      <c r="GS3903" s="13" t="n">
        <v>182</v>
      </c>
    </row>
    <row r="3904">
      <c r="C3904" s="13" t="n">
        <v>183</v>
      </c>
      <c r="Y3904" s="13" t="n">
        <v>183</v>
      </c>
      <c r="AU3904" s="13" t="n">
        <v>183</v>
      </c>
      <c r="BQ3904" s="13" t="n">
        <v>183</v>
      </c>
      <c r="CM3904" s="13" t="n">
        <v>183</v>
      </c>
      <c r="DI3904" s="13" t="n">
        <v>183</v>
      </c>
      <c r="EE3904" s="13" t="n">
        <v>183</v>
      </c>
      <c r="FA3904" s="13" t="n">
        <v>183</v>
      </c>
      <c r="FW3904" s="13" t="n">
        <v>183</v>
      </c>
      <c r="GS3904" s="13" t="n">
        <v>183</v>
      </c>
    </row>
    <row r="3905">
      <c r="C3905" s="13" t="n">
        <v>184</v>
      </c>
      <c r="Y3905" s="13" t="n">
        <v>184</v>
      </c>
      <c r="AU3905" s="13" t="n">
        <v>184</v>
      </c>
      <c r="BQ3905" s="13" t="n">
        <v>184</v>
      </c>
      <c r="CM3905" s="13" t="n">
        <v>184</v>
      </c>
      <c r="DI3905" s="13" t="n">
        <v>184</v>
      </c>
      <c r="EE3905" s="13" t="n">
        <v>184</v>
      </c>
      <c r="FA3905" s="13" t="n">
        <v>184</v>
      </c>
      <c r="FW3905" s="13" t="n">
        <v>184</v>
      </c>
      <c r="GS3905" s="13" t="n">
        <v>184</v>
      </c>
    </row>
    <row r="3906">
      <c r="C3906" s="13" t="n">
        <v>185</v>
      </c>
      <c r="Y3906" s="13" t="n">
        <v>185</v>
      </c>
      <c r="AU3906" s="13" t="n">
        <v>185</v>
      </c>
      <c r="BQ3906" s="13" t="n">
        <v>185</v>
      </c>
      <c r="CM3906" s="13" t="n">
        <v>185</v>
      </c>
      <c r="DI3906" s="13" t="n">
        <v>185</v>
      </c>
      <c r="EE3906" s="13" t="n">
        <v>185</v>
      </c>
      <c r="FA3906" s="13" t="n">
        <v>185</v>
      </c>
      <c r="FW3906" s="13" t="n">
        <v>185</v>
      </c>
      <c r="GS3906" s="13" t="n">
        <v>185</v>
      </c>
    </row>
    <row r="3907">
      <c r="C3907" s="13" t="n">
        <v>186</v>
      </c>
      <c r="Y3907" s="13" t="n">
        <v>186</v>
      </c>
      <c r="AU3907" s="13" t="n">
        <v>186</v>
      </c>
      <c r="BQ3907" s="13" t="n">
        <v>186</v>
      </c>
      <c r="CM3907" s="13" t="n">
        <v>186</v>
      </c>
      <c r="DI3907" s="13" t="n">
        <v>186</v>
      </c>
      <c r="EE3907" s="13" t="n">
        <v>186</v>
      </c>
      <c r="FA3907" s="13" t="n">
        <v>186</v>
      </c>
      <c r="FW3907" s="13" t="n">
        <v>186</v>
      </c>
      <c r="GS3907" s="13" t="n">
        <v>186</v>
      </c>
    </row>
    <row r="3908">
      <c r="C3908" s="13" t="n">
        <v>187</v>
      </c>
      <c r="Y3908" s="13" t="n">
        <v>187</v>
      </c>
      <c r="AU3908" s="13" t="n">
        <v>187</v>
      </c>
      <c r="BQ3908" s="13" t="n">
        <v>187</v>
      </c>
      <c r="CM3908" s="13" t="n">
        <v>187</v>
      </c>
      <c r="DI3908" s="13" t="n">
        <v>187</v>
      </c>
      <c r="EE3908" s="13" t="n">
        <v>187</v>
      </c>
      <c r="FA3908" s="13" t="n">
        <v>187</v>
      </c>
      <c r="FW3908" s="13" t="n">
        <v>187</v>
      </c>
      <c r="GS3908" s="13" t="n">
        <v>187</v>
      </c>
    </row>
    <row r="3909">
      <c r="C3909" s="13" t="n">
        <v>188</v>
      </c>
      <c r="Y3909" s="13" t="n">
        <v>188</v>
      </c>
      <c r="AU3909" s="13" t="n">
        <v>188</v>
      </c>
      <c r="BQ3909" s="13" t="n">
        <v>188</v>
      </c>
      <c r="CM3909" s="13" t="n">
        <v>188</v>
      </c>
      <c r="DI3909" s="13" t="n">
        <v>188</v>
      </c>
      <c r="EE3909" s="13" t="n">
        <v>188</v>
      </c>
      <c r="FA3909" s="13" t="n">
        <v>188</v>
      </c>
      <c r="FW3909" s="13" t="n">
        <v>188</v>
      </c>
      <c r="GS3909" s="13" t="n">
        <v>188</v>
      </c>
    </row>
    <row r="3910">
      <c r="C3910" s="13" t="n">
        <v>189</v>
      </c>
      <c r="Y3910" s="13" t="n">
        <v>189</v>
      </c>
      <c r="AU3910" s="13" t="n">
        <v>189</v>
      </c>
      <c r="BQ3910" s="13" t="n">
        <v>189</v>
      </c>
      <c r="CM3910" s="13" t="n">
        <v>189</v>
      </c>
      <c r="DI3910" s="13" t="n">
        <v>189</v>
      </c>
      <c r="EE3910" s="13" t="n">
        <v>189</v>
      </c>
      <c r="FA3910" s="13" t="n">
        <v>189</v>
      </c>
      <c r="FW3910" s="13" t="n">
        <v>189</v>
      </c>
      <c r="GS3910" s="13" t="n">
        <v>189</v>
      </c>
    </row>
    <row r="3911">
      <c r="C3911" s="13" t="n">
        <v>190</v>
      </c>
      <c r="Y3911" s="13" t="n">
        <v>190</v>
      </c>
      <c r="AU3911" s="13" t="n">
        <v>190</v>
      </c>
      <c r="BQ3911" s="13" t="n">
        <v>190</v>
      </c>
      <c r="CM3911" s="13" t="n">
        <v>190</v>
      </c>
      <c r="DI3911" s="13" t="n">
        <v>190</v>
      </c>
      <c r="EE3911" s="13" t="n">
        <v>190</v>
      </c>
      <c r="FA3911" s="13" t="n">
        <v>190</v>
      </c>
      <c r="FW3911" s="13" t="n">
        <v>190</v>
      </c>
      <c r="GS3911" s="13" t="n">
        <v>190</v>
      </c>
    </row>
    <row r="3912">
      <c r="C3912" s="13" t="n">
        <v>191</v>
      </c>
      <c r="Y3912" s="13" t="n">
        <v>191</v>
      </c>
      <c r="AU3912" s="13" t="n">
        <v>191</v>
      </c>
      <c r="BQ3912" s="13" t="n">
        <v>191</v>
      </c>
      <c r="CM3912" s="13" t="n">
        <v>191</v>
      </c>
      <c r="DI3912" s="13" t="n">
        <v>191</v>
      </c>
      <c r="EE3912" s="13" t="n">
        <v>191</v>
      </c>
      <c r="FA3912" s="13" t="n">
        <v>191</v>
      </c>
      <c r="FW3912" s="13" t="n">
        <v>191</v>
      </c>
      <c r="GS3912" s="13" t="n">
        <v>191</v>
      </c>
    </row>
    <row r="3913">
      <c r="C3913" s="13" t="n">
        <v>192</v>
      </c>
      <c r="Y3913" s="13" t="n">
        <v>192</v>
      </c>
      <c r="AU3913" s="13" t="n">
        <v>192</v>
      </c>
      <c r="BQ3913" s="13" t="n">
        <v>192</v>
      </c>
      <c r="CM3913" s="13" t="n">
        <v>192</v>
      </c>
      <c r="DI3913" s="13" t="n">
        <v>192</v>
      </c>
      <c r="EE3913" s="13" t="n">
        <v>192</v>
      </c>
      <c r="FA3913" s="13" t="n">
        <v>192</v>
      </c>
      <c r="FW3913" s="13" t="n">
        <v>192</v>
      </c>
      <c r="GS3913" s="13" t="n">
        <v>192</v>
      </c>
    </row>
    <row r="3914">
      <c r="C3914" s="13" t="n">
        <v>193</v>
      </c>
      <c r="Y3914" s="13" t="n">
        <v>193</v>
      </c>
      <c r="AU3914" s="13" t="n">
        <v>193</v>
      </c>
      <c r="BQ3914" s="13" t="n">
        <v>193</v>
      </c>
      <c r="CM3914" s="13" t="n">
        <v>193</v>
      </c>
      <c r="DI3914" s="13" t="n">
        <v>193</v>
      </c>
      <c r="EE3914" s="13" t="n">
        <v>193</v>
      </c>
      <c r="FA3914" s="13" t="n">
        <v>193</v>
      </c>
      <c r="FW3914" s="13" t="n">
        <v>193</v>
      </c>
      <c r="GS3914" s="13" t="n">
        <v>193</v>
      </c>
    </row>
    <row r="3915">
      <c r="C3915" s="13" t="n">
        <v>194</v>
      </c>
      <c r="Y3915" s="13" t="n">
        <v>194</v>
      </c>
      <c r="AU3915" s="13" t="n">
        <v>194</v>
      </c>
      <c r="BQ3915" s="13" t="n">
        <v>194</v>
      </c>
      <c r="CM3915" s="13" t="n">
        <v>194</v>
      </c>
      <c r="DI3915" s="13" t="n">
        <v>194</v>
      </c>
      <c r="EE3915" s="13" t="n">
        <v>194</v>
      </c>
      <c r="FA3915" s="13" t="n">
        <v>194</v>
      </c>
      <c r="FW3915" s="13" t="n">
        <v>194</v>
      </c>
      <c r="GS3915" s="13" t="n">
        <v>194</v>
      </c>
    </row>
    <row r="3916">
      <c r="C3916" s="13" t="n">
        <v>195</v>
      </c>
      <c r="Y3916" s="13" t="n">
        <v>195</v>
      </c>
      <c r="AU3916" s="13" t="n">
        <v>195</v>
      </c>
      <c r="BQ3916" s="13" t="n">
        <v>195</v>
      </c>
      <c r="CM3916" s="13" t="n">
        <v>195</v>
      </c>
      <c r="DI3916" s="13" t="n">
        <v>195</v>
      </c>
      <c r="EE3916" s="13" t="n">
        <v>195</v>
      </c>
      <c r="FA3916" s="13" t="n">
        <v>195</v>
      </c>
      <c r="FW3916" s="13" t="n">
        <v>195</v>
      </c>
      <c r="GS3916" s="13" t="n">
        <v>195</v>
      </c>
    </row>
    <row r="3917">
      <c r="C3917" s="13" t="n">
        <v>196</v>
      </c>
      <c r="Y3917" s="13" t="n">
        <v>196</v>
      </c>
      <c r="AU3917" s="13" t="n">
        <v>196</v>
      </c>
      <c r="BQ3917" s="13" t="n">
        <v>196</v>
      </c>
      <c r="CM3917" s="13" t="n">
        <v>196</v>
      </c>
      <c r="DI3917" s="13" t="n">
        <v>196</v>
      </c>
      <c r="EE3917" s="13" t="n">
        <v>196</v>
      </c>
      <c r="FA3917" s="13" t="n">
        <v>196</v>
      </c>
      <c r="FW3917" s="13" t="n">
        <v>196</v>
      </c>
      <c r="GS3917" s="13" t="n">
        <v>196</v>
      </c>
    </row>
    <row r="3918">
      <c r="C3918" s="13" t="n">
        <v>197</v>
      </c>
      <c r="Y3918" s="13" t="n">
        <v>197</v>
      </c>
      <c r="AU3918" s="13" t="n">
        <v>197</v>
      </c>
      <c r="BQ3918" s="13" t="n">
        <v>197</v>
      </c>
      <c r="CM3918" s="13" t="n">
        <v>197</v>
      </c>
      <c r="DI3918" s="13" t="n">
        <v>197</v>
      </c>
      <c r="EE3918" s="13" t="n">
        <v>197</v>
      </c>
      <c r="FA3918" s="13" t="n">
        <v>197</v>
      </c>
      <c r="FW3918" s="13" t="n">
        <v>197</v>
      </c>
      <c r="GS3918" s="13" t="n">
        <v>197</v>
      </c>
    </row>
    <row r="3919">
      <c r="C3919" s="13" t="n">
        <v>198</v>
      </c>
      <c r="Y3919" s="13" t="n">
        <v>198</v>
      </c>
      <c r="AU3919" s="13" t="n">
        <v>198</v>
      </c>
      <c r="BQ3919" s="13" t="n">
        <v>198</v>
      </c>
      <c r="CM3919" s="13" t="n">
        <v>198</v>
      </c>
      <c r="DI3919" s="13" t="n">
        <v>198</v>
      </c>
      <c r="EE3919" s="13" t="n">
        <v>198</v>
      </c>
      <c r="FA3919" s="13" t="n">
        <v>198</v>
      </c>
      <c r="FW3919" s="13" t="n">
        <v>198</v>
      </c>
      <c r="GS3919" s="13" t="n">
        <v>198</v>
      </c>
    </row>
    <row r="3921">
      <c r="C3921" s="13" t="inlineStr">
        <is>
          <t>DesvPad(Cap)</t>
        </is>
      </c>
      <c r="D3921" s="13" t="n">
        <v>22</v>
      </c>
      <c r="E3921" s="13" t="n">
        <v>23</v>
      </c>
      <c r="F3921" s="13" t="n">
        <v>24</v>
      </c>
      <c r="Y3921" s="13" t="inlineStr">
        <is>
          <t>DesvPad(Cap)</t>
        </is>
      </c>
      <c r="Z3921" s="13" t="n">
        <v>22</v>
      </c>
      <c r="AA3921" s="13" t="n">
        <v>23</v>
      </c>
      <c r="AB3921" s="13" t="n">
        <v>24</v>
      </c>
      <c r="AU3921" s="13" t="inlineStr">
        <is>
          <t>DesvPad(Cap)</t>
        </is>
      </c>
      <c r="AV3921" s="13" t="n">
        <v>22</v>
      </c>
      <c r="AW3921" s="13" t="n">
        <v>23</v>
      </c>
      <c r="AX3921" s="13" t="n">
        <v>24</v>
      </c>
      <c r="BQ3921" s="13" t="inlineStr">
        <is>
          <t>DesvPad(Cap)</t>
        </is>
      </c>
      <c r="BR3921" s="13" t="n">
        <v>22</v>
      </c>
      <c r="BS3921" s="13" t="n">
        <v>23</v>
      </c>
      <c r="BT3921" s="13" t="n">
        <v>24</v>
      </c>
      <c r="CM3921" s="13" t="inlineStr">
        <is>
          <t>DesvPad(Cap)</t>
        </is>
      </c>
      <c r="CN3921" s="13" t="n">
        <v>22</v>
      </c>
      <c r="CO3921" s="13" t="n">
        <v>23</v>
      </c>
      <c r="CP3921" s="13" t="n">
        <v>24</v>
      </c>
      <c r="DI3921" s="13" t="inlineStr">
        <is>
          <t>DesvPad(Cap)</t>
        </is>
      </c>
      <c r="DJ3921" s="13" t="n">
        <v>22</v>
      </c>
      <c r="DK3921" s="13" t="n">
        <v>23</v>
      </c>
      <c r="DL3921" s="13" t="n">
        <v>24</v>
      </c>
      <c r="EE3921" s="13" t="inlineStr">
        <is>
          <t>DesvPad(Cap)</t>
        </is>
      </c>
      <c r="EF3921" s="13" t="n">
        <v>22</v>
      </c>
      <c r="EG3921" s="13" t="n">
        <v>23</v>
      </c>
      <c r="EH3921" s="13" t="n">
        <v>24</v>
      </c>
      <c r="FA3921" s="13" t="inlineStr">
        <is>
          <t>DesvPad(Cap)</t>
        </is>
      </c>
      <c r="FB3921" s="13" t="n">
        <v>22</v>
      </c>
      <c r="FC3921" s="13" t="n">
        <v>23</v>
      </c>
      <c r="FD3921" s="13" t="n">
        <v>24</v>
      </c>
      <c r="FW3921" s="13" t="inlineStr">
        <is>
          <t>DesvPad(Cap)</t>
        </is>
      </c>
      <c r="FX3921" s="13" t="n">
        <v>22</v>
      </c>
      <c r="FY3921" s="13" t="n">
        <v>23</v>
      </c>
      <c r="FZ3921" s="13" t="n">
        <v>24</v>
      </c>
      <c r="GS3921" s="13" t="inlineStr">
        <is>
          <t>DesvPad(Cap)</t>
        </is>
      </c>
      <c r="GT3921" s="13" t="n">
        <v>22</v>
      </c>
      <c r="GU3921" s="13" t="n">
        <v>23</v>
      </c>
      <c r="GV3921" s="13" t="n">
        <v>24</v>
      </c>
    </row>
    <row r="3922">
      <c r="C3922" s="13" t="n">
        <v>9</v>
      </c>
      <c r="D3922" s="13">
        <f>(Ret_Fourth_central_moment_5var!D196)^0.5</f>
        <v/>
      </c>
      <c r="E3922" s="13">
        <f>(Ret_Fourth_central_moment_5var!E196)^0.5</f>
        <v/>
      </c>
      <c r="F3922" s="13">
        <f>(Ret_Fourth_central_moment_5var!F196)^0.5</f>
        <v/>
      </c>
      <c r="Y3922" s="13" t="n">
        <v>9</v>
      </c>
      <c r="AU3922" s="13" t="n">
        <v>9</v>
      </c>
      <c r="BQ3922" s="13" t="n">
        <v>9</v>
      </c>
      <c r="CM3922" s="13" t="n">
        <v>9</v>
      </c>
      <c r="DI3922" s="13" t="n">
        <v>9</v>
      </c>
      <c r="EE3922" s="13" t="n">
        <v>9</v>
      </c>
      <c r="FA3922" s="13" t="n">
        <v>9</v>
      </c>
      <c r="FW3922" s="13" t="n">
        <v>9</v>
      </c>
      <c r="GS3922" s="13" t="n">
        <v>9</v>
      </c>
    </row>
    <row r="3923">
      <c r="C3923" s="13" t="n">
        <v>10</v>
      </c>
      <c r="D3923" s="13">
        <f>(Ret_Fourth_central_moment_5var!D197)^0.5</f>
        <v/>
      </c>
      <c r="E3923" s="13">
        <f>(Ret_Fourth_central_moment_5var!E197)^0.5</f>
        <v/>
      </c>
      <c r="F3923" s="13">
        <f>(Ret_Fourth_central_moment_5var!F197)^0.5</f>
        <v/>
      </c>
      <c r="Y3923" s="13" t="n">
        <v>10</v>
      </c>
      <c r="AU3923" s="13" t="n">
        <v>10</v>
      </c>
      <c r="BQ3923" s="13" t="n">
        <v>10</v>
      </c>
      <c r="CM3923" s="13" t="n">
        <v>10</v>
      </c>
      <c r="DI3923" s="13" t="n">
        <v>10</v>
      </c>
      <c r="EE3923" s="13" t="n">
        <v>10</v>
      </c>
      <c r="FA3923" s="13" t="n">
        <v>10</v>
      </c>
      <c r="FW3923" s="13" t="n">
        <v>10</v>
      </c>
      <c r="GS3923" s="13" t="n">
        <v>10</v>
      </c>
    </row>
    <row r="3924">
      <c r="C3924" s="13" t="n">
        <v>11</v>
      </c>
      <c r="D3924" s="13">
        <f>(Ret_Fourth_central_moment_5var!D198)^0.5</f>
        <v/>
      </c>
      <c r="E3924" s="13">
        <f>(Ret_Fourth_central_moment_5var!E198)^0.5</f>
        <v/>
      </c>
      <c r="F3924" s="13">
        <f>(Ret_Fourth_central_moment_5var!F198)^0.5</f>
        <v/>
      </c>
      <c r="Y3924" s="13" t="n">
        <v>11</v>
      </c>
      <c r="AU3924" s="13" t="n">
        <v>11</v>
      </c>
      <c r="BQ3924" s="13" t="n">
        <v>11</v>
      </c>
      <c r="CM3924" s="13" t="n">
        <v>11</v>
      </c>
      <c r="DI3924" s="13" t="n">
        <v>11</v>
      </c>
      <c r="EE3924" s="13" t="n">
        <v>11</v>
      </c>
      <c r="FA3924" s="13" t="n">
        <v>11</v>
      </c>
      <c r="FW3924" s="13" t="n">
        <v>11</v>
      </c>
      <c r="GS3924" s="13" t="n">
        <v>11</v>
      </c>
    </row>
    <row r="3925">
      <c r="C3925" s="13" t="n">
        <v>12</v>
      </c>
      <c r="D3925" s="13">
        <f>(Ret_Fourth_central_moment_5var!D199)^0.5</f>
        <v/>
      </c>
      <c r="E3925" s="13">
        <f>(Ret_Fourth_central_moment_5var!E199)^0.5</f>
        <v/>
      </c>
      <c r="F3925" s="13">
        <f>(Ret_Fourth_central_moment_5var!F199)^0.5</f>
        <v/>
      </c>
      <c r="Y3925" s="13" t="n">
        <v>12</v>
      </c>
      <c r="AU3925" s="13" t="n">
        <v>12</v>
      </c>
      <c r="BQ3925" s="13" t="n">
        <v>12</v>
      </c>
      <c r="CM3925" s="13" t="n">
        <v>12</v>
      </c>
      <c r="DI3925" s="13" t="n">
        <v>12</v>
      </c>
      <c r="EE3925" s="13" t="n">
        <v>12</v>
      </c>
      <c r="FA3925" s="13" t="n">
        <v>12</v>
      </c>
      <c r="FW3925" s="13" t="n">
        <v>12</v>
      </c>
      <c r="GS3925" s="13" t="n">
        <v>12</v>
      </c>
    </row>
    <row r="3926">
      <c r="C3926" s="13" t="n">
        <v>13</v>
      </c>
      <c r="D3926" s="13">
        <f>(Ret_Fourth_central_moment_5var!D200)^0.5</f>
        <v/>
      </c>
      <c r="E3926" s="13">
        <f>(Ret_Fourth_central_moment_5var!E200)^0.5</f>
        <v/>
      </c>
      <c r="F3926" s="13">
        <f>(Ret_Fourth_central_moment_5var!F200)^0.5</f>
        <v/>
      </c>
      <c r="Y3926" s="13" t="n">
        <v>13</v>
      </c>
      <c r="AU3926" s="13" t="n">
        <v>13</v>
      </c>
      <c r="BQ3926" s="13" t="n">
        <v>13</v>
      </c>
      <c r="CM3926" s="13" t="n">
        <v>13</v>
      </c>
      <c r="DI3926" s="13" t="n">
        <v>13</v>
      </c>
      <c r="EE3926" s="13" t="n">
        <v>13</v>
      </c>
      <c r="FA3926" s="13" t="n">
        <v>13</v>
      </c>
      <c r="FW3926" s="13" t="n">
        <v>13</v>
      </c>
      <c r="GS3926" s="13" t="n">
        <v>13</v>
      </c>
    </row>
    <row r="3927">
      <c r="C3927" s="13" t="n">
        <v>14</v>
      </c>
      <c r="D3927" s="13">
        <f>(Ret_Fourth_central_moment_5var!D201)^0.5</f>
        <v/>
      </c>
      <c r="E3927" s="13">
        <f>(Ret_Fourth_central_moment_5var!E201)^0.5</f>
        <v/>
      </c>
      <c r="F3927" s="13">
        <f>(Ret_Fourth_central_moment_5var!F201)^0.5</f>
        <v/>
      </c>
      <c r="Y3927" s="13" t="n">
        <v>14</v>
      </c>
      <c r="AU3927" s="13" t="n">
        <v>14</v>
      </c>
      <c r="BQ3927" s="13" t="n">
        <v>14</v>
      </c>
      <c r="CM3927" s="13" t="n">
        <v>14</v>
      </c>
      <c r="DI3927" s="13" t="n">
        <v>14</v>
      </c>
      <c r="EE3927" s="13" t="n">
        <v>14</v>
      </c>
      <c r="FA3927" s="13" t="n">
        <v>14</v>
      </c>
      <c r="FW3927" s="13" t="n">
        <v>14</v>
      </c>
      <c r="GS3927" s="13" t="n">
        <v>14</v>
      </c>
    </row>
    <row r="3928">
      <c r="C3928" s="13" t="n">
        <v>15</v>
      </c>
      <c r="D3928" s="13">
        <f>(Ret_Fourth_central_moment_5var!D202)^0.5</f>
        <v/>
      </c>
      <c r="E3928" s="13">
        <f>(Ret_Fourth_central_moment_5var!E202)^0.5</f>
        <v/>
      </c>
      <c r="F3928" s="13">
        <f>(Ret_Fourth_central_moment_5var!F202)^0.5</f>
        <v/>
      </c>
      <c r="Y3928" s="13" t="n">
        <v>15</v>
      </c>
      <c r="AU3928" s="13" t="n">
        <v>15</v>
      </c>
      <c r="BQ3928" s="13" t="n">
        <v>15</v>
      </c>
      <c r="CM3928" s="13" t="n">
        <v>15</v>
      </c>
      <c r="DI3928" s="13" t="n">
        <v>15</v>
      </c>
      <c r="EE3928" s="13" t="n">
        <v>15</v>
      </c>
      <c r="FA3928" s="13" t="n">
        <v>15</v>
      </c>
      <c r="FW3928" s="13" t="n">
        <v>15</v>
      </c>
      <c r="GS3928" s="13" t="n">
        <v>15</v>
      </c>
    </row>
    <row r="3929">
      <c r="C3929" s="13" t="n">
        <v>16</v>
      </c>
      <c r="D3929" s="13">
        <f>(Ret_Fourth_central_moment_5var!D203)^0.5</f>
        <v/>
      </c>
      <c r="E3929" s="13">
        <f>(Ret_Fourth_central_moment_5var!E203)^0.5</f>
        <v/>
      </c>
      <c r="F3929" s="13">
        <f>(Ret_Fourth_central_moment_5var!F203)^0.5</f>
        <v/>
      </c>
      <c r="Y3929" s="13" t="n">
        <v>16</v>
      </c>
      <c r="AU3929" s="13" t="n">
        <v>16</v>
      </c>
      <c r="BQ3929" s="13" t="n">
        <v>16</v>
      </c>
      <c r="CM3929" s="13" t="n">
        <v>16</v>
      </c>
      <c r="DI3929" s="13" t="n">
        <v>16</v>
      </c>
      <c r="EE3929" s="13" t="n">
        <v>16</v>
      </c>
      <c r="FA3929" s="13" t="n">
        <v>16</v>
      </c>
      <c r="FW3929" s="13" t="n">
        <v>16</v>
      </c>
      <c r="GS3929" s="13" t="n">
        <v>16</v>
      </c>
    </row>
    <row r="3930">
      <c r="C3930" s="13" t="n">
        <v>17</v>
      </c>
      <c r="D3930" s="13">
        <f>(Ret_Fourth_central_moment_5var!D204)^0.5</f>
        <v/>
      </c>
      <c r="E3930" s="13">
        <f>(Ret_Fourth_central_moment_5var!E204)^0.5</f>
        <v/>
      </c>
      <c r="F3930" s="13">
        <f>(Ret_Fourth_central_moment_5var!F204)^0.5</f>
        <v/>
      </c>
      <c r="Y3930" s="13" t="n">
        <v>17</v>
      </c>
      <c r="AU3930" s="13" t="n">
        <v>17</v>
      </c>
      <c r="BQ3930" s="13" t="n">
        <v>17</v>
      </c>
      <c r="CM3930" s="13" t="n">
        <v>17</v>
      </c>
      <c r="DI3930" s="13" t="n">
        <v>17</v>
      </c>
      <c r="EE3930" s="13" t="n">
        <v>17</v>
      </c>
      <c r="FA3930" s="13" t="n">
        <v>17</v>
      </c>
      <c r="FW3930" s="13" t="n">
        <v>17</v>
      </c>
      <c r="GS3930" s="13" t="n">
        <v>17</v>
      </c>
    </row>
    <row r="3931">
      <c r="C3931" s="13" t="n">
        <v>18</v>
      </c>
      <c r="D3931" s="13">
        <f>(Ret_Fourth_central_moment_5var!D205)^0.5</f>
        <v/>
      </c>
      <c r="E3931" s="13">
        <f>(Ret_Fourth_central_moment_5var!E205)^0.5</f>
        <v/>
      </c>
      <c r="F3931" s="13">
        <f>(Ret_Fourth_central_moment_5var!F205)^0.5</f>
        <v/>
      </c>
      <c r="Y3931" s="13" t="n">
        <v>18</v>
      </c>
      <c r="AU3931" s="13" t="n">
        <v>18</v>
      </c>
      <c r="BQ3931" s="13" t="n">
        <v>18</v>
      </c>
      <c r="CM3931" s="13" t="n">
        <v>18</v>
      </c>
      <c r="DI3931" s="13" t="n">
        <v>18</v>
      </c>
      <c r="EE3931" s="13" t="n">
        <v>18</v>
      </c>
      <c r="FA3931" s="13" t="n">
        <v>18</v>
      </c>
      <c r="FW3931" s="13" t="n">
        <v>18</v>
      </c>
      <c r="GS3931" s="13" t="n">
        <v>18</v>
      </c>
    </row>
    <row r="3932">
      <c r="C3932" s="13" t="n">
        <v>19</v>
      </c>
      <c r="D3932" s="13">
        <f>(Ret_Fourth_central_moment_5var!D206)^0.5</f>
        <v/>
      </c>
      <c r="E3932" s="13">
        <f>(Ret_Fourth_central_moment_5var!E206)^0.5</f>
        <v/>
      </c>
      <c r="F3932" s="13">
        <f>(Ret_Fourth_central_moment_5var!F206)^0.5</f>
        <v/>
      </c>
      <c r="Y3932" s="13" t="n">
        <v>19</v>
      </c>
      <c r="AU3932" s="13" t="n">
        <v>19</v>
      </c>
      <c r="BQ3932" s="13" t="n">
        <v>19</v>
      </c>
      <c r="CM3932" s="13" t="n">
        <v>19</v>
      </c>
      <c r="DI3932" s="13" t="n">
        <v>19</v>
      </c>
      <c r="EE3932" s="13" t="n">
        <v>19</v>
      </c>
      <c r="FA3932" s="13" t="n">
        <v>19</v>
      </c>
      <c r="FW3932" s="13" t="n">
        <v>19</v>
      </c>
      <c r="GS3932" s="13" t="n">
        <v>19</v>
      </c>
    </row>
    <row r="3933">
      <c r="C3933" s="13" t="n">
        <v>20</v>
      </c>
      <c r="D3933" s="13">
        <f>(Ret_Fourth_central_moment_5var!D207)^0.5</f>
        <v/>
      </c>
      <c r="E3933" s="13">
        <f>(Ret_Fourth_central_moment_5var!E207)^0.5</f>
        <v/>
      </c>
      <c r="F3933" s="13">
        <f>(Ret_Fourth_central_moment_5var!F207)^0.5</f>
        <v/>
      </c>
      <c r="Y3933" s="13" t="n">
        <v>20</v>
      </c>
      <c r="AU3933" s="13" t="n">
        <v>20</v>
      </c>
      <c r="BQ3933" s="13" t="n">
        <v>20</v>
      </c>
      <c r="CM3933" s="13" t="n">
        <v>20</v>
      </c>
      <c r="DI3933" s="13" t="n">
        <v>20</v>
      </c>
      <c r="EE3933" s="13" t="n">
        <v>20</v>
      </c>
      <c r="FA3933" s="13" t="n">
        <v>20</v>
      </c>
      <c r="FW3933" s="13" t="n">
        <v>20</v>
      </c>
      <c r="GS3933" s="13" t="n">
        <v>20</v>
      </c>
    </row>
    <row r="3934">
      <c r="C3934" s="13" t="n">
        <v>21</v>
      </c>
      <c r="D3934" s="13">
        <f>(Ret_Fourth_central_moment_5var!D208)^0.5</f>
        <v/>
      </c>
      <c r="E3934" s="13">
        <f>(Ret_Fourth_central_moment_5var!E208)^0.5</f>
        <v/>
      </c>
      <c r="F3934" s="13">
        <f>(Ret_Fourth_central_moment_5var!F208)^0.5</f>
        <v/>
      </c>
      <c r="Y3934" s="13" t="n">
        <v>21</v>
      </c>
      <c r="AU3934" s="13" t="n">
        <v>21</v>
      </c>
      <c r="BQ3934" s="13" t="n">
        <v>21</v>
      </c>
      <c r="CM3934" s="13" t="n">
        <v>21</v>
      </c>
      <c r="DI3934" s="13" t="n">
        <v>21</v>
      </c>
      <c r="EE3934" s="13" t="n">
        <v>21</v>
      </c>
      <c r="FA3934" s="13" t="n">
        <v>21</v>
      </c>
      <c r="FW3934" s="13" t="n">
        <v>21</v>
      </c>
      <c r="GS3934" s="13" t="n">
        <v>21</v>
      </c>
    </row>
    <row r="3935">
      <c r="C3935" s="13" t="n">
        <v>22</v>
      </c>
      <c r="D3935" s="13">
        <f>(Ret_Fourth_central_moment_5var!D209)^0.5</f>
        <v/>
      </c>
      <c r="E3935" s="13">
        <f>(Ret_Fourth_central_moment_5var!E209)^0.5</f>
        <v/>
      </c>
      <c r="F3935" s="13">
        <f>(Ret_Fourth_central_moment_5var!F209)^0.5</f>
        <v/>
      </c>
      <c r="Y3935" s="13" t="n">
        <v>22</v>
      </c>
      <c r="AU3935" s="13" t="n">
        <v>22</v>
      </c>
      <c r="BQ3935" s="13" t="n">
        <v>22</v>
      </c>
      <c r="CM3935" s="13" t="n">
        <v>22</v>
      </c>
      <c r="DI3935" s="13" t="n">
        <v>22</v>
      </c>
      <c r="EE3935" s="13" t="n">
        <v>22</v>
      </c>
      <c r="FA3935" s="13" t="n">
        <v>22</v>
      </c>
      <c r="FW3935" s="13" t="n">
        <v>22</v>
      </c>
      <c r="GS3935" s="13" t="n">
        <v>22</v>
      </c>
    </row>
    <row r="3936">
      <c r="C3936" s="13" t="n">
        <v>23</v>
      </c>
      <c r="D3936" s="13">
        <f>(Ret_Fourth_central_moment_5var!D210)^0.5</f>
        <v/>
      </c>
      <c r="E3936" s="13">
        <f>(Ret_Fourth_central_moment_5var!E210)^0.5</f>
        <v/>
      </c>
      <c r="F3936" s="13">
        <f>(Ret_Fourth_central_moment_5var!F210)^0.5</f>
        <v/>
      </c>
      <c r="Y3936" s="13" t="n">
        <v>23</v>
      </c>
      <c r="AU3936" s="13" t="n">
        <v>23</v>
      </c>
      <c r="BQ3936" s="13" t="n">
        <v>23</v>
      </c>
      <c r="CM3936" s="13" t="n">
        <v>23</v>
      </c>
      <c r="DI3936" s="13" t="n">
        <v>23</v>
      </c>
      <c r="EE3936" s="13" t="n">
        <v>23</v>
      </c>
      <c r="FA3936" s="13" t="n">
        <v>23</v>
      </c>
      <c r="FW3936" s="13" t="n">
        <v>23</v>
      </c>
      <c r="GS3936" s="13" t="n">
        <v>23</v>
      </c>
    </row>
    <row r="3937">
      <c r="C3937" s="13" t="n">
        <v>24</v>
      </c>
      <c r="D3937" s="13">
        <f>(Ret_Fourth_central_moment_5var!D211)^0.5</f>
        <v/>
      </c>
      <c r="E3937" s="13">
        <f>(Ret_Fourth_central_moment_5var!E211)^0.5</f>
        <v/>
      </c>
      <c r="F3937" s="13">
        <f>(Ret_Fourth_central_moment_5var!F211)^0.5</f>
        <v/>
      </c>
      <c r="Y3937" s="13" t="n">
        <v>24</v>
      </c>
      <c r="AU3937" s="13" t="n">
        <v>24</v>
      </c>
      <c r="BQ3937" s="13" t="n">
        <v>24</v>
      </c>
      <c r="CM3937" s="13" t="n">
        <v>24</v>
      </c>
      <c r="DI3937" s="13" t="n">
        <v>24</v>
      </c>
      <c r="EE3937" s="13" t="n">
        <v>24</v>
      </c>
      <c r="FA3937" s="13" t="n">
        <v>24</v>
      </c>
      <c r="FW3937" s="13" t="n">
        <v>24</v>
      </c>
      <c r="GS3937" s="13" t="n">
        <v>24</v>
      </c>
    </row>
    <row r="3938">
      <c r="C3938" s="13" t="n">
        <v>25</v>
      </c>
      <c r="D3938" s="13">
        <f>(Ret_Fourth_central_moment_5var!D212)^0.5</f>
        <v/>
      </c>
      <c r="E3938" s="13">
        <f>(Ret_Fourth_central_moment_5var!E212)^0.5</f>
        <v/>
      </c>
      <c r="F3938" s="13">
        <f>(Ret_Fourth_central_moment_5var!F212)^0.5</f>
        <v/>
      </c>
      <c r="Y3938" s="13" t="n">
        <v>25</v>
      </c>
      <c r="AU3938" s="13" t="n">
        <v>25</v>
      </c>
      <c r="BQ3938" s="13" t="n">
        <v>25</v>
      </c>
      <c r="CM3938" s="13" t="n">
        <v>25</v>
      </c>
      <c r="DI3938" s="13" t="n">
        <v>25</v>
      </c>
      <c r="EE3938" s="13" t="n">
        <v>25</v>
      </c>
      <c r="FA3938" s="13" t="n">
        <v>25</v>
      </c>
      <c r="FW3938" s="13" t="n">
        <v>25</v>
      </c>
      <c r="GS3938" s="13" t="n">
        <v>25</v>
      </c>
    </row>
    <row r="3939">
      <c r="C3939" s="13" t="n">
        <v>26</v>
      </c>
      <c r="D3939" s="13">
        <f>(Ret_Fourth_central_moment_5var!D213)^0.5</f>
        <v/>
      </c>
      <c r="E3939" s="13">
        <f>(Ret_Fourth_central_moment_5var!E213)^0.5</f>
        <v/>
      </c>
      <c r="F3939" s="13">
        <f>(Ret_Fourth_central_moment_5var!F213)^0.5</f>
        <v/>
      </c>
      <c r="Y3939" s="13" t="n">
        <v>26</v>
      </c>
      <c r="AU3939" s="13" t="n">
        <v>26</v>
      </c>
      <c r="BQ3939" s="13" t="n">
        <v>26</v>
      </c>
      <c r="CM3939" s="13" t="n">
        <v>26</v>
      </c>
      <c r="DI3939" s="13" t="n">
        <v>26</v>
      </c>
      <c r="EE3939" s="13" t="n">
        <v>26</v>
      </c>
      <c r="FA3939" s="13" t="n">
        <v>26</v>
      </c>
      <c r="FW3939" s="13" t="n">
        <v>26</v>
      </c>
      <c r="GS3939" s="13" t="n">
        <v>26</v>
      </c>
    </row>
    <row r="3940">
      <c r="C3940" s="13" t="n">
        <v>27</v>
      </c>
      <c r="D3940" s="13">
        <f>(Ret_Fourth_central_moment_5var!D214)^0.5</f>
        <v/>
      </c>
      <c r="E3940" s="13">
        <f>(Ret_Fourth_central_moment_5var!E214)^0.5</f>
        <v/>
      </c>
      <c r="F3940" s="13">
        <f>(Ret_Fourth_central_moment_5var!F214)^0.5</f>
        <v/>
      </c>
      <c r="Y3940" s="13" t="n">
        <v>27</v>
      </c>
      <c r="AU3940" s="13" t="n">
        <v>27</v>
      </c>
      <c r="BQ3940" s="13" t="n">
        <v>27</v>
      </c>
      <c r="CM3940" s="13" t="n">
        <v>27</v>
      </c>
      <c r="DI3940" s="13" t="n">
        <v>27</v>
      </c>
      <c r="EE3940" s="13" t="n">
        <v>27</v>
      </c>
      <c r="FA3940" s="13" t="n">
        <v>27</v>
      </c>
      <c r="FW3940" s="13" t="n">
        <v>27</v>
      </c>
      <c r="GS3940" s="13" t="n">
        <v>27</v>
      </c>
    </row>
    <row r="3941">
      <c r="C3941" s="13" t="n">
        <v>28</v>
      </c>
      <c r="D3941" s="13">
        <f>(Ret_Fourth_central_moment_5var!D215)^0.5</f>
        <v/>
      </c>
      <c r="E3941" s="13">
        <f>(Ret_Fourth_central_moment_5var!E215)^0.5</f>
        <v/>
      </c>
      <c r="F3941" s="13">
        <f>(Ret_Fourth_central_moment_5var!F215)^0.5</f>
        <v/>
      </c>
      <c r="Y3941" s="13" t="n">
        <v>28</v>
      </c>
      <c r="AU3941" s="13" t="n">
        <v>28</v>
      </c>
      <c r="BQ3941" s="13" t="n">
        <v>28</v>
      </c>
      <c r="CM3941" s="13" t="n">
        <v>28</v>
      </c>
      <c r="DI3941" s="13" t="n">
        <v>28</v>
      </c>
      <c r="EE3941" s="13" t="n">
        <v>28</v>
      </c>
      <c r="FA3941" s="13" t="n">
        <v>28</v>
      </c>
      <c r="FW3941" s="13" t="n">
        <v>28</v>
      </c>
      <c r="GS3941" s="13" t="n">
        <v>28</v>
      </c>
    </row>
    <row r="3942">
      <c r="C3942" s="13" t="n">
        <v>29</v>
      </c>
      <c r="D3942" s="13">
        <f>(Ret_Fourth_central_moment_5var!D216)^0.5</f>
        <v/>
      </c>
      <c r="E3942" s="13">
        <f>(Ret_Fourth_central_moment_5var!E216)^0.5</f>
        <v/>
      </c>
      <c r="F3942" s="13">
        <f>(Ret_Fourth_central_moment_5var!F216)^0.5</f>
        <v/>
      </c>
      <c r="Y3942" s="13" t="n">
        <v>29</v>
      </c>
      <c r="AU3942" s="13" t="n">
        <v>29</v>
      </c>
      <c r="BQ3942" s="13" t="n">
        <v>29</v>
      </c>
      <c r="CM3942" s="13" t="n">
        <v>29</v>
      </c>
      <c r="DI3942" s="13" t="n">
        <v>29</v>
      </c>
      <c r="EE3942" s="13" t="n">
        <v>29</v>
      </c>
      <c r="FA3942" s="13" t="n">
        <v>29</v>
      </c>
      <c r="FW3942" s="13" t="n">
        <v>29</v>
      </c>
      <c r="GS3942" s="13" t="n">
        <v>29</v>
      </c>
    </row>
    <row r="3943">
      <c r="C3943" s="13" t="n">
        <v>30</v>
      </c>
      <c r="D3943" s="13">
        <f>(Ret_Fourth_central_moment_5var!D217)^0.5</f>
        <v/>
      </c>
      <c r="E3943" s="13">
        <f>(Ret_Fourth_central_moment_5var!E217)^0.5</f>
        <v/>
      </c>
      <c r="F3943" s="13">
        <f>(Ret_Fourth_central_moment_5var!F217)^0.5</f>
        <v/>
      </c>
      <c r="Y3943" s="13" t="n">
        <v>30</v>
      </c>
      <c r="AU3943" s="13" t="n">
        <v>30</v>
      </c>
      <c r="BQ3943" s="13" t="n">
        <v>30</v>
      </c>
      <c r="CM3943" s="13" t="n">
        <v>30</v>
      </c>
      <c r="DI3943" s="13" t="n">
        <v>30</v>
      </c>
      <c r="EE3943" s="13" t="n">
        <v>30</v>
      </c>
      <c r="FA3943" s="13" t="n">
        <v>30</v>
      </c>
      <c r="FW3943" s="13" t="n">
        <v>30</v>
      </c>
      <c r="GS3943" s="13" t="n">
        <v>30</v>
      </c>
    </row>
    <row r="3944">
      <c r="C3944" s="13" t="n">
        <v>31</v>
      </c>
      <c r="D3944" s="13">
        <f>(Ret_Fourth_central_moment_5var!D218)^0.5</f>
        <v/>
      </c>
      <c r="E3944" s="13">
        <f>(Ret_Fourth_central_moment_5var!E218)^0.5</f>
        <v/>
      </c>
      <c r="F3944" s="13">
        <f>(Ret_Fourth_central_moment_5var!F218)^0.5</f>
        <v/>
      </c>
      <c r="Y3944" s="13" t="n">
        <v>31</v>
      </c>
      <c r="AU3944" s="13" t="n">
        <v>31</v>
      </c>
      <c r="BQ3944" s="13" t="n">
        <v>31</v>
      </c>
      <c r="CM3944" s="13" t="n">
        <v>31</v>
      </c>
      <c r="DI3944" s="13" t="n">
        <v>31</v>
      </c>
      <c r="EE3944" s="13" t="n">
        <v>31</v>
      </c>
      <c r="FA3944" s="13" t="n">
        <v>31</v>
      </c>
      <c r="FW3944" s="13" t="n">
        <v>31</v>
      </c>
      <c r="GS3944" s="13" t="n">
        <v>31</v>
      </c>
    </row>
    <row r="3945">
      <c r="C3945" s="13" t="n">
        <v>32</v>
      </c>
      <c r="D3945" s="13">
        <f>(Ret_Fourth_central_moment_5var!D219)^0.5</f>
        <v/>
      </c>
      <c r="E3945" s="13">
        <f>(Ret_Fourth_central_moment_5var!E219)^0.5</f>
        <v/>
      </c>
      <c r="F3945" s="13">
        <f>(Ret_Fourth_central_moment_5var!F219)^0.5</f>
        <v/>
      </c>
      <c r="Y3945" s="13" t="n">
        <v>32</v>
      </c>
      <c r="AU3945" s="13" t="n">
        <v>32</v>
      </c>
      <c r="BQ3945" s="13" t="n">
        <v>32</v>
      </c>
      <c r="CM3945" s="13" t="n">
        <v>32</v>
      </c>
      <c r="DI3945" s="13" t="n">
        <v>32</v>
      </c>
      <c r="EE3945" s="13" t="n">
        <v>32</v>
      </c>
      <c r="FA3945" s="13" t="n">
        <v>32</v>
      </c>
      <c r="FW3945" s="13" t="n">
        <v>32</v>
      </c>
      <c r="GS3945" s="13" t="n">
        <v>32</v>
      </c>
    </row>
    <row r="3946">
      <c r="C3946" s="13" t="n">
        <v>33</v>
      </c>
      <c r="D3946" s="13">
        <f>(Ret_Fourth_central_moment_5var!D220)^0.5</f>
        <v/>
      </c>
      <c r="E3946" s="13">
        <f>(Ret_Fourth_central_moment_5var!E220)^0.5</f>
        <v/>
      </c>
      <c r="F3946" s="13">
        <f>(Ret_Fourth_central_moment_5var!F220)^0.5</f>
        <v/>
      </c>
      <c r="Y3946" s="13" t="n">
        <v>33</v>
      </c>
      <c r="AU3946" s="13" t="n">
        <v>33</v>
      </c>
      <c r="BQ3946" s="13" t="n">
        <v>33</v>
      </c>
      <c r="CM3946" s="13" t="n">
        <v>33</v>
      </c>
      <c r="DI3946" s="13" t="n">
        <v>33</v>
      </c>
      <c r="EE3946" s="13" t="n">
        <v>33</v>
      </c>
      <c r="FA3946" s="13" t="n">
        <v>33</v>
      </c>
      <c r="FW3946" s="13" t="n">
        <v>33</v>
      </c>
      <c r="GS3946" s="13" t="n">
        <v>33</v>
      </c>
    </row>
    <row r="3947">
      <c r="C3947" s="13" t="n">
        <v>34</v>
      </c>
      <c r="D3947" s="13">
        <f>(Ret_Fourth_central_moment_5var!D221)^0.5</f>
        <v/>
      </c>
      <c r="E3947" s="13">
        <f>(Ret_Fourth_central_moment_5var!E221)^0.5</f>
        <v/>
      </c>
      <c r="F3947" s="13">
        <f>(Ret_Fourth_central_moment_5var!F221)^0.5</f>
        <v/>
      </c>
      <c r="Y3947" s="13" t="n">
        <v>34</v>
      </c>
      <c r="AU3947" s="13" t="n">
        <v>34</v>
      </c>
      <c r="BQ3947" s="13" t="n">
        <v>34</v>
      </c>
      <c r="CM3947" s="13" t="n">
        <v>34</v>
      </c>
      <c r="DI3947" s="13" t="n">
        <v>34</v>
      </c>
      <c r="EE3947" s="13" t="n">
        <v>34</v>
      </c>
      <c r="FA3947" s="13" t="n">
        <v>34</v>
      </c>
      <c r="FW3947" s="13" t="n">
        <v>34</v>
      </c>
      <c r="GS3947" s="13" t="n">
        <v>34</v>
      </c>
    </row>
    <row r="3948">
      <c r="C3948" s="13" t="n">
        <v>35</v>
      </c>
      <c r="D3948" s="13">
        <f>(Ret_Fourth_central_moment_5var!D222)^0.5</f>
        <v/>
      </c>
      <c r="E3948" s="13">
        <f>(Ret_Fourth_central_moment_5var!E222)^0.5</f>
        <v/>
      </c>
      <c r="F3948" s="13">
        <f>(Ret_Fourth_central_moment_5var!F222)^0.5</f>
        <v/>
      </c>
      <c r="Y3948" s="13" t="n">
        <v>35</v>
      </c>
      <c r="AU3948" s="13" t="n">
        <v>35</v>
      </c>
      <c r="BQ3948" s="13" t="n">
        <v>35</v>
      </c>
      <c r="CM3948" s="13" t="n">
        <v>35</v>
      </c>
      <c r="DI3948" s="13" t="n">
        <v>35</v>
      </c>
      <c r="EE3948" s="13" t="n">
        <v>35</v>
      </c>
      <c r="FA3948" s="13" t="n">
        <v>35</v>
      </c>
      <c r="FW3948" s="13" t="n">
        <v>35</v>
      </c>
      <c r="GS3948" s="13" t="n">
        <v>35</v>
      </c>
    </row>
    <row r="3949">
      <c r="C3949" s="13" t="n">
        <v>36</v>
      </c>
      <c r="D3949" s="13">
        <f>(Ret_Fourth_central_moment_5var!D223)^0.5</f>
        <v/>
      </c>
      <c r="E3949" s="13">
        <f>(Ret_Fourth_central_moment_5var!E223)^0.5</f>
        <v/>
      </c>
      <c r="F3949" s="13">
        <f>(Ret_Fourth_central_moment_5var!F223)^0.5</f>
        <v/>
      </c>
      <c r="Y3949" s="13" t="n">
        <v>36</v>
      </c>
      <c r="AU3949" s="13" t="n">
        <v>36</v>
      </c>
      <c r="BQ3949" s="13" t="n">
        <v>36</v>
      </c>
      <c r="CM3949" s="13" t="n">
        <v>36</v>
      </c>
      <c r="DI3949" s="13" t="n">
        <v>36</v>
      </c>
      <c r="EE3949" s="13" t="n">
        <v>36</v>
      </c>
      <c r="FA3949" s="13" t="n">
        <v>36</v>
      </c>
      <c r="FW3949" s="13" t="n">
        <v>36</v>
      </c>
      <c r="GS3949" s="13" t="n">
        <v>36</v>
      </c>
    </row>
    <row r="3950">
      <c r="C3950" s="13" t="n">
        <v>37</v>
      </c>
      <c r="D3950" s="13">
        <f>(Ret_Fourth_central_moment_5var!D224)^0.5</f>
        <v/>
      </c>
      <c r="E3950" s="13">
        <f>(Ret_Fourth_central_moment_5var!E224)^0.5</f>
        <v/>
      </c>
      <c r="F3950" s="13">
        <f>(Ret_Fourth_central_moment_5var!F224)^0.5</f>
        <v/>
      </c>
      <c r="Y3950" s="13" t="n">
        <v>37</v>
      </c>
      <c r="AU3950" s="13" t="n">
        <v>37</v>
      </c>
      <c r="BQ3950" s="13" t="n">
        <v>37</v>
      </c>
      <c r="CM3950" s="13" t="n">
        <v>37</v>
      </c>
      <c r="DI3950" s="13" t="n">
        <v>37</v>
      </c>
      <c r="EE3950" s="13" t="n">
        <v>37</v>
      </c>
      <c r="FA3950" s="13" t="n">
        <v>37</v>
      </c>
      <c r="FW3950" s="13" t="n">
        <v>37</v>
      </c>
      <c r="GS3950" s="13" t="n">
        <v>37</v>
      </c>
    </row>
    <row r="3951">
      <c r="C3951" s="13" t="n">
        <v>38</v>
      </c>
      <c r="D3951" s="13">
        <f>(Ret_Fourth_central_moment_5var!D225)^0.5</f>
        <v/>
      </c>
      <c r="E3951" s="13">
        <f>(Ret_Fourth_central_moment_5var!E225)^0.5</f>
        <v/>
      </c>
      <c r="F3951" s="13">
        <f>(Ret_Fourth_central_moment_5var!F225)^0.5</f>
        <v/>
      </c>
      <c r="Y3951" s="13" t="n">
        <v>38</v>
      </c>
      <c r="AU3951" s="13" t="n">
        <v>38</v>
      </c>
      <c r="BQ3951" s="13" t="n">
        <v>38</v>
      </c>
      <c r="CM3951" s="13" t="n">
        <v>38</v>
      </c>
      <c r="DI3951" s="13" t="n">
        <v>38</v>
      </c>
      <c r="EE3951" s="13" t="n">
        <v>38</v>
      </c>
      <c r="FA3951" s="13" t="n">
        <v>38</v>
      </c>
      <c r="FW3951" s="13" t="n">
        <v>38</v>
      </c>
      <c r="GS3951" s="13" t="n">
        <v>38</v>
      </c>
    </row>
    <row r="3952">
      <c r="C3952" s="13" t="n">
        <v>39</v>
      </c>
      <c r="D3952" s="13">
        <f>(Ret_Fourth_central_moment_5var!D226)^0.5</f>
        <v/>
      </c>
      <c r="E3952" s="13">
        <f>(Ret_Fourth_central_moment_5var!E226)^0.5</f>
        <v/>
      </c>
      <c r="F3952" s="13">
        <f>(Ret_Fourth_central_moment_5var!F226)^0.5</f>
        <v/>
      </c>
      <c r="Y3952" s="13" t="n">
        <v>39</v>
      </c>
      <c r="AU3952" s="13" t="n">
        <v>39</v>
      </c>
      <c r="BQ3952" s="13" t="n">
        <v>39</v>
      </c>
      <c r="CM3952" s="13" t="n">
        <v>39</v>
      </c>
      <c r="DI3952" s="13" t="n">
        <v>39</v>
      </c>
      <c r="EE3952" s="13" t="n">
        <v>39</v>
      </c>
      <c r="FA3952" s="13" t="n">
        <v>39</v>
      </c>
      <c r="FW3952" s="13" t="n">
        <v>39</v>
      </c>
      <c r="GS3952" s="13" t="n">
        <v>39</v>
      </c>
    </row>
    <row r="3953">
      <c r="C3953" s="13" t="n">
        <v>40</v>
      </c>
      <c r="D3953" s="13">
        <f>(Ret_Fourth_central_moment_5var!D227)^0.5</f>
        <v/>
      </c>
      <c r="E3953" s="13">
        <f>(Ret_Fourth_central_moment_5var!E227)^0.5</f>
        <v/>
      </c>
      <c r="F3953" s="13">
        <f>(Ret_Fourth_central_moment_5var!F227)^0.5</f>
        <v/>
      </c>
      <c r="Y3953" s="13" t="n">
        <v>40</v>
      </c>
      <c r="AU3953" s="13" t="n">
        <v>40</v>
      </c>
      <c r="BQ3953" s="13" t="n">
        <v>40</v>
      </c>
      <c r="CM3953" s="13" t="n">
        <v>40</v>
      </c>
      <c r="DI3953" s="13" t="n">
        <v>40</v>
      </c>
      <c r="EE3953" s="13" t="n">
        <v>40</v>
      </c>
      <c r="FA3953" s="13" t="n">
        <v>40</v>
      </c>
      <c r="FW3953" s="13" t="n">
        <v>40</v>
      </c>
      <c r="GS3953" s="13" t="n">
        <v>40</v>
      </c>
    </row>
    <row r="3954">
      <c r="C3954" s="13" t="n">
        <v>41</v>
      </c>
      <c r="D3954" s="13">
        <f>(Ret_Fourth_central_moment_5var!D228)^0.5</f>
        <v/>
      </c>
      <c r="E3954" s="13">
        <f>(Ret_Fourth_central_moment_5var!E228)^0.5</f>
        <v/>
      </c>
      <c r="F3954" s="13">
        <f>(Ret_Fourth_central_moment_5var!F228)^0.5</f>
        <v/>
      </c>
      <c r="Y3954" s="13" t="n">
        <v>41</v>
      </c>
      <c r="AU3954" s="13" t="n">
        <v>41</v>
      </c>
      <c r="BQ3954" s="13" t="n">
        <v>41</v>
      </c>
      <c r="CM3954" s="13" t="n">
        <v>41</v>
      </c>
      <c r="DI3954" s="13" t="n">
        <v>41</v>
      </c>
      <c r="EE3954" s="13" t="n">
        <v>41</v>
      </c>
      <c r="FA3954" s="13" t="n">
        <v>41</v>
      </c>
      <c r="FW3954" s="13" t="n">
        <v>41</v>
      </c>
      <c r="GS3954" s="13" t="n">
        <v>41</v>
      </c>
    </row>
    <row r="3955">
      <c r="C3955" s="13" t="n">
        <v>42</v>
      </c>
      <c r="D3955" s="13">
        <f>(Ret_Fourth_central_moment_5var!D229)^0.5</f>
        <v/>
      </c>
      <c r="E3955" s="13">
        <f>(Ret_Fourth_central_moment_5var!E229)^0.5</f>
        <v/>
      </c>
      <c r="F3955" s="13">
        <f>(Ret_Fourth_central_moment_5var!F229)^0.5</f>
        <v/>
      </c>
      <c r="Y3955" s="13" t="n">
        <v>42</v>
      </c>
      <c r="AU3955" s="13" t="n">
        <v>42</v>
      </c>
      <c r="BQ3955" s="13" t="n">
        <v>42</v>
      </c>
      <c r="CM3955" s="13" t="n">
        <v>42</v>
      </c>
      <c r="DI3955" s="13" t="n">
        <v>42</v>
      </c>
      <c r="EE3955" s="13" t="n">
        <v>42</v>
      </c>
      <c r="FA3955" s="13" t="n">
        <v>42</v>
      </c>
      <c r="FW3955" s="13" t="n">
        <v>42</v>
      </c>
      <c r="GS3955" s="13" t="n">
        <v>42</v>
      </c>
    </row>
    <row r="3956">
      <c r="C3956" s="13" t="n">
        <v>43</v>
      </c>
      <c r="D3956" s="13">
        <f>(Ret_Fourth_central_moment_5var!D230)^0.5</f>
        <v/>
      </c>
      <c r="E3956" s="13">
        <f>(Ret_Fourth_central_moment_5var!E230)^0.5</f>
        <v/>
      </c>
      <c r="F3956" s="13">
        <f>(Ret_Fourth_central_moment_5var!F230)^0.5</f>
        <v/>
      </c>
      <c r="Y3956" s="13" t="n">
        <v>43</v>
      </c>
      <c r="AU3956" s="13" t="n">
        <v>43</v>
      </c>
      <c r="BQ3956" s="13" t="n">
        <v>43</v>
      </c>
      <c r="CM3956" s="13" t="n">
        <v>43</v>
      </c>
      <c r="DI3956" s="13" t="n">
        <v>43</v>
      </c>
      <c r="EE3956" s="13" t="n">
        <v>43</v>
      </c>
      <c r="FA3956" s="13" t="n">
        <v>43</v>
      </c>
      <c r="FW3956" s="13" t="n">
        <v>43</v>
      </c>
      <c r="GS3956" s="13" t="n">
        <v>43</v>
      </c>
    </row>
    <row r="3957">
      <c r="C3957" s="13" t="n">
        <v>44</v>
      </c>
      <c r="D3957" s="13">
        <f>(Ret_Fourth_central_moment_5var!D231)^0.5</f>
        <v/>
      </c>
      <c r="E3957" s="13">
        <f>(Ret_Fourth_central_moment_5var!E231)^0.5</f>
        <v/>
      </c>
      <c r="F3957" s="13">
        <f>(Ret_Fourth_central_moment_5var!F231)^0.5</f>
        <v/>
      </c>
      <c r="Y3957" s="13" t="n">
        <v>44</v>
      </c>
      <c r="AU3957" s="13" t="n">
        <v>44</v>
      </c>
      <c r="BQ3957" s="13" t="n">
        <v>44</v>
      </c>
      <c r="CM3957" s="13" t="n">
        <v>44</v>
      </c>
      <c r="DI3957" s="13" t="n">
        <v>44</v>
      </c>
      <c r="EE3957" s="13" t="n">
        <v>44</v>
      </c>
      <c r="FA3957" s="13" t="n">
        <v>44</v>
      </c>
      <c r="FW3957" s="13" t="n">
        <v>44</v>
      </c>
      <c r="GS3957" s="13" t="n">
        <v>44</v>
      </c>
    </row>
    <row r="3958">
      <c r="C3958" s="13" t="n">
        <v>45</v>
      </c>
      <c r="D3958" s="13">
        <f>(Ret_Fourth_central_moment_5var!D232)^0.5</f>
        <v/>
      </c>
      <c r="E3958" s="13">
        <f>(Ret_Fourth_central_moment_5var!E232)^0.5</f>
        <v/>
      </c>
      <c r="F3958" s="13">
        <f>(Ret_Fourth_central_moment_5var!F232)^0.5</f>
        <v/>
      </c>
      <c r="Y3958" s="13" t="n">
        <v>45</v>
      </c>
      <c r="AU3958" s="13" t="n">
        <v>45</v>
      </c>
      <c r="BQ3958" s="13" t="n">
        <v>45</v>
      </c>
      <c r="CM3958" s="13" t="n">
        <v>45</v>
      </c>
      <c r="DI3958" s="13" t="n">
        <v>45</v>
      </c>
      <c r="EE3958" s="13" t="n">
        <v>45</v>
      </c>
      <c r="FA3958" s="13" t="n">
        <v>45</v>
      </c>
      <c r="FW3958" s="13" t="n">
        <v>45</v>
      </c>
      <c r="GS3958" s="13" t="n">
        <v>45</v>
      </c>
    </row>
    <row r="3959">
      <c r="C3959" s="13" t="n">
        <v>46</v>
      </c>
      <c r="D3959" s="13">
        <f>(Ret_Fourth_central_moment_5var!D233)^0.5</f>
        <v/>
      </c>
      <c r="E3959" s="13">
        <f>(Ret_Fourth_central_moment_5var!E233)^0.5</f>
        <v/>
      </c>
      <c r="F3959" s="13">
        <f>(Ret_Fourth_central_moment_5var!F233)^0.5</f>
        <v/>
      </c>
      <c r="Y3959" s="13" t="n">
        <v>46</v>
      </c>
      <c r="AU3959" s="13" t="n">
        <v>46</v>
      </c>
      <c r="BQ3959" s="13" t="n">
        <v>46</v>
      </c>
      <c r="CM3959" s="13" t="n">
        <v>46</v>
      </c>
      <c r="DI3959" s="13" t="n">
        <v>46</v>
      </c>
      <c r="EE3959" s="13" t="n">
        <v>46</v>
      </c>
      <c r="FA3959" s="13" t="n">
        <v>46</v>
      </c>
      <c r="FW3959" s="13" t="n">
        <v>46</v>
      </c>
      <c r="GS3959" s="13" t="n">
        <v>46</v>
      </c>
    </row>
    <row r="3960">
      <c r="C3960" s="13" t="n">
        <v>47</v>
      </c>
      <c r="D3960" s="13">
        <f>(Ret_Fourth_central_moment_5var!D234)^0.5</f>
        <v/>
      </c>
      <c r="E3960" s="13">
        <f>(Ret_Fourth_central_moment_5var!E234)^0.5</f>
        <v/>
      </c>
      <c r="F3960" s="13">
        <f>(Ret_Fourth_central_moment_5var!F234)^0.5</f>
        <v/>
      </c>
      <c r="Y3960" s="13" t="n">
        <v>47</v>
      </c>
      <c r="AU3960" s="13" t="n">
        <v>47</v>
      </c>
      <c r="BQ3960" s="13" t="n">
        <v>47</v>
      </c>
      <c r="CM3960" s="13" t="n">
        <v>47</v>
      </c>
      <c r="DI3960" s="13" t="n">
        <v>47</v>
      </c>
      <c r="EE3960" s="13" t="n">
        <v>47</v>
      </c>
      <c r="FA3960" s="13" t="n">
        <v>47</v>
      </c>
      <c r="FW3960" s="13" t="n">
        <v>47</v>
      </c>
      <c r="GS3960" s="13" t="n">
        <v>47</v>
      </c>
    </row>
    <row r="3961">
      <c r="C3961" s="13" t="n">
        <v>48</v>
      </c>
      <c r="D3961" s="13">
        <f>(Ret_Fourth_central_moment_5var!D235)^0.5</f>
        <v/>
      </c>
      <c r="E3961" s="13">
        <f>(Ret_Fourth_central_moment_5var!E235)^0.5</f>
        <v/>
      </c>
      <c r="F3961" s="13">
        <f>(Ret_Fourth_central_moment_5var!F235)^0.5</f>
        <v/>
      </c>
      <c r="Y3961" s="13" t="n">
        <v>48</v>
      </c>
      <c r="AU3961" s="13" t="n">
        <v>48</v>
      </c>
      <c r="BQ3961" s="13" t="n">
        <v>48</v>
      </c>
      <c r="CM3961" s="13" t="n">
        <v>48</v>
      </c>
      <c r="DI3961" s="13" t="n">
        <v>48</v>
      </c>
      <c r="EE3961" s="13" t="n">
        <v>48</v>
      </c>
      <c r="FA3961" s="13" t="n">
        <v>48</v>
      </c>
      <c r="FW3961" s="13" t="n">
        <v>48</v>
      </c>
      <c r="GS3961" s="13" t="n">
        <v>48</v>
      </c>
    </row>
    <row r="3962">
      <c r="C3962" s="13" t="n">
        <v>49</v>
      </c>
      <c r="D3962" s="13">
        <f>(Ret_Fourth_central_moment_5var!D236)^0.5</f>
        <v/>
      </c>
      <c r="E3962" s="13">
        <f>(Ret_Fourth_central_moment_5var!E236)^0.5</f>
        <v/>
      </c>
      <c r="F3962" s="13">
        <f>(Ret_Fourth_central_moment_5var!F236)^0.5</f>
        <v/>
      </c>
      <c r="Y3962" s="13" t="n">
        <v>49</v>
      </c>
      <c r="AU3962" s="13" t="n">
        <v>49</v>
      </c>
      <c r="BQ3962" s="13" t="n">
        <v>49</v>
      </c>
      <c r="CM3962" s="13" t="n">
        <v>49</v>
      </c>
      <c r="DI3962" s="13" t="n">
        <v>49</v>
      </c>
      <c r="EE3962" s="13" t="n">
        <v>49</v>
      </c>
      <c r="FA3962" s="13" t="n">
        <v>49</v>
      </c>
      <c r="FW3962" s="13" t="n">
        <v>49</v>
      </c>
      <c r="GS3962" s="13" t="n">
        <v>49</v>
      </c>
    </row>
    <row r="3963">
      <c r="C3963" s="13" t="n">
        <v>50</v>
      </c>
      <c r="D3963" s="13">
        <f>(Ret_Fourth_central_moment_5var!D237)^0.5</f>
        <v/>
      </c>
      <c r="E3963" s="13">
        <f>(Ret_Fourth_central_moment_5var!E237)^0.5</f>
        <v/>
      </c>
      <c r="F3963" s="13">
        <f>(Ret_Fourth_central_moment_5var!F237)^0.5</f>
        <v/>
      </c>
      <c r="Y3963" s="13" t="n">
        <v>50</v>
      </c>
      <c r="AU3963" s="13" t="n">
        <v>50</v>
      </c>
      <c r="BQ3963" s="13" t="n">
        <v>50</v>
      </c>
      <c r="CM3963" s="13" t="n">
        <v>50</v>
      </c>
      <c r="DI3963" s="13" t="n">
        <v>50</v>
      </c>
      <c r="EE3963" s="13" t="n">
        <v>50</v>
      </c>
      <c r="FA3963" s="13" t="n">
        <v>50</v>
      </c>
      <c r="FW3963" s="13" t="n">
        <v>50</v>
      </c>
      <c r="GS3963" s="13" t="n">
        <v>50</v>
      </c>
    </row>
    <row r="3964">
      <c r="C3964" s="13" t="n">
        <v>51</v>
      </c>
      <c r="D3964" s="13">
        <f>(Ret_Fourth_central_moment_5var!D238)^0.5</f>
        <v/>
      </c>
      <c r="E3964" s="13">
        <f>(Ret_Fourth_central_moment_5var!E238)^0.5</f>
        <v/>
      </c>
      <c r="F3964" s="13">
        <f>(Ret_Fourth_central_moment_5var!F238)^0.5</f>
        <v/>
      </c>
      <c r="Y3964" s="13" t="n">
        <v>51</v>
      </c>
      <c r="AU3964" s="13" t="n">
        <v>51</v>
      </c>
      <c r="BQ3964" s="13" t="n">
        <v>51</v>
      </c>
      <c r="CM3964" s="13" t="n">
        <v>51</v>
      </c>
      <c r="DI3964" s="13" t="n">
        <v>51</v>
      </c>
      <c r="EE3964" s="13" t="n">
        <v>51</v>
      </c>
      <c r="FA3964" s="13" t="n">
        <v>51</v>
      </c>
      <c r="FW3964" s="13" t="n">
        <v>51</v>
      </c>
      <c r="GS3964" s="13" t="n">
        <v>51</v>
      </c>
    </row>
    <row r="3965">
      <c r="C3965" s="13" t="n">
        <v>52</v>
      </c>
      <c r="D3965" s="13">
        <f>(Ret_Fourth_central_moment_5var!D239)^0.5</f>
        <v/>
      </c>
      <c r="E3965" s="13">
        <f>(Ret_Fourth_central_moment_5var!E239)^0.5</f>
        <v/>
      </c>
      <c r="F3965" s="13">
        <f>(Ret_Fourth_central_moment_5var!F239)^0.5</f>
        <v/>
      </c>
      <c r="Y3965" s="13" t="n">
        <v>52</v>
      </c>
      <c r="AU3965" s="13" t="n">
        <v>52</v>
      </c>
      <c r="BQ3965" s="13" t="n">
        <v>52</v>
      </c>
      <c r="CM3965" s="13" t="n">
        <v>52</v>
      </c>
      <c r="DI3965" s="13" t="n">
        <v>52</v>
      </c>
      <c r="EE3965" s="13" t="n">
        <v>52</v>
      </c>
      <c r="FA3965" s="13" t="n">
        <v>52</v>
      </c>
      <c r="FW3965" s="13" t="n">
        <v>52</v>
      </c>
      <c r="GS3965" s="13" t="n">
        <v>52</v>
      </c>
    </row>
    <row r="3966">
      <c r="C3966" s="13" t="n">
        <v>53</v>
      </c>
      <c r="D3966" s="13">
        <f>(Ret_Fourth_central_moment_5var!D240)^0.5</f>
        <v/>
      </c>
      <c r="E3966" s="13">
        <f>(Ret_Fourth_central_moment_5var!E240)^0.5</f>
        <v/>
      </c>
      <c r="F3966" s="13">
        <f>(Ret_Fourth_central_moment_5var!F240)^0.5</f>
        <v/>
      </c>
      <c r="Y3966" s="13" t="n">
        <v>53</v>
      </c>
      <c r="AU3966" s="13" t="n">
        <v>53</v>
      </c>
      <c r="BQ3966" s="13" t="n">
        <v>53</v>
      </c>
      <c r="CM3966" s="13" t="n">
        <v>53</v>
      </c>
      <c r="DI3966" s="13" t="n">
        <v>53</v>
      </c>
      <c r="EE3966" s="13" t="n">
        <v>53</v>
      </c>
      <c r="FA3966" s="13" t="n">
        <v>53</v>
      </c>
      <c r="FW3966" s="13" t="n">
        <v>53</v>
      </c>
      <c r="GS3966" s="13" t="n">
        <v>53</v>
      </c>
    </row>
    <row r="3967">
      <c r="C3967" s="13" t="n">
        <v>54</v>
      </c>
      <c r="D3967" s="13">
        <f>(Ret_Fourth_central_moment_5var!D241)^0.5</f>
        <v/>
      </c>
      <c r="E3967" s="13">
        <f>(Ret_Fourth_central_moment_5var!E241)^0.5</f>
        <v/>
      </c>
      <c r="F3967" s="13">
        <f>(Ret_Fourth_central_moment_5var!F241)^0.5</f>
        <v/>
      </c>
      <c r="Y3967" s="13" t="n">
        <v>54</v>
      </c>
      <c r="AU3967" s="13" t="n">
        <v>54</v>
      </c>
      <c r="BQ3967" s="13" t="n">
        <v>54</v>
      </c>
      <c r="CM3967" s="13" t="n">
        <v>54</v>
      </c>
      <c r="DI3967" s="13" t="n">
        <v>54</v>
      </c>
      <c r="EE3967" s="13" t="n">
        <v>54</v>
      </c>
      <c r="FA3967" s="13" t="n">
        <v>54</v>
      </c>
      <c r="FW3967" s="13" t="n">
        <v>54</v>
      </c>
      <c r="GS3967" s="13" t="n">
        <v>54</v>
      </c>
    </row>
    <row r="3968">
      <c r="C3968" s="13" t="n">
        <v>55</v>
      </c>
      <c r="D3968" s="13">
        <f>(Ret_Fourth_central_moment_5var!D242)^0.5</f>
        <v/>
      </c>
      <c r="E3968" s="13">
        <f>(Ret_Fourth_central_moment_5var!E242)^0.5</f>
        <v/>
      </c>
      <c r="F3968" s="13">
        <f>(Ret_Fourth_central_moment_5var!F242)^0.5</f>
        <v/>
      </c>
      <c r="Y3968" s="13" t="n">
        <v>55</v>
      </c>
      <c r="AU3968" s="13" t="n">
        <v>55</v>
      </c>
      <c r="BQ3968" s="13" t="n">
        <v>55</v>
      </c>
      <c r="CM3968" s="13" t="n">
        <v>55</v>
      </c>
      <c r="DI3968" s="13" t="n">
        <v>55</v>
      </c>
      <c r="EE3968" s="13" t="n">
        <v>55</v>
      </c>
      <c r="FA3968" s="13" t="n">
        <v>55</v>
      </c>
      <c r="FW3968" s="13" t="n">
        <v>55</v>
      </c>
      <c r="GS3968" s="13" t="n">
        <v>55</v>
      </c>
    </row>
    <row r="3969">
      <c r="C3969" s="13" t="n">
        <v>56</v>
      </c>
      <c r="D3969" s="13">
        <f>(Ret_Fourth_central_moment_5var!D243)^0.5</f>
        <v/>
      </c>
      <c r="E3969" s="13">
        <f>(Ret_Fourth_central_moment_5var!E243)^0.5</f>
        <v/>
      </c>
      <c r="F3969" s="13">
        <f>(Ret_Fourth_central_moment_5var!F243)^0.5</f>
        <v/>
      </c>
      <c r="Y3969" s="13" t="n">
        <v>56</v>
      </c>
      <c r="AU3969" s="13" t="n">
        <v>56</v>
      </c>
      <c r="BQ3969" s="13" t="n">
        <v>56</v>
      </c>
      <c r="CM3969" s="13" t="n">
        <v>56</v>
      </c>
      <c r="DI3969" s="13" t="n">
        <v>56</v>
      </c>
      <c r="EE3969" s="13" t="n">
        <v>56</v>
      </c>
      <c r="FA3969" s="13" t="n">
        <v>56</v>
      </c>
      <c r="FW3969" s="13" t="n">
        <v>56</v>
      </c>
      <c r="GS3969" s="13" t="n">
        <v>56</v>
      </c>
    </row>
    <row r="3970">
      <c r="C3970" s="13" t="n">
        <v>57</v>
      </c>
      <c r="D3970" s="13">
        <f>(Ret_Fourth_central_moment_5var!D244)^0.5</f>
        <v/>
      </c>
      <c r="E3970" s="13">
        <f>(Ret_Fourth_central_moment_5var!E244)^0.5</f>
        <v/>
      </c>
      <c r="F3970" s="13">
        <f>(Ret_Fourth_central_moment_5var!F244)^0.5</f>
        <v/>
      </c>
      <c r="Y3970" s="13" t="n">
        <v>57</v>
      </c>
      <c r="AU3970" s="13" t="n">
        <v>57</v>
      </c>
      <c r="BQ3970" s="13" t="n">
        <v>57</v>
      </c>
      <c r="CM3970" s="13" t="n">
        <v>57</v>
      </c>
      <c r="DI3970" s="13" t="n">
        <v>57</v>
      </c>
      <c r="EE3970" s="13" t="n">
        <v>57</v>
      </c>
      <c r="FA3970" s="13" t="n">
        <v>57</v>
      </c>
      <c r="FW3970" s="13" t="n">
        <v>57</v>
      </c>
      <c r="GS3970" s="13" t="n">
        <v>57</v>
      </c>
    </row>
    <row r="3971">
      <c r="C3971" s="13" t="n">
        <v>58</v>
      </c>
      <c r="D3971" s="13">
        <f>(Ret_Fourth_central_moment_5var!D245)^0.5</f>
        <v/>
      </c>
      <c r="E3971" s="13">
        <f>(Ret_Fourth_central_moment_5var!E245)^0.5</f>
        <v/>
      </c>
      <c r="F3971" s="13">
        <f>(Ret_Fourth_central_moment_5var!F245)^0.5</f>
        <v/>
      </c>
      <c r="Y3971" s="13" t="n">
        <v>58</v>
      </c>
      <c r="AU3971" s="13" t="n">
        <v>58</v>
      </c>
      <c r="BQ3971" s="13" t="n">
        <v>58</v>
      </c>
      <c r="CM3971" s="13" t="n">
        <v>58</v>
      </c>
      <c r="DI3971" s="13" t="n">
        <v>58</v>
      </c>
      <c r="EE3971" s="13" t="n">
        <v>58</v>
      </c>
      <c r="FA3971" s="13" t="n">
        <v>58</v>
      </c>
      <c r="FW3971" s="13" t="n">
        <v>58</v>
      </c>
      <c r="GS3971" s="13" t="n">
        <v>58</v>
      </c>
    </row>
    <row r="3972">
      <c r="C3972" s="13" t="n">
        <v>59</v>
      </c>
      <c r="D3972" s="13">
        <f>(Ret_Fourth_central_moment_5var!D246)^0.5</f>
        <v/>
      </c>
      <c r="E3972" s="13">
        <f>(Ret_Fourth_central_moment_5var!E246)^0.5</f>
        <v/>
      </c>
      <c r="F3972" s="13">
        <f>(Ret_Fourth_central_moment_5var!F246)^0.5</f>
        <v/>
      </c>
      <c r="Y3972" s="13" t="n">
        <v>59</v>
      </c>
      <c r="AU3972" s="13" t="n">
        <v>59</v>
      </c>
      <c r="BQ3972" s="13" t="n">
        <v>59</v>
      </c>
      <c r="CM3972" s="13" t="n">
        <v>59</v>
      </c>
      <c r="DI3972" s="13" t="n">
        <v>59</v>
      </c>
      <c r="EE3972" s="13" t="n">
        <v>59</v>
      </c>
      <c r="FA3972" s="13" t="n">
        <v>59</v>
      </c>
      <c r="FW3972" s="13" t="n">
        <v>59</v>
      </c>
      <c r="GS3972" s="13" t="n">
        <v>59</v>
      </c>
    </row>
    <row r="3973">
      <c r="C3973" s="13" t="n">
        <v>60</v>
      </c>
      <c r="D3973" s="13">
        <f>(Ret_Fourth_central_moment_5var!D247)^0.5</f>
        <v/>
      </c>
      <c r="E3973" s="13">
        <f>(Ret_Fourth_central_moment_5var!E247)^0.5</f>
        <v/>
      </c>
      <c r="F3973" s="13">
        <f>(Ret_Fourth_central_moment_5var!F247)^0.5</f>
        <v/>
      </c>
      <c r="Y3973" s="13" t="n">
        <v>60</v>
      </c>
      <c r="AU3973" s="13" t="n">
        <v>60</v>
      </c>
      <c r="BQ3973" s="13" t="n">
        <v>60</v>
      </c>
      <c r="CM3973" s="13" t="n">
        <v>60</v>
      </c>
      <c r="DI3973" s="13" t="n">
        <v>60</v>
      </c>
      <c r="EE3973" s="13" t="n">
        <v>60</v>
      </c>
      <c r="FA3973" s="13" t="n">
        <v>60</v>
      </c>
      <c r="FW3973" s="13" t="n">
        <v>60</v>
      </c>
      <c r="GS3973" s="13" t="n">
        <v>60</v>
      </c>
    </row>
    <row r="3974">
      <c r="C3974" s="13" t="n">
        <v>61</v>
      </c>
      <c r="D3974" s="13">
        <f>(Ret_Fourth_central_moment_5var!D248)^0.5</f>
        <v/>
      </c>
      <c r="E3974" s="13">
        <f>(Ret_Fourth_central_moment_5var!E248)^0.5</f>
        <v/>
      </c>
      <c r="F3974" s="13">
        <f>(Ret_Fourth_central_moment_5var!F248)^0.5</f>
        <v/>
      </c>
      <c r="Y3974" s="13" t="n">
        <v>61</v>
      </c>
      <c r="AU3974" s="13" t="n">
        <v>61</v>
      </c>
      <c r="BQ3974" s="13" t="n">
        <v>61</v>
      </c>
      <c r="CM3974" s="13" t="n">
        <v>61</v>
      </c>
      <c r="DI3974" s="13" t="n">
        <v>61</v>
      </c>
      <c r="EE3974" s="13" t="n">
        <v>61</v>
      </c>
      <c r="FA3974" s="13" t="n">
        <v>61</v>
      </c>
      <c r="FW3974" s="13" t="n">
        <v>61</v>
      </c>
      <c r="GS3974" s="13" t="n">
        <v>61</v>
      </c>
    </row>
    <row r="3975">
      <c r="C3975" s="13" t="n">
        <v>62</v>
      </c>
      <c r="D3975" s="13">
        <f>(Ret_Fourth_central_moment_5var!D249)^0.5</f>
        <v/>
      </c>
      <c r="E3975" s="13">
        <f>(Ret_Fourth_central_moment_5var!E249)^0.5</f>
        <v/>
      </c>
      <c r="F3975" s="13">
        <f>(Ret_Fourth_central_moment_5var!F249)^0.5</f>
        <v/>
      </c>
      <c r="Y3975" s="13" t="n">
        <v>62</v>
      </c>
      <c r="AU3975" s="13" t="n">
        <v>62</v>
      </c>
      <c r="BQ3975" s="13" t="n">
        <v>62</v>
      </c>
      <c r="CM3975" s="13" t="n">
        <v>62</v>
      </c>
      <c r="DI3975" s="13" t="n">
        <v>62</v>
      </c>
      <c r="EE3975" s="13" t="n">
        <v>62</v>
      </c>
      <c r="FA3975" s="13" t="n">
        <v>62</v>
      </c>
      <c r="FW3975" s="13" t="n">
        <v>62</v>
      </c>
      <c r="GS3975" s="13" t="n">
        <v>62</v>
      </c>
    </row>
    <row r="3976">
      <c r="C3976" s="13" t="n">
        <v>63</v>
      </c>
      <c r="D3976" s="13">
        <f>(Ret_Fourth_central_moment_5var!D250)^0.5</f>
        <v/>
      </c>
      <c r="E3976" s="13">
        <f>(Ret_Fourth_central_moment_5var!E250)^0.5</f>
        <v/>
      </c>
      <c r="F3976" s="13">
        <f>(Ret_Fourth_central_moment_5var!F250)^0.5</f>
        <v/>
      </c>
      <c r="Y3976" s="13" t="n">
        <v>63</v>
      </c>
      <c r="AU3976" s="13" t="n">
        <v>63</v>
      </c>
      <c r="BQ3976" s="13" t="n">
        <v>63</v>
      </c>
      <c r="CM3976" s="13" t="n">
        <v>63</v>
      </c>
      <c r="DI3976" s="13" t="n">
        <v>63</v>
      </c>
      <c r="EE3976" s="13" t="n">
        <v>63</v>
      </c>
      <c r="FA3976" s="13" t="n">
        <v>63</v>
      </c>
      <c r="FW3976" s="13" t="n">
        <v>63</v>
      </c>
      <c r="GS3976" s="13" t="n">
        <v>63</v>
      </c>
    </row>
    <row r="3977">
      <c r="C3977" s="13" t="n">
        <v>64</v>
      </c>
      <c r="D3977" s="13">
        <f>(Ret_Fourth_central_moment_5var!D251)^0.5</f>
        <v/>
      </c>
      <c r="E3977" s="13">
        <f>(Ret_Fourth_central_moment_5var!E251)^0.5</f>
        <v/>
      </c>
      <c r="F3977" s="13">
        <f>(Ret_Fourth_central_moment_5var!F251)^0.5</f>
        <v/>
      </c>
      <c r="Y3977" s="13" t="n">
        <v>64</v>
      </c>
      <c r="AU3977" s="13" t="n">
        <v>64</v>
      </c>
      <c r="BQ3977" s="13" t="n">
        <v>64</v>
      </c>
      <c r="CM3977" s="13" t="n">
        <v>64</v>
      </c>
      <c r="DI3977" s="13" t="n">
        <v>64</v>
      </c>
      <c r="EE3977" s="13" t="n">
        <v>64</v>
      </c>
      <c r="FA3977" s="13" t="n">
        <v>64</v>
      </c>
      <c r="FW3977" s="13" t="n">
        <v>64</v>
      </c>
      <c r="GS3977" s="13" t="n">
        <v>64</v>
      </c>
    </row>
    <row r="3978">
      <c r="C3978" s="13" t="n">
        <v>65</v>
      </c>
      <c r="D3978" s="13">
        <f>(Ret_Fourth_central_moment_5var!D252)^0.5</f>
        <v/>
      </c>
      <c r="E3978" s="13">
        <f>(Ret_Fourth_central_moment_5var!E252)^0.5</f>
        <v/>
      </c>
      <c r="F3978" s="13">
        <f>(Ret_Fourth_central_moment_5var!F252)^0.5</f>
        <v/>
      </c>
      <c r="Y3978" s="13" t="n">
        <v>65</v>
      </c>
      <c r="AU3978" s="13" t="n">
        <v>65</v>
      </c>
      <c r="BQ3978" s="13" t="n">
        <v>65</v>
      </c>
      <c r="CM3978" s="13" t="n">
        <v>65</v>
      </c>
      <c r="DI3978" s="13" t="n">
        <v>65</v>
      </c>
      <c r="EE3978" s="13" t="n">
        <v>65</v>
      </c>
      <c r="FA3978" s="13" t="n">
        <v>65</v>
      </c>
      <c r="FW3978" s="13" t="n">
        <v>65</v>
      </c>
      <c r="GS3978" s="13" t="n">
        <v>65</v>
      </c>
    </row>
    <row r="3979">
      <c r="C3979" s="13" t="n">
        <v>66</v>
      </c>
      <c r="D3979" s="13">
        <f>(Ret_Fourth_central_moment_5var!D253)^0.5</f>
        <v/>
      </c>
      <c r="E3979" s="13">
        <f>(Ret_Fourth_central_moment_5var!E253)^0.5</f>
        <v/>
      </c>
      <c r="F3979" s="13">
        <f>(Ret_Fourth_central_moment_5var!F253)^0.5</f>
        <v/>
      </c>
      <c r="Y3979" s="13" t="n">
        <v>66</v>
      </c>
      <c r="AU3979" s="13" t="n">
        <v>66</v>
      </c>
      <c r="BQ3979" s="13" t="n">
        <v>66</v>
      </c>
      <c r="CM3979" s="13" t="n">
        <v>66</v>
      </c>
      <c r="DI3979" s="13" t="n">
        <v>66</v>
      </c>
      <c r="EE3979" s="13" t="n">
        <v>66</v>
      </c>
      <c r="FA3979" s="13" t="n">
        <v>66</v>
      </c>
      <c r="FW3979" s="13" t="n">
        <v>66</v>
      </c>
      <c r="GS3979" s="13" t="n">
        <v>66</v>
      </c>
    </row>
    <row r="3980">
      <c r="C3980" s="13" t="n">
        <v>67</v>
      </c>
      <c r="D3980" s="13">
        <f>(Ret_Fourth_central_moment_5var!D254)^0.5</f>
        <v/>
      </c>
      <c r="E3980" s="13">
        <f>(Ret_Fourth_central_moment_5var!E254)^0.5</f>
        <v/>
      </c>
      <c r="F3980" s="13">
        <f>(Ret_Fourth_central_moment_5var!F254)^0.5</f>
        <v/>
      </c>
      <c r="Y3980" s="13" t="n">
        <v>67</v>
      </c>
      <c r="AU3980" s="13" t="n">
        <v>67</v>
      </c>
      <c r="BQ3980" s="13" t="n">
        <v>67</v>
      </c>
      <c r="CM3980" s="13" t="n">
        <v>67</v>
      </c>
      <c r="DI3980" s="13" t="n">
        <v>67</v>
      </c>
      <c r="EE3980" s="13" t="n">
        <v>67</v>
      </c>
      <c r="FA3980" s="13" t="n">
        <v>67</v>
      </c>
      <c r="FW3980" s="13" t="n">
        <v>67</v>
      </c>
      <c r="GS3980" s="13" t="n">
        <v>67</v>
      </c>
    </row>
    <row r="3981">
      <c r="C3981" s="13" t="n">
        <v>68</v>
      </c>
      <c r="D3981" s="13">
        <f>(Ret_Fourth_central_moment_5var!D255)^0.5</f>
        <v/>
      </c>
      <c r="E3981" s="13">
        <f>(Ret_Fourth_central_moment_5var!E255)^0.5</f>
        <v/>
      </c>
      <c r="F3981" s="13">
        <f>(Ret_Fourth_central_moment_5var!F255)^0.5</f>
        <v/>
      </c>
      <c r="Y3981" s="13" t="n">
        <v>68</v>
      </c>
      <c r="AU3981" s="13" t="n">
        <v>68</v>
      </c>
      <c r="BQ3981" s="13" t="n">
        <v>68</v>
      </c>
      <c r="CM3981" s="13" t="n">
        <v>68</v>
      </c>
      <c r="DI3981" s="13" t="n">
        <v>68</v>
      </c>
      <c r="EE3981" s="13" t="n">
        <v>68</v>
      </c>
      <c r="FA3981" s="13" t="n">
        <v>68</v>
      </c>
      <c r="FW3981" s="13" t="n">
        <v>68</v>
      </c>
      <c r="GS3981" s="13" t="n">
        <v>68</v>
      </c>
    </row>
    <row r="3982">
      <c r="C3982" s="13" t="n">
        <v>69</v>
      </c>
      <c r="D3982" s="13">
        <f>(Ret_Fourth_central_moment_5var!D256)^0.5</f>
        <v/>
      </c>
      <c r="E3982" s="13">
        <f>(Ret_Fourth_central_moment_5var!E256)^0.5</f>
        <v/>
      </c>
      <c r="F3982" s="13">
        <f>(Ret_Fourth_central_moment_5var!F256)^0.5</f>
        <v/>
      </c>
      <c r="Y3982" s="13" t="n">
        <v>69</v>
      </c>
      <c r="AU3982" s="13" t="n">
        <v>69</v>
      </c>
      <c r="BQ3982" s="13" t="n">
        <v>69</v>
      </c>
      <c r="CM3982" s="13" t="n">
        <v>69</v>
      </c>
      <c r="DI3982" s="13" t="n">
        <v>69</v>
      </c>
      <c r="EE3982" s="13" t="n">
        <v>69</v>
      </c>
      <c r="FA3982" s="13" t="n">
        <v>69</v>
      </c>
      <c r="FW3982" s="13" t="n">
        <v>69</v>
      </c>
      <c r="GS3982" s="13" t="n">
        <v>69</v>
      </c>
    </row>
    <row r="3983">
      <c r="C3983" s="13" t="n">
        <v>70</v>
      </c>
      <c r="D3983" s="13">
        <f>(Ret_Fourth_central_moment_5var!D257)^0.5</f>
        <v/>
      </c>
      <c r="E3983" s="13">
        <f>(Ret_Fourth_central_moment_5var!E257)^0.5</f>
        <v/>
      </c>
      <c r="F3983" s="13">
        <f>(Ret_Fourth_central_moment_5var!F257)^0.5</f>
        <v/>
      </c>
      <c r="Y3983" s="13" t="n">
        <v>70</v>
      </c>
      <c r="AU3983" s="13" t="n">
        <v>70</v>
      </c>
      <c r="BQ3983" s="13" t="n">
        <v>70</v>
      </c>
      <c r="CM3983" s="13" t="n">
        <v>70</v>
      </c>
      <c r="DI3983" s="13" t="n">
        <v>70</v>
      </c>
      <c r="EE3983" s="13" t="n">
        <v>70</v>
      </c>
      <c r="FA3983" s="13" t="n">
        <v>70</v>
      </c>
      <c r="FW3983" s="13" t="n">
        <v>70</v>
      </c>
      <c r="GS3983" s="13" t="n">
        <v>70</v>
      </c>
    </row>
    <row r="3984">
      <c r="C3984" s="13" t="n">
        <v>71</v>
      </c>
      <c r="D3984" s="13">
        <f>(Ret_Fourth_central_moment_5var!D258)^0.5</f>
        <v/>
      </c>
      <c r="E3984" s="13">
        <f>(Ret_Fourth_central_moment_5var!E258)^0.5</f>
        <v/>
      </c>
      <c r="F3984" s="13">
        <f>(Ret_Fourth_central_moment_5var!F258)^0.5</f>
        <v/>
      </c>
      <c r="Y3984" s="13" t="n">
        <v>71</v>
      </c>
      <c r="AU3984" s="13" t="n">
        <v>71</v>
      </c>
      <c r="BQ3984" s="13" t="n">
        <v>71</v>
      </c>
      <c r="CM3984" s="13" t="n">
        <v>71</v>
      </c>
      <c r="DI3984" s="13" t="n">
        <v>71</v>
      </c>
      <c r="EE3984" s="13" t="n">
        <v>71</v>
      </c>
      <c r="FA3984" s="13" t="n">
        <v>71</v>
      </c>
      <c r="FW3984" s="13" t="n">
        <v>71</v>
      </c>
      <c r="GS3984" s="13" t="n">
        <v>71</v>
      </c>
    </row>
    <row r="3985">
      <c r="C3985" s="13" t="n">
        <v>72</v>
      </c>
      <c r="D3985" s="13">
        <f>(Ret_Fourth_central_moment_5var!D259)^0.5</f>
        <v/>
      </c>
      <c r="E3985" s="13">
        <f>(Ret_Fourth_central_moment_5var!E259)^0.5</f>
        <v/>
      </c>
      <c r="F3985" s="13">
        <f>(Ret_Fourth_central_moment_5var!F259)^0.5</f>
        <v/>
      </c>
      <c r="Y3985" s="13" t="n">
        <v>72</v>
      </c>
      <c r="AU3985" s="13" t="n">
        <v>72</v>
      </c>
      <c r="BQ3985" s="13" t="n">
        <v>72</v>
      </c>
      <c r="CM3985" s="13" t="n">
        <v>72</v>
      </c>
      <c r="DI3985" s="13" t="n">
        <v>72</v>
      </c>
      <c r="EE3985" s="13" t="n">
        <v>72</v>
      </c>
      <c r="FA3985" s="13" t="n">
        <v>72</v>
      </c>
      <c r="FW3985" s="13" t="n">
        <v>72</v>
      </c>
      <c r="GS3985" s="13" t="n">
        <v>72</v>
      </c>
    </row>
    <row r="3986">
      <c r="C3986" s="13" t="n">
        <v>73</v>
      </c>
      <c r="D3986" s="13">
        <f>(Ret_Fourth_central_moment_5var!D260)^0.5</f>
        <v/>
      </c>
      <c r="E3986" s="13">
        <f>(Ret_Fourth_central_moment_5var!E260)^0.5</f>
        <v/>
      </c>
      <c r="F3986" s="13">
        <f>(Ret_Fourth_central_moment_5var!F260)^0.5</f>
        <v/>
      </c>
      <c r="Y3986" s="13" t="n">
        <v>73</v>
      </c>
      <c r="AU3986" s="13" t="n">
        <v>73</v>
      </c>
      <c r="BQ3986" s="13" t="n">
        <v>73</v>
      </c>
      <c r="CM3986" s="13" t="n">
        <v>73</v>
      </c>
      <c r="DI3986" s="13" t="n">
        <v>73</v>
      </c>
      <c r="EE3986" s="13" t="n">
        <v>73</v>
      </c>
      <c r="FA3986" s="13" t="n">
        <v>73</v>
      </c>
      <c r="FW3986" s="13" t="n">
        <v>73</v>
      </c>
      <c r="GS3986" s="13" t="n">
        <v>73</v>
      </c>
    </row>
    <row r="3987">
      <c r="C3987" s="13" t="n">
        <v>74</v>
      </c>
      <c r="D3987" s="13">
        <f>(Ret_Fourth_central_moment_5var!D261)^0.5</f>
        <v/>
      </c>
      <c r="E3987" s="13">
        <f>(Ret_Fourth_central_moment_5var!E261)^0.5</f>
        <v/>
      </c>
      <c r="F3987" s="13">
        <f>(Ret_Fourth_central_moment_5var!F261)^0.5</f>
        <v/>
      </c>
      <c r="Y3987" s="13" t="n">
        <v>74</v>
      </c>
      <c r="AU3987" s="13" t="n">
        <v>74</v>
      </c>
      <c r="BQ3987" s="13" t="n">
        <v>74</v>
      </c>
      <c r="CM3987" s="13" t="n">
        <v>74</v>
      </c>
      <c r="DI3987" s="13" t="n">
        <v>74</v>
      </c>
      <c r="EE3987" s="13" t="n">
        <v>74</v>
      </c>
      <c r="FA3987" s="13" t="n">
        <v>74</v>
      </c>
      <c r="FW3987" s="13" t="n">
        <v>74</v>
      </c>
      <c r="GS3987" s="13" t="n">
        <v>74</v>
      </c>
    </row>
    <row r="3988">
      <c r="C3988" s="13" t="n">
        <v>75</v>
      </c>
      <c r="D3988" s="13">
        <f>(Ret_Fourth_central_moment_5var!D262)^0.5</f>
        <v/>
      </c>
      <c r="E3988" s="13">
        <f>(Ret_Fourth_central_moment_5var!E262)^0.5</f>
        <v/>
      </c>
      <c r="F3988" s="13">
        <f>(Ret_Fourth_central_moment_5var!F262)^0.5</f>
        <v/>
      </c>
      <c r="Y3988" s="13" t="n">
        <v>75</v>
      </c>
      <c r="AU3988" s="13" t="n">
        <v>75</v>
      </c>
      <c r="BQ3988" s="13" t="n">
        <v>75</v>
      </c>
      <c r="CM3988" s="13" t="n">
        <v>75</v>
      </c>
      <c r="DI3988" s="13" t="n">
        <v>75</v>
      </c>
      <c r="EE3988" s="13" t="n">
        <v>75</v>
      </c>
      <c r="FA3988" s="13" t="n">
        <v>75</v>
      </c>
      <c r="FW3988" s="13" t="n">
        <v>75</v>
      </c>
      <c r="GS3988" s="13" t="n">
        <v>75</v>
      </c>
    </row>
    <row r="3989">
      <c r="C3989" s="13" t="n">
        <v>76</v>
      </c>
      <c r="D3989" s="13">
        <f>(Ret_Fourth_central_moment_5var!D263)^0.5</f>
        <v/>
      </c>
      <c r="E3989" s="13">
        <f>(Ret_Fourth_central_moment_5var!E263)^0.5</f>
        <v/>
      </c>
      <c r="F3989" s="13">
        <f>(Ret_Fourth_central_moment_5var!F263)^0.5</f>
        <v/>
      </c>
      <c r="Y3989" s="13" t="n">
        <v>76</v>
      </c>
      <c r="AU3989" s="13" t="n">
        <v>76</v>
      </c>
      <c r="BQ3989" s="13" t="n">
        <v>76</v>
      </c>
      <c r="CM3989" s="13" t="n">
        <v>76</v>
      </c>
      <c r="DI3989" s="13" t="n">
        <v>76</v>
      </c>
      <c r="EE3989" s="13" t="n">
        <v>76</v>
      </c>
      <c r="FA3989" s="13" t="n">
        <v>76</v>
      </c>
      <c r="FW3989" s="13" t="n">
        <v>76</v>
      </c>
      <c r="GS3989" s="13" t="n">
        <v>76</v>
      </c>
    </row>
    <row r="3990">
      <c r="C3990" s="13" t="n">
        <v>77</v>
      </c>
      <c r="D3990" s="13">
        <f>(Ret_Fourth_central_moment_5var!D264)^0.5</f>
        <v/>
      </c>
      <c r="E3990" s="13">
        <f>(Ret_Fourth_central_moment_5var!E264)^0.5</f>
        <v/>
      </c>
      <c r="F3990" s="13">
        <f>(Ret_Fourth_central_moment_5var!F264)^0.5</f>
        <v/>
      </c>
      <c r="Y3990" s="13" t="n">
        <v>77</v>
      </c>
      <c r="AU3990" s="13" t="n">
        <v>77</v>
      </c>
      <c r="BQ3990" s="13" t="n">
        <v>77</v>
      </c>
      <c r="CM3990" s="13" t="n">
        <v>77</v>
      </c>
      <c r="DI3990" s="13" t="n">
        <v>77</v>
      </c>
      <c r="EE3990" s="13" t="n">
        <v>77</v>
      </c>
      <c r="FA3990" s="13" t="n">
        <v>77</v>
      </c>
      <c r="FW3990" s="13" t="n">
        <v>77</v>
      </c>
      <c r="GS3990" s="13" t="n">
        <v>77</v>
      </c>
    </row>
    <row r="3991">
      <c r="C3991" s="13" t="n">
        <v>78</v>
      </c>
      <c r="D3991" s="13">
        <f>(Ret_Fourth_central_moment_5var!D265)^0.5</f>
        <v/>
      </c>
      <c r="E3991" s="13">
        <f>(Ret_Fourth_central_moment_5var!E265)^0.5</f>
        <v/>
      </c>
      <c r="F3991" s="13">
        <f>(Ret_Fourth_central_moment_5var!F265)^0.5</f>
        <v/>
      </c>
      <c r="Y3991" s="13" t="n">
        <v>78</v>
      </c>
      <c r="AU3991" s="13" t="n">
        <v>78</v>
      </c>
      <c r="BQ3991" s="13" t="n">
        <v>78</v>
      </c>
      <c r="CM3991" s="13" t="n">
        <v>78</v>
      </c>
      <c r="DI3991" s="13" t="n">
        <v>78</v>
      </c>
      <c r="EE3991" s="13" t="n">
        <v>78</v>
      </c>
      <c r="FA3991" s="13" t="n">
        <v>78</v>
      </c>
      <c r="FW3991" s="13" t="n">
        <v>78</v>
      </c>
      <c r="GS3991" s="13" t="n">
        <v>78</v>
      </c>
    </row>
    <row r="3992">
      <c r="C3992" s="13" t="n">
        <v>79</v>
      </c>
      <c r="D3992" s="13">
        <f>(Ret_Fourth_central_moment_5var!D266)^0.5</f>
        <v/>
      </c>
      <c r="E3992" s="13">
        <f>(Ret_Fourth_central_moment_5var!E266)^0.5</f>
        <v/>
      </c>
      <c r="F3992" s="13">
        <f>(Ret_Fourth_central_moment_5var!F266)^0.5</f>
        <v/>
      </c>
      <c r="Y3992" s="13" t="n">
        <v>79</v>
      </c>
      <c r="AU3992" s="13" t="n">
        <v>79</v>
      </c>
      <c r="BQ3992" s="13" t="n">
        <v>79</v>
      </c>
      <c r="CM3992" s="13" t="n">
        <v>79</v>
      </c>
      <c r="DI3992" s="13" t="n">
        <v>79</v>
      </c>
      <c r="EE3992" s="13" t="n">
        <v>79</v>
      </c>
      <c r="FA3992" s="13" t="n">
        <v>79</v>
      </c>
      <c r="FW3992" s="13" t="n">
        <v>79</v>
      </c>
      <c r="GS3992" s="13" t="n">
        <v>79</v>
      </c>
    </row>
    <row r="3993">
      <c r="C3993" s="13" t="n">
        <v>80</v>
      </c>
      <c r="D3993" s="13">
        <f>(Ret_Fourth_central_moment_5var!D267)^0.5</f>
        <v/>
      </c>
      <c r="E3993" s="13">
        <f>(Ret_Fourth_central_moment_5var!E267)^0.5</f>
        <v/>
      </c>
      <c r="F3993" s="13">
        <f>(Ret_Fourth_central_moment_5var!F267)^0.5</f>
        <v/>
      </c>
      <c r="Y3993" s="13" t="n">
        <v>80</v>
      </c>
      <c r="AU3993" s="13" t="n">
        <v>80</v>
      </c>
      <c r="BQ3993" s="13" t="n">
        <v>80</v>
      </c>
      <c r="CM3993" s="13" t="n">
        <v>80</v>
      </c>
      <c r="DI3993" s="13" t="n">
        <v>80</v>
      </c>
      <c r="EE3993" s="13" t="n">
        <v>80</v>
      </c>
      <c r="FA3993" s="13" t="n">
        <v>80</v>
      </c>
      <c r="FW3993" s="13" t="n">
        <v>80</v>
      </c>
      <c r="GS3993" s="13" t="n">
        <v>80</v>
      </c>
    </row>
    <row r="3994">
      <c r="C3994" s="13" t="n">
        <v>81</v>
      </c>
      <c r="D3994" s="13">
        <f>(Ret_Fourth_central_moment_5var!D268)^0.5</f>
        <v/>
      </c>
      <c r="E3994" s="13">
        <f>(Ret_Fourth_central_moment_5var!E268)^0.5</f>
        <v/>
      </c>
      <c r="F3994" s="13">
        <f>(Ret_Fourth_central_moment_5var!F268)^0.5</f>
        <v/>
      </c>
      <c r="Y3994" s="13" t="n">
        <v>81</v>
      </c>
      <c r="AU3994" s="13" t="n">
        <v>81</v>
      </c>
      <c r="BQ3994" s="13" t="n">
        <v>81</v>
      </c>
      <c r="CM3994" s="13" t="n">
        <v>81</v>
      </c>
      <c r="DI3994" s="13" t="n">
        <v>81</v>
      </c>
      <c r="EE3994" s="13" t="n">
        <v>81</v>
      </c>
      <c r="FA3994" s="13" t="n">
        <v>81</v>
      </c>
      <c r="FW3994" s="13" t="n">
        <v>81</v>
      </c>
      <c r="GS3994" s="13" t="n">
        <v>81</v>
      </c>
    </row>
    <row r="3995">
      <c r="C3995" s="13" t="n">
        <v>82</v>
      </c>
      <c r="D3995" s="13">
        <f>(Ret_Fourth_central_moment_5var!D269)^0.5</f>
        <v/>
      </c>
      <c r="E3995" s="13">
        <f>(Ret_Fourth_central_moment_5var!E269)^0.5</f>
        <v/>
      </c>
      <c r="F3995" s="13">
        <f>(Ret_Fourth_central_moment_5var!F269)^0.5</f>
        <v/>
      </c>
      <c r="Y3995" s="13" t="n">
        <v>82</v>
      </c>
      <c r="AU3995" s="13" t="n">
        <v>82</v>
      </c>
      <c r="BQ3995" s="13" t="n">
        <v>82</v>
      </c>
      <c r="CM3995" s="13" t="n">
        <v>82</v>
      </c>
      <c r="DI3995" s="13" t="n">
        <v>82</v>
      </c>
      <c r="EE3995" s="13" t="n">
        <v>82</v>
      </c>
      <c r="FA3995" s="13" t="n">
        <v>82</v>
      </c>
      <c r="FW3995" s="13" t="n">
        <v>82</v>
      </c>
      <c r="GS3995" s="13" t="n">
        <v>82</v>
      </c>
    </row>
    <row r="3996">
      <c r="C3996" s="13" t="n">
        <v>83</v>
      </c>
      <c r="D3996" s="13">
        <f>(Ret_Fourth_central_moment_5var!D270)^0.5</f>
        <v/>
      </c>
      <c r="E3996" s="13">
        <f>(Ret_Fourth_central_moment_5var!E270)^0.5</f>
        <v/>
      </c>
      <c r="F3996" s="13">
        <f>(Ret_Fourth_central_moment_5var!F270)^0.5</f>
        <v/>
      </c>
      <c r="Y3996" s="13" t="n">
        <v>83</v>
      </c>
      <c r="AU3996" s="13" t="n">
        <v>83</v>
      </c>
      <c r="BQ3996" s="13" t="n">
        <v>83</v>
      </c>
      <c r="CM3996" s="13" t="n">
        <v>83</v>
      </c>
      <c r="DI3996" s="13" t="n">
        <v>83</v>
      </c>
      <c r="EE3996" s="13" t="n">
        <v>83</v>
      </c>
      <c r="FA3996" s="13" t="n">
        <v>83</v>
      </c>
      <c r="FW3996" s="13" t="n">
        <v>83</v>
      </c>
      <c r="GS3996" s="13" t="n">
        <v>83</v>
      </c>
    </row>
    <row r="3997">
      <c r="C3997" s="13" t="n">
        <v>84</v>
      </c>
      <c r="D3997" s="13">
        <f>(Ret_Fourth_central_moment_5var!D271)^0.5</f>
        <v/>
      </c>
      <c r="E3997" s="13">
        <f>(Ret_Fourth_central_moment_5var!E271)^0.5</f>
        <v/>
      </c>
      <c r="F3997" s="13">
        <f>(Ret_Fourth_central_moment_5var!F271)^0.5</f>
        <v/>
      </c>
      <c r="Y3997" s="13" t="n">
        <v>84</v>
      </c>
      <c r="AU3997" s="13" t="n">
        <v>84</v>
      </c>
      <c r="BQ3997" s="13" t="n">
        <v>84</v>
      </c>
      <c r="CM3997" s="13" t="n">
        <v>84</v>
      </c>
      <c r="DI3997" s="13" t="n">
        <v>84</v>
      </c>
      <c r="EE3997" s="13" t="n">
        <v>84</v>
      </c>
      <c r="FA3997" s="13" t="n">
        <v>84</v>
      </c>
      <c r="FW3997" s="13" t="n">
        <v>84</v>
      </c>
      <c r="GS3997" s="13" t="n">
        <v>84</v>
      </c>
    </row>
    <row r="3998">
      <c r="C3998" s="13" t="n">
        <v>85</v>
      </c>
      <c r="D3998" s="13">
        <f>(Ret_Fourth_central_moment_5var!D272)^0.5</f>
        <v/>
      </c>
      <c r="E3998" s="13">
        <f>(Ret_Fourth_central_moment_5var!E272)^0.5</f>
        <v/>
      </c>
      <c r="F3998" s="13">
        <f>(Ret_Fourth_central_moment_5var!F272)^0.5</f>
        <v/>
      </c>
      <c r="Y3998" s="13" t="n">
        <v>85</v>
      </c>
      <c r="AU3998" s="13" t="n">
        <v>85</v>
      </c>
      <c r="BQ3998" s="13" t="n">
        <v>85</v>
      </c>
      <c r="CM3998" s="13" t="n">
        <v>85</v>
      </c>
      <c r="DI3998" s="13" t="n">
        <v>85</v>
      </c>
      <c r="EE3998" s="13" t="n">
        <v>85</v>
      </c>
      <c r="FA3998" s="13" t="n">
        <v>85</v>
      </c>
      <c r="FW3998" s="13" t="n">
        <v>85</v>
      </c>
      <c r="GS3998" s="13" t="n">
        <v>85</v>
      </c>
    </row>
    <row r="3999">
      <c r="C3999" s="13" t="n">
        <v>86</v>
      </c>
      <c r="D3999" s="13">
        <f>(Ret_Fourth_central_moment_5var!D273)^0.5</f>
        <v/>
      </c>
      <c r="E3999" s="13">
        <f>(Ret_Fourth_central_moment_5var!E273)^0.5</f>
        <v/>
      </c>
      <c r="F3999" s="13">
        <f>(Ret_Fourth_central_moment_5var!F273)^0.5</f>
        <v/>
      </c>
      <c r="Y3999" s="13" t="n">
        <v>86</v>
      </c>
      <c r="AU3999" s="13" t="n">
        <v>86</v>
      </c>
      <c r="BQ3999" s="13" t="n">
        <v>86</v>
      </c>
      <c r="CM3999" s="13" t="n">
        <v>86</v>
      </c>
      <c r="DI3999" s="13" t="n">
        <v>86</v>
      </c>
      <c r="EE3999" s="13" t="n">
        <v>86</v>
      </c>
      <c r="FA3999" s="13" t="n">
        <v>86</v>
      </c>
      <c r="FW3999" s="13" t="n">
        <v>86</v>
      </c>
      <c r="GS3999" s="13" t="n">
        <v>86</v>
      </c>
    </row>
    <row r="4000">
      <c r="C4000" s="13" t="n">
        <v>87</v>
      </c>
      <c r="D4000" s="13">
        <f>(Ret_Fourth_central_moment_5var!D274)^0.5</f>
        <v/>
      </c>
      <c r="E4000" s="13">
        <f>(Ret_Fourth_central_moment_5var!E274)^0.5</f>
        <v/>
      </c>
      <c r="F4000" s="13">
        <f>(Ret_Fourth_central_moment_5var!F274)^0.5</f>
        <v/>
      </c>
      <c r="Y4000" s="13" t="n">
        <v>87</v>
      </c>
      <c r="AU4000" s="13" t="n">
        <v>87</v>
      </c>
      <c r="BQ4000" s="13" t="n">
        <v>87</v>
      </c>
      <c r="CM4000" s="13" t="n">
        <v>87</v>
      </c>
      <c r="DI4000" s="13" t="n">
        <v>87</v>
      </c>
      <c r="EE4000" s="13" t="n">
        <v>87</v>
      </c>
      <c r="FA4000" s="13" t="n">
        <v>87</v>
      </c>
      <c r="FW4000" s="13" t="n">
        <v>87</v>
      </c>
      <c r="GS4000" s="13" t="n">
        <v>87</v>
      </c>
    </row>
    <row r="4001">
      <c r="C4001" s="13" t="n">
        <v>88</v>
      </c>
      <c r="D4001" s="13">
        <f>(Ret_Fourth_central_moment_5var!D275)^0.5</f>
        <v/>
      </c>
      <c r="E4001" s="13">
        <f>(Ret_Fourth_central_moment_5var!E275)^0.5</f>
        <v/>
      </c>
      <c r="F4001" s="13">
        <f>(Ret_Fourth_central_moment_5var!F275)^0.5</f>
        <v/>
      </c>
      <c r="Y4001" s="13" t="n">
        <v>88</v>
      </c>
      <c r="AU4001" s="13" t="n">
        <v>88</v>
      </c>
      <c r="BQ4001" s="13" t="n">
        <v>88</v>
      </c>
      <c r="CM4001" s="13" t="n">
        <v>88</v>
      </c>
      <c r="DI4001" s="13" t="n">
        <v>88</v>
      </c>
      <c r="EE4001" s="13" t="n">
        <v>88</v>
      </c>
      <c r="FA4001" s="13" t="n">
        <v>88</v>
      </c>
      <c r="FW4001" s="13" t="n">
        <v>88</v>
      </c>
      <c r="GS4001" s="13" t="n">
        <v>88</v>
      </c>
    </row>
    <row r="4002">
      <c r="C4002" s="13" t="n">
        <v>89</v>
      </c>
      <c r="D4002" s="13">
        <f>(Ret_Fourth_central_moment_5var!D276)^0.5</f>
        <v/>
      </c>
      <c r="E4002" s="13">
        <f>(Ret_Fourth_central_moment_5var!E276)^0.5</f>
        <v/>
      </c>
      <c r="F4002" s="13">
        <f>(Ret_Fourth_central_moment_5var!F276)^0.5</f>
        <v/>
      </c>
      <c r="Y4002" s="13" t="n">
        <v>89</v>
      </c>
      <c r="AU4002" s="13" t="n">
        <v>89</v>
      </c>
      <c r="BQ4002" s="13" t="n">
        <v>89</v>
      </c>
      <c r="CM4002" s="13" t="n">
        <v>89</v>
      </c>
      <c r="DI4002" s="13" t="n">
        <v>89</v>
      </c>
      <c r="EE4002" s="13" t="n">
        <v>89</v>
      </c>
      <c r="FA4002" s="13" t="n">
        <v>89</v>
      </c>
      <c r="FW4002" s="13" t="n">
        <v>89</v>
      </c>
      <c r="GS4002" s="13" t="n">
        <v>89</v>
      </c>
    </row>
    <row r="4003">
      <c r="C4003" s="13" t="n">
        <v>90</v>
      </c>
      <c r="D4003" s="13">
        <f>(Ret_Fourth_central_moment_5var!D277)^0.5</f>
        <v/>
      </c>
      <c r="E4003" s="13">
        <f>(Ret_Fourth_central_moment_5var!E277)^0.5</f>
        <v/>
      </c>
      <c r="F4003" s="13">
        <f>(Ret_Fourth_central_moment_5var!F277)^0.5</f>
        <v/>
      </c>
      <c r="Y4003" s="13" t="n">
        <v>90</v>
      </c>
      <c r="AU4003" s="13" t="n">
        <v>90</v>
      </c>
      <c r="BQ4003" s="13" t="n">
        <v>90</v>
      </c>
      <c r="CM4003" s="13" t="n">
        <v>90</v>
      </c>
      <c r="DI4003" s="13" t="n">
        <v>90</v>
      </c>
      <c r="EE4003" s="13" t="n">
        <v>90</v>
      </c>
      <c r="FA4003" s="13" t="n">
        <v>90</v>
      </c>
      <c r="FW4003" s="13" t="n">
        <v>90</v>
      </c>
      <c r="GS4003" s="13" t="n">
        <v>90</v>
      </c>
    </row>
    <row r="4004">
      <c r="C4004" s="13" t="n">
        <v>91</v>
      </c>
      <c r="D4004" s="13">
        <f>(Ret_Fourth_central_moment_5var!D278)^0.5</f>
        <v/>
      </c>
      <c r="E4004" s="13">
        <f>(Ret_Fourth_central_moment_5var!E278)^0.5</f>
        <v/>
      </c>
      <c r="F4004" s="13">
        <f>(Ret_Fourth_central_moment_5var!F278)^0.5</f>
        <v/>
      </c>
      <c r="Y4004" s="13" t="n">
        <v>91</v>
      </c>
      <c r="AU4004" s="13" t="n">
        <v>91</v>
      </c>
      <c r="BQ4004" s="13" t="n">
        <v>91</v>
      </c>
      <c r="CM4004" s="13" t="n">
        <v>91</v>
      </c>
      <c r="DI4004" s="13" t="n">
        <v>91</v>
      </c>
      <c r="EE4004" s="13" t="n">
        <v>91</v>
      </c>
      <c r="FA4004" s="13" t="n">
        <v>91</v>
      </c>
      <c r="FW4004" s="13" t="n">
        <v>91</v>
      </c>
      <c r="GS4004" s="13" t="n">
        <v>91</v>
      </c>
    </row>
    <row r="4005">
      <c r="C4005" s="13" t="n">
        <v>92</v>
      </c>
      <c r="D4005" s="13">
        <f>(Ret_Fourth_central_moment_5var!D279)^0.5</f>
        <v/>
      </c>
      <c r="E4005" s="13">
        <f>(Ret_Fourth_central_moment_5var!E279)^0.5</f>
        <v/>
      </c>
      <c r="F4005" s="13">
        <f>(Ret_Fourth_central_moment_5var!F279)^0.5</f>
        <v/>
      </c>
      <c r="Y4005" s="13" t="n">
        <v>92</v>
      </c>
      <c r="AU4005" s="13" t="n">
        <v>92</v>
      </c>
      <c r="BQ4005" s="13" t="n">
        <v>92</v>
      </c>
      <c r="CM4005" s="13" t="n">
        <v>92</v>
      </c>
      <c r="DI4005" s="13" t="n">
        <v>92</v>
      </c>
      <c r="EE4005" s="13" t="n">
        <v>92</v>
      </c>
      <c r="FA4005" s="13" t="n">
        <v>92</v>
      </c>
      <c r="FW4005" s="13" t="n">
        <v>92</v>
      </c>
      <c r="GS4005" s="13" t="n">
        <v>92</v>
      </c>
    </row>
    <row r="4006">
      <c r="C4006" s="13" t="n">
        <v>93</v>
      </c>
      <c r="D4006" s="13">
        <f>(Ret_Fourth_central_moment_5var!D280)^0.5</f>
        <v/>
      </c>
      <c r="E4006" s="13">
        <f>(Ret_Fourth_central_moment_5var!E280)^0.5</f>
        <v/>
      </c>
      <c r="F4006" s="13">
        <f>(Ret_Fourth_central_moment_5var!F280)^0.5</f>
        <v/>
      </c>
      <c r="Y4006" s="13" t="n">
        <v>93</v>
      </c>
      <c r="AU4006" s="13" t="n">
        <v>93</v>
      </c>
      <c r="BQ4006" s="13" t="n">
        <v>93</v>
      </c>
      <c r="CM4006" s="13" t="n">
        <v>93</v>
      </c>
      <c r="DI4006" s="13" t="n">
        <v>93</v>
      </c>
      <c r="EE4006" s="13" t="n">
        <v>93</v>
      </c>
      <c r="FA4006" s="13" t="n">
        <v>93</v>
      </c>
      <c r="FW4006" s="13" t="n">
        <v>93</v>
      </c>
      <c r="GS4006" s="13" t="n">
        <v>93</v>
      </c>
    </row>
    <row r="4007">
      <c r="C4007" s="13" t="n">
        <v>94</v>
      </c>
      <c r="D4007" s="13">
        <f>(Ret_Fourth_central_moment_5var!D281)^0.5</f>
        <v/>
      </c>
      <c r="E4007" s="13">
        <f>(Ret_Fourth_central_moment_5var!E281)^0.5</f>
        <v/>
      </c>
      <c r="F4007" s="13">
        <f>(Ret_Fourth_central_moment_5var!F281)^0.5</f>
        <v/>
      </c>
      <c r="Y4007" s="13" t="n">
        <v>94</v>
      </c>
      <c r="AU4007" s="13" t="n">
        <v>94</v>
      </c>
      <c r="BQ4007" s="13" t="n">
        <v>94</v>
      </c>
      <c r="CM4007" s="13" t="n">
        <v>94</v>
      </c>
      <c r="DI4007" s="13" t="n">
        <v>94</v>
      </c>
      <c r="EE4007" s="13" t="n">
        <v>94</v>
      </c>
      <c r="FA4007" s="13" t="n">
        <v>94</v>
      </c>
      <c r="FW4007" s="13" t="n">
        <v>94</v>
      </c>
      <c r="GS4007" s="13" t="n">
        <v>94</v>
      </c>
    </row>
    <row r="4008">
      <c r="C4008" s="13" t="n">
        <v>95</v>
      </c>
      <c r="D4008" s="13">
        <f>(Ret_Fourth_central_moment_5var!D282)^0.5</f>
        <v/>
      </c>
      <c r="E4008" s="13">
        <f>(Ret_Fourth_central_moment_5var!E282)^0.5</f>
        <v/>
      </c>
      <c r="F4008" s="13">
        <f>(Ret_Fourth_central_moment_5var!F282)^0.5</f>
        <v/>
      </c>
      <c r="Y4008" s="13" t="n">
        <v>95</v>
      </c>
      <c r="AU4008" s="13" t="n">
        <v>95</v>
      </c>
      <c r="BQ4008" s="13" t="n">
        <v>95</v>
      </c>
      <c r="CM4008" s="13" t="n">
        <v>95</v>
      </c>
      <c r="DI4008" s="13" t="n">
        <v>95</v>
      </c>
      <c r="EE4008" s="13" t="n">
        <v>95</v>
      </c>
      <c r="FA4008" s="13" t="n">
        <v>95</v>
      </c>
      <c r="FW4008" s="13" t="n">
        <v>95</v>
      </c>
      <c r="GS4008" s="13" t="n">
        <v>95</v>
      </c>
    </row>
    <row r="4009">
      <c r="C4009" s="13" t="n">
        <v>96</v>
      </c>
      <c r="D4009" s="13">
        <f>(Ret_Fourth_central_moment_5var!D283)^0.5</f>
        <v/>
      </c>
      <c r="E4009" s="13">
        <f>(Ret_Fourth_central_moment_5var!E283)^0.5</f>
        <v/>
      </c>
      <c r="F4009" s="13">
        <f>(Ret_Fourth_central_moment_5var!F283)^0.5</f>
        <v/>
      </c>
      <c r="Y4009" s="13" t="n">
        <v>96</v>
      </c>
      <c r="AU4009" s="13" t="n">
        <v>96</v>
      </c>
      <c r="BQ4009" s="13" t="n">
        <v>96</v>
      </c>
      <c r="CM4009" s="13" t="n">
        <v>96</v>
      </c>
      <c r="DI4009" s="13" t="n">
        <v>96</v>
      </c>
      <c r="EE4009" s="13" t="n">
        <v>96</v>
      </c>
      <c r="FA4009" s="13" t="n">
        <v>96</v>
      </c>
      <c r="FW4009" s="13" t="n">
        <v>96</v>
      </c>
      <c r="GS4009" s="13" t="n">
        <v>96</v>
      </c>
    </row>
    <row r="4010">
      <c r="C4010" s="13" t="n">
        <v>97</v>
      </c>
      <c r="D4010" s="13">
        <f>(Ret_Fourth_central_moment_5var!D284)^0.5</f>
        <v/>
      </c>
      <c r="E4010" s="13">
        <f>(Ret_Fourth_central_moment_5var!E284)^0.5</f>
        <v/>
      </c>
      <c r="F4010" s="13">
        <f>(Ret_Fourth_central_moment_5var!F284)^0.5</f>
        <v/>
      </c>
      <c r="Y4010" s="13" t="n">
        <v>97</v>
      </c>
      <c r="AU4010" s="13" t="n">
        <v>97</v>
      </c>
      <c r="BQ4010" s="13" t="n">
        <v>97</v>
      </c>
      <c r="CM4010" s="13" t="n">
        <v>97</v>
      </c>
      <c r="DI4010" s="13" t="n">
        <v>97</v>
      </c>
      <c r="EE4010" s="13" t="n">
        <v>97</v>
      </c>
      <c r="FA4010" s="13" t="n">
        <v>97</v>
      </c>
      <c r="FW4010" s="13" t="n">
        <v>97</v>
      </c>
      <c r="GS4010" s="13" t="n">
        <v>97</v>
      </c>
    </row>
    <row r="4011">
      <c r="C4011" s="13" t="n">
        <v>98</v>
      </c>
      <c r="D4011" s="13">
        <f>(Ret_Fourth_central_moment_5var!D285)^0.5</f>
        <v/>
      </c>
      <c r="E4011" s="13">
        <f>(Ret_Fourth_central_moment_5var!E285)^0.5</f>
        <v/>
      </c>
      <c r="F4011" s="13">
        <f>(Ret_Fourth_central_moment_5var!F285)^0.5</f>
        <v/>
      </c>
      <c r="Y4011" s="13" t="n">
        <v>98</v>
      </c>
      <c r="AU4011" s="13" t="n">
        <v>98</v>
      </c>
      <c r="BQ4011" s="13" t="n">
        <v>98</v>
      </c>
      <c r="CM4011" s="13" t="n">
        <v>98</v>
      </c>
      <c r="DI4011" s="13" t="n">
        <v>98</v>
      </c>
      <c r="EE4011" s="13" t="n">
        <v>98</v>
      </c>
      <c r="FA4011" s="13" t="n">
        <v>98</v>
      </c>
      <c r="FW4011" s="13" t="n">
        <v>98</v>
      </c>
      <c r="GS4011" s="13" t="n">
        <v>98</v>
      </c>
    </row>
    <row r="4012">
      <c r="C4012" s="13" t="n">
        <v>99</v>
      </c>
      <c r="D4012" s="13">
        <f>(Ret_Fourth_central_moment_5var!D286)^0.5</f>
        <v/>
      </c>
      <c r="E4012" s="13">
        <f>(Ret_Fourth_central_moment_5var!E286)^0.5</f>
        <v/>
      </c>
      <c r="F4012" s="13">
        <f>(Ret_Fourth_central_moment_5var!F286)^0.5</f>
        <v/>
      </c>
      <c r="Y4012" s="13" t="n">
        <v>99</v>
      </c>
      <c r="AU4012" s="13" t="n">
        <v>99</v>
      </c>
      <c r="BQ4012" s="13" t="n">
        <v>99</v>
      </c>
      <c r="CM4012" s="13" t="n">
        <v>99</v>
      </c>
      <c r="DI4012" s="13" t="n">
        <v>99</v>
      </c>
      <c r="EE4012" s="13" t="n">
        <v>99</v>
      </c>
      <c r="FA4012" s="13" t="n">
        <v>99</v>
      </c>
      <c r="FW4012" s="13" t="n">
        <v>99</v>
      </c>
      <c r="GS4012" s="13" t="n">
        <v>99</v>
      </c>
    </row>
    <row r="4013">
      <c r="C4013" s="13" t="n">
        <v>100</v>
      </c>
      <c r="D4013" s="13">
        <f>(Ret_Fourth_central_moment_5var!D287)^0.5</f>
        <v/>
      </c>
      <c r="E4013" s="13">
        <f>(Ret_Fourth_central_moment_5var!E287)^0.5</f>
        <v/>
      </c>
      <c r="F4013" s="13">
        <f>(Ret_Fourth_central_moment_5var!F287)^0.5</f>
        <v/>
      </c>
      <c r="Y4013" s="13" t="n">
        <v>100</v>
      </c>
      <c r="AU4013" s="13" t="n">
        <v>100</v>
      </c>
      <c r="BQ4013" s="13" t="n">
        <v>100</v>
      </c>
      <c r="CM4013" s="13" t="n">
        <v>100</v>
      </c>
      <c r="DI4013" s="13" t="n">
        <v>100</v>
      </c>
      <c r="EE4013" s="13" t="n">
        <v>100</v>
      </c>
      <c r="FA4013" s="13" t="n">
        <v>100</v>
      </c>
      <c r="FW4013" s="13" t="n">
        <v>100</v>
      </c>
      <c r="GS4013" s="13" t="n">
        <v>100</v>
      </c>
    </row>
    <row r="4014">
      <c r="C4014" s="13" t="n">
        <v>101</v>
      </c>
      <c r="D4014" s="13">
        <f>(Ret_Fourth_central_moment_5var!D288)^0.5</f>
        <v/>
      </c>
      <c r="E4014" s="13">
        <f>(Ret_Fourth_central_moment_5var!E288)^0.5</f>
        <v/>
      </c>
      <c r="F4014" s="13">
        <f>(Ret_Fourth_central_moment_5var!F288)^0.5</f>
        <v/>
      </c>
      <c r="Y4014" s="13" t="n">
        <v>101</v>
      </c>
      <c r="AU4014" s="13" t="n">
        <v>101</v>
      </c>
      <c r="BQ4014" s="13" t="n">
        <v>101</v>
      </c>
      <c r="CM4014" s="13" t="n">
        <v>101</v>
      </c>
      <c r="DI4014" s="13" t="n">
        <v>101</v>
      </c>
      <c r="EE4014" s="13" t="n">
        <v>101</v>
      </c>
      <c r="FA4014" s="13" t="n">
        <v>101</v>
      </c>
      <c r="FW4014" s="13" t="n">
        <v>101</v>
      </c>
      <c r="GS4014" s="13" t="n">
        <v>101</v>
      </c>
    </row>
    <row r="4015">
      <c r="C4015" s="13" t="n">
        <v>102</v>
      </c>
      <c r="D4015" s="13">
        <f>(Ret_Fourth_central_moment_5var!D289)^0.5</f>
        <v/>
      </c>
      <c r="E4015" s="13">
        <f>(Ret_Fourth_central_moment_5var!E289)^0.5</f>
        <v/>
      </c>
      <c r="F4015" s="13">
        <f>(Ret_Fourth_central_moment_5var!F289)^0.5</f>
        <v/>
      </c>
      <c r="Y4015" s="13" t="n">
        <v>102</v>
      </c>
      <c r="AU4015" s="13" t="n">
        <v>102</v>
      </c>
      <c r="BQ4015" s="13" t="n">
        <v>102</v>
      </c>
      <c r="CM4015" s="13" t="n">
        <v>102</v>
      </c>
      <c r="DI4015" s="13" t="n">
        <v>102</v>
      </c>
      <c r="EE4015" s="13" t="n">
        <v>102</v>
      </c>
      <c r="FA4015" s="13" t="n">
        <v>102</v>
      </c>
      <c r="FW4015" s="13" t="n">
        <v>102</v>
      </c>
      <c r="GS4015" s="13" t="n">
        <v>102</v>
      </c>
    </row>
    <row r="4016">
      <c r="C4016" s="13" t="n">
        <v>103</v>
      </c>
      <c r="D4016" s="13">
        <f>(Ret_Fourth_central_moment_5var!D290)^0.5</f>
        <v/>
      </c>
      <c r="E4016" s="13">
        <f>(Ret_Fourth_central_moment_5var!E290)^0.5</f>
        <v/>
      </c>
      <c r="F4016" s="13">
        <f>(Ret_Fourth_central_moment_5var!F290)^0.5</f>
        <v/>
      </c>
      <c r="Y4016" s="13" t="n">
        <v>103</v>
      </c>
      <c r="AU4016" s="13" t="n">
        <v>103</v>
      </c>
      <c r="BQ4016" s="13" t="n">
        <v>103</v>
      </c>
      <c r="CM4016" s="13" t="n">
        <v>103</v>
      </c>
      <c r="DI4016" s="13" t="n">
        <v>103</v>
      </c>
      <c r="EE4016" s="13" t="n">
        <v>103</v>
      </c>
      <c r="FA4016" s="13" t="n">
        <v>103</v>
      </c>
      <c r="FW4016" s="13" t="n">
        <v>103</v>
      </c>
      <c r="GS4016" s="13" t="n">
        <v>103</v>
      </c>
    </row>
    <row r="4017">
      <c r="C4017" s="13" t="n">
        <v>104</v>
      </c>
      <c r="D4017" s="13">
        <f>(Ret_Fourth_central_moment_5var!D291)^0.5</f>
        <v/>
      </c>
      <c r="E4017" s="13">
        <f>(Ret_Fourth_central_moment_5var!E291)^0.5</f>
        <v/>
      </c>
      <c r="F4017" s="13">
        <f>(Ret_Fourth_central_moment_5var!F291)^0.5</f>
        <v/>
      </c>
      <c r="Y4017" s="13" t="n">
        <v>104</v>
      </c>
      <c r="AU4017" s="13" t="n">
        <v>104</v>
      </c>
      <c r="BQ4017" s="13" t="n">
        <v>104</v>
      </c>
      <c r="CM4017" s="13" t="n">
        <v>104</v>
      </c>
      <c r="DI4017" s="13" t="n">
        <v>104</v>
      </c>
      <c r="EE4017" s="13" t="n">
        <v>104</v>
      </c>
      <c r="FA4017" s="13" t="n">
        <v>104</v>
      </c>
      <c r="FW4017" s="13" t="n">
        <v>104</v>
      </c>
      <c r="GS4017" s="13" t="n">
        <v>104</v>
      </c>
    </row>
    <row r="4018">
      <c r="C4018" s="13" t="n">
        <v>105</v>
      </c>
      <c r="D4018" s="13">
        <f>(Ret_Fourth_central_moment_5var!D292)^0.5</f>
        <v/>
      </c>
      <c r="E4018" s="13">
        <f>(Ret_Fourth_central_moment_5var!E292)^0.5</f>
        <v/>
      </c>
      <c r="F4018" s="13">
        <f>(Ret_Fourth_central_moment_5var!F292)^0.5</f>
        <v/>
      </c>
      <c r="Y4018" s="13" t="n">
        <v>105</v>
      </c>
      <c r="AU4018" s="13" t="n">
        <v>105</v>
      </c>
      <c r="BQ4018" s="13" t="n">
        <v>105</v>
      </c>
      <c r="CM4018" s="13" t="n">
        <v>105</v>
      </c>
      <c r="DI4018" s="13" t="n">
        <v>105</v>
      </c>
      <c r="EE4018" s="13" t="n">
        <v>105</v>
      </c>
      <c r="FA4018" s="13" t="n">
        <v>105</v>
      </c>
      <c r="FW4018" s="13" t="n">
        <v>105</v>
      </c>
      <c r="GS4018" s="13" t="n">
        <v>105</v>
      </c>
    </row>
    <row r="4019">
      <c r="C4019" s="13" t="n">
        <v>106</v>
      </c>
      <c r="D4019" s="13">
        <f>(Ret_Fourth_central_moment_5var!D293)^0.5</f>
        <v/>
      </c>
      <c r="E4019" s="13">
        <f>(Ret_Fourth_central_moment_5var!E293)^0.5</f>
        <v/>
      </c>
      <c r="F4019" s="13">
        <f>(Ret_Fourth_central_moment_5var!F293)^0.5</f>
        <v/>
      </c>
      <c r="Y4019" s="13" t="n">
        <v>106</v>
      </c>
      <c r="AU4019" s="13" t="n">
        <v>106</v>
      </c>
      <c r="BQ4019" s="13" t="n">
        <v>106</v>
      </c>
      <c r="CM4019" s="13" t="n">
        <v>106</v>
      </c>
      <c r="DI4019" s="13" t="n">
        <v>106</v>
      </c>
      <c r="EE4019" s="13" t="n">
        <v>106</v>
      </c>
      <c r="FA4019" s="13" t="n">
        <v>106</v>
      </c>
      <c r="FW4019" s="13" t="n">
        <v>106</v>
      </c>
      <c r="GS4019" s="13" t="n">
        <v>106</v>
      </c>
    </row>
    <row r="4020">
      <c r="C4020" s="13" t="n">
        <v>107</v>
      </c>
      <c r="D4020" s="13">
        <f>(Ret_Fourth_central_moment_5var!D294)^0.5</f>
        <v/>
      </c>
      <c r="E4020" s="13">
        <f>(Ret_Fourth_central_moment_5var!E294)^0.5</f>
        <v/>
      </c>
      <c r="F4020" s="13">
        <f>(Ret_Fourth_central_moment_5var!F294)^0.5</f>
        <v/>
      </c>
      <c r="Y4020" s="13" t="n">
        <v>107</v>
      </c>
      <c r="AU4020" s="13" t="n">
        <v>107</v>
      </c>
      <c r="BQ4020" s="13" t="n">
        <v>107</v>
      </c>
      <c r="CM4020" s="13" t="n">
        <v>107</v>
      </c>
      <c r="DI4020" s="13" t="n">
        <v>107</v>
      </c>
      <c r="EE4020" s="13" t="n">
        <v>107</v>
      </c>
      <c r="FA4020" s="13" t="n">
        <v>107</v>
      </c>
      <c r="FW4020" s="13" t="n">
        <v>107</v>
      </c>
      <c r="GS4020" s="13" t="n">
        <v>107</v>
      </c>
    </row>
    <row r="4021">
      <c r="C4021" s="13" t="n">
        <v>108</v>
      </c>
      <c r="D4021" s="13">
        <f>(Ret_Fourth_central_moment_5var!D295)^0.5</f>
        <v/>
      </c>
      <c r="E4021" s="13">
        <f>(Ret_Fourth_central_moment_5var!E295)^0.5</f>
        <v/>
      </c>
      <c r="F4021" s="13">
        <f>(Ret_Fourth_central_moment_5var!F295)^0.5</f>
        <v/>
      </c>
      <c r="Y4021" s="13" t="n">
        <v>108</v>
      </c>
      <c r="AU4021" s="13" t="n">
        <v>108</v>
      </c>
      <c r="BQ4021" s="13" t="n">
        <v>108</v>
      </c>
      <c r="CM4021" s="13" t="n">
        <v>108</v>
      </c>
      <c r="DI4021" s="13" t="n">
        <v>108</v>
      </c>
      <c r="EE4021" s="13" t="n">
        <v>108</v>
      </c>
      <c r="FA4021" s="13" t="n">
        <v>108</v>
      </c>
      <c r="FW4021" s="13" t="n">
        <v>108</v>
      </c>
      <c r="GS4021" s="13" t="n">
        <v>108</v>
      </c>
    </row>
    <row r="4022">
      <c r="C4022" s="13" t="n">
        <v>109</v>
      </c>
      <c r="D4022" s="13">
        <f>(Ret_Fourth_central_moment_5var!D296)^0.5</f>
        <v/>
      </c>
      <c r="E4022" s="13">
        <f>(Ret_Fourth_central_moment_5var!E296)^0.5</f>
        <v/>
      </c>
      <c r="F4022" s="13">
        <f>(Ret_Fourth_central_moment_5var!F296)^0.5</f>
        <v/>
      </c>
      <c r="Y4022" s="13" t="n">
        <v>109</v>
      </c>
      <c r="AU4022" s="13" t="n">
        <v>109</v>
      </c>
      <c r="BQ4022" s="13" t="n">
        <v>109</v>
      </c>
      <c r="CM4022" s="13" t="n">
        <v>109</v>
      </c>
      <c r="DI4022" s="13" t="n">
        <v>109</v>
      </c>
      <c r="EE4022" s="13" t="n">
        <v>109</v>
      </c>
      <c r="FA4022" s="13" t="n">
        <v>109</v>
      </c>
      <c r="FW4022" s="13" t="n">
        <v>109</v>
      </c>
      <c r="GS4022" s="13" t="n">
        <v>109</v>
      </c>
    </row>
    <row r="4023">
      <c r="C4023" s="13" t="n">
        <v>110</v>
      </c>
      <c r="D4023" s="13">
        <f>(Ret_Fourth_central_moment_5var!D297)^0.5</f>
        <v/>
      </c>
      <c r="E4023" s="13">
        <f>(Ret_Fourth_central_moment_5var!E297)^0.5</f>
        <v/>
      </c>
      <c r="F4023" s="13">
        <f>(Ret_Fourth_central_moment_5var!F297)^0.5</f>
        <v/>
      </c>
      <c r="Y4023" s="13" t="n">
        <v>110</v>
      </c>
      <c r="AU4023" s="13" t="n">
        <v>110</v>
      </c>
      <c r="BQ4023" s="13" t="n">
        <v>110</v>
      </c>
      <c r="CM4023" s="13" t="n">
        <v>110</v>
      </c>
      <c r="DI4023" s="13" t="n">
        <v>110</v>
      </c>
      <c r="EE4023" s="13" t="n">
        <v>110</v>
      </c>
      <c r="FA4023" s="13" t="n">
        <v>110</v>
      </c>
      <c r="FW4023" s="13" t="n">
        <v>110</v>
      </c>
      <c r="GS4023" s="13" t="n">
        <v>110</v>
      </c>
    </row>
    <row r="4024">
      <c r="C4024" s="13" t="n">
        <v>111</v>
      </c>
      <c r="D4024" s="13">
        <f>(Ret_Fourth_central_moment_5var!D298)^0.5</f>
        <v/>
      </c>
      <c r="E4024" s="13">
        <f>(Ret_Fourth_central_moment_5var!E298)^0.5</f>
        <v/>
      </c>
      <c r="F4024" s="13">
        <f>(Ret_Fourth_central_moment_5var!F298)^0.5</f>
        <v/>
      </c>
      <c r="Y4024" s="13" t="n">
        <v>111</v>
      </c>
      <c r="AU4024" s="13" t="n">
        <v>111</v>
      </c>
      <c r="BQ4024" s="13" t="n">
        <v>111</v>
      </c>
      <c r="CM4024" s="13" t="n">
        <v>111</v>
      </c>
      <c r="DI4024" s="13" t="n">
        <v>111</v>
      </c>
      <c r="EE4024" s="13" t="n">
        <v>111</v>
      </c>
      <c r="FA4024" s="13" t="n">
        <v>111</v>
      </c>
      <c r="FW4024" s="13" t="n">
        <v>111</v>
      </c>
      <c r="GS4024" s="13" t="n">
        <v>111</v>
      </c>
    </row>
    <row r="4025">
      <c r="C4025" s="13" t="n">
        <v>112</v>
      </c>
      <c r="D4025" s="13">
        <f>(Ret_Fourth_central_moment_5var!D299)^0.5</f>
        <v/>
      </c>
      <c r="E4025" s="13">
        <f>(Ret_Fourth_central_moment_5var!E299)^0.5</f>
        <v/>
      </c>
      <c r="F4025" s="13">
        <f>(Ret_Fourth_central_moment_5var!F299)^0.5</f>
        <v/>
      </c>
      <c r="Y4025" s="13" t="n">
        <v>112</v>
      </c>
      <c r="AU4025" s="13" t="n">
        <v>112</v>
      </c>
      <c r="BQ4025" s="13" t="n">
        <v>112</v>
      </c>
      <c r="CM4025" s="13" t="n">
        <v>112</v>
      </c>
      <c r="DI4025" s="13" t="n">
        <v>112</v>
      </c>
      <c r="EE4025" s="13" t="n">
        <v>112</v>
      </c>
      <c r="FA4025" s="13" t="n">
        <v>112</v>
      </c>
      <c r="FW4025" s="13" t="n">
        <v>112</v>
      </c>
      <c r="GS4025" s="13" t="n">
        <v>112</v>
      </c>
    </row>
    <row r="4026">
      <c r="C4026" s="13" t="n">
        <v>113</v>
      </c>
      <c r="D4026" s="13">
        <f>(Ret_Fourth_central_moment_5var!D300)^0.5</f>
        <v/>
      </c>
      <c r="E4026" s="13">
        <f>(Ret_Fourth_central_moment_5var!E300)^0.5</f>
        <v/>
      </c>
      <c r="F4026" s="13">
        <f>(Ret_Fourth_central_moment_5var!F300)^0.5</f>
        <v/>
      </c>
      <c r="Y4026" s="13" t="n">
        <v>113</v>
      </c>
      <c r="AU4026" s="13" t="n">
        <v>113</v>
      </c>
      <c r="BQ4026" s="13" t="n">
        <v>113</v>
      </c>
      <c r="CM4026" s="13" t="n">
        <v>113</v>
      </c>
      <c r="DI4026" s="13" t="n">
        <v>113</v>
      </c>
      <c r="EE4026" s="13" t="n">
        <v>113</v>
      </c>
      <c r="FA4026" s="13" t="n">
        <v>113</v>
      </c>
      <c r="FW4026" s="13" t="n">
        <v>113</v>
      </c>
      <c r="GS4026" s="13" t="n">
        <v>113</v>
      </c>
    </row>
    <row r="4027">
      <c r="C4027" s="13" t="n">
        <v>114</v>
      </c>
      <c r="D4027" s="13">
        <f>(Ret_Fourth_central_moment_5var!D301)^0.5</f>
        <v/>
      </c>
      <c r="E4027" s="13">
        <f>(Ret_Fourth_central_moment_5var!E301)^0.5</f>
        <v/>
      </c>
      <c r="F4027" s="13">
        <f>(Ret_Fourth_central_moment_5var!F301)^0.5</f>
        <v/>
      </c>
      <c r="Y4027" s="13" t="n">
        <v>114</v>
      </c>
      <c r="AU4027" s="13" t="n">
        <v>114</v>
      </c>
      <c r="BQ4027" s="13" t="n">
        <v>114</v>
      </c>
      <c r="CM4027" s="13" t="n">
        <v>114</v>
      </c>
      <c r="DI4027" s="13" t="n">
        <v>114</v>
      </c>
      <c r="EE4027" s="13" t="n">
        <v>114</v>
      </c>
      <c r="FA4027" s="13" t="n">
        <v>114</v>
      </c>
      <c r="FW4027" s="13" t="n">
        <v>114</v>
      </c>
      <c r="GS4027" s="13" t="n">
        <v>114</v>
      </c>
    </row>
    <row r="4028">
      <c r="C4028" s="13" t="n">
        <v>115</v>
      </c>
      <c r="D4028" s="13">
        <f>(Ret_Fourth_central_moment_5var!D302)^0.5</f>
        <v/>
      </c>
      <c r="E4028" s="13">
        <f>(Ret_Fourth_central_moment_5var!E302)^0.5</f>
        <v/>
      </c>
      <c r="F4028" s="13">
        <f>(Ret_Fourth_central_moment_5var!F302)^0.5</f>
        <v/>
      </c>
      <c r="Y4028" s="13" t="n">
        <v>115</v>
      </c>
      <c r="AU4028" s="13" t="n">
        <v>115</v>
      </c>
      <c r="BQ4028" s="13" t="n">
        <v>115</v>
      </c>
      <c r="CM4028" s="13" t="n">
        <v>115</v>
      </c>
      <c r="DI4028" s="13" t="n">
        <v>115</v>
      </c>
      <c r="EE4028" s="13" t="n">
        <v>115</v>
      </c>
      <c r="FA4028" s="13" t="n">
        <v>115</v>
      </c>
      <c r="FW4028" s="13" t="n">
        <v>115</v>
      </c>
      <c r="GS4028" s="13" t="n">
        <v>115</v>
      </c>
    </row>
    <row r="4029">
      <c r="C4029" s="13" t="n">
        <v>116</v>
      </c>
      <c r="D4029" s="13">
        <f>(Ret_Fourth_central_moment_5var!D303)^0.5</f>
        <v/>
      </c>
      <c r="E4029" s="13">
        <f>(Ret_Fourth_central_moment_5var!E303)^0.5</f>
        <v/>
      </c>
      <c r="F4029" s="13">
        <f>(Ret_Fourth_central_moment_5var!F303)^0.5</f>
        <v/>
      </c>
      <c r="Y4029" s="13" t="n">
        <v>116</v>
      </c>
      <c r="AU4029" s="13" t="n">
        <v>116</v>
      </c>
      <c r="BQ4029" s="13" t="n">
        <v>116</v>
      </c>
      <c r="CM4029" s="13" t="n">
        <v>116</v>
      </c>
      <c r="DI4029" s="13" t="n">
        <v>116</v>
      </c>
      <c r="EE4029" s="13" t="n">
        <v>116</v>
      </c>
      <c r="FA4029" s="13" t="n">
        <v>116</v>
      </c>
      <c r="FW4029" s="13" t="n">
        <v>116</v>
      </c>
      <c r="GS4029" s="13" t="n">
        <v>116</v>
      </c>
    </row>
    <row r="4030">
      <c r="C4030" s="13" t="n">
        <v>117</v>
      </c>
      <c r="D4030" s="13">
        <f>(Ret_Fourth_central_moment_5var!D304)^0.5</f>
        <v/>
      </c>
      <c r="E4030" s="13">
        <f>(Ret_Fourth_central_moment_5var!E304)^0.5</f>
        <v/>
      </c>
      <c r="F4030" s="13">
        <f>(Ret_Fourth_central_moment_5var!F304)^0.5</f>
        <v/>
      </c>
      <c r="Y4030" s="13" t="n">
        <v>117</v>
      </c>
      <c r="AU4030" s="13" t="n">
        <v>117</v>
      </c>
      <c r="BQ4030" s="13" t="n">
        <v>117</v>
      </c>
      <c r="CM4030" s="13" t="n">
        <v>117</v>
      </c>
      <c r="DI4030" s="13" t="n">
        <v>117</v>
      </c>
      <c r="EE4030" s="13" t="n">
        <v>117</v>
      </c>
      <c r="FA4030" s="13" t="n">
        <v>117</v>
      </c>
      <c r="FW4030" s="13" t="n">
        <v>117</v>
      </c>
      <c r="GS4030" s="13" t="n">
        <v>117</v>
      </c>
    </row>
    <row r="4031">
      <c r="C4031" s="13" t="n">
        <v>118</v>
      </c>
      <c r="D4031" s="13">
        <f>(Ret_Fourth_central_moment_5var!D305)^0.5</f>
        <v/>
      </c>
      <c r="E4031" s="13">
        <f>(Ret_Fourth_central_moment_5var!E305)^0.5</f>
        <v/>
      </c>
      <c r="F4031" s="13">
        <f>(Ret_Fourth_central_moment_5var!F305)^0.5</f>
        <v/>
      </c>
      <c r="Y4031" s="13" t="n">
        <v>118</v>
      </c>
      <c r="AU4031" s="13" t="n">
        <v>118</v>
      </c>
      <c r="BQ4031" s="13" t="n">
        <v>118</v>
      </c>
      <c r="CM4031" s="13" t="n">
        <v>118</v>
      </c>
      <c r="DI4031" s="13" t="n">
        <v>118</v>
      </c>
      <c r="EE4031" s="13" t="n">
        <v>118</v>
      </c>
      <c r="FA4031" s="13" t="n">
        <v>118</v>
      </c>
      <c r="FW4031" s="13" t="n">
        <v>118</v>
      </c>
      <c r="GS4031" s="13" t="n">
        <v>118</v>
      </c>
    </row>
    <row r="4032">
      <c r="C4032" s="13" t="n">
        <v>119</v>
      </c>
      <c r="D4032" s="13">
        <f>(Ret_Fourth_central_moment_5var!D306)^0.5</f>
        <v/>
      </c>
      <c r="E4032" s="13">
        <f>(Ret_Fourth_central_moment_5var!E306)^0.5</f>
        <v/>
      </c>
      <c r="F4032" s="13">
        <f>(Ret_Fourth_central_moment_5var!F306)^0.5</f>
        <v/>
      </c>
      <c r="Y4032" s="13" t="n">
        <v>119</v>
      </c>
      <c r="AU4032" s="13" t="n">
        <v>119</v>
      </c>
      <c r="BQ4032" s="13" t="n">
        <v>119</v>
      </c>
      <c r="CM4032" s="13" t="n">
        <v>119</v>
      </c>
      <c r="DI4032" s="13" t="n">
        <v>119</v>
      </c>
      <c r="EE4032" s="13" t="n">
        <v>119</v>
      </c>
      <c r="FA4032" s="13" t="n">
        <v>119</v>
      </c>
      <c r="FW4032" s="13" t="n">
        <v>119</v>
      </c>
      <c r="GS4032" s="13" t="n">
        <v>119</v>
      </c>
    </row>
    <row r="4033">
      <c r="C4033" s="13" t="n">
        <v>120</v>
      </c>
      <c r="D4033" s="13">
        <f>(Ret_Fourth_central_moment_5var!D307)^0.5</f>
        <v/>
      </c>
      <c r="E4033" s="13">
        <f>(Ret_Fourth_central_moment_5var!E307)^0.5</f>
        <v/>
      </c>
      <c r="F4033" s="13">
        <f>(Ret_Fourth_central_moment_5var!F307)^0.5</f>
        <v/>
      </c>
      <c r="Y4033" s="13" t="n">
        <v>120</v>
      </c>
      <c r="AU4033" s="13" t="n">
        <v>120</v>
      </c>
      <c r="BQ4033" s="13" t="n">
        <v>120</v>
      </c>
      <c r="CM4033" s="13" t="n">
        <v>120</v>
      </c>
      <c r="DI4033" s="13" t="n">
        <v>120</v>
      </c>
      <c r="EE4033" s="13" t="n">
        <v>120</v>
      </c>
      <c r="FA4033" s="13" t="n">
        <v>120</v>
      </c>
      <c r="FW4033" s="13" t="n">
        <v>120</v>
      </c>
      <c r="GS4033" s="13" t="n">
        <v>120</v>
      </c>
    </row>
    <row r="4034">
      <c r="C4034" s="13" t="n">
        <v>121</v>
      </c>
      <c r="D4034" s="13">
        <f>(Ret_Fourth_central_moment_5var!D308)^0.5</f>
        <v/>
      </c>
      <c r="E4034" s="13">
        <f>(Ret_Fourth_central_moment_5var!E308)^0.5</f>
        <v/>
      </c>
      <c r="F4034" s="13">
        <f>(Ret_Fourth_central_moment_5var!F308)^0.5</f>
        <v/>
      </c>
      <c r="Y4034" s="13" t="n">
        <v>121</v>
      </c>
      <c r="AU4034" s="13" t="n">
        <v>121</v>
      </c>
      <c r="BQ4034" s="13" t="n">
        <v>121</v>
      </c>
      <c r="CM4034" s="13" t="n">
        <v>121</v>
      </c>
      <c r="DI4034" s="13" t="n">
        <v>121</v>
      </c>
      <c r="EE4034" s="13" t="n">
        <v>121</v>
      </c>
      <c r="FA4034" s="13" t="n">
        <v>121</v>
      </c>
      <c r="FW4034" s="13" t="n">
        <v>121</v>
      </c>
      <c r="GS4034" s="13" t="n">
        <v>121</v>
      </c>
    </row>
    <row r="4035">
      <c r="C4035" s="13" t="n">
        <v>122</v>
      </c>
      <c r="D4035" s="13">
        <f>(Ret_Fourth_central_moment_5var!D309)^0.5</f>
        <v/>
      </c>
      <c r="E4035" s="13">
        <f>(Ret_Fourth_central_moment_5var!E309)^0.5</f>
        <v/>
      </c>
      <c r="F4035" s="13">
        <f>(Ret_Fourth_central_moment_5var!F309)^0.5</f>
        <v/>
      </c>
      <c r="Y4035" s="13" t="n">
        <v>122</v>
      </c>
      <c r="AU4035" s="13" t="n">
        <v>122</v>
      </c>
      <c r="BQ4035" s="13" t="n">
        <v>122</v>
      </c>
      <c r="CM4035" s="13" t="n">
        <v>122</v>
      </c>
      <c r="DI4035" s="13" t="n">
        <v>122</v>
      </c>
      <c r="EE4035" s="13" t="n">
        <v>122</v>
      </c>
      <c r="FA4035" s="13" t="n">
        <v>122</v>
      </c>
      <c r="FW4035" s="13" t="n">
        <v>122</v>
      </c>
      <c r="GS4035" s="13" t="n">
        <v>122</v>
      </c>
    </row>
    <row r="4036">
      <c r="C4036" s="13" t="n">
        <v>123</v>
      </c>
      <c r="D4036" s="13">
        <f>(Ret_Fourth_central_moment_5var!D310)^0.5</f>
        <v/>
      </c>
      <c r="E4036" s="13">
        <f>(Ret_Fourth_central_moment_5var!E310)^0.5</f>
        <v/>
      </c>
      <c r="F4036" s="13">
        <f>(Ret_Fourth_central_moment_5var!F310)^0.5</f>
        <v/>
      </c>
      <c r="Y4036" s="13" t="n">
        <v>123</v>
      </c>
      <c r="AU4036" s="13" t="n">
        <v>123</v>
      </c>
      <c r="BQ4036" s="13" t="n">
        <v>123</v>
      </c>
      <c r="CM4036" s="13" t="n">
        <v>123</v>
      </c>
      <c r="DI4036" s="13" t="n">
        <v>123</v>
      </c>
      <c r="EE4036" s="13" t="n">
        <v>123</v>
      </c>
      <c r="FA4036" s="13" t="n">
        <v>123</v>
      </c>
      <c r="FW4036" s="13" t="n">
        <v>123</v>
      </c>
      <c r="GS4036" s="13" t="n">
        <v>123</v>
      </c>
    </row>
    <row r="4037">
      <c r="C4037" s="13" t="n">
        <v>124</v>
      </c>
      <c r="D4037" s="13">
        <f>(Ret_Fourth_central_moment_5var!D311)^0.5</f>
        <v/>
      </c>
      <c r="E4037" s="13">
        <f>(Ret_Fourth_central_moment_5var!E311)^0.5</f>
        <v/>
      </c>
      <c r="F4037" s="13">
        <f>(Ret_Fourth_central_moment_5var!F311)^0.5</f>
        <v/>
      </c>
      <c r="Y4037" s="13" t="n">
        <v>124</v>
      </c>
      <c r="AU4037" s="13" t="n">
        <v>124</v>
      </c>
      <c r="BQ4037" s="13" t="n">
        <v>124</v>
      </c>
      <c r="CM4037" s="13" t="n">
        <v>124</v>
      </c>
      <c r="DI4037" s="13" t="n">
        <v>124</v>
      </c>
      <c r="EE4037" s="13" t="n">
        <v>124</v>
      </c>
      <c r="FA4037" s="13" t="n">
        <v>124</v>
      </c>
      <c r="FW4037" s="13" t="n">
        <v>124</v>
      </c>
      <c r="GS4037" s="13" t="n">
        <v>124</v>
      </c>
    </row>
    <row r="4038">
      <c r="C4038" s="13" t="n">
        <v>125</v>
      </c>
      <c r="D4038" s="13">
        <f>(Ret_Fourth_central_moment_5var!D312)^0.5</f>
        <v/>
      </c>
      <c r="E4038" s="13">
        <f>(Ret_Fourth_central_moment_5var!E312)^0.5</f>
        <v/>
      </c>
      <c r="F4038" s="13">
        <f>(Ret_Fourth_central_moment_5var!F312)^0.5</f>
        <v/>
      </c>
      <c r="Y4038" s="13" t="n">
        <v>125</v>
      </c>
      <c r="AU4038" s="13" t="n">
        <v>125</v>
      </c>
      <c r="BQ4038" s="13" t="n">
        <v>125</v>
      </c>
      <c r="CM4038" s="13" t="n">
        <v>125</v>
      </c>
      <c r="DI4038" s="13" t="n">
        <v>125</v>
      </c>
      <c r="EE4038" s="13" t="n">
        <v>125</v>
      </c>
      <c r="FA4038" s="13" t="n">
        <v>125</v>
      </c>
      <c r="FW4038" s="13" t="n">
        <v>125</v>
      </c>
      <c r="GS4038" s="13" t="n">
        <v>125</v>
      </c>
    </row>
    <row r="4039">
      <c r="C4039" s="13" t="n">
        <v>126</v>
      </c>
      <c r="D4039" s="13">
        <f>(Ret_Fourth_central_moment_5var!D313)^0.5</f>
        <v/>
      </c>
      <c r="E4039" s="13">
        <f>(Ret_Fourth_central_moment_5var!E313)^0.5</f>
        <v/>
      </c>
      <c r="F4039" s="13">
        <f>(Ret_Fourth_central_moment_5var!F313)^0.5</f>
        <v/>
      </c>
      <c r="Y4039" s="13" t="n">
        <v>126</v>
      </c>
      <c r="AU4039" s="13" t="n">
        <v>126</v>
      </c>
      <c r="BQ4039" s="13" t="n">
        <v>126</v>
      </c>
      <c r="CM4039" s="13" t="n">
        <v>126</v>
      </c>
      <c r="DI4039" s="13" t="n">
        <v>126</v>
      </c>
      <c r="EE4039" s="13" t="n">
        <v>126</v>
      </c>
      <c r="FA4039" s="13" t="n">
        <v>126</v>
      </c>
      <c r="FW4039" s="13" t="n">
        <v>126</v>
      </c>
      <c r="GS4039" s="13" t="n">
        <v>126</v>
      </c>
    </row>
    <row r="4040">
      <c r="C4040" s="13" t="n">
        <v>127</v>
      </c>
      <c r="D4040" s="13">
        <f>(Ret_Fourth_central_moment_5var!D314)^0.5</f>
        <v/>
      </c>
      <c r="E4040" s="13">
        <f>(Ret_Fourth_central_moment_5var!E314)^0.5</f>
        <v/>
      </c>
      <c r="F4040" s="13">
        <f>(Ret_Fourth_central_moment_5var!F314)^0.5</f>
        <v/>
      </c>
      <c r="Y4040" s="13" t="n">
        <v>127</v>
      </c>
      <c r="AU4040" s="13" t="n">
        <v>127</v>
      </c>
      <c r="BQ4040" s="13" t="n">
        <v>127</v>
      </c>
      <c r="CM4040" s="13" t="n">
        <v>127</v>
      </c>
      <c r="DI4040" s="13" t="n">
        <v>127</v>
      </c>
      <c r="EE4040" s="13" t="n">
        <v>127</v>
      </c>
      <c r="FA4040" s="13" t="n">
        <v>127</v>
      </c>
      <c r="FW4040" s="13" t="n">
        <v>127</v>
      </c>
      <c r="GS4040" s="13" t="n">
        <v>127</v>
      </c>
    </row>
    <row r="4041">
      <c r="C4041" s="13" t="n">
        <v>128</v>
      </c>
      <c r="D4041" s="13">
        <f>(Ret_Fourth_central_moment_5var!D315)^0.5</f>
        <v/>
      </c>
      <c r="E4041" s="13">
        <f>(Ret_Fourth_central_moment_5var!E315)^0.5</f>
        <v/>
      </c>
      <c r="F4041" s="13">
        <f>(Ret_Fourth_central_moment_5var!F315)^0.5</f>
        <v/>
      </c>
      <c r="Y4041" s="13" t="n">
        <v>128</v>
      </c>
      <c r="AU4041" s="13" t="n">
        <v>128</v>
      </c>
      <c r="BQ4041" s="13" t="n">
        <v>128</v>
      </c>
      <c r="CM4041" s="13" t="n">
        <v>128</v>
      </c>
      <c r="DI4041" s="13" t="n">
        <v>128</v>
      </c>
      <c r="EE4041" s="13" t="n">
        <v>128</v>
      </c>
      <c r="FA4041" s="13" t="n">
        <v>128</v>
      </c>
      <c r="FW4041" s="13" t="n">
        <v>128</v>
      </c>
      <c r="GS4041" s="13" t="n">
        <v>128</v>
      </c>
    </row>
    <row r="4042">
      <c r="C4042" s="13" t="n">
        <v>129</v>
      </c>
      <c r="D4042" s="13">
        <f>(Ret_Fourth_central_moment_5var!D316)^0.5</f>
        <v/>
      </c>
      <c r="E4042" s="13">
        <f>(Ret_Fourth_central_moment_5var!E316)^0.5</f>
        <v/>
      </c>
      <c r="F4042" s="13">
        <f>(Ret_Fourth_central_moment_5var!F316)^0.5</f>
        <v/>
      </c>
      <c r="Y4042" s="13" t="n">
        <v>129</v>
      </c>
      <c r="AU4042" s="13" t="n">
        <v>129</v>
      </c>
      <c r="BQ4042" s="13" t="n">
        <v>129</v>
      </c>
      <c r="CM4042" s="13" t="n">
        <v>129</v>
      </c>
      <c r="DI4042" s="13" t="n">
        <v>129</v>
      </c>
      <c r="EE4042" s="13" t="n">
        <v>129</v>
      </c>
      <c r="FA4042" s="13" t="n">
        <v>129</v>
      </c>
      <c r="FW4042" s="13" t="n">
        <v>129</v>
      </c>
      <c r="GS4042" s="13" t="n">
        <v>129</v>
      </c>
    </row>
    <row r="4043">
      <c r="C4043" s="13" t="n">
        <v>130</v>
      </c>
      <c r="D4043" s="13">
        <f>(Ret_Fourth_central_moment_5var!D317)^0.5</f>
        <v/>
      </c>
      <c r="E4043" s="13">
        <f>(Ret_Fourth_central_moment_5var!E317)^0.5</f>
        <v/>
      </c>
      <c r="F4043" s="13">
        <f>(Ret_Fourth_central_moment_5var!F317)^0.5</f>
        <v/>
      </c>
      <c r="Y4043" s="13" t="n">
        <v>130</v>
      </c>
      <c r="AU4043" s="13" t="n">
        <v>130</v>
      </c>
      <c r="BQ4043" s="13" t="n">
        <v>130</v>
      </c>
      <c r="CM4043" s="13" t="n">
        <v>130</v>
      </c>
      <c r="DI4043" s="13" t="n">
        <v>130</v>
      </c>
      <c r="EE4043" s="13" t="n">
        <v>130</v>
      </c>
      <c r="FA4043" s="13" t="n">
        <v>130</v>
      </c>
      <c r="FW4043" s="13" t="n">
        <v>130</v>
      </c>
      <c r="GS4043" s="13" t="n">
        <v>130</v>
      </c>
    </row>
    <row r="4044">
      <c r="C4044" s="13" t="n">
        <v>131</v>
      </c>
      <c r="D4044" s="13">
        <f>(Ret_Fourth_central_moment_5var!D318)^0.5</f>
        <v/>
      </c>
      <c r="E4044" s="13">
        <f>(Ret_Fourth_central_moment_5var!E318)^0.5</f>
        <v/>
      </c>
      <c r="F4044" s="13">
        <f>(Ret_Fourth_central_moment_5var!F318)^0.5</f>
        <v/>
      </c>
      <c r="Y4044" s="13" t="n">
        <v>131</v>
      </c>
      <c r="AU4044" s="13" t="n">
        <v>131</v>
      </c>
      <c r="BQ4044" s="13" t="n">
        <v>131</v>
      </c>
      <c r="CM4044" s="13" t="n">
        <v>131</v>
      </c>
      <c r="DI4044" s="13" t="n">
        <v>131</v>
      </c>
      <c r="EE4044" s="13" t="n">
        <v>131</v>
      </c>
      <c r="FA4044" s="13" t="n">
        <v>131</v>
      </c>
      <c r="FW4044" s="13" t="n">
        <v>131</v>
      </c>
      <c r="GS4044" s="13" t="n">
        <v>131</v>
      </c>
    </row>
    <row r="4045">
      <c r="C4045" s="13" t="n">
        <v>132</v>
      </c>
      <c r="D4045" s="13">
        <f>(Ret_Fourth_central_moment_5var!D319)^0.5</f>
        <v/>
      </c>
      <c r="E4045" s="13">
        <f>(Ret_Fourth_central_moment_5var!E319)^0.5</f>
        <v/>
      </c>
      <c r="F4045" s="13">
        <f>(Ret_Fourth_central_moment_5var!F319)^0.5</f>
        <v/>
      </c>
      <c r="Y4045" s="13" t="n">
        <v>132</v>
      </c>
      <c r="AU4045" s="13" t="n">
        <v>132</v>
      </c>
      <c r="BQ4045" s="13" t="n">
        <v>132</v>
      </c>
      <c r="CM4045" s="13" t="n">
        <v>132</v>
      </c>
      <c r="DI4045" s="13" t="n">
        <v>132</v>
      </c>
      <c r="EE4045" s="13" t="n">
        <v>132</v>
      </c>
      <c r="FA4045" s="13" t="n">
        <v>132</v>
      </c>
      <c r="FW4045" s="13" t="n">
        <v>132</v>
      </c>
      <c r="GS4045" s="13" t="n">
        <v>132</v>
      </c>
    </row>
    <row r="4046">
      <c r="C4046" s="13" t="n">
        <v>133</v>
      </c>
      <c r="D4046" s="13">
        <f>(Ret_Fourth_central_moment_5var!D320)^0.5</f>
        <v/>
      </c>
      <c r="E4046" s="13">
        <f>(Ret_Fourth_central_moment_5var!E320)^0.5</f>
        <v/>
      </c>
      <c r="F4046" s="13">
        <f>(Ret_Fourth_central_moment_5var!F320)^0.5</f>
        <v/>
      </c>
      <c r="Y4046" s="13" t="n">
        <v>133</v>
      </c>
      <c r="AU4046" s="13" t="n">
        <v>133</v>
      </c>
      <c r="BQ4046" s="13" t="n">
        <v>133</v>
      </c>
      <c r="CM4046" s="13" t="n">
        <v>133</v>
      </c>
      <c r="DI4046" s="13" t="n">
        <v>133</v>
      </c>
      <c r="EE4046" s="13" t="n">
        <v>133</v>
      </c>
      <c r="FA4046" s="13" t="n">
        <v>133</v>
      </c>
      <c r="FW4046" s="13" t="n">
        <v>133</v>
      </c>
      <c r="GS4046" s="13" t="n">
        <v>133</v>
      </c>
    </row>
    <row r="4047">
      <c r="C4047" s="13" t="n">
        <v>134</v>
      </c>
      <c r="D4047" s="13">
        <f>(Ret_Fourth_central_moment_5var!D321)^0.5</f>
        <v/>
      </c>
      <c r="E4047" s="13">
        <f>(Ret_Fourth_central_moment_5var!E321)^0.5</f>
        <v/>
      </c>
      <c r="F4047" s="13">
        <f>(Ret_Fourth_central_moment_5var!F321)^0.5</f>
        <v/>
      </c>
      <c r="Y4047" s="13" t="n">
        <v>134</v>
      </c>
      <c r="AU4047" s="13" t="n">
        <v>134</v>
      </c>
      <c r="BQ4047" s="13" t="n">
        <v>134</v>
      </c>
      <c r="CM4047" s="13" t="n">
        <v>134</v>
      </c>
      <c r="DI4047" s="13" t="n">
        <v>134</v>
      </c>
      <c r="EE4047" s="13" t="n">
        <v>134</v>
      </c>
      <c r="FA4047" s="13" t="n">
        <v>134</v>
      </c>
      <c r="FW4047" s="13" t="n">
        <v>134</v>
      </c>
      <c r="GS4047" s="13" t="n">
        <v>134</v>
      </c>
    </row>
    <row r="4048">
      <c r="C4048" s="13" t="n">
        <v>135</v>
      </c>
      <c r="D4048" s="13">
        <f>(Ret_Fourth_central_moment_5var!D322)^0.5</f>
        <v/>
      </c>
      <c r="E4048" s="13">
        <f>(Ret_Fourth_central_moment_5var!E322)^0.5</f>
        <v/>
      </c>
      <c r="F4048" s="13">
        <f>(Ret_Fourth_central_moment_5var!F322)^0.5</f>
        <v/>
      </c>
      <c r="Y4048" s="13" t="n">
        <v>135</v>
      </c>
      <c r="AU4048" s="13" t="n">
        <v>135</v>
      </c>
      <c r="BQ4048" s="13" t="n">
        <v>135</v>
      </c>
      <c r="CM4048" s="13" t="n">
        <v>135</v>
      </c>
      <c r="DI4048" s="13" t="n">
        <v>135</v>
      </c>
      <c r="EE4048" s="13" t="n">
        <v>135</v>
      </c>
      <c r="FA4048" s="13" t="n">
        <v>135</v>
      </c>
      <c r="FW4048" s="13" t="n">
        <v>135</v>
      </c>
      <c r="GS4048" s="13" t="n">
        <v>135</v>
      </c>
    </row>
    <row r="4049">
      <c r="C4049" s="13" t="n">
        <v>136</v>
      </c>
      <c r="D4049" s="13">
        <f>(Ret_Fourth_central_moment_5var!D323)^0.5</f>
        <v/>
      </c>
      <c r="E4049" s="13">
        <f>(Ret_Fourth_central_moment_5var!E323)^0.5</f>
        <v/>
      </c>
      <c r="F4049" s="13">
        <f>(Ret_Fourth_central_moment_5var!F323)^0.5</f>
        <v/>
      </c>
      <c r="Y4049" s="13" t="n">
        <v>136</v>
      </c>
      <c r="AU4049" s="13" t="n">
        <v>136</v>
      </c>
      <c r="BQ4049" s="13" t="n">
        <v>136</v>
      </c>
      <c r="CM4049" s="13" t="n">
        <v>136</v>
      </c>
      <c r="DI4049" s="13" t="n">
        <v>136</v>
      </c>
      <c r="EE4049" s="13" t="n">
        <v>136</v>
      </c>
      <c r="FA4049" s="13" t="n">
        <v>136</v>
      </c>
      <c r="FW4049" s="13" t="n">
        <v>136</v>
      </c>
      <c r="GS4049" s="13" t="n">
        <v>136</v>
      </c>
    </row>
    <row r="4050">
      <c r="C4050" s="13" t="n">
        <v>137</v>
      </c>
      <c r="D4050" s="13">
        <f>(Ret_Fourth_central_moment_5var!D324)^0.5</f>
        <v/>
      </c>
      <c r="E4050" s="13">
        <f>(Ret_Fourth_central_moment_5var!E324)^0.5</f>
        <v/>
      </c>
      <c r="F4050" s="13">
        <f>(Ret_Fourth_central_moment_5var!F324)^0.5</f>
        <v/>
      </c>
      <c r="Y4050" s="13" t="n">
        <v>137</v>
      </c>
      <c r="AU4050" s="13" t="n">
        <v>137</v>
      </c>
      <c r="BQ4050" s="13" t="n">
        <v>137</v>
      </c>
      <c r="CM4050" s="13" t="n">
        <v>137</v>
      </c>
      <c r="DI4050" s="13" t="n">
        <v>137</v>
      </c>
      <c r="EE4050" s="13" t="n">
        <v>137</v>
      </c>
      <c r="FA4050" s="13" t="n">
        <v>137</v>
      </c>
      <c r="FW4050" s="13" t="n">
        <v>137</v>
      </c>
      <c r="GS4050" s="13" t="n">
        <v>137</v>
      </c>
    </row>
    <row r="4051">
      <c r="C4051" s="13" t="n">
        <v>138</v>
      </c>
      <c r="D4051" s="13">
        <f>(Ret_Fourth_central_moment_5var!D325)^0.5</f>
        <v/>
      </c>
      <c r="E4051" s="13">
        <f>(Ret_Fourth_central_moment_5var!E325)^0.5</f>
        <v/>
      </c>
      <c r="F4051" s="13">
        <f>(Ret_Fourth_central_moment_5var!F325)^0.5</f>
        <v/>
      </c>
      <c r="Y4051" s="13" t="n">
        <v>138</v>
      </c>
      <c r="AU4051" s="13" t="n">
        <v>138</v>
      </c>
      <c r="BQ4051" s="13" t="n">
        <v>138</v>
      </c>
      <c r="CM4051" s="13" t="n">
        <v>138</v>
      </c>
      <c r="DI4051" s="13" t="n">
        <v>138</v>
      </c>
      <c r="EE4051" s="13" t="n">
        <v>138</v>
      </c>
      <c r="FA4051" s="13" t="n">
        <v>138</v>
      </c>
      <c r="FW4051" s="13" t="n">
        <v>138</v>
      </c>
      <c r="GS4051" s="13" t="n">
        <v>138</v>
      </c>
    </row>
    <row r="4052">
      <c r="C4052" s="13" t="n">
        <v>139</v>
      </c>
      <c r="D4052" s="13">
        <f>(Ret_Fourth_central_moment_5var!D326)^0.5</f>
        <v/>
      </c>
      <c r="E4052" s="13">
        <f>(Ret_Fourth_central_moment_5var!E326)^0.5</f>
        <v/>
      </c>
      <c r="F4052" s="13">
        <f>(Ret_Fourth_central_moment_5var!F326)^0.5</f>
        <v/>
      </c>
      <c r="Y4052" s="13" t="n">
        <v>139</v>
      </c>
      <c r="AU4052" s="13" t="n">
        <v>139</v>
      </c>
      <c r="BQ4052" s="13" t="n">
        <v>139</v>
      </c>
      <c r="CM4052" s="13" t="n">
        <v>139</v>
      </c>
      <c r="DI4052" s="13" t="n">
        <v>139</v>
      </c>
      <c r="EE4052" s="13" t="n">
        <v>139</v>
      </c>
      <c r="FA4052" s="13" t="n">
        <v>139</v>
      </c>
      <c r="FW4052" s="13" t="n">
        <v>139</v>
      </c>
      <c r="GS4052" s="13" t="n">
        <v>139</v>
      </c>
    </row>
    <row r="4053">
      <c r="C4053" s="13" t="n">
        <v>140</v>
      </c>
      <c r="D4053" s="13">
        <f>(Ret_Fourth_central_moment_5var!D327)^0.5</f>
        <v/>
      </c>
      <c r="E4053" s="13">
        <f>(Ret_Fourth_central_moment_5var!E327)^0.5</f>
        <v/>
      </c>
      <c r="F4053" s="13">
        <f>(Ret_Fourth_central_moment_5var!F327)^0.5</f>
        <v/>
      </c>
      <c r="Y4053" s="13" t="n">
        <v>140</v>
      </c>
      <c r="AU4053" s="13" t="n">
        <v>140</v>
      </c>
      <c r="BQ4053" s="13" t="n">
        <v>140</v>
      </c>
      <c r="CM4053" s="13" t="n">
        <v>140</v>
      </c>
      <c r="DI4053" s="13" t="n">
        <v>140</v>
      </c>
      <c r="EE4053" s="13" t="n">
        <v>140</v>
      </c>
      <c r="FA4053" s="13" t="n">
        <v>140</v>
      </c>
      <c r="FW4053" s="13" t="n">
        <v>140</v>
      </c>
      <c r="GS4053" s="13" t="n">
        <v>140</v>
      </c>
    </row>
    <row r="4054">
      <c r="C4054" s="13" t="n">
        <v>141</v>
      </c>
      <c r="D4054" s="13">
        <f>(Ret_Fourth_central_moment_5var!D328)^0.5</f>
        <v/>
      </c>
      <c r="E4054" s="13">
        <f>(Ret_Fourth_central_moment_5var!E328)^0.5</f>
        <v/>
      </c>
      <c r="F4054" s="13">
        <f>(Ret_Fourth_central_moment_5var!F328)^0.5</f>
        <v/>
      </c>
      <c r="Y4054" s="13" t="n">
        <v>141</v>
      </c>
      <c r="AU4054" s="13" t="n">
        <v>141</v>
      </c>
      <c r="BQ4054" s="13" t="n">
        <v>141</v>
      </c>
      <c r="CM4054" s="13" t="n">
        <v>141</v>
      </c>
      <c r="DI4054" s="13" t="n">
        <v>141</v>
      </c>
      <c r="EE4054" s="13" t="n">
        <v>141</v>
      </c>
      <c r="FA4054" s="13" t="n">
        <v>141</v>
      </c>
      <c r="FW4054" s="13" t="n">
        <v>141</v>
      </c>
      <c r="GS4054" s="13" t="n">
        <v>141</v>
      </c>
    </row>
    <row r="4055">
      <c r="C4055" s="13" t="n">
        <v>142</v>
      </c>
      <c r="D4055" s="13">
        <f>(Ret_Fourth_central_moment_5var!D329)^0.5</f>
        <v/>
      </c>
      <c r="E4055" s="13">
        <f>(Ret_Fourth_central_moment_5var!E329)^0.5</f>
        <v/>
      </c>
      <c r="F4055" s="13">
        <f>(Ret_Fourth_central_moment_5var!F329)^0.5</f>
        <v/>
      </c>
      <c r="Y4055" s="13" t="n">
        <v>142</v>
      </c>
      <c r="AU4055" s="13" t="n">
        <v>142</v>
      </c>
      <c r="BQ4055" s="13" t="n">
        <v>142</v>
      </c>
      <c r="CM4055" s="13" t="n">
        <v>142</v>
      </c>
      <c r="DI4055" s="13" t="n">
        <v>142</v>
      </c>
      <c r="EE4055" s="13" t="n">
        <v>142</v>
      </c>
      <c r="FA4055" s="13" t="n">
        <v>142</v>
      </c>
      <c r="FW4055" s="13" t="n">
        <v>142</v>
      </c>
      <c r="GS4055" s="13" t="n">
        <v>142</v>
      </c>
    </row>
    <row r="4056">
      <c r="C4056" s="13" t="n">
        <v>143</v>
      </c>
      <c r="D4056" s="13">
        <f>(Ret_Fourth_central_moment_5var!D330)^0.5</f>
        <v/>
      </c>
      <c r="E4056" s="13">
        <f>(Ret_Fourth_central_moment_5var!E330)^0.5</f>
        <v/>
      </c>
      <c r="F4056" s="13">
        <f>(Ret_Fourth_central_moment_5var!F330)^0.5</f>
        <v/>
      </c>
      <c r="Y4056" s="13" t="n">
        <v>143</v>
      </c>
      <c r="AU4056" s="13" t="n">
        <v>143</v>
      </c>
      <c r="BQ4056" s="13" t="n">
        <v>143</v>
      </c>
      <c r="CM4056" s="13" t="n">
        <v>143</v>
      </c>
      <c r="DI4056" s="13" t="n">
        <v>143</v>
      </c>
      <c r="EE4056" s="13" t="n">
        <v>143</v>
      </c>
      <c r="FA4056" s="13" t="n">
        <v>143</v>
      </c>
      <c r="FW4056" s="13" t="n">
        <v>143</v>
      </c>
      <c r="GS4056" s="13" t="n">
        <v>143</v>
      </c>
    </row>
    <row r="4057">
      <c r="C4057" s="13" t="n">
        <v>144</v>
      </c>
      <c r="D4057" s="13">
        <f>(Ret_Fourth_central_moment_5var!D331)^0.5</f>
        <v/>
      </c>
      <c r="E4057" s="13">
        <f>(Ret_Fourth_central_moment_5var!E331)^0.5</f>
        <v/>
      </c>
      <c r="F4057" s="13">
        <f>(Ret_Fourth_central_moment_5var!F331)^0.5</f>
        <v/>
      </c>
      <c r="Y4057" s="13" t="n">
        <v>144</v>
      </c>
      <c r="AU4057" s="13" t="n">
        <v>144</v>
      </c>
      <c r="BQ4057" s="13" t="n">
        <v>144</v>
      </c>
      <c r="CM4057" s="13" t="n">
        <v>144</v>
      </c>
      <c r="DI4057" s="13" t="n">
        <v>144</v>
      </c>
      <c r="EE4057" s="13" t="n">
        <v>144</v>
      </c>
      <c r="FA4057" s="13" t="n">
        <v>144</v>
      </c>
      <c r="FW4057" s="13" t="n">
        <v>144</v>
      </c>
      <c r="GS4057" s="13" t="n">
        <v>144</v>
      </c>
    </row>
    <row r="4058">
      <c r="C4058" s="13" t="n">
        <v>145</v>
      </c>
      <c r="D4058" s="13">
        <f>(Ret_Fourth_central_moment_5var!D332)^0.5</f>
        <v/>
      </c>
      <c r="E4058" s="13">
        <f>(Ret_Fourth_central_moment_5var!E332)^0.5</f>
        <v/>
      </c>
      <c r="F4058" s="13">
        <f>(Ret_Fourth_central_moment_5var!F332)^0.5</f>
        <v/>
      </c>
      <c r="Y4058" s="13" t="n">
        <v>145</v>
      </c>
      <c r="AU4058" s="13" t="n">
        <v>145</v>
      </c>
      <c r="BQ4058" s="13" t="n">
        <v>145</v>
      </c>
      <c r="CM4058" s="13" t="n">
        <v>145</v>
      </c>
      <c r="DI4058" s="13" t="n">
        <v>145</v>
      </c>
      <c r="EE4058" s="13" t="n">
        <v>145</v>
      </c>
      <c r="FA4058" s="13" t="n">
        <v>145</v>
      </c>
      <c r="FW4058" s="13" t="n">
        <v>145</v>
      </c>
      <c r="GS4058" s="13" t="n">
        <v>145</v>
      </c>
    </row>
    <row r="4059">
      <c r="C4059" s="13" t="n">
        <v>146</v>
      </c>
      <c r="D4059" s="13">
        <f>(Ret_Fourth_central_moment_5var!D333)^0.5</f>
        <v/>
      </c>
      <c r="E4059" s="13">
        <f>(Ret_Fourth_central_moment_5var!E333)^0.5</f>
        <v/>
      </c>
      <c r="F4059" s="13">
        <f>(Ret_Fourth_central_moment_5var!F333)^0.5</f>
        <v/>
      </c>
      <c r="Y4059" s="13" t="n">
        <v>146</v>
      </c>
      <c r="AU4059" s="13" t="n">
        <v>146</v>
      </c>
      <c r="BQ4059" s="13" t="n">
        <v>146</v>
      </c>
      <c r="CM4059" s="13" t="n">
        <v>146</v>
      </c>
      <c r="DI4059" s="13" t="n">
        <v>146</v>
      </c>
      <c r="EE4059" s="13" t="n">
        <v>146</v>
      </c>
      <c r="FA4059" s="13" t="n">
        <v>146</v>
      </c>
      <c r="FW4059" s="13" t="n">
        <v>146</v>
      </c>
      <c r="GS4059" s="13" t="n">
        <v>146</v>
      </c>
    </row>
    <row r="4060">
      <c r="C4060" s="13" t="n">
        <v>147</v>
      </c>
      <c r="D4060" s="13">
        <f>(Ret_Fourth_central_moment_5var!D334)^0.5</f>
        <v/>
      </c>
      <c r="E4060" s="13">
        <f>(Ret_Fourth_central_moment_5var!E334)^0.5</f>
        <v/>
      </c>
      <c r="F4060" s="13">
        <f>(Ret_Fourth_central_moment_5var!F334)^0.5</f>
        <v/>
      </c>
      <c r="Y4060" s="13" t="n">
        <v>147</v>
      </c>
      <c r="AU4060" s="13" t="n">
        <v>147</v>
      </c>
      <c r="BQ4060" s="13" t="n">
        <v>147</v>
      </c>
      <c r="CM4060" s="13" t="n">
        <v>147</v>
      </c>
      <c r="DI4060" s="13" t="n">
        <v>147</v>
      </c>
      <c r="EE4060" s="13" t="n">
        <v>147</v>
      </c>
      <c r="FA4060" s="13" t="n">
        <v>147</v>
      </c>
      <c r="FW4060" s="13" t="n">
        <v>147</v>
      </c>
      <c r="GS4060" s="13" t="n">
        <v>147</v>
      </c>
    </row>
    <row r="4061">
      <c r="C4061" s="13" t="n">
        <v>148</v>
      </c>
      <c r="D4061" s="13">
        <f>(Ret_Fourth_central_moment_5var!D335)^0.5</f>
        <v/>
      </c>
      <c r="E4061" s="13">
        <f>(Ret_Fourth_central_moment_5var!E335)^0.5</f>
        <v/>
      </c>
      <c r="F4061" s="13">
        <f>(Ret_Fourth_central_moment_5var!F335)^0.5</f>
        <v/>
      </c>
      <c r="Y4061" s="13" t="n">
        <v>148</v>
      </c>
      <c r="AU4061" s="13" t="n">
        <v>148</v>
      </c>
      <c r="BQ4061" s="13" t="n">
        <v>148</v>
      </c>
      <c r="CM4061" s="13" t="n">
        <v>148</v>
      </c>
      <c r="DI4061" s="13" t="n">
        <v>148</v>
      </c>
      <c r="EE4061" s="13" t="n">
        <v>148</v>
      </c>
      <c r="FA4061" s="13" t="n">
        <v>148</v>
      </c>
      <c r="FW4061" s="13" t="n">
        <v>148</v>
      </c>
      <c r="GS4061" s="13" t="n">
        <v>148</v>
      </c>
    </row>
    <row r="4062">
      <c r="C4062" s="13" t="n">
        <v>149</v>
      </c>
      <c r="D4062" s="13">
        <f>(Ret_Fourth_central_moment_5var!D336)^0.5</f>
        <v/>
      </c>
      <c r="E4062" s="13">
        <f>(Ret_Fourth_central_moment_5var!E336)^0.5</f>
        <v/>
      </c>
      <c r="F4062" s="13">
        <f>(Ret_Fourth_central_moment_5var!F336)^0.5</f>
        <v/>
      </c>
      <c r="Y4062" s="13" t="n">
        <v>149</v>
      </c>
      <c r="AU4062" s="13" t="n">
        <v>149</v>
      </c>
      <c r="BQ4062" s="13" t="n">
        <v>149</v>
      </c>
      <c r="CM4062" s="13" t="n">
        <v>149</v>
      </c>
      <c r="DI4062" s="13" t="n">
        <v>149</v>
      </c>
      <c r="EE4062" s="13" t="n">
        <v>149</v>
      </c>
      <c r="FA4062" s="13" t="n">
        <v>149</v>
      </c>
      <c r="FW4062" s="13" t="n">
        <v>149</v>
      </c>
      <c r="GS4062" s="13" t="n">
        <v>149</v>
      </c>
    </row>
    <row r="4063">
      <c r="C4063" s="13" t="n">
        <v>150</v>
      </c>
      <c r="D4063" s="13">
        <f>(Ret_Fourth_central_moment_5var!D337)^0.5</f>
        <v/>
      </c>
      <c r="E4063" s="13">
        <f>(Ret_Fourth_central_moment_5var!E337)^0.5</f>
        <v/>
      </c>
      <c r="F4063" s="13">
        <f>(Ret_Fourth_central_moment_5var!F337)^0.5</f>
        <v/>
      </c>
      <c r="Y4063" s="13" t="n">
        <v>150</v>
      </c>
      <c r="AU4063" s="13" t="n">
        <v>150</v>
      </c>
      <c r="BQ4063" s="13" t="n">
        <v>150</v>
      </c>
      <c r="CM4063" s="13" t="n">
        <v>150</v>
      </c>
      <c r="DI4063" s="13" t="n">
        <v>150</v>
      </c>
      <c r="EE4063" s="13" t="n">
        <v>150</v>
      </c>
      <c r="FA4063" s="13" t="n">
        <v>150</v>
      </c>
      <c r="FW4063" s="13" t="n">
        <v>150</v>
      </c>
      <c r="GS4063" s="13" t="n">
        <v>150</v>
      </c>
    </row>
    <row r="4064">
      <c r="C4064" s="13" t="n">
        <v>151</v>
      </c>
      <c r="D4064" s="13">
        <f>(Ret_Fourth_central_moment_5var!D338)^0.5</f>
        <v/>
      </c>
      <c r="E4064" s="13">
        <f>(Ret_Fourth_central_moment_5var!E338)^0.5</f>
        <v/>
      </c>
      <c r="F4064" s="13">
        <f>(Ret_Fourth_central_moment_5var!F338)^0.5</f>
        <v/>
      </c>
      <c r="Y4064" s="13" t="n">
        <v>151</v>
      </c>
      <c r="AU4064" s="13" t="n">
        <v>151</v>
      </c>
      <c r="BQ4064" s="13" t="n">
        <v>151</v>
      </c>
      <c r="CM4064" s="13" t="n">
        <v>151</v>
      </c>
      <c r="DI4064" s="13" t="n">
        <v>151</v>
      </c>
      <c r="EE4064" s="13" t="n">
        <v>151</v>
      </c>
      <c r="FA4064" s="13" t="n">
        <v>151</v>
      </c>
      <c r="FW4064" s="13" t="n">
        <v>151</v>
      </c>
      <c r="GS4064" s="13" t="n">
        <v>151</v>
      </c>
    </row>
    <row r="4065">
      <c r="C4065" s="13" t="n">
        <v>152</v>
      </c>
      <c r="D4065" s="13">
        <f>(Ret_Fourth_central_moment_5var!D339)^0.5</f>
        <v/>
      </c>
      <c r="E4065" s="13">
        <f>(Ret_Fourth_central_moment_5var!E339)^0.5</f>
        <v/>
      </c>
      <c r="F4065" s="13">
        <f>(Ret_Fourth_central_moment_5var!F339)^0.5</f>
        <v/>
      </c>
      <c r="Y4065" s="13" t="n">
        <v>152</v>
      </c>
      <c r="AU4065" s="13" t="n">
        <v>152</v>
      </c>
      <c r="BQ4065" s="13" t="n">
        <v>152</v>
      </c>
      <c r="CM4065" s="13" t="n">
        <v>152</v>
      </c>
      <c r="DI4065" s="13" t="n">
        <v>152</v>
      </c>
      <c r="EE4065" s="13" t="n">
        <v>152</v>
      </c>
      <c r="FA4065" s="13" t="n">
        <v>152</v>
      </c>
      <c r="FW4065" s="13" t="n">
        <v>152</v>
      </c>
      <c r="GS4065" s="13" t="n">
        <v>152</v>
      </c>
    </row>
    <row r="4066">
      <c r="C4066" s="13" t="n">
        <v>153</v>
      </c>
      <c r="D4066" s="13">
        <f>(Ret_Fourth_central_moment_5var!D340)^0.5</f>
        <v/>
      </c>
      <c r="E4066" s="13">
        <f>(Ret_Fourth_central_moment_5var!E340)^0.5</f>
        <v/>
      </c>
      <c r="F4066" s="13">
        <f>(Ret_Fourth_central_moment_5var!F340)^0.5</f>
        <v/>
      </c>
      <c r="Y4066" s="13" t="n">
        <v>153</v>
      </c>
      <c r="AU4066" s="13" t="n">
        <v>153</v>
      </c>
      <c r="BQ4066" s="13" t="n">
        <v>153</v>
      </c>
      <c r="CM4066" s="13" t="n">
        <v>153</v>
      </c>
      <c r="DI4066" s="13" t="n">
        <v>153</v>
      </c>
      <c r="EE4066" s="13" t="n">
        <v>153</v>
      </c>
      <c r="FA4066" s="13" t="n">
        <v>153</v>
      </c>
      <c r="FW4066" s="13" t="n">
        <v>153</v>
      </c>
      <c r="GS4066" s="13" t="n">
        <v>153</v>
      </c>
    </row>
    <row r="4067">
      <c r="C4067" s="13" t="n">
        <v>154</v>
      </c>
      <c r="D4067" s="13">
        <f>(Ret_Fourth_central_moment_5var!D341)^0.5</f>
        <v/>
      </c>
      <c r="E4067" s="13">
        <f>(Ret_Fourth_central_moment_5var!E341)^0.5</f>
        <v/>
      </c>
      <c r="F4067" s="13">
        <f>(Ret_Fourth_central_moment_5var!F341)^0.5</f>
        <v/>
      </c>
      <c r="Y4067" s="13" t="n">
        <v>154</v>
      </c>
      <c r="AU4067" s="13" t="n">
        <v>154</v>
      </c>
      <c r="BQ4067" s="13" t="n">
        <v>154</v>
      </c>
      <c r="CM4067" s="13" t="n">
        <v>154</v>
      </c>
      <c r="DI4067" s="13" t="n">
        <v>154</v>
      </c>
      <c r="EE4067" s="13" t="n">
        <v>154</v>
      </c>
      <c r="FA4067" s="13" t="n">
        <v>154</v>
      </c>
      <c r="FW4067" s="13" t="n">
        <v>154</v>
      </c>
      <c r="GS4067" s="13" t="n">
        <v>154</v>
      </c>
    </row>
    <row r="4068">
      <c r="C4068" s="13" t="n">
        <v>155</v>
      </c>
      <c r="D4068" s="13">
        <f>(Ret_Fourth_central_moment_5var!D342)^0.5</f>
        <v/>
      </c>
      <c r="E4068" s="13">
        <f>(Ret_Fourth_central_moment_5var!E342)^0.5</f>
        <v/>
      </c>
      <c r="F4068" s="13">
        <f>(Ret_Fourth_central_moment_5var!F342)^0.5</f>
        <v/>
      </c>
      <c r="Y4068" s="13" t="n">
        <v>155</v>
      </c>
      <c r="AU4068" s="13" t="n">
        <v>155</v>
      </c>
      <c r="BQ4068" s="13" t="n">
        <v>155</v>
      </c>
      <c r="CM4068" s="13" t="n">
        <v>155</v>
      </c>
      <c r="DI4068" s="13" t="n">
        <v>155</v>
      </c>
      <c r="EE4068" s="13" t="n">
        <v>155</v>
      </c>
      <c r="FA4068" s="13" t="n">
        <v>155</v>
      </c>
      <c r="FW4068" s="13" t="n">
        <v>155</v>
      </c>
      <c r="GS4068" s="13" t="n">
        <v>155</v>
      </c>
    </row>
    <row r="4069">
      <c r="C4069" s="13" t="n">
        <v>156</v>
      </c>
      <c r="D4069" s="13">
        <f>(Ret_Fourth_central_moment_5var!D343)^0.5</f>
        <v/>
      </c>
      <c r="E4069" s="13">
        <f>(Ret_Fourth_central_moment_5var!E343)^0.5</f>
        <v/>
      </c>
      <c r="F4069" s="13">
        <f>(Ret_Fourth_central_moment_5var!F343)^0.5</f>
        <v/>
      </c>
      <c r="Y4069" s="13" t="n">
        <v>156</v>
      </c>
      <c r="AU4069" s="13" t="n">
        <v>156</v>
      </c>
      <c r="BQ4069" s="13" t="n">
        <v>156</v>
      </c>
      <c r="CM4069" s="13" t="n">
        <v>156</v>
      </c>
      <c r="DI4069" s="13" t="n">
        <v>156</v>
      </c>
      <c r="EE4069" s="13" t="n">
        <v>156</v>
      </c>
      <c r="FA4069" s="13" t="n">
        <v>156</v>
      </c>
      <c r="FW4069" s="13" t="n">
        <v>156</v>
      </c>
      <c r="GS4069" s="13" t="n">
        <v>156</v>
      </c>
    </row>
    <row r="4070">
      <c r="C4070" s="13" t="n">
        <v>157</v>
      </c>
      <c r="D4070" s="13">
        <f>(Ret_Fourth_central_moment_5var!D344)^0.5</f>
        <v/>
      </c>
      <c r="E4070" s="13">
        <f>(Ret_Fourth_central_moment_5var!E344)^0.5</f>
        <v/>
      </c>
      <c r="F4070" s="13">
        <f>(Ret_Fourth_central_moment_5var!F344)^0.5</f>
        <v/>
      </c>
      <c r="Y4070" s="13" t="n">
        <v>157</v>
      </c>
      <c r="AU4070" s="13" t="n">
        <v>157</v>
      </c>
      <c r="BQ4070" s="13" t="n">
        <v>157</v>
      </c>
      <c r="CM4070" s="13" t="n">
        <v>157</v>
      </c>
      <c r="DI4070" s="13" t="n">
        <v>157</v>
      </c>
      <c r="EE4070" s="13" t="n">
        <v>157</v>
      </c>
      <c r="FA4070" s="13" t="n">
        <v>157</v>
      </c>
      <c r="FW4070" s="13" t="n">
        <v>157</v>
      </c>
      <c r="GS4070" s="13" t="n">
        <v>157</v>
      </c>
    </row>
    <row r="4071">
      <c r="C4071" s="13" t="n">
        <v>158</v>
      </c>
      <c r="D4071" s="13">
        <f>(Ret_Fourth_central_moment_5var!D345)^0.5</f>
        <v/>
      </c>
      <c r="E4071" s="13">
        <f>(Ret_Fourth_central_moment_5var!E345)^0.5</f>
        <v/>
      </c>
      <c r="F4071" s="13">
        <f>(Ret_Fourth_central_moment_5var!F345)^0.5</f>
        <v/>
      </c>
      <c r="Y4071" s="13" t="n">
        <v>158</v>
      </c>
      <c r="AU4071" s="13" t="n">
        <v>158</v>
      </c>
      <c r="BQ4071" s="13" t="n">
        <v>158</v>
      </c>
      <c r="CM4071" s="13" t="n">
        <v>158</v>
      </c>
      <c r="DI4071" s="13" t="n">
        <v>158</v>
      </c>
      <c r="EE4071" s="13" t="n">
        <v>158</v>
      </c>
      <c r="FA4071" s="13" t="n">
        <v>158</v>
      </c>
      <c r="FW4071" s="13" t="n">
        <v>158</v>
      </c>
      <c r="GS4071" s="13" t="n">
        <v>158</v>
      </c>
    </row>
    <row r="4072">
      <c r="C4072" s="13" t="n">
        <v>159</v>
      </c>
      <c r="D4072" s="13">
        <f>(Ret_Fourth_central_moment_5var!D346)^0.5</f>
        <v/>
      </c>
      <c r="E4072" s="13">
        <f>(Ret_Fourth_central_moment_5var!E346)^0.5</f>
        <v/>
      </c>
      <c r="F4072" s="13">
        <f>(Ret_Fourth_central_moment_5var!F346)^0.5</f>
        <v/>
      </c>
      <c r="Y4072" s="13" t="n">
        <v>159</v>
      </c>
      <c r="AU4072" s="13" t="n">
        <v>159</v>
      </c>
      <c r="BQ4072" s="13" t="n">
        <v>159</v>
      </c>
      <c r="CM4072" s="13" t="n">
        <v>159</v>
      </c>
      <c r="DI4072" s="13" t="n">
        <v>159</v>
      </c>
      <c r="EE4072" s="13" t="n">
        <v>159</v>
      </c>
      <c r="FA4072" s="13" t="n">
        <v>159</v>
      </c>
      <c r="FW4072" s="13" t="n">
        <v>159</v>
      </c>
      <c r="GS4072" s="13" t="n">
        <v>159</v>
      </c>
    </row>
    <row r="4073">
      <c r="C4073" s="13" t="n">
        <v>160</v>
      </c>
      <c r="D4073" s="13">
        <f>(Ret_Fourth_central_moment_5var!D347)^0.5</f>
        <v/>
      </c>
      <c r="E4073" s="13">
        <f>(Ret_Fourth_central_moment_5var!E347)^0.5</f>
        <v/>
      </c>
      <c r="F4073" s="13">
        <f>(Ret_Fourth_central_moment_5var!F347)^0.5</f>
        <v/>
      </c>
      <c r="Y4073" s="13" t="n">
        <v>160</v>
      </c>
      <c r="AU4073" s="13" t="n">
        <v>160</v>
      </c>
      <c r="BQ4073" s="13" t="n">
        <v>160</v>
      </c>
      <c r="CM4073" s="13" t="n">
        <v>160</v>
      </c>
      <c r="DI4073" s="13" t="n">
        <v>160</v>
      </c>
      <c r="EE4073" s="13" t="n">
        <v>160</v>
      </c>
      <c r="FA4073" s="13" t="n">
        <v>160</v>
      </c>
      <c r="FW4073" s="13" t="n">
        <v>160</v>
      </c>
      <c r="GS4073" s="13" t="n">
        <v>160</v>
      </c>
    </row>
    <row r="4074">
      <c r="C4074" s="13" t="n">
        <v>161</v>
      </c>
      <c r="D4074" s="13">
        <f>(Ret_Fourth_central_moment_5var!D348)^0.5</f>
        <v/>
      </c>
      <c r="E4074" s="13">
        <f>(Ret_Fourth_central_moment_5var!E348)^0.5</f>
        <v/>
      </c>
      <c r="F4074" s="13">
        <f>(Ret_Fourth_central_moment_5var!F348)^0.5</f>
        <v/>
      </c>
      <c r="Y4074" s="13" t="n">
        <v>161</v>
      </c>
      <c r="AU4074" s="13" t="n">
        <v>161</v>
      </c>
      <c r="BQ4074" s="13" t="n">
        <v>161</v>
      </c>
      <c r="CM4074" s="13" t="n">
        <v>161</v>
      </c>
      <c r="DI4074" s="13" t="n">
        <v>161</v>
      </c>
      <c r="EE4074" s="13" t="n">
        <v>161</v>
      </c>
      <c r="FA4074" s="13" t="n">
        <v>161</v>
      </c>
      <c r="FW4074" s="13" t="n">
        <v>161</v>
      </c>
      <c r="GS4074" s="13" t="n">
        <v>161</v>
      </c>
    </row>
    <row r="4075">
      <c r="C4075" s="13" t="n">
        <v>162</v>
      </c>
      <c r="D4075" s="13">
        <f>(Ret_Fourth_central_moment_5var!D349)^0.5</f>
        <v/>
      </c>
      <c r="E4075" s="13">
        <f>(Ret_Fourth_central_moment_5var!E349)^0.5</f>
        <v/>
      </c>
      <c r="F4075" s="13">
        <f>(Ret_Fourth_central_moment_5var!F349)^0.5</f>
        <v/>
      </c>
      <c r="Y4075" s="13" t="n">
        <v>162</v>
      </c>
      <c r="AU4075" s="13" t="n">
        <v>162</v>
      </c>
      <c r="BQ4075" s="13" t="n">
        <v>162</v>
      </c>
      <c r="CM4075" s="13" t="n">
        <v>162</v>
      </c>
      <c r="DI4075" s="13" t="n">
        <v>162</v>
      </c>
      <c r="EE4075" s="13" t="n">
        <v>162</v>
      </c>
      <c r="FA4075" s="13" t="n">
        <v>162</v>
      </c>
      <c r="FW4075" s="13" t="n">
        <v>162</v>
      </c>
      <c r="GS4075" s="13" t="n">
        <v>162</v>
      </c>
    </row>
    <row r="4076">
      <c r="C4076" s="13" t="n">
        <v>163</v>
      </c>
      <c r="D4076" s="13">
        <f>(Ret_Fourth_central_moment_5var!D350)^0.5</f>
        <v/>
      </c>
      <c r="E4076" s="13">
        <f>(Ret_Fourth_central_moment_5var!E350)^0.5</f>
        <v/>
      </c>
      <c r="F4076" s="13">
        <f>(Ret_Fourth_central_moment_5var!F350)^0.5</f>
        <v/>
      </c>
      <c r="Y4076" s="13" t="n">
        <v>163</v>
      </c>
      <c r="AU4076" s="13" t="n">
        <v>163</v>
      </c>
      <c r="BQ4076" s="13" t="n">
        <v>163</v>
      </c>
      <c r="CM4076" s="13" t="n">
        <v>163</v>
      </c>
      <c r="DI4076" s="13" t="n">
        <v>163</v>
      </c>
      <c r="EE4076" s="13" t="n">
        <v>163</v>
      </c>
      <c r="FA4076" s="13" t="n">
        <v>163</v>
      </c>
      <c r="FW4076" s="13" t="n">
        <v>163</v>
      </c>
      <c r="GS4076" s="13" t="n">
        <v>163</v>
      </c>
    </row>
    <row r="4077">
      <c r="C4077" s="13" t="n">
        <v>164</v>
      </c>
      <c r="D4077" s="13">
        <f>(Ret_Fourth_central_moment_5var!D351)^0.5</f>
        <v/>
      </c>
      <c r="E4077" s="13">
        <f>(Ret_Fourth_central_moment_5var!E351)^0.5</f>
        <v/>
      </c>
      <c r="F4077" s="13">
        <f>(Ret_Fourth_central_moment_5var!F351)^0.5</f>
        <v/>
      </c>
      <c r="Y4077" s="13" t="n">
        <v>164</v>
      </c>
      <c r="AU4077" s="13" t="n">
        <v>164</v>
      </c>
      <c r="BQ4077" s="13" t="n">
        <v>164</v>
      </c>
      <c r="CM4077" s="13" t="n">
        <v>164</v>
      </c>
      <c r="DI4077" s="13" t="n">
        <v>164</v>
      </c>
      <c r="EE4077" s="13" t="n">
        <v>164</v>
      </c>
      <c r="FA4077" s="13" t="n">
        <v>164</v>
      </c>
      <c r="FW4077" s="13" t="n">
        <v>164</v>
      </c>
      <c r="GS4077" s="13" t="n">
        <v>164</v>
      </c>
    </row>
    <row r="4078">
      <c r="C4078" s="13" t="n">
        <v>165</v>
      </c>
      <c r="D4078" s="13">
        <f>(Ret_Fourth_central_moment_5var!D352)^0.5</f>
        <v/>
      </c>
      <c r="E4078" s="13">
        <f>(Ret_Fourth_central_moment_5var!E352)^0.5</f>
        <v/>
      </c>
      <c r="F4078" s="13">
        <f>(Ret_Fourth_central_moment_5var!F352)^0.5</f>
        <v/>
      </c>
      <c r="Y4078" s="13" t="n">
        <v>165</v>
      </c>
      <c r="AU4078" s="13" t="n">
        <v>165</v>
      </c>
      <c r="BQ4078" s="13" t="n">
        <v>165</v>
      </c>
      <c r="CM4078" s="13" t="n">
        <v>165</v>
      </c>
      <c r="DI4078" s="13" t="n">
        <v>165</v>
      </c>
      <c r="EE4078" s="13" t="n">
        <v>165</v>
      </c>
      <c r="FA4078" s="13" t="n">
        <v>165</v>
      </c>
      <c r="FW4078" s="13" t="n">
        <v>165</v>
      </c>
      <c r="GS4078" s="13" t="n">
        <v>165</v>
      </c>
    </row>
    <row r="4079">
      <c r="C4079" s="13" t="n">
        <v>166</v>
      </c>
      <c r="D4079" s="13">
        <f>(Ret_Fourth_central_moment_5var!D353)^0.5</f>
        <v/>
      </c>
      <c r="E4079" s="13">
        <f>(Ret_Fourth_central_moment_5var!E353)^0.5</f>
        <v/>
      </c>
      <c r="F4079" s="13">
        <f>(Ret_Fourth_central_moment_5var!F353)^0.5</f>
        <v/>
      </c>
      <c r="Y4079" s="13" t="n">
        <v>166</v>
      </c>
      <c r="AU4079" s="13" t="n">
        <v>166</v>
      </c>
      <c r="BQ4079" s="13" t="n">
        <v>166</v>
      </c>
      <c r="CM4079" s="13" t="n">
        <v>166</v>
      </c>
      <c r="DI4079" s="13" t="n">
        <v>166</v>
      </c>
      <c r="EE4079" s="13" t="n">
        <v>166</v>
      </c>
      <c r="FA4079" s="13" t="n">
        <v>166</v>
      </c>
      <c r="FW4079" s="13" t="n">
        <v>166</v>
      </c>
      <c r="GS4079" s="13" t="n">
        <v>166</v>
      </c>
    </row>
    <row r="4080">
      <c r="C4080" s="13" t="n">
        <v>167</v>
      </c>
      <c r="D4080" s="13">
        <f>(Ret_Fourth_central_moment_5var!D354)^0.5</f>
        <v/>
      </c>
      <c r="E4080" s="13">
        <f>(Ret_Fourth_central_moment_5var!E354)^0.5</f>
        <v/>
      </c>
      <c r="F4080" s="13">
        <f>(Ret_Fourth_central_moment_5var!F354)^0.5</f>
        <v/>
      </c>
      <c r="Y4080" s="13" t="n">
        <v>167</v>
      </c>
      <c r="AU4080" s="13" t="n">
        <v>167</v>
      </c>
      <c r="BQ4080" s="13" t="n">
        <v>167</v>
      </c>
      <c r="CM4080" s="13" t="n">
        <v>167</v>
      </c>
      <c r="DI4080" s="13" t="n">
        <v>167</v>
      </c>
      <c r="EE4080" s="13" t="n">
        <v>167</v>
      </c>
      <c r="FA4080" s="13" t="n">
        <v>167</v>
      </c>
      <c r="FW4080" s="13" t="n">
        <v>167</v>
      </c>
      <c r="GS4080" s="13" t="n">
        <v>167</v>
      </c>
    </row>
    <row r="4081">
      <c r="C4081" s="13" t="n">
        <v>168</v>
      </c>
      <c r="D4081" s="13">
        <f>(Ret_Fourth_central_moment_5var!D355)^0.5</f>
        <v/>
      </c>
      <c r="E4081" s="13">
        <f>(Ret_Fourth_central_moment_5var!E355)^0.5</f>
        <v/>
      </c>
      <c r="F4081" s="13">
        <f>(Ret_Fourth_central_moment_5var!F355)^0.5</f>
        <v/>
      </c>
      <c r="Y4081" s="13" t="n">
        <v>168</v>
      </c>
      <c r="AU4081" s="13" t="n">
        <v>168</v>
      </c>
      <c r="BQ4081" s="13" t="n">
        <v>168</v>
      </c>
      <c r="CM4081" s="13" t="n">
        <v>168</v>
      </c>
      <c r="DI4081" s="13" t="n">
        <v>168</v>
      </c>
      <c r="EE4081" s="13" t="n">
        <v>168</v>
      </c>
      <c r="FA4081" s="13" t="n">
        <v>168</v>
      </c>
      <c r="FW4081" s="13" t="n">
        <v>168</v>
      </c>
      <c r="GS4081" s="13" t="n">
        <v>168</v>
      </c>
    </row>
    <row r="4082">
      <c r="C4082" s="13" t="n">
        <v>169</v>
      </c>
      <c r="D4082" s="13">
        <f>(Ret_Fourth_central_moment_5var!D356)^0.5</f>
        <v/>
      </c>
      <c r="E4082" s="13">
        <f>(Ret_Fourth_central_moment_5var!E356)^0.5</f>
        <v/>
      </c>
      <c r="F4082" s="13">
        <f>(Ret_Fourth_central_moment_5var!F356)^0.5</f>
        <v/>
      </c>
      <c r="Y4082" s="13" t="n">
        <v>169</v>
      </c>
      <c r="AU4082" s="13" t="n">
        <v>169</v>
      </c>
      <c r="BQ4082" s="13" t="n">
        <v>169</v>
      </c>
      <c r="CM4082" s="13" t="n">
        <v>169</v>
      </c>
      <c r="DI4082" s="13" t="n">
        <v>169</v>
      </c>
      <c r="EE4082" s="13" t="n">
        <v>169</v>
      </c>
      <c r="FA4082" s="13" t="n">
        <v>169</v>
      </c>
      <c r="FW4082" s="13" t="n">
        <v>169</v>
      </c>
      <c r="GS4082" s="13" t="n">
        <v>169</v>
      </c>
    </row>
    <row r="4083">
      <c r="C4083" s="13" t="n">
        <v>170</v>
      </c>
      <c r="D4083" s="13">
        <f>(Ret_Fourth_central_moment_5var!D357)^0.5</f>
        <v/>
      </c>
      <c r="E4083" s="13">
        <f>(Ret_Fourth_central_moment_5var!E357)^0.5</f>
        <v/>
      </c>
      <c r="F4083" s="13">
        <f>(Ret_Fourth_central_moment_5var!F357)^0.5</f>
        <v/>
      </c>
      <c r="Y4083" s="13" t="n">
        <v>170</v>
      </c>
      <c r="AU4083" s="13" t="n">
        <v>170</v>
      </c>
      <c r="BQ4083" s="13" t="n">
        <v>170</v>
      </c>
      <c r="CM4083" s="13" t="n">
        <v>170</v>
      </c>
      <c r="DI4083" s="13" t="n">
        <v>170</v>
      </c>
      <c r="EE4083" s="13" t="n">
        <v>170</v>
      </c>
      <c r="FA4083" s="13" t="n">
        <v>170</v>
      </c>
      <c r="FW4083" s="13" t="n">
        <v>170</v>
      </c>
      <c r="GS4083" s="13" t="n">
        <v>170</v>
      </c>
    </row>
    <row r="4084">
      <c r="C4084" s="13" t="n">
        <v>171</v>
      </c>
      <c r="D4084" s="13">
        <f>(Ret_Fourth_central_moment_5var!D358)^0.5</f>
        <v/>
      </c>
      <c r="E4084" s="13">
        <f>(Ret_Fourth_central_moment_5var!E358)^0.5</f>
        <v/>
      </c>
      <c r="F4084" s="13">
        <f>(Ret_Fourth_central_moment_5var!F358)^0.5</f>
        <v/>
      </c>
      <c r="Y4084" s="13" t="n">
        <v>171</v>
      </c>
      <c r="AU4084" s="13" t="n">
        <v>171</v>
      </c>
      <c r="BQ4084" s="13" t="n">
        <v>171</v>
      </c>
      <c r="CM4084" s="13" t="n">
        <v>171</v>
      </c>
      <c r="DI4084" s="13" t="n">
        <v>171</v>
      </c>
      <c r="EE4084" s="13" t="n">
        <v>171</v>
      </c>
      <c r="FA4084" s="13" t="n">
        <v>171</v>
      </c>
      <c r="FW4084" s="13" t="n">
        <v>171</v>
      </c>
      <c r="GS4084" s="13" t="n">
        <v>171</v>
      </c>
    </row>
    <row r="4085">
      <c r="C4085" s="13" t="n">
        <v>172</v>
      </c>
      <c r="D4085" s="13">
        <f>(Ret_Fourth_central_moment_5var!D359)^0.5</f>
        <v/>
      </c>
      <c r="E4085" s="13">
        <f>(Ret_Fourth_central_moment_5var!E359)^0.5</f>
        <v/>
      </c>
      <c r="F4085" s="13">
        <f>(Ret_Fourth_central_moment_5var!F359)^0.5</f>
        <v/>
      </c>
      <c r="Y4085" s="13" t="n">
        <v>172</v>
      </c>
      <c r="AU4085" s="13" t="n">
        <v>172</v>
      </c>
      <c r="BQ4085" s="13" t="n">
        <v>172</v>
      </c>
      <c r="CM4085" s="13" t="n">
        <v>172</v>
      </c>
      <c r="DI4085" s="13" t="n">
        <v>172</v>
      </c>
      <c r="EE4085" s="13" t="n">
        <v>172</v>
      </c>
      <c r="FA4085" s="13" t="n">
        <v>172</v>
      </c>
      <c r="FW4085" s="13" t="n">
        <v>172</v>
      </c>
      <c r="GS4085" s="13" t="n">
        <v>172</v>
      </c>
    </row>
    <row r="4086">
      <c r="C4086" s="13" t="n">
        <v>173</v>
      </c>
      <c r="D4086" s="13">
        <f>(Ret_Fourth_central_moment_5var!D360)^0.5</f>
        <v/>
      </c>
      <c r="E4086" s="13">
        <f>(Ret_Fourth_central_moment_5var!E360)^0.5</f>
        <v/>
      </c>
      <c r="F4086" s="13">
        <f>(Ret_Fourth_central_moment_5var!F360)^0.5</f>
        <v/>
      </c>
      <c r="Y4086" s="13" t="n">
        <v>173</v>
      </c>
      <c r="AU4086" s="13" t="n">
        <v>173</v>
      </c>
      <c r="BQ4086" s="13" t="n">
        <v>173</v>
      </c>
      <c r="CM4086" s="13" t="n">
        <v>173</v>
      </c>
      <c r="DI4086" s="13" t="n">
        <v>173</v>
      </c>
      <c r="EE4086" s="13" t="n">
        <v>173</v>
      </c>
      <c r="FA4086" s="13" t="n">
        <v>173</v>
      </c>
      <c r="FW4086" s="13" t="n">
        <v>173</v>
      </c>
      <c r="GS4086" s="13" t="n">
        <v>173</v>
      </c>
    </row>
    <row r="4087">
      <c r="C4087" s="13" t="n">
        <v>174</v>
      </c>
      <c r="D4087" s="13">
        <f>(Ret_Fourth_central_moment_5var!D361)^0.5</f>
        <v/>
      </c>
      <c r="E4087" s="13">
        <f>(Ret_Fourth_central_moment_5var!E361)^0.5</f>
        <v/>
      </c>
      <c r="F4087" s="13">
        <f>(Ret_Fourth_central_moment_5var!F361)^0.5</f>
        <v/>
      </c>
      <c r="Y4087" s="13" t="n">
        <v>174</v>
      </c>
      <c r="AU4087" s="13" t="n">
        <v>174</v>
      </c>
      <c r="BQ4087" s="13" t="n">
        <v>174</v>
      </c>
      <c r="CM4087" s="13" t="n">
        <v>174</v>
      </c>
      <c r="DI4087" s="13" t="n">
        <v>174</v>
      </c>
      <c r="EE4087" s="13" t="n">
        <v>174</v>
      </c>
      <c r="FA4087" s="13" t="n">
        <v>174</v>
      </c>
      <c r="FW4087" s="13" t="n">
        <v>174</v>
      </c>
      <c r="GS4087" s="13" t="n">
        <v>174</v>
      </c>
    </row>
    <row r="4088">
      <c r="C4088" s="13" t="n">
        <v>175</v>
      </c>
      <c r="D4088" s="13">
        <f>(Ret_Fourth_central_moment_5var!D362)^0.5</f>
        <v/>
      </c>
      <c r="E4088" s="13">
        <f>(Ret_Fourth_central_moment_5var!E362)^0.5</f>
        <v/>
      </c>
      <c r="F4088" s="13">
        <f>(Ret_Fourth_central_moment_5var!F362)^0.5</f>
        <v/>
      </c>
      <c r="Y4088" s="13" t="n">
        <v>175</v>
      </c>
      <c r="AU4088" s="13" t="n">
        <v>175</v>
      </c>
      <c r="BQ4088" s="13" t="n">
        <v>175</v>
      </c>
      <c r="CM4088" s="13" t="n">
        <v>175</v>
      </c>
      <c r="DI4088" s="13" t="n">
        <v>175</v>
      </c>
      <c r="EE4088" s="13" t="n">
        <v>175</v>
      </c>
      <c r="FA4088" s="13" t="n">
        <v>175</v>
      </c>
      <c r="FW4088" s="13" t="n">
        <v>175</v>
      </c>
      <c r="GS4088" s="13" t="n">
        <v>175</v>
      </c>
    </row>
    <row r="4089">
      <c r="C4089" s="13" t="n">
        <v>176</v>
      </c>
      <c r="D4089" s="13">
        <f>(Ret_Fourth_central_moment_5var!D363)^0.5</f>
        <v/>
      </c>
      <c r="E4089" s="13">
        <f>(Ret_Fourth_central_moment_5var!E363)^0.5</f>
        <v/>
      </c>
      <c r="F4089" s="13">
        <f>(Ret_Fourth_central_moment_5var!F363)^0.5</f>
        <v/>
      </c>
      <c r="Y4089" s="13" t="n">
        <v>176</v>
      </c>
      <c r="AU4089" s="13" t="n">
        <v>176</v>
      </c>
      <c r="BQ4089" s="13" t="n">
        <v>176</v>
      </c>
      <c r="CM4089" s="13" t="n">
        <v>176</v>
      </c>
      <c r="DI4089" s="13" t="n">
        <v>176</v>
      </c>
      <c r="EE4089" s="13" t="n">
        <v>176</v>
      </c>
      <c r="FA4089" s="13" t="n">
        <v>176</v>
      </c>
      <c r="FW4089" s="13" t="n">
        <v>176</v>
      </c>
      <c r="GS4089" s="13" t="n">
        <v>176</v>
      </c>
    </row>
    <row r="4090">
      <c r="C4090" s="13" t="n">
        <v>177</v>
      </c>
      <c r="D4090" s="13">
        <f>(Ret_Fourth_central_moment_5var!D364)^0.5</f>
        <v/>
      </c>
      <c r="E4090" s="13">
        <f>(Ret_Fourth_central_moment_5var!E364)^0.5</f>
        <v/>
      </c>
      <c r="F4090" s="13">
        <f>(Ret_Fourth_central_moment_5var!F364)^0.5</f>
        <v/>
      </c>
      <c r="Y4090" s="13" t="n">
        <v>177</v>
      </c>
      <c r="AU4090" s="13" t="n">
        <v>177</v>
      </c>
      <c r="BQ4090" s="13" t="n">
        <v>177</v>
      </c>
      <c r="CM4090" s="13" t="n">
        <v>177</v>
      </c>
      <c r="DI4090" s="13" t="n">
        <v>177</v>
      </c>
      <c r="EE4090" s="13" t="n">
        <v>177</v>
      </c>
      <c r="FA4090" s="13" t="n">
        <v>177</v>
      </c>
      <c r="FW4090" s="13" t="n">
        <v>177</v>
      </c>
      <c r="GS4090" s="13" t="n">
        <v>177</v>
      </c>
    </row>
    <row r="4091">
      <c r="C4091" s="13" t="n">
        <v>178</v>
      </c>
      <c r="D4091" s="13">
        <f>(Ret_Fourth_central_moment_5var!D365)^0.5</f>
        <v/>
      </c>
      <c r="E4091" s="13">
        <f>(Ret_Fourth_central_moment_5var!E365)^0.5</f>
        <v/>
      </c>
      <c r="F4091" s="13">
        <f>(Ret_Fourth_central_moment_5var!F365)^0.5</f>
        <v/>
      </c>
      <c r="Y4091" s="13" t="n">
        <v>178</v>
      </c>
      <c r="AU4091" s="13" t="n">
        <v>178</v>
      </c>
      <c r="BQ4091" s="13" t="n">
        <v>178</v>
      </c>
      <c r="CM4091" s="13" t="n">
        <v>178</v>
      </c>
      <c r="DI4091" s="13" t="n">
        <v>178</v>
      </c>
      <c r="EE4091" s="13" t="n">
        <v>178</v>
      </c>
      <c r="FA4091" s="13" t="n">
        <v>178</v>
      </c>
      <c r="FW4091" s="13" t="n">
        <v>178</v>
      </c>
      <c r="GS4091" s="13" t="n">
        <v>178</v>
      </c>
    </row>
    <row r="4092">
      <c r="C4092" s="13" t="n">
        <v>179</v>
      </c>
      <c r="D4092" s="13">
        <f>(Ret_Fourth_central_moment_5var!D366)^0.5</f>
        <v/>
      </c>
      <c r="E4092" s="13">
        <f>(Ret_Fourth_central_moment_5var!E366)^0.5</f>
        <v/>
      </c>
      <c r="F4092" s="13">
        <f>(Ret_Fourth_central_moment_5var!F366)^0.5</f>
        <v/>
      </c>
      <c r="Y4092" s="13" t="n">
        <v>179</v>
      </c>
      <c r="AU4092" s="13" t="n">
        <v>179</v>
      </c>
      <c r="BQ4092" s="13" t="n">
        <v>179</v>
      </c>
      <c r="CM4092" s="13" t="n">
        <v>179</v>
      </c>
      <c r="DI4092" s="13" t="n">
        <v>179</v>
      </c>
      <c r="EE4092" s="13" t="n">
        <v>179</v>
      </c>
      <c r="FA4092" s="13" t="n">
        <v>179</v>
      </c>
      <c r="FW4092" s="13" t="n">
        <v>179</v>
      </c>
      <c r="GS4092" s="13" t="n">
        <v>179</v>
      </c>
    </row>
    <row r="4093">
      <c r="C4093" s="13" t="n">
        <v>180</v>
      </c>
      <c r="D4093" s="13">
        <f>(Ret_Fourth_central_moment_5var!D367)^0.5</f>
        <v/>
      </c>
      <c r="E4093" s="13">
        <f>(Ret_Fourth_central_moment_5var!E367)^0.5</f>
        <v/>
      </c>
      <c r="F4093" s="13">
        <f>(Ret_Fourth_central_moment_5var!F367)^0.5</f>
        <v/>
      </c>
      <c r="Y4093" s="13" t="n">
        <v>180</v>
      </c>
      <c r="AU4093" s="13" t="n">
        <v>180</v>
      </c>
      <c r="BQ4093" s="13" t="n">
        <v>180</v>
      </c>
      <c r="CM4093" s="13" t="n">
        <v>180</v>
      </c>
      <c r="DI4093" s="13" t="n">
        <v>180</v>
      </c>
      <c r="EE4093" s="13" t="n">
        <v>180</v>
      </c>
      <c r="FA4093" s="13" t="n">
        <v>180</v>
      </c>
      <c r="FW4093" s="13" t="n">
        <v>180</v>
      </c>
      <c r="GS4093" s="13" t="n">
        <v>180</v>
      </c>
    </row>
    <row r="4094">
      <c r="C4094" s="13" t="n">
        <v>181</v>
      </c>
      <c r="D4094" s="13">
        <f>(Ret_Fourth_central_moment_5var!D368)^0.5</f>
        <v/>
      </c>
      <c r="E4094" s="13">
        <f>(Ret_Fourth_central_moment_5var!E368)^0.5</f>
        <v/>
      </c>
      <c r="F4094" s="13">
        <f>(Ret_Fourth_central_moment_5var!F368)^0.5</f>
        <v/>
      </c>
      <c r="Y4094" s="13" t="n">
        <v>181</v>
      </c>
      <c r="AU4094" s="13" t="n">
        <v>181</v>
      </c>
      <c r="BQ4094" s="13" t="n">
        <v>181</v>
      </c>
      <c r="CM4094" s="13" t="n">
        <v>181</v>
      </c>
      <c r="DI4094" s="13" t="n">
        <v>181</v>
      </c>
      <c r="EE4094" s="13" t="n">
        <v>181</v>
      </c>
      <c r="FA4094" s="13" t="n">
        <v>181</v>
      </c>
      <c r="FW4094" s="13" t="n">
        <v>181</v>
      </c>
      <c r="GS4094" s="13" t="n">
        <v>181</v>
      </c>
    </row>
    <row r="4095">
      <c r="C4095" s="13" t="n">
        <v>182</v>
      </c>
      <c r="D4095" s="13">
        <f>(Ret_Fourth_central_moment_5var!D369)^0.5</f>
        <v/>
      </c>
      <c r="E4095" s="13">
        <f>(Ret_Fourth_central_moment_5var!E369)^0.5</f>
        <v/>
      </c>
      <c r="F4095" s="13">
        <f>(Ret_Fourth_central_moment_5var!F369)^0.5</f>
        <v/>
      </c>
      <c r="Y4095" s="13" t="n">
        <v>182</v>
      </c>
      <c r="AU4095" s="13" t="n">
        <v>182</v>
      </c>
      <c r="BQ4095" s="13" t="n">
        <v>182</v>
      </c>
      <c r="CM4095" s="13" t="n">
        <v>182</v>
      </c>
      <c r="DI4095" s="13" t="n">
        <v>182</v>
      </c>
      <c r="EE4095" s="13" t="n">
        <v>182</v>
      </c>
      <c r="FA4095" s="13" t="n">
        <v>182</v>
      </c>
      <c r="FW4095" s="13" t="n">
        <v>182</v>
      </c>
      <c r="GS4095" s="13" t="n">
        <v>182</v>
      </c>
    </row>
    <row r="4096">
      <c r="C4096" s="13" t="n">
        <v>183</v>
      </c>
      <c r="D4096" s="13">
        <f>(Ret_Fourth_central_moment_5var!D370)^0.5</f>
        <v/>
      </c>
      <c r="E4096" s="13">
        <f>(Ret_Fourth_central_moment_5var!E370)^0.5</f>
        <v/>
      </c>
      <c r="F4096" s="13">
        <f>(Ret_Fourth_central_moment_5var!F370)^0.5</f>
        <v/>
      </c>
      <c r="Y4096" s="13" t="n">
        <v>183</v>
      </c>
      <c r="AU4096" s="13" t="n">
        <v>183</v>
      </c>
      <c r="BQ4096" s="13" t="n">
        <v>183</v>
      </c>
      <c r="CM4096" s="13" t="n">
        <v>183</v>
      </c>
      <c r="DI4096" s="13" t="n">
        <v>183</v>
      </c>
      <c r="EE4096" s="13" t="n">
        <v>183</v>
      </c>
      <c r="FA4096" s="13" t="n">
        <v>183</v>
      </c>
      <c r="FW4096" s="13" t="n">
        <v>183</v>
      </c>
      <c r="GS4096" s="13" t="n">
        <v>183</v>
      </c>
    </row>
    <row r="4097">
      <c r="C4097" s="13" t="n">
        <v>184</v>
      </c>
      <c r="D4097" s="13">
        <f>(Ret_Fourth_central_moment_5var!D371)^0.5</f>
        <v/>
      </c>
      <c r="E4097" s="13">
        <f>(Ret_Fourth_central_moment_5var!E371)^0.5</f>
        <v/>
      </c>
      <c r="F4097" s="13">
        <f>(Ret_Fourth_central_moment_5var!F371)^0.5</f>
        <v/>
      </c>
      <c r="Y4097" s="13" t="n">
        <v>184</v>
      </c>
      <c r="AU4097" s="13" t="n">
        <v>184</v>
      </c>
      <c r="BQ4097" s="13" t="n">
        <v>184</v>
      </c>
      <c r="CM4097" s="13" t="n">
        <v>184</v>
      </c>
      <c r="DI4097" s="13" t="n">
        <v>184</v>
      </c>
      <c r="EE4097" s="13" t="n">
        <v>184</v>
      </c>
      <c r="FA4097" s="13" t="n">
        <v>184</v>
      </c>
      <c r="FW4097" s="13" t="n">
        <v>184</v>
      </c>
      <c r="GS4097" s="13" t="n">
        <v>184</v>
      </c>
    </row>
    <row r="4098">
      <c r="C4098" s="13" t="n">
        <v>185</v>
      </c>
      <c r="D4098" s="13">
        <f>(Ret_Fourth_central_moment_5var!D372)^0.5</f>
        <v/>
      </c>
      <c r="E4098" s="13">
        <f>(Ret_Fourth_central_moment_5var!E372)^0.5</f>
        <v/>
      </c>
      <c r="F4098" s="13">
        <f>(Ret_Fourth_central_moment_5var!F372)^0.5</f>
        <v/>
      </c>
      <c r="Y4098" s="13" t="n">
        <v>185</v>
      </c>
      <c r="AU4098" s="13" t="n">
        <v>185</v>
      </c>
      <c r="BQ4098" s="13" t="n">
        <v>185</v>
      </c>
      <c r="CM4098" s="13" t="n">
        <v>185</v>
      </c>
      <c r="DI4098" s="13" t="n">
        <v>185</v>
      </c>
      <c r="EE4098" s="13" t="n">
        <v>185</v>
      </c>
      <c r="FA4098" s="13" t="n">
        <v>185</v>
      </c>
      <c r="FW4098" s="13" t="n">
        <v>185</v>
      </c>
      <c r="GS4098" s="13" t="n">
        <v>185</v>
      </c>
    </row>
    <row r="4099">
      <c r="C4099" s="13" t="n">
        <v>186</v>
      </c>
      <c r="D4099" s="13">
        <f>(Ret_Fourth_central_moment_5var!D373)^0.5</f>
        <v/>
      </c>
      <c r="E4099" s="13">
        <f>(Ret_Fourth_central_moment_5var!E373)^0.5</f>
        <v/>
      </c>
      <c r="F4099" s="13">
        <f>(Ret_Fourth_central_moment_5var!F373)^0.5</f>
        <v/>
      </c>
      <c r="Y4099" s="13" t="n">
        <v>186</v>
      </c>
      <c r="AU4099" s="13" t="n">
        <v>186</v>
      </c>
      <c r="BQ4099" s="13" t="n">
        <v>186</v>
      </c>
      <c r="CM4099" s="13" t="n">
        <v>186</v>
      </c>
      <c r="DI4099" s="13" t="n">
        <v>186</v>
      </c>
      <c r="EE4099" s="13" t="n">
        <v>186</v>
      </c>
      <c r="FA4099" s="13" t="n">
        <v>186</v>
      </c>
      <c r="FW4099" s="13" t="n">
        <v>186</v>
      </c>
      <c r="GS4099" s="13" t="n">
        <v>186</v>
      </c>
    </row>
    <row r="4100">
      <c r="C4100" s="13" t="n">
        <v>187</v>
      </c>
      <c r="D4100" s="13">
        <f>(Ret_Fourth_central_moment_5var!D374)^0.5</f>
        <v/>
      </c>
      <c r="E4100" s="13">
        <f>(Ret_Fourth_central_moment_5var!E374)^0.5</f>
        <v/>
      </c>
      <c r="F4100" s="13">
        <f>(Ret_Fourth_central_moment_5var!F374)^0.5</f>
        <v/>
      </c>
      <c r="Y4100" s="13" t="n">
        <v>187</v>
      </c>
      <c r="AU4100" s="13" t="n">
        <v>187</v>
      </c>
      <c r="BQ4100" s="13" t="n">
        <v>187</v>
      </c>
      <c r="CM4100" s="13" t="n">
        <v>187</v>
      </c>
      <c r="DI4100" s="13" t="n">
        <v>187</v>
      </c>
      <c r="EE4100" s="13" t="n">
        <v>187</v>
      </c>
      <c r="FA4100" s="13" t="n">
        <v>187</v>
      </c>
      <c r="FW4100" s="13" t="n">
        <v>187</v>
      </c>
      <c r="GS4100" s="13" t="n">
        <v>187</v>
      </c>
    </row>
    <row r="4101">
      <c r="C4101" s="13" t="n">
        <v>188</v>
      </c>
      <c r="D4101" s="13">
        <f>(Ret_Fourth_central_moment_5var!D375)^0.5</f>
        <v/>
      </c>
      <c r="E4101" s="13">
        <f>(Ret_Fourth_central_moment_5var!E375)^0.5</f>
        <v/>
      </c>
      <c r="F4101" s="13">
        <f>(Ret_Fourth_central_moment_5var!F375)^0.5</f>
        <v/>
      </c>
      <c r="Y4101" s="13" t="n">
        <v>188</v>
      </c>
      <c r="AU4101" s="13" t="n">
        <v>188</v>
      </c>
      <c r="BQ4101" s="13" t="n">
        <v>188</v>
      </c>
      <c r="CM4101" s="13" t="n">
        <v>188</v>
      </c>
      <c r="DI4101" s="13" t="n">
        <v>188</v>
      </c>
      <c r="EE4101" s="13" t="n">
        <v>188</v>
      </c>
      <c r="FA4101" s="13" t="n">
        <v>188</v>
      </c>
      <c r="FW4101" s="13" t="n">
        <v>188</v>
      </c>
      <c r="GS4101" s="13" t="n">
        <v>188</v>
      </c>
    </row>
    <row r="4102">
      <c r="C4102" s="13" t="n">
        <v>189</v>
      </c>
      <c r="D4102" s="13">
        <f>(Ret_Fourth_central_moment_5var!D376)^0.5</f>
        <v/>
      </c>
      <c r="E4102" s="13">
        <f>(Ret_Fourth_central_moment_5var!E376)^0.5</f>
        <v/>
      </c>
      <c r="F4102" s="13">
        <f>(Ret_Fourth_central_moment_5var!F376)^0.5</f>
        <v/>
      </c>
      <c r="Y4102" s="13" t="n">
        <v>189</v>
      </c>
      <c r="AU4102" s="13" t="n">
        <v>189</v>
      </c>
      <c r="BQ4102" s="13" t="n">
        <v>189</v>
      </c>
      <c r="CM4102" s="13" t="n">
        <v>189</v>
      </c>
      <c r="DI4102" s="13" t="n">
        <v>189</v>
      </c>
      <c r="EE4102" s="13" t="n">
        <v>189</v>
      </c>
      <c r="FA4102" s="13" t="n">
        <v>189</v>
      </c>
      <c r="FW4102" s="13" t="n">
        <v>189</v>
      </c>
      <c r="GS4102" s="13" t="n">
        <v>189</v>
      </c>
    </row>
    <row r="4103">
      <c r="C4103" s="13" t="n">
        <v>190</v>
      </c>
      <c r="D4103" s="13">
        <f>(Ret_Fourth_central_moment_5var!D377)^0.5</f>
        <v/>
      </c>
      <c r="E4103" s="13">
        <f>(Ret_Fourth_central_moment_5var!E377)^0.5</f>
        <v/>
      </c>
      <c r="F4103" s="13">
        <f>(Ret_Fourth_central_moment_5var!F377)^0.5</f>
        <v/>
      </c>
      <c r="Y4103" s="13" t="n">
        <v>190</v>
      </c>
      <c r="AU4103" s="13" t="n">
        <v>190</v>
      </c>
      <c r="BQ4103" s="13" t="n">
        <v>190</v>
      </c>
      <c r="CM4103" s="13" t="n">
        <v>190</v>
      </c>
      <c r="DI4103" s="13" t="n">
        <v>190</v>
      </c>
      <c r="EE4103" s="13" t="n">
        <v>190</v>
      </c>
      <c r="FA4103" s="13" t="n">
        <v>190</v>
      </c>
      <c r="FW4103" s="13" t="n">
        <v>190</v>
      </c>
      <c r="GS4103" s="13" t="n">
        <v>190</v>
      </c>
    </row>
    <row r="4104">
      <c r="C4104" s="13" t="n">
        <v>191</v>
      </c>
      <c r="D4104" s="13">
        <f>(Ret_Fourth_central_moment_5var!D378)^0.5</f>
        <v/>
      </c>
      <c r="E4104" s="13">
        <f>(Ret_Fourth_central_moment_5var!E378)^0.5</f>
        <v/>
      </c>
      <c r="F4104" s="13">
        <f>(Ret_Fourth_central_moment_5var!F378)^0.5</f>
        <v/>
      </c>
      <c r="Y4104" s="13" t="n">
        <v>191</v>
      </c>
      <c r="AU4104" s="13" t="n">
        <v>191</v>
      </c>
      <c r="BQ4104" s="13" t="n">
        <v>191</v>
      </c>
      <c r="CM4104" s="13" t="n">
        <v>191</v>
      </c>
      <c r="DI4104" s="13" t="n">
        <v>191</v>
      </c>
      <c r="EE4104" s="13" t="n">
        <v>191</v>
      </c>
      <c r="FA4104" s="13" t="n">
        <v>191</v>
      </c>
      <c r="FW4104" s="13" t="n">
        <v>191</v>
      </c>
      <c r="GS4104" s="13" t="n">
        <v>191</v>
      </c>
    </row>
    <row r="4105">
      <c r="C4105" s="13" t="n">
        <v>192</v>
      </c>
      <c r="D4105" s="13">
        <f>(Ret_Fourth_central_moment_5var!D379)^0.5</f>
        <v/>
      </c>
      <c r="E4105" s="13">
        <f>(Ret_Fourth_central_moment_5var!E379)^0.5</f>
        <v/>
      </c>
      <c r="F4105" s="13">
        <f>(Ret_Fourth_central_moment_5var!F379)^0.5</f>
        <v/>
      </c>
      <c r="Y4105" s="13" t="n">
        <v>192</v>
      </c>
      <c r="AU4105" s="13" t="n">
        <v>192</v>
      </c>
      <c r="BQ4105" s="13" t="n">
        <v>192</v>
      </c>
      <c r="CM4105" s="13" t="n">
        <v>192</v>
      </c>
      <c r="DI4105" s="13" t="n">
        <v>192</v>
      </c>
      <c r="EE4105" s="13" t="n">
        <v>192</v>
      </c>
      <c r="FA4105" s="13" t="n">
        <v>192</v>
      </c>
      <c r="FW4105" s="13" t="n">
        <v>192</v>
      </c>
      <c r="GS4105" s="13" t="n">
        <v>192</v>
      </c>
    </row>
    <row r="4106">
      <c r="C4106" s="13" t="n">
        <v>193</v>
      </c>
      <c r="D4106" s="13">
        <f>(Ret_Fourth_central_moment_5var!D380)^0.5</f>
        <v/>
      </c>
      <c r="E4106" s="13">
        <f>(Ret_Fourth_central_moment_5var!E380)^0.5</f>
        <v/>
      </c>
      <c r="F4106" s="13">
        <f>(Ret_Fourth_central_moment_5var!F380)^0.5</f>
        <v/>
      </c>
      <c r="Y4106" s="13" t="n">
        <v>193</v>
      </c>
      <c r="AU4106" s="13" t="n">
        <v>193</v>
      </c>
      <c r="BQ4106" s="13" t="n">
        <v>193</v>
      </c>
      <c r="CM4106" s="13" t="n">
        <v>193</v>
      </c>
      <c r="DI4106" s="13" t="n">
        <v>193</v>
      </c>
      <c r="EE4106" s="13" t="n">
        <v>193</v>
      </c>
      <c r="FA4106" s="13" t="n">
        <v>193</v>
      </c>
      <c r="FW4106" s="13" t="n">
        <v>193</v>
      </c>
      <c r="GS4106" s="13" t="n">
        <v>193</v>
      </c>
    </row>
    <row r="4107">
      <c r="C4107" s="13" t="n">
        <v>194</v>
      </c>
      <c r="D4107" s="13">
        <f>(Ret_Fourth_central_moment_5var!D381)^0.5</f>
        <v/>
      </c>
      <c r="E4107" s="13">
        <f>(Ret_Fourth_central_moment_5var!E381)^0.5</f>
        <v/>
      </c>
      <c r="F4107" s="13">
        <f>(Ret_Fourth_central_moment_5var!F381)^0.5</f>
        <v/>
      </c>
      <c r="Y4107" s="13" t="n">
        <v>194</v>
      </c>
      <c r="AU4107" s="13" t="n">
        <v>194</v>
      </c>
      <c r="BQ4107" s="13" t="n">
        <v>194</v>
      </c>
      <c r="CM4107" s="13" t="n">
        <v>194</v>
      </c>
      <c r="DI4107" s="13" t="n">
        <v>194</v>
      </c>
      <c r="EE4107" s="13" t="n">
        <v>194</v>
      </c>
      <c r="FA4107" s="13" t="n">
        <v>194</v>
      </c>
      <c r="FW4107" s="13" t="n">
        <v>194</v>
      </c>
      <c r="GS4107" s="13" t="n">
        <v>194</v>
      </c>
    </row>
    <row r="4108">
      <c r="C4108" s="13" t="n">
        <v>195</v>
      </c>
      <c r="D4108" s="13">
        <f>(Ret_Fourth_central_moment_5var!D382)^0.5</f>
        <v/>
      </c>
      <c r="E4108" s="13">
        <f>(Ret_Fourth_central_moment_5var!E382)^0.5</f>
        <v/>
      </c>
      <c r="F4108" s="13">
        <f>(Ret_Fourth_central_moment_5var!F382)^0.5</f>
        <v/>
      </c>
      <c r="Y4108" s="13" t="n">
        <v>195</v>
      </c>
      <c r="AU4108" s="13" t="n">
        <v>195</v>
      </c>
      <c r="BQ4108" s="13" t="n">
        <v>195</v>
      </c>
      <c r="CM4108" s="13" t="n">
        <v>195</v>
      </c>
      <c r="DI4108" s="13" t="n">
        <v>195</v>
      </c>
      <c r="EE4108" s="13" t="n">
        <v>195</v>
      </c>
      <c r="FA4108" s="13" t="n">
        <v>195</v>
      </c>
      <c r="FW4108" s="13" t="n">
        <v>195</v>
      </c>
      <c r="GS4108" s="13" t="n">
        <v>195</v>
      </c>
    </row>
    <row r="4109">
      <c r="C4109" s="13" t="n">
        <v>196</v>
      </c>
      <c r="D4109" s="13">
        <f>(Ret_Fourth_central_moment_5var!D383)^0.5</f>
        <v/>
      </c>
      <c r="E4109" s="13">
        <f>(Ret_Fourth_central_moment_5var!E383)^0.5</f>
        <v/>
      </c>
      <c r="F4109" s="13">
        <f>(Ret_Fourth_central_moment_5var!F383)^0.5</f>
        <v/>
      </c>
      <c r="Y4109" s="13" t="n">
        <v>196</v>
      </c>
      <c r="AU4109" s="13" t="n">
        <v>196</v>
      </c>
      <c r="BQ4109" s="13" t="n">
        <v>196</v>
      </c>
      <c r="CM4109" s="13" t="n">
        <v>196</v>
      </c>
      <c r="DI4109" s="13" t="n">
        <v>196</v>
      </c>
      <c r="EE4109" s="13" t="n">
        <v>196</v>
      </c>
      <c r="FA4109" s="13" t="n">
        <v>196</v>
      </c>
      <c r="FW4109" s="13" t="n">
        <v>196</v>
      </c>
      <c r="GS4109" s="13" t="n">
        <v>196</v>
      </c>
    </row>
    <row r="4110">
      <c r="C4110" s="13" t="n">
        <v>197</v>
      </c>
      <c r="D4110" s="13">
        <f>(Ret_Fourth_central_moment_5var!D384)^0.5</f>
        <v/>
      </c>
      <c r="E4110" s="13">
        <f>(Ret_Fourth_central_moment_5var!E384)^0.5</f>
        <v/>
      </c>
      <c r="F4110" s="13">
        <f>(Ret_Fourth_central_moment_5var!F384)^0.5</f>
        <v/>
      </c>
      <c r="Y4110" s="13" t="n">
        <v>197</v>
      </c>
      <c r="AU4110" s="13" t="n">
        <v>197</v>
      </c>
      <c r="BQ4110" s="13" t="n">
        <v>197</v>
      </c>
      <c r="CM4110" s="13" t="n">
        <v>197</v>
      </c>
      <c r="DI4110" s="13" t="n">
        <v>197</v>
      </c>
      <c r="EE4110" s="13" t="n">
        <v>197</v>
      </c>
      <c r="FA4110" s="13" t="n">
        <v>197</v>
      </c>
      <c r="FW4110" s="13" t="n">
        <v>197</v>
      </c>
      <c r="GS4110" s="13" t="n">
        <v>197</v>
      </c>
    </row>
    <row r="4111">
      <c r="C4111" s="13" t="n">
        <v>198</v>
      </c>
      <c r="D4111" s="13">
        <f>(Ret_Fourth_central_moment_5var!D385)^0.5</f>
        <v/>
      </c>
      <c r="E4111" s="13">
        <f>(Ret_Fourth_central_moment_5var!E385)^0.5</f>
        <v/>
      </c>
      <c r="F4111" s="13">
        <f>(Ret_Fourth_central_moment_5var!F385)^0.5</f>
        <v/>
      </c>
      <c r="Y4111" s="13" t="n">
        <v>198</v>
      </c>
      <c r="AU4111" s="13" t="n">
        <v>198</v>
      </c>
      <c r="BQ4111" s="13" t="n">
        <v>198</v>
      </c>
      <c r="CM4111" s="13" t="n">
        <v>198</v>
      </c>
      <c r="DI4111" s="13" t="n">
        <v>198</v>
      </c>
      <c r="EE4111" s="13" t="n">
        <v>198</v>
      </c>
      <c r="FA4111" s="13" t="n">
        <v>198</v>
      </c>
      <c r="FW4111" s="13" t="n">
        <v>198</v>
      </c>
      <c r="GS4111" s="13" t="n">
        <v>198</v>
      </c>
    </row>
    <row r="4113">
      <c r="C4113" s="13" t="inlineStr">
        <is>
          <t>z(RLT)</t>
        </is>
      </c>
      <c r="D4113" s="13" t="n">
        <v>22</v>
      </c>
      <c r="E4113" s="13" t="n">
        <v>23</v>
      </c>
      <c r="F4113" s="13" t="n">
        <v>24</v>
      </c>
      <c r="Y4113" s="13" t="inlineStr">
        <is>
          <t>z(RLT)</t>
        </is>
      </c>
      <c r="Z4113" s="13" t="n">
        <v>22</v>
      </c>
      <c r="AA4113" s="13" t="n">
        <v>23</v>
      </c>
      <c r="AB4113" s="13" t="n">
        <v>24</v>
      </c>
      <c r="AU4113" s="13" t="inlineStr">
        <is>
          <t>z(RLT)</t>
        </is>
      </c>
      <c r="AV4113" s="13" t="n">
        <v>22</v>
      </c>
      <c r="AW4113" s="13" t="n">
        <v>23</v>
      </c>
      <c r="AX4113" s="13" t="n">
        <v>24</v>
      </c>
      <c r="BQ4113" s="13" t="inlineStr">
        <is>
          <t>z(RLT)</t>
        </is>
      </c>
      <c r="BR4113" s="13" t="n">
        <v>22</v>
      </c>
      <c r="BS4113" s="13" t="n">
        <v>23</v>
      </c>
      <c r="BT4113" s="13" t="n">
        <v>24</v>
      </c>
      <c r="CM4113" s="13" t="inlineStr">
        <is>
          <t>z(RLT)</t>
        </is>
      </c>
      <c r="CN4113" s="13" t="n">
        <v>22</v>
      </c>
      <c r="CO4113" s="13" t="n">
        <v>23</v>
      </c>
      <c r="CP4113" s="13" t="n">
        <v>24</v>
      </c>
      <c r="DI4113" s="13" t="inlineStr">
        <is>
          <t>z(RLT)</t>
        </is>
      </c>
      <c r="DJ4113" s="13" t="n">
        <v>22</v>
      </c>
      <c r="DK4113" s="13" t="n">
        <v>23</v>
      </c>
      <c r="DL4113" s="13" t="n">
        <v>24</v>
      </c>
      <c r="EE4113" s="13" t="inlineStr">
        <is>
          <t>z(RLT)</t>
        </is>
      </c>
      <c r="EF4113" s="13" t="n">
        <v>22</v>
      </c>
      <c r="EG4113" s="13" t="n">
        <v>23</v>
      </c>
      <c r="EH4113" s="13" t="n">
        <v>24</v>
      </c>
      <c r="FA4113" s="13" t="inlineStr">
        <is>
          <t>z(RLT)</t>
        </is>
      </c>
      <c r="FB4113" s="13" t="n">
        <v>22</v>
      </c>
      <c r="FC4113" s="13" t="n">
        <v>23</v>
      </c>
      <c r="FD4113" s="13" t="n">
        <v>24</v>
      </c>
      <c r="FW4113" s="13" t="inlineStr">
        <is>
          <t>z(RLT)</t>
        </is>
      </c>
      <c r="FX4113" s="13" t="n">
        <v>22</v>
      </c>
      <c r="FY4113" s="13" t="n">
        <v>23</v>
      </c>
      <c r="FZ4113" s="13" t="n">
        <v>24</v>
      </c>
      <c r="GS4113" s="13" t="inlineStr">
        <is>
          <t>z(RLT)</t>
        </is>
      </c>
      <c r="GT4113" s="13" t="n">
        <v>22</v>
      </c>
      <c r="GU4113" s="13" t="n">
        <v>23</v>
      </c>
      <c r="GV4113" s="13" t="n">
        <v>24</v>
      </c>
    </row>
    <row r="4114">
      <c r="C4114" s="13" t="n">
        <v>9</v>
      </c>
      <c r="D4114" s="13">
        <f>Retailers_stock_balance!D6148</f>
        <v/>
      </c>
      <c r="E4114" s="13">
        <f>Retailers_stock_balance!E6148</f>
        <v/>
      </c>
      <c r="F4114" s="13">
        <f>Retailers_stock_balance!F6148</f>
        <v/>
      </c>
      <c r="Y4114" s="13" t="n">
        <v>9</v>
      </c>
      <c r="AU4114" s="13" t="n">
        <v>9</v>
      </c>
      <c r="BQ4114" s="13" t="n">
        <v>9</v>
      </c>
      <c r="CM4114" s="13" t="n">
        <v>9</v>
      </c>
      <c r="DI4114" s="13" t="n">
        <v>9</v>
      </c>
      <c r="EE4114" s="13" t="n">
        <v>9</v>
      </c>
      <c r="FA4114" s="13" t="n">
        <v>9</v>
      </c>
      <c r="FW4114" s="13" t="n">
        <v>9</v>
      </c>
      <c r="GS4114" s="13" t="n">
        <v>9</v>
      </c>
    </row>
    <row r="4115">
      <c r="C4115" s="13" t="n">
        <v>10</v>
      </c>
      <c r="D4115" s="13">
        <f>Retailers_stock_balance!D6149</f>
        <v/>
      </c>
      <c r="E4115" s="13">
        <f>Retailers_stock_balance!E6149</f>
        <v/>
      </c>
      <c r="F4115" s="13">
        <f>Retailers_stock_balance!F6149</f>
        <v/>
      </c>
      <c r="Y4115" s="13" t="n">
        <v>10</v>
      </c>
      <c r="AU4115" s="13" t="n">
        <v>10</v>
      </c>
      <c r="BQ4115" s="13" t="n">
        <v>10</v>
      </c>
      <c r="CM4115" s="13" t="n">
        <v>10</v>
      </c>
      <c r="DI4115" s="13" t="n">
        <v>10</v>
      </c>
      <c r="EE4115" s="13" t="n">
        <v>10</v>
      </c>
      <c r="FA4115" s="13" t="n">
        <v>10</v>
      </c>
      <c r="FW4115" s="13" t="n">
        <v>10</v>
      </c>
      <c r="GS4115" s="13" t="n">
        <v>10</v>
      </c>
    </row>
    <row r="4116">
      <c r="C4116" s="13" t="n">
        <v>11</v>
      </c>
      <c r="D4116" s="13">
        <f>Retailers_stock_balance!D6150</f>
        <v/>
      </c>
      <c r="E4116" s="13">
        <f>Retailers_stock_balance!E6150</f>
        <v/>
      </c>
      <c r="F4116" s="13">
        <f>Retailers_stock_balance!F6150</f>
        <v/>
      </c>
      <c r="Y4116" s="13" t="n">
        <v>11</v>
      </c>
      <c r="AU4116" s="13" t="n">
        <v>11</v>
      </c>
      <c r="BQ4116" s="13" t="n">
        <v>11</v>
      </c>
      <c r="CM4116" s="13" t="n">
        <v>11</v>
      </c>
      <c r="DI4116" s="13" t="n">
        <v>11</v>
      </c>
      <c r="EE4116" s="13" t="n">
        <v>11</v>
      </c>
      <c r="FA4116" s="13" t="n">
        <v>11</v>
      </c>
      <c r="FW4116" s="13" t="n">
        <v>11</v>
      </c>
      <c r="GS4116" s="13" t="n">
        <v>11</v>
      </c>
    </row>
    <row r="4117">
      <c r="C4117" s="13" t="n">
        <v>12</v>
      </c>
      <c r="D4117" s="13">
        <f>Retailers_stock_balance!D6151</f>
        <v/>
      </c>
      <c r="E4117" s="13">
        <f>Retailers_stock_balance!E6151</f>
        <v/>
      </c>
      <c r="F4117" s="13">
        <f>Retailers_stock_balance!F6151</f>
        <v/>
      </c>
      <c r="Y4117" s="13" t="n">
        <v>12</v>
      </c>
      <c r="AU4117" s="13" t="n">
        <v>12</v>
      </c>
      <c r="BQ4117" s="13" t="n">
        <v>12</v>
      </c>
      <c r="CM4117" s="13" t="n">
        <v>12</v>
      </c>
      <c r="DI4117" s="13" t="n">
        <v>12</v>
      </c>
      <c r="EE4117" s="13" t="n">
        <v>12</v>
      </c>
      <c r="FA4117" s="13" t="n">
        <v>12</v>
      </c>
      <c r="FW4117" s="13" t="n">
        <v>12</v>
      </c>
      <c r="GS4117" s="13" t="n">
        <v>12</v>
      </c>
    </row>
    <row r="4118">
      <c r="C4118" s="13" t="n">
        <v>13</v>
      </c>
      <c r="D4118" s="13">
        <f>Retailers_stock_balance!D6152</f>
        <v/>
      </c>
      <c r="E4118" s="13">
        <f>Retailers_stock_balance!E6152</f>
        <v/>
      </c>
      <c r="F4118" s="13">
        <f>Retailers_stock_balance!F6152</f>
        <v/>
      </c>
      <c r="Y4118" s="13" t="n">
        <v>13</v>
      </c>
      <c r="AU4118" s="13" t="n">
        <v>13</v>
      </c>
      <c r="BQ4118" s="13" t="n">
        <v>13</v>
      </c>
      <c r="CM4118" s="13" t="n">
        <v>13</v>
      </c>
      <c r="DI4118" s="13" t="n">
        <v>13</v>
      </c>
      <c r="EE4118" s="13" t="n">
        <v>13</v>
      </c>
      <c r="FA4118" s="13" t="n">
        <v>13</v>
      </c>
      <c r="FW4118" s="13" t="n">
        <v>13</v>
      </c>
      <c r="GS4118" s="13" t="n">
        <v>13</v>
      </c>
    </row>
    <row r="4119">
      <c r="C4119" s="13" t="n">
        <v>14</v>
      </c>
      <c r="D4119" s="13">
        <f>Retailers_stock_balance!D6153</f>
        <v/>
      </c>
      <c r="E4119" s="13">
        <f>Retailers_stock_balance!E6153</f>
        <v/>
      </c>
      <c r="F4119" s="13">
        <f>Retailers_stock_balance!F6153</f>
        <v/>
      </c>
      <c r="Y4119" s="13" t="n">
        <v>14</v>
      </c>
      <c r="AU4119" s="13" t="n">
        <v>14</v>
      </c>
      <c r="BQ4119" s="13" t="n">
        <v>14</v>
      </c>
      <c r="CM4119" s="13" t="n">
        <v>14</v>
      </c>
      <c r="DI4119" s="13" t="n">
        <v>14</v>
      </c>
      <c r="EE4119" s="13" t="n">
        <v>14</v>
      </c>
      <c r="FA4119" s="13" t="n">
        <v>14</v>
      </c>
      <c r="FW4119" s="13" t="n">
        <v>14</v>
      </c>
      <c r="GS4119" s="13" t="n">
        <v>14</v>
      </c>
    </row>
    <row r="4120">
      <c r="C4120" s="13" t="n">
        <v>15</v>
      </c>
      <c r="D4120" s="13">
        <f>Retailers_stock_balance!D6154</f>
        <v/>
      </c>
      <c r="E4120" s="13">
        <f>Retailers_stock_balance!E6154</f>
        <v/>
      </c>
      <c r="F4120" s="13">
        <f>Retailers_stock_balance!F6154</f>
        <v/>
      </c>
      <c r="Y4120" s="13" t="n">
        <v>15</v>
      </c>
      <c r="AU4120" s="13" t="n">
        <v>15</v>
      </c>
      <c r="BQ4120" s="13" t="n">
        <v>15</v>
      </c>
      <c r="CM4120" s="13" t="n">
        <v>15</v>
      </c>
      <c r="DI4120" s="13" t="n">
        <v>15</v>
      </c>
      <c r="EE4120" s="13" t="n">
        <v>15</v>
      </c>
      <c r="FA4120" s="13" t="n">
        <v>15</v>
      </c>
      <c r="FW4120" s="13" t="n">
        <v>15</v>
      </c>
      <c r="GS4120" s="13" t="n">
        <v>15</v>
      </c>
    </row>
    <row r="4121">
      <c r="C4121" s="13" t="n">
        <v>16</v>
      </c>
      <c r="D4121" s="13">
        <f>Retailers_stock_balance!D6155</f>
        <v/>
      </c>
      <c r="E4121" s="13">
        <f>Retailers_stock_balance!E6155</f>
        <v/>
      </c>
      <c r="F4121" s="13">
        <f>Retailers_stock_balance!F6155</f>
        <v/>
      </c>
      <c r="Y4121" s="13" t="n">
        <v>16</v>
      </c>
      <c r="AU4121" s="13" t="n">
        <v>16</v>
      </c>
      <c r="BQ4121" s="13" t="n">
        <v>16</v>
      </c>
      <c r="CM4121" s="13" t="n">
        <v>16</v>
      </c>
      <c r="DI4121" s="13" t="n">
        <v>16</v>
      </c>
      <c r="EE4121" s="13" t="n">
        <v>16</v>
      </c>
      <c r="FA4121" s="13" t="n">
        <v>16</v>
      </c>
      <c r="FW4121" s="13" t="n">
        <v>16</v>
      </c>
      <c r="GS4121" s="13" t="n">
        <v>16</v>
      </c>
    </row>
    <row r="4122">
      <c r="C4122" s="13" t="n">
        <v>17</v>
      </c>
      <c r="D4122" s="13">
        <f>Retailers_stock_balance!D6156</f>
        <v/>
      </c>
      <c r="E4122" s="13">
        <f>Retailers_stock_balance!E6156</f>
        <v/>
      </c>
      <c r="F4122" s="13">
        <f>Retailers_stock_balance!F6156</f>
        <v/>
      </c>
      <c r="Y4122" s="13" t="n">
        <v>17</v>
      </c>
      <c r="AU4122" s="13" t="n">
        <v>17</v>
      </c>
      <c r="BQ4122" s="13" t="n">
        <v>17</v>
      </c>
      <c r="CM4122" s="13" t="n">
        <v>17</v>
      </c>
      <c r="DI4122" s="13" t="n">
        <v>17</v>
      </c>
      <c r="EE4122" s="13" t="n">
        <v>17</v>
      </c>
      <c r="FA4122" s="13" t="n">
        <v>17</v>
      </c>
      <c r="FW4122" s="13" t="n">
        <v>17</v>
      </c>
      <c r="GS4122" s="13" t="n">
        <v>17</v>
      </c>
    </row>
    <row r="4123">
      <c r="C4123" s="13" t="n">
        <v>18</v>
      </c>
      <c r="D4123" s="13">
        <f>Retailers_stock_balance!D6157</f>
        <v/>
      </c>
      <c r="E4123" s="13">
        <f>Retailers_stock_balance!E6157</f>
        <v/>
      </c>
      <c r="F4123" s="13">
        <f>Retailers_stock_balance!F6157</f>
        <v/>
      </c>
      <c r="Y4123" s="13" t="n">
        <v>18</v>
      </c>
      <c r="AU4123" s="13" t="n">
        <v>18</v>
      </c>
      <c r="BQ4123" s="13" t="n">
        <v>18</v>
      </c>
      <c r="CM4123" s="13" t="n">
        <v>18</v>
      </c>
      <c r="DI4123" s="13" t="n">
        <v>18</v>
      </c>
      <c r="EE4123" s="13" t="n">
        <v>18</v>
      </c>
      <c r="FA4123" s="13" t="n">
        <v>18</v>
      </c>
      <c r="FW4123" s="13" t="n">
        <v>18</v>
      </c>
      <c r="GS4123" s="13" t="n">
        <v>18</v>
      </c>
    </row>
    <row r="4124">
      <c r="C4124" s="13" t="n">
        <v>19</v>
      </c>
      <c r="D4124" s="13">
        <f>Retailers_stock_balance!D6158</f>
        <v/>
      </c>
      <c r="E4124" s="13">
        <f>Retailers_stock_balance!E6158</f>
        <v/>
      </c>
      <c r="F4124" s="13">
        <f>Retailers_stock_balance!F6158</f>
        <v/>
      </c>
      <c r="Y4124" s="13" t="n">
        <v>19</v>
      </c>
      <c r="AU4124" s="13" t="n">
        <v>19</v>
      </c>
      <c r="BQ4124" s="13" t="n">
        <v>19</v>
      </c>
      <c r="CM4124" s="13" t="n">
        <v>19</v>
      </c>
      <c r="DI4124" s="13" t="n">
        <v>19</v>
      </c>
      <c r="EE4124" s="13" t="n">
        <v>19</v>
      </c>
      <c r="FA4124" s="13" t="n">
        <v>19</v>
      </c>
      <c r="FW4124" s="13" t="n">
        <v>19</v>
      </c>
      <c r="GS4124" s="13" t="n">
        <v>19</v>
      </c>
    </row>
    <row r="4125">
      <c r="C4125" s="13" t="n">
        <v>20</v>
      </c>
      <c r="D4125" s="13">
        <f>Retailers_stock_balance!D6159</f>
        <v/>
      </c>
      <c r="E4125" s="13">
        <f>Retailers_stock_balance!E6159</f>
        <v/>
      </c>
      <c r="F4125" s="13">
        <f>Retailers_stock_balance!F6159</f>
        <v/>
      </c>
      <c r="Y4125" s="13" t="n">
        <v>20</v>
      </c>
      <c r="AU4125" s="13" t="n">
        <v>20</v>
      </c>
      <c r="BQ4125" s="13" t="n">
        <v>20</v>
      </c>
      <c r="CM4125" s="13" t="n">
        <v>20</v>
      </c>
      <c r="DI4125" s="13" t="n">
        <v>20</v>
      </c>
      <c r="EE4125" s="13" t="n">
        <v>20</v>
      </c>
      <c r="FA4125" s="13" t="n">
        <v>20</v>
      </c>
      <c r="FW4125" s="13" t="n">
        <v>20</v>
      </c>
      <c r="GS4125" s="13" t="n">
        <v>20</v>
      </c>
    </row>
    <row r="4126">
      <c r="C4126" s="13" t="n">
        <v>21</v>
      </c>
      <c r="D4126" s="13">
        <f>Retailers_stock_balance!D6160</f>
        <v/>
      </c>
      <c r="E4126" s="13">
        <f>Retailers_stock_balance!E6160</f>
        <v/>
      </c>
      <c r="F4126" s="13">
        <f>Retailers_stock_balance!F6160</f>
        <v/>
      </c>
      <c r="Y4126" s="13" t="n">
        <v>21</v>
      </c>
      <c r="AU4126" s="13" t="n">
        <v>21</v>
      </c>
      <c r="BQ4126" s="13" t="n">
        <v>21</v>
      </c>
      <c r="CM4126" s="13" t="n">
        <v>21</v>
      </c>
      <c r="DI4126" s="13" t="n">
        <v>21</v>
      </c>
      <c r="EE4126" s="13" t="n">
        <v>21</v>
      </c>
      <c r="FA4126" s="13" t="n">
        <v>21</v>
      </c>
      <c r="FW4126" s="13" t="n">
        <v>21</v>
      </c>
      <c r="GS4126" s="13" t="n">
        <v>21</v>
      </c>
    </row>
    <row r="4127">
      <c r="C4127" s="13" t="n">
        <v>22</v>
      </c>
      <c r="D4127" s="13">
        <f>Retailers_stock_balance!D6161</f>
        <v/>
      </c>
      <c r="E4127" s="13">
        <f>Retailers_stock_balance!E6161</f>
        <v/>
      </c>
      <c r="F4127" s="13">
        <f>Retailers_stock_balance!F6161</f>
        <v/>
      </c>
      <c r="Y4127" s="13" t="n">
        <v>22</v>
      </c>
      <c r="AU4127" s="13" t="n">
        <v>22</v>
      </c>
      <c r="BQ4127" s="13" t="n">
        <v>22</v>
      </c>
      <c r="CM4127" s="13" t="n">
        <v>22</v>
      </c>
      <c r="DI4127" s="13" t="n">
        <v>22</v>
      </c>
      <c r="EE4127" s="13" t="n">
        <v>22</v>
      </c>
      <c r="FA4127" s="13" t="n">
        <v>22</v>
      </c>
      <c r="FW4127" s="13" t="n">
        <v>22</v>
      </c>
      <c r="GS4127" s="13" t="n">
        <v>22</v>
      </c>
    </row>
    <row r="4128">
      <c r="C4128" s="13" t="n">
        <v>23</v>
      </c>
      <c r="D4128" s="13">
        <f>Retailers_stock_balance!D6162</f>
        <v/>
      </c>
      <c r="E4128" s="13">
        <f>Retailers_stock_balance!E6162</f>
        <v/>
      </c>
      <c r="F4128" s="13">
        <f>Retailers_stock_balance!F6162</f>
        <v/>
      </c>
      <c r="Y4128" s="13" t="n">
        <v>23</v>
      </c>
      <c r="AU4128" s="13" t="n">
        <v>23</v>
      </c>
      <c r="BQ4128" s="13" t="n">
        <v>23</v>
      </c>
      <c r="CM4128" s="13" t="n">
        <v>23</v>
      </c>
      <c r="DI4128" s="13" t="n">
        <v>23</v>
      </c>
      <c r="EE4128" s="13" t="n">
        <v>23</v>
      </c>
      <c r="FA4128" s="13" t="n">
        <v>23</v>
      </c>
      <c r="FW4128" s="13" t="n">
        <v>23</v>
      </c>
      <c r="GS4128" s="13" t="n">
        <v>23</v>
      </c>
    </row>
    <row r="4129">
      <c r="C4129" s="13" t="n">
        <v>24</v>
      </c>
      <c r="D4129" s="13">
        <f>Retailers_stock_balance!D6163</f>
        <v/>
      </c>
      <c r="E4129" s="13">
        <f>Retailers_stock_balance!E6163</f>
        <v/>
      </c>
      <c r="F4129" s="13">
        <f>Retailers_stock_balance!F6163</f>
        <v/>
      </c>
      <c r="Y4129" s="13" t="n">
        <v>24</v>
      </c>
      <c r="AU4129" s="13" t="n">
        <v>24</v>
      </c>
      <c r="BQ4129" s="13" t="n">
        <v>24</v>
      </c>
      <c r="CM4129" s="13" t="n">
        <v>24</v>
      </c>
      <c r="DI4129" s="13" t="n">
        <v>24</v>
      </c>
      <c r="EE4129" s="13" t="n">
        <v>24</v>
      </c>
      <c r="FA4129" s="13" t="n">
        <v>24</v>
      </c>
      <c r="FW4129" s="13" t="n">
        <v>24</v>
      </c>
      <c r="GS4129" s="13" t="n">
        <v>24</v>
      </c>
    </row>
    <row r="4130">
      <c r="C4130" s="13" t="n">
        <v>25</v>
      </c>
      <c r="D4130" s="13">
        <f>Retailers_stock_balance!D6164</f>
        <v/>
      </c>
      <c r="E4130" s="13">
        <f>Retailers_stock_balance!E6164</f>
        <v/>
      </c>
      <c r="F4130" s="13">
        <f>Retailers_stock_balance!F6164</f>
        <v/>
      </c>
      <c r="Y4130" s="13" t="n">
        <v>25</v>
      </c>
      <c r="AU4130" s="13" t="n">
        <v>25</v>
      </c>
      <c r="BQ4130" s="13" t="n">
        <v>25</v>
      </c>
      <c r="CM4130" s="13" t="n">
        <v>25</v>
      </c>
      <c r="DI4130" s="13" t="n">
        <v>25</v>
      </c>
      <c r="EE4130" s="13" t="n">
        <v>25</v>
      </c>
      <c r="FA4130" s="13" t="n">
        <v>25</v>
      </c>
      <c r="FW4130" s="13" t="n">
        <v>25</v>
      </c>
      <c r="GS4130" s="13" t="n">
        <v>25</v>
      </c>
    </row>
    <row r="4131">
      <c r="C4131" s="13" t="n">
        <v>26</v>
      </c>
      <c r="D4131" s="13">
        <f>Retailers_stock_balance!D6165</f>
        <v/>
      </c>
      <c r="E4131" s="13">
        <f>Retailers_stock_balance!E6165</f>
        <v/>
      </c>
      <c r="F4131" s="13">
        <f>Retailers_stock_balance!F6165</f>
        <v/>
      </c>
      <c r="Y4131" s="13" t="n">
        <v>26</v>
      </c>
      <c r="AU4131" s="13" t="n">
        <v>26</v>
      </c>
      <c r="BQ4131" s="13" t="n">
        <v>26</v>
      </c>
      <c r="CM4131" s="13" t="n">
        <v>26</v>
      </c>
      <c r="DI4131" s="13" t="n">
        <v>26</v>
      </c>
      <c r="EE4131" s="13" t="n">
        <v>26</v>
      </c>
      <c r="FA4131" s="13" t="n">
        <v>26</v>
      </c>
      <c r="FW4131" s="13" t="n">
        <v>26</v>
      </c>
      <c r="GS4131" s="13" t="n">
        <v>26</v>
      </c>
    </row>
    <row r="4132">
      <c r="C4132" s="13" t="n">
        <v>27</v>
      </c>
      <c r="D4132" s="13">
        <f>Retailers_stock_balance!D6166</f>
        <v/>
      </c>
      <c r="E4132" s="13">
        <f>Retailers_stock_balance!E6166</f>
        <v/>
      </c>
      <c r="F4132" s="13">
        <f>Retailers_stock_balance!F6166</f>
        <v/>
      </c>
      <c r="Y4132" s="13" t="n">
        <v>27</v>
      </c>
      <c r="AU4132" s="13" t="n">
        <v>27</v>
      </c>
      <c r="BQ4132" s="13" t="n">
        <v>27</v>
      </c>
      <c r="CM4132" s="13" t="n">
        <v>27</v>
      </c>
      <c r="DI4132" s="13" t="n">
        <v>27</v>
      </c>
      <c r="EE4132" s="13" t="n">
        <v>27</v>
      </c>
      <c r="FA4132" s="13" t="n">
        <v>27</v>
      </c>
      <c r="FW4132" s="13" t="n">
        <v>27</v>
      </c>
      <c r="GS4132" s="13" t="n">
        <v>27</v>
      </c>
    </row>
    <row r="4133">
      <c r="C4133" s="13" t="n">
        <v>28</v>
      </c>
      <c r="D4133" s="13">
        <f>Retailers_stock_balance!D6167</f>
        <v/>
      </c>
      <c r="E4133" s="13">
        <f>Retailers_stock_balance!E6167</f>
        <v/>
      </c>
      <c r="F4133" s="13">
        <f>Retailers_stock_balance!F6167</f>
        <v/>
      </c>
      <c r="Y4133" s="13" t="n">
        <v>28</v>
      </c>
      <c r="AU4133" s="13" t="n">
        <v>28</v>
      </c>
      <c r="BQ4133" s="13" t="n">
        <v>28</v>
      </c>
      <c r="CM4133" s="13" t="n">
        <v>28</v>
      </c>
      <c r="DI4133" s="13" t="n">
        <v>28</v>
      </c>
      <c r="EE4133" s="13" t="n">
        <v>28</v>
      </c>
      <c r="FA4133" s="13" t="n">
        <v>28</v>
      </c>
      <c r="FW4133" s="13" t="n">
        <v>28</v>
      </c>
      <c r="GS4133" s="13" t="n">
        <v>28</v>
      </c>
    </row>
    <row r="4134">
      <c r="C4134" s="13" t="n">
        <v>29</v>
      </c>
      <c r="D4134" s="13">
        <f>Retailers_stock_balance!D6168</f>
        <v/>
      </c>
      <c r="E4134" s="13">
        <f>Retailers_stock_balance!E6168</f>
        <v/>
      </c>
      <c r="F4134" s="13">
        <f>Retailers_stock_balance!F6168</f>
        <v/>
      </c>
      <c r="Y4134" s="13" t="n">
        <v>29</v>
      </c>
      <c r="AU4134" s="13" t="n">
        <v>29</v>
      </c>
      <c r="BQ4134" s="13" t="n">
        <v>29</v>
      </c>
      <c r="CM4134" s="13" t="n">
        <v>29</v>
      </c>
      <c r="DI4134" s="13" t="n">
        <v>29</v>
      </c>
      <c r="EE4134" s="13" t="n">
        <v>29</v>
      </c>
      <c r="FA4134" s="13" t="n">
        <v>29</v>
      </c>
      <c r="FW4134" s="13" t="n">
        <v>29</v>
      </c>
      <c r="GS4134" s="13" t="n">
        <v>29</v>
      </c>
    </row>
    <row r="4135">
      <c r="C4135" s="13" t="n">
        <v>30</v>
      </c>
      <c r="D4135" s="13">
        <f>Retailers_stock_balance!D6169</f>
        <v/>
      </c>
      <c r="E4135" s="13">
        <f>Retailers_stock_balance!E6169</f>
        <v/>
      </c>
      <c r="F4135" s="13">
        <f>Retailers_stock_balance!F6169</f>
        <v/>
      </c>
      <c r="Y4135" s="13" t="n">
        <v>30</v>
      </c>
      <c r="AU4135" s="13" t="n">
        <v>30</v>
      </c>
      <c r="BQ4135" s="13" t="n">
        <v>30</v>
      </c>
      <c r="CM4135" s="13" t="n">
        <v>30</v>
      </c>
      <c r="DI4135" s="13" t="n">
        <v>30</v>
      </c>
      <c r="EE4135" s="13" t="n">
        <v>30</v>
      </c>
      <c r="FA4135" s="13" t="n">
        <v>30</v>
      </c>
      <c r="FW4135" s="13" t="n">
        <v>30</v>
      </c>
      <c r="GS4135" s="13" t="n">
        <v>30</v>
      </c>
    </row>
    <row r="4136">
      <c r="C4136" s="13" t="n">
        <v>31</v>
      </c>
      <c r="D4136" s="13">
        <f>Retailers_stock_balance!D6170</f>
        <v/>
      </c>
      <c r="E4136" s="13">
        <f>Retailers_stock_balance!E6170</f>
        <v/>
      </c>
      <c r="F4136" s="13">
        <f>Retailers_stock_balance!F6170</f>
        <v/>
      </c>
      <c r="Y4136" s="13" t="n">
        <v>31</v>
      </c>
      <c r="AU4136" s="13" t="n">
        <v>31</v>
      </c>
      <c r="BQ4136" s="13" t="n">
        <v>31</v>
      </c>
      <c r="CM4136" s="13" t="n">
        <v>31</v>
      </c>
      <c r="DI4136" s="13" t="n">
        <v>31</v>
      </c>
      <c r="EE4136" s="13" t="n">
        <v>31</v>
      </c>
      <c r="FA4136" s="13" t="n">
        <v>31</v>
      </c>
      <c r="FW4136" s="13" t="n">
        <v>31</v>
      </c>
      <c r="GS4136" s="13" t="n">
        <v>31</v>
      </c>
    </row>
    <row r="4137">
      <c r="C4137" s="13" t="n">
        <v>32</v>
      </c>
      <c r="D4137" s="13">
        <f>Retailers_stock_balance!D6171</f>
        <v/>
      </c>
      <c r="E4137" s="13">
        <f>Retailers_stock_balance!E6171</f>
        <v/>
      </c>
      <c r="F4137" s="13">
        <f>Retailers_stock_balance!F6171</f>
        <v/>
      </c>
      <c r="Y4137" s="13" t="n">
        <v>32</v>
      </c>
      <c r="AU4137" s="13" t="n">
        <v>32</v>
      </c>
      <c r="BQ4137" s="13" t="n">
        <v>32</v>
      </c>
      <c r="CM4137" s="13" t="n">
        <v>32</v>
      </c>
      <c r="DI4137" s="13" t="n">
        <v>32</v>
      </c>
      <c r="EE4137" s="13" t="n">
        <v>32</v>
      </c>
      <c r="FA4137" s="13" t="n">
        <v>32</v>
      </c>
      <c r="FW4137" s="13" t="n">
        <v>32</v>
      </c>
      <c r="GS4137" s="13" t="n">
        <v>32</v>
      </c>
    </row>
    <row r="4138">
      <c r="C4138" s="13" t="n">
        <v>33</v>
      </c>
      <c r="D4138" s="13">
        <f>Retailers_stock_balance!D6172</f>
        <v/>
      </c>
      <c r="E4138" s="13">
        <f>Retailers_stock_balance!E6172</f>
        <v/>
      </c>
      <c r="F4138" s="13">
        <f>Retailers_stock_balance!F6172</f>
        <v/>
      </c>
      <c r="Y4138" s="13" t="n">
        <v>33</v>
      </c>
      <c r="AU4138" s="13" t="n">
        <v>33</v>
      </c>
      <c r="BQ4138" s="13" t="n">
        <v>33</v>
      </c>
      <c r="CM4138" s="13" t="n">
        <v>33</v>
      </c>
      <c r="DI4138" s="13" t="n">
        <v>33</v>
      </c>
      <c r="EE4138" s="13" t="n">
        <v>33</v>
      </c>
      <c r="FA4138" s="13" t="n">
        <v>33</v>
      </c>
      <c r="FW4138" s="13" t="n">
        <v>33</v>
      </c>
      <c r="GS4138" s="13" t="n">
        <v>33</v>
      </c>
    </row>
    <row r="4139">
      <c r="C4139" s="13" t="n">
        <v>34</v>
      </c>
      <c r="D4139" s="13">
        <f>Retailers_stock_balance!D6173</f>
        <v/>
      </c>
      <c r="E4139" s="13">
        <f>Retailers_stock_balance!E6173</f>
        <v/>
      </c>
      <c r="F4139" s="13">
        <f>Retailers_stock_balance!F6173</f>
        <v/>
      </c>
      <c r="Y4139" s="13" t="n">
        <v>34</v>
      </c>
      <c r="AU4139" s="13" t="n">
        <v>34</v>
      </c>
      <c r="BQ4139" s="13" t="n">
        <v>34</v>
      </c>
      <c r="CM4139" s="13" t="n">
        <v>34</v>
      </c>
      <c r="DI4139" s="13" t="n">
        <v>34</v>
      </c>
      <c r="EE4139" s="13" t="n">
        <v>34</v>
      </c>
      <c r="FA4139" s="13" t="n">
        <v>34</v>
      </c>
      <c r="FW4139" s="13" t="n">
        <v>34</v>
      </c>
      <c r="GS4139" s="13" t="n">
        <v>34</v>
      </c>
    </row>
    <row r="4140">
      <c r="C4140" s="13" t="n">
        <v>35</v>
      </c>
      <c r="D4140" s="13">
        <f>Retailers_stock_balance!D6174</f>
        <v/>
      </c>
      <c r="E4140" s="13">
        <f>Retailers_stock_balance!E6174</f>
        <v/>
      </c>
      <c r="F4140" s="13">
        <f>Retailers_stock_balance!F6174</f>
        <v/>
      </c>
      <c r="Y4140" s="13" t="n">
        <v>35</v>
      </c>
      <c r="AU4140" s="13" t="n">
        <v>35</v>
      </c>
      <c r="BQ4140" s="13" t="n">
        <v>35</v>
      </c>
      <c r="CM4140" s="13" t="n">
        <v>35</v>
      </c>
      <c r="DI4140" s="13" t="n">
        <v>35</v>
      </c>
      <c r="EE4140" s="13" t="n">
        <v>35</v>
      </c>
      <c r="FA4140" s="13" t="n">
        <v>35</v>
      </c>
      <c r="FW4140" s="13" t="n">
        <v>35</v>
      </c>
      <c r="GS4140" s="13" t="n">
        <v>35</v>
      </c>
    </row>
    <row r="4141">
      <c r="C4141" s="13" t="n">
        <v>36</v>
      </c>
      <c r="D4141" s="13">
        <f>Retailers_stock_balance!D6175</f>
        <v/>
      </c>
      <c r="E4141" s="13">
        <f>Retailers_stock_balance!E6175</f>
        <v/>
      </c>
      <c r="F4141" s="13">
        <f>Retailers_stock_balance!F6175</f>
        <v/>
      </c>
      <c r="Y4141" s="13" t="n">
        <v>36</v>
      </c>
      <c r="AU4141" s="13" t="n">
        <v>36</v>
      </c>
      <c r="BQ4141" s="13" t="n">
        <v>36</v>
      </c>
      <c r="CM4141" s="13" t="n">
        <v>36</v>
      </c>
      <c r="DI4141" s="13" t="n">
        <v>36</v>
      </c>
      <c r="EE4141" s="13" t="n">
        <v>36</v>
      </c>
      <c r="FA4141" s="13" t="n">
        <v>36</v>
      </c>
      <c r="FW4141" s="13" t="n">
        <v>36</v>
      </c>
      <c r="GS4141" s="13" t="n">
        <v>36</v>
      </c>
    </row>
    <row r="4142">
      <c r="C4142" s="13" t="n">
        <v>37</v>
      </c>
      <c r="D4142" s="13">
        <f>Retailers_stock_balance!D6176</f>
        <v/>
      </c>
      <c r="E4142" s="13">
        <f>Retailers_stock_balance!E6176</f>
        <v/>
      </c>
      <c r="F4142" s="13">
        <f>Retailers_stock_balance!F6176</f>
        <v/>
      </c>
      <c r="Y4142" s="13" t="n">
        <v>37</v>
      </c>
      <c r="AU4142" s="13" t="n">
        <v>37</v>
      </c>
      <c r="BQ4142" s="13" t="n">
        <v>37</v>
      </c>
      <c r="CM4142" s="13" t="n">
        <v>37</v>
      </c>
      <c r="DI4142" s="13" t="n">
        <v>37</v>
      </c>
      <c r="EE4142" s="13" t="n">
        <v>37</v>
      </c>
      <c r="FA4142" s="13" t="n">
        <v>37</v>
      </c>
      <c r="FW4142" s="13" t="n">
        <v>37</v>
      </c>
      <c r="GS4142" s="13" t="n">
        <v>37</v>
      </c>
    </row>
    <row r="4143">
      <c r="C4143" s="13" t="n">
        <v>38</v>
      </c>
      <c r="D4143" s="13">
        <f>Retailers_stock_balance!D6177</f>
        <v/>
      </c>
      <c r="E4143" s="13">
        <f>Retailers_stock_balance!E6177</f>
        <v/>
      </c>
      <c r="F4143" s="13">
        <f>Retailers_stock_balance!F6177</f>
        <v/>
      </c>
      <c r="Y4143" s="13" t="n">
        <v>38</v>
      </c>
      <c r="AU4143" s="13" t="n">
        <v>38</v>
      </c>
      <c r="BQ4143" s="13" t="n">
        <v>38</v>
      </c>
      <c r="CM4143" s="13" t="n">
        <v>38</v>
      </c>
      <c r="DI4143" s="13" t="n">
        <v>38</v>
      </c>
      <c r="EE4143" s="13" t="n">
        <v>38</v>
      </c>
      <c r="FA4143" s="13" t="n">
        <v>38</v>
      </c>
      <c r="FW4143" s="13" t="n">
        <v>38</v>
      </c>
      <c r="GS4143" s="13" t="n">
        <v>38</v>
      </c>
    </row>
    <row r="4144">
      <c r="C4144" s="13" t="n">
        <v>39</v>
      </c>
      <c r="D4144" s="13">
        <f>Retailers_stock_balance!D6178</f>
        <v/>
      </c>
      <c r="E4144" s="13">
        <f>Retailers_stock_balance!E6178</f>
        <v/>
      </c>
      <c r="F4144" s="13">
        <f>Retailers_stock_balance!F6178</f>
        <v/>
      </c>
      <c r="Y4144" s="13" t="n">
        <v>39</v>
      </c>
      <c r="AU4144" s="13" t="n">
        <v>39</v>
      </c>
      <c r="BQ4144" s="13" t="n">
        <v>39</v>
      </c>
      <c r="CM4144" s="13" t="n">
        <v>39</v>
      </c>
      <c r="DI4144" s="13" t="n">
        <v>39</v>
      </c>
      <c r="EE4144" s="13" t="n">
        <v>39</v>
      </c>
      <c r="FA4144" s="13" t="n">
        <v>39</v>
      </c>
      <c r="FW4144" s="13" t="n">
        <v>39</v>
      </c>
      <c r="GS4144" s="13" t="n">
        <v>39</v>
      </c>
    </row>
    <row r="4145">
      <c r="C4145" s="13" t="n">
        <v>40</v>
      </c>
      <c r="D4145" s="13">
        <f>Retailers_stock_balance!D6179</f>
        <v/>
      </c>
      <c r="E4145" s="13">
        <f>Retailers_stock_balance!E6179</f>
        <v/>
      </c>
      <c r="F4145" s="13">
        <f>Retailers_stock_balance!F6179</f>
        <v/>
      </c>
      <c r="Y4145" s="13" t="n">
        <v>40</v>
      </c>
      <c r="AU4145" s="13" t="n">
        <v>40</v>
      </c>
      <c r="BQ4145" s="13" t="n">
        <v>40</v>
      </c>
      <c r="CM4145" s="13" t="n">
        <v>40</v>
      </c>
      <c r="DI4145" s="13" t="n">
        <v>40</v>
      </c>
      <c r="EE4145" s="13" t="n">
        <v>40</v>
      </c>
      <c r="FA4145" s="13" t="n">
        <v>40</v>
      </c>
      <c r="FW4145" s="13" t="n">
        <v>40</v>
      </c>
      <c r="GS4145" s="13" t="n">
        <v>40</v>
      </c>
    </row>
    <row r="4146">
      <c r="C4146" s="13" t="n">
        <v>41</v>
      </c>
      <c r="D4146" s="13">
        <f>Retailers_stock_balance!D6180</f>
        <v/>
      </c>
      <c r="E4146" s="13">
        <f>Retailers_stock_balance!E6180</f>
        <v/>
      </c>
      <c r="F4146" s="13">
        <f>Retailers_stock_balance!F6180</f>
        <v/>
      </c>
      <c r="Y4146" s="13" t="n">
        <v>41</v>
      </c>
      <c r="AU4146" s="13" t="n">
        <v>41</v>
      </c>
      <c r="BQ4146" s="13" t="n">
        <v>41</v>
      </c>
      <c r="CM4146" s="13" t="n">
        <v>41</v>
      </c>
      <c r="DI4146" s="13" t="n">
        <v>41</v>
      </c>
      <c r="EE4146" s="13" t="n">
        <v>41</v>
      </c>
      <c r="FA4146" s="13" t="n">
        <v>41</v>
      </c>
      <c r="FW4146" s="13" t="n">
        <v>41</v>
      </c>
      <c r="GS4146" s="13" t="n">
        <v>41</v>
      </c>
    </row>
    <row r="4147">
      <c r="C4147" s="13" t="n">
        <v>42</v>
      </c>
      <c r="D4147" s="13">
        <f>Retailers_stock_balance!D6181</f>
        <v/>
      </c>
      <c r="E4147" s="13">
        <f>Retailers_stock_balance!E6181</f>
        <v/>
      </c>
      <c r="F4147" s="13">
        <f>Retailers_stock_balance!F6181</f>
        <v/>
      </c>
      <c r="Y4147" s="13" t="n">
        <v>42</v>
      </c>
      <c r="AU4147" s="13" t="n">
        <v>42</v>
      </c>
      <c r="BQ4147" s="13" t="n">
        <v>42</v>
      </c>
      <c r="CM4147" s="13" t="n">
        <v>42</v>
      </c>
      <c r="DI4147" s="13" t="n">
        <v>42</v>
      </c>
      <c r="EE4147" s="13" t="n">
        <v>42</v>
      </c>
      <c r="FA4147" s="13" t="n">
        <v>42</v>
      </c>
      <c r="FW4147" s="13" t="n">
        <v>42</v>
      </c>
      <c r="GS4147" s="13" t="n">
        <v>42</v>
      </c>
    </row>
    <row r="4148">
      <c r="C4148" s="13" t="n">
        <v>43</v>
      </c>
      <c r="D4148" s="13">
        <f>Retailers_stock_balance!D6182</f>
        <v/>
      </c>
      <c r="E4148" s="13">
        <f>Retailers_stock_balance!E6182</f>
        <v/>
      </c>
      <c r="F4148" s="13">
        <f>Retailers_stock_balance!F6182</f>
        <v/>
      </c>
      <c r="Y4148" s="13" t="n">
        <v>43</v>
      </c>
      <c r="AU4148" s="13" t="n">
        <v>43</v>
      </c>
      <c r="BQ4148" s="13" t="n">
        <v>43</v>
      </c>
      <c r="CM4148" s="13" t="n">
        <v>43</v>
      </c>
      <c r="DI4148" s="13" t="n">
        <v>43</v>
      </c>
      <c r="EE4148" s="13" t="n">
        <v>43</v>
      </c>
      <c r="FA4148" s="13" t="n">
        <v>43</v>
      </c>
      <c r="FW4148" s="13" t="n">
        <v>43</v>
      </c>
      <c r="GS4148" s="13" t="n">
        <v>43</v>
      </c>
    </row>
    <row r="4149">
      <c r="C4149" s="13" t="n">
        <v>44</v>
      </c>
      <c r="D4149" s="13">
        <f>Retailers_stock_balance!D6183</f>
        <v/>
      </c>
      <c r="E4149" s="13">
        <f>Retailers_stock_balance!E6183</f>
        <v/>
      </c>
      <c r="F4149" s="13">
        <f>Retailers_stock_balance!F6183</f>
        <v/>
      </c>
      <c r="Y4149" s="13" t="n">
        <v>44</v>
      </c>
      <c r="AU4149" s="13" t="n">
        <v>44</v>
      </c>
      <c r="BQ4149" s="13" t="n">
        <v>44</v>
      </c>
      <c r="CM4149" s="13" t="n">
        <v>44</v>
      </c>
      <c r="DI4149" s="13" t="n">
        <v>44</v>
      </c>
      <c r="EE4149" s="13" t="n">
        <v>44</v>
      </c>
      <c r="FA4149" s="13" t="n">
        <v>44</v>
      </c>
      <c r="FW4149" s="13" t="n">
        <v>44</v>
      </c>
      <c r="GS4149" s="13" t="n">
        <v>44</v>
      </c>
    </row>
    <row r="4150">
      <c r="C4150" s="13" t="n">
        <v>45</v>
      </c>
      <c r="D4150" s="13">
        <f>Retailers_stock_balance!D6184</f>
        <v/>
      </c>
      <c r="E4150" s="13">
        <f>Retailers_stock_balance!E6184</f>
        <v/>
      </c>
      <c r="F4150" s="13">
        <f>Retailers_stock_balance!F6184</f>
        <v/>
      </c>
      <c r="Y4150" s="13" t="n">
        <v>45</v>
      </c>
      <c r="AU4150" s="13" t="n">
        <v>45</v>
      </c>
      <c r="BQ4150" s="13" t="n">
        <v>45</v>
      </c>
      <c r="CM4150" s="13" t="n">
        <v>45</v>
      </c>
      <c r="DI4150" s="13" t="n">
        <v>45</v>
      </c>
      <c r="EE4150" s="13" t="n">
        <v>45</v>
      </c>
      <c r="FA4150" s="13" t="n">
        <v>45</v>
      </c>
      <c r="FW4150" s="13" t="n">
        <v>45</v>
      </c>
      <c r="GS4150" s="13" t="n">
        <v>45</v>
      </c>
    </row>
    <row r="4151">
      <c r="C4151" s="13" t="n">
        <v>46</v>
      </c>
      <c r="D4151" s="13">
        <f>Retailers_stock_balance!D6185</f>
        <v/>
      </c>
      <c r="E4151" s="13">
        <f>Retailers_stock_balance!E6185</f>
        <v/>
      </c>
      <c r="F4151" s="13">
        <f>Retailers_stock_balance!F6185</f>
        <v/>
      </c>
      <c r="Y4151" s="13" t="n">
        <v>46</v>
      </c>
      <c r="AU4151" s="13" t="n">
        <v>46</v>
      </c>
      <c r="BQ4151" s="13" t="n">
        <v>46</v>
      </c>
      <c r="CM4151" s="13" t="n">
        <v>46</v>
      </c>
      <c r="DI4151" s="13" t="n">
        <v>46</v>
      </c>
      <c r="EE4151" s="13" t="n">
        <v>46</v>
      </c>
      <c r="FA4151" s="13" t="n">
        <v>46</v>
      </c>
      <c r="FW4151" s="13" t="n">
        <v>46</v>
      </c>
      <c r="GS4151" s="13" t="n">
        <v>46</v>
      </c>
    </row>
    <row r="4152">
      <c r="C4152" s="13" t="n">
        <v>47</v>
      </c>
      <c r="D4152" s="13">
        <f>Retailers_stock_balance!D6186</f>
        <v/>
      </c>
      <c r="E4152" s="13">
        <f>Retailers_stock_balance!E6186</f>
        <v/>
      </c>
      <c r="F4152" s="13">
        <f>Retailers_stock_balance!F6186</f>
        <v/>
      </c>
      <c r="Y4152" s="13" t="n">
        <v>47</v>
      </c>
      <c r="AU4152" s="13" t="n">
        <v>47</v>
      </c>
      <c r="BQ4152" s="13" t="n">
        <v>47</v>
      </c>
      <c r="CM4152" s="13" t="n">
        <v>47</v>
      </c>
      <c r="DI4152" s="13" t="n">
        <v>47</v>
      </c>
      <c r="EE4152" s="13" t="n">
        <v>47</v>
      </c>
      <c r="FA4152" s="13" t="n">
        <v>47</v>
      </c>
      <c r="FW4152" s="13" t="n">
        <v>47</v>
      </c>
      <c r="GS4152" s="13" t="n">
        <v>47</v>
      </c>
    </row>
    <row r="4153">
      <c r="C4153" s="13" t="n">
        <v>48</v>
      </c>
      <c r="D4153" s="13">
        <f>Retailers_stock_balance!D6187</f>
        <v/>
      </c>
      <c r="E4153" s="13">
        <f>Retailers_stock_balance!E6187</f>
        <v/>
      </c>
      <c r="F4153" s="13">
        <f>Retailers_stock_balance!F6187</f>
        <v/>
      </c>
      <c r="Y4153" s="13" t="n">
        <v>48</v>
      </c>
      <c r="AU4153" s="13" t="n">
        <v>48</v>
      </c>
      <c r="BQ4153" s="13" t="n">
        <v>48</v>
      </c>
      <c r="CM4153" s="13" t="n">
        <v>48</v>
      </c>
      <c r="DI4153" s="13" t="n">
        <v>48</v>
      </c>
      <c r="EE4153" s="13" t="n">
        <v>48</v>
      </c>
      <c r="FA4153" s="13" t="n">
        <v>48</v>
      </c>
      <c r="FW4153" s="13" t="n">
        <v>48</v>
      </c>
      <c r="GS4153" s="13" t="n">
        <v>48</v>
      </c>
    </row>
    <row r="4154">
      <c r="C4154" s="13" t="n">
        <v>49</v>
      </c>
      <c r="D4154" s="13">
        <f>Retailers_stock_balance!D6188</f>
        <v/>
      </c>
      <c r="E4154" s="13">
        <f>Retailers_stock_balance!E6188</f>
        <v/>
      </c>
      <c r="F4154" s="13">
        <f>Retailers_stock_balance!F6188</f>
        <v/>
      </c>
      <c r="Y4154" s="13" t="n">
        <v>49</v>
      </c>
      <c r="AU4154" s="13" t="n">
        <v>49</v>
      </c>
      <c r="BQ4154" s="13" t="n">
        <v>49</v>
      </c>
      <c r="CM4154" s="13" t="n">
        <v>49</v>
      </c>
      <c r="DI4154" s="13" t="n">
        <v>49</v>
      </c>
      <c r="EE4154" s="13" t="n">
        <v>49</v>
      </c>
      <c r="FA4154" s="13" t="n">
        <v>49</v>
      </c>
      <c r="FW4154" s="13" t="n">
        <v>49</v>
      </c>
      <c r="GS4154" s="13" t="n">
        <v>49</v>
      </c>
    </row>
    <row r="4155">
      <c r="C4155" s="13" t="n">
        <v>50</v>
      </c>
      <c r="D4155" s="13">
        <f>Retailers_stock_balance!D6189</f>
        <v/>
      </c>
      <c r="E4155" s="13">
        <f>Retailers_stock_balance!E6189</f>
        <v/>
      </c>
      <c r="F4155" s="13">
        <f>Retailers_stock_balance!F6189</f>
        <v/>
      </c>
      <c r="Y4155" s="13" t="n">
        <v>50</v>
      </c>
      <c r="AU4155" s="13" t="n">
        <v>50</v>
      </c>
      <c r="BQ4155" s="13" t="n">
        <v>50</v>
      </c>
      <c r="CM4155" s="13" t="n">
        <v>50</v>
      </c>
      <c r="DI4155" s="13" t="n">
        <v>50</v>
      </c>
      <c r="EE4155" s="13" t="n">
        <v>50</v>
      </c>
      <c r="FA4155" s="13" t="n">
        <v>50</v>
      </c>
      <c r="FW4155" s="13" t="n">
        <v>50</v>
      </c>
      <c r="GS4155" s="13" t="n">
        <v>50</v>
      </c>
    </row>
    <row r="4156">
      <c r="C4156" s="13" t="n">
        <v>51</v>
      </c>
      <c r="D4156" s="13">
        <f>Retailers_stock_balance!D6190</f>
        <v/>
      </c>
      <c r="E4156" s="13">
        <f>Retailers_stock_balance!E6190</f>
        <v/>
      </c>
      <c r="F4156" s="13">
        <f>Retailers_stock_balance!F6190</f>
        <v/>
      </c>
      <c r="Y4156" s="13" t="n">
        <v>51</v>
      </c>
      <c r="AU4156" s="13" t="n">
        <v>51</v>
      </c>
      <c r="BQ4156" s="13" t="n">
        <v>51</v>
      </c>
      <c r="CM4156" s="13" t="n">
        <v>51</v>
      </c>
      <c r="DI4156" s="13" t="n">
        <v>51</v>
      </c>
      <c r="EE4156" s="13" t="n">
        <v>51</v>
      </c>
      <c r="FA4156" s="13" t="n">
        <v>51</v>
      </c>
      <c r="FW4156" s="13" t="n">
        <v>51</v>
      </c>
      <c r="GS4156" s="13" t="n">
        <v>51</v>
      </c>
    </row>
    <row r="4157">
      <c r="C4157" s="13" t="n">
        <v>52</v>
      </c>
      <c r="D4157" s="13">
        <f>Retailers_stock_balance!D6191</f>
        <v/>
      </c>
      <c r="E4157" s="13">
        <f>Retailers_stock_balance!E6191</f>
        <v/>
      </c>
      <c r="F4157" s="13">
        <f>Retailers_stock_balance!F6191</f>
        <v/>
      </c>
      <c r="Y4157" s="13" t="n">
        <v>52</v>
      </c>
      <c r="AU4157" s="13" t="n">
        <v>52</v>
      </c>
      <c r="BQ4157" s="13" t="n">
        <v>52</v>
      </c>
      <c r="CM4157" s="13" t="n">
        <v>52</v>
      </c>
      <c r="DI4157" s="13" t="n">
        <v>52</v>
      </c>
      <c r="EE4157" s="13" t="n">
        <v>52</v>
      </c>
      <c r="FA4157" s="13" t="n">
        <v>52</v>
      </c>
      <c r="FW4157" s="13" t="n">
        <v>52</v>
      </c>
      <c r="GS4157" s="13" t="n">
        <v>52</v>
      </c>
    </row>
    <row r="4158">
      <c r="C4158" s="13" t="n">
        <v>53</v>
      </c>
      <c r="D4158" s="13">
        <f>Retailers_stock_balance!D6192</f>
        <v/>
      </c>
      <c r="E4158" s="13">
        <f>Retailers_stock_balance!E6192</f>
        <v/>
      </c>
      <c r="F4158" s="13">
        <f>Retailers_stock_balance!F6192</f>
        <v/>
      </c>
      <c r="Y4158" s="13" t="n">
        <v>53</v>
      </c>
      <c r="AU4158" s="13" t="n">
        <v>53</v>
      </c>
      <c r="BQ4158" s="13" t="n">
        <v>53</v>
      </c>
      <c r="CM4158" s="13" t="n">
        <v>53</v>
      </c>
      <c r="DI4158" s="13" t="n">
        <v>53</v>
      </c>
      <c r="EE4158" s="13" t="n">
        <v>53</v>
      </c>
      <c r="FA4158" s="13" t="n">
        <v>53</v>
      </c>
      <c r="FW4158" s="13" t="n">
        <v>53</v>
      </c>
      <c r="GS4158" s="13" t="n">
        <v>53</v>
      </c>
    </row>
    <row r="4159">
      <c r="C4159" s="13" t="n">
        <v>54</v>
      </c>
      <c r="D4159" s="13">
        <f>Retailers_stock_balance!D6193</f>
        <v/>
      </c>
      <c r="E4159" s="13">
        <f>Retailers_stock_balance!E6193</f>
        <v/>
      </c>
      <c r="F4159" s="13">
        <f>Retailers_stock_balance!F6193</f>
        <v/>
      </c>
      <c r="Y4159" s="13" t="n">
        <v>54</v>
      </c>
      <c r="AU4159" s="13" t="n">
        <v>54</v>
      </c>
      <c r="BQ4159" s="13" t="n">
        <v>54</v>
      </c>
      <c r="CM4159" s="13" t="n">
        <v>54</v>
      </c>
      <c r="DI4159" s="13" t="n">
        <v>54</v>
      </c>
      <c r="EE4159" s="13" t="n">
        <v>54</v>
      </c>
      <c r="FA4159" s="13" t="n">
        <v>54</v>
      </c>
      <c r="FW4159" s="13" t="n">
        <v>54</v>
      </c>
      <c r="GS4159" s="13" t="n">
        <v>54</v>
      </c>
    </row>
    <row r="4160">
      <c r="C4160" s="13" t="n">
        <v>55</v>
      </c>
      <c r="D4160" s="13">
        <f>Retailers_stock_balance!D6194</f>
        <v/>
      </c>
      <c r="E4160" s="13">
        <f>Retailers_stock_balance!E6194</f>
        <v/>
      </c>
      <c r="F4160" s="13">
        <f>Retailers_stock_balance!F6194</f>
        <v/>
      </c>
      <c r="Y4160" s="13" t="n">
        <v>55</v>
      </c>
      <c r="AU4160" s="13" t="n">
        <v>55</v>
      </c>
      <c r="BQ4160" s="13" t="n">
        <v>55</v>
      </c>
      <c r="CM4160" s="13" t="n">
        <v>55</v>
      </c>
      <c r="DI4160" s="13" t="n">
        <v>55</v>
      </c>
      <c r="EE4160" s="13" t="n">
        <v>55</v>
      </c>
      <c r="FA4160" s="13" t="n">
        <v>55</v>
      </c>
      <c r="FW4160" s="13" t="n">
        <v>55</v>
      </c>
      <c r="GS4160" s="13" t="n">
        <v>55</v>
      </c>
    </row>
    <row r="4161">
      <c r="C4161" s="13" t="n">
        <v>56</v>
      </c>
      <c r="D4161" s="13">
        <f>Retailers_stock_balance!D6195</f>
        <v/>
      </c>
      <c r="E4161" s="13">
        <f>Retailers_stock_balance!E6195</f>
        <v/>
      </c>
      <c r="F4161" s="13">
        <f>Retailers_stock_balance!F6195</f>
        <v/>
      </c>
      <c r="Y4161" s="13" t="n">
        <v>56</v>
      </c>
      <c r="AU4161" s="13" t="n">
        <v>56</v>
      </c>
      <c r="BQ4161" s="13" t="n">
        <v>56</v>
      </c>
      <c r="CM4161" s="13" t="n">
        <v>56</v>
      </c>
      <c r="DI4161" s="13" t="n">
        <v>56</v>
      </c>
      <c r="EE4161" s="13" t="n">
        <v>56</v>
      </c>
      <c r="FA4161" s="13" t="n">
        <v>56</v>
      </c>
      <c r="FW4161" s="13" t="n">
        <v>56</v>
      </c>
      <c r="GS4161" s="13" t="n">
        <v>56</v>
      </c>
    </row>
    <row r="4162">
      <c r="C4162" s="13" t="n">
        <v>57</v>
      </c>
      <c r="D4162" s="13">
        <f>Retailers_stock_balance!D6196</f>
        <v/>
      </c>
      <c r="E4162" s="13">
        <f>Retailers_stock_balance!E6196</f>
        <v/>
      </c>
      <c r="F4162" s="13">
        <f>Retailers_stock_balance!F6196</f>
        <v/>
      </c>
      <c r="Y4162" s="13" t="n">
        <v>57</v>
      </c>
      <c r="AU4162" s="13" t="n">
        <v>57</v>
      </c>
      <c r="BQ4162" s="13" t="n">
        <v>57</v>
      </c>
      <c r="CM4162" s="13" t="n">
        <v>57</v>
      </c>
      <c r="DI4162" s="13" t="n">
        <v>57</v>
      </c>
      <c r="EE4162" s="13" t="n">
        <v>57</v>
      </c>
      <c r="FA4162" s="13" t="n">
        <v>57</v>
      </c>
      <c r="FW4162" s="13" t="n">
        <v>57</v>
      </c>
      <c r="GS4162" s="13" t="n">
        <v>57</v>
      </c>
    </row>
    <row r="4163">
      <c r="C4163" s="13" t="n">
        <v>58</v>
      </c>
      <c r="D4163" s="13">
        <f>Retailers_stock_balance!D6197</f>
        <v/>
      </c>
      <c r="E4163" s="13">
        <f>Retailers_stock_balance!E6197</f>
        <v/>
      </c>
      <c r="F4163" s="13">
        <f>Retailers_stock_balance!F6197</f>
        <v/>
      </c>
      <c r="Y4163" s="13" t="n">
        <v>58</v>
      </c>
      <c r="AU4163" s="13" t="n">
        <v>58</v>
      </c>
      <c r="BQ4163" s="13" t="n">
        <v>58</v>
      </c>
      <c r="CM4163" s="13" t="n">
        <v>58</v>
      </c>
      <c r="DI4163" s="13" t="n">
        <v>58</v>
      </c>
      <c r="EE4163" s="13" t="n">
        <v>58</v>
      </c>
      <c r="FA4163" s="13" t="n">
        <v>58</v>
      </c>
      <c r="FW4163" s="13" t="n">
        <v>58</v>
      </c>
      <c r="GS4163" s="13" t="n">
        <v>58</v>
      </c>
    </row>
    <row r="4164">
      <c r="C4164" s="13" t="n">
        <v>59</v>
      </c>
      <c r="D4164" s="13">
        <f>Retailers_stock_balance!D6198</f>
        <v/>
      </c>
      <c r="E4164" s="13">
        <f>Retailers_stock_balance!E6198</f>
        <v/>
      </c>
      <c r="F4164" s="13">
        <f>Retailers_stock_balance!F6198</f>
        <v/>
      </c>
      <c r="Y4164" s="13" t="n">
        <v>59</v>
      </c>
      <c r="AU4164" s="13" t="n">
        <v>59</v>
      </c>
      <c r="BQ4164" s="13" t="n">
        <v>59</v>
      </c>
      <c r="CM4164" s="13" t="n">
        <v>59</v>
      </c>
      <c r="DI4164" s="13" t="n">
        <v>59</v>
      </c>
      <c r="EE4164" s="13" t="n">
        <v>59</v>
      </c>
      <c r="FA4164" s="13" t="n">
        <v>59</v>
      </c>
      <c r="FW4164" s="13" t="n">
        <v>59</v>
      </c>
      <c r="GS4164" s="13" t="n">
        <v>59</v>
      </c>
    </row>
    <row r="4165">
      <c r="C4165" s="13" t="n">
        <v>60</v>
      </c>
      <c r="D4165" s="13">
        <f>Retailers_stock_balance!D6199</f>
        <v/>
      </c>
      <c r="E4165" s="13">
        <f>Retailers_stock_balance!E6199</f>
        <v/>
      </c>
      <c r="F4165" s="13">
        <f>Retailers_stock_balance!F6199</f>
        <v/>
      </c>
      <c r="Y4165" s="13" t="n">
        <v>60</v>
      </c>
      <c r="AU4165" s="13" t="n">
        <v>60</v>
      </c>
      <c r="BQ4165" s="13" t="n">
        <v>60</v>
      </c>
      <c r="CM4165" s="13" t="n">
        <v>60</v>
      </c>
      <c r="DI4165" s="13" t="n">
        <v>60</v>
      </c>
      <c r="EE4165" s="13" t="n">
        <v>60</v>
      </c>
      <c r="FA4165" s="13" t="n">
        <v>60</v>
      </c>
      <c r="FW4165" s="13" t="n">
        <v>60</v>
      </c>
      <c r="GS4165" s="13" t="n">
        <v>60</v>
      </c>
    </row>
    <row r="4166">
      <c r="C4166" s="13" t="n">
        <v>61</v>
      </c>
      <c r="D4166" s="13">
        <f>Retailers_stock_balance!D6200</f>
        <v/>
      </c>
      <c r="E4166" s="13">
        <f>Retailers_stock_balance!E6200</f>
        <v/>
      </c>
      <c r="F4166" s="13">
        <f>Retailers_stock_balance!F6200</f>
        <v/>
      </c>
      <c r="Y4166" s="13" t="n">
        <v>61</v>
      </c>
      <c r="AU4166" s="13" t="n">
        <v>61</v>
      </c>
      <c r="BQ4166" s="13" t="n">
        <v>61</v>
      </c>
      <c r="CM4166" s="13" t="n">
        <v>61</v>
      </c>
      <c r="DI4166" s="13" t="n">
        <v>61</v>
      </c>
      <c r="EE4166" s="13" t="n">
        <v>61</v>
      </c>
      <c r="FA4166" s="13" t="n">
        <v>61</v>
      </c>
      <c r="FW4166" s="13" t="n">
        <v>61</v>
      </c>
      <c r="GS4166" s="13" t="n">
        <v>61</v>
      </c>
    </row>
    <row r="4167">
      <c r="C4167" s="13" t="n">
        <v>62</v>
      </c>
      <c r="D4167" s="13">
        <f>Retailers_stock_balance!D6201</f>
        <v/>
      </c>
      <c r="E4167" s="13">
        <f>Retailers_stock_balance!E6201</f>
        <v/>
      </c>
      <c r="F4167" s="13">
        <f>Retailers_stock_balance!F6201</f>
        <v/>
      </c>
      <c r="Y4167" s="13" t="n">
        <v>62</v>
      </c>
      <c r="AU4167" s="13" t="n">
        <v>62</v>
      </c>
      <c r="BQ4167" s="13" t="n">
        <v>62</v>
      </c>
      <c r="CM4167" s="13" t="n">
        <v>62</v>
      </c>
      <c r="DI4167" s="13" t="n">
        <v>62</v>
      </c>
      <c r="EE4167" s="13" t="n">
        <v>62</v>
      </c>
      <c r="FA4167" s="13" t="n">
        <v>62</v>
      </c>
      <c r="FW4167" s="13" t="n">
        <v>62</v>
      </c>
      <c r="GS4167" s="13" t="n">
        <v>62</v>
      </c>
    </row>
    <row r="4168">
      <c r="C4168" s="13" t="n">
        <v>63</v>
      </c>
      <c r="D4168" s="13">
        <f>Retailers_stock_balance!D6202</f>
        <v/>
      </c>
      <c r="E4168" s="13">
        <f>Retailers_stock_balance!E6202</f>
        <v/>
      </c>
      <c r="F4168" s="13">
        <f>Retailers_stock_balance!F6202</f>
        <v/>
      </c>
      <c r="Y4168" s="13" t="n">
        <v>63</v>
      </c>
      <c r="AU4168" s="13" t="n">
        <v>63</v>
      </c>
      <c r="BQ4168" s="13" t="n">
        <v>63</v>
      </c>
      <c r="CM4168" s="13" t="n">
        <v>63</v>
      </c>
      <c r="DI4168" s="13" t="n">
        <v>63</v>
      </c>
      <c r="EE4168" s="13" t="n">
        <v>63</v>
      </c>
      <c r="FA4168" s="13" t="n">
        <v>63</v>
      </c>
      <c r="FW4168" s="13" t="n">
        <v>63</v>
      </c>
      <c r="GS4168" s="13" t="n">
        <v>63</v>
      </c>
    </row>
    <row r="4169">
      <c r="C4169" s="13" t="n">
        <v>64</v>
      </c>
      <c r="D4169" s="13">
        <f>Retailers_stock_balance!D6203</f>
        <v/>
      </c>
      <c r="E4169" s="13">
        <f>Retailers_stock_balance!E6203</f>
        <v/>
      </c>
      <c r="F4169" s="13">
        <f>Retailers_stock_balance!F6203</f>
        <v/>
      </c>
      <c r="Y4169" s="13" t="n">
        <v>64</v>
      </c>
      <c r="AU4169" s="13" t="n">
        <v>64</v>
      </c>
      <c r="BQ4169" s="13" t="n">
        <v>64</v>
      </c>
      <c r="CM4169" s="13" t="n">
        <v>64</v>
      </c>
      <c r="DI4169" s="13" t="n">
        <v>64</v>
      </c>
      <c r="EE4169" s="13" t="n">
        <v>64</v>
      </c>
      <c r="FA4169" s="13" t="n">
        <v>64</v>
      </c>
      <c r="FW4169" s="13" t="n">
        <v>64</v>
      </c>
      <c r="GS4169" s="13" t="n">
        <v>64</v>
      </c>
    </row>
    <row r="4170">
      <c r="C4170" s="13" t="n">
        <v>65</v>
      </c>
      <c r="D4170" s="13">
        <f>Retailers_stock_balance!D6204</f>
        <v/>
      </c>
      <c r="E4170" s="13">
        <f>Retailers_stock_balance!E6204</f>
        <v/>
      </c>
      <c r="F4170" s="13">
        <f>Retailers_stock_balance!F6204</f>
        <v/>
      </c>
      <c r="Y4170" s="13" t="n">
        <v>65</v>
      </c>
      <c r="AU4170" s="13" t="n">
        <v>65</v>
      </c>
      <c r="BQ4170" s="13" t="n">
        <v>65</v>
      </c>
      <c r="CM4170" s="13" t="n">
        <v>65</v>
      </c>
      <c r="DI4170" s="13" t="n">
        <v>65</v>
      </c>
      <c r="EE4170" s="13" t="n">
        <v>65</v>
      </c>
      <c r="FA4170" s="13" t="n">
        <v>65</v>
      </c>
      <c r="FW4170" s="13" t="n">
        <v>65</v>
      </c>
      <c r="GS4170" s="13" t="n">
        <v>65</v>
      </c>
    </row>
    <row r="4171">
      <c r="C4171" s="13" t="n">
        <v>66</v>
      </c>
      <c r="D4171" s="13">
        <f>Retailers_stock_balance!D6205</f>
        <v/>
      </c>
      <c r="E4171" s="13">
        <f>Retailers_stock_balance!E6205</f>
        <v/>
      </c>
      <c r="F4171" s="13">
        <f>Retailers_stock_balance!F6205</f>
        <v/>
      </c>
      <c r="Y4171" s="13" t="n">
        <v>66</v>
      </c>
      <c r="AU4171" s="13" t="n">
        <v>66</v>
      </c>
      <c r="BQ4171" s="13" t="n">
        <v>66</v>
      </c>
      <c r="CM4171" s="13" t="n">
        <v>66</v>
      </c>
      <c r="DI4171" s="13" t="n">
        <v>66</v>
      </c>
      <c r="EE4171" s="13" t="n">
        <v>66</v>
      </c>
      <c r="FA4171" s="13" t="n">
        <v>66</v>
      </c>
      <c r="FW4171" s="13" t="n">
        <v>66</v>
      </c>
      <c r="GS4171" s="13" t="n">
        <v>66</v>
      </c>
    </row>
    <row r="4172">
      <c r="C4172" s="13" t="n">
        <v>67</v>
      </c>
      <c r="D4172" s="13">
        <f>Retailers_stock_balance!D6206</f>
        <v/>
      </c>
      <c r="E4172" s="13">
        <f>Retailers_stock_balance!E6206</f>
        <v/>
      </c>
      <c r="F4172" s="13">
        <f>Retailers_stock_balance!F6206</f>
        <v/>
      </c>
      <c r="Y4172" s="13" t="n">
        <v>67</v>
      </c>
      <c r="AU4172" s="13" t="n">
        <v>67</v>
      </c>
      <c r="BQ4172" s="13" t="n">
        <v>67</v>
      </c>
      <c r="CM4172" s="13" t="n">
        <v>67</v>
      </c>
      <c r="DI4172" s="13" t="n">
        <v>67</v>
      </c>
      <c r="EE4172" s="13" t="n">
        <v>67</v>
      </c>
      <c r="FA4172" s="13" t="n">
        <v>67</v>
      </c>
      <c r="FW4172" s="13" t="n">
        <v>67</v>
      </c>
      <c r="GS4172" s="13" t="n">
        <v>67</v>
      </c>
    </row>
    <row r="4173">
      <c r="C4173" s="13" t="n">
        <v>68</v>
      </c>
      <c r="D4173" s="13">
        <f>Retailers_stock_balance!D6207</f>
        <v/>
      </c>
      <c r="E4173" s="13">
        <f>Retailers_stock_balance!E6207</f>
        <v/>
      </c>
      <c r="F4173" s="13">
        <f>Retailers_stock_balance!F6207</f>
        <v/>
      </c>
      <c r="Y4173" s="13" t="n">
        <v>68</v>
      </c>
      <c r="AU4173" s="13" t="n">
        <v>68</v>
      </c>
      <c r="BQ4173" s="13" t="n">
        <v>68</v>
      </c>
      <c r="CM4173" s="13" t="n">
        <v>68</v>
      </c>
      <c r="DI4173" s="13" t="n">
        <v>68</v>
      </c>
      <c r="EE4173" s="13" t="n">
        <v>68</v>
      </c>
      <c r="FA4173" s="13" t="n">
        <v>68</v>
      </c>
      <c r="FW4173" s="13" t="n">
        <v>68</v>
      </c>
      <c r="GS4173" s="13" t="n">
        <v>68</v>
      </c>
    </row>
    <row r="4174">
      <c r="C4174" s="13" t="n">
        <v>69</v>
      </c>
      <c r="D4174" s="13">
        <f>Retailers_stock_balance!D6208</f>
        <v/>
      </c>
      <c r="E4174" s="13">
        <f>Retailers_stock_balance!E6208</f>
        <v/>
      </c>
      <c r="F4174" s="13">
        <f>Retailers_stock_balance!F6208</f>
        <v/>
      </c>
      <c r="Y4174" s="13" t="n">
        <v>69</v>
      </c>
      <c r="AU4174" s="13" t="n">
        <v>69</v>
      </c>
      <c r="BQ4174" s="13" t="n">
        <v>69</v>
      </c>
      <c r="CM4174" s="13" t="n">
        <v>69</v>
      </c>
      <c r="DI4174" s="13" t="n">
        <v>69</v>
      </c>
      <c r="EE4174" s="13" t="n">
        <v>69</v>
      </c>
      <c r="FA4174" s="13" t="n">
        <v>69</v>
      </c>
      <c r="FW4174" s="13" t="n">
        <v>69</v>
      </c>
      <c r="GS4174" s="13" t="n">
        <v>69</v>
      </c>
    </row>
    <row r="4175">
      <c r="C4175" s="13" t="n">
        <v>70</v>
      </c>
      <c r="D4175" s="13">
        <f>Retailers_stock_balance!D6209</f>
        <v/>
      </c>
      <c r="E4175" s="13">
        <f>Retailers_stock_balance!E6209</f>
        <v/>
      </c>
      <c r="F4175" s="13">
        <f>Retailers_stock_balance!F6209</f>
        <v/>
      </c>
      <c r="Y4175" s="13" t="n">
        <v>70</v>
      </c>
      <c r="AU4175" s="13" t="n">
        <v>70</v>
      </c>
      <c r="BQ4175" s="13" t="n">
        <v>70</v>
      </c>
      <c r="CM4175" s="13" t="n">
        <v>70</v>
      </c>
      <c r="DI4175" s="13" t="n">
        <v>70</v>
      </c>
      <c r="EE4175" s="13" t="n">
        <v>70</v>
      </c>
      <c r="FA4175" s="13" t="n">
        <v>70</v>
      </c>
      <c r="FW4175" s="13" t="n">
        <v>70</v>
      </c>
      <c r="GS4175" s="13" t="n">
        <v>70</v>
      </c>
    </row>
    <row r="4176">
      <c r="C4176" s="13" t="n">
        <v>71</v>
      </c>
      <c r="D4176" s="13">
        <f>Retailers_stock_balance!D6210</f>
        <v/>
      </c>
      <c r="E4176" s="13">
        <f>Retailers_stock_balance!E6210</f>
        <v/>
      </c>
      <c r="F4176" s="13">
        <f>Retailers_stock_balance!F6210</f>
        <v/>
      </c>
      <c r="Y4176" s="13" t="n">
        <v>71</v>
      </c>
      <c r="AU4176" s="13" t="n">
        <v>71</v>
      </c>
      <c r="BQ4176" s="13" t="n">
        <v>71</v>
      </c>
      <c r="CM4176" s="13" t="n">
        <v>71</v>
      </c>
      <c r="DI4176" s="13" t="n">
        <v>71</v>
      </c>
      <c r="EE4176" s="13" t="n">
        <v>71</v>
      </c>
      <c r="FA4176" s="13" t="n">
        <v>71</v>
      </c>
      <c r="FW4176" s="13" t="n">
        <v>71</v>
      </c>
      <c r="GS4176" s="13" t="n">
        <v>71</v>
      </c>
    </row>
    <row r="4177">
      <c r="C4177" s="13" t="n">
        <v>72</v>
      </c>
      <c r="D4177" s="13">
        <f>Retailers_stock_balance!D6211</f>
        <v/>
      </c>
      <c r="E4177" s="13">
        <f>Retailers_stock_balance!E6211</f>
        <v/>
      </c>
      <c r="F4177" s="13">
        <f>Retailers_stock_balance!F6211</f>
        <v/>
      </c>
      <c r="Y4177" s="13" t="n">
        <v>72</v>
      </c>
      <c r="AU4177" s="13" t="n">
        <v>72</v>
      </c>
      <c r="BQ4177" s="13" t="n">
        <v>72</v>
      </c>
      <c r="CM4177" s="13" t="n">
        <v>72</v>
      </c>
      <c r="DI4177" s="13" t="n">
        <v>72</v>
      </c>
      <c r="EE4177" s="13" t="n">
        <v>72</v>
      </c>
      <c r="FA4177" s="13" t="n">
        <v>72</v>
      </c>
      <c r="FW4177" s="13" t="n">
        <v>72</v>
      </c>
      <c r="GS4177" s="13" t="n">
        <v>72</v>
      </c>
    </row>
    <row r="4178">
      <c r="C4178" s="13" t="n">
        <v>73</v>
      </c>
      <c r="D4178" s="13">
        <f>Retailers_stock_balance!D6212</f>
        <v/>
      </c>
      <c r="E4178" s="13">
        <f>Retailers_stock_balance!E6212</f>
        <v/>
      </c>
      <c r="F4178" s="13">
        <f>Retailers_stock_balance!F6212</f>
        <v/>
      </c>
      <c r="Y4178" s="13" t="n">
        <v>73</v>
      </c>
      <c r="AU4178" s="13" t="n">
        <v>73</v>
      </c>
      <c r="BQ4178" s="13" t="n">
        <v>73</v>
      </c>
      <c r="CM4178" s="13" t="n">
        <v>73</v>
      </c>
      <c r="DI4178" s="13" t="n">
        <v>73</v>
      </c>
      <c r="EE4178" s="13" t="n">
        <v>73</v>
      </c>
      <c r="FA4178" s="13" t="n">
        <v>73</v>
      </c>
      <c r="FW4178" s="13" t="n">
        <v>73</v>
      </c>
      <c r="GS4178" s="13" t="n">
        <v>73</v>
      </c>
    </row>
    <row r="4179">
      <c r="C4179" s="13" t="n">
        <v>74</v>
      </c>
      <c r="D4179" s="13">
        <f>Retailers_stock_balance!D6213</f>
        <v/>
      </c>
      <c r="E4179" s="13">
        <f>Retailers_stock_balance!E6213</f>
        <v/>
      </c>
      <c r="F4179" s="13">
        <f>Retailers_stock_balance!F6213</f>
        <v/>
      </c>
      <c r="Y4179" s="13" t="n">
        <v>74</v>
      </c>
      <c r="AU4179" s="13" t="n">
        <v>74</v>
      </c>
      <c r="BQ4179" s="13" t="n">
        <v>74</v>
      </c>
      <c r="CM4179" s="13" t="n">
        <v>74</v>
      </c>
      <c r="DI4179" s="13" t="n">
        <v>74</v>
      </c>
      <c r="EE4179" s="13" t="n">
        <v>74</v>
      </c>
      <c r="FA4179" s="13" t="n">
        <v>74</v>
      </c>
      <c r="FW4179" s="13" t="n">
        <v>74</v>
      </c>
      <c r="GS4179" s="13" t="n">
        <v>74</v>
      </c>
    </row>
    <row r="4180">
      <c r="C4180" s="13" t="n">
        <v>75</v>
      </c>
      <c r="D4180" s="13">
        <f>Retailers_stock_balance!D6214</f>
        <v/>
      </c>
      <c r="E4180" s="13">
        <f>Retailers_stock_balance!E6214</f>
        <v/>
      </c>
      <c r="F4180" s="13">
        <f>Retailers_stock_balance!F6214</f>
        <v/>
      </c>
      <c r="Y4180" s="13" t="n">
        <v>75</v>
      </c>
      <c r="AU4180" s="13" t="n">
        <v>75</v>
      </c>
      <c r="BQ4180" s="13" t="n">
        <v>75</v>
      </c>
      <c r="CM4180" s="13" t="n">
        <v>75</v>
      </c>
      <c r="DI4180" s="13" t="n">
        <v>75</v>
      </c>
      <c r="EE4180" s="13" t="n">
        <v>75</v>
      </c>
      <c r="FA4180" s="13" t="n">
        <v>75</v>
      </c>
      <c r="FW4180" s="13" t="n">
        <v>75</v>
      </c>
      <c r="GS4180" s="13" t="n">
        <v>75</v>
      </c>
    </row>
    <row r="4181">
      <c r="C4181" s="13" t="n">
        <v>76</v>
      </c>
      <c r="D4181" s="13">
        <f>Retailers_stock_balance!D6215</f>
        <v/>
      </c>
      <c r="E4181" s="13">
        <f>Retailers_stock_balance!E6215</f>
        <v/>
      </c>
      <c r="F4181" s="13">
        <f>Retailers_stock_balance!F6215</f>
        <v/>
      </c>
      <c r="Y4181" s="13" t="n">
        <v>76</v>
      </c>
      <c r="AU4181" s="13" t="n">
        <v>76</v>
      </c>
      <c r="BQ4181" s="13" t="n">
        <v>76</v>
      </c>
      <c r="CM4181" s="13" t="n">
        <v>76</v>
      </c>
      <c r="DI4181" s="13" t="n">
        <v>76</v>
      </c>
      <c r="EE4181" s="13" t="n">
        <v>76</v>
      </c>
      <c r="FA4181" s="13" t="n">
        <v>76</v>
      </c>
      <c r="FW4181" s="13" t="n">
        <v>76</v>
      </c>
      <c r="GS4181" s="13" t="n">
        <v>76</v>
      </c>
    </row>
    <row r="4182">
      <c r="C4182" s="13" t="n">
        <v>77</v>
      </c>
      <c r="D4182" s="13">
        <f>Retailers_stock_balance!D6216</f>
        <v/>
      </c>
      <c r="E4182" s="13">
        <f>Retailers_stock_balance!E6216</f>
        <v/>
      </c>
      <c r="F4182" s="13">
        <f>Retailers_stock_balance!F6216</f>
        <v/>
      </c>
      <c r="Y4182" s="13" t="n">
        <v>77</v>
      </c>
      <c r="AU4182" s="13" t="n">
        <v>77</v>
      </c>
      <c r="BQ4182" s="13" t="n">
        <v>77</v>
      </c>
      <c r="CM4182" s="13" t="n">
        <v>77</v>
      </c>
      <c r="DI4182" s="13" t="n">
        <v>77</v>
      </c>
      <c r="EE4182" s="13" t="n">
        <v>77</v>
      </c>
      <c r="FA4182" s="13" t="n">
        <v>77</v>
      </c>
      <c r="FW4182" s="13" t="n">
        <v>77</v>
      </c>
      <c r="GS4182" s="13" t="n">
        <v>77</v>
      </c>
    </row>
    <row r="4183">
      <c r="C4183" s="13" t="n">
        <v>78</v>
      </c>
      <c r="D4183" s="13">
        <f>Retailers_stock_balance!D6217</f>
        <v/>
      </c>
      <c r="E4183" s="13">
        <f>Retailers_stock_balance!E6217</f>
        <v/>
      </c>
      <c r="F4183" s="13">
        <f>Retailers_stock_balance!F6217</f>
        <v/>
      </c>
      <c r="Y4183" s="13" t="n">
        <v>78</v>
      </c>
      <c r="AU4183" s="13" t="n">
        <v>78</v>
      </c>
      <c r="BQ4183" s="13" t="n">
        <v>78</v>
      </c>
      <c r="CM4183" s="13" t="n">
        <v>78</v>
      </c>
      <c r="DI4183" s="13" t="n">
        <v>78</v>
      </c>
      <c r="EE4183" s="13" t="n">
        <v>78</v>
      </c>
      <c r="FA4183" s="13" t="n">
        <v>78</v>
      </c>
      <c r="FW4183" s="13" t="n">
        <v>78</v>
      </c>
      <c r="GS4183" s="13" t="n">
        <v>78</v>
      </c>
    </row>
    <row r="4184">
      <c r="C4184" s="13" t="n">
        <v>79</v>
      </c>
      <c r="D4184" s="13">
        <f>Retailers_stock_balance!D6218</f>
        <v/>
      </c>
      <c r="E4184" s="13">
        <f>Retailers_stock_balance!E6218</f>
        <v/>
      </c>
      <c r="F4184" s="13">
        <f>Retailers_stock_balance!F6218</f>
        <v/>
      </c>
      <c r="Y4184" s="13" t="n">
        <v>79</v>
      </c>
      <c r="AU4184" s="13" t="n">
        <v>79</v>
      </c>
      <c r="BQ4184" s="13" t="n">
        <v>79</v>
      </c>
      <c r="CM4184" s="13" t="n">
        <v>79</v>
      </c>
      <c r="DI4184" s="13" t="n">
        <v>79</v>
      </c>
      <c r="EE4184" s="13" t="n">
        <v>79</v>
      </c>
      <c r="FA4184" s="13" t="n">
        <v>79</v>
      </c>
      <c r="FW4184" s="13" t="n">
        <v>79</v>
      </c>
      <c r="GS4184" s="13" t="n">
        <v>79</v>
      </c>
    </row>
    <row r="4185">
      <c r="C4185" s="13" t="n">
        <v>80</v>
      </c>
      <c r="D4185" s="13">
        <f>Retailers_stock_balance!D6219</f>
        <v/>
      </c>
      <c r="E4185" s="13">
        <f>Retailers_stock_balance!E6219</f>
        <v/>
      </c>
      <c r="F4185" s="13">
        <f>Retailers_stock_balance!F6219</f>
        <v/>
      </c>
      <c r="Y4185" s="13" t="n">
        <v>80</v>
      </c>
      <c r="AU4185" s="13" t="n">
        <v>80</v>
      </c>
      <c r="BQ4185" s="13" t="n">
        <v>80</v>
      </c>
      <c r="CM4185" s="13" t="n">
        <v>80</v>
      </c>
      <c r="DI4185" s="13" t="n">
        <v>80</v>
      </c>
      <c r="EE4185" s="13" t="n">
        <v>80</v>
      </c>
      <c r="FA4185" s="13" t="n">
        <v>80</v>
      </c>
      <c r="FW4185" s="13" t="n">
        <v>80</v>
      </c>
      <c r="GS4185" s="13" t="n">
        <v>80</v>
      </c>
    </row>
    <row r="4186">
      <c r="C4186" s="13" t="n">
        <v>81</v>
      </c>
      <c r="D4186" s="13">
        <f>Retailers_stock_balance!D6220</f>
        <v/>
      </c>
      <c r="E4186" s="13">
        <f>Retailers_stock_balance!E6220</f>
        <v/>
      </c>
      <c r="F4186" s="13">
        <f>Retailers_stock_balance!F6220</f>
        <v/>
      </c>
      <c r="Y4186" s="13" t="n">
        <v>81</v>
      </c>
      <c r="AU4186" s="13" t="n">
        <v>81</v>
      </c>
      <c r="BQ4186" s="13" t="n">
        <v>81</v>
      </c>
      <c r="CM4186" s="13" t="n">
        <v>81</v>
      </c>
      <c r="DI4186" s="13" t="n">
        <v>81</v>
      </c>
      <c r="EE4186" s="13" t="n">
        <v>81</v>
      </c>
      <c r="FA4186" s="13" t="n">
        <v>81</v>
      </c>
      <c r="FW4186" s="13" t="n">
        <v>81</v>
      </c>
      <c r="GS4186" s="13" t="n">
        <v>81</v>
      </c>
    </row>
    <row r="4187">
      <c r="C4187" s="13" t="n">
        <v>82</v>
      </c>
      <c r="D4187" s="13">
        <f>Retailers_stock_balance!D6221</f>
        <v/>
      </c>
      <c r="E4187" s="13">
        <f>Retailers_stock_balance!E6221</f>
        <v/>
      </c>
      <c r="F4187" s="13">
        <f>Retailers_stock_balance!F6221</f>
        <v/>
      </c>
      <c r="Y4187" s="13" t="n">
        <v>82</v>
      </c>
      <c r="AU4187" s="13" t="n">
        <v>82</v>
      </c>
      <c r="BQ4187" s="13" t="n">
        <v>82</v>
      </c>
      <c r="CM4187" s="13" t="n">
        <v>82</v>
      </c>
      <c r="DI4187" s="13" t="n">
        <v>82</v>
      </c>
      <c r="EE4187" s="13" t="n">
        <v>82</v>
      </c>
      <c r="FA4187" s="13" t="n">
        <v>82</v>
      </c>
      <c r="FW4187" s="13" t="n">
        <v>82</v>
      </c>
      <c r="GS4187" s="13" t="n">
        <v>82</v>
      </c>
    </row>
    <row r="4188">
      <c r="C4188" s="13" t="n">
        <v>83</v>
      </c>
      <c r="D4188" s="13">
        <f>Retailers_stock_balance!D6222</f>
        <v/>
      </c>
      <c r="E4188" s="13">
        <f>Retailers_stock_balance!E6222</f>
        <v/>
      </c>
      <c r="F4188" s="13">
        <f>Retailers_stock_balance!F6222</f>
        <v/>
      </c>
      <c r="Y4188" s="13" t="n">
        <v>83</v>
      </c>
      <c r="AU4188" s="13" t="n">
        <v>83</v>
      </c>
      <c r="BQ4188" s="13" t="n">
        <v>83</v>
      </c>
      <c r="CM4188" s="13" t="n">
        <v>83</v>
      </c>
      <c r="DI4188" s="13" t="n">
        <v>83</v>
      </c>
      <c r="EE4188" s="13" t="n">
        <v>83</v>
      </c>
      <c r="FA4188" s="13" t="n">
        <v>83</v>
      </c>
      <c r="FW4188" s="13" t="n">
        <v>83</v>
      </c>
      <c r="GS4188" s="13" t="n">
        <v>83</v>
      </c>
    </row>
    <row r="4189">
      <c r="C4189" s="13" t="n">
        <v>84</v>
      </c>
      <c r="D4189" s="13">
        <f>Retailers_stock_balance!D6223</f>
        <v/>
      </c>
      <c r="E4189" s="13">
        <f>Retailers_stock_balance!E6223</f>
        <v/>
      </c>
      <c r="F4189" s="13">
        <f>Retailers_stock_balance!F6223</f>
        <v/>
      </c>
      <c r="Y4189" s="13" t="n">
        <v>84</v>
      </c>
      <c r="AU4189" s="13" t="n">
        <v>84</v>
      </c>
      <c r="BQ4189" s="13" t="n">
        <v>84</v>
      </c>
      <c r="CM4189" s="13" t="n">
        <v>84</v>
      </c>
      <c r="DI4189" s="13" t="n">
        <v>84</v>
      </c>
      <c r="EE4189" s="13" t="n">
        <v>84</v>
      </c>
      <c r="FA4189" s="13" t="n">
        <v>84</v>
      </c>
      <c r="FW4189" s="13" t="n">
        <v>84</v>
      </c>
      <c r="GS4189" s="13" t="n">
        <v>84</v>
      </c>
    </row>
    <row r="4190">
      <c r="C4190" s="13" t="n">
        <v>85</v>
      </c>
      <c r="D4190" s="13">
        <f>Retailers_stock_balance!D6224</f>
        <v/>
      </c>
      <c r="E4190" s="13">
        <f>Retailers_stock_balance!E6224</f>
        <v/>
      </c>
      <c r="F4190" s="13">
        <f>Retailers_stock_balance!F6224</f>
        <v/>
      </c>
      <c r="Y4190" s="13" t="n">
        <v>85</v>
      </c>
      <c r="AU4190" s="13" t="n">
        <v>85</v>
      </c>
      <c r="BQ4190" s="13" t="n">
        <v>85</v>
      </c>
      <c r="CM4190" s="13" t="n">
        <v>85</v>
      </c>
      <c r="DI4190" s="13" t="n">
        <v>85</v>
      </c>
      <c r="EE4190" s="13" t="n">
        <v>85</v>
      </c>
      <c r="FA4190" s="13" t="n">
        <v>85</v>
      </c>
      <c r="FW4190" s="13" t="n">
        <v>85</v>
      </c>
      <c r="GS4190" s="13" t="n">
        <v>85</v>
      </c>
    </row>
    <row r="4191">
      <c r="C4191" s="13" t="n">
        <v>86</v>
      </c>
      <c r="D4191" s="13">
        <f>Retailers_stock_balance!D6225</f>
        <v/>
      </c>
      <c r="E4191" s="13">
        <f>Retailers_stock_balance!E6225</f>
        <v/>
      </c>
      <c r="F4191" s="13">
        <f>Retailers_stock_balance!F6225</f>
        <v/>
      </c>
      <c r="Y4191" s="13" t="n">
        <v>86</v>
      </c>
      <c r="AU4191" s="13" t="n">
        <v>86</v>
      </c>
      <c r="BQ4191" s="13" t="n">
        <v>86</v>
      </c>
      <c r="CM4191" s="13" t="n">
        <v>86</v>
      </c>
      <c r="DI4191" s="13" t="n">
        <v>86</v>
      </c>
      <c r="EE4191" s="13" t="n">
        <v>86</v>
      </c>
      <c r="FA4191" s="13" t="n">
        <v>86</v>
      </c>
      <c r="FW4191" s="13" t="n">
        <v>86</v>
      </c>
      <c r="GS4191" s="13" t="n">
        <v>86</v>
      </c>
    </row>
    <row r="4192">
      <c r="C4192" s="13" t="n">
        <v>87</v>
      </c>
      <c r="D4192" s="13">
        <f>Retailers_stock_balance!D6226</f>
        <v/>
      </c>
      <c r="E4192" s="13">
        <f>Retailers_stock_balance!E6226</f>
        <v/>
      </c>
      <c r="F4192" s="13">
        <f>Retailers_stock_balance!F6226</f>
        <v/>
      </c>
      <c r="Y4192" s="13" t="n">
        <v>87</v>
      </c>
      <c r="AU4192" s="13" t="n">
        <v>87</v>
      </c>
      <c r="BQ4192" s="13" t="n">
        <v>87</v>
      </c>
      <c r="CM4192" s="13" t="n">
        <v>87</v>
      </c>
      <c r="DI4192" s="13" t="n">
        <v>87</v>
      </c>
      <c r="EE4192" s="13" t="n">
        <v>87</v>
      </c>
      <c r="FA4192" s="13" t="n">
        <v>87</v>
      </c>
      <c r="FW4192" s="13" t="n">
        <v>87</v>
      </c>
      <c r="GS4192" s="13" t="n">
        <v>87</v>
      </c>
    </row>
    <row r="4193">
      <c r="C4193" s="13" t="n">
        <v>88</v>
      </c>
      <c r="D4193" s="13">
        <f>Retailers_stock_balance!D6227</f>
        <v/>
      </c>
      <c r="E4193" s="13">
        <f>Retailers_stock_balance!E6227</f>
        <v/>
      </c>
      <c r="F4193" s="13">
        <f>Retailers_stock_balance!F6227</f>
        <v/>
      </c>
      <c r="Y4193" s="13" t="n">
        <v>88</v>
      </c>
      <c r="AU4193" s="13" t="n">
        <v>88</v>
      </c>
      <c r="BQ4193" s="13" t="n">
        <v>88</v>
      </c>
      <c r="CM4193" s="13" t="n">
        <v>88</v>
      </c>
      <c r="DI4193" s="13" t="n">
        <v>88</v>
      </c>
      <c r="EE4193" s="13" t="n">
        <v>88</v>
      </c>
      <c r="FA4193" s="13" t="n">
        <v>88</v>
      </c>
      <c r="FW4193" s="13" t="n">
        <v>88</v>
      </c>
      <c r="GS4193" s="13" t="n">
        <v>88</v>
      </c>
    </row>
    <row r="4194">
      <c r="C4194" s="13" t="n">
        <v>89</v>
      </c>
      <c r="D4194" s="13">
        <f>Retailers_stock_balance!D6228</f>
        <v/>
      </c>
      <c r="E4194" s="13">
        <f>Retailers_stock_balance!E6228</f>
        <v/>
      </c>
      <c r="F4194" s="13">
        <f>Retailers_stock_balance!F6228</f>
        <v/>
      </c>
      <c r="Y4194" s="13" t="n">
        <v>89</v>
      </c>
      <c r="AU4194" s="13" t="n">
        <v>89</v>
      </c>
      <c r="BQ4194" s="13" t="n">
        <v>89</v>
      </c>
      <c r="CM4194" s="13" t="n">
        <v>89</v>
      </c>
      <c r="DI4194" s="13" t="n">
        <v>89</v>
      </c>
      <c r="EE4194" s="13" t="n">
        <v>89</v>
      </c>
      <c r="FA4194" s="13" t="n">
        <v>89</v>
      </c>
      <c r="FW4194" s="13" t="n">
        <v>89</v>
      </c>
      <c r="GS4194" s="13" t="n">
        <v>89</v>
      </c>
    </row>
    <row r="4195">
      <c r="C4195" s="13" t="n">
        <v>90</v>
      </c>
      <c r="D4195" s="13">
        <f>Retailers_stock_balance!D6229</f>
        <v/>
      </c>
      <c r="E4195" s="13">
        <f>Retailers_stock_balance!E6229</f>
        <v/>
      </c>
      <c r="F4195" s="13">
        <f>Retailers_stock_balance!F6229</f>
        <v/>
      </c>
      <c r="Y4195" s="13" t="n">
        <v>90</v>
      </c>
      <c r="AU4195" s="13" t="n">
        <v>90</v>
      </c>
      <c r="BQ4195" s="13" t="n">
        <v>90</v>
      </c>
      <c r="CM4195" s="13" t="n">
        <v>90</v>
      </c>
      <c r="DI4195" s="13" t="n">
        <v>90</v>
      </c>
      <c r="EE4195" s="13" t="n">
        <v>90</v>
      </c>
      <c r="FA4195" s="13" t="n">
        <v>90</v>
      </c>
      <c r="FW4195" s="13" t="n">
        <v>90</v>
      </c>
      <c r="GS4195" s="13" t="n">
        <v>90</v>
      </c>
    </row>
    <row r="4196">
      <c r="C4196" s="13" t="n">
        <v>91</v>
      </c>
      <c r="D4196" s="13">
        <f>Retailers_stock_balance!D6230</f>
        <v/>
      </c>
      <c r="E4196" s="13">
        <f>Retailers_stock_balance!E6230</f>
        <v/>
      </c>
      <c r="F4196" s="13">
        <f>Retailers_stock_balance!F6230</f>
        <v/>
      </c>
      <c r="Y4196" s="13" t="n">
        <v>91</v>
      </c>
      <c r="AU4196" s="13" t="n">
        <v>91</v>
      </c>
      <c r="BQ4196" s="13" t="n">
        <v>91</v>
      </c>
      <c r="CM4196" s="13" t="n">
        <v>91</v>
      </c>
      <c r="DI4196" s="13" t="n">
        <v>91</v>
      </c>
      <c r="EE4196" s="13" t="n">
        <v>91</v>
      </c>
      <c r="FA4196" s="13" t="n">
        <v>91</v>
      </c>
      <c r="FW4196" s="13" t="n">
        <v>91</v>
      </c>
      <c r="GS4196" s="13" t="n">
        <v>91</v>
      </c>
    </row>
    <row r="4197">
      <c r="C4197" s="13" t="n">
        <v>92</v>
      </c>
      <c r="D4197" s="13">
        <f>Retailers_stock_balance!D6231</f>
        <v/>
      </c>
      <c r="E4197" s="13">
        <f>Retailers_stock_balance!E6231</f>
        <v/>
      </c>
      <c r="F4197" s="13">
        <f>Retailers_stock_balance!F6231</f>
        <v/>
      </c>
      <c r="Y4197" s="13" t="n">
        <v>92</v>
      </c>
      <c r="AU4197" s="13" t="n">
        <v>92</v>
      </c>
      <c r="BQ4197" s="13" t="n">
        <v>92</v>
      </c>
      <c r="CM4197" s="13" t="n">
        <v>92</v>
      </c>
      <c r="DI4197" s="13" t="n">
        <v>92</v>
      </c>
      <c r="EE4197" s="13" t="n">
        <v>92</v>
      </c>
      <c r="FA4197" s="13" t="n">
        <v>92</v>
      </c>
      <c r="FW4197" s="13" t="n">
        <v>92</v>
      </c>
      <c r="GS4197" s="13" t="n">
        <v>92</v>
      </c>
    </row>
    <row r="4198">
      <c r="C4198" s="13" t="n">
        <v>93</v>
      </c>
      <c r="D4198" s="13">
        <f>Retailers_stock_balance!D6232</f>
        <v/>
      </c>
      <c r="E4198" s="13">
        <f>Retailers_stock_balance!E6232</f>
        <v/>
      </c>
      <c r="F4198" s="13">
        <f>Retailers_stock_balance!F6232</f>
        <v/>
      </c>
      <c r="Y4198" s="13" t="n">
        <v>93</v>
      </c>
      <c r="AU4198" s="13" t="n">
        <v>93</v>
      </c>
      <c r="BQ4198" s="13" t="n">
        <v>93</v>
      </c>
      <c r="CM4198" s="13" t="n">
        <v>93</v>
      </c>
      <c r="DI4198" s="13" t="n">
        <v>93</v>
      </c>
      <c r="EE4198" s="13" t="n">
        <v>93</v>
      </c>
      <c r="FA4198" s="13" t="n">
        <v>93</v>
      </c>
      <c r="FW4198" s="13" t="n">
        <v>93</v>
      </c>
      <c r="GS4198" s="13" t="n">
        <v>93</v>
      </c>
    </row>
    <row r="4199">
      <c r="C4199" s="13" t="n">
        <v>94</v>
      </c>
      <c r="D4199" s="13">
        <f>Retailers_stock_balance!D6233</f>
        <v/>
      </c>
      <c r="E4199" s="13">
        <f>Retailers_stock_balance!E6233</f>
        <v/>
      </c>
      <c r="F4199" s="13">
        <f>Retailers_stock_balance!F6233</f>
        <v/>
      </c>
      <c r="Y4199" s="13" t="n">
        <v>94</v>
      </c>
      <c r="AU4199" s="13" t="n">
        <v>94</v>
      </c>
      <c r="BQ4199" s="13" t="n">
        <v>94</v>
      </c>
      <c r="CM4199" s="13" t="n">
        <v>94</v>
      </c>
      <c r="DI4199" s="13" t="n">
        <v>94</v>
      </c>
      <c r="EE4199" s="13" t="n">
        <v>94</v>
      </c>
      <c r="FA4199" s="13" t="n">
        <v>94</v>
      </c>
      <c r="FW4199" s="13" t="n">
        <v>94</v>
      </c>
      <c r="GS4199" s="13" t="n">
        <v>94</v>
      </c>
    </row>
    <row r="4200">
      <c r="C4200" s="13" t="n">
        <v>95</v>
      </c>
      <c r="D4200" s="13">
        <f>Retailers_stock_balance!D6234</f>
        <v/>
      </c>
      <c r="E4200" s="13">
        <f>Retailers_stock_balance!E6234</f>
        <v/>
      </c>
      <c r="F4200" s="13">
        <f>Retailers_stock_balance!F6234</f>
        <v/>
      </c>
      <c r="Y4200" s="13" t="n">
        <v>95</v>
      </c>
      <c r="AU4200" s="13" t="n">
        <v>95</v>
      </c>
      <c r="BQ4200" s="13" t="n">
        <v>95</v>
      </c>
      <c r="CM4200" s="13" t="n">
        <v>95</v>
      </c>
      <c r="DI4200" s="13" t="n">
        <v>95</v>
      </c>
      <c r="EE4200" s="13" t="n">
        <v>95</v>
      </c>
      <c r="FA4200" s="13" t="n">
        <v>95</v>
      </c>
      <c r="FW4200" s="13" t="n">
        <v>95</v>
      </c>
      <c r="GS4200" s="13" t="n">
        <v>95</v>
      </c>
    </row>
    <row r="4201">
      <c r="C4201" s="13" t="n">
        <v>96</v>
      </c>
      <c r="D4201" s="13">
        <f>Retailers_stock_balance!D6235</f>
        <v/>
      </c>
      <c r="E4201" s="13">
        <f>Retailers_stock_balance!E6235</f>
        <v/>
      </c>
      <c r="F4201" s="13">
        <f>Retailers_stock_balance!F6235</f>
        <v/>
      </c>
      <c r="Y4201" s="13" t="n">
        <v>96</v>
      </c>
      <c r="AU4201" s="13" t="n">
        <v>96</v>
      </c>
      <c r="BQ4201" s="13" t="n">
        <v>96</v>
      </c>
      <c r="CM4201" s="13" t="n">
        <v>96</v>
      </c>
      <c r="DI4201" s="13" t="n">
        <v>96</v>
      </c>
      <c r="EE4201" s="13" t="n">
        <v>96</v>
      </c>
      <c r="FA4201" s="13" t="n">
        <v>96</v>
      </c>
      <c r="FW4201" s="13" t="n">
        <v>96</v>
      </c>
      <c r="GS4201" s="13" t="n">
        <v>96</v>
      </c>
    </row>
    <row r="4202">
      <c r="C4202" s="13" t="n">
        <v>97</v>
      </c>
      <c r="D4202" s="13">
        <f>Retailers_stock_balance!D6236</f>
        <v/>
      </c>
      <c r="E4202" s="13">
        <f>Retailers_stock_balance!E6236</f>
        <v/>
      </c>
      <c r="F4202" s="13">
        <f>Retailers_stock_balance!F6236</f>
        <v/>
      </c>
      <c r="Y4202" s="13" t="n">
        <v>97</v>
      </c>
      <c r="AU4202" s="13" t="n">
        <v>97</v>
      </c>
      <c r="BQ4202" s="13" t="n">
        <v>97</v>
      </c>
      <c r="CM4202" s="13" t="n">
        <v>97</v>
      </c>
      <c r="DI4202" s="13" t="n">
        <v>97</v>
      </c>
      <c r="EE4202" s="13" t="n">
        <v>97</v>
      </c>
      <c r="FA4202" s="13" t="n">
        <v>97</v>
      </c>
      <c r="FW4202" s="13" t="n">
        <v>97</v>
      </c>
      <c r="GS4202" s="13" t="n">
        <v>97</v>
      </c>
    </row>
    <row r="4203">
      <c r="C4203" s="13" t="n">
        <v>98</v>
      </c>
      <c r="D4203" s="13">
        <f>Retailers_stock_balance!D6237</f>
        <v/>
      </c>
      <c r="E4203" s="13">
        <f>Retailers_stock_balance!E6237</f>
        <v/>
      </c>
      <c r="F4203" s="13">
        <f>Retailers_stock_balance!F6237</f>
        <v/>
      </c>
      <c r="Y4203" s="13" t="n">
        <v>98</v>
      </c>
      <c r="AU4203" s="13" t="n">
        <v>98</v>
      </c>
      <c r="BQ4203" s="13" t="n">
        <v>98</v>
      </c>
      <c r="CM4203" s="13" t="n">
        <v>98</v>
      </c>
      <c r="DI4203" s="13" t="n">
        <v>98</v>
      </c>
      <c r="EE4203" s="13" t="n">
        <v>98</v>
      </c>
      <c r="FA4203" s="13" t="n">
        <v>98</v>
      </c>
      <c r="FW4203" s="13" t="n">
        <v>98</v>
      </c>
      <c r="GS4203" s="13" t="n">
        <v>98</v>
      </c>
    </row>
    <row r="4204">
      <c r="C4204" s="13" t="n">
        <v>99</v>
      </c>
      <c r="D4204" s="13">
        <f>Retailers_stock_balance!D6238</f>
        <v/>
      </c>
      <c r="E4204" s="13">
        <f>Retailers_stock_balance!E6238</f>
        <v/>
      </c>
      <c r="F4204" s="13">
        <f>Retailers_stock_balance!F6238</f>
        <v/>
      </c>
      <c r="Y4204" s="13" t="n">
        <v>99</v>
      </c>
      <c r="AU4204" s="13" t="n">
        <v>99</v>
      </c>
      <c r="BQ4204" s="13" t="n">
        <v>99</v>
      </c>
      <c r="CM4204" s="13" t="n">
        <v>99</v>
      </c>
      <c r="DI4204" s="13" t="n">
        <v>99</v>
      </c>
      <c r="EE4204" s="13" t="n">
        <v>99</v>
      </c>
      <c r="FA4204" s="13" t="n">
        <v>99</v>
      </c>
      <c r="FW4204" s="13" t="n">
        <v>99</v>
      </c>
      <c r="GS4204" s="13" t="n">
        <v>99</v>
      </c>
    </row>
    <row r="4205">
      <c r="C4205" s="13" t="n">
        <v>100</v>
      </c>
      <c r="D4205" s="13">
        <f>Retailers_stock_balance!D6239</f>
        <v/>
      </c>
      <c r="E4205" s="13">
        <f>Retailers_stock_balance!E6239</f>
        <v/>
      </c>
      <c r="F4205" s="13">
        <f>Retailers_stock_balance!F6239</f>
        <v/>
      </c>
      <c r="Y4205" s="13" t="n">
        <v>100</v>
      </c>
      <c r="AU4205" s="13" t="n">
        <v>100</v>
      </c>
      <c r="BQ4205" s="13" t="n">
        <v>100</v>
      </c>
      <c r="CM4205" s="13" t="n">
        <v>100</v>
      </c>
      <c r="DI4205" s="13" t="n">
        <v>100</v>
      </c>
      <c r="EE4205" s="13" t="n">
        <v>100</v>
      </c>
      <c r="FA4205" s="13" t="n">
        <v>100</v>
      </c>
      <c r="FW4205" s="13" t="n">
        <v>100</v>
      </c>
      <c r="GS4205" s="13" t="n">
        <v>100</v>
      </c>
    </row>
    <row r="4206">
      <c r="C4206" s="13" t="n">
        <v>101</v>
      </c>
      <c r="D4206" s="13">
        <f>Retailers_stock_balance!D6240</f>
        <v/>
      </c>
      <c r="E4206" s="13">
        <f>Retailers_stock_balance!E6240</f>
        <v/>
      </c>
      <c r="F4206" s="13">
        <f>Retailers_stock_balance!F6240</f>
        <v/>
      </c>
      <c r="Y4206" s="13" t="n">
        <v>101</v>
      </c>
      <c r="AU4206" s="13" t="n">
        <v>101</v>
      </c>
      <c r="BQ4206" s="13" t="n">
        <v>101</v>
      </c>
      <c r="CM4206" s="13" t="n">
        <v>101</v>
      </c>
      <c r="DI4206" s="13" t="n">
        <v>101</v>
      </c>
      <c r="EE4206" s="13" t="n">
        <v>101</v>
      </c>
      <c r="FA4206" s="13" t="n">
        <v>101</v>
      </c>
      <c r="FW4206" s="13" t="n">
        <v>101</v>
      </c>
      <c r="GS4206" s="13" t="n">
        <v>101</v>
      </c>
    </row>
    <row r="4207">
      <c r="C4207" s="13" t="n">
        <v>102</v>
      </c>
      <c r="D4207" s="13">
        <f>Retailers_stock_balance!D6241</f>
        <v/>
      </c>
      <c r="E4207" s="13">
        <f>Retailers_stock_balance!E6241</f>
        <v/>
      </c>
      <c r="F4207" s="13">
        <f>Retailers_stock_balance!F6241</f>
        <v/>
      </c>
      <c r="Y4207" s="13" t="n">
        <v>102</v>
      </c>
      <c r="AU4207" s="13" t="n">
        <v>102</v>
      </c>
      <c r="BQ4207" s="13" t="n">
        <v>102</v>
      </c>
      <c r="CM4207" s="13" t="n">
        <v>102</v>
      </c>
      <c r="DI4207" s="13" t="n">
        <v>102</v>
      </c>
      <c r="EE4207" s="13" t="n">
        <v>102</v>
      </c>
      <c r="FA4207" s="13" t="n">
        <v>102</v>
      </c>
      <c r="FW4207" s="13" t="n">
        <v>102</v>
      </c>
      <c r="GS4207" s="13" t="n">
        <v>102</v>
      </c>
    </row>
    <row r="4208">
      <c r="C4208" s="13" t="n">
        <v>103</v>
      </c>
      <c r="D4208" s="13">
        <f>Retailers_stock_balance!D6242</f>
        <v/>
      </c>
      <c r="E4208" s="13">
        <f>Retailers_stock_balance!E6242</f>
        <v/>
      </c>
      <c r="F4208" s="13">
        <f>Retailers_stock_balance!F6242</f>
        <v/>
      </c>
      <c r="Y4208" s="13" t="n">
        <v>103</v>
      </c>
      <c r="AU4208" s="13" t="n">
        <v>103</v>
      </c>
      <c r="BQ4208" s="13" t="n">
        <v>103</v>
      </c>
      <c r="CM4208" s="13" t="n">
        <v>103</v>
      </c>
      <c r="DI4208" s="13" t="n">
        <v>103</v>
      </c>
      <c r="EE4208" s="13" t="n">
        <v>103</v>
      </c>
      <c r="FA4208" s="13" t="n">
        <v>103</v>
      </c>
      <c r="FW4208" s="13" t="n">
        <v>103</v>
      </c>
      <c r="GS4208" s="13" t="n">
        <v>103</v>
      </c>
    </row>
    <row r="4209">
      <c r="C4209" s="13" t="n">
        <v>104</v>
      </c>
      <c r="D4209" s="13">
        <f>Retailers_stock_balance!D6243</f>
        <v/>
      </c>
      <c r="E4209" s="13">
        <f>Retailers_stock_balance!E6243</f>
        <v/>
      </c>
      <c r="F4209" s="13">
        <f>Retailers_stock_balance!F6243</f>
        <v/>
      </c>
      <c r="Y4209" s="13" t="n">
        <v>104</v>
      </c>
      <c r="AU4209" s="13" t="n">
        <v>104</v>
      </c>
      <c r="BQ4209" s="13" t="n">
        <v>104</v>
      </c>
      <c r="CM4209" s="13" t="n">
        <v>104</v>
      </c>
      <c r="DI4209" s="13" t="n">
        <v>104</v>
      </c>
      <c r="EE4209" s="13" t="n">
        <v>104</v>
      </c>
      <c r="FA4209" s="13" t="n">
        <v>104</v>
      </c>
      <c r="FW4209" s="13" t="n">
        <v>104</v>
      </c>
      <c r="GS4209" s="13" t="n">
        <v>104</v>
      </c>
    </row>
    <row r="4210">
      <c r="C4210" s="13" t="n">
        <v>105</v>
      </c>
      <c r="D4210" s="13">
        <f>Retailers_stock_balance!D6244</f>
        <v/>
      </c>
      <c r="E4210" s="13">
        <f>Retailers_stock_balance!E6244</f>
        <v/>
      </c>
      <c r="F4210" s="13">
        <f>Retailers_stock_balance!F6244</f>
        <v/>
      </c>
      <c r="Y4210" s="13" t="n">
        <v>105</v>
      </c>
      <c r="AU4210" s="13" t="n">
        <v>105</v>
      </c>
      <c r="BQ4210" s="13" t="n">
        <v>105</v>
      </c>
      <c r="CM4210" s="13" t="n">
        <v>105</v>
      </c>
      <c r="DI4210" s="13" t="n">
        <v>105</v>
      </c>
      <c r="EE4210" s="13" t="n">
        <v>105</v>
      </c>
      <c r="FA4210" s="13" t="n">
        <v>105</v>
      </c>
      <c r="FW4210" s="13" t="n">
        <v>105</v>
      </c>
      <c r="GS4210" s="13" t="n">
        <v>105</v>
      </c>
    </row>
    <row r="4211">
      <c r="C4211" s="13" t="n">
        <v>106</v>
      </c>
      <c r="D4211" s="13">
        <f>Retailers_stock_balance!D6245</f>
        <v/>
      </c>
      <c r="E4211" s="13">
        <f>Retailers_stock_balance!E6245</f>
        <v/>
      </c>
      <c r="F4211" s="13">
        <f>Retailers_stock_balance!F6245</f>
        <v/>
      </c>
      <c r="Y4211" s="13" t="n">
        <v>106</v>
      </c>
      <c r="AU4211" s="13" t="n">
        <v>106</v>
      </c>
      <c r="BQ4211" s="13" t="n">
        <v>106</v>
      </c>
      <c r="CM4211" s="13" t="n">
        <v>106</v>
      </c>
      <c r="DI4211" s="13" t="n">
        <v>106</v>
      </c>
      <c r="EE4211" s="13" t="n">
        <v>106</v>
      </c>
      <c r="FA4211" s="13" t="n">
        <v>106</v>
      </c>
      <c r="FW4211" s="13" t="n">
        <v>106</v>
      </c>
      <c r="GS4211" s="13" t="n">
        <v>106</v>
      </c>
    </row>
    <row r="4212">
      <c r="C4212" s="13" t="n">
        <v>107</v>
      </c>
      <c r="D4212" s="13">
        <f>Retailers_stock_balance!D6246</f>
        <v/>
      </c>
      <c r="E4212" s="13">
        <f>Retailers_stock_balance!E6246</f>
        <v/>
      </c>
      <c r="F4212" s="13">
        <f>Retailers_stock_balance!F6246</f>
        <v/>
      </c>
      <c r="Y4212" s="13" t="n">
        <v>107</v>
      </c>
      <c r="AU4212" s="13" t="n">
        <v>107</v>
      </c>
      <c r="BQ4212" s="13" t="n">
        <v>107</v>
      </c>
      <c r="CM4212" s="13" t="n">
        <v>107</v>
      </c>
      <c r="DI4212" s="13" t="n">
        <v>107</v>
      </c>
      <c r="EE4212" s="13" t="n">
        <v>107</v>
      </c>
      <c r="FA4212" s="13" t="n">
        <v>107</v>
      </c>
      <c r="FW4212" s="13" t="n">
        <v>107</v>
      </c>
      <c r="GS4212" s="13" t="n">
        <v>107</v>
      </c>
    </row>
    <row r="4213">
      <c r="C4213" s="13" t="n">
        <v>108</v>
      </c>
      <c r="D4213" s="13">
        <f>Retailers_stock_balance!D6247</f>
        <v/>
      </c>
      <c r="E4213" s="13">
        <f>Retailers_stock_balance!E6247</f>
        <v/>
      </c>
      <c r="F4213" s="13">
        <f>Retailers_stock_balance!F6247</f>
        <v/>
      </c>
      <c r="Y4213" s="13" t="n">
        <v>108</v>
      </c>
      <c r="AU4213" s="13" t="n">
        <v>108</v>
      </c>
      <c r="BQ4213" s="13" t="n">
        <v>108</v>
      </c>
      <c r="CM4213" s="13" t="n">
        <v>108</v>
      </c>
      <c r="DI4213" s="13" t="n">
        <v>108</v>
      </c>
      <c r="EE4213" s="13" t="n">
        <v>108</v>
      </c>
      <c r="FA4213" s="13" t="n">
        <v>108</v>
      </c>
      <c r="FW4213" s="13" t="n">
        <v>108</v>
      </c>
      <c r="GS4213" s="13" t="n">
        <v>108</v>
      </c>
    </row>
    <row r="4214">
      <c r="C4214" s="13" t="n">
        <v>109</v>
      </c>
      <c r="D4214" s="13">
        <f>Retailers_stock_balance!D6248</f>
        <v/>
      </c>
      <c r="E4214" s="13">
        <f>Retailers_stock_balance!E6248</f>
        <v/>
      </c>
      <c r="F4214" s="13">
        <f>Retailers_stock_balance!F6248</f>
        <v/>
      </c>
      <c r="Y4214" s="13" t="n">
        <v>109</v>
      </c>
      <c r="AU4214" s="13" t="n">
        <v>109</v>
      </c>
      <c r="BQ4214" s="13" t="n">
        <v>109</v>
      </c>
      <c r="CM4214" s="13" t="n">
        <v>109</v>
      </c>
      <c r="DI4214" s="13" t="n">
        <v>109</v>
      </c>
      <c r="EE4214" s="13" t="n">
        <v>109</v>
      </c>
      <c r="FA4214" s="13" t="n">
        <v>109</v>
      </c>
      <c r="FW4214" s="13" t="n">
        <v>109</v>
      </c>
      <c r="GS4214" s="13" t="n">
        <v>109</v>
      </c>
    </row>
    <row r="4215">
      <c r="C4215" s="13" t="n">
        <v>110</v>
      </c>
      <c r="D4215" s="13">
        <f>Retailers_stock_balance!D6249</f>
        <v/>
      </c>
      <c r="E4215" s="13">
        <f>Retailers_stock_balance!E6249</f>
        <v/>
      </c>
      <c r="F4215" s="13">
        <f>Retailers_stock_balance!F6249</f>
        <v/>
      </c>
      <c r="Y4215" s="13" t="n">
        <v>110</v>
      </c>
      <c r="AU4215" s="13" t="n">
        <v>110</v>
      </c>
      <c r="BQ4215" s="13" t="n">
        <v>110</v>
      </c>
      <c r="CM4215" s="13" t="n">
        <v>110</v>
      </c>
      <c r="DI4215" s="13" t="n">
        <v>110</v>
      </c>
      <c r="EE4215" s="13" t="n">
        <v>110</v>
      </c>
      <c r="FA4215" s="13" t="n">
        <v>110</v>
      </c>
      <c r="FW4215" s="13" t="n">
        <v>110</v>
      </c>
      <c r="GS4215" s="13" t="n">
        <v>110</v>
      </c>
    </row>
    <row r="4216">
      <c r="C4216" s="13" t="n">
        <v>111</v>
      </c>
      <c r="D4216" s="13">
        <f>Retailers_stock_balance!D6250</f>
        <v/>
      </c>
      <c r="E4216" s="13">
        <f>Retailers_stock_balance!E6250</f>
        <v/>
      </c>
      <c r="F4216" s="13">
        <f>Retailers_stock_balance!F6250</f>
        <v/>
      </c>
      <c r="Y4216" s="13" t="n">
        <v>111</v>
      </c>
      <c r="AU4216" s="13" t="n">
        <v>111</v>
      </c>
      <c r="BQ4216" s="13" t="n">
        <v>111</v>
      </c>
      <c r="CM4216" s="13" t="n">
        <v>111</v>
      </c>
      <c r="DI4216" s="13" t="n">
        <v>111</v>
      </c>
      <c r="EE4216" s="13" t="n">
        <v>111</v>
      </c>
      <c r="FA4216" s="13" t="n">
        <v>111</v>
      </c>
      <c r="FW4216" s="13" t="n">
        <v>111</v>
      </c>
      <c r="GS4216" s="13" t="n">
        <v>111</v>
      </c>
    </row>
    <row r="4217">
      <c r="C4217" s="13" t="n">
        <v>112</v>
      </c>
      <c r="D4217" s="13">
        <f>Retailers_stock_balance!D6251</f>
        <v/>
      </c>
      <c r="E4217" s="13">
        <f>Retailers_stock_balance!E6251</f>
        <v/>
      </c>
      <c r="F4217" s="13">
        <f>Retailers_stock_balance!F6251</f>
        <v/>
      </c>
      <c r="Y4217" s="13" t="n">
        <v>112</v>
      </c>
      <c r="AU4217" s="13" t="n">
        <v>112</v>
      </c>
      <c r="BQ4217" s="13" t="n">
        <v>112</v>
      </c>
      <c r="CM4217" s="13" t="n">
        <v>112</v>
      </c>
      <c r="DI4217" s="13" t="n">
        <v>112</v>
      </c>
      <c r="EE4217" s="13" t="n">
        <v>112</v>
      </c>
      <c r="FA4217" s="13" t="n">
        <v>112</v>
      </c>
      <c r="FW4217" s="13" t="n">
        <v>112</v>
      </c>
      <c r="GS4217" s="13" t="n">
        <v>112</v>
      </c>
    </row>
    <row r="4218">
      <c r="C4218" s="13" t="n">
        <v>113</v>
      </c>
      <c r="D4218" s="13">
        <f>Retailers_stock_balance!D6252</f>
        <v/>
      </c>
      <c r="E4218" s="13">
        <f>Retailers_stock_balance!E6252</f>
        <v/>
      </c>
      <c r="F4218" s="13">
        <f>Retailers_stock_balance!F6252</f>
        <v/>
      </c>
      <c r="Y4218" s="13" t="n">
        <v>113</v>
      </c>
      <c r="AU4218" s="13" t="n">
        <v>113</v>
      </c>
      <c r="BQ4218" s="13" t="n">
        <v>113</v>
      </c>
      <c r="CM4218" s="13" t="n">
        <v>113</v>
      </c>
      <c r="DI4218" s="13" t="n">
        <v>113</v>
      </c>
      <c r="EE4218" s="13" t="n">
        <v>113</v>
      </c>
      <c r="FA4218" s="13" t="n">
        <v>113</v>
      </c>
      <c r="FW4218" s="13" t="n">
        <v>113</v>
      </c>
      <c r="GS4218" s="13" t="n">
        <v>113</v>
      </c>
    </row>
    <row r="4219">
      <c r="C4219" s="13" t="n">
        <v>114</v>
      </c>
      <c r="D4219" s="13">
        <f>Retailers_stock_balance!D6253</f>
        <v/>
      </c>
      <c r="E4219" s="13">
        <f>Retailers_stock_balance!E6253</f>
        <v/>
      </c>
      <c r="F4219" s="13">
        <f>Retailers_stock_balance!F6253</f>
        <v/>
      </c>
      <c r="Y4219" s="13" t="n">
        <v>114</v>
      </c>
      <c r="AU4219" s="13" t="n">
        <v>114</v>
      </c>
      <c r="BQ4219" s="13" t="n">
        <v>114</v>
      </c>
      <c r="CM4219" s="13" t="n">
        <v>114</v>
      </c>
      <c r="DI4219" s="13" t="n">
        <v>114</v>
      </c>
      <c r="EE4219" s="13" t="n">
        <v>114</v>
      </c>
      <c r="FA4219" s="13" t="n">
        <v>114</v>
      </c>
      <c r="FW4219" s="13" t="n">
        <v>114</v>
      </c>
      <c r="GS4219" s="13" t="n">
        <v>114</v>
      </c>
    </row>
    <row r="4220">
      <c r="C4220" s="13" t="n">
        <v>115</v>
      </c>
      <c r="D4220" s="13">
        <f>Retailers_stock_balance!D6254</f>
        <v/>
      </c>
      <c r="E4220" s="13">
        <f>Retailers_stock_balance!E6254</f>
        <v/>
      </c>
      <c r="F4220" s="13">
        <f>Retailers_stock_balance!F6254</f>
        <v/>
      </c>
      <c r="Y4220" s="13" t="n">
        <v>115</v>
      </c>
      <c r="AU4220" s="13" t="n">
        <v>115</v>
      </c>
      <c r="BQ4220" s="13" t="n">
        <v>115</v>
      </c>
      <c r="CM4220" s="13" t="n">
        <v>115</v>
      </c>
      <c r="DI4220" s="13" t="n">
        <v>115</v>
      </c>
      <c r="EE4220" s="13" t="n">
        <v>115</v>
      </c>
      <c r="FA4220" s="13" t="n">
        <v>115</v>
      </c>
      <c r="FW4220" s="13" t="n">
        <v>115</v>
      </c>
      <c r="GS4220" s="13" t="n">
        <v>115</v>
      </c>
    </row>
    <row r="4221">
      <c r="C4221" s="13" t="n">
        <v>116</v>
      </c>
      <c r="D4221" s="13">
        <f>Retailers_stock_balance!D6255</f>
        <v/>
      </c>
      <c r="E4221" s="13">
        <f>Retailers_stock_balance!E6255</f>
        <v/>
      </c>
      <c r="F4221" s="13">
        <f>Retailers_stock_balance!F6255</f>
        <v/>
      </c>
      <c r="Y4221" s="13" t="n">
        <v>116</v>
      </c>
      <c r="AU4221" s="13" t="n">
        <v>116</v>
      </c>
      <c r="BQ4221" s="13" t="n">
        <v>116</v>
      </c>
      <c r="CM4221" s="13" t="n">
        <v>116</v>
      </c>
      <c r="DI4221" s="13" t="n">
        <v>116</v>
      </c>
      <c r="EE4221" s="13" t="n">
        <v>116</v>
      </c>
      <c r="FA4221" s="13" t="n">
        <v>116</v>
      </c>
      <c r="FW4221" s="13" t="n">
        <v>116</v>
      </c>
      <c r="GS4221" s="13" t="n">
        <v>116</v>
      </c>
    </row>
    <row r="4222">
      <c r="C4222" s="13" t="n">
        <v>117</v>
      </c>
      <c r="D4222" s="13">
        <f>Retailers_stock_balance!D6256</f>
        <v/>
      </c>
      <c r="E4222" s="13">
        <f>Retailers_stock_balance!E6256</f>
        <v/>
      </c>
      <c r="F4222" s="13">
        <f>Retailers_stock_balance!F6256</f>
        <v/>
      </c>
      <c r="Y4222" s="13" t="n">
        <v>117</v>
      </c>
      <c r="AU4222" s="13" t="n">
        <v>117</v>
      </c>
      <c r="BQ4222" s="13" t="n">
        <v>117</v>
      </c>
      <c r="CM4222" s="13" t="n">
        <v>117</v>
      </c>
      <c r="DI4222" s="13" t="n">
        <v>117</v>
      </c>
      <c r="EE4222" s="13" t="n">
        <v>117</v>
      </c>
      <c r="FA4222" s="13" t="n">
        <v>117</v>
      </c>
      <c r="FW4222" s="13" t="n">
        <v>117</v>
      </c>
      <c r="GS4222" s="13" t="n">
        <v>117</v>
      </c>
    </row>
    <row r="4223">
      <c r="C4223" s="13" t="n">
        <v>118</v>
      </c>
      <c r="D4223" s="13">
        <f>Retailers_stock_balance!D6257</f>
        <v/>
      </c>
      <c r="E4223" s="13">
        <f>Retailers_stock_balance!E6257</f>
        <v/>
      </c>
      <c r="F4223" s="13">
        <f>Retailers_stock_balance!F6257</f>
        <v/>
      </c>
      <c r="Y4223" s="13" t="n">
        <v>118</v>
      </c>
      <c r="AU4223" s="13" t="n">
        <v>118</v>
      </c>
      <c r="BQ4223" s="13" t="n">
        <v>118</v>
      </c>
      <c r="CM4223" s="13" t="n">
        <v>118</v>
      </c>
      <c r="DI4223" s="13" t="n">
        <v>118</v>
      </c>
      <c r="EE4223" s="13" t="n">
        <v>118</v>
      </c>
      <c r="FA4223" s="13" t="n">
        <v>118</v>
      </c>
      <c r="FW4223" s="13" t="n">
        <v>118</v>
      </c>
      <c r="GS4223" s="13" t="n">
        <v>118</v>
      </c>
    </row>
    <row r="4224">
      <c r="C4224" s="13" t="n">
        <v>119</v>
      </c>
      <c r="D4224" s="13">
        <f>Retailers_stock_balance!D6258</f>
        <v/>
      </c>
      <c r="E4224" s="13">
        <f>Retailers_stock_balance!E6258</f>
        <v/>
      </c>
      <c r="F4224" s="13">
        <f>Retailers_stock_balance!F6258</f>
        <v/>
      </c>
      <c r="Y4224" s="13" t="n">
        <v>119</v>
      </c>
      <c r="AU4224" s="13" t="n">
        <v>119</v>
      </c>
      <c r="BQ4224" s="13" t="n">
        <v>119</v>
      </c>
      <c r="CM4224" s="13" t="n">
        <v>119</v>
      </c>
      <c r="DI4224" s="13" t="n">
        <v>119</v>
      </c>
      <c r="EE4224" s="13" t="n">
        <v>119</v>
      </c>
      <c r="FA4224" s="13" t="n">
        <v>119</v>
      </c>
      <c r="FW4224" s="13" t="n">
        <v>119</v>
      </c>
      <c r="GS4224" s="13" t="n">
        <v>119</v>
      </c>
    </row>
    <row r="4225">
      <c r="C4225" s="13" t="n">
        <v>120</v>
      </c>
      <c r="D4225" s="13">
        <f>Retailers_stock_balance!D6259</f>
        <v/>
      </c>
      <c r="E4225" s="13">
        <f>Retailers_stock_balance!E6259</f>
        <v/>
      </c>
      <c r="F4225" s="13">
        <f>Retailers_stock_balance!F6259</f>
        <v/>
      </c>
      <c r="Y4225" s="13" t="n">
        <v>120</v>
      </c>
      <c r="AU4225" s="13" t="n">
        <v>120</v>
      </c>
      <c r="BQ4225" s="13" t="n">
        <v>120</v>
      </c>
      <c r="CM4225" s="13" t="n">
        <v>120</v>
      </c>
      <c r="DI4225" s="13" t="n">
        <v>120</v>
      </c>
      <c r="EE4225" s="13" t="n">
        <v>120</v>
      </c>
      <c r="FA4225" s="13" t="n">
        <v>120</v>
      </c>
      <c r="FW4225" s="13" t="n">
        <v>120</v>
      </c>
      <c r="GS4225" s="13" t="n">
        <v>120</v>
      </c>
    </row>
    <row r="4226">
      <c r="C4226" s="13" t="n">
        <v>121</v>
      </c>
      <c r="D4226" s="13">
        <f>Retailers_stock_balance!D6260</f>
        <v/>
      </c>
      <c r="E4226" s="13">
        <f>Retailers_stock_balance!E6260</f>
        <v/>
      </c>
      <c r="F4226" s="13">
        <f>Retailers_stock_balance!F6260</f>
        <v/>
      </c>
      <c r="Y4226" s="13" t="n">
        <v>121</v>
      </c>
      <c r="AU4226" s="13" t="n">
        <v>121</v>
      </c>
      <c r="BQ4226" s="13" t="n">
        <v>121</v>
      </c>
      <c r="CM4226" s="13" t="n">
        <v>121</v>
      </c>
      <c r="DI4226" s="13" t="n">
        <v>121</v>
      </c>
      <c r="EE4226" s="13" t="n">
        <v>121</v>
      </c>
      <c r="FA4226" s="13" t="n">
        <v>121</v>
      </c>
      <c r="FW4226" s="13" t="n">
        <v>121</v>
      </c>
      <c r="GS4226" s="13" t="n">
        <v>121</v>
      </c>
    </row>
    <row r="4227">
      <c r="C4227" s="13" t="n">
        <v>122</v>
      </c>
      <c r="D4227" s="13">
        <f>Retailers_stock_balance!D6261</f>
        <v/>
      </c>
      <c r="E4227" s="13">
        <f>Retailers_stock_balance!E6261</f>
        <v/>
      </c>
      <c r="F4227" s="13">
        <f>Retailers_stock_balance!F6261</f>
        <v/>
      </c>
      <c r="Y4227" s="13" t="n">
        <v>122</v>
      </c>
      <c r="AU4227" s="13" t="n">
        <v>122</v>
      </c>
      <c r="BQ4227" s="13" t="n">
        <v>122</v>
      </c>
      <c r="CM4227" s="13" t="n">
        <v>122</v>
      </c>
      <c r="DI4227" s="13" t="n">
        <v>122</v>
      </c>
      <c r="EE4227" s="13" t="n">
        <v>122</v>
      </c>
      <c r="FA4227" s="13" t="n">
        <v>122</v>
      </c>
      <c r="FW4227" s="13" t="n">
        <v>122</v>
      </c>
      <c r="GS4227" s="13" t="n">
        <v>122</v>
      </c>
    </row>
    <row r="4228">
      <c r="C4228" s="13" t="n">
        <v>123</v>
      </c>
      <c r="D4228" s="13">
        <f>Retailers_stock_balance!D6262</f>
        <v/>
      </c>
      <c r="E4228" s="13">
        <f>Retailers_stock_balance!E6262</f>
        <v/>
      </c>
      <c r="F4228" s="13">
        <f>Retailers_stock_balance!F6262</f>
        <v/>
      </c>
      <c r="Y4228" s="13" t="n">
        <v>123</v>
      </c>
      <c r="AU4228" s="13" t="n">
        <v>123</v>
      </c>
      <c r="BQ4228" s="13" t="n">
        <v>123</v>
      </c>
      <c r="CM4228" s="13" t="n">
        <v>123</v>
      </c>
      <c r="DI4228" s="13" t="n">
        <v>123</v>
      </c>
      <c r="EE4228" s="13" t="n">
        <v>123</v>
      </c>
      <c r="FA4228" s="13" t="n">
        <v>123</v>
      </c>
      <c r="FW4228" s="13" t="n">
        <v>123</v>
      </c>
      <c r="GS4228" s="13" t="n">
        <v>123</v>
      </c>
    </row>
    <row r="4229">
      <c r="C4229" s="13" t="n">
        <v>124</v>
      </c>
      <c r="D4229" s="13">
        <f>Retailers_stock_balance!D6263</f>
        <v/>
      </c>
      <c r="E4229" s="13">
        <f>Retailers_stock_balance!E6263</f>
        <v/>
      </c>
      <c r="F4229" s="13">
        <f>Retailers_stock_balance!F6263</f>
        <v/>
      </c>
      <c r="Y4229" s="13" t="n">
        <v>124</v>
      </c>
      <c r="AU4229" s="13" t="n">
        <v>124</v>
      </c>
      <c r="BQ4229" s="13" t="n">
        <v>124</v>
      </c>
      <c r="CM4229" s="13" t="n">
        <v>124</v>
      </c>
      <c r="DI4229" s="13" t="n">
        <v>124</v>
      </c>
      <c r="EE4229" s="13" t="n">
        <v>124</v>
      </c>
      <c r="FA4229" s="13" t="n">
        <v>124</v>
      </c>
      <c r="FW4229" s="13" t="n">
        <v>124</v>
      </c>
      <c r="GS4229" s="13" t="n">
        <v>124</v>
      </c>
    </row>
    <row r="4230">
      <c r="C4230" s="13" t="n">
        <v>125</v>
      </c>
      <c r="D4230" s="13">
        <f>Retailers_stock_balance!D6264</f>
        <v/>
      </c>
      <c r="E4230" s="13">
        <f>Retailers_stock_balance!E6264</f>
        <v/>
      </c>
      <c r="F4230" s="13">
        <f>Retailers_stock_balance!F6264</f>
        <v/>
      </c>
      <c r="Y4230" s="13" t="n">
        <v>125</v>
      </c>
      <c r="AU4230" s="13" t="n">
        <v>125</v>
      </c>
      <c r="BQ4230" s="13" t="n">
        <v>125</v>
      </c>
      <c r="CM4230" s="13" t="n">
        <v>125</v>
      </c>
      <c r="DI4230" s="13" t="n">
        <v>125</v>
      </c>
      <c r="EE4230" s="13" t="n">
        <v>125</v>
      </c>
      <c r="FA4230" s="13" t="n">
        <v>125</v>
      </c>
      <c r="FW4230" s="13" t="n">
        <v>125</v>
      </c>
      <c r="GS4230" s="13" t="n">
        <v>125</v>
      </c>
    </row>
    <row r="4231">
      <c r="C4231" s="13" t="n">
        <v>126</v>
      </c>
      <c r="D4231" s="13">
        <f>Retailers_stock_balance!D6265</f>
        <v/>
      </c>
      <c r="E4231" s="13">
        <f>Retailers_stock_balance!E6265</f>
        <v/>
      </c>
      <c r="F4231" s="13">
        <f>Retailers_stock_balance!F6265</f>
        <v/>
      </c>
      <c r="Y4231" s="13" t="n">
        <v>126</v>
      </c>
      <c r="AU4231" s="13" t="n">
        <v>126</v>
      </c>
      <c r="BQ4231" s="13" t="n">
        <v>126</v>
      </c>
      <c r="CM4231" s="13" t="n">
        <v>126</v>
      </c>
      <c r="DI4231" s="13" t="n">
        <v>126</v>
      </c>
      <c r="EE4231" s="13" t="n">
        <v>126</v>
      </c>
      <c r="FA4231" s="13" t="n">
        <v>126</v>
      </c>
      <c r="FW4231" s="13" t="n">
        <v>126</v>
      </c>
      <c r="GS4231" s="13" t="n">
        <v>126</v>
      </c>
    </row>
    <row r="4232">
      <c r="C4232" s="13" t="n">
        <v>127</v>
      </c>
      <c r="D4232" s="13">
        <f>Retailers_stock_balance!D6266</f>
        <v/>
      </c>
      <c r="E4232" s="13">
        <f>Retailers_stock_balance!E6266</f>
        <v/>
      </c>
      <c r="F4232" s="13">
        <f>Retailers_stock_balance!F6266</f>
        <v/>
      </c>
      <c r="Y4232" s="13" t="n">
        <v>127</v>
      </c>
      <c r="AU4232" s="13" t="n">
        <v>127</v>
      </c>
      <c r="BQ4232" s="13" t="n">
        <v>127</v>
      </c>
      <c r="CM4232" s="13" t="n">
        <v>127</v>
      </c>
      <c r="DI4232" s="13" t="n">
        <v>127</v>
      </c>
      <c r="EE4232" s="13" t="n">
        <v>127</v>
      </c>
      <c r="FA4232" s="13" t="n">
        <v>127</v>
      </c>
      <c r="FW4232" s="13" t="n">
        <v>127</v>
      </c>
      <c r="GS4232" s="13" t="n">
        <v>127</v>
      </c>
    </row>
    <row r="4233">
      <c r="C4233" s="13" t="n">
        <v>128</v>
      </c>
      <c r="D4233" s="13">
        <f>Retailers_stock_balance!D6267</f>
        <v/>
      </c>
      <c r="E4233" s="13">
        <f>Retailers_stock_balance!E6267</f>
        <v/>
      </c>
      <c r="F4233" s="13">
        <f>Retailers_stock_balance!F6267</f>
        <v/>
      </c>
      <c r="Y4233" s="13" t="n">
        <v>128</v>
      </c>
      <c r="AU4233" s="13" t="n">
        <v>128</v>
      </c>
      <c r="BQ4233" s="13" t="n">
        <v>128</v>
      </c>
      <c r="CM4233" s="13" t="n">
        <v>128</v>
      </c>
      <c r="DI4233" s="13" t="n">
        <v>128</v>
      </c>
      <c r="EE4233" s="13" t="n">
        <v>128</v>
      </c>
      <c r="FA4233" s="13" t="n">
        <v>128</v>
      </c>
      <c r="FW4233" s="13" t="n">
        <v>128</v>
      </c>
      <c r="GS4233" s="13" t="n">
        <v>128</v>
      </c>
    </row>
    <row r="4234">
      <c r="C4234" s="13" t="n">
        <v>129</v>
      </c>
      <c r="D4234" s="13">
        <f>Retailers_stock_balance!D6268</f>
        <v/>
      </c>
      <c r="E4234" s="13">
        <f>Retailers_stock_balance!E6268</f>
        <v/>
      </c>
      <c r="F4234" s="13">
        <f>Retailers_stock_balance!F6268</f>
        <v/>
      </c>
      <c r="Y4234" s="13" t="n">
        <v>129</v>
      </c>
      <c r="AU4234" s="13" t="n">
        <v>129</v>
      </c>
      <c r="BQ4234" s="13" t="n">
        <v>129</v>
      </c>
      <c r="CM4234" s="13" t="n">
        <v>129</v>
      </c>
      <c r="DI4234" s="13" t="n">
        <v>129</v>
      </c>
      <c r="EE4234" s="13" t="n">
        <v>129</v>
      </c>
      <c r="FA4234" s="13" t="n">
        <v>129</v>
      </c>
      <c r="FW4234" s="13" t="n">
        <v>129</v>
      </c>
      <c r="GS4234" s="13" t="n">
        <v>129</v>
      </c>
    </row>
    <row r="4235">
      <c r="C4235" s="13" t="n">
        <v>130</v>
      </c>
      <c r="D4235" s="13">
        <f>Retailers_stock_balance!D6269</f>
        <v/>
      </c>
      <c r="E4235" s="13">
        <f>Retailers_stock_balance!E6269</f>
        <v/>
      </c>
      <c r="F4235" s="13">
        <f>Retailers_stock_balance!F6269</f>
        <v/>
      </c>
      <c r="Y4235" s="13" t="n">
        <v>130</v>
      </c>
      <c r="AU4235" s="13" t="n">
        <v>130</v>
      </c>
      <c r="BQ4235" s="13" t="n">
        <v>130</v>
      </c>
      <c r="CM4235" s="13" t="n">
        <v>130</v>
      </c>
      <c r="DI4235" s="13" t="n">
        <v>130</v>
      </c>
      <c r="EE4235" s="13" t="n">
        <v>130</v>
      </c>
      <c r="FA4235" s="13" t="n">
        <v>130</v>
      </c>
      <c r="FW4235" s="13" t="n">
        <v>130</v>
      </c>
      <c r="GS4235" s="13" t="n">
        <v>130</v>
      </c>
    </row>
    <row r="4236">
      <c r="C4236" s="13" t="n">
        <v>131</v>
      </c>
      <c r="D4236" s="13">
        <f>Retailers_stock_balance!D6270</f>
        <v/>
      </c>
      <c r="E4236" s="13">
        <f>Retailers_stock_balance!E6270</f>
        <v/>
      </c>
      <c r="F4236" s="13">
        <f>Retailers_stock_balance!F6270</f>
        <v/>
      </c>
      <c r="Y4236" s="13" t="n">
        <v>131</v>
      </c>
      <c r="AU4236" s="13" t="n">
        <v>131</v>
      </c>
      <c r="BQ4236" s="13" t="n">
        <v>131</v>
      </c>
      <c r="CM4236" s="13" t="n">
        <v>131</v>
      </c>
      <c r="DI4236" s="13" t="n">
        <v>131</v>
      </c>
      <c r="EE4236" s="13" t="n">
        <v>131</v>
      </c>
      <c r="FA4236" s="13" t="n">
        <v>131</v>
      </c>
      <c r="FW4236" s="13" t="n">
        <v>131</v>
      </c>
      <c r="GS4236" s="13" t="n">
        <v>131</v>
      </c>
    </row>
    <row r="4237">
      <c r="C4237" s="13" t="n">
        <v>132</v>
      </c>
      <c r="D4237" s="13">
        <f>Retailers_stock_balance!D6271</f>
        <v/>
      </c>
      <c r="E4237" s="13">
        <f>Retailers_stock_balance!E6271</f>
        <v/>
      </c>
      <c r="F4237" s="13">
        <f>Retailers_stock_balance!F6271</f>
        <v/>
      </c>
      <c r="Y4237" s="13" t="n">
        <v>132</v>
      </c>
      <c r="AU4237" s="13" t="n">
        <v>132</v>
      </c>
      <c r="BQ4237" s="13" t="n">
        <v>132</v>
      </c>
      <c r="CM4237" s="13" t="n">
        <v>132</v>
      </c>
      <c r="DI4237" s="13" t="n">
        <v>132</v>
      </c>
      <c r="EE4237" s="13" t="n">
        <v>132</v>
      </c>
      <c r="FA4237" s="13" t="n">
        <v>132</v>
      </c>
      <c r="FW4237" s="13" t="n">
        <v>132</v>
      </c>
      <c r="GS4237" s="13" t="n">
        <v>132</v>
      </c>
    </row>
    <row r="4238">
      <c r="C4238" s="13" t="n">
        <v>133</v>
      </c>
      <c r="D4238" s="13">
        <f>Retailers_stock_balance!D6272</f>
        <v/>
      </c>
      <c r="E4238" s="13">
        <f>Retailers_stock_balance!E6272</f>
        <v/>
      </c>
      <c r="F4238" s="13">
        <f>Retailers_stock_balance!F6272</f>
        <v/>
      </c>
      <c r="Y4238" s="13" t="n">
        <v>133</v>
      </c>
      <c r="AU4238" s="13" t="n">
        <v>133</v>
      </c>
      <c r="BQ4238" s="13" t="n">
        <v>133</v>
      </c>
      <c r="CM4238" s="13" t="n">
        <v>133</v>
      </c>
      <c r="DI4238" s="13" t="n">
        <v>133</v>
      </c>
      <c r="EE4238" s="13" t="n">
        <v>133</v>
      </c>
      <c r="FA4238" s="13" t="n">
        <v>133</v>
      </c>
      <c r="FW4238" s="13" t="n">
        <v>133</v>
      </c>
      <c r="GS4238" s="13" t="n">
        <v>133</v>
      </c>
    </row>
    <row r="4239">
      <c r="C4239" s="13" t="n">
        <v>134</v>
      </c>
      <c r="D4239" s="13">
        <f>Retailers_stock_balance!D6273</f>
        <v/>
      </c>
      <c r="E4239" s="13">
        <f>Retailers_stock_balance!E6273</f>
        <v/>
      </c>
      <c r="F4239" s="13">
        <f>Retailers_stock_balance!F6273</f>
        <v/>
      </c>
      <c r="Y4239" s="13" t="n">
        <v>134</v>
      </c>
      <c r="AU4239" s="13" t="n">
        <v>134</v>
      </c>
      <c r="BQ4239" s="13" t="n">
        <v>134</v>
      </c>
      <c r="CM4239" s="13" t="n">
        <v>134</v>
      </c>
      <c r="DI4239" s="13" t="n">
        <v>134</v>
      </c>
      <c r="EE4239" s="13" t="n">
        <v>134</v>
      </c>
      <c r="FA4239" s="13" t="n">
        <v>134</v>
      </c>
      <c r="FW4239" s="13" t="n">
        <v>134</v>
      </c>
      <c r="GS4239" s="13" t="n">
        <v>134</v>
      </c>
    </row>
    <row r="4240">
      <c r="C4240" s="13" t="n">
        <v>135</v>
      </c>
      <c r="D4240" s="13">
        <f>Retailers_stock_balance!D6274</f>
        <v/>
      </c>
      <c r="E4240" s="13">
        <f>Retailers_stock_balance!E6274</f>
        <v/>
      </c>
      <c r="F4240" s="13">
        <f>Retailers_stock_balance!F6274</f>
        <v/>
      </c>
      <c r="Y4240" s="13" t="n">
        <v>135</v>
      </c>
      <c r="AU4240" s="13" t="n">
        <v>135</v>
      </c>
      <c r="BQ4240" s="13" t="n">
        <v>135</v>
      </c>
      <c r="CM4240" s="13" t="n">
        <v>135</v>
      </c>
      <c r="DI4240" s="13" t="n">
        <v>135</v>
      </c>
      <c r="EE4240" s="13" t="n">
        <v>135</v>
      </c>
      <c r="FA4240" s="13" t="n">
        <v>135</v>
      </c>
      <c r="FW4240" s="13" t="n">
        <v>135</v>
      </c>
      <c r="GS4240" s="13" t="n">
        <v>135</v>
      </c>
    </row>
    <row r="4241">
      <c r="C4241" s="13" t="n">
        <v>136</v>
      </c>
      <c r="D4241" s="13">
        <f>Retailers_stock_balance!D6275</f>
        <v/>
      </c>
      <c r="E4241" s="13">
        <f>Retailers_stock_balance!E6275</f>
        <v/>
      </c>
      <c r="F4241" s="13">
        <f>Retailers_stock_balance!F6275</f>
        <v/>
      </c>
      <c r="Y4241" s="13" t="n">
        <v>136</v>
      </c>
      <c r="AU4241" s="13" t="n">
        <v>136</v>
      </c>
      <c r="BQ4241" s="13" t="n">
        <v>136</v>
      </c>
      <c r="CM4241" s="13" t="n">
        <v>136</v>
      </c>
      <c r="DI4241" s="13" t="n">
        <v>136</v>
      </c>
      <c r="EE4241" s="13" t="n">
        <v>136</v>
      </c>
      <c r="FA4241" s="13" t="n">
        <v>136</v>
      </c>
      <c r="FW4241" s="13" t="n">
        <v>136</v>
      </c>
      <c r="GS4241" s="13" t="n">
        <v>136</v>
      </c>
    </row>
    <row r="4242">
      <c r="C4242" s="13" t="n">
        <v>137</v>
      </c>
      <c r="D4242" s="13">
        <f>Retailers_stock_balance!D6276</f>
        <v/>
      </c>
      <c r="E4242" s="13">
        <f>Retailers_stock_balance!E6276</f>
        <v/>
      </c>
      <c r="F4242" s="13">
        <f>Retailers_stock_balance!F6276</f>
        <v/>
      </c>
      <c r="Y4242" s="13" t="n">
        <v>137</v>
      </c>
      <c r="AU4242" s="13" t="n">
        <v>137</v>
      </c>
      <c r="BQ4242" s="13" t="n">
        <v>137</v>
      </c>
      <c r="CM4242" s="13" t="n">
        <v>137</v>
      </c>
      <c r="DI4242" s="13" t="n">
        <v>137</v>
      </c>
      <c r="EE4242" s="13" t="n">
        <v>137</v>
      </c>
      <c r="FA4242" s="13" t="n">
        <v>137</v>
      </c>
      <c r="FW4242" s="13" t="n">
        <v>137</v>
      </c>
      <c r="GS4242" s="13" t="n">
        <v>137</v>
      </c>
    </row>
    <row r="4243">
      <c r="C4243" s="13" t="n">
        <v>138</v>
      </c>
      <c r="D4243" s="13">
        <f>Retailers_stock_balance!D6277</f>
        <v/>
      </c>
      <c r="E4243" s="13">
        <f>Retailers_stock_balance!E6277</f>
        <v/>
      </c>
      <c r="F4243" s="13">
        <f>Retailers_stock_balance!F6277</f>
        <v/>
      </c>
      <c r="Y4243" s="13" t="n">
        <v>138</v>
      </c>
      <c r="AU4243" s="13" t="n">
        <v>138</v>
      </c>
      <c r="BQ4243" s="13" t="n">
        <v>138</v>
      </c>
      <c r="CM4243" s="13" t="n">
        <v>138</v>
      </c>
      <c r="DI4243" s="13" t="n">
        <v>138</v>
      </c>
      <c r="EE4243" s="13" t="n">
        <v>138</v>
      </c>
      <c r="FA4243" s="13" t="n">
        <v>138</v>
      </c>
      <c r="FW4243" s="13" t="n">
        <v>138</v>
      </c>
      <c r="GS4243" s="13" t="n">
        <v>138</v>
      </c>
    </row>
    <row r="4244">
      <c r="C4244" s="13" t="n">
        <v>139</v>
      </c>
      <c r="D4244" s="13">
        <f>Retailers_stock_balance!D6278</f>
        <v/>
      </c>
      <c r="E4244" s="13">
        <f>Retailers_stock_balance!E6278</f>
        <v/>
      </c>
      <c r="F4244" s="13">
        <f>Retailers_stock_balance!F6278</f>
        <v/>
      </c>
      <c r="Y4244" s="13" t="n">
        <v>139</v>
      </c>
      <c r="AU4244" s="13" t="n">
        <v>139</v>
      </c>
      <c r="BQ4244" s="13" t="n">
        <v>139</v>
      </c>
      <c r="CM4244" s="13" t="n">
        <v>139</v>
      </c>
      <c r="DI4244" s="13" t="n">
        <v>139</v>
      </c>
      <c r="EE4244" s="13" t="n">
        <v>139</v>
      </c>
      <c r="FA4244" s="13" t="n">
        <v>139</v>
      </c>
      <c r="FW4244" s="13" t="n">
        <v>139</v>
      </c>
      <c r="GS4244" s="13" t="n">
        <v>139</v>
      </c>
    </row>
    <row r="4245">
      <c r="C4245" s="13" t="n">
        <v>140</v>
      </c>
      <c r="D4245" s="13">
        <f>Retailers_stock_balance!D6279</f>
        <v/>
      </c>
      <c r="E4245" s="13">
        <f>Retailers_stock_balance!E6279</f>
        <v/>
      </c>
      <c r="F4245" s="13">
        <f>Retailers_stock_balance!F6279</f>
        <v/>
      </c>
      <c r="Y4245" s="13" t="n">
        <v>140</v>
      </c>
      <c r="AU4245" s="13" t="n">
        <v>140</v>
      </c>
      <c r="BQ4245" s="13" t="n">
        <v>140</v>
      </c>
      <c r="CM4245" s="13" t="n">
        <v>140</v>
      </c>
      <c r="DI4245" s="13" t="n">
        <v>140</v>
      </c>
      <c r="EE4245" s="13" t="n">
        <v>140</v>
      </c>
      <c r="FA4245" s="13" t="n">
        <v>140</v>
      </c>
      <c r="FW4245" s="13" t="n">
        <v>140</v>
      </c>
      <c r="GS4245" s="13" t="n">
        <v>140</v>
      </c>
    </row>
    <row r="4246">
      <c r="C4246" s="13" t="n">
        <v>141</v>
      </c>
      <c r="D4246" s="13">
        <f>Retailers_stock_balance!D6280</f>
        <v/>
      </c>
      <c r="E4246" s="13">
        <f>Retailers_stock_balance!E6280</f>
        <v/>
      </c>
      <c r="F4246" s="13">
        <f>Retailers_stock_balance!F6280</f>
        <v/>
      </c>
      <c r="Y4246" s="13" t="n">
        <v>141</v>
      </c>
      <c r="AU4246" s="13" t="n">
        <v>141</v>
      </c>
      <c r="BQ4246" s="13" t="n">
        <v>141</v>
      </c>
      <c r="CM4246" s="13" t="n">
        <v>141</v>
      </c>
      <c r="DI4246" s="13" t="n">
        <v>141</v>
      </c>
      <c r="EE4246" s="13" t="n">
        <v>141</v>
      </c>
      <c r="FA4246" s="13" t="n">
        <v>141</v>
      </c>
      <c r="FW4246" s="13" t="n">
        <v>141</v>
      </c>
      <c r="GS4246" s="13" t="n">
        <v>141</v>
      </c>
    </row>
    <row r="4247">
      <c r="C4247" s="13" t="n">
        <v>142</v>
      </c>
      <c r="D4247" s="13">
        <f>Retailers_stock_balance!D6281</f>
        <v/>
      </c>
      <c r="E4247" s="13">
        <f>Retailers_stock_balance!E6281</f>
        <v/>
      </c>
      <c r="F4247" s="13">
        <f>Retailers_stock_balance!F6281</f>
        <v/>
      </c>
      <c r="Y4247" s="13" t="n">
        <v>142</v>
      </c>
      <c r="AU4247" s="13" t="n">
        <v>142</v>
      </c>
      <c r="BQ4247" s="13" t="n">
        <v>142</v>
      </c>
      <c r="CM4247" s="13" t="n">
        <v>142</v>
      </c>
      <c r="DI4247" s="13" t="n">
        <v>142</v>
      </c>
      <c r="EE4247" s="13" t="n">
        <v>142</v>
      </c>
      <c r="FA4247" s="13" t="n">
        <v>142</v>
      </c>
      <c r="FW4247" s="13" t="n">
        <v>142</v>
      </c>
      <c r="GS4247" s="13" t="n">
        <v>142</v>
      </c>
    </row>
    <row r="4248">
      <c r="C4248" s="13" t="n">
        <v>143</v>
      </c>
      <c r="D4248" s="13">
        <f>Retailers_stock_balance!D6282</f>
        <v/>
      </c>
      <c r="E4248" s="13">
        <f>Retailers_stock_balance!E6282</f>
        <v/>
      </c>
      <c r="F4248" s="13">
        <f>Retailers_stock_balance!F6282</f>
        <v/>
      </c>
      <c r="Y4248" s="13" t="n">
        <v>143</v>
      </c>
      <c r="AU4248" s="13" t="n">
        <v>143</v>
      </c>
      <c r="BQ4248" s="13" t="n">
        <v>143</v>
      </c>
      <c r="CM4248" s="13" t="n">
        <v>143</v>
      </c>
      <c r="DI4248" s="13" t="n">
        <v>143</v>
      </c>
      <c r="EE4248" s="13" t="n">
        <v>143</v>
      </c>
      <c r="FA4248" s="13" t="n">
        <v>143</v>
      </c>
      <c r="FW4248" s="13" t="n">
        <v>143</v>
      </c>
      <c r="GS4248" s="13" t="n">
        <v>143</v>
      </c>
    </row>
    <row r="4249">
      <c r="C4249" s="13" t="n">
        <v>144</v>
      </c>
      <c r="D4249" s="13">
        <f>Retailers_stock_balance!D6283</f>
        <v/>
      </c>
      <c r="E4249" s="13">
        <f>Retailers_stock_balance!E6283</f>
        <v/>
      </c>
      <c r="F4249" s="13">
        <f>Retailers_stock_balance!F6283</f>
        <v/>
      </c>
      <c r="Y4249" s="13" t="n">
        <v>144</v>
      </c>
      <c r="AU4249" s="13" t="n">
        <v>144</v>
      </c>
      <c r="BQ4249" s="13" t="n">
        <v>144</v>
      </c>
      <c r="CM4249" s="13" t="n">
        <v>144</v>
      </c>
      <c r="DI4249" s="13" t="n">
        <v>144</v>
      </c>
      <c r="EE4249" s="13" t="n">
        <v>144</v>
      </c>
      <c r="FA4249" s="13" t="n">
        <v>144</v>
      </c>
      <c r="FW4249" s="13" t="n">
        <v>144</v>
      </c>
      <c r="GS4249" s="13" t="n">
        <v>144</v>
      </c>
    </row>
    <row r="4250">
      <c r="C4250" s="13" t="n">
        <v>145</v>
      </c>
      <c r="D4250" s="13">
        <f>Retailers_stock_balance!D6284</f>
        <v/>
      </c>
      <c r="E4250" s="13">
        <f>Retailers_stock_balance!E6284</f>
        <v/>
      </c>
      <c r="F4250" s="13">
        <f>Retailers_stock_balance!F6284</f>
        <v/>
      </c>
      <c r="Y4250" s="13" t="n">
        <v>145</v>
      </c>
      <c r="AU4250" s="13" t="n">
        <v>145</v>
      </c>
      <c r="BQ4250" s="13" t="n">
        <v>145</v>
      </c>
      <c r="CM4250" s="13" t="n">
        <v>145</v>
      </c>
      <c r="DI4250" s="13" t="n">
        <v>145</v>
      </c>
      <c r="EE4250" s="13" t="n">
        <v>145</v>
      </c>
      <c r="FA4250" s="13" t="n">
        <v>145</v>
      </c>
      <c r="FW4250" s="13" t="n">
        <v>145</v>
      </c>
      <c r="GS4250" s="13" t="n">
        <v>145</v>
      </c>
    </row>
    <row r="4251">
      <c r="C4251" s="13" t="n">
        <v>146</v>
      </c>
      <c r="D4251" s="13">
        <f>Retailers_stock_balance!D6285</f>
        <v/>
      </c>
      <c r="E4251" s="13">
        <f>Retailers_stock_balance!E6285</f>
        <v/>
      </c>
      <c r="F4251" s="13">
        <f>Retailers_stock_balance!F6285</f>
        <v/>
      </c>
      <c r="Y4251" s="13" t="n">
        <v>146</v>
      </c>
      <c r="AU4251" s="13" t="n">
        <v>146</v>
      </c>
      <c r="BQ4251" s="13" t="n">
        <v>146</v>
      </c>
      <c r="CM4251" s="13" t="n">
        <v>146</v>
      </c>
      <c r="DI4251" s="13" t="n">
        <v>146</v>
      </c>
      <c r="EE4251" s="13" t="n">
        <v>146</v>
      </c>
      <c r="FA4251" s="13" t="n">
        <v>146</v>
      </c>
      <c r="FW4251" s="13" t="n">
        <v>146</v>
      </c>
      <c r="GS4251" s="13" t="n">
        <v>146</v>
      </c>
    </row>
    <row r="4252">
      <c r="C4252" s="13" t="n">
        <v>147</v>
      </c>
      <c r="D4252" s="13">
        <f>Retailers_stock_balance!D6286</f>
        <v/>
      </c>
      <c r="E4252" s="13">
        <f>Retailers_stock_balance!E6286</f>
        <v/>
      </c>
      <c r="F4252" s="13">
        <f>Retailers_stock_balance!F6286</f>
        <v/>
      </c>
      <c r="Y4252" s="13" t="n">
        <v>147</v>
      </c>
      <c r="AU4252" s="13" t="n">
        <v>147</v>
      </c>
      <c r="BQ4252" s="13" t="n">
        <v>147</v>
      </c>
      <c r="CM4252" s="13" t="n">
        <v>147</v>
      </c>
      <c r="DI4252" s="13" t="n">
        <v>147</v>
      </c>
      <c r="EE4252" s="13" t="n">
        <v>147</v>
      </c>
      <c r="FA4252" s="13" t="n">
        <v>147</v>
      </c>
      <c r="FW4252" s="13" t="n">
        <v>147</v>
      </c>
      <c r="GS4252" s="13" t="n">
        <v>147</v>
      </c>
    </row>
    <row r="4253">
      <c r="C4253" s="13" t="n">
        <v>148</v>
      </c>
      <c r="D4253" s="13">
        <f>Retailers_stock_balance!D6287</f>
        <v/>
      </c>
      <c r="E4253" s="13">
        <f>Retailers_stock_balance!E6287</f>
        <v/>
      </c>
      <c r="F4253" s="13">
        <f>Retailers_stock_balance!F6287</f>
        <v/>
      </c>
      <c r="Y4253" s="13" t="n">
        <v>148</v>
      </c>
      <c r="AU4253" s="13" t="n">
        <v>148</v>
      </c>
      <c r="BQ4253" s="13" t="n">
        <v>148</v>
      </c>
      <c r="CM4253" s="13" t="n">
        <v>148</v>
      </c>
      <c r="DI4253" s="13" t="n">
        <v>148</v>
      </c>
      <c r="EE4253" s="13" t="n">
        <v>148</v>
      </c>
      <c r="FA4253" s="13" t="n">
        <v>148</v>
      </c>
      <c r="FW4253" s="13" t="n">
        <v>148</v>
      </c>
      <c r="GS4253" s="13" t="n">
        <v>148</v>
      </c>
    </row>
    <row r="4254">
      <c r="C4254" s="13" t="n">
        <v>149</v>
      </c>
      <c r="D4254" s="13">
        <f>Retailers_stock_balance!D6288</f>
        <v/>
      </c>
      <c r="E4254" s="13">
        <f>Retailers_stock_balance!E6288</f>
        <v/>
      </c>
      <c r="F4254" s="13">
        <f>Retailers_stock_balance!F6288</f>
        <v/>
      </c>
      <c r="Y4254" s="13" t="n">
        <v>149</v>
      </c>
      <c r="AU4254" s="13" t="n">
        <v>149</v>
      </c>
      <c r="BQ4254" s="13" t="n">
        <v>149</v>
      </c>
      <c r="CM4254" s="13" t="n">
        <v>149</v>
      </c>
      <c r="DI4254" s="13" t="n">
        <v>149</v>
      </c>
      <c r="EE4254" s="13" t="n">
        <v>149</v>
      </c>
      <c r="FA4254" s="13" t="n">
        <v>149</v>
      </c>
      <c r="FW4254" s="13" t="n">
        <v>149</v>
      </c>
      <c r="GS4254" s="13" t="n">
        <v>149</v>
      </c>
    </row>
    <row r="4255">
      <c r="C4255" s="13" t="n">
        <v>150</v>
      </c>
      <c r="D4255" s="13">
        <f>Retailers_stock_balance!D6289</f>
        <v/>
      </c>
      <c r="E4255" s="13">
        <f>Retailers_stock_balance!E6289</f>
        <v/>
      </c>
      <c r="F4255" s="13">
        <f>Retailers_stock_balance!F6289</f>
        <v/>
      </c>
      <c r="Y4255" s="13" t="n">
        <v>150</v>
      </c>
      <c r="AU4255" s="13" t="n">
        <v>150</v>
      </c>
      <c r="BQ4255" s="13" t="n">
        <v>150</v>
      </c>
      <c r="CM4255" s="13" t="n">
        <v>150</v>
      </c>
      <c r="DI4255" s="13" t="n">
        <v>150</v>
      </c>
      <c r="EE4255" s="13" t="n">
        <v>150</v>
      </c>
      <c r="FA4255" s="13" t="n">
        <v>150</v>
      </c>
      <c r="FW4255" s="13" t="n">
        <v>150</v>
      </c>
      <c r="GS4255" s="13" t="n">
        <v>150</v>
      </c>
    </row>
    <row r="4256">
      <c r="C4256" s="13" t="n">
        <v>151</v>
      </c>
      <c r="D4256" s="13">
        <f>Retailers_stock_balance!D6290</f>
        <v/>
      </c>
      <c r="E4256" s="13">
        <f>Retailers_stock_balance!E6290</f>
        <v/>
      </c>
      <c r="F4256" s="13">
        <f>Retailers_stock_balance!F6290</f>
        <v/>
      </c>
      <c r="Y4256" s="13" t="n">
        <v>151</v>
      </c>
      <c r="AU4256" s="13" t="n">
        <v>151</v>
      </c>
      <c r="BQ4256" s="13" t="n">
        <v>151</v>
      </c>
      <c r="CM4256" s="13" t="n">
        <v>151</v>
      </c>
      <c r="DI4256" s="13" t="n">
        <v>151</v>
      </c>
      <c r="EE4256" s="13" t="n">
        <v>151</v>
      </c>
      <c r="FA4256" s="13" t="n">
        <v>151</v>
      </c>
      <c r="FW4256" s="13" t="n">
        <v>151</v>
      </c>
      <c r="GS4256" s="13" t="n">
        <v>151</v>
      </c>
    </row>
    <row r="4257">
      <c r="C4257" s="13" t="n">
        <v>152</v>
      </c>
      <c r="D4257" s="13">
        <f>Retailers_stock_balance!D6291</f>
        <v/>
      </c>
      <c r="E4257" s="13">
        <f>Retailers_stock_balance!E6291</f>
        <v/>
      </c>
      <c r="F4257" s="13">
        <f>Retailers_stock_balance!F6291</f>
        <v/>
      </c>
      <c r="Y4257" s="13" t="n">
        <v>152</v>
      </c>
      <c r="AU4257" s="13" t="n">
        <v>152</v>
      </c>
      <c r="BQ4257" s="13" t="n">
        <v>152</v>
      </c>
      <c r="CM4257" s="13" t="n">
        <v>152</v>
      </c>
      <c r="DI4257" s="13" t="n">
        <v>152</v>
      </c>
      <c r="EE4257" s="13" t="n">
        <v>152</v>
      </c>
      <c r="FA4257" s="13" t="n">
        <v>152</v>
      </c>
      <c r="FW4257" s="13" t="n">
        <v>152</v>
      </c>
      <c r="GS4257" s="13" t="n">
        <v>152</v>
      </c>
    </row>
    <row r="4258">
      <c r="C4258" s="13" t="n">
        <v>153</v>
      </c>
      <c r="D4258" s="13">
        <f>Retailers_stock_balance!D6292</f>
        <v/>
      </c>
      <c r="E4258" s="13">
        <f>Retailers_stock_balance!E6292</f>
        <v/>
      </c>
      <c r="F4258" s="13">
        <f>Retailers_stock_balance!F6292</f>
        <v/>
      </c>
      <c r="Y4258" s="13" t="n">
        <v>153</v>
      </c>
      <c r="AU4258" s="13" t="n">
        <v>153</v>
      </c>
      <c r="BQ4258" s="13" t="n">
        <v>153</v>
      </c>
      <c r="CM4258" s="13" t="n">
        <v>153</v>
      </c>
      <c r="DI4258" s="13" t="n">
        <v>153</v>
      </c>
      <c r="EE4258" s="13" t="n">
        <v>153</v>
      </c>
      <c r="FA4258" s="13" t="n">
        <v>153</v>
      </c>
      <c r="FW4258" s="13" t="n">
        <v>153</v>
      </c>
      <c r="GS4258" s="13" t="n">
        <v>153</v>
      </c>
    </row>
    <row r="4259">
      <c r="C4259" s="13" t="n">
        <v>154</v>
      </c>
      <c r="D4259" s="13">
        <f>Retailers_stock_balance!D6293</f>
        <v/>
      </c>
      <c r="E4259" s="13">
        <f>Retailers_stock_balance!E6293</f>
        <v/>
      </c>
      <c r="F4259" s="13">
        <f>Retailers_stock_balance!F6293</f>
        <v/>
      </c>
      <c r="Y4259" s="13" t="n">
        <v>154</v>
      </c>
      <c r="AU4259" s="13" t="n">
        <v>154</v>
      </c>
      <c r="BQ4259" s="13" t="n">
        <v>154</v>
      </c>
      <c r="CM4259" s="13" t="n">
        <v>154</v>
      </c>
      <c r="DI4259" s="13" t="n">
        <v>154</v>
      </c>
      <c r="EE4259" s="13" t="n">
        <v>154</v>
      </c>
      <c r="FA4259" s="13" t="n">
        <v>154</v>
      </c>
      <c r="FW4259" s="13" t="n">
        <v>154</v>
      </c>
      <c r="GS4259" s="13" t="n">
        <v>154</v>
      </c>
    </row>
    <row r="4260">
      <c r="C4260" s="13" t="n">
        <v>155</v>
      </c>
      <c r="D4260" s="13">
        <f>Retailers_stock_balance!D6294</f>
        <v/>
      </c>
      <c r="E4260" s="13">
        <f>Retailers_stock_balance!E6294</f>
        <v/>
      </c>
      <c r="F4260" s="13">
        <f>Retailers_stock_balance!F6294</f>
        <v/>
      </c>
      <c r="Y4260" s="13" t="n">
        <v>155</v>
      </c>
      <c r="AU4260" s="13" t="n">
        <v>155</v>
      </c>
      <c r="BQ4260" s="13" t="n">
        <v>155</v>
      </c>
      <c r="CM4260" s="13" t="n">
        <v>155</v>
      </c>
      <c r="DI4260" s="13" t="n">
        <v>155</v>
      </c>
      <c r="EE4260" s="13" t="n">
        <v>155</v>
      </c>
      <c r="FA4260" s="13" t="n">
        <v>155</v>
      </c>
      <c r="FW4260" s="13" t="n">
        <v>155</v>
      </c>
      <c r="GS4260" s="13" t="n">
        <v>155</v>
      </c>
    </row>
    <row r="4261">
      <c r="C4261" s="13" t="n">
        <v>156</v>
      </c>
      <c r="D4261" s="13">
        <f>Retailers_stock_balance!D6295</f>
        <v/>
      </c>
      <c r="E4261" s="13">
        <f>Retailers_stock_balance!E6295</f>
        <v/>
      </c>
      <c r="F4261" s="13">
        <f>Retailers_stock_balance!F6295</f>
        <v/>
      </c>
      <c r="Y4261" s="13" t="n">
        <v>156</v>
      </c>
      <c r="AU4261" s="13" t="n">
        <v>156</v>
      </c>
      <c r="BQ4261" s="13" t="n">
        <v>156</v>
      </c>
      <c r="CM4261" s="13" t="n">
        <v>156</v>
      </c>
      <c r="DI4261" s="13" t="n">
        <v>156</v>
      </c>
      <c r="EE4261" s="13" t="n">
        <v>156</v>
      </c>
      <c r="FA4261" s="13" t="n">
        <v>156</v>
      </c>
      <c r="FW4261" s="13" t="n">
        <v>156</v>
      </c>
      <c r="GS4261" s="13" t="n">
        <v>156</v>
      </c>
    </row>
    <row r="4262">
      <c r="C4262" s="13" t="n">
        <v>157</v>
      </c>
      <c r="D4262" s="13">
        <f>Retailers_stock_balance!D6296</f>
        <v/>
      </c>
      <c r="E4262" s="13">
        <f>Retailers_stock_balance!E6296</f>
        <v/>
      </c>
      <c r="F4262" s="13">
        <f>Retailers_stock_balance!F6296</f>
        <v/>
      </c>
      <c r="Y4262" s="13" t="n">
        <v>157</v>
      </c>
      <c r="AU4262" s="13" t="n">
        <v>157</v>
      </c>
      <c r="BQ4262" s="13" t="n">
        <v>157</v>
      </c>
      <c r="CM4262" s="13" t="n">
        <v>157</v>
      </c>
      <c r="DI4262" s="13" t="n">
        <v>157</v>
      </c>
      <c r="EE4262" s="13" t="n">
        <v>157</v>
      </c>
      <c r="FA4262" s="13" t="n">
        <v>157</v>
      </c>
      <c r="FW4262" s="13" t="n">
        <v>157</v>
      </c>
      <c r="GS4262" s="13" t="n">
        <v>157</v>
      </c>
    </row>
    <row r="4263">
      <c r="C4263" s="13" t="n">
        <v>158</v>
      </c>
      <c r="D4263" s="13">
        <f>Retailers_stock_balance!D6297</f>
        <v/>
      </c>
      <c r="E4263" s="13">
        <f>Retailers_stock_balance!E6297</f>
        <v/>
      </c>
      <c r="F4263" s="13">
        <f>Retailers_stock_balance!F6297</f>
        <v/>
      </c>
      <c r="Y4263" s="13" t="n">
        <v>158</v>
      </c>
      <c r="AU4263" s="13" t="n">
        <v>158</v>
      </c>
      <c r="BQ4263" s="13" t="n">
        <v>158</v>
      </c>
      <c r="CM4263" s="13" t="n">
        <v>158</v>
      </c>
      <c r="DI4263" s="13" t="n">
        <v>158</v>
      </c>
      <c r="EE4263" s="13" t="n">
        <v>158</v>
      </c>
      <c r="FA4263" s="13" t="n">
        <v>158</v>
      </c>
      <c r="FW4263" s="13" t="n">
        <v>158</v>
      </c>
      <c r="GS4263" s="13" t="n">
        <v>158</v>
      </c>
    </row>
    <row r="4264">
      <c r="C4264" s="13" t="n">
        <v>159</v>
      </c>
      <c r="D4264" s="13">
        <f>Retailers_stock_balance!D6298</f>
        <v/>
      </c>
      <c r="E4264" s="13">
        <f>Retailers_stock_balance!E6298</f>
        <v/>
      </c>
      <c r="F4264" s="13">
        <f>Retailers_stock_balance!F6298</f>
        <v/>
      </c>
      <c r="Y4264" s="13" t="n">
        <v>159</v>
      </c>
      <c r="AU4264" s="13" t="n">
        <v>159</v>
      </c>
      <c r="BQ4264" s="13" t="n">
        <v>159</v>
      </c>
      <c r="CM4264" s="13" t="n">
        <v>159</v>
      </c>
      <c r="DI4264" s="13" t="n">
        <v>159</v>
      </c>
      <c r="EE4264" s="13" t="n">
        <v>159</v>
      </c>
      <c r="FA4264" s="13" t="n">
        <v>159</v>
      </c>
      <c r="FW4264" s="13" t="n">
        <v>159</v>
      </c>
      <c r="GS4264" s="13" t="n">
        <v>159</v>
      </c>
    </row>
    <row r="4265">
      <c r="C4265" s="13" t="n">
        <v>160</v>
      </c>
      <c r="D4265" s="13">
        <f>Retailers_stock_balance!D6299</f>
        <v/>
      </c>
      <c r="E4265" s="13">
        <f>Retailers_stock_balance!E6299</f>
        <v/>
      </c>
      <c r="F4265" s="13">
        <f>Retailers_stock_balance!F6299</f>
        <v/>
      </c>
      <c r="Y4265" s="13" t="n">
        <v>160</v>
      </c>
      <c r="AU4265" s="13" t="n">
        <v>160</v>
      </c>
      <c r="BQ4265" s="13" t="n">
        <v>160</v>
      </c>
      <c r="CM4265" s="13" t="n">
        <v>160</v>
      </c>
      <c r="DI4265" s="13" t="n">
        <v>160</v>
      </c>
      <c r="EE4265" s="13" t="n">
        <v>160</v>
      </c>
      <c r="FA4265" s="13" t="n">
        <v>160</v>
      </c>
      <c r="FW4265" s="13" t="n">
        <v>160</v>
      </c>
      <c r="GS4265" s="13" t="n">
        <v>160</v>
      </c>
    </row>
    <row r="4266">
      <c r="C4266" s="13" t="n">
        <v>161</v>
      </c>
      <c r="D4266" s="13">
        <f>Retailers_stock_balance!D6300</f>
        <v/>
      </c>
      <c r="E4266" s="13">
        <f>Retailers_stock_balance!E6300</f>
        <v/>
      </c>
      <c r="F4266" s="13">
        <f>Retailers_stock_balance!F6300</f>
        <v/>
      </c>
      <c r="Y4266" s="13" t="n">
        <v>161</v>
      </c>
      <c r="AU4266" s="13" t="n">
        <v>161</v>
      </c>
      <c r="BQ4266" s="13" t="n">
        <v>161</v>
      </c>
      <c r="CM4266" s="13" t="n">
        <v>161</v>
      </c>
      <c r="DI4266" s="13" t="n">
        <v>161</v>
      </c>
      <c r="EE4266" s="13" t="n">
        <v>161</v>
      </c>
      <c r="FA4266" s="13" t="n">
        <v>161</v>
      </c>
      <c r="FW4266" s="13" t="n">
        <v>161</v>
      </c>
      <c r="GS4266" s="13" t="n">
        <v>161</v>
      </c>
    </row>
    <row r="4267">
      <c r="C4267" s="13" t="n">
        <v>162</v>
      </c>
      <c r="D4267" s="13">
        <f>Retailers_stock_balance!D6301</f>
        <v/>
      </c>
      <c r="E4267" s="13">
        <f>Retailers_stock_balance!E6301</f>
        <v/>
      </c>
      <c r="F4267" s="13">
        <f>Retailers_stock_balance!F6301</f>
        <v/>
      </c>
      <c r="Y4267" s="13" t="n">
        <v>162</v>
      </c>
      <c r="AU4267" s="13" t="n">
        <v>162</v>
      </c>
      <c r="BQ4267" s="13" t="n">
        <v>162</v>
      </c>
      <c r="CM4267" s="13" t="n">
        <v>162</v>
      </c>
      <c r="DI4267" s="13" t="n">
        <v>162</v>
      </c>
      <c r="EE4267" s="13" t="n">
        <v>162</v>
      </c>
      <c r="FA4267" s="13" t="n">
        <v>162</v>
      </c>
      <c r="FW4267" s="13" t="n">
        <v>162</v>
      </c>
      <c r="GS4267" s="13" t="n">
        <v>162</v>
      </c>
    </row>
    <row r="4268">
      <c r="C4268" s="13" t="n">
        <v>163</v>
      </c>
      <c r="D4268" s="13">
        <f>Retailers_stock_balance!D6302</f>
        <v/>
      </c>
      <c r="E4268" s="13">
        <f>Retailers_stock_balance!E6302</f>
        <v/>
      </c>
      <c r="F4268" s="13">
        <f>Retailers_stock_balance!F6302</f>
        <v/>
      </c>
      <c r="Y4268" s="13" t="n">
        <v>163</v>
      </c>
      <c r="AU4268" s="13" t="n">
        <v>163</v>
      </c>
      <c r="BQ4268" s="13" t="n">
        <v>163</v>
      </c>
      <c r="CM4268" s="13" t="n">
        <v>163</v>
      </c>
      <c r="DI4268" s="13" t="n">
        <v>163</v>
      </c>
      <c r="EE4268" s="13" t="n">
        <v>163</v>
      </c>
      <c r="FA4268" s="13" t="n">
        <v>163</v>
      </c>
      <c r="FW4268" s="13" t="n">
        <v>163</v>
      </c>
      <c r="GS4268" s="13" t="n">
        <v>163</v>
      </c>
    </row>
    <row r="4269">
      <c r="C4269" s="13" t="n">
        <v>164</v>
      </c>
      <c r="D4269" s="13">
        <f>Retailers_stock_balance!D6303</f>
        <v/>
      </c>
      <c r="E4269" s="13">
        <f>Retailers_stock_balance!E6303</f>
        <v/>
      </c>
      <c r="F4269" s="13">
        <f>Retailers_stock_balance!F6303</f>
        <v/>
      </c>
      <c r="Y4269" s="13" t="n">
        <v>164</v>
      </c>
      <c r="AU4269" s="13" t="n">
        <v>164</v>
      </c>
      <c r="BQ4269" s="13" t="n">
        <v>164</v>
      </c>
      <c r="CM4269" s="13" t="n">
        <v>164</v>
      </c>
      <c r="DI4269" s="13" t="n">
        <v>164</v>
      </c>
      <c r="EE4269" s="13" t="n">
        <v>164</v>
      </c>
      <c r="FA4269" s="13" t="n">
        <v>164</v>
      </c>
      <c r="FW4269" s="13" t="n">
        <v>164</v>
      </c>
      <c r="GS4269" s="13" t="n">
        <v>164</v>
      </c>
    </row>
    <row r="4270">
      <c r="C4270" s="13" t="n">
        <v>165</v>
      </c>
      <c r="D4270" s="13">
        <f>Retailers_stock_balance!D6304</f>
        <v/>
      </c>
      <c r="E4270" s="13">
        <f>Retailers_stock_balance!E6304</f>
        <v/>
      </c>
      <c r="F4270" s="13">
        <f>Retailers_stock_balance!F6304</f>
        <v/>
      </c>
      <c r="Y4270" s="13" t="n">
        <v>165</v>
      </c>
      <c r="AU4270" s="13" t="n">
        <v>165</v>
      </c>
      <c r="BQ4270" s="13" t="n">
        <v>165</v>
      </c>
      <c r="CM4270" s="13" t="n">
        <v>165</v>
      </c>
      <c r="DI4270" s="13" t="n">
        <v>165</v>
      </c>
      <c r="EE4270" s="13" t="n">
        <v>165</v>
      </c>
      <c r="FA4270" s="13" t="n">
        <v>165</v>
      </c>
      <c r="FW4270" s="13" t="n">
        <v>165</v>
      </c>
      <c r="GS4270" s="13" t="n">
        <v>165</v>
      </c>
    </row>
    <row r="4271">
      <c r="C4271" s="13" t="n">
        <v>166</v>
      </c>
      <c r="D4271" s="13">
        <f>Retailers_stock_balance!D6305</f>
        <v/>
      </c>
      <c r="E4271" s="13">
        <f>Retailers_stock_balance!E6305</f>
        <v/>
      </c>
      <c r="F4271" s="13">
        <f>Retailers_stock_balance!F6305</f>
        <v/>
      </c>
      <c r="Y4271" s="13" t="n">
        <v>166</v>
      </c>
      <c r="AU4271" s="13" t="n">
        <v>166</v>
      </c>
      <c r="BQ4271" s="13" t="n">
        <v>166</v>
      </c>
      <c r="CM4271" s="13" t="n">
        <v>166</v>
      </c>
      <c r="DI4271" s="13" t="n">
        <v>166</v>
      </c>
      <c r="EE4271" s="13" t="n">
        <v>166</v>
      </c>
      <c r="FA4271" s="13" t="n">
        <v>166</v>
      </c>
      <c r="FW4271" s="13" t="n">
        <v>166</v>
      </c>
      <c r="GS4271" s="13" t="n">
        <v>166</v>
      </c>
    </row>
    <row r="4272">
      <c r="C4272" s="13" t="n">
        <v>167</v>
      </c>
      <c r="D4272" s="13">
        <f>Retailers_stock_balance!D6306</f>
        <v/>
      </c>
      <c r="E4272" s="13">
        <f>Retailers_stock_balance!E6306</f>
        <v/>
      </c>
      <c r="F4272" s="13">
        <f>Retailers_stock_balance!F6306</f>
        <v/>
      </c>
      <c r="Y4272" s="13" t="n">
        <v>167</v>
      </c>
      <c r="AU4272" s="13" t="n">
        <v>167</v>
      </c>
      <c r="BQ4272" s="13" t="n">
        <v>167</v>
      </c>
      <c r="CM4272" s="13" t="n">
        <v>167</v>
      </c>
      <c r="DI4272" s="13" t="n">
        <v>167</v>
      </c>
      <c r="EE4272" s="13" t="n">
        <v>167</v>
      </c>
      <c r="FA4272" s="13" t="n">
        <v>167</v>
      </c>
      <c r="FW4272" s="13" t="n">
        <v>167</v>
      </c>
      <c r="GS4272" s="13" t="n">
        <v>167</v>
      </c>
    </row>
    <row r="4273">
      <c r="C4273" s="13" t="n">
        <v>168</v>
      </c>
      <c r="D4273" s="13">
        <f>Retailers_stock_balance!D6307</f>
        <v/>
      </c>
      <c r="E4273" s="13">
        <f>Retailers_stock_balance!E6307</f>
        <v/>
      </c>
      <c r="F4273" s="13">
        <f>Retailers_stock_balance!F6307</f>
        <v/>
      </c>
      <c r="Y4273" s="13" t="n">
        <v>168</v>
      </c>
      <c r="AU4273" s="13" t="n">
        <v>168</v>
      </c>
      <c r="BQ4273" s="13" t="n">
        <v>168</v>
      </c>
      <c r="CM4273" s="13" t="n">
        <v>168</v>
      </c>
      <c r="DI4273" s="13" t="n">
        <v>168</v>
      </c>
      <c r="EE4273" s="13" t="n">
        <v>168</v>
      </c>
      <c r="FA4273" s="13" t="n">
        <v>168</v>
      </c>
      <c r="FW4273" s="13" t="n">
        <v>168</v>
      </c>
      <c r="GS4273" s="13" t="n">
        <v>168</v>
      </c>
    </row>
    <row r="4274">
      <c r="C4274" s="13" t="n">
        <v>169</v>
      </c>
      <c r="D4274" s="13">
        <f>Retailers_stock_balance!D6308</f>
        <v/>
      </c>
      <c r="E4274" s="13">
        <f>Retailers_stock_balance!E6308</f>
        <v/>
      </c>
      <c r="F4274" s="13">
        <f>Retailers_stock_balance!F6308</f>
        <v/>
      </c>
      <c r="Y4274" s="13" t="n">
        <v>169</v>
      </c>
      <c r="AU4274" s="13" t="n">
        <v>169</v>
      </c>
      <c r="BQ4274" s="13" t="n">
        <v>169</v>
      </c>
      <c r="CM4274" s="13" t="n">
        <v>169</v>
      </c>
      <c r="DI4274" s="13" t="n">
        <v>169</v>
      </c>
      <c r="EE4274" s="13" t="n">
        <v>169</v>
      </c>
      <c r="FA4274" s="13" t="n">
        <v>169</v>
      </c>
      <c r="FW4274" s="13" t="n">
        <v>169</v>
      </c>
      <c r="GS4274" s="13" t="n">
        <v>169</v>
      </c>
    </row>
    <row r="4275">
      <c r="C4275" s="13" t="n">
        <v>170</v>
      </c>
      <c r="D4275" s="13">
        <f>Retailers_stock_balance!D6309</f>
        <v/>
      </c>
      <c r="E4275" s="13">
        <f>Retailers_stock_balance!E6309</f>
        <v/>
      </c>
      <c r="F4275" s="13">
        <f>Retailers_stock_balance!F6309</f>
        <v/>
      </c>
      <c r="Y4275" s="13" t="n">
        <v>170</v>
      </c>
      <c r="AU4275" s="13" t="n">
        <v>170</v>
      </c>
      <c r="BQ4275" s="13" t="n">
        <v>170</v>
      </c>
      <c r="CM4275" s="13" t="n">
        <v>170</v>
      </c>
      <c r="DI4275" s="13" t="n">
        <v>170</v>
      </c>
      <c r="EE4275" s="13" t="n">
        <v>170</v>
      </c>
      <c r="FA4275" s="13" t="n">
        <v>170</v>
      </c>
      <c r="FW4275" s="13" t="n">
        <v>170</v>
      </c>
      <c r="GS4275" s="13" t="n">
        <v>170</v>
      </c>
    </row>
    <row r="4276">
      <c r="C4276" s="13" t="n">
        <v>171</v>
      </c>
      <c r="D4276" s="13">
        <f>Retailers_stock_balance!D6310</f>
        <v/>
      </c>
      <c r="E4276" s="13">
        <f>Retailers_stock_balance!E6310</f>
        <v/>
      </c>
      <c r="F4276" s="13">
        <f>Retailers_stock_balance!F6310</f>
        <v/>
      </c>
      <c r="Y4276" s="13" t="n">
        <v>171</v>
      </c>
      <c r="AU4276" s="13" t="n">
        <v>171</v>
      </c>
      <c r="BQ4276" s="13" t="n">
        <v>171</v>
      </c>
      <c r="CM4276" s="13" t="n">
        <v>171</v>
      </c>
      <c r="DI4276" s="13" t="n">
        <v>171</v>
      </c>
      <c r="EE4276" s="13" t="n">
        <v>171</v>
      </c>
      <c r="FA4276" s="13" t="n">
        <v>171</v>
      </c>
      <c r="FW4276" s="13" t="n">
        <v>171</v>
      </c>
      <c r="GS4276" s="13" t="n">
        <v>171</v>
      </c>
    </row>
    <row r="4277">
      <c r="C4277" s="13" t="n">
        <v>172</v>
      </c>
      <c r="D4277" s="13">
        <f>Retailers_stock_balance!D6311</f>
        <v/>
      </c>
      <c r="E4277" s="13">
        <f>Retailers_stock_balance!E6311</f>
        <v/>
      </c>
      <c r="F4277" s="13">
        <f>Retailers_stock_balance!F6311</f>
        <v/>
      </c>
      <c r="Y4277" s="13" t="n">
        <v>172</v>
      </c>
      <c r="AU4277" s="13" t="n">
        <v>172</v>
      </c>
      <c r="BQ4277" s="13" t="n">
        <v>172</v>
      </c>
      <c r="CM4277" s="13" t="n">
        <v>172</v>
      </c>
      <c r="DI4277" s="13" t="n">
        <v>172</v>
      </c>
      <c r="EE4277" s="13" t="n">
        <v>172</v>
      </c>
      <c r="FA4277" s="13" t="n">
        <v>172</v>
      </c>
      <c r="FW4277" s="13" t="n">
        <v>172</v>
      </c>
      <c r="GS4277" s="13" t="n">
        <v>172</v>
      </c>
    </row>
    <row r="4278">
      <c r="C4278" s="13" t="n">
        <v>173</v>
      </c>
      <c r="D4278" s="13">
        <f>Retailers_stock_balance!D6312</f>
        <v/>
      </c>
      <c r="E4278" s="13">
        <f>Retailers_stock_balance!E6312</f>
        <v/>
      </c>
      <c r="F4278" s="13">
        <f>Retailers_stock_balance!F6312</f>
        <v/>
      </c>
      <c r="Y4278" s="13" t="n">
        <v>173</v>
      </c>
      <c r="AU4278" s="13" t="n">
        <v>173</v>
      </c>
      <c r="BQ4278" s="13" t="n">
        <v>173</v>
      </c>
      <c r="CM4278" s="13" t="n">
        <v>173</v>
      </c>
      <c r="DI4278" s="13" t="n">
        <v>173</v>
      </c>
      <c r="EE4278" s="13" t="n">
        <v>173</v>
      </c>
      <c r="FA4278" s="13" t="n">
        <v>173</v>
      </c>
      <c r="FW4278" s="13" t="n">
        <v>173</v>
      </c>
      <c r="GS4278" s="13" t="n">
        <v>173</v>
      </c>
    </row>
    <row r="4279">
      <c r="C4279" s="13" t="n">
        <v>174</v>
      </c>
      <c r="D4279" s="13">
        <f>Retailers_stock_balance!D6313</f>
        <v/>
      </c>
      <c r="E4279" s="13">
        <f>Retailers_stock_balance!E6313</f>
        <v/>
      </c>
      <c r="F4279" s="13">
        <f>Retailers_stock_balance!F6313</f>
        <v/>
      </c>
      <c r="Y4279" s="13" t="n">
        <v>174</v>
      </c>
      <c r="AU4279" s="13" t="n">
        <v>174</v>
      </c>
      <c r="BQ4279" s="13" t="n">
        <v>174</v>
      </c>
      <c r="CM4279" s="13" t="n">
        <v>174</v>
      </c>
      <c r="DI4279" s="13" t="n">
        <v>174</v>
      </c>
      <c r="EE4279" s="13" t="n">
        <v>174</v>
      </c>
      <c r="FA4279" s="13" t="n">
        <v>174</v>
      </c>
      <c r="FW4279" s="13" t="n">
        <v>174</v>
      </c>
      <c r="GS4279" s="13" t="n">
        <v>174</v>
      </c>
    </row>
    <row r="4280">
      <c r="C4280" s="13" t="n">
        <v>175</v>
      </c>
      <c r="D4280" s="13">
        <f>Retailers_stock_balance!D6314</f>
        <v/>
      </c>
      <c r="E4280" s="13">
        <f>Retailers_stock_balance!E6314</f>
        <v/>
      </c>
      <c r="F4280" s="13">
        <f>Retailers_stock_balance!F6314</f>
        <v/>
      </c>
      <c r="Y4280" s="13" t="n">
        <v>175</v>
      </c>
      <c r="AU4280" s="13" t="n">
        <v>175</v>
      </c>
      <c r="BQ4280" s="13" t="n">
        <v>175</v>
      </c>
      <c r="CM4280" s="13" t="n">
        <v>175</v>
      </c>
      <c r="DI4280" s="13" t="n">
        <v>175</v>
      </c>
      <c r="EE4280" s="13" t="n">
        <v>175</v>
      </c>
      <c r="FA4280" s="13" t="n">
        <v>175</v>
      </c>
      <c r="FW4280" s="13" t="n">
        <v>175</v>
      </c>
      <c r="GS4280" s="13" t="n">
        <v>175</v>
      </c>
    </row>
    <row r="4281">
      <c r="C4281" s="13" t="n">
        <v>176</v>
      </c>
      <c r="D4281" s="13">
        <f>Retailers_stock_balance!D6315</f>
        <v/>
      </c>
      <c r="E4281" s="13">
        <f>Retailers_stock_balance!E6315</f>
        <v/>
      </c>
      <c r="F4281" s="13">
        <f>Retailers_stock_balance!F6315</f>
        <v/>
      </c>
      <c r="Y4281" s="13" t="n">
        <v>176</v>
      </c>
      <c r="AU4281" s="13" t="n">
        <v>176</v>
      </c>
      <c r="BQ4281" s="13" t="n">
        <v>176</v>
      </c>
      <c r="CM4281" s="13" t="n">
        <v>176</v>
      </c>
      <c r="DI4281" s="13" t="n">
        <v>176</v>
      </c>
      <c r="EE4281" s="13" t="n">
        <v>176</v>
      </c>
      <c r="FA4281" s="13" t="n">
        <v>176</v>
      </c>
      <c r="FW4281" s="13" t="n">
        <v>176</v>
      </c>
      <c r="GS4281" s="13" t="n">
        <v>176</v>
      </c>
    </row>
    <row r="4282">
      <c r="C4282" s="13" t="n">
        <v>177</v>
      </c>
      <c r="D4282" s="13">
        <f>Retailers_stock_balance!D6316</f>
        <v/>
      </c>
      <c r="E4282" s="13">
        <f>Retailers_stock_balance!E6316</f>
        <v/>
      </c>
      <c r="F4282" s="13">
        <f>Retailers_stock_balance!F6316</f>
        <v/>
      </c>
      <c r="Y4282" s="13" t="n">
        <v>177</v>
      </c>
      <c r="AU4282" s="13" t="n">
        <v>177</v>
      </c>
      <c r="BQ4282" s="13" t="n">
        <v>177</v>
      </c>
      <c r="CM4282" s="13" t="n">
        <v>177</v>
      </c>
      <c r="DI4282" s="13" t="n">
        <v>177</v>
      </c>
      <c r="EE4282" s="13" t="n">
        <v>177</v>
      </c>
      <c r="FA4282" s="13" t="n">
        <v>177</v>
      </c>
      <c r="FW4282" s="13" t="n">
        <v>177</v>
      </c>
      <c r="GS4282" s="13" t="n">
        <v>177</v>
      </c>
    </row>
    <row r="4283">
      <c r="C4283" s="13" t="n">
        <v>178</v>
      </c>
      <c r="D4283" s="13">
        <f>Retailers_stock_balance!D6317</f>
        <v/>
      </c>
      <c r="E4283" s="13">
        <f>Retailers_stock_balance!E6317</f>
        <v/>
      </c>
      <c r="F4283" s="13">
        <f>Retailers_stock_balance!F6317</f>
        <v/>
      </c>
      <c r="Y4283" s="13" t="n">
        <v>178</v>
      </c>
      <c r="AU4283" s="13" t="n">
        <v>178</v>
      </c>
      <c r="BQ4283" s="13" t="n">
        <v>178</v>
      </c>
      <c r="CM4283" s="13" t="n">
        <v>178</v>
      </c>
      <c r="DI4283" s="13" t="n">
        <v>178</v>
      </c>
      <c r="EE4283" s="13" t="n">
        <v>178</v>
      </c>
      <c r="FA4283" s="13" t="n">
        <v>178</v>
      </c>
      <c r="FW4283" s="13" t="n">
        <v>178</v>
      </c>
      <c r="GS4283" s="13" t="n">
        <v>178</v>
      </c>
    </row>
    <row r="4284">
      <c r="C4284" s="13" t="n">
        <v>179</v>
      </c>
      <c r="D4284" s="13">
        <f>Retailers_stock_balance!D6318</f>
        <v/>
      </c>
      <c r="E4284" s="13">
        <f>Retailers_stock_balance!E6318</f>
        <v/>
      </c>
      <c r="F4284" s="13">
        <f>Retailers_stock_balance!F6318</f>
        <v/>
      </c>
      <c r="Y4284" s="13" t="n">
        <v>179</v>
      </c>
      <c r="AU4284" s="13" t="n">
        <v>179</v>
      </c>
      <c r="BQ4284" s="13" t="n">
        <v>179</v>
      </c>
      <c r="CM4284" s="13" t="n">
        <v>179</v>
      </c>
      <c r="DI4284" s="13" t="n">
        <v>179</v>
      </c>
      <c r="EE4284" s="13" t="n">
        <v>179</v>
      </c>
      <c r="FA4284" s="13" t="n">
        <v>179</v>
      </c>
      <c r="FW4284" s="13" t="n">
        <v>179</v>
      </c>
      <c r="GS4284" s="13" t="n">
        <v>179</v>
      </c>
    </row>
    <row r="4285">
      <c r="C4285" s="13" t="n">
        <v>180</v>
      </c>
      <c r="D4285" s="13">
        <f>Retailers_stock_balance!D6319</f>
        <v/>
      </c>
      <c r="E4285" s="13">
        <f>Retailers_stock_balance!E6319</f>
        <v/>
      </c>
      <c r="F4285" s="13">
        <f>Retailers_stock_balance!F6319</f>
        <v/>
      </c>
      <c r="Y4285" s="13" t="n">
        <v>180</v>
      </c>
      <c r="AU4285" s="13" t="n">
        <v>180</v>
      </c>
      <c r="BQ4285" s="13" t="n">
        <v>180</v>
      </c>
      <c r="CM4285" s="13" t="n">
        <v>180</v>
      </c>
      <c r="DI4285" s="13" t="n">
        <v>180</v>
      </c>
      <c r="EE4285" s="13" t="n">
        <v>180</v>
      </c>
      <c r="FA4285" s="13" t="n">
        <v>180</v>
      </c>
      <c r="FW4285" s="13" t="n">
        <v>180</v>
      </c>
      <c r="GS4285" s="13" t="n">
        <v>180</v>
      </c>
    </row>
    <row r="4286">
      <c r="C4286" s="13" t="n">
        <v>181</v>
      </c>
      <c r="D4286" s="13">
        <f>Retailers_stock_balance!D6320</f>
        <v/>
      </c>
      <c r="E4286" s="13">
        <f>Retailers_stock_balance!E6320</f>
        <v/>
      </c>
      <c r="F4286" s="13">
        <f>Retailers_stock_balance!F6320</f>
        <v/>
      </c>
      <c r="Y4286" s="13" t="n">
        <v>181</v>
      </c>
      <c r="AU4286" s="13" t="n">
        <v>181</v>
      </c>
      <c r="BQ4286" s="13" t="n">
        <v>181</v>
      </c>
      <c r="CM4286" s="13" t="n">
        <v>181</v>
      </c>
      <c r="DI4286" s="13" t="n">
        <v>181</v>
      </c>
      <c r="EE4286" s="13" t="n">
        <v>181</v>
      </c>
      <c r="FA4286" s="13" t="n">
        <v>181</v>
      </c>
      <c r="FW4286" s="13" t="n">
        <v>181</v>
      </c>
      <c r="GS4286" s="13" t="n">
        <v>181</v>
      </c>
    </row>
    <row r="4287">
      <c r="C4287" s="13" t="n">
        <v>182</v>
      </c>
      <c r="D4287" s="13">
        <f>Retailers_stock_balance!D6321</f>
        <v/>
      </c>
      <c r="E4287" s="13">
        <f>Retailers_stock_balance!E6321</f>
        <v/>
      </c>
      <c r="F4287" s="13">
        <f>Retailers_stock_balance!F6321</f>
        <v/>
      </c>
      <c r="Y4287" s="13" t="n">
        <v>182</v>
      </c>
      <c r="AU4287" s="13" t="n">
        <v>182</v>
      </c>
      <c r="BQ4287" s="13" t="n">
        <v>182</v>
      </c>
      <c r="CM4287" s="13" t="n">
        <v>182</v>
      </c>
      <c r="DI4287" s="13" t="n">
        <v>182</v>
      </c>
      <c r="EE4287" s="13" t="n">
        <v>182</v>
      </c>
      <c r="FA4287" s="13" t="n">
        <v>182</v>
      </c>
      <c r="FW4287" s="13" t="n">
        <v>182</v>
      </c>
      <c r="GS4287" s="13" t="n">
        <v>182</v>
      </c>
    </row>
    <row r="4288">
      <c r="C4288" s="13" t="n">
        <v>183</v>
      </c>
      <c r="D4288" s="13">
        <f>Retailers_stock_balance!D6322</f>
        <v/>
      </c>
      <c r="E4288" s="13">
        <f>Retailers_stock_balance!E6322</f>
        <v/>
      </c>
      <c r="F4288" s="13">
        <f>Retailers_stock_balance!F6322</f>
        <v/>
      </c>
      <c r="Y4288" s="13" t="n">
        <v>183</v>
      </c>
      <c r="AU4288" s="13" t="n">
        <v>183</v>
      </c>
      <c r="BQ4288" s="13" t="n">
        <v>183</v>
      </c>
      <c r="CM4288" s="13" t="n">
        <v>183</v>
      </c>
      <c r="DI4288" s="13" t="n">
        <v>183</v>
      </c>
      <c r="EE4288" s="13" t="n">
        <v>183</v>
      </c>
      <c r="FA4288" s="13" t="n">
        <v>183</v>
      </c>
      <c r="FW4288" s="13" t="n">
        <v>183</v>
      </c>
      <c r="GS4288" s="13" t="n">
        <v>183</v>
      </c>
    </row>
    <row r="4289">
      <c r="C4289" s="13" t="n">
        <v>184</v>
      </c>
      <c r="D4289" s="13">
        <f>Retailers_stock_balance!D6323</f>
        <v/>
      </c>
      <c r="E4289" s="13">
        <f>Retailers_stock_balance!E6323</f>
        <v/>
      </c>
      <c r="F4289" s="13">
        <f>Retailers_stock_balance!F6323</f>
        <v/>
      </c>
      <c r="Y4289" s="13" t="n">
        <v>184</v>
      </c>
      <c r="AU4289" s="13" t="n">
        <v>184</v>
      </c>
      <c r="BQ4289" s="13" t="n">
        <v>184</v>
      </c>
      <c r="CM4289" s="13" t="n">
        <v>184</v>
      </c>
      <c r="DI4289" s="13" t="n">
        <v>184</v>
      </c>
      <c r="EE4289" s="13" t="n">
        <v>184</v>
      </c>
      <c r="FA4289" s="13" t="n">
        <v>184</v>
      </c>
      <c r="FW4289" s="13" t="n">
        <v>184</v>
      </c>
      <c r="GS4289" s="13" t="n">
        <v>184</v>
      </c>
    </row>
    <row r="4290">
      <c r="C4290" s="13" t="n">
        <v>185</v>
      </c>
      <c r="D4290" s="13">
        <f>Retailers_stock_balance!D6324</f>
        <v/>
      </c>
      <c r="E4290" s="13">
        <f>Retailers_stock_balance!E6324</f>
        <v/>
      </c>
      <c r="F4290" s="13">
        <f>Retailers_stock_balance!F6324</f>
        <v/>
      </c>
      <c r="Y4290" s="13" t="n">
        <v>185</v>
      </c>
      <c r="AU4290" s="13" t="n">
        <v>185</v>
      </c>
      <c r="BQ4290" s="13" t="n">
        <v>185</v>
      </c>
      <c r="CM4290" s="13" t="n">
        <v>185</v>
      </c>
      <c r="DI4290" s="13" t="n">
        <v>185</v>
      </c>
      <c r="EE4290" s="13" t="n">
        <v>185</v>
      </c>
      <c r="FA4290" s="13" t="n">
        <v>185</v>
      </c>
      <c r="FW4290" s="13" t="n">
        <v>185</v>
      </c>
      <c r="GS4290" s="13" t="n">
        <v>185</v>
      </c>
    </row>
    <row r="4291">
      <c r="C4291" s="13" t="n">
        <v>186</v>
      </c>
      <c r="D4291" s="13">
        <f>Retailers_stock_balance!D6325</f>
        <v/>
      </c>
      <c r="E4291" s="13">
        <f>Retailers_stock_balance!E6325</f>
        <v/>
      </c>
      <c r="F4291" s="13">
        <f>Retailers_stock_balance!F6325</f>
        <v/>
      </c>
      <c r="Y4291" s="13" t="n">
        <v>186</v>
      </c>
      <c r="AU4291" s="13" t="n">
        <v>186</v>
      </c>
      <c r="BQ4291" s="13" t="n">
        <v>186</v>
      </c>
      <c r="CM4291" s="13" t="n">
        <v>186</v>
      </c>
      <c r="DI4291" s="13" t="n">
        <v>186</v>
      </c>
      <c r="EE4291" s="13" t="n">
        <v>186</v>
      </c>
      <c r="FA4291" s="13" t="n">
        <v>186</v>
      </c>
      <c r="FW4291" s="13" t="n">
        <v>186</v>
      </c>
      <c r="GS4291" s="13" t="n">
        <v>186</v>
      </c>
    </row>
    <row r="4292">
      <c r="C4292" s="13" t="n">
        <v>187</v>
      </c>
      <c r="D4292" s="13">
        <f>Retailers_stock_balance!D6326</f>
        <v/>
      </c>
      <c r="E4292" s="13">
        <f>Retailers_stock_balance!E6326</f>
        <v/>
      </c>
      <c r="F4292" s="13">
        <f>Retailers_stock_balance!F6326</f>
        <v/>
      </c>
      <c r="Y4292" s="13" t="n">
        <v>187</v>
      </c>
      <c r="AU4292" s="13" t="n">
        <v>187</v>
      </c>
      <c r="BQ4292" s="13" t="n">
        <v>187</v>
      </c>
      <c r="CM4292" s="13" t="n">
        <v>187</v>
      </c>
      <c r="DI4292" s="13" t="n">
        <v>187</v>
      </c>
      <c r="EE4292" s="13" t="n">
        <v>187</v>
      </c>
      <c r="FA4292" s="13" t="n">
        <v>187</v>
      </c>
      <c r="FW4292" s="13" t="n">
        <v>187</v>
      </c>
      <c r="GS4292" s="13" t="n">
        <v>187</v>
      </c>
    </row>
    <row r="4293">
      <c r="C4293" s="13" t="n">
        <v>188</v>
      </c>
      <c r="D4293" s="13">
        <f>Retailers_stock_balance!D6327</f>
        <v/>
      </c>
      <c r="E4293" s="13">
        <f>Retailers_stock_balance!E6327</f>
        <v/>
      </c>
      <c r="F4293" s="13">
        <f>Retailers_stock_balance!F6327</f>
        <v/>
      </c>
      <c r="Y4293" s="13" t="n">
        <v>188</v>
      </c>
      <c r="AU4293" s="13" t="n">
        <v>188</v>
      </c>
      <c r="BQ4293" s="13" t="n">
        <v>188</v>
      </c>
      <c r="CM4293" s="13" t="n">
        <v>188</v>
      </c>
      <c r="DI4293" s="13" t="n">
        <v>188</v>
      </c>
      <c r="EE4293" s="13" t="n">
        <v>188</v>
      </c>
      <c r="FA4293" s="13" t="n">
        <v>188</v>
      </c>
      <c r="FW4293" s="13" t="n">
        <v>188</v>
      </c>
      <c r="GS4293" s="13" t="n">
        <v>188</v>
      </c>
    </row>
    <row r="4294">
      <c r="C4294" s="13" t="n">
        <v>189</v>
      </c>
      <c r="D4294" s="13">
        <f>Retailers_stock_balance!D6328</f>
        <v/>
      </c>
      <c r="E4294" s="13">
        <f>Retailers_stock_balance!E6328</f>
        <v/>
      </c>
      <c r="F4294" s="13">
        <f>Retailers_stock_balance!F6328</f>
        <v/>
      </c>
      <c r="Y4294" s="13" t="n">
        <v>189</v>
      </c>
      <c r="AU4294" s="13" t="n">
        <v>189</v>
      </c>
      <c r="BQ4294" s="13" t="n">
        <v>189</v>
      </c>
      <c r="CM4294" s="13" t="n">
        <v>189</v>
      </c>
      <c r="DI4294" s="13" t="n">
        <v>189</v>
      </c>
      <c r="EE4294" s="13" t="n">
        <v>189</v>
      </c>
      <c r="FA4294" s="13" t="n">
        <v>189</v>
      </c>
      <c r="FW4294" s="13" t="n">
        <v>189</v>
      </c>
      <c r="GS4294" s="13" t="n">
        <v>189</v>
      </c>
    </row>
    <row r="4295">
      <c r="C4295" s="13" t="n">
        <v>190</v>
      </c>
      <c r="D4295" s="13">
        <f>Retailers_stock_balance!D6329</f>
        <v/>
      </c>
      <c r="E4295" s="13">
        <f>Retailers_stock_balance!E6329</f>
        <v/>
      </c>
      <c r="F4295" s="13">
        <f>Retailers_stock_balance!F6329</f>
        <v/>
      </c>
      <c r="Y4295" s="13" t="n">
        <v>190</v>
      </c>
      <c r="AU4295" s="13" t="n">
        <v>190</v>
      </c>
      <c r="BQ4295" s="13" t="n">
        <v>190</v>
      </c>
      <c r="CM4295" s="13" t="n">
        <v>190</v>
      </c>
      <c r="DI4295" s="13" t="n">
        <v>190</v>
      </c>
      <c r="EE4295" s="13" t="n">
        <v>190</v>
      </c>
      <c r="FA4295" s="13" t="n">
        <v>190</v>
      </c>
      <c r="FW4295" s="13" t="n">
        <v>190</v>
      </c>
      <c r="GS4295" s="13" t="n">
        <v>190</v>
      </c>
    </row>
    <row r="4296">
      <c r="C4296" s="13" t="n">
        <v>191</v>
      </c>
      <c r="D4296" s="13">
        <f>Retailers_stock_balance!D6330</f>
        <v/>
      </c>
      <c r="E4296" s="13">
        <f>Retailers_stock_balance!E6330</f>
        <v/>
      </c>
      <c r="F4296" s="13">
        <f>Retailers_stock_balance!F6330</f>
        <v/>
      </c>
      <c r="Y4296" s="13" t="n">
        <v>191</v>
      </c>
      <c r="AU4296" s="13" t="n">
        <v>191</v>
      </c>
      <c r="BQ4296" s="13" t="n">
        <v>191</v>
      </c>
      <c r="CM4296" s="13" t="n">
        <v>191</v>
      </c>
      <c r="DI4296" s="13" t="n">
        <v>191</v>
      </c>
      <c r="EE4296" s="13" t="n">
        <v>191</v>
      </c>
      <c r="FA4296" s="13" t="n">
        <v>191</v>
      </c>
      <c r="FW4296" s="13" t="n">
        <v>191</v>
      </c>
      <c r="GS4296" s="13" t="n">
        <v>191</v>
      </c>
    </row>
    <row r="4297">
      <c r="C4297" s="13" t="n">
        <v>192</v>
      </c>
      <c r="D4297" s="13">
        <f>Retailers_stock_balance!D6331</f>
        <v/>
      </c>
      <c r="E4297" s="13">
        <f>Retailers_stock_balance!E6331</f>
        <v/>
      </c>
      <c r="F4297" s="13">
        <f>Retailers_stock_balance!F6331</f>
        <v/>
      </c>
      <c r="Y4297" s="13" t="n">
        <v>192</v>
      </c>
      <c r="AU4297" s="13" t="n">
        <v>192</v>
      </c>
      <c r="BQ4297" s="13" t="n">
        <v>192</v>
      </c>
      <c r="CM4297" s="13" t="n">
        <v>192</v>
      </c>
      <c r="DI4297" s="13" t="n">
        <v>192</v>
      </c>
      <c r="EE4297" s="13" t="n">
        <v>192</v>
      </c>
      <c r="FA4297" s="13" t="n">
        <v>192</v>
      </c>
      <c r="FW4297" s="13" t="n">
        <v>192</v>
      </c>
      <c r="GS4297" s="13" t="n">
        <v>192</v>
      </c>
    </row>
    <row r="4298">
      <c r="C4298" s="13" t="n">
        <v>193</v>
      </c>
      <c r="D4298" s="13">
        <f>Retailers_stock_balance!D6332</f>
        <v/>
      </c>
      <c r="E4298" s="13">
        <f>Retailers_stock_balance!E6332</f>
        <v/>
      </c>
      <c r="F4298" s="13">
        <f>Retailers_stock_balance!F6332</f>
        <v/>
      </c>
      <c r="Y4298" s="13" t="n">
        <v>193</v>
      </c>
      <c r="AU4298" s="13" t="n">
        <v>193</v>
      </c>
      <c r="BQ4298" s="13" t="n">
        <v>193</v>
      </c>
      <c r="CM4298" s="13" t="n">
        <v>193</v>
      </c>
      <c r="DI4298" s="13" t="n">
        <v>193</v>
      </c>
      <c r="EE4298" s="13" t="n">
        <v>193</v>
      </c>
      <c r="FA4298" s="13" t="n">
        <v>193</v>
      </c>
      <c r="FW4298" s="13" t="n">
        <v>193</v>
      </c>
      <c r="GS4298" s="13" t="n">
        <v>193</v>
      </c>
    </row>
    <row r="4299">
      <c r="C4299" s="13" t="n">
        <v>194</v>
      </c>
      <c r="D4299" s="13">
        <f>Retailers_stock_balance!D6333</f>
        <v/>
      </c>
      <c r="E4299" s="13">
        <f>Retailers_stock_balance!E6333</f>
        <v/>
      </c>
      <c r="F4299" s="13">
        <f>Retailers_stock_balance!F6333</f>
        <v/>
      </c>
      <c r="Y4299" s="13" t="n">
        <v>194</v>
      </c>
      <c r="AU4299" s="13" t="n">
        <v>194</v>
      </c>
      <c r="BQ4299" s="13" t="n">
        <v>194</v>
      </c>
      <c r="CM4299" s="13" t="n">
        <v>194</v>
      </c>
      <c r="DI4299" s="13" t="n">
        <v>194</v>
      </c>
      <c r="EE4299" s="13" t="n">
        <v>194</v>
      </c>
      <c r="FA4299" s="13" t="n">
        <v>194</v>
      </c>
      <c r="FW4299" s="13" t="n">
        <v>194</v>
      </c>
      <c r="GS4299" s="13" t="n">
        <v>194</v>
      </c>
    </row>
    <row r="4300">
      <c r="C4300" s="13" t="n">
        <v>195</v>
      </c>
      <c r="D4300" s="13">
        <f>Retailers_stock_balance!D6334</f>
        <v/>
      </c>
      <c r="E4300" s="13">
        <f>Retailers_stock_balance!E6334</f>
        <v/>
      </c>
      <c r="F4300" s="13">
        <f>Retailers_stock_balance!F6334</f>
        <v/>
      </c>
      <c r="Y4300" s="13" t="n">
        <v>195</v>
      </c>
      <c r="AU4300" s="13" t="n">
        <v>195</v>
      </c>
      <c r="BQ4300" s="13" t="n">
        <v>195</v>
      </c>
      <c r="CM4300" s="13" t="n">
        <v>195</v>
      </c>
      <c r="DI4300" s="13" t="n">
        <v>195</v>
      </c>
      <c r="EE4300" s="13" t="n">
        <v>195</v>
      </c>
      <c r="FA4300" s="13" t="n">
        <v>195</v>
      </c>
      <c r="FW4300" s="13" t="n">
        <v>195</v>
      </c>
      <c r="GS4300" s="13" t="n">
        <v>195</v>
      </c>
    </row>
    <row r="4301">
      <c r="C4301" s="13" t="n">
        <v>196</v>
      </c>
      <c r="D4301" s="13">
        <f>Retailers_stock_balance!D6335</f>
        <v/>
      </c>
      <c r="E4301" s="13">
        <f>Retailers_stock_balance!E6335</f>
        <v/>
      </c>
      <c r="F4301" s="13">
        <f>Retailers_stock_balance!F6335</f>
        <v/>
      </c>
      <c r="Y4301" s="13" t="n">
        <v>196</v>
      </c>
      <c r="AU4301" s="13" t="n">
        <v>196</v>
      </c>
      <c r="BQ4301" s="13" t="n">
        <v>196</v>
      </c>
      <c r="CM4301" s="13" t="n">
        <v>196</v>
      </c>
      <c r="DI4301" s="13" t="n">
        <v>196</v>
      </c>
      <c r="EE4301" s="13" t="n">
        <v>196</v>
      </c>
      <c r="FA4301" s="13" t="n">
        <v>196</v>
      </c>
      <c r="FW4301" s="13" t="n">
        <v>196</v>
      </c>
      <c r="GS4301" s="13" t="n">
        <v>196</v>
      </c>
    </row>
    <row r="4302">
      <c r="C4302" s="13" t="n">
        <v>197</v>
      </c>
      <c r="D4302" s="13">
        <f>Retailers_stock_balance!D6336</f>
        <v/>
      </c>
      <c r="E4302" s="13">
        <f>Retailers_stock_balance!E6336</f>
        <v/>
      </c>
      <c r="F4302" s="13">
        <f>Retailers_stock_balance!F6336</f>
        <v/>
      </c>
      <c r="Y4302" s="13" t="n">
        <v>197</v>
      </c>
      <c r="AU4302" s="13" t="n">
        <v>197</v>
      </c>
      <c r="BQ4302" s="13" t="n">
        <v>197</v>
      </c>
      <c r="CM4302" s="13" t="n">
        <v>197</v>
      </c>
      <c r="DI4302" s="13" t="n">
        <v>197</v>
      </c>
      <c r="EE4302" s="13" t="n">
        <v>197</v>
      </c>
      <c r="FA4302" s="13" t="n">
        <v>197</v>
      </c>
      <c r="FW4302" s="13" t="n">
        <v>197</v>
      </c>
      <c r="GS4302" s="13" t="n">
        <v>197</v>
      </c>
    </row>
    <row r="4303">
      <c r="C4303" s="13" t="n">
        <v>198</v>
      </c>
      <c r="D4303" s="13">
        <f>Retailers_stock_balance!D6337</f>
        <v/>
      </c>
      <c r="E4303" s="13">
        <f>Retailers_stock_balance!E6337</f>
        <v/>
      </c>
      <c r="F4303" s="13">
        <f>Retailers_stock_balance!F6337</f>
        <v/>
      </c>
      <c r="Y4303" s="13" t="n">
        <v>198</v>
      </c>
      <c r="AU4303" s="13" t="n">
        <v>198</v>
      </c>
      <c r="BQ4303" s="13" t="n">
        <v>198</v>
      </c>
      <c r="CM4303" s="13" t="n">
        <v>198</v>
      </c>
      <c r="DI4303" s="13" t="n">
        <v>198</v>
      </c>
      <c r="EE4303" s="13" t="n">
        <v>198</v>
      </c>
      <c r="FA4303" s="13" t="n">
        <v>198</v>
      </c>
      <c r="FW4303" s="13" t="n">
        <v>198</v>
      </c>
      <c r="GS4303" s="13" t="n">
        <v>198</v>
      </c>
    </row>
    <row r="4305" ht="16.2" customHeight="1">
      <c r="C4305" s="13" t="inlineStr">
        <is>
          <t>Aleatória S2nd</t>
        </is>
      </c>
      <c r="D4305" s="13" t="n">
        <v>22</v>
      </c>
      <c r="E4305" s="13" t="n">
        <v>23</v>
      </c>
      <c r="F4305" s="13" t="n">
        <v>24</v>
      </c>
      <c r="Y4305" s="13" t="inlineStr">
        <is>
          <t>Aleatória S2nd</t>
        </is>
      </c>
      <c r="Z4305" s="13" t="n">
        <v>22</v>
      </c>
      <c r="AA4305" s="13" t="n">
        <v>23</v>
      </c>
      <c r="AB4305" s="13" t="n">
        <v>24</v>
      </c>
      <c r="AU4305" s="13" t="inlineStr">
        <is>
          <t>Aleatória S2nd</t>
        </is>
      </c>
      <c r="AV4305" s="13" t="n">
        <v>22</v>
      </c>
      <c r="AW4305" s="13" t="n">
        <v>23</v>
      </c>
      <c r="AX4305" s="13" t="n">
        <v>24</v>
      </c>
      <c r="BQ4305" s="13" t="inlineStr">
        <is>
          <t>Aleatória S2nd</t>
        </is>
      </c>
      <c r="BR4305" s="13" t="n">
        <v>22</v>
      </c>
      <c r="BS4305" s="13" t="n">
        <v>23</v>
      </c>
      <c r="BT4305" s="13" t="n">
        <v>24</v>
      </c>
      <c r="CM4305" s="13" t="inlineStr">
        <is>
          <t>Aleatória S2nd</t>
        </is>
      </c>
      <c r="CN4305" s="13" t="n">
        <v>22</v>
      </c>
      <c r="CO4305" s="13" t="n">
        <v>23</v>
      </c>
      <c r="CP4305" s="13" t="n">
        <v>24</v>
      </c>
      <c r="DI4305" s="13" t="inlineStr">
        <is>
          <t>Aleatória S2nd</t>
        </is>
      </c>
      <c r="DJ4305" s="13" t="n">
        <v>22</v>
      </c>
      <c r="DK4305" s="13" t="n">
        <v>23</v>
      </c>
      <c r="DL4305" s="13" t="n">
        <v>24</v>
      </c>
      <c r="EE4305" s="13" t="inlineStr">
        <is>
          <t>Aleatória S2nd</t>
        </is>
      </c>
      <c r="EF4305" s="13" t="n">
        <v>22</v>
      </c>
      <c r="EG4305" s="13" t="n">
        <v>23</v>
      </c>
      <c r="EH4305" s="13" t="n">
        <v>24</v>
      </c>
      <c r="FA4305" s="13" t="inlineStr">
        <is>
          <t>Aleatória S2nd</t>
        </is>
      </c>
      <c r="FB4305" s="13" t="n">
        <v>22</v>
      </c>
      <c r="FC4305" s="13" t="n">
        <v>23</v>
      </c>
      <c r="FD4305" s="13" t="n">
        <v>24</v>
      </c>
      <c r="FW4305" s="13" t="inlineStr">
        <is>
          <t>Aleatória S2nd</t>
        </is>
      </c>
      <c r="FX4305" s="13" t="n">
        <v>22</v>
      </c>
      <c r="FY4305" s="13" t="n">
        <v>23</v>
      </c>
      <c r="FZ4305" s="13" t="n">
        <v>24</v>
      </c>
      <c r="GS4305" s="13" t="inlineStr">
        <is>
          <t>Aleatória S2nd</t>
        </is>
      </c>
      <c r="GT4305" s="13" t="n">
        <v>22</v>
      </c>
      <c r="GU4305" s="13" t="n">
        <v>23</v>
      </c>
      <c r="GV4305" s="13" t="n">
        <v>24</v>
      </c>
    </row>
    <row r="4306">
      <c r="C4306" s="13" t="n">
        <v>9</v>
      </c>
      <c r="D4306" s="97">
        <f>D2578+D1810*D2770</f>
        <v/>
      </c>
      <c r="E4306" s="97">
        <f>E2578+E1810*E2770</f>
        <v/>
      </c>
      <c r="F4306" s="97">
        <f>F2578+F1810*F2770</f>
        <v/>
      </c>
      <c r="Y4306" s="13" t="n">
        <v>9</v>
      </c>
      <c r="AU4306" s="13" t="n">
        <v>9</v>
      </c>
      <c r="BQ4306" s="13" t="n">
        <v>9</v>
      </c>
      <c r="CM4306" s="13" t="n">
        <v>9</v>
      </c>
      <c r="DI4306" s="13" t="n">
        <v>9</v>
      </c>
      <c r="EE4306" s="13" t="n">
        <v>9</v>
      </c>
      <c r="FA4306" s="13" t="n">
        <v>9</v>
      </c>
      <c r="FW4306" s="13" t="n">
        <v>9</v>
      </c>
      <c r="GS4306" s="13" t="n">
        <v>9</v>
      </c>
    </row>
    <row r="4307">
      <c r="C4307" s="13" t="n">
        <v>10</v>
      </c>
      <c r="D4307" s="97">
        <f>D2579+D1811*D2771</f>
        <v/>
      </c>
      <c r="E4307" s="97">
        <f>E2579+E1811*E2771</f>
        <v/>
      </c>
      <c r="F4307" s="97">
        <f>F2579+F1811*F2771</f>
        <v/>
      </c>
      <c r="Y4307" s="13" t="n">
        <v>10</v>
      </c>
      <c r="AU4307" s="13" t="n">
        <v>10</v>
      </c>
      <c r="BQ4307" s="13" t="n">
        <v>10</v>
      </c>
      <c r="CM4307" s="13" t="n">
        <v>10</v>
      </c>
      <c r="DI4307" s="13" t="n">
        <v>10</v>
      </c>
      <c r="EE4307" s="13" t="n">
        <v>10</v>
      </c>
      <c r="FA4307" s="13" t="n">
        <v>10</v>
      </c>
      <c r="FW4307" s="13" t="n">
        <v>10</v>
      </c>
      <c r="GS4307" s="13" t="n">
        <v>10</v>
      </c>
    </row>
    <row r="4308">
      <c r="C4308" s="13" t="n">
        <v>11</v>
      </c>
      <c r="D4308" s="97">
        <f>D2580+D1812*D2772</f>
        <v/>
      </c>
      <c r="E4308" s="97">
        <f>E2580+E1812*E2772</f>
        <v/>
      </c>
      <c r="F4308" s="97">
        <f>F2580+F1812*F2772</f>
        <v/>
      </c>
      <c r="Y4308" s="13" t="n">
        <v>11</v>
      </c>
      <c r="AU4308" s="13" t="n">
        <v>11</v>
      </c>
      <c r="BQ4308" s="13" t="n">
        <v>11</v>
      </c>
      <c r="CM4308" s="13" t="n">
        <v>11</v>
      </c>
      <c r="DI4308" s="13" t="n">
        <v>11</v>
      </c>
      <c r="EE4308" s="13" t="n">
        <v>11</v>
      </c>
      <c r="FA4308" s="13" t="n">
        <v>11</v>
      </c>
      <c r="FW4308" s="13" t="n">
        <v>11</v>
      </c>
      <c r="GS4308" s="13" t="n">
        <v>11</v>
      </c>
    </row>
    <row r="4309">
      <c r="C4309" s="13" t="n">
        <v>12</v>
      </c>
      <c r="D4309" s="97">
        <f>D2581+D1813*D2773</f>
        <v/>
      </c>
      <c r="E4309" s="97">
        <f>E2581+E1813*E2773</f>
        <v/>
      </c>
      <c r="F4309" s="97">
        <f>F2581+F1813*F2773</f>
        <v/>
      </c>
      <c r="Y4309" s="13" t="n">
        <v>12</v>
      </c>
      <c r="AU4309" s="13" t="n">
        <v>12</v>
      </c>
      <c r="BQ4309" s="13" t="n">
        <v>12</v>
      </c>
      <c r="CM4309" s="13" t="n">
        <v>12</v>
      </c>
      <c r="DI4309" s="13" t="n">
        <v>12</v>
      </c>
      <c r="EE4309" s="13" t="n">
        <v>12</v>
      </c>
      <c r="FA4309" s="13" t="n">
        <v>12</v>
      </c>
      <c r="FW4309" s="13" t="n">
        <v>12</v>
      </c>
      <c r="GS4309" s="13" t="n">
        <v>12</v>
      </c>
    </row>
    <row r="4310">
      <c r="C4310" s="13" t="n">
        <v>13</v>
      </c>
      <c r="D4310" s="97">
        <f>D2582+D1814*D2774</f>
        <v/>
      </c>
      <c r="E4310" s="97">
        <f>E2582+E1814*E2774</f>
        <v/>
      </c>
      <c r="F4310" s="97">
        <f>F2582+F1814*F2774</f>
        <v/>
      </c>
      <c r="Y4310" s="13" t="n">
        <v>13</v>
      </c>
      <c r="AU4310" s="13" t="n">
        <v>13</v>
      </c>
      <c r="BQ4310" s="13" t="n">
        <v>13</v>
      </c>
      <c r="CM4310" s="13" t="n">
        <v>13</v>
      </c>
      <c r="DI4310" s="13" t="n">
        <v>13</v>
      </c>
      <c r="EE4310" s="13" t="n">
        <v>13</v>
      </c>
      <c r="FA4310" s="13" t="n">
        <v>13</v>
      </c>
      <c r="FW4310" s="13" t="n">
        <v>13</v>
      </c>
      <c r="GS4310" s="13" t="n">
        <v>13</v>
      </c>
    </row>
    <row r="4311">
      <c r="C4311" s="13" t="n">
        <v>14</v>
      </c>
      <c r="D4311" s="97">
        <f>D2583+D1815*D2775</f>
        <v/>
      </c>
      <c r="E4311" s="97">
        <f>E2583+E1815*E2775</f>
        <v/>
      </c>
      <c r="F4311" s="97">
        <f>F2583+F1815*F2775</f>
        <v/>
      </c>
      <c r="Y4311" s="13" t="n">
        <v>14</v>
      </c>
      <c r="AU4311" s="13" t="n">
        <v>14</v>
      </c>
      <c r="BQ4311" s="13" t="n">
        <v>14</v>
      </c>
      <c r="CM4311" s="13" t="n">
        <v>14</v>
      </c>
      <c r="DI4311" s="13" t="n">
        <v>14</v>
      </c>
      <c r="EE4311" s="13" t="n">
        <v>14</v>
      </c>
      <c r="FA4311" s="13" t="n">
        <v>14</v>
      </c>
      <c r="FW4311" s="13" t="n">
        <v>14</v>
      </c>
      <c r="GS4311" s="13" t="n">
        <v>14</v>
      </c>
    </row>
    <row r="4312">
      <c r="C4312" s="13" t="n">
        <v>15</v>
      </c>
      <c r="D4312" s="97">
        <f>D2584+D1816*D2776</f>
        <v/>
      </c>
      <c r="E4312" s="97">
        <f>E2584+E1816*E2776</f>
        <v/>
      </c>
      <c r="F4312" s="97">
        <f>F2584+F1816*F2776</f>
        <v/>
      </c>
      <c r="Y4312" s="13" t="n">
        <v>15</v>
      </c>
      <c r="AU4312" s="13" t="n">
        <v>15</v>
      </c>
      <c r="BQ4312" s="13" t="n">
        <v>15</v>
      </c>
      <c r="CM4312" s="13" t="n">
        <v>15</v>
      </c>
      <c r="DI4312" s="13" t="n">
        <v>15</v>
      </c>
      <c r="EE4312" s="13" t="n">
        <v>15</v>
      </c>
      <c r="FA4312" s="13" t="n">
        <v>15</v>
      </c>
      <c r="FW4312" s="13" t="n">
        <v>15</v>
      </c>
      <c r="GS4312" s="13" t="n">
        <v>15</v>
      </c>
    </row>
    <row r="4313">
      <c r="C4313" s="13" t="n">
        <v>16</v>
      </c>
      <c r="D4313" s="97">
        <f>D2585+D1817*D2777</f>
        <v/>
      </c>
      <c r="E4313" s="97">
        <f>E2585+E1817*E2777</f>
        <v/>
      </c>
      <c r="F4313" s="97">
        <f>F2585+F1817*F2777</f>
        <v/>
      </c>
      <c r="Y4313" s="13" t="n">
        <v>16</v>
      </c>
      <c r="AU4313" s="13" t="n">
        <v>16</v>
      </c>
      <c r="BQ4313" s="13" t="n">
        <v>16</v>
      </c>
      <c r="CM4313" s="13" t="n">
        <v>16</v>
      </c>
      <c r="DI4313" s="13" t="n">
        <v>16</v>
      </c>
      <c r="EE4313" s="13" t="n">
        <v>16</v>
      </c>
      <c r="FA4313" s="13" t="n">
        <v>16</v>
      </c>
      <c r="FW4313" s="13" t="n">
        <v>16</v>
      </c>
      <c r="GS4313" s="13" t="n">
        <v>16</v>
      </c>
    </row>
    <row r="4314">
      <c r="C4314" s="13" t="n">
        <v>17</v>
      </c>
      <c r="D4314" s="97">
        <f>D2586+D1818*D2778</f>
        <v/>
      </c>
      <c r="E4314" s="97">
        <f>E2586+E1818*E2778</f>
        <v/>
      </c>
      <c r="F4314" s="97">
        <f>F2586+F1818*F2778</f>
        <v/>
      </c>
      <c r="Y4314" s="13" t="n">
        <v>17</v>
      </c>
      <c r="AU4314" s="13" t="n">
        <v>17</v>
      </c>
      <c r="BQ4314" s="13" t="n">
        <v>17</v>
      </c>
      <c r="CM4314" s="13" t="n">
        <v>17</v>
      </c>
      <c r="DI4314" s="13" t="n">
        <v>17</v>
      </c>
      <c r="EE4314" s="13" t="n">
        <v>17</v>
      </c>
      <c r="FA4314" s="13" t="n">
        <v>17</v>
      </c>
      <c r="FW4314" s="13" t="n">
        <v>17</v>
      </c>
      <c r="GS4314" s="13" t="n">
        <v>17</v>
      </c>
    </row>
    <row r="4315">
      <c r="C4315" s="13" t="n">
        <v>18</v>
      </c>
      <c r="D4315" s="97">
        <f>D2587+D1819*D2779</f>
        <v/>
      </c>
      <c r="E4315" s="97">
        <f>E2587+E1819*E2779</f>
        <v/>
      </c>
      <c r="F4315" s="97">
        <f>F2587+F1819*F2779</f>
        <v/>
      </c>
      <c r="Y4315" s="13" t="n">
        <v>18</v>
      </c>
      <c r="AU4315" s="13" t="n">
        <v>18</v>
      </c>
      <c r="BQ4315" s="13" t="n">
        <v>18</v>
      </c>
      <c r="CM4315" s="13" t="n">
        <v>18</v>
      </c>
      <c r="DI4315" s="13" t="n">
        <v>18</v>
      </c>
      <c r="EE4315" s="13" t="n">
        <v>18</v>
      </c>
      <c r="FA4315" s="13" t="n">
        <v>18</v>
      </c>
      <c r="FW4315" s="13" t="n">
        <v>18</v>
      </c>
      <c r="GS4315" s="13" t="n">
        <v>18</v>
      </c>
    </row>
    <row r="4316">
      <c r="C4316" s="13" t="n">
        <v>19</v>
      </c>
      <c r="D4316" s="97">
        <f>D2588+D1820*D2780</f>
        <v/>
      </c>
      <c r="E4316" s="97">
        <f>E2588+E1820*E2780</f>
        <v/>
      </c>
      <c r="F4316" s="97">
        <f>F2588+F1820*F2780</f>
        <v/>
      </c>
      <c r="Y4316" s="13" t="n">
        <v>19</v>
      </c>
      <c r="AU4316" s="13" t="n">
        <v>19</v>
      </c>
      <c r="BQ4316" s="13" t="n">
        <v>19</v>
      </c>
      <c r="CM4316" s="13" t="n">
        <v>19</v>
      </c>
      <c r="DI4316" s="13" t="n">
        <v>19</v>
      </c>
      <c r="EE4316" s="13" t="n">
        <v>19</v>
      </c>
      <c r="FA4316" s="13" t="n">
        <v>19</v>
      </c>
      <c r="FW4316" s="13" t="n">
        <v>19</v>
      </c>
      <c r="GS4316" s="13" t="n">
        <v>19</v>
      </c>
    </row>
    <row r="4317">
      <c r="C4317" s="13" t="n">
        <v>20</v>
      </c>
      <c r="D4317" s="97">
        <f>D2589+D1821*D2781</f>
        <v/>
      </c>
      <c r="E4317" s="97">
        <f>E2589+E1821*E2781</f>
        <v/>
      </c>
      <c r="F4317" s="97">
        <f>F2589+F1821*F2781</f>
        <v/>
      </c>
      <c r="Y4317" s="13" t="n">
        <v>20</v>
      </c>
      <c r="AU4317" s="13" t="n">
        <v>20</v>
      </c>
      <c r="BQ4317" s="13" t="n">
        <v>20</v>
      </c>
      <c r="CM4317" s="13" t="n">
        <v>20</v>
      </c>
      <c r="DI4317" s="13" t="n">
        <v>20</v>
      </c>
      <c r="EE4317" s="13" t="n">
        <v>20</v>
      </c>
      <c r="FA4317" s="13" t="n">
        <v>20</v>
      </c>
      <c r="FW4317" s="13" t="n">
        <v>20</v>
      </c>
      <c r="GS4317" s="13" t="n">
        <v>20</v>
      </c>
    </row>
    <row r="4318">
      <c r="C4318" s="13" t="n">
        <v>21</v>
      </c>
      <c r="D4318" s="97">
        <f>D2590+D1822*D2782</f>
        <v/>
      </c>
      <c r="E4318" s="97">
        <f>E2590+E1822*E2782</f>
        <v/>
      </c>
      <c r="F4318" s="97">
        <f>F2590+F1822*F2782</f>
        <v/>
      </c>
      <c r="Y4318" s="13" t="n">
        <v>21</v>
      </c>
      <c r="AU4318" s="13" t="n">
        <v>21</v>
      </c>
      <c r="BQ4318" s="13" t="n">
        <v>21</v>
      </c>
      <c r="CM4318" s="13" t="n">
        <v>21</v>
      </c>
      <c r="DI4318" s="13" t="n">
        <v>21</v>
      </c>
      <c r="EE4318" s="13" t="n">
        <v>21</v>
      </c>
      <c r="FA4318" s="13" t="n">
        <v>21</v>
      </c>
      <c r="FW4318" s="13" t="n">
        <v>21</v>
      </c>
      <c r="GS4318" s="13" t="n">
        <v>21</v>
      </c>
    </row>
    <row r="4319">
      <c r="C4319" s="13" t="n">
        <v>22</v>
      </c>
      <c r="D4319" s="97">
        <f>D2591+D1823*D2783</f>
        <v/>
      </c>
      <c r="E4319" s="97">
        <f>E2591+E1823*E2783</f>
        <v/>
      </c>
      <c r="F4319" s="97">
        <f>F2591+F1823*F2783</f>
        <v/>
      </c>
      <c r="Y4319" s="13" t="n">
        <v>22</v>
      </c>
      <c r="AU4319" s="13" t="n">
        <v>22</v>
      </c>
      <c r="BQ4319" s="13" t="n">
        <v>22</v>
      </c>
      <c r="CM4319" s="13" t="n">
        <v>22</v>
      </c>
      <c r="DI4319" s="13" t="n">
        <v>22</v>
      </c>
      <c r="EE4319" s="13" t="n">
        <v>22</v>
      </c>
      <c r="FA4319" s="13" t="n">
        <v>22</v>
      </c>
      <c r="FW4319" s="13" t="n">
        <v>22</v>
      </c>
      <c r="GS4319" s="13" t="n">
        <v>22</v>
      </c>
    </row>
    <row r="4320">
      <c r="C4320" s="13" t="n">
        <v>23</v>
      </c>
      <c r="D4320" s="97">
        <f>D2592+D1824*D2784</f>
        <v/>
      </c>
      <c r="E4320" s="97">
        <f>E2592+E1824*E2784</f>
        <v/>
      </c>
      <c r="F4320" s="97">
        <f>F2592+F1824*F2784</f>
        <v/>
      </c>
      <c r="Y4320" s="13" t="n">
        <v>23</v>
      </c>
      <c r="AU4320" s="13" t="n">
        <v>23</v>
      </c>
      <c r="BQ4320" s="13" t="n">
        <v>23</v>
      </c>
      <c r="CM4320" s="13" t="n">
        <v>23</v>
      </c>
      <c r="DI4320" s="13" t="n">
        <v>23</v>
      </c>
      <c r="EE4320" s="13" t="n">
        <v>23</v>
      </c>
      <c r="FA4320" s="13" t="n">
        <v>23</v>
      </c>
      <c r="FW4320" s="13" t="n">
        <v>23</v>
      </c>
      <c r="GS4320" s="13" t="n">
        <v>23</v>
      </c>
    </row>
    <row r="4321">
      <c r="C4321" s="13" t="n">
        <v>24</v>
      </c>
      <c r="D4321" s="97">
        <f>D2593+D1825*D2785</f>
        <v/>
      </c>
      <c r="E4321" s="97">
        <f>E2593+E1825*E2785</f>
        <v/>
      </c>
      <c r="F4321" s="97">
        <f>F2593+F1825*F2785</f>
        <v/>
      </c>
      <c r="Y4321" s="13" t="n">
        <v>24</v>
      </c>
      <c r="AU4321" s="13" t="n">
        <v>24</v>
      </c>
      <c r="BQ4321" s="13" t="n">
        <v>24</v>
      </c>
      <c r="CM4321" s="13" t="n">
        <v>24</v>
      </c>
      <c r="DI4321" s="13" t="n">
        <v>24</v>
      </c>
      <c r="EE4321" s="13" t="n">
        <v>24</v>
      </c>
      <c r="FA4321" s="13" t="n">
        <v>24</v>
      </c>
      <c r="FW4321" s="13" t="n">
        <v>24</v>
      </c>
      <c r="GS4321" s="13" t="n">
        <v>24</v>
      </c>
    </row>
    <row r="4322">
      <c r="C4322" s="13" t="n">
        <v>25</v>
      </c>
      <c r="D4322" s="97">
        <f>D2594+D1826*D2786</f>
        <v/>
      </c>
      <c r="E4322" s="97">
        <f>E2594+E1826*E2786</f>
        <v/>
      </c>
      <c r="F4322" s="97">
        <f>F2594+F1826*F2786</f>
        <v/>
      </c>
      <c r="Y4322" s="13" t="n">
        <v>25</v>
      </c>
      <c r="AU4322" s="13" t="n">
        <v>25</v>
      </c>
      <c r="BQ4322" s="13" t="n">
        <v>25</v>
      </c>
      <c r="CM4322" s="13" t="n">
        <v>25</v>
      </c>
      <c r="DI4322" s="13" t="n">
        <v>25</v>
      </c>
      <c r="EE4322" s="13" t="n">
        <v>25</v>
      </c>
      <c r="FA4322" s="13" t="n">
        <v>25</v>
      </c>
      <c r="FW4322" s="13" t="n">
        <v>25</v>
      </c>
      <c r="GS4322" s="13" t="n">
        <v>25</v>
      </c>
    </row>
    <row r="4323">
      <c r="C4323" s="13" t="n">
        <v>26</v>
      </c>
      <c r="D4323" s="97">
        <f>D2595+D1827*D2787</f>
        <v/>
      </c>
      <c r="E4323" s="97">
        <f>E2595+E1827*E2787</f>
        <v/>
      </c>
      <c r="F4323" s="97">
        <f>F2595+F1827*F2787</f>
        <v/>
      </c>
      <c r="Y4323" s="13" t="n">
        <v>26</v>
      </c>
      <c r="AU4323" s="13" t="n">
        <v>26</v>
      </c>
      <c r="BQ4323" s="13" t="n">
        <v>26</v>
      </c>
      <c r="CM4323" s="13" t="n">
        <v>26</v>
      </c>
      <c r="DI4323" s="13" t="n">
        <v>26</v>
      </c>
      <c r="EE4323" s="13" t="n">
        <v>26</v>
      </c>
      <c r="FA4323" s="13" t="n">
        <v>26</v>
      </c>
      <c r="FW4323" s="13" t="n">
        <v>26</v>
      </c>
      <c r="GS4323" s="13" t="n">
        <v>26</v>
      </c>
    </row>
    <row r="4324">
      <c r="C4324" s="13" t="n">
        <v>27</v>
      </c>
      <c r="D4324" s="97">
        <f>D2596+D1828*D2788</f>
        <v/>
      </c>
      <c r="E4324" s="97">
        <f>E2596+E1828*E2788</f>
        <v/>
      </c>
      <c r="F4324" s="97">
        <f>F2596+F1828*F2788</f>
        <v/>
      </c>
      <c r="Y4324" s="13" t="n">
        <v>27</v>
      </c>
      <c r="AU4324" s="13" t="n">
        <v>27</v>
      </c>
      <c r="BQ4324" s="13" t="n">
        <v>27</v>
      </c>
      <c r="CM4324" s="13" t="n">
        <v>27</v>
      </c>
      <c r="DI4324" s="13" t="n">
        <v>27</v>
      </c>
      <c r="EE4324" s="13" t="n">
        <v>27</v>
      </c>
      <c r="FA4324" s="13" t="n">
        <v>27</v>
      </c>
      <c r="FW4324" s="13" t="n">
        <v>27</v>
      </c>
      <c r="GS4324" s="13" t="n">
        <v>27</v>
      </c>
    </row>
    <row r="4325">
      <c r="C4325" s="13" t="n">
        <v>28</v>
      </c>
      <c r="D4325" s="97">
        <f>D2597+D1829*D2789</f>
        <v/>
      </c>
      <c r="E4325" s="97">
        <f>E2597+E1829*E2789</f>
        <v/>
      </c>
      <c r="F4325" s="97">
        <f>F2597+F1829*F2789</f>
        <v/>
      </c>
      <c r="Y4325" s="13" t="n">
        <v>28</v>
      </c>
      <c r="AU4325" s="13" t="n">
        <v>28</v>
      </c>
      <c r="BQ4325" s="13" t="n">
        <v>28</v>
      </c>
      <c r="CM4325" s="13" t="n">
        <v>28</v>
      </c>
      <c r="DI4325" s="13" t="n">
        <v>28</v>
      </c>
      <c r="EE4325" s="13" t="n">
        <v>28</v>
      </c>
      <c r="FA4325" s="13" t="n">
        <v>28</v>
      </c>
      <c r="FW4325" s="13" t="n">
        <v>28</v>
      </c>
      <c r="GS4325" s="13" t="n">
        <v>28</v>
      </c>
    </row>
    <row r="4326">
      <c r="C4326" s="13" t="n">
        <v>29</v>
      </c>
      <c r="D4326" s="97">
        <f>D2598+D1830*D2790</f>
        <v/>
      </c>
      <c r="E4326" s="97">
        <f>E2598+E1830*E2790</f>
        <v/>
      </c>
      <c r="F4326" s="97">
        <f>F2598+F1830*F2790</f>
        <v/>
      </c>
      <c r="Y4326" s="13" t="n">
        <v>29</v>
      </c>
      <c r="AU4326" s="13" t="n">
        <v>29</v>
      </c>
      <c r="BQ4326" s="13" t="n">
        <v>29</v>
      </c>
      <c r="CM4326" s="13" t="n">
        <v>29</v>
      </c>
      <c r="DI4326" s="13" t="n">
        <v>29</v>
      </c>
      <c r="EE4326" s="13" t="n">
        <v>29</v>
      </c>
      <c r="FA4326" s="13" t="n">
        <v>29</v>
      </c>
      <c r="FW4326" s="13" t="n">
        <v>29</v>
      </c>
      <c r="GS4326" s="13" t="n">
        <v>29</v>
      </c>
    </row>
    <row r="4327">
      <c r="C4327" s="13" t="n">
        <v>30</v>
      </c>
      <c r="D4327" s="97">
        <f>D2599+D1831*D2791</f>
        <v/>
      </c>
      <c r="E4327" s="97">
        <f>E2599+E1831*E2791</f>
        <v/>
      </c>
      <c r="F4327" s="97">
        <f>F2599+F1831*F2791</f>
        <v/>
      </c>
      <c r="Y4327" s="13" t="n">
        <v>30</v>
      </c>
      <c r="AU4327" s="13" t="n">
        <v>30</v>
      </c>
      <c r="BQ4327" s="13" t="n">
        <v>30</v>
      </c>
      <c r="CM4327" s="13" t="n">
        <v>30</v>
      </c>
      <c r="DI4327" s="13" t="n">
        <v>30</v>
      </c>
      <c r="EE4327" s="13" t="n">
        <v>30</v>
      </c>
      <c r="FA4327" s="13" t="n">
        <v>30</v>
      </c>
      <c r="FW4327" s="13" t="n">
        <v>30</v>
      </c>
      <c r="GS4327" s="13" t="n">
        <v>30</v>
      </c>
    </row>
    <row r="4328">
      <c r="C4328" s="13" t="n">
        <v>31</v>
      </c>
      <c r="D4328" s="97">
        <f>D2600+D1832*D2792</f>
        <v/>
      </c>
      <c r="E4328" s="97">
        <f>E2600+E1832*E2792</f>
        <v/>
      </c>
      <c r="F4328" s="97">
        <f>F2600+F1832*F2792</f>
        <v/>
      </c>
      <c r="Y4328" s="13" t="n">
        <v>31</v>
      </c>
      <c r="AU4328" s="13" t="n">
        <v>31</v>
      </c>
      <c r="BQ4328" s="13" t="n">
        <v>31</v>
      </c>
      <c r="CM4328" s="13" t="n">
        <v>31</v>
      </c>
      <c r="DI4328" s="13" t="n">
        <v>31</v>
      </c>
      <c r="EE4328" s="13" t="n">
        <v>31</v>
      </c>
      <c r="FA4328" s="13" t="n">
        <v>31</v>
      </c>
      <c r="FW4328" s="13" t="n">
        <v>31</v>
      </c>
      <c r="GS4328" s="13" t="n">
        <v>31</v>
      </c>
    </row>
    <row r="4329">
      <c r="C4329" s="13" t="n">
        <v>32</v>
      </c>
      <c r="D4329" s="97">
        <f>D2601+D1833*D2793</f>
        <v/>
      </c>
      <c r="E4329" s="97">
        <f>E2601+E1833*E2793</f>
        <v/>
      </c>
      <c r="F4329" s="97">
        <f>F2601+F1833*F2793</f>
        <v/>
      </c>
      <c r="Y4329" s="13" t="n">
        <v>32</v>
      </c>
      <c r="AU4329" s="13" t="n">
        <v>32</v>
      </c>
      <c r="BQ4329" s="13" t="n">
        <v>32</v>
      </c>
      <c r="CM4329" s="13" t="n">
        <v>32</v>
      </c>
      <c r="DI4329" s="13" t="n">
        <v>32</v>
      </c>
      <c r="EE4329" s="13" t="n">
        <v>32</v>
      </c>
      <c r="FA4329" s="13" t="n">
        <v>32</v>
      </c>
      <c r="FW4329" s="13" t="n">
        <v>32</v>
      </c>
      <c r="GS4329" s="13" t="n">
        <v>32</v>
      </c>
    </row>
    <row r="4330">
      <c r="C4330" s="13" t="n">
        <v>33</v>
      </c>
      <c r="D4330" s="97">
        <f>D2602+D1834*D2794</f>
        <v/>
      </c>
      <c r="E4330" s="97">
        <f>E2602+E1834*E2794</f>
        <v/>
      </c>
      <c r="F4330" s="97">
        <f>F2602+F1834*F2794</f>
        <v/>
      </c>
      <c r="Y4330" s="13" t="n">
        <v>33</v>
      </c>
      <c r="AU4330" s="13" t="n">
        <v>33</v>
      </c>
      <c r="BQ4330" s="13" t="n">
        <v>33</v>
      </c>
      <c r="CM4330" s="13" t="n">
        <v>33</v>
      </c>
      <c r="DI4330" s="13" t="n">
        <v>33</v>
      </c>
      <c r="EE4330" s="13" t="n">
        <v>33</v>
      </c>
      <c r="FA4330" s="13" t="n">
        <v>33</v>
      </c>
      <c r="FW4330" s="13" t="n">
        <v>33</v>
      </c>
      <c r="GS4330" s="13" t="n">
        <v>33</v>
      </c>
    </row>
    <row r="4331">
      <c r="C4331" s="13" t="n">
        <v>34</v>
      </c>
      <c r="D4331" s="97">
        <f>D2603+D1835*D2795</f>
        <v/>
      </c>
      <c r="E4331" s="97">
        <f>E2603+E1835*E2795</f>
        <v/>
      </c>
      <c r="F4331" s="97">
        <f>F2603+F1835*F2795</f>
        <v/>
      </c>
      <c r="Y4331" s="13" t="n">
        <v>34</v>
      </c>
      <c r="AU4331" s="13" t="n">
        <v>34</v>
      </c>
      <c r="BQ4331" s="13" t="n">
        <v>34</v>
      </c>
      <c r="CM4331" s="13" t="n">
        <v>34</v>
      </c>
      <c r="DI4331" s="13" t="n">
        <v>34</v>
      </c>
      <c r="EE4331" s="13" t="n">
        <v>34</v>
      </c>
      <c r="FA4331" s="13" t="n">
        <v>34</v>
      </c>
      <c r="FW4331" s="13" t="n">
        <v>34</v>
      </c>
      <c r="GS4331" s="13" t="n">
        <v>34</v>
      </c>
    </row>
    <row r="4332">
      <c r="C4332" s="13" t="n">
        <v>35</v>
      </c>
      <c r="D4332" s="97">
        <f>D2604+D1836*D2796</f>
        <v/>
      </c>
      <c r="E4332" s="97">
        <f>E2604+E1836*E2796</f>
        <v/>
      </c>
      <c r="F4332" s="97">
        <f>F2604+F1836*F2796</f>
        <v/>
      </c>
      <c r="Y4332" s="13" t="n">
        <v>35</v>
      </c>
      <c r="AU4332" s="13" t="n">
        <v>35</v>
      </c>
      <c r="BQ4332" s="13" t="n">
        <v>35</v>
      </c>
      <c r="CM4332" s="13" t="n">
        <v>35</v>
      </c>
      <c r="DI4332" s="13" t="n">
        <v>35</v>
      </c>
      <c r="EE4332" s="13" t="n">
        <v>35</v>
      </c>
      <c r="FA4332" s="13" t="n">
        <v>35</v>
      </c>
      <c r="FW4332" s="13" t="n">
        <v>35</v>
      </c>
      <c r="GS4332" s="13" t="n">
        <v>35</v>
      </c>
    </row>
    <row r="4333">
      <c r="C4333" s="13" t="n">
        <v>36</v>
      </c>
      <c r="D4333" s="97">
        <f>D2605+D1837*D2797</f>
        <v/>
      </c>
      <c r="E4333" s="97">
        <f>E2605+E1837*E2797</f>
        <v/>
      </c>
      <c r="F4333" s="97">
        <f>F2605+F1837*F2797</f>
        <v/>
      </c>
      <c r="Y4333" s="13" t="n">
        <v>36</v>
      </c>
      <c r="AU4333" s="13" t="n">
        <v>36</v>
      </c>
      <c r="BQ4333" s="13" t="n">
        <v>36</v>
      </c>
      <c r="CM4333" s="13" t="n">
        <v>36</v>
      </c>
      <c r="DI4333" s="13" t="n">
        <v>36</v>
      </c>
      <c r="EE4333" s="13" t="n">
        <v>36</v>
      </c>
      <c r="FA4333" s="13" t="n">
        <v>36</v>
      </c>
      <c r="FW4333" s="13" t="n">
        <v>36</v>
      </c>
      <c r="GS4333" s="13" t="n">
        <v>36</v>
      </c>
    </row>
    <row r="4334">
      <c r="C4334" s="13" t="n">
        <v>37</v>
      </c>
      <c r="D4334" s="97">
        <f>D2606+D1838*D2798</f>
        <v/>
      </c>
      <c r="E4334" s="97">
        <f>E2606+E1838*E2798</f>
        <v/>
      </c>
      <c r="F4334" s="97">
        <f>F2606+F1838*F2798</f>
        <v/>
      </c>
      <c r="Y4334" s="13" t="n">
        <v>37</v>
      </c>
      <c r="AU4334" s="13" t="n">
        <v>37</v>
      </c>
      <c r="BQ4334" s="13" t="n">
        <v>37</v>
      </c>
      <c r="CM4334" s="13" t="n">
        <v>37</v>
      </c>
      <c r="DI4334" s="13" t="n">
        <v>37</v>
      </c>
      <c r="EE4334" s="13" t="n">
        <v>37</v>
      </c>
      <c r="FA4334" s="13" t="n">
        <v>37</v>
      </c>
      <c r="FW4334" s="13" t="n">
        <v>37</v>
      </c>
      <c r="GS4334" s="13" t="n">
        <v>37</v>
      </c>
    </row>
    <row r="4335">
      <c r="C4335" s="13" t="n">
        <v>38</v>
      </c>
      <c r="D4335" s="97">
        <f>D2607+D1839*D2799</f>
        <v/>
      </c>
      <c r="E4335" s="97">
        <f>E2607+E1839*E2799</f>
        <v/>
      </c>
      <c r="F4335" s="97">
        <f>F2607+F1839*F2799</f>
        <v/>
      </c>
      <c r="Y4335" s="13" t="n">
        <v>38</v>
      </c>
      <c r="AU4335" s="13" t="n">
        <v>38</v>
      </c>
      <c r="BQ4335" s="13" t="n">
        <v>38</v>
      </c>
      <c r="CM4335" s="13" t="n">
        <v>38</v>
      </c>
      <c r="DI4335" s="13" t="n">
        <v>38</v>
      </c>
      <c r="EE4335" s="13" t="n">
        <v>38</v>
      </c>
      <c r="FA4335" s="13" t="n">
        <v>38</v>
      </c>
      <c r="FW4335" s="13" t="n">
        <v>38</v>
      </c>
      <c r="GS4335" s="13" t="n">
        <v>38</v>
      </c>
    </row>
    <row r="4336">
      <c r="C4336" s="13" t="n">
        <v>39</v>
      </c>
      <c r="D4336" s="97">
        <f>D2608+D1840*D2800</f>
        <v/>
      </c>
      <c r="E4336" s="97">
        <f>E2608+E1840*E2800</f>
        <v/>
      </c>
      <c r="F4336" s="97">
        <f>F2608+F1840*F2800</f>
        <v/>
      </c>
      <c r="Y4336" s="13" t="n">
        <v>39</v>
      </c>
      <c r="AU4336" s="13" t="n">
        <v>39</v>
      </c>
      <c r="BQ4336" s="13" t="n">
        <v>39</v>
      </c>
      <c r="CM4336" s="13" t="n">
        <v>39</v>
      </c>
      <c r="DI4336" s="13" t="n">
        <v>39</v>
      </c>
      <c r="EE4336" s="13" t="n">
        <v>39</v>
      </c>
      <c r="FA4336" s="13" t="n">
        <v>39</v>
      </c>
      <c r="FW4336" s="13" t="n">
        <v>39</v>
      </c>
      <c r="GS4336" s="13" t="n">
        <v>39</v>
      </c>
    </row>
    <row r="4337">
      <c r="C4337" s="13" t="n">
        <v>40</v>
      </c>
      <c r="D4337" s="97">
        <f>D2609+D1841*D2801</f>
        <v/>
      </c>
      <c r="E4337" s="97">
        <f>E2609+E1841*E2801</f>
        <v/>
      </c>
      <c r="F4337" s="97">
        <f>F2609+F1841*F2801</f>
        <v/>
      </c>
      <c r="Y4337" s="13" t="n">
        <v>40</v>
      </c>
      <c r="AU4337" s="13" t="n">
        <v>40</v>
      </c>
      <c r="BQ4337" s="13" t="n">
        <v>40</v>
      </c>
      <c r="CM4337" s="13" t="n">
        <v>40</v>
      </c>
      <c r="DI4337" s="13" t="n">
        <v>40</v>
      </c>
      <c r="EE4337" s="13" t="n">
        <v>40</v>
      </c>
      <c r="FA4337" s="13" t="n">
        <v>40</v>
      </c>
      <c r="FW4337" s="13" t="n">
        <v>40</v>
      </c>
      <c r="GS4337" s="13" t="n">
        <v>40</v>
      </c>
    </row>
    <row r="4338">
      <c r="C4338" s="13" t="n">
        <v>41</v>
      </c>
      <c r="D4338" s="97">
        <f>D2610+D1842*D2802</f>
        <v/>
      </c>
      <c r="E4338" s="97">
        <f>E2610+E1842*E2802</f>
        <v/>
      </c>
      <c r="F4338" s="97">
        <f>F2610+F1842*F2802</f>
        <v/>
      </c>
      <c r="Y4338" s="13" t="n">
        <v>41</v>
      </c>
      <c r="AU4338" s="13" t="n">
        <v>41</v>
      </c>
      <c r="BQ4338" s="13" t="n">
        <v>41</v>
      </c>
      <c r="CM4338" s="13" t="n">
        <v>41</v>
      </c>
      <c r="DI4338" s="13" t="n">
        <v>41</v>
      </c>
      <c r="EE4338" s="13" t="n">
        <v>41</v>
      </c>
      <c r="FA4338" s="13" t="n">
        <v>41</v>
      </c>
      <c r="FW4338" s="13" t="n">
        <v>41</v>
      </c>
      <c r="GS4338" s="13" t="n">
        <v>41</v>
      </c>
    </row>
    <row r="4339">
      <c r="C4339" s="13" t="n">
        <v>42</v>
      </c>
      <c r="D4339" s="97">
        <f>D2611+D1843*D2803</f>
        <v/>
      </c>
      <c r="E4339" s="97">
        <f>E2611+E1843*E2803</f>
        <v/>
      </c>
      <c r="F4339" s="97">
        <f>F2611+F1843*F2803</f>
        <v/>
      </c>
      <c r="Y4339" s="13" t="n">
        <v>42</v>
      </c>
      <c r="AU4339" s="13" t="n">
        <v>42</v>
      </c>
      <c r="BQ4339" s="13" t="n">
        <v>42</v>
      </c>
      <c r="CM4339" s="13" t="n">
        <v>42</v>
      </c>
      <c r="DI4339" s="13" t="n">
        <v>42</v>
      </c>
      <c r="EE4339" s="13" t="n">
        <v>42</v>
      </c>
      <c r="FA4339" s="13" t="n">
        <v>42</v>
      </c>
      <c r="FW4339" s="13" t="n">
        <v>42</v>
      </c>
      <c r="GS4339" s="13" t="n">
        <v>42</v>
      </c>
    </row>
    <row r="4340">
      <c r="C4340" s="13" t="n">
        <v>43</v>
      </c>
      <c r="D4340" s="97">
        <f>D2612+D1844*D2804</f>
        <v/>
      </c>
      <c r="E4340" s="97">
        <f>E2612+E1844*E2804</f>
        <v/>
      </c>
      <c r="F4340" s="97">
        <f>F2612+F1844*F2804</f>
        <v/>
      </c>
      <c r="Y4340" s="13" t="n">
        <v>43</v>
      </c>
      <c r="AU4340" s="13" t="n">
        <v>43</v>
      </c>
      <c r="BQ4340" s="13" t="n">
        <v>43</v>
      </c>
      <c r="CM4340" s="13" t="n">
        <v>43</v>
      </c>
      <c r="DI4340" s="13" t="n">
        <v>43</v>
      </c>
      <c r="EE4340" s="13" t="n">
        <v>43</v>
      </c>
      <c r="FA4340" s="13" t="n">
        <v>43</v>
      </c>
      <c r="FW4340" s="13" t="n">
        <v>43</v>
      </c>
      <c r="GS4340" s="13" t="n">
        <v>43</v>
      </c>
    </row>
    <row r="4341">
      <c r="C4341" s="13" t="n">
        <v>44</v>
      </c>
      <c r="D4341" s="97">
        <f>D2613+D1845*D2805</f>
        <v/>
      </c>
      <c r="E4341" s="97">
        <f>E2613+E1845*E2805</f>
        <v/>
      </c>
      <c r="F4341" s="97">
        <f>F2613+F1845*F2805</f>
        <v/>
      </c>
      <c r="Y4341" s="13" t="n">
        <v>44</v>
      </c>
      <c r="AU4341" s="13" t="n">
        <v>44</v>
      </c>
      <c r="BQ4341" s="13" t="n">
        <v>44</v>
      </c>
      <c r="CM4341" s="13" t="n">
        <v>44</v>
      </c>
      <c r="DI4341" s="13" t="n">
        <v>44</v>
      </c>
      <c r="EE4341" s="13" t="n">
        <v>44</v>
      </c>
      <c r="FA4341" s="13" t="n">
        <v>44</v>
      </c>
      <c r="FW4341" s="13" t="n">
        <v>44</v>
      </c>
      <c r="GS4341" s="13" t="n">
        <v>44</v>
      </c>
    </row>
    <row r="4342">
      <c r="C4342" s="13" t="n">
        <v>45</v>
      </c>
      <c r="D4342" s="97">
        <f>D2614+D1846*D2806</f>
        <v/>
      </c>
      <c r="E4342" s="97">
        <f>E2614+E1846*E2806</f>
        <v/>
      </c>
      <c r="F4342" s="97">
        <f>F2614+F1846*F2806</f>
        <v/>
      </c>
      <c r="Y4342" s="13" t="n">
        <v>45</v>
      </c>
      <c r="AU4342" s="13" t="n">
        <v>45</v>
      </c>
      <c r="BQ4342" s="13" t="n">
        <v>45</v>
      </c>
      <c r="CM4342" s="13" t="n">
        <v>45</v>
      </c>
      <c r="DI4342" s="13" t="n">
        <v>45</v>
      </c>
      <c r="EE4342" s="13" t="n">
        <v>45</v>
      </c>
      <c r="FA4342" s="13" t="n">
        <v>45</v>
      </c>
      <c r="FW4342" s="13" t="n">
        <v>45</v>
      </c>
      <c r="GS4342" s="13" t="n">
        <v>45</v>
      </c>
    </row>
    <row r="4343">
      <c r="C4343" s="13" t="n">
        <v>46</v>
      </c>
      <c r="D4343" s="97">
        <f>D2615+D1847*D2807</f>
        <v/>
      </c>
      <c r="E4343" s="97">
        <f>E2615+E1847*E2807</f>
        <v/>
      </c>
      <c r="F4343" s="97">
        <f>F2615+F1847*F2807</f>
        <v/>
      </c>
      <c r="Y4343" s="13" t="n">
        <v>46</v>
      </c>
      <c r="AU4343" s="13" t="n">
        <v>46</v>
      </c>
      <c r="BQ4343" s="13" t="n">
        <v>46</v>
      </c>
      <c r="CM4343" s="13" t="n">
        <v>46</v>
      </c>
      <c r="DI4343" s="13" t="n">
        <v>46</v>
      </c>
      <c r="EE4343" s="13" t="n">
        <v>46</v>
      </c>
      <c r="FA4343" s="13" t="n">
        <v>46</v>
      </c>
      <c r="FW4343" s="13" t="n">
        <v>46</v>
      </c>
      <c r="GS4343" s="13" t="n">
        <v>46</v>
      </c>
    </row>
    <row r="4344">
      <c r="C4344" s="13" t="n">
        <v>47</v>
      </c>
      <c r="D4344" s="97">
        <f>D2616+D1848*D2808</f>
        <v/>
      </c>
      <c r="E4344" s="97">
        <f>E2616+E1848*E2808</f>
        <v/>
      </c>
      <c r="F4344" s="97">
        <f>F2616+F1848*F2808</f>
        <v/>
      </c>
      <c r="Y4344" s="13" t="n">
        <v>47</v>
      </c>
      <c r="AU4344" s="13" t="n">
        <v>47</v>
      </c>
      <c r="BQ4344" s="13" t="n">
        <v>47</v>
      </c>
      <c r="CM4344" s="13" t="n">
        <v>47</v>
      </c>
      <c r="DI4344" s="13" t="n">
        <v>47</v>
      </c>
      <c r="EE4344" s="13" t="n">
        <v>47</v>
      </c>
      <c r="FA4344" s="13" t="n">
        <v>47</v>
      </c>
      <c r="FW4344" s="13" t="n">
        <v>47</v>
      </c>
      <c r="GS4344" s="13" t="n">
        <v>47</v>
      </c>
    </row>
    <row r="4345">
      <c r="C4345" s="13" t="n">
        <v>48</v>
      </c>
      <c r="D4345" s="97">
        <f>D2617+D1849*D2809</f>
        <v/>
      </c>
      <c r="E4345" s="97">
        <f>E2617+E1849*E2809</f>
        <v/>
      </c>
      <c r="F4345" s="97">
        <f>F2617+F1849*F2809</f>
        <v/>
      </c>
      <c r="Y4345" s="13" t="n">
        <v>48</v>
      </c>
      <c r="AU4345" s="13" t="n">
        <v>48</v>
      </c>
      <c r="BQ4345" s="13" t="n">
        <v>48</v>
      </c>
      <c r="CM4345" s="13" t="n">
        <v>48</v>
      </c>
      <c r="DI4345" s="13" t="n">
        <v>48</v>
      </c>
      <c r="EE4345" s="13" t="n">
        <v>48</v>
      </c>
      <c r="FA4345" s="13" t="n">
        <v>48</v>
      </c>
      <c r="FW4345" s="13" t="n">
        <v>48</v>
      </c>
      <c r="GS4345" s="13" t="n">
        <v>48</v>
      </c>
    </row>
    <row r="4346">
      <c r="C4346" s="13" t="n">
        <v>49</v>
      </c>
      <c r="D4346" s="97">
        <f>D2618+D1850*D2810</f>
        <v/>
      </c>
      <c r="E4346" s="97">
        <f>E2618+E1850*E2810</f>
        <v/>
      </c>
      <c r="F4346" s="97">
        <f>F2618+F1850*F2810</f>
        <v/>
      </c>
      <c r="Y4346" s="13" t="n">
        <v>49</v>
      </c>
      <c r="AU4346" s="13" t="n">
        <v>49</v>
      </c>
      <c r="BQ4346" s="13" t="n">
        <v>49</v>
      </c>
      <c r="CM4346" s="13" t="n">
        <v>49</v>
      </c>
      <c r="DI4346" s="13" t="n">
        <v>49</v>
      </c>
      <c r="EE4346" s="13" t="n">
        <v>49</v>
      </c>
      <c r="FA4346" s="13" t="n">
        <v>49</v>
      </c>
      <c r="FW4346" s="13" t="n">
        <v>49</v>
      </c>
      <c r="GS4346" s="13" t="n">
        <v>49</v>
      </c>
    </row>
    <row r="4347">
      <c r="C4347" s="13" t="n">
        <v>50</v>
      </c>
      <c r="D4347" s="97">
        <f>D2619+D1851*D2811</f>
        <v/>
      </c>
      <c r="E4347" s="97">
        <f>E2619+E1851*E2811</f>
        <v/>
      </c>
      <c r="F4347" s="97">
        <f>F2619+F1851*F2811</f>
        <v/>
      </c>
      <c r="Y4347" s="13" t="n">
        <v>50</v>
      </c>
      <c r="AU4347" s="13" t="n">
        <v>50</v>
      </c>
      <c r="BQ4347" s="13" t="n">
        <v>50</v>
      </c>
      <c r="CM4347" s="13" t="n">
        <v>50</v>
      </c>
      <c r="DI4347" s="13" t="n">
        <v>50</v>
      </c>
      <c r="EE4347" s="13" t="n">
        <v>50</v>
      </c>
      <c r="FA4347" s="13" t="n">
        <v>50</v>
      </c>
      <c r="FW4347" s="13" t="n">
        <v>50</v>
      </c>
      <c r="GS4347" s="13" t="n">
        <v>50</v>
      </c>
    </row>
    <row r="4348">
      <c r="C4348" s="13" t="n">
        <v>51</v>
      </c>
      <c r="D4348" s="97">
        <f>D2620+D1852*D2812</f>
        <v/>
      </c>
      <c r="E4348" s="97">
        <f>E2620+E1852*E2812</f>
        <v/>
      </c>
      <c r="F4348" s="97">
        <f>F2620+F1852*F2812</f>
        <v/>
      </c>
      <c r="Y4348" s="13" t="n">
        <v>51</v>
      </c>
      <c r="AU4348" s="13" t="n">
        <v>51</v>
      </c>
      <c r="BQ4348" s="13" t="n">
        <v>51</v>
      </c>
      <c r="CM4348" s="13" t="n">
        <v>51</v>
      </c>
      <c r="DI4348" s="13" t="n">
        <v>51</v>
      </c>
      <c r="EE4348" s="13" t="n">
        <v>51</v>
      </c>
      <c r="FA4348" s="13" t="n">
        <v>51</v>
      </c>
      <c r="FW4348" s="13" t="n">
        <v>51</v>
      </c>
      <c r="GS4348" s="13" t="n">
        <v>51</v>
      </c>
    </row>
    <row r="4349">
      <c r="C4349" s="13" t="n">
        <v>52</v>
      </c>
      <c r="D4349" s="97">
        <f>D2621+D1853*D2813</f>
        <v/>
      </c>
      <c r="E4349" s="97">
        <f>E2621+E1853*E2813</f>
        <v/>
      </c>
      <c r="F4349" s="97">
        <f>F2621+F1853*F2813</f>
        <v/>
      </c>
      <c r="Y4349" s="13" t="n">
        <v>52</v>
      </c>
      <c r="AU4349" s="13" t="n">
        <v>52</v>
      </c>
      <c r="BQ4349" s="13" t="n">
        <v>52</v>
      </c>
      <c r="CM4349" s="13" t="n">
        <v>52</v>
      </c>
      <c r="DI4349" s="13" t="n">
        <v>52</v>
      </c>
      <c r="EE4349" s="13" t="n">
        <v>52</v>
      </c>
      <c r="FA4349" s="13" t="n">
        <v>52</v>
      </c>
      <c r="FW4349" s="13" t="n">
        <v>52</v>
      </c>
      <c r="GS4349" s="13" t="n">
        <v>52</v>
      </c>
    </row>
    <row r="4350">
      <c r="C4350" s="13" t="n">
        <v>53</v>
      </c>
      <c r="D4350" s="97">
        <f>D2622+D1854*D2814</f>
        <v/>
      </c>
      <c r="E4350" s="97">
        <f>E2622+E1854*E2814</f>
        <v/>
      </c>
      <c r="F4350" s="97">
        <f>F2622+F1854*F2814</f>
        <v/>
      </c>
      <c r="Y4350" s="13" t="n">
        <v>53</v>
      </c>
      <c r="AU4350" s="13" t="n">
        <v>53</v>
      </c>
      <c r="BQ4350" s="13" t="n">
        <v>53</v>
      </c>
      <c r="CM4350" s="13" t="n">
        <v>53</v>
      </c>
      <c r="DI4350" s="13" t="n">
        <v>53</v>
      </c>
      <c r="EE4350" s="13" t="n">
        <v>53</v>
      </c>
      <c r="FA4350" s="13" t="n">
        <v>53</v>
      </c>
      <c r="FW4350" s="13" t="n">
        <v>53</v>
      </c>
      <c r="GS4350" s="13" t="n">
        <v>53</v>
      </c>
    </row>
    <row r="4351">
      <c r="C4351" s="13" t="n">
        <v>54</v>
      </c>
      <c r="D4351" s="97">
        <f>D2623+D1855*D2815</f>
        <v/>
      </c>
      <c r="E4351" s="97">
        <f>E2623+E1855*E2815</f>
        <v/>
      </c>
      <c r="F4351" s="97">
        <f>F2623+F1855*F2815</f>
        <v/>
      </c>
      <c r="Y4351" s="13" t="n">
        <v>54</v>
      </c>
      <c r="AU4351" s="13" t="n">
        <v>54</v>
      </c>
      <c r="BQ4351" s="13" t="n">
        <v>54</v>
      </c>
      <c r="CM4351" s="13" t="n">
        <v>54</v>
      </c>
      <c r="DI4351" s="13" t="n">
        <v>54</v>
      </c>
      <c r="EE4351" s="13" t="n">
        <v>54</v>
      </c>
      <c r="FA4351" s="13" t="n">
        <v>54</v>
      </c>
      <c r="FW4351" s="13" t="n">
        <v>54</v>
      </c>
      <c r="GS4351" s="13" t="n">
        <v>54</v>
      </c>
    </row>
    <row r="4352">
      <c r="C4352" s="13" t="n">
        <v>55</v>
      </c>
      <c r="D4352" s="97">
        <f>D2624+D1856*D2816</f>
        <v/>
      </c>
      <c r="E4352" s="97">
        <f>E2624+E1856*E2816</f>
        <v/>
      </c>
      <c r="F4352" s="97">
        <f>F2624+F1856*F2816</f>
        <v/>
      </c>
      <c r="Y4352" s="13" t="n">
        <v>55</v>
      </c>
      <c r="AU4352" s="13" t="n">
        <v>55</v>
      </c>
      <c r="BQ4352" s="13" t="n">
        <v>55</v>
      </c>
      <c r="CM4352" s="13" t="n">
        <v>55</v>
      </c>
      <c r="DI4352" s="13" t="n">
        <v>55</v>
      </c>
      <c r="EE4352" s="13" t="n">
        <v>55</v>
      </c>
      <c r="FA4352" s="13" t="n">
        <v>55</v>
      </c>
      <c r="FW4352" s="13" t="n">
        <v>55</v>
      </c>
      <c r="GS4352" s="13" t="n">
        <v>55</v>
      </c>
    </row>
    <row r="4353">
      <c r="C4353" s="13" t="n">
        <v>56</v>
      </c>
      <c r="D4353" s="97">
        <f>D2625+D1857*D2817</f>
        <v/>
      </c>
      <c r="E4353" s="97">
        <f>E2625+E1857*E2817</f>
        <v/>
      </c>
      <c r="F4353" s="97">
        <f>F2625+F1857*F2817</f>
        <v/>
      </c>
      <c r="Y4353" s="13" t="n">
        <v>56</v>
      </c>
      <c r="AU4353" s="13" t="n">
        <v>56</v>
      </c>
      <c r="BQ4353" s="13" t="n">
        <v>56</v>
      </c>
      <c r="CM4353" s="13" t="n">
        <v>56</v>
      </c>
      <c r="DI4353" s="13" t="n">
        <v>56</v>
      </c>
      <c r="EE4353" s="13" t="n">
        <v>56</v>
      </c>
      <c r="FA4353" s="13" t="n">
        <v>56</v>
      </c>
      <c r="FW4353" s="13" t="n">
        <v>56</v>
      </c>
      <c r="GS4353" s="13" t="n">
        <v>56</v>
      </c>
    </row>
    <row r="4354">
      <c r="C4354" s="13" t="n">
        <v>57</v>
      </c>
      <c r="D4354" s="97">
        <f>D2626+D1858*D2818</f>
        <v/>
      </c>
      <c r="E4354" s="97">
        <f>E2626+E1858*E2818</f>
        <v/>
      </c>
      <c r="F4354" s="97">
        <f>F2626+F1858*F2818</f>
        <v/>
      </c>
      <c r="Y4354" s="13" t="n">
        <v>57</v>
      </c>
      <c r="AU4354" s="13" t="n">
        <v>57</v>
      </c>
      <c r="BQ4354" s="13" t="n">
        <v>57</v>
      </c>
      <c r="CM4354" s="13" t="n">
        <v>57</v>
      </c>
      <c r="DI4354" s="13" t="n">
        <v>57</v>
      </c>
      <c r="EE4354" s="13" t="n">
        <v>57</v>
      </c>
      <c r="FA4354" s="13" t="n">
        <v>57</v>
      </c>
      <c r="FW4354" s="13" t="n">
        <v>57</v>
      </c>
      <c r="GS4354" s="13" t="n">
        <v>57</v>
      </c>
    </row>
    <row r="4355">
      <c r="C4355" s="13" t="n">
        <v>58</v>
      </c>
      <c r="D4355" s="97">
        <f>D2627+D1859*D2819</f>
        <v/>
      </c>
      <c r="E4355" s="97">
        <f>E2627+E1859*E2819</f>
        <v/>
      </c>
      <c r="F4355" s="97">
        <f>F2627+F1859*F2819</f>
        <v/>
      </c>
      <c r="Y4355" s="13" t="n">
        <v>58</v>
      </c>
      <c r="AU4355" s="13" t="n">
        <v>58</v>
      </c>
      <c r="BQ4355" s="13" t="n">
        <v>58</v>
      </c>
      <c r="CM4355" s="13" t="n">
        <v>58</v>
      </c>
      <c r="DI4355" s="13" t="n">
        <v>58</v>
      </c>
      <c r="EE4355" s="13" t="n">
        <v>58</v>
      </c>
      <c r="FA4355" s="13" t="n">
        <v>58</v>
      </c>
      <c r="FW4355" s="13" t="n">
        <v>58</v>
      </c>
      <c r="GS4355" s="13" t="n">
        <v>58</v>
      </c>
    </row>
    <row r="4356">
      <c r="C4356" s="13" t="n">
        <v>59</v>
      </c>
      <c r="D4356" s="97">
        <f>D2628+D1860*D2820</f>
        <v/>
      </c>
      <c r="E4356" s="97">
        <f>E2628+E1860*E2820</f>
        <v/>
      </c>
      <c r="F4356" s="97">
        <f>F2628+F1860*F2820</f>
        <v/>
      </c>
      <c r="Y4356" s="13" t="n">
        <v>59</v>
      </c>
      <c r="AU4356" s="13" t="n">
        <v>59</v>
      </c>
      <c r="BQ4356" s="13" t="n">
        <v>59</v>
      </c>
      <c r="CM4356" s="13" t="n">
        <v>59</v>
      </c>
      <c r="DI4356" s="13" t="n">
        <v>59</v>
      </c>
      <c r="EE4356" s="13" t="n">
        <v>59</v>
      </c>
      <c r="FA4356" s="13" t="n">
        <v>59</v>
      </c>
      <c r="FW4356" s="13" t="n">
        <v>59</v>
      </c>
      <c r="GS4356" s="13" t="n">
        <v>59</v>
      </c>
    </row>
    <row r="4357">
      <c r="C4357" s="13" t="n">
        <v>60</v>
      </c>
      <c r="D4357" s="97">
        <f>D2629+D1861*D2821</f>
        <v/>
      </c>
      <c r="E4357" s="97">
        <f>E2629+E1861*E2821</f>
        <v/>
      </c>
      <c r="F4357" s="97">
        <f>F2629+F1861*F2821</f>
        <v/>
      </c>
      <c r="Y4357" s="13" t="n">
        <v>60</v>
      </c>
      <c r="AU4357" s="13" t="n">
        <v>60</v>
      </c>
      <c r="BQ4357" s="13" t="n">
        <v>60</v>
      </c>
      <c r="CM4357" s="13" t="n">
        <v>60</v>
      </c>
      <c r="DI4357" s="13" t="n">
        <v>60</v>
      </c>
      <c r="EE4357" s="13" t="n">
        <v>60</v>
      </c>
      <c r="FA4357" s="13" t="n">
        <v>60</v>
      </c>
      <c r="FW4357" s="13" t="n">
        <v>60</v>
      </c>
      <c r="GS4357" s="13" t="n">
        <v>60</v>
      </c>
    </row>
    <row r="4358">
      <c r="C4358" s="13" t="n">
        <v>61</v>
      </c>
      <c r="D4358" s="97">
        <f>D2630+D1862*D2822</f>
        <v/>
      </c>
      <c r="E4358" s="97">
        <f>E2630+E1862*E2822</f>
        <v/>
      </c>
      <c r="F4358" s="97">
        <f>F2630+F1862*F2822</f>
        <v/>
      </c>
      <c r="Y4358" s="13" t="n">
        <v>61</v>
      </c>
      <c r="AU4358" s="13" t="n">
        <v>61</v>
      </c>
      <c r="BQ4358" s="13" t="n">
        <v>61</v>
      </c>
      <c r="CM4358" s="13" t="n">
        <v>61</v>
      </c>
      <c r="DI4358" s="13" t="n">
        <v>61</v>
      </c>
      <c r="EE4358" s="13" t="n">
        <v>61</v>
      </c>
      <c r="FA4358" s="13" t="n">
        <v>61</v>
      </c>
      <c r="FW4358" s="13" t="n">
        <v>61</v>
      </c>
      <c r="GS4358" s="13" t="n">
        <v>61</v>
      </c>
    </row>
    <row r="4359">
      <c r="C4359" s="13" t="n">
        <v>62</v>
      </c>
      <c r="D4359" s="97">
        <f>D2631+D1863*D2823</f>
        <v/>
      </c>
      <c r="E4359" s="97">
        <f>E2631+E1863*E2823</f>
        <v/>
      </c>
      <c r="F4359" s="97">
        <f>F2631+F1863*F2823</f>
        <v/>
      </c>
      <c r="Y4359" s="13" t="n">
        <v>62</v>
      </c>
      <c r="AU4359" s="13" t="n">
        <v>62</v>
      </c>
      <c r="BQ4359" s="13" t="n">
        <v>62</v>
      </c>
      <c r="CM4359" s="13" t="n">
        <v>62</v>
      </c>
      <c r="DI4359" s="13" t="n">
        <v>62</v>
      </c>
      <c r="EE4359" s="13" t="n">
        <v>62</v>
      </c>
      <c r="FA4359" s="13" t="n">
        <v>62</v>
      </c>
      <c r="FW4359" s="13" t="n">
        <v>62</v>
      </c>
      <c r="GS4359" s="13" t="n">
        <v>62</v>
      </c>
    </row>
    <row r="4360">
      <c r="C4360" s="13" t="n">
        <v>63</v>
      </c>
      <c r="D4360" s="97">
        <f>D2632+D1864*D2824</f>
        <v/>
      </c>
      <c r="E4360" s="97">
        <f>E2632+E1864*E2824</f>
        <v/>
      </c>
      <c r="F4360" s="97">
        <f>F2632+F1864*F2824</f>
        <v/>
      </c>
      <c r="Y4360" s="13" t="n">
        <v>63</v>
      </c>
      <c r="AU4360" s="13" t="n">
        <v>63</v>
      </c>
      <c r="BQ4360" s="13" t="n">
        <v>63</v>
      </c>
      <c r="CM4360" s="13" t="n">
        <v>63</v>
      </c>
      <c r="DI4360" s="13" t="n">
        <v>63</v>
      </c>
      <c r="EE4360" s="13" t="n">
        <v>63</v>
      </c>
      <c r="FA4360" s="13" t="n">
        <v>63</v>
      </c>
      <c r="FW4360" s="13" t="n">
        <v>63</v>
      </c>
      <c r="GS4360" s="13" t="n">
        <v>63</v>
      </c>
    </row>
    <row r="4361">
      <c r="C4361" s="13" t="n">
        <v>64</v>
      </c>
      <c r="D4361" s="97">
        <f>D2633+D1865*D2825</f>
        <v/>
      </c>
      <c r="E4361" s="97">
        <f>E2633+E1865*E2825</f>
        <v/>
      </c>
      <c r="F4361" s="97">
        <f>F2633+F1865*F2825</f>
        <v/>
      </c>
      <c r="Y4361" s="13" t="n">
        <v>64</v>
      </c>
      <c r="AU4361" s="13" t="n">
        <v>64</v>
      </c>
      <c r="BQ4361" s="13" t="n">
        <v>64</v>
      </c>
      <c r="CM4361" s="13" t="n">
        <v>64</v>
      </c>
      <c r="DI4361" s="13" t="n">
        <v>64</v>
      </c>
      <c r="EE4361" s="13" t="n">
        <v>64</v>
      </c>
      <c r="FA4361" s="13" t="n">
        <v>64</v>
      </c>
      <c r="FW4361" s="13" t="n">
        <v>64</v>
      </c>
      <c r="GS4361" s="13" t="n">
        <v>64</v>
      </c>
    </row>
    <row r="4362">
      <c r="C4362" s="13" t="n">
        <v>65</v>
      </c>
      <c r="D4362" s="97">
        <f>D2634+D1866*D2826</f>
        <v/>
      </c>
      <c r="E4362" s="97">
        <f>E2634+E1866*E2826</f>
        <v/>
      </c>
      <c r="F4362" s="97">
        <f>F2634+F1866*F2826</f>
        <v/>
      </c>
      <c r="Y4362" s="13" t="n">
        <v>65</v>
      </c>
      <c r="AU4362" s="13" t="n">
        <v>65</v>
      </c>
      <c r="BQ4362" s="13" t="n">
        <v>65</v>
      </c>
      <c r="CM4362" s="13" t="n">
        <v>65</v>
      </c>
      <c r="DI4362" s="13" t="n">
        <v>65</v>
      </c>
      <c r="EE4362" s="13" t="n">
        <v>65</v>
      </c>
      <c r="FA4362" s="13" t="n">
        <v>65</v>
      </c>
      <c r="FW4362" s="13" t="n">
        <v>65</v>
      </c>
      <c r="GS4362" s="13" t="n">
        <v>65</v>
      </c>
    </row>
    <row r="4363">
      <c r="C4363" s="13" t="n">
        <v>66</v>
      </c>
      <c r="D4363" s="97">
        <f>D2635+D1867*D2827</f>
        <v/>
      </c>
      <c r="E4363" s="97">
        <f>E2635+E1867*E2827</f>
        <v/>
      </c>
      <c r="F4363" s="97">
        <f>F2635+F1867*F2827</f>
        <v/>
      </c>
      <c r="Y4363" s="13" t="n">
        <v>66</v>
      </c>
      <c r="AU4363" s="13" t="n">
        <v>66</v>
      </c>
      <c r="BQ4363" s="13" t="n">
        <v>66</v>
      </c>
      <c r="CM4363" s="13" t="n">
        <v>66</v>
      </c>
      <c r="DI4363" s="13" t="n">
        <v>66</v>
      </c>
      <c r="EE4363" s="13" t="n">
        <v>66</v>
      </c>
      <c r="FA4363" s="13" t="n">
        <v>66</v>
      </c>
      <c r="FW4363" s="13" t="n">
        <v>66</v>
      </c>
      <c r="GS4363" s="13" t="n">
        <v>66</v>
      </c>
    </row>
    <row r="4364">
      <c r="C4364" s="13" t="n">
        <v>67</v>
      </c>
      <c r="D4364" s="97">
        <f>D2636+D1868*D2828</f>
        <v/>
      </c>
      <c r="E4364" s="97">
        <f>E2636+E1868*E2828</f>
        <v/>
      </c>
      <c r="F4364" s="97">
        <f>F2636+F1868*F2828</f>
        <v/>
      </c>
      <c r="Y4364" s="13" t="n">
        <v>67</v>
      </c>
      <c r="AU4364" s="13" t="n">
        <v>67</v>
      </c>
      <c r="BQ4364" s="13" t="n">
        <v>67</v>
      </c>
      <c r="CM4364" s="13" t="n">
        <v>67</v>
      </c>
      <c r="DI4364" s="13" t="n">
        <v>67</v>
      </c>
      <c r="EE4364" s="13" t="n">
        <v>67</v>
      </c>
      <c r="FA4364" s="13" t="n">
        <v>67</v>
      </c>
      <c r="FW4364" s="13" t="n">
        <v>67</v>
      </c>
      <c r="GS4364" s="13" t="n">
        <v>67</v>
      </c>
    </row>
    <row r="4365">
      <c r="C4365" s="13" t="n">
        <v>68</v>
      </c>
      <c r="D4365" s="97">
        <f>D2637+D1869*D2829</f>
        <v/>
      </c>
      <c r="E4365" s="97">
        <f>E2637+E1869*E2829</f>
        <v/>
      </c>
      <c r="F4365" s="97">
        <f>F2637+F1869*F2829</f>
        <v/>
      </c>
      <c r="Y4365" s="13" t="n">
        <v>68</v>
      </c>
      <c r="AU4365" s="13" t="n">
        <v>68</v>
      </c>
      <c r="BQ4365" s="13" t="n">
        <v>68</v>
      </c>
      <c r="CM4365" s="13" t="n">
        <v>68</v>
      </c>
      <c r="DI4365" s="13" t="n">
        <v>68</v>
      </c>
      <c r="EE4365" s="13" t="n">
        <v>68</v>
      </c>
      <c r="FA4365" s="13" t="n">
        <v>68</v>
      </c>
      <c r="FW4365" s="13" t="n">
        <v>68</v>
      </c>
      <c r="GS4365" s="13" t="n">
        <v>68</v>
      </c>
    </row>
    <row r="4366">
      <c r="C4366" s="13" t="n">
        <v>69</v>
      </c>
      <c r="D4366" s="97">
        <f>D2638+D1870*D2830</f>
        <v/>
      </c>
      <c r="E4366" s="97">
        <f>E2638+E1870*E2830</f>
        <v/>
      </c>
      <c r="F4366" s="97">
        <f>F2638+F1870*F2830</f>
        <v/>
      </c>
      <c r="Y4366" s="13" t="n">
        <v>69</v>
      </c>
      <c r="AU4366" s="13" t="n">
        <v>69</v>
      </c>
      <c r="BQ4366" s="13" t="n">
        <v>69</v>
      </c>
      <c r="CM4366" s="13" t="n">
        <v>69</v>
      </c>
      <c r="DI4366" s="13" t="n">
        <v>69</v>
      </c>
      <c r="EE4366" s="13" t="n">
        <v>69</v>
      </c>
      <c r="FA4366" s="13" t="n">
        <v>69</v>
      </c>
      <c r="FW4366" s="13" t="n">
        <v>69</v>
      </c>
      <c r="GS4366" s="13" t="n">
        <v>69</v>
      </c>
    </row>
    <row r="4367">
      <c r="C4367" s="13" t="n">
        <v>70</v>
      </c>
      <c r="D4367" s="97">
        <f>D2639+D1871*D2831</f>
        <v/>
      </c>
      <c r="E4367" s="97">
        <f>E2639+E1871*E2831</f>
        <v/>
      </c>
      <c r="F4367" s="97">
        <f>F2639+F1871*F2831</f>
        <v/>
      </c>
      <c r="Y4367" s="13" t="n">
        <v>70</v>
      </c>
      <c r="AU4367" s="13" t="n">
        <v>70</v>
      </c>
      <c r="BQ4367" s="13" t="n">
        <v>70</v>
      </c>
      <c r="CM4367" s="13" t="n">
        <v>70</v>
      </c>
      <c r="DI4367" s="13" t="n">
        <v>70</v>
      </c>
      <c r="EE4367" s="13" t="n">
        <v>70</v>
      </c>
      <c r="FA4367" s="13" t="n">
        <v>70</v>
      </c>
      <c r="FW4367" s="13" t="n">
        <v>70</v>
      </c>
      <c r="GS4367" s="13" t="n">
        <v>70</v>
      </c>
    </row>
    <row r="4368">
      <c r="C4368" s="13" t="n">
        <v>71</v>
      </c>
      <c r="D4368" s="97">
        <f>D2640+D1872*D2832</f>
        <v/>
      </c>
      <c r="E4368" s="97">
        <f>E2640+E1872*E2832</f>
        <v/>
      </c>
      <c r="F4368" s="97">
        <f>F2640+F1872*F2832</f>
        <v/>
      </c>
      <c r="Y4368" s="13" t="n">
        <v>71</v>
      </c>
      <c r="AU4368" s="13" t="n">
        <v>71</v>
      </c>
      <c r="BQ4368" s="13" t="n">
        <v>71</v>
      </c>
      <c r="CM4368" s="13" t="n">
        <v>71</v>
      </c>
      <c r="DI4368" s="13" t="n">
        <v>71</v>
      </c>
      <c r="EE4368" s="13" t="n">
        <v>71</v>
      </c>
      <c r="FA4368" s="13" t="n">
        <v>71</v>
      </c>
      <c r="FW4368" s="13" t="n">
        <v>71</v>
      </c>
      <c r="GS4368" s="13" t="n">
        <v>71</v>
      </c>
    </row>
    <row r="4369">
      <c r="C4369" s="13" t="n">
        <v>72</v>
      </c>
      <c r="D4369" s="97">
        <f>D2641+D1873*D2833</f>
        <v/>
      </c>
      <c r="E4369" s="97">
        <f>E2641+E1873*E2833</f>
        <v/>
      </c>
      <c r="F4369" s="97">
        <f>F2641+F1873*F2833</f>
        <v/>
      </c>
      <c r="Y4369" s="13" t="n">
        <v>72</v>
      </c>
      <c r="AU4369" s="13" t="n">
        <v>72</v>
      </c>
      <c r="BQ4369" s="13" t="n">
        <v>72</v>
      </c>
      <c r="CM4369" s="13" t="n">
        <v>72</v>
      </c>
      <c r="DI4369" s="13" t="n">
        <v>72</v>
      </c>
      <c r="EE4369" s="13" t="n">
        <v>72</v>
      </c>
      <c r="FA4369" s="13" t="n">
        <v>72</v>
      </c>
      <c r="FW4369" s="13" t="n">
        <v>72</v>
      </c>
      <c r="GS4369" s="13" t="n">
        <v>72</v>
      </c>
    </row>
    <row r="4370">
      <c r="C4370" s="13" t="n">
        <v>73</v>
      </c>
      <c r="D4370" s="97">
        <f>D2642+D1874*D2834</f>
        <v/>
      </c>
      <c r="E4370" s="97">
        <f>E2642+E1874*E2834</f>
        <v/>
      </c>
      <c r="F4370" s="97">
        <f>F2642+F1874*F2834</f>
        <v/>
      </c>
      <c r="Y4370" s="13" t="n">
        <v>73</v>
      </c>
      <c r="AU4370" s="13" t="n">
        <v>73</v>
      </c>
      <c r="BQ4370" s="13" t="n">
        <v>73</v>
      </c>
      <c r="CM4370" s="13" t="n">
        <v>73</v>
      </c>
      <c r="DI4370" s="13" t="n">
        <v>73</v>
      </c>
      <c r="EE4370" s="13" t="n">
        <v>73</v>
      </c>
      <c r="FA4370" s="13" t="n">
        <v>73</v>
      </c>
      <c r="FW4370" s="13" t="n">
        <v>73</v>
      </c>
      <c r="GS4370" s="13" t="n">
        <v>73</v>
      </c>
    </row>
    <row r="4371">
      <c r="C4371" s="13" t="n">
        <v>74</v>
      </c>
      <c r="D4371" s="97">
        <f>D2643+D1875*D2835</f>
        <v/>
      </c>
      <c r="E4371" s="97">
        <f>E2643+E1875*E2835</f>
        <v/>
      </c>
      <c r="F4371" s="97">
        <f>F2643+F1875*F2835</f>
        <v/>
      </c>
      <c r="Y4371" s="13" t="n">
        <v>74</v>
      </c>
      <c r="AU4371" s="13" t="n">
        <v>74</v>
      </c>
      <c r="BQ4371" s="13" t="n">
        <v>74</v>
      </c>
      <c r="CM4371" s="13" t="n">
        <v>74</v>
      </c>
      <c r="DI4371" s="13" t="n">
        <v>74</v>
      </c>
      <c r="EE4371" s="13" t="n">
        <v>74</v>
      </c>
      <c r="FA4371" s="13" t="n">
        <v>74</v>
      </c>
      <c r="FW4371" s="13" t="n">
        <v>74</v>
      </c>
      <c r="GS4371" s="13" t="n">
        <v>74</v>
      </c>
    </row>
    <row r="4372">
      <c r="C4372" s="13" t="n">
        <v>75</v>
      </c>
      <c r="D4372" s="97">
        <f>D2644+D1876*D2836</f>
        <v/>
      </c>
      <c r="E4372" s="97">
        <f>E2644+E1876*E2836</f>
        <v/>
      </c>
      <c r="F4372" s="97">
        <f>F2644+F1876*F2836</f>
        <v/>
      </c>
      <c r="Y4372" s="13" t="n">
        <v>75</v>
      </c>
      <c r="AU4372" s="13" t="n">
        <v>75</v>
      </c>
      <c r="BQ4372" s="13" t="n">
        <v>75</v>
      </c>
      <c r="CM4372" s="13" t="n">
        <v>75</v>
      </c>
      <c r="DI4372" s="13" t="n">
        <v>75</v>
      </c>
      <c r="EE4372" s="13" t="n">
        <v>75</v>
      </c>
      <c r="FA4372" s="13" t="n">
        <v>75</v>
      </c>
      <c r="FW4372" s="13" t="n">
        <v>75</v>
      </c>
      <c r="GS4372" s="13" t="n">
        <v>75</v>
      </c>
    </row>
    <row r="4373">
      <c r="C4373" s="13" t="n">
        <v>76</v>
      </c>
      <c r="D4373" s="97">
        <f>D2645+D1877*D2837</f>
        <v/>
      </c>
      <c r="E4373" s="97">
        <f>E2645+E1877*E2837</f>
        <v/>
      </c>
      <c r="F4373" s="97">
        <f>F2645+F1877*F2837</f>
        <v/>
      </c>
      <c r="Y4373" s="13" t="n">
        <v>76</v>
      </c>
      <c r="AU4373" s="13" t="n">
        <v>76</v>
      </c>
      <c r="BQ4373" s="13" t="n">
        <v>76</v>
      </c>
      <c r="CM4373" s="13" t="n">
        <v>76</v>
      </c>
      <c r="DI4373" s="13" t="n">
        <v>76</v>
      </c>
      <c r="EE4373" s="13" t="n">
        <v>76</v>
      </c>
      <c r="FA4373" s="13" t="n">
        <v>76</v>
      </c>
      <c r="FW4373" s="13" t="n">
        <v>76</v>
      </c>
      <c r="GS4373" s="13" t="n">
        <v>76</v>
      </c>
    </row>
    <row r="4374">
      <c r="C4374" s="13" t="n">
        <v>77</v>
      </c>
      <c r="D4374" s="97">
        <f>D2646+D1878*D2838</f>
        <v/>
      </c>
      <c r="E4374" s="97">
        <f>E2646+E1878*E2838</f>
        <v/>
      </c>
      <c r="F4374" s="97">
        <f>F2646+F1878*F2838</f>
        <v/>
      </c>
      <c r="Y4374" s="13" t="n">
        <v>77</v>
      </c>
      <c r="AU4374" s="13" t="n">
        <v>77</v>
      </c>
      <c r="BQ4374" s="13" t="n">
        <v>77</v>
      </c>
      <c r="CM4374" s="13" t="n">
        <v>77</v>
      </c>
      <c r="DI4374" s="13" t="n">
        <v>77</v>
      </c>
      <c r="EE4374" s="13" t="n">
        <v>77</v>
      </c>
      <c r="FA4374" s="13" t="n">
        <v>77</v>
      </c>
      <c r="FW4374" s="13" t="n">
        <v>77</v>
      </c>
      <c r="GS4374" s="13" t="n">
        <v>77</v>
      </c>
    </row>
    <row r="4375">
      <c r="C4375" s="13" t="n">
        <v>78</v>
      </c>
      <c r="D4375" s="97">
        <f>D2647+D1879*D2839</f>
        <v/>
      </c>
      <c r="E4375" s="97">
        <f>E2647+E1879*E2839</f>
        <v/>
      </c>
      <c r="F4375" s="97">
        <f>F2647+F1879*F2839</f>
        <v/>
      </c>
      <c r="Y4375" s="13" t="n">
        <v>78</v>
      </c>
      <c r="AU4375" s="13" t="n">
        <v>78</v>
      </c>
      <c r="BQ4375" s="13" t="n">
        <v>78</v>
      </c>
      <c r="CM4375" s="13" t="n">
        <v>78</v>
      </c>
      <c r="DI4375" s="13" t="n">
        <v>78</v>
      </c>
      <c r="EE4375" s="13" t="n">
        <v>78</v>
      </c>
      <c r="FA4375" s="13" t="n">
        <v>78</v>
      </c>
      <c r="FW4375" s="13" t="n">
        <v>78</v>
      </c>
      <c r="GS4375" s="13" t="n">
        <v>78</v>
      </c>
    </row>
    <row r="4376">
      <c r="C4376" s="13" t="n">
        <v>79</v>
      </c>
      <c r="D4376" s="97">
        <f>D2648+D1880*D2840</f>
        <v/>
      </c>
      <c r="E4376" s="97">
        <f>E2648+E1880*E2840</f>
        <v/>
      </c>
      <c r="F4376" s="97">
        <f>F2648+F1880*F2840</f>
        <v/>
      </c>
      <c r="Y4376" s="13" t="n">
        <v>79</v>
      </c>
      <c r="AU4376" s="13" t="n">
        <v>79</v>
      </c>
      <c r="BQ4376" s="13" t="n">
        <v>79</v>
      </c>
      <c r="CM4376" s="13" t="n">
        <v>79</v>
      </c>
      <c r="DI4376" s="13" t="n">
        <v>79</v>
      </c>
      <c r="EE4376" s="13" t="n">
        <v>79</v>
      </c>
      <c r="FA4376" s="13" t="n">
        <v>79</v>
      </c>
      <c r="FW4376" s="13" t="n">
        <v>79</v>
      </c>
      <c r="GS4376" s="13" t="n">
        <v>79</v>
      </c>
    </row>
    <row r="4377">
      <c r="C4377" s="13" t="n">
        <v>80</v>
      </c>
      <c r="D4377" s="97">
        <f>D2649+D1881*D2841</f>
        <v/>
      </c>
      <c r="E4377" s="97">
        <f>E2649+E1881*E2841</f>
        <v/>
      </c>
      <c r="F4377" s="97">
        <f>F2649+F1881*F2841</f>
        <v/>
      </c>
      <c r="Y4377" s="13" t="n">
        <v>80</v>
      </c>
      <c r="AU4377" s="13" t="n">
        <v>80</v>
      </c>
      <c r="BQ4377" s="13" t="n">
        <v>80</v>
      </c>
      <c r="CM4377" s="13" t="n">
        <v>80</v>
      </c>
      <c r="DI4377" s="13" t="n">
        <v>80</v>
      </c>
      <c r="EE4377" s="13" t="n">
        <v>80</v>
      </c>
      <c r="FA4377" s="13" t="n">
        <v>80</v>
      </c>
      <c r="FW4377" s="13" t="n">
        <v>80</v>
      </c>
      <c r="GS4377" s="13" t="n">
        <v>80</v>
      </c>
    </row>
    <row r="4378">
      <c r="C4378" s="13" t="n">
        <v>81</v>
      </c>
      <c r="D4378" s="97">
        <f>D2650+D1882*D2842</f>
        <v/>
      </c>
      <c r="E4378" s="97">
        <f>E2650+E1882*E2842</f>
        <v/>
      </c>
      <c r="F4378" s="97">
        <f>F2650+F1882*F2842</f>
        <v/>
      </c>
      <c r="Y4378" s="13" t="n">
        <v>81</v>
      </c>
      <c r="AU4378" s="13" t="n">
        <v>81</v>
      </c>
      <c r="BQ4378" s="13" t="n">
        <v>81</v>
      </c>
      <c r="CM4378" s="13" t="n">
        <v>81</v>
      </c>
      <c r="DI4378" s="13" t="n">
        <v>81</v>
      </c>
      <c r="EE4378" s="13" t="n">
        <v>81</v>
      </c>
      <c r="FA4378" s="13" t="n">
        <v>81</v>
      </c>
      <c r="FW4378" s="13" t="n">
        <v>81</v>
      </c>
      <c r="GS4378" s="13" t="n">
        <v>81</v>
      </c>
    </row>
    <row r="4379">
      <c r="C4379" s="13" t="n">
        <v>82</v>
      </c>
      <c r="D4379" s="97">
        <f>D2651+D1883*D2843</f>
        <v/>
      </c>
      <c r="E4379" s="97">
        <f>E2651+E1883*E2843</f>
        <v/>
      </c>
      <c r="F4379" s="97">
        <f>F2651+F1883*F2843</f>
        <v/>
      </c>
      <c r="Y4379" s="13" t="n">
        <v>82</v>
      </c>
      <c r="AU4379" s="13" t="n">
        <v>82</v>
      </c>
      <c r="BQ4379" s="13" t="n">
        <v>82</v>
      </c>
      <c r="CM4379" s="13" t="n">
        <v>82</v>
      </c>
      <c r="DI4379" s="13" t="n">
        <v>82</v>
      </c>
      <c r="EE4379" s="13" t="n">
        <v>82</v>
      </c>
      <c r="FA4379" s="13" t="n">
        <v>82</v>
      </c>
      <c r="FW4379" s="13" t="n">
        <v>82</v>
      </c>
      <c r="GS4379" s="13" t="n">
        <v>82</v>
      </c>
    </row>
    <row r="4380">
      <c r="C4380" s="13" t="n">
        <v>83</v>
      </c>
      <c r="D4380" s="97">
        <f>D2652+D1884*D2844</f>
        <v/>
      </c>
      <c r="E4380" s="97">
        <f>E2652+E1884*E2844</f>
        <v/>
      </c>
      <c r="F4380" s="97">
        <f>F2652+F1884*F2844</f>
        <v/>
      </c>
      <c r="Y4380" s="13" t="n">
        <v>83</v>
      </c>
      <c r="AU4380" s="13" t="n">
        <v>83</v>
      </c>
      <c r="BQ4380" s="13" t="n">
        <v>83</v>
      </c>
      <c r="CM4380" s="13" t="n">
        <v>83</v>
      </c>
      <c r="DI4380" s="13" t="n">
        <v>83</v>
      </c>
      <c r="EE4380" s="13" t="n">
        <v>83</v>
      </c>
      <c r="FA4380" s="13" t="n">
        <v>83</v>
      </c>
      <c r="FW4380" s="13" t="n">
        <v>83</v>
      </c>
      <c r="GS4380" s="13" t="n">
        <v>83</v>
      </c>
    </row>
    <row r="4381">
      <c r="C4381" s="13" t="n">
        <v>84</v>
      </c>
      <c r="D4381" s="97">
        <f>D2653+D1885*D2845</f>
        <v/>
      </c>
      <c r="E4381" s="97">
        <f>E2653+E1885*E2845</f>
        <v/>
      </c>
      <c r="F4381" s="97">
        <f>F2653+F1885*F2845</f>
        <v/>
      </c>
      <c r="Y4381" s="13" t="n">
        <v>84</v>
      </c>
      <c r="AU4381" s="13" t="n">
        <v>84</v>
      </c>
      <c r="BQ4381" s="13" t="n">
        <v>84</v>
      </c>
      <c r="CM4381" s="13" t="n">
        <v>84</v>
      </c>
      <c r="DI4381" s="13" t="n">
        <v>84</v>
      </c>
      <c r="EE4381" s="13" t="n">
        <v>84</v>
      </c>
      <c r="FA4381" s="13" t="n">
        <v>84</v>
      </c>
      <c r="FW4381" s="13" t="n">
        <v>84</v>
      </c>
      <c r="GS4381" s="13" t="n">
        <v>84</v>
      </c>
    </row>
    <row r="4382">
      <c r="C4382" s="13" t="n">
        <v>85</v>
      </c>
      <c r="D4382" s="97">
        <f>D2654+D1886*D2846</f>
        <v/>
      </c>
      <c r="E4382" s="97">
        <f>E2654+E1886*E2846</f>
        <v/>
      </c>
      <c r="F4382" s="97">
        <f>F2654+F1886*F2846</f>
        <v/>
      </c>
      <c r="Y4382" s="13" t="n">
        <v>85</v>
      </c>
      <c r="AU4382" s="13" t="n">
        <v>85</v>
      </c>
      <c r="BQ4382" s="13" t="n">
        <v>85</v>
      </c>
      <c r="CM4382" s="13" t="n">
        <v>85</v>
      </c>
      <c r="DI4382" s="13" t="n">
        <v>85</v>
      </c>
      <c r="EE4382" s="13" t="n">
        <v>85</v>
      </c>
      <c r="FA4382" s="13" t="n">
        <v>85</v>
      </c>
      <c r="FW4382" s="13" t="n">
        <v>85</v>
      </c>
      <c r="GS4382" s="13" t="n">
        <v>85</v>
      </c>
    </row>
    <row r="4383">
      <c r="C4383" s="13" t="n">
        <v>86</v>
      </c>
      <c r="D4383" s="97">
        <f>D2655+D1887*D2847</f>
        <v/>
      </c>
      <c r="E4383" s="97">
        <f>E2655+E1887*E2847</f>
        <v/>
      </c>
      <c r="F4383" s="97">
        <f>F2655+F1887*F2847</f>
        <v/>
      </c>
      <c r="Y4383" s="13" t="n">
        <v>86</v>
      </c>
      <c r="AU4383" s="13" t="n">
        <v>86</v>
      </c>
      <c r="BQ4383" s="13" t="n">
        <v>86</v>
      </c>
      <c r="CM4383" s="13" t="n">
        <v>86</v>
      </c>
      <c r="DI4383" s="13" t="n">
        <v>86</v>
      </c>
      <c r="EE4383" s="13" t="n">
        <v>86</v>
      </c>
      <c r="FA4383" s="13" t="n">
        <v>86</v>
      </c>
      <c r="FW4383" s="13" t="n">
        <v>86</v>
      </c>
      <c r="GS4383" s="13" t="n">
        <v>86</v>
      </c>
    </row>
    <row r="4384">
      <c r="C4384" s="13" t="n">
        <v>87</v>
      </c>
      <c r="D4384" s="97">
        <f>D2656+D1888*D2848</f>
        <v/>
      </c>
      <c r="E4384" s="97">
        <f>E2656+E1888*E2848</f>
        <v/>
      </c>
      <c r="F4384" s="97">
        <f>F2656+F1888*F2848</f>
        <v/>
      </c>
      <c r="Y4384" s="13" t="n">
        <v>87</v>
      </c>
      <c r="AU4384" s="13" t="n">
        <v>87</v>
      </c>
      <c r="BQ4384" s="13" t="n">
        <v>87</v>
      </c>
      <c r="CM4384" s="13" t="n">
        <v>87</v>
      </c>
      <c r="DI4384" s="13" t="n">
        <v>87</v>
      </c>
      <c r="EE4384" s="13" t="n">
        <v>87</v>
      </c>
      <c r="FA4384" s="13" t="n">
        <v>87</v>
      </c>
      <c r="FW4384" s="13" t="n">
        <v>87</v>
      </c>
      <c r="GS4384" s="13" t="n">
        <v>87</v>
      </c>
    </row>
    <row r="4385">
      <c r="C4385" s="13" t="n">
        <v>88</v>
      </c>
      <c r="D4385" s="97">
        <f>D2657+D1889*D2849</f>
        <v/>
      </c>
      <c r="E4385" s="97">
        <f>E2657+E1889*E2849</f>
        <v/>
      </c>
      <c r="F4385" s="97">
        <f>F2657+F1889*F2849</f>
        <v/>
      </c>
      <c r="Y4385" s="13" t="n">
        <v>88</v>
      </c>
      <c r="AU4385" s="13" t="n">
        <v>88</v>
      </c>
      <c r="BQ4385" s="13" t="n">
        <v>88</v>
      </c>
      <c r="CM4385" s="13" t="n">
        <v>88</v>
      </c>
      <c r="DI4385" s="13" t="n">
        <v>88</v>
      </c>
      <c r="EE4385" s="13" t="n">
        <v>88</v>
      </c>
      <c r="FA4385" s="13" t="n">
        <v>88</v>
      </c>
      <c r="FW4385" s="13" t="n">
        <v>88</v>
      </c>
      <c r="GS4385" s="13" t="n">
        <v>88</v>
      </c>
    </row>
    <row r="4386">
      <c r="C4386" s="13" t="n">
        <v>89</v>
      </c>
      <c r="D4386" s="97">
        <f>D2658+D1890*D2850</f>
        <v/>
      </c>
      <c r="E4386" s="97">
        <f>E2658+E1890*E2850</f>
        <v/>
      </c>
      <c r="F4386" s="97">
        <f>F2658+F1890*F2850</f>
        <v/>
      </c>
      <c r="Y4386" s="13" t="n">
        <v>89</v>
      </c>
      <c r="AU4386" s="13" t="n">
        <v>89</v>
      </c>
      <c r="BQ4386" s="13" t="n">
        <v>89</v>
      </c>
      <c r="CM4386" s="13" t="n">
        <v>89</v>
      </c>
      <c r="DI4386" s="13" t="n">
        <v>89</v>
      </c>
      <c r="EE4386" s="13" t="n">
        <v>89</v>
      </c>
      <c r="FA4386" s="13" t="n">
        <v>89</v>
      </c>
      <c r="FW4386" s="13" t="n">
        <v>89</v>
      </c>
      <c r="GS4386" s="13" t="n">
        <v>89</v>
      </c>
    </row>
    <row r="4387">
      <c r="C4387" s="13" t="n">
        <v>90</v>
      </c>
      <c r="D4387" s="97">
        <f>D2659+D1891*D2851</f>
        <v/>
      </c>
      <c r="E4387" s="97">
        <f>E2659+E1891*E2851</f>
        <v/>
      </c>
      <c r="F4387" s="97">
        <f>F2659+F1891*F2851</f>
        <v/>
      </c>
      <c r="Y4387" s="13" t="n">
        <v>90</v>
      </c>
      <c r="AU4387" s="13" t="n">
        <v>90</v>
      </c>
      <c r="BQ4387" s="13" t="n">
        <v>90</v>
      </c>
      <c r="CM4387" s="13" t="n">
        <v>90</v>
      </c>
      <c r="DI4387" s="13" t="n">
        <v>90</v>
      </c>
      <c r="EE4387" s="13" t="n">
        <v>90</v>
      </c>
      <c r="FA4387" s="13" t="n">
        <v>90</v>
      </c>
      <c r="FW4387" s="13" t="n">
        <v>90</v>
      </c>
      <c r="GS4387" s="13" t="n">
        <v>90</v>
      </c>
    </row>
    <row r="4388">
      <c r="C4388" s="13" t="n">
        <v>91</v>
      </c>
      <c r="D4388" s="97">
        <f>D2660+D1892*D2852</f>
        <v/>
      </c>
      <c r="E4388" s="97">
        <f>E2660+E1892*E2852</f>
        <v/>
      </c>
      <c r="F4388" s="97">
        <f>F2660+F1892*F2852</f>
        <v/>
      </c>
      <c r="Y4388" s="13" t="n">
        <v>91</v>
      </c>
      <c r="AU4388" s="13" t="n">
        <v>91</v>
      </c>
      <c r="BQ4388" s="13" t="n">
        <v>91</v>
      </c>
      <c r="CM4388" s="13" t="n">
        <v>91</v>
      </c>
      <c r="DI4388" s="13" t="n">
        <v>91</v>
      </c>
      <c r="EE4388" s="13" t="n">
        <v>91</v>
      </c>
      <c r="FA4388" s="13" t="n">
        <v>91</v>
      </c>
      <c r="FW4388" s="13" t="n">
        <v>91</v>
      </c>
      <c r="GS4388" s="13" t="n">
        <v>91</v>
      </c>
    </row>
    <row r="4389">
      <c r="C4389" s="13" t="n">
        <v>92</v>
      </c>
      <c r="D4389" s="97">
        <f>D2661+D1893*D2853</f>
        <v/>
      </c>
      <c r="E4389" s="97">
        <f>E2661+E1893*E2853</f>
        <v/>
      </c>
      <c r="F4389" s="97">
        <f>F2661+F1893*F2853</f>
        <v/>
      </c>
      <c r="Y4389" s="13" t="n">
        <v>92</v>
      </c>
      <c r="AU4389" s="13" t="n">
        <v>92</v>
      </c>
      <c r="BQ4389" s="13" t="n">
        <v>92</v>
      </c>
      <c r="CM4389" s="13" t="n">
        <v>92</v>
      </c>
      <c r="DI4389" s="13" t="n">
        <v>92</v>
      </c>
      <c r="EE4389" s="13" t="n">
        <v>92</v>
      </c>
      <c r="FA4389" s="13" t="n">
        <v>92</v>
      </c>
      <c r="FW4389" s="13" t="n">
        <v>92</v>
      </c>
      <c r="GS4389" s="13" t="n">
        <v>92</v>
      </c>
    </row>
    <row r="4390">
      <c r="C4390" s="13" t="n">
        <v>93</v>
      </c>
      <c r="D4390" s="97">
        <f>D2662+D1894*D2854</f>
        <v/>
      </c>
      <c r="E4390" s="97">
        <f>E2662+E1894*E2854</f>
        <v/>
      </c>
      <c r="F4390" s="97">
        <f>F2662+F1894*F2854</f>
        <v/>
      </c>
      <c r="Y4390" s="13" t="n">
        <v>93</v>
      </c>
      <c r="AU4390" s="13" t="n">
        <v>93</v>
      </c>
      <c r="BQ4390" s="13" t="n">
        <v>93</v>
      </c>
      <c r="CM4390" s="13" t="n">
        <v>93</v>
      </c>
      <c r="DI4390" s="13" t="n">
        <v>93</v>
      </c>
      <c r="EE4390" s="13" t="n">
        <v>93</v>
      </c>
      <c r="FA4390" s="13" t="n">
        <v>93</v>
      </c>
      <c r="FW4390" s="13" t="n">
        <v>93</v>
      </c>
      <c r="GS4390" s="13" t="n">
        <v>93</v>
      </c>
    </row>
    <row r="4391">
      <c r="C4391" s="13" t="n">
        <v>94</v>
      </c>
      <c r="D4391" s="97">
        <f>D2663+D1895*D2855</f>
        <v/>
      </c>
      <c r="E4391" s="97">
        <f>E2663+E1895*E2855</f>
        <v/>
      </c>
      <c r="F4391" s="97">
        <f>F2663+F1895*F2855</f>
        <v/>
      </c>
      <c r="Y4391" s="13" t="n">
        <v>94</v>
      </c>
      <c r="AU4391" s="13" t="n">
        <v>94</v>
      </c>
      <c r="BQ4391" s="13" t="n">
        <v>94</v>
      </c>
      <c r="CM4391" s="13" t="n">
        <v>94</v>
      </c>
      <c r="DI4391" s="13" t="n">
        <v>94</v>
      </c>
      <c r="EE4391" s="13" t="n">
        <v>94</v>
      </c>
      <c r="FA4391" s="13" t="n">
        <v>94</v>
      </c>
      <c r="FW4391" s="13" t="n">
        <v>94</v>
      </c>
      <c r="GS4391" s="13" t="n">
        <v>94</v>
      </c>
    </row>
    <row r="4392">
      <c r="C4392" s="13" t="n">
        <v>95</v>
      </c>
      <c r="D4392" s="97">
        <f>D2664+D1896*D2856</f>
        <v/>
      </c>
      <c r="E4392" s="97">
        <f>E2664+E1896*E2856</f>
        <v/>
      </c>
      <c r="F4392" s="97">
        <f>F2664+F1896*F2856</f>
        <v/>
      </c>
      <c r="Y4392" s="13" t="n">
        <v>95</v>
      </c>
      <c r="AU4392" s="13" t="n">
        <v>95</v>
      </c>
      <c r="BQ4392" s="13" t="n">
        <v>95</v>
      </c>
      <c r="CM4392" s="13" t="n">
        <v>95</v>
      </c>
      <c r="DI4392" s="13" t="n">
        <v>95</v>
      </c>
      <c r="EE4392" s="13" t="n">
        <v>95</v>
      </c>
      <c r="FA4392" s="13" t="n">
        <v>95</v>
      </c>
      <c r="FW4392" s="13" t="n">
        <v>95</v>
      </c>
      <c r="GS4392" s="13" t="n">
        <v>95</v>
      </c>
    </row>
    <row r="4393">
      <c r="C4393" s="13" t="n">
        <v>96</v>
      </c>
      <c r="D4393" s="97">
        <f>D2665+D1897*D2857</f>
        <v/>
      </c>
      <c r="E4393" s="97">
        <f>E2665+E1897*E2857</f>
        <v/>
      </c>
      <c r="F4393" s="97">
        <f>F2665+F1897*F2857</f>
        <v/>
      </c>
      <c r="Y4393" s="13" t="n">
        <v>96</v>
      </c>
      <c r="AU4393" s="13" t="n">
        <v>96</v>
      </c>
      <c r="BQ4393" s="13" t="n">
        <v>96</v>
      </c>
      <c r="CM4393" s="13" t="n">
        <v>96</v>
      </c>
      <c r="DI4393" s="13" t="n">
        <v>96</v>
      </c>
      <c r="EE4393" s="13" t="n">
        <v>96</v>
      </c>
      <c r="FA4393" s="13" t="n">
        <v>96</v>
      </c>
      <c r="FW4393" s="13" t="n">
        <v>96</v>
      </c>
      <c r="GS4393" s="13" t="n">
        <v>96</v>
      </c>
    </row>
    <row r="4394">
      <c r="C4394" s="13" t="n">
        <v>97</v>
      </c>
      <c r="D4394" s="97">
        <f>D2666+D1898*D2858</f>
        <v/>
      </c>
      <c r="E4394" s="97">
        <f>E2666+E1898*E2858</f>
        <v/>
      </c>
      <c r="F4394" s="97">
        <f>F2666+F1898*F2858</f>
        <v/>
      </c>
      <c r="Y4394" s="13" t="n">
        <v>97</v>
      </c>
      <c r="AU4394" s="13" t="n">
        <v>97</v>
      </c>
      <c r="BQ4394" s="13" t="n">
        <v>97</v>
      </c>
      <c r="CM4394" s="13" t="n">
        <v>97</v>
      </c>
      <c r="DI4394" s="13" t="n">
        <v>97</v>
      </c>
      <c r="EE4394" s="13" t="n">
        <v>97</v>
      </c>
      <c r="FA4394" s="13" t="n">
        <v>97</v>
      </c>
      <c r="FW4394" s="13" t="n">
        <v>97</v>
      </c>
      <c r="GS4394" s="13" t="n">
        <v>97</v>
      </c>
    </row>
    <row r="4395">
      <c r="C4395" s="13" t="n">
        <v>98</v>
      </c>
      <c r="D4395" s="97">
        <f>D2667+D1899*D2859</f>
        <v/>
      </c>
      <c r="E4395" s="97">
        <f>E2667+E1899*E2859</f>
        <v/>
      </c>
      <c r="F4395" s="97">
        <f>F2667+F1899*F2859</f>
        <v/>
      </c>
      <c r="Y4395" s="13" t="n">
        <v>98</v>
      </c>
      <c r="AU4395" s="13" t="n">
        <v>98</v>
      </c>
      <c r="BQ4395" s="13" t="n">
        <v>98</v>
      </c>
      <c r="CM4395" s="13" t="n">
        <v>98</v>
      </c>
      <c r="DI4395" s="13" t="n">
        <v>98</v>
      </c>
      <c r="EE4395" s="13" t="n">
        <v>98</v>
      </c>
      <c r="FA4395" s="13" t="n">
        <v>98</v>
      </c>
      <c r="FW4395" s="13" t="n">
        <v>98</v>
      </c>
      <c r="GS4395" s="13" t="n">
        <v>98</v>
      </c>
    </row>
    <row r="4396">
      <c r="C4396" s="13" t="n">
        <v>99</v>
      </c>
      <c r="D4396" s="97">
        <f>D2668+D1900*D2860</f>
        <v/>
      </c>
      <c r="E4396" s="97">
        <f>E2668+E1900*E2860</f>
        <v/>
      </c>
      <c r="F4396" s="97">
        <f>F2668+F1900*F2860</f>
        <v/>
      </c>
      <c r="Y4396" s="13" t="n">
        <v>99</v>
      </c>
      <c r="AU4396" s="13" t="n">
        <v>99</v>
      </c>
      <c r="BQ4396" s="13" t="n">
        <v>99</v>
      </c>
      <c r="CM4396" s="13" t="n">
        <v>99</v>
      </c>
      <c r="DI4396" s="13" t="n">
        <v>99</v>
      </c>
      <c r="EE4396" s="13" t="n">
        <v>99</v>
      </c>
      <c r="FA4396" s="13" t="n">
        <v>99</v>
      </c>
      <c r="FW4396" s="13" t="n">
        <v>99</v>
      </c>
      <c r="GS4396" s="13" t="n">
        <v>99</v>
      </c>
    </row>
    <row r="4397">
      <c r="C4397" s="13" t="n">
        <v>100</v>
      </c>
      <c r="D4397" s="97">
        <f>D2669+D1901*D2861</f>
        <v/>
      </c>
      <c r="E4397" s="97">
        <f>E2669+E1901*E2861</f>
        <v/>
      </c>
      <c r="F4397" s="97">
        <f>F2669+F1901*F2861</f>
        <v/>
      </c>
      <c r="Y4397" s="13" t="n">
        <v>100</v>
      </c>
      <c r="AU4397" s="13" t="n">
        <v>100</v>
      </c>
      <c r="BQ4397" s="13" t="n">
        <v>100</v>
      </c>
      <c r="CM4397" s="13" t="n">
        <v>100</v>
      </c>
      <c r="DI4397" s="13" t="n">
        <v>100</v>
      </c>
      <c r="EE4397" s="13" t="n">
        <v>100</v>
      </c>
      <c r="FA4397" s="13" t="n">
        <v>100</v>
      </c>
      <c r="FW4397" s="13" t="n">
        <v>100</v>
      </c>
      <c r="GS4397" s="13" t="n">
        <v>100</v>
      </c>
    </row>
    <row r="4398">
      <c r="C4398" s="13" t="n">
        <v>101</v>
      </c>
      <c r="D4398" s="97">
        <f>D2670+D1902*D2862</f>
        <v/>
      </c>
      <c r="E4398" s="97">
        <f>E2670+E1902*E2862</f>
        <v/>
      </c>
      <c r="F4398" s="97">
        <f>F2670+F1902*F2862</f>
        <v/>
      </c>
      <c r="Y4398" s="13" t="n">
        <v>101</v>
      </c>
      <c r="AU4398" s="13" t="n">
        <v>101</v>
      </c>
      <c r="BQ4398" s="13" t="n">
        <v>101</v>
      </c>
      <c r="CM4398" s="13" t="n">
        <v>101</v>
      </c>
      <c r="DI4398" s="13" t="n">
        <v>101</v>
      </c>
      <c r="EE4398" s="13" t="n">
        <v>101</v>
      </c>
      <c r="FA4398" s="13" t="n">
        <v>101</v>
      </c>
      <c r="FW4398" s="13" t="n">
        <v>101</v>
      </c>
      <c r="GS4398" s="13" t="n">
        <v>101</v>
      </c>
    </row>
    <row r="4399">
      <c r="C4399" s="13" t="n">
        <v>102</v>
      </c>
      <c r="D4399" s="97">
        <f>D2671+D1903*D2863</f>
        <v/>
      </c>
      <c r="E4399" s="97">
        <f>E2671+E1903*E2863</f>
        <v/>
      </c>
      <c r="F4399" s="97">
        <f>F2671+F1903*F2863</f>
        <v/>
      </c>
      <c r="Y4399" s="13" t="n">
        <v>102</v>
      </c>
      <c r="AU4399" s="13" t="n">
        <v>102</v>
      </c>
      <c r="BQ4399" s="13" t="n">
        <v>102</v>
      </c>
      <c r="CM4399" s="13" t="n">
        <v>102</v>
      </c>
      <c r="DI4399" s="13" t="n">
        <v>102</v>
      </c>
      <c r="EE4399" s="13" t="n">
        <v>102</v>
      </c>
      <c r="FA4399" s="13" t="n">
        <v>102</v>
      </c>
      <c r="FW4399" s="13" t="n">
        <v>102</v>
      </c>
      <c r="GS4399" s="13" t="n">
        <v>102</v>
      </c>
    </row>
    <row r="4400">
      <c r="C4400" s="13" t="n">
        <v>103</v>
      </c>
      <c r="D4400" s="97">
        <f>D2672+D1904*D2864</f>
        <v/>
      </c>
      <c r="E4400" s="97">
        <f>E2672+E1904*E2864</f>
        <v/>
      </c>
      <c r="F4400" s="97">
        <f>F2672+F1904*F2864</f>
        <v/>
      </c>
      <c r="Y4400" s="13" t="n">
        <v>103</v>
      </c>
      <c r="AU4400" s="13" t="n">
        <v>103</v>
      </c>
      <c r="BQ4400" s="13" t="n">
        <v>103</v>
      </c>
      <c r="CM4400" s="13" t="n">
        <v>103</v>
      </c>
      <c r="DI4400" s="13" t="n">
        <v>103</v>
      </c>
      <c r="EE4400" s="13" t="n">
        <v>103</v>
      </c>
      <c r="FA4400" s="13" t="n">
        <v>103</v>
      </c>
      <c r="FW4400" s="13" t="n">
        <v>103</v>
      </c>
      <c r="GS4400" s="13" t="n">
        <v>103</v>
      </c>
    </row>
    <row r="4401">
      <c r="C4401" s="13" t="n">
        <v>104</v>
      </c>
      <c r="D4401" s="97">
        <f>D2673+D1905*D2865</f>
        <v/>
      </c>
      <c r="E4401" s="97">
        <f>E2673+E1905*E2865</f>
        <v/>
      </c>
      <c r="F4401" s="97">
        <f>F2673+F1905*F2865</f>
        <v/>
      </c>
      <c r="Y4401" s="13" t="n">
        <v>104</v>
      </c>
      <c r="AU4401" s="13" t="n">
        <v>104</v>
      </c>
      <c r="BQ4401" s="13" t="n">
        <v>104</v>
      </c>
      <c r="CM4401" s="13" t="n">
        <v>104</v>
      </c>
      <c r="DI4401" s="13" t="n">
        <v>104</v>
      </c>
      <c r="EE4401" s="13" t="n">
        <v>104</v>
      </c>
      <c r="FA4401" s="13" t="n">
        <v>104</v>
      </c>
      <c r="FW4401" s="13" t="n">
        <v>104</v>
      </c>
      <c r="GS4401" s="13" t="n">
        <v>104</v>
      </c>
    </row>
    <row r="4402">
      <c r="C4402" s="13" t="n">
        <v>105</v>
      </c>
      <c r="D4402" s="97">
        <f>D2674+D1906*D2866</f>
        <v/>
      </c>
      <c r="E4402" s="97">
        <f>E2674+E1906*E2866</f>
        <v/>
      </c>
      <c r="F4402" s="97">
        <f>F2674+F1906*F2866</f>
        <v/>
      </c>
      <c r="Y4402" s="13" t="n">
        <v>105</v>
      </c>
      <c r="AU4402" s="13" t="n">
        <v>105</v>
      </c>
      <c r="BQ4402" s="13" t="n">
        <v>105</v>
      </c>
      <c r="CM4402" s="13" t="n">
        <v>105</v>
      </c>
      <c r="DI4402" s="13" t="n">
        <v>105</v>
      </c>
      <c r="EE4402" s="13" t="n">
        <v>105</v>
      </c>
      <c r="FA4402" s="13" t="n">
        <v>105</v>
      </c>
      <c r="FW4402" s="13" t="n">
        <v>105</v>
      </c>
      <c r="GS4402" s="13" t="n">
        <v>105</v>
      </c>
    </row>
    <row r="4403">
      <c r="C4403" s="13" t="n">
        <v>106</v>
      </c>
      <c r="D4403" s="97">
        <f>D2675+D1907*D2867</f>
        <v/>
      </c>
      <c r="E4403" s="97">
        <f>E2675+E1907*E2867</f>
        <v/>
      </c>
      <c r="F4403" s="97">
        <f>F2675+F1907*F2867</f>
        <v/>
      </c>
      <c r="Y4403" s="13" t="n">
        <v>106</v>
      </c>
      <c r="AU4403" s="13" t="n">
        <v>106</v>
      </c>
      <c r="BQ4403" s="13" t="n">
        <v>106</v>
      </c>
      <c r="CM4403" s="13" t="n">
        <v>106</v>
      </c>
      <c r="DI4403" s="13" t="n">
        <v>106</v>
      </c>
      <c r="EE4403" s="13" t="n">
        <v>106</v>
      </c>
      <c r="FA4403" s="13" t="n">
        <v>106</v>
      </c>
      <c r="FW4403" s="13" t="n">
        <v>106</v>
      </c>
      <c r="GS4403" s="13" t="n">
        <v>106</v>
      </c>
    </row>
    <row r="4404">
      <c r="C4404" s="13" t="n">
        <v>107</v>
      </c>
      <c r="D4404" s="97">
        <f>D2676+D1908*D2868</f>
        <v/>
      </c>
      <c r="E4404" s="97">
        <f>E2676+E1908*E2868</f>
        <v/>
      </c>
      <c r="F4404" s="97">
        <f>F2676+F1908*F2868</f>
        <v/>
      </c>
      <c r="Y4404" s="13" t="n">
        <v>107</v>
      </c>
      <c r="AU4404" s="13" t="n">
        <v>107</v>
      </c>
      <c r="BQ4404" s="13" t="n">
        <v>107</v>
      </c>
      <c r="CM4404" s="13" t="n">
        <v>107</v>
      </c>
      <c r="DI4404" s="13" t="n">
        <v>107</v>
      </c>
      <c r="EE4404" s="13" t="n">
        <v>107</v>
      </c>
      <c r="FA4404" s="13" t="n">
        <v>107</v>
      </c>
      <c r="FW4404" s="13" t="n">
        <v>107</v>
      </c>
      <c r="GS4404" s="13" t="n">
        <v>107</v>
      </c>
    </row>
    <row r="4405">
      <c r="C4405" s="13" t="n">
        <v>108</v>
      </c>
      <c r="D4405" s="97">
        <f>D2677+D1909*D2869</f>
        <v/>
      </c>
      <c r="E4405" s="97">
        <f>E2677+E1909*E2869</f>
        <v/>
      </c>
      <c r="F4405" s="97">
        <f>F2677+F1909*F2869</f>
        <v/>
      </c>
      <c r="Y4405" s="13" t="n">
        <v>108</v>
      </c>
      <c r="AU4405" s="13" t="n">
        <v>108</v>
      </c>
      <c r="BQ4405" s="13" t="n">
        <v>108</v>
      </c>
      <c r="CM4405" s="13" t="n">
        <v>108</v>
      </c>
      <c r="DI4405" s="13" t="n">
        <v>108</v>
      </c>
      <c r="EE4405" s="13" t="n">
        <v>108</v>
      </c>
      <c r="FA4405" s="13" t="n">
        <v>108</v>
      </c>
      <c r="FW4405" s="13" t="n">
        <v>108</v>
      </c>
      <c r="GS4405" s="13" t="n">
        <v>108</v>
      </c>
    </row>
    <row r="4406">
      <c r="C4406" s="13" t="n">
        <v>109</v>
      </c>
      <c r="D4406" s="97">
        <f>D2678+D1910*D2870</f>
        <v/>
      </c>
      <c r="E4406" s="97">
        <f>E2678+E1910*E2870</f>
        <v/>
      </c>
      <c r="F4406" s="97">
        <f>F2678+F1910*F2870</f>
        <v/>
      </c>
      <c r="Y4406" s="13" t="n">
        <v>109</v>
      </c>
      <c r="AU4406" s="13" t="n">
        <v>109</v>
      </c>
      <c r="BQ4406" s="13" t="n">
        <v>109</v>
      </c>
      <c r="CM4406" s="13" t="n">
        <v>109</v>
      </c>
      <c r="DI4406" s="13" t="n">
        <v>109</v>
      </c>
      <c r="EE4406" s="13" t="n">
        <v>109</v>
      </c>
      <c r="FA4406" s="13" t="n">
        <v>109</v>
      </c>
      <c r="FW4406" s="13" t="n">
        <v>109</v>
      </c>
      <c r="GS4406" s="13" t="n">
        <v>109</v>
      </c>
    </row>
    <row r="4407">
      <c r="C4407" s="13" t="n">
        <v>110</v>
      </c>
      <c r="D4407" s="97">
        <f>D2679+D1911*D2871</f>
        <v/>
      </c>
      <c r="E4407" s="97">
        <f>E2679+E1911*E2871</f>
        <v/>
      </c>
      <c r="F4407" s="97">
        <f>F2679+F1911*F2871</f>
        <v/>
      </c>
      <c r="Y4407" s="13" t="n">
        <v>110</v>
      </c>
      <c r="AU4407" s="13" t="n">
        <v>110</v>
      </c>
      <c r="BQ4407" s="13" t="n">
        <v>110</v>
      </c>
      <c r="CM4407" s="13" t="n">
        <v>110</v>
      </c>
      <c r="DI4407" s="13" t="n">
        <v>110</v>
      </c>
      <c r="EE4407" s="13" t="n">
        <v>110</v>
      </c>
      <c r="FA4407" s="13" t="n">
        <v>110</v>
      </c>
      <c r="FW4407" s="13" t="n">
        <v>110</v>
      </c>
      <c r="GS4407" s="13" t="n">
        <v>110</v>
      </c>
    </row>
    <row r="4408">
      <c r="C4408" s="13" t="n">
        <v>111</v>
      </c>
      <c r="D4408" s="97">
        <f>D2680+D1912*D2872</f>
        <v/>
      </c>
      <c r="E4408" s="97">
        <f>E2680+E1912*E2872</f>
        <v/>
      </c>
      <c r="F4408" s="97">
        <f>F2680+F1912*F2872</f>
        <v/>
      </c>
      <c r="Y4408" s="13" t="n">
        <v>111</v>
      </c>
      <c r="AU4408" s="13" t="n">
        <v>111</v>
      </c>
      <c r="BQ4408" s="13" t="n">
        <v>111</v>
      </c>
      <c r="CM4408" s="13" t="n">
        <v>111</v>
      </c>
      <c r="DI4408" s="13" t="n">
        <v>111</v>
      </c>
      <c r="EE4408" s="13" t="n">
        <v>111</v>
      </c>
      <c r="FA4408" s="13" t="n">
        <v>111</v>
      </c>
      <c r="FW4408" s="13" t="n">
        <v>111</v>
      </c>
      <c r="GS4408" s="13" t="n">
        <v>111</v>
      </c>
    </row>
    <row r="4409">
      <c r="C4409" s="13" t="n">
        <v>112</v>
      </c>
      <c r="D4409" s="97">
        <f>D2681+D1913*D2873</f>
        <v/>
      </c>
      <c r="E4409" s="97">
        <f>E2681+E1913*E2873</f>
        <v/>
      </c>
      <c r="F4409" s="97">
        <f>F2681+F1913*F2873</f>
        <v/>
      </c>
      <c r="Y4409" s="13" t="n">
        <v>112</v>
      </c>
      <c r="AU4409" s="13" t="n">
        <v>112</v>
      </c>
      <c r="BQ4409" s="13" t="n">
        <v>112</v>
      </c>
      <c r="CM4409" s="13" t="n">
        <v>112</v>
      </c>
      <c r="DI4409" s="13" t="n">
        <v>112</v>
      </c>
      <c r="EE4409" s="13" t="n">
        <v>112</v>
      </c>
      <c r="FA4409" s="13" t="n">
        <v>112</v>
      </c>
      <c r="FW4409" s="13" t="n">
        <v>112</v>
      </c>
      <c r="GS4409" s="13" t="n">
        <v>112</v>
      </c>
    </row>
    <row r="4410">
      <c r="C4410" s="13" t="n">
        <v>113</v>
      </c>
      <c r="D4410" s="97">
        <f>D2682+D1914*D2874</f>
        <v/>
      </c>
      <c r="E4410" s="97">
        <f>E2682+E1914*E2874</f>
        <v/>
      </c>
      <c r="F4410" s="97">
        <f>F2682+F1914*F2874</f>
        <v/>
      </c>
      <c r="Y4410" s="13" t="n">
        <v>113</v>
      </c>
      <c r="AU4410" s="13" t="n">
        <v>113</v>
      </c>
      <c r="BQ4410" s="13" t="n">
        <v>113</v>
      </c>
      <c r="CM4410" s="13" t="n">
        <v>113</v>
      </c>
      <c r="DI4410" s="13" t="n">
        <v>113</v>
      </c>
      <c r="EE4410" s="13" t="n">
        <v>113</v>
      </c>
      <c r="FA4410" s="13" t="n">
        <v>113</v>
      </c>
      <c r="FW4410" s="13" t="n">
        <v>113</v>
      </c>
      <c r="GS4410" s="13" t="n">
        <v>113</v>
      </c>
    </row>
    <row r="4411">
      <c r="C4411" s="13" t="n">
        <v>114</v>
      </c>
      <c r="D4411" s="97">
        <f>D2683+D1915*D2875</f>
        <v/>
      </c>
      <c r="E4411" s="97">
        <f>E2683+E1915*E2875</f>
        <v/>
      </c>
      <c r="F4411" s="97">
        <f>F2683+F1915*F2875</f>
        <v/>
      </c>
      <c r="Y4411" s="13" t="n">
        <v>114</v>
      </c>
      <c r="AU4411" s="13" t="n">
        <v>114</v>
      </c>
      <c r="BQ4411" s="13" t="n">
        <v>114</v>
      </c>
      <c r="CM4411" s="13" t="n">
        <v>114</v>
      </c>
      <c r="DI4411" s="13" t="n">
        <v>114</v>
      </c>
      <c r="EE4411" s="13" t="n">
        <v>114</v>
      </c>
      <c r="FA4411" s="13" t="n">
        <v>114</v>
      </c>
      <c r="FW4411" s="13" t="n">
        <v>114</v>
      </c>
      <c r="GS4411" s="13" t="n">
        <v>114</v>
      </c>
    </row>
    <row r="4412">
      <c r="C4412" s="13" t="n">
        <v>115</v>
      </c>
      <c r="D4412" s="97">
        <f>D2684+D1916*D2876</f>
        <v/>
      </c>
      <c r="E4412" s="97">
        <f>E2684+E1916*E2876</f>
        <v/>
      </c>
      <c r="F4412" s="97">
        <f>F2684+F1916*F2876</f>
        <v/>
      </c>
      <c r="Y4412" s="13" t="n">
        <v>115</v>
      </c>
      <c r="AU4412" s="13" t="n">
        <v>115</v>
      </c>
      <c r="BQ4412" s="13" t="n">
        <v>115</v>
      </c>
      <c r="CM4412" s="13" t="n">
        <v>115</v>
      </c>
      <c r="DI4412" s="13" t="n">
        <v>115</v>
      </c>
      <c r="EE4412" s="13" t="n">
        <v>115</v>
      </c>
      <c r="FA4412" s="13" t="n">
        <v>115</v>
      </c>
      <c r="FW4412" s="13" t="n">
        <v>115</v>
      </c>
      <c r="GS4412" s="13" t="n">
        <v>115</v>
      </c>
    </row>
    <row r="4413">
      <c r="C4413" s="13" t="n">
        <v>116</v>
      </c>
      <c r="D4413" s="97">
        <f>D2685+D1917*D2877</f>
        <v/>
      </c>
      <c r="E4413" s="97">
        <f>E2685+E1917*E2877</f>
        <v/>
      </c>
      <c r="F4413" s="97">
        <f>F2685+F1917*F2877</f>
        <v/>
      </c>
      <c r="Y4413" s="13" t="n">
        <v>116</v>
      </c>
      <c r="AU4413" s="13" t="n">
        <v>116</v>
      </c>
      <c r="BQ4413" s="13" t="n">
        <v>116</v>
      </c>
      <c r="CM4413" s="13" t="n">
        <v>116</v>
      </c>
      <c r="DI4413" s="13" t="n">
        <v>116</v>
      </c>
      <c r="EE4413" s="13" t="n">
        <v>116</v>
      </c>
      <c r="FA4413" s="13" t="n">
        <v>116</v>
      </c>
      <c r="FW4413" s="13" t="n">
        <v>116</v>
      </c>
      <c r="GS4413" s="13" t="n">
        <v>116</v>
      </c>
    </row>
    <row r="4414">
      <c r="C4414" s="13" t="n">
        <v>117</v>
      </c>
      <c r="D4414" s="97">
        <f>D2686+D1918*D2878</f>
        <v/>
      </c>
      <c r="E4414" s="97">
        <f>E2686+E1918*E2878</f>
        <v/>
      </c>
      <c r="F4414" s="97">
        <f>F2686+F1918*F2878</f>
        <v/>
      </c>
      <c r="Y4414" s="13" t="n">
        <v>117</v>
      </c>
      <c r="AU4414" s="13" t="n">
        <v>117</v>
      </c>
      <c r="BQ4414" s="13" t="n">
        <v>117</v>
      </c>
      <c r="CM4414" s="13" t="n">
        <v>117</v>
      </c>
      <c r="DI4414" s="13" t="n">
        <v>117</v>
      </c>
      <c r="EE4414" s="13" t="n">
        <v>117</v>
      </c>
      <c r="FA4414" s="13" t="n">
        <v>117</v>
      </c>
      <c r="FW4414" s="13" t="n">
        <v>117</v>
      </c>
      <c r="GS4414" s="13" t="n">
        <v>117</v>
      </c>
    </row>
    <row r="4415">
      <c r="C4415" s="13" t="n">
        <v>118</v>
      </c>
      <c r="D4415" s="97">
        <f>D2687+D1919*D2879</f>
        <v/>
      </c>
      <c r="E4415" s="97">
        <f>E2687+E1919*E2879</f>
        <v/>
      </c>
      <c r="F4415" s="97">
        <f>F2687+F1919*F2879</f>
        <v/>
      </c>
      <c r="Y4415" s="13" t="n">
        <v>118</v>
      </c>
      <c r="AU4415" s="13" t="n">
        <v>118</v>
      </c>
      <c r="BQ4415" s="13" t="n">
        <v>118</v>
      </c>
      <c r="CM4415" s="13" t="n">
        <v>118</v>
      </c>
      <c r="DI4415" s="13" t="n">
        <v>118</v>
      </c>
      <c r="EE4415" s="13" t="n">
        <v>118</v>
      </c>
      <c r="FA4415" s="13" t="n">
        <v>118</v>
      </c>
      <c r="FW4415" s="13" t="n">
        <v>118</v>
      </c>
      <c r="GS4415" s="13" t="n">
        <v>118</v>
      </c>
    </row>
    <row r="4416">
      <c r="C4416" s="13" t="n">
        <v>119</v>
      </c>
      <c r="D4416" s="97">
        <f>D2688+D1920*D2880</f>
        <v/>
      </c>
      <c r="E4416" s="97">
        <f>E2688+E1920*E2880</f>
        <v/>
      </c>
      <c r="F4416" s="97">
        <f>F2688+F1920*F2880</f>
        <v/>
      </c>
      <c r="Y4416" s="13" t="n">
        <v>119</v>
      </c>
      <c r="AU4416" s="13" t="n">
        <v>119</v>
      </c>
      <c r="BQ4416" s="13" t="n">
        <v>119</v>
      </c>
      <c r="CM4416" s="13" t="n">
        <v>119</v>
      </c>
      <c r="DI4416" s="13" t="n">
        <v>119</v>
      </c>
      <c r="EE4416" s="13" t="n">
        <v>119</v>
      </c>
      <c r="FA4416" s="13" t="n">
        <v>119</v>
      </c>
      <c r="FW4416" s="13" t="n">
        <v>119</v>
      </c>
      <c r="GS4416" s="13" t="n">
        <v>119</v>
      </c>
    </row>
    <row r="4417">
      <c r="C4417" s="13" t="n">
        <v>120</v>
      </c>
      <c r="D4417" s="97">
        <f>D2689+D1921*D2881</f>
        <v/>
      </c>
      <c r="E4417" s="97">
        <f>E2689+E1921*E2881</f>
        <v/>
      </c>
      <c r="F4417" s="97">
        <f>F2689+F1921*F2881</f>
        <v/>
      </c>
      <c r="Y4417" s="13" t="n">
        <v>120</v>
      </c>
      <c r="AU4417" s="13" t="n">
        <v>120</v>
      </c>
      <c r="BQ4417" s="13" t="n">
        <v>120</v>
      </c>
      <c r="CM4417" s="13" t="n">
        <v>120</v>
      </c>
      <c r="DI4417" s="13" t="n">
        <v>120</v>
      </c>
      <c r="EE4417" s="13" t="n">
        <v>120</v>
      </c>
      <c r="FA4417" s="13" t="n">
        <v>120</v>
      </c>
      <c r="FW4417" s="13" t="n">
        <v>120</v>
      </c>
      <c r="GS4417" s="13" t="n">
        <v>120</v>
      </c>
    </row>
    <row r="4418">
      <c r="C4418" s="13" t="n">
        <v>121</v>
      </c>
      <c r="D4418" s="97">
        <f>D2690+D1922*D2882</f>
        <v/>
      </c>
      <c r="E4418" s="97">
        <f>E2690+E1922*E2882</f>
        <v/>
      </c>
      <c r="F4418" s="97">
        <f>F2690+F1922*F2882</f>
        <v/>
      </c>
      <c r="Y4418" s="13" t="n">
        <v>121</v>
      </c>
      <c r="AU4418" s="13" t="n">
        <v>121</v>
      </c>
      <c r="BQ4418" s="13" t="n">
        <v>121</v>
      </c>
      <c r="CM4418" s="13" t="n">
        <v>121</v>
      </c>
      <c r="DI4418" s="13" t="n">
        <v>121</v>
      </c>
      <c r="EE4418" s="13" t="n">
        <v>121</v>
      </c>
      <c r="FA4418" s="13" t="n">
        <v>121</v>
      </c>
      <c r="FW4418" s="13" t="n">
        <v>121</v>
      </c>
      <c r="GS4418" s="13" t="n">
        <v>121</v>
      </c>
    </row>
    <row r="4419">
      <c r="C4419" s="13" t="n">
        <v>122</v>
      </c>
      <c r="D4419" s="97">
        <f>D2691+D1923*D2883</f>
        <v/>
      </c>
      <c r="E4419" s="97">
        <f>E2691+E1923*E2883</f>
        <v/>
      </c>
      <c r="F4419" s="97">
        <f>F2691+F1923*F2883</f>
        <v/>
      </c>
      <c r="Y4419" s="13" t="n">
        <v>122</v>
      </c>
      <c r="AU4419" s="13" t="n">
        <v>122</v>
      </c>
      <c r="BQ4419" s="13" t="n">
        <v>122</v>
      </c>
      <c r="CM4419" s="13" t="n">
        <v>122</v>
      </c>
      <c r="DI4419" s="13" t="n">
        <v>122</v>
      </c>
      <c r="EE4419" s="13" t="n">
        <v>122</v>
      </c>
      <c r="FA4419" s="13" t="n">
        <v>122</v>
      </c>
      <c r="FW4419" s="13" t="n">
        <v>122</v>
      </c>
      <c r="GS4419" s="13" t="n">
        <v>122</v>
      </c>
    </row>
    <row r="4420">
      <c r="C4420" s="13" t="n">
        <v>123</v>
      </c>
      <c r="D4420" s="97">
        <f>D2692+D1924*D2884</f>
        <v/>
      </c>
      <c r="E4420" s="97">
        <f>E2692+E1924*E2884</f>
        <v/>
      </c>
      <c r="F4420" s="97">
        <f>F2692+F1924*F2884</f>
        <v/>
      </c>
      <c r="Y4420" s="13" t="n">
        <v>123</v>
      </c>
      <c r="AU4420" s="13" t="n">
        <v>123</v>
      </c>
      <c r="BQ4420" s="13" t="n">
        <v>123</v>
      </c>
      <c r="CM4420" s="13" t="n">
        <v>123</v>
      </c>
      <c r="DI4420" s="13" t="n">
        <v>123</v>
      </c>
      <c r="EE4420" s="13" t="n">
        <v>123</v>
      </c>
      <c r="FA4420" s="13" t="n">
        <v>123</v>
      </c>
      <c r="FW4420" s="13" t="n">
        <v>123</v>
      </c>
      <c r="GS4420" s="13" t="n">
        <v>123</v>
      </c>
    </row>
    <row r="4421">
      <c r="C4421" s="13" t="n">
        <v>124</v>
      </c>
      <c r="D4421" s="97">
        <f>D2693+D1925*D2885</f>
        <v/>
      </c>
      <c r="E4421" s="97">
        <f>E2693+E1925*E2885</f>
        <v/>
      </c>
      <c r="F4421" s="97">
        <f>F2693+F1925*F2885</f>
        <v/>
      </c>
      <c r="Y4421" s="13" t="n">
        <v>124</v>
      </c>
      <c r="AU4421" s="13" t="n">
        <v>124</v>
      </c>
      <c r="BQ4421" s="13" t="n">
        <v>124</v>
      </c>
      <c r="CM4421" s="13" t="n">
        <v>124</v>
      </c>
      <c r="DI4421" s="13" t="n">
        <v>124</v>
      </c>
      <c r="EE4421" s="13" t="n">
        <v>124</v>
      </c>
      <c r="FA4421" s="13" t="n">
        <v>124</v>
      </c>
      <c r="FW4421" s="13" t="n">
        <v>124</v>
      </c>
      <c r="GS4421" s="13" t="n">
        <v>124</v>
      </c>
    </row>
    <row r="4422">
      <c r="C4422" s="13" t="n">
        <v>125</v>
      </c>
      <c r="D4422" s="97">
        <f>D2694+D1926*D2886</f>
        <v/>
      </c>
      <c r="E4422" s="97">
        <f>E2694+E1926*E2886</f>
        <v/>
      </c>
      <c r="F4422" s="97">
        <f>F2694+F1926*F2886</f>
        <v/>
      </c>
      <c r="Y4422" s="13" t="n">
        <v>125</v>
      </c>
      <c r="AU4422" s="13" t="n">
        <v>125</v>
      </c>
      <c r="BQ4422" s="13" t="n">
        <v>125</v>
      </c>
      <c r="CM4422" s="13" t="n">
        <v>125</v>
      </c>
      <c r="DI4422" s="13" t="n">
        <v>125</v>
      </c>
      <c r="EE4422" s="13" t="n">
        <v>125</v>
      </c>
      <c r="FA4422" s="13" t="n">
        <v>125</v>
      </c>
      <c r="FW4422" s="13" t="n">
        <v>125</v>
      </c>
      <c r="GS4422" s="13" t="n">
        <v>125</v>
      </c>
    </row>
    <row r="4423">
      <c r="C4423" s="13" t="n">
        <v>126</v>
      </c>
      <c r="D4423" s="97">
        <f>D2695+D1927*D2887</f>
        <v/>
      </c>
      <c r="E4423" s="97">
        <f>E2695+E1927*E2887</f>
        <v/>
      </c>
      <c r="F4423" s="97">
        <f>F2695+F1927*F2887</f>
        <v/>
      </c>
      <c r="Y4423" s="13" t="n">
        <v>126</v>
      </c>
      <c r="AU4423" s="13" t="n">
        <v>126</v>
      </c>
      <c r="BQ4423" s="13" t="n">
        <v>126</v>
      </c>
      <c r="CM4423" s="13" t="n">
        <v>126</v>
      </c>
      <c r="DI4423" s="13" t="n">
        <v>126</v>
      </c>
      <c r="EE4423" s="13" t="n">
        <v>126</v>
      </c>
      <c r="FA4423" s="13" t="n">
        <v>126</v>
      </c>
      <c r="FW4423" s="13" t="n">
        <v>126</v>
      </c>
      <c r="GS4423" s="13" t="n">
        <v>126</v>
      </c>
    </row>
    <row r="4424">
      <c r="C4424" s="13" t="n">
        <v>127</v>
      </c>
      <c r="D4424" s="97">
        <f>D2696+D1928*D2888</f>
        <v/>
      </c>
      <c r="E4424" s="97">
        <f>E2696+E1928*E2888</f>
        <v/>
      </c>
      <c r="F4424" s="97">
        <f>F2696+F1928*F2888</f>
        <v/>
      </c>
      <c r="Y4424" s="13" t="n">
        <v>127</v>
      </c>
      <c r="AU4424" s="13" t="n">
        <v>127</v>
      </c>
      <c r="BQ4424" s="13" t="n">
        <v>127</v>
      </c>
      <c r="CM4424" s="13" t="n">
        <v>127</v>
      </c>
      <c r="DI4424" s="13" t="n">
        <v>127</v>
      </c>
      <c r="EE4424" s="13" t="n">
        <v>127</v>
      </c>
      <c r="FA4424" s="13" t="n">
        <v>127</v>
      </c>
      <c r="FW4424" s="13" t="n">
        <v>127</v>
      </c>
      <c r="GS4424" s="13" t="n">
        <v>127</v>
      </c>
    </row>
    <row r="4425">
      <c r="C4425" s="13" t="n">
        <v>128</v>
      </c>
      <c r="D4425" s="97">
        <f>D2697+D1929*D2889</f>
        <v/>
      </c>
      <c r="E4425" s="97">
        <f>E2697+E1929*E2889</f>
        <v/>
      </c>
      <c r="F4425" s="97">
        <f>F2697+F1929*F2889</f>
        <v/>
      </c>
      <c r="Y4425" s="13" t="n">
        <v>128</v>
      </c>
      <c r="AU4425" s="13" t="n">
        <v>128</v>
      </c>
      <c r="BQ4425" s="13" t="n">
        <v>128</v>
      </c>
      <c r="CM4425" s="13" t="n">
        <v>128</v>
      </c>
      <c r="DI4425" s="13" t="n">
        <v>128</v>
      </c>
      <c r="EE4425" s="13" t="n">
        <v>128</v>
      </c>
      <c r="FA4425" s="13" t="n">
        <v>128</v>
      </c>
      <c r="FW4425" s="13" t="n">
        <v>128</v>
      </c>
      <c r="GS4425" s="13" t="n">
        <v>128</v>
      </c>
    </row>
    <row r="4426">
      <c r="C4426" s="13" t="n">
        <v>129</v>
      </c>
      <c r="D4426" s="97">
        <f>D2698+D1930*D2890</f>
        <v/>
      </c>
      <c r="E4426" s="97">
        <f>E2698+E1930*E2890</f>
        <v/>
      </c>
      <c r="F4426" s="97">
        <f>F2698+F1930*F2890</f>
        <v/>
      </c>
      <c r="Y4426" s="13" t="n">
        <v>129</v>
      </c>
      <c r="AU4426" s="13" t="n">
        <v>129</v>
      </c>
      <c r="BQ4426" s="13" t="n">
        <v>129</v>
      </c>
      <c r="CM4426" s="13" t="n">
        <v>129</v>
      </c>
      <c r="DI4426" s="13" t="n">
        <v>129</v>
      </c>
      <c r="EE4426" s="13" t="n">
        <v>129</v>
      </c>
      <c r="FA4426" s="13" t="n">
        <v>129</v>
      </c>
      <c r="FW4426" s="13" t="n">
        <v>129</v>
      </c>
      <c r="GS4426" s="13" t="n">
        <v>129</v>
      </c>
    </row>
    <row r="4427">
      <c r="C4427" s="13" t="n">
        <v>130</v>
      </c>
      <c r="D4427" s="97">
        <f>D2699+D1931*D2891</f>
        <v/>
      </c>
      <c r="E4427" s="97">
        <f>E2699+E1931*E2891</f>
        <v/>
      </c>
      <c r="F4427" s="97">
        <f>F2699+F1931*F2891</f>
        <v/>
      </c>
      <c r="Y4427" s="13" t="n">
        <v>130</v>
      </c>
      <c r="AU4427" s="13" t="n">
        <v>130</v>
      </c>
      <c r="BQ4427" s="13" t="n">
        <v>130</v>
      </c>
      <c r="CM4427" s="13" t="n">
        <v>130</v>
      </c>
      <c r="DI4427" s="13" t="n">
        <v>130</v>
      </c>
      <c r="EE4427" s="13" t="n">
        <v>130</v>
      </c>
      <c r="FA4427" s="13" t="n">
        <v>130</v>
      </c>
      <c r="FW4427" s="13" t="n">
        <v>130</v>
      </c>
      <c r="GS4427" s="13" t="n">
        <v>130</v>
      </c>
    </row>
    <row r="4428">
      <c r="C4428" s="13" t="n">
        <v>131</v>
      </c>
      <c r="D4428" s="97">
        <f>D2700+D1932*D2892</f>
        <v/>
      </c>
      <c r="E4428" s="97">
        <f>E2700+E1932*E2892</f>
        <v/>
      </c>
      <c r="F4428" s="97">
        <f>F2700+F1932*F2892</f>
        <v/>
      </c>
      <c r="Y4428" s="13" t="n">
        <v>131</v>
      </c>
      <c r="AU4428" s="13" t="n">
        <v>131</v>
      </c>
      <c r="BQ4428" s="13" t="n">
        <v>131</v>
      </c>
      <c r="CM4428" s="13" t="n">
        <v>131</v>
      </c>
      <c r="DI4428" s="13" t="n">
        <v>131</v>
      </c>
      <c r="EE4428" s="13" t="n">
        <v>131</v>
      </c>
      <c r="FA4428" s="13" t="n">
        <v>131</v>
      </c>
      <c r="FW4428" s="13" t="n">
        <v>131</v>
      </c>
      <c r="GS4428" s="13" t="n">
        <v>131</v>
      </c>
    </row>
    <row r="4429">
      <c r="C4429" s="13" t="n">
        <v>132</v>
      </c>
      <c r="D4429" s="97">
        <f>D2701+D1933*D2893</f>
        <v/>
      </c>
      <c r="E4429" s="97">
        <f>E2701+E1933*E2893</f>
        <v/>
      </c>
      <c r="F4429" s="97">
        <f>F2701+F1933*F2893</f>
        <v/>
      </c>
      <c r="Y4429" s="13" t="n">
        <v>132</v>
      </c>
      <c r="AU4429" s="13" t="n">
        <v>132</v>
      </c>
      <c r="BQ4429" s="13" t="n">
        <v>132</v>
      </c>
      <c r="CM4429" s="13" t="n">
        <v>132</v>
      </c>
      <c r="DI4429" s="13" t="n">
        <v>132</v>
      </c>
      <c r="EE4429" s="13" t="n">
        <v>132</v>
      </c>
      <c r="FA4429" s="13" t="n">
        <v>132</v>
      </c>
      <c r="FW4429" s="13" t="n">
        <v>132</v>
      </c>
      <c r="GS4429" s="13" t="n">
        <v>132</v>
      </c>
    </row>
    <row r="4430">
      <c r="C4430" s="13" t="n">
        <v>133</v>
      </c>
      <c r="D4430" s="97">
        <f>D2702+D1934*D2894</f>
        <v/>
      </c>
      <c r="E4430" s="97">
        <f>E2702+E1934*E2894</f>
        <v/>
      </c>
      <c r="F4430" s="97">
        <f>F2702+F1934*F2894</f>
        <v/>
      </c>
      <c r="Y4430" s="13" t="n">
        <v>133</v>
      </c>
      <c r="AU4430" s="13" t="n">
        <v>133</v>
      </c>
      <c r="BQ4430" s="13" t="n">
        <v>133</v>
      </c>
      <c r="CM4430" s="13" t="n">
        <v>133</v>
      </c>
      <c r="DI4430" s="13" t="n">
        <v>133</v>
      </c>
      <c r="EE4430" s="13" t="n">
        <v>133</v>
      </c>
      <c r="FA4430" s="13" t="n">
        <v>133</v>
      </c>
      <c r="FW4430" s="13" t="n">
        <v>133</v>
      </c>
      <c r="GS4430" s="13" t="n">
        <v>133</v>
      </c>
    </row>
    <row r="4431">
      <c r="C4431" s="13" t="n">
        <v>134</v>
      </c>
      <c r="D4431" s="97">
        <f>D2703+D1935*D2895</f>
        <v/>
      </c>
      <c r="E4431" s="97">
        <f>E2703+E1935*E2895</f>
        <v/>
      </c>
      <c r="F4431" s="97">
        <f>F2703+F1935*F2895</f>
        <v/>
      </c>
      <c r="Y4431" s="13" t="n">
        <v>134</v>
      </c>
      <c r="AU4431" s="13" t="n">
        <v>134</v>
      </c>
      <c r="BQ4431" s="13" t="n">
        <v>134</v>
      </c>
      <c r="CM4431" s="13" t="n">
        <v>134</v>
      </c>
      <c r="DI4431" s="13" t="n">
        <v>134</v>
      </c>
      <c r="EE4431" s="13" t="n">
        <v>134</v>
      </c>
      <c r="FA4431" s="13" t="n">
        <v>134</v>
      </c>
      <c r="FW4431" s="13" t="n">
        <v>134</v>
      </c>
      <c r="GS4431" s="13" t="n">
        <v>134</v>
      </c>
    </row>
    <row r="4432">
      <c r="C4432" s="13" t="n">
        <v>135</v>
      </c>
      <c r="D4432" s="97">
        <f>D2704+D1936*D2896</f>
        <v/>
      </c>
      <c r="E4432" s="97">
        <f>E2704+E1936*E2896</f>
        <v/>
      </c>
      <c r="F4432" s="97">
        <f>F2704+F1936*F2896</f>
        <v/>
      </c>
      <c r="Y4432" s="13" t="n">
        <v>135</v>
      </c>
      <c r="AU4432" s="13" t="n">
        <v>135</v>
      </c>
      <c r="BQ4432" s="13" t="n">
        <v>135</v>
      </c>
      <c r="CM4432" s="13" t="n">
        <v>135</v>
      </c>
      <c r="DI4432" s="13" t="n">
        <v>135</v>
      </c>
      <c r="EE4432" s="13" t="n">
        <v>135</v>
      </c>
      <c r="FA4432" s="13" t="n">
        <v>135</v>
      </c>
      <c r="FW4432" s="13" t="n">
        <v>135</v>
      </c>
      <c r="GS4432" s="13" t="n">
        <v>135</v>
      </c>
    </row>
    <row r="4433">
      <c r="C4433" s="13" t="n">
        <v>136</v>
      </c>
      <c r="D4433" s="97">
        <f>D2705+D1937*D2897</f>
        <v/>
      </c>
      <c r="E4433" s="97">
        <f>E2705+E1937*E2897</f>
        <v/>
      </c>
      <c r="F4433" s="97">
        <f>F2705+F1937*F2897</f>
        <v/>
      </c>
      <c r="Y4433" s="13" t="n">
        <v>136</v>
      </c>
      <c r="AU4433" s="13" t="n">
        <v>136</v>
      </c>
      <c r="BQ4433" s="13" t="n">
        <v>136</v>
      </c>
      <c r="CM4433" s="13" t="n">
        <v>136</v>
      </c>
      <c r="DI4433" s="13" t="n">
        <v>136</v>
      </c>
      <c r="EE4433" s="13" t="n">
        <v>136</v>
      </c>
      <c r="FA4433" s="13" t="n">
        <v>136</v>
      </c>
      <c r="FW4433" s="13" t="n">
        <v>136</v>
      </c>
      <c r="GS4433" s="13" t="n">
        <v>136</v>
      </c>
    </row>
    <row r="4434">
      <c r="C4434" s="13" t="n">
        <v>137</v>
      </c>
      <c r="D4434" s="97">
        <f>D2706+D1938*D2898</f>
        <v/>
      </c>
      <c r="E4434" s="97">
        <f>E2706+E1938*E2898</f>
        <v/>
      </c>
      <c r="F4434" s="97">
        <f>F2706+F1938*F2898</f>
        <v/>
      </c>
      <c r="Y4434" s="13" t="n">
        <v>137</v>
      </c>
      <c r="AU4434" s="13" t="n">
        <v>137</v>
      </c>
      <c r="BQ4434" s="13" t="n">
        <v>137</v>
      </c>
      <c r="CM4434" s="13" t="n">
        <v>137</v>
      </c>
      <c r="DI4434" s="13" t="n">
        <v>137</v>
      </c>
      <c r="EE4434" s="13" t="n">
        <v>137</v>
      </c>
      <c r="FA4434" s="13" t="n">
        <v>137</v>
      </c>
      <c r="FW4434" s="13" t="n">
        <v>137</v>
      </c>
      <c r="GS4434" s="13" t="n">
        <v>137</v>
      </c>
    </row>
    <row r="4435">
      <c r="C4435" s="13" t="n">
        <v>138</v>
      </c>
      <c r="D4435" s="97">
        <f>D2707+D1939*D2899</f>
        <v/>
      </c>
      <c r="E4435" s="97">
        <f>E2707+E1939*E2899</f>
        <v/>
      </c>
      <c r="F4435" s="97">
        <f>F2707+F1939*F2899</f>
        <v/>
      </c>
      <c r="Y4435" s="13" t="n">
        <v>138</v>
      </c>
      <c r="AU4435" s="13" t="n">
        <v>138</v>
      </c>
      <c r="BQ4435" s="13" t="n">
        <v>138</v>
      </c>
      <c r="CM4435" s="13" t="n">
        <v>138</v>
      </c>
      <c r="DI4435" s="13" t="n">
        <v>138</v>
      </c>
      <c r="EE4435" s="13" t="n">
        <v>138</v>
      </c>
      <c r="FA4435" s="13" t="n">
        <v>138</v>
      </c>
      <c r="FW4435" s="13" t="n">
        <v>138</v>
      </c>
      <c r="GS4435" s="13" t="n">
        <v>138</v>
      </c>
    </row>
    <row r="4436">
      <c r="C4436" s="13" t="n">
        <v>139</v>
      </c>
      <c r="D4436" s="97">
        <f>D2708+D1940*D2900</f>
        <v/>
      </c>
      <c r="E4436" s="97">
        <f>E2708+E1940*E2900</f>
        <v/>
      </c>
      <c r="F4436" s="97">
        <f>F2708+F1940*F2900</f>
        <v/>
      </c>
      <c r="Y4436" s="13" t="n">
        <v>139</v>
      </c>
      <c r="AU4436" s="13" t="n">
        <v>139</v>
      </c>
      <c r="BQ4436" s="13" t="n">
        <v>139</v>
      </c>
      <c r="CM4436" s="13" t="n">
        <v>139</v>
      </c>
      <c r="DI4436" s="13" t="n">
        <v>139</v>
      </c>
      <c r="EE4436" s="13" t="n">
        <v>139</v>
      </c>
      <c r="FA4436" s="13" t="n">
        <v>139</v>
      </c>
      <c r="FW4436" s="13" t="n">
        <v>139</v>
      </c>
      <c r="GS4436" s="13" t="n">
        <v>139</v>
      </c>
    </row>
    <row r="4437">
      <c r="C4437" s="13" t="n">
        <v>140</v>
      </c>
      <c r="D4437" s="97">
        <f>D2709+D1941*D2901</f>
        <v/>
      </c>
      <c r="E4437" s="97">
        <f>E2709+E1941*E2901</f>
        <v/>
      </c>
      <c r="F4437" s="97">
        <f>F2709+F1941*F2901</f>
        <v/>
      </c>
      <c r="Y4437" s="13" t="n">
        <v>140</v>
      </c>
      <c r="AU4437" s="13" t="n">
        <v>140</v>
      </c>
      <c r="BQ4437" s="13" t="n">
        <v>140</v>
      </c>
      <c r="CM4437" s="13" t="n">
        <v>140</v>
      </c>
      <c r="DI4437" s="13" t="n">
        <v>140</v>
      </c>
      <c r="EE4437" s="13" t="n">
        <v>140</v>
      </c>
      <c r="FA4437" s="13" t="n">
        <v>140</v>
      </c>
      <c r="FW4437" s="13" t="n">
        <v>140</v>
      </c>
      <c r="GS4437" s="13" t="n">
        <v>140</v>
      </c>
    </row>
    <row r="4438">
      <c r="C4438" s="13" t="n">
        <v>141</v>
      </c>
      <c r="D4438" s="97">
        <f>D2710+D1942*D2902</f>
        <v/>
      </c>
      <c r="E4438" s="97">
        <f>E2710+E1942*E2902</f>
        <v/>
      </c>
      <c r="F4438" s="97">
        <f>F2710+F1942*F2902</f>
        <v/>
      </c>
      <c r="Y4438" s="13" t="n">
        <v>141</v>
      </c>
      <c r="AU4438" s="13" t="n">
        <v>141</v>
      </c>
      <c r="BQ4438" s="13" t="n">
        <v>141</v>
      </c>
      <c r="CM4438" s="13" t="n">
        <v>141</v>
      </c>
      <c r="DI4438" s="13" t="n">
        <v>141</v>
      </c>
      <c r="EE4438" s="13" t="n">
        <v>141</v>
      </c>
      <c r="FA4438" s="13" t="n">
        <v>141</v>
      </c>
      <c r="FW4438" s="13" t="n">
        <v>141</v>
      </c>
      <c r="GS4438" s="13" t="n">
        <v>141</v>
      </c>
    </row>
    <row r="4439">
      <c r="C4439" s="13" t="n">
        <v>142</v>
      </c>
      <c r="D4439" s="97">
        <f>D2711+D1943*D2903</f>
        <v/>
      </c>
      <c r="E4439" s="97">
        <f>E2711+E1943*E2903</f>
        <v/>
      </c>
      <c r="F4439" s="97">
        <f>F2711+F1943*F2903</f>
        <v/>
      </c>
      <c r="Y4439" s="13" t="n">
        <v>142</v>
      </c>
      <c r="AU4439" s="13" t="n">
        <v>142</v>
      </c>
      <c r="BQ4439" s="13" t="n">
        <v>142</v>
      </c>
      <c r="CM4439" s="13" t="n">
        <v>142</v>
      </c>
      <c r="DI4439" s="13" t="n">
        <v>142</v>
      </c>
      <c r="EE4439" s="13" t="n">
        <v>142</v>
      </c>
      <c r="FA4439" s="13" t="n">
        <v>142</v>
      </c>
      <c r="FW4439" s="13" t="n">
        <v>142</v>
      </c>
      <c r="GS4439" s="13" t="n">
        <v>142</v>
      </c>
    </row>
    <row r="4440">
      <c r="C4440" s="13" t="n">
        <v>143</v>
      </c>
      <c r="D4440" s="97">
        <f>D2712+D1944*D2904</f>
        <v/>
      </c>
      <c r="E4440" s="97">
        <f>E2712+E1944*E2904</f>
        <v/>
      </c>
      <c r="F4440" s="97">
        <f>F2712+F1944*F2904</f>
        <v/>
      </c>
      <c r="Y4440" s="13" t="n">
        <v>143</v>
      </c>
      <c r="AU4440" s="13" t="n">
        <v>143</v>
      </c>
      <c r="BQ4440" s="13" t="n">
        <v>143</v>
      </c>
      <c r="CM4440" s="13" t="n">
        <v>143</v>
      </c>
      <c r="DI4440" s="13" t="n">
        <v>143</v>
      </c>
      <c r="EE4440" s="13" t="n">
        <v>143</v>
      </c>
      <c r="FA4440" s="13" t="n">
        <v>143</v>
      </c>
      <c r="FW4440" s="13" t="n">
        <v>143</v>
      </c>
      <c r="GS4440" s="13" t="n">
        <v>143</v>
      </c>
    </row>
    <row r="4441">
      <c r="C4441" s="13" t="n">
        <v>144</v>
      </c>
      <c r="D4441" s="97">
        <f>D2713+D1945*D2905</f>
        <v/>
      </c>
      <c r="E4441" s="97">
        <f>E2713+E1945*E2905</f>
        <v/>
      </c>
      <c r="F4441" s="97">
        <f>F2713+F1945*F2905</f>
        <v/>
      </c>
      <c r="Y4441" s="13" t="n">
        <v>144</v>
      </c>
      <c r="AU4441" s="13" t="n">
        <v>144</v>
      </c>
      <c r="BQ4441" s="13" t="n">
        <v>144</v>
      </c>
      <c r="CM4441" s="13" t="n">
        <v>144</v>
      </c>
      <c r="DI4441" s="13" t="n">
        <v>144</v>
      </c>
      <c r="EE4441" s="13" t="n">
        <v>144</v>
      </c>
      <c r="FA4441" s="13" t="n">
        <v>144</v>
      </c>
      <c r="FW4441" s="13" t="n">
        <v>144</v>
      </c>
      <c r="GS4441" s="13" t="n">
        <v>144</v>
      </c>
    </row>
    <row r="4442">
      <c r="C4442" s="13" t="n">
        <v>145</v>
      </c>
      <c r="D4442" s="97">
        <f>D2714+D1946*D2906</f>
        <v/>
      </c>
      <c r="E4442" s="97">
        <f>E2714+E1946*E2906</f>
        <v/>
      </c>
      <c r="F4442" s="97">
        <f>F2714+F1946*F2906</f>
        <v/>
      </c>
      <c r="Y4442" s="13" t="n">
        <v>145</v>
      </c>
      <c r="AU4442" s="13" t="n">
        <v>145</v>
      </c>
      <c r="BQ4442" s="13" t="n">
        <v>145</v>
      </c>
      <c r="CM4442" s="13" t="n">
        <v>145</v>
      </c>
      <c r="DI4442" s="13" t="n">
        <v>145</v>
      </c>
      <c r="EE4442" s="13" t="n">
        <v>145</v>
      </c>
      <c r="FA4442" s="13" t="n">
        <v>145</v>
      </c>
      <c r="FW4442" s="13" t="n">
        <v>145</v>
      </c>
      <c r="GS4442" s="13" t="n">
        <v>145</v>
      </c>
    </row>
    <row r="4443">
      <c r="C4443" s="13" t="n">
        <v>146</v>
      </c>
      <c r="D4443" s="97">
        <f>D2715+D1947*D2907</f>
        <v/>
      </c>
      <c r="E4443" s="97">
        <f>E2715+E1947*E2907</f>
        <v/>
      </c>
      <c r="F4443" s="97">
        <f>F2715+F1947*F2907</f>
        <v/>
      </c>
      <c r="Y4443" s="13" t="n">
        <v>146</v>
      </c>
      <c r="AU4443" s="13" t="n">
        <v>146</v>
      </c>
      <c r="BQ4443" s="13" t="n">
        <v>146</v>
      </c>
      <c r="CM4443" s="13" t="n">
        <v>146</v>
      </c>
      <c r="DI4443" s="13" t="n">
        <v>146</v>
      </c>
      <c r="EE4443" s="13" t="n">
        <v>146</v>
      </c>
      <c r="FA4443" s="13" t="n">
        <v>146</v>
      </c>
      <c r="FW4443" s="13" t="n">
        <v>146</v>
      </c>
      <c r="GS4443" s="13" t="n">
        <v>146</v>
      </c>
    </row>
    <row r="4444">
      <c r="C4444" s="13" t="n">
        <v>147</v>
      </c>
      <c r="D4444" s="97">
        <f>D2716+D1948*D2908</f>
        <v/>
      </c>
      <c r="E4444" s="97">
        <f>E2716+E1948*E2908</f>
        <v/>
      </c>
      <c r="F4444" s="97">
        <f>F2716+F1948*F2908</f>
        <v/>
      </c>
      <c r="Y4444" s="13" t="n">
        <v>147</v>
      </c>
      <c r="AU4444" s="13" t="n">
        <v>147</v>
      </c>
      <c r="BQ4444" s="13" t="n">
        <v>147</v>
      </c>
      <c r="CM4444" s="13" t="n">
        <v>147</v>
      </c>
      <c r="DI4444" s="13" t="n">
        <v>147</v>
      </c>
      <c r="EE4444" s="13" t="n">
        <v>147</v>
      </c>
      <c r="FA4444" s="13" t="n">
        <v>147</v>
      </c>
      <c r="FW4444" s="13" t="n">
        <v>147</v>
      </c>
      <c r="GS4444" s="13" t="n">
        <v>147</v>
      </c>
    </row>
    <row r="4445">
      <c r="C4445" s="13" t="n">
        <v>148</v>
      </c>
      <c r="D4445" s="97">
        <f>D2717+D1949*D2909</f>
        <v/>
      </c>
      <c r="E4445" s="97">
        <f>E2717+E1949*E2909</f>
        <v/>
      </c>
      <c r="F4445" s="97">
        <f>F2717+F1949*F2909</f>
        <v/>
      </c>
      <c r="Y4445" s="13" t="n">
        <v>148</v>
      </c>
      <c r="AU4445" s="13" t="n">
        <v>148</v>
      </c>
      <c r="BQ4445" s="13" t="n">
        <v>148</v>
      </c>
      <c r="CM4445" s="13" t="n">
        <v>148</v>
      </c>
      <c r="DI4445" s="13" t="n">
        <v>148</v>
      </c>
      <c r="EE4445" s="13" t="n">
        <v>148</v>
      </c>
      <c r="FA4445" s="13" t="n">
        <v>148</v>
      </c>
      <c r="FW4445" s="13" t="n">
        <v>148</v>
      </c>
      <c r="GS4445" s="13" t="n">
        <v>148</v>
      </c>
    </row>
    <row r="4446">
      <c r="C4446" s="13" t="n">
        <v>149</v>
      </c>
      <c r="D4446" s="97">
        <f>D2718+D1950*D2910</f>
        <v/>
      </c>
      <c r="E4446" s="97">
        <f>E2718+E1950*E2910</f>
        <v/>
      </c>
      <c r="F4446" s="97">
        <f>F2718+F1950*F2910</f>
        <v/>
      </c>
      <c r="Y4446" s="13" t="n">
        <v>149</v>
      </c>
      <c r="AU4446" s="13" t="n">
        <v>149</v>
      </c>
      <c r="BQ4446" s="13" t="n">
        <v>149</v>
      </c>
      <c r="CM4446" s="13" t="n">
        <v>149</v>
      </c>
      <c r="DI4446" s="13" t="n">
        <v>149</v>
      </c>
      <c r="EE4446" s="13" t="n">
        <v>149</v>
      </c>
      <c r="FA4446" s="13" t="n">
        <v>149</v>
      </c>
      <c r="FW4446" s="13" t="n">
        <v>149</v>
      </c>
      <c r="GS4446" s="13" t="n">
        <v>149</v>
      </c>
    </row>
    <row r="4447">
      <c r="C4447" s="13" t="n">
        <v>150</v>
      </c>
      <c r="D4447" s="97">
        <f>D2719+D1951*D2911</f>
        <v/>
      </c>
      <c r="E4447" s="97">
        <f>E2719+E1951*E2911</f>
        <v/>
      </c>
      <c r="F4447" s="97">
        <f>F2719+F1951*F2911</f>
        <v/>
      </c>
      <c r="Y4447" s="13" t="n">
        <v>150</v>
      </c>
      <c r="AU4447" s="13" t="n">
        <v>150</v>
      </c>
      <c r="BQ4447" s="13" t="n">
        <v>150</v>
      </c>
      <c r="CM4447" s="13" t="n">
        <v>150</v>
      </c>
      <c r="DI4447" s="13" t="n">
        <v>150</v>
      </c>
      <c r="EE4447" s="13" t="n">
        <v>150</v>
      </c>
      <c r="FA4447" s="13" t="n">
        <v>150</v>
      </c>
      <c r="FW4447" s="13" t="n">
        <v>150</v>
      </c>
      <c r="GS4447" s="13" t="n">
        <v>150</v>
      </c>
    </row>
    <row r="4448">
      <c r="C4448" s="13" t="n">
        <v>151</v>
      </c>
      <c r="D4448" s="97">
        <f>D2720+D1952*D2912</f>
        <v/>
      </c>
      <c r="E4448" s="97">
        <f>E2720+E1952*E2912</f>
        <v/>
      </c>
      <c r="F4448" s="97">
        <f>F2720+F1952*F2912</f>
        <v/>
      </c>
      <c r="Y4448" s="13" t="n">
        <v>151</v>
      </c>
      <c r="AU4448" s="13" t="n">
        <v>151</v>
      </c>
      <c r="BQ4448" s="13" t="n">
        <v>151</v>
      </c>
      <c r="CM4448" s="13" t="n">
        <v>151</v>
      </c>
      <c r="DI4448" s="13" t="n">
        <v>151</v>
      </c>
      <c r="EE4448" s="13" t="n">
        <v>151</v>
      </c>
      <c r="FA4448" s="13" t="n">
        <v>151</v>
      </c>
      <c r="FW4448" s="13" t="n">
        <v>151</v>
      </c>
      <c r="GS4448" s="13" t="n">
        <v>151</v>
      </c>
    </row>
    <row r="4449">
      <c r="C4449" s="13" t="n">
        <v>152</v>
      </c>
      <c r="D4449" s="97">
        <f>D2721+D1953*D2913</f>
        <v/>
      </c>
      <c r="E4449" s="97">
        <f>E2721+E1953*E2913</f>
        <v/>
      </c>
      <c r="F4449" s="97">
        <f>F2721+F1953*F2913</f>
        <v/>
      </c>
      <c r="Y4449" s="13" t="n">
        <v>152</v>
      </c>
      <c r="AU4449" s="13" t="n">
        <v>152</v>
      </c>
      <c r="BQ4449" s="13" t="n">
        <v>152</v>
      </c>
      <c r="CM4449" s="13" t="n">
        <v>152</v>
      </c>
      <c r="DI4449" s="13" t="n">
        <v>152</v>
      </c>
      <c r="EE4449" s="13" t="n">
        <v>152</v>
      </c>
      <c r="FA4449" s="13" t="n">
        <v>152</v>
      </c>
      <c r="FW4449" s="13" t="n">
        <v>152</v>
      </c>
      <c r="GS4449" s="13" t="n">
        <v>152</v>
      </c>
    </row>
    <row r="4450">
      <c r="C4450" s="13" t="n">
        <v>153</v>
      </c>
      <c r="D4450" s="97">
        <f>D2722+D1954*D2914</f>
        <v/>
      </c>
      <c r="E4450" s="97">
        <f>E2722+E1954*E2914</f>
        <v/>
      </c>
      <c r="F4450" s="97">
        <f>F2722+F1954*F2914</f>
        <v/>
      </c>
      <c r="Y4450" s="13" t="n">
        <v>153</v>
      </c>
      <c r="AU4450" s="13" t="n">
        <v>153</v>
      </c>
      <c r="BQ4450" s="13" t="n">
        <v>153</v>
      </c>
      <c r="CM4450" s="13" t="n">
        <v>153</v>
      </c>
      <c r="DI4450" s="13" t="n">
        <v>153</v>
      </c>
      <c r="EE4450" s="13" t="n">
        <v>153</v>
      </c>
      <c r="FA4450" s="13" t="n">
        <v>153</v>
      </c>
      <c r="FW4450" s="13" t="n">
        <v>153</v>
      </c>
      <c r="GS4450" s="13" t="n">
        <v>153</v>
      </c>
    </row>
    <row r="4451">
      <c r="C4451" s="13" t="n">
        <v>154</v>
      </c>
      <c r="D4451" s="97">
        <f>D2723+D1955*D2915</f>
        <v/>
      </c>
      <c r="E4451" s="97">
        <f>E2723+E1955*E2915</f>
        <v/>
      </c>
      <c r="F4451" s="97">
        <f>F2723+F1955*F2915</f>
        <v/>
      </c>
      <c r="Y4451" s="13" t="n">
        <v>154</v>
      </c>
      <c r="AU4451" s="13" t="n">
        <v>154</v>
      </c>
      <c r="BQ4451" s="13" t="n">
        <v>154</v>
      </c>
      <c r="CM4451" s="13" t="n">
        <v>154</v>
      </c>
      <c r="DI4451" s="13" t="n">
        <v>154</v>
      </c>
      <c r="EE4451" s="13" t="n">
        <v>154</v>
      </c>
      <c r="FA4451" s="13" t="n">
        <v>154</v>
      </c>
      <c r="FW4451" s="13" t="n">
        <v>154</v>
      </c>
      <c r="GS4451" s="13" t="n">
        <v>154</v>
      </c>
    </row>
    <row r="4452">
      <c r="C4452" s="13" t="n">
        <v>155</v>
      </c>
      <c r="D4452" s="97">
        <f>D2724+D1956*D2916</f>
        <v/>
      </c>
      <c r="E4452" s="97">
        <f>E2724+E1956*E2916</f>
        <v/>
      </c>
      <c r="F4452" s="97">
        <f>F2724+F1956*F2916</f>
        <v/>
      </c>
      <c r="Y4452" s="13" t="n">
        <v>155</v>
      </c>
      <c r="AU4452" s="13" t="n">
        <v>155</v>
      </c>
      <c r="BQ4452" s="13" t="n">
        <v>155</v>
      </c>
      <c r="CM4452" s="13" t="n">
        <v>155</v>
      </c>
      <c r="DI4452" s="13" t="n">
        <v>155</v>
      </c>
      <c r="EE4452" s="13" t="n">
        <v>155</v>
      </c>
      <c r="FA4452" s="13" t="n">
        <v>155</v>
      </c>
      <c r="FW4452" s="13" t="n">
        <v>155</v>
      </c>
      <c r="GS4452" s="13" t="n">
        <v>155</v>
      </c>
    </row>
    <row r="4453">
      <c r="C4453" s="13" t="n">
        <v>156</v>
      </c>
      <c r="D4453" s="97">
        <f>D2725+D1957*D2917</f>
        <v/>
      </c>
      <c r="E4453" s="97">
        <f>E2725+E1957*E2917</f>
        <v/>
      </c>
      <c r="F4453" s="97">
        <f>F2725+F1957*F2917</f>
        <v/>
      </c>
      <c r="Y4453" s="13" t="n">
        <v>156</v>
      </c>
      <c r="AU4453" s="13" t="n">
        <v>156</v>
      </c>
      <c r="BQ4453" s="13" t="n">
        <v>156</v>
      </c>
      <c r="CM4453" s="13" t="n">
        <v>156</v>
      </c>
      <c r="DI4453" s="13" t="n">
        <v>156</v>
      </c>
      <c r="EE4453" s="13" t="n">
        <v>156</v>
      </c>
      <c r="FA4453" s="13" t="n">
        <v>156</v>
      </c>
      <c r="FW4453" s="13" t="n">
        <v>156</v>
      </c>
      <c r="GS4453" s="13" t="n">
        <v>156</v>
      </c>
    </row>
    <row r="4454">
      <c r="C4454" s="13" t="n">
        <v>157</v>
      </c>
      <c r="D4454" s="97">
        <f>D2726+D1958*D2918</f>
        <v/>
      </c>
      <c r="E4454" s="97">
        <f>E2726+E1958*E2918</f>
        <v/>
      </c>
      <c r="F4454" s="97">
        <f>F2726+F1958*F2918</f>
        <v/>
      </c>
      <c r="Y4454" s="13" t="n">
        <v>157</v>
      </c>
      <c r="AU4454" s="13" t="n">
        <v>157</v>
      </c>
      <c r="BQ4454" s="13" t="n">
        <v>157</v>
      </c>
      <c r="CM4454" s="13" t="n">
        <v>157</v>
      </c>
      <c r="DI4454" s="13" t="n">
        <v>157</v>
      </c>
      <c r="EE4454" s="13" t="n">
        <v>157</v>
      </c>
      <c r="FA4454" s="13" t="n">
        <v>157</v>
      </c>
      <c r="FW4454" s="13" t="n">
        <v>157</v>
      </c>
      <c r="GS4454" s="13" t="n">
        <v>157</v>
      </c>
    </row>
    <row r="4455">
      <c r="C4455" s="13" t="n">
        <v>158</v>
      </c>
      <c r="D4455" s="97">
        <f>D2727+D1959*D2919</f>
        <v/>
      </c>
      <c r="E4455" s="97">
        <f>E2727+E1959*E2919</f>
        <v/>
      </c>
      <c r="F4455" s="97">
        <f>F2727+F1959*F2919</f>
        <v/>
      </c>
      <c r="Y4455" s="13" t="n">
        <v>158</v>
      </c>
      <c r="AU4455" s="13" t="n">
        <v>158</v>
      </c>
      <c r="BQ4455" s="13" t="n">
        <v>158</v>
      </c>
      <c r="CM4455" s="13" t="n">
        <v>158</v>
      </c>
      <c r="DI4455" s="13" t="n">
        <v>158</v>
      </c>
      <c r="EE4455" s="13" t="n">
        <v>158</v>
      </c>
      <c r="FA4455" s="13" t="n">
        <v>158</v>
      </c>
      <c r="FW4455" s="13" t="n">
        <v>158</v>
      </c>
      <c r="GS4455" s="13" t="n">
        <v>158</v>
      </c>
    </row>
    <row r="4456">
      <c r="C4456" s="13" t="n">
        <v>159</v>
      </c>
      <c r="D4456" s="97">
        <f>D2728+D1960*D2920</f>
        <v/>
      </c>
      <c r="E4456" s="97">
        <f>E2728+E1960*E2920</f>
        <v/>
      </c>
      <c r="F4456" s="97">
        <f>F2728+F1960*F2920</f>
        <v/>
      </c>
      <c r="Y4456" s="13" t="n">
        <v>159</v>
      </c>
      <c r="AU4456" s="13" t="n">
        <v>159</v>
      </c>
      <c r="BQ4456" s="13" t="n">
        <v>159</v>
      </c>
      <c r="CM4456" s="13" t="n">
        <v>159</v>
      </c>
      <c r="DI4456" s="13" t="n">
        <v>159</v>
      </c>
      <c r="EE4456" s="13" t="n">
        <v>159</v>
      </c>
      <c r="FA4456" s="13" t="n">
        <v>159</v>
      </c>
      <c r="FW4456" s="13" t="n">
        <v>159</v>
      </c>
      <c r="GS4456" s="13" t="n">
        <v>159</v>
      </c>
    </row>
    <row r="4457">
      <c r="C4457" s="13" t="n">
        <v>160</v>
      </c>
      <c r="D4457" s="97">
        <f>D2729+D1961*D2921</f>
        <v/>
      </c>
      <c r="E4457" s="97">
        <f>E2729+E1961*E2921</f>
        <v/>
      </c>
      <c r="F4457" s="97">
        <f>F2729+F1961*F2921</f>
        <v/>
      </c>
      <c r="Y4457" s="13" t="n">
        <v>160</v>
      </c>
      <c r="AU4457" s="13" t="n">
        <v>160</v>
      </c>
      <c r="BQ4457" s="13" t="n">
        <v>160</v>
      </c>
      <c r="CM4457" s="13" t="n">
        <v>160</v>
      </c>
      <c r="DI4457" s="13" t="n">
        <v>160</v>
      </c>
      <c r="EE4457" s="13" t="n">
        <v>160</v>
      </c>
      <c r="FA4457" s="13" t="n">
        <v>160</v>
      </c>
      <c r="FW4457" s="13" t="n">
        <v>160</v>
      </c>
      <c r="GS4457" s="13" t="n">
        <v>160</v>
      </c>
    </row>
    <row r="4458">
      <c r="C4458" s="13" t="n">
        <v>161</v>
      </c>
      <c r="D4458" s="97">
        <f>D2730+D1962*D2922</f>
        <v/>
      </c>
      <c r="E4458" s="97">
        <f>E2730+E1962*E2922</f>
        <v/>
      </c>
      <c r="F4458" s="97">
        <f>F2730+F1962*F2922</f>
        <v/>
      </c>
      <c r="Y4458" s="13" t="n">
        <v>161</v>
      </c>
      <c r="AU4458" s="13" t="n">
        <v>161</v>
      </c>
      <c r="BQ4458" s="13" t="n">
        <v>161</v>
      </c>
      <c r="CM4458" s="13" t="n">
        <v>161</v>
      </c>
      <c r="DI4458" s="13" t="n">
        <v>161</v>
      </c>
      <c r="EE4458" s="13" t="n">
        <v>161</v>
      </c>
      <c r="FA4458" s="13" t="n">
        <v>161</v>
      </c>
      <c r="FW4458" s="13" t="n">
        <v>161</v>
      </c>
      <c r="GS4458" s="13" t="n">
        <v>161</v>
      </c>
    </row>
    <row r="4459">
      <c r="C4459" s="13" t="n">
        <v>162</v>
      </c>
      <c r="D4459" s="97">
        <f>D2731+D1963*D2923</f>
        <v/>
      </c>
      <c r="E4459" s="97">
        <f>E2731+E1963*E2923</f>
        <v/>
      </c>
      <c r="F4459" s="97">
        <f>F2731+F1963*F2923</f>
        <v/>
      </c>
      <c r="Y4459" s="13" t="n">
        <v>162</v>
      </c>
      <c r="AU4459" s="13" t="n">
        <v>162</v>
      </c>
      <c r="BQ4459" s="13" t="n">
        <v>162</v>
      </c>
      <c r="CM4459" s="13" t="n">
        <v>162</v>
      </c>
      <c r="DI4459" s="13" t="n">
        <v>162</v>
      </c>
      <c r="EE4459" s="13" t="n">
        <v>162</v>
      </c>
      <c r="FA4459" s="13" t="n">
        <v>162</v>
      </c>
      <c r="FW4459" s="13" t="n">
        <v>162</v>
      </c>
      <c r="GS4459" s="13" t="n">
        <v>162</v>
      </c>
    </row>
    <row r="4460">
      <c r="C4460" s="13" t="n">
        <v>163</v>
      </c>
      <c r="D4460" s="97">
        <f>D2732+D1964*D2924</f>
        <v/>
      </c>
      <c r="E4460" s="97">
        <f>E2732+E1964*E2924</f>
        <v/>
      </c>
      <c r="F4460" s="97">
        <f>F2732+F1964*F2924</f>
        <v/>
      </c>
      <c r="Y4460" s="13" t="n">
        <v>163</v>
      </c>
      <c r="AU4460" s="13" t="n">
        <v>163</v>
      </c>
      <c r="BQ4460" s="13" t="n">
        <v>163</v>
      </c>
      <c r="CM4460" s="13" t="n">
        <v>163</v>
      </c>
      <c r="DI4460" s="13" t="n">
        <v>163</v>
      </c>
      <c r="EE4460" s="13" t="n">
        <v>163</v>
      </c>
      <c r="FA4460" s="13" t="n">
        <v>163</v>
      </c>
      <c r="FW4460" s="13" t="n">
        <v>163</v>
      </c>
      <c r="GS4460" s="13" t="n">
        <v>163</v>
      </c>
    </row>
    <row r="4461">
      <c r="C4461" s="13" t="n">
        <v>164</v>
      </c>
      <c r="D4461" s="97">
        <f>D2733+D1965*D2925</f>
        <v/>
      </c>
      <c r="E4461" s="97">
        <f>E2733+E1965*E2925</f>
        <v/>
      </c>
      <c r="F4461" s="97">
        <f>F2733+F1965*F2925</f>
        <v/>
      </c>
      <c r="Y4461" s="13" t="n">
        <v>164</v>
      </c>
      <c r="AU4461" s="13" t="n">
        <v>164</v>
      </c>
      <c r="BQ4461" s="13" t="n">
        <v>164</v>
      </c>
      <c r="CM4461" s="13" t="n">
        <v>164</v>
      </c>
      <c r="DI4461" s="13" t="n">
        <v>164</v>
      </c>
      <c r="EE4461" s="13" t="n">
        <v>164</v>
      </c>
      <c r="FA4461" s="13" t="n">
        <v>164</v>
      </c>
      <c r="FW4461" s="13" t="n">
        <v>164</v>
      </c>
      <c r="GS4461" s="13" t="n">
        <v>164</v>
      </c>
    </row>
    <row r="4462">
      <c r="C4462" s="13" t="n">
        <v>165</v>
      </c>
      <c r="D4462" s="97">
        <f>D2734+D1966*D2926</f>
        <v/>
      </c>
      <c r="E4462" s="97">
        <f>E2734+E1966*E2926</f>
        <v/>
      </c>
      <c r="F4462" s="97">
        <f>F2734+F1966*F2926</f>
        <v/>
      </c>
      <c r="Y4462" s="13" t="n">
        <v>165</v>
      </c>
      <c r="AU4462" s="13" t="n">
        <v>165</v>
      </c>
      <c r="BQ4462" s="13" t="n">
        <v>165</v>
      </c>
      <c r="CM4462" s="13" t="n">
        <v>165</v>
      </c>
      <c r="DI4462" s="13" t="n">
        <v>165</v>
      </c>
      <c r="EE4462" s="13" t="n">
        <v>165</v>
      </c>
      <c r="FA4462" s="13" t="n">
        <v>165</v>
      </c>
      <c r="FW4462" s="13" t="n">
        <v>165</v>
      </c>
      <c r="GS4462" s="13" t="n">
        <v>165</v>
      </c>
    </row>
    <row r="4463">
      <c r="C4463" s="13" t="n">
        <v>166</v>
      </c>
      <c r="D4463" s="97">
        <f>D2735+D1967*D2927</f>
        <v/>
      </c>
      <c r="E4463" s="97">
        <f>E2735+E1967*E2927</f>
        <v/>
      </c>
      <c r="F4463" s="97">
        <f>F2735+F1967*F2927</f>
        <v/>
      </c>
      <c r="Y4463" s="13" t="n">
        <v>166</v>
      </c>
      <c r="AU4463" s="13" t="n">
        <v>166</v>
      </c>
      <c r="BQ4463" s="13" t="n">
        <v>166</v>
      </c>
      <c r="CM4463" s="13" t="n">
        <v>166</v>
      </c>
      <c r="DI4463" s="13" t="n">
        <v>166</v>
      </c>
      <c r="EE4463" s="13" t="n">
        <v>166</v>
      </c>
      <c r="FA4463" s="13" t="n">
        <v>166</v>
      </c>
      <c r="FW4463" s="13" t="n">
        <v>166</v>
      </c>
      <c r="GS4463" s="13" t="n">
        <v>166</v>
      </c>
    </row>
    <row r="4464">
      <c r="C4464" s="13" t="n">
        <v>167</v>
      </c>
      <c r="D4464" s="97">
        <f>D2736+D1968*D2928</f>
        <v/>
      </c>
      <c r="E4464" s="97">
        <f>E2736+E1968*E2928</f>
        <v/>
      </c>
      <c r="F4464" s="97">
        <f>F2736+F1968*F2928</f>
        <v/>
      </c>
      <c r="Y4464" s="13" t="n">
        <v>167</v>
      </c>
      <c r="AU4464" s="13" t="n">
        <v>167</v>
      </c>
      <c r="BQ4464" s="13" t="n">
        <v>167</v>
      </c>
      <c r="CM4464" s="13" t="n">
        <v>167</v>
      </c>
      <c r="DI4464" s="13" t="n">
        <v>167</v>
      </c>
      <c r="EE4464" s="13" t="n">
        <v>167</v>
      </c>
      <c r="FA4464" s="13" t="n">
        <v>167</v>
      </c>
      <c r="FW4464" s="13" t="n">
        <v>167</v>
      </c>
      <c r="GS4464" s="13" t="n">
        <v>167</v>
      </c>
    </row>
    <row r="4465">
      <c r="C4465" s="13" t="n">
        <v>168</v>
      </c>
      <c r="D4465" s="97">
        <f>D2737+D1969*D2929</f>
        <v/>
      </c>
      <c r="E4465" s="97">
        <f>E2737+E1969*E2929</f>
        <v/>
      </c>
      <c r="F4465" s="97">
        <f>F2737+F1969*F2929</f>
        <v/>
      </c>
      <c r="Y4465" s="13" t="n">
        <v>168</v>
      </c>
      <c r="AU4465" s="13" t="n">
        <v>168</v>
      </c>
      <c r="BQ4465" s="13" t="n">
        <v>168</v>
      </c>
      <c r="CM4465" s="13" t="n">
        <v>168</v>
      </c>
      <c r="DI4465" s="13" t="n">
        <v>168</v>
      </c>
      <c r="EE4465" s="13" t="n">
        <v>168</v>
      </c>
      <c r="FA4465" s="13" t="n">
        <v>168</v>
      </c>
      <c r="FW4465" s="13" t="n">
        <v>168</v>
      </c>
      <c r="GS4465" s="13" t="n">
        <v>168</v>
      </c>
    </row>
    <row r="4466">
      <c r="C4466" s="13" t="n">
        <v>169</v>
      </c>
      <c r="D4466" s="97">
        <f>D2738+D1970*D2930</f>
        <v/>
      </c>
      <c r="E4466" s="97">
        <f>E2738+E1970*E2930</f>
        <v/>
      </c>
      <c r="F4466" s="97">
        <f>F2738+F1970*F2930</f>
        <v/>
      </c>
      <c r="Y4466" s="13" t="n">
        <v>169</v>
      </c>
      <c r="AU4466" s="13" t="n">
        <v>169</v>
      </c>
      <c r="BQ4466" s="13" t="n">
        <v>169</v>
      </c>
      <c r="CM4466" s="13" t="n">
        <v>169</v>
      </c>
      <c r="DI4466" s="13" t="n">
        <v>169</v>
      </c>
      <c r="EE4466" s="13" t="n">
        <v>169</v>
      </c>
      <c r="FA4466" s="13" t="n">
        <v>169</v>
      </c>
      <c r="FW4466" s="13" t="n">
        <v>169</v>
      </c>
      <c r="GS4466" s="13" t="n">
        <v>169</v>
      </c>
    </row>
    <row r="4467">
      <c r="C4467" s="13" t="n">
        <v>170</v>
      </c>
      <c r="D4467" s="97">
        <f>D2739+D1971*D2931</f>
        <v/>
      </c>
      <c r="E4467" s="97">
        <f>E2739+E1971*E2931</f>
        <v/>
      </c>
      <c r="F4467" s="97">
        <f>F2739+F1971*F2931</f>
        <v/>
      </c>
      <c r="Y4467" s="13" t="n">
        <v>170</v>
      </c>
      <c r="AU4467" s="13" t="n">
        <v>170</v>
      </c>
      <c r="BQ4467" s="13" t="n">
        <v>170</v>
      </c>
      <c r="CM4467" s="13" t="n">
        <v>170</v>
      </c>
      <c r="DI4467" s="13" t="n">
        <v>170</v>
      </c>
      <c r="EE4467" s="13" t="n">
        <v>170</v>
      </c>
      <c r="FA4467" s="13" t="n">
        <v>170</v>
      </c>
      <c r="FW4467" s="13" t="n">
        <v>170</v>
      </c>
      <c r="GS4467" s="13" t="n">
        <v>170</v>
      </c>
    </row>
    <row r="4468">
      <c r="C4468" s="13" t="n">
        <v>171</v>
      </c>
      <c r="D4468" s="97">
        <f>D2740+D1972*D2932</f>
        <v/>
      </c>
      <c r="E4468" s="97">
        <f>E2740+E1972*E2932</f>
        <v/>
      </c>
      <c r="F4468" s="97">
        <f>F2740+F1972*F2932</f>
        <v/>
      </c>
      <c r="Y4468" s="13" t="n">
        <v>171</v>
      </c>
      <c r="AU4468" s="13" t="n">
        <v>171</v>
      </c>
      <c r="BQ4468" s="13" t="n">
        <v>171</v>
      </c>
      <c r="CM4468" s="13" t="n">
        <v>171</v>
      </c>
      <c r="DI4468" s="13" t="n">
        <v>171</v>
      </c>
      <c r="EE4468" s="13" t="n">
        <v>171</v>
      </c>
      <c r="FA4468" s="13" t="n">
        <v>171</v>
      </c>
      <c r="FW4468" s="13" t="n">
        <v>171</v>
      </c>
      <c r="GS4468" s="13" t="n">
        <v>171</v>
      </c>
    </row>
    <row r="4469">
      <c r="C4469" s="13" t="n">
        <v>172</v>
      </c>
      <c r="D4469" s="97">
        <f>D2741+D1973*D2933</f>
        <v/>
      </c>
      <c r="E4469" s="97">
        <f>E2741+E1973*E2933</f>
        <v/>
      </c>
      <c r="F4469" s="97">
        <f>F2741+F1973*F2933</f>
        <v/>
      </c>
      <c r="Y4469" s="13" t="n">
        <v>172</v>
      </c>
      <c r="AU4469" s="13" t="n">
        <v>172</v>
      </c>
      <c r="BQ4469" s="13" t="n">
        <v>172</v>
      </c>
      <c r="CM4469" s="13" t="n">
        <v>172</v>
      </c>
      <c r="DI4469" s="13" t="n">
        <v>172</v>
      </c>
      <c r="EE4469" s="13" t="n">
        <v>172</v>
      </c>
      <c r="FA4469" s="13" t="n">
        <v>172</v>
      </c>
      <c r="FW4469" s="13" t="n">
        <v>172</v>
      </c>
      <c r="GS4469" s="13" t="n">
        <v>172</v>
      </c>
    </row>
    <row r="4470">
      <c r="C4470" s="13" t="n">
        <v>173</v>
      </c>
      <c r="D4470" s="97">
        <f>D2742+D1974*D2934</f>
        <v/>
      </c>
      <c r="E4470" s="97">
        <f>E2742+E1974*E2934</f>
        <v/>
      </c>
      <c r="F4470" s="97">
        <f>F2742+F1974*F2934</f>
        <v/>
      </c>
      <c r="Y4470" s="13" t="n">
        <v>173</v>
      </c>
      <c r="AU4470" s="13" t="n">
        <v>173</v>
      </c>
      <c r="BQ4470" s="13" t="n">
        <v>173</v>
      </c>
      <c r="CM4470" s="13" t="n">
        <v>173</v>
      </c>
      <c r="DI4470" s="13" t="n">
        <v>173</v>
      </c>
      <c r="EE4470" s="13" t="n">
        <v>173</v>
      </c>
      <c r="FA4470" s="13" t="n">
        <v>173</v>
      </c>
      <c r="FW4470" s="13" t="n">
        <v>173</v>
      </c>
      <c r="GS4470" s="13" t="n">
        <v>173</v>
      </c>
    </row>
    <row r="4471">
      <c r="C4471" s="13" t="n">
        <v>174</v>
      </c>
      <c r="D4471" s="97">
        <f>D2743+D1975*D2935</f>
        <v/>
      </c>
      <c r="E4471" s="97">
        <f>E2743+E1975*E2935</f>
        <v/>
      </c>
      <c r="F4471" s="97">
        <f>F2743+F1975*F2935</f>
        <v/>
      </c>
      <c r="Y4471" s="13" t="n">
        <v>174</v>
      </c>
      <c r="AU4471" s="13" t="n">
        <v>174</v>
      </c>
      <c r="BQ4471" s="13" t="n">
        <v>174</v>
      </c>
      <c r="CM4471" s="13" t="n">
        <v>174</v>
      </c>
      <c r="DI4471" s="13" t="n">
        <v>174</v>
      </c>
      <c r="EE4471" s="13" t="n">
        <v>174</v>
      </c>
      <c r="FA4471" s="13" t="n">
        <v>174</v>
      </c>
      <c r="FW4471" s="13" t="n">
        <v>174</v>
      </c>
      <c r="GS4471" s="13" t="n">
        <v>174</v>
      </c>
    </row>
    <row r="4472">
      <c r="C4472" s="13" t="n">
        <v>175</v>
      </c>
      <c r="D4472" s="97">
        <f>D2744+D1976*D2936</f>
        <v/>
      </c>
      <c r="E4472" s="97">
        <f>E2744+E1976*E2936</f>
        <v/>
      </c>
      <c r="F4472" s="97">
        <f>F2744+F1976*F2936</f>
        <v/>
      </c>
      <c r="Y4472" s="13" t="n">
        <v>175</v>
      </c>
      <c r="AU4472" s="13" t="n">
        <v>175</v>
      </c>
      <c r="BQ4472" s="13" t="n">
        <v>175</v>
      </c>
      <c r="CM4472" s="13" t="n">
        <v>175</v>
      </c>
      <c r="DI4472" s="13" t="n">
        <v>175</v>
      </c>
      <c r="EE4472" s="13" t="n">
        <v>175</v>
      </c>
      <c r="FA4472" s="13" t="n">
        <v>175</v>
      </c>
      <c r="FW4472" s="13" t="n">
        <v>175</v>
      </c>
      <c r="GS4472" s="13" t="n">
        <v>175</v>
      </c>
    </row>
    <row r="4473">
      <c r="C4473" s="13" t="n">
        <v>176</v>
      </c>
      <c r="D4473" s="97">
        <f>D2745+D1977*D2937</f>
        <v/>
      </c>
      <c r="E4473" s="97">
        <f>E2745+E1977*E2937</f>
        <v/>
      </c>
      <c r="F4473" s="97">
        <f>F2745+F1977*F2937</f>
        <v/>
      </c>
      <c r="Y4473" s="13" t="n">
        <v>176</v>
      </c>
      <c r="AU4473" s="13" t="n">
        <v>176</v>
      </c>
      <c r="BQ4473" s="13" t="n">
        <v>176</v>
      </c>
      <c r="CM4473" s="13" t="n">
        <v>176</v>
      </c>
      <c r="DI4473" s="13" t="n">
        <v>176</v>
      </c>
      <c r="EE4473" s="13" t="n">
        <v>176</v>
      </c>
      <c r="FA4473" s="13" t="n">
        <v>176</v>
      </c>
      <c r="FW4473" s="13" t="n">
        <v>176</v>
      </c>
      <c r="GS4473" s="13" t="n">
        <v>176</v>
      </c>
    </row>
    <row r="4474">
      <c r="C4474" s="13" t="n">
        <v>177</v>
      </c>
      <c r="D4474" s="97">
        <f>D2746+D1978*D2938</f>
        <v/>
      </c>
      <c r="E4474" s="97">
        <f>E2746+E1978*E2938</f>
        <v/>
      </c>
      <c r="F4474" s="97">
        <f>F2746+F1978*F2938</f>
        <v/>
      </c>
      <c r="Y4474" s="13" t="n">
        <v>177</v>
      </c>
      <c r="AU4474" s="13" t="n">
        <v>177</v>
      </c>
      <c r="BQ4474" s="13" t="n">
        <v>177</v>
      </c>
      <c r="CM4474" s="13" t="n">
        <v>177</v>
      </c>
      <c r="DI4474" s="13" t="n">
        <v>177</v>
      </c>
      <c r="EE4474" s="13" t="n">
        <v>177</v>
      </c>
      <c r="FA4474" s="13" t="n">
        <v>177</v>
      </c>
      <c r="FW4474" s="13" t="n">
        <v>177</v>
      </c>
      <c r="GS4474" s="13" t="n">
        <v>177</v>
      </c>
    </row>
    <row r="4475">
      <c r="C4475" s="13" t="n">
        <v>178</v>
      </c>
      <c r="D4475" s="97">
        <f>D2747+D1979*D2939</f>
        <v/>
      </c>
      <c r="E4475" s="97">
        <f>E2747+E1979*E2939</f>
        <v/>
      </c>
      <c r="F4475" s="97">
        <f>F2747+F1979*F2939</f>
        <v/>
      </c>
      <c r="Y4475" s="13" t="n">
        <v>178</v>
      </c>
      <c r="AU4475" s="13" t="n">
        <v>178</v>
      </c>
      <c r="BQ4475" s="13" t="n">
        <v>178</v>
      </c>
      <c r="CM4475" s="13" t="n">
        <v>178</v>
      </c>
      <c r="DI4475" s="13" t="n">
        <v>178</v>
      </c>
      <c r="EE4475" s="13" t="n">
        <v>178</v>
      </c>
      <c r="FA4475" s="13" t="n">
        <v>178</v>
      </c>
      <c r="FW4475" s="13" t="n">
        <v>178</v>
      </c>
      <c r="GS4475" s="13" t="n">
        <v>178</v>
      </c>
    </row>
    <row r="4476">
      <c r="C4476" s="13" t="n">
        <v>179</v>
      </c>
      <c r="D4476" s="97">
        <f>D2748+D1980*D2940</f>
        <v/>
      </c>
      <c r="E4476" s="97">
        <f>E2748+E1980*E2940</f>
        <v/>
      </c>
      <c r="F4476" s="97">
        <f>F2748+F1980*F2940</f>
        <v/>
      </c>
      <c r="Y4476" s="13" t="n">
        <v>179</v>
      </c>
      <c r="AU4476" s="13" t="n">
        <v>179</v>
      </c>
      <c r="BQ4476" s="13" t="n">
        <v>179</v>
      </c>
      <c r="CM4476" s="13" t="n">
        <v>179</v>
      </c>
      <c r="DI4476" s="13" t="n">
        <v>179</v>
      </c>
      <c r="EE4476" s="13" t="n">
        <v>179</v>
      </c>
      <c r="FA4476" s="13" t="n">
        <v>179</v>
      </c>
      <c r="FW4476" s="13" t="n">
        <v>179</v>
      </c>
      <c r="GS4476" s="13" t="n">
        <v>179</v>
      </c>
    </row>
    <row r="4477">
      <c r="C4477" s="13" t="n">
        <v>180</v>
      </c>
      <c r="D4477" s="97">
        <f>D2749+D1981*D2941</f>
        <v/>
      </c>
      <c r="E4477" s="97">
        <f>E2749+E1981*E2941</f>
        <v/>
      </c>
      <c r="F4477" s="97">
        <f>F2749+F1981*F2941</f>
        <v/>
      </c>
      <c r="Y4477" s="13" t="n">
        <v>180</v>
      </c>
      <c r="AU4477" s="13" t="n">
        <v>180</v>
      </c>
      <c r="BQ4477" s="13" t="n">
        <v>180</v>
      </c>
      <c r="CM4477" s="13" t="n">
        <v>180</v>
      </c>
      <c r="DI4477" s="13" t="n">
        <v>180</v>
      </c>
      <c r="EE4477" s="13" t="n">
        <v>180</v>
      </c>
      <c r="FA4477" s="13" t="n">
        <v>180</v>
      </c>
      <c r="FW4477" s="13" t="n">
        <v>180</v>
      </c>
      <c r="GS4477" s="13" t="n">
        <v>180</v>
      </c>
    </row>
    <row r="4478">
      <c r="C4478" s="13" t="n">
        <v>181</v>
      </c>
      <c r="D4478" s="97">
        <f>D2750+D1982*D2942</f>
        <v/>
      </c>
      <c r="E4478" s="97">
        <f>E2750+E1982*E2942</f>
        <v/>
      </c>
      <c r="F4478" s="97">
        <f>F2750+F1982*F2942</f>
        <v/>
      </c>
      <c r="Y4478" s="13" t="n">
        <v>181</v>
      </c>
      <c r="AU4478" s="13" t="n">
        <v>181</v>
      </c>
      <c r="BQ4478" s="13" t="n">
        <v>181</v>
      </c>
      <c r="CM4478" s="13" t="n">
        <v>181</v>
      </c>
      <c r="DI4478" s="13" t="n">
        <v>181</v>
      </c>
      <c r="EE4478" s="13" t="n">
        <v>181</v>
      </c>
      <c r="FA4478" s="13" t="n">
        <v>181</v>
      </c>
      <c r="FW4478" s="13" t="n">
        <v>181</v>
      </c>
      <c r="GS4478" s="13" t="n">
        <v>181</v>
      </c>
    </row>
    <row r="4479">
      <c r="C4479" s="13" t="n">
        <v>182</v>
      </c>
      <c r="D4479" s="97">
        <f>D2751+D1983*D2943</f>
        <v/>
      </c>
      <c r="E4479" s="97">
        <f>E2751+E1983*E2943</f>
        <v/>
      </c>
      <c r="F4479" s="97">
        <f>F2751+F1983*F2943</f>
        <v/>
      </c>
      <c r="Y4479" s="13" t="n">
        <v>182</v>
      </c>
      <c r="AU4479" s="13" t="n">
        <v>182</v>
      </c>
      <c r="BQ4479" s="13" t="n">
        <v>182</v>
      </c>
      <c r="CM4479" s="13" t="n">
        <v>182</v>
      </c>
      <c r="DI4479" s="13" t="n">
        <v>182</v>
      </c>
      <c r="EE4479" s="13" t="n">
        <v>182</v>
      </c>
      <c r="FA4479" s="13" t="n">
        <v>182</v>
      </c>
      <c r="FW4479" s="13" t="n">
        <v>182</v>
      </c>
      <c r="GS4479" s="13" t="n">
        <v>182</v>
      </c>
    </row>
    <row r="4480">
      <c r="C4480" s="13" t="n">
        <v>183</v>
      </c>
      <c r="D4480" s="97">
        <f>D2752+D1984*D2944</f>
        <v/>
      </c>
      <c r="E4480" s="97">
        <f>E2752+E1984*E2944</f>
        <v/>
      </c>
      <c r="F4480" s="97">
        <f>F2752+F1984*F2944</f>
        <v/>
      </c>
      <c r="Y4480" s="13" t="n">
        <v>183</v>
      </c>
      <c r="AU4480" s="13" t="n">
        <v>183</v>
      </c>
      <c r="BQ4480" s="13" t="n">
        <v>183</v>
      </c>
      <c r="CM4480" s="13" t="n">
        <v>183</v>
      </c>
      <c r="DI4480" s="13" t="n">
        <v>183</v>
      </c>
      <c r="EE4480" s="13" t="n">
        <v>183</v>
      </c>
      <c r="FA4480" s="13" t="n">
        <v>183</v>
      </c>
      <c r="FW4480" s="13" t="n">
        <v>183</v>
      </c>
      <c r="GS4480" s="13" t="n">
        <v>183</v>
      </c>
    </row>
    <row r="4481">
      <c r="C4481" s="13" t="n">
        <v>184</v>
      </c>
      <c r="D4481" s="97">
        <f>D2753+D1985*D2945</f>
        <v/>
      </c>
      <c r="E4481" s="97">
        <f>E2753+E1985*E2945</f>
        <v/>
      </c>
      <c r="F4481" s="97">
        <f>F2753+F1985*F2945</f>
        <v/>
      </c>
      <c r="Y4481" s="13" t="n">
        <v>184</v>
      </c>
      <c r="AU4481" s="13" t="n">
        <v>184</v>
      </c>
      <c r="BQ4481" s="13" t="n">
        <v>184</v>
      </c>
      <c r="CM4481" s="13" t="n">
        <v>184</v>
      </c>
      <c r="DI4481" s="13" t="n">
        <v>184</v>
      </c>
      <c r="EE4481" s="13" t="n">
        <v>184</v>
      </c>
      <c r="FA4481" s="13" t="n">
        <v>184</v>
      </c>
      <c r="FW4481" s="13" t="n">
        <v>184</v>
      </c>
      <c r="GS4481" s="13" t="n">
        <v>184</v>
      </c>
    </row>
    <row r="4482">
      <c r="C4482" s="13" t="n">
        <v>185</v>
      </c>
      <c r="D4482" s="97">
        <f>D2754+D1986*D2946</f>
        <v/>
      </c>
      <c r="E4482" s="97">
        <f>E2754+E1986*E2946</f>
        <v/>
      </c>
      <c r="F4482" s="97">
        <f>F2754+F1986*F2946</f>
        <v/>
      </c>
      <c r="Y4482" s="13" t="n">
        <v>185</v>
      </c>
      <c r="AU4482" s="13" t="n">
        <v>185</v>
      </c>
      <c r="BQ4482" s="13" t="n">
        <v>185</v>
      </c>
      <c r="CM4482" s="13" t="n">
        <v>185</v>
      </c>
      <c r="DI4482" s="13" t="n">
        <v>185</v>
      </c>
      <c r="EE4482" s="13" t="n">
        <v>185</v>
      </c>
      <c r="FA4482" s="13" t="n">
        <v>185</v>
      </c>
      <c r="FW4482" s="13" t="n">
        <v>185</v>
      </c>
      <c r="GS4482" s="13" t="n">
        <v>185</v>
      </c>
    </row>
    <row r="4483">
      <c r="C4483" s="13" t="n">
        <v>186</v>
      </c>
      <c r="D4483" s="97">
        <f>D2755+D1987*D2947</f>
        <v/>
      </c>
      <c r="E4483" s="97">
        <f>E2755+E1987*E2947</f>
        <v/>
      </c>
      <c r="F4483" s="97">
        <f>F2755+F1987*F2947</f>
        <v/>
      </c>
      <c r="Y4483" s="13" t="n">
        <v>186</v>
      </c>
      <c r="AU4483" s="13" t="n">
        <v>186</v>
      </c>
      <c r="BQ4483" s="13" t="n">
        <v>186</v>
      </c>
      <c r="CM4483" s="13" t="n">
        <v>186</v>
      </c>
      <c r="DI4483" s="13" t="n">
        <v>186</v>
      </c>
      <c r="EE4483" s="13" t="n">
        <v>186</v>
      </c>
      <c r="FA4483" s="13" t="n">
        <v>186</v>
      </c>
      <c r="FW4483" s="13" t="n">
        <v>186</v>
      </c>
      <c r="GS4483" s="13" t="n">
        <v>186</v>
      </c>
    </row>
    <row r="4484">
      <c r="C4484" s="13" t="n">
        <v>187</v>
      </c>
      <c r="D4484" s="97">
        <f>D2756+D1988*D2948</f>
        <v/>
      </c>
      <c r="E4484" s="97">
        <f>E2756+E1988*E2948</f>
        <v/>
      </c>
      <c r="F4484" s="97">
        <f>F2756+F1988*F2948</f>
        <v/>
      </c>
      <c r="Y4484" s="13" t="n">
        <v>187</v>
      </c>
      <c r="AU4484" s="13" t="n">
        <v>187</v>
      </c>
      <c r="BQ4484" s="13" t="n">
        <v>187</v>
      </c>
      <c r="CM4484" s="13" t="n">
        <v>187</v>
      </c>
      <c r="DI4484" s="13" t="n">
        <v>187</v>
      </c>
      <c r="EE4484" s="13" t="n">
        <v>187</v>
      </c>
      <c r="FA4484" s="13" t="n">
        <v>187</v>
      </c>
      <c r="FW4484" s="13" t="n">
        <v>187</v>
      </c>
      <c r="GS4484" s="13" t="n">
        <v>187</v>
      </c>
    </row>
    <row r="4485">
      <c r="C4485" s="13" t="n">
        <v>188</v>
      </c>
      <c r="D4485" s="97">
        <f>D2757+D1989*D2949</f>
        <v/>
      </c>
      <c r="E4485" s="97">
        <f>E2757+E1989*E2949</f>
        <v/>
      </c>
      <c r="F4485" s="97">
        <f>F2757+F1989*F2949</f>
        <v/>
      </c>
      <c r="Y4485" s="13" t="n">
        <v>188</v>
      </c>
      <c r="AU4485" s="13" t="n">
        <v>188</v>
      </c>
      <c r="BQ4485" s="13" t="n">
        <v>188</v>
      </c>
      <c r="CM4485" s="13" t="n">
        <v>188</v>
      </c>
      <c r="DI4485" s="13" t="n">
        <v>188</v>
      </c>
      <c r="EE4485" s="13" t="n">
        <v>188</v>
      </c>
      <c r="FA4485" s="13" t="n">
        <v>188</v>
      </c>
      <c r="FW4485" s="13" t="n">
        <v>188</v>
      </c>
      <c r="GS4485" s="13" t="n">
        <v>188</v>
      </c>
    </row>
    <row r="4486">
      <c r="C4486" s="13" t="n">
        <v>189</v>
      </c>
      <c r="D4486" s="97">
        <f>D2758+D1990*D2950</f>
        <v/>
      </c>
      <c r="E4486" s="97">
        <f>E2758+E1990*E2950</f>
        <v/>
      </c>
      <c r="F4486" s="97">
        <f>F2758+F1990*F2950</f>
        <v/>
      </c>
      <c r="Y4486" s="13" t="n">
        <v>189</v>
      </c>
      <c r="AU4486" s="13" t="n">
        <v>189</v>
      </c>
      <c r="BQ4486" s="13" t="n">
        <v>189</v>
      </c>
      <c r="CM4486" s="13" t="n">
        <v>189</v>
      </c>
      <c r="DI4486" s="13" t="n">
        <v>189</v>
      </c>
      <c r="EE4486" s="13" t="n">
        <v>189</v>
      </c>
      <c r="FA4486" s="13" t="n">
        <v>189</v>
      </c>
      <c r="FW4486" s="13" t="n">
        <v>189</v>
      </c>
      <c r="GS4486" s="13" t="n">
        <v>189</v>
      </c>
    </row>
    <row r="4487">
      <c r="C4487" s="13" t="n">
        <v>190</v>
      </c>
      <c r="D4487" s="97">
        <f>D2759+D1991*D2951</f>
        <v/>
      </c>
      <c r="E4487" s="97">
        <f>E2759+E1991*E2951</f>
        <v/>
      </c>
      <c r="F4487" s="97">
        <f>F2759+F1991*F2951</f>
        <v/>
      </c>
      <c r="Y4487" s="13" t="n">
        <v>190</v>
      </c>
      <c r="AU4487" s="13" t="n">
        <v>190</v>
      </c>
      <c r="BQ4487" s="13" t="n">
        <v>190</v>
      </c>
      <c r="CM4487" s="13" t="n">
        <v>190</v>
      </c>
      <c r="DI4487" s="13" t="n">
        <v>190</v>
      </c>
      <c r="EE4487" s="13" t="n">
        <v>190</v>
      </c>
      <c r="FA4487" s="13" t="n">
        <v>190</v>
      </c>
      <c r="FW4487" s="13" t="n">
        <v>190</v>
      </c>
      <c r="GS4487" s="13" t="n">
        <v>190</v>
      </c>
    </row>
    <row r="4488">
      <c r="C4488" s="13" t="n">
        <v>191</v>
      </c>
      <c r="D4488" s="97">
        <f>D2760+D1992*D2952</f>
        <v/>
      </c>
      <c r="E4488" s="97">
        <f>E2760+E1992*E2952</f>
        <v/>
      </c>
      <c r="F4488" s="97">
        <f>F2760+F1992*F2952</f>
        <v/>
      </c>
      <c r="Y4488" s="13" t="n">
        <v>191</v>
      </c>
      <c r="AU4488" s="13" t="n">
        <v>191</v>
      </c>
      <c r="BQ4488" s="13" t="n">
        <v>191</v>
      </c>
      <c r="CM4488" s="13" t="n">
        <v>191</v>
      </c>
      <c r="DI4488" s="13" t="n">
        <v>191</v>
      </c>
      <c r="EE4488" s="13" t="n">
        <v>191</v>
      </c>
      <c r="FA4488" s="13" t="n">
        <v>191</v>
      </c>
      <c r="FW4488" s="13" t="n">
        <v>191</v>
      </c>
      <c r="GS4488" s="13" t="n">
        <v>191</v>
      </c>
    </row>
    <row r="4489">
      <c r="C4489" s="13" t="n">
        <v>192</v>
      </c>
      <c r="D4489" s="97">
        <f>D2761+D1993*D2953</f>
        <v/>
      </c>
      <c r="E4489" s="97">
        <f>E2761+E1993*E2953</f>
        <v/>
      </c>
      <c r="F4489" s="97">
        <f>F2761+F1993*F2953</f>
        <v/>
      </c>
      <c r="Y4489" s="13" t="n">
        <v>192</v>
      </c>
      <c r="AU4489" s="13" t="n">
        <v>192</v>
      </c>
      <c r="BQ4489" s="13" t="n">
        <v>192</v>
      </c>
      <c r="CM4489" s="13" t="n">
        <v>192</v>
      </c>
      <c r="DI4489" s="13" t="n">
        <v>192</v>
      </c>
      <c r="EE4489" s="13" t="n">
        <v>192</v>
      </c>
      <c r="FA4489" s="13" t="n">
        <v>192</v>
      </c>
      <c r="FW4489" s="13" t="n">
        <v>192</v>
      </c>
      <c r="GS4489" s="13" t="n">
        <v>192</v>
      </c>
    </row>
    <row r="4490">
      <c r="C4490" s="13" t="n">
        <v>193</v>
      </c>
      <c r="D4490" s="97">
        <f>D2762+D1994*D2954</f>
        <v/>
      </c>
      <c r="E4490" s="97">
        <f>E2762+E1994*E2954</f>
        <v/>
      </c>
      <c r="F4490" s="97">
        <f>F2762+F1994*F2954</f>
        <v/>
      </c>
      <c r="Y4490" s="13" t="n">
        <v>193</v>
      </c>
      <c r="AU4490" s="13" t="n">
        <v>193</v>
      </c>
      <c r="BQ4490" s="13" t="n">
        <v>193</v>
      </c>
      <c r="CM4490" s="13" t="n">
        <v>193</v>
      </c>
      <c r="DI4490" s="13" t="n">
        <v>193</v>
      </c>
      <c r="EE4490" s="13" t="n">
        <v>193</v>
      </c>
      <c r="FA4490" s="13" t="n">
        <v>193</v>
      </c>
      <c r="FW4490" s="13" t="n">
        <v>193</v>
      </c>
      <c r="GS4490" s="13" t="n">
        <v>193</v>
      </c>
    </row>
    <row r="4491">
      <c r="C4491" s="13" t="n">
        <v>194</v>
      </c>
      <c r="D4491" s="97">
        <f>D2763+D1995*D2955</f>
        <v/>
      </c>
      <c r="E4491" s="97">
        <f>E2763+E1995*E2955</f>
        <v/>
      </c>
      <c r="F4491" s="97">
        <f>F2763+F1995*F2955</f>
        <v/>
      </c>
      <c r="Y4491" s="13" t="n">
        <v>194</v>
      </c>
      <c r="AU4491" s="13" t="n">
        <v>194</v>
      </c>
      <c r="BQ4491" s="13" t="n">
        <v>194</v>
      </c>
      <c r="CM4491" s="13" t="n">
        <v>194</v>
      </c>
      <c r="DI4491" s="13" t="n">
        <v>194</v>
      </c>
      <c r="EE4491" s="13" t="n">
        <v>194</v>
      </c>
      <c r="FA4491" s="13" t="n">
        <v>194</v>
      </c>
      <c r="FW4491" s="13" t="n">
        <v>194</v>
      </c>
      <c r="GS4491" s="13" t="n">
        <v>194</v>
      </c>
    </row>
    <row r="4492">
      <c r="C4492" s="13" t="n">
        <v>195</v>
      </c>
      <c r="D4492" s="97">
        <f>D2764+D1996*D2956</f>
        <v/>
      </c>
      <c r="E4492" s="97">
        <f>E2764+E1996*E2956</f>
        <v/>
      </c>
      <c r="F4492" s="97">
        <f>F2764+F1996*F2956</f>
        <v/>
      </c>
      <c r="Y4492" s="13" t="n">
        <v>195</v>
      </c>
      <c r="AU4492" s="13" t="n">
        <v>195</v>
      </c>
      <c r="BQ4492" s="13" t="n">
        <v>195</v>
      </c>
      <c r="CM4492" s="13" t="n">
        <v>195</v>
      </c>
      <c r="DI4492" s="13" t="n">
        <v>195</v>
      </c>
      <c r="EE4492" s="13" t="n">
        <v>195</v>
      </c>
      <c r="FA4492" s="13" t="n">
        <v>195</v>
      </c>
      <c r="FW4492" s="13" t="n">
        <v>195</v>
      </c>
      <c r="GS4492" s="13" t="n">
        <v>195</v>
      </c>
    </row>
    <row r="4493">
      <c r="C4493" s="13" t="n">
        <v>196</v>
      </c>
      <c r="D4493" s="97">
        <f>D2765+D1997*D2957</f>
        <v/>
      </c>
      <c r="E4493" s="97">
        <f>E2765+E1997*E2957</f>
        <v/>
      </c>
      <c r="F4493" s="97">
        <f>F2765+F1997*F2957</f>
        <v/>
      </c>
      <c r="Y4493" s="13" t="n">
        <v>196</v>
      </c>
      <c r="AU4493" s="13" t="n">
        <v>196</v>
      </c>
      <c r="BQ4493" s="13" t="n">
        <v>196</v>
      </c>
      <c r="CM4493" s="13" t="n">
        <v>196</v>
      </c>
      <c r="DI4493" s="13" t="n">
        <v>196</v>
      </c>
      <c r="EE4493" s="13" t="n">
        <v>196</v>
      </c>
      <c r="FA4493" s="13" t="n">
        <v>196</v>
      </c>
      <c r="FW4493" s="13" t="n">
        <v>196</v>
      </c>
      <c r="GS4493" s="13" t="n">
        <v>196</v>
      </c>
    </row>
    <row r="4494">
      <c r="C4494" s="13" t="n">
        <v>197</v>
      </c>
      <c r="D4494" s="97">
        <f>D2766+D1998*D2958</f>
        <v/>
      </c>
      <c r="E4494" s="97">
        <f>E2766+E1998*E2958</f>
        <v/>
      </c>
      <c r="F4494" s="97">
        <f>F2766+F1998*F2958</f>
        <v/>
      </c>
      <c r="Y4494" s="13" t="n">
        <v>197</v>
      </c>
      <c r="AU4494" s="13" t="n">
        <v>197</v>
      </c>
      <c r="BQ4494" s="13" t="n">
        <v>197</v>
      </c>
      <c r="CM4494" s="13" t="n">
        <v>197</v>
      </c>
      <c r="DI4494" s="13" t="n">
        <v>197</v>
      </c>
      <c r="EE4494" s="13" t="n">
        <v>197</v>
      </c>
      <c r="FA4494" s="13" t="n">
        <v>197</v>
      </c>
      <c r="FW4494" s="13" t="n">
        <v>197</v>
      </c>
      <c r="GS4494" s="13" t="n">
        <v>197</v>
      </c>
    </row>
    <row r="4495">
      <c r="C4495" s="13" t="n">
        <v>198</v>
      </c>
      <c r="D4495" s="97">
        <f>D2767+D1999*D2959</f>
        <v/>
      </c>
      <c r="E4495" s="97">
        <f>E2767+E1999*E2959</f>
        <v/>
      </c>
      <c r="F4495" s="97">
        <f>F2767+F1999*F2959</f>
        <v/>
      </c>
      <c r="Y4495" s="13" t="n">
        <v>198</v>
      </c>
      <c r="AU4495" s="13" t="n">
        <v>198</v>
      </c>
      <c r="BQ4495" s="13" t="n">
        <v>198</v>
      </c>
      <c r="CM4495" s="13" t="n">
        <v>198</v>
      </c>
      <c r="DI4495" s="13" t="n">
        <v>198</v>
      </c>
      <c r="EE4495" s="13" t="n">
        <v>198</v>
      </c>
      <c r="FA4495" s="13" t="n">
        <v>198</v>
      </c>
      <c r="FW4495" s="13" t="n">
        <v>198</v>
      </c>
      <c r="GS4495" s="13" t="n">
        <v>198</v>
      </c>
    </row>
    <row r="4497">
      <c r="C4497" s="13" t="inlineStr">
        <is>
          <t>Radicand</t>
        </is>
      </c>
      <c r="D4497" s="13" t="n">
        <v>22</v>
      </c>
      <c r="E4497" s="13" t="n">
        <v>23</v>
      </c>
      <c r="F4497" s="13" t="n">
        <v>24</v>
      </c>
      <c r="Y4497" s="13" t="inlineStr">
        <is>
          <t>Radicand</t>
        </is>
      </c>
      <c r="Z4497" s="13" t="n">
        <v>22</v>
      </c>
      <c r="AA4497" s="13" t="n">
        <v>23</v>
      </c>
      <c r="AB4497" s="13" t="n">
        <v>24</v>
      </c>
      <c r="AU4497" s="13" t="inlineStr">
        <is>
          <t>Radicand</t>
        </is>
      </c>
      <c r="AV4497" s="13" t="n">
        <v>22</v>
      </c>
      <c r="AW4497" s="13" t="n">
        <v>23</v>
      </c>
      <c r="AX4497" s="13" t="n">
        <v>24</v>
      </c>
      <c r="BQ4497" s="13" t="inlineStr">
        <is>
          <t>Radicand</t>
        </is>
      </c>
      <c r="BR4497" s="13" t="n">
        <v>22</v>
      </c>
      <c r="BS4497" s="13" t="n">
        <v>23</v>
      </c>
      <c r="BT4497" s="13" t="n">
        <v>24</v>
      </c>
      <c r="CM4497" s="13" t="inlineStr">
        <is>
          <t>Radicand</t>
        </is>
      </c>
      <c r="CN4497" s="13" t="n">
        <v>22</v>
      </c>
      <c r="CO4497" s="13" t="n">
        <v>23</v>
      </c>
      <c r="CP4497" s="13" t="n">
        <v>24</v>
      </c>
      <c r="DI4497" s="13" t="inlineStr">
        <is>
          <t>Radicand</t>
        </is>
      </c>
      <c r="DJ4497" s="13" t="n">
        <v>22</v>
      </c>
      <c r="DK4497" s="13" t="n">
        <v>23</v>
      </c>
      <c r="DL4497" s="13" t="n">
        <v>24</v>
      </c>
      <c r="EE4497" s="13" t="inlineStr">
        <is>
          <t>Radicand</t>
        </is>
      </c>
      <c r="EF4497" s="13" t="n">
        <v>22</v>
      </c>
      <c r="EG4497" s="13" t="n">
        <v>23</v>
      </c>
      <c r="EH4497" s="13" t="n">
        <v>24</v>
      </c>
      <c r="FA4497" s="13" t="inlineStr">
        <is>
          <t>Radicand</t>
        </is>
      </c>
      <c r="FB4497" s="13" t="n">
        <v>22</v>
      </c>
      <c r="FC4497" s="13" t="n">
        <v>23</v>
      </c>
      <c r="FD4497" s="13" t="n">
        <v>24</v>
      </c>
      <c r="FW4497" s="13" t="inlineStr">
        <is>
          <t>Radicand</t>
        </is>
      </c>
      <c r="FX4497" s="13" t="n">
        <v>22</v>
      </c>
      <c r="FY4497" s="13" t="n">
        <v>23</v>
      </c>
      <c r="FZ4497" s="13" t="n">
        <v>24</v>
      </c>
      <c r="GS4497" s="13" t="inlineStr">
        <is>
          <t>Radicand</t>
        </is>
      </c>
      <c r="GT4497" s="13" t="n">
        <v>22</v>
      </c>
      <c r="GU4497" s="13" t="n">
        <v>23</v>
      </c>
      <c r="GV4497" s="13" t="n">
        <v>24</v>
      </c>
    </row>
    <row r="4498">
      <c r="C4498" s="13" t="n">
        <v>9</v>
      </c>
      <c r="D4498" s="13">
        <f>Retailers_stock_balance!D5572</f>
        <v/>
      </c>
      <c r="E4498" s="13">
        <f>Retailers_stock_balance!E5572</f>
        <v/>
      </c>
      <c r="F4498" s="13">
        <f>Retailers_stock_balance!F5572</f>
        <v/>
      </c>
      <c r="Y4498" s="13" t="n">
        <v>9</v>
      </c>
      <c r="AU4498" s="13" t="n">
        <v>9</v>
      </c>
      <c r="BQ4498" s="13" t="n">
        <v>9</v>
      </c>
      <c r="CM4498" s="13" t="n">
        <v>9</v>
      </c>
      <c r="DI4498" s="13" t="n">
        <v>9</v>
      </c>
      <c r="EE4498" s="13" t="n">
        <v>9</v>
      </c>
      <c r="FA4498" s="13" t="n">
        <v>9</v>
      </c>
      <c r="FW4498" s="13" t="n">
        <v>9</v>
      </c>
      <c r="GS4498" s="13" t="n">
        <v>9</v>
      </c>
    </row>
    <row r="4499">
      <c r="C4499" s="13" t="n">
        <v>10</v>
      </c>
      <c r="D4499" s="13">
        <f>Retailers_stock_balance!D5573</f>
        <v/>
      </c>
      <c r="E4499" s="13">
        <f>Retailers_stock_balance!E5573</f>
        <v/>
      </c>
      <c r="F4499" s="13">
        <f>Retailers_stock_balance!F5573</f>
        <v/>
      </c>
      <c r="Y4499" s="13" t="n">
        <v>10</v>
      </c>
      <c r="AU4499" s="13" t="n">
        <v>10</v>
      </c>
      <c r="BQ4499" s="13" t="n">
        <v>10</v>
      </c>
      <c r="CM4499" s="13" t="n">
        <v>10</v>
      </c>
      <c r="DI4499" s="13" t="n">
        <v>10</v>
      </c>
      <c r="EE4499" s="13" t="n">
        <v>10</v>
      </c>
      <c r="FA4499" s="13" t="n">
        <v>10</v>
      </c>
      <c r="FW4499" s="13" t="n">
        <v>10</v>
      </c>
      <c r="GS4499" s="13" t="n">
        <v>10</v>
      </c>
    </row>
    <row r="4500">
      <c r="C4500" s="13" t="n">
        <v>11</v>
      </c>
      <c r="D4500" s="13">
        <f>Retailers_stock_balance!D5574</f>
        <v/>
      </c>
      <c r="E4500" s="13">
        <f>Retailers_stock_balance!E5574</f>
        <v/>
      </c>
      <c r="F4500" s="13">
        <f>Retailers_stock_balance!F5574</f>
        <v/>
      </c>
      <c r="Y4500" s="13" t="n">
        <v>11</v>
      </c>
      <c r="AU4500" s="13" t="n">
        <v>11</v>
      </c>
      <c r="BQ4500" s="13" t="n">
        <v>11</v>
      </c>
      <c r="CM4500" s="13" t="n">
        <v>11</v>
      </c>
      <c r="DI4500" s="13" t="n">
        <v>11</v>
      </c>
      <c r="EE4500" s="13" t="n">
        <v>11</v>
      </c>
      <c r="FA4500" s="13" t="n">
        <v>11</v>
      </c>
      <c r="FW4500" s="13" t="n">
        <v>11</v>
      </c>
      <c r="GS4500" s="13" t="n">
        <v>11</v>
      </c>
    </row>
    <row r="4501">
      <c r="C4501" s="13" t="n">
        <v>12</v>
      </c>
      <c r="D4501" s="13">
        <f>Retailers_stock_balance!D5575</f>
        <v/>
      </c>
      <c r="E4501" s="13">
        <f>Retailers_stock_balance!E5575</f>
        <v/>
      </c>
      <c r="F4501" s="13">
        <f>Retailers_stock_balance!F5575</f>
        <v/>
      </c>
      <c r="Y4501" s="13" t="n">
        <v>12</v>
      </c>
      <c r="AU4501" s="13" t="n">
        <v>12</v>
      </c>
      <c r="BQ4501" s="13" t="n">
        <v>12</v>
      </c>
      <c r="CM4501" s="13" t="n">
        <v>12</v>
      </c>
      <c r="DI4501" s="13" t="n">
        <v>12</v>
      </c>
      <c r="EE4501" s="13" t="n">
        <v>12</v>
      </c>
      <c r="FA4501" s="13" t="n">
        <v>12</v>
      </c>
      <c r="FW4501" s="13" t="n">
        <v>12</v>
      </c>
      <c r="GS4501" s="13" t="n">
        <v>12</v>
      </c>
    </row>
    <row r="4502">
      <c r="C4502" s="13" t="n">
        <v>13</v>
      </c>
      <c r="D4502" s="13">
        <f>Retailers_stock_balance!D5576</f>
        <v/>
      </c>
      <c r="E4502" s="13">
        <f>Retailers_stock_balance!E5576</f>
        <v/>
      </c>
      <c r="F4502" s="13">
        <f>Retailers_stock_balance!F5576</f>
        <v/>
      </c>
      <c r="Y4502" s="13" t="n">
        <v>13</v>
      </c>
      <c r="AU4502" s="13" t="n">
        <v>13</v>
      </c>
      <c r="BQ4502" s="13" t="n">
        <v>13</v>
      </c>
      <c r="CM4502" s="13" t="n">
        <v>13</v>
      </c>
      <c r="DI4502" s="13" t="n">
        <v>13</v>
      </c>
      <c r="EE4502" s="13" t="n">
        <v>13</v>
      </c>
      <c r="FA4502" s="13" t="n">
        <v>13</v>
      </c>
      <c r="FW4502" s="13" t="n">
        <v>13</v>
      </c>
      <c r="GS4502" s="13" t="n">
        <v>13</v>
      </c>
    </row>
    <row r="4503">
      <c r="C4503" s="13" t="n">
        <v>14</v>
      </c>
      <c r="D4503" s="13">
        <f>Retailers_stock_balance!D5577</f>
        <v/>
      </c>
      <c r="E4503" s="13">
        <f>Retailers_stock_balance!E5577</f>
        <v/>
      </c>
      <c r="F4503" s="13">
        <f>Retailers_stock_balance!F5577</f>
        <v/>
      </c>
      <c r="Y4503" s="13" t="n">
        <v>14</v>
      </c>
      <c r="AU4503" s="13" t="n">
        <v>14</v>
      </c>
      <c r="BQ4503" s="13" t="n">
        <v>14</v>
      </c>
      <c r="CM4503" s="13" t="n">
        <v>14</v>
      </c>
      <c r="DI4503" s="13" t="n">
        <v>14</v>
      </c>
      <c r="EE4503" s="13" t="n">
        <v>14</v>
      </c>
      <c r="FA4503" s="13" t="n">
        <v>14</v>
      </c>
      <c r="FW4503" s="13" t="n">
        <v>14</v>
      </c>
      <c r="GS4503" s="13" t="n">
        <v>14</v>
      </c>
    </row>
    <row r="4504">
      <c r="C4504" s="13" t="n">
        <v>15</v>
      </c>
      <c r="D4504" s="13">
        <f>Retailers_stock_balance!D5578</f>
        <v/>
      </c>
      <c r="E4504" s="13">
        <f>Retailers_stock_balance!E5578</f>
        <v/>
      </c>
      <c r="F4504" s="13">
        <f>Retailers_stock_balance!F5578</f>
        <v/>
      </c>
      <c r="Y4504" s="13" t="n">
        <v>15</v>
      </c>
      <c r="AU4504" s="13" t="n">
        <v>15</v>
      </c>
      <c r="BQ4504" s="13" t="n">
        <v>15</v>
      </c>
      <c r="CM4504" s="13" t="n">
        <v>15</v>
      </c>
      <c r="DI4504" s="13" t="n">
        <v>15</v>
      </c>
      <c r="EE4504" s="13" t="n">
        <v>15</v>
      </c>
      <c r="FA4504" s="13" t="n">
        <v>15</v>
      </c>
      <c r="FW4504" s="13" t="n">
        <v>15</v>
      </c>
      <c r="GS4504" s="13" t="n">
        <v>15</v>
      </c>
    </row>
    <row r="4505">
      <c r="C4505" s="13" t="n">
        <v>16</v>
      </c>
      <c r="D4505" s="13">
        <f>Retailers_stock_balance!D5579</f>
        <v/>
      </c>
      <c r="E4505" s="13">
        <f>Retailers_stock_balance!E5579</f>
        <v/>
      </c>
      <c r="F4505" s="13">
        <f>Retailers_stock_balance!F5579</f>
        <v/>
      </c>
      <c r="Y4505" s="13" t="n">
        <v>16</v>
      </c>
      <c r="AU4505" s="13" t="n">
        <v>16</v>
      </c>
      <c r="BQ4505" s="13" t="n">
        <v>16</v>
      </c>
      <c r="CM4505" s="13" t="n">
        <v>16</v>
      </c>
      <c r="DI4505" s="13" t="n">
        <v>16</v>
      </c>
      <c r="EE4505" s="13" t="n">
        <v>16</v>
      </c>
      <c r="FA4505" s="13" t="n">
        <v>16</v>
      </c>
      <c r="FW4505" s="13" t="n">
        <v>16</v>
      </c>
      <c r="GS4505" s="13" t="n">
        <v>16</v>
      </c>
    </row>
    <row r="4506">
      <c r="C4506" s="13" t="n">
        <v>17</v>
      </c>
      <c r="D4506" s="13">
        <f>Retailers_stock_balance!D5580</f>
        <v/>
      </c>
      <c r="E4506" s="13">
        <f>Retailers_stock_balance!E5580</f>
        <v/>
      </c>
      <c r="F4506" s="13">
        <f>Retailers_stock_balance!F5580</f>
        <v/>
      </c>
      <c r="Y4506" s="13" t="n">
        <v>17</v>
      </c>
      <c r="AU4506" s="13" t="n">
        <v>17</v>
      </c>
      <c r="BQ4506" s="13" t="n">
        <v>17</v>
      </c>
      <c r="CM4506" s="13" t="n">
        <v>17</v>
      </c>
      <c r="DI4506" s="13" t="n">
        <v>17</v>
      </c>
      <c r="EE4506" s="13" t="n">
        <v>17</v>
      </c>
      <c r="FA4506" s="13" t="n">
        <v>17</v>
      </c>
      <c r="FW4506" s="13" t="n">
        <v>17</v>
      </c>
      <c r="GS4506" s="13" t="n">
        <v>17</v>
      </c>
    </row>
    <row r="4507">
      <c r="C4507" s="13" t="n">
        <v>18</v>
      </c>
      <c r="D4507" s="13">
        <f>Retailers_stock_balance!D5581</f>
        <v/>
      </c>
      <c r="E4507" s="13">
        <f>Retailers_stock_balance!E5581</f>
        <v/>
      </c>
      <c r="F4507" s="13">
        <f>Retailers_stock_balance!F5581</f>
        <v/>
      </c>
      <c r="Y4507" s="13" t="n">
        <v>18</v>
      </c>
      <c r="AU4507" s="13" t="n">
        <v>18</v>
      </c>
      <c r="BQ4507" s="13" t="n">
        <v>18</v>
      </c>
      <c r="CM4507" s="13" t="n">
        <v>18</v>
      </c>
      <c r="DI4507" s="13" t="n">
        <v>18</v>
      </c>
      <c r="EE4507" s="13" t="n">
        <v>18</v>
      </c>
      <c r="FA4507" s="13" t="n">
        <v>18</v>
      </c>
      <c r="FW4507" s="13" t="n">
        <v>18</v>
      </c>
      <c r="GS4507" s="13" t="n">
        <v>18</v>
      </c>
    </row>
    <row r="4508">
      <c r="C4508" s="13" t="n">
        <v>19</v>
      </c>
      <c r="D4508" s="13">
        <f>Retailers_stock_balance!D5582</f>
        <v/>
      </c>
      <c r="E4508" s="13">
        <f>Retailers_stock_balance!E5582</f>
        <v/>
      </c>
      <c r="F4508" s="13">
        <f>Retailers_stock_balance!F5582</f>
        <v/>
      </c>
      <c r="Y4508" s="13" t="n">
        <v>19</v>
      </c>
      <c r="AU4508" s="13" t="n">
        <v>19</v>
      </c>
      <c r="BQ4508" s="13" t="n">
        <v>19</v>
      </c>
      <c r="CM4508" s="13" t="n">
        <v>19</v>
      </c>
      <c r="DI4508" s="13" t="n">
        <v>19</v>
      </c>
      <c r="EE4508" s="13" t="n">
        <v>19</v>
      </c>
      <c r="FA4508" s="13" t="n">
        <v>19</v>
      </c>
      <c r="FW4508" s="13" t="n">
        <v>19</v>
      </c>
      <c r="GS4508" s="13" t="n">
        <v>19</v>
      </c>
    </row>
    <row r="4509">
      <c r="C4509" s="13" t="n">
        <v>20</v>
      </c>
      <c r="D4509" s="13">
        <f>Retailers_stock_balance!D5583</f>
        <v/>
      </c>
      <c r="E4509" s="13">
        <f>Retailers_stock_balance!E5583</f>
        <v/>
      </c>
      <c r="F4509" s="13">
        <f>Retailers_stock_balance!F5583</f>
        <v/>
      </c>
      <c r="Y4509" s="13" t="n">
        <v>20</v>
      </c>
      <c r="AU4509" s="13" t="n">
        <v>20</v>
      </c>
      <c r="BQ4509" s="13" t="n">
        <v>20</v>
      </c>
      <c r="CM4509" s="13" t="n">
        <v>20</v>
      </c>
      <c r="DI4509" s="13" t="n">
        <v>20</v>
      </c>
      <c r="EE4509" s="13" t="n">
        <v>20</v>
      </c>
      <c r="FA4509" s="13" t="n">
        <v>20</v>
      </c>
      <c r="FW4509" s="13" t="n">
        <v>20</v>
      </c>
      <c r="GS4509" s="13" t="n">
        <v>20</v>
      </c>
    </row>
    <row r="4510">
      <c r="C4510" s="13" t="n">
        <v>21</v>
      </c>
      <c r="D4510" s="13">
        <f>Retailers_stock_balance!D5584</f>
        <v/>
      </c>
      <c r="E4510" s="13">
        <f>Retailers_stock_balance!E5584</f>
        <v/>
      </c>
      <c r="F4510" s="13">
        <f>Retailers_stock_balance!F5584</f>
        <v/>
      </c>
      <c r="Y4510" s="13" t="n">
        <v>21</v>
      </c>
      <c r="AU4510" s="13" t="n">
        <v>21</v>
      </c>
      <c r="BQ4510" s="13" t="n">
        <v>21</v>
      </c>
      <c r="CM4510" s="13" t="n">
        <v>21</v>
      </c>
      <c r="DI4510" s="13" t="n">
        <v>21</v>
      </c>
      <c r="EE4510" s="13" t="n">
        <v>21</v>
      </c>
      <c r="FA4510" s="13" t="n">
        <v>21</v>
      </c>
      <c r="FW4510" s="13" t="n">
        <v>21</v>
      </c>
      <c r="GS4510" s="13" t="n">
        <v>21</v>
      </c>
    </row>
    <row r="4511">
      <c r="C4511" s="13" t="n">
        <v>22</v>
      </c>
      <c r="D4511" s="13">
        <f>Retailers_stock_balance!D5585</f>
        <v/>
      </c>
      <c r="E4511" s="13">
        <f>Retailers_stock_balance!E5585</f>
        <v/>
      </c>
      <c r="F4511" s="13">
        <f>Retailers_stock_balance!F5585</f>
        <v/>
      </c>
      <c r="Y4511" s="13" t="n">
        <v>22</v>
      </c>
      <c r="AU4511" s="13" t="n">
        <v>22</v>
      </c>
      <c r="BQ4511" s="13" t="n">
        <v>22</v>
      </c>
      <c r="CM4511" s="13" t="n">
        <v>22</v>
      </c>
      <c r="DI4511" s="13" t="n">
        <v>22</v>
      </c>
      <c r="EE4511" s="13" t="n">
        <v>22</v>
      </c>
      <c r="FA4511" s="13" t="n">
        <v>22</v>
      </c>
      <c r="FW4511" s="13" t="n">
        <v>22</v>
      </c>
      <c r="GS4511" s="13" t="n">
        <v>22</v>
      </c>
    </row>
    <row r="4512">
      <c r="C4512" s="13" t="n">
        <v>23</v>
      </c>
      <c r="D4512" s="13">
        <f>Retailers_stock_balance!D5586</f>
        <v/>
      </c>
      <c r="E4512" s="13">
        <f>Retailers_stock_balance!E5586</f>
        <v/>
      </c>
      <c r="F4512" s="13">
        <f>Retailers_stock_balance!F5586</f>
        <v/>
      </c>
      <c r="Y4512" s="13" t="n">
        <v>23</v>
      </c>
      <c r="AU4512" s="13" t="n">
        <v>23</v>
      </c>
      <c r="BQ4512" s="13" t="n">
        <v>23</v>
      </c>
      <c r="CM4512" s="13" t="n">
        <v>23</v>
      </c>
      <c r="DI4512" s="13" t="n">
        <v>23</v>
      </c>
      <c r="EE4512" s="13" t="n">
        <v>23</v>
      </c>
      <c r="FA4512" s="13" t="n">
        <v>23</v>
      </c>
      <c r="FW4512" s="13" t="n">
        <v>23</v>
      </c>
      <c r="GS4512" s="13" t="n">
        <v>23</v>
      </c>
    </row>
    <row r="4513">
      <c r="C4513" s="13" t="n">
        <v>24</v>
      </c>
      <c r="D4513" s="13">
        <f>Retailers_stock_balance!D5587</f>
        <v/>
      </c>
      <c r="E4513" s="13">
        <f>Retailers_stock_balance!E5587</f>
        <v/>
      </c>
      <c r="F4513" s="13">
        <f>Retailers_stock_balance!F5587</f>
        <v/>
      </c>
      <c r="Y4513" s="13" t="n">
        <v>24</v>
      </c>
      <c r="AU4513" s="13" t="n">
        <v>24</v>
      </c>
      <c r="BQ4513" s="13" t="n">
        <v>24</v>
      </c>
      <c r="CM4513" s="13" t="n">
        <v>24</v>
      </c>
      <c r="DI4513" s="13" t="n">
        <v>24</v>
      </c>
      <c r="EE4513" s="13" t="n">
        <v>24</v>
      </c>
      <c r="FA4513" s="13" t="n">
        <v>24</v>
      </c>
      <c r="FW4513" s="13" t="n">
        <v>24</v>
      </c>
      <c r="GS4513" s="13" t="n">
        <v>24</v>
      </c>
    </row>
    <row r="4514">
      <c r="C4514" s="13" t="n">
        <v>25</v>
      </c>
      <c r="D4514" s="13">
        <f>Retailers_stock_balance!D5588</f>
        <v/>
      </c>
      <c r="E4514" s="13">
        <f>Retailers_stock_balance!E5588</f>
        <v/>
      </c>
      <c r="F4514" s="13">
        <f>Retailers_stock_balance!F5588</f>
        <v/>
      </c>
      <c r="Y4514" s="13" t="n">
        <v>25</v>
      </c>
      <c r="AU4514" s="13" t="n">
        <v>25</v>
      </c>
      <c r="BQ4514" s="13" t="n">
        <v>25</v>
      </c>
      <c r="CM4514" s="13" t="n">
        <v>25</v>
      </c>
      <c r="DI4514" s="13" t="n">
        <v>25</v>
      </c>
      <c r="EE4514" s="13" t="n">
        <v>25</v>
      </c>
      <c r="FA4514" s="13" t="n">
        <v>25</v>
      </c>
      <c r="FW4514" s="13" t="n">
        <v>25</v>
      </c>
      <c r="GS4514" s="13" t="n">
        <v>25</v>
      </c>
    </row>
    <row r="4515">
      <c r="C4515" s="13" t="n">
        <v>26</v>
      </c>
      <c r="D4515" s="13">
        <f>Retailers_stock_balance!D5589</f>
        <v/>
      </c>
      <c r="E4515" s="13">
        <f>Retailers_stock_balance!E5589</f>
        <v/>
      </c>
      <c r="F4515" s="13">
        <f>Retailers_stock_balance!F5589</f>
        <v/>
      </c>
      <c r="Y4515" s="13" t="n">
        <v>26</v>
      </c>
      <c r="AU4515" s="13" t="n">
        <v>26</v>
      </c>
      <c r="BQ4515" s="13" t="n">
        <v>26</v>
      </c>
      <c r="CM4515" s="13" t="n">
        <v>26</v>
      </c>
      <c r="DI4515" s="13" t="n">
        <v>26</v>
      </c>
      <c r="EE4515" s="13" t="n">
        <v>26</v>
      </c>
      <c r="FA4515" s="13" t="n">
        <v>26</v>
      </c>
      <c r="FW4515" s="13" t="n">
        <v>26</v>
      </c>
      <c r="GS4515" s="13" t="n">
        <v>26</v>
      </c>
    </row>
    <row r="4516">
      <c r="C4516" s="13" t="n">
        <v>27</v>
      </c>
      <c r="D4516" s="13">
        <f>Retailers_stock_balance!D5590</f>
        <v/>
      </c>
      <c r="E4516" s="13">
        <f>Retailers_stock_balance!E5590</f>
        <v/>
      </c>
      <c r="F4516" s="13">
        <f>Retailers_stock_balance!F5590</f>
        <v/>
      </c>
      <c r="Y4516" s="13" t="n">
        <v>27</v>
      </c>
      <c r="AU4516" s="13" t="n">
        <v>27</v>
      </c>
      <c r="BQ4516" s="13" t="n">
        <v>27</v>
      </c>
      <c r="CM4516" s="13" t="n">
        <v>27</v>
      </c>
      <c r="DI4516" s="13" t="n">
        <v>27</v>
      </c>
      <c r="EE4516" s="13" t="n">
        <v>27</v>
      </c>
      <c r="FA4516" s="13" t="n">
        <v>27</v>
      </c>
      <c r="FW4516" s="13" t="n">
        <v>27</v>
      </c>
      <c r="GS4516" s="13" t="n">
        <v>27</v>
      </c>
    </row>
    <row r="4517">
      <c r="C4517" s="13" t="n">
        <v>28</v>
      </c>
      <c r="D4517" s="13">
        <f>Retailers_stock_balance!D5591</f>
        <v/>
      </c>
      <c r="E4517" s="13">
        <f>Retailers_stock_balance!E5591</f>
        <v/>
      </c>
      <c r="F4517" s="13">
        <f>Retailers_stock_balance!F5591</f>
        <v/>
      </c>
      <c r="Y4517" s="13" t="n">
        <v>28</v>
      </c>
      <c r="AU4517" s="13" t="n">
        <v>28</v>
      </c>
      <c r="BQ4517" s="13" t="n">
        <v>28</v>
      </c>
      <c r="CM4517" s="13" t="n">
        <v>28</v>
      </c>
      <c r="DI4517" s="13" t="n">
        <v>28</v>
      </c>
      <c r="EE4517" s="13" t="n">
        <v>28</v>
      </c>
      <c r="FA4517" s="13" t="n">
        <v>28</v>
      </c>
      <c r="FW4517" s="13" t="n">
        <v>28</v>
      </c>
      <c r="GS4517" s="13" t="n">
        <v>28</v>
      </c>
    </row>
    <row r="4518">
      <c r="C4518" s="13" t="n">
        <v>29</v>
      </c>
      <c r="D4518" s="13">
        <f>Retailers_stock_balance!D5592</f>
        <v/>
      </c>
      <c r="E4518" s="13">
        <f>Retailers_stock_balance!E5592</f>
        <v/>
      </c>
      <c r="F4518" s="13">
        <f>Retailers_stock_balance!F5592</f>
        <v/>
      </c>
      <c r="Y4518" s="13" t="n">
        <v>29</v>
      </c>
      <c r="AU4518" s="13" t="n">
        <v>29</v>
      </c>
      <c r="BQ4518" s="13" t="n">
        <v>29</v>
      </c>
      <c r="CM4518" s="13" t="n">
        <v>29</v>
      </c>
      <c r="DI4518" s="13" t="n">
        <v>29</v>
      </c>
      <c r="EE4518" s="13" t="n">
        <v>29</v>
      </c>
      <c r="FA4518" s="13" t="n">
        <v>29</v>
      </c>
      <c r="FW4518" s="13" t="n">
        <v>29</v>
      </c>
      <c r="GS4518" s="13" t="n">
        <v>29</v>
      </c>
    </row>
    <row r="4519">
      <c r="C4519" s="13" t="n">
        <v>30</v>
      </c>
      <c r="D4519" s="13">
        <f>Retailers_stock_balance!D5593</f>
        <v/>
      </c>
      <c r="E4519" s="13">
        <f>Retailers_stock_balance!E5593</f>
        <v/>
      </c>
      <c r="F4519" s="13">
        <f>Retailers_stock_balance!F5593</f>
        <v/>
      </c>
      <c r="Y4519" s="13" t="n">
        <v>30</v>
      </c>
      <c r="AU4519" s="13" t="n">
        <v>30</v>
      </c>
      <c r="BQ4519" s="13" t="n">
        <v>30</v>
      </c>
      <c r="CM4519" s="13" t="n">
        <v>30</v>
      </c>
      <c r="DI4519" s="13" t="n">
        <v>30</v>
      </c>
      <c r="EE4519" s="13" t="n">
        <v>30</v>
      </c>
      <c r="FA4519" s="13" t="n">
        <v>30</v>
      </c>
      <c r="FW4519" s="13" t="n">
        <v>30</v>
      </c>
      <c r="GS4519" s="13" t="n">
        <v>30</v>
      </c>
    </row>
    <row r="4520">
      <c r="C4520" s="13" t="n">
        <v>31</v>
      </c>
      <c r="D4520" s="13">
        <f>Retailers_stock_balance!D5594</f>
        <v/>
      </c>
      <c r="E4520" s="13">
        <f>Retailers_stock_balance!E5594</f>
        <v/>
      </c>
      <c r="F4520" s="13">
        <f>Retailers_stock_balance!F5594</f>
        <v/>
      </c>
      <c r="Y4520" s="13" t="n">
        <v>31</v>
      </c>
      <c r="AU4520" s="13" t="n">
        <v>31</v>
      </c>
      <c r="BQ4520" s="13" t="n">
        <v>31</v>
      </c>
      <c r="CM4520" s="13" t="n">
        <v>31</v>
      </c>
      <c r="DI4520" s="13" t="n">
        <v>31</v>
      </c>
      <c r="EE4520" s="13" t="n">
        <v>31</v>
      </c>
      <c r="FA4520" s="13" t="n">
        <v>31</v>
      </c>
      <c r="FW4520" s="13" t="n">
        <v>31</v>
      </c>
      <c r="GS4520" s="13" t="n">
        <v>31</v>
      </c>
    </row>
    <row r="4521">
      <c r="C4521" s="13" t="n">
        <v>32</v>
      </c>
      <c r="D4521" s="13">
        <f>Retailers_stock_balance!D5595</f>
        <v/>
      </c>
      <c r="E4521" s="13">
        <f>Retailers_stock_balance!E5595</f>
        <v/>
      </c>
      <c r="F4521" s="13">
        <f>Retailers_stock_balance!F5595</f>
        <v/>
      </c>
      <c r="Y4521" s="13" t="n">
        <v>32</v>
      </c>
      <c r="AU4521" s="13" t="n">
        <v>32</v>
      </c>
      <c r="BQ4521" s="13" t="n">
        <v>32</v>
      </c>
      <c r="CM4521" s="13" t="n">
        <v>32</v>
      </c>
      <c r="DI4521" s="13" t="n">
        <v>32</v>
      </c>
      <c r="EE4521" s="13" t="n">
        <v>32</v>
      </c>
      <c r="FA4521" s="13" t="n">
        <v>32</v>
      </c>
      <c r="FW4521" s="13" t="n">
        <v>32</v>
      </c>
      <c r="GS4521" s="13" t="n">
        <v>32</v>
      </c>
    </row>
    <row r="4522">
      <c r="C4522" s="13" t="n">
        <v>33</v>
      </c>
      <c r="D4522" s="13">
        <f>Retailers_stock_balance!D5596</f>
        <v/>
      </c>
      <c r="E4522" s="13">
        <f>Retailers_stock_balance!E5596</f>
        <v/>
      </c>
      <c r="F4522" s="13">
        <f>Retailers_stock_balance!F5596</f>
        <v/>
      </c>
      <c r="Y4522" s="13" t="n">
        <v>33</v>
      </c>
      <c r="AU4522" s="13" t="n">
        <v>33</v>
      </c>
      <c r="BQ4522" s="13" t="n">
        <v>33</v>
      </c>
      <c r="CM4522" s="13" t="n">
        <v>33</v>
      </c>
      <c r="DI4522" s="13" t="n">
        <v>33</v>
      </c>
      <c r="EE4522" s="13" t="n">
        <v>33</v>
      </c>
      <c r="FA4522" s="13" t="n">
        <v>33</v>
      </c>
      <c r="FW4522" s="13" t="n">
        <v>33</v>
      </c>
      <c r="GS4522" s="13" t="n">
        <v>33</v>
      </c>
    </row>
    <row r="4523">
      <c r="C4523" s="13" t="n">
        <v>34</v>
      </c>
      <c r="D4523" s="13">
        <f>Retailers_stock_balance!D5597</f>
        <v/>
      </c>
      <c r="E4523" s="13">
        <f>Retailers_stock_balance!E5597</f>
        <v/>
      </c>
      <c r="F4523" s="13">
        <f>Retailers_stock_balance!F5597</f>
        <v/>
      </c>
      <c r="Y4523" s="13" t="n">
        <v>34</v>
      </c>
      <c r="AU4523" s="13" t="n">
        <v>34</v>
      </c>
      <c r="BQ4523" s="13" t="n">
        <v>34</v>
      </c>
      <c r="CM4523" s="13" t="n">
        <v>34</v>
      </c>
      <c r="DI4523" s="13" t="n">
        <v>34</v>
      </c>
      <c r="EE4523" s="13" t="n">
        <v>34</v>
      </c>
      <c r="FA4523" s="13" t="n">
        <v>34</v>
      </c>
      <c r="FW4523" s="13" t="n">
        <v>34</v>
      </c>
      <c r="GS4523" s="13" t="n">
        <v>34</v>
      </c>
    </row>
    <row r="4524">
      <c r="C4524" s="13" t="n">
        <v>35</v>
      </c>
      <c r="D4524" s="13">
        <f>Retailers_stock_balance!D5598</f>
        <v/>
      </c>
      <c r="E4524" s="13">
        <f>Retailers_stock_balance!E5598</f>
        <v/>
      </c>
      <c r="F4524" s="13">
        <f>Retailers_stock_balance!F5598</f>
        <v/>
      </c>
      <c r="Y4524" s="13" t="n">
        <v>35</v>
      </c>
      <c r="AU4524" s="13" t="n">
        <v>35</v>
      </c>
      <c r="BQ4524" s="13" t="n">
        <v>35</v>
      </c>
      <c r="CM4524" s="13" t="n">
        <v>35</v>
      </c>
      <c r="DI4524" s="13" t="n">
        <v>35</v>
      </c>
      <c r="EE4524" s="13" t="n">
        <v>35</v>
      </c>
      <c r="FA4524" s="13" t="n">
        <v>35</v>
      </c>
      <c r="FW4524" s="13" t="n">
        <v>35</v>
      </c>
      <c r="GS4524" s="13" t="n">
        <v>35</v>
      </c>
    </row>
    <row r="4525">
      <c r="C4525" s="13" t="n">
        <v>36</v>
      </c>
      <c r="D4525" s="13">
        <f>Retailers_stock_balance!D5599</f>
        <v/>
      </c>
      <c r="E4525" s="13">
        <f>Retailers_stock_balance!E5599</f>
        <v/>
      </c>
      <c r="F4525" s="13">
        <f>Retailers_stock_balance!F5599</f>
        <v/>
      </c>
      <c r="Y4525" s="13" t="n">
        <v>36</v>
      </c>
      <c r="AU4525" s="13" t="n">
        <v>36</v>
      </c>
      <c r="BQ4525" s="13" t="n">
        <v>36</v>
      </c>
      <c r="CM4525" s="13" t="n">
        <v>36</v>
      </c>
      <c r="DI4525" s="13" t="n">
        <v>36</v>
      </c>
      <c r="EE4525" s="13" t="n">
        <v>36</v>
      </c>
      <c r="FA4525" s="13" t="n">
        <v>36</v>
      </c>
      <c r="FW4525" s="13" t="n">
        <v>36</v>
      </c>
      <c r="GS4525" s="13" t="n">
        <v>36</v>
      </c>
    </row>
    <row r="4526">
      <c r="C4526" s="13" t="n">
        <v>37</v>
      </c>
      <c r="D4526" s="13">
        <f>Retailers_stock_balance!D5600</f>
        <v/>
      </c>
      <c r="E4526" s="13">
        <f>Retailers_stock_balance!E5600</f>
        <v/>
      </c>
      <c r="F4526" s="13">
        <f>Retailers_stock_balance!F5600</f>
        <v/>
      </c>
      <c r="Y4526" s="13" t="n">
        <v>37</v>
      </c>
      <c r="AU4526" s="13" t="n">
        <v>37</v>
      </c>
      <c r="BQ4526" s="13" t="n">
        <v>37</v>
      </c>
      <c r="CM4526" s="13" t="n">
        <v>37</v>
      </c>
      <c r="DI4526" s="13" t="n">
        <v>37</v>
      </c>
      <c r="EE4526" s="13" t="n">
        <v>37</v>
      </c>
      <c r="FA4526" s="13" t="n">
        <v>37</v>
      </c>
      <c r="FW4526" s="13" t="n">
        <v>37</v>
      </c>
      <c r="GS4526" s="13" t="n">
        <v>37</v>
      </c>
    </row>
    <row r="4527">
      <c r="C4527" s="13" t="n">
        <v>38</v>
      </c>
      <c r="D4527" s="13">
        <f>Retailers_stock_balance!D5601</f>
        <v/>
      </c>
      <c r="E4527" s="13">
        <f>Retailers_stock_balance!E5601</f>
        <v/>
      </c>
      <c r="F4527" s="13">
        <f>Retailers_stock_balance!F5601</f>
        <v/>
      </c>
      <c r="Y4527" s="13" t="n">
        <v>38</v>
      </c>
      <c r="AU4527" s="13" t="n">
        <v>38</v>
      </c>
      <c r="BQ4527" s="13" t="n">
        <v>38</v>
      </c>
      <c r="CM4527" s="13" t="n">
        <v>38</v>
      </c>
      <c r="DI4527" s="13" t="n">
        <v>38</v>
      </c>
      <c r="EE4527" s="13" t="n">
        <v>38</v>
      </c>
      <c r="FA4527" s="13" t="n">
        <v>38</v>
      </c>
      <c r="FW4527" s="13" t="n">
        <v>38</v>
      </c>
      <c r="GS4527" s="13" t="n">
        <v>38</v>
      </c>
    </row>
    <row r="4528">
      <c r="C4528" s="13" t="n">
        <v>39</v>
      </c>
      <c r="D4528" s="13">
        <f>Retailers_stock_balance!D5602</f>
        <v/>
      </c>
      <c r="E4528" s="13">
        <f>Retailers_stock_balance!E5602</f>
        <v/>
      </c>
      <c r="F4528" s="13">
        <f>Retailers_stock_balance!F5602</f>
        <v/>
      </c>
      <c r="Y4528" s="13" t="n">
        <v>39</v>
      </c>
      <c r="AU4528" s="13" t="n">
        <v>39</v>
      </c>
      <c r="BQ4528" s="13" t="n">
        <v>39</v>
      </c>
      <c r="CM4528" s="13" t="n">
        <v>39</v>
      </c>
      <c r="DI4528" s="13" t="n">
        <v>39</v>
      </c>
      <c r="EE4528" s="13" t="n">
        <v>39</v>
      </c>
      <c r="FA4528" s="13" t="n">
        <v>39</v>
      </c>
      <c r="FW4528" s="13" t="n">
        <v>39</v>
      </c>
      <c r="GS4528" s="13" t="n">
        <v>39</v>
      </c>
    </row>
    <row r="4529">
      <c r="C4529" s="13" t="n">
        <v>40</v>
      </c>
      <c r="D4529" s="13">
        <f>Retailers_stock_balance!D5603</f>
        <v/>
      </c>
      <c r="E4529" s="13">
        <f>Retailers_stock_balance!E5603</f>
        <v/>
      </c>
      <c r="F4529" s="13">
        <f>Retailers_stock_balance!F5603</f>
        <v/>
      </c>
      <c r="Y4529" s="13" t="n">
        <v>40</v>
      </c>
      <c r="AU4529" s="13" t="n">
        <v>40</v>
      </c>
      <c r="BQ4529" s="13" t="n">
        <v>40</v>
      </c>
      <c r="CM4529" s="13" t="n">
        <v>40</v>
      </c>
      <c r="DI4529" s="13" t="n">
        <v>40</v>
      </c>
      <c r="EE4529" s="13" t="n">
        <v>40</v>
      </c>
      <c r="FA4529" s="13" t="n">
        <v>40</v>
      </c>
      <c r="FW4529" s="13" t="n">
        <v>40</v>
      </c>
      <c r="GS4529" s="13" t="n">
        <v>40</v>
      </c>
    </row>
    <row r="4530">
      <c r="C4530" s="13" t="n">
        <v>41</v>
      </c>
      <c r="D4530" s="13">
        <f>Retailers_stock_balance!D5604</f>
        <v/>
      </c>
      <c r="E4530" s="13">
        <f>Retailers_stock_balance!E5604</f>
        <v/>
      </c>
      <c r="F4530" s="13">
        <f>Retailers_stock_balance!F5604</f>
        <v/>
      </c>
      <c r="Y4530" s="13" t="n">
        <v>41</v>
      </c>
      <c r="AU4530" s="13" t="n">
        <v>41</v>
      </c>
      <c r="BQ4530" s="13" t="n">
        <v>41</v>
      </c>
      <c r="CM4530" s="13" t="n">
        <v>41</v>
      </c>
      <c r="DI4530" s="13" t="n">
        <v>41</v>
      </c>
      <c r="EE4530" s="13" t="n">
        <v>41</v>
      </c>
      <c r="FA4530" s="13" t="n">
        <v>41</v>
      </c>
      <c r="FW4530" s="13" t="n">
        <v>41</v>
      </c>
      <c r="GS4530" s="13" t="n">
        <v>41</v>
      </c>
    </row>
    <row r="4531">
      <c r="C4531" s="13" t="n">
        <v>42</v>
      </c>
      <c r="D4531" s="13">
        <f>Retailers_stock_balance!D5605</f>
        <v/>
      </c>
      <c r="E4531" s="13">
        <f>Retailers_stock_balance!E5605</f>
        <v/>
      </c>
      <c r="F4531" s="13">
        <f>Retailers_stock_balance!F5605</f>
        <v/>
      </c>
      <c r="Y4531" s="13" t="n">
        <v>42</v>
      </c>
      <c r="AU4531" s="13" t="n">
        <v>42</v>
      </c>
      <c r="BQ4531" s="13" t="n">
        <v>42</v>
      </c>
      <c r="CM4531" s="13" t="n">
        <v>42</v>
      </c>
      <c r="DI4531" s="13" t="n">
        <v>42</v>
      </c>
      <c r="EE4531" s="13" t="n">
        <v>42</v>
      </c>
      <c r="FA4531" s="13" t="n">
        <v>42</v>
      </c>
      <c r="FW4531" s="13" t="n">
        <v>42</v>
      </c>
      <c r="GS4531" s="13" t="n">
        <v>42</v>
      </c>
    </row>
    <row r="4532">
      <c r="C4532" s="13" t="n">
        <v>43</v>
      </c>
      <c r="D4532" s="13">
        <f>Retailers_stock_balance!D5606</f>
        <v/>
      </c>
      <c r="E4532" s="13">
        <f>Retailers_stock_balance!E5606</f>
        <v/>
      </c>
      <c r="F4532" s="13">
        <f>Retailers_stock_balance!F5606</f>
        <v/>
      </c>
      <c r="Y4532" s="13" t="n">
        <v>43</v>
      </c>
      <c r="AU4532" s="13" t="n">
        <v>43</v>
      </c>
      <c r="BQ4532" s="13" t="n">
        <v>43</v>
      </c>
      <c r="CM4532" s="13" t="n">
        <v>43</v>
      </c>
      <c r="DI4532" s="13" t="n">
        <v>43</v>
      </c>
      <c r="EE4532" s="13" t="n">
        <v>43</v>
      </c>
      <c r="FA4532" s="13" t="n">
        <v>43</v>
      </c>
      <c r="FW4532" s="13" t="n">
        <v>43</v>
      </c>
      <c r="GS4532" s="13" t="n">
        <v>43</v>
      </c>
    </row>
    <row r="4533">
      <c r="C4533" s="13" t="n">
        <v>44</v>
      </c>
      <c r="D4533" s="13">
        <f>Retailers_stock_balance!D5607</f>
        <v/>
      </c>
      <c r="E4533" s="13">
        <f>Retailers_stock_balance!E5607</f>
        <v/>
      </c>
      <c r="F4533" s="13">
        <f>Retailers_stock_balance!F5607</f>
        <v/>
      </c>
      <c r="Y4533" s="13" t="n">
        <v>44</v>
      </c>
      <c r="AU4533" s="13" t="n">
        <v>44</v>
      </c>
      <c r="BQ4533" s="13" t="n">
        <v>44</v>
      </c>
      <c r="CM4533" s="13" t="n">
        <v>44</v>
      </c>
      <c r="DI4533" s="13" t="n">
        <v>44</v>
      </c>
      <c r="EE4533" s="13" t="n">
        <v>44</v>
      </c>
      <c r="FA4533" s="13" t="n">
        <v>44</v>
      </c>
      <c r="FW4533" s="13" t="n">
        <v>44</v>
      </c>
      <c r="GS4533" s="13" t="n">
        <v>44</v>
      </c>
    </row>
    <row r="4534">
      <c r="C4534" s="13" t="n">
        <v>45</v>
      </c>
      <c r="D4534" s="13">
        <f>Retailers_stock_balance!D5608</f>
        <v/>
      </c>
      <c r="E4534" s="13">
        <f>Retailers_stock_balance!E5608</f>
        <v/>
      </c>
      <c r="F4534" s="13">
        <f>Retailers_stock_balance!F5608</f>
        <v/>
      </c>
      <c r="Y4534" s="13" t="n">
        <v>45</v>
      </c>
      <c r="AU4534" s="13" t="n">
        <v>45</v>
      </c>
      <c r="BQ4534" s="13" t="n">
        <v>45</v>
      </c>
      <c r="CM4534" s="13" t="n">
        <v>45</v>
      </c>
      <c r="DI4534" s="13" t="n">
        <v>45</v>
      </c>
      <c r="EE4534" s="13" t="n">
        <v>45</v>
      </c>
      <c r="FA4534" s="13" t="n">
        <v>45</v>
      </c>
      <c r="FW4534" s="13" t="n">
        <v>45</v>
      </c>
      <c r="GS4534" s="13" t="n">
        <v>45</v>
      </c>
    </row>
    <row r="4535">
      <c r="C4535" s="13" t="n">
        <v>46</v>
      </c>
      <c r="D4535" s="13">
        <f>Retailers_stock_balance!D5609</f>
        <v/>
      </c>
      <c r="E4535" s="13">
        <f>Retailers_stock_balance!E5609</f>
        <v/>
      </c>
      <c r="F4535" s="13">
        <f>Retailers_stock_balance!F5609</f>
        <v/>
      </c>
      <c r="Y4535" s="13" t="n">
        <v>46</v>
      </c>
      <c r="AU4535" s="13" t="n">
        <v>46</v>
      </c>
      <c r="BQ4535" s="13" t="n">
        <v>46</v>
      </c>
      <c r="CM4535" s="13" t="n">
        <v>46</v>
      </c>
      <c r="DI4535" s="13" t="n">
        <v>46</v>
      </c>
      <c r="EE4535" s="13" t="n">
        <v>46</v>
      </c>
      <c r="FA4535" s="13" t="n">
        <v>46</v>
      </c>
      <c r="FW4535" s="13" t="n">
        <v>46</v>
      </c>
      <c r="GS4535" s="13" t="n">
        <v>46</v>
      </c>
    </row>
    <row r="4536">
      <c r="C4536" s="13" t="n">
        <v>47</v>
      </c>
      <c r="D4536" s="13">
        <f>Retailers_stock_balance!D5610</f>
        <v/>
      </c>
      <c r="E4536" s="13">
        <f>Retailers_stock_balance!E5610</f>
        <v/>
      </c>
      <c r="F4536" s="13">
        <f>Retailers_stock_balance!F5610</f>
        <v/>
      </c>
      <c r="Y4536" s="13" t="n">
        <v>47</v>
      </c>
      <c r="AU4536" s="13" t="n">
        <v>47</v>
      </c>
      <c r="BQ4536" s="13" t="n">
        <v>47</v>
      </c>
      <c r="CM4536" s="13" t="n">
        <v>47</v>
      </c>
      <c r="DI4536" s="13" t="n">
        <v>47</v>
      </c>
      <c r="EE4536" s="13" t="n">
        <v>47</v>
      </c>
      <c r="FA4536" s="13" t="n">
        <v>47</v>
      </c>
      <c r="FW4536" s="13" t="n">
        <v>47</v>
      </c>
      <c r="GS4536" s="13" t="n">
        <v>47</v>
      </c>
    </row>
    <row r="4537">
      <c r="C4537" s="13" t="n">
        <v>48</v>
      </c>
      <c r="D4537" s="13">
        <f>Retailers_stock_balance!D5611</f>
        <v/>
      </c>
      <c r="E4537" s="13">
        <f>Retailers_stock_balance!E5611</f>
        <v/>
      </c>
      <c r="F4537" s="13">
        <f>Retailers_stock_balance!F5611</f>
        <v/>
      </c>
      <c r="Y4537" s="13" t="n">
        <v>48</v>
      </c>
      <c r="AU4537" s="13" t="n">
        <v>48</v>
      </c>
      <c r="BQ4537" s="13" t="n">
        <v>48</v>
      </c>
      <c r="CM4537" s="13" t="n">
        <v>48</v>
      </c>
      <c r="DI4537" s="13" t="n">
        <v>48</v>
      </c>
      <c r="EE4537" s="13" t="n">
        <v>48</v>
      </c>
      <c r="FA4537" s="13" t="n">
        <v>48</v>
      </c>
      <c r="FW4537" s="13" t="n">
        <v>48</v>
      </c>
      <c r="GS4537" s="13" t="n">
        <v>48</v>
      </c>
    </row>
    <row r="4538">
      <c r="C4538" s="13" t="n">
        <v>49</v>
      </c>
      <c r="D4538" s="13">
        <f>Retailers_stock_balance!D5612</f>
        <v/>
      </c>
      <c r="E4538" s="13">
        <f>Retailers_stock_balance!E5612</f>
        <v/>
      </c>
      <c r="F4538" s="13">
        <f>Retailers_stock_balance!F5612</f>
        <v/>
      </c>
      <c r="Y4538" s="13" t="n">
        <v>49</v>
      </c>
      <c r="AU4538" s="13" t="n">
        <v>49</v>
      </c>
      <c r="BQ4538" s="13" t="n">
        <v>49</v>
      </c>
      <c r="CM4538" s="13" t="n">
        <v>49</v>
      </c>
      <c r="DI4538" s="13" t="n">
        <v>49</v>
      </c>
      <c r="EE4538" s="13" t="n">
        <v>49</v>
      </c>
      <c r="FA4538" s="13" t="n">
        <v>49</v>
      </c>
      <c r="FW4538" s="13" t="n">
        <v>49</v>
      </c>
      <c r="GS4538" s="13" t="n">
        <v>49</v>
      </c>
    </row>
    <row r="4539">
      <c r="C4539" s="13" t="n">
        <v>50</v>
      </c>
      <c r="D4539" s="13">
        <f>Retailers_stock_balance!D5613</f>
        <v/>
      </c>
      <c r="E4539" s="13">
        <f>Retailers_stock_balance!E5613</f>
        <v/>
      </c>
      <c r="F4539" s="13">
        <f>Retailers_stock_balance!F5613</f>
        <v/>
      </c>
      <c r="Y4539" s="13" t="n">
        <v>50</v>
      </c>
      <c r="AU4539" s="13" t="n">
        <v>50</v>
      </c>
      <c r="BQ4539" s="13" t="n">
        <v>50</v>
      </c>
      <c r="CM4539" s="13" t="n">
        <v>50</v>
      </c>
      <c r="DI4539" s="13" t="n">
        <v>50</v>
      </c>
      <c r="EE4539" s="13" t="n">
        <v>50</v>
      </c>
      <c r="FA4539" s="13" t="n">
        <v>50</v>
      </c>
      <c r="FW4539" s="13" t="n">
        <v>50</v>
      </c>
      <c r="GS4539" s="13" t="n">
        <v>50</v>
      </c>
    </row>
    <row r="4540">
      <c r="C4540" s="13" t="n">
        <v>51</v>
      </c>
      <c r="D4540" s="13">
        <f>Retailers_stock_balance!D5614</f>
        <v/>
      </c>
      <c r="E4540" s="13">
        <f>Retailers_stock_balance!E5614</f>
        <v/>
      </c>
      <c r="F4540" s="13">
        <f>Retailers_stock_balance!F5614</f>
        <v/>
      </c>
      <c r="Y4540" s="13" t="n">
        <v>51</v>
      </c>
      <c r="AU4540" s="13" t="n">
        <v>51</v>
      </c>
      <c r="BQ4540" s="13" t="n">
        <v>51</v>
      </c>
      <c r="CM4540" s="13" t="n">
        <v>51</v>
      </c>
      <c r="DI4540" s="13" t="n">
        <v>51</v>
      </c>
      <c r="EE4540" s="13" t="n">
        <v>51</v>
      </c>
      <c r="FA4540" s="13" t="n">
        <v>51</v>
      </c>
      <c r="FW4540" s="13" t="n">
        <v>51</v>
      </c>
      <c r="GS4540" s="13" t="n">
        <v>51</v>
      </c>
    </row>
    <row r="4541">
      <c r="C4541" s="13" t="n">
        <v>52</v>
      </c>
      <c r="D4541" s="13">
        <f>Retailers_stock_balance!D5615</f>
        <v/>
      </c>
      <c r="E4541" s="13">
        <f>Retailers_stock_balance!E5615</f>
        <v/>
      </c>
      <c r="F4541" s="13">
        <f>Retailers_stock_balance!F5615</f>
        <v/>
      </c>
      <c r="Y4541" s="13" t="n">
        <v>52</v>
      </c>
      <c r="AU4541" s="13" t="n">
        <v>52</v>
      </c>
      <c r="BQ4541" s="13" t="n">
        <v>52</v>
      </c>
      <c r="CM4541" s="13" t="n">
        <v>52</v>
      </c>
      <c r="DI4541" s="13" t="n">
        <v>52</v>
      </c>
      <c r="EE4541" s="13" t="n">
        <v>52</v>
      </c>
      <c r="FA4541" s="13" t="n">
        <v>52</v>
      </c>
      <c r="FW4541" s="13" t="n">
        <v>52</v>
      </c>
      <c r="GS4541" s="13" t="n">
        <v>52</v>
      </c>
    </row>
    <row r="4542">
      <c r="C4542" s="13" t="n">
        <v>53</v>
      </c>
      <c r="D4542" s="13">
        <f>Retailers_stock_balance!D5616</f>
        <v/>
      </c>
      <c r="E4542" s="13">
        <f>Retailers_stock_balance!E5616</f>
        <v/>
      </c>
      <c r="F4542" s="13">
        <f>Retailers_stock_balance!F5616</f>
        <v/>
      </c>
      <c r="Y4542" s="13" t="n">
        <v>53</v>
      </c>
      <c r="AU4542" s="13" t="n">
        <v>53</v>
      </c>
      <c r="BQ4542" s="13" t="n">
        <v>53</v>
      </c>
      <c r="CM4542" s="13" t="n">
        <v>53</v>
      </c>
      <c r="DI4542" s="13" t="n">
        <v>53</v>
      </c>
      <c r="EE4542" s="13" t="n">
        <v>53</v>
      </c>
      <c r="FA4542" s="13" t="n">
        <v>53</v>
      </c>
      <c r="FW4542" s="13" t="n">
        <v>53</v>
      </c>
      <c r="GS4542" s="13" t="n">
        <v>53</v>
      </c>
    </row>
    <row r="4543">
      <c r="C4543" s="13" t="n">
        <v>54</v>
      </c>
      <c r="D4543" s="13">
        <f>Retailers_stock_balance!D5617</f>
        <v/>
      </c>
      <c r="E4543" s="13">
        <f>Retailers_stock_balance!E5617</f>
        <v/>
      </c>
      <c r="F4543" s="13">
        <f>Retailers_stock_balance!F5617</f>
        <v/>
      </c>
      <c r="Y4543" s="13" t="n">
        <v>54</v>
      </c>
      <c r="AU4543" s="13" t="n">
        <v>54</v>
      </c>
      <c r="BQ4543" s="13" t="n">
        <v>54</v>
      </c>
      <c r="CM4543" s="13" t="n">
        <v>54</v>
      </c>
      <c r="DI4543" s="13" t="n">
        <v>54</v>
      </c>
      <c r="EE4543" s="13" t="n">
        <v>54</v>
      </c>
      <c r="FA4543" s="13" t="n">
        <v>54</v>
      </c>
      <c r="FW4543" s="13" t="n">
        <v>54</v>
      </c>
      <c r="GS4543" s="13" t="n">
        <v>54</v>
      </c>
    </row>
    <row r="4544">
      <c r="C4544" s="13" t="n">
        <v>55</v>
      </c>
      <c r="D4544" s="13">
        <f>Retailers_stock_balance!D5618</f>
        <v/>
      </c>
      <c r="E4544" s="13">
        <f>Retailers_stock_balance!E5618</f>
        <v/>
      </c>
      <c r="F4544" s="13">
        <f>Retailers_stock_balance!F5618</f>
        <v/>
      </c>
      <c r="Y4544" s="13" t="n">
        <v>55</v>
      </c>
      <c r="AU4544" s="13" t="n">
        <v>55</v>
      </c>
      <c r="BQ4544" s="13" t="n">
        <v>55</v>
      </c>
      <c r="CM4544" s="13" t="n">
        <v>55</v>
      </c>
      <c r="DI4544" s="13" t="n">
        <v>55</v>
      </c>
      <c r="EE4544" s="13" t="n">
        <v>55</v>
      </c>
      <c r="FA4544" s="13" t="n">
        <v>55</v>
      </c>
      <c r="FW4544" s="13" t="n">
        <v>55</v>
      </c>
      <c r="GS4544" s="13" t="n">
        <v>55</v>
      </c>
    </row>
    <row r="4545">
      <c r="C4545" s="13" t="n">
        <v>56</v>
      </c>
      <c r="D4545" s="13">
        <f>Retailers_stock_balance!D5619</f>
        <v/>
      </c>
      <c r="E4545" s="13">
        <f>Retailers_stock_balance!E5619</f>
        <v/>
      </c>
      <c r="F4545" s="13">
        <f>Retailers_stock_balance!F5619</f>
        <v/>
      </c>
      <c r="Y4545" s="13" t="n">
        <v>56</v>
      </c>
      <c r="AU4545" s="13" t="n">
        <v>56</v>
      </c>
      <c r="BQ4545" s="13" t="n">
        <v>56</v>
      </c>
      <c r="CM4545" s="13" t="n">
        <v>56</v>
      </c>
      <c r="DI4545" s="13" t="n">
        <v>56</v>
      </c>
      <c r="EE4545" s="13" t="n">
        <v>56</v>
      </c>
      <c r="FA4545" s="13" t="n">
        <v>56</v>
      </c>
      <c r="FW4545" s="13" t="n">
        <v>56</v>
      </c>
      <c r="GS4545" s="13" t="n">
        <v>56</v>
      </c>
    </row>
    <row r="4546">
      <c r="C4546" s="13" t="n">
        <v>57</v>
      </c>
      <c r="D4546" s="13">
        <f>Retailers_stock_balance!D5620</f>
        <v/>
      </c>
      <c r="E4546" s="13">
        <f>Retailers_stock_balance!E5620</f>
        <v/>
      </c>
      <c r="F4546" s="13">
        <f>Retailers_stock_balance!F5620</f>
        <v/>
      </c>
      <c r="Y4546" s="13" t="n">
        <v>57</v>
      </c>
      <c r="AU4546" s="13" t="n">
        <v>57</v>
      </c>
      <c r="BQ4546" s="13" t="n">
        <v>57</v>
      </c>
      <c r="CM4546" s="13" t="n">
        <v>57</v>
      </c>
      <c r="DI4546" s="13" t="n">
        <v>57</v>
      </c>
      <c r="EE4546" s="13" t="n">
        <v>57</v>
      </c>
      <c r="FA4546" s="13" t="n">
        <v>57</v>
      </c>
      <c r="FW4546" s="13" t="n">
        <v>57</v>
      </c>
      <c r="GS4546" s="13" t="n">
        <v>57</v>
      </c>
    </row>
    <row r="4547">
      <c r="C4547" s="13" t="n">
        <v>58</v>
      </c>
      <c r="D4547" s="13">
        <f>Retailers_stock_balance!D5621</f>
        <v/>
      </c>
      <c r="E4547" s="13">
        <f>Retailers_stock_balance!E5621</f>
        <v/>
      </c>
      <c r="F4547" s="13">
        <f>Retailers_stock_balance!F5621</f>
        <v/>
      </c>
      <c r="Y4547" s="13" t="n">
        <v>58</v>
      </c>
      <c r="AU4547" s="13" t="n">
        <v>58</v>
      </c>
      <c r="BQ4547" s="13" t="n">
        <v>58</v>
      </c>
      <c r="CM4547" s="13" t="n">
        <v>58</v>
      </c>
      <c r="DI4547" s="13" t="n">
        <v>58</v>
      </c>
      <c r="EE4547" s="13" t="n">
        <v>58</v>
      </c>
      <c r="FA4547" s="13" t="n">
        <v>58</v>
      </c>
      <c r="FW4547" s="13" t="n">
        <v>58</v>
      </c>
      <c r="GS4547" s="13" t="n">
        <v>58</v>
      </c>
    </row>
    <row r="4548">
      <c r="C4548" s="13" t="n">
        <v>59</v>
      </c>
      <c r="D4548" s="13">
        <f>Retailers_stock_balance!D5622</f>
        <v/>
      </c>
      <c r="E4548" s="13">
        <f>Retailers_stock_balance!E5622</f>
        <v/>
      </c>
      <c r="F4548" s="13">
        <f>Retailers_stock_balance!F5622</f>
        <v/>
      </c>
      <c r="Y4548" s="13" t="n">
        <v>59</v>
      </c>
      <c r="AU4548" s="13" t="n">
        <v>59</v>
      </c>
      <c r="BQ4548" s="13" t="n">
        <v>59</v>
      </c>
      <c r="CM4548" s="13" t="n">
        <v>59</v>
      </c>
      <c r="DI4548" s="13" t="n">
        <v>59</v>
      </c>
      <c r="EE4548" s="13" t="n">
        <v>59</v>
      </c>
      <c r="FA4548" s="13" t="n">
        <v>59</v>
      </c>
      <c r="FW4548" s="13" t="n">
        <v>59</v>
      </c>
      <c r="GS4548" s="13" t="n">
        <v>59</v>
      </c>
    </row>
    <row r="4549">
      <c r="C4549" s="13" t="n">
        <v>60</v>
      </c>
      <c r="D4549" s="13">
        <f>Retailers_stock_balance!D5623</f>
        <v/>
      </c>
      <c r="E4549" s="13">
        <f>Retailers_stock_balance!E5623</f>
        <v/>
      </c>
      <c r="F4549" s="13">
        <f>Retailers_stock_balance!F5623</f>
        <v/>
      </c>
      <c r="Y4549" s="13" t="n">
        <v>60</v>
      </c>
      <c r="AU4549" s="13" t="n">
        <v>60</v>
      </c>
      <c r="BQ4549" s="13" t="n">
        <v>60</v>
      </c>
      <c r="CM4549" s="13" t="n">
        <v>60</v>
      </c>
      <c r="DI4549" s="13" t="n">
        <v>60</v>
      </c>
      <c r="EE4549" s="13" t="n">
        <v>60</v>
      </c>
      <c r="FA4549" s="13" t="n">
        <v>60</v>
      </c>
      <c r="FW4549" s="13" t="n">
        <v>60</v>
      </c>
      <c r="GS4549" s="13" t="n">
        <v>60</v>
      </c>
    </row>
    <row r="4550">
      <c r="C4550" s="13" t="n">
        <v>61</v>
      </c>
      <c r="D4550" s="13">
        <f>Retailers_stock_balance!D5624</f>
        <v/>
      </c>
      <c r="E4550" s="13">
        <f>Retailers_stock_balance!E5624</f>
        <v/>
      </c>
      <c r="F4550" s="13">
        <f>Retailers_stock_balance!F5624</f>
        <v/>
      </c>
      <c r="Y4550" s="13" t="n">
        <v>61</v>
      </c>
      <c r="AU4550" s="13" t="n">
        <v>61</v>
      </c>
      <c r="BQ4550" s="13" t="n">
        <v>61</v>
      </c>
      <c r="CM4550" s="13" t="n">
        <v>61</v>
      </c>
      <c r="DI4550" s="13" t="n">
        <v>61</v>
      </c>
      <c r="EE4550" s="13" t="n">
        <v>61</v>
      </c>
      <c r="FA4550" s="13" t="n">
        <v>61</v>
      </c>
      <c r="FW4550" s="13" t="n">
        <v>61</v>
      </c>
      <c r="GS4550" s="13" t="n">
        <v>61</v>
      </c>
    </row>
    <row r="4551">
      <c r="C4551" s="13" t="n">
        <v>62</v>
      </c>
      <c r="D4551" s="13">
        <f>Retailers_stock_balance!D5625</f>
        <v/>
      </c>
      <c r="E4551" s="13">
        <f>Retailers_stock_balance!E5625</f>
        <v/>
      </c>
      <c r="F4551" s="13">
        <f>Retailers_stock_balance!F5625</f>
        <v/>
      </c>
      <c r="Y4551" s="13" t="n">
        <v>62</v>
      </c>
      <c r="AU4551" s="13" t="n">
        <v>62</v>
      </c>
      <c r="BQ4551" s="13" t="n">
        <v>62</v>
      </c>
      <c r="CM4551" s="13" t="n">
        <v>62</v>
      </c>
      <c r="DI4551" s="13" t="n">
        <v>62</v>
      </c>
      <c r="EE4551" s="13" t="n">
        <v>62</v>
      </c>
      <c r="FA4551" s="13" t="n">
        <v>62</v>
      </c>
      <c r="FW4551" s="13" t="n">
        <v>62</v>
      </c>
      <c r="GS4551" s="13" t="n">
        <v>62</v>
      </c>
    </row>
    <row r="4552">
      <c r="C4552" s="13" t="n">
        <v>63</v>
      </c>
      <c r="D4552" s="13">
        <f>Retailers_stock_balance!D5626</f>
        <v/>
      </c>
      <c r="E4552" s="13">
        <f>Retailers_stock_balance!E5626</f>
        <v/>
      </c>
      <c r="F4552" s="13">
        <f>Retailers_stock_balance!F5626</f>
        <v/>
      </c>
      <c r="Y4552" s="13" t="n">
        <v>63</v>
      </c>
      <c r="AU4552" s="13" t="n">
        <v>63</v>
      </c>
      <c r="BQ4552" s="13" t="n">
        <v>63</v>
      </c>
      <c r="CM4552" s="13" t="n">
        <v>63</v>
      </c>
      <c r="DI4552" s="13" t="n">
        <v>63</v>
      </c>
      <c r="EE4552" s="13" t="n">
        <v>63</v>
      </c>
      <c r="FA4552" s="13" t="n">
        <v>63</v>
      </c>
      <c r="FW4552" s="13" t="n">
        <v>63</v>
      </c>
      <c r="GS4552" s="13" t="n">
        <v>63</v>
      </c>
    </row>
    <row r="4553">
      <c r="C4553" s="13" t="n">
        <v>64</v>
      </c>
      <c r="D4553" s="13">
        <f>Retailers_stock_balance!D5627</f>
        <v/>
      </c>
      <c r="E4553" s="13">
        <f>Retailers_stock_balance!E5627</f>
        <v/>
      </c>
      <c r="F4553" s="13">
        <f>Retailers_stock_balance!F5627</f>
        <v/>
      </c>
      <c r="Y4553" s="13" t="n">
        <v>64</v>
      </c>
      <c r="AU4553" s="13" t="n">
        <v>64</v>
      </c>
      <c r="BQ4553" s="13" t="n">
        <v>64</v>
      </c>
      <c r="CM4553" s="13" t="n">
        <v>64</v>
      </c>
      <c r="DI4553" s="13" t="n">
        <v>64</v>
      </c>
      <c r="EE4553" s="13" t="n">
        <v>64</v>
      </c>
      <c r="FA4553" s="13" t="n">
        <v>64</v>
      </c>
      <c r="FW4553" s="13" t="n">
        <v>64</v>
      </c>
      <c r="GS4553" s="13" t="n">
        <v>64</v>
      </c>
    </row>
    <row r="4554">
      <c r="C4554" s="13" t="n">
        <v>65</v>
      </c>
      <c r="D4554" s="13">
        <f>Retailers_stock_balance!D5628</f>
        <v/>
      </c>
      <c r="E4554" s="13">
        <f>Retailers_stock_balance!E5628</f>
        <v/>
      </c>
      <c r="F4554" s="13">
        <f>Retailers_stock_balance!F5628</f>
        <v/>
      </c>
      <c r="Y4554" s="13" t="n">
        <v>65</v>
      </c>
      <c r="AU4554" s="13" t="n">
        <v>65</v>
      </c>
      <c r="BQ4554" s="13" t="n">
        <v>65</v>
      </c>
      <c r="CM4554" s="13" t="n">
        <v>65</v>
      </c>
      <c r="DI4554" s="13" t="n">
        <v>65</v>
      </c>
      <c r="EE4554" s="13" t="n">
        <v>65</v>
      </c>
      <c r="FA4554" s="13" t="n">
        <v>65</v>
      </c>
      <c r="FW4554" s="13" t="n">
        <v>65</v>
      </c>
      <c r="GS4554" s="13" t="n">
        <v>65</v>
      </c>
    </row>
    <row r="4555">
      <c r="C4555" s="13" t="n">
        <v>66</v>
      </c>
      <c r="D4555" s="13">
        <f>Retailers_stock_balance!D5629</f>
        <v/>
      </c>
      <c r="E4555" s="13">
        <f>Retailers_stock_balance!E5629</f>
        <v/>
      </c>
      <c r="F4555" s="13">
        <f>Retailers_stock_balance!F5629</f>
        <v/>
      </c>
      <c r="Y4555" s="13" t="n">
        <v>66</v>
      </c>
      <c r="AU4555" s="13" t="n">
        <v>66</v>
      </c>
      <c r="BQ4555" s="13" t="n">
        <v>66</v>
      </c>
      <c r="CM4555" s="13" t="n">
        <v>66</v>
      </c>
      <c r="DI4555" s="13" t="n">
        <v>66</v>
      </c>
      <c r="EE4555" s="13" t="n">
        <v>66</v>
      </c>
      <c r="FA4555" s="13" t="n">
        <v>66</v>
      </c>
      <c r="FW4555" s="13" t="n">
        <v>66</v>
      </c>
      <c r="GS4555" s="13" t="n">
        <v>66</v>
      </c>
    </row>
    <row r="4556">
      <c r="C4556" s="13" t="n">
        <v>67</v>
      </c>
      <c r="D4556" s="13">
        <f>Retailers_stock_balance!D5630</f>
        <v/>
      </c>
      <c r="E4556" s="13">
        <f>Retailers_stock_balance!E5630</f>
        <v/>
      </c>
      <c r="F4556" s="13">
        <f>Retailers_stock_balance!F5630</f>
        <v/>
      </c>
      <c r="Y4556" s="13" t="n">
        <v>67</v>
      </c>
      <c r="AU4556" s="13" t="n">
        <v>67</v>
      </c>
      <c r="BQ4556" s="13" t="n">
        <v>67</v>
      </c>
      <c r="CM4556" s="13" t="n">
        <v>67</v>
      </c>
      <c r="DI4556" s="13" t="n">
        <v>67</v>
      </c>
      <c r="EE4556" s="13" t="n">
        <v>67</v>
      </c>
      <c r="FA4556" s="13" t="n">
        <v>67</v>
      </c>
      <c r="FW4556" s="13" t="n">
        <v>67</v>
      </c>
      <c r="GS4556" s="13" t="n">
        <v>67</v>
      </c>
    </row>
    <row r="4557">
      <c r="C4557" s="13" t="n">
        <v>68</v>
      </c>
      <c r="D4557" s="13">
        <f>Retailers_stock_balance!D5631</f>
        <v/>
      </c>
      <c r="E4557" s="13">
        <f>Retailers_stock_balance!E5631</f>
        <v/>
      </c>
      <c r="F4557" s="13">
        <f>Retailers_stock_balance!F5631</f>
        <v/>
      </c>
      <c r="Y4557" s="13" t="n">
        <v>68</v>
      </c>
      <c r="AU4557" s="13" t="n">
        <v>68</v>
      </c>
      <c r="BQ4557" s="13" t="n">
        <v>68</v>
      </c>
      <c r="CM4557" s="13" t="n">
        <v>68</v>
      </c>
      <c r="DI4557" s="13" t="n">
        <v>68</v>
      </c>
      <c r="EE4557" s="13" t="n">
        <v>68</v>
      </c>
      <c r="FA4557" s="13" t="n">
        <v>68</v>
      </c>
      <c r="FW4557" s="13" t="n">
        <v>68</v>
      </c>
      <c r="GS4557" s="13" t="n">
        <v>68</v>
      </c>
    </row>
    <row r="4558">
      <c r="C4558" s="13" t="n">
        <v>69</v>
      </c>
      <c r="D4558" s="13">
        <f>Retailers_stock_balance!D5632</f>
        <v/>
      </c>
      <c r="E4558" s="13">
        <f>Retailers_stock_balance!E5632</f>
        <v/>
      </c>
      <c r="F4558" s="13">
        <f>Retailers_stock_balance!F5632</f>
        <v/>
      </c>
      <c r="Y4558" s="13" t="n">
        <v>69</v>
      </c>
      <c r="AU4558" s="13" t="n">
        <v>69</v>
      </c>
      <c r="BQ4558" s="13" t="n">
        <v>69</v>
      </c>
      <c r="CM4558" s="13" t="n">
        <v>69</v>
      </c>
      <c r="DI4558" s="13" t="n">
        <v>69</v>
      </c>
      <c r="EE4558" s="13" t="n">
        <v>69</v>
      </c>
      <c r="FA4558" s="13" t="n">
        <v>69</v>
      </c>
      <c r="FW4558" s="13" t="n">
        <v>69</v>
      </c>
      <c r="GS4558" s="13" t="n">
        <v>69</v>
      </c>
    </row>
    <row r="4559">
      <c r="C4559" s="13" t="n">
        <v>70</v>
      </c>
      <c r="D4559" s="13">
        <f>Retailers_stock_balance!D5633</f>
        <v/>
      </c>
      <c r="E4559" s="13">
        <f>Retailers_stock_balance!E5633</f>
        <v/>
      </c>
      <c r="F4559" s="13">
        <f>Retailers_stock_balance!F5633</f>
        <v/>
      </c>
      <c r="Y4559" s="13" t="n">
        <v>70</v>
      </c>
      <c r="AU4559" s="13" t="n">
        <v>70</v>
      </c>
      <c r="BQ4559" s="13" t="n">
        <v>70</v>
      </c>
      <c r="CM4559" s="13" t="n">
        <v>70</v>
      </c>
      <c r="DI4559" s="13" t="n">
        <v>70</v>
      </c>
      <c r="EE4559" s="13" t="n">
        <v>70</v>
      </c>
      <c r="FA4559" s="13" t="n">
        <v>70</v>
      </c>
      <c r="FW4559" s="13" t="n">
        <v>70</v>
      </c>
      <c r="GS4559" s="13" t="n">
        <v>70</v>
      </c>
    </row>
    <row r="4560">
      <c r="C4560" s="13" t="n">
        <v>71</v>
      </c>
      <c r="D4560" s="13">
        <f>Retailers_stock_balance!D5634</f>
        <v/>
      </c>
      <c r="E4560" s="13">
        <f>Retailers_stock_balance!E5634</f>
        <v/>
      </c>
      <c r="F4560" s="13">
        <f>Retailers_stock_balance!F5634</f>
        <v/>
      </c>
      <c r="Y4560" s="13" t="n">
        <v>71</v>
      </c>
      <c r="AU4560" s="13" t="n">
        <v>71</v>
      </c>
      <c r="BQ4560" s="13" t="n">
        <v>71</v>
      </c>
      <c r="CM4560" s="13" t="n">
        <v>71</v>
      </c>
      <c r="DI4560" s="13" t="n">
        <v>71</v>
      </c>
      <c r="EE4560" s="13" t="n">
        <v>71</v>
      </c>
      <c r="FA4560" s="13" t="n">
        <v>71</v>
      </c>
      <c r="FW4560" s="13" t="n">
        <v>71</v>
      </c>
      <c r="GS4560" s="13" t="n">
        <v>71</v>
      </c>
    </row>
    <row r="4561">
      <c r="C4561" s="13" t="n">
        <v>72</v>
      </c>
      <c r="D4561" s="13">
        <f>Retailers_stock_balance!D5635</f>
        <v/>
      </c>
      <c r="E4561" s="13">
        <f>Retailers_stock_balance!E5635</f>
        <v/>
      </c>
      <c r="F4561" s="13">
        <f>Retailers_stock_balance!F5635</f>
        <v/>
      </c>
      <c r="Y4561" s="13" t="n">
        <v>72</v>
      </c>
      <c r="AU4561" s="13" t="n">
        <v>72</v>
      </c>
      <c r="BQ4561" s="13" t="n">
        <v>72</v>
      </c>
      <c r="CM4561" s="13" t="n">
        <v>72</v>
      </c>
      <c r="DI4561" s="13" t="n">
        <v>72</v>
      </c>
      <c r="EE4561" s="13" t="n">
        <v>72</v>
      </c>
      <c r="FA4561" s="13" t="n">
        <v>72</v>
      </c>
      <c r="FW4561" s="13" t="n">
        <v>72</v>
      </c>
      <c r="GS4561" s="13" t="n">
        <v>72</v>
      </c>
    </row>
    <row r="4562">
      <c r="C4562" s="13" t="n">
        <v>73</v>
      </c>
      <c r="D4562" s="13">
        <f>Retailers_stock_balance!D5636</f>
        <v/>
      </c>
      <c r="E4562" s="13">
        <f>Retailers_stock_balance!E5636</f>
        <v/>
      </c>
      <c r="F4562" s="13">
        <f>Retailers_stock_balance!F5636</f>
        <v/>
      </c>
      <c r="Y4562" s="13" t="n">
        <v>73</v>
      </c>
      <c r="AU4562" s="13" t="n">
        <v>73</v>
      </c>
      <c r="BQ4562" s="13" t="n">
        <v>73</v>
      </c>
      <c r="CM4562" s="13" t="n">
        <v>73</v>
      </c>
      <c r="DI4562" s="13" t="n">
        <v>73</v>
      </c>
      <c r="EE4562" s="13" t="n">
        <v>73</v>
      </c>
      <c r="FA4562" s="13" t="n">
        <v>73</v>
      </c>
      <c r="FW4562" s="13" t="n">
        <v>73</v>
      </c>
      <c r="GS4562" s="13" t="n">
        <v>73</v>
      </c>
    </row>
    <row r="4563">
      <c r="C4563" s="13" t="n">
        <v>74</v>
      </c>
      <c r="D4563" s="13">
        <f>Retailers_stock_balance!D5637</f>
        <v/>
      </c>
      <c r="E4563" s="13">
        <f>Retailers_stock_balance!E5637</f>
        <v/>
      </c>
      <c r="F4563" s="13">
        <f>Retailers_stock_balance!F5637</f>
        <v/>
      </c>
      <c r="Y4563" s="13" t="n">
        <v>74</v>
      </c>
      <c r="AU4563" s="13" t="n">
        <v>74</v>
      </c>
      <c r="BQ4563" s="13" t="n">
        <v>74</v>
      </c>
      <c r="CM4563" s="13" t="n">
        <v>74</v>
      </c>
      <c r="DI4563" s="13" t="n">
        <v>74</v>
      </c>
      <c r="EE4563" s="13" t="n">
        <v>74</v>
      </c>
      <c r="FA4563" s="13" t="n">
        <v>74</v>
      </c>
      <c r="FW4563" s="13" t="n">
        <v>74</v>
      </c>
      <c r="GS4563" s="13" t="n">
        <v>74</v>
      </c>
    </row>
    <row r="4564">
      <c r="C4564" s="13" t="n">
        <v>75</v>
      </c>
      <c r="D4564" s="13">
        <f>Retailers_stock_balance!D5638</f>
        <v/>
      </c>
      <c r="E4564" s="13">
        <f>Retailers_stock_balance!E5638</f>
        <v/>
      </c>
      <c r="F4564" s="13">
        <f>Retailers_stock_balance!F5638</f>
        <v/>
      </c>
      <c r="Y4564" s="13" t="n">
        <v>75</v>
      </c>
      <c r="AU4564" s="13" t="n">
        <v>75</v>
      </c>
      <c r="BQ4564" s="13" t="n">
        <v>75</v>
      </c>
      <c r="CM4564" s="13" t="n">
        <v>75</v>
      </c>
      <c r="DI4564" s="13" t="n">
        <v>75</v>
      </c>
      <c r="EE4564" s="13" t="n">
        <v>75</v>
      </c>
      <c r="FA4564" s="13" t="n">
        <v>75</v>
      </c>
      <c r="FW4564" s="13" t="n">
        <v>75</v>
      </c>
      <c r="GS4564" s="13" t="n">
        <v>75</v>
      </c>
    </row>
    <row r="4565">
      <c r="C4565" s="13" t="n">
        <v>76</v>
      </c>
      <c r="D4565" s="13">
        <f>Retailers_stock_balance!D5639</f>
        <v/>
      </c>
      <c r="E4565" s="13">
        <f>Retailers_stock_balance!E5639</f>
        <v/>
      </c>
      <c r="F4565" s="13">
        <f>Retailers_stock_balance!F5639</f>
        <v/>
      </c>
      <c r="Y4565" s="13" t="n">
        <v>76</v>
      </c>
      <c r="AU4565" s="13" t="n">
        <v>76</v>
      </c>
      <c r="BQ4565" s="13" t="n">
        <v>76</v>
      </c>
      <c r="CM4565" s="13" t="n">
        <v>76</v>
      </c>
      <c r="DI4565" s="13" t="n">
        <v>76</v>
      </c>
      <c r="EE4565" s="13" t="n">
        <v>76</v>
      </c>
      <c r="FA4565" s="13" t="n">
        <v>76</v>
      </c>
      <c r="FW4565" s="13" t="n">
        <v>76</v>
      </c>
      <c r="GS4565" s="13" t="n">
        <v>76</v>
      </c>
    </row>
    <row r="4566">
      <c r="C4566" s="13" t="n">
        <v>77</v>
      </c>
      <c r="D4566" s="13">
        <f>Retailers_stock_balance!D5640</f>
        <v/>
      </c>
      <c r="E4566" s="13">
        <f>Retailers_stock_balance!E5640</f>
        <v/>
      </c>
      <c r="F4566" s="13">
        <f>Retailers_stock_balance!F5640</f>
        <v/>
      </c>
      <c r="Y4566" s="13" t="n">
        <v>77</v>
      </c>
      <c r="AU4566" s="13" t="n">
        <v>77</v>
      </c>
      <c r="BQ4566" s="13" t="n">
        <v>77</v>
      </c>
      <c r="CM4566" s="13" t="n">
        <v>77</v>
      </c>
      <c r="DI4566" s="13" t="n">
        <v>77</v>
      </c>
      <c r="EE4566" s="13" t="n">
        <v>77</v>
      </c>
      <c r="FA4566" s="13" t="n">
        <v>77</v>
      </c>
      <c r="FW4566" s="13" t="n">
        <v>77</v>
      </c>
      <c r="GS4566" s="13" t="n">
        <v>77</v>
      </c>
    </row>
    <row r="4567">
      <c r="C4567" s="13" t="n">
        <v>78</v>
      </c>
      <c r="D4567" s="13">
        <f>Retailers_stock_balance!D5641</f>
        <v/>
      </c>
      <c r="E4567" s="13">
        <f>Retailers_stock_balance!E5641</f>
        <v/>
      </c>
      <c r="F4567" s="13">
        <f>Retailers_stock_balance!F5641</f>
        <v/>
      </c>
      <c r="Y4567" s="13" t="n">
        <v>78</v>
      </c>
      <c r="AU4567" s="13" t="n">
        <v>78</v>
      </c>
      <c r="BQ4567" s="13" t="n">
        <v>78</v>
      </c>
      <c r="CM4567" s="13" t="n">
        <v>78</v>
      </c>
      <c r="DI4567" s="13" t="n">
        <v>78</v>
      </c>
      <c r="EE4567" s="13" t="n">
        <v>78</v>
      </c>
      <c r="FA4567" s="13" t="n">
        <v>78</v>
      </c>
      <c r="FW4567" s="13" t="n">
        <v>78</v>
      </c>
      <c r="GS4567" s="13" t="n">
        <v>78</v>
      </c>
    </row>
    <row r="4568">
      <c r="C4568" s="13" t="n">
        <v>79</v>
      </c>
      <c r="D4568" s="13">
        <f>Retailers_stock_balance!D5642</f>
        <v/>
      </c>
      <c r="E4568" s="13">
        <f>Retailers_stock_balance!E5642</f>
        <v/>
      </c>
      <c r="F4568" s="13">
        <f>Retailers_stock_balance!F5642</f>
        <v/>
      </c>
      <c r="Y4568" s="13" t="n">
        <v>79</v>
      </c>
      <c r="AU4568" s="13" t="n">
        <v>79</v>
      </c>
      <c r="BQ4568" s="13" t="n">
        <v>79</v>
      </c>
      <c r="CM4568" s="13" t="n">
        <v>79</v>
      </c>
      <c r="DI4568" s="13" t="n">
        <v>79</v>
      </c>
      <c r="EE4568" s="13" t="n">
        <v>79</v>
      </c>
      <c r="FA4568" s="13" t="n">
        <v>79</v>
      </c>
      <c r="FW4568" s="13" t="n">
        <v>79</v>
      </c>
      <c r="GS4568" s="13" t="n">
        <v>79</v>
      </c>
    </row>
    <row r="4569">
      <c r="C4569" s="13" t="n">
        <v>80</v>
      </c>
      <c r="D4569" s="13">
        <f>Retailers_stock_balance!D5643</f>
        <v/>
      </c>
      <c r="E4569" s="13">
        <f>Retailers_stock_balance!E5643</f>
        <v/>
      </c>
      <c r="F4569" s="13">
        <f>Retailers_stock_balance!F5643</f>
        <v/>
      </c>
      <c r="Y4569" s="13" t="n">
        <v>80</v>
      </c>
      <c r="AU4569" s="13" t="n">
        <v>80</v>
      </c>
      <c r="BQ4569" s="13" t="n">
        <v>80</v>
      </c>
      <c r="CM4569" s="13" t="n">
        <v>80</v>
      </c>
      <c r="DI4569" s="13" t="n">
        <v>80</v>
      </c>
      <c r="EE4569" s="13" t="n">
        <v>80</v>
      </c>
      <c r="FA4569" s="13" t="n">
        <v>80</v>
      </c>
      <c r="FW4569" s="13" t="n">
        <v>80</v>
      </c>
      <c r="GS4569" s="13" t="n">
        <v>80</v>
      </c>
    </row>
    <row r="4570">
      <c r="C4570" s="13" t="n">
        <v>81</v>
      </c>
      <c r="D4570" s="13">
        <f>Retailers_stock_balance!D5644</f>
        <v/>
      </c>
      <c r="E4570" s="13">
        <f>Retailers_stock_balance!E5644</f>
        <v/>
      </c>
      <c r="F4570" s="13">
        <f>Retailers_stock_balance!F5644</f>
        <v/>
      </c>
      <c r="Y4570" s="13" t="n">
        <v>81</v>
      </c>
      <c r="AU4570" s="13" t="n">
        <v>81</v>
      </c>
      <c r="BQ4570" s="13" t="n">
        <v>81</v>
      </c>
      <c r="CM4570" s="13" t="n">
        <v>81</v>
      </c>
      <c r="DI4570" s="13" t="n">
        <v>81</v>
      </c>
      <c r="EE4570" s="13" t="n">
        <v>81</v>
      </c>
      <c r="FA4570" s="13" t="n">
        <v>81</v>
      </c>
      <c r="FW4570" s="13" t="n">
        <v>81</v>
      </c>
      <c r="GS4570" s="13" t="n">
        <v>81</v>
      </c>
    </row>
    <row r="4571">
      <c r="C4571" s="13" t="n">
        <v>82</v>
      </c>
      <c r="D4571" s="13">
        <f>Retailers_stock_balance!D5645</f>
        <v/>
      </c>
      <c r="E4571" s="13">
        <f>Retailers_stock_balance!E5645</f>
        <v/>
      </c>
      <c r="F4571" s="13">
        <f>Retailers_stock_balance!F5645</f>
        <v/>
      </c>
      <c r="Y4571" s="13" t="n">
        <v>82</v>
      </c>
      <c r="AU4571" s="13" t="n">
        <v>82</v>
      </c>
      <c r="BQ4571" s="13" t="n">
        <v>82</v>
      </c>
      <c r="CM4571" s="13" t="n">
        <v>82</v>
      </c>
      <c r="DI4571" s="13" t="n">
        <v>82</v>
      </c>
      <c r="EE4571" s="13" t="n">
        <v>82</v>
      </c>
      <c r="FA4571" s="13" t="n">
        <v>82</v>
      </c>
      <c r="FW4571" s="13" t="n">
        <v>82</v>
      </c>
      <c r="GS4571" s="13" t="n">
        <v>82</v>
      </c>
    </row>
    <row r="4572">
      <c r="C4572" s="13" t="n">
        <v>83</v>
      </c>
      <c r="D4572" s="13">
        <f>Retailers_stock_balance!D5646</f>
        <v/>
      </c>
      <c r="E4572" s="13">
        <f>Retailers_stock_balance!E5646</f>
        <v/>
      </c>
      <c r="F4572" s="13">
        <f>Retailers_stock_balance!F5646</f>
        <v/>
      </c>
      <c r="Y4572" s="13" t="n">
        <v>83</v>
      </c>
      <c r="AU4572" s="13" t="n">
        <v>83</v>
      </c>
      <c r="BQ4572" s="13" t="n">
        <v>83</v>
      </c>
      <c r="CM4572" s="13" t="n">
        <v>83</v>
      </c>
      <c r="DI4572" s="13" t="n">
        <v>83</v>
      </c>
      <c r="EE4572" s="13" t="n">
        <v>83</v>
      </c>
      <c r="FA4572" s="13" t="n">
        <v>83</v>
      </c>
      <c r="FW4572" s="13" t="n">
        <v>83</v>
      </c>
      <c r="GS4572" s="13" t="n">
        <v>83</v>
      </c>
    </row>
    <row r="4573">
      <c r="C4573" s="13" t="n">
        <v>84</v>
      </c>
      <c r="D4573" s="13">
        <f>Retailers_stock_balance!D5647</f>
        <v/>
      </c>
      <c r="E4573" s="13">
        <f>Retailers_stock_balance!E5647</f>
        <v/>
      </c>
      <c r="F4573" s="13">
        <f>Retailers_stock_balance!F5647</f>
        <v/>
      </c>
      <c r="Y4573" s="13" t="n">
        <v>84</v>
      </c>
      <c r="AU4573" s="13" t="n">
        <v>84</v>
      </c>
      <c r="BQ4573" s="13" t="n">
        <v>84</v>
      </c>
      <c r="CM4573" s="13" t="n">
        <v>84</v>
      </c>
      <c r="DI4573" s="13" t="n">
        <v>84</v>
      </c>
      <c r="EE4573" s="13" t="n">
        <v>84</v>
      </c>
      <c r="FA4573" s="13" t="n">
        <v>84</v>
      </c>
      <c r="FW4573" s="13" t="n">
        <v>84</v>
      </c>
      <c r="GS4573" s="13" t="n">
        <v>84</v>
      </c>
    </row>
    <row r="4574">
      <c r="C4574" s="13" t="n">
        <v>85</v>
      </c>
      <c r="D4574" s="13">
        <f>Retailers_stock_balance!D5648</f>
        <v/>
      </c>
      <c r="E4574" s="13">
        <f>Retailers_stock_balance!E5648</f>
        <v/>
      </c>
      <c r="F4574" s="13">
        <f>Retailers_stock_balance!F5648</f>
        <v/>
      </c>
      <c r="Y4574" s="13" t="n">
        <v>85</v>
      </c>
      <c r="AU4574" s="13" t="n">
        <v>85</v>
      </c>
      <c r="BQ4574" s="13" t="n">
        <v>85</v>
      </c>
      <c r="CM4574" s="13" t="n">
        <v>85</v>
      </c>
      <c r="DI4574" s="13" t="n">
        <v>85</v>
      </c>
      <c r="EE4574" s="13" t="n">
        <v>85</v>
      </c>
      <c r="FA4574" s="13" t="n">
        <v>85</v>
      </c>
      <c r="FW4574" s="13" t="n">
        <v>85</v>
      </c>
      <c r="GS4574" s="13" t="n">
        <v>85</v>
      </c>
    </row>
    <row r="4575">
      <c r="C4575" s="13" t="n">
        <v>86</v>
      </c>
      <c r="D4575" s="13">
        <f>Retailers_stock_balance!D5649</f>
        <v/>
      </c>
      <c r="E4575" s="13">
        <f>Retailers_stock_balance!E5649</f>
        <v/>
      </c>
      <c r="F4575" s="13">
        <f>Retailers_stock_balance!F5649</f>
        <v/>
      </c>
      <c r="Y4575" s="13" t="n">
        <v>86</v>
      </c>
      <c r="AU4575" s="13" t="n">
        <v>86</v>
      </c>
      <c r="BQ4575" s="13" t="n">
        <v>86</v>
      </c>
      <c r="CM4575" s="13" t="n">
        <v>86</v>
      </c>
      <c r="DI4575" s="13" t="n">
        <v>86</v>
      </c>
      <c r="EE4575" s="13" t="n">
        <v>86</v>
      </c>
      <c r="FA4575" s="13" t="n">
        <v>86</v>
      </c>
      <c r="FW4575" s="13" t="n">
        <v>86</v>
      </c>
      <c r="GS4575" s="13" t="n">
        <v>86</v>
      </c>
    </row>
    <row r="4576">
      <c r="C4576" s="13" t="n">
        <v>87</v>
      </c>
      <c r="D4576" s="13">
        <f>Retailers_stock_balance!D5650</f>
        <v/>
      </c>
      <c r="E4576" s="13">
        <f>Retailers_stock_balance!E5650</f>
        <v/>
      </c>
      <c r="F4576" s="13">
        <f>Retailers_stock_balance!F5650</f>
        <v/>
      </c>
      <c r="Y4576" s="13" t="n">
        <v>87</v>
      </c>
      <c r="AU4576" s="13" t="n">
        <v>87</v>
      </c>
      <c r="BQ4576" s="13" t="n">
        <v>87</v>
      </c>
      <c r="CM4576" s="13" t="n">
        <v>87</v>
      </c>
      <c r="DI4576" s="13" t="n">
        <v>87</v>
      </c>
      <c r="EE4576" s="13" t="n">
        <v>87</v>
      </c>
      <c r="FA4576" s="13" t="n">
        <v>87</v>
      </c>
      <c r="FW4576" s="13" t="n">
        <v>87</v>
      </c>
      <c r="GS4576" s="13" t="n">
        <v>87</v>
      </c>
    </row>
    <row r="4577">
      <c r="C4577" s="13" t="n">
        <v>88</v>
      </c>
      <c r="D4577" s="13">
        <f>Retailers_stock_balance!D5651</f>
        <v/>
      </c>
      <c r="E4577" s="13">
        <f>Retailers_stock_balance!E5651</f>
        <v/>
      </c>
      <c r="F4577" s="13">
        <f>Retailers_stock_balance!F5651</f>
        <v/>
      </c>
      <c r="Y4577" s="13" t="n">
        <v>88</v>
      </c>
      <c r="AU4577" s="13" t="n">
        <v>88</v>
      </c>
      <c r="BQ4577" s="13" t="n">
        <v>88</v>
      </c>
      <c r="CM4577" s="13" t="n">
        <v>88</v>
      </c>
      <c r="DI4577" s="13" t="n">
        <v>88</v>
      </c>
      <c r="EE4577" s="13" t="n">
        <v>88</v>
      </c>
      <c r="FA4577" s="13" t="n">
        <v>88</v>
      </c>
      <c r="FW4577" s="13" t="n">
        <v>88</v>
      </c>
      <c r="GS4577" s="13" t="n">
        <v>88</v>
      </c>
    </row>
    <row r="4578">
      <c r="C4578" s="13" t="n">
        <v>89</v>
      </c>
      <c r="D4578" s="13">
        <f>Retailers_stock_balance!D5652</f>
        <v/>
      </c>
      <c r="E4578" s="13">
        <f>Retailers_stock_balance!E5652</f>
        <v/>
      </c>
      <c r="F4578" s="13">
        <f>Retailers_stock_balance!F5652</f>
        <v/>
      </c>
      <c r="Y4578" s="13" t="n">
        <v>89</v>
      </c>
      <c r="AU4578" s="13" t="n">
        <v>89</v>
      </c>
      <c r="BQ4578" s="13" t="n">
        <v>89</v>
      </c>
      <c r="CM4578" s="13" t="n">
        <v>89</v>
      </c>
      <c r="DI4578" s="13" t="n">
        <v>89</v>
      </c>
      <c r="EE4578" s="13" t="n">
        <v>89</v>
      </c>
      <c r="FA4578" s="13" t="n">
        <v>89</v>
      </c>
      <c r="FW4578" s="13" t="n">
        <v>89</v>
      </c>
      <c r="GS4578" s="13" t="n">
        <v>89</v>
      </c>
    </row>
    <row r="4579">
      <c r="C4579" s="13" t="n">
        <v>90</v>
      </c>
      <c r="D4579" s="13">
        <f>Retailers_stock_balance!D5653</f>
        <v/>
      </c>
      <c r="E4579" s="13">
        <f>Retailers_stock_balance!E5653</f>
        <v/>
      </c>
      <c r="F4579" s="13">
        <f>Retailers_stock_balance!F5653</f>
        <v/>
      </c>
      <c r="Y4579" s="13" t="n">
        <v>90</v>
      </c>
      <c r="AU4579" s="13" t="n">
        <v>90</v>
      </c>
      <c r="BQ4579" s="13" t="n">
        <v>90</v>
      </c>
      <c r="CM4579" s="13" t="n">
        <v>90</v>
      </c>
      <c r="DI4579" s="13" t="n">
        <v>90</v>
      </c>
      <c r="EE4579" s="13" t="n">
        <v>90</v>
      </c>
      <c r="FA4579" s="13" t="n">
        <v>90</v>
      </c>
      <c r="FW4579" s="13" t="n">
        <v>90</v>
      </c>
      <c r="GS4579" s="13" t="n">
        <v>90</v>
      </c>
    </row>
    <row r="4580">
      <c r="C4580" s="13" t="n">
        <v>91</v>
      </c>
      <c r="D4580" s="13">
        <f>Retailers_stock_balance!D5654</f>
        <v/>
      </c>
      <c r="E4580" s="13">
        <f>Retailers_stock_balance!E5654</f>
        <v/>
      </c>
      <c r="F4580" s="13">
        <f>Retailers_stock_balance!F5654</f>
        <v/>
      </c>
      <c r="Y4580" s="13" t="n">
        <v>91</v>
      </c>
      <c r="AU4580" s="13" t="n">
        <v>91</v>
      </c>
      <c r="BQ4580" s="13" t="n">
        <v>91</v>
      </c>
      <c r="CM4580" s="13" t="n">
        <v>91</v>
      </c>
      <c r="DI4580" s="13" t="n">
        <v>91</v>
      </c>
      <c r="EE4580" s="13" t="n">
        <v>91</v>
      </c>
      <c r="FA4580" s="13" t="n">
        <v>91</v>
      </c>
      <c r="FW4580" s="13" t="n">
        <v>91</v>
      </c>
      <c r="GS4580" s="13" t="n">
        <v>91</v>
      </c>
    </row>
    <row r="4581">
      <c r="C4581" s="13" t="n">
        <v>92</v>
      </c>
      <c r="D4581" s="13">
        <f>Retailers_stock_balance!D5655</f>
        <v/>
      </c>
      <c r="E4581" s="13">
        <f>Retailers_stock_balance!E5655</f>
        <v/>
      </c>
      <c r="F4581" s="13">
        <f>Retailers_stock_balance!F5655</f>
        <v/>
      </c>
      <c r="Y4581" s="13" t="n">
        <v>92</v>
      </c>
      <c r="AU4581" s="13" t="n">
        <v>92</v>
      </c>
      <c r="BQ4581" s="13" t="n">
        <v>92</v>
      </c>
      <c r="CM4581" s="13" t="n">
        <v>92</v>
      </c>
      <c r="DI4581" s="13" t="n">
        <v>92</v>
      </c>
      <c r="EE4581" s="13" t="n">
        <v>92</v>
      </c>
      <c r="FA4581" s="13" t="n">
        <v>92</v>
      </c>
      <c r="FW4581" s="13" t="n">
        <v>92</v>
      </c>
      <c r="GS4581" s="13" t="n">
        <v>92</v>
      </c>
    </row>
    <row r="4582">
      <c r="C4582" s="13" t="n">
        <v>93</v>
      </c>
      <c r="D4582" s="13">
        <f>Retailers_stock_balance!D5656</f>
        <v/>
      </c>
      <c r="E4582" s="13">
        <f>Retailers_stock_balance!E5656</f>
        <v/>
      </c>
      <c r="F4582" s="13">
        <f>Retailers_stock_balance!F5656</f>
        <v/>
      </c>
      <c r="Y4582" s="13" t="n">
        <v>93</v>
      </c>
      <c r="AU4582" s="13" t="n">
        <v>93</v>
      </c>
      <c r="BQ4582" s="13" t="n">
        <v>93</v>
      </c>
      <c r="CM4582" s="13" t="n">
        <v>93</v>
      </c>
      <c r="DI4582" s="13" t="n">
        <v>93</v>
      </c>
      <c r="EE4582" s="13" t="n">
        <v>93</v>
      </c>
      <c r="FA4582" s="13" t="n">
        <v>93</v>
      </c>
      <c r="FW4582" s="13" t="n">
        <v>93</v>
      </c>
      <c r="GS4582" s="13" t="n">
        <v>93</v>
      </c>
    </row>
    <row r="4583">
      <c r="C4583" s="13" t="n">
        <v>94</v>
      </c>
      <c r="D4583" s="13">
        <f>Retailers_stock_balance!D5657</f>
        <v/>
      </c>
      <c r="E4583" s="13">
        <f>Retailers_stock_balance!E5657</f>
        <v/>
      </c>
      <c r="F4583" s="13">
        <f>Retailers_stock_balance!F5657</f>
        <v/>
      </c>
      <c r="Y4583" s="13" t="n">
        <v>94</v>
      </c>
      <c r="AU4583" s="13" t="n">
        <v>94</v>
      </c>
      <c r="BQ4583" s="13" t="n">
        <v>94</v>
      </c>
      <c r="CM4583" s="13" t="n">
        <v>94</v>
      </c>
      <c r="DI4583" s="13" t="n">
        <v>94</v>
      </c>
      <c r="EE4583" s="13" t="n">
        <v>94</v>
      </c>
      <c r="FA4583" s="13" t="n">
        <v>94</v>
      </c>
      <c r="FW4583" s="13" t="n">
        <v>94</v>
      </c>
      <c r="GS4583" s="13" t="n">
        <v>94</v>
      </c>
    </row>
    <row r="4584">
      <c r="C4584" s="13" t="n">
        <v>95</v>
      </c>
      <c r="D4584" s="13">
        <f>Retailers_stock_balance!D5658</f>
        <v/>
      </c>
      <c r="E4584" s="13">
        <f>Retailers_stock_balance!E5658</f>
        <v/>
      </c>
      <c r="F4584" s="13">
        <f>Retailers_stock_balance!F5658</f>
        <v/>
      </c>
      <c r="Y4584" s="13" t="n">
        <v>95</v>
      </c>
      <c r="AU4584" s="13" t="n">
        <v>95</v>
      </c>
      <c r="BQ4584" s="13" t="n">
        <v>95</v>
      </c>
      <c r="CM4584" s="13" t="n">
        <v>95</v>
      </c>
      <c r="DI4584" s="13" t="n">
        <v>95</v>
      </c>
      <c r="EE4584" s="13" t="n">
        <v>95</v>
      </c>
      <c r="FA4584" s="13" t="n">
        <v>95</v>
      </c>
      <c r="FW4584" s="13" t="n">
        <v>95</v>
      </c>
      <c r="GS4584" s="13" t="n">
        <v>95</v>
      </c>
    </row>
    <row r="4585">
      <c r="C4585" s="13" t="n">
        <v>96</v>
      </c>
      <c r="D4585" s="13">
        <f>Retailers_stock_balance!D5659</f>
        <v/>
      </c>
      <c r="E4585" s="13">
        <f>Retailers_stock_balance!E5659</f>
        <v/>
      </c>
      <c r="F4585" s="13">
        <f>Retailers_stock_balance!F5659</f>
        <v/>
      </c>
      <c r="Y4585" s="13" t="n">
        <v>96</v>
      </c>
      <c r="AU4585" s="13" t="n">
        <v>96</v>
      </c>
      <c r="BQ4585" s="13" t="n">
        <v>96</v>
      </c>
      <c r="CM4585" s="13" t="n">
        <v>96</v>
      </c>
      <c r="DI4585" s="13" t="n">
        <v>96</v>
      </c>
      <c r="EE4585" s="13" t="n">
        <v>96</v>
      </c>
      <c r="FA4585" s="13" t="n">
        <v>96</v>
      </c>
      <c r="FW4585" s="13" t="n">
        <v>96</v>
      </c>
      <c r="GS4585" s="13" t="n">
        <v>96</v>
      </c>
    </row>
    <row r="4586">
      <c r="C4586" s="13" t="n">
        <v>97</v>
      </c>
      <c r="D4586" s="13">
        <f>Retailers_stock_balance!D5660</f>
        <v/>
      </c>
      <c r="E4586" s="13">
        <f>Retailers_stock_balance!E5660</f>
        <v/>
      </c>
      <c r="F4586" s="13">
        <f>Retailers_stock_balance!F5660</f>
        <v/>
      </c>
      <c r="Y4586" s="13" t="n">
        <v>97</v>
      </c>
      <c r="AU4586" s="13" t="n">
        <v>97</v>
      </c>
      <c r="BQ4586" s="13" t="n">
        <v>97</v>
      </c>
      <c r="CM4586" s="13" t="n">
        <v>97</v>
      </c>
      <c r="DI4586" s="13" t="n">
        <v>97</v>
      </c>
      <c r="EE4586" s="13" t="n">
        <v>97</v>
      </c>
      <c r="FA4586" s="13" t="n">
        <v>97</v>
      </c>
      <c r="FW4586" s="13" t="n">
        <v>97</v>
      </c>
      <c r="GS4586" s="13" t="n">
        <v>97</v>
      </c>
    </row>
    <row r="4587">
      <c r="C4587" s="13" t="n">
        <v>98</v>
      </c>
      <c r="D4587" s="13">
        <f>Retailers_stock_balance!D5661</f>
        <v/>
      </c>
      <c r="E4587" s="13">
        <f>Retailers_stock_balance!E5661</f>
        <v/>
      </c>
      <c r="F4587" s="13">
        <f>Retailers_stock_balance!F5661</f>
        <v/>
      </c>
      <c r="Y4587" s="13" t="n">
        <v>98</v>
      </c>
      <c r="AU4587" s="13" t="n">
        <v>98</v>
      </c>
      <c r="BQ4587" s="13" t="n">
        <v>98</v>
      </c>
      <c r="CM4587" s="13" t="n">
        <v>98</v>
      </c>
      <c r="DI4587" s="13" t="n">
        <v>98</v>
      </c>
      <c r="EE4587" s="13" t="n">
        <v>98</v>
      </c>
      <c r="FA4587" s="13" t="n">
        <v>98</v>
      </c>
      <c r="FW4587" s="13" t="n">
        <v>98</v>
      </c>
      <c r="GS4587" s="13" t="n">
        <v>98</v>
      </c>
    </row>
    <row r="4588">
      <c r="C4588" s="13" t="n">
        <v>99</v>
      </c>
      <c r="D4588" s="13">
        <f>Retailers_stock_balance!D5662</f>
        <v/>
      </c>
      <c r="E4588" s="13">
        <f>Retailers_stock_balance!E5662</f>
        <v/>
      </c>
      <c r="F4588" s="13">
        <f>Retailers_stock_balance!F5662</f>
        <v/>
      </c>
      <c r="Y4588" s="13" t="n">
        <v>99</v>
      </c>
      <c r="AU4588" s="13" t="n">
        <v>99</v>
      </c>
      <c r="BQ4588" s="13" t="n">
        <v>99</v>
      </c>
      <c r="CM4588" s="13" t="n">
        <v>99</v>
      </c>
      <c r="DI4588" s="13" t="n">
        <v>99</v>
      </c>
      <c r="EE4588" s="13" t="n">
        <v>99</v>
      </c>
      <c r="FA4588" s="13" t="n">
        <v>99</v>
      </c>
      <c r="FW4588" s="13" t="n">
        <v>99</v>
      </c>
      <c r="GS4588" s="13" t="n">
        <v>99</v>
      </c>
    </row>
    <row r="4589">
      <c r="C4589" s="13" t="n">
        <v>100</v>
      </c>
      <c r="D4589" s="13">
        <f>Retailers_stock_balance!D5663</f>
        <v/>
      </c>
      <c r="E4589" s="13">
        <f>Retailers_stock_balance!E5663</f>
        <v/>
      </c>
      <c r="F4589" s="13">
        <f>Retailers_stock_balance!F5663</f>
        <v/>
      </c>
      <c r="Y4589" s="13" t="n">
        <v>100</v>
      </c>
      <c r="AU4589" s="13" t="n">
        <v>100</v>
      </c>
      <c r="BQ4589" s="13" t="n">
        <v>100</v>
      </c>
      <c r="CM4589" s="13" t="n">
        <v>100</v>
      </c>
      <c r="DI4589" s="13" t="n">
        <v>100</v>
      </c>
      <c r="EE4589" s="13" t="n">
        <v>100</v>
      </c>
      <c r="FA4589" s="13" t="n">
        <v>100</v>
      </c>
      <c r="FW4589" s="13" t="n">
        <v>100</v>
      </c>
      <c r="GS4589" s="13" t="n">
        <v>100</v>
      </c>
    </row>
    <row r="4590">
      <c r="C4590" s="13" t="n">
        <v>101</v>
      </c>
      <c r="D4590" s="13">
        <f>Retailers_stock_balance!D5664</f>
        <v/>
      </c>
      <c r="E4590" s="13">
        <f>Retailers_stock_balance!E5664</f>
        <v/>
      </c>
      <c r="F4590" s="13">
        <f>Retailers_stock_balance!F5664</f>
        <v/>
      </c>
      <c r="Y4590" s="13" t="n">
        <v>101</v>
      </c>
      <c r="AU4590" s="13" t="n">
        <v>101</v>
      </c>
      <c r="BQ4590" s="13" t="n">
        <v>101</v>
      </c>
      <c r="CM4590" s="13" t="n">
        <v>101</v>
      </c>
      <c r="DI4590" s="13" t="n">
        <v>101</v>
      </c>
      <c r="EE4590" s="13" t="n">
        <v>101</v>
      </c>
      <c r="FA4590" s="13" t="n">
        <v>101</v>
      </c>
      <c r="FW4590" s="13" t="n">
        <v>101</v>
      </c>
      <c r="GS4590" s="13" t="n">
        <v>101</v>
      </c>
    </row>
    <row r="4591">
      <c r="C4591" s="13" t="n">
        <v>102</v>
      </c>
      <c r="D4591" s="13">
        <f>Retailers_stock_balance!D5665</f>
        <v/>
      </c>
      <c r="E4591" s="13">
        <f>Retailers_stock_balance!E5665</f>
        <v/>
      </c>
      <c r="F4591" s="13">
        <f>Retailers_stock_balance!F5665</f>
        <v/>
      </c>
      <c r="Y4591" s="13" t="n">
        <v>102</v>
      </c>
      <c r="AU4591" s="13" t="n">
        <v>102</v>
      </c>
      <c r="BQ4591" s="13" t="n">
        <v>102</v>
      </c>
      <c r="CM4591" s="13" t="n">
        <v>102</v>
      </c>
      <c r="DI4591" s="13" t="n">
        <v>102</v>
      </c>
      <c r="EE4591" s="13" t="n">
        <v>102</v>
      </c>
      <c r="FA4591" s="13" t="n">
        <v>102</v>
      </c>
      <c r="FW4591" s="13" t="n">
        <v>102</v>
      </c>
      <c r="GS4591" s="13" t="n">
        <v>102</v>
      </c>
    </row>
    <row r="4592">
      <c r="C4592" s="13" t="n">
        <v>103</v>
      </c>
      <c r="D4592" s="13">
        <f>Retailers_stock_balance!D5666</f>
        <v/>
      </c>
      <c r="E4592" s="13">
        <f>Retailers_stock_balance!E5666</f>
        <v/>
      </c>
      <c r="F4592" s="13">
        <f>Retailers_stock_balance!F5666</f>
        <v/>
      </c>
      <c r="Y4592" s="13" t="n">
        <v>103</v>
      </c>
      <c r="AU4592" s="13" t="n">
        <v>103</v>
      </c>
      <c r="BQ4592" s="13" t="n">
        <v>103</v>
      </c>
      <c r="CM4592" s="13" t="n">
        <v>103</v>
      </c>
      <c r="DI4592" s="13" t="n">
        <v>103</v>
      </c>
      <c r="EE4592" s="13" t="n">
        <v>103</v>
      </c>
      <c r="FA4592" s="13" t="n">
        <v>103</v>
      </c>
      <c r="FW4592" s="13" t="n">
        <v>103</v>
      </c>
      <c r="GS4592" s="13" t="n">
        <v>103</v>
      </c>
    </row>
    <row r="4593">
      <c r="C4593" s="13" t="n">
        <v>104</v>
      </c>
      <c r="D4593" s="13">
        <f>Retailers_stock_balance!D5667</f>
        <v/>
      </c>
      <c r="E4593" s="13">
        <f>Retailers_stock_balance!E5667</f>
        <v/>
      </c>
      <c r="F4593" s="13">
        <f>Retailers_stock_balance!F5667</f>
        <v/>
      </c>
      <c r="Y4593" s="13" t="n">
        <v>104</v>
      </c>
      <c r="AU4593" s="13" t="n">
        <v>104</v>
      </c>
      <c r="BQ4593" s="13" t="n">
        <v>104</v>
      </c>
      <c r="CM4593" s="13" t="n">
        <v>104</v>
      </c>
      <c r="DI4593" s="13" t="n">
        <v>104</v>
      </c>
      <c r="EE4593" s="13" t="n">
        <v>104</v>
      </c>
      <c r="FA4593" s="13" t="n">
        <v>104</v>
      </c>
      <c r="FW4593" s="13" t="n">
        <v>104</v>
      </c>
      <c r="GS4593" s="13" t="n">
        <v>104</v>
      </c>
    </row>
    <row r="4594">
      <c r="C4594" s="13" t="n">
        <v>105</v>
      </c>
      <c r="D4594" s="13">
        <f>Retailers_stock_balance!D5668</f>
        <v/>
      </c>
      <c r="E4594" s="13">
        <f>Retailers_stock_balance!E5668</f>
        <v/>
      </c>
      <c r="F4594" s="13">
        <f>Retailers_stock_balance!F5668</f>
        <v/>
      </c>
      <c r="Y4594" s="13" t="n">
        <v>105</v>
      </c>
      <c r="AU4594" s="13" t="n">
        <v>105</v>
      </c>
      <c r="BQ4594" s="13" t="n">
        <v>105</v>
      </c>
      <c r="CM4594" s="13" t="n">
        <v>105</v>
      </c>
      <c r="DI4594" s="13" t="n">
        <v>105</v>
      </c>
      <c r="EE4594" s="13" t="n">
        <v>105</v>
      </c>
      <c r="FA4594" s="13" t="n">
        <v>105</v>
      </c>
      <c r="FW4594" s="13" t="n">
        <v>105</v>
      </c>
      <c r="GS4594" s="13" t="n">
        <v>105</v>
      </c>
    </row>
    <row r="4595">
      <c r="C4595" s="13" t="n">
        <v>106</v>
      </c>
      <c r="D4595" s="13">
        <f>Retailers_stock_balance!D5669</f>
        <v/>
      </c>
      <c r="E4595" s="13">
        <f>Retailers_stock_balance!E5669</f>
        <v/>
      </c>
      <c r="F4595" s="13">
        <f>Retailers_stock_balance!F5669</f>
        <v/>
      </c>
      <c r="Y4595" s="13" t="n">
        <v>106</v>
      </c>
      <c r="AU4595" s="13" t="n">
        <v>106</v>
      </c>
      <c r="BQ4595" s="13" t="n">
        <v>106</v>
      </c>
      <c r="CM4595" s="13" t="n">
        <v>106</v>
      </c>
      <c r="DI4595" s="13" t="n">
        <v>106</v>
      </c>
      <c r="EE4595" s="13" t="n">
        <v>106</v>
      </c>
      <c r="FA4595" s="13" t="n">
        <v>106</v>
      </c>
      <c r="FW4595" s="13" t="n">
        <v>106</v>
      </c>
      <c r="GS4595" s="13" t="n">
        <v>106</v>
      </c>
    </row>
    <row r="4596">
      <c r="C4596" s="13" t="n">
        <v>107</v>
      </c>
      <c r="D4596" s="13">
        <f>Retailers_stock_balance!D5670</f>
        <v/>
      </c>
      <c r="E4596" s="13">
        <f>Retailers_stock_balance!E5670</f>
        <v/>
      </c>
      <c r="F4596" s="13">
        <f>Retailers_stock_balance!F5670</f>
        <v/>
      </c>
      <c r="Y4596" s="13" t="n">
        <v>107</v>
      </c>
      <c r="AU4596" s="13" t="n">
        <v>107</v>
      </c>
      <c r="BQ4596" s="13" t="n">
        <v>107</v>
      </c>
      <c r="CM4596" s="13" t="n">
        <v>107</v>
      </c>
      <c r="DI4596" s="13" t="n">
        <v>107</v>
      </c>
      <c r="EE4596" s="13" t="n">
        <v>107</v>
      </c>
      <c r="FA4596" s="13" t="n">
        <v>107</v>
      </c>
      <c r="FW4596" s="13" t="n">
        <v>107</v>
      </c>
      <c r="GS4596" s="13" t="n">
        <v>107</v>
      </c>
    </row>
    <row r="4597">
      <c r="C4597" s="13" t="n">
        <v>108</v>
      </c>
      <c r="D4597" s="13">
        <f>Retailers_stock_balance!D5671</f>
        <v/>
      </c>
      <c r="E4597" s="13">
        <f>Retailers_stock_balance!E5671</f>
        <v/>
      </c>
      <c r="F4597" s="13">
        <f>Retailers_stock_balance!F5671</f>
        <v/>
      </c>
      <c r="Y4597" s="13" t="n">
        <v>108</v>
      </c>
      <c r="AU4597" s="13" t="n">
        <v>108</v>
      </c>
      <c r="BQ4597" s="13" t="n">
        <v>108</v>
      </c>
      <c r="CM4597" s="13" t="n">
        <v>108</v>
      </c>
      <c r="DI4597" s="13" t="n">
        <v>108</v>
      </c>
      <c r="EE4597" s="13" t="n">
        <v>108</v>
      </c>
      <c r="FA4597" s="13" t="n">
        <v>108</v>
      </c>
      <c r="FW4597" s="13" t="n">
        <v>108</v>
      </c>
      <c r="GS4597" s="13" t="n">
        <v>108</v>
      </c>
    </row>
    <row r="4598">
      <c r="C4598" s="13" t="n">
        <v>109</v>
      </c>
      <c r="D4598" s="13">
        <f>Retailers_stock_balance!D5672</f>
        <v/>
      </c>
      <c r="E4598" s="13">
        <f>Retailers_stock_balance!E5672</f>
        <v/>
      </c>
      <c r="F4598" s="13">
        <f>Retailers_stock_balance!F5672</f>
        <v/>
      </c>
      <c r="Y4598" s="13" t="n">
        <v>109</v>
      </c>
      <c r="AU4598" s="13" t="n">
        <v>109</v>
      </c>
      <c r="BQ4598" s="13" t="n">
        <v>109</v>
      </c>
      <c r="CM4598" s="13" t="n">
        <v>109</v>
      </c>
      <c r="DI4598" s="13" t="n">
        <v>109</v>
      </c>
      <c r="EE4598" s="13" t="n">
        <v>109</v>
      </c>
      <c r="FA4598" s="13" t="n">
        <v>109</v>
      </c>
      <c r="FW4598" s="13" t="n">
        <v>109</v>
      </c>
      <c r="GS4598" s="13" t="n">
        <v>109</v>
      </c>
    </row>
    <row r="4599">
      <c r="C4599" s="13" t="n">
        <v>110</v>
      </c>
      <c r="D4599" s="13">
        <f>Retailers_stock_balance!D5673</f>
        <v/>
      </c>
      <c r="E4599" s="13">
        <f>Retailers_stock_balance!E5673</f>
        <v/>
      </c>
      <c r="F4599" s="13">
        <f>Retailers_stock_balance!F5673</f>
        <v/>
      </c>
      <c r="Y4599" s="13" t="n">
        <v>110</v>
      </c>
      <c r="AU4599" s="13" t="n">
        <v>110</v>
      </c>
      <c r="BQ4599" s="13" t="n">
        <v>110</v>
      </c>
      <c r="CM4599" s="13" t="n">
        <v>110</v>
      </c>
      <c r="DI4599" s="13" t="n">
        <v>110</v>
      </c>
      <c r="EE4599" s="13" t="n">
        <v>110</v>
      </c>
      <c r="FA4599" s="13" t="n">
        <v>110</v>
      </c>
      <c r="FW4599" s="13" t="n">
        <v>110</v>
      </c>
      <c r="GS4599" s="13" t="n">
        <v>110</v>
      </c>
    </row>
    <row r="4600">
      <c r="C4600" s="13" t="n">
        <v>111</v>
      </c>
      <c r="D4600" s="13">
        <f>Retailers_stock_balance!D5674</f>
        <v/>
      </c>
      <c r="E4600" s="13">
        <f>Retailers_stock_balance!E5674</f>
        <v/>
      </c>
      <c r="F4600" s="13">
        <f>Retailers_stock_balance!F5674</f>
        <v/>
      </c>
      <c r="Y4600" s="13" t="n">
        <v>111</v>
      </c>
      <c r="AU4600" s="13" t="n">
        <v>111</v>
      </c>
      <c r="BQ4600" s="13" t="n">
        <v>111</v>
      </c>
      <c r="CM4600" s="13" t="n">
        <v>111</v>
      </c>
      <c r="DI4600" s="13" t="n">
        <v>111</v>
      </c>
      <c r="EE4600" s="13" t="n">
        <v>111</v>
      </c>
      <c r="FA4600" s="13" t="n">
        <v>111</v>
      </c>
      <c r="FW4600" s="13" t="n">
        <v>111</v>
      </c>
      <c r="GS4600" s="13" t="n">
        <v>111</v>
      </c>
    </row>
    <row r="4601">
      <c r="C4601" s="13" t="n">
        <v>112</v>
      </c>
      <c r="D4601" s="13">
        <f>Retailers_stock_balance!D5675</f>
        <v/>
      </c>
      <c r="E4601" s="13">
        <f>Retailers_stock_balance!E5675</f>
        <v/>
      </c>
      <c r="F4601" s="13">
        <f>Retailers_stock_balance!F5675</f>
        <v/>
      </c>
      <c r="Y4601" s="13" t="n">
        <v>112</v>
      </c>
      <c r="AU4601" s="13" t="n">
        <v>112</v>
      </c>
      <c r="BQ4601" s="13" t="n">
        <v>112</v>
      </c>
      <c r="CM4601" s="13" t="n">
        <v>112</v>
      </c>
      <c r="DI4601" s="13" t="n">
        <v>112</v>
      </c>
      <c r="EE4601" s="13" t="n">
        <v>112</v>
      </c>
      <c r="FA4601" s="13" t="n">
        <v>112</v>
      </c>
      <c r="FW4601" s="13" t="n">
        <v>112</v>
      </c>
      <c r="GS4601" s="13" t="n">
        <v>112</v>
      </c>
    </row>
    <row r="4602">
      <c r="C4602" s="13" t="n">
        <v>113</v>
      </c>
      <c r="D4602" s="13">
        <f>Retailers_stock_balance!D5676</f>
        <v/>
      </c>
      <c r="E4602" s="13">
        <f>Retailers_stock_balance!E5676</f>
        <v/>
      </c>
      <c r="F4602" s="13">
        <f>Retailers_stock_balance!F5676</f>
        <v/>
      </c>
      <c r="Y4602" s="13" t="n">
        <v>113</v>
      </c>
      <c r="AU4602" s="13" t="n">
        <v>113</v>
      </c>
      <c r="BQ4602" s="13" t="n">
        <v>113</v>
      </c>
      <c r="CM4602" s="13" t="n">
        <v>113</v>
      </c>
      <c r="DI4602" s="13" t="n">
        <v>113</v>
      </c>
      <c r="EE4602" s="13" t="n">
        <v>113</v>
      </c>
      <c r="FA4602" s="13" t="n">
        <v>113</v>
      </c>
      <c r="FW4602" s="13" t="n">
        <v>113</v>
      </c>
      <c r="GS4602" s="13" t="n">
        <v>113</v>
      </c>
    </row>
    <row r="4603">
      <c r="C4603" s="13" t="n">
        <v>114</v>
      </c>
      <c r="D4603" s="13">
        <f>Retailers_stock_balance!D5677</f>
        <v/>
      </c>
      <c r="E4603" s="13">
        <f>Retailers_stock_balance!E5677</f>
        <v/>
      </c>
      <c r="F4603" s="13">
        <f>Retailers_stock_balance!F5677</f>
        <v/>
      </c>
      <c r="Y4603" s="13" t="n">
        <v>114</v>
      </c>
      <c r="AU4603" s="13" t="n">
        <v>114</v>
      </c>
      <c r="BQ4603" s="13" t="n">
        <v>114</v>
      </c>
      <c r="CM4603" s="13" t="n">
        <v>114</v>
      </c>
      <c r="DI4603" s="13" t="n">
        <v>114</v>
      </c>
      <c r="EE4603" s="13" t="n">
        <v>114</v>
      </c>
      <c r="FA4603" s="13" t="n">
        <v>114</v>
      </c>
      <c r="FW4603" s="13" t="n">
        <v>114</v>
      </c>
      <c r="GS4603" s="13" t="n">
        <v>114</v>
      </c>
    </row>
    <row r="4604">
      <c r="C4604" s="13" t="n">
        <v>115</v>
      </c>
      <c r="D4604" s="13">
        <f>Retailers_stock_balance!D5678</f>
        <v/>
      </c>
      <c r="E4604" s="13">
        <f>Retailers_stock_balance!E5678</f>
        <v/>
      </c>
      <c r="F4604" s="13">
        <f>Retailers_stock_balance!F5678</f>
        <v/>
      </c>
      <c r="Y4604" s="13" t="n">
        <v>115</v>
      </c>
      <c r="AU4604" s="13" t="n">
        <v>115</v>
      </c>
      <c r="BQ4604" s="13" t="n">
        <v>115</v>
      </c>
      <c r="CM4604" s="13" t="n">
        <v>115</v>
      </c>
      <c r="DI4604" s="13" t="n">
        <v>115</v>
      </c>
      <c r="EE4604" s="13" t="n">
        <v>115</v>
      </c>
      <c r="FA4604" s="13" t="n">
        <v>115</v>
      </c>
      <c r="FW4604" s="13" t="n">
        <v>115</v>
      </c>
      <c r="GS4604" s="13" t="n">
        <v>115</v>
      </c>
    </row>
    <row r="4605">
      <c r="C4605" s="13" t="n">
        <v>116</v>
      </c>
      <c r="D4605" s="13">
        <f>Retailers_stock_balance!D5679</f>
        <v/>
      </c>
      <c r="E4605" s="13">
        <f>Retailers_stock_balance!E5679</f>
        <v/>
      </c>
      <c r="F4605" s="13">
        <f>Retailers_stock_balance!F5679</f>
        <v/>
      </c>
      <c r="Y4605" s="13" t="n">
        <v>116</v>
      </c>
      <c r="AU4605" s="13" t="n">
        <v>116</v>
      </c>
      <c r="BQ4605" s="13" t="n">
        <v>116</v>
      </c>
      <c r="CM4605" s="13" t="n">
        <v>116</v>
      </c>
      <c r="DI4605" s="13" t="n">
        <v>116</v>
      </c>
      <c r="EE4605" s="13" t="n">
        <v>116</v>
      </c>
      <c r="FA4605" s="13" t="n">
        <v>116</v>
      </c>
      <c r="FW4605" s="13" t="n">
        <v>116</v>
      </c>
      <c r="GS4605" s="13" t="n">
        <v>116</v>
      </c>
    </row>
    <row r="4606">
      <c r="C4606" s="13" t="n">
        <v>117</v>
      </c>
      <c r="D4606" s="13">
        <f>Retailers_stock_balance!D5680</f>
        <v/>
      </c>
      <c r="E4606" s="13">
        <f>Retailers_stock_balance!E5680</f>
        <v/>
      </c>
      <c r="F4606" s="13">
        <f>Retailers_stock_balance!F5680</f>
        <v/>
      </c>
      <c r="Y4606" s="13" t="n">
        <v>117</v>
      </c>
      <c r="AU4606" s="13" t="n">
        <v>117</v>
      </c>
      <c r="BQ4606" s="13" t="n">
        <v>117</v>
      </c>
      <c r="CM4606" s="13" t="n">
        <v>117</v>
      </c>
      <c r="DI4606" s="13" t="n">
        <v>117</v>
      </c>
      <c r="EE4606" s="13" t="n">
        <v>117</v>
      </c>
      <c r="FA4606" s="13" t="n">
        <v>117</v>
      </c>
      <c r="FW4606" s="13" t="n">
        <v>117</v>
      </c>
      <c r="GS4606" s="13" t="n">
        <v>117</v>
      </c>
    </row>
    <row r="4607">
      <c r="C4607" s="13" t="n">
        <v>118</v>
      </c>
      <c r="D4607" s="13">
        <f>Retailers_stock_balance!D5681</f>
        <v/>
      </c>
      <c r="E4607" s="13">
        <f>Retailers_stock_balance!E5681</f>
        <v/>
      </c>
      <c r="F4607" s="13">
        <f>Retailers_stock_balance!F5681</f>
        <v/>
      </c>
      <c r="Y4607" s="13" t="n">
        <v>118</v>
      </c>
      <c r="AU4607" s="13" t="n">
        <v>118</v>
      </c>
      <c r="BQ4607" s="13" t="n">
        <v>118</v>
      </c>
      <c r="CM4607" s="13" t="n">
        <v>118</v>
      </c>
      <c r="DI4607" s="13" t="n">
        <v>118</v>
      </c>
      <c r="EE4607" s="13" t="n">
        <v>118</v>
      </c>
      <c r="FA4607" s="13" t="n">
        <v>118</v>
      </c>
      <c r="FW4607" s="13" t="n">
        <v>118</v>
      </c>
      <c r="GS4607" s="13" t="n">
        <v>118</v>
      </c>
    </row>
    <row r="4608">
      <c r="C4608" s="13" t="n">
        <v>119</v>
      </c>
      <c r="D4608" s="13">
        <f>Retailers_stock_balance!D5682</f>
        <v/>
      </c>
      <c r="E4608" s="13">
        <f>Retailers_stock_balance!E5682</f>
        <v/>
      </c>
      <c r="F4608" s="13">
        <f>Retailers_stock_balance!F5682</f>
        <v/>
      </c>
      <c r="Y4608" s="13" t="n">
        <v>119</v>
      </c>
      <c r="AU4608" s="13" t="n">
        <v>119</v>
      </c>
      <c r="BQ4608" s="13" t="n">
        <v>119</v>
      </c>
      <c r="CM4608" s="13" t="n">
        <v>119</v>
      </c>
      <c r="DI4608" s="13" t="n">
        <v>119</v>
      </c>
      <c r="EE4608" s="13" t="n">
        <v>119</v>
      </c>
      <c r="FA4608" s="13" t="n">
        <v>119</v>
      </c>
      <c r="FW4608" s="13" t="n">
        <v>119</v>
      </c>
      <c r="GS4608" s="13" t="n">
        <v>119</v>
      </c>
    </row>
    <row r="4609">
      <c r="C4609" s="13" t="n">
        <v>120</v>
      </c>
      <c r="D4609" s="13">
        <f>Retailers_stock_balance!D5683</f>
        <v/>
      </c>
      <c r="E4609" s="13">
        <f>Retailers_stock_balance!E5683</f>
        <v/>
      </c>
      <c r="F4609" s="13">
        <f>Retailers_stock_balance!F5683</f>
        <v/>
      </c>
      <c r="Y4609" s="13" t="n">
        <v>120</v>
      </c>
      <c r="AU4609" s="13" t="n">
        <v>120</v>
      </c>
      <c r="BQ4609" s="13" t="n">
        <v>120</v>
      </c>
      <c r="CM4609" s="13" t="n">
        <v>120</v>
      </c>
      <c r="DI4609" s="13" t="n">
        <v>120</v>
      </c>
      <c r="EE4609" s="13" t="n">
        <v>120</v>
      </c>
      <c r="FA4609" s="13" t="n">
        <v>120</v>
      </c>
      <c r="FW4609" s="13" t="n">
        <v>120</v>
      </c>
      <c r="GS4609" s="13" t="n">
        <v>120</v>
      </c>
    </row>
    <row r="4610">
      <c r="C4610" s="13" t="n">
        <v>121</v>
      </c>
      <c r="D4610" s="13">
        <f>Retailers_stock_balance!D5684</f>
        <v/>
      </c>
      <c r="E4610" s="13">
        <f>Retailers_stock_balance!E5684</f>
        <v/>
      </c>
      <c r="F4610" s="13">
        <f>Retailers_stock_balance!F5684</f>
        <v/>
      </c>
      <c r="Y4610" s="13" t="n">
        <v>121</v>
      </c>
      <c r="AU4610" s="13" t="n">
        <v>121</v>
      </c>
      <c r="BQ4610" s="13" t="n">
        <v>121</v>
      </c>
      <c r="CM4610" s="13" t="n">
        <v>121</v>
      </c>
      <c r="DI4610" s="13" t="n">
        <v>121</v>
      </c>
      <c r="EE4610" s="13" t="n">
        <v>121</v>
      </c>
      <c r="FA4610" s="13" t="n">
        <v>121</v>
      </c>
      <c r="FW4610" s="13" t="n">
        <v>121</v>
      </c>
      <c r="GS4610" s="13" t="n">
        <v>121</v>
      </c>
    </row>
    <row r="4611">
      <c r="C4611" s="13" t="n">
        <v>122</v>
      </c>
      <c r="D4611" s="13">
        <f>Retailers_stock_balance!D5685</f>
        <v/>
      </c>
      <c r="E4611" s="13">
        <f>Retailers_stock_balance!E5685</f>
        <v/>
      </c>
      <c r="F4611" s="13">
        <f>Retailers_stock_balance!F5685</f>
        <v/>
      </c>
      <c r="Y4611" s="13" t="n">
        <v>122</v>
      </c>
      <c r="AU4611" s="13" t="n">
        <v>122</v>
      </c>
      <c r="BQ4611" s="13" t="n">
        <v>122</v>
      </c>
      <c r="CM4611" s="13" t="n">
        <v>122</v>
      </c>
      <c r="DI4611" s="13" t="n">
        <v>122</v>
      </c>
      <c r="EE4611" s="13" t="n">
        <v>122</v>
      </c>
      <c r="FA4611" s="13" t="n">
        <v>122</v>
      </c>
      <c r="FW4611" s="13" t="n">
        <v>122</v>
      </c>
      <c r="GS4611" s="13" t="n">
        <v>122</v>
      </c>
    </row>
    <row r="4612">
      <c r="C4612" s="13" t="n">
        <v>123</v>
      </c>
      <c r="D4612" s="13">
        <f>Retailers_stock_balance!D5686</f>
        <v/>
      </c>
      <c r="E4612" s="13">
        <f>Retailers_stock_balance!E5686</f>
        <v/>
      </c>
      <c r="F4612" s="13">
        <f>Retailers_stock_balance!F5686</f>
        <v/>
      </c>
      <c r="Y4612" s="13" t="n">
        <v>123</v>
      </c>
      <c r="AU4612" s="13" t="n">
        <v>123</v>
      </c>
      <c r="BQ4612" s="13" t="n">
        <v>123</v>
      </c>
      <c r="CM4612" s="13" t="n">
        <v>123</v>
      </c>
      <c r="DI4612" s="13" t="n">
        <v>123</v>
      </c>
      <c r="EE4612" s="13" t="n">
        <v>123</v>
      </c>
      <c r="FA4612" s="13" t="n">
        <v>123</v>
      </c>
      <c r="FW4612" s="13" t="n">
        <v>123</v>
      </c>
      <c r="GS4612" s="13" t="n">
        <v>123</v>
      </c>
    </row>
    <row r="4613">
      <c r="C4613" s="13" t="n">
        <v>124</v>
      </c>
      <c r="D4613" s="13">
        <f>Retailers_stock_balance!D5687</f>
        <v/>
      </c>
      <c r="E4613" s="13">
        <f>Retailers_stock_balance!E5687</f>
        <v/>
      </c>
      <c r="F4613" s="13">
        <f>Retailers_stock_balance!F5687</f>
        <v/>
      </c>
      <c r="Y4613" s="13" t="n">
        <v>124</v>
      </c>
      <c r="AU4613" s="13" t="n">
        <v>124</v>
      </c>
      <c r="BQ4613" s="13" t="n">
        <v>124</v>
      </c>
      <c r="CM4613" s="13" t="n">
        <v>124</v>
      </c>
      <c r="DI4613" s="13" t="n">
        <v>124</v>
      </c>
      <c r="EE4613" s="13" t="n">
        <v>124</v>
      </c>
      <c r="FA4613" s="13" t="n">
        <v>124</v>
      </c>
      <c r="FW4613" s="13" t="n">
        <v>124</v>
      </c>
      <c r="GS4613" s="13" t="n">
        <v>124</v>
      </c>
    </row>
    <row r="4614">
      <c r="C4614" s="13" t="n">
        <v>125</v>
      </c>
      <c r="D4614" s="13">
        <f>Retailers_stock_balance!D5688</f>
        <v/>
      </c>
      <c r="E4614" s="13">
        <f>Retailers_stock_balance!E5688</f>
        <v/>
      </c>
      <c r="F4614" s="13">
        <f>Retailers_stock_balance!F5688</f>
        <v/>
      </c>
      <c r="Y4614" s="13" t="n">
        <v>125</v>
      </c>
      <c r="AU4614" s="13" t="n">
        <v>125</v>
      </c>
      <c r="BQ4614" s="13" t="n">
        <v>125</v>
      </c>
      <c r="CM4614" s="13" t="n">
        <v>125</v>
      </c>
      <c r="DI4614" s="13" t="n">
        <v>125</v>
      </c>
      <c r="EE4614" s="13" t="n">
        <v>125</v>
      </c>
      <c r="FA4614" s="13" t="n">
        <v>125</v>
      </c>
      <c r="FW4614" s="13" t="n">
        <v>125</v>
      </c>
      <c r="GS4614" s="13" t="n">
        <v>125</v>
      </c>
    </row>
    <row r="4615">
      <c r="C4615" s="13" t="n">
        <v>126</v>
      </c>
      <c r="D4615" s="13">
        <f>Retailers_stock_balance!D5689</f>
        <v/>
      </c>
      <c r="E4615" s="13">
        <f>Retailers_stock_balance!E5689</f>
        <v/>
      </c>
      <c r="F4615" s="13">
        <f>Retailers_stock_balance!F5689</f>
        <v/>
      </c>
      <c r="Y4615" s="13" t="n">
        <v>126</v>
      </c>
      <c r="AU4615" s="13" t="n">
        <v>126</v>
      </c>
      <c r="BQ4615" s="13" t="n">
        <v>126</v>
      </c>
      <c r="CM4615" s="13" t="n">
        <v>126</v>
      </c>
      <c r="DI4615" s="13" t="n">
        <v>126</v>
      </c>
      <c r="EE4615" s="13" t="n">
        <v>126</v>
      </c>
      <c r="FA4615" s="13" t="n">
        <v>126</v>
      </c>
      <c r="FW4615" s="13" t="n">
        <v>126</v>
      </c>
      <c r="GS4615" s="13" t="n">
        <v>126</v>
      </c>
    </row>
    <row r="4616">
      <c r="C4616" s="13" t="n">
        <v>127</v>
      </c>
      <c r="D4616" s="13">
        <f>Retailers_stock_balance!D5690</f>
        <v/>
      </c>
      <c r="E4616" s="13">
        <f>Retailers_stock_balance!E5690</f>
        <v/>
      </c>
      <c r="F4616" s="13">
        <f>Retailers_stock_balance!F5690</f>
        <v/>
      </c>
      <c r="Y4616" s="13" t="n">
        <v>127</v>
      </c>
      <c r="AU4616" s="13" t="n">
        <v>127</v>
      </c>
      <c r="BQ4616" s="13" t="n">
        <v>127</v>
      </c>
      <c r="CM4616" s="13" t="n">
        <v>127</v>
      </c>
      <c r="DI4616" s="13" t="n">
        <v>127</v>
      </c>
      <c r="EE4616" s="13" t="n">
        <v>127</v>
      </c>
      <c r="FA4616" s="13" t="n">
        <v>127</v>
      </c>
      <c r="FW4616" s="13" t="n">
        <v>127</v>
      </c>
      <c r="GS4616" s="13" t="n">
        <v>127</v>
      </c>
    </row>
    <row r="4617">
      <c r="C4617" s="13" t="n">
        <v>128</v>
      </c>
      <c r="D4617" s="13">
        <f>Retailers_stock_balance!D5691</f>
        <v/>
      </c>
      <c r="E4617" s="13">
        <f>Retailers_stock_balance!E5691</f>
        <v/>
      </c>
      <c r="F4617" s="13">
        <f>Retailers_stock_balance!F5691</f>
        <v/>
      </c>
      <c r="Y4617" s="13" t="n">
        <v>128</v>
      </c>
      <c r="AU4617" s="13" t="n">
        <v>128</v>
      </c>
      <c r="BQ4617" s="13" t="n">
        <v>128</v>
      </c>
      <c r="CM4617" s="13" t="n">
        <v>128</v>
      </c>
      <c r="DI4617" s="13" t="n">
        <v>128</v>
      </c>
      <c r="EE4617" s="13" t="n">
        <v>128</v>
      </c>
      <c r="FA4617" s="13" t="n">
        <v>128</v>
      </c>
      <c r="FW4617" s="13" t="n">
        <v>128</v>
      </c>
      <c r="GS4617" s="13" t="n">
        <v>128</v>
      </c>
    </row>
    <row r="4618">
      <c r="C4618" s="13" t="n">
        <v>129</v>
      </c>
      <c r="D4618" s="13">
        <f>Retailers_stock_balance!D5692</f>
        <v/>
      </c>
      <c r="E4618" s="13">
        <f>Retailers_stock_balance!E5692</f>
        <v/>
      </c>
      <c r="F4618" s="13">
        <f>Retailers_stock_balance!F5692</f>
        <v/>
      </c>
      <c r="Y4618" s="13" t="n">
        <v>129</v>
      </c>
      <c r="AU4618" s="13" t="n">
        <v>129</v>
      </c>
      <c r="BQ4618" s="13" t="n">
        <v>129</v>
      </c>
      <c r="CM4618" s="13" t="n">
        <v>129</v>
      </c>
      <c r="DI4618" s="13" t="n">
        <v>129</v>
      </c>
      <c r="EE4618" s="13" t="n">
        <v>129</v>
      </c>
      <c r="FA4618" s="13" t="n">
        <v>129</v>
      </c>
      <c r="FW4618" s="13" t="n">
        <v>129</v>
      </c>
      <c r="GS4618" s="13" t="n">
        <v>129</v>
      </c>
    </row>
    <row r="4619">
      <c r="C4619" s="13" t="n">
        <v>130</v>
      </c>
      <c r="D4619" s="13">
        <f>Retailers_stock_balance!D5693</f>
        <v/>
      </c>
      <c r="E4619" s="13">
        <f>Retailers_stock_balance!E5693</f>
        <v/>
      </c>
      <c r="F4619" s="13">
        <f>Retailers_stock_balance!F5693</f>
        <v/>
      </c>
      <c r="Y4619" s="13" t="n">
        <v>130</v>
      </c>
      <c r="AU4619" s="13" t="n">
        <v>130</v>
      </c>
      <c r="BQ4619" s="13" t="n">
        <v>130</v>
      </c>
      <c r="CM4619" s="13" t="n">
        <v>130</v>
      </c>
      <c r="DI4619" s="13" t="n">
        <v>130</v>
      </c>
      <c r="EE4619" s="13" t="n">
        <v>130</v>
      </c>
      <c r="FA4619" s="13" t="n">
        <v>130</v>
      </c>
      <c r="FW4619" s="13" t="n">
        <v>130</v>
      </c>
      <c r="GS4619" s="13" t="n">
        <v>130</v>
      </c>
    </row>
    <row r="4620">
      <c r="C4620" s="13" t="n">
        <v>131</v>
      </c>
      <c r="D4620" s="13">
        <f>Retailers_stock_balance!D5694</f>
        <v/>
      </c>
      <c r="E4620" s="13">
        <f>Retailers_stock_balance!E5694</f>
        <v/>
      </c>
      <c r="F4620" s="13">
        <f>Retailers_stock_balance!F5694</f>
        <v/>
      </c>
      <c r="Y4620" s="13" t="n">
        <v>131</v>
      </c>
      <c r="AU4620" s="13" t="n">
        <v>131</v>
      </c>
      <c r="BQ4620" s="13" t="n">
        <v>131</v>
      </c>
      <c r="CM4620" s="13" t="n">
        <v>131</v>
      </c>
      <c r="DI4620" s="13" t="n">
        <v>131</v>
      </c>
      <c r="EE4620" s="13" t="n">
        <v>131</v>
      </c>
      <c r="FA4620" s="13" t="n">
        <v>131</v>
      </c>
      <c r="FW4620" s="13" t="n">
        <v>131</v>
      </c>
      <c r="GS4620" s="13" t="n">
        <v>131</v>
      </c>
    </row>
    <row r="4621">
      <c r="C4621" s="13" t="n">
        <v>132</v>
      </c>
      <c r="D4621" s="13">
        <f>Retailers_stock_balance!D5695</f>
        <v/>
      </c>
      <c r="E4621" s="13">
        <f>Retailers_stock_balance!E5695</f>
        <v/>
      </c>
      <c r="F4621" s="13">
        <f>Retailers_stock_balance!F5695</f>
        <v/>
      </c>
      <c r="Y4621" s="13" t="n">
        <v>132</v>
      </c>
      <c r="AU4621" s="13" t="n">
        <v>132</v>
      </c>
      <c r="BQ4621" s="13" t="n">
        <v>132</v>
      </c>
      <c r="CM4621" s="13" t="n">
        <v>132</v>
      </c>
      <c r="DI4621" s="13" t="n">
        <v>132</v>
      </c>
      <c r="EE4621" s="13" t="n">
        <v>132</v>
      </c>
      <c r="FA4621" s="13" t="n">
        <v>132</v>
      </c>
      <c r="FW4621" s="13" t="n">
        <v>132</v>
      </c>
      <c r="GS4621" s="13" t="n">
        <v>132</v>
      </c>
    </row>
    <row r="4622">
      <c r="C4622" s="13" t="n">
        <v>133</v>
      </c>
      <c r="D4622" s="13">
        <f>Retailers_stock_balance!D5696</f>
        <v/>
      </c>
      <c r="E4622" s="13">
        <f>Retailers_stock_balance!E5696</f>
        <v/>
      </c>
      <c r="F4622" s="13">
        <f>Retailers_stock_balance!F5696</f>
        <v/>
      </c>
      <c r="Y4622" s="13" t="n">
        <v>133</v>
      </c>
      <c r="AU4622" s="13" t="n">
        <v>133</v>
      </c>
      <c r="BQ4622" s="13" t="n">
        <v>133</v>
      </c>
      <c r="CM4622" s="13" t="n">
        <v>133</v>
      </c>
      <c r="DI4622" s="13" t="n">
        <v>133</v>
      </c>
      <c r="EE4622" s="13" t="n">
        <v>133</v>
      </c>
      <c r="FA4622" s="13" t="n">
        <v>133</v>
      </c>
      <c r="FW4622" s="13" t="n">
        <v>133</v>
      </c>
      <c r="GS4622" s="13" t="n">
        <v>133</v>
      </c>
    </row>
    <row r="4623">
      <c r="C4623" s="13" t="n">
        <v>134</v>
      </c>
      <c r="D4623" s="13">
        <f>Retailers_stock_balance!D5697</f>
        <v/>
      </c>
      <c r="E4623" s="13">
        <f>Retailers_stock_balance!E5697</f>
        <v/>
      </c>
      <c r="F4623" s="13">
        <f>Retailers_stock_balance!F5697</f>
        <v/>
      </c>
      <c r="Y4623" s="13" t="n">
        <v>134</v>
      </c>
      <c r="AU4623" s="13" t="n">
        <v>134</v>
      </c>
      <c r="BQ4623" s="13" t="n">
        <v>134</v>
      </c>
      <c r="CM4623" s="13" t="n">
        <v>134</v>
      </c>
      <c r="DI4623" s="13" t="n">
        <v>134</v>
      </c>
      <c r="EE4623" s="13" t="n">
        <v>134</v>
      </c>
      <c r="FA4623" s="13" t="n">
        <v>134</v>
      </c>
      <c r="FW4623" s="13" t="n">
        <v>134</v>
      </c>
      <c r="GS4623" s="13" t="n">
        <v>134</v>
      </c>
    </row>
    <row r="4624">
      <c r="C4624" s="13" t="n">
        <v>135</v>
      </c>
      <c r="D4624" s="13">
        <f>Retailers_stock_balance!D5698</f>
        <v/>
      </c>
      <c r="E4624" s="13">
        <f>Retailers_stock_balance!E5698</f>
        <v/>
      </c>
      <c r="F4624" s="13">
        <f>Retailers_stock_balance!F5698</f>
        <v/>
      </c>
      <c r="Y4624" s="13" t="n">
        <v>135</v>
      </c>
      <c r="AU4624" s="13" t="n">
        <v>135</v>
      </c>
      <c r="BQ4624" s="13" t="n">
        <v>135</v>
      </c>
      <c r="CM4624" s="13" t="n">
        <v>135</v>
      </c>
      <c r="DI4624" s="13" t="n">
        <v>135</v>
      </c>
      <c r="EE4624" s="13" t="n">
        <v>135</v>
      </c>
      <c r="FA4624" s="13" t="n">
        <v>135</v>
      </c>
      <c r="FW4624" s="13" t="n">
        <v>135</v>
      </c>
      <c r="GS4624" s="13" t="n">
        <v>135</v>
      </c>
    </row>
    <row r="4625">
      <c r="C4625" s="13" t="n">
        <v>136</v>
      </c>
      <c r="D4625" s="13">
        <f>Retailers_stock_balance!D5699</f>
        <v/>
      </c>
      <c r="E4625" s="13">
        <f>Retailers_stock_balance!E5699</f>
        <v/>
      </c>
      <c r="F4625" s="13">
        <f>Retailers_stock_balance!F5699</f>
        <v/>
      </c>
      <c r="Y4625" s="13" t="n">
        <v>136</v>
      </c>
      <c r="AU4625" s="13" t="n">
        <v>136</v>
      </c>
      <c r="BQ4625" s="13" t="n">
        <v>136</v>
      </c>
      <c r="CM4625" s="13" t="n">
        <v>136</v>
      </c>
      <c r="DI4625" s="13" t="n">
        <v>136</v>
      </c>
      <c r="EE4625" s="13" t="n">
        <v>136</v>
      </c>
      <c r="FA4625" s="13" t="n">
        <v>136</v>
      </c>
      <c r="FW4625" s="13" t="n">
        <v>136</v>
      </c>
      <c r="GS4625" s="13" t="n">
        <v>136</v>
      </c>
    </row>
    <row r="4626">
      <c r="C4626" s="13" t="n">
        <v>137</v>
      </c>
      <c r="D4626" s="13">
        <f>Retailers_stock_balance!D5700</f>
        <v/>
      </c>
      <c r="E4626" s="13">
        <f>Retailers_stock_balance!E5700</f>
        <v/>
      </c>
      <c r="F4626" s="13">
        <f>Retailers_stock_balance!F5700</f>
        <v/>
      </c>
      <c r="Y4626" s="13" t="n">
        <v>137</v>
      </c>
      <c r="AU4626" s="13" t="n">
        <v>137</v>
      </c>
      <c r="BQ4626" s="13" t="n">
        <v>137</v>
      </c>
      <c r="CM4626" s="13" t="n">
        <v>137</v>
      </c>
      <c r="DI4626" s="13" t="n">
        <v>137</v>
      </c>
      <c r="EE4626" s="13" t="n">
        <v>137</v>
      </c>
      <c r="FA4626" s="13" t="n">
        <v>137</v>
      </c>
      <c r="FW4626" s="13" t="n">
        <v>137</v>
      </c>
      <c r="GS4626" s="13" t="n">
        <v>137</v>
      </c>
    </row>
    <row r="4627">
      <c r="C4627" s="13" t="n">
        <v>138</v>
      </c>
      <c r="D4627" s="13">
        <f>Retailers_stock_balance!D5701</f>
        <v/>
      </c>
      <c r="E4627" s="13">
        <f>Retailers_stock_balance!E5701</f>
        <v/>
      </c>
      <c r="F4627" s="13">
        <f>Retailers_stock_balance!F5701</f>
        <v/>
      </c>
      <c r="Y4627" s="13" t="n">
        <v>138</v>
      </c>
      <c r="AU4627" s="13" t="n">
        <v>138</v>
      </c>
      <c r="BQ4627" s="13" t="n">
        <v>138</v>
      </c>
      <c r="CM4627" s="13" t="n">
        <v>138</v>
      </c>
      <c r="DI4627" s="13" t="n">
        <v>138</v>
      </c>
      <c r="EE4627" s="13" t="n">
        <v>138</v>
      </c>
      <c r="FA4627" s="13" t="n">
        <v>138</v>
      </c>
      <c r="FW4627" s="13" t="n">
        <v>138</v>
      </c>
      <c r="GS4627" s="13" t="n">
        <v>138</v>
      </c>
    </row>
    <row r="4628">
      <c r="C4628" s="13" t="n">
        <v>139</v>
      </c>
      <c r="D4628" s="13">
        <f>Retailers_stock_balance!D5702</f>
        <v/>
      </c>
      <c r="E4628" s="13">
        <f>Retailers_stock_balance!E5702</f>
        <v/>
      </c>
      <c r="F4628" s="13">
        <f>Retailers_stock_balance!F5702</f>
        <v/>
      </c>
      <c r="Y4628" s="13" t="n">
        <v>139</v>
      </c>
      <c r="AU4628" s="13" t="n">
        <v>139</v>
      </c>
      <c r="BQ4628" s="13" t="n">
        <v>139</v>
      </c>
      <c r="CM4628" s="13" t="n">
        <v>139</v>
      </c>
      <c r="DI4628" s="13" t="n">
        <v>139</v>
      </c>
      <c r="EE4628" s="13" t="n">
        <v>139</v>
      </c>
      <c r="FA4628" s="13" t="n">
        <v>139</v>
      </c>
      <c r="FW4628" s="13" t="n">
        <v>139</v>
      </c>
      <c r="GS4628" s="13" t="n">
        <v>139</v>
      </c>
    </row>
    <row r="4629">
      <c r="C4629" s="13" t="n">
        <v>140</v>
      </c>
      <c r="D4629" s="13">
        <f>Retailers_stock_balance!D5703</f>
        <v/>
      </c>
      <c r="E4629" s="13">
        <f>Retailers_stock_balance!E5703</f>
        <v/>
      </c>
      <c r="F4629" s="13">
        <f>Retailers_stock_balance!F5703</f>
        <v/>
      </c>
      <c r="Y4629" s="13" t="n">
        <v>140</v>
      </c>
      <c r="AU4629" s="13" t="n">
        <v>140</v>
      </c>
      <c r="BQ4629" s="13" t="n">
        <v>140</v>
      </c>
      <c r="CM4629" s="13" t="n">
        <v>140</v>
      </c>
      <c r="DI4629" s="13" t="n">
        <v>140</v>
      </c>
      <c r="EE4629" s="13" t="n">
        <v>140</v>
      </c>
      <c r="FA4629" s="13" t="n">
        <v>140</v>
      </c>
      <c r="FW4629" s="13" t="n">
        <v>140</v>
      </c>
      <c r="GS4629" s="13" t="n">
        <v>140</v>
      </c>
    </row>
    <row r="4630">
      <c r="C4630" s="13" t="n">
        <v>141</v>
      </c>
      <c r="D4630" s="13">
        <f>Retailers_stock_balance!D5704</f>
        <v/>
      </c>
      <c r="E4630" s="13">
        <f>Retailers_stock_balance!E5704</f>
        <v/>
      </c>
      <c r="F4630" s="13">
        <f>Retailers_stock_balance!F5704</f>
        <v/>
      </c>
      <c r="Y4630" s="13" t="n">
        <v>141</v>
      </c>
      <c r="AU4630" s="13" t="n">
        <v>141</v>
      </c>
      <c r="BQ4630" s="13" t="n">
        <v>141</v>
      </c>
      <c r="CM4630" s="13" t="n">
        <v>141</v>
      </c>
      <c r="DI4630" s="13" t="n">
        <v>141</v>
      </c>
      <c r="EE4630" s="13" t="n">
        <v>141</v>
      </c>
      <c r="FA4630" s="13" t="n">
        <v>141</v>
      </c>
      <c r="FW4630" s="13" t="n">
        <v>141</v>
      </c>
      <c r="GS4630" s="13" t="n">
        <v>141</v>
      </c>
    </row>
    <row r="4631">
      <c r="C4631" s="13" t="n">
        <v>142</v>
      </c>
      <c r="D4631" s="13">
        <f>Retailers_stock_balance!D5705</f>
        <v/>
      </c>
      <c r="E4631" s="13">
        <f>Retailers_stock_balance!E5705</f>
        <v/>
      </c>
      <c r="F4631" s="13">
        <f>Retailers_stock_balance!F5705</f>
        <v/>
      </c>
      <c r="Y4631" s="13" t="n">
        <v>142</v>
      </c>
      <c r="AU4631" s="13" t="n">
        <v>142</v>
      </c>
      <c r="BQ4631" s="13" t="n">
        <v>142</v>
      </c>
      <c r="CM4631" s="13" t="n">
        <v>142</v>
      </c>
      <c r="DI4631" s="13" t="n">
        <v>142</v>
      </c>
      <c r="EE4631" s="13" t="n">
        <v>142</v>
      </c>
      <c r="FA4631" s="13" t="n">
        <v>142</v>
      </c>
      <c r="FW4631" s="13" t="n">
        <v>142</v>
      </c>
      <c r="GS4631" s="13" t="n">
        <v>142</v>
      </c>
    </row>
    <row r="4632">
      <c r="C4632" s="13" t="n">
        <v>143</v>
      </c>
      <c r="D4632" s="13">
        <f>Retailers_stock_balance!D5706</f>
        <v/>
      </c>
      <c r="E4632" s="13">
        <f>Retailers_stock_balance!E5706</f>
        <v/>
      </c>
      <c r="F4632" s="13">
        <f>Retailers_stock_balance!F5706</f>
        <v/>
      </c>
      <c r="Y4632" s="13" t="n">
        <v>143</v>
      </c>
      <c r="AU4632" s="13" t="n">
        <v>143</v>
      </c>
      <c r="BQ4632" s="13" t="n">
        <v>143</v>
      </c>
      <c r="CM4632" s="13" t="n">
        <v>143</v>
      </c>
      <c r="DI4632" s="13" t="n">
        <v>143</v>
      </c>
      <c r="EE4632" s="13" t="n">
        <v>143</v>
      </c>
      <c r="FA4632" s="13" t="n">
        <v>143</v>
      </c>
      <c r="FW4632" s="13" t="n">
        <v>143</v>
      </c>
      <c r="GS4632" s="13" t="n">
        <v>143</v>
      </c>
    </row>
    <row r="4633">
      <c r="C4633" s="13" t="n">
        <v>144</v>
      </c>
      <c r="D4633" s="13">
        <f>Retailers_stock_balance!D5707</f>
        <v/>
      </c>
      <c r="E4633" s="13">
        <f>Retailers_stock_balance!E5707</f>
        <v/>
      </c>
      <c r="F4633" s="13">
        <f>Retailers_stock_balance!F5707</f>
        <v/>
      </c>
      <c r="Y4633" s="13" t="n">
        <v>144</v>
      </c>
      <c r="AU4633" s="13" t="n">
        <v>144</v>
      </c>
      <c r="BQ4633" s="13" t="n">
        <v>144</v>
      </c>
      <c r="CM4633" s="13" t="n">
        <v>144</v>
      </c>
      <c r="DI4633" s="13" t="n">
        <v>144</v>
      </c>
      <c r="EE4633" s="13" t="n">
        <v>144</v>
      </c>
      <c r="FA4633" s="13" t="n">
        <v>144</v>
      </c>
      <c r="FW4633" s="13" t="n">
        <v>144</v>
      </c>
      <c r="GS4633" s="13" t="n">
        <v>144</v>
      </c>
    </row>
    <row r="4634">
      <c r="C4634" s="13" t="n">
        <v>145</v>
      </c>
      <c r="D4634" s="13">
        <f>Retailers_stock_balance!D5708</f>
        <v/>
      </c>
      <c r="E4634" s="13">
        <f>Retailers_stock_balance!E5708</f>
        <v/>
      </c>
      <c r="F4634" s="13">
        <f>Retailers_stock_balance!F5708</f>
        <v/>
      </c>
      <c r="Y4634" s="13" t="n">
        <v>145</v>
      </c>
      <c r="AU4634" s="13" t="n">
        <v>145</v>
      </c>
      <c r="BQ4634" s="13" t="n">
        <v>145</v>
      </c>
      <c r="CM4634" s="13" t="n">
        <v>145</v>
      </c>
      <c r="DI4634" s="13" t="n">
        <v>145</v>
      </c>
      <c r="EE4634" s="13" t="n">
        <v>145</v>
      </c>
      <c r="FA4634" s="13" t="n">
        <v>145</v>
      </c>
      <c r="FW4634" s="13" t="n">
        <v>145</v>
      </c>
      <c r="GS4634" s="13" t="n">
        <v>145</v>
      </c>
    </row>
    <row r="4635">
      <c r="C4635" s="13" t="n">
        <v>146</v>
      </c>
      <c r="D4635" s="13">
        <f>Retailers_stock_balance!D5709</f>
        <v/>
      </c>
      <c r="E4635" s="13">
        <f>Retailers_stock_balance!E5709</f>
        <v/>
      </c>
      <c r="F4635" s="13">
        <f>Retailers_stock_balance!F5709</f>
        <v/>
      </c>
      <c r="Y4635" s="13" t="n">
        <v>146</v>
      </c>
      <c r="AU4635" s="13" t="n">
        <v>146</v>
      </c>
      <c r="BQ4635" s="13" t="n">
        <v>146</v>
      </c>
      <c r="CM4635" s="13" t="n">
        <v>146</v>
      </c>
      <c r="DI4635" s="13" t="n">
        <v>146</v>
      </c>
      <c r="EE4635" s="13" t="n">
        <v>146</v>
      </c>
      <c r="FA4635" s="13" t="n">
        <v>146</v>
      </c>
      <c r="FW4635" s="13" t="n">
        <v>146</v>
      </c>
      <c r="GS4635" s="13" t="n">
        <v>146</v>
      </c>
    </row>
    <row r="4636">
      <c r="C4636" s="13" t="n">
        <v>147</v>
      </c>
      <c r="D4636" s="13">
        <f>Retailers_stock_balance!D5710</f>
        <v/>
      </c>
      <c r="E4636" s="13">
        <f>Retailers_stock_balance!E5710</f>
        <v/>
      </c>
      <c r="F4636" s="13">
        <f>Retailers_stock_balance!F5710</f>
        <v/>
      </c>
      <c r="Y4636" s="13" t="n">
        <v>147</v>
      </c>
      <c r="AU4636" s="13" t="n">
        <v>147</v>
      </c>
      <c r="BQ4636" s="13" t="n">
        <v>147</v>
      </c>
      <c r="CM4636" s="13" t="n">
        <v>147</v>
      </c>
      <c r="DI4636" s="13" t="n">
        <v>147</v>
      </c>
      <c r="EE4636" s="13" t="n">
        <v>147</v>
      </c>
      <c r="FA4636" s="13" t="n">
        <v>147</v>
      </c>
      <c r="FW4636" s="13" t="n">
        <v>147</v>
      </c>
      <c r="GS4636" s="13" t="n">
        <v>147</v>
      </c>
    </row>
    <row r="4637">
      <c r="C4637" s="13" t="n">
        <v>148</v>
      </c>
      <c r="D4637" s="13">
        <f>Retailers_stock_balance!D5711</f>
        <v/>
      </c>
      <c r="E4637" s="13">
        <f>Retailers_stock_balance!E5711</f>
        <v/>
      </c>
      <c r="F4637" s="13">
        <f>Retailers_stock_balance!F5711</f>
        <v/>
      </c>
      <c r="Y4637" s="13" t="n">
        <v>148</v>
      </c>
      <c r="AU4637" s="13" t="n">
        <v>148</v>
      </c>
      <c r="BQ4637" s="13" t="n">
        <v>148</v>
      </c>
      <c r="CM4637" s="13" t="n">
        <v>148</v>
      </c>
      <c r="DI4637" s="13" t="n">
        <v>148</v>
      </c>
      <c r="EE4637" s="13" t="n">
        <v>148</v>
      </c>
      <c r="FA4637" s="13" t="n">
        <v>148</v>
      </c>
      <c r="FW4637" s="13" t="n">
        <v>148</v>
      </c>
      <c r="GS4637" s="13" t="n">
        <v>148</v>
      </c>
    </row>
    <row r="4638">
      <c r="C4638" s="13" t="n">
        <v>149</v>
      </c>
      <c r="D4638" s="13">
        <f>Retailers_stock_balance!D5712</f>
        <v/>
      </c>
      <c r="E4638" s="13">
        <f>Retailers_stock_balance!E5712</f>
        <v/>
      </c>
      <c r="F4638" s="13">
        <f>Retailers_stock_balance!F5712</f>
        <v/>
      </c>
      <c r="Y4638" s="13" t="n">
        <v>149</v>
      </c>
      <c r="AU4638" s="13" t="n">
        <v>149</v>
      </c>
      <c r="BQ4638" s="13" t="n">
        <v>149</v>
      </c>
      <c r="CM4638" s="13" t="n">
        <v>149</v>
      </c>
      <c r="DI4638" s="13" t="n">
        <v>149</v>
      </c>
      <c r="EE4638" s="13" t="n">
        <v>149</v>
      </c>
      <c r="FA4638" s="13" t="n">
        <v>149</v>
      </c>
      <c r="FW4638" s="13" t="n">
        <v>149</v>
      </c>
      <c r="GS4638" s="13" t="n">
        <v>149</v>
      </c>
    </row>
    <row r="4639">
      <c r="C4639" s="13" t="n">
        <v>150</v>
      </c>
      <c r="D4639" s="13">
        <f>Retailers_stock_balance!D5713</f>
        <v/>
      </c>
      <c r="E4639" s="13">
        <f>Retailers_stock_balance!E5713</f>
        <v/>
      </c>
      <c r="F4639" s="13">
        <f>Retailers_stock_balance!F5713</f>
        <v/>
      </c>
      <c r="Y4639" s="13" t="n">
        <v>150</v>
      </c>
      <c r="AU4639" s="13" t="n">
        <v>150</v>
      </c>
      <c r="BQ4639" s="13" t="n">
        <v>150</v>
      </c>
      <c r="CM4639" s="13" t="n">
        <v>150</v>
      </c>
      <c r="DI4639" s="13" t="n">
        <v>150</v>
      </c>
      <c r="EE4639" s="13" t="n">
        <v>150</v>
      </c>
      <c r="FA4639" s="13" t="n">
        <v>150</v>
      </c>
      <c r="FW4639" s="13" t="n">
        <v>150</v>
      </c>
      <c r="GS4639" s="13" t="n">
        <v>150</v>
      </c>
    </row>
    <row r="4640">
      <c r="C4640" s="13" t="n">
        <v>151</v>
      </c>
      <c r="D4640" s="13">
        <f>Retailers_stock_balance!D5714</f>
        <v/>
      </c>
      <c r="E4640" s="13">
        <f>Retailers_stock_balance!E5714</f>
        <v/>
      </c>
      <c r="F4640" s="13">
        <f>Retailers_stock_balance!F5714</f>
        <v/>
      </c>
      <c r="Y4640" s="13" t="n">
        <v>151</v>
      </c>
      <c r="AU4640" s="13" t="n">
        <v>151</v>
      </c>
      <c r="BQ4640" s="13" t="n">
        <v>151</v>
      </c>
      <c r="CM4640" s="13" t="n">
        <v>151</v>
      </c>
      <c r="DI4640" s="13" t="n">
        <v>151</v>
      </c>
      <c r="EE4640" s="13" t="n">
        <v>151</v>
      </c>
      <c r="FA4640" s="13" t="n">
        <v>151</v>
      </c>
      <c r="FW4640" s="13" t="n">
        <v>151</v>
      </c>
      <c r="GS4640" s="13" t="n">
        <v>151</v>
      </c>
    </row>
    <row r="4641">
      <c r="C4641" s="13" t="n">
        <v>152</v>
      </c>
      <c r="D4641" s="13">
        <f>Retailers_stock_balance!D5715</f>
        <v/>
      </c>
      <c r="E4641" s="13">
        <f>Retailers_stock_balance!E5715</f>
        <v/>
      </c>
      <c r="F4641" s="13">
        <f>Retailers_stock_balance!F5715</f>
        <v/>
      </c>
      <c r="Y4641" s="13" t="n">
        <v>152</v>
      </c>
      <c r="AU4641" s="13" t="n">
        <v>152</v>
      </c>
      <c r="BQ4641" s="13" t="n">
        <v>152</v>
      </c>
      <c r="CM4641" s="13" t="n">
        <v>152</v>
      </c>
      <c r="DI4641" s="13" t="n">
        <v>152</v>
      </c>
      <c r="EE4641" s="13" t="n">
        <v>152</v>
      </c>
      <c r="FA4641" s="13" t="n">
        <v>152</v>
      </c>
      <c r="FW4641" s="13" t="n">
        <v>152</v>
      </c>
      <c r="GS4641" s="13" t="n">
        <v>152</v>
      </c>
    </row>
    <row r="4642">
      <c r="C4642" s="13" t="n">
        <v>153</v>
      </c>
      <c r="D4642" s="13">
        <f>Retailers_stock_balance!D5716</f>
        <v/>
      </c>
      <c r="E4642" s="13">
        <f>Retailers_stock_balance!E5716</f>
        <v/>
      </c>
      <c r="F4642" s="13">
        <f>Retailers_stock_balance!F5716</f>
        <v/>
      </c>
      <c r="Y4642" s="13" t="n">
        <v>153</v>
      </c>
      <c r="AU4642" s="13" t="n">
        <v>153</v>
      </c>
      <c r="BQ4642" s="13" t="n">
        <v>153</v>
      </c>
      <c r="CM4642" s="13" t="n">
        <v>153</v>
      </c>
      <c r="DI4642" s="13" t="n">
        <v>153</v>
      </c>
      <c r="EE4642" s="13" t="n">
        <v>153</v>
      </c>
      <c r="FA4642" s="13" t="n">
        <v>153</v>
      </c>
      <c r="FW4642" s="13" t="n">
        <v>153</v>
      </c>
      <c r="GS4642" s="13" t="n">
        <v>153</v>
      </c>
    </row>
    <row r="4643">
      <c r="C4643" s="13" t="n">
        <v>154</v>
      </c>
      <c r="D4643" s="13">
        <f>Retailers_stock_balance!D5717</f>
        <v/>
      </c>
      <c r="E4643" s="13">
        <f>Retailers_stock_balance!E5717</f>
        <v/>
      </c>
      <c r="F4643" s="13">
        <f>Retailers_stock_balance!F5717</f>
        <v/>
      </c>
      <c r="Y4643" s="13" t="n">
        <v>154</v>
      </c>
      <c r="AU4643" s="13" t="n">
        <v>154</v>
      </c>
      <c r="BQ4643" s="13" t="n">
        <v>154</v>
      </c>
      <c r="CM4643" s="13" t="n">
        <v>154</v>
      </c>
      <c r="DI4643" s="13" t="n">
        <v>154</v>
      </c>
      <c r="EE4643" s="13" t="n">
        <v>154</v>
      </c>
      <c r="FA4643" s="13" t="n">
        <v>154</v>
      </c>
      <c r="FW4643" s="13" t="n">
        <v>154</v>
      </c>
      <c r="GS4643" s="13" t="n">
        <v>154</v>
      </c>
    </row>
    <row r="4644">
      <c r="C4644" s="13" t="n">
        <v>155</v>
      </c>
      <c r="D4644" s="13">
        <f>Retailers_stock_balance!D5718</f>
        <v/>
      </c>
      <c r="E4644" s="13">
        <f>Retailers_stock_balance!E5718</f>
        <v/>
      </c>
      <c r="F4644" s="13">
        <f>Retailers_stock_balance!F5718</f>
        <v/>
      </c>
      <c r="Y4644" s="13" t="n">
        <v>155</v>
      </c>
      <c r="AU4644" s="13" t="n">
        <v>155</v>
      </c>
      <c r="BQ4644" s="13" t="n">
        <v>155</v>
      </c>
      <c r="CM4644" s="13" t="n">
        <v>155</v>
      </c>
      <c r="DI4644" s="13" t="n">
        <v>155</v>
      </c>
      <c r="EE4644" s="13" t="n">
        <v>155</v>
      </c>
      <c r="FA4644" s="13" t="n">
        <v>155</v>
      </c>
      <c r="FW4644" s="13" t="n">
        <v>155</v>
      </c>
      <c r="GS4644" s="13" t="n">
        <v>155</v>
      </c>
    </row>
    <row r="4645">
      <c r="C4645" s="13" t="n">
        <v>156</v>
      </c>
      <c r="D4645" s="13">
        <f>Retailers_stock_balance!D5719</f>
        <v/>
      </c>
      <c r="E4645" s="13">
        <f>Retailers_stock_balance!E5719</f>
        <v/>
      </c>
      <c r="F4645" s="13">
        <f>Retailers_stock_balance!F5719</f>
        <v/>
      </c>
      <c r="Y4645" s="13" t="n">
        <v>156</v>
      </c>
      <c r="AU4645" s="13" t="n">
        <v>156</v>
      </c>
      <c r="BQ4645" s="13" t="n">
        <v>156</v>
      </c>
      <c r="CM4645" s="13" t="n">
        <v>156</v>
      </c>
      <c r="DI4645" s="13" t="n">
        <v>156</v>
      </c>
      <c r="EE4645" s="13" t="n">
        <v>156</v>
      </c>
      <c r="FA4645" s="13" t="n">
        <v>156</v>
      </c>
      <c r="FW4645" s="13" t="n">
        <v>156</v>
      </c>
      <c r="GS4645" s="13" t="n">
        <v>156</v>
      </c>
    </row>
    <row r="4646">
      <c r="C4646" s="13" t="n">
        <v>157</v>
      </c>
      <c r="D4646" s="13">
        <f>Retailers_stock_balance!D5720</f>
        <v/>
      </c>
      <c r="E4646" s="13">
        <f>Retailers_stock_balance!E5720</f>
        <v/>
      </c>
      <c r="F4646" s="13">
        <f>Retailers_stock_balance!F5720</f>
        <v/>
      </c>
      <c r="Y4646" s="13" t="n">
        <v>157</v>
      </c>
      <c r="AU4646" s="13" t="n">
        <v>157</v>
      </c>
      <c r="BQ4646" s="13" t="n">
        <v>157</v>
      </c>
      <c r="CM4646" s="13" t="n">
        <v>157</v>
      </c>
      <c r="DI4646" s="13" t="n">
        <v>157</v>
      </c>
      <c r="EE4646" s="13" t="n">
        <v>157</v>
      </c>
      <c r="FA4646" s="13" t="n">
        <v>157</v>
      </c>
      <c r="FW4646" s="13" t="n">
        <v>157</v>
      </c>
      <c r="GS4646" s="13" t="n">
        <v>157</v>
      </c>
    </row>
    <row r="4647">
      <c r="C4647" s="13" t="n">
        <v>158</v>
      </c>
      <c r="D4647" s="13">
        <f>Retailers_stock_balance!D5721</f>
        <v/>
      </c>
      <c r="E4647" s="13">
        <f>Retailers_stock_balance!E5721</f>
        <v/>
      </c>
      <c r="F4647" s="13">
        <f>Retailers_stock_balance!F5721</f>
        <v/>
      </c>
      <c r="Y4647" s="13" t="n">
        <v>158</v>
      </c>
      <c r="AU4647" s="13" t="n">
        <v>158</v>
      </c>
      <c r="BQ4647" s="13" t="n">
        <v>158</v>
      </c>
      <c r="CM4647" s="13" t="n">
        <v>158</v>
      </c>
      <c r="DI4647" s="13" t="n">
        <v>158</v>
      </c>
      <c r="EE4647" s="13" t="n">
        <v>158</v>
      </c>
      <c r="FA4647" s="13" t="n">
        <v>158</v>
      </c>
      <c r="FW4647" s="13" t="n">
        <v>158</v>
      </c>
      <c r="GS4647" s="13" t="n">
        <v>158</v>
      </c>
    </row>
    <row r="4648">
      <c r="C4648" s="13" t="n">
        <v>159</v>
      </c>
      <c r="D4648" s="13">
        <f>Retailers_stock_balance!D5722</f>
        <v/>
      </c>
      <c r="E4648" s="13">
        <f>Retailers_stock_balance!E5722</f>
        <v/>
      </c>
      <c r="F4648" s="13">
        <f>Retailers_stock_balance!F5722</f>
        <v/>
      </c>
      <c r="Y4648" s="13" t="n">
        <v>159</v>
      </c>
      <c r="AU4648" s="13" t="n">
        <v>159</v>
      </c>
      <c r="BQ4648" s="13" t="n">
        <v>159</v>
      </c>
      <c r="CM4648" s="13" t="n">
        <v>159</v>
      </c>
      <c r="DI4648" s="13" t="n">
        <v>159</v>
      </c>
      <c r="EE4648" s="13" t="n">
        <v>159</v>
      </c>
      <c r="FA4648" s="13" t="n">
        <v>159</v>
      </c>
      <c r="FW4648" s="13" t="n">
        <v>159</v>
      </c>
      <c r="GS4648" s="13" t="n">
        <v>159</v>
      </c>
    </row>
    <row r="4649">
      <c r="C4649" s="13" t="n">
        <v>160</v>
      </c>
      <c r="D4649" s="13">
        <f>Retailers_stock_balance!D5723</f>
        <v/>
      </c>
      <c r="E4649" s="13">
        <f>Retailers_stock_balance!E5723</f>
        <v/>
      </c>
      <c r="F4649" s="13">
        <f>Retailers_stock_balance!F5723</f>
        <v/>
      </c>
      <c r="Y4649" s="13" t="n">
        <v>160</v>
      </c>
      <c r="AU4649" s="13" t="n">
        <v>160</v>
      </c>
      <c r="BQ4649" s="13" t="n">
        <v>160</v>
      </c>
      <c r="CM4649" s="13" t="n">
        <v>160</v>
      </c>
      <c r="DI4649" s="13" t="n">
        <v>160</v>
      </c>
      <c r="EE4649" s="13" t="n">
        <v>160</v>
      </c>
      <c r="FA4649" s="13" t="n">
        <v>160</v>
      </c>
      <c r="FW4649" s="13" t="n">
        <v>160</v>
      </c>
      <c r="GS4649" s="13" t="n">
        <v>160</v>
      </c>
    </row>
    <row r="4650">
      <c r="C4650" s="13" t="n">
        <v>161</v>
      </c>
      <c r="D4650" s="13">
        <f>Retailers_stock_balance!D5724</f>
        <v/>
      </c>
      <c r="E4650" s="13">
        <f>Retailers_stock_balance!E5724</f>
        <v/>
      </c>
      <c r="F4650" s="13">
        <f>Retailers_stock_balance!F5724</f>
        <v/>
      </c>
      <c r="Y4650" s="13" t="n">
        <v>161</v>
      </c>
      <c r="AU4650" s="13" t="n">
        <v>161</v>
      </c>
      <c r="BQ4650" s="13" t="n">
        <v>161</v>
      </c>
      <c r="CM4650" s="13" t="n">
        <v>161</v>
      </c>
      <c r="DI4650" s="13" t="n">
        <v>161</v>
      </c>
      <c r="EE4650" s="13" t="n">
        <v>161</v>
      </c>
      <c r="FA4650" s="13" t="n">
        <v>161</v>
      </c>
      <c r="FW4650" s="13" t="n">
        <v>161</v>
      </c>
      <c r="GS4650" s="13" t="n">
        <v>161</v>
      </c>
    </row>
    <row r="4651">
      <c r="C4651" s="13" t="n">
        <v>162</v>
      </c>
      <c r="D4651" s="13">
        <f>Retailers_stock_balance!D5725</f>
        <v/>
      </c>
      <c r="E4651" s="13">
        <f>Retailers_stock_balance!E5725</f>
        <v/>
      </c>
      <c r="F4651" s="13">
        <f>Retailers_stock_balance!F5725</f>
        <v/>
      </c>
      <c r="Y4651" s="13" t="n">
        <v>162</v>
      </c>
      <c r="AU4651" s="13" t="n">
        <v>162</v>
      </c>
      <c r="BQ4651" s="13" t="n">
        <v>162</v>
      </c>
      <c r="CM4651" s="13" t="n">
        <v>162</v>
      </c>
      <c r="DI4651" s="13" t="n">
        <v>162</v>
      </c>
      <c r="EE4651" s="13" t="n">
        <v>162</v>
      </c>
      <c r="FA4651" s="13" t="n">
        <v>162</v>
      </c>
      <c r="FW4651" s="13" t="n">
        <v>162</v>
      </c>
      <c r="GS4651" s="13" t="n">
        <v>162</v>
      </c>
    </row>
    <row r="4652">
      <c r="C4652" s="13" t="n">
        <v>163</v>
      </c>
      <c r="D4652" s="13">
        <f>Retailers_stock_balance!D5726</f>
        <v/>
      </c>
      <c r="E4652" s="13">
        <f>Retailers_stock_balance!E5726</f>
        <v/>
      </c>
      <c r="F4652" s="13">
        <f>Retailers_stock_balance!F5726</f>
        <v/>
      </c>
      <c r="Y4652" s="13" t="n">
        <v>163</v>
      </c>
      <c r="AU4652" s="13" t="n">
        <v>163</v>
      </c>
      <c r="BQ4652" s="13" t="n">
        <v>163</v>
      </c>
      <c r="CM4652" s="13" t="n">
        <v>163</v>
      </c>
      <c r="DI4652" s="13" t="n">
        <v>163</v>
      </c>
      <c r="EE4652" s="13" t="n">
        <v>163</v>
      </c>
      <c r="FA4652" s="13" t="n">
        <v>163</v>
      </c>
      <c r="FW4652" s="13" t="n">
        <v>163</v>
      </c>
      <c r="GS4652" s="13" t="n">
        <v>163</v>
      </c>
    </row>
    <row r="4653">
      <c r="C4653" s="13" t="n">
        <v>164</v>
      </c>
      <c r="D4653" s="13">
        <f>Retailers_stock_balance!D5727</f>
        <v/>
      </c>
      <c r="E4653" s="13">
        <f>Retailers_stock_balance!E5727</f>
        <v/>
      </c>
      <c r="F4653" s="13">
        <f>Retailers_stock_balance!F5727</f>
        <v/>
      </c>
      <c r="Y4653" s="13" t="n">
        <v>164</v>
      </c>
      <c r="AU4653" s="13" t="n">
        <v>164</v>
      </c>
      <c r="BQ4653" s="13" t="n">
        <v>164</v>
      </c>
      <c r="CM4653" s="13" t="n">
        <v>164</v>
      </c>
      <c r="DI4653" s="13" t="n">
        <v>164</v>
      </c>
      <c r="EE4653" s="13" t="n">
        <v>164</v>
      </c>
      <c r="FA4653" s="13" t="n">
        <v>164</v>
      </c>
      <c r="FW4653" s="13" t="n">
        <v>164</v>
      </c>
      <c r="GS4653" s="13" t="n">
        <v>164</v>
      </c>
    </row>
    <row r="4654">
      <c r="C4654" s="13" t="n">
        <v>165</v>
      </c>
      <c r="D4654" s="13">
        <f>Retailers_stock_balance!D5728</f>
        <v/>
      </c>
      <c r="E4654" s="13">
        <f>Retailers_stock_balance!E5728</f>
        <v/>
      </c>
      <c r="F4654" s="13">
        <f>Retailers_stock_balance!F5728</f>
        <v/>
      </c>
      <c r="Y4654" s="13" t="n">
        <v>165</v>
      </c>
      <c r="AU4654" s="13" t="n">
        <v>165</v>
      </c>
      <c r="BQ4654" s="13" t="n">
        <v>165</v>
      </c>
      <c r="CM4654" s="13" t="n">
        <v>165</v>
      </c>
      <c r="DI4654" s="13" t="n">
        <v>165</v>
      </c>
      <c r="EE4654" s="13" t="n">
        <v>165</v>
      </c>
      <c r="FA4654" s="13" t="n">
        <v>165</v>
      </c>
      <c r="FW4654" s="13" t="n">
        <v>165</v>
      </c>
      <c r="GS4654" s="13" t="n">
        <v>165</v>
      </c>
    </row>
    <row r="4655">
      <c r="C4655" s="13" t="n">
        <v>166</v>
      </c>
      <c r="D4655" s="13">
        <f>Retailers_stock_balance!D5729</f>
        <v/>
      </c>
      <c r="E4655" s="13">
        <f>Retailers_stock_balance!E5729</f>
        <v/>
      </c>
      <c r="F4655" s="13">
        <f>Retailers_stock_balance!F5729</f>
        <v/>
      </c>
      <c r="Y4655" s="13" t="n">
        <v>166</v>
      </c>
      <c r="AU4655" s="13" t="n">
        <v>166</v>
      </c>
      <c r="BQ4655" s="13" t="n">
        <v>166</v>
      </c>
      <c r="CM4655" s="13" t="n">
        <v>166</v>
      </c>
      <c r="DI4655" s="13" t="n">
        <v>166</v>
      </c>
      <c r="EE4655" s="13" t="n">
        <v>166</v>
      </c>
      <c r="FA4655" s="13" t="n">
        <v>166</v>
      </c>
      <c r="FW4655" s="13" t="n">
        <v>166</v>
      </c>
      <c r="GS4655" s="13" t="n">
        <v>166</v>
      </c>
    </row>
    <row r="4656">
      <c r="C4656" s="13" t="n">
        <v>167</v>
      </c>
      <c r="D4656" s="13">
        <f>Retailers_stock_balance!D5730</f>
        <v/>
      </c>
      <c r="E4656" s="13">
        <f>Retailers_stock_balance!E5730</f>
        <v/>
      </c>
      <c r="F4656" s="13">
        <f>Retailers_stock_balance!F5730</f>
        <v/>
      </c>
      <c r="Y4656" s="13" t="n">
        <v>167</v>
      </c>
      <c r="AU4656" s="13" t="n">
        <v>167</v>
      </c>
      <c r="BQ4656" s="13" t="n">
        <v>167</v>
      </c>
      <c r="CM4656" s="13" t="n">
        <v>167</v>
      </c>
      <c r="DI4656" s="13" t="n">
        <v>167</v>
      </c>
      <c r="EE4656" s="13" t="n">
        <v>167</v>
      </c>
      <c r="FA4656" s="13" t="n">
        <v>167</v>
      </c>
      <c r="FW4656" s="13" t="n">
        <v>167</v>
      </c>
      <c r="GS4656" s="13" t="n">
        <v>167</v>
      </c>
    </row>
    <row r="4657">
      <c r="C4657" s="13" t="n">
        <v>168</v>
      </c>
      <c r="D4657" s="13">
        <f>Retailers_stock_balance!D5731</f>
        <v/>
      </c>
      <c r="E4657" s="13">
        <f>Retailers_stock_balance!E5731</f>
        <v/>
      </c>
      <c r="F4657" s="13">
        <f>Retailers_stock_balance!F5731</f>
        <v/>
      </c>
      <c r="Y4657" s="13" t="n">
        <v>168</v>
      </c>
      <c r="AU4657" s="13" t="n">
        <v>168</v>
      </c>
      <c r="BQ4657" s="13" t="n">
        <v>168</v>
      </c>
      <c r="CM4657" s="13" t="n">
        <v>168</v>
      </c>
      <c r="DI4657" s="13" t="n">
        <v>168</v>
      </c>
      <c r="EE4657" s="13" t="n">
        <v>168</v>
      </c>
      <c r="FA4657" s="13" t="n">
        <v>168</v>
      </c>
      <c r="FW4657" s="13" t="n">
        <v>168</v>
      </c>
      <c r="GS4657" s="13" t="n">
        <v>168</v>
      </c>
    </row>
    <row r="4658">
      <c r="C4658" s="13" t="n">
        <v>169</v>
      </c>
      <c r="D4658" s="13">
        <f>Retailers_stock_balance!D5732</f>
        <v/>
      </c>
      <c r="E4658" s="13">
        <f>Retailers_stock_balance!E5732</f>
        <v/>
      </c>
      <c r="F4658" s="13">
        <f>Retailers_stock_balance!F5732</f>
        <v/>
      </c>
      <c r="Y4658" s="13" t="n">
        <v>169</v>
      </c>
      <c r="AU4658" s="13" t="n">
        <v>169</v>
      </c>
      <c r="BQ4658" s="13" t="n">
        <v>169</v>
      </c>
      <c r="CM4658" s="13" t="n">
        <v>169</v>
      </c>
      <c r="DI4658" s="13" t="n">
        <v>169</v>
      </c>
      <c r="EE4658" s="13" t="n">
        <v>169</v>
      </c>
      <c r="FA4658" s="13" t="n">
        <v>169</v>
      </c>
      <c r="FW4658" s="13" t="n">
        <v>169</v>
      </c>
      <c r="GS4658" s="13" t="n">
        <v>169</v>
      </c>
    </row>
    <row r="4659">
      <c r="C4659" s="13" t="n">
        <v>170</v>
      </c>
      <c r="D4659" s="13">
        <f>Retailers_stock_balance!D5733</f>
        <v/>
      </c>
      <c r="E4659" s="13">
        <f>Retailers_stock_balance!E5733</f>
        <v/>
      </c>
      <c r="F4659" s="13">
        <f>Retailers_stock_balance!F5733</f>
        <v/>
      </c>
      <c r="Y4659" s="13" t="n">
        <v>170</v>
      </c>
      <c r="AU4659" s="13" t="n">
        <v>170</v>
      </c>
      <c r="BQ4659" s="13" t="n">
        <v>170</v>
      </c>
      <c r="CM4659" s="13" t="n">
        <v>170</v>
      </c>
      <c r="DI4659" s="13" t="n">
        <v>170</v>
      </c>
      <c r="EE4659" s="13" t="n">
        <v>170</v>
      </c>
      <c r="FA4659" s="13" t="n">
        <v>170</v>
      </c>
      <c r="FW4659" s="13" t="n">
        <v>170</v>
      </c>
      <c r="GS4659" s="13" t="n">
        <v>170</v>
      </c>
    </row>
    <row r="4660">
      <c r="C4660" s="13" t="n">
        <v>171</v>
      </c>
      <c r="D4660" s="13">
        <f>Retailers_stock_balance!D5734</f>
        <v/>
      </c>
      <c r="E4660" s="13">
        <f>Retailers_stock_balance!E5734</f>
        <v/>
      </c>
      <c r="F4660" s="13">
        <f>Retailers_stock_balance!F5734</f>
        <v/>
      </c>
      <c r="Y4660" s="13" t="n">
        <v>171</v>
      </c>
      <c r="AU4660" s="13" t="n">
        <v>171</v>
      </c>
      <c r="BQ4660" s="13" t="n">
        <v>171</v>
      </c>
      <c r="CM4660" s="13" t="n">
        <v>171</v>
      </c>
      <c r="DI4660" s="13" t="n">
        <v>171</v>
      </c>
      <c r="EE4660" s="13" t="n">
        <v>171</v>
      </c>
      <c r="FA4660" s="13" t="n">
        <v>171</v>
      </c>
      <c r="FW4660" s="13" t="n">
        <v>171</v>
      </c>
      <c r="GS4660" s="13" t="n">
        <v>171</v>
      </c>
    </row>
    <row r="4661">
      <c r="C4661" s="13" t="n">
        <v>172</v>
      </c>
      <c r="D4661" s="13">
        <f>Retailers_stock_balance!D5735</f>
        <v/>
      </c>
      <c r="E4661" s="13">
        <f>Retailers_stock_balance!E5735</f>
        <v/>
      </c>
      <c r="F4661" s="13">
        <f>Retailers_stock_balance!F5735</f>
        <v/>
      </c>
      <c r="Y4661" s="13" t="n">
        <v>172</v>
      </c>
      <c r="AU4661" s="13" t="n">
        <v>172</v>
      </c>
      <c r="BQ4661" s="13" t="n">
        <v>172</v>
      </c>
      <c r="CM4661" s="13" t="n">
        <v>172</v>
      </c>
      <c r="DI4661" s="13" t="n">
        <v>172</v>
      </c>
      <c r="EE4661" s="13" t="n">
        <v>172</v>
      </c>
      <c r="FA4661" s="13" t="n">
        <v>172</v>
      </c>
      <c r="FW4661" s="13" t="n">
        <v>172</v>
      </c>
      <c r="GS4661" s="13" t="n">
        <v>172</v>
      </c>
    </row>
    <row r="4662">
      <c r="C4662" s="13" t="n">
        <v>173</v>
      </c>
      <c r="D4662" s="13">
        <f>Retailers_stock_balance!D5736</f>
        <v/>
      </c>
      <c r="E4662" s="13">
        <f>Retailers_stock_balance!E5736</f>
        <v/>
      </c>
      <c r="F4662" s="13">
        <f>Retailers_stock_balance!F5736</f>
        <v/>
      </c>
      <c r="Y4662" s="13" t="n">
        <v>173</v>
      </c>
      <c r="AU4662" s="13" t="n">
        <v>173</v>
      </c>
      <c r="BQ4662" s="13" t="n">
        <v>173</v>
      </c>
      <c r="CM4662" s="13" t="n">
        <v>173</v>
      </c>
      <c r="DI4662" s="13" t="n">
        <v>173</v>
      </c>
      <c r="EE4662" s="13" t="n">
        <v>173</v>
      </c>
      <c r="FA4662" s="13" t="n">
        <v>173</v>
      </c>
      <c r="FW4662" s="13" t="n">
        <v>173</v>
      </c>
      <c r="GS4662" s="13" t="n">
        <v>173</v>
      </c>
    </row>
    <row r="4663">
      <c r="C4663" s="13" t="n">
        <v>174</v>
      </c>
      <c r="D4663" s="13">
        <f>Retailers_stock_balance!D5737</f>
        <v/>
      </c>
      <c r="E4663" s="13">
        <f>Retailers_stock_balance!E5737</f>
        <v/>
      </c>
      <c r="F4663" s="13">
        <f>Retailers_stock_balance!F5737</f>
        <v/>
      </c>
      <c r="Y4663" s="13" t="n">
        <v>174</v>
      </c>
      <c r="AU4663" s="13" t="n">
        <v>174</v>
      </c>
      <c r="BQ4663" s="13" t="n">
        <v>174</v>
      </c>
      <c r="CM4663" s="13" t="n">
        <v>174</v>
      </c>
      <c r="DI4663" s="13" t="n">
        <v>174</v>
      </c>
      <c r="EE4663" s="13" t="n">
        <v>174</v>
      </c>
      <c r="FA4663" s="13" t="n">
        <v>174</v>
      </c>
      <c r="FW4663" s="13" t="n">
        <v>174</v>
      </c>
      <c r="GS4663" s="13" t="n">
        <v>174</v>
      </c>
    </row>
    <row r="4664">
      <c r="C4664" s="13" t="n">
        <v>175</v>
      </c>
      <c r="D4664" s="13">
        <f>Retailers_stock_balance!D5738</f>
        <v/>
      </c>
      <c r="E4664" s="13">
        <f>Retailers_stock_balance!E5738</f>
        <v/>
      </c>
      <c r="F4664" s="13">
        <f>Retailers_stock_balance!F5738</f>
        <v/>
      </c>
      <c r="Y4664" s="13" t="n">
        <v>175</v>
      </c>
      <c r="AU4664" s="13" t="n">
        <v>175</v>
      </c>
      <c r="BQ4664" s="13" t="n">
        <v>175</v>
      </c>
      <c r="CM4664" s="13" t="n">
        <v>175</v>
      </c>
      <c r="DI4664" s="13" t="n">
        <v>175</v>
      </c>
      <c r="EE4664" s="13" t="n">
        <v>175</v>
      </c>
      <c r="FA4664" s="13" t="n">
        <v>175</v>
      </c>
      <c r="FW4664" s="13" t="n">
        <v>175</v>
      </c>
      <c r="GS4664" s="13" t="n">
        <v>175</v>
      </c>
    </row>
    <row r="4665">
      <c r="C4665" s="13" t="n">
        <v>176</v>
      </c>
      <c r="D4665" s="13">
        <f>Retailers_stock_balance!D5739</f>
        <v/>
      </c>
      <c r="E4665" s="13">
        <f>Retailers_stock_balance!E5739</f>
        <v/>
      </c>
      <c r="F4665" s="13">
        <f>Retailers_stock_balance!F5739</f>
        <v/>
      </c>
      <c r="Y4665" s="13" t="n">
        <v>176</v>
      </c>
      <c r="AU4665" s="13" t="n">
        <v>176</v>
      </c>
      <c r="BQ4665" s="13" t="n">
        <v>176</v>
      </c>
      <c r="CM4665" s="13" t="n">
        <v>176</v>
      </c>
      <c r="DI4665" s="13" t="n">
        <v>176</v>
      </c>
      <c r="EE4665" s="13" t="n">
        <v>176</v>
      </c>
      <c r="FA4665" s="13" t="n">
        <v>176</v>
      </c>
      <c r="FW4665" s="13" t="n">
        <v>176</v>
      </c>
      <c r="GS4665" s="13" t="n">
        <v>176</v>
      </c>
    </row>
    <row r="4666">
      <c r="C4666" s="13" t="n">
        <v>177</v>
      </c>
      <c r="D4666" s="13">
        <f>Retailers_stock_balance!D5740</f>
        <v/>
      </c>
      <c r="E4666" s="13">
        <f>Retailers_stock_balance!E5740</f>
        <v/>
      </c>
      <c r="F4666" s="13">
        <f>Retailers_stock_balance!F5740</f>
        <v/>
      </c>
      <c r="Y4666" s="13" t="n">
        <v>177</v>
      </c>
      <c r="AU4666" s="13" t="n">
        <v>177</v>
      </c>
      <c r="BQ4666" s="13" t="n">
        <v>177</v>
      </c>
      <c r="CM4666" s="13" t="n">
        <v>177</v>
      </c>
      <c r="DI4666" s="13" t="n">
        <v>177</v>
      </c>
      <c r="EE4666" s="13" t="n">
        <v>177</v>
      </c>
      <c r="FA4666" s="13" t="n">
        <v>177</v>
      </c>
      <c r="FW4666" s="13" t="n">
        <v>177</v>
      </c>
      <c r="GS4666" s="13" t="n">
        <v>177</v>
      </c>
    </row>
    <row r="4667">
      <c r="C4667" s="13" t="n">
        <v>178</v>
      </c>
      <c r="D4667" s="13">
        <f>Retailers_stock_balance!D5741</f>
        <v/>
      </c>
      <c r="E4667" s="13">
        <f>Retailers_stock_balance!E5741</f>
        <v/>
      </c>
      <c r="F4667" s="13">
        <f>Retailers_stock_balance!F5741</f>
        <v/>
      </c>
      <c r="Y4667" s="13" t="n">
        <v>178</v>
      </c>
      <c r="AU4667" s="13" t="n">
        <v>178</v>
      </c>
      <c r="BQ4667" s="13" t="n">
        <v>178</v>
      </c>
      <c r="CM4667" s="13" t="n">
        <v>178</v>
      </c>
      <c r="DI4667" s="13" t="n">
        <v>178</v>
      </c>
      <c r="EE4667" s="13" t="n">
        <v>178</v>
      </c>
      <c r="FA4667" s="13" t="n">
        <v>178</v>
      </c>
      <c r="FW4667" s="13" t="n">
        <v>178</v>
      </c>
      <c r="GS4667" s="13" t="n">
        <v>178</v>
      </c>
    </row>
    <row r="4668">
      <c r="C4668" s="13" t="n">
        <v>179</v>
      </c>
      <c r="D4668" s="13">
        <f>Retailers_stock_balance!D5742</f>
        <v/>
      </c>
      <c r="E4668" s="13">
        <f>Retailers_stock_balance!E5742</f>
        <v/>
      </c>
      <c r="F4668" s="13">
        <f>Retailers_stock_balance!F5742</f>
        <v/>
      </c>
      <c r="Y4668" s="13" t="n">
        <v>179</v>
      </c>
      <c r="AU4668" s="13" t="n">
        <v>179</v>
      </c>
      <c r="BQ4668" s="13" t="n">
        <v>179</v>
      </c>
      <c r="CM4668" s="13" t="n">
        <v>179</v>
      </c>
      <c r="DI4668" s="13" t="n">
        <v>179</v>
      </c>
      <c r="EE4668" s="13" t="n">
        <v>179</v>
      </c>
      <c r="FA4668" s="13" t="n">
        <v>179</v>
      </c>
      <c r="FW4668" s="13" t="n">
        <v>179</v>
      </c>
      <c r="GS4668" s="13" t="n">
        <v>179</v>
      </c>
    </row>
    <row r="4669">
      <c r="C4669" s="13" t="n">
        <v>180</v>
      </c>
      <c r="D4669" s="13">
        <f>Retailers_stock_balance!D5743</f>
        <v/>
      </c>
      <c r="E4669" s="13">
        <f>Retailers_stock_balance!E5743</f>
        <v/>
      </c>
      <c r="F4669" s="13">
        <f>Retailers_stock_balance!F5743</f>
        <v/>
      </c>
      <c r="Y4669" s="13" t="n">
        <v>180</v>
      </c>
      <c r="AU4669" s="13" t="n">
        <v>180</v>
      </c>
      <c r="BQ4669" s="13" t="n">
        <v>180</v>
      </c>
      <c r="CM4669" s="13" t="n">
        <v>180</v>
      </c>
      <c r="DI4669" s="13" t="n">
        <v>180</v>
      </c>
      <c r="EE4669" s="13" t="n">
        <v>180</v>
      </c>
      <c r="FA4669" s="13" t="n">
        <v>180</v>
      </c>
      <c r="FW4669" s="13" t="n">
        <v>180</v>
      </c>
      <c r="GS4669" s="13" t="n">
        <v>180</v>
      </c>
    </row>
    <row r="4670">
      <c r="C4670" s="13" t="n">
        <v>181</v>
      </c>
      <c r="D4670" s="13">
        <f>Retailers_stock_balance!D5744</f>
        <v/>
      </c>
      <c r="E4670" s="13">
        <f>Retailers_stock_balance!E5744</f>
        <v/>
      </c>
      <c r="F4670" s="13">
        <f>Retailers_stock_balance!F5744</f>
        <v/>
      </c>
      <c r="Y4670" s="13" t="n">
        <v>181</v>
      </c>
      <c r="AU4670" s="13" t="n">
        <v>181</v>
      </c>
      <c r="BQ4670" s="13" t="n">
        <v>181</v>
      </c>
      <c r="CM4670" s="13" t="n">
        <v>181</v>
      </c>
      <c r="DI4670" s="13" t="n">
        <v>181</v>
      </c>
      <c r="EE4670" s="13" t="n">
        <v>181</v>
      </c>
      <c r="FA4670" s="13" t="n">
        <v>181</v>
      </c>
      <c r="FW4670" s="13" t="n">
        <v>181</v>
      </c>
      <c r="GS4670" s="13" t="n">
        <v>181</v>
      </c>
    </row>
    <row r="4671">
      <c r="C4671" s="13" t="n">
        <v>182</v>
      </c>
      <c r="D4671" s="13">
        <f>Retailers_stock_balance!D5745</f>
        <v/>
      </c>
      <c r="E4671" s="13">
        <f>Retailers_stock_balance!E5745</f>
        <v/>
      </c>
      <c r="F4671" s="13">
        <f>Retailers_stock_balance!F5745</f>
        <v/>
      </c>
      <c r="Y4671" s="13" t="n">
        <v>182</v>
      </c>
      <c r="AU4671" s="13" t="n">
        <v>182</v>
      </c>
      <c r="BQ4671" s="13" t="n">
        <v>182</v>
      </c>
      <c r="CM4671" s="13" t="n">
        <v>182</v>
      </c>
      <c r="DI4671" s="13" t="n">
        <v>182</v>
      </c>
      <c r="EE4671" s="13" t="n">
        <v>182</v>
      </c>
      <c r="FA4671" s="13" t="n">
        <v>182</v>
      </c>
      <c r="FW4671" s="13" t="n">
        <v>182</v>
      </c>
      <c r="GS4671" s="13" t="n">
        <v>182</v>
      </c>
    </row>
    <row r="4672">
      <c r="C4672" s="13" t="n">
        <v>183</v>
      </c>
      <c r="D4672" s="13">
        <f>Retailers_stock_balance!D5746</f>
        <v/>
      </c>
      <c r="E4672" s="13">
        <f>Retailers_stock_balance!E5746</f>
        <v/>
      </c>
      <c r="F4672" s="13">
        <f>Retailers_stock_balance!F5746</f>
        <v/>
      </c>
      <c r="Y4672" s="13" t="n">
        <v>183</v>
      </c>
      <c r="AU4672" s="13" t="n">
        <v>183</v>
      </c>
      <c r="BQ4672" s="13" t="n">
        <v>183</v>
      </c>
      <c r="CM4672" s="13" t="n">
        <v>183</v>
      </c>
      <c r="DI4672" s="13" t="n">
        <v>183</v>
      </c>
      <c r="EE4672" s="13" t="n">
        <v>183</v>
      </c>
      <c r="FA4672" s="13" t="n">
        <v>183</v>
      </c>
      <c r="FW4672" s="13" t="n">
        <v>183</v>
      </c>
      <c r="GS4672" s="13" t="n">
        <v>183</v>
      </c>
    </row>
    <row r="4673">
      <c r="C4673" s="13" t="n">
        <v>184</v>
      </c>
      <c r="D4673" s="13">
        <f>Retailers_stock_balance!D5747</f>
        <v/>
      </c>
      <c r="E4673" s="13">
        <f>Retailers_stock_balance!E5747</f>
        <v/>
      </c>
      <c r="F4673" s="13">
        <f>Retailers_stock_balance!F5747</f>
        <v/>
      </c>
      <c r="Y4673" s="13" t="n">
        <v>184</v>
      </c>
      <c r="AU4673" s="13" t="n">
        <v>184</v>
      </c>
      <c r="BQ4673" s="13" t="n">
        <v>184</v>
      </c>
      <c r="CM4673" s="13" t="n">
        <v>184</v>
      </c>
      <c r="DI4673" s="13" t="n">
        <v>184</v>
      </c>
      <c r="EE4673" s="13" t="n">
        <v>184</v>
      </c>
      <c r="FA4673" s="13" t="n">
        <v>184</v>
      </c>
      <c r="FW4673" s="13" t="n">
        <v>184</v>
      </c>
      <c r="GS4673" s="13" t="n">
        <v>184</v>
      </c>
    </row>
    <row r="4674">
      <c r="C4674" s="13" t="n">
        <v>185</v>
      </c>
      <c r="D4674" s="13">
        <f>Retailers_stock_balance!D5748</f>
        <v/>
      </c>
      <c r="E4674" s="13">
        <f>Retailers_stock_balance!E5748</f>
        <v/>
      </c>
      <c r="F4674" s="13">
        <f>Retailers_stock_balance!F5748</f>
        <v/>
      </c>
      <c r="Y4674" s="13" t="n">
        <v>185</v>
      </c>
      <c r="AU4674" s="13" t="n">
        <v>185</v>
      </c>
      <c r="BQ4674" s="13" t="n">
        <v>185</v>
      </c>
      <c r="CM4674" s="13" t="n">
        <v>185</v>
      </c>
      <c r="DI4674" s="13" t="n">
        <v>185</v>
      </c>
      <c r="EE4674" s="13" t="n">
        <v>185</v>
      </c>
      <c r="FA4674" s="13" t="n">
        <v>185</v>
      </c>
      <c r="FW4674" s="13" t="n">
        <v>185</v>
      </c>
      <c r="GS4674" s="13" t="n">
        <v>185</v>
      </c>
    </row>
    <row r="4675">
      <c r="C4675" s="13" t="n">
        <v>186</v>
      </c>
      <c r="D4675" s="13">
        <f>Retailers_stock_balance!D5749</f>
        <v/>
      </c>
      <c r="E4675" s="13">
        <f>Retailers_stock_balance!E5749</f>
        <v/>
      </c>
      <c r="F4675" s="13">
        <f>Retailers_stock_balance!F5749</f>
        <v/>
      </c>
      <c r="Y4675" s="13" t="n">
        <v>186</v>
      </c>
      <c r="AU4675" s="13" t="n">
        <v>186</v>
      </c>
      <c r="BQ4675" s="13" t="n">
        <v>186</v>
      </c>
      <c r="CM4675" s="13" t="n">
        <v>186</v>
      </c>
      <c r="DI4675" s="13" t="n">
        <v>186</v>
      </c>
      <c r="EE4675" s="13" t="n">
        <v>186</v>
      </c>
      <c r="FA4675" s="13" t="n">
        <v>186</v>
      </c>
      <c r="FW4675" s="13" t="n">
        <v>186</v>
      </c>
      <c r="GS4675" s="13" t="n">
        <v>186</v>
      </c>
    </row>
    <row r="4676">
      <c r="C4676" s="13" t="n">
        <v>187</v>
      </c>
      <c r="D4676" s="13">
        <f>Retailers_stock_balance!D5750</f>
        <v/>
      </c>
      <c r="E4676" s="13">
        <f>Retailers_stock_balance!E5750</f>
        <v/>
      </c>
      <c r="F4676" s="13">
        <f>Retailers_stock_balance!F5750</f>
        <v/>
      </c>
      <c r="Y4676" s="13" t="n">
        <v>187</v>
      </c>
      <c r="AU4676" s="13" t="n">
        <v>187</v>
      </c>
      <c r="BQ4676" s="13" t="n">
        <v>187</v>
      </c>
      <c r="CM4676" s="13" t="n">
        <v>187</v>
      </c>
      <c r="DI4676" s="13" t="n">
        <v>187</v>
      </c>
      <c r="EE4676" s="13" t="n">
        <v>187</v>
      </c>
      <c r="FA4676" s="13" t="n">
        <v>187</v>
      </c>
      <c r="FW4676" s="13" t="n">
        <v>187</v>
      </c>
      <c r="GS4676" s="13" t="n">
        <v>187</v>
      </c>
    </row>
    <row r="4677">
      <c r="C4677" s="13" t="n">
        <v>188</v>
      </c>
      <c r="D4677" s="13">
        <f>Retailers_stock_balance!D5751</f>
        <v/>
      </c>
      <c r="E4677" s="13">
        <f>Retailers_stock_balance!E5751</f>
        <v/>
      </c>
      <c r="F4677" s="13">
        <f>Retailers_stock_balance!F5751</f>
        <v/>
      </c>
      <c r="Y4677" s="13" t="n">
        <v>188</v>
      </c>
      <c r="AU4677" s="13" t="n">
        <v>188</v>
      </c>
      <c r="BQ4677" s="13" t="n">
        <v>188</v>
      </c>
      <c r="CM4677" s="13" t="n">
        <v>188</v>
      </c>
      <c r="DI4677" s="13" t="n">
        <v>188</v>
      </c>
      <c r="EE4677" s="13" t="n">
        <v>188</v>
      </c>
      <c r="FA4677" s="13" t="n">
        <v>188</v>
      </c>
      <c r="FW4677" s="13" t="n">
        <v>188</v>
      </c>
      <c r="GS4677" s="13" t="n">
        <v>188</v>
      </c>
    </row>
    <row r="4678">
      <c r="C4678" s="13" t="n">
        <v>189</v>
      </c>
      <c r="D4678" s="13">
        <f>Retailers_stock_balance!D5752</f>
        <v/>
      </c>
      <c r="E4678" s="13">
        <f>Retailers_stock_balance!E5752</f>
        <v/>
      </c>
      <c r="F4678" s="13">
        <f>Retailers_stock_balance!F5752</f>
        <v/>
      </c>
      <c r="Y4678" s="13" t="n">
        <v>189</v>
      </c>
      <c r="AU4678" s="13" t="n">
        <v>189</v>
      </c>
      <c r="BQ4678" s="13" t="n">
        <v>189</v>
      </c>
      <c r="CM4678" s="13" t="n">
        <v>189</v>
      </c>
      <c r="DI4678" s="13" t="n">
        <v>189</v>
      </c>
      <c r="EE4678" s="13" t="n">
        <v>189</v>
      </c>
      <c r="FA4678" s="13" t="n">
        <v>189</v>
      </c>
      <c r="FW4678" s="13" t="n">
        <v>189</v>
      </c>
      <c r="GS4678" s="13" t="n">
        <v>189</v>
      </c>
    </row>
    <row r="4679">
      <c r="C4679" s="13" t="n">
        <v>190</v>
      </c>
      <c r="D4679" s="13">
        <f>Retailers_stock_balance!D5753</f>
        <v/>
      </c>
      <c r="E4679" s="13">
        <f>Retailers_stock_balance!E5753</f>
        <v/>
      </c>
      <c r="F4679" s="13">
        <f>Retailers_stock_balance!F5753</f>
        <v/>
      </c>
      <c r="Y4679" s="13" t="n">
        <v>190</v>
      </c>
      <c r="AU4679" s="13" t="n">
        <v>190</v>
      </c>
      <c r="BQ4679" s="13" t="n">
        <v>190</v>
      </c>
      <c r="CM4679" s="13" t="n">
        <v>190</v>
      </c>
      <c r="DI4679" s="13" t="n">
        <v>190</v>
      </c>
      <c r="EE4679" s="13" t="n">
        <v>190</v>
      </c>
      <c r="FA4679" s="13" t="n">
        <v>190</v>
      </c>
      <c r="FW4679" s="13" t="n">
        <v>190</v>
      </c>
      <c r="GS4679" s="13" t="n">
        <v>190</v>
      </c>
    </row>
    <row r="4680">
      <c r="C4680" s="13" t="n">
        <v>191</v>
      </c>
      <c r="D4680" s="13">
        <f>Retailers_stock_balance!D5754</f>
        <v/>
      </c>
      <c r="E4680" s="13">
        <f>Retailers_stock_balance!E5754</f>
        <v/>
      </c>
      <c r="F4680" s="13">
        <f>Retailers_stock_balance!F5754</f>
        <v/>
      </c>
      <c r="Y4680" s="13" t="n">
        <v>191</v>
      </c>
      <c r="AU4680" s="13" t="n">
        <v>191</v>
      </c>
      <c r="BQ4680" s="13" t="n">
        <v>191</v>
      </c>
      <c r="CM4680" s="13" t="n">
        <v>191</v>
      </c>
      <c r="DI4680" s="13" t="n">
        <v>191</v>
      </c>
      <c r="EE4680" s="13" t="n">
        <v>191</v>
      </c>
      <c r="FA4680" s="13" t="n">
        <v>191</v>
      </c>
      <c r="FW4680" s="13" t="n">
        <v>191</v>
      </c>
      <c r="GS4680" s="13" t="n">
        <v>191</v>
      </c>
    </row>
    <row r="4681">
      <c r="C4681" s="13" t="n">
        <v>192</v>
      </c>
      <c r="D4681" s="13">
        <f>Retailers_stock_balance!D5755</f>
        <v/>
      </c>
      <c r="E4681" s="13">
        <f>Retailers_stock_balance!E5755</f>
        <v/>
      </c>
      <c r="F4681" s="13">
        <f>Retailers_stock_balance!F5755</f>
        <v/>
      </c>
      <c r="Y4681" s="13" t="n">
        <v>192</v>
      </c>
      <c r="AU4681" s="13" t="n">
        <v>192</v>
      </c>
      <c r="BQ4681" s="13" t="n">
        <v>192</v>
      </c>
      <c r="CM4681" s="13" t="n">
        <v>192</v>
      </c>
      <c r="DI4681" s="13" t="n">
        <v>192</v>
      </c>
      <c r="EE4681" s="13" t="n">
        <v>192</v>
      </c>
      <c r="FA4681" s="13" t="n">
        <v>192</v>
      </c>
      <c r="FW4681" s="13" t="n">
        <v>192</v>
      </c>
      <c r="GS4681" s="13" t="n">
        <v>192</v>
      </c>
    </row>
    <row r="4682">
      <c r="C4682" s="13" t="n">
        <v>193</v>
      </c>
      <c r="D4682" s="13">
        <f>Retailers_stock_balance!D5756</f>
        <v/>
      </c>
      <c r="E4682" s="13">
        <f>Retailers_stock_balance!E5756</f>
        <v/>
      </c>
      <c r="F4682" s="13">
        <f>Retailers_stock_balance!F5756</f>
        <v/>
      </c>
      <c r="Y4682" s="13" t="n">
        <v>193</v>
      </c>
      <c r="AU4682" s="13" t="n">
        <v>193</v>
      </c>
      <c r="BQ4682" s="13" t="n">
        <v>193</v>
      </c>
      <c r="CM4682" s="13" t="n">
        <v>193</v>
      </c>
      <c r="DI4682" s="13" t="n">
        <v>193</v>
      </c>
      <c r="EE4682" s="13" t="n">
        <v>193</v>
      </c>
      <c r="FA4682" s="13" t="n">
        <v>193</v>
      </c>
      <c r="FW4682" s="13" t="n">
        <v>193</v>
      </c>
      <c r="GS4682" s="13" t="n">
        <v>193</v>
      </c>
    </row>
    <row r="4683">
      <c r="C4683" s="13" t="n">
        <v>194</v>
      </c>
      <c r="D4683" s="13">
        <f>Retailers_stock_balance!D5757</f>
        <v/>
      </c>
      <c r="E4683" s="13">
        <f>Retailers_stock_balance!E5757</f>
        <v/>
      </c>
      <c r="F4683" s="13">
        <f>Retailers_stock_balance!F5757</f>
        <v/>
      </c>
      <c r="Y4683" s="13" t="n">
        <v>194</v>
      </c>
      <c r="AU4683" s="13" t="n">
        <v>194</v>
      </c>
      <c r="BQ4683" s="13" t="n">
        <v>194</v>
      </c>
      <c r="CM4683" s="13" t="n">
        <v>194</v>
      </c>
      <c r="DI4683" s="13" t="n">
        <v>194</v>
      </c>
      <c r="EE4683" s="13" t="n">
        <v>194</v>
      </c>
      <c r="FA4683" s="13" t="n">
        <v>194</v>
      </c>
      <c r="FW4683" s="13" t="n">
        <v>194</v>
      </c>
      <c r="GS4683" s="13" t="n">
        <v>194</v>
      </c>
    </row>
    <row r="4684">
      <c r="C4684" s="13" t="n">
        <v>195</v>
      </c>
      <c r="D4684" s="13">
        <f>Retailers_stock_balance!D5758</f>
        <v/>
      </c>
      <c r="E4684" s="13">
        <f>Retailers_stock_balance!E5758</f>
        <v/>
      </c>
      <c r="F4684" s="13">
        <f>Retailers_stock_balance!F5758</f>
        <v/>
      </c>
      <c r="Y4684" s="13" t="n">
        <v>195</v>
      </c>
      <c r="AU4684" s="13" t="n">
        <v>195</v>
      </c>
      <c r="BQ4684" s="13" t="n">
        <v>195</v>
      </c>
      <c r="CM4684" s="13" t="n">
        <v>195</v>
      </c>
      <c r="DI4684" s="13" t="n">
        <v>195</v>
      </c>
      <c r="EE4684" s="13" t="n">
        <v>195</v>
      </c>
      <c r="FA4684" s="13" t="n">
        <v>195</v>
      </c>
      <c r="FW4684" s="13" t="n">
        <v>195</v>
      </c>
      <c r="GS4684" s="13" t="n">
        <v>195</v>
      </c>
    </row>
    <row r="4685">
      <c r="C4685" s="13" t="n">
        <v>196</v>
      </c>
      <c r="D4685" s="13">
        <f>Retailers_stock_balance!D5759</f>
        <v/>
      </c>
      <c r="E4685" s="13">
        <f>Retailers_stock_balance!E5759</f>
        <v/>
      </c>
      <c r="F4685" s="13">
        <f>Retailers_stock_balance!F5759</f>
        <v/>
      </c>
      <c r="Y4685" s="13" t="n">
        <v>196</v>
      </c>
      <c r="AU4685" s="13" t="n">
        <v>196</v>
      </c>
      <c r="BQ4685" s="13" t="n">
        <v>196</v>
      </c>
      <c r="CM4685" s="13" t="n">
        <v>196</v>
      </c>
      <c r="DI4685" s="13" t="n">
        <v>196</v>
      </c>
      <c r="EE4685" s="13" t="n">
        <v>196</v>
      </c>
      <c r="FA4685" s="13" t="n">
        <v>196</v>
      </c>
      <c r="FW4685" s="13" t="n">
        <v>196</v>
      </c>
      <c r="GS4685" s="13" t="n">
        <v>196</v>
      </c>
    </row>
    <row r="4686">
      <c r="C4686" s="13" t="n">
        <v>197</v>
      </c>
      <c r="D4686" s="13">
        <f>Retailers_stock_balance!D5760</f>
        <v/>
      </c>
      <c r="E4686" s="13">
        <f>Retailers_stock_balance!E5760</f>
        <v/>
      </c>
      <c r="F4686" s="13">
        <f>Retailers_stock_balance!F5760</f>
        <v/>
      </c>
      <c r="Y4686" s="13" t="n">
        <v>197</v>
      </c>
      <c r="AU4686" s="13" t="n">
        <v>197</v>
      </c>
      <c r="BQ4686" s="13" t="n">
        <v>197</v>
      </c>
      <c r="CM4686" s="13" t="n">
        <v>197</v>
      </c>
      <c r="DI4686" s="13" t="n">
        <v>197</v>
      </c>
      <c r="EE4686" s="13" t="n">
        <v>197</v>
      </c>
      <c r="FA4686" s="13" t="n">
        <v>197</v>
      </c>
      <c r="FW4686" s="13" t="n">
        <v>197</v>
      </c>
      <c r="GS4686" s="13" t="n">
        <v>197</v>
      </c>
    </row>
    <row r="4687">
      <c r="C4687" s="13" t="n">
        <v>198</v>
      </c>
      <c r="D4687" s="13">
        <f>Retailers_stock_balance!D5761</f>
        <v/>
      </c>
      <c r="E4687" s="13">
        <f>Retailers_stock_balance!E5761</f>
        <v/>
      </c>
      <c r="F4687" s="13">
        <f>Retailers_stock_balance!F5761</f>
        <v/>
      </c>
      <c r="Y4687" s="13" t="n">
        <v>198</v>
      </c>
      <c r="AU4687" s="13" t="n">
        <v>198</v>
      </c>
      <c r="BQ4687" s="13" t="n">
        <v>198</v>
      </c>
      <c r="CM4687" s="13" t="n">
        <v>198</v>
      </c>
      <c r="DI4687" s="13" t="n">
        <v>198</v>
      </c>
      <c r="EE4687" s="13" t="n">
        <v>198</v>
      </c>
      <c r="FA4687" s="13" t="n">
        <v>198</v>
      </c>
      <c r="FW4687" s="13" t="n">
        <v>198</v>
      </c>
      <c r="GS4687" s="13" t="n">
        <v>198</v>
      </c>
    </row>
    <row r="4689">
      <c r="C4689" s="13" t="inlineStr">
        <is>
          <t>SQRT</t>
        </is>
      </c>
      <c r="D4689" s="13" t="n">
        <v>22</v>
      </c>
      <c r="E4689" s="13" t="n">
        <v>23</v>
      </c>
      <c r="F4689" s="13" t="n">
        <v>24</v>
      </c>
      <c r="Y4689" s="13" t="inlineStr">
        <is>
          <t>SQRT</t>
        </is>
      </c>
      <c r="Z4689" s="13" t="n">
        <v>22</v>
      </c>
      <c r="AA4689" s="13" t="n">
        <v>23</v>
      </c>
      <c r="AB4689" s="13" t="n">
        <v>24</v>
      </c>
      <c r="AU4689" s="13" t="inlineStr">
        <is>
          <t>SQRT</t>
        </is>
      </c>
      <c r="AV4689" s="13" t="n">
        <v>22</v>
      </c>
      <c r="AW4689" s="13" t="n">
        <v>23</v>
      </c>
      <c r="AX4689" s="13" t="n">
        <v>24</v>
      </c>
      <c r="BQ4689" s="13" t="inlineStr">
        <is>
          <t>SQRT</t>
        </is>
      </c>
      <c r="BR4689" s="13" t="n">
        <v>22</v>
      </c>
      <c r="BS4689" s="13" t="n">
        <v>23</v>
      </c>
      <c r="BT4689" s="13" t="n">
        <v>24</v>
      </c>
      <c r="CM4689" s="13" t="inlineStr">
        <is>
          <t>SQRT</t>
        </is>
      </c>
      <c r="CN4689" s="13" t="n">
        <v>22</v>
      </c>
      <c r="CO4689" s="13" t="n">
        <v>23</v>
      </c>
      <c r="CP4689" s="13" t="n">
        <v>24</v>
      </c>
      <c r="DI4689" s="13" t="inlineStr">
        <is>
          <t>SQRT</t>
        </is>
      </c>
      <c r="DJ4689" s="13" t="n">
        <v>22</v>
      </c>
      <c r="DK4689" s="13" t="n">
        <v>23</v>
      </c>
      <c r="DL4689" s="13" t="n">
        <v>24</v>
      </c>
      <c r="EE4689" s="13" t="inlineStr">
        <is>
          <t>SQRT</t>
        </is>
      </c>
      <c r="EF4689" s="13" t="n">
        <v>22</v>
      </c>
      <c r="EG4689" s="13" t="n">
        <v>23</v>
      </c>
      <c r="EH4689" s="13" t="n">
        <v>24</v>
      </c>
      <c r="FA4689" s="13" t="inlineStr">
        <is>
          <t>SQRT</t>
        </is>
      </c>
      <c r="FB4689" s="13" t="n">
        <v>22</v>
      </c>
      <c r="FC4689" s="13" t="n">
        <v>23</v>
      </c>
      <c r="FD4689" s="13" t="n">
        <v>24</v>
      </c>
      <c r="FW4689" s="13" t="inlineStr">
        <is>
          <t>SQRT</t>
        </is>
      </c>
      <c r="FX4689" s="13" t="n">
        <v>22</v>
      </c>
      <c r="FY4689" s="13" t="n">
        <v>23</v>
      </c>
      <c r="FZ4689" s="13" t="n">
        <v>24</v>
      </c>
      <c r="GS4689" s="13" t="inlineStr">
        <is>
          <t>SQRT</t>
        </is>
      </c>
      <c r="GT4689" s="13" t="n">
        <v>22</v>
      </c>
      <c r="GU4689" s="13" t="n">
        <v>23</v>
      </c>
      <c r="GV4689" s="13" t="n">
        <v>24</v>
      </c>
    </row>
    <row r="4690">
      <c r="C4690" s="13" t="n">
        <v>9</v>
      </c>
      <c r="D4690" s="13">
        <f>Retailers_stock_balance!D5764</f>
        <v/>
      </c>
      <c r="E4690" s="13">
        <f>Retailers_stock_balance!E5764</f>
        <v/>
      </c>
      <c r="F4690" s="13">
        <f>Retailers_stock_balance!F5764</f>
        <v/>
      </c>
      <c r="Y4690" s="13" t="n">
        <v>9</v>
      </c>
      <c r="AU4690" s="13" t="n">
        <v>9</v>
      </c>
      <c r="BQ4690" s="13" t="n">
        <v>9</v>
      </c>
      <c r="CM4690" s="13" t="n">
        <v>9</v>
      </c>
      <c r="DI4690" s="13" t="n">
        <v>9</v>
      </c>
      <c r="EE4690" s="13" t="n">
        <v>9</v>
      </c>
      <c r="FA4690" s="13" t="n">
        <v>9</v>
      </c>
      <c r="FW4690" s="13" t="n">
        <v>9</v>
      </c>
      <c r="GS4690" s="13" t="n">
        <v>9</v>
      </c>
    </row>
    <row r="4691">
      <c r="C4691" s="13" t="n">
        <v>10</v>
      </c>
      <c r="D4691" s="13">
        <f>Retailers_stock_balance!D5765</f>
        <v/>
      </c>
      <c r="E4691" s="13">
        <f>Retailers_stock_balance!E5765</f>
        <v/>
      </c>
      <c r="F4691" s="13">
        <f>Retailers_stock_balance!F5765</f>
        <v/>
      </c>
      <c r="Y4691" s="13" t="n">
        <v>10</v>
      </c>
      <c r="AU4691" s="13" t="n">
        <v>10</v>
      </c>
      <c r="BQ4691" s="13" t="n">
        <v>10</v>
      </c>
      <c r="CM4691" s="13" t="n">
        <v>10</v>
      </c>
      <c r="DI4691" s="13" t="n">
        <v>10</v>
      </c>
      <c r="EE4691" s="13" t="n">
        <v>10</v>
      </c>
      <c r="FA4691" s="13" t="n">
        <v>10</v>
      </c>
      <c r="FW4691" s="13" t="n">
        <v>10</v>
      </c>
      <c r="GS4691" s="13" t="n">
        <v>10</v>
      </c>
    </row>
    <row r="4692">
      <c r="C4692" s="13" t="n">
        <v>11</v>
      </c>
      <c r="D4692" s="13">
        <f>Retailers_stock_balance!D5766</f>
        <v/>
      </c>
      <c r="E4692" s="13">
        <f>Retailers_stock_balance!E5766</f>
        <v/>
      </c>
      <c r="F4692" s="13">
        <f>Retailers_stock_balance!F5766</f>
        <v/>
      </c>
      <c r="Y4692" s="13" t="n">
        <v>11</v>
      </c>
      <c r="AU4692" s="13" t="n">
        <v>11</v>
      </c>
      <c r="BQ4692" s="13" t="n">
        <v>11</v>
      </c>
      <c r="CM4692" s="13" t="n">
        <v>11</v>
      </c>
      <c r="DI4692" s="13" t="n">
        <v>11</v>
      </c>
      <c r="EE4692" s="13" t="n">
        <v>11</v>
      </c>
      <c r="FA4692" s="13" t="n">
        <v>11</v>
      </c>
      <c r="FW4692" s="13" t="n">
        <v>11</v>
      </c>
      <c r="GS4692" s="13" t="n">
        <v>11</v>
      </c>
    </row>
    <row r="4693">
      <c r="C4693" s="13" t="n">
        <v>12</v>
      </c>
      <c r="D4693" s="13">
        <f>Retailers_stock_balance!D5767</f>
        <v/>
      </c>
      <c r="E4693" s="13">
        <f>Retailers_stock_balance!E5767</f>
        <v/>
      </c>
      <c r="F4693" s="13">
        <f>Retailers_stock_balance!F5767</f>
        <v/>
      </c>
      <c r="Y4693" s="13" t="n">
        <v>12</v>
      </c>
      <c r="AU4693" s="13" t="n">
        <v>12</v>
      </c>
      <c r="BQ4693" s="13" t="n">
        <v>12</v>
      </c>
      <c r="CM4693" s="13" t="n">
        <v>12</v>
      </c>
      <c r="DI4693" s="13" t="n">
        <v>12</v>
      </c>
      <c r="EE4693" s="13" t="n">
        <v>12</v>
      </c>
      <c r="FA4693" s="13" t="n">
        <v>12</v>
      </c>
      <c r="FW4693" s="13" t="n">
        <v>12</v>
      </c>
      <c r="GS4693" s="13" t="n">
        <v>12</v>
      </c>
    </row>
    <row r="4694">
      <c r="C4694" s="13" t="n">
        <v>13</v>
      </c>
      <c r="D4694" s="13">
        <f>Retailers_stock_balance!D5768</f>
        <v/>
      </c>
      <c r="E4694" s="13">
        <f>Retailers_stock_balance!E5768</f>
        <v/>
      </c>
      <c r="F4694" s="13">
        <f>Retailers_stock_balance!F5768</f>
        <v/>
      </c>
      <c r="Y4694" s="13" t="n">
        <v>13</v>
      </c>
      <c r="AU4694" s="13" t="n">
        <v>13</v>
      </c>
      <c r="BQ4694" s="13" t="n">
        <v>13</v>
      </c>
      <c r="CM4694" s="13" t="n">
        <v>13</v>
      </c>
      <c r="DI4694" s="13" t="n">
        <v>13</v>
      </c>
      <c r="EE4694" s="13" t="n">
        <v>13</v>
      </c>
      <c r="FA4694" s="13" t="n">
        <v>13</v>
      </c>
      <c r="FW4694" s="13" t="n">
        <v>13</v>
      </c>
      <c r="GS4694" s="13" t="n">
        <v>13</v>
      </c>
    </row>
    <row r="4695">
      <c r="C4695" s="13" t="n">
        <v>14</v>
      </c>
      <c r="D4695" s="13">
        <f>Retailers_stock_balance!D5769</f>
        <v/>
      </c>
      <c r="E4695" s="13">
        <f>Retailers_stock_balance!E5769</f>
        <v/>
      </c>
      <c r="F4695" s="13">
        <f>Retailers_stock_balance!F5769</f>
        <v/>
      </c>
      <c r="Y4695" s="13" t="n">
        <v>14</v>
      </c>
      <c r="AU4695" s="13" t="n">
        <v>14</v>
      </c>
      <c r="BQ4695" s="13" t="n">
        <v>14</v>
      </c>
      <c r="CM4695" s="13" t="n">
        <v>14</v>
      </c>
      <c r="DI4695" s="13" t="n">
        <v>14</v>
      </c>
      <c r="EE4695" s="13" t="n">
        <v>14</v>
      </c>
      <c r="FA4695" s="13" t="n">
        <v>14</v>
      </c>
      <c r="FW4695" s="13" t="n">
        <v>14</v>
      </c>
      <c r="GS4695" s="13" t="n">
        <v>14</v>
      </c>
    </row>
    <row r="4696">
      <c r="C4696" s="13" t="n">
        <v>15</v>
      </c>
      <c r="D4696" s="13">
        <f>Retailers_stock_balance!D5770</f>
        <v/>
      </c>
      <c r="E4696" s="13">
        <f>Retailers_stock_balance!E5770</f>
        <v/>
      </c>
      <c r="F4696" s="13">
        <f>Retailers_stock_balance!F5770</f>
        <v/>
      </c>
      <c r="Y4696" s="13" t="n">
        <v>15</v>
      </c>
      <c r="AU4696" s="13" t="n">
        <v>15</v>
      </c>
      <c r="BQ4696" s="13" t="n">
        <v>15</v>
      </c>
      <c r="CM4696" s="13" t="n">
        <v>15</v>
      </c>
      <c r="DI4696" s="13" t="n">
        <v>15</v>
      </c>
      <c r="EE4696" s="13" t="n">
        <v>15</v>
      </c>
      <c r="FA4696" s="13" t="n">
        <v>15</v>
      </c>
      <c r="FW4696" s="13" t="n">
        <v>15</v>
      </c>
      <c r="GS4696" s="13" t="n">
        <v>15</v>
      </c>
    </row>
    <row r="4697">
      <c r="C4697" s="13" t="n">
        <v>16</v>
      </c>
      <c r="D4697" s="13">
        <f>Retailers_stock_balance!D5771</f>
        <v/>
      </c>
      <c r="E4697" s="13">
        <f>Retailers_stock_balance!E5771</f>
        <v/>
      </c>
      <c r="F4697" s="13">
        <f>Retailers_stock_balance!F5771</f>
        <v/>
      </c>
      <c r="Y4697" s="13" t="n">
        <v>16</v>
      </c>
      <c r="AU4697" s="13" t="n">
        <v>16</v>
      </c>
      <c r="BQ4697" s="13" t="n">
        <v>16</v>
      </c>
      <c r="CM4697" s="13" t="n">
        <v>16</v>
      </c>
      <c r="DI4697" s="13" t="n">
        <v>16</v>
      </c>
      <c r="EE4697" s="13" t="n">
        <v>16</v>
      </c>
      <c r="FA4697" s="13" t="n">
        <v>16</v>
      </c>
      <c r="FW4697" s="13" t="n">
        <v>16</v>
      </c>
      <c r="GS4697" s="13" t="n">
        <v>16</v>
      </c>
    </row>
    <row r="4698">
      <c r="C4698" s="13" t="n">
        <v>17</v>
      </c>
      <c r="D4698" s="13">
        <f>Retailers_stock_balance!D5772</f>
        <v/>
      </c>
      <c r="E4698" s="13">
        <f>Retailers_stock_balance!E5772</f>
        <v/>
      </c>
      <c r="F4698" s="13">
        <f>Retailers_stock_balance!F5772</f>
        <v/>
      </c>
      <c r="Y4698" s="13" t="n">
        <v>17</v>
      </c>
      <c r="AU4698" s="13" t="n">
        <v>17</v>
      </c>
      <c r="BQ4698" s="13" t="n">
        <v>17</v>
      </c>
      <c r="CM4698" s="13" t="n">
        <v>17</v>
      </c>
      <c r="DI4698" s="13" t="n">
        <v>17</v>
      </c>
      <c r="EE4698" s="13" t="n">
        <v>17</v>
      </c>
      <c r="FA4698" s="13" t="n">
        <v>17</v>
      </c>
      <c r="FW4698" s="13" t="n">
        <v>17</v>
      </c>
      <c r="GS4698" s="13" t="n">
        <v>17</v>
      </c>
    </row>
    <row r="4699">
      <c r="C4699" s="13" t="n">
        <v>18</v>
      </c>
      <c r="D4699" s="13">
        <f>Retailers_stock_balance!D5773</f>
        <v/>
      </c>
      <c r="E4699" s="13">
        <f>Retailers_stock_balance!E5773</f>
        <v/>
      </c>
      <c r="F4699" s="13">
        <f>Retailers_stock_balance!F5773</f>
        <v/>
      </c>
      <c r="Y4699" s="13" t="n">
        <v>18</v>
      </c>
      <c r="AU4699" s="13" t="n">
        <v>18</v>
      </c>
      <c r="BQ4699" s="13" t="n">
        <v>18</v>
      </c>
      <c r="CM4699" s="13" t="n">
        <v>18</v>
      </c>
      <c r="DI4699" s="13" t="n">
        <v>18</v>
      </c>
      <c r="EE4699" s="13" t="n">
        <v>18</v>
      </c>
      <c r="FA4699" s="13" t="n">
        <v>18</v>
      </c>
      <c r="FW4699" s="13" t="n">
        <v>18</v>
      </c>
      <c r="GS4699" s="13" t="n">
        <v>18</v>
      </c>
    </row>
    <row r="4700">
      <c r="C4700" s="13" t="n">
        <v>19</v>
      </c>
      <c r="D4700" s="13">
        <f>Retailers_stock_balance!D5774</f>
        <v/>
      </c>
      <c r="E4700" s="13">
        <f>Retailers_stock_balance!E5774</f>
        <v/>
      </c>
      <c r="F4700" s="13">
        <f>Retailers_stock_balance!F5774</f>
        <v/>
      </c>
      <c r="Y4700" s="13" t="n">
        <v>19</v>
      </c>
      <c r="AU4700" s="13" t="n">
        <v>19</v>
      </c>
      <c r="BQ4700" s="13" t="n">
        <v>19</v>
      </c>
      <c r="CM4700" s="13" t="n">
        <v>19</v>
      </c>
      <c r="DI4700" s="13" t="n">
        <v>19</v>
      </c>
      <c r="EE4700" s="13" t="n">
        <v>19</v>
      </c>
      <c r="FA4700" s="13" t="n">
        <v>19</v>
      </c>
      <c r="FW4700" s="13" t="n">
        <v>19</v>
      </c>
      <c r="GS4700" s="13" t="n">
        <v>19</v>
      </c>
    </row>
    <row r="4701">
      <c r="C4701" s="13" t="n">
        <v>20</v>
      </c>
      <c r="D4701" s="13">
        <f>Retailers_stock_balance!D5775</f>
        <v/>
      </c>
      <c r="E4701" s="13">
        <f>Retailers_stock_balance!E5775</f>
        <v/>
      </c>
      <c r="F4701" s="13">
        <f>Retailers_stock_balance!F5775</f>
        <v/>
      </c>
      <c r="Y4701" s="13" t="n">
        <v>20</v>
      </c>
      <c r="AU4701" s="13" t="n">
        <v>20</v>
      </c>
      <c r="BQ4701" s="13" t="n">
        <v>20</v>
      </c>
      <c r="CM4701" s="13" t="n">
        <v>20</v>
      </c>
      <c r="DI4701" s="13" t="n">
        <v>20</v>
      </c>
      <c r="EE4701" s="13" t="n">
        <v>20</v>
      </c>
      <c r="FA4701" s="13" t="n">
        <v>20</v>
      </c>
      <c r="FW4701" s="13" t="n">
        <v>20</v>
      </c>
      <c r="GS4701" s="13" t="n">
        <v>20</v>
      </c>
    </row>
    <row r="4702">
      <c r="C4702" s="13" t="n">
        <v>21</v>
      </c>
      <c r="D4702" s="13">
        <f>Retailers_stock_balance!D5776</f>
        <v/>
      </c>
      <c r="E4702" s="13">
        <f>Retailers_stock_balance!E5776</f>
        <v/>
      </c>
      <c r="F4702" s="13">
        <f>Retailers_stock_balance!F5776</f>
        <v/>
      </c>
      <c r="Y4702" s="13" t="n">
        <v>21</v>
      </c>
      <c r="AU4702" s="13" t="n">
        <v>21</v>
      </c>
      <c r="BQ4702" s="13" t="n">
        <v>21</v>
      </c>
      <c r="CM4702" s="13" t="n">
        <v>21</v>
      </c>
      <c r="DI4702" s="13" t="n">
        <v>21</v>
      </c>
      <c r="EE4702" s="13" t="n">
        <v>21</v>
      </c>
      <c r="FA4702" s="13" t="n">
        <v>21</v>
      </c>
      <c r="FW4702" s="13" t="n">
        <v>21</v>
      </c>
      <c r="GS4702" s="13" t="n">
        <v>21</v>
      </c>
    </row>
    <row r="4703">
      <c r="C4703" s="13" t="n">
        <v>22</v>
      </c>
      <c r="D4703" s="13">
        <f>Retailers_stock_balance!D5777</f>
        <v/>
      </c>
      <c r="E4703" s="13">
        <f>Retailers_stock_balance!E5777</f>
        <v/>
      </c>
      <c r="F4703" s="13">
        <f>Retailers_stock_balance!F5777</f>
        <v/>
      </c>
      <c r="Y4703" s="13" t="n">
        <v>22</v>
      </c>
      <c r="AU4703" s="13" t="n">
        <v>22</v>
      </c>
      <c r="BQ4703" s="13" t="n">
        <v>22</v>
      </c>
      <c r="CM4703" s="13" t="n">
        <v>22</v>
      </c>
      <c r="DI4703" s="13" t="n">
        <v>22</v>
      </c>
      <c r="EE4703" s="13" t="n">
        <v>22</v>
      </c>
      <c r="FA4703" s="13" t="n">
        <v>22</v>
      </c>
      <c r="FW4703" s="13" t="n">
        <v>22</v>
      </c>
      <c r="GS4703" s="13" t="n">
        <v>22</v>
      </c>
    </row>
    <row r="4704">
      <c r="C4704" s="13" t="n">
        <v>23</v>
      </c>
      <c r="D4704" s="13">
        <f>Retailers_stock_balance!D5778</f>
        <v/>
      </c>
      <c r="E4704" s="13">
        <f>Retailers_stock_balance!E5778</f>
        <v/>
      </c>
      <c r="F4704" s="13">
        <f>Retailers_stock_balance!F5778</f>
        <v/>
      </c>
      <c r="Y4704" s="13" t="n">
        <v>23</v>
      </c>
      <c r="AU4704" s="13" t="n">
        <v>23</v>
      </c>
      <c r="BQ4704" s="13" t="n">
        <v>23</v>
      </c>
      <c r="CM4704" s="13" t="n">
        <v>23</v>
      </c>
      <c r="DI4704" s="13" t="n">
        <v>23</v>
      </c>
      <c r="EE4704" s="13" t="n">
        <v>23</v>
      </c>
      <c r="FA4704" s="13" t="n">
        <v>23</v>
      </c>
      <c r="FW4704" s="13" t="n">
        <v>23</v>
      </c>
      <c r="GS4704" s="13" t="n">
        <v>23</v>
      </c>
    </row>
    <row r="4705">
      <c r="C4705" s="13" t="n">
        <v>24</v>
      </c>
      <c r="D4705" s="13">
        <f>Retailers_stock_balance!D5779</f>
        <v/>
      </c>
      <c r="E4705" s="13">
        <f>Retailers_stock_balance!E5779</f>
        <v/>
      </c>
      <c r="F4705" s="13">
        <f>Retailers_stock_balance!F5779</f>
        <v/>
      </c>
      <c r="Y4705" s="13" t="n">
        <v>24</v>
      </c>
      <c r="AU4705" s="13" t="n">
        <v>24</v>
      </c>
      <c r="BQ4705" s="13" t="n">
        <v>24</v>
      </c>
      <c r="CM4705" s="13" t="n">
        <v>24</v>
      </c>
      <c r="DI4705" s="13" t="n">
        <v>24</v>
      </c>
      <c r="EE4705" s="13" t="n">
        <v>24</v>
      </c>
      <c r="FA4705" s="13" t="n">
        <v>24</v>
      </c>
      <c r="FW4705" s="13" t="n">
        <v>24</v>
      </c>
      <c r="GS4705" s="13" t="n">
        <v>24</v>
      </c>
    </row>
    <row r="4706">
      <c r="C4706" s="13" t="n">
        <v>25</v>
      </c>
      <c r="D4706" s="13">
        <f>Retailers_stock_balance!D5780</f>
        <v/>
      </c>
      <c r="E4706" s="13">
        <f>Retailers_stock_balance!E5780</f>
        <v/>
      </c>
      <c r="F4706" s="13">
        <f>Retailers_stock_balance!F5780</f>
        <v/>
      </c>
      <c r="Y4706" s="13" t="n">
        <v>25</v>
      </c>
      <c r="AU4706" s="13" t="n">
        <v>25</v>
      </c>
      <c r="BQ4706" s="13" t="n">
        <v>25</v>
      </c>
      <c r="CM4706" s="13" t="n">
        <v>25</v>
      </c>
      <c r="DI4706" s="13" t="n">
        <v>25</v>
      </c>
      <c r="EE4706" s="13" t="n">
        <v>25</v>
      </c>
      <c r="FA4706" s="13" t="n">
        <v>25</v>
      </c>
      <c r="FW4706" s="13" t="n">
        <v>25</v>
      </c>
      <c r="GS4706" s="13" t="n">
        <v>25</v>
      </c>
    </row>
    <row r="4707">
      <c r="C4707" s="13" t="n">
        <v>26</v>
      </c>
      <c r="D4707" s="13">
        <f>Retailers_stock_balance!D5781</f>
        <v/>
      </c>
      <c r="E4707" s="13">
        <f>Retailers_stock_balance!E5781</f>
        <v/>
      </c>
      <c r="F4707" s="13">
        <f>Retailers_stock_balance!F5781</f>
        <v/>
      </c>
      <c r="Y4707" s="13" t="n">
        <v>26</v>
      </c>
      <c r="AU4707" s="13" t="n">
        <v>26</v>
      </c>
      <c r="BQ4707" s="13" t="n">
        <v>26</v>
      </c>
      <c r="CM4707" s="13" t="n">
        <v>26</v>
      </c>
      <c r="DI4707" s="13" t="n">
        <v>26</v>
      </c>
      <c r="EE4707" s="13" t="n">
        <v>26</v>
      </c>
      <c r="FA4707" s="13" t="n">
        <v>26</v>
      </c>
      <c r="FW4707" s="13" t="n">
        <v>26</v>
      </c>
      <c r="GS4707" s="13" t="n">
        <v>26</v>
      </c>
    </row>
    <row r="4708">
      <c r="C4708" s="13" t="n">
        <v>27</v>
      </c>
      <c r="D4708" s="13">
        <f>Retailers_stock_balance!D5782</f>
        <v/>
      </c>
      <c r="E4708" s="13">
        <f>Retailers_stock_balance!E5782</f>
        <v/>
      </c>
      <c r="F4708" s="13">
        <f>Retailers_stock_balance!F5782</f>
        <v/>
      </c>
      <c r="Y4708" s="13" t="n">
        <v>27</v>
      </c>
      <c r="AU4708" s="13" t="n">
        <v>27</v>
      </c>
      <c r="BQ4708" s="13" t="n">
        <v>27</v>
      </c>
      <c r="CM4708" s="13" t="n">
        <v>27</v>
      </c>
      <c r="DI4708" s="13" t="n">
        <v>27</v>
      </c>
      <c r="EE4708" s="13" t="n">
        <v>27</v>
      </c>
      <c r="FA4708" s="13" t="n">
        <v>27</v>
      </c>
      <c r="FW4708" s="13" t="n">
        <v>27</v>
      </c>
      <c r="GS4708" s="13" t="n">
        <v>27</v>
      </c>
    </row>
    <row r="4709">
      <c r="C4709" s="13" t="n">
        <v>28</v>
      </c>
      <c r="D4709" s="13">
        <f>Retailers_stock_balance!D5783</f>
        <v/>
      </c>
      <c r="E4709" s="13">
        <f>Retailers_stock_balance!E5783</f>
        <v/>
      </c>
      <c r="F4709" s="13">
        <f>Retailers_stock_balance!F5783</f>
        <v/>
      </c>
      <c r="Y4709" s="13" t="n">
        <v>28</v>
      </c>
      <c r="AU4709" s="13" t="n">
        <v>28</v>
      </c>
      <c r="BQ4709" s="13" t="n">
        <v>28</v>
      </c>
      <c r="CM4709" s="13" t="n">
        <v>28</v>
      </c>
      <c r="DI4709" s="13" t="n">
        <v>28</v>
      </c>
      <c r="EE4709" s="13" t="n">
        <v>28</v>
      </c>
      <c r="FA4709" s="13" t="n">
        <v>28</v>
      </c>
      <c r="FW4709" s="13" t="n">
        <v>28</v>
      </c>
      <c r="GS4709" s="13" t="n">
        <v>28</v>
      </c>
    </row>
    <row r="4710">
      <c r="C4710" s="13" t="n">
        <v>29</v>
      </c>
      <c r="D4710" s="13">
        <f>Retailers_stock_balance!D5784</f>
        <v/>
      </c>
      <c r="E4710" s="13">
        <f>Retailers_stock_balance!E5784</f>
        <v/>
      </c>
      <c r="F4710" s="13">
        <f>Retailers_stock_balance!F5784</f>
        <v/>
      </c>
      <c r="Y4710" s="13" t="n">
        <v>29</v>
      </c>
      <c r="AU4710" s="13" t="n">
        <v>29</v>
      </c>
      <c r="BQ4710" s="13" t="n">
        <v>29</v>
      </c>
      <c r="CM4710" s="13" t="n">
        <v>29</v>
      </c>
      <c r="DI4710" s="13" t="n">
        <v>29</v>
      </c>
      <c r="EE4710" s="13" t="n">
        <v>29</v>
      </c>
      <c r="FA4710" s="13" t="n">
        <v>29</v>
      </c>
      <c r="FW4710" s="13" t="n">
        <v>29</v>
      </c>
      <c r="GS4710" s="13" t="n">
        <v>29</v>
      </c>
    </row>
    <row r="4711">
      <c r="C4711" s="13" t="n">
        <v>30</v>
      </c>
      <c r="D4711" s="13">
        <f>Retailers_stock_balance!D5785</f>
        <v/>
      </c>
      <c r="E4711" s="13">
        <f>Retailers_stock_balance!E5785</f>
        <v/>
      </c>
      <c r="F4711" s="13">
        <f>Retailers_stock_balance!F5785</f>
        <v/>
      </c>
      <c r="Y4711" s="13" t="n">
        <v>30</v>
      </c>
      <c r="AU4711" s="13" t="n">
        <v>30</v>
      </c>
      <c r="BQ4711" s="13" t="n">
        <v>30</v>
      </c>
      <c r="CM4711" s="13" t="n">
        <v>30</v>
      </c>
      <c r="DI4711" s="13" t="n">
        <v>30</v>
      </c>
      <c r="EE4711" s="13" t="n">
        <v>30</v>
      </c>
      <c r="FA4711" s="13" t="n">
        <v>30</v>
      </c>
      <c r="FW4711" s="13" t="n">
        <v>30</v>
      </c>
      <c r="GS4711" s="13" t="n">
        <v>30</v>
      </c>
    </row>
    <row r="4712">
      <c r="C4712" s="13" t="n">
        <v>31</v>
      </c>
      <c r="D4712" s="13">
        <f>Retailers_stock_balance!D5786</f>
        <v/>
      </c>
      <c r="E4712" s="13">
        <f>Retailers_stock_balance!E5786</f>
        <v/>
      </c>
      <c r="F4712" s="13">
        <f>Retailers_stock_balance!F5786</f>
        <v/>
      </c>
      <c r="Y4712" s="13" t="n">
        <v>31</v>
      </c>
      <c r="AU4712" s="13" t="n">
        <v>31</v>
      </c>
      <c r="BQ4712" s="13" t="n">
        <v>31</v>
      </c>
      <c r="CM4712" s="13" t="n">
        <v>31</v>
      </c>
      <c r="DI4712" s="13" t="n">
        <v>31</v>
      </c>
      <c r="EE4712" s="13" t="n">
        <v>31</v>
      </c>
      <c r="FA4712" s="13" t="n">
        <v>31</v>
      </c>
      <c r="FW4712" s="13" t="n">
        <v>31</v>
      </c>
      <c r="GS4712" s="13" t="n">
        <v>31</v>
      </c>
    </row>
    <row r="4713">
      <c r="C4713" s="13" t="n">
        <v>32</v>
      </c>
      <c r="D4713" s="13">
        <f>Retailers_stock_balance!D5787</f>
        <v/>
      </c>
      <c r="E4713" s="13">
        <f>Retailers_stock_balance!E5787</f>
        <v/>
      </c>
      <c r="F4713" s="13">
        <f>Retailers_stock_balance!F5787</f>
        <v/>
      </c>
      <c r="Y4713" s="13" t="n">
        <v>32</v>
      </c>
      <c r="AU4713" s="13" t="n">
        <v>32</v>
      </c>
      <c r="BQ4713" s="13" t="n">
        <v>32</v>
      </c>
      <c r="CM4713" s="13" t="n">
        <v>32</v>
      </c>
      <c r="DI4713" s="13" t="n">
        <v>32</v>
      </c>
      <c r="EE4713" s="13" t="n">
        <v>32</v>
      </c>
      <c r="FA4713" s="13" t="n">
        <v>32</v>
      </c>
      <c r="FW4713" s="13" t="n">
        <v>32</v>
      </c>
      <c r="GS4713" s="13" t="n">
        <v>32</v>
      </c>
    </row>
    <row r="4714">
      <c r="C4714" s="13" t="n">
        <v>33</v>
      </c>
      <c r="D4714" s="13">
        <f>Retailers_stock_balance!D5788</f>
        <v/>
      </c>
      <c r="E4714" s="13">
        <f>Retailers_stock_balance!E5788</f>
        <v/>
      </c>
      <c r="F4714" s="13">
        <f>Retailers_stock_balance!F5788</f>
        <v/>
      </c>
      <c r="Y4714" s="13" t="n">
        <v>33</v>
      </c>
      <c r="AU4714" s="13" t="n">
        <v>33</v>
      </c>
      <c r="BQ4714" s="13" t="n">
        <v>33</v>
      </c>
      <c r="CM4714" s="13" t="n">
        <v>33</v>
      </c>
      <c r="DI4714" s="13" t="n">
        <v>33</v>
      </c>
      <c r="EE4714" s="13" t="n">
        <v>33</v>
      </c>
      <c r="FA4714" s="13" t="n">
        <v>33</v>
      </c>
      <c r="FW4714" s="13" t="n">
        <v>33</v>
      </c>
      <c r="GS4714" s="13" t="n">
        <v>33</v>
      </c>
    </row>
    <row r="4715">
      <c r="C4715" s="13" t="n">
        <v>34</v>
      </c>
      <c r="D4715" s="13">
        <f>Retailers_stock_balance!D5789</f>
        <v/>
      </c>
      <c r="E4715" s="13">
        <f>Retailers_stock_balance!E5789</f>
        <v/>
      </c>
      <c r="F4715" s="13">
        <f>Retailers_stock_balance!F5789</f>
        <v/>
      </c>
      <c r="Y4715" s="13" t="n">
        <v>34</v>
      </c>
      <c r="AU4715" s="13" t="n">
        <v>34</v>
      </c>
      <c r="BQ4715" s="13" t="n">
        <v>34</v>
      </c>
      <c r="CM4715" s="13" t="n">
        <v>34</v>
      </c>
      <c r="DI4715" s="13" t="n">
        <v>34</v>
      </c>
      <c r="EE4715" s="13" t="n">
        <v>34</v>
      </c>
      <c r="FA4715" s="13" t="n">
        <v>34</v>
      </c>
      <c r="FW4715" s="13" t="n">
        <v>34</v>
      </c>
      <c r="GS4715" s="13" t="n">
        <v>34</v>
      </c>
    </row>
    <row r="4716">
      <c r="C4716" s="13" t="n">
        <v>35</v>
      </c>
      <c r="D4716" s="13">
        <f>Retailers_stock_balance!D5790</f>
        <v/>
      </c>
      <c r="E4716" s="13">
        <f>Retailers_stock_balance!E5790</f>
        <v/>
      </c>
      <c r="F4716" s="13">
        <f>Retailers_stock_balance!F5790</f>
        <v/>
      </c>
      <c r="Y4716" s="13" t="n">
        <v>35</v>
      </c>
      <c r="AU4716" s="13" t="n">
        <v>35</v>
      </c>
      <c r="BQ4716" s="13" t="n">
        <v>35</v>
      </c>
      <c r="CM4716" s="13" t="n">
        <v>35</v>
      </c>
      <c r="DI4716" s="13" t="n">
        <v>35</v>
      </c>
      <c r="EE4716" s="13" t="n">
        <v>35</v>
      </c>
      <c r="FA4716" s="13" t="n">
        <v>35</v>
      </c>
      <c r="FW4716" s="13" t="n">
        <v>35</v>
      </c>
      <c r="GS4716" s="13" t="n">
        <v>35</v>
      </c>
    </row>
    <row r="4717">
      <c r="C4717" s="13" t="n">
        <v>36</v>
      </c>
      <c r="D4717" s="13">
        <f>Retailers_stock_balance!D5791</f>
        <v/>
      </c>
      <c r="E4717" s="13">
        <f>Retailers_stock_balance!E5791</f>
        <v/>
      </c>
      <c r="F4717" s="13">
        <f>Retailers_stock_balance!F5791</f>
        <v/>
      </c>
      <c r="Y4717" s="13" t="n">
        <v>36</v>
      </c>
      <c r="AU4717" s="13" t="n">
        <v>36</v>
      </c>
      <c r="BQ4717" s="13" t="n">
        <v>36</v>
      </c>
      <c r="CM4717" s="13" t="n">
        <v>36</v>
      </c>
      <c r="DI4717" s="13" t="n">
        <v>36</v>
      </c>
      <c r="EE4717" s="13" t="n">
        <v>36</v>
      </c>
      <c r="FA4717" s="13" t="n">
        <v>36</v>
      </c>
      <c r="FW4717" s="13" t="n">
        <v>36</v>
      </c>
      <c r="GS4717" s="13" t="n">
        <v>36</v>
      </c>
    </row>
    <row r="4718">
      <c r="C4718" s="13" t="n">
        <v>37</v>
      </c>
      <c r="D4718" s="13">
        <f>Retailers_stock_balance!D5792</f>
        <v/>
      </c>
      <c r="E4718" s="13">
        <f>Retailers_stock_balance!E5792</f>
        <v/>
      </c>
      <c r="F4718" s="13">
        <f>Retailers_stock_balance!F5792</f>
        <v/>
      </c>
      <c r="Y4718" s="13" t="n">
        <v>37</v>
      </c>
      <c r="AU4718" s="13" t="n">
        <v>37</v>
      </c>
      <c r="BQ4718" s="13" t="n">
        <v>37</v>
      </c>
      <c r="CM4718" s="13" t="n">
        <v>37</v>
      </c>
      <c r="DI4718" s="13" t="n">
        <v>37</v>
      </c>
      <c r="EE4718" s="13" t="n">
        <v>37</v>
      </c>
      <c r="FA4718" s="13" t="n">
        <v>37</v>
      </c>
      <c r="FW4718" s="13" t="n">
        <v>37</v>
      </c>
      <c r="GS4718" s="13" t="n">
        <v>37</v>
      </c>
    </row>
    <row r="4719">
      <c r="C4719" s="13" t="n">
        <v>38</v>
      </c>
      <c r="D4719" s="13">
        <f>Retailers_stock_balance!D5793</f>
        <v/>
      </c>
      <c r="E4719" s="13">
        <f>Retailers_stock_balance!E5793</f>
        <v/>
      </c>
      <c r="F4719" s="13">
        <f>Retailers_stock_balance!F5793</f>
        <v/>
      </c>
      <c r="Y4719" s="13" t="n">
        <v>38</v>
      </c>
      <c r="AU4719" s="13" t="n">
        <v>38</v>
      </c>
      <c r="BQ4719" s="13" t="n">
        <v>38</v>
      </c>
      <c r="CM4719" s="13" t="n">
        <v>38</v>
      </c>
      <c r="DI4719" s="13" t="n">
        <v>38</v>
      </c>
      <c r="EE4719" s="13" t="n">
        <v>38</v>
      </c>
      <c r="FA4719" s="13" t="n">
        <v>38</v>
      </c>
      <c r="FW4719" s="13" t="n">
        <v>38</v>
      </c>
      <c r="GS4719" s="13" t="n">
        <v>38</v>
      </c>
    </row>
    <row r="4720">
      <c r="C4720" s="13" t="n">
        <v>39</v>
      </c>
      <c r="D4720" s="13">
        <f>Retailers_stock_balance!D5794</f>
        <v/>
      </c>
      <c r="E4720" s="13">
        <f>Retailers_stock_balance!E5794</f>
        <v/>
      </c>
      <c r="F4720" s="13">
        <f>Retailers_stock_balance!F5794</f>
        <v/>
      </c>
      <c r="Y4720" s="13" t="n">
        <v>39</v>
      </c>
      <c r="AU4720" s="13" t="n">
        <v>39</v>
      </c>
      <c r="BQ4720" s="13" t="n">
        <v>39</v>
      </c>
      <c r="CM4720" s="13" t="n">
        <v>39</v>
      </c>
      <c r="DI4720" s="13" t="n">
        <v>39</v>
      </c>
      <c r="EE4720" s="13" t="n">
        <v>39</v>
      </c>
      <c r="FA4720" s="13" t="n">
        <v>39</v>
      </c>
      <c r="FW4720" s="13" t="n">
        <v>39</v>
      </c>
      <c r="GS4720" s="13" t="n">
        <v>39</v>
      </c>
    </row>
    <row r="4721">
      <c r="C4721" s="13" t="n">
        <v>40</v>
      </c>
      <c r="D4721" s="13">
        <f>Retailers_stock_balance!D5795</f>
        <v/>
      </c>
      <c r="E4721" s="13">
        <f>Retailers_stock_balance!E5795</f>
        <v/>
      </c>
      <c r="F4721" s="13">
        <f>Retailers_stock_balance!F5795</f>
        <v/>
      </c>
      <c r="Y4721" s="13" t="n">
        <v>40</v>
      </c>
      <c r="AU4721" s="13" t="n">
        <v>40</v>
      </c>
      <c r="BQ4721" s="13" t="n">
        <v>40</v>
      </c>
      <c r="CM4721" s="13" t="n">
        <v>40</v>
      </c>
      <c r="DI4721" s="13" t="n">
        <v>40</v>
      </c>
      <c r="EE4721" s="13" t="n">
        <v>40</v>
      </c>
      <c r="FA4721" s="13" t="n">
        <v>40</v>
      </c>
      <c r="FW4721" s="13" t="n">
        <v>40</v>
      </c>
      <c r="GS4721" s="13" t="n">
        <v>40</v>
      </c>
    </row>
    <row r="4722">
      <c r="C4722" s="13" t="n">
        <v>41</v>
      </c>
      <c r="D4722" s="13">
        <f>Retailers_stock_balance!D5796</f>
        <v/>
      </c>
      <c r="E4722" s="13">
        <f>Retailers_stock_balance!E5796</f>
        <v/>
      </c>
      <c r="F4722" s="13">
        <f>Retailers_stock_balance!F5796</f>
        <v/>
      </c>
      <c r="Y4722" s="13" t="n">
        <v>41</v>
      </c>
      <c r="AU4722" s="13" t="n">
        <v>41</v>
      </c>
      <c r="BQ4722" s="13" t="n">
        <v>41</v>
      </c>
      <c r="CM4722" s="13" t="n">
        <v>41</v>
      </c>
      <c r="DI4722" s="13" t="n">
        <v>41</v>
      </c>
      <c r="EE4722" s="13" t="n">
        <v>41</v>
      </c>
      <c r="FA4722" s="13" t="n">
        <v>41</v>
      </c>
      <c r="FW4722" s="13" t="n">
        <v>41</v>
      </c>
      <c r="GS4722" s="13" t="n">
        <v>41</v>
      </c>
    </row>
    <row r="4723">
      <c r="C4723" s="13" t="n">
        <v>42</v>
      </c>
      <c r="D4723" s="13">
        <f>Retailers_stock_balance!D5797</f>
        <v/>
      </c>
      <c r="E4723" s="13">
        <f>Retailers_stock_balance!E5797</f>
        <v/>
      </c>
      <c r="F4723" s="13">
        <f>Retailers_stock_balance!F5797</f>
        <v/>
      </c>
      <c r="Y4723" s="13" t="n">
        <v>42</v>
      </c>
      <c r="AU4723" s="13" t="n">
        <v>42</v>
      </c>
      <c r="BQ4723" s="13" t="n">
        <v>42</v>
      </c>
      <c r="CM4723" s="13" t="n">
        <v>42</v>
      </c>
      <c r="DI4723" s="13" t="n">
        <v>42</v>
      </c>
      <c r="EE4723" s="13" t="n">
        <v>42</v>
      </c>
      <c r="FA4723" s="13" t="n">
        <v>42</v>
      </c>
      <c r="FW4723" s="13" t="n">
        <v>42</v>
      </c>
      <c r="GS4723" s="13" t="n">
        <v>42</v>
      </c>
    </row>
    <row r="4724">
      <c r="C4724" s="13" t="n">
        <v>43</v>
      </c>
      <c r="D4724" s="13">
        <f>Retailers_stock_balance!D5798</f>
        <v/>
      </c>
      <c r="E4724" s="13">
        <f>Retailers_stock_balance!E5798</f>
        <v/>
      </c>
      <c r="F4724" s="13">
        <f>Retailers_stock_balance!F5798</f>
        <v/>
      </c>
      <c r="Y4724" s="13" t="n">
        <v>43</v>
      </c>
      <c r="AU4724" s="13" t="n">
        <v>43</v>
      </c>
      <c r="BQ4724" s="13" t="n">
        <v>43</v>
      </c>
      <c r="CM4724" s="13" t="n">
        <v>43</v>
      </c>
      <c r="DI4724" s="13" t="n">
        <v>43</v>
      </c>
      <c r="EE4724" s="13" t="n">
        <v>43</v>
      </c>
      <c r="FA4724" s="13" t="n">
        <v>43</v>
      </c>
      <c r="FW4724" s="13" t="n">
        <v>43</v>
      </c>
      <c r="GS4724" s="13" t="n">
        <v>43</v>
      </c>
    </row>
    <row r="4725">
      <c r="C4725" s="13" t="n">
        <v>44</v>
      </c>
      <c r="D4725" s="13">
        <f>Retailers_stock_balance!D5799</f>
        <v/>
      </c>
      <c r="E4725" s="13">
        <f>Retailers_stock_balance!E5799</f>
        <v/>
      </c>
      <c r="F4725" s="13">
        <f>Retailers_stock_balance!F5799</f>
        <v/>
      </c>
      <c r="Y4725" s="13" t="n">
        <v>44</v>
      </c>
      <c r="AU4725" s="13" t="n">
        <v>44</v>
      </c>
      <c r="BQ4725" s="13" t="n">
        <v>44</v>
      </c>
      <c r="CM4725" s="13" t="n">
        <v>44</v>
      </c>
      <c r="DI4725" s="13" t="n">
        <v>44</v>
      </c>
      <c r="EE4725" s="13" t="n">
        <v>44</v>
      </c>
      <c r="FA4725" s="13" t="n">
        <v>44</v>
      </c>
      <c r="FW4725" s="13" t="n">
        <v>44</v>
      </c>
      <c r="GS4725" s="13" t="n">
        <v>44</v>
      </c>
    </row>
    <row r="4726">
      <c r="C4726" s="13" t="n">
        <v>45</v>
      </c>
      <c r="D4726" s="13">
        <f>Retailers_stock_balance!D5800</f>
        <v/>
      </c>
      <c r="E4726" s="13">
        <f>Retailers_stock_balance!E5800</f>
        <v/>
      </c>
      <c r="F4726" s="13">
        <f>Retailers_stock_balance!F5800</f>
        <v/>
      </c>
      <c r="Y4726" s="13" t="n">
        <v>45</v>
      </c>
      <c r="AU4726" s="13" t="n">
        <v>45</v>
      </c>
      <c r="BQ4726" s="13" t="n">
        <v>45</v>
      </c>
      <c r="CM4726" s="13" t="n">
        <v>45</v>
      </c>
      <c r="DI4726" s="13" t="n">
        <v>45</v>
      </c>
      <c r="EE4726" s="13" t="n">
        <v>45</v>
      </c>
      <c r="FA4726" s="13" t="n">
        <v>45</v>
      </c>
      <c r="FW4726" s="13" t="n">
        <v>45</v>
      </c>
      <c r="GS4726" s="13" t="n">
        <v>45</v>
      </c>
    </row>
    <row r="4727">
      <c r="C4727" s="13" t="n">
        <v>46</v>
      </c>
      <c r="D4727" s="13">
        <f>Retailers_stock_balance!D5801</f>
        <v/>
      </c>
      <c r="E4727" s="13">
        <f>Retailers_stock_balance!E5801</f>
        <v/>
      </c>
      <c r="F4727" s="13">
        <f>Retailers_stock_balance!F5801</f>
        <v/>
      </c>
      <c r="Y4727" s="13" t="n">
        <v>46</v>
      </c>
      <c r="AU4727" s="13" t="n">
        <v>46</v>
      </c>
      <c r="BQ4727" s="13" t="n">
        <v>46</v>
      </c>
      <c r="CM4727" s="13" t="n">
        <v>46</v>
      </c>
      <c r="DI4727" s="13" t="n">
        <v>46</v>
      </c>
      <c r="EE4727" s="13" t="n">
        <v>46</v>
      </c>
      <c r="FA4727" s="13" t="n">
        <v>46</v>
      </c>
      <c r="FW4727" s="13" t="n">
        <v>46</v>
      </c>
      <c r="GS4727" s="13" t="n">
        <v>46</v>
      </c>
    </row>
    <row r="4728">
      <c r="C4728" s="13" t="n">
        <v>47</v>
      </c>
      <c r="D4728" s="13">
        <f>Retailers_stock_balance!D5802</f>
        <v/>
      </c>
      <c r="E4728" s="13">
        <f>Retailers_stock_balance!E5802</f>
        <v/>
      </c>
      <c r="F4728" s="13">
        <f>Retailers_stock_balance!F5802</f>
        <v/>
      </c>
      <c r="Y4728" s="13" t="n">
        <v>47</v>
      </c>
      <c r="AU4728" s="13" t="n">
        <v>47</v>
      </c>
      <c r="BQ4728" s="13" t="n">
        <v>47</v>
      </c>
      <c r="CM4728" s="13" t="n">
        <v>47</v>
      </c>
      <c r="DI4728" s="13" t="n">
        <v>47</v>
      </c>
      <c r="EE4728" s="13" t="n">
        <v>47</v>
      </c>
      <c r="FA4728" s="13" t="n">
        <v>47</v>
      </c>
      <c r="FW4728" s="13" t="n">
        <v>47</v>
      </c>
      <c r="GS4728" s="13" t="n">
        <v>47</v>
      </c>
    </row>
    <row r="4729">
      <c r="C4729" s="13" t="n">
        <v>48</v>
      </c>
      <c r="D4729" s="13">
        <f>Retailers_stock_balance!D5803</f>
        <v/>
      </c>
      <c r="E4729" s="13">
        <f>Retailers_stock_balance!E5803</f>
        <v/>
      </c>
      <c r="F4729" s="13">
        <f>Retailers_stock_balance!F5803</f>
        <v/>
      </c>
      <c r="Y4729" s="13" t="n">
        <v>48</v>
      </c>
      <c r="AU4729" s="13" t="n">
        <v>48</v>
      </c>
      <c r="BQ4729" s="13" t="n">
        <v>48</v>
      </c>
      <c r="CM4729" s="13" t="n">
        <v>48</v>
      </c>
      <c r="DI4729" s="13" t="n">
        <v>48</v>
      </c>
      <c r="EE4729" s="13" t="n">
        <v>48</v>
      </c>
      <c r="FA4729" s="13" t="n">
        <v>48</v>
      </c>
      <c r="FW4729" s="13" t="n">
        <v>48</v>
      </c>
      <c r="GS4729" s="13" t="n">
        <v>48</v>
      </c>
    </row>
    <row r="4730">
      <c r="C4730" s="13" t="n">
        <v>49</v>
      </c>
      <c r="D4730" s="13">
        <f>Retailers_stock_balance!D5804</f>
        <v/>
      </c>
      <c r="E4730" s="13">
        <f>Retailers_stock_balance!E5804</f>
        <v/>
      </c>
      <c r="F4730" s="13">
        <f>Retailers_stock_balance!F5804</f>
        <v/>
      </c>
      <c r="Y4730" s="13" t="n">
        <v>49</v>
      </c>
      <c r="AU4730" s="13" t="n">
        <v>49</v>
      </c>
      <c r="BQ4730" s="13" t="n">
        <v>49</v>
      </c>
      <c r="CM4730" s="13" t="n">
        <v>49</v>
      </c>
      <c r="DI4730" s="13" t="n">
        <v>49</v>
      </c>
      <c r="EE4730" s="13" t="n">
        <v>49</v>
      </c>
      <c r="FA4730" s="13" t="n">
        <v>49</v>
      </c>
      <c r="FW4730" s="13" t="n">
        <v>49</v>
      </c>
      <c r="GS4730" s="13" t="n">
        <v>49</v>
      </c>
    </row>
    <row r="4731">
      <c r="C4731" s="13" t="n">
        <v>50</v>
      </c>
      <c r="D4731" s="13">
        <f>Retailers_stock_balance!D5805</f>
        <v/>
      </c>
      <c r="E4731" s="13">
        <f>Retailers_stock_balance!E5805</f>
        <v/>
      </c>
      <c r="F4731" s="13">
        <f>Retailers_stock_balance!F5805</f>
        <v/>
      </c>
      <c r="Y4731" s="13" t="n">
        <v>50</v>
      </c>
      <c r="AU4731" s="13" t="n">
        <v>50</v>
      </c>
      <c r="BQ4731" s="13" t="n">
        <v>50</v>
      </c>
      <c r="CM4731" s="13" t="n">
        <v>50</v>
      </c>
      <c r="DI4731" s="13" t="n">
        <v>50</v>
      </c>
      <c r="EE4731" s="13" t="n">
        <v>50</v>
      </c>
      <c r="FA4731" s="13" t="n">
        <v>50</v>
      </c>
      <c r="FW4731" s="13" t="n">
        <v>50</v>
      </c>
      <c r="GS4731" s="13" t="n">
        <v>50</v>
      </c>
    </row>
    <row r="4732">
      <c r="C4732" s="13" t="n">
        <v>51</v>
      </c>
      <c r="D4732" s="13">
        <f>Retailers_stock_balance!D5806</f>
        <v/>
      </c>
      <c r="E4732" s="13">
        <f>Retailers_stock_balance!E5806</f>
        <v/>
      </c>
      <c r="F4732" s="13">
        <f>Retailers_stock_balance!F5806</f>
        <v/>
      </c>
      <c r="Y4732" s="13" t="n">
        <v>51</v>
      </c>
      <c r="AU4732" s="13" t="n">
        <v>51</v>
      </c>
      <c r="BQ4732" s="13" t="n">
        <v>51</v>
      </c>
      <c r="CM4732" s="13" t="n">
        <v>51</v>
      </c>
      <c r="DI4732" s="13" t="n">
        <v>51</v>
      </c>
      <c r="EE4732" s="13" t="n">
        <v>51</v>
      </c>
      <c r="FA4732" s="13" t="n">
        <v>51</v>
      </c>
      <c r="FW4732" s="13" t="n">
        <v>51</v>
      </c>
      <c r="GS4732" s="13" t="n">
        <v>51</v>
      </c>
    </row>
    <row r="4733">
      <c r="C4733" s="13" t="n">
        <v>52</v>
      </c>
      <c r="D4733" s="13">
        <f>Retailers_stock_balance!D5807</f>
        <v/>
      </c>
      <c r="E4733" s="13">
        <f>Retailers_stock_balance!E5807</f>
        <v/>
      </c>
      <c r="F4733" s="13">
        <f>Retailers_stock_balance!F5807</f>
        <v/>
      </c>
      <c r="Y4733" s="13" t="n">
        <v>52</v>
      </c>
      <c r="AU4733" s="13" t="n">
        <v>52</v>
      </c>
      <c r="BQ4733" s="13" t="n">
        <v>52</v>
      </c>
      <c r="CM4733" s="13" t="n">
        <v>52</v>
      </c>
      <c r="DI4733" s="13" t="n">
        <v>52</v>
      </c>
      <c r="EE4733" s="13" t="n">
        <v>52</v>
      </c>
      <c r="FA4733" s="13" t="n">
        <v>52</v>
      </c>
      <c r="FW4733" s="13" t="n">
        <v>52</v>
      </c>
      <c r="GS4733" s="13" t="n">
        <v>52</v>
      </c>
    </row>
    <row r="4734">
      <c r="C4734" s="13" t="n">
        <v>53</v>
      </c>
      <c r="D4734" s="13">
        <f>Retailers_stock_balance!D5808</f>
        <v/>
      </c>
      <c r="E4734" s="13">
        <f>Retailers_stock_balance!E5808</f>
        <v/>
      </c>
      <c r="F4734" s="13">
        <f>Retailers_stock_balance!F5808</f>
        <v/>
      </c>
      <c r="Y4734" s="13" t="n">
        <v>53</v>
      </c>
      <c r="AU4734" s="13" t="n">
        <v>53</v>
      </c>
      <c r="BQ4734" s="13" t="n">
        <v>53</v>
      </c>
      <c r="CM4734" s="13" t="n">
        <v>53</v>
      </c>
      <c r="DI4734" s="13" t="n">
        <v>53</v>
      </c>
      <c r="EE4734" s="13" t="n">
        <v>53</v>
      </c>
      <c r="FA4734" s="13" t="n">
        <v>53</v>
      </c>
      <c r="FW4734" s="13" t="n">
        <v>53</v>
      </c>
      <c r="GS4734" s="13" t="n">
        <v>53</v>
      </c>
    </row>
    <row r="4735">
      <c r="C4735" s="13" t="n">
        <v>54</v>
      </c>
      <c r="D4735" s="13">
        <f>Retailers_stock_balance!D5809</f>
        <v/>
      </c>
      <c r="E4735" s="13">
        <f>Retailers_stock_balance!E5809</f>
        <v/>
      </c>
      <c r="F4735" s="13">
        <f>Retailers_stock_balance!F5809</f>
        <v/>
      </c>
      <c r="Y4735" s="13" t="n">
        <v>54</v>
      </c>
      <c r="AU4735" s="13" t="n">
        <v>54</v>
      </c>
      <c r="BQ4735" s="13" t="n">
        <v>54</v>
      </c>
      <c r="CM4735" s="13" t="n">
        <v>54</v>
      </c>
      <c r="DI4735" s="13" t="n">
        <v>54</v>
      </c>
      <c r="EE4735" s="13" t="n">
        <v>54</v>
      </c>
      <c r="FA4735" s="13" t="n">
        <v>54</v>
      </c>
      <c r="FW4735" s="13" t="n">
        <v>54</v>
      </c>
      <c r="GS4735" s="13" t="n">
        <v>54</v>
      </c>
    </row>
    <row r="4736">
      <c r="C4736" s="13" t="n">
        <v>55</v>
      </c>
      <c r="D4736" s="13">
        <f>Retailers_stock_balance!D5810</f>
        <v/>
      </c>
      <c r="E4736" s="13">
        <f>Retailers_stock_balance!E5810</f>
        <v/>
      </c>
      <c r="F4736" s="13">
        <f>Retailers_stock_balance!F5810</f>
        <v/>
      </c>
      <c r="Y4736" s="13" t="n">
        <v>55</v>
      </c>
      <c r="AU4736" s="13" t="n">
        <v>55</v>
      </c>
      <c r="BQ4736" s="13" t="n">
        <v>55</v>
      </c>
      <c r="CM4736" s="13" t="n">
        <v>55</v>
      </c>
      <c r="DI4736" s="13" t="n">
        <v>55</v>
      </c>
      <c r="EE4736" s="13" t="n">
        <v>55</v>
      </c>
      <c r="FA4736" s="13" t="n">
        <v>55</v>
      </c>
      <c r="FW4736" s="13" t="n">
        <v>55</v>
      </c>
      <c r="GS4736" s="13" t="n">
        <v>55</v>
      </c>
    </row>
    <row r="4737">
      <c r="C4737" s="13" t="n">
        <v>56</v>
      </c>
      <c r="D4737" s="13">
        <f>Retailers_stock_balance!D5811</f>
        <v/>
      </c>
      <c r="E4737" s="13">
        <f>Retailers_stock_balance!E5811</f>
        <v/>
      </c>
      <c r="F4737" s="13">
        <f>Retailers_stock_balance!F5811</f>
        <v/>
      </c>
      <c r="Y4737" s="13" t="n">
        <v>56</v>
      </c>
      <c r="AU4737" s="13" t="n">
        <v>56</v>
      </c>
      <c r="BQ4737" s="13" t="n">
        <v>56</v>
      </c>
      <c r="CM4737" s="13" t="n">
        <v>56</v>
      </c>
      <c r="DI4737" s="13" t="n">
        <v>56</v>
      </c>
      <c r="EE4737" s="13" t="n">
        <v>56</v>
      </c>
      <c r="FA4737" s="13" t="n">
        <v>56</v>
      </c>
      <c r="FW4737" s="13" t="n">
        <v>56</v>
      </c>
      <c r="GS4737" s="13" t="n">
        <v>56</v>
      </c>
    </row>
    <row r="4738">
      <c r="C4738" s="13" t="n">
        <v>57</v>
      </c>
      <c r="D4738" s="13">
        <f>Retailers_stock_balance!D5812</f>
        <v/>
      </c>
      <c r="E4738" s="13">
        <f>Retailers_stock_balance!E5812</f>
        <v/>
      </c>
      <c r="F4738" s="13">
        <f>Retailers_stock_balance!F5812</f>
        <v/>
      </c>
      <c r="Y4738" s="13" t="n">
        <v>57</v>
      </c>
      <c r="AU4738" s="13" t="n">
        <v>57</v>
      </c>
      <c r="BQ4738" s="13" t="n">
        <v>57</v>
      </c>
      <c r="CM4738" s="13" t="n">
        <v>57</v>
      </c>
      <c r="DI4738" s="13" t="n">
        <v>57</v>
      </c>
      <c r="EE4738" s="13" t="n">
        <v>57</v>
      </c>
      <c r="FA4738" s="13" t="n">
        <v>57</v>
      </c>
      <c r="FW4738" s="13" t="n">
        <v>57</v>
      </c>
      <c r="GS4738" s="13" t="n">
        <v>57</v>
      </c>
    </row>
    <row r="4739">
      <c r="C4739" s="13" t="n">
        <v>58</v>
      </c>
      <c r="D4739" s="13">
        <f>Retailers_stock_balance!D5813</f>
        <v/>
      </c>
      <c r="E4739" s="13">
        <f>Retailers_stock_balance!E5813</f>
        <v/>
      </c>
      <c r="F4739" s="13">
        <f>Retailers_stock_balance!F5813</f>
        <v/>
      </c>
      <c r="Y4739" s="13" t="n">
        <v>58</v>
      </c>
      <c r="AU4739" s="13" t="n">
        <v>58</v>
      </c>
      <c r="BQ4739" s="13" t="n">
        <v>58</v>
      </c>
      <c r="CM4739" s="13" t="n">
        <v>58</v>
      </c>
      <c r="DI4739" s="13" t="n">
        <v>58</v>
      </c>
      <c r="EE4739" s="13" t="n">
        <v>58</v>
      </c>
      <c r="FA4739" s="13" t="n">
        <v>58</v>
      </c>
      <c r="FW4739" s="13" t="n">
        <v>58</v>
      </c>
      <c r="GS4739" s="13" t="n">
        <v>58</v>
      </c>
    </row>
    <row r="4740">
      <c r="C4740" s="13" t="n">
        <v>59</v>
      </c>
      <c r="D4740" s="13">
        <f>Retailers_stock_balance!D5814</f>
        <v/>
      </c>
      <c r="E4740" s="13">
        <f>Retailers_stock_balance!E5814</f>
        <v/>
      </c>
      <c r="F4740" s="13">
        <f>Retailers_stock_balance!F5814</f>
        <v/>
      </c>
      <c r="Y4740" s="13" t="n">
        <v>59</v>
      </c>
      <c r="AU4740" s="13" t="n">
        <v>59</v>
      </c>
      <c r="BQ4740" s="13" t="n">
        <v>59</v>
      </c>
      <c r="CM4740" s="13" t="n">
        <v>59</v>
      </c>
      <c r="DI4740" s="13" t="n">
        <v>59</v>
      </c>
      <c r="EE4740" s="13" t="n">
        <v>59</v>
      </c>
      <c r="FA4740" s="13" t="n">
        <v>59</v>
      </c>
      <c r="FW4740" s="13" t="n">
        <v>59</v>
      </c>
      <c r="GS4740" s="13" t="n">
        <v>59</v>
      </c>
    </row>
    <row r="4741">
      <c r="C4741" s="13" t="n">
        <v>60</v>
      </c>
      <c r="D4741" s="13">
        <f>Retailers_stock_balance!D5815</f>
        <v/>
      </c>
      <c r="E4741" s="13">
        <f>Retailers_stock_balance!E5815</f>
        <v/>
      </c>
      <c r="F4741" s="13">
        <f>Retailers_stock_balance!F5815</f>
        <v/>
      </c>
      <c r="Y4741" s="13" t="n">
        <v>60</v>
      </c>
      <c r="AU4741" s="13" t="n">
        <v>60</v>
      </c>
      <c r="BQ4741" s="13" t="n">
        <v>60</v>
      </c>
      <c r="CM4741" s="13" t="n">
        <v>60</v>
      </c>
      <c r="DI4741" s="13" t="n">
        <v>60</v>
      </c>
      <c r="EE4741" s="13" t="n">
        <v>60</v>
      </c>
      <c r="FA4741" s="13" t="n">
        <v>60</v>
      </c>
      <c r="FW4741" s="13" t="n">
        <v>60</v>
      </c>
      <c r="GS4741" s="13" t="n">
        <v>60</v>
      </c>
    </row>
    <row r="4742">
      <c r="C4742" s="13" t="n">
        <v>61</v>
      </c>
      <c r="D4742" s="13">
        <f>Retailers_stock_balance!D5816</f>
        <v/>
      </c>
      <c r="E4742" s="13">
        <f>Retailers_stock_balance!E5816</f>
        <v/>
      </c>
      <c r="F4742" s="13">
        <f>Retailers_stock_balance!F5816</f>
        <v/>
      </c>
      <c r="Y4742" s="13" t="n">
        <v>61</v>
      </c>
      <c r="AU4742" s="13" t="n">
        <v>61</v>
      </c>
      <c r="BQ4742" s="13" t="n">
        <v>61</v>
      </c>
      <c r="CM4742" s="13" t="n">
        <v>61</v>
      </c>
      <c r="DI4742" s="13" t="n">
        <v>61</v>
      </c>
      <c r="EE4742" s="13" t="n">
        <v>61</v>
      </c>
      <c r="FA4742" s="13" t="n">
        <v>61</v>
      </c>
      <c r="FW4742" s="13" t="n">
        <v>61</v>
      </c>
      <c r="GS4742" s="13" t="n">
        <v>61</v>
      </c>
    </row>
    <row r="4743">
      <c r="C4743" s="13" t="n">
        <v>62</v>
      </c>
      <c r="D4743" s="13">
        <f>Retailers_stock_balance!D5817</f>
        <v/>
      </c>
      <c r="E4743" s="13">
        <f>Retailers_stock_balance!E5817</f>
        <v/>
      </c>
      <c r="F4743" s="13">
        <f>Retailers_stock_balance!F5817</f>
        <v/>
      </c>
      <c r="Y4743" s="13" t="n">
        <v>62</v>
      </c>
      <c r="AU4743" s="13" t="n">
        <v>62</v>
      </c>
      <c r="BQ4743" s="13" t="n">
        <v>62</v>
      </c>
      <c r="CM4743" s="13" t="n">
        <v>62</v>
      </c>
      <c r="DI4743" s="13" t="n">
        <v>62</v>
      </c>
      <c r="EE4743" s="13" t="n">
        <v>62</v>
      </c>
      <c r="FA4743" s="13" t="n">
        <v>62</v>
      </c>
      <c r="FW4743" s="13" t="n">
        <v>62</v>
      </c>
      <c r="GS4743" s="13" t="n">
        <v>62</v>
      </c>
    </row>
    <row r="4744">
      <c r="C4744" s="13" t="n">
        <v>63</v>
      </c>
      <c r="D4744" s="13">
        <f>Retailers_stock_balance!D5818</f>
        <v/>
      </c>
      <c r="E4744" s="13">
        <f>Retailers_stock_balance!E5818</f>
        <v/>
      </c>
      <c r="F4744" s="13">
        <f>Retailers_stock_balance!F5818</f>
        <v/>
      </c>
      <c r="Y4744" s="13" t="n">
        <v>63</v>
      </c>
      <c r="AU4744" s="13" t="n">
        <v>63</v>
      </c>
      <c r="BQ4744" s="13" t="n">
        <v>63</v>
      </c>
      <c r="CM4744" s="13" t="n">
        <v>63</v>
      </c>
      <c r="DI4744" s="13" t="n">
        <v>63</v>
      </c>
      <c r="EE4744" s="13" t="n">
        <v>63</v>
      </c>
      <c r="FA4744" s="13" t="n">
        <v>63</v>
      </c>
      <c r="FW4744" s="13" t="n">
        <v>63</v>
      </c>
      <c r="GS4744" s="13" t="n">
        <v>63</v>
      </c>
    </row>
    <row r="4745">
      <c r="C4745" s="13" t="n">
        <v>64</v>
      </c>
      <c r="D4745" s="13">
        <f>Retailers_stock_balance!D5819</f>
        <v/>
      </c>
      <c r="E4745" s="13">
        <f>Retailers_stock_balance!E5819</f>
        <v/>
      </c>
      <c r="F4745" s="13">
        <f>Retailers_stock_balance!F5819</f>
        <v/>
      </c>
      <c r="Y4745" s="13" t="n">
        <v>64</v>
      </c>
      <c r="AU4745" s="13" t="n">
        <v>64</v>
      </c>
      <c r="BQ4745" s="13" t="n">
        <v>64</v>
      </c>
      <c r="CM4745" s="13" t="n">
        <v>64</v>
      </c>
      <c r="DI4745" s="13" t="n">
        <v>64</v>
      </c>
      <c r="EE4745" s="13" t="n">
        <v>64</v>
      </c>
      <c r="FA4745" s="13" t="n">
        <v>64</v>
      </c>
      <c r="FW4745" s="13" t="n">
        <v>64</v>
      </c>
      <c r="GS4745" s="13" t="n">
        <v>64</v>
      </c>
    </row>
    <row r="4746">
      <c r="C4746" s="13" t="n">
        <v>65</v>
      </c>
      <c r="D4746" s="13">
        <f>Retailers_stock_balance!D5820</f>
        <v/>
      </c>
      <c r="E4746" s="13">
        <f>Retailers_stock_balance!E5820</f>
        <v/>
      </c>
      <c r="F4746" s="13">
        <f>Retailers_stock_balance!F5820</f>
        <v/>
      </c>
      <c r="Y4746" s="13" t="n">
        <v>65</v>
      </c>
      <c r="AU4746" s="13" t="n">
        <v>65</v>
      </c>
      <c r="BQ4746" s="13" t="n">
        <v>65</v>
      </c>
      <c r="CM4746" s="13" t="n">
        <v>65</v>
      </c>
      <c r="DI4746" s="13" t="n">
        <v>65</v>
      </c>
      <c r="EE4746" s="13" t="n">
        <v>65</v>
      </c>
      <c r="FA4746" s="13" t="n">
        <v>65</v>
      </c>
      <c r="FW4746" s="13" t="n">
        <v>65</v>
      </c>
      <c r="GS4746" s="13" t="n">
        <v>65</v>
      </c>
    </row>
    <row r="4747">
      <c r="C4747" s="13" t="n">
        <v>66</v>
      </c>
      <c r="D4747" s="13">
        <f>Retailers_stock_balance!D5821</f>
        <v/>
      </c>
      <c r="E4747" s="13">
        <f>Retailers_stock_balance!E5821</f>
        <v/>
      </c>
      <c r="F4747" s="13">
        <f>Retailers_stock_balance!F5821</f>
        <v/>
      </c>
      <c r="Y4747" s="13" t="n">
        <v>66</v>
      </c>
      <c r="AU4747" s="13" t="n">
        <v>66</v>
      </c>
      <c r="BQ4747" s="13" t="n">
        <v>66</v>
      </c>
      <c r="CM4747" s="13" t="n">
        <v>66</v>
      </c>
      <c r="DI4747" s="13" t="n">
        <v>66</v>
      </c>
      <c r="EE4747" s="13" t="n">
        <v>66</v>
      </c>
      <c r="FA4747" s="13" t="n">
        <v>66</v>
      </c>
      <c r="FW4747" s="13" t="n">
        <v>66</v>
      </c>
      <c r="GS4747" s="13" t="n">
        <v>66</v>
      </c>
    </row>
    <row r="4748">
      <c r="C4748" s="13" t="n">
        <v>67</v>
      </c>
      <c r="D4748" s="13">
        <f>Retailers_stock_balance!D5822</f>
        <v/>
      </c>
      <c r="E4748" s="13">
        <f>Retailers_stock_balance!E5822</f>
        <v/>
      </c>
      <c r="F4748" s="13">
        <f>Retailers_stock_balance!F5822</f>
        <v/>
      </c>
      <c r="Y4748" s="13" t="n">
        <v>67</v>
      </c>
      <c r="AU4748" s="13" t="n">
        <v>67</v>
      </c>
      <c r="BQ4748" s="13" t="n">
        <v>67</v>
      </c>
      <c r="CM4748" s="13" t="n">
        <v>67</v>
      </c>
      <c r="DI4748" s="13" t="n">
        <v>67</v>
      </c>
      <c r="EE4748" s="13" t="n">
        <v>67</v>
      </c>
      <c r="FA4748" s="13" t="n">
        <v>67</v>
      </c>
      <c r="FW4748" s="13" t="n">
        <v>67</v>
      </c>
      <c r="GS4748" s="13" t="n">
        <v>67</v>
      </c>
    </row>
    <row r="4749">
      <c r="C4749" s="13" t="n">
        <v>68</v>
      </c>
      <c r="D4749" s="13">
        <f>Retailers_stock_balance!D5823</f>
        <v/>
      </c>
      <c r="E4749" s="13">
        <f>Retailers_stock_balance!E5823</f>
        <v/>
      </c>
      <c r="F4749" s="13">
        <f>Retailers_stock_balance!F5823</f>
        <v/>
      </c>
      <c r="Y4749" s="13" t="n">
        <v>68</v>
      </c>
      <c r="AU4749" s="13" t="n">
        <v>68</v>
      </c>
      <c r="BQ4749" s="13" t="n">
        <v>68</v>
      </c>
      <c r="CM4749" s="13" t="n">
        <v>68</v>
      </c>
      <c r="DI4749" s="13" t="n">
        <v>68</v>
      </c>
      <c r="EE4749" s="13" t="n">
        <v>68</v>
      </c>
      <c r="FA4749" s="13" t="n">
        <v>68</v>
      </c>
      <c r="FW4749" s="13" t="n">
        <v>68</v>
      </c>
      <c r="GS4749" s="13" t="n">
        <v>68</v>
      </c>
    </row>
    <row r="4750">
      <c r="C4750" s="13" t="n">
        <v>69</v>
      </c>
      <c r="D4750" s="13">
        <f>Retailers_stock_balance!D5824</f>
        <v/>
      </c>
      <c r="E4750" s="13">
        <f>Retailers_stock_balance!E5824</f>
        <v/>
      </c>
      <c r="F4750" s="13">
        <f>Retailers_stock_balance!F5824</f>
        <v/>
      </c>
      <c r="Y4750" s="13" t="n">
        <v>69</v>
      </c>
      <c r="AU4750" s="13" t="n">
        <v>69</v>
      </c>
      <c r="BQ4750" s="13" t="n">
        <v>69</v>
      </c>
      <c r="CM4750" s="13" t="n">
        <v>69</v>
      </c>
      <c r="DI4750" s="13" t="n">
        <v>69</v>
      </c>
      <c r="EE4750" s="13" t="n">
        <v>69</v>
      </c>
      <c r="FA4750" s="13" t="n">
        <v>69</v>
      </c>
      <c r="FW4750" s="13" t="n">
        <v>69</v>
      </c>
      <c r="GS4750" s="13" t="n">
        <v>69</v>
      </c>
    </row>
    <row r="4751">
      <c r="C4751" s="13" t="n">
        <v>70</v>
      </c>
      <c r="D4751" s="13">
        <f>Retailers_stock_balance!D5825</f>
        <v/>
      </c>
      <c r="E4751" s="13">
        <f>Retailers_stock_balance!E5825</f>
        <v/>
      </c>
      <c r="F4751" s="13">
        <f>Retailers_stock_balance!F5825</f>
        <v/>
      </c>
      <c r="Y4751" s="13" t="n">
        <v>70</v>
      </c>
      <c r="AU4751" s="13" t="n">
        <v>70</v>
      </c>
      <c r="BQ4751" s="13" t="n">
        <v>70</v>
      </c>
      <c r="CM4751" s="13" t="n">
        <v>70</v>
      </c>
      <c r="DI4751" s="13" t="n">
        <v>70</v>
      </c>
      <c r="EE4751" s="13" t="n">
        <v>70</v>
      </c>
      <c r="FA4751" s="13" t="n">
        <v>70</v>
      </c>
      <c r="FW4751" s="13" t="n">
        <v>70</v>
      </c>
      <c r="GS4751" s="13" t="n">
        <v>70</v>
      </c>
    </row>
    <row r="4752">
      <c r="C4752" s="13" t="n">
        <v>71</v>
      </c>
      <c r="D4752" s="13">
        <f>Retailers_stock_balance!D5826</f>
        <v/>
      </c>
      <c r="E4752" s="13">
        <f>Retailers_stock_balance!E5826</f>
        <v/>
      </c>
      <c r="F4752" s="13">
        <f>Retailers_stock_balance!F5826</f>
        <v/>
      </c>
      <c r="Y4752" s="13" t="n">
        <v>71</v>
      </c>
      <c r="AU4752" s="13" t="n">
        <v>71</v>
      </c>
      <c r="BQ4752" s="13" t="n">
        <v>71</v>
      </c>
      <c r="CM4752" s="13" t="n">
        <v>71</v>
      </c>
      <c r="DI4752" s="13" t="n">
        <v>71</v>
      </c>
      <c r="EE4752" s="13" t="n">
        <v>71</v>
      </c>
      <c r="FA4752" s="13" t="n">
        <v>71</v>
      </c>
      <c r="FW4752" s="13" t="n">
        <v>71</v>
      </c>
      <c r="GS4752" s="13" t="n">
        <v>71</v>
      </c>
    </row>
    <row r="4753">
      <c r="C4753" s="13" t="n">
        <v>72</v>
      </c>
      <c r="D4753" s="13">
        <f>Retailers_stock_balance!D5827</f>
        <v/>
      </c>
      <c r="E4753" s="13">
        <f>Retailers_stock_balance!E5827</f>
        <v/>
      </c>
      <c r="F4753" s="13">
        <f>Retailers_stock_balance!F5827</f>
        <v/>
      </c>
      <c r="Y4753" s="13" t="n">
        <v>72</v>
      </c>
      <c r="AU4753" s="13" t="n">
        <v>72</v>
      </c>
      <c r="BQ4753" s="13" t="n">
        <v>72</v>
      </c>
      <c r="CM4753" s="13" t="n">
        <v>72</v>
      </c>
      <c r="DI4753" s="13" t="n">
        <v>72</v>
      </c>
      <c r="EE4753" s="13" t="n">
        <v>72</v>
      </c>
      <c r="FA4753" s="13" t="n">
        <v>72</v>
      </c>
      <c r="FW4753" s="13" t="n">
        <v>72</v>
      </c>
      <c r="GS4753" s="13" t="n">
        <v>72</v>
      </c>
    </row>
    <row r="4754">
      <c r="C4754" s="13" t="n">
        <v>73</v>
      </c>
      <c r="D4754" s="13">
        <f>Retailers_stock_balance!D5828</f>
        <v/>
      </c>
      <c r="E4754" s="13">
        <f>Retailers_stock_balance!E5828</f>
        <v/>
      </c>
      <c r="F4754" s="13">
        <f>Retailers_stock_balance!F5828</f>
        <v/>
      </c>
      <c r="Y4754" s="13" t="n">
        <v>73</v>
      </c>
      <c r="AU4754" s="13" t="n">
        <v>73</v>
      </c>
      <c r="BQ4754" s="13" t="n">
        <v>73</v>
      </c>
      <c r="CM4754" s="13" t="n">
        <v>73</v>
      </c>
      <c r="DI4754" s="13" t="n">
        <v>73</v>
      </c>
      <c r="EE4754" s="13" t="n">
        <v>73</v>
      </c>
      <c r="FA4754" s="13" t="n">
        <v>73</v>
      </c>
      <c r="FW4754" s="13" t="n">
        <v>73</v>
      </c>
      <c r="GS4754" s="13" t="n">
        <v>73</v>
      </c>
    </row>
    <row r="4755">
      <c r="C4755" s="13" t="n">
        <v>74</v>
      </c>
      <c r="D4755" s="13">
        <f>Retailers_stock_balance!D5829</f>
        <v/>
      </c>
      <c r="E4755" s="13">
        <f>Retailers_stock_balance!E5829</f>
        <v/>
      </c>
      <c r="F4755" s="13">
        <f>Retailers_stock_balance!F5829</f>
        <v/>
      </c>
      <c r="Y4755" s="13" t="n">
        <v>74</v>
      </c>
      <c r="AU4755" s="13" t="n">
        <v>74</v>
      </c>
      <c r="BQ4755" s="13" t="n">
        <v>74</v>
      </c>
      <c r="CM4755" s="13" t="n">
        <v>74</v>
      </c>
      <c r="DI4755" s="13" t="n">
        <v>74</v>
      </c>
      <c r="EE4755" s="13" t="n">
        <v>74</v>
      </c>
      <c r="FA4755" s="13" t="n">
        <v>74</v>
      </c>
      <c r="FW4755" s="13" t="n">
        <v>74</v>
      </c>
      <c r="GS4755" s="13" t="n">
        <v>74</v>
      </c>
    </row>
    <row r="4756">
      <c r="C4756" s="13" t="n">
        <v>75</v>
      </c>
      <c r="D4756" s="13">
        <f>Retailers_stock_balance!D5830</f>
        <v/>
      </c>
      <c r="E4756" s="13">
        <f>Retailers_stock_balance!E5830</f>
        <v/>
      </c>
      <c r="F4756" s="13">
        <f>Retailers_stock_balance!F5830</f>
        <v/>
      </c>
      <c r="Y4756" s="13" t="n">
        <v>75</v>
      </c>
      <c r="AU4756" s="13" t="n">
        <v>75</v>
      </c>
      <c r="BQ4756" s="13" t="n">
        <v>75</v>
      </c>
      <c r="CM4756" s="13" t="n">
        <v>75</v>
      </c>
      <c r="DI4756" s="13" t="n">
        <v>75</v>
      </c>
      <c r="EE4756" s="13" t="n">
        <v>75</v>
      </c>
      <c r="FA4756" s="13" t="n">
        <v>75</v>
      </c>
      <c r="FW4756" s="13" t="n">
        <v>75</v>
      </c>
      <c r="GS4756" s="13" t="n">
        <v>75</v>
      </c>
    </row>
    <row r="4757">
      <c r="C4757" s="13" t="n">
        <v>76</v>
      </c>
      <c r="D4757" s="13">
        <f>Retailers_stock_balance!D5831</f>
        <v/>
      </c>
      <c r="E4757" s="13">
        <f>Retailers_stock_balance!E5831</f>
        <v/>
      </c>
      <c r="F4757" s="13">
        <f>Retailers_stock_balance!F5831</f>
        <v/>
      </c>
      <c r="Y4757" s="13" t="n">
        <v>76</v>
      </c>
      <c r="AU4757" s="13" t="n">
        <v>76</v>
      </c>
      <c r="BQ4757" s="13" t="n">
        <v>76</v>
      </c>
      <c r="CM4757" s="13" t="n">
        <v>76</v>
      </c>
      <c r="DI4757" s="13" t="n">
        <v>76</v>
      </c>
      <c r="EE4757" s="13" t="n">
        <v>76</v>
      </c>
      <c r="FA4757" s="13" t="n">
        <v>76</v>
      </c>
      <c r="FW4757" s="13" t="n">
        <v>76</v>
      </c>
      <c r="GS4757" s="13" t="n">
        <v>76</v>
      </c>
    </row>
    <row r="4758">
      <c r="C4758" s="13" t="n">
        <v>77</v>
      </c>
      <c r="D4758" s="13">
        <f>Retailers_stock_balance!D5832</f>
        <v/>
      </c>
      <c r="E4758" s="13">
        <f>Retailers_stock_balance!E5832</f>
        <v/>
      </c>
      <c r="F4758" s="13">
        <f>Retailers_stock_balance!F5832</f>
        <v/>
      </c>
      <c r="Y4758" s="13" t="n">
        <v>77</v>
      </c>
      <c r="AU4758" s="13" t="n">
        <v>77</v>
      </c>
      <c r="BQ4758" s="13" t="n">
        <v>77</v>
      </c>
      <c r="CM4758" s="13" t="n">
        <v>77</v>
      </c>
      <c r="DI4758" s="13" t="n">
        <v>77</v>
      </c>
      <c r="EE4758" s="13" t="n">
        <v>77</v>
      </c>
      <c r="FA4758" s="13" t="n">
        <v>77</v>
      </c>
      <c r="FW4758" s="13" t="n">
        <v>77</v>
      </c>
      <c r="GS4758" s="13" t="n">
        <v>77</v>
      </c>
    </row>
    <row r="4759">
      <c r="C4759" s="13" t="n">
        <v>78</v>
      </c>
      <c r="D4759" s="13">
        <f>Retailers_stock_balance!D5833</f>
        <v/>
      </c>
      <c r="E4759" s="13">
        <f>Retailers_stock_balance!E5833</f>
        <v/>
      </c>
      <c r="F4759" s="13">
        <f>Retailers_stock_balance!F5833</f>
        <v/>
      </c>
      <c r="Y4759" s="13" t="n">
        <v>78</v>
      </c>
      <c r="AU4759" s="13" t="n">
        <v>78</v>
      </c>
      <c r="BQ4759" s="13" t="n">
        <v>78</v>
      </c>
      <c r="CM4759" s="13" t="n">
        <v>78</v>
      </c>
      <c r="DI4759" s="13" t="n">
        <v>78</v>
      </c>
      <c r="EE4759" s="13" t="n">
        <v>78</v>
      </c>
      <c r="FA4759" s="13" t="n">
        <v>78</v>
      </c>
      <c r="FW4759" s="13" t="n">
        <v>78</v>
      </c>
      <c r="GS4759" s="13" t="n">
        <v>78</v>
      </c>
    </row>
    <row r="4760">
      <c r="C4760" s="13" t="n">
        <v>79</v>
      </c>
      <c r="D4760" s="13">
        <f>Retailers_stock_balance!D5834</f>
        <v/>
      </c>
      <c r="E4760" s="13">
        <f>Retailers_stock_balance!E5834</f>
        <v/>
      </c>
      <c r="F4760" s="13">
        <f>Retailers_stock_balance!F5834</f>
        <v/>
      </c>
      <c r="Y4760" s="13" t="n">
        <v>79</v>
      </c>
      <c r="AU4760" s="13" t="n">
        <v>79</v>
      </c>
      <c r="BQ4760" s="13" t="n">
        <v>79</v>
      </c>
      <c r="CM4760" s="13" t="n">
        <v>79</v>
      </c>
      <c r="DI4760" s="13" t="n">
        <v>79</v>
      </c>
      <c r="EE4760" s="13" t="n">
        <v>79</v>
      </c>
      <c r="FA4760" s="13" t="n">
        <v>79</v>
      </c>
      <c r="FW4760" s="13" t="n">
        <v>79</v>
      </c>
      <c r="GS4760" s="13" t="n">
        <v>79</v>
      </c>
    </row>
    <row r="4761">
      <c r="C4761" s="13" t="n">
        <v>80</v>
      </c>
      <c r="D4761" s="13">
        <f>Retailers_stock_balance!D5835</f>
        <v/>
      </c>
      <c r="E4761" s="13">
        <f>Retailers_stock_balance!E5835</f>
        <v/>
      </c>
      <c r="F4761" s="13">
        <f>Retailers_stock_balance!F5835</f>
        <v/>
      </c>
      <c r="Y4761" s="13" t="n">
        <v>80</v>
      </c>
      <c r="AU4761" s="13" t="n">
        <v>80</v>
      </c>
      <c r="BQ4761" s="13" t="n">
        <v>80</v>
      </c>
      <c r="CM4761" s="13" t="n">
        <v>80</v>
      </c>
      <c r="DI4761" s="13" t="n">
        <v>80</v>
      </c>
      <c r="EE4761" s="13" t="n">
        <v>80</v>
      </c>
      <c r="FA4761" s="13" t="n">
        <v>80</v>
      </c>
      <c r="FW4761" s="13" t="n">
        <v>80</v>
      </c>
      <c r="GS4761" s="13" t="n">
        <v>80</v>
      </c>
    </row>
    <row r="4762">
      <c r="C4762" s="13" t="n">
        <v>81</v>
      </c>
      <c r="D4762" s="13">
        <f>Retailers_stock_balance!D5836</f>
        <v/>
      </c>
      <c r="E4762" s="13">
        <f>Retailers_stock_balance!E5836</f>
        <v/>
      </c>
      <c r="F4762" s="13">
        <f>Retailers_stock_balance!F5836</f>
        <v/>
      </c>
      <c r="Y4762" s="13" t="n">
        <v>81</v>
      </c>
      <c r="AU4762" s="13" t="n">
        <v>81</v>
      </c>
      <c r="BQ4762" s="13" t="n">
        <v>81</v>
      </c>
      <c r="CM4762" s="13" t="n">
        <v>81</v>
      </c>
      <c r="DI4762" s="13" t="n">
        <v>81</v>
      </c>
      <c r="EE4762" s="13" t="n">
        <v>81</v>
      </c>
      <c r="FA4762" s="13" t="n">
        <v>81</v>
      </c>
      <c r="FW4762" s="13" t="n">
        <v>81</v>
      </c>
      <c r="GS4762" s="13" t="n">
        <v>81</v>
      </c>
    </row>
    <row r="4763">
      <c r="C4763" s="13" t="n">
        <v>82</v>
      </c>
      <c r="D4763" s="13">
        <f>Retailers_stock_balance!D5837</f>
        <v/>
      </c>
      <c r="E4763" s="13">
        <f>Retailers_stock_balance!E5837</f>
        <v/>
      </c>
      <c r="F4763" s="13">
        <f>Retailers_stock_balance!F5837</f>
        <v/>
      </c>
      <c r="Y4763" s="13" t="n">
        <v>82</v>
      </c>
      <c r="AU4763" s="13" t="n">
        <v>82</v>
      </c>
      <c r="BQ4763" s="13" t="n">
        <v>82</v>
      </c>
      <c r="CM4763" s="13" t="n">
        <v>82</v>
      </c>
      <c r="DI4763" s="13" t="n">
        <v>82</v>
      </c>
      <c r="EE4763" s="13" t="n">
        <v>82</v>
      </c>
      <c r="FA4763" s="13" t="n">
        <v>82</v>
      </c>
      <c r="FW4763" s="13" t="n">
        <v>82</v>
      </c>
      <c r="GS4763" s="13" t="n">
        <v>82</v>
      </c>
    </row>
    <row r="4764">
      <c r="C4764" s="13" t="n">
        <v>83</v>
      </c>
      <c r="D4764" s="13">
        <f>Retailers_stock_balance!D5838</f>
        <v/>
      </c>
      <c r="E4764" s="13">
        <f>Retailers_stock_balance!E5838</f>
        <v/>
      </c>
      <c r="F4764" s="13">
        <f>Retailers_stock_balance!F5838</f>
        <v/>
      </c>
      <c r="Y4764" s="13" t="n">
        <v>83</v>
      </c>
      <c r="AU4764" s="13" t="n">
        <v>83</v>
      </c>
      <c r="BQ4764" s="13" t="n">
        <v>83</v>
      </c>
      <c r="CM4764" s="13" t="n">
        <v>83</v>
      </c>
      <c r="DI4764" s="13" t="n">
        <v>83</v>
      </c>
      <c r="EE4764" s="13" t="n">
        <v>83</v>
      </c>
      <c r="FA4764" s="13" t="n">
        <v>83</v>
      </c>
      <c r="FW4764" s="13" t="n">
        <v>83</v>
      </c>
      <c r="GS4764" s="13" t="n">
        <v>83</v>
      </c>
    </row>
    <row r="4765">
      <c r="C4765" s="13" t="n">
        <v>84</v>
      </c>
      <c r="D4765" s="13">
        <f>Retailers_stock_balance!D5839</f>
        <v/>
      </c>
      <c r="E4765" s="13">
        <f>Retailers_stock_balance!E5839</f>
        <v/>
      </c>
      <c r="F4765" s="13">
        <f>Retailers_stock_balance!F5839</f>
        <v/>
      </c>
      <c r="Y4765" s="13" t="n">
        <v>84</v>
      </c>
      <c r="AU4765" s="13" t="n">
        <v>84</v>
      </c>
      <c r="BQ4765" s="13" t="n">
        <v>84</v>
      </c>
      <c r="CM4765" s="13" t="n">
        <v>84</v>
      </c>
      <c r="DI4765" s="13" t="n">
        <v>84</v>
      </c>
      <c r="EE4765" s="13" t="n">
        <v>84</v>
      </c>
      <c r="FA4765" s="13" t="n">
        <v>84</v>
      </c>
      <c r="FW4765" s="13" t="n">
        <v>84</v>
      </c>
      <c r="GS4765" s="13" t="n">
        <v>84</v>
      </c>
    </row>
    <row r="4766">
      <c r="C4766" s="13" t="n">
        <v>85</v>
      </c>
      <c r="D4766" s="13">
        <f>Retailers_stock_balance!D5840</f>
        <v/>
      </c>
      <c r="E4766" s="13">
        <f>Retailers_stock_balance!E5840</f>
        <v/>
      </c>
      <c r="F4766" s="13">
        <f>Retailers_stock_balance!F5840</f>
        <v/>
      </c>
      <c r="Y4766" s="13" t="n">
        <v>85</v>
      </c>
      <c r="AU4766" s="13" t="n">
        <v>85</v>
      </c>
      <c r="BQ4766" s="13" t="n">
        <v>85</v>
      </c>
      <c r="CM4766" s="13" t="n">
        <v>85</v>
      </c>
      <c r="DI4766" s="13" t="n">
        <v>85</v>
      </c>
      <c r="EE4766" s="13" t="n">
        <v>85</v>
      </c>
      <c r="FA4766" s="13" t="n">
        <v>85</v>
      </c>
      <c r="FW4766" s="13" t="n">
        <v>85</v>
      </c>
      <c r="GS4766" s="13" t="n">
        <v>85</v>
      </c>
    </row>
    <row r="4767">
      <c r="C4767" s="13" t="n">
        <v>86</v>
      </c>
      <c r="D4767" s="13">
        <f>Retailers_stock_balance!D5841</f>
        <v/>
      </c>
      <c r="E4767" s="13">
        <f>Retailers_stock_balance!E5841</f>
        <v/>
      </c>
      <c r="F4767" s="13">
        <f>Retailers_stock_balance!F5841</f>
        <v/>
      </c>
      <c r="Y4767" s="13" t="n">
        <v>86</v>
      </c>
      <c r="AU4767" s="13" t="n">
        <v>86</v>
      </c>
      <c r="BQ4767" s="13" t="n">
        <v>86</v>
      </c>
      <c r="CM4767" s="13" t="n">
        <v>86</v>
      </c>
      <c r="DI4767" s="13" t="n">
        <v>86</v>
      </c>
      <c r="EE4767" s="13" t="n">
        <v>86</v>
      </c>
      <c r="FA4767" s="13" t="n">
        <v>86</v>
      </c>
      <c r="FW4767" s="13" t="n">
        <v>86</v>
      </c>
      <c r="GS4767" s="13" t="n">
        <v>86</v>
      </c>
    </row>
    <row r="4768">
      <c r="C4768" s="13" t="n">
        <v>87</v>
      </c>
      <c r="D4768" s="13">
        <f>Retailers_stock_balance!D5842</f>
        <v/>
      </c>
      <c r="E4768" s="13">
        <f>Retailers_stock_balance!E5842</f>
        <v/>
      </c>
      <c r="F4768" s="13">
        <f>Retailers_stock_balance!F5842</f>
        <v/>
      </c>
      <c r="Y4768" s="13" t="n">
        <v>87</v>
      </c>
      <c r="AU4768" s="13" t="n">
        <v>87</v>
      </c>
      <c r="BQ4768" s="13" t="n">
        <v>87</v>
      </c>
      <c r="CM4768" s="13" t="n">
        <v>87</v>
      </c>
      <c r="DI4768" s="13" t="n">
        <v>87</v>
      </c>
      <c r="EE4768" s="13" t="n">
        <v>87</v>
      </c>
      <c r="FA4768" s="13" t="n">
        <v>87</v>
      </c>
      <c r="FW4768" s="13" t="n">
        <v>87</v>
      </c>
      <c r="GS4768" s="13" t="n">
        <v>87</v>
      </c>
    </row>
    <row r="4769">
      <c r="C4769" s="13" t="n">
        <v>88</v>
      </c>
      <c r="D4769" s="13">
        <f>Retailers_stock_balance!D5843</f>
        <v/>
      </c>
      <c r="E4769" s="13">
        <f>Retailers_stock_balance!E5843</f>
        <v/>
      </c>
      <c r="F4769" s="13">
        <f>Retailers_stock_balance!F5843</f>
        <v/>
      </c>
      <c r="Y4769" s="13" t="n">
        <v>88</v>
      </c>
      <c r="AU4769" s="13" t="n">
        <v>88</v>
      </c>
      <c r="BQ4769" s="13" t="n">
        <v>88</v>
      </c>
      <c r="CM4769" s="13" t="n">
        <v>88</v>
      </c>
      <c r="DI4769" s="13" t="n">
        <v>88</v>
      </c>
      <c r="EE4769" s="13" t="n">
        <v>88</v>
      </c>
      <c r="FA4769" s="13" t="n">
        <v>88</v>
      </c>
      <c r="FW4769" s="13" t="n">
        <v>88</v>
      </c>
      <c r="GS4769" s="13" t="n">
        <v>88</v>
      </c>
    </row>
    <row r="4770">
      <c r="C4770" s="13" t="n">
        <v>89</v>
      </c>
      <c r="D4770" s="13">
        <f>Retailers_stock_balance!D5844</f>
        <v/>
      </c>
      <c r="E4770" s="13">
        <f>Retailers_stock_balance!E5844</f>
        <v/>
      </c>
      <c r="F4770" s="13">
        <f>Retailers_stock_balance!F5844</f>
        <v/>
      </c>
      <c r="Y4770" s="13" t="n">
        <v>89</v>
      </c>
      <c r="AU4770" s="13" t="n">
        <v>89</v>
      </c>
      <c r="BQ4770" s="13" t="n">
        <v>89</v>
      </c>
      <c r="CM4770" s="13" t="n">
        <v>89</v>
      </c>
      <c r="DI4770" s="13" t="n">
        <v>89</v>
      </c>
      <c r="EE4770" s="13" t="n">
        <v>89</v>
      </c>
      <c r="FA4770" s="13" t="n">
        <v>89</v>
      </c>
      <c r="FW4770" s="13" t="n">
        <v>89</v>
      </c>
      <c r="GS4770" s="13" t="n">
        <v>89</v>
      </c>
    </row>
    <row r="4771">
      <c r="C4771" s="13" t="n">
        <v>90</v>
      </c>
      <c r="D4771" s="13">
        <f>Retailers_stock_balance!D5845</f>
        <v/>
      </c>
      <c r="E4771" s="13">
        <f>Retailers_stock_balance!E5845</f>
        <v/>
      </c>
      <c r="F4771" s="13">
        <f>Retailers_stock_balance!F5845</f>
        <v/>
      </c>
      <c r="Y4771" s="13" t="n">
        <v>90</v>
      </c>
      <c r="AU4771" s="13" t="n">
        <v>90</v>
      </c>
      <c r="BQ4771" s="13" t="n">
        <v>90</v>
      </c>
      <c r="CM4771" s="13" t="n">
        <v>90</v>
      </c>
      <c r="DI4771" s="13" t="n">
        <v>90</v>
      </c>
      <c r="EE4771" s="13" t="n">
        <v>90</v>
      </c>
      <c r="FA4771" s="13" t="n">
        <v>90</v>
      </c>
      <c r="FW4771" s="13" t="n">
        <v>90</v>
      </c>
      <c r="GS4771" s="13" t="n">
        <v>90</v>
      </c>
    </row>
    <row r="4772">
      <c r="C4772" s="13" t="n">
        <v>91</v>
      </c>
      <c r="D4772" s="13">
        <f>Retailers_stock_balance!D5846</f>
        <v/>
      </c>
      <c r="E4772" s="13">
        <f>Retailers_stock_balance!E5846</f>
        <v/>
      </c>
      <c r="F4772" s="13">
        <f>Retailers_stock_balance!F5846</f>
        <v/>
      </c>
      <c r="Y4772" s="13" t="n">
        <v>91</v>
      </c>
      <c r="AU4772" s="13" t="n">
        <v>91</v>
      </c>
      <c r="BQ4772" s="13" t="n">
        <v>91</v>
      </c>
      <c r="CM4772" s="13" t="n">
        <v>91</v>
      </c>
      <c r="DI4772" s="13" t="n">
        <v>91</v>
      </c>
      <c r="EE4772" s="13" t="n">
        <v>91</v>
      </c>
      <c r="FA4772" s="13" t="n">
        <v>91</v>
      </c>
      <c r="FW4772" s="13" t="n">
        <v>91</v>
      </c>
      <c r="GS4772" s="13" t="n">
        <v>91</v>
      </c>
    </row>
    <row r="4773">
      <c r="C4773" s="13" t="n">
        <v>92</v>
      </c>
      <c r="D4773" s="13">
        <f>Retailers_stock_balance!D5847</f>
        <v/>
      </c>
      <c r="E4773" s="13">
        <f>Retailers_stock_balance!E5847</f>
        <v/>
      </c>
      <c r="F4773" s="13">
        <f>Retailers_stock_balance!F5847</f>
        <v/>
      </c>
      <c r="Y4773" s="13" t="n">
        <v>92</v>
      </c>
      <c r="AU4773" s="13" t="n">
        <v>92</v>
      </c>
      <c r="BQ4773" s="13" t="n">
        <v>92</v>
      </c>
      <c r="CM4773" s="13" t="n">
        <v>92</v>
      </c>
      <c r="DI4773" s="13" t="n">
        <v>92</v>
      </c>
      <c r="EE4773" s="13" t="n">
        <v>92</v>
      </c>
      <c r="FA4773" s="13" t="n">
        <v>92</v>
      </c>
      <c r="FW4773" s="13" t="n">
        <v>92</v>
      </c>
      <c r="GS4773" s="13" t="n">
        <v>92</v>
      </c>
    </row>
    <row r="4774">
      <c r="C4774" s="13" t="n">
        <v>93</v>
      </c>
      <c r="D4774" s="13">
        <f>Retailers_stock_balance!D5848</f>
        <v/>
      </c>
      <c r="E4774" s="13">
        <f>Retailers_stock_balance!E5848</f>
        <v/>
      </c>
      <c r="F4774" s="13">
        <f>Retailers_stock_balance!F5848</f>
        <v/>
      </c>
      <c r="Y4774" s="13" t="n">
        <v>93</v>
      </c>
      <c r="AU4774" s="13" t="n">
        <v>93</v>
      </c>
      <c r="BQ4774" s="13" t="n">
        <v>93</v>
      </c>
      <c r="CM4774" s="13" t="n">
        <v>93</v>
      </c>
      <c r="DI4774" s="13" t="n">
        <v>93</v>
      </c>
      <c r="EE4774" s="13" t="n">
        <v>93</v>
      </c>
      <c r="FA4774" s="13" t="n">
        <v>93</v>
      </c>
      <c r="FW4774" s="13" t="n">
        <v>93</v>
      </c>
      <c r="GS4774" s="13" t="n">
        <v>93</v>
      </c>
    </row>
    <row r="4775">
      <c r="C4775" s="13" t="n">
        <v>94</v>
      </c>
      <c r="D4775" s="13">
        <f>Retailers_stock_balance!D5849</f>
        <v/>
      </c>
      <c r="E4775" s="13">
        <f>Retailers_stock_balance!E5849</f>
        <v/>
      </c>
      <c r="F4775" s="13">
        <f>Retailers_stock_balance!F5849</f>
        <v/>
      </c>
      <c r="Y4775" s="13" t="n">
        <v>94</v>
      </c>
      <c r="AU4775" s="13" t="n">
        <v>94</v>
      </c>
      <c r="BQ4775" s="13" t="n">
        <v>94</v>
      </c>
      <c r="CM4775" s="13" t="n">
        <v>94</v>
      </c>
      <c r="DI4775" s="13" t="n">
        <v>94</v>
      </c>
      <c r="EE4775" s="13" t="n">
        <v>94</v>
      </c>
      <c r="FA4775" s="13" t="n">
        <v>94</v>
      </c>
      <c r="FW4775" s="13" t="n">
        <v>94</v>
      </c>
      <c r="GS4775" s="13" t="n">
        <v>94</v>
      </c>
    </row>
    <row r="4776">
      <c r="C4776" s="13" t="n">
        <v>95</v>
      </c>
      <c r="D4776" s="13">
        <f>Retailers_stock_balance!D5850</f>
        <v/>
      </c>
      <c r="E4776" s="13">
        <f>Retailers_stock_balance!E5850</f>
        <v/>
      </c>
      <c r="F4776" s="13">
        <f>Retailers_stock_balance!F5850</f>
        <v/>
      </c>
      <c r="Y4776" s="13" t="n">
        <v>95</v>
      </c>
      <c r="AU4776" s="13" t="n">
        <v>95</v>
      </c>
      <c r="BQ4776" s="13" t="n">
        <v>95</v>
      </c>
      <c r="CM4776" s="13" t="n">
        <v>95</v>
      </c>
      <c r="DI4776" s="13" t="n">
        <v>95</v>
      </c>
      <c r="EE4776" s="13" t="n">
        <v>95</v>
      </c>
      <c r="FA4776" s="13" t="n">
        <v>95</v>
      </c>
      <c r="FW4776" s="13" t="n">
        <v>95</v>
      </c>
      <c r="GS4776" s="13" t="n">
        <v>95</v>
      </c>
    </row>
    <row r="4777">
      <c r="C4777" s="13" t="n">
        <v>96</v>
      </c>
      <c r="D4777" s="13">
        <f>Retailers_stock_balance!D5851</f>
        <v/>
      </c>
      <c r="E4777" s="13">
        <f>Retailers_stock_balance!E5851</f>
        <v/>
      </c>
      <c r="F4777" s="13">
        <f>Retailers_stock_balance!F5851</f>
        <v/>
      </c>
      <c r="Y4777" s="13" t="n">
        <v>96</v>
      </c>
      <c r="AU4777" s="13" t="n">
        <v>96</v>
      </c>
      <c r="BQ4777" s="13" t="n">
        <v>96</v>
      </c>
      <c r="CM4777" s="13" t="n">
        <v>96</v>
      </c>
      <c r="DI4777" s="13" t="n">
        <v>96</v>
      </c>
      <c r="EE4777" s="13" t="n">
        <v>96</v>
      </c>
      <c r="FA4777" s="13" t="n">
        <v>96</v>
      </c>
      <c r="FW4777" s="13" t="n">
        <v>96</v>
      </c>
      <c r="GS4777" s="13" t="n">
        <v>96</v>
      </c>
    </row>
    <row r="4778">
      <c r="C4778" s="13" t="n">
        <v>97</v>
      </c>
      <c r="D4778" s="13">
        <f>Retailers_stock_balance!D5852</f>
        <v/>
      </c>
      <c r="E4778" s="13">
        <f>Retailers_stock_balance!E5852</f>
        <v/>
      </c>
      <c r="F4778" s="13">
        <f>Retailers_stock_balance!F5852</f>
        <v/>
      </c>
      <c r="Y4778" s="13" t="n">
        <v>97</v>
      </c>
      <c r="AU4778" s="13" t="n">
        <v>97</v>
      </c>
      <c r="BQ4778" s="13" t="n">
        <v>97</v>
      </c>
      <c r="CM4778" s="13" t="n">
        <v>97</v>
      </c>
      <c r="DI4778" s="13" t="n">
        <v>97</v>
      </c>
      <c r="EE4778" s="13" t="n">
        <v>97</v>
      </c>
      <c r="FA4778" s="13" t="n">
        <v>97</v>
      </c>
      <c r="FW4778" s="13" t="n">
        <v>97</v>
      </c>
      <c r="GS4778" s="13" t="n">
        <v>97</v>
      </c>
    </row>
    <row r="4779">
      <c r="C4779" s="13" t="n">
        <v>98</v>
      </c>
      <c r="D4779" s="13">
        <f>Retailers_stock_balance!D5853</f>
        <v/>
      </c>
      <c r="E4779" s="13">
        <f>Retailers_stock_balance!E5853</f>
        <v/>
      </c>
      <c r="F4779" s="13">
        <f>Retailers_stock_balance!F5853</f>
        <v/>
      </c>
      <c r="Y4779" s="13" t="n">
        <v>98</v>
      </c>
      <c r="AU4779" s="13" t="n">
        <v>98</v>
      </c>
      <c r="BQ4779" s="13" t="n">
        <v>98</v>
      </c>
      <c r="CM4779" s="13" t="n">
        <v>98</v>
      </c>
      <c r="DI4779" s="13" t="n">
        <v>98</v>
      </c>
      <c r="EE4779" s="13" t="n">
        <v>98</v>
      </c>
      <c r="FA4779" s="13" t="n">
        <v>98</v>
      </c>
      <c r="FW4779" s="13" t="n">
        <v>98</v>
      </c>
      <c r="GS4779" s="13" t="n">
        <v>98</v>
      </c>
    </row>
    <row r="4780">
      <c r="C4780" s="13" t="n">
        <v>99</v>
      </c>
      <c r="D4780" s="13">
        <f>Retailers_stock_balance!D5854</f>
        <v/>
      </c>
      <c r="E4780" s="13">
        <f>Retailers_stock_balance!E5854</f>
        <v/>
      </c>
      <c r="F4780" s="13">
        <f>Retailers_stock_balance!F5854</f>
        <v/>
      </c>
      <c r="Y4780" s="13" t="n">
        <v>99</v>
      </c>
      <c r="AU4780" s="13" t="n">
        <v>99</v>
      </c>
      <c r="BQ4780" s="13" t="n">
        <v>99</v>
      </c>
      <c r="CM4780" s="13" t="n">
        <v>99</v>
      </c>
      <c r="DI4780" s="13" t="n">
        <v>99</v>
      </c>
      <c r="EE4780" s="13" t="n">
        <v>99</v>
      </c>
      <c r="FA4780" s="13" t="n">
        <v>99</v>
      </c>
      <c r="FW4780" s="13" t="n">
        <v>99</v>
      </c>
      <c r="GS4780" s="13" t="n">
        <v>99</v>
      </c>
    </row>
    <row r="4781">
      <c r="C4781" s="13" t="n">
        <v>100</v>
      </c>
      <c r="D4781" s="13">
        <f>Retailers_stock_balance!D5855</f>
        <v/>
      </c>
      <c r="E4781" s="13">
        <f>Retailers_stock_balance!E5855</f>
        <v/>
      </c>
      <c r="F4781" s="13">
        <f>Retailers_stock_balance!F5855</f>
        <v/>
      </c>
      <c r="Y4781" s="13" t="n">
        <v>100</v>
      </c>
      <c r="AU4781" s="13" t="n">
        <v>100</v>
      </c>
      <c r="BQ4781" s="13" t="n">
        <v>100</v>
      </c>
      <c r="CM4781" s="13" t="n">
        <v>100</v>
      </c>
      <c r="DI4781" s="13" t="n">
        <v>100</v>
      </c>
      <c r="EE4781" s="13" t="n">
        <v>100</v>
      </c>
      <c r="FA4781" s="13" t="n">
        <v>100</v>
      </c>
      <c r="FW4781" s="13" t="n">
        <v>100</v>
      </c>
      <c r="GS4781" s="13" t="n">
        <v>100</v>
      </c>
    </row>
    <row r="4782">
      <c r="C4782" s="13" t="n">
        <v>101</v>
      </c>
      <c r="D4782" s="13">
        <f>Retailers_stock_balance!D5856</f>
        <v/>
      </c>
      <c r="E4782" s="13">
        <f>Retailers_stock_balance!E5856</f>
        <v/>
      </c>
      <c r="F4782" s="13">
        <f>Retailers_stock_balance!F5856</f>
        <v/>
      </c>
      <c r="Y4782" s="13" t="n">
        <v>101</v>
      </c>
      <c r="AU4782" s="13" t="n">
        <v>101</v>
      </c>
      <c r="BQ4782" s="13" t="n">
        <v>101</v>
      </c>
      <c r="CM4782" s="13" t="n">
        <v>101</v>
      </c>
      <c r="DI4782" s="13" t="n">
        <v>101</v>
      </c>
      <c r="EE4782" s="13" t="n">
        <v>101</v>
      </c>
      <c r="FA4782" s="13" t="n">
        <v>101</v>
      </c>
      <c r="FW4782" s="13" t="n">
        <v>101</v>
      </c>
      <c r="GS4782" s="13" t="n">
        <v>101</v>
      </c>
    </row>
    <row r="4783">
      <c r="C4783" s="13" t="n">
        <v>102</v>
      </c>
      <c r="D4783" s="13">
        <f>Retailers_stock_balance!D5857</f>
        <v/>
      </c>
      <c r="E4783" s="13">
        <f>Retailers_stock_balance!E5857</f>
        <v/>
      </c>
      <c r="F4783" s="13">
        <f>Retailers_stock_balance!F5857</f>
        <v/>
      </c>
      <c r="Y4783" s="13" t="n">
        <v>102</v>
      </c>
      <c r="AU4783" s="13" t="n">
        <v>102</v>
      </c>
      <c r="BQ4783" s="13" t="n">
        <v>102</v>
      </c>
      <c r="CM4783" s="13" t="n">
        <v>102</v>
      </c>
      <c r="DI4783" s="13" t="n">
        <v>102</v>
      </c>
      <c r="EE4783" s="13" t="n">
        <v>102</v>
      </c>
      <c r="FA4783" s="13" t="n">
        <v>102</v>
      </c>
      <c r="FW4783" s="13" t="n">
        <v>102</v>
      </c>
      <c r="GS4783" s="13" t="n">
        <v>102</v>
      </c>
    </row>
    <row r="4784">
      <c r="C4784" s="13" t="n">
        <v>103</v>
      </c>
      <c r="D4784" s="13">
        <f>Retailers_stock_balance!D5858</f>
        <v/>
      </c>
      <c r="E4784" s="13">
        <f>Retailers_stock_balance!E5858</f>
        <v/>
      </c>
      <c r="F4784" s="13">
        <f>Retailers_stock_balance!F5858</f>
        <v/>
      </c>
      <c r="Y4784" s="13" t="n">
        <v>103</v>
      </c>
      <c r="AU4784" s="13" t="n">
        <v>103</v>
      </c>
      <c r="BQ4784" s="13" t="n">
        <v>103</v>
      </c>
      <c r="CM4784" s="13" t="n">
        <v>103</v>
      </c>
      <c r="DI4784" s="13" t="n">
        <v>103</v>
      </c>
      <c r="EE4784" s="13" t="n">
        <v>103</v>
      </c>
      <c r="FA4784" s="13" t="n">
        <v>103</v>
      </c>
      <c r="FW4784" s="13" t="n">
        <v>103</v>
      </c>
      <c r="GS4784" s="13" t="n">
        <v>103</v>
      </c>
    </row>
    <row r="4785">
      <c r="C4785" s="13" t="n">
        <v>104</v>
      </c>
      <c r="D4785" s="13">
        <f>Retailers_stock_balance!D5859</f>
        <v/>
      </c>
      <c r="E4785" s="13">
        <f>Retailers_stock_balance!E5859</f>
        <v/>
      </c>
      <c r="F4785" s="13">
        <f>Retailers_stock_balance!F5859</f>
        <v/>
      </c>
      <c r="Y4785" s="13" t="n">
        <v>104</v>
      </c>
      <c r="AU4785" s="13" t="n">
        <v>104</v>
      </c>
      <c r="BQ4785" s="13" t="n">
        <v>104</v>
      </c>
      <c r="CM4785" s="13" t="n">
        <v>104</v>
      </c>
      <c r="DI4785" s="13" t="n">
        <v>104</v>
      </c>
      <c r="EE4785" s="13" t="n">
        <v>104</v>
      </c>
      <c r="FA4785" s="13" t="n">
        <v>104</v>
      </c>
      <c r="FW4785" s="13" t="n">
        <v>104</v>
      </c>
      <c r="GS4785" s="13" t="n">
        <v>104</v>
      </c>
    </row>
    <row r="4786">
      <c r="C4786" s="13" t="n">
        <v>105</v>
      </c>
      <c r="D4786" s="13">
        <f>Retailers_stock_balance!D5860</f>
        <v/>
      </c>
      <c r="E4786" s="13">
        <f>Retailers_stock_balance!E5860</f>
        <v/>
      </c>
      <c r="F4786" s="13">
        <f>Retailers_stock_balance!F5860</f>
        <v/>
      </c>
      <c r="Y4786" s="13" t="n">
        <v>105</v>
      </c>
      <c r="AU4786" s="13" t="n">
        <v>105</v>
      </c>
      <c r="BQ4786" s="13" t="n">
        <v>105</v>
      </c>
      <c r="CM4786" s="13" t="n">
        <v>105</v>
      </c>
      <c r="DI4786" s="13" t="n">
        <v>105</v>
      </c>
      <c r="EE4786" s="13" t="n">
        <v>105</v>
      </c>
      <c r="FA4786" s="13" t="n">
        <v>105</v>
      </c>
      <c r="FW4786" s="13" t="n">
        <v>105</v>
      </c>
      <c r="GS4786" s="13" t="n">
        <v>105</v>
      </c>
    </row>
    <row r="4787">
      <c r="C4787" s="13" t="n">
        <v>106</v>
      </c>
      <c r="D4787" s="13">
        <f>Retailers_stock_balance!D5861</f>
        <v/>
      </c>
      <c r="E4787" s="13">
        <f>Retailers_stock_balance!E5861</f>
        <v/>
      </c>
      <c r="F4787" s="13">
        <f>Retailers_stock_balance!F5861</f>
        <v/>
      </c>
      <c r="Y4787" s="13" t="n">
        <v>106</v>
      </c>
      <c r="AU4787" s="13" t="n">
        <v>106</v>
      </c>
      <c r="BQ4787" s="13" t="n">
        <v>106</v>
      </c>
      <c r="CM4787" s="13" t="n">
        <v>106</v>
      </c>
      <c r="DI4787" s="13" t="n">
        <v>106</v>
      </c>
      <c r="EE4787" s="13" t="n">
        <v>106</v>
      </c>
      <c r="FA4787" s="13" t="n">
        <v>106</v>
      </c>
      <c r="FW4787" s="13" t="n">
        <v>106</v>
      </c>
      <c r="GS4787" s="13" t="n">
        <v>106</v>
      </c>
    </row>
    <row r="4788">
      <c r="C4788" s="13" t="n">
        <v>107</v>
      </c>
      <c r="D4788" s="13">
        <f>Retailers_stock_balance!D5862</f>
        <v/>
      </c>
      <c r="E4788" s="13">
        <f>Retailers_stock_balance!E5862</f>
        <v/>
      </c>
      <c r="F4788" s="13">
        <f>Retailers_stock_balance!F5862</f>
        <v/>
      </c>
      <c r="Y4788" s="13" t="n">
        <v>107</v>
      </c>
      <c r="AU4788" s="13" t="n">
        <v>107</v>
      </c>
      <c r="BQ4788" s="13" t="n">
        <v>107</v>
      </c>
      <c r="CM4788" s="13" t="n">
        <v>107</v>
      </c>
      <c r="DI4788" s="13" t="n">
        <v>107</v>
      </c>
      <c r="EE4788" s="13" t="n">
        <v>107</v>
      </c>
      <c r="FA4788" s="13" t="n">
        <v>107</v>
      </c>
      <c r="FW4788" s="13" t="n">
        <v>107</v>
      </c>
      <c r="GS4788" s="13" t="n">
        <v>107</v>
      </c>
    </row>
    <row r="4789">
      <c r="C4789" s="13" t="n">
        <v>108</v>
      </c>
      <c r="D4789" s="13">
        <f>Retailers_stock_balance!D5863</f>
        <v/>
      </c>
      <c r="E4789" s="13">
        <f>Retailers_stock_balance!E5863</f>
        <v/>
      </c>
      <c r="F4789" s="13">
        <f>Retailers_stock_balance!F5863</f>
        <v/>
      </c>
      <c r="Y4789" s="13" t="n">
        <v>108</v>
      </c>
      <c r="AU4789" s="13" t="n">
        <v>108</v>
      </c>
      <c r="BQ4789" s="13" t="n">
        <v>108</v>
      </c>
      <c r="CM4789" s="13" t="n">
        <v>108</v>
      </c>
      <c r="DI4789" s="13" t="n">
        <v>108</v>
      </c>
      <c r="EE4789" s="13" t="n">
        <v>108</v>
      </c>
      <c r="FA4789" s="13" t="n">
        <v>108</v>
      </c>
      <c r="FW4789" s="13" t="n">
        <v>108</v>
      </c>
      <c r="GS4789" s="13" t="n">
        <v>108</v>
      </c>
    </row>
    <row r="4790">
      <c r="C4790" s="13" t="n">
        <v>109</v>
      </c>
      <c r="D4790" s="13">
        <f>Retailers_stock_balance!D5864</f>
        <v/>
      </c>
      <c r="E4790" s="13">
        <f>Retailers_stock_balance!E5864</f>
        <v/>
      </c>
      <c r="F4790" s="13">
        <f>Retailers_stock_balance!F5864</f>
        <v/>
      </c>
      <c r="Y4790" s="13" t="n">
        <v>109</v>
      </c>
      <c r="AU4790" s="13" t="n">
        <v>109</v>
      </c>
      <c r="BQ4790" s="13" t="n">
        <v>109</v>
      </c>
      <c r="CM4790" s="13" t="n">
        <v>109</v>
      </c>
      <c r="DI4790" s="13" t="n">
        <v>109</v>
      </c>
      <c r="EE4790" s="13" t="n">
        <v>109</v>
      </c>
      <c r="FA4790" s="13" t="n">
        <v>109</v>
      </c>
      <c r="FW4790" s="13" t="n">
        <v>109</v>
      </c>
      <c r="GS4790" s="13" t="n">
        <v>109</v>
      </c>
    </row>
    <row r="4791">
      <c r="C4791" s="13" t="n">
        <v>110</v>
      </c>
      <c r="D4791" s="13">
        <f>Retailers_stock_balance!D5865</f>
        <v/>
      </c>
      <c r="E4791" s="13">
        <f>Retailers_stock_balance!E5865</f>
        <v/>
      </c>
      <c r="F4791" s="13">
        <f>Retailers_stock_balance!F5865</f>
        <v/>
      </c>
      <c r="Y4791" s="13" t="n">
        <v>110</v>
      </c>
      <c r="AU4791" s="13" t="n">
        <v>110</v>
      </c>
      <c r="BQ4791" s="13" t="n">
        <v>110</v>
      </c>
      <c r="CM4791" s="13" t="n">
        <v>110</v>
      </c>
      <c r="DI4791" s="13" t="n">
        <v>110</v>
      </c>
      <c r="EE4791" s="13" t="n">
        <v>110</v>
      </c>
      <c r="FA4791" s="13" t="n">
        <v>110</v>
      </c>
      <c r="FW4791" s="13" t="n">
        <v>110</v>
      </c>
      <c r="GS4791" s="13" t="n">
        <v>110</v>
      </c>
    </row>
    <row r="4792">
      <c r="C4792" s="13" t="n">
        <v>111</v>
      </c>
      <c r="D4792" s="13">
        <f>Retailers_stock_balance!D5866</f>
        <v/>
      </c>
      <c r="E4792" s="13">
        <f>Retailers_stock_balance!E5866</f>
        <v/>
      </c>
      <c r="F4792" s="13">
        <f>Retailers_stock_balance!F5866</f>
        <v/>
      </c>
      <c r="Y4792" s="13" t="n">
        <v>111</v>
      </c>
      <c r="AU4792" s="13" t="n">
        <v>111</v>
      </c>
      <c r="BQ4792" s="13" t="n">
        <v>111</v>
      </c>
      <c r="CM4792" s="13" t="n">
        <v>111</v>
      </c>
      <c r="DI4792" s="13" t="n">
        <v>111</v>
      </c>
      <c r="EE4792" s="13" t="n">
        <v>111</v>
      </c>
      <c r="FA4792" s="13" t="n">
        <v>111</v>
      </c>
      <c r="FW4792" s="13" t="n">
        <v>111</v>
      </c>
      <c r="GS4792" s="13" t="n">
        <v>111</v>
      </c>
    </row>
    <row r="4793">
      <c r="C4793" s="13" t="n">
        <v>112</v>
      </c>
      <c r="D4793" s="13">
        <f>Retailers_stock_balance!D5867</f>
        <v/>
      </c>
      <c r="E4793" s="13">
        <f>Retailers_stock_balance!E5867</f>
        <v/>
      </c>
      <c r="F4793" s="13">
        <f>Retailers_stock_balance!F5867</f>
        <v/>
      </c>
      <c r="Y4793" s="13" t="n">
        <v>112</v>
      </c>
      <c r="AU4793" s="13" t="n">
        <v>112</v>
      </c>
      <c r="BQ4793" s="13" t="n">
        <v>112</v>
      </c>
      <c r="CM4793" s="13" t="n">
        <v>112</v>
      </c>
      <c r="DI4793" s="13" t="n">
        <v>112</v>
      </c>
      <c r="EE4793" s="13" t="n">
        <v>112</v>
      </c>
      <c r="FA4793" s="13" t="n">
        <v>112</v>
      </c>
      <c r="FW4793" s="13" t="n">
        <v>112</v>
      </c>
      <c r="GS4793" s="13" t="n">
        <v>112</v>
      </c>
    </row>
    <row r="4794">
      <c r="C4794" s="13" t="n">
        <v>113</v>
      </c>
      <c r="D4794" s="13">
        <f>Retailers_stock_balance!D5868</f>
        <v/>
      </c>
      <c r="E4794" s="13">
        <f>Retailers_stock_balance!E5868</f>
        <v/>
      </c>
      <c r="F4794" s="13">
        <f>Retailers_stock_balance!F5868</f>
        <v/>
      </c>
      <c r="Y4794" s="13" t="n">
        <v>113</v>
      </c>
      <c r="AU4794" s="13" t="n">
        <v>113</v>
      </c>
      <c r="BQ4794" s="13" t="n">
        <v>113</v>
      </c>
      <c r="CM4794" s="13" t="n">
        <v>113</v>
      </c>
      <c r="DI4794" s="13" t="n">
        <v>113</v>
      </c>
      <c r="EE4794" s="13" t="n">
        <v>113</v>
      </c>
      <c r="FA4794" s="13" t="n">
        <v>113</v>
      </c>
      <c r="FW4794" s="13" t="n">
        <v>113</v>
      </c>
      <c r="GS4794" s="13" t="n">
        <v>113</v>
      </c>
    </row>
    <row r="4795">
      <c r="C4795" s="13" t="n">
        <v>114</v>
      </c>
      <c r="D4795" s="13">
        <f>Retailers_stock_balance!D5869</f>
        <v/>
      </c>
      <c r="E4795" s="13">
        <f>Retailers_stock_balance!E5869</f>
        <v/>
      </c>
      <c r="F4795" s="13">
        <f>Retailers_stock_balance!F5869</f>
        <v/>
      </c>
      <c r="Y4795" s="13" t="n">
        <v>114</v>
      </c>
      <c r="AU4795" s="13" t="n">
        <v>114</v>
      </c>
      <c r="BQ4795" s="13" t="n">
        <v>114</v>
      </c>
      <c r="CM4795" s="13" t="n">
        <v>114</v>
      </c>
      <c r="DI4795" s="13" t="n">
        <v>114</v>
      </c>
      <c r="EE4795" s="13" t="n">
        <v>114</v>
      </c>
      <c r="FA4795" s="13" t="n">
        <v>114</v>
      </c>
      <c r="FW4795" s="13" t="n">
        <v>114</v>
      </c>
      <c r="GS4795" s="13" t="n">
        <v>114</v>
      </c>
    </row>
    <row r="4796">
      <c r="C4796" s="13" t="n">
        <v>115</v>
      </c>
      <c r="D4796" s="13">
        <f>Retailers_stock_balance!D5870</f>
        <v/>
      </c>
      <c r="E4796" s="13">
        <f>Retailers_stock_balance!E5870</f>
        <v/>
      </c>
      <c r="F4796" s="13">
        <f>Retailers_stock_balance!F5870</f>
        <v/>
      </c>
      <c r="Y4796" s="13" t="n">
        <v>115</v>
      </c>
      <c r="AU4796" s="13" t="n">
        <v>115</v>
      </c>
      <c r="BQ4796" s="13" t="n">
        <v>115</v>
      </c>
      <c r="CM4796" s="13" t="n">
        <v>115</v>
      </c>
      <c r="DI4796" s="13" t="n">
        <v>115</v>
      </c>
      <c r="EE4796" s="13" t="n">
        <v>115</v>
      </c>
      <c r="FA4796" s="13" t="n">
        <v>115</v>
      </c>
      <c r="FW4796" s="13" t="n">
        <v>115</v>
      </c>
      <c r="GS4796" s="13" t="n">
        <v>115</v>
      </c>
    </row>
    <row r="4797">
      <c r="C4797" s="13" t="n">
        <v>116</v>
      </c>
      <c r="D4797" s="13">
        <f>Retailers_stock_balance!D5871</f>
        <v/>
      </c>
      <c r="E4797" s="13">
        <f>Retailers_stock_balance!E5871</f>
        <v/>
      </c>
      <c r="F4797" s="13">
        <f>Retailers_stock_balance!F5871</f>
        <v/>
      </c>
      <c r="Y4797" s="13" t="n">
        <v>116</v>
      </c>
      <c r="AU4797" s="13" t="n">
        <v>116</v>
      </c>
      <c r="BQ4797" s="13" t="n">
        <v>116</v>
      </c>
      <c r="CM4797" s="13" t="n">
        <v>116</v>
      </c>
      <c r="DI4797" s="13" t="n">
        <v>116</v>
      </c>
      <c r="EE4797" s="13" t="n">
        <v>116</v>
      </c>
      <c r="FA4797" s="13" t="n">
        <v>116</v>
      </c>
      <c r="FW4797" s="13" t="n">
        <v>116</v>
      </c>
      <c r="GS4797" s="13" t="n">
        <v>116</v>
      </c>
    </row>
    <row r="4798">
      <c r="C4798" s="13" t="n">
        <v>117</v>
      </c>
      <c r="D4798" s="13">
        <f>Retailers_stock_balance!D5872</f>
        <v/>
      </c>
      <c r="E4798" s="13">
        <f>Retailers_stock_balance!E5872</f>
        <v/>
      </c>
      <c r="F4798" s="13">
        <f>Retailers_stock_balance!F5872</f>
        <v/>
      </c>
      <c r="Y4798" s="13" t="n">
        <v>117</v>
      </c>
      <c r="AU4798" s="13" t="n">
        <v>117</v>
      </c>
      <c r="BQ4798" s="13" t="n">
        <v>117</v>
      </c>
      <c r="CM4798" s="13" t="n">
        <v>117</v>
      </c>
      <c r="DI4798" s="13" t="n">
        <v>117</v>
      </c>
      <c r="EE4798" s="13" t="n">
        <v>117</v>
      </c>
      <c r="FA4798" s="13" t="n">
        <v>117</v>
      </c>
      <c r="FW4798" s="13" t="n">
        <v>117</v>
      </c>
      <c r="GS4798" s="13" t="n">
        <v>117</v>
      </c>
    </row>
    <row r="4799">
      <c r="C4799" s="13" t="n">
        <v>118</v>
      </c>
      <c r="D4799" s="13">
        <f>Retailers_stock_balance!D5873</f>
        <v/>
      </c>
      <c r="E4799" s="13">
        <f>Retailers_stock_balance!E5873</f>
        <v/>
      </c>
      <c r="F4799" s="13">
        <f>Retailers_stock_balance!F5873</f>
        <v/>
      </c>
      <c r="Y4799" s="13" t="n">
        <v>118</v>
      </c>
      <c r="AU4799" s="13" t="n">
        <v>118</v>
      </c>
      <c r="BQ4799" s="13" t="n">
        <v>118</v>
      </c>
      <c r="CM4799" s="13" t="n">
        <v>118</v>
      </c>
      <c r="DI4799" s="13" t="n">
        <v>118</v>
      </c>
      <c r="EE4799" s="13" t="n">
        <v>118</v>
      </c>
      <c r="FA4799" s="13" t="n">
        <v>118</v>
      </c>
      <c r="FW4799" s="13" t="n">
        <v>118</v>
      </c>
      <c r="GS4799" s="13" t="n">
        <v>118</v>
      </c>
    </row>
    <row r="4800">
      <c r="C4800" s="13" t="n">
        <v>119</v>
      </c>
      <c r="D4800" s="13">
        <f>Retailers_stock_balance!D5874</f>
        <v/>
      </c>
      <c r="E4800" s="13">
        <f>Retailers_stock_balance!E5874</f>
        <v/>
      </c>
      <c r="F4800" s="13">
        <f>Retailers_stock_balance!F5874</f>
        <v/>
      </c>
      <c r="Y4800" s="13" t="n">
        <v>119</v>
      </c>
      <c r="AU4800" s="13" t="n">
        <v>119</v>
      </c>
      <c r="BQ4800" s="13" t="n">
        <v>119</v>
      </c>
      <c r="CM4800" s="13" t="n">
        <v>119</v>
      </c>
      <c r="DI4800" s="13" t="n">
        <v>119</v>
      </c>
      <c r="EE4800" s="13" t="n">
        <v>119</v>
      </c>
      <c r="FA4800" s="13" t="n">
        <v>119</v>
      </c>
      <c r="FW4800" s="13" t="n">
        <v>119</v>
      </c>
      <c r="GS4800" s="13" t="n">
        <v>119</v>
      </c>
    </row>
    <row r="4801">
      <c r="C4801" s="13" t="n">
        <v>120</v>
      </c>
      <c r="D4801" s="13">
        <f>Retailers_stock_balance!D5875</f>
        <v/>
      </c>
      <c r="E4801" s="13">
        <f>Retailers_stock_balance!E5875</f>
        <v/>
      </c>
      <c r="F4801" s="13">
        <f>Retailers_stock_balance!F5875</f>
        <v/>
      </c>
      <c r="Y4801" s="13" t="n">
        <v>120</v>
      </c>
      <c r="AU4801" s="13" t="n">
        <v>120</v>
      </c>
      <c r="BQ4801" s="13" t="n">
        <v>120</v>
      </c>
      <c r="CM4801" s="13" t="n">
        <v>120</v>
      </c>
      <c r="DI4801" s="13" t="n">
        <v>120</v>
      </c>
      <c r="EE4801" s="13" t="n">
        <v>120</v>
      </c>
      <c r="FA4801" s="13" t="n">
        <v>120</v>
      </c>
      <c r="FW4801" s="13" t="n">
        <v>120</v>
      </c>
      <c r="GS4801" s="13" t="n">
        <v>120</v>
      </c>
    </row>
    <row r="4802">
      <c r="C4802" s="13" t="n">
        <v>121</v>
      </c>
      <c r="D4802" s="13">
        <f>Retailers_stock_balance!D5876</f>
        <v/>
      </c>
      <c r="E4802" s="13">
        <f>Retailers_stock_balance!E5876</f>
        <v/>
      </c>
      <c r="F4802" s="13">
        <f>Retailers_stock_balance!F5876</f>
        <v/>
      </c>
      <c r="Y4802" s="13" t="n">
        <v>121</v>
      </c>
      <c r="AU4802" s="13" t="n">
        <v>121</v>
      </c>
      <c r="BQ4802" s="13" t="n">
        <v>121</v>
      </c>
      <c r="CM4802" s="13" t="n">
        <v>121</v>
      </c>
      <c r="DI4802" s="13" t="n">
        <v>121</v>
      </c>
      <c r="EE4802" s="13" t="n">
        <v>121</v>
      </c>
      <c r="FA4802" s="13" t="n">
        <v>121</v>
      </c>
      <c r="FW4802" s="13" t="n">
        <v>121</v>
      </c>
      <c r="GS4802" s="13" t="n">
        <v>121</v>
      </c>
    </row>
    <row r="4803">
      <c r="C4803" s="13" t="n">
        <v>122</v>
      </c>
      <c r="D4803" s="13">
        <f>Retailers_stock_balance!D5877</f>
        <v/>
      </c>
      <c r="E4803" s="13">
        <f>Retailers_stock_balance!E5877</f>
        <v/>
      </c>
      <c r="F4803" s="13">
        <f>Retailers_stock_balance!F5877</f>
        <v/>
      </c>
      <c r="Y4803" s="13" t="n">
        <v>122</v>
      </c>
      <c r="AU4803" s="13" t="n">
        <v>122</v>
      </c>
      <c r="BQ4803" s="13" t="n">
        <v>122</v>
      </c>
      <c r="CM4803" s="13" t="n">
        <v>122</v>
      </c>
      <c r="DI4803" s="13" t="n">
        <v>122</v>
      </c>
      <c r="EE4803" s="13" t="n">
        <v>122</v>
      </c>
      <c r="FA4803" s="13" t="n">
        <v>122</v>
      </c>
      <c r="FW4803" s="13" t="n">
        <v>122</v>
      </c>
      <c r="GS4803" s="13" t="n">
        <v>122</v>
      </c>
    </row>
    <row r="4804">
      <c r="C4804" s="13" t="n">
        <v>123</v>
      </c>
      <c r="D4804" s="13">
        <f>Retailers_stock_balance!D5878</f>
        <v/>
      </c>
      <c r="E4804" s="13">
        <f>Retailers_stock_balance!E5878</f>
        <v/>
      </c>
      <c r="F4804" s="13">
        <f>Retailers_stock_balance!F5878</f>
        <v/>
      </c>
      <c r="Y4804" s="13" t="n">
        <v>123</v>
      </c>
      <c r="AU4804" s="13" t="n">
        <v>123</v>
      </c>
      <c r="BQ4804" s="13" t="n">
        <v>123</v>
      </c>
      <c r="CM4804" s="13" t="n">
        <v>123</v>
      </c>
      <c r="DI4804" s="13" t="n">
        <v>123</v>
      </c>
      <c r="EE4804" s="13" t="n">
        <v>123</v>
      </c>
      <c r="FA4804" s="13" t="n">
        <v>123</v>
      </c>
      <c r="FW4804" s="13" t="n">
        <v>123</v>
      </c>
      <c r="GS4804" s="13" t="n">
        <v>123</v>
      </c>
    </row>
    <row r="4805">
      <c r="C4805" s="13" t="n">
        <v>124</v>
      </c>
      <c r="D4805" s="13">
        <f>Retailers_stock_balance!D5879</f>
        <v/>
      </c>
      <c r="E4805" s="13">
        <f>Retailers_stock_balance!E5879</f>
        <v/>
      </c>
      <c r="F4805" s="13">
        <f>Retailers_stock_balance!F5879</f>
        <v/>
      </c>
      <c r="Y4805" s="13" t="n">
        <v>124</v>
      </c>
      <c r="AU4805" s="13" t="n">
        <v>124</v>
      </c>
      <c r="BQ4805" s="13" t="n">
        <v>124</v>
      </c>
      <c r="CM4805" s="13" t="n">
        <v>124</v>
      </c>
      <c r="DI4805" s="13" t="n">
        <v>124</v>
      </c>
      <c r="EE4805" s="13" t="n">
        <v>124</v>
      </c>
      <c r="FA4805" s="13" t="n">
        <v>124</v>
      </c>
      <c r="FW4805" s="13" t="n">
        <v>124</v>
      </c>
      <c r="GS4805" s="13" t="n">
        <v>124</v>
      </c>
    </row>
    <row r="4806">
      <c r="C4806" s="13" t="n">
        <v>125</v>
      </c>
      <c r="D4806" s="13">
        <f>Retailers_stock_balance!D5880</f>
        <v/>
      </c>
      <c r="E4806" s="13">
        <f>Retailers_stock_balance!E5880</f>
        <v/>
      </c>
      <c r="F4806" s="13">
        <f>Retailers_stock_balance!F5880</f>
        <v/>
      </c>
      <c r="Y4806" s="13" t="n">
        <v>125</v>
      </c>
      <c r="AU4806" s="13" t="n">
        <v>125</v>
      </c>
      <c r="BQ4806" s="13" t="n">
        <v>125</v>
      </c>
      <c r="CM4806" s="13" t="n">
        <v>125</v>
      </c>
      <c r="DI4806" s="13" t="n">
        <v>125</v>
      </c>
      <c r="EE4806" s="13" t="n">
        <v>125</v>
      </c>
      <c r="FA4806" s="13" t="n">
        <v>125</v>
      </c>
      <c r="FW4806" s="13" t="n">
        <v>125</v>
      </c>
      <c r="GS4806" s="13" t="n">
        <v>125</v>
      </c>
    </row>
    <row r="4807">
      <c r="C4807" s="13" t="n">
        <v>126</v>
      </c>
      <c r="D4807" s="13">
        <f>Retailers_stock_balance!D5881</f>
        <v/>
      </c>
      <c r="E4807" s="13">
        <f>Retailers_stock_balance!E5881</f>
        <v/>
      </c>
      <c r="F4807" s="13">
        <f>Retailers_stock_balance!F5881</f>
        <v/>
      </c>
      <c r="Y4807" s="13" t="n">
        <v>126</v>
      </c>
      <c r="AU4807" s="13" t="n">
        <v>126</v>
      </c>
      <c r="BQ4807" s="13" t="n">
        <v>126</v>
      </c>
      <c r="CM4807" s="13" t="n">
        <v>126</v>
      </c>
      <c r="DI4807" s="13" t="n">
        <v>126</v>
      </c>
      <c r="EE4807" s="13" t="n">
        <v>126</v>
      </c>
      <c r="FA4807" s="13" t="n">
        <v>126</v>
      </c>
      <c r="FW4807" s="13" t="n">
        <v>126</v>
      </c>
      <c r="GS4807" s="13" t="n">
        <v>126</v>
      </c>
    </row>
    <row r="4808">
      <c r="C4808" s="13" t="n">
        <v>127</v>
      </c>
      <c r="D4808" s="13">
        <f>Retailers_stock_balance!D5882</f>
        <v/>
      </c>
      <c r="E4808" s="13">
        <f>Retailers_stock_balance!E5882</f>
        <v/>
      </c>
      <c r="F4808" s="13">
        <f>Retailers_stock_balance!F5882</f>
        <v/>
      </c>
      <c r="Y4808" s="13" t="n">
        <v>127</v>
      </c>
      <c r="AU4808" s="13" t="n">
        <v>127</v>
      </c>
      <c r="BQ4808" s="13" t="n">
        <v>127</v>
      </c>
      <c r="CM4808" s="13" t="n">
        <v>127</v>
      </c>
      <c r="DI4808" s="13" t="n">
        <v>127</v>
      </c>
      <c r="EE4808" s="13" t="n">
        <v>127</v>
      </c>
      <c r="FA4808" s="13" t="n">
        <v>127</v>
      </c>
      <c r="FW4808" s="13" t="n">
        <v>127</v>
      </c>
      <c r="GS4808" s="13" t="n">
        <v>127</v>
      </c>
    </row>
    <row r="4809">
      <c r="C4809" s="13" t="n">
        <v>128</v>
      </c>
      <c r="D4809" s="13">
        <f>Retailers_stock_balance!D5883</f>
        <v/>
      </c>
      <c r="E4809" s="13">
        <f>Retailers_stock_balance!E5883</f>
        <v/>
      </c>
      <c r="F4809" s="13">
        <f>Retailers_stock_balance!F5883</f>
        <v/>
      </c>
      <c r="Y4809" s="13" t="n">
        <v>128</v>
      </c>
      <c r="AU4809" s="13" t="n">
        <v>128</v>
      </c>
      <c r="BQ4809" s="13" t="n">
        <v>128</v>
      </c>
      <c r="CM4809" s="13" t="n">
        <v>128</v>
      </c>
      <c r="DI4809" s="13" t="n">
        <v>128</v>
      </c>
      <c r="EE4809" s="13" t="n">
        <v>128</v>
      </c>
      <c r="FA4809" s="13" t="n">
        <v>128</v>
      </c>
      <c r="FW4809" s="13" t="n">
        <v>128</v>
      </c>
      <c r="GS4809" s="13" t="n">
        <v>128</v>
      </c>
    </row>
    <row r="4810">
      <c r="C4810" s="13" t="n">
        <v>129</v>
      </c>
      <c r="D4810" s="13">
        <f>Retailers_stock_balance!D5884</f>
        <v/>
      </c>
      <c r="E4810" s="13">
        <f>Retailers_stock_balance!E5884</f>
        <v/>
      </c>
      <c r="F4810" s="13">
        <f>Retailers_stock_balance!F5884</f>
        <v/>
      </c>
      <c r="Y4810" s="13" t="n">
        <v>129</v>
      </c>
      <c r="AU4810" s="13" t="n">
        <v>129</v>
      </c>
      <c r="BQ4810" s="13" t="n">
        <v>129</v>
      </c>
      <c r="CM4810" s="13" t="n">
        <v>129</v>
      </c>
      <c r="DI4810" s="13" t="n">
        <v>129</v>
      </c>
      <c r="EE4810" s="13" t="n">
        <v>129</v>
      </c>
      <c r="FA4810" s="13" t="n">
        <v>129</v>
      </c>
      <c r="FW4810" s="13" t="n">
        <v>129</v>
      </c>
      <c r="GS4810" s="13" t="n">
        <v>129</v>
      </c>
    </row>
    <row r="4811">
      <c r="C4811" s="13" t="n">
        <v>130</v>
      </c>
      <c r="D4811" s="13">
        <f>Retailers_stock_balance!D5885</f>
        <v/>
      </c>
      <c r="E4811" s="13">
        <f>Retailers_stock_balance!E5885</f>
        <v/>
      </c>
      <c r="F4811" s="13">
        <f>Retailers_stock_balance!F5885</f>
        <v/>
      </c>
      <c r="Y4811" s="13" t="n">
        <v>130</v>
      </c>
      <c r="AU4811" s="13" t="n">
        <v>130</v>
      </c>
      <c r="BQ4811" s="13" t="n">
        <v>130</v>
      </c>
      <c r="CM4811" s="13" t="n">
        <v>130</v>
      </c>
      <c r="DI4811" s="13" t="n">
        <v>130</v>
      </c>
      <c r="EE4811" s="13" t="n">
        <v>130</v>
      </c>
      <c r="FA4811" s="13" t="n">
        <v>130</v>
      </c>
      <c r="FW4811" s="13" t="n">
        <v>130</v>
      </c>
      <c r="GS4811" s="13" t="n">
        <v>130</v>
      </c>
    </row>
    <row r="4812">
      <c r="C4812" s="13" t="n">
        <v>131</v>
      </c>
      <c r="D4812" s="13">
        <f>Retailers_stock_balance!D5886</f>
        <v/>
      </c>
      <c r="E4812" s="13">
        <f>Retailers_stock_balance!E5886</f>
        <v/>
      </c>
      <c r="F4812" s="13">
        <f>Retailers_stock_balance!F5886</f>
        <v/>
      </c>
      <c r="Y4812" s="13" t="n">
        <v>131</v>
      </c>
      <c r="AU4812" s="13" t="n">
        <v>131</v>
      </c>
      <c r="BQ4812" s="13" t="n">
        <v>131</v>
      </c>
      <c r="CM4812" s="13" t="n">
        <v>131</v>
      </c>
      <c r="DI4812" s="13" t="n">
        <v>131</v>
      </c>
      <c r="EE4812" s="13" t="n">
        <v>131</v>
      </c>
      <c r="FA4812" s="13" t="n">
        <v>131</v>
      </c>
      <c r="FW4812" s="13" t="n">
        <v>131</v>
      </c>
      <c r="GS4812" s="13" t="n">
        <v>131</v>
      </c>
    </row>
    <row r="4813">
      <c r="C4813" s="13" t="n">
        <v>132</v>
      </c>
      <c r="D4813" s="13">
        <f>Retailers_stock_balance!D5887</f>
        <v/>
      </c>
      <c r="E4813" s="13">
        <f>Retailers_stock_balance!E5887</f>
        <v/>
      </c>
      <c r="F4813" s="13">
        <f>Retailers_stock_balance!F5887</f>
        <v/>
      </c>
      <c r="Y4813" s="13" t="n">
        <v>132</v>
      </c>
      <c r="AU4813" s="13" t="n">
        <v>132</v>
      </c>
      <c r="BQ4813" s="13" t="n">
        <v>132</v>
      </c>
      <c r="CM4813" s="13" t="n">
        <v>132</v>
      </c>
      <c r="DI4813" s="13" t="n">
        <v>132</v>
      </c>
      <c r="EE4813" s="13" t="n">
        <v>132</v>
      </c>
      <c r="FA4813" s="13" t="n">
        <v>132</v>
      </c>
      <c r="FW4813" s="13" t="n">
        <v>132</v>
      </c>
      <c r="GS4813" s="13" t="n">
        <v>132</v>
      </c>
    </row>
    <row r="4814">
      <c r="C4814" s="13" t="n">
        <v>133</v>
      </c>
      <c r="D4814" s="13">
        <f>Retailers_stock_balance!D5888</f>
        <v/>
      </c>
      <c r="E4814" s="13">
        <f>Retailers_stock_balance!E5888</f>
        <v/>
      </c>
      <c r="F4814" s="13">
        <f>Retailers_stock_balance!F5888</f>
        <v/>
      </c>
      <c r="Y4814" s="13" t="n">
        <v>133</v>
      </c>
      <c r="AU4814" s="13" t="n">
        <v>133</v>
      </c>
      <c r="BQ4814" s="13" t="n">
        <v>133</v>
      </c>
      <c r="CM4814" s="13" t="n">
        <v>133</v>
      </c>
      <c r="DI4814" s="13" t="n">
        <v>133</v>
      </c>
      <c r="EE4814" s="13" t="n">
        <v>133</v>
      </c>
      <c r="FA4814" s="13" t="n">
        <v>133</v>
      </c>
      <c r="FW4814" s="13" t="n">
        <v>133</v>
      </c>
      <c r="GS4814" s="13" t="n">
        <v>133</v>
      </c>
    </row>
    <row r="4815">
      <c r="C4815" s="13" t="n">
        <v>134</v>
      </c>
      <c r="D4815" s="13">
        <f>Retailers_stock_balance!D5889</f>
        <v/>
      </c>
      <c r="E4815" s="13">
        <f>Retailers_stock_balance!E5889</f>
        <v/>
      </c>
      <c r="F4815" s="13">
        <f>Retailers_stock_balance!F5889</f>
        <v/>
      </c>
      <c r="Y4815" s="13" t="n">
        <v>134</v>
      </c>
      <c r="AU4815" s="13" t="n">
        <v>134</v>
      </c>
      <c r="BQ4815" s="13" t="n">
        <v>134</v>
      </c>
      <c r="CM4815" s="13" t="n">
        <v>134</v>
      </c>
      <c r="DI4815" s="13" t="n">
        <v>134</v>
      </c>
      <c r="EE4815" s="13" t="n">
        <v>134</v>
      </c>
      <c r="FA4815" s="13" t="n">
        <v>134</v>
      </c>
      <c r="FW4815" s="13" t="n">
        <v>134</v>
      </c>
      <c r="GS4815" s="13" t="n">
        <v>134</v>
      </c>
    </row>
    <row r="4816">
      <c r="C4816" s="13" t="n">
        <v>135</v>
      </c>
      <c r="D4816" s="13">
        <f>Retailers_stock_balance!D5890</f>
        <v/>
      </c>
      <c r="E4816" s="13">
        <f>Retailers_stock_balance!E5890</f>
        <v/>
      </c>
      <c r="F4816" s="13">
        <f>Retailers_stock_balance!F5890</f>
        <v/>
      </c>
      <c r="Y4816" s="13" t="n">
        <v>135</v>
      </c>
      <c r="AU4816" s="13" t="n">
        <v>135</v>
      </c>
      <c r="BQ4816" s="13" t="n">
        <v>135</v>
      </c>
      <c r="CM4816" s="13" t="n">
        <v>135</v>
      </c>
      <c r="DI4816" s="13" t="n">
        <v>135</v>
      </c>
      <c r="EE4816" s="13" t="n">
        <v>135</v>
      </c>
      <c r="FA4816" s="13" t="n">
        <v>135</v>
      </c>
      <c r="FW4816" s="13" t="n">
        <v>135</v>
      </c>
      <c r="GS4816" s="13" t="n">
        <v>135</v>
      </c>
    </row>
    <row r="4817">
      <c r="C4817" s="13" t="n">
        <v>136</v>
      </c>
      <c r="D4817" s="13">
        <f>Retailers_stock_balance!D5891</f>
        <v/>
      </c>
      <c r="E4817" s="13">
        <f>Retailers_stock_balance!E5891</f>
        <v/>
      </c>
      <c r="F4817" s="13">
        <f>Retailers_stock_balance!F5891</f>
        <v/>
      </c>
      <c r="Y4817" s="13" t="n">
        <v>136</v>
      </c>
      <c r="AU4817" s="13" t="n">
        <v>136</v>
      </c>
      <c r="BQ4817" s="13" t="n">
        <v>136</v>
      </c>
      <c r="CM4817" s="13" t="n">
        <v>136</v>
      </c>
      <c r="DI4817" s="13" t="n">
        <v>136</v>
      </c>
      <c r="EE4817" s="13" t="n">
        <v>136</v>
      </c>
      <c r="FA4817" s="13" t="n">
        <v>136</v>
      </c>
      <c r="FW4817" s="13" t="n">
        <v>136</v>
      </c>
      <c r="GS4817" s="13" t="n">
        <v>136</v>
      </c>
    </row>
    <row r="4818">
      <c r="C4818" s="13" t="n">
        <v>137</v>
      </c>
      <c r="D4818" s="13">
        <f>Retailers_stock_balance!D5892</f>
        <v/>
      </c>
      <c r="E4818" s="13">
        <f>Retailers_stock_balance!E5892</f>
        <v/>
      </c>
      <c r="F4818" s="13">
        <f>Retailers_stock_balance!F5892</f>
        <v/>
      </c>
      <c r="Y4818" s="13" t="n">
        <v>137</v>
      </c>
      <c r="AU4818" s="13" t="n">
        <v>137</v>
      </c>
      <c r="BQ4818" s="13" t="n">
        <v>137</v>
      </c>
      <c r="CM4818" s="13" t="n">
        <v>137</v>
      </c>
      <c r="DI4818" s="13" t="n">
        <v>137</v>
      </c>
      <c r="EE4818" s="13" t="n">
        <v>137</v>
      </c>
      <c r="FA4818" s="13" t="n">
        <v>137</v>
      </c>
      <c r="FW4818" s="13" t="n">
        <v>137</v>
      </c>
      <c r="GS4818" s="13" t="n">
        <v>137</v>
      </c>
    </row>
    <row r="4819">
      <c r="C4819" s="13" t="n">
        <v>138</v>
      </c>
      <c r="D4819" s="13">
        <f>Retailers_stock_balance!D5893</f>
        <v/>
      </c>
      <c r="E4819" s="13">
        <f>Retailers_stock_balance!E5893</f>
        <v/>
      </c>
      <c r="F4819" s="13">
        <f>Retailers_stock_balance!F5893</f>
        <v/>
      </c>
      <c r="Y4819" s="13" t="n">
        <v>138</v>
      </c>
      <c r="AU4819" s="13" t="n">
        <v>138</v>
      </c>
      <c r="BQ4819" s="13" t="n">
        <v>138</v>
      </c>
      <c r="CM4819" s="13" t="n">
        <v>138</v>
      </c>
      <c r="DI4819" s="13" t="n">
        <v>138</v>
      </c>
      <c r="EE4819" s="13" t="n">
        <v>138</v>
      </c>
      <c r="FA4819" s="13" t="n">
        <v>138</v>
      </c>
      <c r="FW4819" s="13" t="n">
        <v>138</v>
      </c>
      <c r="GS4819" s="13" t="n">
        <v>138</v>
      </c>
    </row>
    <row r="4820">
      <c r="C4820" s="13" t="n">
        <v>139</v>
      </c>
      <c r="D4820" s="13">
        <f>Retailers_stock_balance!D5894</f>
        <v/>
      </c>
      <c r="E4820" s="13">
        <f>Retailers_stock_balance!E5894</f>
        <v/>
      </c>
      <c r="F4820" s="13">
        <f>Retailers_stock_balance!F5894</f>
        <v/>
      </c>
      <c r="Y4820" s="13" t="n">
        <v>139</v>
      </c>
      <c r="AU4820" s="13" t="n">
        <v>139</v>
      </c>
      <c r="BQ4820" s="13" t="n">
        <v>139</v>
      </c>
      <c r="CM4820" s="13" t="n">
        <v>139</v>
      </c>
      <c r="DI4820" s="13" t="n">
        <v>139</v>
      </c>
      <c r="EE4820" s="13" t="n">
        <v>139</v>
      </c>
      <c r="FA4820" s="13" t="n">
        <v>139</v>
      </c>
      <c r="FW4820" s="13" t="n">
        <v>139</v>
      </c>
      <c r="GS4820" s="13" t="n">
        <v>139</v>
      </c>
    </row>
    <row r="4821">
      <c r="C4821" s="13" t="n">
        <v>140</v>
      </c>
      <c r="D4821" s="13">
        <f>Retailers_stock_balance!D5895</f>
        <v/>
      </c>
      <c r="E4821" s="13">
        <f>Retailers_stock_balance!E5895</f>
        <v/>
      </c>
      <c r="F4821" s="13">
        <f>Retailers_stock_balance!F5895</f>
        <v/>
      </c>
      <c r="Y4821" s="13" t="n">
        <v>140</v>
      </c>
      <c r="AU4821" s="13" t="n">
        <v>140</v>
      </c>
      <c r="BQ4821" s="13" t="n">
        <v>140</v>
      </c>
      <c r="CM4821" s="13" t="n">
        <v>140</v>
      </c>
      <c r="DI4821" s="13" t="n">
        <v>140</v>
      </c>
      <c r="EE4821" s="13" t="n">
        <v>140</v>
      </c>
      <c r="FA4821" s="13" t="n">
        <v>140</v>
      </c>
      <c r="FW4821" s="13" t="n">
        <v>140</v>
      </c>
      <c r="GS4821" s="13" t="n">
        <v>140</v>
      </c>
    </row>
    <row r="4822">
      <c r="C4822" s="13" t="n">
        <v>141</v>
      </c>
      <c r="D4822" s="13">
        <f>Retailers_stock_balance!D5896</f>
        <v/>
      </c>
      <c r="E4822" s="13">
        <f>Retailers_stock_balance!E5896</f>
        <v/>
      </c>
      <c r="F4822" s="13">
        <f>Retailers_stock_balance!F5896</f>
        <v/>
      </c>
      <c r="Y4822" s="13" t="n">
        <v>141</v>
      </c>
      <c r="AU4822" s="13" t="n">
        <v>141</v>
      </c>
      <c r="BQ4822" s="13" t="n">
        <v>141</v>
      </c>
      <c r="CM4822" s="13" t="n">
        <v>141</v>
      </c>
      <c r="DI4822" s="13" t="n">
        <v>141</v>
      </c>
      <c r="EE4822" s="13" t="n">
        <v>141</v>
      </c>
      <c r="FA4822" s="13" t="n">
        <v>141</v>
      </c>
      <c r="FW4822" s="13" t="n">
        <v>141</v>
      </c>
      <c r="GS4822" s="13" t="n">
        <v>141</v>
      </c>
    </row>
    <row r="4823">
      <c r="C4823" s="13" t="n">
        <v>142</v>
      </c>
      <c r="D4823" s="13">
        <f>Retailers_stock_balance!D5897</f>
        <v/>
      </c>
      <c r="E4823" s="13">
        <f>Retailers_stock_balance!E5897</f>
        <v/>
      </c>
      <c r="F4823" s="13">
        <f>Retailers_stock_balance!F5897</f>
        <v/>
      </c>
      <c r="Y4823" s="13" t="n">
        <v>142</v>
      </c>
      <c r="AU4823" s="13" t="n">
        <v>142</v>
      </c>
      <c r="BQ4823" s="13" t="n">
        <v>142</v>
      </c>
      <c r="CM4823" s="13" t="n">
        <v>142</v>
      </c>
      <c r="DI4823" s="13" t="n">
        <v>142</v>
      </c>
      <c r="EE4823" s="13" t="n">
        <v>142</v>
      </c>
      <c r="FA4823" s="13" t="n">
        <v>142</v>
      </c>
      <c r="FW4823" s="13" t="n">
        <v>142</v>
      </c>
      <c r="GS4823" s="13" t="n">
        <v>142</v>
      </c>
    </row>
    <row r="4824">
      <c r="C4824" s="13" t="n">
        <v>143</v>
      </c>
      <c r="D4824" s="13">
        <f>Retailers_stock_balance!D5898</f>
        <v/>
      </c>
      <c r="E4824" s="13">
        <f>Retailers_stock_balance!E5898</f>
        <v/>
      </c>
      <c r="F4824" s="13">
        <f>Retailers_stock_balance!F5898</f>
        <v/>
      </c>
      <c r="Y4824" s="13" t="n">
        <v>143</v>
      </c>
      <c r="AU4824" s="13" t="n">
        <v>143</v>
      </c>
      <c r="BQ4824" s="13" t="n">
        <v>143</v>
      </c>
      <c r="CM4824" s="13" t="n">
        <v>143</v>
      </c>
      <c r="DI4824" s="13" t="n">
        <v>143</v>
      </c>
      <c r="EE4824" s="13" t="n">
        <v>143</v>
      </c>
      <c r="FA4824" s="13" t="n">
        <v>143</v>
      </c>
      <c r="FW4824" s="13" t="n">
        <v>143</v>
      </c>
      <c r="GS4824" s="13" t="n">
        <v>143</v>
      </c>
    </row>
    <row r="4825">
      <c r="C4825" s="13" t="n">
        <v>144</v>
      </c>
      <c r="D4825" s="13">
        <f>Retailers_stock_balance!D5899</f>
        <v/>
      </c>
      <c r="E4825" s="13">
        <f>Retailers_stock_balance!E5899</f>
        <v/>
      </c>
      <c r="F4825" s="13">
        <f>Retailers_stock_balance!F5899</f>
        <v/>
      </c>
      <c r="Y4825" s="13" t="n">
        <v>144</v>
      </c>
      <c r="AU4825" s="13" t="n">
        <v>144</v>
      </c>
      <c r="BQ4825" s="13" t="n">
        <v>144</v>
      </c>
      <c r="CM4825" s="13" t="n">
        <v>144</v>
      </c>
      <c r="DI4825" s="13" t="n">
        <v>144</v>
      </c>
      <c r="EE4825" s="13" t="n">
        <v>144</v>
      </c>
      <c r="FA4825" s="13" t="n">
        <v>144</v>
      </c>
      <c r="FW4825" s="13" t="n">
        <v>144</v>
      </c>
      <c r="GS4825" s="13" t="n">
        <v>144</v>
      </c>
    </row>
    <row r="4826">
      <c r="C4826" s="13" t="n">
        <v>145</v>
      </c>
      <c r="D4826" s="13">
        <f>Retailers_stock_balance!D5900</f>
        <v/>
      </c>
      <c r="E4826" s="13">
        <f>Retailers_stock_balance!E5900</f>
        <v/>
      </c>
      <c r="F4826" s="13">
        <f>Retailers_stock_balance!F5900</f>
        <v/>
      </c>
      <c r="Y4826" s="13" t="n">
        <v>145</v>
      </c>
      <c r="AU4826" s="13" t="n">
        <v>145</v>
      </c>
      <c r="BQ4826" s="13" t="n">
        <v>145</v>
      </c>
      <c r="CM4826" s="13" t="n">
        <v>145</v>
      </c>
      <c r="DI4826" s="13" t="n">
        <v>145</v>
      </c>
      <c r="EE4826" s="13" t="n">
        <v>145</v>
      </c>
      <c r="FA4826" s="13" t="n">
        <v>145</v>
      </c>
      <c r="FW4826" s="13" t="n">
        <v>145</v>
      </c>
      <c r="GS4826" s="13" t="n">
        <v>145</v>
      </c>
    </row>
    <row r="4827">
      <c r="C4827" s="13" t="n">
        <v>146</v>
      </c>
      <c r="D4827" s="13">
        <f>Retailers_stock_balance!D5901</f>
        <v/>
      </c>
      <c r="E4827" s="13">
        <f>Retailers_stock_balance!E5901</f>
        <v/>
      </c>
      <c r="F4827" s="13">
        <f>Retailers_stock_balance!F5901</f>
        <v/>
      </c>
      <c r="Y4827" s="13" t="n">
        <v>146</v>
      </c>
      <c r="AU4827" s="13" t="n">
        <v>146</v>
      </c>
      <c r="BQ4827" s="13" t="n">
        <v>146</v>
      </c>
      <c r="CM4827" s="13" t="n">
        <v>146</v>
      </c>
      <c r="DI4827" s="13" t="n">
        <v>146</v>
      </c>
      <c r="EE4827" s="13" t="n">
        <v>146</v>
      </c>
      <c r="FA4827" s="13" t="n">
        <v>146</v>
      </c>
      <c r="FW4827" s="13" t="n">
        <v>146</v>
      </c>
      <c r="GS4827" s="13" t="n">
        <v>146</v>
      </c>
    </row>
    <row r="4828">
      <c r="C4828" s="13" t="n">
        <v>147</v>
      </c>
      <c r="D4828" s="13">
        <f>Retailers_stock_balance!D5902</f>
        <v/>
      </c>
      <c r="E4828" s="13">
        <f>Retailers_stock_balance!E5902</f>
        <v/>
      </c>
      <c r="F4828" s="13">
        <f>Retailers_stock_balance!F5902</f>
        <v/>
      </c>
      <c r="Y4828" s="13" t="n">
        <v>147</v>
      </c>
      <c r="AU4828" s="13" t="n">
        <v>147</v>
      </c>
      <c r="BQ4828" s="13" t="n">
        <v>147</v>
      </c>
      <c r="CM4828" s="13" t="n">
        <v>147</v>
      </c>
      <c r="DI4828" s="13" t="n">
        <v>147</v>
      </c>
      <c r="EE4828" s="13" t="n">
        <v>147</v>
      </c>
      <c r="FA4828" s="13" t="n">
        <v>147</v>
      </c>
      <c r="FW4828" s="13" t="n">
        <v>147</v>
      </c>
      <c r="GS4828" s="13" t="n">
        <v>147</v>
      </c>
    </row>
    <row r="4829">
      <c r="C4829" s="13" t="n">
        <v>148</v>
      </c>
      <c r="D4829" s="13">
        <f>Retailers_stock_balance!D5903</f>
        <v/>
      </c>
      <c r="E4829" s="13">
        <f>Retailers_stock_balance!E5903</f>
        <v/>
      </c>
      <c r="F4829" s="13">
        <f>Retailers_stock_balance!F5903</f>
        <v/>
      </c>
      <c r="Y4829" s="13" t="n">
        <v>148</v>
      </c>
      <c r="AU4829" s="13" t="n">
        <v>148</v>
      </c>
      <c r="BQ4829" s="13" t="n">
        <v>148</v>
      </c>
      <c r="CM4829" s="13" t="n">
        <v>148</v>
      </c>
      <c r="DI4829" s="13" t="n">
        <v>148</v>
      </c>
      <c r="EE4829" s="13" t="n">
        <v>148</v>
      </c>
      <c r="FA4829" s="13" t="n">
        <v>148</v>
      </c>
      <c r="FW4829" s="13" t="n">
        <v>148</v>
      </c>
      <c r="GS4829" s="13" t="n">
        <v>148</v>
      </c>
    </row>
    <row r="4830">
      <c r="C4830" s="13" t="n">
        <v>149</v>
      </c>
      <c r="D4830" s="13">
        <f>Retailers_stock_balance!D5904</f>
        <v/>
      </c>
      <c r="E4830" s="13">
        <f>Retailers_stock_balance!E5904</f>
        <v/>
      </c>
      <c r="F4830" s="13">
        <f>Retailers_stock_balance!F5904</f>
        <v/>
      </c>
      <c r="Y4830" s="13" t="n">
        <v>149</v>
      </c>
      <c r="AU4830" s="13" t="n">
        <v>149</v>
      </c>
      <c r="BQ4830" s="13" t="n">
        <v>149</v>
      </c>
      <c r="CM4830" s="13" t="n">
        <v>149</v>
      </c>
      <c r="DI4830" s="13" t="n">
        <v>149</v>
      </c>
      <c r="EE4830" s="13" t="n">
        <v>149</v>
      </c>
      <c r="FA4830" s="13" t="n">
        <v>149</v>
      </c>
      <c r="FW4830" s="13" t="n">
        <v>149</v>
      </c>
      <c r="GS4830" s="13" t="n">
        <v>149</v>
      </c>
    </row>
    <row r="4831">
      <c r="C4831" s="13" t="n">
        <v>150</v>
      </c>
      <c r="D4831" s="13">
        <f>Retailers_stock_balance!D5905</f>
        <v/>
      </c>
      <c r="E4831" s="13">
        <f>Retailers_stock_balance!E5905</f>
        <v/>
      </c>
      <c r="F4831" s="13">
        <f>Retailers_stock_balance!F5905</f>
        <v/>
      </c>
      <c r="Y4831" s="13" t="n">
        <v>150</v>
      </c>
      <c r="AU4831" s="13" t="n">
        <v>150</v>
      </c>
      <c r="BQ4831" s="13" t="n">
        <v>150</v>
      </c>
      <c r="CM4831" s="13" t="n">
        <v>150</v>
      </c>
      <c r="DI4831" s="13" t="n">
        <v>150</v>
      </c>
      <c r="EE4831" s="13" t="n">
        <v>150</v>
      </c>
      <c r="FA4831" s="13" t="n">
        <v>150</v>
      </c>
      <c r="FW4831" s="13" t="n">
        <v>150</v>
      </c>
      <c r="GS4831" s="13" t="n">
        <v>150</v>
      </c>
    </row>
    <row r="4832">
      <c r="C4832" s="13" t="n">
        <v>151</v>
      </c>
      <c r="D4832" s="13">
        <f>Retailers_stock_balance!D5906</f>
        <v/>
      </c>
      <c r="E4832" s="13">
        <f>Retailers_stock_balance!E5906</f>
        <v/>
      </c>
      <c r="F4832" s="13">
        <f>Retailers_stock_balance!F5906</f>
        <v/>
      </c>
      <c r="Y4832" s="13" t="n">
        <v>151</v>
      </c>
      <c r="AU4832" s="13" t="n">
        <v>151</v>
      </c>
      <c r="BQ4832" s="13" t="n">
        <v>151</v>
      </c>
      <c r="CM4832" s="13" t="n">
        <v>151</v>
      </c>
      <c r="DI4832" s="13" t="n">
        <v>151</v>
      </c>
      <c r="EE4832" s="13" t="n">
        <v>151</v>
      </c>
      <c r="FA4832" s="13" t="n">
        <v>151</v>
      </c>
      <c r="FW4832" s="13" t="n">
        <v>151</v>
      </c>
      <c r="GS4832" s="13" t="n">
        <v>151</v>
      </c>
    </row>
    <row r="4833">
      <c r="C4833" s="13" t="n">
        <v>152</v>
      </c>
      <c r="D4833" s="13">
        <f>Retailers_stock_balance!D5907</f>
        <v/>
      </c>
      <c r="E4833" s="13">
        <f>Retailers_stock_balance!E5907</f>
        <v/>
      </c>
      <c r="F4833" s="13">
        <f>Retailers_stock_balance!F5907</f>
        <v/>
      </c>
      <c r="Y4833" s="13" t="n">
        <v>152</v>
      </c>
      <c r="AU4833" s="13" t="n">
        <v>152</v>
      </c>
      <c r="BQ4833" s="13" t="n">
        <v>152</v>
      </c>
      <c r="CM4833" s="13" t="n">
        <v>152</v>
      </c>
      <c r="DI4833" s="13" t="n">
        <v>152</v>
      </c>
      <c r="EE4833" s="13" t="n">
        <v>152</v>
      </c>
      <c r="FA4833" s="13" t="n">
        <v>152</v>
      </c>
      <c r="FW4833" s="13" t="n">
        <v>152</v>
      </c>
      <c r="GS4833" s="13" t="n">
        <v>152</v>
      </c>
    </row>
    <row r="4834">
      <c r="C4834" s="13" t="n">
        <v>153</v>
      </c>
      <c r="D4834" s="13">
        <f>Retailers_stock_balance!D5908</f>
        <v/>
      </c>
      <c r="E4834" s="13">
        <f>Retailers_stock_balance!E5908</f>
        <v/>
      </c>
      <c r="F4834" s="13">
        <f>Retailers_stock_balance!F5908</f>
        <v/>
      </c>
      <c r="Y4834" s="13" t="n">
        <v>153</v>
      </c>
      <c r="AU4834" s="13" t="n">
        <v>153</v>
      </c>
      <c r="BQ4834" s="13" t="n">
        <v>153</v>
      </c>
      <c r="CM4834" s="13" t="n">
        <v>153</v>
      </c>
      <c r="DI4834" s="13" t="n">
        <v>153</v>
      </c>
      <c r="EE4834" s="13" t="n">
        <v>153</v>
      </c>
      <c r="FA4834" s="13" t="n">
        <v>153</v>
      </c>
      <c r="FW4834" s="13" t="n">
        <v>153</v>
      </c>
      <c r="GS4834" s="13" t="n">
        <v>153</v>
      </c>
    </row>
    <row r="4835">
      <c r="C4835" s="13" t="n">
        <v>154</v>
      </c>
      <c r="D4835" s="13">
        <f>Retailers_stock_balance!D5909</f>
        <v/>
      </c>
      <c r="E4835" s="13">
        <f>Retailers_stock_balance!E5909</f>
        <v/>
      </c>
      <c r="F4835" s="13">
        <f>Retailers_stock_balance!F5909</f>
        <v/>
      </c>
      <c r="Y4835" s="13" t="n">
        <v>154</v>
      </c>
      <c r="AU4835" s="13" t="n">
        <v>154</v>
      </c>
      <c r="BQ4835" s="13" t="n">
        <v>154</v>
      </c>
      <c r="CM4835" s="13" t="n">
        <v>154</v>
      </c>
      <c r="DI4835" s="13" t="n">
        <v>154</v>
      </c>
      <c r="EE4835" s="13" t="n">
        <v>154</v>
      </c>
      <c r="FA4835" s="13" t="n">
        <v>154</v>
      </c>
      <c r="FW4835" s="13" t="n">
        <v>154</v>
      </c>
      <c r="GS4835" s="13" t="n">
        <v>154</v>
      </c>
    </row>
    <row r="4836">
      <c r="C4836" s="13" t="n">
        <v>155</v>
      </c>
      <c r="D4836" s="13">
        <f>Retailers_stock_balance!D5910</f>
        <v/>
      </c>
      <c r="E4836" s="13">
        <f>Retailers_stock_balance!E5910</f>
        <v/>
      </c>
      <c r="F4836" s="13">
        <f>Retailers_stock_balance!F5910</f>
        <v/>
      </c>
      <c r="Y4836" s="13" t="n">
        <v>155</v>
      </c>
      <c r="AU4836" s="13" t="n">
        <v>155</v>
      </c>
      <c r="BQ4836" s="13" t="n">
        <v>155</v>
      </c>
      <c r="CM4836" s="13" t="n">
        <v>155</v>
      </c>
      <c r="DI4836" s="13" t="n">
        <v>155</v>
      </c>
      <c r="EE4836" s="13" t="n">
        <v>155</v>
      </c>
      <c r="FA4836" s="13" t="n">
        <v>155</v>
      </c>
      <c r="FW4836" s="13" t="n">
        <v>155</v>
      </c>
      <c r="GS4836" s="13" t="n">
        <v>155</v>
      </c>
    </row>
    <row r="4837">
      <c r="C4837" s="13" t="n">
        <v>156</v>
      </c>
      <c r="D4837" s="13">
        <f>Retailers_stock_balance!D5911</f>
        <v/>
      </c>
      <c r="E4837" s="13">
        <f>Retailers_stock_balance!E5911</f>
        <v/>
      </c>
      <c r="F4837" s="13">
        <f>Retailers_stock_balance!F5911</f>
        <v/>
      </c>
      <c r="Y4837" s="13" t="n">
        <v>156</v>
      </c>
      <c r="AU4837" s="13" t="n">
        <v>156</v>
      </c>
      <c r="BQ4837" s="13" t="n">
        <v>156</v>
      </c>
      <c r="CM4837" s="13" t="n">
        <v>156</v>
      </c>
      <c r="DI4837" s="13" t="n">
        <v>156</v>
      </c>
      <c r="EE4837" s="13" t="n">
        <v>156</v>
      </c>
      <c r="FA4837" s="13" t="n">
        <v>156</v>
      </c>
      <c r="FW4837" s="13" t="n">
        <v>156</v>
      </c>
      <c r="GS4837" s="13" t="n">
        <v>156</v>
      </c>
    </row>
    <row r="4838">
      <c r="C4838" s="13" t="n">
        <v>157</v>
      </c>
      <c r="D4838" s="13">
        <f>Retailers_stock_balance!D5912</f>
        <v/>
      </c>
      <c r="E4838" s="13">
        <f>Retailers_stock_balance!E5912</f>
        <v/>
      </c>
      <c r="F4838" s="13">
        <f>Retailers_stock_balance!F5912</f>
        <v/>
      </c>
      <c r="Y4838" s="13" t="n">
        <v>157</v>
      </c>
      <c r="AU4838" s="13" t="n">
        <v>157</v>
      </c>
      <c r="BQ4838" s="13" t="n">
        <v>157</v>
      </c>
      <c r="CM4838" s="13" t="n">
        <v>157</v>
      </c>
      <c r="DI4838" s="13" t="n">
        <v>157</v>
      </c>
      <c r="EE4838" s="13" t="n">
        <v>157</v>
      </c>
      <c r="FA4838" s="13" t="n">
        <v>157</v>
      </c>
      <c r="FW4838" s="13" t="n">
        <v>157</v>
      </c>
      <c r="GS4838" s="13" t="n">
        <v>157</v>
      </c>
    </row>
    <row r="4839">
      <c r="C4839" s="13" t="n">
        <v>158</v>
      </c>
      <c r="D4839" s="13">
        <f>Retailers_stock_balance!D5913</f>
        <v/>
      </c>
      <c r="E4839" s="13">
        <f>Retailers_stock_balance!E5913</f>
        <v/>
      </c>
      <c r="F4839" s="13">
        <f>Retailers_stock_balance!F5913</f>
        <v/>
      </c>
      <c r="Y4839" s="13" t="n">
        <v>158</v>
      </c>
      <c r="AU4839" s="13" t="n">
        <v>158</v>
      </c>
      <c r="BQ4839" s="13" t="n">
        <v>158</v>
      </c>
      <c r="CM4839" s="13" t="n">
        <v>158</v>
      </c>
      <c r="DI4839" s="13" t="n">
        <v>158</v>
      </c>
      <c r="EE4839" s="13" t="n">
        <v>158</v>
      </c>
      <c r="FA4839" s="13" t="n">
        <v>158</v>
      </c>
      <c r="FW4839" s="13" t="n">
        <v>158</v>
      </c>
      <c r="GS4839" s="13" t="n">
        <v>158</v>
      </c>
    </row>
    <row r="4840">
      <c r="C4840" s="13" t="n">
        <v>159</v>
      </c>
      <c r="D4840" s="13">
        <f>Retailers_stock_balance!D5914</f>
        <v/>
      </c>
      <c r="E4840" s="13">
        <f>Retailers_stock_balance!E5914</f>
        <v/>
      </c>
      <c r="F4840" s="13">
        <f>Retailers_stock_balance!F5914</f>
        <v/>
      </c>
      <c r="Y4840" s="13" t="n">
        <v>159</v>
      </c>
      <c r="AU4840" s="13" t="n">
        <v>159</v>
      </c>
      <c r="BQ4840" s="13" t="n">
        <v>159</v>
      </c>
      <c r="CM4840" s="13" t="n">
        <v>159</v>
      </c>
      <c r="DI4840" s="13" t="n">
        <v>159</v>
      </c>
      <c r="EE4840" s="13" t="n">
        <v>159</v>
      </c>
      <c r="FA4840" s="13" t="n">
        <v>159</v>
      </c>
      <c r="FW4840" s="13" t="n">
        <v>159</v>
      </c>
      <c r="GS4840" s="13" t="n">
        <v>159</v>
      </c>
    </row>
    <row r="4841">
      <c r="C4841" s="13" t="n">
        <v>160</v>
      </c>
      <c r="D4841" s="13">
        <f>Retailers_stock_balance!D5915</f>
        <v/>
      </c>
      <c r="E4841" s="13">
        <f>Retailers_stock_balance!E5915</f>
        <v/>
      </c>
      <c r="F4841" s="13">
        <f>Retailers_stock_balance!F5915</f>
        <v/>
      </c>
      <c r="Y4841" s="13" t="n">
        <v>160</v>
      </c>
      <c r="AU4841" s="13" t="n">
        <v>160</v>
      </c>
      <c r="BQ4841" s="13" t="n">
        <v>160</v>
      </c>
      <c r="CM4841" s="13" t="n">
        <v>160</v>
      </c>
      <c r="DI4841" s="13" t="n">
        <v>160</v>
      </c>
      <c r="EE4841" s="13" t="n">
        <v>160</v>
      </c>
      <c r="FA4841" s="13" t="n">
        <v>160</v>
      </c>
      <c r="FW4841" s="13" t="n">
        <v>160</v>
      </c>
      <c r="GS4841" s="13" t="n">
        <v>160</v>
      </c>
    </row>
    <row r="4842">
      <c r="C4842" s="13" t="n">
        <v>161</v>
      </c>
      <c r="D4842" s="13">
        <f>Retailers_stock_balance!D5916</f>
        <v/>
      </c>
      <c r="E4842" s="13">
        <f>Retailers_stock_balance!E5916</f>
        <v/>
      </c>
      <c r="F4842" s="13">
        <f>Retailers_stock_balance!F5916</f>
        <v/>
      </c>
      <c r="Y4842" s="13" t="n">
        <v>161</v>
      </c>
      <c r="AU4842" s="13" t="n">
        <v>161</v>
      </c>
      <c r="BQ4842" s="13" t="n">
        <v>161</v>
      </c>
      <c r="CM4842" s="13" t="n">
        <v>161</v>
      </c>
      <c r="DI4842" s="13" t="n">
        <v>161</v>
      </c>
      <c r="EE4842" s="13" t="n">
        <v>161</v>
      </c>
      <c r="FA4842" s="13" t="n">
        <v>161</v>
      </c>
      <c r="FW4842" s="13" t="n">
        <v>161</v>
      </c>
      <c r="GS4842" s="13" t="n">
        <v>161</v>
      </c>
    </row>
    <row r="4843">
      <c r="C4843" s="13" t="n">
        <v>162</v>
      </c>
      <c r="D4843" s="13">
        <f>Retailers_stock_balance!D5917</f>
        <v/>
      </c>
      <c r="E4843" s="13">
        <f>Retailers_stock_balance!E5917</f>
        <v/>
      </c>
      <c r="F4843" s="13">
        <f>Retailers_stock_balance!F5917</f>
        <v/>
      </c>
      <c r="Y4843" s="13" t="n">
        <v>162</v>
      </c>
      <c r="AU4843" s="13" t="n">
        <v>162</v>
      </c>
      <c r="BQ4843" s="13" t="n">
        <v>162</v>
      </c>
      <c r="CM4843" s="13" t="n">
        <v>162</v>
      </c>
      <c r="DI4843" s="13" t="n">
        <v>162</v>
      </c>
      <c r="EE4843" s="13" t="n">
        <v>162</v>
      </c>
      <c r="FA4843" s="13" t="n">
        <v>162</v>
      </c>
      <c r="FW4843" s="13" t="n">
        <v>162</v>
      </c>
      <c r="GS4843" s="13" t="n">
        <v>162</v>
      </c>
    </row>
    <row r="4844">
      <c r="C4844" s="13" t="n">
        <v>163</v>
      </c>
      <c r="D4844" s="13">
        <f>Retailers_stock_balance!D5918</f>
        <v/>
      </c>
      <c r="E4844" s="13">
        <f>Retailers_stock_balance!E5918</f>
        <v/>
      </c>
      <c r="F4844" s="13">
        <f>Retailers_stock_balance!F5918</f>
        <v/>
      </c>
      <c r="Y4844" s="13" t="n">
        <v>163</v>
      </c>
      <c r="AU4844" s="13" t="n">
        <v>163</v>
      </c>
      <c r="BQ4844" s="13" t="n">
        <v>163</v>
      </c>
      <c r="CM4844" s="13" t="n">
        <v>163</v>
      </c>
      <c r="DI4844" s="13" t="n">
        <v>163</v>
      </c>
      <c r="EE4844" s="13" t="n">
        <v>163</v>
      </c>
      <c r="FA4844" s="13" t="n">
        <v>163</v>
      </c>
      <c r="FW4844" s="13" t="n">
        <v>163</v>
      </c>
      <c r="GS4844" s="13" t="n">
        <v>163</v>
      </c>
    </row>
    <row r="4845">
      <c r="C4845" s="13" t="n">
        <v>164</v>
      </c>
      <c r="D4845" s="13">
        <f>Retailers_stock_balance!D5919</f>
        <v/>
      </c>
      <c r="E4845" s="13">
        <f>Retailers_stock_balance!E5919</f>
        <v/>
      </c>
      <c r="F4845" s="13">
        <f>Retailers_stock_balance!F5919</f>
        <v/>
      </c>
      <c r="Y4845" s="13" t="n">
        <v>164</v>
      </c>
      <c r="AU4845" s="13" t="n">
        <v>164</v>
      </c>
      <c r="BQ4845" s="13" t="n">
        <v>164</v>
      </c>
      <c r="CM4845" s="13" t="n">
        <v>164</v>
      </c>
      <c r="DI4845" s="13" t="n">
        <v>164</v>
      </c>
      <c r="EE4845" s="13" t="n">
        <v>164</v>
      </c>
      <c r="FA4845" s="13" t="n">
        <v>164</v>
      </c>
      <c r="FW4845" s="13" t="n">
        <v>164</v>
      </c>
      <c r="GS4845" s="13" t="n">
        <v>164</v>
      </c>
    </row>
    <row r="4846">
      <c r="C4846" s="13" t="n">
        <v>165</v>
      </c>
      <c r="D4846" s="13">
        <f>Retailers_stock_balance!D5920</f>
        <v/>
      </c>
      <c r="E4846" s="13">
        <f>Retailers_stock_balance!E5920</f>
        <v/>
      </c>
      <c r="F4846" s="13">
        <f>Retailers_stock_balance!F5920</f>
        <v/>
      </c>
      <c r="Y4846" s="13" t="n">
        <v>165</v>
      </c>
      <c r="AU4846" s="13" t="n">
        <v>165</v>
      </c>
      <c r="BQ4846" s="13" t="n">
        <v>165</v>
      </c>
      <c r="CM4846" s="13" t="n">
        <v>165</v>
      </c>
      <c r="DI4846" s="13" t="n">
        <v>165</v>
      </c>
      <c r="EE4846" s="13" t="n">
        <v>165</v>
      </c>
      <c r="FA4846" s="13" t="n">
        <v>165</v>
      </c>
      <c r="FW4846" s="13" t="n">
        <v>165</v>
      </c>
      <c r="GS4846" s="13" t="n">
        <v>165</v>
      </c>
    </row>
    <row r="4847">
      <c r="C4847" s="13" t="n">
        <v>166</v>
      </c>
      <c r="D4847" s="13">
        <f>Retailers_stock_balance!D5921</f>
        <v/>
      </c>
      <c r="E4847" s="13">
        <f>Retailers_stock_balance!E5921</f>
        <v/>
      </c>
      <c r="F4847" s="13">
        <f>Retailers_stock_balance!F5921</f>
        <v/>
      </c>
      <c r="Y4847" s="13" t="n">
        <v>166</v>
      </c>
      <c r="AU4847" s="13" t="n">
        <v>166</v>
      </c>
      <c r="BQ4847" s="13" t="n">
        <v>166</v>
      </c>
      <c r="CM4847" s="13" t="n">
        <v>166</v>
      </c>
      <c r="DI4847" s="13" t="n">
        <v>166</v>
      </c>
      <c r="EE4847" s="13" t="n">
        <v>166</v>
      </c>
      <c r="FA4847" s="13" t="n">
        <v>166</v>
      </c>
      <c r="FW4847" s="13" t="n">
        <v>166</v>
      </c>
      <c r="GS4847" s="13" t="n">
        <v>166</v>
      </c>
    </row>
    <row r="4848">
      <c r="C4848" s="13" t="n">
        <v>167</v>
      </c>
      <c r="D4848" s="13">
        <f>Retailers_stock_balance!D5922</f>
        <v/>
      </c>
      <c r="E4848" s="13">
        <f>Retailers_stock_balance!E5922</f>
        <v/>
      </c>
      <c r="F4848" s="13">
        <f>Retailers_stock_balance!F5922</f>
        <v/>
      </c>
      <c r="Y4848" s="13" t="n">
        <v>167</v>
      </c>
      <c r="AU4848" s="13" t="n">
        <v>167</v>
      </c>
      <c r="BQ4848" s="13" t="n">
        <v>167</v>
      </c>
      <c r="CM4848" s="13" t="n">
        <v>167</v>
      </c>
      <c r="DI4848" s="13" t="n">
        <v>167</v>
      </c>
      <c r="EE4848" s="13" t="n">
        <v>167</v>
      </c>
      <c r="FA4848" s="13" t="n">
        <v>167</v>
      </c>
      <c r="FW4848" s="13" t="n">
        <v>167</v>
      </c>
      <c r="GS4848" s="13" t="n">
        <v>167</v>
      </c>
    </row>
    <row r="4849">
      <c r="C4849" s="13" t="n">
        <v>168</v>
      </c>
      <c r="D4849" s="13">
        <f>Retailers_stock_balance!D5923</f>
        <v/>
      </c>
      <c r="E4849" s="13">
        <f>Retailers_stock_balance!E5923</f>
        <v/>
      </c>
      <c r="F4849" s="13">
        <f>Retailers_stock_balance!F5923</f>
        <v/>
      </c>
      <c r="Y4849" s="13" t="n">
        <v>168</v>
      </c>
      <c r="AU4849" s="13" t="n">
        <v>168</v>
      </c>
      <c r="BQ4849" s="13" t="n">
        <v>168</v>
      </c>
      <c r="CM4849" s="13" t="n">
        <v>168</v>
      </c>
      <c r="DI4849" s="13" t="n">
        <v>168</v>
      </c>
      <c r="EE4849" s="13" t="n">
        <v>168</v>
      </c>
      <c r="FA4849" s="13" t="n">
        <v>168</v>
      </c>
      <c r="FW4849" s="13" t="n">
        <v>168</v>
      </c>
      <c r="GS4849" s="13" t="n">
        <v>168</v>
      </c>
    </row>
    <row r="4850">
      <c r="C4850" s="13" t="n">
        <v>169</v>
      </c>
      <c r="D4850" s="13">
        <f>Retailers_stock_balance!D5924</f>
        <v/>
      </c>
      <c r="E4850" s="13">
        <f>Retailers_stock_balance!E5924</f>
        <v/>
      </c>
      <c r="F4850" s="13">
        <f>Retailers_stock_balance!F5924</f>
        <v/>
      </c>
      <c r="Y4850" s="13" t="n">
        <v>169</v>
      </c>
      <c r="AU4850" s="13" t="n">
        <v>169</v>
      </c>
      <c r="BQ4850" s="13" t="n">
        <v>169</v>
      </c>
      <c r="CM4850" s="13" t="n">
        <v>169</v>
      </c>
      <c r="DI4850" s="13" t="n">
        <v>169</v>
      </c>
      <c r="EE4850" s="13" t="n">
        <v>169</v>
      </c>
      <c r="FA4850" s="13" t="n">
        <v>169</v>
      </c>
      <c r="FW4850" s="13" t="n">
        <v>169</v>
      </c>
      <c r="GS4850" s="13" t="n">
        <v>169</v>
      </c>
    </row>
    <row r="4851">
      <c r="C4851" s="13" t="n">
        <v>170</v>
      </c>
      <c r="D4851" s="13">
        <f>Retailers_stock_balance!D5925</f>
        <v/>
      </c>
      <c r="E4851" s="13">
        <f>Retailers_stock_balance!E5925</f>
        <v/>
      </c>
      <c r="F4851" s="13">
        <f>Retailers_stock_balance!F5925</f>
        <v/>
      </c>
      <c r="Y4851" s="13" t="n">
        <v>170</v>
      </c>
      <c r="AU4851" s="13" t="n">
        <v>170</v>
      </c>
      <c r="BQ4851" s="13" t="n">
        <v>170</v>
      </c>
      <c r="CM4851" s="13" t="n">
        <v>170</v>
      </c>
      <c r="DI4851" s="13" t="n">
        <v>170</v>
      </c>
      <c r="EE4851" s="13" t="n">
        <v>170</v>
      </c>
      <c r="FA4851" s="13" t="n">
        <v>170</v>
      </c>
      <c r="FW4851" s="13" t="n">
        <v>170</v>
      </c>
      <c r="GS4851" s="13" t="n">
        <v>170</v>
      </c>
    </row>
    <row r="4852">
      <c r="C4852" s="13" t="n">
        <v>171</v>
      </c>
      <c r="D4852" s="13">
        <f>Retailers_stock_balance!D5926</f>
        <v/>
      </c>
      <c r="E4852" s="13">
        <f>Retailers_stock_balance!E5926</f>
        <v/>
      </c>
      <c r="F4852" s="13">
        <f>Retailers_stock_balance!F5926</f>
        <v/>
      </c>
      <c r="Y4852" s="13" t="n">
        <v>171</v>
      </c>
      <c r="AU4852" s="13" t="n">
        <v>171</v>
      </c>
      <c r="BQ4852" s="13" t="n">
        <v>171</v>
      </c>
      <c r="CM4852" s="13" t="n">
        <v>171</v>
      </c>
      <c r="DI4852" s="13" t="n">
        <v>171</v>
      </c>
      <c r="EE4852" s="13" t="n">
        <v>171</v>
      </c>
      <c r="FA4852" s="13" t="n">
        <v>171</v>
      </c>
      <c r="FW4852" s="13" t="n">
        <v>171</v>
      </c>
      <c r="GS4852" s="13" t="n">
        <v>171</v>
      </c>
    </row>
    <row r="4853">
      <c r="C4853" s="13" t="n">
        <v>172</v>
      </c>
      <c r="D4853" s="13">
        <f>Retailers_stock_balance!D5927</f>
        <v/>
      </c>
      <c r="E4853" s="13">
        <f>Retailers_stock_balance!E5927</f>
        <v/>
      </c>
      <c r="F4853" s="13">
        <f>Retailers_stock_balance!F5927</f>
        <v/>
      </c>
      <c r="Y4853" s="13" t="n">
        <v>172</v>
      </c>
      <c r="AU4853" s="13" t="n">
        <v>172</v>
      </c>
      <c r="BQ4853" s="13" t="n">
        <v>172</v>
      </c>
      <c r="CM4853" s="13" t="n">
        <v>172</v>
      </c>
      <c r="DI4853" s="13" t="n">
        <v>172</v>
      </c>
      <c r="EE4853" s="13" t="n">
        <v>172</v>
      </c>
      <c r="FA4853" s="13" t="n">
        <v>172</v>
      </c>
      <c r="FW4853" s="13" t="n">
        <v>172</v>
      </c>
      <c r="GS4853" s="13" t="n">
        <v>172</v>
      </c>
    </row>
    <row r="4854">
      <c r="C4854" s="13" t="n">
        <v>173</v>
      </c>
      <c r="D4854" s="13">
        <f>Retailers_stock_balance!D5928</f>
        <v/>
      </c>
      <c r="E4854" s="13">
        <f>Retailers_stock_balance!E5928</f>
        <v/>
      </c>
      <c r="F4854" s="13">
        <f>Retailers_stock_balance!F5928</f>
        <v/>
      </c>
      <c r="Y4854" s="13" t="n">
        <v>173</v>
      </c>
      <c r="AU4854" s="13" t="n">
        <v>173</v>
      </c>
      <c r="BQ4854" s="13" t="n">
        <v>173</v>
      </c>
      <c r="CM4854" s="13" t="n">
        <v>173</v>
      </c>
      <c r="DI4854" s="13" t="n">
        <v>173</v>
      </c>
      <c r="EE4854" s="13" t="n">
        <v>173</v>
      </c>
      <c r="FA4854" s="13" t="n">
        <v>173</v>
      </c>
      <c r="FW4854" s="13" t="n">
        <v>173</v>
      </c>
      <c r="GS4854" s="13" t="n">
        <v>173</v>
      </c>
    </row>
    <row r="4855">
      <c r="C4855" s="13" t="n">
        <v>174</v>
      </c>
      <c r="D4855" s="13">
        <f>Retailers_stock_balance!D5929</f>
        <v/>
      </c>
      <c r="E4855" s="13">
        <f>Retailers_stock_balance!E5929</f>
        <v/>
      </c>
      <c r="F4855" s="13">
        <f>Retailers_stock_balance!F5929</f>
        <v/>
      </c>
      <c r="Y4855" s="13" t="n">
        <v>174</v>
      </c>
      <c r="AU4855" s="13" t="n">
        <v>174</v>
      </c>
      <c r="BQ4855" s="13" t="n">
        <v>174</v>
      </c>
      <c r="CM4855" s="13" t="n">
        <v>174</v>
      </c>
      <c r="DI4855" s="13" t="n">
        <v>174</v>
      </c>
      <c r="EE4855" s="13" t="n">
        <v>174</v>
      </c>
      <c r="FA4855" s="13" t="n">
        <v>174</v>
      </c>
      <c r="FW4855" s="13" t="n">
        <v>174</v>
      </c>
      <c r="GS4855" s="13" t="n">
        <v>174</v>
      </c>
    </row>
    <row r="4856">
      <c r="C4856" s="13" t="n">
        <v>175</v>
      </c>
      <c r="D4856" s="13">
        <f>Retailers_stock_balance!D5930</f>
        <v/>
      </c>
      <c r="E4856" s="13">
        <f>Retailers_stock_balance!E5930</f>
        <v/>
      </c>
      <c r="F4856" s="13">
        <f>Retailers_stock_balance!F5930</f>
        <v/>
      </c>
      <c r="Y4856" s="13" t="n">
        <v>175</v>
      </c>
      <c r="AU4856" s="13" t="n">
        <v>175</v>
      </c>
      <c r="BQ4856" s="13" t="n">
        <v>175</v>
      </c>
      <c r="CM4856" s="13" t="n">
        <v>175</v>
      </c>
      <c r="DI4856" s="13" t="n">
        <v>175</v>
      </c>
      <c r="EE4856" s="13" t="n">
        <v>175</v>
      </c>
      <c r="FA4856" s="13" t="n">
        <v>175</v>
      </c>
      <c r="FW4856" s="13" t="n">
        <v>175</v>
      </c>
      <c r="GS4856" s="13" t="n">
        <v>175</v>
      </c>
    </row>
    <row r="4857">
      <c r="C4857" s="13" t="n">
        <v>176</v>
      </c>
      <c r="D4857" s="13">
        <f>Retailers_stock_balance!D5931</f>
        <v/>
      </c>
      <c r="E4857" s="13">
        <f>Retailers_stock_balance!E5931</f>
        <v/>
      </c>
      <c r="F4857" s="13">
        <f>Retailers_stock_balance!F5931</f>
        <v/>
      </c>
      <c r="Y4857" s="13" t="n">
        <v>176</v>
      </c>
      <c r="AU4857" s="13" t="n">
        <v>176</v>
      </c>
      <c r="BQ4857" s="13" t="n">
        <v>176</v>
      </c>
      <c r="CM4857" s="13" t="n">
        <v>176</v>
      </c>
      <c r="DI4857" s="13" t="n">
        <v>176</v>
      </c>
      <c r="EE4857" s="13" t="n">
        <v>176</v>
      </c>
      <c r="FA4857" s="13" t="n">
        <v>176</v>
      </c>
      <c r="FW4857" s="13" t="n">
        <v>176</v>
      </c>
      <c r="GS4857" s="13" t="n">
        <v>176</v>
      </c>
    </row>
    <row r="4858">
      <c r="C4858" s="13" t="n">
        <v>177</v>
      </c>
      <c r="D4858" s="13">
        <f>Retailers_stock_balance!D5932</f>
        <v/>
      </c>
      <c r="E4858" s="13">
        <f>Retailers_stock_balance!E5932</f>
        <v/>
      </c>
      <c r="F4858" s="13">
        <f>Retailers_stock_balance!F5932</f>
        <v/>
      </c>
      <c r="Y4858" s="13" t="n">
        <v>177</v>
      </c>
      <c r="AU4858" s="13" t="n">
        <v>177</v>
      </c>
      <c r="BQ4858" s="13" t="n">
        <v>177</v>
      </c>
      <c r="CM4858" s="13" t="n">
        <v>177</v>
      </c>
      <c r="DI4858" s="13" t="n">
        <v>177</v>
      </c>
      <c r="EE4858" s="13" t="n">
        <v>177</v>
      </c>
      <c r="FA4858" s="13" t="n">
        <v>177</v>
      </c>
      <c r="FW4858" s="13" t="n">
        <v>177</v>
      </c>
      <c r="GS4858" s="13" t="n">
        <v>177</v>
      </c>
    </row>
    <row r="4859">
      <c r="C4859" s="13" t="n">
        <v>178</v>
      </c>
      <c r="D4859" s="13">
        <f>Retailers_stock_balance!D5933</f>
        <v/>
      </c>
      <c r="E4859" s="13">
        <f>Retailers_stock_balance!E5933</f>
        <v/>
      </c>
      <c r="F4859" s="13">
        <f>Retailers_stock_balance!F5933</f>
        <v/>
      </c>
      <c r="Y4859" s="13" t="n">
        <v>178</v>
      </c>
      <c r="AU4859" s="13" t="n">
        <v>178</v>
      </c>
      <c r="BQ4859" s="13" t="n">
        <v>178</v>
      </c>
      <c r="CM4859" s="13" t="n">
        <v>178</v>
      </c>
      <c r="DI4859" s="13" t="n">
        <v>178</v>
      </c>
      <c r="EE4859" s="13" t="n">
        <v>178</v>
      </c>
      <c r="FA4859" s="13" t="n">
        <v>178</v>
      </c>
      <c r="FW4859" s="13" t="n">
        <v>178</v>
      </c>
      <c r="GS4859" s="13" t="n">
        <v>178</v>
      </c>
    </row>
    <row r="4860">
      <c r="C4860" s="13" t="n">
        <v>179</v>
      </c>
      <c r="D4860" s="13">
        <f>Retailers_stock_balance!D5934</f>
        <v/>
      </c>
      <c r="E4860" s="13">
        <f>Retailers_stock_balance!E5934</f>
        <v/>
      </c>
      <c r="F4860" s="13">
        <f>Retailers_stock_balance!F5934</f>
        <v/>
      </c>
      <c r="Y4860" s="13" t="n">
        <v>179</v>
      </c>
      <c r="AU4860" s="13" t="n">
        <v>179</v>
      </c>
      <c r="BQ4860" s="13" t="n">
        <v>179</v>
      </c>
      <c r="CM4860" s="13" t="n">
        <v>179</v>
      </c>
      <c r="DI4860" s="13" t="n">
        <v>179</v>
      </c>
      <c r="EE4860" s="13" t="n">
        <v>179</v>
      </c>
      <c r="FA4860" s="13" t="n">
        <v>179</v>
      </c>
      <c r="FW4860" s="13" t="n">
        <v>179</v>
      </c>
      <c r="GS4860" s="13" t="n">
        <v>179</v>
      </c>
    </row>
    <row r="4861">
      <c r="C4861" s="13" t="n">
        <v>180</v>
      </c>
      <c r="D4861" s="13">
        <f>Retailers_stock_balance!D5935</f>
        <v/>
      </c>
      <c r="E4861" s="13">
        <f>Retailers_stock_balance!E5935</f>
        <v/>
      </c>
      <c r="F4861" s="13">
        <f>Retailers_stock_balance!F5935</f>
        <v/>
      </c>
      <c r="Y4861" s="13" t="n">
        <v>180</v>
      </c>
      <c r="AU4861" s="13" t="n">
        <v>180</v>
      </c>
      <c r="BQ4861" s="13" t="n">
        <v>180</v>
      </c>
      <c r="CM4861" s="13" t="n">
        <v>180</v>
      </c>
      <c r="DI4861" s="13" t="n">
        <v>180</v>
      </c>
      <c r="EE4861" s="13" t="n">
        <v>180</v>
      </c>
      <c r="FA4861" s="13" t="n">
        <v>180</v>
      </c>
      <c r="FW4861" s="13" t="n">
        <v>180</v>
      </c>
      <c r="GS4861" s="13" t="n">
        <v>180</v>
      </c>
    </row>
    <row r="4862">
      <c r="C4862" s="13" t="n">
        <v>181</v>
      </c>
      <c r="D4862" s="13">
        <f>Retailers_stock_balance!D5936</f>
        <v/>
      </c>
      <c r="E4862" s="13">
        <f>Retailers_stock_balance!E5936</f>
        <v/>
      </c>
      <c r="F4862" s="13">
        <f>Retailers_stock_balance!F5936</f>
        <v/>
      </c>
      <c r="Y4862" s="13" t="n">
        <v>181</v>
      </c>
      <c r="AU4862" s="13" t="n">
        <v>181</v>
      </c>
      <c r="BQ4862" s="13" t="n">
        <v>181</v>
      </c>
      <c r="CM4862" s="13" t="n">
        <v>181</v>
      </c>
      <c r="DI4862" s="13" t="n">
        <v>181</v>
      </c>
      <c r="EE4862" s="13" t="n">
        <v>181</v>
      </c>
      <c r="FA4862" s="13" t="n">
        <v>181</v>
      </c>
      <c r="FW4862" s="13" t="n">
        <v>181</v>
      </c>
      <c r="GS4862" s="13" t="n">
        <v>181</v>
      </c>
    </row>
    <row r="4863">
      <c r="C4863" s="13" t="n">
        <v>182</v>
      </c>
      <c r="D4863" s="13">
        <f>Retailers_stock_balance!D5937</f>
        <v/>
      </c>
      <c r="E4863" s="13">
        <f>Retailers_stock_balance!E5937</f>
        <v/>
      </c>
      <c r="F4863" s="13">
        <f>Retailers_stock_balance!F5937</f>
        <v/>
      </c>
      <c r="Y4863" s="13" t="n">
        <v>182</v>
      </c>
      <c r="AU4863" s="13" t="n">
        <v>182</v>
      </c>
      <c r="BQ4863" s="13" t="n">
        <v>182</v>
      </c>
      <c r="CM4863" s="13" t="n">
        <v>182</v>
      </c>
      <c r="DI4863" s="13" t="n">
        <v>182</v>
      </c>
      <c r="EE4863" s="13" t="n">
        <v>182</v>
      </c>
      <c r="FA4863" s="13" t="n">
        <v>182</v>
      </c>
      <c r="FW4863" s="13" t="n">
        <v>182</v>
      </c>
      <c r="GS4863" s="13" t="n">
        <v>182</v>
      </c>
    </row>
    <row r="4864">
      <c r="C4864" s="13" t="n">
        <v>183</v>
      </c>
      <c r="D4864" s="13">
        <f>Retailers_stock_balance!D5938</f>
        <v/>
      </c>
      <c r="E4864" s="13">
        <f>Retailers_stock_balance!E5938</f>
        <v/>
      </c>
      <c r="F4864" s="13">
        <f>Retailers_stock_balance!F5938</f>
        <v/>
      </c>
      <c r="Y4864" s="13" t="n">
        <v>183</v>
      </c>
      <c r="AU4864" s="13" t="n">
        <v>183</v>
      </c>
      <c r="BQ4864" s="13" t="n">
        <v>183</v>
      </c>
      <c r="CM4864" s="13" t="n">
        <v>183</v>
      </c>
      <c r="DI4864" s="13" t="n">
        <v>183</v>
      </c>
      <c r="EE4864" s="13" t="n">
        <v>183</v>
      </c>
      <c r="FA4864" s="13" t="n">
        <v>183</v>
      </c>
      <c r="FW4864" s="13" t="n">
        <v>183</v>
      </c>
      <c r="GS4864" s="13" t="n">
        <v>183</v>
      </c>
    </row>
    <row r="4865">
      <c r="C4865" s="13" t="n">
        <v>184</v>
      </c>
      <c r="D4865" s="13">
        <f>Retailers_stock_balance!D5939</f>
        <v/>
      </c>
      <c r="E4865" s="13">
        <f>Retailers_stock_balance!E5939</f>
        <v/>
      </c>
      <c r="F4865" s="13">
        <f>Retailers_stock_balance!F5939</f>
        <v/>
      </c>
      <c r="Y4865" s="13" t="n">
        <v>184</v>
      </c>
      <c r="AU4865" s="13" t="n">
        <v>184</v>
      </c>
      <c r="BQ4865" s="13" t="n">
        <v>184</v>
      </c>
      <c r="CM4865" s="13" t="n">
        <v>184</v>
      </c>
      <c r="DI4865" s="13" t="n">
        <v>184</v>
      </c>
      <c r="EE4865" s="13" t="n">
        <v>184</v>
      </c>
      <c r="FA4865" s="13" t="n">
        <v>184</v>
      </c>
      <c r="FW4865" s="13" t="n">
        <v>184</v>
      </c>
      <c r="GS4865" s="13" t="n">
        <v>184</v>
      </c>
    </row>
    <row r="4866">
      <c r="C4866" s="13" t="n">
        <v>185</v>
      </c>
      <c r="D4866" s="13">
        <f>Retailers_stock_balance!D5940</f>
        <v/>
      </c>
      <c r="E4866" s="13">
        <f>Retailers_stock_balance!E5940</f>
        <v/>
      </c>
      <c r="F4866" s="13">
        <f>Retailers_stock_balance!F5940</f>
        <v/>
      </c>
      <c r="Y4866" s="13" t="n">
        <v>185</v>
      </c>
      <c r="AU4866" s="13" t="n">
        <v>185</v>
      </c>
      <c r="BQ4866" s="13" t="n">
        <v>185</v>
      </c>
      <c r="CM4866" s="13" t="n">
        <v>185</v>
      </c>
      <c r="DI4866" s="13" t="n">
        <v>185</v>
      </c>
      <c r="EE4866" s="13" t="n">
        <v>185</v>
      </c>
      <c r="FA4866" s="13" t="n">
        <v>185</v>
      </c>
      <c r="FW4866" s="13" t="n">
        <v>185</v>
      </c>
      <c r="GS4866" s="13" t="n">
        <v>185</v>
      </c>
    </row>
    <row r="4867">
      <c r="C4867" s="13" t="n">
        <v>186</v>
      </c>
      <c r="D4867" s="13">
        <f>Retailers_stock_balance!D5941</f>
        <v/>
      </c>
      <c r="E4867" s="13">
        <f>Retailers_stock_balance!E5941</f>
        <v/>
      </c>
      <c r="F4867" s="13">
        <f>Retailers_stock_balance!F5941</f>
        <v/>
      </c>
      <c r="Y4867" s="13" t="n">
        <v>186</v>
      </c>
      <c r="AU4867" s="13" t="n">
        <v>186</v>
      </c>
      <c r="BQ4867" s="13" t="n">
        <v>186</v>
      </c>
      <c r="CM4867" s="13" t="n">
        <v>186</v>
      </c>
      <c r="DI4867" s="13" t="n">
        <v>186</v>
      </c>
      <c r="EE4867" s="13" t="n">
        <v>186</v>
      </c>
      <c r="FA4867" s="13" t="n">
        <v>186</v>
      </c>
      <c r="FW4867" s="13" t="n">
        <v>186</v>
      </c>
      <c r="GS4867" s="13" t="n">
        <v>186</v>
      </c>
    </row>
    <row r="4868">
      <c r="C4868" s="13" t="n">
        <v>187</v>
      </c>
      <c r="D4868" s="13">
        <f>Retailers_stock_balance!D5942</f>
        <v/>
      </c>
      <c r="E4868" s="13">
        <f>Retailers_stock_balance!E5942</f>
        <v/>
      </c>
      <c r="F4868" s="13">
        <f>Retailers_stock_balance!F5942</f>
        <v/>
      </c>
      <c r="Y4868" s="13" t="n">
        <v>187</v>
      </c>
      <c r="AU4868" s="13" t="n">
        <v>187</v>
      </c>
      <c r="BQ4868" s="13" t="n">
        <v>187</v>
      </c>
      <c r="CM4868" s="13" t="n">
        <v>187</v>
      </c>
      <c r="DI4868" s="13" t="n">
        <v>187</v>
      </c>
      <c r="EE4868" s="13" t="n">
        <v>187</v>
      </c>
      <c r="FA4868" s="13" t="n">
        <v>187</v>
      </c>
      <c r="FW4868" s="13" t="n">
        <v>187</v>
      </c>
      <c r="GS4868" s="13" t="n">
        <v>187</v>
      </c>
    </row>
    <row r="4869">
      <c r="C4869" s="13" t="n">
        <v>188</v>
      </c>
      <c r="D4869" s="13">
        <f>Retailers_stock_balance!D5943</f>
        <v/>
      </c>
      <c r="E4869" s="13">
        <f>Retailers_stock_balance!E5943</f>
        <v/>
      </c>
      <c r="F4869" s="13">
        <f>Retailers_stock_balance!F5943</f>
        <v/>
      </c>
      <c r="Y4869" s="13" t="n">
        <v>188</v>
      </c>
      <c r="AU4869" s="13" t="n">
        <v>188</v>
      </c>
      <c r="BQ4869" s="13" t="n">
        <v>188</v>
      </c>
      <c r="CM4869" s="13" t="n">
        <v>188</v>
      </c>
      <c r="DI4869" s="13" t="n">
        <v>188</v>
      </c>
      <c r="EE4869" s="13" t="n">
        <v>188</v>
      </c>
      <c r="FA4869" s="13" t="n">
        <v>188</v>
      </c>
      <c r="FW4869" s="13" t="n">
        <v>188</v>
      </c>
      <c r="GS4869" s="13" t="n">
        <v>188</v>
      </c>
    </row>
    <row r="4870">
      <c r="C4870" s="13" t="n">
        <v>189</v>
      </c>
      <c r="D4870" s="13">
        <f>Retailers_stock_balance!D5944</f>
        <v/>
      </c>
      <c r="E4870" s="13">
        <f>Retailers_stock_balance!E5944</f>
        <v/>
      </c>
      <c r="F4870" s="13">
        <f>Retailers_stock_balance!F5944</f>
        <v/>
      </c>
      <c r="Y4870" s="13" t="n">
        <v>189</v>
      </c>
      <c r="AU4870" s="13" t="n">
        <v>189</v>
      </c>
      <c r="BQ4870" s="13" t="n">
        <v>189</v>
      </c>
      <c r="CM4870" s="13" t="n">
        <v>189</v>
      </c>
      <c r="DI4870" s="13" t="n">
        <v>189</v>
      </c>
      <c r="EE4870" s="13" t="n">
        <v>189</v>
      </c>
      <c r="FA4870" s="13" t="n">
        <v>189</v>
      </c>
      <c r="FW4870" s="13" t="n">
        <v>189</v>
      </c>
      <c r="GS4870" s="13" t="n">
        <v>189</v>
      </c>
    </row>
    <row r="4871">
      <c r="C4871" s="13" t="n">
        <v>190</v>
      </c>
      <c r="D4871" s="13">
        <f>Retailers_stock_balance!D5945</f>
        <v/>
      </c>
      <c r="E4871" s="13">
        <f>Retailers_stock_balance!E5945</f>
        <v/>
      </c>
      <c r="F4871" s="13">
        <f>Retailers_stock_balance!F5945</f>
        <v/>
      </c>
      <c r="Y4871" s="13" t="n">
        <v>190</v>
      </c>
      <c r="AU4871" s="13" t="n">
        <v>190</v>
      </c>
      <c r="BQ4871" s="13" t="n">
        <v>190</v>
      </c>
      <c r="CM4871" s="13" t="n">
        <v>190</v>
      </c>
      <c r="DI4871" s="13" t="n">
        <v>190</v>
      </c>
      <c r="EE4871" s="13" t="n">
        <v>190</v>
      </c>
      <c r="FA4871" s="13" t="n">
        <v>190</v>
      </c>
      <c r="FW4871" s="13" t="n">
        <v>190</v>
      </c>
      <c r="GS4871" s="13" t="n">
        <v>190</v>
      </c>
    </row>
    <row r="4872">
      <c r="C4872" s="13" t="n">
        <v>191</v>
      </c>
      <c r="D4872" s="13">
        <f>Retailers_stock_balance!D5946</f>
        <v/>
      </c>
      <c r="E4872" s="13">
        <f>Retailers_stock_balance!E5946</f>
        <v/>
      </c>
      <c r="F4872" s="13">
        <f>Retailers_stock_balance!F5946</f>
        <v/>
      </c>
      <c r="Y4872" s="13" t="n">
        <v>191</v>
      </c>
      <c r="AU4872" s="13" t="n">
        <v>191</v>
      </c>
      <c r="BQ4872" s="13" t="n">
        <v>191</v>
      </c>
      <c r="CM4872" s="13" t="n">
        <v>191</v>
      </c>
      <c r="DI4872" s="13" t="n">
        <v>191</v>
      </c>
      <c r="EE4872" s="13" t="n">
        <v>191</v>
      </c>
      <c r="FA4872" s="13" t="n">
        <v>191</v>
      </c>
      <c r="FW4872" s="13" t="n">
        <v>191</v>
      </c>
      <c r="GS4872" s="13" t="n">
        <v>191</v>
      </c>
    </row>
    <row r="4873">
      <c r="C4873" s="13" t="n">
        <v>192</v>
      </c>
      <c r="D4873" s="13">
        <f>Retailers_stock_balance!D5947</f>
        <v/>
      </c>
      <c r="E4873" s="13">
        <f>Retailers_stock_balance!E5947</f>
        <v/>
      </c>
      <c r="F4873" s="13">
        <f>Retailers_stock_balance!F5947</f>
        <v/>
      </c>
      <c r="Y4873" s="13" t="n">
        <v>192</v>
      </c>
      <c r="AU4873" s="13" t="n">
        <v>192</v>
      </c>
      <c r="BQ4873" s="13" t="n">
        <v>192</v>
      </c>
      <c r="CM4873" s="13" t="n">
        <v>192</v>
      </c>
      <c r="DI4873" s="13" t="n">
        <v>192</v>
      </c>
      <c r="EE4873" s="13" t="n">
        <v>192</v>
      </c>
      <c r="FA4873" s="13" t="n">
        <v>192</v>
      </c>
      <c r="FW4873" s="13" t="n">
        <v>192</v>
      </c>
      <c r="GS4873" s="13" t="n">
        <v>192</v>
      </c>
    </row>
    <row r="4874">
      <c r="C4874" s="13" t="n">
        <v>193</v>
      </c>
      <c r="D4874" s="13">
        <f>Retailers_stock_balance!D5948</f>
        <v/>
      </c>
      <c r="E4874" s="13">
        <f>Retailers_stock_balance!E5948</f>
        <v/>
      </c>
      <c r="F4874" s="13">
        <f>Retailers_stock_balance!F5948</f>
        <v/>
      </c>
      <c r="Y4874" s="13" t="n">
        <v>193</v>
      </c>
      <c r="AU4874" s="13" t="n">
        <v>193</v>
      </c>
      <c r="BQ4874" s="13" t="n">
        <v>193</v>
      </c>
      <c r="CM4874" s="13" t="n">
        <v>193</v>
      </c>
      <c r="DI4874" s="13" t="n">
        <v>193</v>
      </c>
      <c r="EE4874" s="13" t="n">
        <v>193</v>
      </c>
      <c r="FA4874" s="13" t="n">
        <v>193</v>
      </c>
      <c r="FW4874" s="13" t="n">
        <v>193</v>
      </c>
      <c r="GS4874" s="13" t="n">
        <v>193</v>
      </c>
    </row>
    <row r="4875">
      <c r="C4875" s="13" t="n">
        <v>194</v>
      </c>
      <c r="D4875" s="13">
        <f>Retailers_stock_balance!D5949</f>
        <v/>
      </c>
      <c r="E4875" s="13">
        <f>Retailers_stock_balance!E5949</f>
        <v/>
      </c>
      <c r="F4875" s="13">
        <f>Retailers_stock_balance!F5949</f>
        <v/>
      </c>
      <c r="Y4875" s="13" t="n">
        <v>194</v>
      </c>
      <c r="AU4875" s="13" t="n">
        <v>194</v>
      </c>
      <c r="BQ4875" s="13" t="n">
        <v>194</v>
      </c>
      <c r="CM4875" s="13" t="n">
        <v>194</v>
      </c>
      <c r="DI4875" s="13" t="n">
        <v>194</v>
      </c>
      <c r="EE4875" s="13" t="n">
        <v>194</v>
      </c>
      <c r="FA4875" s="13" t="n">
        <v>194</v>
      </c>
      <c r="FW4875" s="13" t="n">
        <v>194</v>
      </c>
      <c r="GS4875" s="13" t="n">
        <v>194</v>
      </c>
    </row>
    <row r="4876">
      <c r="C4876" s="13" t="n">
        <v>195</v>
      </c>
      <c r="D4876" s="13">
        <f>Retailers_stock_balance!D5950</f>
        <v/>
      </c>
      <c r="E4876" s="13">
        <f>Retailers_stock_balance!E5950</f>
        <v/>
      </c>
      <c r="F4876" s="13">
        <f>Retailers_stock_balance!F5950</f>
        <v/>
      </c>
      <c r="Y4876" s="13" t="n">
        <v>195</v>
      </c>
      <c r="AU4876" s="13" t="n">
        <v>195</v>
      </c>
      <c r="BQ4876" s="13" t="n">
        <v>195</v>
      </c>
      <c r="CM4876" s="13" t="n">
        <v>195</v>
      </c>
      <c r="DI4876" s="13" t="n">
        <v>195</v>
      </c>
      <c r="EE4876" s="13" t="n">
        <v>195</v>
      </c>
      <c r="FA4876" s="13" t="n">
        <v>195</v>
      </c>
      <c r="FW4876" s="13" t="n">
        <v>195</v>
      </c>
      <c r="GS4876" s="13" t="n">
        <v>195</v>
      </c>
    </row>
    <row r="4877">
      <c r="C4877" s="13" t="n">
        <v>196</v>
      </c>
      <c r="D4877" s="13">
        <f>Retailers_stock_balance!D5951</f>
        <v/>
      </c>
      <c r="E4877" s="13">
        <f>Retailers_stock_balance!E5951</f>
        <v/>
      </c>
      <c r="F4877" s="13">
        <f>Retailers_stock_balance!F5951</f>
        <v/>
      </c>
      <c r="Y4877" s="13" t="n">
        <v>196</v>
      </c>
      <c r="AU4877" s="13" t="n">
        <v>196</v>
      </c>
      <c r="BQ4877" s="13" t="n">
        <v>196</v>
      </c>
      <c r="CM4877" s="13" t="n">
        <v>196</v>
      </c>
      <c r="DI4877" s="13" t="n">
        <v>196</v>
      </c>
      <c r="EE4877" s="13" t="n">
        <v>196</v>
      </c>
      <c r="FA4877" s="13" t="n">
        <v>196</v>
      </c>
      <c r="FW4877" s="13" t="n">
        <v>196</v>
      </c>
      <c r="GS4877" s="13" t="n">
        <v>196</v>
      </c>
    </row>
    <row r="4878">
      <c r="C4878" s="13" t="n">
        <v>197</v>
      </c>
      <c r="D4878" s="13">
        <f>Retailers_stock_balance!D5952</f>
        <v/>
      </c>
      <c r="E4878" s="13">
        <f>Retailers_stock_balance!E5952</f>
        <v/>
      </c>
      <c r="F4878" s="13">
        <f>Retailers_stock_balance!F5952</f>
        <v/>
      </c>
      <c r="Y4878" s="13" t="n">
        <v>197</v>
      </c>
      <c r="AU4878" s="13" t="n">
        <v>197</v>
      </c>
      <c r="BQ4878" s="13" t="n">
        <v>197</v>
      </c>
      <c r="CM4878" s="13" t="n">
        <v>197</v>
      </c>
      <c r="DI4878" s="13" t="n">
        <v>197</v>
      </c>
      <c r="EE4878" s="13" t="n">
        <v>197</v>
      </c>
      <c r="FA4878" s="13" t="n">
        <v>197</v>
      </c>
      <c r="FW4878" s="13" t="n">
        <v>197</v>
      </c>
      <c r="GS4878" s="13" t="n">
        <v>197</v>
      </c>
    </row>
    <row r="4879">
      <c r="C4879" s="13" t="n">
        <v>198</v>
      </c>
      <c r="D4879" s="13">
        <f>Retailers_stock_balance!D5953</f>
        <v/>
      </c>
      <c r="E4879" s="13">
        <f>Retailers_stock_balance!E5953</f>
        <v/>
      </c>
      <c r="F4879" s="13">
        <f>Retailers_stock_balance!F5953</f>
        <v/>
      </c>
      <c r="Y4879" s="13" t="n">
        <v>198</v>
      </c>
      <c r="AU4879" s="13" t="n">
        <v>198</v>
      </c>
      <c r="BQ4879" s="13" t="n">
        <v>198</v>
      </c>
      <c r="CM4879" s="13" t="n">
        <v>198</v>
      </c>
      <c r="DI4879" s="13" t="n">
        <v>198</v>
      </c>
      <c r="EE4879" s="13" t="n">
        <v>198</v>
      </c>
      <c r="FA4879" s="13" t="n">
        <v>198</v>
      </c>
      <c r="FW4879" s="13" t="n">
        <v>198</v>
      </c>
      <c r="GS4879" s="13" t="n">
        <v>198</v>
      </c>
    </row>
    <row r="4881">
      <c r="C4881" s="13" t="inlineStr">
        <is>
          <t>ND*ELT</t>
        </is>
      </c>
      <c r="D4881" s="13" t="n">
        <v>22</v>
      </c>
      <c r="E4881" s="13" t="n">
        <v>23</v>
      </c>
      <c r="F4881" s="13" t="n">
        <v>24</v>
      </c>
      <c r="Y4881" s="13" t="inlineStr">
        <is>
          <t>ND*ELT</t>
        </is>
      </c>
      <c r="Z4881" s="13" t="n">
        <v>22</v>
      </c>
      <c r="AA4881" s="13" t="n">
        <v>23</v>
      </c>
      <c r="AB4881" s="13" t="n">
        <v>24</v>
      </c>
      <c r="AU4881" s="13" t="inlineStr">
        <is>
          <t>ND*ELT</t>
        </is>
      </c>
      <c r="AV4881" s="13" t="n">
        <v>22</v>
      </c>
      <c r="AW4881" s="13" t="n">
        <v>23</v>
      </c>
      <c r="AX4881" s="13" t="n">
        <v>24</v>
      </c>
      <c r="BQ4881" s="13" t="inlineStr">
        <is>
          <t>ND*ELT</t>
        </is>
      </c>
      <c r="BR4881" s="13" t="n">
        <v>22</v>
      </c>
      <c r="BS4881" s="13" t="n">
        <v>23</v>
      </c>
      <c r="BT4881" s="13" t="n">
        <v>24</v>
      </c>
      <c r="CM4881" s="13" t="inlineStr">
        <is>
          <t>ND*ELT</t>
        </is>
      </c>
      <c r="CN4881" s="13" t="n">
        <v>22</v>
      </c>
      <c r="CO4881" s="13" t="n">
        <v>23</v>
      </c>
      <c r="CP4881" s="13" t="n">
        <v>24</v>
      </c>
      <c r="DI4881" s="13" t="inlineStr">
        <is>
          <t>ND*ELT</t>
        </is>
      </c>
      <c r="DJ4881" s="13" t="n">
        <v>22</v>
      </c>
      <c r="DK4881" s="13" t="n">
        <v>23</v>
      </c>
      <c r="DL4881" s="13" t="n">
        <v>24</v>
      </c>
      <c r="EE4881" s="13" t="inlineStr">
        <is>
          <t>ND*ELT</t>
        </is>
      </c>
      <c r="EF4881" s="13" t="n">
        <v>22</v>
      </c>
      <c r="EG4881" s="13" t="n">
        <v>23</v>
      </c>
      <c r="EH4881" s="13" t="n">
        <v>24</v>
      </c>
      <c r="FA4881" s="13" t="inlineStr">
        <is>
          <t>ND*ELT</t>
        </is>
      </c>
      <c r="FB4881" s="13" t="n">
        <v>22</v>
      </c>
      <c r="FC4881" s="13" t="n">
        <v>23</v>
      </c>
      <c r="FD4881" s="13" t="n">
        <v>24</v>
      </c>
      <c r="FW4881" s="13" t="inlineStr">
        <is>
          <t>ND*ELT</t>
        </is>
      </c>
      <c r="FX4881" s="13" t="n">
        <v>22</v>
      </c>
      <c r="FY4881" s="13" t="n">
        <v>23</v>
      </c>
      <c r="FZ4881" s="13" t="n">
        <v>24</v>
      </c>
      <c r="GS4881" s="13" t="inlineStr">
        <is>
          <t>ND*ELT</t>
        </is>
      </c>
      <c r="GT4881" s="13" t="n">
        <v>22</v>
      </c>
      <c r="GU4881" s="13" t="n">
        <v>23</v>
      </c>
      <c r="GV4881" s="13" t="n">
        <v>24</v>
      </c>
    </row>
    <row r="4882">
      <c r="C4882" s="13" t="n">
        <v>9</v>
      </c>
      <c r="D4882" s="13">
        <f>Retailers_stock_balance!D7492</f>
        <v/>
      </c>
      <c r="E4882" s="13">
        <f>Retailers_stock_balance!E7492</f>
        <v/>
      </c>
      <c r="F4882" s="13">
        <f>Retailers_stock_balance!F7492</f>
        <v/>
      </c>
      <c r="Y4882" s="13" t="n">
        <v>9</v>
      </c>
      <c r="AU4882" s="13" t="n">
        <v>9</v>
      </c>
      <c r="BQ4882" s="13" t="n">
        <v>9</v>
      </c>
      <c r="CM4882" s="13" t="n">
        <v>9</v>
      </c>
      <c r="DI4882" s="13" t="n">
        <v>9</v>
      </c>
      <c r="EE4882" s="13" t="n">
        <v>9</v>
      </c>
      <c r="FA4882" s="13" t="n">
        <v>9</v>
      </c>
      <c r="FW4882" s="13" t="n">
        <v>9</v>
      </c>
      <c r="GS4882" s="13" t="n">
        <v>9</v>
      </c>
    </row>
    <row r="4883">
      <c r="C4883" s="13" t="n">
        <v>10</v>
      </c>
      <c r="D4883" s="13">
        <f>Retailers_stock_balance!D7493</f>
        <v/>
      </c>
      <c r="E4883" s="13">
        <f>Retailers_stock_balance!E7493</f>
        <v/>
      </c>
      <c r="F4883" s="13">
        <f>Retailers_stock_balance!F7493</f>
        <v/>
      </c>
      <c r="Y4883" s="13" t="n">
        <v>10</v>
      </c>
      <c r="AU4883" s="13" t="n">
        <v>10</v>
      </c>
      <c r="BQ4883" s="13" t="n">
        <v>10</v>
      </c>
      <c r="CM4883" s="13" t="n">
        <v>10</v>
      </c>
      <c r="DI4883" s="13" t="n">
        <v>10</v>
      </c>
      <c r="EE4883" s="13" t="n">
        <v>10</v>
      </c>
      <c r="FA4883" s="13" t="n">
        <v>10</v>
      </c>
      <c r="FW4883" s="13" t="n">
        <v>10</v>
      </c>
      <c r="GS4883" s="13" t="n">
        <v>10</v>
      </c>
    </row>
    <row r="4884">
      <c r="C4884" s="13" t="n">
        <v>11</v>
      </c>
      <c r="D4884" s="13">
        <f>Retailers_stock_balance!D7494</f>
        <v/>
      </c>
      <c r="E4884" s="13">
        <f>Retailers_stock_balance!E7494</f>
        <v/>
      </c>
      <c r="F4884" s="13">
        <f>Retailers_stock_balance!F7494</f>
        <v/>
      </c>
      <c r="Y4884" s="13" t="n">
        <v>11</v>
      </c>
      <c r="AU4884" s="13" t="n">
        <v>11</v>
      </c>
      <c r="BQ4884" s="13" t="n">
        <v>11</v>
      </c>
      <c r="CM4884" s="13" t="n">
        <v>11</v>
      </c>
      <c r="DI4884" s="13" t="n">
        <v>11</v>
      </c>
      <c r="EE4884" s="13" t="n">
        <v>11</v>
      </c>
      <c r="FA4884" s="13" t="n">
        <v>11</v>
      </c>
      <c r="FW4884" s="13" t="n">
        <v>11</v>
      </c>
      <c r="GS4884" s="13" t="n">
        <v>11</v>
      </c>
    </row>
    <row r="4885">
      <c r="C4885" s="13" t="n">
        <v>12</v>
      </c>
      <c r="D4885" s="13">
        <f>Retailers_stock_balance!D7495</f>
        <v/>
      </c>
      <c r="E4885" s="13">
        <f>Retailers_stock_balance!E7495</f>
        <v/>
      </c>
      <c r="F4885" s="13">
        <f>Retailers_stock_balance!F7495</f>
        <v/>
      </c>
      <c r="Y4885" s="13" t="n">
        <v>12</v>
      </c>
      <c r="AU4885" s="13" t="n">
        <v>12</v>
      </c>
      <c r="BQ4885" s="13" t="n">
        <v>12</v>
      </c>
      <c r="CM4885" s="13" t="n">
        <v>12</v>
      </c>
      <c r="DI4885" s="13" t="n">
        <v>12</v>
      </c>
      <c r="EE4885" s="13" t="n">
        <v>12</v>
      </c>
      <c r="FA4885" s="13" t="n">
        <v>12</v>
      </c>
      <c r="FW4885" s="13" t="n">
        <v>12</v>
      </c>
      <c r="GS4885" s="13" t="n">
        <v>12</v>
      </c>
    </row>
    <row r="4886">
      <c r="C4886" s="13" t="n">
        <v>13</v>
      </c>
      <c r="D4886" s="13">
        <f>Retailers_stock_balance!D7496</f>
        <v/>
      </c>
      <c r="E4886" s="13">
        <f>Retailers_stock_balance!E7496</f>
        <v/>
      </c>
      <c r="F4886" s="13">
        <f>Retailers_stock_balance!F7496</f>
        <v/>
      </c>
      <c r="Y4886" s="13" t="n">
        <v>13</v>
      </c>
      <c r="AU4886" s="13" t="n">
        <v>13</v>
      </c>
      <c r="BQ4886" s="13" t="n">
        <v>13</v>
      </c>
      <c r="CM4886" s="13" t="n">
        <v>13</v>
      </c>
      <c r="DI4886" s="13" t="n">
        <v>13</v>
      </c>
      <c r="EE4886" s="13" t="n">
        <v>13</v>
      </c>
      <c r="FA4886" s="13" t="n">
        <v>13</v>
      </c>
      <c r="FW4886" s="13" t="n">
        <v>13</v>
      </c>
      <c r="GS4886" s="13" t="n">
        <v>13</v>
      </c>
    </row>
    <row r="4887">
      <c r="C4887" s="13" t="n">
        <v>14</v>
      </c>
      <c r="D4887" s="13">
        <f>Retailers_stock_balance!D7497</f>
        <v/>
      </c>
      <c r="E4887" s="13">
        <f>Retailers_stock_balance!E7497</f>
        <v/>
      </c>
      <c r="F4887" s="13">
        <f>Retailers_stock_balance!F7497</f>
        <v/>
      </c>
      <c r="Y4887" s="13" t="n">
        <v>14</v>
      </c>
      <c r="AU4887" s="13" t="n">
        <v>14</v>
      </c>
      <c r="BQ4887" s="13" t="n">
        <v>14</v>
      </c>
      <c r="CM4887" s="13" t="n">
        <v>14</v>
      </c>
      <c r="DI4887" s="13" t="n">
        <v>14</v>
      </c>
      <c r="EE4887" s="13" t="n">
        <v>14</v>
      </c>
      <c r="FA4887" s="13" t="n">
        <v>14</v>
      </c>
      <c r="FW4887" s="13" t="n">
        <v>14</v>
      </c>
      <c r="GS4887" s="13" t="n">
        <v>14</v>
      </c>
    </row>
    <row r="4888">
      <c r="C4888" s="13" t="n">
        <v>15</v>
      </c>
      <c r="D4888" s="13">
        <f>Retailers_stock_balance!D7498</f>
        <v/>
      </c>
      <c r="E4888" s="13">
        <f>Retailers_stock_balance!E7498</f>
        <v/>
      </c>
      <c r="F4888" s="13">
        <f>Retailers_stock_balance!F7498</f>
        <v/>
      </c>
      <c r="Y4888" s="13" t="n">
        <v>15</v>
      </c>
      <c r="AU4888" s="13" t="n">
        <v>15</v>
      </c>
      <c r="BQ4888" s="13" t="n">
        <v>15</v>
      </c>
      <c r="CM4888" s="13" t="n">
        <v>15</v>
      </c>
      <c r="DI4888" s="13" t="n">
        <v>15</v>
      </c>
      <c r="EE4888" s="13" t="n">
        <v>15</v>
      </c>
      <c r="FA4888" s="13" t="n">
        <v>15</v>
      </c>
      <c r="FW4888" s="13" t="n">
        <v>15</v>
      </c>
      <c r="GS4888" s="13" t="n">
        <v>15</v>
      </c>
    </row>
    <row r="4889">
      <c r="C4889" s="13" t="n">
        <v>16</v>
      </c>
      <c r="D4889" s="13">
        <f>Retailers_stock_balance!D7499</f>
        <v/>
      </c>
      <c r="E4889" s="13">
        <f>Retailers_stock_balance!E7499</f>
        <v/>
      </c>
      <c r="F4889" s="13">
        <f>Retailers_stock_balance!F7499</f>
        <v/>
      </c>
      <c r="Y4889" s="13" t="n">
        <v>16</v>
      </c>
      <c r="AU4889" s="13" t="n">
        <v>16</v>
      </c>
      <c r="BQ4889" s="13" t="n">
        <v>16</v>
      </c>
      <c r="CM4889" s="13" t="n">
        <v>16</v>
      </c>
      <c r="DI4889" s="13" t="n">
        <v>16</v>
      </c>
      <c r="EE4889" s="13" t="n">
        <v>16</v>
      </c>
      <c r="FA4889" s="13" t="n">
        <v>16</v>
      </c>
      <c r="FW4889" s="13" t="n">
        <v>16</v>
      </c>
      <c r="GS4889" s="13" t="n">
        <v>16</v>
      </c>
    </row>
    <row r="4890">
      <c r="C4890" s="13" t="n">
        <v>17</v>
      </c>
      <c r="D4890" s="13">
        <f>Retailers_stock_balance!D7500</f>
        <v/>
      </c>
      <c r="E4890" s="13">
        <f>Retailers_stock_balance!E7500</f>
        <v/>
      </c>
      <c r="F4890" s="13">
        <f>Retailers_stock_balance!F7500</f>
        <v/>
      </c>
      <c r="Y4890" s="13" t="n">
        <v>17</v>
      </c>
      <c r="AU4890" s="13" t="n">
        <v>17</v>
      </c>
      <c r="BQ4890" s="13" t="n">
        <v>17</v>
      </c>
      <c r="CM4890" s="13" t="n">
        <v>17</v>
      </c>
      <c r="DI4890" s="13" t="n">
        <v>17</v>
      </c>
      <c r="EE4890" s="13" t="n">
        <v>17</v>
      </c>
      <c r="FA4890" s="13" t="n">
        <v>17</v>
      </c>
      <c r="FW4890" s="13" t="n">
        <v>17</v>
      </c>
      <c r="GS4890" s="13" t="n">
        <v>17</v>
      </c>
    </row>
    <row r="4891">
      <c r="C4891" s="13" t="n">
        <v>18</v>
      </c>
      <c r="D4891" s="13">
        <f>Retailers_stock_balance!D7501</f>
        <v/>
      </c>
      <c r="E4891" s="13">
        <f>Retailers_stock_balance!E7501</f>
        <v/>
      </c>
      <c r="F4891" s="13">
        <f>Retailers_stock_balance!F7501</f>
        <v/>
      </c>
      <c r="Y4891" s="13" t="n">
        <v>18</v>
      </c>
      <c r="AU4891" s="13" t="n">
        <v>18</v>
      </c>
      <c r="BQ4891" s="13" t="n">
        <v>18</v>
      </c>
      <c r="CM4891" s="13" t="n">
        <v>18</v>
      </c>
      <c r="DI4891" s="13" t="n">
        <v>18</v>
      </c>
      <c r="EE4891" s="13" t="n">
        <v>18</v>
      </c>
      <c r="FA4891" s="13" t="n">
        <v>18</v>
      </c>
      <c r="FW4891" s="13" t="n">
        <v>18</v>
      </c>
      <c r="GS4891" s="13" t="n">
        <v>18</v>
      </c>
    </row>
    <row r="4892">
      <c r="C4892" s="13" t="n">
        <v>19</v>
      </c>
      <c r="D4892" s="13">
        <f>Retailers_stock_balance!D7502</f>
        <v/>
      </c>
      <c r="E4892" s="13">
        <f>Retailers_stock_balance!E7502</f>
        <v/>
      </c>
      <c r="F4892" s="13">
        <f>Retailers_stock_balance!F7502</f>
        <v/>
      </c>
      <c r="Y4892" s="13" t="n">
        <v>19</v>
      </c>
      <c r="AU4892" s="13" t="n">
        <v>19</v>
      </c>
      <c r="BQ4892" s="13" t="n">
        <v>19</v>
      </c>
      <c r="CM4892" s="13" t="n">
        <v>19</v>
      </c>
      <c r="DI4892" s="13" t="n">
        <v>19</v>
      </c>
      <c r="EE4892" s="13" t="n">
        <v>19</v>
      </c>
      <c r="FA4892" s="13" t="n">
        <v>19</v>
      </c>
      <c r="FW4892" s="13" t="n">
        <v>19</v>
      </c>
      <c r="GS4892" s="13" t="n">
        <v>19</v>
      </c>
    </row>
    <row r="4893">
      <c r="C4893" s="13" t="n">
        <v>20</v>
      </c>
      <c r="D4893" s="13">
        <f>Retailers_stock_balance!D7503</f>
        <v/>
      </c>
      <c r="E4893" s="13">
        <f>Retailers_stock_balance!E7503</f>
        <v/>
      </c>
      <c r="F4893" s="13">
        <f>Retailers_stock_balance!F7503</f>
        <v/>
      </c>
      <c r="Y4893" s="13" t="n">
        <v>20</v>
      </c>
      <c r="AU4893" s="13" t="n">
        <v>20</v>
      </c>
      <c r="BQ4893" s="13" t="n">
        <v>20</v>
      </c>
      <c r="CM4893" s="13" t="n">
        <v>20</v>
      </c>
      <c r="DI4893" s="13" t="n">
        <v>20</v>
      </c>
      <c r="EE4893" s="13" t="n">
        <v>20</v>
      </c>
      <c r="FA4893" s="13" t="n">
        <v>20</v>
      </c>
      <c r="FW4893" s="13" t="n">
        <v>20</v>
      </c>
      <c r="GS4893" s="13" t="n">
        <v>20</v>
      </c>
    </row>
    <row r="4894">
      <c r="C4894" s="13" t="n">
        <v>21</v>
      </c>
      <c r="D4894" s="13">
        <f>Retailers_stock_balance!D7504</f>
        <v/>
      </c>
      <c r="E4894" s="13">
        <f>Retailers_stock_balance!E7504</f>
        <v/>
      </c>
      <c r="F4894" s="13">
        <f>Retailers_stock_balance!F7504</f>
        <v/>
      </c>
      <c r="Y4894" s="13" t="n">
        <v>21</v>
      </c>
      <c r="AU4894" s="13" t="n">
        <v>21</v>
      </c>
      <c r="BQ4894" s="13" t="n">
        <v>21</v>
      </c>
      <c r="CM4894" s="13" t="n">
        <v>21</v>
      </c>
      <c r="DI4894" s="13" t="n">
        <v>21</v>
      </c>
      <c r="EE4894" s="13" t="n">
        <v>21</v>
      </c>
      <c r="FA4894" s="13" t="n">
        <v>21</v>
      </c>
      <c r="FW4894" s="13" t="n">
        <v>21</v>
      </c>
      <c r="GS4894" s="13" t="n">
        <v>21</v>
      </c>
    </row>
    <row r="4895">
      <c r="C4895" s="13" t="n">
        <v>22</v>
      </c>
      <c r="D4895" s="13">
        <f>Retailers_stock_balance!D7505</f>
        <v/>
      </c>
      <c r="E4895" s="13">
        <f>Retailers_stock_balance!E7505</f>
        <v/>
      </c>
      <c r="F4895" s="13">
        <f>Retailers_stock_balance!F7505</f>
        <v/>
      </c>
      <c r="Y4895" s="13" t="n">
        <v>22</v>
      </c>
      <c r="AU4895" s="13" t="n">
        <v>22</v>
      </c>
      <c r="BQ4895" s="13" t="n">
        <v>22</v>
      </c>
      <c r="CM4895" s="13" t="n">
        <v>22</v>
      </c>
      <c r="DI4895" s="13" t="n">
        <v>22</v>
      </c>
      <c r="EE4895" s="13" t="n">
        <v>22</v>
      </c>
      <c r="FA4895" s="13" t="n">
        <v>22</v>
      </c>
      <c r="FW4895" s="13" t="n">
        <v>22</v>
      </c>
      <c r="GS4895" s="13" t="n">
        <v>22</v>
      </c>
    </row>
    <row r="4896">
      <c r="C4896" s="13" t="n">
        <v>23</v>
      </c>
      <c r="D4896" s="13">
        <f>Retailers_stock_balance!D7506</f>
        <v/>
      </c>
      <c r="E4896" s="13">
        <f>Retailers_stock_balance!E7506</f>
        <v/>
      </c>
      <c r="F4896" s="13">
        <f>Retailers_stock_balance!F7506</f>
        <v/>
      </c>
      <c r="Y4896" s="13" t="n">
        <v>23</v>
      </c>
      <c r="AU4896" s="13" t="n">
        <v>23</v>
      </c>
      <c r="BQ4896" s="13" t="n">
        <v>23</v>
      </c>
      <c r="CM4896" s="13" t="n">
        <v>23</v>
      </c>
      <c r="DI4896" s="13" t="n">
        <v>23</v>
      </c>
      <c r="EE4896" s="13" t="n">
        <v>23</v>
      </c>
      <c r="FA4896" s="13" t="n">
        <v>23</v>
      </c>
      <c r="FW4896" s="13" t="n">
        <v>23</v>
      </c>
      <c r="GS4896" s="13" t="n">
        <v>23</v>
      </c>
    </row>
    <row r="4897">
      <c r="C4897" s="13" t="n">
        <v>24</v>
      </c>
      <c r="D4897" s="13">
        <f>Retailers_stock_balance!D7507</f>
        <v/>
      </c>
      <c r="E4897" s="13">
        <f>Retailers_stock_balance!E7507</f>
        <v/>
      </c>
      <c r="F4897" s="13">
        <f>Retailers_stock_balance!F7507</f>
        <v/>
      </c>
      <c r="Y4897" s="13" t="n">
        <v>24</v>
      </c>
      <c r="AU4897" s="13" t="n">
        <v>24</v>
      </c>
      <c r="BQ4897" s="13" t="n">
        <v>24</v>
      </c>
      <c r="CM4897" s="13" t="n">
        <v>24</v>
      </c>
      <c r="DI4897" s="13" t="n">
        <v>24</v>
      </c>
      <c r="EE4897" s="13" t="n">
        <v>24</v>
      </c>
      <c r="FA4897" s="13" t="n">
        <v>24</v>
      </c>
      <c r="FW4897" s="13" t="n">
        <v>24</v>
      </c>
      <c r="GS4897" s="13" t="n">
        <v>24</v>
      </c>
    </row>
    <row r="4898">
      <c r="C4898" s="13" t="n">
        <v>25</v>
      </c>
      <c r="D4898" s="13">
        <f>Retailers_stock_balance!D7508</f>
        <v/>
      </c>
      <c r="E4898" s="13">
        <f>Retailers_stock_balance!E7508</f>
        <v/>
      </c>
      <c r="F4898" s="13">
        <f>Retailers_stock_balance!F7508</f>
        <v/>
      </c>
      <c r="Y4898" s="13" t="n">
        <v>25</v>
      </c>
      <c r="AU4898" s="13" t="n">
        <v>25</v>
      </c>
      <c r="BQ4898" s="13" t="n">
        <v>25</v>
      </c>
      <c r="CM4898" s="13" t="n">
        <v>25</v>
      </c>
      <c r="DI4898" s="13" t="n">
        <v>25</v>
      </c>
      <c r="EE4898" s="13" t="n">
        <v>25</v>
      </c>
      <c r="FA4898" s="13" t="n">
        <v>25</v>
      </c>
      <c r="FW4898" s="13" t="n">
        <v>25</v>
      </c>
      <c r="GS4898" s="13" t="n">
        <v>25</v>
      </c>
    </row>
    <row r="4899">
      <c r="C4899" s="13" t="n">
        <v>26</v>
      </c>
      <c r="D4899" s="13">
        <f>Retailers_stock_balance!D7509</f>
        <v/>
      </c>
      <c r="E4899" s="13">
        <f>Retailers_stock_balance!E7509</f>
        <v/>
      </c>
      <c r="F4899" s="13">
        <f>Retailers_stock_balance!F7509</f>
        <v/>
      </c>
      <c r="Y4899" s="13" t="n">
        <v>26</v>
      </c>
      <c r="AU4899" s="13" t="n">
        <v>26</v>
      </c>
      <c r="BQ4899" s="13" t="n">
        <v>26</v>
      </c>
      <c r="CM4899" s="13" t="n">
        <v>26</v>
      </c>
      <c r="DI4899" s="13" t="n">
        <v>26</v>
      </c>
      <c r="EE4899" s="13" t="n">
        <v>26</v>
      </c>
      <c r="FA4899" s="13" t="n">
        <v>26</v>
      </c>
      <c r="FW4899" s="13" t="n">
        <v>26</v>
      </c>
      <c r="GS4899" s="13" t="n">
        <v>26</v>
      </c>
    </row>
    <row r="4900">
      <c r="C4900" s="13" t="n">
        <v>27</v>
      </c>
      <c r="D4900" s="13">
        <f>Retailers_stock_balance!D7510</f>
        <v/>
      </c>
      <c r="E4900" s="13">
        <f>Retailers_stock_balance!E7510</f>
        <v/>
      </c>
      <c r="F4900" s="13">
        <f>Retailers_stock_balance!F7510</f>
        <v/>
      </c>
      <c r="Y4900" s="13" t="n">
        <v>27</v>
      </c>
      <c r="AU4900" s="13" t="n">
        <v>27</v>
      </c>
      <c r="BQ4900" s="13" t="n">
        <v>27</v>
      </c>
      <c r="CM4900" s="13" t="n">
        <v>27</v>
      </c>
      <c r="DI4900" s="13" t="n">
        <v>27</v>
      </c>
      <c r="EE4900" s="13" t="n">
        <v>27</v>
      </c>
      <c r="FA4900" s="13" t="n">
        <v>27</v>
      </c>
      <c r="FW4900" s="13" t="n">
        <v>27</v>
      </c>
      <c r="GS4900" s="13" t="n">
        <v>27</v>
      </c>
    </row>
    <row r="4901">
      <c r="C4901" s="13" t="n">
        <v>28</v>
      </c>
      <c r="D4901" s="13">
        <f>Retailers_stock_balance!D7511</f>
        <v/>
      </c>
      <c r="E4901" s="13">
        <f>Retailers_stock_balance!E7511</f>
        <v/>
      </c>
      <c r="F4901" s="13">
        <f>Retailers_stock_balance!F7511</f>
        <v/>
      </c>
      <c r="Y4901" s="13" t="n">
        <v>28</v>
      </c>
      <c r="AU4901" s="13" t="n">
        <v>28</v>
      </c>
      <c r="BQ4901" s="13" t="n">
        <v>28</v>
      </c>
      <c r="CM4901" s="13" t="n">
        <v>28</v>
      </c>
      <c r="DI4901" s="13" t="n">
        <v>28</v>
      </c>
      <c r="EE4901" s="13" t="n">
        <v>28</v>
      </c>
      <c r="FA4901" s="13" t="n">
        <v>28</v>
      </c>
      <c r="FW4901" s="13" t="n">
        <v>28</v>
      </c>
      <c r="GS4901" s="13" t="n">
        <v>28</v>
      </c>
    </row>
    <row r="4902">
      <c r="C4902" s="13" t="n">
        <v>29</v>
      </c>
      <c r="D4902" s="13">
        <f>Retailers_stock_balance!D7512</f>
        <v/>
      </c>
      <c r="E4902" s="13">
        <f>Retailers_stock_balance!E7512</f>
        <v/>
      </c>
      <c r="F4902" s="13">
        <f>Retailers_stock_balance!F7512</f>
        <v/>
      </c>
      <c r="Y4902" s="13" t="n">
        <v>29</v>
      </c>
      <c r="AU4902" s="13" t="n">
        <v>29</v>
      </c>
      <c r="BQ4902" s="13" t="n">
        <v>29</v>
      </c>
      <c r="CM4902" s="13" t="n">
        <v>29</v>
      </c>
      <c r="DI4902" s="13" t="n">
        <v>29</v>
      </c>
      <c r="EE4902" s="13" t="n">
        <v>29</v>
      </c>
      <c r="FA4902" s="13" t="n">
        <v>29</v>
      </c>
      <c r="FW4902" s="13" t="n">
        <v>29</v>
      </c>
      <c r="GS4902" s="13" t="n">
        <v>29</v>
      </c>
    </row>
    <row r="4903">
      <c r="C4903" s="13" t="n">
        <v>30</v>
      </c>
      <c r="D4903" s="13">
        <f>Retailers_stock_balance!D7513</f>
        <v/>
      </c>
      <c r="E4903" s="13">
        <f>Retailers_stock_balance!E7513</f>
        <v/>
      </c>
      <c r="F4903" s="13">
        <f>Retailers_stock_balance!F7513</f>
        <v/>
      </c>
      <c r="Y4903" s="13" t="n">
        <v>30</v>
      </c>
      <c r="AU4903" s="13" t="n">
        <v>30</v>
      </c>
      <c r="BQ4903" s="13" t="n">
        <v>30</v>
      </c>
      <c r="CM4903" s="13" t="n">
        <v>30</v>
      </c>
      <c r="DI4903" s="13" t="n">
        <v>30</v>
      </c>
      <c r="EE4903" s="13" t="n">
        <v>30</v>
      </c>
      <c r="FA4903" s="13" t="n">
        <v>30</v>
      </c>
      <c r="FW4903" s="13" t="n">
        <v>30</v>
      </c>
      <c r="GS4903" s="13" t="n">
        <v>30</v>
      </c>
    </row>
    <row r="4904">
      <c r="C4904" s="13" t="n">
        <v>31</v>
      </c>
      <c r="D4904" s="13">
        <f>Retailers_stock_balance!D7514</f>
        <v/>
      </c>
      <c r="E4904" s="13">
        <f>Retailers_stock_balance!E7514</f>
        <v/>
      </c>
      <c r="F4904" s="13">
        <f>Retailers_stock_balance!F7514</f>
        <v/>
      </c>
      <c r="Y4904" s="13" t="n">
        <v>31</v>
      </c>
      <c r="AU4904" s="13" t="n">
        <v>31</v>
      </c>
      <c r="BQ4904" s="13" t="n">
        <v>31</v>
      </c>
      <c r="CM4904" s="13" t="n">
        <v>31</v>
      </c>
      <c r="DI4904" s="13" t="n">
        <v>31</v>
      </c>
      <c r="EE4904" s="13" t="n">
        <v>31</v>
      </c>
      <c r="FA4904" s="13" t="n">
        <v>31</v>
      </c>
      <c r="FW4904" s="13" t="n">
        <v>31</v>
      </c>
      <c r="GS4904" s="13" t="n">
        <v>31</v>
      </c>
    </row>
    <row r="4905">
      <c r="C4905" s="13" t="n">
        <v>32</v>
      </c>
      <c r="D4905" s="13">
        <f>Retailers_stock_balance!D7515</f>
        <v/>
      </c>
      <c r="E4905" s="13">
        <f>Retailers_stock_balance!E7515</f>
        <v/>
      </c>
      <c r="F4905" s="13">
        <f>Retailers_stock_balance!F7515</f>
        <v/>
      </c>
      <c r="Y4905" s="13" t="n">
        <v>32</v>
      </c>
      <c r="AU4905" s="13" t="n">
        <v>32</v>
      </c>
      <c r="BQ4905" s="13" t="n">
        <v>32</v>
      </c>
      <c r="CM4905" s="13" t="n">
        <v>32</v>
      </c>
      <c r="DI4905" s="13" t="n">
        <v>32</v>
      </c>
      <c r="EE4905" s="13" t="n">
        <v>32</v>
      </c>
      <c r="FA4905" s="13" t="n">
        <v>32</v>
      </c>
      <c r="FW4905" s="13" t="n">
        <v>32</v>
      </c>
      <c r="GS4905" s="13" t="n">
        <v>32</v>
      </c>
    </row>
    <row r="4906">
      <c r="C4906" s="13" t="n">
        <v>33</v>
      </c>
      <c r="D4906" s="13">
        <f>Retailers_stock_balance!D7516</f>
        <v/>
      </c>
      <c r="E4906" s="13">
        <f>Retailers_stock_balance!E7516</f>
        <v/>
      </c>
      <c r="F4906" s="13">
        <f>Retailers_stock_balance!F7516</f>
        <v/>
      </c>
      <c r="Y4906" s="13" t="n">
        <v>33</v>
      </c>
      <c r="AU4906" s="13" t="n">
        <v>33</v>
      </c>
      <c r="BQ4906" s="13" t="n">
        <v>33</v>
      </c>
      <c r="CM4906" s="13" t="n">
        <v>33</v>
      </c>
      <c r="DI4906" s="13" t="n">
        <v>33</v>
      </c>
      <c r="EE4906" s="13" t="n">
        <v>33</v>
      </c>
      <c r="FA4906" s="13" t="n">
        <v>33</v>
      </c>
      <c r="FW4906" s="13" t="n">
        <v>33</v>
      </c>
      <c r="GS4906" s="13" t="n">
        <v>33</v>
      </c>
    </row>
    <row r="4907">
      <c r="C4907" s="13" t="n">
        <v>34</v>
      </c>
      <c r="D4907" s="13">
        <f>Retailers_stock_balance!D7517</f>
        <v/>
      </c>
      <c r="E4907" s="13">
        <f>Retailers_stock_balance!E7517</f>
        <v/>
      </c>
      <c r="F4907" s="13">
        <f>Retailers_stock_balance!F7517</f>
        <v/>
      </c>
      <c r="Y4907" s="13" t="n">
        <v>34</v>
      </c>
      <c r="AU4907" s="13" t="n">
        <v>34</v>
      </c>
      <c r="BQ4907" s="13" t="n">
        <v>34</v>
      </c>
      <c r="CM4907" s="13" t="n">
        <v>34</v>
      </c>
      <c r="DI4907" s="13" t="n">
        <v>34</v>
      </c>
      <c r="EE4907" s="13" t="n">
        <v>34</v>
      </c>
      <c r="FA4907" s="13" t="n">
        <v>34</v>
      </c>
      <c r="FW4907" s="13" t="n">
        <v>34</v>
      </c>
      <c r="GS4907" s="13" t="n">
        <v>34</v>
      </c>
    </row>
    <row r="4908">
      <c r="C4908" s="13" t="n">
        <v>35</v>
      </c>
      <c r="D4908" s="13">
        <f>Retailers_stock_balance!D7518</f>
        <v/>
      </c>
      <c r="E4908" s="13">
        <f>Retailers_stock_balance!E7518</f>
        <v/>
      </c>
      <c r="F4908" s="13">
        <f>Retailers_stock_balance!F7518</f>
        <v/>
      </c>
      <c r="Y4908" s="13" t="n">
        <v>35</v>
      </c>
      <c r="AU4908" s="13" t="n">
        <v>35</v>
      </c>
      <c r="BQ4908" s="13" t="n">
        <v>35</v>
      </c>
      <c r="CM4908" s="13" t="n">
        <v>35</v>
      </c>
      <c r="DI4908" s="13" t="n">
        <v>35</v>
      </c>
      <c r="EE4908" s="13" t="n">
        <v>35</v>
      </c>
      <c r="FA4908" s="13" t="n">
        <v>35</v>
      </c>
      <c r="FW4908" s="13" t="n">
        <v>35</v>
      </c>
      <c r="GS4908" s="13" t="n">
        <v>35</v>
      </c>
    </row>
    <row r="4909">
      <c r="C4909" s="13" t="n">
        <v>36</v>
      </c>
      <c r="D4909" s="13">
        <f>Retailers_stock_balance!D7519</f>
        <v/>
      </c>
      <c r="E4909" s="13">
        <f>Retailers_stock_balance!E7519</f>
        <v/>
      </c>
      <c r="F4909" s="13">
        <f>Retailers_stock_balance!F7519</f>
        <v/>
      </c>
      <c r="Y4909" s="13" t="n">
        <v>36</v>
      </c>
      <c r="AU4909" s="13" t="n">
        <v>36</v>
      </c>
      <c r="BQ4909" s="13" t="n">
        <v>36</v>
      </c>
      <c r="CM4909" s="13" t="n">
        <v>36</v>
      </c>
      <c r="DI4909" s="13" t="n">
        <v>36</v>
      </c>
      <c r="EE4909" s="13" t="n">
        <v>36</v>
      </c>
      <c r="FA4909" s="13" t="n">
        <v>36</v>
      </c>
      <c r="FW4909" s="13" t="n">
        <v>36</v>
      </c>
      <c r="GS4909" s="13" t="n">
        <v>36</v>
      </c>
    </row>
    <row r="4910">
      <c r="C4910" s="13" t="n">
        <v>37</v>
      </c>
      <c r="D4910" s="13">
        <f>Retailers_stock_balance!D7520</f>
        <v/>
      </c>
      <c r="E4910" s="13">
        <f>Retailers_stock_balance!E7520</f>
        <v/>
      </c>
      <c r="F4910" s="13">
        <f>Retailers_stock_balance!F7520</f>
        <v/>
      </c>
      <c r="Y4910" s="13" t="n">
        <v>37</v>
      </c>
      <c r="AU4910" s="13" t="n">
        <v>37</v>
      </c>
      <c r="BQ4910" s="13" t="n">
        <v>37</v>
      </c>
      <c r="CM4910" s="13" t="n">
        <v>37</v>
      </c>
      <c r="DI4910" s="13" t="n">
        <v>37</v>
      </c>
      <c r="EE4910" s="13" t="n">
        <v>37</v>
      </c>
      <c r="FA4910" s="13" t="n">
        <v>37</v>
      </c>
      <c r="FW4910" s="13" t="n">
        <v>37</v>
      </c>
      <c r="GS4910" s="13" t="n">
        <v>37</v>
      </c>
    </row>
    <row r="4911">
      <c r="C4911" s="13" t="n">
        <v>38</v>
      </c>
      <c r="D4911" s="13">
        <f>Retailers_stock_balance!D7521</f>
        <v/>
      </c>
      <c r="E4911" s="13">
        <f>Retailers_stock_balance!E7521</f>
        <v/>
      </c>
      <c r="F4911" s="13">
        <f>Retailers_stock_balance!F7521</f>
        <v/>
      </c>
      <c r="Y4911" s="13" t="n">
        <v>38</v>
      </c>
      <c r="AU4911" s="13" t="n">
        <v>38</v>
      </c>
      <c r="BQ4911" s="13" t="n">
        <v>38</v>
      </c>
      <c r="CM4911" s="13" t="n">
        <v>38</v>
      </c>
      <c r="DI4911" s="13" t="n">
        <v>38</v>
      </c>
      <c r="EE4911" s="13" t="n">
        <v>38</v>
      </c>
      <c r="FA4911" s="13" t="n">
        <v>38</v>
      </c>
      <c r="FW4911" s="13" t="n">
        <v>38</v>
      </c>
      <c r="GS4911" s="13" t="n">
        <v>38</v>
      </c>
    </row>
    <row r="4912">
      <c r="C4912" s="13" t="n">
        <v>39</v>
      </c>
      <c r="D4912" s="13">
        <f>Retailers_stock_balance!D7522</f>
        <v/>
      </c>
      <c r="E4912" s="13">
        <f>Retailers_stock_balance!E7522</f>
        <v/>
      </c>
      <c r="F4912" s="13">
        <f>Retailers_stock_balance!F7522</f>
        <v/>
      </c>
      <c r="Y4912" s="13" t="n">
        <v>39</v>
      </c>
      <c r="AU4912" s="13" t="n">
        <v>39</v>
      </c>
      <c r="BQ4912" s="13" t="n">
        <v>39</v>
      </c>
      <c r="CM4912" s="13" t="n">
        <v>39</v>
      </c>
      <c r="DI4912" s="13" t="n">
        <v>39</v>
      </c>
      <c r="EE4912" s="13" t="n">
        <v>39</v>
      </c>
      <c r="FA4912" s="13" t="n">
        <v>39</v>
      </c>
      <c r="FW4912" s="13" t="n">
        <v>39</v>
      </c>
      <c r="GS4912" s="13" t="n">
        <v>39</v>
      </c>
    </row>
    <row r="4913">
      <c r="C4913" s="13" t="n">
        <v>40</v>
      </c>
      <c r="D4913" s="13">
        <f>Retailers_stock_balance!D7523</f>
        <v/>
      </c>
      <c r="E4913" s="13">
        <f>Retailers_stock_balance!E7523</f>
        <v/>
      </c>
      <c r="F4913" s="13">
        <f>Retailers_stock_balance!F7523</f>
        <v/>
      </c>
      <c r="Y4913" s="13" t="n">
        <v>40</v>
      </c>
      <c r="AU4913" s="13" t="n">
        <v>40</v>
      </c>
      <c r="BQ4913" s="13" t="n">
        <v>40</v>
      </c>
      <c r="CM4913" s="13" t="n">
        <v>40</v>
      </c>
      <c r="DI4913" s="13" t="n">
        <v>40</v>
      </c>
      <c r="EE4913" s="13" t="n">
        <v>40</v>
      </c>
      <c r="FA4913" s="13" t="n">
        <v>40</v>
      </c>
      <c r="FW4913" s="13" t="n">
        <v>40</v>
      </c>
      <c r="GS4913" s="13" t="n">
        <v>40</v>
      </c>
    </row>
    <row r="4914">
      <c r="C4914" s="13" t="n">
        <v>41</v>
      </c>
      <c r="D4914" s="13">
        <f>Retailers_stock_balance!D7524</f>
        <v/>
      </c>
      <c r="E4914" s="13">
        <f>Retailers_stock_balance!E7524</f>
        <v/>
      </c>
      <c r="F4914" s="13">
        <f>Retailers_stock_balance!F7524</f>
        <v/>
      </c>
      <c r="Y4914" s="13" t="n">
        <v>41</v>
      </c>
      <c r="AU4914" s="13" t="n">
        <v>41</v>
      </c>
      <c r="BQ4914" s="13" t="n">
        <v>41</v>
      </c>
      <c r="CM4914" s="13" t="n">
        <v>41</v>
      </c>
      <c r="DI4914" s="13" t="n">
        <v>41</v>
      </c>
      <c r="EE4914" s="13" t="n">
        <v>41</v>
      </c>
      <c r="FA4914" s="13" t="n">
        <v>41</v>
      </c>
      <c r="FW4914" s="13" t="n">
        <v>41</v>
      </c>
      <c r="GS4914" s="13" t="n">
        <v>41</v>
      </c>
    </row>
    <row r="4915">
      <c r="C4915" s="13" t="n">
        <v>42</v>
      </c>
      <c r="D4915" s="13">
        <f>Retailers_stock_balance!D7525</f>
        <v/>
      </c>
      <c r="E4915" s="13">
        <f>Retailers_stock_balance!E7525</f>
        <v/>
      </c>
      <c r="F4915" s="13">
        <f>Retailers_stock_balance!F7525</f>
        <v/>
      </c>
      <c r="Y4915" s="13" t="n">
        <v>42</v>
      </c>
      <c r="AU4915" s="13" t="n">
        <v>42</v>
      </c>
      <c r="BQ4915" s="13" t="n">
        <v>42</v>
      </c>
      <c r="CM4915" s="13" t="n">
        <v>42</v>
      </c>
      <c r="DI4915" s="13" t="n">
        <v>42</v>
      </c>
      <c r="EE4915" s="13" t="n">
        <v>42</v>
      </c>
      <c r="FA4915" s="13" t="n">
        <v>42</v>
      </c>
      <c r="FW4915" s="13" t="n">
        <v>42</v>
      </c>
      <c r="GS4915" s="13" t="n">
        <v>42</v>
      </c>
    </row>
    <row r="4916">
      <c r="C4916" s="13" t="n">
        <v>43</v>
      </c>
      <c r="D4916" s="13">
        <f>Retailers_stock_balance!D7526</f>
        <v/>
      </c>
      <c r="E4916" s="13">
        <f>Retailers_stock_balance!E7526</f>
        <v/>
      </c>
      <c r="F4916" s="13">
        <f>Retailers_stock_balance!F7526</f>
        <v/>
      </c>
      <c r="Y4916" s="13" t="n">
        <v>43</v>
      </c>
      <c r="AU4916" s="13" t="n">
        <v>43</v>
      </c>
      <c r="BQ4916" s="13" t="n">
        <v>43</v>
      </c>
      <c r="CM4916" s="13" t="n">
        <v>43</v>
      </c>
      <c r="DI4916" s="13" t="n">
        <v>43</v>
      </c>
      <c r="EE4916" s="13" t="n">
        <v>43</v>
      </c>
      <c r="FA4916" s="13" t="n">
        <v>43</v>
      </c>
      <c r="FW4916" s="13" t="n">
        <v>43</v>
      </c>
      <c r="GS4916" s="13" t="n">
        <v>43</v>
      </c>
    </row>
    <row r="4917">
      <c r="C4917" s="13" t="n">
        <v>44</v>
      </c>
      <c r="D4917" s="13">
        <f>Retailers_stock_balance!D7527</f>
        <v/>
      </c>
      <c r="E4917" s="13">
        <f>Retailers_stock_balance!E7527</f>
        <v/>
      </c>
      <c r="F4917" s="13">
        <f>Retailers_stock_balance!F7527</f>
        <v/>
      </c>
      <c r="Y4917" s="13" t="n">
        <v>44</v>
      </c>
      <c r="AU4917" s="13" t="n">
        <v>44</v>
      </c>
      <c r="BQ4917" s="13" t="n">
        <v>44</v>
      </c>
      <c r="CM4917" s="13" t="n">
        <v>44</v>
      </c>
      <c r="DI4917" s="13" t="n">
        <v>44</v>
      </c>
      <c r="EE4917" s="13" t="n">
        <v>44</v>
      </c>
      <c r="FA4917" s="13" t="n">
        <v>44</v>
      </c>
      <c r="FW4917" s="13" t="n">
        <v>44</v>
      </c>
      <c r="GS4917" s="13" t="n">
        <v>44</v>
      </c>
    </row>
    <row r="4918">
      <c r="C4918" s="13" t="n">
        <v>45</v>
      </c>
      <c r="D4918" s="13">
        <f>Retailers_stock_balance!D7528</f>
        <v/>
      </c>
      <c r="E4918" s="13">
        <f>Retailers_stock_balance!E7528</f>
        <v/>
      </c>
      <c r="F4918" s="13">
        <f>Retailers_stock_balance!F7528</f>
        <v/>
      </c>
      <c r="Y4918" s="13" t="n">
        <v>45</v>
      </c>
      <c r="AU4918" s="13" t="n">
        <v>45</v>
      </c>
      <c r="BQ4918" s="13" t="n">
        <v>45</v>
      </c>
      <c r="CM4918" s="13" t="n">
        <v>45</v>
      </c>
      <c r="DI4918" s="13" t="n">
        <v>45</v>
      </c>
      <c r="EE4918" s="13" t="n">
        <v>45</v>
      </c>
      <c r="FA4918" s="13" t="n">
        <v>45</v>
      </c>
      <c r="FW4918" s="13" t="n">
        <v>45</v>
      </c>
      <c r="GS4918" s="13" t="n">
        <v>45</v>
      </c>
    </row>
    <row r="4919">
      <c r="C4919" s="13" t="n">
        <v>46</v>
      </c>
      <c r="D4919" s="13">
        <f>Retailers_stock_balance!D7529</f>
        <v/>
      </c>
      <c r="E4919" s="13">
        <f>Retailers_stock_balance!E7529</f>
        <v/>
      </c>
      <c r="F4919" s="13">
        <f>Retailers_stock_balance!F7529</f>
        <v/>
      </c>
      <c r="Y4919" s="13" t="n">
        <v>46</v>
      </c>
      <c r="AU4919" s="13" t="n">
        <v>46</v>
      </c>
      <c r="BQ4919" s="13" t="n">
        <v>46</v>
      </c>
      <c r="CM4919" s="13" t="n">
        <v>46</v>
      </c>
      <c r="DI4919" s="13" t="n">
        <v>46</v>
      </c>
      <c r="EE4919" s="13" t="n">
        <v>46</v>
      </c>
      <c r="FA4919" s="13" t="n">
        <v>46</v>
      </c>
      <c r="FW4919" s="13" t="n">
        <v>46</v>
      </c>
      <c r="GS4919" s="13" t="n">
        <v>46</v>
      </c>
    </row>
    <row r="4920">
      <c r="C4920" s="13" t="n">
        <v>47</v>
      </c>
      <c r="D4920" s="13">
        <f>Retailers_stock_balance!D7530</f>
        <v/>
      </c>
      <c r="E4920" s="13">
        <f>Retailers_stock_balance!E7530</f>
        <v/>
      </c>
      <c r="F4920" s="13">
        <f>Retailers_stock_balance!F7530</f>
        <v/>
      </c>
      <c r="Y4920" s="13" t="n">
        <v>47</v>
      </c>
      <c r="AU4920" s="13" t="n">
        <v>47</v>
      </c>
      <c r="BQ4920" s="13" t="n">
        <v>47</v>
      </c>
      <c r="CM4920" s="13" t="n">
        <v>47</v>
      </c>
      <c r="DI4920" s="13" t="n">
        <v>47</v>
      </c>
      <c r="EE4920" s="13" t="n">
        <v>47</v>
      </c>
      <c r="FA4920" s="13" t="n">
        <v>47</v>
      </c>
      <c r="FW4920" s="13" t="n">
        <v>47</v>
      </c>
      <c r="GS4920" s="13" t="n">
        <v>47</v>
      </c>
    </row>
    <row r="4921">
      <c r="C4921" s="13" t="n">
        <v>48</v>
      </c>
      <c r="D4921" s="13">
        <f>Retailers_stock_balance!D7531</f>
        <v/>
      </c>
      <c r="E4921" s="13">
        <f>Retailers_stock_balance!E7531</f>
        <v/>
      </c>
      <c r="F4921" s="13">
        <f>Retailers_stock_balance!F7531</f>
        <v/>
      </c>
      <c r="Y4921" s="13" t="n">
        <v>48</v>
      </c>
      <c r="AU4921" s="13" t="n">
        <v>48</v>
      </c>
      <c r="BQ4921" s="13" t="n">
        <v>48</v>
      </c>
      <c r="CM4921" s="13" t="n">
        <v>48</v>
      </c>
      <c r="DI4921" s="13" t="n">
        <v>48</v>
      </c>
      <c r="EE4921" s="13" t="n">
        <v>48</v>
      </c>
      <c r="FA4921" s="13" t="n">
        <v>48</v>
      </c>
      <c r="FW4921" s="13" t="n">
        <v>48</v>
      </c>
      <c r="GS4921" s="13" t="n">
        <v>48</v>
      </c>
    </row>
    <row r="4922">
      <c r="C4922" s="13" t="n">
        <v>49</v>
      </c>
      <c r="D4922" s="13">
        <f>Retailers_stock_balance!D7532</f>
        <v/>
      </c>
      <c r="E4922" s="13">
        <f>Retailers_stock_balance!E7532</f>
        <v/>
      </c>
      <c r="F4922" s="13">
        <f>Retailers_stock_balance!F7532</f>
        <v/>
      </c>
      <c r="Y4922" s="13" t="n">
        <v>49</v>
      </c>
      <c r="AU4922" s="13" t="n">
        <v>49</v>
      </c>
      <c r="BQ4922" s="13" t="n">
        <v>49</v>
      </c>
      <c r="CM4922" s="13" t="n">
        <v>49</v>
      </c>
      <c r="DI4922" s="13" t="n">
        <v>49</v>
      </c>
      <c r="EE4922" s="13" t="n">
        <v>49</v>
      </c>
      <c r="FA4922" s="13" t="n">
        <v>49</v>
      </c>
      <c r="FW4922" s="13" t="n">
        <v>49</v>
      </c>
      <c r="GS4922" s="13" t="n">
        <v>49</v>
      </c>
    </row>
    <row r="4923">
      <c r="C4923" s="13" t="n">
        <v>50</v>
      </c>
      <c r="D4923" s="13">
        <f>Retailers_stock_balance!D7533</f>
        <v/>
      </c>
      <c r="E4923" s="13">
        <f>Retailers_stock_balance!E7533</f>
        <v/>
      </c>
      <c r="F4923" s="13">
        <f>Retailers_stock_balance!F7533</f>
        <v/>
      </c>
      <c r="Y4923" s="13" t="n">
        <v>50</v>
      </c>
      <c r="AU4923" s="13" t="n">
        <v>50</v>
      </c>
      <c r="BQ4923" s="13" t="n">
        <v>50</v>
      </c>
      <c r="CM4923" s="13" t="n">
        <v>50</v>
      </c>
      <c r="DI4923" s="13" t="n">
        <v>50</v>
      </c>
      <c r="EE4923" s="13" t="n">
        <v>50</v>
      </c>
      <c r="FA4923" s="13" t="n">
        <v>50</v>
      </c>
      <c r="FW4923" s="13" t="n">
        <v>50</v>
      </c>
      <c r="GS4923" s="13" t="n">
        <v>50</v>
      </c>
    </row>
    <row r="4924">
      <c r="C4924" s="13" t="n">
        <v>51</v>
      </c>
      <c r="D4924" s="13">
        <f>Retailers_stock_balance!D7534</f>
        <v/>
      </c>
      <c r="E4924" s="13">
        <f>Retailers_stock_balance!E7534</f>
        <v/>
      </c>
      <c r="F4924" s="13">
        <f>Retailers_stock_balance!F7534</f>
        <v/>
      </c>
      <c r="Y4924" s="13" t="n">
        <v>51</v>
      </c>
      <c r="AU4924" s="13" t="n">
        <v>51</v>
      </c>
      <c r="BQ4924" s="13" t="n">
        <v>51</v>
      </c>
      <c r="CM4924" s="13" t="n">
        <v>51</v>
      </c>
      <c r="DI4924" s="13" t="n">
        <v>51</v>
      </c>
      <c r="EE4924" s="13" t="n">
        <v>51</v>
      </c>
      <c r="FA4924" s="13" t="n">
        <v>51</v>
      </c>
      <c r="FW4924" s="13" t="n">
        <v>51</v>
      </c>
      <c r="GS4924" s="13" t="n">
        <v>51</v>
      </c>
    </row>
    <row r="4925">
      <c r="C4925" s="13" t="n">
        <v>52</v>
      </c>
      <c r="D4925" s="13">
        <f>Retailers_stock_balance!D7535</f>
        <v/>
      </c>
      <c r="E4925" s="13">
        <f>Retailers_stock_balance!E7535</f>
        <v/>
      </c>
      <c r="F4925" s="13">
        <f>Retailers_stock_balance!F7535</f>
        <v/>
      </c>
      <c r="Y4925" s="13" t="n">
        <v>52</v>
      </c>
      <c r="AU4925" s="13" t="n">
        <v>52</v>
      </c>
      <c r="BQ4925" s="13" t="n">
        <v>52</v>
      </c>
      <c r="CM4925" s="13" t="n">
        <v>52</v>
      </c>
      <c r="DI4925" s="13" t="n">
        <v>52</v>
      </c>
      <c r="EE4925" s="13" t="n">
        <v>52</v>
      </c>
      <c r="FA4925" s="13" t="n">
        <v>52</v>
      </c>
      <c r="FW4925" s="13" t="n">
        <v>52</v>
      </c>
      <c r="GS4925" s="13" t="n">
        <v>52</v>
      </c>
    </row>
    <row r="4926">
      <c r="C4926" s="13" t="n">
        <v>53</v>
      </c>
      <c r="D4926" s="13">
        <f>Retailers_stock_balance!D7536</f>
        <v/>
      </c>
      <c r="E4926" s="13">
        <f>Retailers_stock_balance!E7536</f>
        <v/>
      </c>
      <c r="F4926" s="13">
        <f>Retailers_stock_balance!F7536</f>
        <v/>
      </c>
      <c r="Y4926" s="13" t="n">
        <v>53</v>
      </c>
      <c r="AU4926" s="13" t="n">
        <v>53</v>
      </c>
      <c r="BQ4926" s="13" t="n">
        <v>53</v>
      </c>
      <c r="CM4926" s="13" t="n">
        <v>53</v>
      </c>
      <c r="DI4926" s="13" t="n">
        <v>53</v>
      </c>
      <c r="EE4926" s="13" t="n">
        <v>53</v>
      </c>
      <c r="FA4926" s="13" t="n">
        <v>53</v>
      </c>
      <c r="FW4926" s="13" t="n">
        <v>53</v>
      </c>
      <c r="GS4926" s="13" t="n">
        <v>53</v>
      </c>
    </row>
    <row r="4927">
      <c r="C4927" s="13" t="n">
        <v>54</v>
      </c>
      <c r="D4927" s="13">
        <f>Retailers_stock_balance!D7537</f>
        <v/>
      </c>
      <c r="E4927" s="13">
        <f>Retailers_stock_balance!E7537</f>
        <v/>
      </c>
      <c r="F4927" s="13">
        <f>Retailers_stock_balance!F7537</f>
        <v/>
      </c>
      <c r="Y4927" s="13" t="n">
        <v>54</v>
      </c>
      <c r="AU4927" s="13" t="n">
        <v>54</v>
      </c>
      <c r="BQ4927" s="13" t="n">
        <v>54</v>
      </c>
      <c r="CM4927" s="13" t="n">
        <v>54</v>
      </c>
      <c r="DI4927" s="13" t="n">
        <v>54</v>
      </c>
      <c r="EE4927" s="13" t="n">
        <v>54</v>
      </c>
      <c r="FA4927" s="13" t="n">
        <v>54</v>
      </c>
      <c r="FW4927" s="13" t="n">
        <v>54</v>
      </c>
      <c r="GS4927" s="13" t="n">
        <v>54</v>
      </c>
    </row>
    <row r="4928">
      <c r="C4928" s="13" t="n">
        <v>55</v>
      </c>
      <c r="D4928" s="13">
        <f>Retailers_stock_balance!D7538</f>
        <v/>
      </c>
      <c r="E4928" s="13">
        <f>Retailers_stock_balance!E7538</f>
        <v/>
      </c>
      <c r="F4928" s="13">
        <f>Retailers_stock_balance!F7538</f>
        <v/>
      </c>
      <c r="Y4928" s="13" t="n">
        <v>55</v>
      </c>
      <c r="AU4928" s="13" t="n">
        <v>55</v>
      </c>
      <c r="BQ4928" s="13" t="n">
        <v>55</v>
      </c>
      <c r="CM4928" s="13" t="n">
        <v>55</v>
      </c>
      <c r="DI4928" s="13" t="n">
        <v>55</v>
      </c>
      <c r="EE4928" s="13" t="n">
        <v>55</v>
      </c>
      <c r="FA4928" s="13" t="n">
        <v>55</v>
      </c>
      <c r="FW4928" s="13" t="n">
        <v>55</v>
      </c>
      <c r="GS4928" s="13" t="n">
        <v>55</v>
      </c>
    </row>
    <row r="4929">
      <c r="C4929" s="13" t="n">
        <v>56</v>
      </c>
      <c r="D4929" s="13">
        <f>Retailers_stock_balance!D7539</f>
        <v/>
      </c>
      <c r="E4929" s="13">
        <f>Retailers_stock_balance!E7539</f>
        <v/>
      </c>
      <c r="F4929" s="13">
        <f>Retailers_stock_balance!F7539</f>
        <v/>
      </c>
      <c r="Y4929" s="13" t="n">
        <v>56</v>
      </c>
      <c r="AU4929" s="13" t="n">
        <v>56</v>
      </c>
      <c r="BQ4929" s="13" t="n">
        <v>56</v>
      </c>
      <c r="CM4929" s="13" t="n">
        <v>56</v>
      </c>
      <c r="DI4929" s="13" t="n">
        <v>56</v>
      </c>
      <c r="EE4929" s="13" t="n">
        <v>56</v>
      </c>
      <c r="FA4929" s="13" t="n">
        <v>56</v>
      </c>
      <c r="FW4929" s="13" t="n">
        <v>56</v>
      </c>
      <c r="GS4929" s="13" t="n">
        <v>56</v>
      </c>
    </row>
    <row r="4930">
      <c r="C4930" s="13" t="n">
        <v>57</v>
      </c>
      <c r="D4930" s="13">
        <f>Retailers_stock_balance!D7540</f>
        <v/>
      </c>
      <c r="E4930" s="13">
        <f>Retailers_stock_balance!E7540</f>
        <v/>
      </c>
      <c r="F4930" s="13">
        <f>Retailers_stock_balance!F7540</f>
        <v/>
      </c>
      <c r="Y4930" s="13" t="n">
        <v>57</v>
      </c>
      <c r="AU4930" s="13" t="n">
        <v>57</v>
      </c>
      <c r="BQ4930" s="13" t="n">
        <v>57</v>
      </c>
      <c r="CM4930" s="13" t="n">
        <v>57</v>
      </c>
      <c r="DI4930" s="13" t="n">
        <v>57</v>
      </c>
      <c r="EE4930" s="13" t="n">
        <v>57</v>
      </c>
      <c r="FA4930" s="13" t="n">
        <v>57</v>
      </c>
      <c r="FW4930" s="13" t="n">
        <v>57</v>
      </c>
      <c r="GS4930" s="13" t="n">
        <v>57</v>
      </c>
    </row>
    <row r="4931">
      <c r="C4931" s="13" t="n">
        <v>58</v>
      </c>
      <c r="D4931" s="13">
        <f>Retailers_stock_balance!D7541</f>
        <v/>
      </c>
      <c r="E4931" s="13">
        <f>Retailers_stock_balance!E7541</f>
        <v/>
      </c>
      <c r="F4931" s="13">
        <f>Retailers_stock_balance!F7541</f>
        <v/>
      </c>
      <c r="Y4931" s="13" t="n">
        <v>58</v>
      </c>
      <c r="AU4931" s="13" t="n">
        <v>58</v>
      </c>
      <c r="BQ4931" s="13" t="n">
        <v>58</v>
      </c>
      <c r="CM4931" s="13" t="n">
        <v>58</v>
      </c>
      <c r="DI4931" s="13" t="n">
        <v>58</v>
      </c>
      <c r="EE4931" s="13" t="n">
        <v>58</v>
      </c>
      <c r="FA4931" s="13" t="n">
        <v>58</v>
      </c>
      <c r="FW4931" s="13" t="n">
        <v>58</v>
      </c>
      <c r="GS4931" s="13" t="n">
        <v>58</v>
      </c>
    </row>
    <row r="4932">
      <c r="C4932" s="13" t="n">
        <v>59</v>
      </c>
      <c r="D4932" s="13">
        <f>Retailers_stock_balance!D7542</f>
        <v/>
      </c>
      <c r="E4932" s="13">
        <f>Retailers_stock_balance!E7542</f>
        <v/>
      </c>
      <c r="F4932" s="13">
        <f>Retailers_stock_balance!F7542</f>
        <v/>
      </c>
      <c r="Y4932" s="13" t="n">
        <v>59</v>
      </c>
      <c r="AU4932" s="13" t="n">
        <v>59</v>
      </c>
      <c r="BQ4932" s="13" t="n">
        <v>59</v>
      </c>
      <c r="CM4932" s="13" t="n">
        <v>59</v>
      </c>
      <c r="DI4932" s="13" t="n">
        <v>59</v>
      </c>
      <c r="EE4932" s="13" t="n">
        <v>59</v>
      </c>
      <c r="FA4932" s="13" t="n">
        <v>59</v>
      </c>
      <c r="FW4932" s="13" t="n">
        <v>59</v>
      </c>
      <c r="GS4932" s="13" t="n">
        <v>59</v>
      </c>
    </row>
    <row r="4933">
      <c r="C4933" s="13" t="n">
        <v>60</v>
      </c>
      <c r="D4933" s="13">
        <f>Retailers_stock_balance!D7543</f>
        <v/>
      </c>
      <c r="E4933" s="13">
        <f>Retailers_stock_balance!E7543</f>
        <v/>
      </c>
      <c r="F4933" s="13">
        <f>Retailers_stock_balance!F7543</f>
        <v/>
      </c>
      <c r="Y4933" s="13" t="n">
        <v>60</v>
      </c>
      <c r="AU4933" s="13" t="n">
        <v>60</v>
      </c>
      <c r="BQ4933" s="13" t="n">
        <v>60</v>
      </c>
      <c r="CM4933" s="13" t="n">
        <v>60</v>
      </c>
      <c r="DI4933" s="13" t="n">
        <v>60</v>
      </c>
      <c r="EE4933" s="13" t="n">
        <v>60</v>
      </c>
      <c r="FA4933" s="13" t="n">
        <v>60</v>
      </c>
      <c r="FW4933" s="13" t="n">
        <v>60</v>
      </c>
      <c r="GS4933" s="13" t="n">
        <v>60</v>
      </c>
    </row>
    <row r="4934">
      <c r="C4934" s="13" t="n">
        <v>61</v>
      </c>
      <c r="D4934" s="13">
        <f>Retailers_stock_balance!D7544</f>
        <v/>
      </c>
      <c r="E4934" s="13">
        <f>Retailers_stock_balance!E7544</f>
        <v/>
      </c>
      <c r="F4934" s="13">
        <f>Retailers_stock_balance!F7544</f>
        <v/>
      </c>
      <c r="Y4934" s="13" t="n">
        <v>61</v>
      </c>
      <c r="AU4934" s="13" t="n">
        <v>61</v>
      </c>
      <c r="BQ4934" s="13" t="n">
        <v>61</v>
      </c>
      <c r="CM4934" s="13" t="n">
        <v>61</v>
      </c>
      <c r="DI4934" s="13" t="n">
        <v>61</v>
      </c>
      <c r="EE4934" s="13" t="n">
        <v>61</v>
      </c>
      <c r="FA4934" s="13" t="n">
        <v>61</v>
      </c>
      <c r="FW4934" s="13" t="n">
        <v>61</v>
      </c>
      <c r="GS4934" s="13" t="n">
        <v>61</v>
      </c>
    </row>
    <row r="4935">
      <c r="C4935" s="13" t="n">
        <v>62</v>
      </c>
      <c r="D4935" s="13">
        <f>Retailers_stock_balance!D7545</f>
        <v/>
      </c>
      <c r="E4935" s="13">
        <f>Retailers_stock_balance!E7545</f>
        <v/>
      </c>
      <c r="F4935" s="13">
        <f>Retailers_stock_balance!F7545</f>
        <v/>
      </c>
      <c r="Y4935" s="13" t="n">
        <v>62</v>
      </c>
      <c r="AU4935" s="13" t="n">
        <v>62</v>
      </c>
      <c r="BQ4935" s="13" t="n">
        <v>62</v>
      </c>
      <c r="CM4935" s="13" t="n">
        <v>62</v>
      </c>
      <c r="DI4935" s="13" t="n">
        <v>62</v>
      </c>
      <c r="EE4935" s="13" t="n">
        <v>62</v>
      </c>
      <c r="FA4935" s="13" t="n">
        <v>62</v>
      </c>
      <c r="FW4935" s="13" t="n">
        <v>62</v>
      </c>
      <c r="GS4935" s="13" t="n">
        <v>62</v>
      </c>
    </row>
    <row r="4936">
      <c r="C4936" s="13" t="n">
        <v>63</v>
      </c>
      <c r="D4936" s="13">
        <f>Retailers_stock_balance!D7546</f>
        <v/>
      </c>
      <c r="E4936" s="13">
        <f>Retailers_stock_balance!E7546</f>
        <v/>
      </c>
      <c r="F4936" s="13">
        <f>Retailers_stock_balance!F7546</f>
        <v/>
      </c>
      <c r="Y4936" s="13" t="n">
        <v>63</v>
      </c>
      <c r="AU4936" s="13" t="n">
        <v>63</v>
      </c>
      <c r="BQ4936" s="13" t="n">
        <v>63</v>
      </c>
      <c r="CM4936" s="13" t="n">
        <v>63</v>
      </c>
      <c r="DI4936" s="13" t="n">
        <v>63</v>
      </c>
      <c r="EE4936" s="13" t="n">
        <v>63</v>
      </c>
      <c r="FA4936" s="13" t="n">
        <v>63</v>
      </c>
      <c r="FW4936" s="13" t="n">
        <v>63</v>
      </c>
      <c r="GS4936" s="13" t="n">
        <v>63</v>
      </c>
    </row>
    <row r="4937">
      <c r="C4937" s="13" t="n">
        <v>64</v>
      </c>
      <c r="D4937" s="13">
        <f>Retailers_stock_balance!D7547</f>
        <v/>
      </c>
      <c r="E4937" s="13">
        <f>Retailers_stock_balance!E7547</f>
        <v/>
      </c>
      <c r="F4937" s="13">
        <f>Retailers_stock_balance!F7547</f>
        <v/>
      </c>
      <c r="Y4937" s="13" t="n">
        <v>64</v>
      </c>
      <c r="AU4937" s="13" t="n">
        <v>64</v>
      </c>
      <c r="BQ4937" s="13" t="n">
        <v>64</v>
      </c>
      <c r="CM4937" s="13" t="n">
        <v>64</v>
      </c>
      <c r="DI4937" s="13" t="n">
        <v>64</v>
      </c>
      <c r="EE4937" s="13" t="n">
        <v>64</v>
      </c>
      <c r="FA4937" s="13" t="n">
        <v>64</v>
      </c>
      <c r="FW4937" s="13" t="n">
        <v>64</v>
      </c>
      <c r="GS4937" s="13" t="n">
        <v>64</v>
      </c>
    </row>
    <row r="4938">
      <c r="C4938" s="13" t="n">
        <v>65</v>
      </c>
      <c r="D4938" s="13">
        <f>Retailers_stock_balance!D7548</f>
        <v/>
      </c>
      <c r="E4938" s="13">
        <f>Retailers_stock_balance!E7548</f>
        <v/>
      </c>
      <c r="F4938" s="13">
        <f>Retailers_stock_balance!F7548</f>
        <v/>
      </c>
      <c r="Y4938" s="13" t="n">
        <v>65</v>
      </c>
      <c r="AU4938" s="13" t="n">
        <v>65</v>
      </c>
      <c r="BQ4938" s="13" t="n">
        <v>65</v>
      </c>
      <c r="CM4938" s="13" t="n">
        <v>65</v>
      </c>
      <c r="DI4938" s="13" t="n">
        <v>65</v>
      </c>
      <c r="EE4938" s="13" t="n">
        <v>65</v>
      </c>
      <c r="FA4938" s="13" t="n">
        <v>65</v>
      </c>
      <c r="FW4938" s="13" t="n">
        <v>65</v>
      </c>
      <c r="GS4938" s="13" t="n">
        <v>65</v>
      </c>
    </row>
    <row r="4939">
      <c r="C4939" s="13" t="n">
        <v>66</v>
      </c>
      <c r="D4939" s="13">
        <f>Retailers_stock_balance!D7549</f>
        <v/>
      </c>
      <c r="E4939" s="13">
        <f>Retailers_stock_balance!E7549</f>
        <v/>
      </c>
      <c r="F4939" s="13">
        <f>Retailers_stock_balance!F7549</f>
        <v/>
      </c>
      <c r="Y4939" s="13" t="n">
        <v>66</v>
      </c>
      <c r="AU4939" s="13" t="n">
        <v>66</v>
      </c>
      <c r="BQ4939" s="13" t="n">
        <v>66</v>
      </c>
      <c r="CM4939" s="13" t="n">
        <v>66</v>
      </c>
      <c r="DI4939" s="13" t="n">
        <v>66</v>
      </c>
      <c r="EE4939" s="13" t="n">
        <v>66</v>
      </c>
      <c r="FA4939" s="13" t="n">
        <v>66</v>
      </c>
      <c r="FW4939" s="13" t="n">
        <v>66</v>
      </c>
      <c r="GS4939" s="13" t="n">
        <v>66</v>
      </c>
    </row>
    <row r="4940">
      <c r="C4940" s="13" t="n">
        <v>67</v>
      </c>
      <c r="D4940" s="13">
        <f>Retailers_stock_balance!D7550</f>
        <v/>
      </c>
      <c r="E4940" s="13">
        <f>Retailers_stock_balance!E7550</f>
        <v/>
      </c>
      <c r="F4940" s="13">
        <f>Retailers_stock_balance!F7550</f>
        <v/>
      </c>
      <c r="Y4940" s="13" t="n">
        <v>67</v>
      </c>
      <c r="AU4940" s="13" t="n">
        <v>67</v>
      </c>
      <c r="BQ4940" s="13" t="n">
        <v>67</v>
      </c>
      <c r="CM4940" s="13" t="n">
        <v>67</v>
      </c>
      <c r="DI4940" s="13" t="n">
        <v>67</v>
      </c>
      <c r="EE4940" s="13" t="n">
        <v>67</v>
      </c>
      <c r="FA4940" s="13" t="n">
        <v>67</v>
      </c>
      <c r="FW4940" s="13" t="n">
        <v>67</v>
      </c>
      <c r="GS4940" s="13" t="n">
        <v>67</v>
      </c>
    </row>
    <row r="4941">
      <c r="C4941" s="13" t="n">
        <v>68</v>
      </c>
      <c r="D4941" s="13">
        <f>Retailers_stock_balance!D7551</f>
        <v/>
      </c>
      <c r="E4941" s="13">
        <f>Retailers_stock_balance!E7551</f>
        <v/>
      </c>
      <c r="F4941" s="13">
        <f>Retailers_stock_balance!F7551</f>
        <v/>
      </c>
      <c r="Y4941" s="13" t="n">
        <v>68</v>
      </c>
      <c r="AU4941" s="13" t="n">
        <v>68</v>
      </c>
      <c r="BQ4941" s="13" t="n">
        <v>68</v>
      </c>
      <c r="CM4941" s="13" t="n">
        <v>68</v>
      </c>
      <c r="DI4941" s="13" t="n">
        <v>68</v>
      </c>
      <c r="EE4941" s="13" t="n">
        <v>68</v>
      </c>
      <c r="FA4941" s="13" t="n">
        <v>68</v>
      </c>
      <c r="FW4941" s="13" t="n">
        <v>68</v>
      </c>
      <c r="GS4941" s="13" t="n">
        <v>68</v>
      </c>
    </row>
    <row r="4942">
      <c r="C4942" s="13" t="n">
        <v>69</v>
      </c>
      <c r="D4942" s="13">
        <f>Retailers_stock_balance!D7552</f>
        <v/>
      </c>
      <c r="E4942" s="13">
        <f>Retailers_stock_balance!E7552</f>
        <v/>
      </c>
      <c r="F4942" s="13">
        <f>Retailers_stock_balance!F7552</f>
        <v/>
      </c>
      <c r="Y4942" s="13" t="n">
        <v>69</v>
      </c>
      <c r="AU4942" s="13" t="n">
        <v>69</v>
      </c>
      <c r="BQ4942" s="13" t="n">
        <v>69</v>
      </c>
      <c r="CM4942" s="13" t="n">
        <v>69</v>
      </c>
      <c r="DI4942" s="13" t="n">
        <v>69</v>
      </c>
      <c r="EE4942" s="13" t="n">
        <v>69</v>
      </c>
      <c r="FA4942" s="13" t="n">
        <v>69</v>
      </c>
      <c r="FW4942" s="13" t="n">
        <v>69</v>
      </c>
      <c r="GS4942" s="13" t="n">
        <v>69</v>
      </c>
    </row>
    <row r="4943">
      <c r="C4943" s="13" t="n">
        <v>70</v>
      </c>
      <c r="D4943" s="13">
        <f>Retailers_stock_balance!D7553</f>
        <v/>
      </c>
      <c r="E4943" s="13">
        <f>Retailers_stock_balance!E7553</f>
        <v/>
      </c>
      <c r="F4943" s="13">
        <f>Retailers_stock_balance!F7553</f>
        <v/>
      </c>
      <c r="Y4943" s="13" t="n">
        <v>70</v>
      </c>
      <c r="AU4943" s="13" t="n">
        <v>70</v>
      </c>
      <c r="BQ4943" s="13" t="n">
        <v>70</v>
      </c>
      <c r="CM4943" s="13" t="n">
        <v>70</v>
      </c>
      <c r="DI4943" s="13" t="n">
        <v>70</v>
      </c>
      <c r="EE4943" s="13" t="n">
        <v>70</v>
      </c>
      <c r="FA4943" s="13" t="n">
        <v>70</v>
      </c>
      <c r="FW4943" s="13" t="n">
        <v>70</v>
      </c>
      <c r="GS4943" s="13" t="n">
        <v>70</v>
      </c>
    </row>
    <row r="4944">
      <c r="C4944" s="13" t="n">
        <v>71</v>
      </c>
      <c r="D4944" s="13">
        <f>Retailers_stock_balance!D7554</f>
        <v/>
      </c>
      <c r="E4944" s="13">
        <f>Retailers_stock_balance!E7554</f>
        <v/>
      </c>
      <c r="F4944" s="13">
        <f>Retailers_stock_balance!F7554</f>
        <v/>
      </c>
      <c r="Y4944" s="13" t="n">
        <v>71</v>
      </c>
      <c r="AU4944" s="13" t="n">
        <v>71</v>
      </c>
      <c r="BQ4944" s="13" t="n">
        <v>71</v>
      </c>
      <c r="CM4944" s="13" t="n">
        <v>71</v>
      </c>
      <c r="DI4944" s="13" t="n">
        <v>71</v>
      </c>
      <c r="EE4944" s="13" t="n">
        <v>71</v>
      </c>
      <c r="FA4944" s="13" t="n">
        <v>71</v>
      </c>
      <c r="FW4944" s="13" t="n">
        <v>71</v>
      </c>
      <c r="GS4944" s="13" t="n">
        <v>71</v>
      </c>
    </row>
    <row r="4945">
      <c r="C4945" s="13" t="n">
        <v>72</v>
      </c>
      <c r="D4945" s="13">
        <f>Retailers_stock_balance!D7555</f>
        <v/>
      </c>
      <c r="E4945" s="13">
        <f>Retailers_stock_balance!E7555</f>
        <v/>
      </c>
      <c r="F4945" s="13">
        <f>Retailers_stock_balance!F7555</f>
        <v/>
      </c>
      <c r="Y4945" s="13" t="n">
        <v>72</v>
      </c>
      <c r="AU4945" s="13" t="n">
        <v>72</v>
      </c>
      <c r="BQ4945" s="13" t="n">
        <v>72</v>
      </c>
      <c r="CM4945" s="13" t="n">
        <v>72</v>
      </c>
      <c r="DI4945" s="13" t="n">
        <v>72</v>
      </c>
      <c r="EE4945" s="13" t="n">
        <v>72</v>
      </c>
      <c r="FA4945" s="13" t="n">
        <v>72</v>
      </c>
      <c r="FW4945" s="13" t="n">
        <v>72</v>
      </c>
      <c r="GS4945" s="13" t="n">
        <v>72</v>
      </c>
    </row>
    <row r="4946">
      <c r="C4946" s="13" t="n">
        <v>73</v>
      </c>
      <c r="D4946" s="13">
        <f>Retailers_stock_balance!D7556</f>
        <v/>
      </c>
      <c r="E4946" s="13">
        <f>Retailers_stock_balance!E7556</f>
        <v/>
      </c>
      <c r="F4946" s="13">
        <f>Retailers_stock_balance!F7556</f>
        <v/>
      </c>
      <c r="Y4946" s="13" t="n">
        <v>73</v>
      </c>
      <c r="AU4946" s="13" t="n">
        <v>73</v>
      </c>
      <c r="BQ4946" s="13" t="n">
        <v>73</v>
      </c>
      <c r="CM4946" s="13" t="n">
        <v>73</v>
      </c>
      <c r="DI4946" s="13" t="n">
        <v>73</v>
      </c>
      <c r="EE4946" s="13" t="n">
        <v>73</v>
      </c>
      <c r="FA4946" s="13" t="n">
        <v>73</v>
      </c>
      <c r="FW4946" s="13" t="n">
        <v>73</v>
      </c>
      <c r="GS4946" s="13" t="n">
        <v>73</v>
      </c>
    </row>
    <row r="4947">
      <c r="C4947" s="13" t="n">
        <v>74</v>
      </c>
      <c r="D4947" s="13">
        <f>Retailers_stock_balance!D7557</f>
        <v/>
      </c>
      <c r="E4947" s="13">
        <f>Retailers_stock_balance!E7557</f>
        <v/>
      </c>
      <c r="F4947" s="13">
        <f>Retailers_stock_balance!F7557</f>
        <v/>
      </c>
      <c r="Y4947" s="13" t="n">
        <v>74</v>
      </c>
      <c r="AU4947" s="13" t="n">
        <v>74</v>
      </c>
      <c r="BQ4947" s="13" t="n">
        <v>74</v>
      </c>
      <c r="CM4947" s="13" t="n">
        <v>74</v>
      </c>
      <c r="DI4947" s="13" t="n">
        <v>74</v>
      </c>
      <c r="EE4947" s="13" t="n">
        <v>74</v>
      </c>
      <c r="FA4947" s="13" t="n">
        <v>74</v>
      </c>
      <c r="FW4947" s="13" t="n">
        <v>74</v>
      </c>
      <c r="GS4947" s="13" t="n">
        <v>74</v>
      </c>
    </row>
    <row r="4948">
      <c r="C4948" s="13" t="n">
        <v>75</v>
      </c>
      <c r="D4948" s="13">
        <f>Retailers_stock_balance!D7558</f>
        <v/>
      </c>
      <c r="E4948" s="13">
        <f>Retailers_stock_balance!E7558</f>
        <v/>
      </c>
      <c r="F4948" s="13">
        <f>Retailers_stock_balance!F7558</f>
        <v/>
      </c>
      <c r="Y4948" s="13" t="n">
        <v>75</v>
      </c>
      <c r="AU4948" s="13" t="n">
        <v>75</v>
      </c>
      <c r="BQ4948" s="13" t="n">
        <v>75</v>
      </c>
      <c r="CM4948" s="13" t="n">
        <v>75</v>
      </c>
      <c r="DI4948" s="13" t="n">
        <v>75</v>
      </c>
      <c r="EE4948" s="13" t="n">
        <v>75</v>
      </c>
      <c r="FA4948" s="13" t="n">
        <v>75</v>
      </c>
      <c r="FW4948" s="13" t="n">
        <v>75</v>
      </c>
      <c r="GS4948" s="13" t="n">
        <v>75</v>
      </c>
    </row>
    <row r="4949">
      <c r="C4949" s="13" t="n">
        <v>76</v>
      </c>
      <c r="D4949" s="13">
        <f>Retailers_stock_balance!D7559</f>
        <v/>
      </c>
      <c r="E4949" s="13">
        <f>Retailers_stock_balance!E7559</f>
        <v/>
      </c>
      <c r="F4949" s="13">
        <f>Retailers_stock_balance!F7559</f>
        <v/>
      </c>
      <c r="Y4949" s="13" t="n">
        <v>76</v>
      </c>
      <c r="AU4949" s="13" t="n">
        <v>76</v>
      </c>
      <c r="BQ4949" s="13" t="n">
        <v>76</v>
      </c>
      <c r="CM4949" s="13" t="n">
        <v>76</v>
      </c>
      <c r="DI4949" s="13" t="n">
        <v>76</v>
      </c>
      <c r="EE4949" s="13" t="n">
        <v>76</v>
      </c>
      <c r="FA4949" s="13" t="n">
        <v>76</v>
      </c>
      <c r="FW4949" s="13" t="n">
        <v>76</v>
      </c>
      <c r="GS4949" s="13" t="n">
        <v>76</v>
      </c>
    </row>
    <row r="4950">
      <c r="C4950" s="13" t="n">
        <v>77</v>
      </c>
      <c r="D4950" s="13">
        <f>Retailers_stock_balance!D7560</f>
        <v/>
      </c>
      <c r="E4950" s="13">
        <f>Retailers_stock_balance!E7560</f>
        <v/>
      </c>
      <c r="F4950" s="13">
        <f>Retailers_stock_balance!F7560</f>
        <v/>
      </c>
      <c r="Y4950" s="13" t="n">
        <v>77</v>
      </c>
      <c r="AU4950" s="13" t="n">
        <v>77</v>
      </c>
      <c r="BQ4950" s="13" t="n">
        <v>77</v>
      </c>
      <c r="CM4950" s="13" t="n">
        <v>77</v>
      </c>
      <c r="DI4950" s="13" t="n">
        <v>77</v>
      </c>
      <c r="EE4950" s="13" t="n">
        <v>77</v>
      </c>
      <c r="FA4950" s="13" t="n">
        <v>77</v>
      </c>
      <c r="FW4950" s="13" t="n">
        <v>77</v>
      </c>
      <c r="GS4950" s="13" t="n">
        <v>77</v>
      </c>
    </row>
    <row r="4951">
      <c r="C4951" s="13" t="n">
        <v>78</v>
      </c>
      <c r="D4951" s="13">
        <f>Retailers_stock_balance!D7561</f>
        <v/>
      </c>
      <c r="E4951" s="13">
        <f>Retailers_stock_balance!E7561</f>
        <v/>
      </c>
      <c r="F4951" s="13">
        <f>Retailers_stock_balance!F7561</f>
        <v/>
      </c>
      <c r="Y4951" s="13" t="n">
        <v>78</v>
      </c>
      <c r="AU4951" s="13" t="n">
        <v>78</v>
      </c>
      <c r="BQ4951" s="13" t="n">
        <v>78</v>
      </c>
      <c r="CM4951" s="13" t="n">
        <v>78</v>
      </c>
      <c r="DI4951" s="13" t="n">
        <v>78</v>
      </c>
      <c r="EE4951" s="13" t="n">
        <v>78</v>
      </c>
      <c r="FA4951" s="13" t="n">
        <v>78</v>
      </c>
      <c r="FW4951" s="13" t="n">
        <v>78</v>
      </c>
      <c r="GS4951" s="13" t="n">
        <v>78</v>
      </c>
    </row>
    <row r="4952">
      <c r="C4952" s="13" t="n">
        <v>79</v>
      </c>
      <c r="D4952" s="13">
        <f>Retailers_stock_balance!D7562</f>
        <v/>
      </c>
      <c r="E4952" s="13">
        <f>Retailers_stock_balance!E7562</f>
        <v/>
      </c>
      <c r="F4952" s="13">
        <f>Retailers_stock_balance!F7562</f>
        <v/>
      </c>
      <c r="Y4952" s="13" t="n">
        <v>79</v>
      </c>
      <c r="AU4952" s="13" t="n">
        <v>79</v>
      </c>
      <c r="BQ4952" s="13" t="n">
        <v>79</v>
      </c>
      <c r="CM4952" s="13" t="n">
        <v>79</v>
      </c>
      <c r="DI4952" s="13" t="n">
        <v>79</v>
      </c>
      <c r="EE4952" s="13" t="n">
        <v>79</v>
      </c>
      <c r="FA4952" s="13" t="n">
        <v>79</v>
      </c>
      <c r="FW4952" s="13" t="n">
        <v>79</v>
      </c>
      <c r="GS4952" s="13" t="n">
        <v>79</v>
      </c>
    </row>
    <row r="4953">
      <c r="C4953" s="13" t="n">
        <v>80</v>
      </c>
      <c r="D4953" s="13">
        <f>Retailers_stock_balance!D7563</f>
        <v/>
      </c>
      <c r="E4953" s="13">
        <f>Retailers_stock_balance!E7563</f>
        <v/>
      </c>
      <c r="F4953" s="13">
        <f>Retailers_stock_balance!F7563</f>
        <v/>
      </c>
      <c r="Y4953" s="13" t="n">
        <v>80</v>
      </c>
      <c r="AU4953" s="13" t="n">
        <v>80</v>
      </c>
      <c r="BQ4953" s="13" t="n">
        <v>80</v>
      </c>
      <c r="CM4953" s="13" t="n">
        <v>80</v>
      </c>
      <c r="DI4953" s="13" t="n">
        <v>80</v>
      </c>
      <c r="EE4953" s="13" t="n">
        <v>80</v>
      </c>
      <c r="FA4953" s="13" t="n">
        <v>80</v>
      </c>
      <c r="FW4953" s="13" t="n">
        <v>80</v>
      </c>
      <c r="GS4953" s="13" t="n">
        <v>80</v>
      </c>
    </row>
    <row r="4954">
      <c r="C4954" s="13" t="n">
        <v>81</v>
      </c>
      <c r="D4954" s="13">
        <f>Retailers_stock_balance!D7564</f>
        <v/>
      </c>
      <c r="E4954" s="13">
        <f>Retailers_stock_balance!E7564</f>
        <v/>
      </c>
      <c r="F4954" s="13">
        <f>Retailers_stock_balance!F7564</f>
        <v/>
      </c>
      <c r="Y4954" s="13" t="n">
        <v>81</v>
      </c>
      <c r="AU4954" s="13" t="n">
        <v>81</v>
      </c>
      <c r="BQ4954" s="13" t="n">
        <v>81</v>
      </c>
      <c r="CM4954" s="13" t="n">
        <v>81</v>
      </c>
      <c r="DI4954" s="13" t="n">
        <v>81</v>
      </c>
      <c r="EE4954" s="13" t="n">
        <v>81</v>
      </c>
      <c r="FA4954" s="13" t="n">
        <v>81</v>
      </c>
      <c r="FW4954" s="13" t="n">
        <v>81</v>
      </c>
      <c r="GS4954" s="13" t="n">
        <v>81</v>
      </c>
    </row>
    <row r="4955">
      <c r="C4955" s="13" t="n">
        <v>82</v>
      </c>
      <c r="D4955" s="13">
        <f>Retailers_stock_balance!D7565</f>
        <v/>
      </c>
      <c r="E4955" s="13">
        <f>Retailers_stock_balance!E7565</f>
        <v/>
      </c>
      <c r="F4955" s="13">
        <f>Retailers_stock_balance!F7565</f>
        <v/>
      </c>
      <c r="Y4955" s="13" t="n">
        <v>82</v>
      </c>
      <c r="AU4955" s="13" t="n">
        <v>82</v>
      </c>
      <c r="BQ4955" s="13" t="n">
        <v>82</v>
      </c>
      <c r="CM4955" s="13" t="n">
        <v>82</v>
      </c>
      <c r="DI4955" s="13" t="n">
        <v>82</v>
      </c>
      <c r="EE4955" s="13" t="n">
        <v>82</v>
      </c>
      <c r="FA4955" s="13" t="n">
        <v>82</v>
      </c>
      <c r="FW4955" s="13" t="n">
        <v>82</v>
      </c>
      <c r="GS4955" s="13" t="n">
        <v>82</v>
      </c>
    </row>
    <row r="4956">
      <c r="C4956" s="13" t="n">
        <v>83</v>
      </c>
      <c r="D4956" s="13">
        <f>Retailers_stock_balance!D7566</f>
        <v/>
      </c>
      <c r="E4956" s="13">
        <f>Retailers_stock_balance!E7566</f>
        <v/>
      </c>
      <c r="F4956" s="13">
        <f>Retailers_stock_balance!F7566</f>
        <v/>
      </c>
      <c r="Y4956" s="13" t="n">
        <v>83</v>
      </c>
      <c r="AU4956" s="13" t="n">
        <v>83</v>
      </c>
      <c r="BQ4956" s="13" t="n">
        <v>83</v>
      </c>
      <c r="CM4956" s="13" t="n">
        <v>83</v>
      </c>
      <c r="DI4956" s="13" t="n">
        <v>83</v>
      </c>
      <c r="EE4956" s="13" t="n">
        <v>83</v>
      </c>
      <c r="FA4956" s="13" t="n">
        <v>83</v>
      </c>
      <c r="FW4956" s="13" t="n">
        <v>83</v>
      </c>
      <c r="GS4956" s="13" t="n">
        <v>83</v>
      </c>
    </row>
    <row r="4957">
      <c r="C4957" s="13" t="n">
        <v>84</v>
      </c>
      <c r="D4957" s="13">
        <f>Retailers_stock_balance!D7567</f>
        <v/>
      </c>
      <c r="E4957" s="13">
        <f>Retailers_stock_balance!E7567</f>
        <v/>
      </c>
      <c r="F4957" s="13">
        <f>Retailers_stock_balance!F7567</f>
        <v/>
      </c>
      <c r="Y4957" s="13" t="n">
        <v>84</v>
      </c>
      <c r="AU4957" s="13" t="n">
        <v>84</v>
      </c>
      <c r="BQ4957" s="13" t="n">
        <v>84</v>
      </c>
      <c r="CM4957" s="13" t="n">
        <v>84</v>
      </c>
      <c r="DI4957" s="13" t="n">
        <v>84</v>
      </c>
      <c r="EE4957" s="13" t="n">
        <v>84</v>
      </c>
      <c r="FA4957" s="13" t="n">
        <v>84</v>
      </c>
      <c r="FW4957" s="13" t="n">
        <v>84</v>
      </c>
      <c r="GS4957" s="13" t="n">
        <v>84</v>
      </c>
    </row>
    <row r="4958">
      <c r="C4958" s="13" t="n">
        <v>85</v>
      </c>
      <c r="D4958" s="13">
        <f>Retailers_stock_balance!D7568</f>
        <v/>
      </c>
      <c r="E4958" s="13">
        <f>Retailers_stock_balance!E7568</f>
        <v/>
      </c>
      <c r="F4958" s="13">
        <f>Retailers_stock_balance!F7568</f>
        <v/>
      </c>
      <c r="Y4958" s="13" t="n">
        <v>85</v>
      </c>
      <c r="AU4958" s="13" t="n">
        <v>85</v>
      </c>
      <c r="BQ4958" s="13" t="n">
        <v>85</v>
      </c>
      <c r="CM4958" s="13" t="n">
        <v>85</v>
      </c>
      <c r="DI4958" s="13" t="n">
        <v>85</v>
      </c>
      <c r="EE4958" s="13" t="n">
        <v>85</v>
      </c>
      <c r="FA4958" s="13" t="n">
        <v>85</v>
      </c>
      <c r="FW4958" s="13" t="n">
        <v>85</v>
      </c>
      <c r="GS4958" s="13" t="n">
        <v>85</v>
      </c>
    </row>
    <row r="4959">
      <c r="C4959" s="13" t="n">
        <v>86</v>
      </c>
      <c r="D4959" s="13">
        <f>Retailers_stock_balance!D7569</f>
        <v/>
      </c>
      <c r="E4959" s="13">
        <f>Retailers_stock_balance!E7569</f>
        <v/>
      </c>
      <c r="F4959" s="13">
        <f>Retailers_stock_balance!F7569</f>
        <v/>
      </c>
      <c r="Y4959" s="13" t="n">
        <v>86</v>
      </c>
      <c r="AU4959" s="13" t="n">
        <v>86</v>
      </c>
      <c r="BQ4959" s="13" t="n">
        <v>86</v>
      </c>
      <c r="CM4959" s="13" t="n">
        <v>86</v>
      </c>
      <c r="DI4959" s="13" t="n">
        <v>86</v>
      </c>
      <c r="EE4959" s="13" t="n">
        <v>86</v>
      </c>
      <c r="FA4959" s="13" t="n">
        <v>86</v>
      </c>
      <c r="FW4959" s="13" t="n">
        <v>86</v>
      </c>
      <c r="GS4959" s="13" t="n">
        <v>86</v>
      </c>
    </row>
    <row r="4960">
      <c r="C4960" s="13" t="n">
        <v>87</v>
      </c>
      <c r="D4960" s="13">
        <f>Retailers_stock_balance!D7570</f>
        <v/>
      </c>
      <c r="E4960" s="13">
        <f>Retailers_stock_balance!E7570</f>
        <v/>
      </c>
      <c r="F4960" s="13">
        <f>Retailers_stock_balance!F7570</f>
        <v/>
      </c>
      <c r="Y4960" s="13" t="n">
        <v>87</v>
      </c>
      <c r="AU4960" s="13" t="n">
        <v>87</v>
      </c>
      <c r="BQ4960" s="13" t="n">
        <v>87</v>
      </c>
      <c r="CM4960" s="13" t="n">
        <v>87</v>
      </c>
      <c r="DI4960" s="13" t="n">
        <v>87</v>
      </c>
      <c r="EE4960" s="13" t="n">
        <v>87</v>
      </c>
      <c r="FA4960" s="13" t="n">
        <v>87</v>
      </c>
      <c r="FW4960" s="13" t="n">
        <v>87</v>
      </c>
      <c r="GS4960" s="13" t="n">
        <v>87</v>
      </c>
    </row>
    <row r="4961">
      <c r="C4961" s="13" t="n">
        <v>88</v>
      </c>
      <c r="D4961" s="13">
        <f>Retailers_stock_balance!D7571</f>
        <v/>
      </c>
      <c r="E4961" s="13">
        <f>Retailers_stock_balance!E7571</f>
        <v/>
      </c>
      <c r="F4961" s="13">
        <f>Retailers_stock_balance!F7571</f>
        <v/>
      </c>
      <c r="Y4961" s="13" t="n">
        <v>88</v>
      </c>
      <c r="AU4961" s="13" t="n">
        <v>88</v>
      </c>
      <c r="BQ4961" s="13" t="n">
        <v>88</v>
      </c>
      <c r="CM4961" s="13" t="n">
        <v>88</v>
      </c>
      <c r="DI4961" s="13" t="n">
        <v>88</v>
      </c>
      <c r="EE4961" s="13" t="n">
        <v>88</v>
      </c>
      <c r="FA4961" s="13" t="n">
        <v>88</v>
      </c>
      <c r="FW4961" s="13" t="n">
        <v>88</v>
      </c>
      <c r="GS4961" s="13" t="n">
        <v>88</v>
      </c>
    </row>
    <row r="4962">
      <c r="C4962" s="13" t="n">
        <v>89</v>
      </c>
      <c r="D4962" s="13">
        <f>Retailers_stock_balance!D7572</f>
        <v/>
      </c>
      <c r="E4962" s="13">
        <f>Retailers_stock_balance!E7572</f>
        <v/>
      </c>
      <c r="F4962" s="13">
        <f>Retailers_stock_balance!F7572</f>
        <v/>
      </c>
      <c r="Y4962" s="13" t="n">
        <v>89</v>
      </c>
      <c r="AU4962" s="13" t="n">
        <v>89</v>
      </c>
      <c r="BQ4962" s="13" t="n">
        <v>89</v>
      </c>
      <c r="CM4962" s="13" t="n">
        <v>89</v>
      </c>
      <c r="DI4962" s="13" t="n">
        <v>89</v>
      </c>
      <c r="EE4962" s="13" t="n">
        <v>89</v>
      </c>
      <c r="FA4962" s="13" t="n">
        <v>89</v>
      </c>
      <c r="FW4962" s="13" t="n">
        <v>89</v>
      </c>
      <c r="GS4962" s="13" t="n">
        <v>89</v>
      </c>
    </row>
    <row r="4963">
      <c r="C4963" s="13" t="n">
        <v>90</v>
      </c>
      <c r="D4963" s="13">
        <f>Retailers_stock_balance!D7573</f>
        <v/>
      </c>
      <c r="E4963" s="13">
        <f>Retailers_stock_balance!E7573</f>
        <v/>
      </c>
      <c r="F4963" s="13">
        <f>Retailers_stock_balance!F7573</f>
        <v/>
      </c>
      <c r="Y4963" s="13" t="n">
        <v>90</v>
      </c>
      <c r="AU4963" s="13" t="n">
        <v>90</v>
      </c>
      <c r="BQ4963" s="13" t="n">
        <v>90</v>
      </c>
      <c r="CM4963" s="13" t="n">
        <v>90</v>
      </c>
      <c r="DI4963" s="13" t="n">
        <v>90</v>
      </c>
      <c r="EE4963" s="13" t="n">
        <v>90</v>
      </c>
      <c r="FA4963" s="13" t="n">
        <v>90</v>
      </c>
      <c r="FW4963" s="13" t="n">
        <v>90</v>
      </c>
      <c r="GS4963" s="13" t="n">
        <v>90</v>
      </c>
    </row>
    <row r="4964">
      <c r="C4964" s="13" t="n">
        <v>91</v>
      </c>
      <c r="D4964" s="13">
        <f>Retailers_stock_balance!D7574</f>
        <v/>
      </c>
      <c r="E4964" s="13">
        <f>Retailers_stock_balance!E7574</f>
        <v/>
      </c>
      <c r="F4964" s="13">
        <f>Retailers_stock_balance!F7574</f>
        <v/>
      </c>
      <c r="Y4964" s="13" t="n">
        <v>91</v>
      </c>
      <c r="AU4964" s="13" t="n">
        <v>91</v>
      </c>
      <c r="BQ4964" s="13" t="n">
        <v>91</v>
      </c>
      <c r="CM4964" s="13" t="n">
        <v>91</v>
      </c>
      <c r="DI4964" s="13" t="n">
        <v>91</v>
      </c>
      <c r="EE4964" s="13" t="n">
        <v>91</v>
      </c>
      <c r="FA4964" s="13" t="n">
        <v>91</v>
      </c>
      <c r="FW4964" s="13" t="n">
        <v>91</v>
      </c>
      <c r="GS4964" s="13" t="n">
        <v>91</v>
      </c>
    </row>
    <row r="4965">
      <c r="C4965" s="13" t="n">
        <v>92</v>
      </c>
      <c r="D4965" s="13">
        <f>Retailers_stock_balance!D7575</f>
        <v/>
      </c>
      <c r="E4965" s="13">
        <f>Retailers_stock_balance!E7575</f>
        <v/>
      </c>
      <c r="F4965" s="13">
        <f>Retailers_stock_balance!F7575</f>
        <v/>
      </c>
      <c r="Y4965" s="13" t="n">
        <v>92</v>
      </c>
      <c r="AU4965" s="13" t="n">
        <v>92</v>
      </c>
      <c r="BQ4965" s="13" t="n">
        <v>92</v>
      </c>
      <c r="CM4965" s="13" t="n">
        <v>92</v>
      </c>
      <c r="DI4965" s="13" t="n">
        <v>92</v>
      </c>
      <c r="EE4965" s="13" t="n">
        <v>92</v>
      </c>
      <c r="FA4965" s="13" t="n">
        <v>92</v>
      </c>
      <c r="FW4965" s="13" t="n">
        <v>92</v>
      </c>
      <c r="GS4965" s="13" t="n">
        <v>92</v>
      </c>
    </row>
    <row r="4966">
      <c r="C4966" s="13" t="n">
        <v>93</v>
      </c>
      <c r="D4966" s="13">
        <f>Retailers_stock_balance!D7576</f>
        <v/>
      </c>
      <c r="E4966" s="13">
        <f>Retailers_stock_balance!E7576</f>
        <v/>
      </c>
      <c r="F4966" s="13">
        <f>Retailers_stock_balance!F7576</f>
        <v/>
      </c>
      <c r="Y4966" s="13" t="n">
        <v>93</v>
      </c>
      <c r="AU4966" s="13" t="n">
        <v>93</v>
      </c>
      <c r="BQ4966" s="13" t="n">
        <v>93</v>
      </c>
      <c r="CM4966" s="13" t="n">
        <v>93</v>
      </c>
      <c r="DI4966" s="13" t="n">
        <v>93</v>
      </c>
      <c r="EE4966" s="13" t="n">
        <v>93</v>
      </c>
      <c r="FA4966" s="13" t="n">
        <v>93</v>
      </c>
      <c r="FW4966" s="13" t="n">
        <v>93</v>
      </c>
      <c r="GS4966" s="13" t="n">
        <v>93</v>
      </c>
    </row>
    <row r="4967">
      <c r="C4967" s="13" t="n">
        <v>94</v>
      </c>
      <c r="D4967" s="13">
        <f>Retailers_stock_balance!D7577</f>
        <v/>
      </c>
      <c r="E4967" s="13">
        <f>Retailers_stock_balance!E7577</f>
        <v/>
      </c>
      <c r="F4967" s="13">
        <f>Retailers_stock_balance!F7577</f>
        <v/>
      </c>
      <c r="Y4967" s="13" t="n">
        <v>94</v>
      </c>
      <c r="AU4967" s="13" t="n">
        <v>94</v>
      </c>
      <c r="BQ4967" s="13" t="n">
        <v>94</v>
      </c>
      <c r="CM4967" s="13" t="n">
        <v>94</v>
      </c>
      <c r="DI4967" s="13" t="n">
        <v>94</v>
      </c>
      <c r="EE4967" s="13" t="n">
        <v>94</v>
      </c>
      <c r="FA4967" s="13" t="n">
        <v>94</v>
      </c>
      <c r="FW4967" s="13" t="n">
        <v>94</v>
      </c>
      <c r="GS4967" s="13" t="n">
        <v>94</v>
      </c>
    </row>
    <row r="4968">
      <c r="C4968" s="13" t="n">
        <v>95</v>
      </c>
      <c r="D4968" s="13">
        <f>Retailers_stock_balance!D7578</f>
        <v/>
      </c>
      <c r="E4968" s="13">
        <f>Retailers_stock_balance!E7578</f>
        <v/>
      </c>
      <c r="F4968" s="13">
        <f>Retailers_stock_balance!F7578</f>
        <v/>
      </c>
      <c r="Y4968" s="13" t="n">
        <v>95</v>
      </c>
      <c r="AU4968" s="13" t="n">
        <v>95</v>
      </c>
      <c r="BQ4968" s="13" t="n">
        <v>95</v>
      </c>
      <c r="CM4968" s="13" t="n">
        <v>95</v>
      </c>
      <c r="DI4968" s="13" t="n">
        <v>95</v>
      </c>
      <c r="EE4968" s="13" t="n">
        <v>95</v>
      </c>
      <c r="FA4968" s="13" t="n">
        <v>95</v>
      </c>
      <c r="FW4968" s="13" t="n">
        <v>95</v>
      </c>
      <c r="GS4968" s="13" t="n">
        <v>95</v>
      </c>
    </row>
    <row r="4969">
      <c r="C4969" s="13" t="n">
        <v>96</v>
      </c>
      <c r="D4969" s="13">
        <f>Retailers_stock_balance!D7579</f>
        <v/>
      </c>
      <c r="E4969" s="13">
        <f>Retailers_stock_balance!E7579</f>
        <v/>
      </c>
      <c r="F4969" s="13">
        <f>Retailers_stock_balance!F7579</f>
        <v/>
      </c>
      <c r="Y4969" s="13" t="n">
        <v>96</v>
      </c>
      <c r="AU4969" s="13" t="n">
        <v>96</v>
      </c>
      <c r="BQ4969" s="13" t="n">
        <v>96</v>
      </c>
      <c r="CM4969" s="13" t="n">
        <v>96</v>
      </c>
      <c r="DI4969" s="13" t="n">
        <v>96</v>
      </c>
      <c r="EE4969" s="13" t="n">
        <v>96</v>
      </c>
      <c r="FA4969" s="13" t="n">
        <v>96</v>
      </c>
      <c r="FW4969" s="13" t="n">
        <v>96</v>
      </c>
      <c r="GS4969" s="13" t="n">
        <v>96</v>
      </c>
    </row>
    <row r="4970">
      <c r="C4970" s="13" t="n">
        <v>97</v>
      </c>
      <c r="D4970" s="13">
        <f>Retailers_stock_balance!D7580</f>
        <v/>
      </c>
      <c r="E4970" s="13">
        <f>Retailers_stock_balance!E7580</f>
        <v/>
      </c>
      <c r="F4970" s="13">
        <f>Retailers_stock_balance!F7580</f>
        <v/>
      </c>
      <c r="Y4970" s="13" t="n">
        <v>97</v>
      </c>
      <c r="AU4970" s="13" t="n">
        <v>97</v>
      </c>
      <c r="BQ4970" s="13" t="n">
        <v>97</v>
      </c>
      <c r="CM4970" s="13" t="n">
        <v>97</v>
      </c>
      <c r="DI4970" s="13" t="n">
        <v>97</v>
      </c>
      <c r="EE4970" s="13" t="n">
        <v>97</v>
      </c>
      <c r="FA4970" s="13" t="n">
        <v>97</v>
      </c>
      <c r="FW4970" s="13" t="n">
        <v>97</v>
      </c>
      <c r="GS4970" s="13" t="n">
        <v>97</v>
      </c>
    </row>
    <row r="4971">
      <c r="C4971" s="13" t="n">
        <v>98</v>
      </c>
      <c r="D4971" s="13">
        <f>Retailers_stock_balance!D7581</f>
        <v/>
      </c>
      <c r="E4971" s="13">
        <f>Retailers_stock_balance!E7581</f>
        <v/>
      </c>
      <c r="F4971" s="13">
        <f>Retailers_stock_balance!F7581</f>
        <v/>
      </c>
      <c r="Y4971" s="13" t="n">
        <v>98</v>
      </c>
      <c r="AU4971" s="13" t="n">
        <v>98</v>
      </c>
      <c r="BQ4971" s="13" t="n">
        <v>98</v>
      </c>
      <c r="CM4971" s="13" t="n">
        <v>98</v>
      </c>
      <c r="DI4971" s="13" t="n">
        <v>98</v>
      </c>
      <c r="EE4971" s="13" t="n">
        <v>98</v>
      </c>
      <c r="FA4971" s="13" t="n">
        <v>98</v>
      </c>
      <c r="FW4971" s="13" t="n">
        <v>98</v>
      </c>
      <c r="GS4971" s="13" t="n">
        <v>98</v>
      </c>
    </row>
    <row r="4972">
      <c r="C4972" s="13" t="n">
        <v>99</v>
      </c>
      <c r="D4972" s="13">
        <f>Retailers_stock_balance!D7582</f>
        <v/>
      </c>
      <c r="E4972" s="13">
        <f>Retailers_stock_balance!E7582</f>
        <v/>
      </c>
      <c r="F4972" s="13">
        <f>Retailers_stock_balance!F7582</f>
        <v/>
      </c>
      <c r="Y4972" s="13" t="n">
        <v>99</v>
      </c>
      <c r="AU4972" s="13" t="n">
        <v>99</v>
      </c>
      <c r="BQ4972" s="13" t="n">
        <v>99</v>
      </c>
      <c r="CM4972" s="13" t="n">
        <v>99</v>
      </c>
      <c r="DI4972" s="13" t="n">
        <v>99</v>
      </c>
      <c r="EE4972" s="13" t="n">
        <v>99</v>
      </c>
      <c r="FA4972" s="13" t="n">
        <v>99</v>
      </c>
      <c r="FW4972" s="13" t="n">
        <v>99</v>
      </c>
      <c r="GS4972" s="13" t="n">
        <v>99</v>
      </c>
    </row>
    <row r="4973">
      <c r="C4973" s="13" t="n">
        <v>100</v>
      </c>
      <c r="D4973" s="13">
        <f>Retailers_stock_balance!D7583</f>
        <v/>
      </c>
      <c r="E4973" s="13">
        <f>Retailers_stock_balance!E7583</f>
        <v/>
      </c>
      <c r="F4973" s="13">
        <f>Retailers_stock_balance!F7583</f>
        <v/>
      </c>
      <c r="Y4973" s="13" t="n">
        <v>100</v>
      </c>
      <c r="AU4973" s="13" t="n">
        <v>100</v>
      </c>
      <c r="BQ4973" s="13" t="n">
        <v>100</v>
      </c>
      <c r="CM4973" s="13" t="n">
        <v>100</v>
      </c>
      <c r="DI4973" s="13" t="n">
        <v>100</v>
      </c>
      <c r="EE4973" s="13" t="n">
        <v>100</v>
      </c>
      <c r="FA4973" s="13" t="n">
        <v>100</v>
      </c>
      <c r="FW4973" s="13" t="n">
        <v>100</v>
      </c>
      <c r="GS4973" s="13" t="n">
        <v>100</v>
      </c>
    </row>
    <row r="4974">
      <c r="C4974" s="13" t="n">
        <v>101</v>
      </c>
      <c r="D4974" s="13">
        <f>Retailers_stock_balance!D7584</f>
        <v/>
      </c>
      <c r="E4974" s="13">
        <f>Retailers_stock_balance!E7584</f>
        <v/>
      </c>
      <c r="F4974" s="13">
        <f>Retailers_stock_balance!F7584</f>
        <v/>
      </c>
      <c r="Y4974" s="13" t="n">
        <v>101</v>
      </c>
      <c r="AU4974" s="13" t="n">
        <v>101</v>
      </c>
      <c r="BQ4974" s="13" t="n">
        <v>101</v>
      </c>
      <c r="CM4974" s="13" t="n">
        <v>101</v>
      </c>
      <c r="DI4974" s="13" t="n">
        <v>101</v>
      </c>
      <c r="EE4974" s="13" t="n">
        <v>101</v>
      </c>
      <c r="FA4974" s="13" t="n">
        <v>101</v>
      </c>
      <c r="FW4974" s="13" t="n">
        <v>101</v>
      </c>
      <c r="GS4974" s="13" t="n">
        <v>101</v>
      </c>
    </row>
    <row r="4975">
      <c r="C4975" s="13" t="n">
        <v>102</v>
      </c>
      <c r="D4975" s="13">
        <f>Retailers_stock_balance!D7585</f>
        <v/>
      </c>
      <c r="E4975" s="13">
        <f>Retailers_stock_balance!E7585</f>
        <v/>
      </c>
      <c r="F4975" s="13">
        <f>Retailers_stock_balance!F7585</f>
        <v/>
      </c>
      <c r="Y4975" s="13" t="n">
        <v>102</v>
      </c>
      <c r="AU4975" s="13" t="n">
        <v>102</v>
      </c>
      <c r="BQ4975" s="13" t="n">
        <v>102</v>
      </c>
      <c r="CM4975" s="13" t="n">
        <v>102</v>
      </c>
      <c r="DI4975" s="13" t="n">
        <v>102</v>
      </c>
      <c r="EE4975" s="13" t="n">
        <v>102</v>
      </c>
      <c r="FA4975" s="13" t="n">
        <v>102</v>
      </c>
      <c r="FW4975" s="13" t="n">
        <v>102</v>
      </c>
      <c r="GS4975" s="13" t="n">
        <v>102</v>
      </c>
    </row>
    <row r="4976">
      <c r="C4976" s="13" t="n">
        <v>103</v>
      </c>
      <c r="D4976" s="13">
        <f>Retailers_stock_balance!D7586</f>
        <v/>
      </c>
      <c r="E4976" s="13">
        <f>Retailers_stock_balance!E7586</f>
        <v/>
      </c>
      <c r="F4976" s="13">
        <f>Retailers_stock_balance!F7586</f>
        <v/>
      </c>
      <c r="Y4976" s="13" t="n">
        <v>103</v>
      </c>
      <c r="AU4976" s="13" t="n">
        <v>103</v>
      </c>
      <c r="BQ4976" s="13" t="n">
        <v>103</v>
      </c>
      <c r="CM4976" s="13" t="n">
        <v>103</v>
      </c>
      <c r="DI4976" s="13" t="n">
        <v>103</v>
      </c>
      <c r="EE4976" s="13" t="n">
        <v>103</v>
      </c>
      <c r="FA4976" s="13" t="n">
        <v>103</v>
      </c>
      <c r="FW4976" s="13" t="n">
        <v>103</v>
      </c>
      <c r="GS4976" s="13" t="n">
        <v>103</v>
      </c>
    </row>
    <row r="4977">
      <c r="C4977" s="13" t="n">
        <v>104</v>
      </c>
      <c r="D4977" s="13">
        <f>Retailers_stock_balance!D7587</f>
        <v/>
      </c>
      <c r="E4977" s="13">
        <f>Retailers_stock_balance!E7587</f>
        <v/>
      </c>
      <c r="F4977" s="13">
        <f>Retailers_stock_balance!F7587</f>
        <v/>
      </c>
      <c r="Y4977" s="13" t="n">
        <v>104</v>
      </c>
      <c r="AU4977" s="13" t="n">
        <v>104</v>
      </c>
      <c r="BQ4977" s="13" t="n">
        <v>104</v>
      </c>
      <c r="CM4977" s="13" t="n">
        <v>104</v>
      </c>
      <c r="DI4977" s="13" t="n">
        <v>104</v>
      </c>
      <c r="EE4977" s="13" t="n">
        <v>104</v>
      </c>
      <c r="FA4977" s="13" t="n">
        <v>104</v>
      </c>
      <c r="FW4977" s="13" t="n">
        <v>104</v>
      </c>
      <c r="GS4977" s="13" t="n">
        <v>104</v>
      </c>
    </row>
    <row r="4978">
      <c r="C4978" s="13" t="n">
        <v>105</v>
      </c>
      <c r="D4978" s="13">
        <f>Retailers_stock_balance!D7588</f>
        <v/>
      </c>
      <c r="E4978" s="13">
        <f>Retailers_stock_balance!E7588</f>
        <v/>
      </c>
      <c r="F4978" s="13">
        <f>Retailers_stock_balance!F7588</f>
        <v/>
      </c>
      <c r="Y4978" s="13" t="n">
        <v>105</v>
      </c>
      <c r="AU4978" s="13" t="n">
        <v>105</v>
      </c>
      <c r="BQ4978" s="13" t="n">
        <v>105</v>
      </c>
      <c r="CM4978" s="13" t="n">
        <v>105</v>
      </c>
      <c r="DI4978" s="13" t="n">
        <v>105</v>
      </c>
      <c r="EE4978" s="13" t="n">
        <v>105</v>
      </c>
      <c r="FA4978" s="13" t="n">
        <v>105</v>
      </c>
      <c r="FW4978" s="13" t="n">
        <v>105</v>
      </c>
      <c r="GS4978" s="13" t="n">
        <v>105</v>
      </c>
    </row>
    <row r="4979">
      <c r="C4979" s="13" t="n">
        <v>106</v>
      </c>
      <c r="D4979" s="13">
        <f>Retailers_stock_balance!D7589</f>
        <v/>
      </c>
      <c r="E4979" s="13">
        <f>Retailers_stock_balance!E7589</f>
        <v/>
      </c>
      <c r="F4979" s="13">
        <f>Retailers_stock_balance!F7589</f>
        <v/>
      </c>
      <c r="Y4979" s="13" t="n">
        <v>106</v>
      </c>
      <c r="AU4979" s="13" t="n">
        <v>106</v>
      </c>
      <c r="BQ4979" s="13" t="n">
        <v>106</v>
      </c>
      <c r="CM4979" s="13" t="n">
        <v>106</v>
      </c>
      <c r="DI4979" s="13" t="n">
        <v>106</v>
      </c>
      <c r="EE4979" s="13" t="n">
        <v>106</v>
      </c>
      <c r="FA4979" s="13" t="n">
        <v>106</v>
      </c>
      <c r="FW4979" s="13" t="n">
        <v>106</v>
      </c>
      <c r="GS4979" s="13" t="n">
        <v>106</v>
      </c>
    </row>
    <row r="4980">
      <c r="C4980" s="13" t="n">
        <v>107</v>
      </c>
      <c r="D4980" s="13">
        <f>Retailers_stock_balance!D7590</f>
        <v/>
      </c>
      <c r="E4980" s="13">
        <f>Retailers_stock_balance!E7590</f>
        <v/>
      </c>
      <c r="F4980" s="13">
        <f>Retailers_stock_balance!F7590</f>
        <v/>
      </c>
      <c r="Y4980" s="13" t="n">
        <v>107</v>
      </c>
      <c r="AU4980" s="13" t="n">
        <v>107</v>
      </c>
      <c r="BQ4980" s="13" t="n">
        <v>107</v>
      </c>
      <c r="CM4980" s="13" t="n">
        <v>107</v>
      </c>
      <c r="DI4980" s="13" t="n">
        <v>107</v>
      </c>
      <c r="EE4980" s="13" t="n">
        <v>107</v>
      </c>
      <c r="FA4980" s="13" t="n">
        <v>107</v>
      </c>
      <c r="FW4980" s="13" t="n">
        <v>107</v>
      </c>
      <c r="GS4980" s="13" t="n">
        <v>107</v>
      </c>
    </row>
    <row r="4981">
      <c r="C4981" s="13" t="n">
        <v>108</v>
      </c>
      <c r="D4981" s="13">
        <f>Retailers_stock_balance!D7591</f>
        <v/>
      </c>
      <c r="E4981" s="13">
        <f>Retailers_stock_balance!E7591</f>
        <v/>
      </c>
      <c r="F4981" s="13">
        <f>Retailers_stock_balance!F7591</f>
        <v/>
      </c>
      <c r="Y4981" s="13" t="n">
        <v>108</v>
      </c>
      <c r="AU4981" s="13" t="n">
        <v>108</v>
      </c>
      <c r="BQ4981" s="13" t="n">
        <v>108</v>
      </c>
      <c r="CM4981" s="13" t="n">
        <v>108</v>
      </c>
      <c r="DI4981" s="13" t="n">
        <v>108</v>
      </c>
      <c r="EE4981" s="13" t="n">
        <v>108</v>
      </c>
      <c r="FA4981" s="13" t="n">
        <v>108</v>
      </c>
      <c r="FW4981" s="13" t="n">
        <v>108</v>
      </c>
      <c r="GS4981" s="13" t="n">
        <v>108</v>
      </c>
    </row>
    <row r="4982">
      <c r="C4982" s="13" t="n">
        <v>109</v>
      </c>
      <c r="D4982" s="13">
        <f>Retailers_stock_balance!D7592</f>
        <v/>
      </c>
      <c r="E4982" s="13">
        <f>Retailers_stock_balance!E7592</f>
        <v/>
      </c>
      <c r="F4982" s="13">
        <f>Retailers_stock_balance!F7592</f>
        <v/>
      </c>
      <c r="Y4982" s="13" t="n">
        <v>109</v>
      </c>
      <c r="AU4982" s="13" t="n">
        <v>109</v>
      </c>
      <c r="BQ4982" s="13" t="n">
        <v>109</v>
      </c>
      <c r="CM4982" s="13" t="n">
        <v>109</v>
      </c>
      <c r="DI4982" s="13" t="n">
        <v>109</v>
      </c>
      <c r="EE4982" s="13" t="n">
        <v>109</v>
      </c>
      <c r="FA4982" s="13" t="n">
        <v>109</v>
      </c>
      <c r="FW4982" s="13" t="n">
        <v>109</v>
      </c>
      <c r="GS4982" s="13" t="n">
        <v>109</v>
      </c>
    </row>
    <row r="4983">
      <c r="C4983" s="13" t="n">
        <v>110</v>
      </c>
      <c r="D4983" s="13">
        <f>Retailers_stock_balance!D7593</f>
        <v/>
      </c>
      <c r="E4983" s="13">
        <f>Retailers_stock_balance!E7593</f>
        <v/>
      </c>
      <c r="F4983" s="13">
        <f>Retailers_stock_balance!F7593</f>
        <v/>
      </c>
      <c r="Y4983" s="13" t="n">
        <v>110</v>
      </c>
      <c r="AU4983" s="13" t="n">
        <v>110</v>
      </c>
      <c r="BQ4983" s="13" t="n">
        <v>110</v>
      </c>
      <c r="CM4983" s="13" t="n">
        <v>110</v>
      </c>
      <c r="DI4983" s="13" t="n">
        <v>110</v>
      </c>
      <c r="EE4983" s="13" t="n">
        <v>110</v>
      </c>
      <c r="FA4983" s="13" t="n">
        <v>110</v>
      </c>
      <c r="FW4983" s="13" t="n">
        <v>110</v>
      </c>
      <c r="GS4983" s="13" t="n">
        <v>110</v>
      </c>
    </row>
    <row r="4984">
      <c r="C4984" s="13" t="n">
        <v>111</v>
      </c>
      <c r="D4984" s="13">
        <f>Retailers_stock_balance!D7594</f>
        <v/>
      </c>
      <c r="E4984" s="13">
        <f>Retailers_stock_balance!E7594</f>
        <v/>
      </c>
      <c r="F4984" s="13">
        <f>Retailers_stock_balance!F7594</f>
        <v/>
      </c>
      <c r="Y4984" s="13" t="n">
        <v>111</v>
      </c>
      <c r="AU4984" s="13" t="n">
        <v>111</v>
      </c>
      <c r="BQ4984" s="13" t="n">
        <v>111</v>
      </c>
      <c r="CM4984" s="13" t="n">
        <v>111</v>
      </c>
      <c r="DI4984" s="13" t="n">
        <v>111</v>
      </c>
      <c r="EE4984" s="13" t="n">
        <v>111</v>
      </c>
      <c r="FA4984" s="13" t="n">
        <v>111</v>
      </c>
      <c r="FW4984" s="13" t="n">
        <v>111</v>
      </c>
      <c r="GS4984" s="13" t="n">
        <v>111</v>
      </c>
    </row>
    <row r="4985">
      <c r="C4985" s="13" t="n">
        <v>112</v>
      </c>
      <c r="D4985" s="13">
        <f>Retailers_stock_balance!D7595</f>
        <v/>
      </c>
      <c r="E4985" s="13">
        <f>Retailers_stock_balance!E7595</f>
        <v/>
      </c>
      <c r="F4985" s="13">
        <f>Retailers_stock_balance!F7595</f>
        <v/>
      </c>
      <c r="Y4985" s="13" t="n">
        <v>112</v>
      </c>
      <c r="AU4985" s="13" t="n">
        <v>112</v>
      </c>
      <c r="BQ4985" s="13" t="n">
        <v>112</v>
      </c>
      <c r="CM4985" s="13" t="n">
        <v>112</v>
      </c>
      <c r="DI4985" s="13" t="n">
        <v>112</v>
      </c>
      <c r="EE4985" s="13" t="n">
        <v>112</v>
      </c>
      <c r="FA4985" s="13" t="n">
        <v>112</v>
      </c>
      <c r="FW4985" s="13" t="n">
        <v>112</v>
      </c>
      <c r="GS4985" s="13" t="n">
        <v>112</v>
      </c>
    </row>
    <row r="4986">
      <c r="C4986" s="13" t="n">
        <v>113</v>
      </c>
      <c r="D4986" s="13">
        <f>Retailers_stock_balance!D7596</f>
        <v/>
      </c>
      <c r="E4986" s="13">
        <f>Retailers_stock_balance!E7596</f>
        <v/>
      </c>
      <c r="F4986" s="13">
        <f>Retailers_stock_balance!F7596</f>
        <v/>
      </c>
      <c r="Y4986" s="13" t="n">
        <v>113</v>
      </c>
      <c r="AU4986" s="13" t="n">
        <v>113</v>
      </c>
      <c r="BQ4986" s="13" t="n">
        <v>113</v>
      </c>
      <c r="CM4986" s="13" t="n">
        <v>113</v>
      </c>
      <c r="DI4986" s="13" t="n">
        <v>113</v>
      </c>
      <c r="EE4986" s="13" t="n">
        <v>113</v>
      </c>
      <c r="FA4986" s="13" t="n">
        <v>113</v>
      </c>
      <c r="FW4986" s="13" t="n">
        <v>113</v>
      </c>
      <c r="GS4986" s="13" t="n">
        <v>113</v>
      </c>
    </row>
    <row r="4987">
      <c r="C4987" s="13" t="n">
        <v>114</v>
      </c>
      <c r="D4987" s="13">
        <f>Retailers_stock_balance!D7597</f>
        <v/>
      </c>
      <c r="E4987" s="13">
        <f>Retailers_stock_balance!E7597</f>
        <v/>
      </c>
      <c r="F4987" s="13">
        <f>Retailers_stock_balance!F7597</f>
        <v/>
      </c>
      <c r="Y4987" s="13" t="n">
        <v>114</v>
      </c>
      <c r="AU4987" s="13" t="n">
        <v>114</v>
      </c>
      <c r="BQ4987" s="13" t="n">
        <v>114</v>
      </c>
      <c r="CM4987" s="13" t="n">
        <v>114</v>
      </c>
      <c r="DI4987" s="13" t="n">
        <v>114</v>
      </c>
      <c r="EE4987" s="13" t="n">
        <v>114</v>
      </c>
      <c r="FA4987" s="13" t="n">
        <v>114</v>
      </c>
      <c r="FW4987" s="13" t="n">
        <v>114</v>
      </c>
      <c r="GS4987" s="13" t="n">
        <v>114</v>
      </c>
    </row>
    <row r="4988">
      <c r="C4988" s="13" t="n">
        <v>115</v>
      </c>
      <c r="D4988" s="13">
        <f>Retailers_stock_balance!D7598</f>
        <v/>
      </c>
      <c r="E4988" s="13">
        <f>Retailers_stock_balance!E7598</f>
        <v/>
      </c>
      <c r="F4988" s="13">
        <f>Retailers_stock_balance!F7598</f>
        <v/>
      </c>
      <c r="Y4988" s="13" t="n">
        <v>115</v>
      </c>
      <c r="AU4988" s="13" t="n">
        <v>115</v>
      </c>
      <c r="BQ4988" s="13" t="n">
        <v>115</v>
      </c>
      <c r="CM4988" s="13" t="n">
        <v>115</v>
      </c>
      <c r="DI4988" s="13" t="n">
        <v>115</v>
      </c>
      <c r="EE4988" s="13" t="n">
        <v>115</v>
      </c>
      <c r="FA4988" s="13" t="n">
        <v>115</v>
      </c>
      <c r="FW4988" s="13" t="n">
        <v>115</v>
      </c>
      <c r="GS4988" s="13" t="n">
        <v>115</v>
      </c>
    </row>
    <row r="4989">
      <c r="C4989" s="13" t="n">
        <v>116</v>
      </c>
      <c r="D4989" s="13">
        <f>Retailers_stock_balance!D7599</f>
        <v/>
      </c>
      <c r="E4989" s="13">
        <f>Retailers_stock_balance!E7599</f>
        <v/>
      </c>
      <c r="F4989" s="13">
        <f>Retailers_stock_balance!F7599</f>
        <v/>
      </c>
      <c r="Y4989" s="13" t="n">
        <v>116</v>
      </c>
      <c r="AU4989" s="13" t="n">
        <v>116</v>
      </c>
      <c r="BQ4989" s="13" t="n">
        <v>116</v>
      </c>
      <c r="CM4989" s="13" t="n">
        <v>116</v>
      </c>
      <c r="DI4989" s="13" t="n">
        <v>116</v>
      </c>
      <c r="EE4989" s="13" t="n">
        <v>116</v>
      </c>
      <c r="FA4989" s="13" t="n">
        <v>116</v>
      </c>
      <c r="FW4989" s="13" t="n">
        <v>116</v>
      </c>
      <c r="GS4989" s="13" t="n">
        <v>116</v>
      </c>
    </row>
    <row r="4990">
      <c r="C4990" s="13" t="n">
        <v>117</v>
      </c>
      <c r="D4990" s="13">
        <f>Retailers_stock_balance!D7600</f>
        <v/>
      </c>
      <c r="E4990" s="13">
        <f>Retailers_stock_balance!E7600</f>
        <v/>
      </c>
      <c r="F4990" s="13">
        <f>Retailers_stock_balance!F7600</f>
        <v/>
      </c>
      <c r="Y4990" s="13" t="n">
        <v>117</v>
      </c>
      <c r="AU4990" s="13" t="n">
        <v>117</v>
      </c>
      <c r="BQ4990" s="13" t="n">
        <v>117</v>
      </c>
      <c r="CM4990" s="13" t="n">
        <v>117</v>
      </c>
      <c r="DI4990" s="13" t="n">
        <v>117</v>
      </c>
      <c r="EE4990" s="13" t="n">
        <v>117</v>
      </c>
      <c r="FA4990" s="13" t="n">
        <v>117</v>
      </c>
      <c r="FW4990" s="13" t="n">
        <v>117</v>
      </c>
      <c r="GS4990" s="13" t="n">
        <v>117</v>
      </c>
    </row>
    <row r="4991">
      <c r="C4991" s="13" t="n">
        <v>118</v>
      </c>
      <c r="D4991" s="13">
        <f>Retailers_stock_balance!D7601</f>
        <v/>
      </c>
      <c r="E4991" s="13">
        <f>Retailers_stock_balance!E7601</f>
        <v/>
      </c>
      <c r="F4991" s="13">
        <f>Retailers_stock_balance!F7601</f>
        <v/>
      </c>
      <c r="Y4991" s="13" t="n">
        <v>118</v>
      </c>
      <c r="AU4991" s="13" t="n">
        <v>118</v>
      </c>
      <c r="BQ4991" s="13" t="n">
        <v>118</v>
      </c>
      <c r="CM4991" s="13" t="n">
        <v>118</v>
      </c>
      <c r="DI4991" s="13" t="n">
        <v>118</v>
      </c>
      <c r="EE4991" s="13" t="n">
        <v>118</v>
      </c>
      <c r="FA4991" s="13" t="n">
        <v>118</v>
      </c>
      <c r="FW4991" s="13" t="n">
        <v>118</v>
      </c>
      <c r="GS4991" s="13" t="n">
        <v>118</v>
      </c>
    </row>
    <row r="4992">
      <c r="C4992" s="13" t="n">
        <v>119</v>
      </c>
      <c r="D4992" s="13">
        <f>Retailers_stock_balance!D7602</f>
        <v/>
      </c>
      <c r="E4992" s="13">
        <f>Retailers_stock_balance!E7602</f>
        <v/>
      </c>
      <c r="F4992" s="13">
        <f>Retailers_stock_balance!F7602</f>
        <v/>
      </c>
      <c r="Y4992" s="13" t="n">
        <v>119</v>
      </c>
      <c r="AU4992" s="13" t="n">
        <v>119</v>
      </c>
      <c r="BQ4992" s="13" t="n">
        <v>119</v>
      </c>
      <c r="CM4992" s="13" t="n">
        <v>119</v>
      </c>
      <c r="DI4992" s="13" t="n">
        <v>119</v>
      </c>
      <c r="EE4992" s="13" t="n">
        <v>119</v>
      </c>
      <c r="FA4992" s="13" t="n">
        <v>119</v>
      </c>
      <c r="FW4992" s="13" t="n">
        <v>119</v>
      </c>
      <c r="GS4992" s="13" t="n">
        <v>119</v>
      </c>
    </row>
    <row r="4993">
      <c r="C4993" s="13" t="n">
        <v>120</v>
      </c>
      <c r="D4993" s="13">
        <f>Retailers_stock_balance!D7603</f>
        <v/>
      </c>
      <c r="E4993" s="13">
        <f>Retailers_stock_balance!E7603</f>
        <v/>
      </c>
      <c r="F4993" s="13">
        <f>Retailers_stock_balance!F7603</f>
        <v/>
      </c>
      <c r="Y4993" s="13" t="n">
        <v>120</v>
      </c>
      <c r="AU4993" s="13" t="n">
        <v>120</v>
      </c>
      <c r="BQ4993" s="13" t="n">
        <v>120</v>
      </c>
      <c r="CM4993" s="13" t="n">
        <v>120</v>
      </c>
      <c r="DI4993" s="13" t="n">
        <v>120</v>
      </c>
      <c r="EE4993" s="13" t="n">
        <v>120</v>
      </c>
      <c r="FA4993" s="13" t="n">
        <v>120</v>
      </c>
      <c r="FW4993" s="13" t="n">
        <v>120</v>
      </c>
      <c r="GS4993" s="13" t="n">
        <v>120</v>
      </c>
    </row>
    <row r="4994">
      <c r="C4994" s="13" t="n">
        <v>121</v>
      </c>
      <c r="D4994" s="13">
        <f>Retailers_stock_balance!D7604</f>
        <v/>
      </c>
      <c r="E4994" s="13">
        <f>Retailers_stock_balance!E7604</f>
        <v/>
      </c>
      <c r="F4994" s="13">
        <f>Retailers_stock_balance!F7604</f>
        <v/>
      </c>
      <c r="Y4994" s="13" t="n">
        <v>121</v>
      </c>
      <c r="AU4994" s="13" t="n">
        <v>121</v>
      </c>
      <c r="BQ4994" s="13" t="n">
        <v>121</v>
      </c>
      <c r="CM4994" s="13" t="n">
        <v>121</v>
      </c>
      <c r="DI4994" s="13" t="n">
        <v>121</v>
      </c>
      <c r="EE4994" s="13" t="n">
        <v>121</v>
      </c>
      <c r="FA4994" s="13" t="n">
        <v>121</v>
      </c>
      <c r="FW4994" s="13" t="n">
        <v>121</v>
      </c>
      <c r="GS4994" s="13" t="n">
        <v>121</v>
      </c>
    </row>
    <row r="4995">
      <c r="C4995" s="13" t="n">
        <v>122</v>
      </c>
      <c r="D4995" s="13">
        <f>Retailers_stock_balance!D7605</f>
        <v/>
      </c>
      <c r="E4995" s="13">
        <f>Retailers_stock_balance!E7605</f>
        <v/>
      </c>
      <c r="F4995" s="13">
        <f>Retailers_stock_balance!F7605</f>
        <v/>
      </c>
      <c r="Y4995" s="13" t="n">
        <v>122</v>
      </c>
      <c r="AU4995" s="13" t="n">
        <v>122</v>
      </c>
      <c r="BQ4995" s="13" t="n">
        <v>122</v>
      </c>
      <c r="CM4995" s="13" t="n">
        <v>122</v>
      </c>
      <c r="DI4995" s="13" t="n">
        <v>122</v>
      </c>
      <c r="EE4995" s="13" t="n">
        <v>122</v>
      </c>
      <c r="FA4995" s="13" t="n">
        <v>122</v>
      </c>
      <c r="FW4995" s="13" t="n">
        <v>122</v>
      </c>
      <c r="GS4995" s="13" t="n">
        <v>122</v>
      </c>
    </row>
    <row r="4996">
      <c r="C4996" s="13" t="n">
        <v>123</v>
      </c>
      <c r="D4996" s="13">
        <f>Retailers_stock_balance!D7606</f>
        <v/>
      </c>
      <c r="E4996" s="13">
        <f>Retailers_stock_balance!E7606</f>
        <v/>
      </c>
      <c r="F4996" s="13">
        <f>Retailers_stock_balance!F7606</f>
        <v/>
      </c>
      <c r="Y4996" s="13" t="n">
        <v>123</v>
      </c>
      <c r="AU4996" s="13" t="n">
        <v>123</v>
      </c>
      <c r="BQ4996" s="13" t="n">
        <v>123</v>
      </c>
      <c r="CM4996" s="13" t="n">
        <v>123</v>
      </c>
      <c r="DI4996" s="13" t="n">
        <v>123</v>
      </c>
      <c r="EE4996" s="13" t="n">
        <v>123</v>
      </c>
      <c r="FA4996" s="13" t="n">
        <v>123</v>
      </c>
      <c r="FW4996" s="13" t="n">
        <v>123</v>
      </c>
      <c r="GS4996" s="13" t="n">
        <v>123</v>
      </c>
    </row>
    <row r="4997">
      <c r="C4997" s="13" t="n">
        <v>124</v>
      </c>
      <c r="D4997" s="13">
        <f>Retailers_stock_balance!D7607</f>
        <v/>
      </c>
      <c r="E4997" s="13">
        <f>Retailers_stock_balance!E7607</f>
        <v/>
      </c>
      <c r="F4997" s="13">
        <f>Retailers_stock_balance!F7607</f>
        <v/>
      </c>
      <c r="Y4997" s="13" t="n">
        <v>124</v>
      </c>
      <c r="AU4997" s="13" t="n">
        <v>124</v>
      </c>
      <c r="BQ4997" s="13" t="n">
        <v>124</v>
      </c>
      <c r="CM4997" s="13" t="n">
        <v>124</v>
      </c>
      <c r="DI4997" s="13" t="n">
        <v>124</v>
      </c>
      <c r="EE4997" s="13" t="n">
        <v>124</v>
      </c>
      <c r="FA4997" s="13" t="n">
        <v>124</v>
      </c>
      <c r="FW4997" s="13" t="n">
        <v>124</v>
      </c>
      <c r="GS4997" s="13" t="n">
        <v>124</v>
      </c>
    </row>
    <row r="4998">
      <c r="C4998" s="13" t="n">
        <v>125</v>
      </c>
      <c r="D4998" s="13">
        <f>Retailers_stock_balance!D7608</f>
        <v/>
      </c>
      <c r="E4998" s="13">
        <f>Retailers_stock_balance!E7608</f>
        <v/>
      </c>
      <c r="F4998" s="13">
        <f>Retailers_stock_balance!F7608</f>
        <v/>
      </c>
      <c r="Y4998" s="13" t="n">
        <v>125</v>
      </c>
      <c r="AU4998" s="13" t="n">
        <v>125</v>
      </c>
      <c r="BQ4998" s="13" t="n">
        <v>125</v>
      </c>
      <c r="CM4998" s="13" t="n">
        <v>125</v>
      </c>
      <c r="DI4998" s="13" t="n">
        <v>125</v>
      </c>
      <c r="EE4998" s="13" t="n">
        <v>125</v>
      </c>
      <c r="FA4998" s="13" t="n">
        <v>125</v>
      </c>
      <c r="FW4998" s="13" t="n">
        <v>125</v>
      </c>
      <c r="GS4998" s="13" t="n">
        <v>125</v>
      </c>
    </row>
    <row r="4999">
      <c r="C4999" s="13" t="n">
        <v>126</v>
      </c>
      <c r="D4999" s="13">
        <f>Retailers_stock_balance!D7609</f>
        <v/>
      </c>
      <c r="E4999" s="13">
        <f>Retailers_stock_balance!E7609</f>
        <v/>
      </c>
      <c r="F4999" s="13">
        <f>Retailers_stock_balance!F7609</f>
        <v/>
      </c>
      <c r="Y4999" s="13" t="n">
        <v>126</v>
      </c>
      <c r="AU4999" s="13" t="n">
        <v>126</v>
      </c>
      <c r="BQ4999" s="13" t="n">
        <v>126</v>
      </c>
      <c r="CM4999" s="13" t="n">
        <v>126</v>
      </c>
      <c r="DI4999" s="13" t="n">
        <v>126</v>
      </c>
      <c r="EE4999" s="13" t="n">
        <v>126</v>
      </c>
      <c r="FA4999" s="13" t="n">
        <v>126</v>
      </c>
      <c r="FW4999" s="13" t="n">
        <v>126</v>
      </c>
      <c r="GS4999" s="13" t="n">
        <v>126</v>
      </c>
    </row>
    <row r="5000">
      <c r="C5000" s="13" t="n">
        <v>127</v>
      </c>
      <c r="D5000" s="13">
        <f>Retailers_stock_balance!D7610</f>
        <v/>
      </c>
      <c r="E5000" s="13">
        <f>Retailers_stock_balance!E7610</f>
        <v/>
      </c>
      <c r="F5000" s="13">
        <f>Retailers_stock_balance!F7610</f>
        <v/>
      </c>
      <c r="Y5000" s="13" t="n">
        <v>127</v>
      </c>
      <c r="AU5000" s="13" t="n">
        <v>127</v>
      </c>
      <c r="BQ5000" s="13" t="n">
        <v>127</v>
      </c>
      <c r="CM5000" s="13" t="n">
        <v>127</v>
      </c>
      <c r="DI5000" s="13" t="n">
        <v>127</v>
      </c>
      <c r="EE5000" s="13" t="n">
        <v>127</v>
      </c>
      <c r="FA5000" s="13" t="n">
        <v>127</v>
      </c>
      <c r="FW5000" s="13" t="n">
        <v>127</v>
      </c>
      <c r="GS5000" s="13" t="n">
        <v>127</v>
      </c>
    </row>
    <row r="5001">
      <c r="C5001" s="13" t="n">
        <v>128</v>
      </c>
      <c r="D5001" s="13">
        <f>Retailers_stock_balance!D7611</f>
        <v/>
      </c>
      <c r="E5001" s="13">
        <f>Retailers_stock_balance!E7611</f>
        <v/>
      </c>
      <c r="F5001" s="13">
        <f>Retailers_stock_balance!F7611</f>
        <v/>
      </c>
      <c r="Y5001" s="13" t="n">
        <v>128</v>
      </c>
      <c r="AU5001" s="13" t="n">
        <v>128</v>
      </c>
      <c r="BQ5001" s="13" t="n">
        <v>128</v>
      </c>
      <c r="CM5001" s="13" t="n">
        <v>128</v>
      </c>
      <c r="DI5001" s="13" t="n">
        <v>128</v>
      </c>
      <c r="EE5001" s="13" t="n">
        <v>128</v>
      </c>
      <c r="FA5001" s="13" t="n">
        <v>128</v>
      </c>
      <c r="FW5001" s="13" t="n">
        <v>128</v>
      </c>
      <c r="GS5001" s="13" t="n">
        <v>128</v>
      </c>
    </row>
    <row r="5002">
      <c r="C5002" s="13" t="n">
        <v>129</v>
      </c>
      <c r="D5002" s="13">
        <f>Retailers_stock_balance!D7612</f>
        <v/>
      </c>
      <c r="E5002" s="13">
        <f>Retailers_stock_balance!E7612</f>
        <v/>
      </c>
      <c r="F5002" s="13">
        <f>Retailers_stock_balance!F7612</f>
        <v/>
      </c>
      <c r="Y5002" s="13" t="n">
        <v>129</v>
      </c>
      <c r="AU5002" s="13" t="n">
        <v>129</v>
      </c>
      <c r="BQ5002" s="13" t="n">
        <v>129</v>
      </c>
      <c r="CM5002" s="13" t="n">
        <v>129</v>
      </c>
      <c r="DI5002" s="13" t="n">
        <v>129</v>
      </c>
      <c r="EE5002" s="13" t="n">
        <v>129</v>
      </c>
      <c r="FA5002" s="13" t="n">
        <v>129</v>
      </c>
      <c r="FW5002" s="13" t="n">
        <v>129</v>
      </c>
      <c r="GS5002" s="13" t="n">
        <v>129</v>
      </c>
    </row>
    <row r="5003">
      <c r="C5003" s="13" t="n">
        <v>130</v>
      </c>
      <c r="D5003" s="13">
        <f>Retailers_stock_balance!D7613</f>
        <v/>
      </c>
      <c r="E5003" s="13">
        <f>Retailers_stock_balance!E7613</f>
        <v/>
      </c>
      <c r="F5003" s="13">
        <f>Retailers_stock_balance!F7613</f>
        <v/>
      </c>
      <c r="Y5003" s="13" t="n">
        <v>130</v>
      </c>
      <c r="AU5003" s="13" t="n">
        <v>130</v>
      </c>
      <c r="BQ5003" s="13" t="n">
        <v>130</v>
      </c>
      <c r="CM5003" s="13" t="n">
        <v>130</v>
      </c>
      <c r="DI5003" s="13" t="n">
        <v>130</v>
      </c>
      <c r="EE5003" s="13" t="n">
        <v>130</v>
      </c>
      <c r="FA5003" s="13" t="n">
        <v>130</v>
      </c>
      <c r="FW5003" s="13" t="n">
        <v>130</v>
      </c>
      <c r="GS5003" s="13" t="n">
        <v>130</v>
      </c>
    </row>
    <row r="5004">
      <c r="C5004" s="13" t="n">
        <v>131</v>
      </c>
      <c r="D5004" s="13">
        <f>Retailers_stock_balance!D7614</f>
        <v/>
      </c>
      <c r="E5004" s="13">
        <f>Retailers_stock_balance!E7614</f>
        <v/>
      </c>
      <c r="F5004" s="13">
        <f>Retailers_stock_balance!F7614</f>
        <v/>
      </c>
      <c r="Y5004" s="13" t="n">
        <v>131</v>
      </c>
      <c r="AU5004" s="13" t="n">
        <v>131</v>
      </c>
      <c r="BQ5004" s="13" t="n">
        <v>131</v>
      </c>
      <c r="CM5004" s="13" t="n">
        <v>131</v>
      </c>
      <c r="DI5004" s="13" t="n">
        <v>131</v>
      </c>
      <c r="EE5004" s="13" t="n">
        <v>131</v>
      </c>
      <c r="FA5004" s="13" t="n">
        <v>131</v>
      </c>
      <c r="FW5004" s="13" t="n">
        <v>131</v>
      </c>
      <c r="GS5004" s="13" t="n">
        <v>131</v>
      </c>
    </row>
    <row r="5005">
      <c r="C5005" s="13" t="n">
        <v>132</v>
      </c>
      <c r="D5005" s="13">
        <f>Retailers_stock_balance!D7615</f>
        <v/>
      </c>
      <c r="E5005" s="13">
        <f>Retailers_stock_balance!E7615</f>
        <v/>
      </c>
      <c r="F5005" s="13">
        <f>Retailers_stock_balance!F7615</f>
        <v/>
      </c>
      <c r="Y5005" s="13" t="n">
        <v>132</v>
      </c>
      <c r="AU5005" s="13" t="n">
        <v>132</v>
      </c>
      <c r="BQ5005" s="13" t="n">
        <v>132</v>
      </c>
      <c r="CM5005" s="13" t="n">
        <v>132</v>
      </c>
      <c r="DI5005" s="13" t="n">
        <v>132</v>
      </c>
      <c r="EE5005" s="13" t="n">
        <v>132</v>
      </c>
      <c r="FA5005" s="13" t="n">
        <v>132</v>
      </c>
      <c r="FW5005" s="13" t="n">
        <v>132</v>
      </c>
      <c r="GS5005" s="13" t="n">
        <v>132</v>
      </c>
    </row>
    <row r="5006">
      <c r="C5006" s="13" t="n">
        <v>133</v>
      </c>
      <c r="D5006" s="13">
        <f>Retailers_stock_balance!D7616</f>
        <v/>
      </c>
      <c r="E5006" s="13">
        <f>Retailers_stock_balance!E7616</f>
        <v/>
      </c>
      <c r="F5006" s="13">
        <f>Retailers_stock_balance!F7616</f>
        <v/>
      </c>
      <c r="Y5006" s="13" t="n">
        <v>133</v>
      </c>
      <c r="AU5006" s="13" t="n">
        <v>133</v>
      </c>
      <c r="BQ5006" s="13" t="n">
        <v>133</v>
      </c>
      <c r="CM5006" s="13" t="n">
        <v>133</v>
      </c>
      <c r="DI5006" s="13" t="n">
        <v>133</v>
      </c>
      <c r="EE5006" s="13" t="n">
        <v>133</v>
      </c>
      <c r="FA5006" s="13" t="n">
        <v>133</v>
      </c>
      <c r="FW5006" s="13" t="n">
        <v>133</v>
      </c>
      <c r="GS5006" s="13" t="n">
        <v>133</v>
      </c>
    </row>
    <row r="5007">
      <c r="C5007" s="13" t="n">
        <v>134</v>
      </c>
      <c r="D5007" s="13">
        <f>Retailers_stock_balance!D7617</f>
        <v/>
      </c>
      <c r="E5007" s="13">
        <f>Retailers_stock_balance!E7617</f>
        <v/>
      </c>
      <c r="F5007" s="13">
        <f>Retailers_stock_balance!F7617</f>
        <v/>
      </c>
      <c r="Y5007" s="13" t="n">
        <v>134</v>
      </c>
      <c r="AU5007" s="13" t="n">
        <v>134</v>
      </c>
      <c r="BQ5007" s="13" t="n">
        <v>134</v>
      </c>
      <c r="CM5007" s="13" t="n">
        <v>134</v>
      </c>
      <c r="DI5007" s="13" t="n">
        <v>134</v>
      </c>
      <c r="EE5007" s="13" t="n">
        <v>134</v>
      </c>
      <c r="FA5007" s="13" t="n">
        <v>134</v>
      </c>
      <c r="FW5007" s="13" t="n">
        <v>134</v>
      </c>
      <c r="GS5007" s="13" t="n">
        <v>134</v>
      </c>
    </row>
    <row r="5008">
      <c r="C5008" s="13" t="n">
        <v>135</v>
      </c>
      <c r="D5008" s="13">
        <f>Retailers_stock_balance!D7618</f>
        <v/>
      </c>
      <c r="E5008" s="13">
        <f>Retailers_stock_balance!E7618</f>
        <v/>
      </c>
      <c r="F5008" s="13">
        <f>Retailers_stock_balance!F7618</f>
        <v/>
      </c>
      <c r="Y5008" s="13" t="n">
        <v>135</v>
      </c>
      <c r="AU5008" s="13" t="n">
        <v>135</v>
      </c>
      <c r="BQ5008" s="13" t="n">
        <v>135</v>
      </c>
      <c r="CM5008" s="13" t="n">
        <v>135</v>
      </c>
      <c r="DI5008" s="13" t="n">
        <v>135</v>
      </c>
      <c r="EE5008" s="13" t="n">
        <v>135</v>
      </c>
      <c r="FA5008" s="13" t="n">
        <v>135</v>
      </c>
      <c r="FW5008" s="13" t="n">
        <v>135</v>
      </c>
      <c r="GS5008" s="13" t="n">
        <v>135</v>
      </c>
    </row>
    <row r="5009">
      <c r="C5009" s="13" t="n">
        <v>136</v>
      </c>
      <c r="D5009" s="13">
        <f>Retailers_stock_balance!D7619</f>
        <v/>
      </c>
      <c r="E5009" s="13">
        <f>Retailers_stock_balance!E7619</f>
        <v/>
      </c>
      <c r="F5009" s="13">
        <f>Retailers_stock_balance!F7619</f>
        <v/>
      </c>
      <c r="Y5009" s="13" t="n">
        <v>136</v>
      </c>
      <c r="AU5009" s="13" t="n">
        <v>136</v>
      </c>
      <c r="BQ5009" s="13" t="n">
        <v>136</v>
      </c>
      <c r="CM5009" s="13" t="n">
        <v>136</v>
      </c>
      <c r="DI5009" s="13" t="n">
        <v>136</v>
      </c>
      <c r="EE5009" s="13" t="n">
        <v>136</v>
      </c>
      <c r="FA5009" s="13" t="n">
        <v>136</v>
      </c>
      <c r="FW5009" s="13" t="n">
        <v>136</v>
      </c>
      <c r="GS5009" s="13" t="n">
        <v>136</v>
      </c>
    </row>
    <row r="5010">
      <c r="C5010" s="13" t="n">
        <v>137</v>
      </c>
      <c r="D5010" s="13">
        <f>Retailers_stock_balance!D7620</f>
        <v/>
      </c>
      <c r="E5010" s="13">
        <f>Retailers_stock_balance!E7620</f>
        <v/>
      </c>
      <c r="F5010" s="13">
        <f>Retailers_stock_balance!F7620</f>
        <v/>
      </c>
      <c r="Y5010" s="13" t="n">
        <v>137</v>
      </c>
      <c r="AU5010" s="13" t="n">
        <v>137</v>
      </c>
      <c r="BQ5010" s="13" t="n">
        <v>137</v>
      </c>
      <c r="CM5010" s="13" t="n">
        <v>137</v>
      </c>
      <c r="DI5010" s="13" t="n">
        <v>137</v>
      </c>
      <c r="EE5010" s="13" t="n">
        <v>137</v>
      </c>
      <c r="FA5010" s="13" t="n">
        <v>137</v>
      </c>
      <c r="FW5010" s="13" t="n">
        <v>137</v>
      </c>
      <c r="GS5010" s="13" t="n">
        <v>137</v>
      </c>
    </row>
    <row r="5011">
      <c r="C5011" s="13" t="n">
        <v>138</v>
      </c>
      <c r="D5011" s="13">
        <f>Retailers_stock_balance!D7621</f>
        <v/>
      </c>
      <c r="E5011" s="13">
        <f>Retailers_stock_balance!E7621</f>
        <v/>
      </c>
      <c r="F5011" s="13">
        <f>Retailers_stock_balance!F7621</f>
        <v/>
      </c>
      <c r="Y5011" s="13" t="n">
        <v>138</v>
      </c>
      <c r="AU5011" s="13" t="n">
        <v>138</v>
      </c>
      <c r="BQ5011" s="13" t="n">
        <v>138</v>
      </c>
      <c r="CM5011" s="13" t="n">
        <v>138</v>
      </c>
      <c r="DI5011" s="13" t="n">
        <v>138</v>
      </c>
      <c r="EE5011" s="13" t="n">
        <v>138</v>
      </c>
      <c r="FA5011" s="13" t="n">
        <v>138</v>
      </c>
      <c r="FW5011" s="13" t="n">
        <v>138</v>
      </c>
      <c r="GS5011" s="13" t="n">
        <v>138</v>
      </c>
    </row>
    <row r="5012">
      <c r="C5012" s="13" t="n">
        <v>139</v>
      </c>
      <c r="D5012" s="13">
        <f>Retailers_stock_balance!D7622</f>
        <v/>
      </c>
      <c r="E5012" s="13">
        <f>Retailers_stock_balance!E7622</f>
        <v/>
      </c>
      <c r="F5012" s="13">
        <f>Retailers_stock_balance!F7622</f>
        <v/>
      </c>
      <c r="Y5012" s="13" t="n">
        <v>139</v>
      </c>
      <c r="AU5012" s="13" t="n">
        <v>139</v>
      </c>
      <c r="BQ5012" s="13" t="n">
        <v>139</v>
      </c>
      <c r="CM5012" s="13" t="n">
        <v>139</v>
      </c>
      <c r="DI5012" s="13" t="n">
        <v>139</v>
      </c>
      <c r="EE5012" s="13" t="n">
        <v>139</v>
      </c>
      <c r="FA5012" s="13" t="n">
        <v>139</v>
      </c>
      <c r="FW5012" s="13" t="n">
        <v>139</v>
      </c>
      <c r="GS5012" s="13" t="n">
        <v>139</v>
      </c>
    </row>
    <row r="5013">
      <c r="C5013" s="13" t="n">
        <v>140</v>
      </c>
      <c r="D5013" s="13">
        <f>Retailers_stock_balance!D7623</f>
        <v/>
      </c>
      <c r="E5013" s="13">
        <f>Retailers_stock_balance!E7623</f>
        <v/>
      </c>
      <c r="F5013" s="13">
        <f>Retailers_stock_balance!F7623</f>
        <v/>
      </c>
      <c r="Y5013" s="13" t="n">
        <v>140</v>
      </c>
      <c r="AU5013" s="13" t="n">
        <v>140</v>
      </c>
      <c r="BQ5013" s="13" t="n">
        <v>140</v>
      </c>
      <c r="CM5013" s="13" t="n">
        <v>140</v>
      </c>
      <c r="DI5013" s="13" t="n">
        <v>140</v>
      </c>
      <c r="EE5013" s="13" t="n">
        <v>140</v>
      </c>
      <c r="FA5013" s="13" t="n">
        <v>140</v>
      </c>
      <c r="FW5013" s="13" t="n">
        <v>140</v>
      </c>
      <c r="GS5013" s="13" t="n">
        <v>140</v>
      </c>
    </row>
    <row r="5014">
      <c r="C5014" s="13" t="n">
        <v>141</v>
      </c>
      <c r="D5014" s="13">
        <f>Retailers_stock_balance!D7624</f>
        <v/>
      </c>
      <c r="E5014" s="13">
        <f>Retailers_stock_balance!E7624</f>
        <v/>
      </c>
      <c r="F5014" s="13">
        <f>Retailers_stock_balance!F7624</f>
        <v/>
      </c>
      <c r="Y5014" s="13" t="n">
        <v>141</v>
      </c>
      <c r="AU5014" s="13" t="n">
        <v>141</v>
      </c>
      <c r="BQ5014" s="13" t="n">
        <v>141</v>
      </c>
      <c r="CM5014" s="13" t="n">
        <v>141</v>
      </c>
      <c r="DI5014" s="13" t="n">
        <v>141</v>
      </c>
      <c r="EE5014" s="13" t="n">
        <v>141</v>
      </c>
      <c r="FA5014" s="13" t="n">
        <v>141</v>
      </c>
      <c r="FW5014" s="13" t="n">
        <v>141</v>
      </c>
      <c r="GS5014" s="13" t="n">
        <v>141</v>
      </c>
    </row>
    <row r="5015">
      <c r="C5015" s="13" t="n">
        <v>142</v>
      </c>
      <c r="D5015" s="13">
        <f>Retailers_stock_balance!D7625</f>
        <v/>
      </c>
      <c r="E5015" s="13">
        <f>Retailers_stock_balance!E7625</f>
        <v/>
      </c>
      <c r="F5015" s="13">
        <f>Retailers_stock_balance!F7625</f>
        <v/>
      </c>
      <c r="Y5015" s="13" t="n">
        <v>142</v>
      </c>
      <c r="AU5015" s="13" t="n">
        <v>142</v>
      </c>
      <c r="BQ5015" s="13" t="n">
        <v>142</v>
      </c>
      <c r="CM5015" s="13" t="n">
        <v>142</v>
      </c>
      <c r="DI5015" s="13" t="n">
        <v>142</v>
      </c>
      <c r="EE5015" s="13" t="n">
        <v>142</v>
      </c>
      <c r="FA5015" s="13" t="n">
        <v>142</v>
      </c>
      <c r="FW5015" s="13" t="n">
        <v>142</v>
      </c>
      <c r="GS5015" s="13" t="n">
        <v>142</v>
      </c>
    </row>
    <row r="5016">
      <c r="C5016" s="13" t="n">
        <v>143</v>
      </c>
      <c r="D5016" s="13">
        <f>Retailers_stock_balance!D7626</f>
        <v/>
      </c>
      <c r="E5016" s="13">
        <f>Retailers_stock_balance!E7626</f>
        <v/>
      </c>
      <c r="F5016" s="13">
        <f>Retailers_stock_balance!F7626</f>
        <v/>
      </c>
      <c r="Y5016" s="13" t="n">
        <v>143</v>
      </c>
      <c r="AU5016" s="13" t="n">
        <v>143</v>
      </c>
      <c r="BQ5016" s="13" t="n">
        <v>143</v>
      </c>
      <c r="CM5016" s="13" t="n">
        <v>143</v>
      </c>
      <c r="DI5016" s="13" t="n">
        <v>143</v>
      </c>
      <c r="EE5016" s="13" t="n">
        <v>143</v>
      </c>
      <c r="FA5016" s="13" t="n">
        <v>143</v>
      </c>
      <c r="FW5016" s="13" t="n">
        <v>143</v>
      </c>
      <c r="GS5016" s="13" t="n">
        <v>143</v>
      </c>
    </row>
    <row r="5017">
      <c r="C5017" s="13" t="n">
        <v>144</v>
      </c>
      <c r="D5017" s="13">
        <f>Retailers_stock_balance!D7627</f>
        <v/>
      </c>
      <c r="E5017" s="13">
        <f>Retailers_stock_balance!E7627</f>
        <v/>
      </c>
      <c r="F5017" s="13">
        <f>Retailers_stock_balance!F7627</f>
        <v/>
      </c>
      <c r="Y5017" s="13" t="n">
        <v>144</v>
      </c>
      <c r="AU5017" s="13" t="n">
        <v>144</v>
      </c>
      <c r="BQ5017" s="13" t="n">
        <v>144</v>
      </c>
      <c r="CM5017" s="13" t="n">
        <v>144</v>
      </c>
      <c r="DI5017" s="13" t="n">
        <v>144</v>
      </c>
      <c r="EE5017" s="13" t="n">
        <v>144</v>
      </c>
      <c r="FA5017" s="13" t="n">
        <v>144</v>
      </c>
      <c r="FW5017" s="13" t="n">
        <v>144</v>
      </c>
      <c r="GS5017" s="13" t="n">
        <v>144</v>
      </c>
    </row>
    <row r="5018">
      <c r="C5018" s="13" t="n">
        <v>145</v>
      </c>
      <c r="D5018" s="13">
        <f>Retailers_stock_balance!D7628</f>
        <v/>
      </c>
      <c r="E5018" s="13">
        <f>Retailers_stock_balance!E7628</f>
        <v/>
      </c>
      <c r="F5018" s="13">
        <f>Retailers_stock_balance!F7628</f>
        <v/>
      </c>
      <c r="Y5018" s="13" t="n">
        <v>145</v>
      </c>
      <c r="AU5018" s="13" t="n">
        <v>145</v>
      </c>
      <c r="BQ5018" s="13" t="n">
        <v>145</v>
      </c>
      <c r="CM5018" s="13" t="n">
        <v>145</v>
      </c>
      <c r="DI5018" s="13" t="n">
        <v>145</v>
      </c>
      <c r="EE5018" s="13" t="n">
        <v>145</v>
      </c>
      <c r="FA5018" s="13" t="n">
        <v>145</v>
      </c>
      <c r="FW5018" s="13" t="n">
        <v>145</v>
      </c>
      <c r="GS5018" s="13" t="n">
        <v>145</v>
      </c>
    </row>
    <row r="5019">
      <c r="C5019" s="13" t="n">
        <v>146</v>
      </c>
      <c r="D5019" s="13">
        <f>Retailers_stock_balance!D7629</f>
        <v/>
      </c>
      <c r="E5019" s="13">
        <f>Retailers_stock_balance!E7629</f>
        <v/>
      </c>
      <c r="F5019" s="13">
        <f>Retailers_stock_balance!F7629</f>
        <v/>
      </c>
      <c r="Y5019" s="13" t="n">
        <v>146</v>
      </c>
      <c r="AU5019" s="13" t="n">
        <v>146</v>
      </c>
      <c r="BQ5019" s="13" t="n">
        <v>146</v>
      </c>
      <c r="CM5019" s="13" t="n">
        <v>146</v>
      </c>
      <c r="DI5019" s="13" t="n">
        <v>146</v>
      </c>
      <c r="EE5019" s="13" t="n">
        <v>146</v>
      </c>
      <c r="FA5019" s="13" t="n">
        <v>146</v>
      </c>
      <c r="FW5019" s="13" t="n">
        <v>146</v>
      </c>
      <c r="GS5019" s="13" t="n">
        <v>146</v>
      </c>
    </row>
    <row r="5020">
      <c r="C5020" s="13" t="n">
        <v>147</v>
      </c>
      <c r="D5020" s="13">
        <f>Retailers_stock_balance!D7630</f>
        <v/>
      </c>
      <c r="E5020" s="13">
        <f>Retailers_stock_balance!E7630</f>
        <v/>
      </c>
      <c r="F5020" s="13">
        <f>Retailers_stock_balance!F7630</f>
        <v/>
      </c>
      <c r="Y5020" s="13" t="n">
        <v>147</v>
      </c>
      <c r="AU5020" s="13" t="n">
        <v>147</v>
      </c>
      <c r="BQ5020" s="13" t="n">
        <v>147</v>
      </c>
      <c r="CM5020" s="13" t="n">
        <v>147</v>
      </c>
      <c r="DI5020" s="13" t="n">
        <v>147</v>
      </c>
      <c r="EE5020" s="13" t="n">
        <v>147</v>
      </c>
      <c r="FA5020" s="13" t="n">
        <v>147</v>
      </c>
      <c r="FW5020" s="13" t="n">
        <v>147</v>
      </c>
      <c r="GS5020" s="13" t="n">
        <v>147</v>
      </c>
    </row>
    <row r="5021">
      <c r="C5021" s="13" t="n">
        <v>148</v>
      </c>
      <c r="D5021" s="13">
        <f>Retailers_stock_balance!D7631</f>
        <v/>
      </c>
      <c r="E5021" s="13">
        <f>Retailers_stock_balance!E7631</f>
        <v/>
      </c>
      <c r="F5021" s="13">
        <f>Retailers_stock_balance!F7631</f>
        <v/>
      </c>
      <c r="Y5021" s="13" t="n">
        <v>148</v>
      </c>
      <c r="AU5021" s="13" t="n">
        <v>148</v>
      </c>
      <c r="BQ5021" s="13" t="n">
        <v>148</v>
      </c>
      <c r="CM5021" s="13" t="n">
        <v>148</v>
      </c>
      <c r="DI5021" s="13" t="n">
        <v>148</v>
      </c>
      <c r="EE5021" s="13" t="n">
        <v>148</v>
      </c>
      <c r="FA5021" s="13" t="n">
        <v>148</v>
      </c>
      <c r="FW5021" s="13" t="n">
        <v>148</v>
      </c>
      <c r="GS5021" s="13" t="n">
        <v>148</v>
      </c>
    </row>
    <row r="5022">
      <c r="C5022" s="13" t="n">
        <v>149</v>
      </c>
      <c r="D5022" s="13">
        <f>Retailers_stock_balance!D7632</f>
        <v/>
      </c>
      <c r="E5022" s="13">
        <f>Retailers_stock_balance!E7632</f>
        <v/>
      </c>
      <c r="F5022" s="13">
        <f>Retailers_stock_balance!F7632</f>
        <v/>
      </c>
      <c r="Y5022" s="13" t="n">
        <v>149</v>
      </c>
      <c r="AU5022" s="13" t="n">
        <v>149</v>
      </c>
      <c r="BQ5022" s="13" t="n">
        <v>149</v>
      </c>
      <c r="CM5022" s="13" t="n">
        <v>149</v>
      </c>
      <c r="DI5022" s="13" t="n">
        <v>149</v>
      </c>
      <c r="EE5022" s="13" t="n">
        <v>149</v>
      </c>
      <c r="FA5022" s="13" t="n">
        <v>149</v>
      </c>
      <c r="FW5022" s="13" t="n">
        <v>149</v>
      </c>
      <c r="GS5022" s="13" t="n">
        <v>149</v>
      </c>
    </row>
    <row r="5023">
      <c r="C5023" s="13" t="n">
        <v>150</v>
      </c>
      <c r="D5023" s="13">
        <f>Retailers_stock_balance!D7633</f>
        <v/>
      </c>
      <c r="E5023" s="13">
        <f>Retailers_stock_balance!E7633</f>
        <v/>
      </c>
      <c r="F5023" s="13">
        <f>Retailers_stock_balance!F7633</f>
        <v/>
      </c>
      <c r="Y5023" s="13" t="n">
        <v>150</v>
      </c>
      <c r="AU5023" s="13" t="n">
        <v>150</v>
      </c>
      <c r="BQ5023" s="13" t="n">
        <v>150</v>
      </c>
      <c r="CM5023" s="13" t="n">
        <v>150</v>
      </c>
      <c r="DI5023" s="13" t="n">
        <v>150</v>
      </c>
      <c r="EE5023" s="13" t="n">
        <v>150</v>
      </c>
      <c r="FA5023" s="13" t="n">
        <v>150</v>
      </c>
      <c r="FW5023" s="13" t="n">
        <v>150</v>
      </c>
      <c r="GS5023" s="13" t="n">
        <v>150</v>
      </c>
    </row>
    <row r="5024">
      <c r="C5024" s="13" t="n">
        <v>151</v>
      </c>
      <c r="D5024" s="13">
        <f>Retailers_stock_balance!D7634</f>
        <v/>
      </c>
      <c r="E5024" s="13">
        <f>Retailers_stock_balance!E7634</f>
        <v/>
      </c>
      <c r="F5024" s="13">
        <f>Retailers_stock_balance!F7634</f>
        <v/>
      </c>
      <c r="Y5024" s="13" t="n">
        <v>151</v>
      </c>
      <c r="AU5024" s="13" t="n">
        <v>151</v>
      </c>
      <c r="BQ5024" s="13" t="n">
        <v>151</v>
      </c>
      <c r="CM5024" s="13" t="n">
        <v>151</v>
      </c>
      <c r="DI5024" s="13" t="n">
        <v>151</v>
      </c>
      <c r="EE5024" s="13" t="n">
        <v>151</v>
      </c>
      <c r="FA5024" s="13" t="n">
        <v>151</v>
      </c>
      <c r="FW5024" s="13" t="n">
        <v>151</v>
      </c>
      <c r="GS5024" s="13" t="n">
        <v>151</v>
      </c>
    </row>
    <row r="5025">
      <c r="C5025" s="13" t="n">
        <v>152</v>
      </c>
      <c r="D5025" s="13">
        <f>Retailers_stock_balance!D7635</f>
        <v/>
      </c>
      <c r="E5025" s="13">
        <f>Retailers_stock_balance!E7635</f>
        <v/>
      </c>
      <c r="F5025" s="13">
        <f>Retailers_stock_balance!F7635</f>
        <v/>
      </c>
      <c r="Y5025" s="13" t="n">
        <v>152</v>
      </c>
      <c r="AU5025" s="13" t="n">
        <v>152</v>
      </c>
      <c r="BQ5025" s="13" t="n">
        <v>152</v>
      </c>
      <c r="CM5025" s="13" t="n">
        <v>152</v>
      </c>
      <c r="DI5025" s="13" t="n">
        <v>152</v>
      </c>
      <c r="EE5025" s="13" t="n">
        <v>152</v>
      </c>
      <c r="FA5025" s="13" t="n">
        <v>152</v>
      </c>
      <c r="FW5025" s="13" t="n">
        <v>152</v>
      </c>
      <c r="GS5025" s="13" t="n">
        <v>152</v>
      </c>
    </row>
    <row r="5026">
      <c r="C5026" s="13" t="n">
        <v>153</v>
      </c>
      <c r="D5026" s="13">
        <f>Retailers_stock_balance!D7636</f>
        <v/>
      </c>
      <c r="E5026" s="13">
        <f>Retailers_stock_balance!E7636</f>
        <v/>
      </c>
      <c r="F5026" s="13">
        <f>Retailers_stock_balance!F7636</f>
        <v/>
      </c>
      <c r="Y5026" s="13" t="n">
        <v>153</v>
      </c>
      <c r="AU5026" s="13" t="n">
        <v>153</v>
      </c>
      <c r="BQ5026" s="13" t="n">
        <v>153</v>
      </c>
      <c r="CM5026" s="13" t="n">
        <v>153</v>
      </c>
      <c r="DI5026" s="13" t="n">
        <v>153</v>
      </c>
      <c r="EE5026" s="13" t="n">
        <v>153</v>
      </c>
      <c r="FA5026" s="13" t="n">
        <v>153</v>
      </c>
      <c r="FW5026" s="13" t="n">
        <v>153</v>
      </c>
      <c r="GS5026" s="13" t="n">
        <v>153</v>
      </c>
    </row>
    <row r="5027">
      <c r="C5027" s="13" t="n">
        <v>154</v>
      </c>
      <c r="D5027" s="13">
        <f>Retailers_stock_balance!D7637</f>
        <v/>
      </c>
      <c r="E5027" s="13">
        <f>Retailers_stock_balance!E7637</f>
        <v/>
      </c>
      <c r="F5027" s="13">
        <f>Retailers_stock_balance!F7637</f>
        <v/>
      </c>
      <c r="Y5027" s="13" t="n">
        <v>154</v>
      </c>
      <c r="AU5027" s="13" t="n">
        <v>154</v>
      </c>
      <c r="BQ5027" s="13" t="n">
        <v>154</v>
      </c>
      <c r="CM5027" s="13" t="n">
        <v>154</v>
      </c>
      <c r="DI5027" s="13" t="n">
        <v>154</v>
      </c>
      <c r="EE5027" s="13" t="n">
        <v>154</v>
      </c>
      <c r="FA5027" s="13" t="n">
        <v>154</v>
      </c>
      <c r="FW5027" s="13" t="n">
        <v>154</v>
      </c>
      <c r="GS5027" s="13" t="n">
        <v>154</v>
      </c>
    </row>
    <row r="5028">
      <c r="C5028" s="13" t="n">
        <v>155</v>
      </c>
      <c r="D5028" s="13">
        <f>Retailers_stock_balance!D7638</f>
        <v/>
      </c>
      <c r="E5028" s="13">
        <f>Retailers_stock_balance!E7638</f>
        <v/>
      </c>
      <c r="F5028" s="13">
        <f>Retailers_stock_balance!F7638</f>
        <v/>
      </c>
      <c r="Y5028" s="13" t="n">
        <v>155</v>
      </c>
      <c r="AU5028" s="13" t="n">
        <v>155</v>
      </c>
      <c r="BQ5028" s="13" t="n">
        <v>155</v>
      </c>
      <c r="CM5028" s="13" t="n">
        <v>155</v>
      </c>
      <c r="DI5028" s="13" t="n">
        <v>155</v>
      </c>
      <c r="EE5028" s="13" t="n">
        <v>155</v>
      </c>
      <c r="FA5028" s="13" t="n">
        <v>155</v>
      </c>
      <c r="FW5028" s="13" t="n">
        <v>155</v>
      </c>
      <c r="GS5028" s="13" t="n">
        <v>155</v>
      </c>
    </row>
    <row r="5029">
      <c r="C5029" s="13" t="n">
        <v>156</v>
      </c>
      <c r="D5029" s="13">
        <f>Retailers_stock_balance!D7639</f>
        <v/>
      </c>
      <c r="E5029" s="13">
        <f>Retailers_stock_balance!E7639</f>
        <v/>
      </c>
      <c r="F5029" s="13">
        <f>Retailers_stock_balance!F7639</f>
        <v/>
      </c>
      <c r="Y5029" s="13" t="n">
        <v>156</v>
      </c>
      <c r="AU5029" s="13" t="n">
        <v>156</v>
      </c>
      <c r="BQ5029" s="13" t="n">
        <v>156</v>
      </c>
      <c r="CM5029" s="13" t="n">
        <v>156</v>
      </c>
      <c r="DI5029" s="13" t="n">
        <v>156</v>
      </c>
      <c r="EE5029" s="13" t="n">
        <v>156</v>
      </c>
      <c r="FA5029" s="13" t="n">
        <v>156</v>
      </c>
      <c r="FW5029" s="13" t="n">
        <v>156</v>
      </c>
      <c r="GS5029" s="13" t="n">
        <v>156</v>
      </c>
    </row>
    <row r="5030">
      <c r="C5030" s="13" t="n">
        <v>157</v>
      </c>
      <c r="D5030" s="13">
        <f>Retailers_stock_balance!D7640</f>
        <v/>
      </c>
      <c r="E5030" s="13">
        <f>Retailers_stock_balance!E7640</f>
        <v/>
      </c>
      <c r="F5030" s="13">
        <f>Retailers_stock_balance!F7640</f>
        <v/>
      </c>
      <c r="Y5030" s="13" t="n">
        <v>157</v>
      </c>
      <c r="AU5030" s="13" t="n">
        <v>157</v>
      </c>
      <c r="BQ5030" s="13" t="n">
        <v>157</v>
      </c>
      <c r="CM5030" s="13" t="n">
        <v>157</v>
      </c>
      <c r="DI5030" s="13" t="n">
        <v>157</v>
      </c>
      <c r="EE5030" s="13" t="n">
        <v>157</v>
      </c>
      <c r="FA5030" s="13" t="n">
        <v>157</v>
      </c>
      <c r="FW5030" s="13" t="n">
        <v>157</v>
      </c>
      <c r="GS5030" s="13" t="n">
        <v>157</v>
      </c>
    </row>
    <row r="5031">
      <c r="C5031" s="13" t="n">
        <v>158</v>
      </c>
      <c r="D5031" s="13">
        <f>Retailers_stock_balance!D7641</f>
        <v/>
      </c>
      <c r="E5031" s="13">
        <f>Retailers_stock_balance!E7641</f>
        <v/>
      </c>
      <c r="F5031" s="13">
        <f>Retailers_stock_balance!F7641</f>
        <v/>
      </c>
      <c r="Y5031" s="13" t="n">
        <v>158</v>
      </c>
      <c r="AU5031" s="13" t="n">
        <v>158</v>
      </c>
      <c r="BQ5031" s="13" t="n">
        <v>158</v>
      </c>
      <c r="CM5031" s="13" t="n">
        <v>158</v>
      </c>
      <c r="DI5031" s="13" t="n">
        <v>158</v>
      </c>
      <c r="EE5031" s="13" t="n">
        <v>158</v>
      </c>
      <c r="FA5031" s="13" t="n">
        <v>158</v>
      </c>
      <c r="FW5031" s="13" t="n">
        <v>158</v>
      </c>
      <c r="GS5031" s="13" t="n">
        <v>158</v>
      </c>
    </row>
    <row r="5032">
      <c r="C5032" s="13" t="n">
        <v>159</v>
      </c>
      <c r="D5032" s="13">
        <f>Retailers_stock_balance!D7642</f>
        <v/>
      </c>
      <c r="E5032" s="13">
        <f>Retailers_stock_balance!E7642</f>
        <v/>
      </c>
      <c r="F5032" s="13">
        <f>Retailers_stock_balance!F7642</f>
        <v/>
      </c>
      <c r="Y5032" s="13" t="n">
        <v>159</v>
      </c>
      <c r="AU5032" s="13" t="n">
        <v>159</v>
      </c>
      <c r="BQ5032" s="13" t="n">
        <v>159</v>
      </c>
      <c r="CM5032" s="13" t="n">
        <v>159</v>
      </c>
      <c r="DI5032" s="13" t="n">
        <v>159</v>
      </c>
      <c r="EE5032" s="13" t="n">
        <v>159</v>
      </c>
      <c r="FA5032" s="13" t="n">
        <v>159</v>
      </c>
      <c r="FW5032" s="13" t="n">
        <v>159</v>
      </c>
      <c r="GS5032" s="13" t="n">
        <v>159</v>
      </c>
    </row>
    <row r="5033">
      <c r="C5033" s="13" t="n">
        <v>160</v>
      </c>
      <c r="D5033" s="13">
        <f>Retailers_stock_balance!D7643</f>
        <v/>
      </c>
      <c r="E5033" s="13">
        <f>Retailers_stock_balance!E7643</f>
        <v/>
      </c>
      <c r="F5033" s="13">
        <f>Retailers_stock_balance!F7643</f>
        <v/>
      </c>
      <c r="Y5033" s="13" t="n">
        <v>160</v>
      </c>
      <c r="AU5033" s="13" t="n">
        <v>160</v>
      </c>
      <c r="BQ5033" s="13" t="n">
        <v>160</v>
      </c>
      <c r="CM5033" s="13" t="n">
        <v>160</v>
      </c>
      <c r="DI5033" s="13" t="n">
        <v>160</v>
      </c>
      <c r="EE5033" s="13" t="n">
        <v>160</v>
      </c>
      <c r="FA5033" s="13" t="n">
        <v>160</v>
      </c>
      <c r="FW5033" s="13" t="n">
        <v>160</v>
      </c>
      <c r="GS5033" s="13" t="n">
        <v>160</v>
      </c>
    </row>
    <row r="5034">
      <c r="C5034" s="13" t="n">
        <v>161</v>
      </c>
      <c r="D5034" s="13">
        <f>Retailers_stock_balance!D7644</f>
        <v/>
      </c>
      <c r="E5034" s="13">
        <f>Retailers_stock_balance!E7644</f>
        <v/>
      </c>
      <c r="F5034" s="13">
        <f>Retailers_stock_balance!F7644</f>
        <v/>
      </c>
      <c r="Y5034" s="13" t="n">
        <v>161</v>
      </c>
      <c r="AU5034" s="13" t="n">
        <v>161</v>
      </c>
      <c r="BQ5034" s="13" t="n">
        <v>161</v>
      </c>
      <c r="CM5034" s="13" t="n">
        <v>161</v>
      </c>
      <c r="DI5034" s="13" t="n">
        <v>161</v>
      </c>
      <c r="EE5034" s="13" t="n">
        <v>161</v>
      </c>
      <c r="FA5034" s="13" t="n">
        <v>161</v>
      </c>
      <c r="FW5034" s="13" t="n">
        <v>161</v>
      </c>
      <c r="GS5034" s="13" t="n">
        <v>161</v>
      </c>
    </row>
    <row r="5035">
      <c r="C5035" s="13" t="n">
        <v>162</v>
      </c>
      <c r="D5035" s="13">
        <f>Retailers_stock_balance!D7645</f>
        <v/>
      </c>
      <c r="E5035" s="13">
        <f>Retailers_stock_balance!E7645</f>
        <v/>
      </c>
      <c r="F5035" s="13">
        <f>Retailers_stock_balance!F7645</f>
        <v/>
      </c>
      <c r="Y5035" s="13" t="n">
        <v>162</v>
      </c>
      <c r="AU5035" s="13" t="n">
        <v>162</v>
      </c>
      <c r="BQ5035" s="13" t="n">
        <v>162</v>
      </c>
      <c r="CM5035" s="13" t="n">
        <v>162</v>
      </c>
      <c r="DI5035" s="13" t="n">
        <v>162</v>
      </c>
      <c r="EE5035" s="13" t="n">
        <v>162</v>
      </c>
      <c r="FA5035" s="13" t="n">
        <v>162</v>
      </c>
      <c r="FW5035" s="13" t="n">
        <v>162</v>
      </c>
      <c r="GS5035" s="13" t="n">
        <v>162</v>
      </c>
    </row>
    <row r="5036">
      <c r="C5036" s="13" t="n">
        <v>163</v>
      </c>
      <c r="D5036" s="13">
        <f>Retailers_stock_balance!D7646</f>
        <v/>
      </c>
      <c r="E5036" s="13">
        <f>Retailers_stock_balance!E7646</f>
        <v/>
      </c>
      <c r="F5036" s="13">
        <f>Retailers_stock_balance!F7646</f>
        <v/>
      </c>
      <c r="Y5036" s="13" t="n">
        <v>163</v>
      </c>
      <c r="AU5036" s="13" t="n">
        <v>163</v>
      </c>
      <c r="BQ5036" s="13" t="n">
        <v>163</v>
      </c>
      <c r="CM5036" s="13" t="n">
        <v>163</v>
      </c>
      <c r="DI5036" s="13" t="n">
        <v>163</v>
      </c>
      <c r="EE5036" s="13" t="n">
        <v>163</v>
      </c>
      <c r="FA5036" s="13" t="n">
        <v>163</v>
      </c>
      <c r="FW5036" s="13" t="n">
        <v>163</v>
      </c>
      <c r="GS5036" s="13" t="n">
        <v>163</v>
      </c>
    </row>
    <row r="5037">
      <c r="C5037" s="13" t="n">
        <v>164</v>
      </c>
      <c r="D5037" s="13">
        <f>Retailers_stock_balance!D7647</f>
        <v/>
      </c>
      <c r="E5037" s="13">
        <f>Retailers_stock_balance!E7647</f>
        <v/>
      </c>
      <c r="F5037" s="13">
        <f>Retailers_stock_balance!F7647</f>
        <v/>
      </c>
      <c r="Y5037" s="13" t="n">
        <v>164</v>
      </c>
      <c r="AU5037" s="13" t="n">
        <v>164</v>
      </c>
      <c r="BQ5037" s="13" t="n">
        <v>164</v>
      </c>
      <c r="CM5037" s="13" t="n">
        <v>164</v>
      </c>
      <c r="DI5037" s="13" t="n">
        <v>164</v>
      </c>
      <c r="EE5037" s="13" t="n">
        <v>164</v>
      </c>
      <c r="FA5037" s="13" t="n">
        <v>164</v>
      </c>
      <c r="FW5037" s="13" t="n">
        <v>164</v>
      </c>
      <c r="GS5037" s="13" t="n">
        <v>164</v>
      </c>
    </row>
    <row r="5038">
      <c r="C5038" s="13" t="n">
        <v>165</v>
      </c>
      <c r="D5038" s="13">
        <f>Retailers_stock_balance!D7648</f>
        <v/>
      </c>
      <c r="E5038" s="13">
        <f>Retailers_stock_balance!E7648</f>
        <v/>
      </c>
      <c r="F5038" s="13">
        <f>Retailers_stock_balance!F7648</f>
        <v/>
      </c>
      <c r="Y5038" s="13" t="n">
        <v>165</v>
      </c>
      <c r="AU5038" s="13" t="n">
        <v>165</v>
      </c>
      <c r="BQ5038" s="13" t="n">
        <v>165</v>
      </c>
      <c r="CM5038" s="13" t="n">
        <v>165</v>
      </c>
      <c r="DI5038" s="13" t="n">
        <v>165</v>
      </c>
      <c r="EE5038" s="13" t="n">
        <v>165</v>
      </c>
      <c r="FA5038" s="13" t="n">
        <v>165</v>
      </c>
      <c r="FW5038" s="13" t="n">
        <v>165</v>
      </c>
      <c r="GS5038" s="13" t="n">
        <v>165</v>
      </c>
    </row>
    <row r="5039">
      <c r="C5039" s="13" t="n">
        <v>166</v>
      </c>
      <c r="D5039" s="13">
        <f>Retailers_stock_balance!D7649</f>
        <v/>
      </c>
      <c r="E5039" s="13">
        <f>Retailers_stock_balance!E7649</f>
        <v/>
      </c>
      <c r="F5039" s="13">
        <f>Retailers_stock_balance!F7649</f>
        <v/>
      </c>
      <c r="Y5039" s="13" t="n">
        <v>166</v>
      </c>
      <c r="AU5039" s="13" t="n">
        <v>166</v>
      </c>
      <c r="BQ5039" s="13" t="n">
        <v>166</v>
      </c>
      <c r="CM5039" s="13" t="n">
        <v>166</v>
      </c>
      <c r="DI5039" s="13" t="n">
        <v>166</v>
      </c>
      <c r="EE5039" s="13" t="n">
        <v>166</v>
      </c>
      <c r="FA5039" s="13" t="n">
        <v>166</v>
      </c>
      <c r="FW5039" s="13" t="n">
        <v>166</v>
      </c>
      <c r="GS5039" s="13" t="n">
        <v>166</v>
      </c>
    </row>
    <row r="5040">
      <c r="C5040" s="13" t="n">
        <v>167</v>
      </c>
      <c r="D5040" s="13">
        <f>Retailers_stock_balance!D7650</f>
        <v/>
      </c>
      <c r="E5040" s="13">
        <f>Retailers_stock_balance!E7650</f>
        <v/>
      </c>
      <c r="F5040" s="13">
        <f>Retailers_stock_balance!F7650</f>
        <v/>
      </c>
      <c r="Y5040" s="13" t="n">
        <v>167</v>
      </c>
      <c r="AU5040" s="13" t="n">
        <v>167</v>
      </c>
      <c r="BQ5040" s="13" t="n">
        <v>167</v>
      </c>
      <c r="CM5040" s="13" t="n">
        <v>167</v>
      </c>
      <c r="DI5040" s="13" t="n">
        <v>167</v>
      </c>
      <c r="EE5040" s="13" t="n">
        <v>167</v>
      </c>
      <c r="FA5040" s="13" t="n">
        <v>167</v>
      </c>
      <c r="FW5040" s="13" t="n">
        <v>167</v>
      </c>
      <c r="GS5040" s="13" t="n">
        <v>167</v>
      </c>
    </row>
    <row r="5041">
      <c r="C5041" s="13" t="n">
        <v>168</v>
      </c>
      <c r="D5041" s="13">
        <f>Retailers_stock_balance!D7651</f>
        <v/>
      </c>
      <c r="E5041" s="13">
        <f>Retailers_stock_balance!E7651</f>
        <v/>
      </c>
      <c r="F5041" s="13">
        <f>Retailers_stock_balance!F7651</f>
        <v/>
      </c>
      <c r="Y5041" s="13" t="n">
        <v>168</v>
      </c>
      <c r="AU5041" s="13" t="n">
        <v>168</v>
      </c>
      <c r="BQ5041" s="13" t="n">
        <v>168</v>
      </c>
      <c r="CM5041" s="13" t="n">
        <v>168</v>
      </c>
      <c r="DI5041" s="13" t="n">
        <v>168</v>
      </c>
      <c r="EE5041" s="13" t="n">
        <v>168</v>
      </c>
      <c r="FA5041" s="13" t="n">
        <v>168</v>
      </c>
      <c r="FW5041" s="13" t="n">
        <v>168</v>
      </c>
      <c r="GS5041" s="13" t="n">
        <v>168</v>
      </c>
    </row>
    <row r="5042">
      <c r="C5042" s="13" t="n">
        <v>169</v>
      </c>
      <c r="D5042" s="13">
        <f>Retailers_stock_balance!D7652</f>
        <v/>
      </c>
      <c r="E5042" s="13">
        <f>Retailers_stock_balance!E7652</f>
        <v/>
      </c>
      <c r="F5042" s="13">
        <f>Retailers_stock_balance!F7652</f>
        <v/>
      </c>
      <c r="Y5042" s="13" t="n">
        <v>169</v>
      </c>
      <c r="AU5042" s="13" t="n">
        <v>169</v>
      </c>
      <c r="BQ5042" s="13" t="n">
        <v>169</v>
      </c>
      <c r="CM5042" s="13" t="n">
        <v>169</v>
      </c>
      <c r="DI5042" s="13" t="n">
        <v>169</v>
      </c>
      <c r="EE5042" s="13" t="n">
        <v>169</v>
      </c>
      <c r="FA5042" s="13" t="n">
        <v>169</v>
      </c>
      <c r="FW5042" s="13" t="n">
        <v>169</v>
      </c>
      <c r="GS5042" s="13" t="n">
        <v>169</v>
      </c>
    </row>
    <row r="5043">
      <c r="C5043" s="13" t="n">
        <v>170</v>
      </c>
      <c r="D5043" s="13">
        <f>Retailers_stock_balance!D7653</f>
        <v/>
      </c>
      <c r="E5043" s="13">
        <f>Retailers_stock_balance!E7653</f>
        <v/>
      </c>
      <c r="F5043" s="13">
        <f>Retailers_stock_balance!F7653</f>
        <v/>
      </c>
      <c r="Y5043" s="13" t="n">
        <v>170</v>
      </c>
      <c r="AU5043" s="13" t="n">
        <v>170</v>
      </c>
      <c r="BQ5043" s="13" t="n">
        <v>170</v>
      </c>
      <c r="CM5043" s="13" t="n">
        <v>170</v>
      </c>
      <c r="DI5043" s="13" t="n">
        <v>170</v>
      </c>
      <c r="EE5043" s="13" t="n">
        <v>170</v>
      </c>
      <c r="FA5043" s="13" t="n">
        <v>170</v>
      </c>
      <c r="FW5043" s="13" t="n">
        <v>170</v>
      </c>
      <c r="GS5043" s="13" t="n">
        <v>170</v>
      </c>
    </row>
    <row r="5044">
      <c r="C5044" s="13" t="n">
        <v>171</v>
      </c>
      <c r="D5044" s="13">
        <f>Retailers_stock_balance!D7654</f>
        <v/>
      </c>
      <c r="E5044" s="13">
        <f>Retailers_stock_balance!E7654</f>
        <v/>
      </c>
      <c r="F5044" s="13">
        <f>Retailers_stock_balance!F7654</f>
        <v/>
      </c>
      <c r="Y5044" s="13" t="n">
        <v>171</v>
      </c>
      <c r="AU5044" s="13" t="n">
        <v>171</v>
      </c>
      <c r="BQ5044" s="13" t="n">
        <v>171</v>
      </c>
      <c r="CM5044" s="13" t="n">
        <v>171</v>
      </c>
      <c r="DI5044" s="13" t="n">
        <v>171</v>
      </c>
      <c r="EE5044" s="13" t="n">
        <v>171</v>
      </c>
      <c r="FA5044" s="13" t="n">
        <v>171</v>
      </c>
      <c r="FW5044" s="13" t="n">
        <v>171</v>
      </c>
      <c r="GS5044" s="13" t="n">
        <v>171</v>
      </c>
    </row>
    <row r="5045">
      <c r="C5045" s="13" t="n">
        <v>172</v>
      </c>
      <c r="D5045" s="13">
        <f>Retailers_stock_balance!D7655</f>
        <v/>
      </c>
      <c r="E5045" s="13">
        <f>Retailers_stock_balance!E7655</f>
        <v/>
      </c>
      <c r="F5045" s="13">
        <f>Retailers_stock_balance!F7655</f>
        <v/>
      </c>
      <c r="Y5045" s="13" t="n">
        <v>172</v>
      </c>
      <c r="AU5045" s="13" t="n">
        <v>172</v>
      </c>
      <c r="BQ5045" s="13" t="n">
        <v>172</v>
      </c>
      <c r="CM5045" s="13" t="n">
        <v>172</v>
      </c>
      <c r="DI5045" s="13" t="n">
        <v>172</v>
      </c>
      <c r="EE5045" s="13" t="n">
        <v>172</v>
      </c>
      <c r="FA5045" s="13" t="n">
        <v>172</v>
      </c>
      <c r="FW5045" s="13" t="n">
        <v>172</v>
      </c>
      <c r="GS5045" s="13" t="n">
        <v>172</v>
      </c>
    </row>
    <row r="5046">
      <c r="C5046" s="13" t="n">
        <v>173</v>
      </c>
      <c r="D5046" s="13">
        <f>Retailers_stock_balance!D7656</f>
        <v/>
      </c>
      <c r="E5046" s="13">
        <f>Retailers_stock_balance!E7656</f>
        <v/>
      </c>
      <c r="F5046" s="13">
        <f>Retailers_stock_balance!F7656</f>
        <v/>
      </c>
      <c r="Y5046" s="13" t="n">
        <v>173</v>
      </c>
      <c r="AU5046" s="13" t="n">
        <v>173</v>
      </c>
      <c r="BQ5046" s="13" t="n">
        <v>173</v>
      </c>
      <c r="CM5046" s="13" t="n">
        <v>173</v>
      </c>
      <c r="DI5046" s="13" t="n">
        <v>173</v>
      </c>
      <c r="EE5046" s="13" t="n">
        <v>173</v>
      </c>
      <c r="FA5046" s="13" t="n">
        <v>173</v>
      </c>
      <c r="FW5046" s="13" t="n">
        <v>173</v>
      </c>
      <c r="GS5046" s="13" t="n">
        <v>173</v>
      </c>
    </row>
    <row r="5047">
      <c r="C5047" s="13" t="n">
        <v>174</v>
      </c>
      <c r="D5047" s="13">
        <f>Retailers_stock_balance!D7657</f>
        <v/>
      </c>
      <c r="E5047" s="13">
        <f>Retailers_stock_balance!E7657</f>
        <v/>
      </c>
      <c r="F5047" s="13">
        <f>Retailers_stock_balance!F7657</f>
        <v/>
      </c>
      <c r="Y5047" s="13" t="n">
        <v>174</v>
      </c>
      <c r="AU5047" s="13" t="n">
        <v>174</v>
      </c>
      <c r="BQ5047" s="13" t="n">
        <v>174</v>
      </c>
      <c r="CM5047" s="13" t="n">
        <v>174</v>
      </c>
      <c r="DI5047" s="13" t="n">
        <v>174</v>
      </c>
      <c r="EE5047" s="13" t="n">
        <v>174</v>
      </c>
      <c r="FA5047" s="13" t="n">
        <v>174</v>
      </c>
      <c r="FW5047" s="13" t="n">
        <v>174</v>
      </c>
      <c r="GS5047" s="13" t="n">
        <v>174</v>
      </c>
    </row>
    <row r="5048">
      <c r="C5048" s="13" t="n">
        <v>175</v>
      </c>
      <c r="D5048" s="13">
        <f>Retailers_stock_balance!D7658</f>
        <v/>
      </c>
      <c r="E5048" s="13">
        <f>Retailers_stock_balance!E7658</f>
        <v/>
      </c>
      <c r="F5048" s="13">
        <f>Retailers_stock_balance!F7658</f>
        <v/>
      </c>
      <c r="Y5048" s="13" t="n">
        <v>175</v>
      </c>
      <c r="AU5048" s="13" t="n">
        <v>175</v>
      </c>
      <c r="BQ5048" s="13" t="n">
        <v>175</v>
      </c>
      <c r="CM5048" s="13" t="n">
        <v>175</v>
      </c>
      <c r="DI5048" s="13" t="n">
        <v>175</v>
      </c>
      <c r="EE5048" s="13" t="n">
        <v>175</v>
      </c>
      <c r="FA5048" s="13" t="n">
        <v>175</v>
      </c>
      <c r="FW5048" s="13" t="n">
        <v>175</v>
      </c>
      <c r="GS5048" s="13" t="n">
        <v>175</v>
      </c>
    </row>
    <row r="5049">
      <c r="C5049" s="13" t="n">
        <v>176</v>
      </c>
      <c r="D5049" s="13">
        <f>Retailers_stock_balance!D7659</f>
        <v/>
      </c>
      <c r="E5049" s="13">
        <f>Retailers_stock_balance!E7659</f>
        <v/>
      </c>
      <c r="F5049" s="13">
        <f>Retailers_stock_balance!F7659</f>
        <v/>
      </c>
      <c r="Y5049" s="13" t="n">
        <v>176</v>
      </c>
      <c r="AU5049" s="13" t="n">
        <v>176</v>
      </c>
      <c r="BQ5049" s="13" t="n">
        <v>176</v>
      </c>
      <c r="CM5049" s="13" t="n">
        <v>176</v>
      </c>
      <c r="DI5049" s="13" t="n">
        <v>176</v>
      </c>
      <c r="EE5049" s="13" t="n">
        <v>176</v>
      </c>
      <c r="FA5049" s="13" t="n">
        <v>176</v>
      </c>
      <c r="FW5049" s="13" t="n">
        <v>176</v>
      </c>
      <c r="GS5049" s="13" t="n">
        <v>176</v>
      </c>
    </row>
    <row r="5050">
      <c r="C5050" s="13" t="n">
        <v>177</v>
      </c>
      <c r="D5050" s="13">
        <f>Retailers_stock_balance!D7660</f>
        <v/>
      </c>
      <c r="E5050" s="13">
        <f>Retailers_stock_balance!E7660</f>
        <v/>
      </c>
      <c r="F5050" s="13">
        <f>Retailers_stock_balance!F7660</f>
        <v/>
      </c>
      <c r="Y5050" s="13" t="n">
        <v>177</v>
      </c>
      <c r="AU5050" s="13" t="n">
        <v>177</v>
      </c>
      <c r="BQ5050" s="13" t="n">
        <v>177</v>
      </c>
      <c r="CM5050" s="13" t="n">
        <v>177</v>
      </c>
      <c r="DI5050" s="13" t="n">
        <v>177</v>
      </c>
      <c r="EE5050" s="13" t="n">
        <v>177</v>
      </c>
      <c r="FA5050" s="13" t="n">
        <v>177</v>
      </c>
      <c r="FW5050" s="13" t="n">
        <v>177</v>
      </c>
      <c r="GS5050" s="13" t="n">
        <v>177</v>
      </c>
    </row>
    <row r="5051">
      <c r="C5051" s="13" t="n">
        <v>178</v>
      </c>
      <c r="D5051" s="13">
        <f>Retailers_stock_balance!D7661</f>
        <v/>
      </c>
      <c r="E5051" s="13">
        <f>Retailers_stock_balance!E7661</f>
        <v/>
      </c>
      <c r="F5051" s="13">
        <f>Retailers_stock_balance!F7661</f>
        <v/>
      </c>
      <c r="Y5051" s="13" t="n">
        <v>178</v>
      </c>
      <c r="AU5051" s="13" t="n">
        <v>178</v>
      </c>
      <c r="BQ5051" s="13" t="n">
        <v>178</v>
      </c>
      <c r="CM5051" s="13" t="n">
        <v>178</v>
      </c>
      <c r="DI5051" s="13" t="n">
        <v>178</v>
      </c>
      <c r="EE5051" s="13" t="n">
        <v>178</v>
      </c>
      <c r="FA5051" s="13" t="n">
        <v>178</v>
      </c>
      <c r="FW5051" s="13" t="n">
        <v>178</v>
      </c>
      <c r="GS5051" s="13" t="n">
        <v>178</v>
      </c>
    </row>
    <row r="5052">
      <c r="C5052" s="13" t="n">
        <v>179</v>
      </c>
      <c r="D5052" s="13">
        <f>Retailers_stock_balance!D7662</f>
        <v/>
      </c>
      <c r="E5052" s="13">
        <f>Retailers_stock_balance!E7662</f>
        <v/>
      </c>
      <c r="F5052" s="13">
        <f>Retailers_stock_balance!F7662</f>
        <v/>
      </c>
      <c r="Y5052" s="13" t="n">
        <v>179</v>
      </c>
      <c r="AU5052" s="13" t="n">
        <v>179</v>
      </c>
      <c r="BQ5052" s="13" t="n">
        <v>179</v>
      </c>
      <c r="CM5052" s="13" t="n">
        <v>179</v>
      </c>
      <c r="DI5052" s="13" t="n">
        <v>179</v>
      </c>
      <c r="EE5052" s="13" t="n">
        <v>179</v>
      </c>
      <c r="FA5052" s="13" t="n">
        <v>179</v>
      </c>
      <c r="FW5052" s="13" t="n">
        <v>179</v>
      </c>
      <c r="GS5052" s="13" t="n">
        <v>179</v>
      </c>
    </row>
    <row r="5053">
      <c r="C5053" s="13" t="n">
        <v>180</v>
      </c>
      <c r="D5053" s="13">
        <f>Retailers_stock_balance!D7663</f>
        <v/>
      </c>
      <c r="E5053" s="13">
        <f>Retailers_stock_balance!E7663</f>
        <v/>
      </c>
      <c r="F5053" s="13">
        <f>Retailers_stock_balance!F7663</f>
        <v/>
      </c>
      <c r="Y5053" s="13" t="n">
        <v>180</v>
      </c>
      <c r="AU5053" s="13" t="n">
        <v>180</v>
      </c>
      <c r="BQ5053" s="13" t="n">
        <v>180</v>
      </c>
      <c r="CM5053" s="13" t="n">
        <v>180</v>
      </c>
      <c r="DI5053" s="13" t="n">
        <v>180</v>
      </c>
      <c r="EE5053" s="13" t="n">
        <v>180</v>
      </c>
      <c r="FA5053" s="13" t="n">
        <v>180</v>
      </c>
      <c r="FW5053" s="13" t="n">
        <v>180</v>
      </c>
      <c r="GS5053" s="13" t="n">
        <v>180</v>
      </c>
    </row>
    <row r="5054">
      <c r="C5054" s="13" t="n">
        <v>181</v>
      </c>
      <c r="D5054" s="13">
        <f>Retailers_stock_balance!D7664</f>
        <v/>
      </c>
      <c r="E5054" s="13">
        <f>Retailers_stock_balance!E7664</f>
        <v/>
      </c>
      <c r="F5054" s="13">
        <f>Retailers_stock_balance!F7664</f>
        <v/>
      </c>
      <c r="Y5054" s="13" t="n">
        <v>181</v>
      </c>
      <c r="AU5054" s="13" t="n">
        <v>181</v>
      </c>
      <c r="BQ5054" s="13" t="n">
        <v>181</v>
      </c>
      <c r="CM5054" s="13" t="n">
        <v>181</v>
      </c>
      <c r="DI5054" s="13" t="n">
        <v>181</v>
      </c>
      <c r="EE5054" s="13" t="n">
        <v>181</v>
      </c>
      <c r="FA5054" s="13" t="n">
        <v>181</v>
      </c>
      <c r="FW5054" s="13" t="n">
        <v>181</v>
      </c>
      <c r="GS5054" s="13" t="n">
        <v>181</v>
      </c>
    </row>
    <row r="5055">
      <c r="C5055" s="13" t="n">
        <v>182</v>
      </c>
      <c r="D5055" s="13">
        <f>Retailers_stock_balance!D7665</f>
        <v/>
      </c>
      <c r="E5055" s="13">
        <f>Retailers_stock_balance!E7665</f>
        <v/>
      </c>
      <c r="F5055" s="13">
        <f>Retailers_stock_balance!F7665</f>
        <v/>
      </c>
      <c r="Y5055" s="13" t="n">
        <v>182</v>
      </c>
      <c r="AU5055" s="13" t="n">
        <v>182</v>
      </c>
      <c r="BQ5055" s="13" t="n">
        <v>182</v>
      </c>
      <c r="CM5055" s="13" t="n">
        <v>182</v>
      </c>
      <c r="DI5055" s="13" t="n">
        <v>182</v>
      </c>
      <c r="EE5055" s="13" t="n">
        <v>182</v>
      </c>
      <c r="FA5055" s="13" t="n">
        <v>182</v>
      </c>
      <c r="FW5055" s="13" t="n">
        <v>182</v>
      </c>
      <c r="GS5055" s="13" t="n">
        <v>182</v>
      </c>
    </row>
    <row r="5056">
      <c r="C5056" s="13" t="n">
        <v>183</v>
      </c>
      <c r="D5056" s="13">
        <f>Retailers_stock_balance!D7666</f>
        <v/>
      </c>
      <c r="E5056" s="13">
        <f>Retailers_stock_balance!E7666</f>
        <v/>
      </c>
      <c r="F5056" s="13">
        <f>Retailers_stock_balance!F7666</f>
        <v/>
      </c>
      <c r="Y5056" s="13" t="n">
        <v>183</v>
      </c>
      <c r="AU5056" s="13" t="n">
        <v>183</v>
      </c>
      <c r="BQ5056" s="13" t="n">
        <v>183</v>
      </c>
      <c r="CM5056" s="13" t="n">
        <v>183</v>
      </c>
      <c r="DI5056" s="13" t="n">
        <v>183</v>
      </c>
      <c r="EE5056" s="13" t="n">
        <v>183</v>
      </c>
      <c r="FA5056" s="13" t="n">
        <v>183</v>
      </c>
      <c r="FW5056" s="13" t="n">
        <v>183</v>
      </c>
      <c r="GS5056" s="13" t="n">
        <v>183</v>
      </c>
    </row>
    <row r="5057">
      <c r="C5057" s="13" t="n">
        <v>184</v>
      </c>
      <c r="D5057" s="13">
        <f>Retailers_stock_balance!D7667</f>
        <v/>
      </c>
      <c r="E5057" s="13">
        <f>Retailers_stock_balance!E7667</f>
        <v/>
      </c>
      <c r="F5057" s="13">
        <f>Retailers_stock_balance!F7667</f>
        <v/>
      </c>
      <c r="Y5057" s="13" t="n">
        <v>184</v>
      </c>
      <c r="AU5057" s="13" t="n">
        <v>184</v>
      </c>
      <c r="BQ5057" s="13" t="n">
        <v>184</v>
      </c>
      <c r="CM5057" s="13" t="n">
        <v>184</v>
      </c>
      <c r="DI5057" s="13" t="n">
        <v>184</v>
      </c>
      <c r="EE5057" s="13" t="n">
        <v>184</v>
      </c>
      <c r="FA5057" s="13" t="n">
        <v>184</v>
      </c>
      <c r="FW5057" s="13" t="n">
        <v>184</v>
      </c>
      <c r="GS5057" s="13" t="n">
        <v>184</v>
      </c>
    </row>
    <row r="5058">
      <c r="C5058" s="13" t="n">
        <v>185</v>
      </c>
      <c r="D5058" s="13">
        <f>Retailers_stock_balance!D7668</f>
        <v/>
      </c>
      <c r="E5058" s="13">
        <f>Retailers_stock_balance!E7668</f>
        <v/>
      </c>
      <c r="F5058" s="13">
        <f>Retailers_stock_balance!F7668</f>
        <v/>
      </c>
      <c r="Y5058" s="13" t="n">
        <v>185</v>
      </c>
      <c r="AU5058" s="13" t="n">
        <v>185</v>
      </c>
      <c r="BQ5058" s="13" t="n">
        <v>185</v>
      </c>
      <c r="CM5058" s="13" t="n">
        <v>185</v>
      </c>
      <c r="DI5058" s="13" t="n">
        <v>185</v>
      </c>
      <c r="EE5058" s="13" t="n">
        <v>185</v>
      </c>
      <c r="FA5058" s="13" t="n">
        <v>185</v>
      </c>
      <c r="FW5058" s="13" t="n">
        <v>185</v>
      </c>
      <c r="GS5058" s="13" t="n">
        <v>185</v>
      </c>
    </row>
    <row r="5059">
      <c r="C5059" s="13" t="n">
        <v>186</v>
      </c>
      <c r="D5059" s="13">
        <f>Retailers_stock_balance!D7669</f>
        <v/>
      </c>
      <c r="E5059" s="13">
        <f>Retailers_stock_balance!E7669</f>
        <v/>
      </c>
      <c r="F5059" s="13">
        <f>Retailers_stock_balance!F7669</f>
        <v/>
      </c>
      <c r="Y5059" s="13" t="n">
        <v>186</v>
      </c>
      <c r="AU5059" s="13" t="n">
        <v>186</v>
      </c>
      <c r="BQ5059" s="13" t="n">
        <v>186</v>
      </c>
      <c r="CM5059" s="13" t="n">
        <v>186</v>
      </c>
      <c r="DI5059" s="13" t="n">
        <v>186</v>
      </c>
      <c r="EE5059" s="13" t="n">
        <v>186</v>
      </c>
      <c r="FA5059" s="13" t="n">
        <v>186</v>
      </c>
      <c r="FW5059" s="13" t="n">
        <v>186</v>
      </c>
      <c r="GS5059" s="13" t="n">
        <v>186</v>
      </c>
    </row>
    <row r="5060">
      <c r="C5060" s="13" t="n">
        <v>187</v>
      </c>
      <c r="D5060" s="13">
        <f>Retailers_stock_balance!D7670</f>
        <v/>
      </c>
      <c r="E5060" s="13">
        <f>Retailers_stock_balance!E7670</f>
        <v/>
      </c>
      <c r="F5060" s="13">
        <f>Retailers_stock_balance!F7670</f>
        <v/>
      </c>
      <c r="Y5060" s="13" t="n">
        <v>187</v>
      </c>
      <c r="AU5060" s="13" t="n">
        <v>187</v>
      </c>
      <c r="BQ5060" s="13" t="n">
        <v>187</v>
      </c>
      <c r="CM5060" s="13" t="n">
        <v>187</v>
      </c>
      <c r="DI5060" s="13" t="n">
        <v>187</v>
      </c>
      <c r="EE5060" s="13" t="n">
        <v>187</v>
      </c>
      <c r="FA5060" s="13" t="n">
        <v>187</v>
      </c>
      <c r="FW5060" s="13" t="n">
        <v>187</v>
      </c>
      <c r="GS5060" s="13" t="n">
        <v>187</v>
      </c>
    </row>
    <row r="5061">
      <c r="C5061" s="13" t="n">
        <v>188</v>
      </c>
      <c r="D5061" s="13">
        <f>Retailers_stock_balance!D7671</f>
        <v/>
      </c>
      <c r="E5061" s="13">
        <f>Retailers_stock_balance!E7671</f>
        <v/>
      </c>
      <c r="F5061" s="13">
        <f>Retailers_stock_balance!F7671</f>
        <v/>
      </c>
      <c r="Y5061" s="13" t="n">
        <v>188</v>
      </c>
      <c r="AU5061" s="13" t="n">
        <v>188</v>
      </c>
      <c r="BQ5061" s="13" t="n">
        <v>188</v>
      </c>
      <c r="CM5061" s="13" t="n">
        <v>188</v>
      </c>
      <c r="DI5061" s="13" t="n">
        <v>188</v>
      </c>
      <c r="EE5061" s="13" t="n">
        <v>188</v>
      </c>
      <c r="FA5061" s="13" t="n">
        <v>188</v>
      </c>
      <c r="FW5061" s="13" t="n">
        <v>188</v>
      </c>
      <c r="GS5061" s="13" t="n">
        <v>188</v>
      </c>
    </row>
    <row r="5062">
      <c r="C5062" s="13" t="n">
        <v>189</v>
      </c>
      <c r="D5062" s="13">
        <f>Retailers_stock_balance!D7672</f>
        <v/>
      </c>
      <c r="E5062" s="13">
        <f>Retailers_stock_balance!E7672</f>
        <v/>
      </c>
      <c r="F5062" s="13">
        <f>Retailers_stock_balance!F7672</f>
        <v/>
      </c>
      <c r="Y5062" s="13" t="n">
        <v>189</v>
      </c>
      <c r="AU5062" s="13" t="n">
        <v>189</v>
      </c>
      <c r="BQ5062" s="13" t="n">
        <v>189</v>
      </c>
      <c r="CM5062" s="13" t="n">
        <v>189</v>
      </c>
      <c r="DI5062" s="13" t="n">
        <v>189</v>
      </c>
      <c r="EE5062" s="13" t="n">
        <v>189</v>
      </c>
      <c r="FA5062" s="13" t="n">
        <v>189</v>
      </c>
      <c r="FW5062" s="13" t="n">
        <v>189</v>
      </c>
      <c r="GS5062" s="13" t="n">
        <v>189</v>
      </c>
    </row>
    <row r="5063">
      <c r="C5063" s="13" t="n">
        <v>190</v>
      </c>
      <c r="D5063" s="13">
        <f>Retailers_stock_balance!D7673</f>
        <v/>
      </c>
      <c r="E5063" s="13">
        <f>Retailers_stock_balance!E7673</f>
        <v/>
      </c>
      <c r="F5063" s="13">
        <f>Retailers_stock_balance!F7673</f>
        <v/>
      </c>
      <c r="Y5063" s="13" t="n">
        <v>190</v>
      </c>
      <c r="AU5063" s="13" t="n">
        <v>190</v>
      </c>
      <c r="BQ5063" s="13" t="n">
        <v>190</v>
      </c>
      <c r="CM5063" s="13" t="n">
        <v>190</v>
      </c>
      <c r="DI5063" s="13" t="n">
        <v>190</v>
      </c>
      <c r="EE5063" s="13" t="n">
        <v>190</v>
      </c>
      <c r="FA5063" s="13" t="n">
        <v>190</v>
      </c>
      <c r="FW5063" s="13" t="n">
        <v>190</v>
      </c>
      <c r="GS5063" s="13" t="n">
        <v>190</v>
      </c>
    </row>
    <row r="5064">
      <c r="C5064" s="13" t="n">
        <v>191</v>
      </c>
      <c r="D5064" s="13">
        <f>Retailers_stock_balance!D7674</f>
        <v/>
      </c>
      <c r="E5064" s="13">
        <f>Retailers_stock_balance!E7674</f>
        <v/>
      </c>
      <c r="F5064" s="13">
        <f>Retailers_stock_balance!F7674</f>
        <v/>
      </c>
      <c r="Y5064" s="13" t="n">
        <v>191</v>
      </c>
      <c r="AU5064" s="13" t="n">
        <v>191</v>
      </c>
      <c r="BQ5064" s="13" t="n">
        <v>191</v>
      </c>
      <c r="CM5064" s="13" t="n">
        <v>191</v>
      </c>
      <c r="DI5064" s="13" t="n">
        <v>191</v>
      </c>
      <c r="EE5064" s="13" t="n">
        <v>191</v>
      </c>
      <c r="FA5064" s="13" t="n">
        <v>191</v>
      </c>
      <c r="FW5064" s="13" t="n">
        <v>191</v>
      </c>
      <c r="GS5064" s="13" t="n">
        <v>191</v>
      </c>
    </row>
    <row r="5065">
      <c r="C5065" s="13" t="n">
        <v>192</v>
      </c>
      <c r="D5065" s="13">
        <f>Retailers_stock_balance!D7675</f>
        <v/>
      </c>
      <c r="E5065" s="13">
        <f>Retailers_stock_balance!E7675</f>
        <v/>
      </c>
      <c r="F5065" s="13">
        <f>Retailers_stock_balance!F7675</f>
        <v/>
      </c>
      <c r="Y5065" s="13" t="n">
        <v>192</v>
      </c>
      <c r="AU5065" s="13" t="n">
        <v>192</v>
      </c>
      <c r="BQ5065" s="13" t="n">
        <v>192</v>
      </c>
      <c r="CM5065" s="13" t="n">
        <v>192</v>
      </c>
      <c r="DI5065" s="13" t="n">
        <v>192</v>
      </c>
      <c r="EE5065" s="13" t="n">
        <v>192</v>
      </c>
      <c r="FA5065" s="13" t="n">
        <v>192</v>
      </c>
      <c r="FW5065" s="13" t="n">
        <v>192</v>
      </c>
      <c r="GS5065" s="13" t="n">
        <v>192</v>
      </c>
    </row>
    <row r="5066">
      <c r="C5066" s="13" t="n">
        <v>193</v>
      </c>
      <c r="D5066" s="13">
        <f>Retailers_stock_balance!D7676</f>
        <v/>
      </c>
      <c r="E5066" s="13">
        <f>Retailers_stock_balance!E7676</f>
        <v/>
      </c>
      <c r="F5066" s="13">
        <f>Retailers_stock_balance!F7676</f>
        <v/>
      </c>
      <c r="Y5066" s="13" t="n">
        <v>193</v>
      </c>
      <c r="AU5066" s="13" t="n">
        <v>193</v>
      </c>
      <c r="BQ5066" s="13" t="n">
        <v>193</v>
      </c>
      <c r="CM5066" s="13" t="n">
        <v>193</v>
      </c>
      <c r="DI5066" s="13" t="n">
        <v>193</v>
      </c>
      <c r="EE5066" s="13" t="n">
        <v>193</v>
      </c>
      <c r="FA5066" s="13" t="n">
        <v>193</v>
      </c>
      <c r="FW5066" s="13" t="n">
        <v>193</v>
      </c>
      <c r="GS5066" s="13" t="n">
        <v>193</v>
      </c>
    </row>
    <row r="5067">
      <c r="C5067" s="13" t="n">
        <v>194</v>
      </c>
      <c r="D5067" s="13">
        <f>Retailers_stock_balance!D7677</f>
        <v/>
      </c>
      <c r="E5067" s="13">
        <f>Retailers_stock_balance!E7677</f>
        <v/>
      </c>
      <c r="F5067" s="13">
        <f>Retailers_stock_balance!F7677</f>
        <v/>
      </c>
      <c r="Y5067" s="13" t="n">
        <v>194</v>
      </c>
      <c r="AU5067" s="13" t="n">
        <v>194</v>
      </c>
      <c r="BQ5067" s="13" t="n">
        <v>194</v>
      </c>
      <c r="CM5067" s="13" t="n">
        <v>194</v>
      </c>
      <c r="DI5067" s="13" t="n">
        <v>194</v>
      </c>
      <c r="EE5067" s="13" t="n">
        <v>194</v>
      </c>
      <c r="FA5067" s="13" t="n">
        <v>194</v>
      </c>
      <c r="FW5067" s="13" t="n">
        <v>194</v>
      </c>
      <c r="GS5067" s="13" t="n">
        <v>194</v>
      </c>
    </row>
    <row r="5068">
      <c r="C5068" s="13" t="n">
        <v>195</v>
      </c>
      <c r="D5068" s="13">
        <f>Retailers_stock_balance!D7678</f>
        <v/>
      </c>
      <c r="E5068" s="13">
        <f>Retailers_stock_balance!E7678</f>
        <v/>
      </c>
      <c r="F5068" s="13">
        <f>Retailers_stock_balance!F7678</f>
        <v/>
      </c>
      <c r="Y5068" s="13" t="n">
        <v>195</v>
      </c>
      <c r="AU5068" s="13" t="n">
        <v>195</v>
      </c>
      <c r="BQ5068" s="13" t="n">
        <v>195</v>
      </c>
      <c r="CM5068" s="13" t="n">
        <v>195</v>
      </c>
      <c r="DI5068" s="13" t="n">
        <v>195</v>
      </c>
      <c r="EE5068" s="13" t="n">
        <v>195</v>
      </c>
      <c r="FA5068" s="13" t="n">
        <v>195</v>
      </c>
      <c r="FW5068" s="13" t="n">
        <v>195</v>
      </c>
      <c r="GS5068" s="13" t="n">
        <v>195</v>
      </c>
    </row>
    <row r="5069">
      <c r="C5069" s="13" t="n">
        <v>196</v>
      </c>
      <c r="D5069" s="13">
        <f>Retailers_stock_balance!D7679</f>
        <v/>
      </c>
      <c r="E5069" s="13">
        <f>Retailers_stock_balance!E7679</f>
        <v/>
      </c>
      <c r="F5069" s="13">
        <f>Retailers_stock_balance!F7679</f>
        <v/>
      </c>
      <c r="Y5069" s="13" t="n">
        <v>196</v>
      </c>
      <c r="AU5069" s="13" t="n">
        <v>196</v>
      </c>
      <c r="BQ5069" s="13" t="n">
        <v>196</v>
      </c>
      <c r="CM5069" s="13" t="n">
        <v>196</v>
      </c>
      <c r="DI5069" s="13" t="n">
        <v>196</v>
      </c>
      <c r="EE5069" s="13" t="n">
        <v>196</v>
      </c>
      <c r="FA5069" s="13" t="n">
        <v>196</v>
      </c>
      <c r="FW5069" s="13" t="n">
        <v>196</v>
      </c>
      <c r="GS5069" s="13" t="n">
        <v>196</v>
      </c>
    </row>
    <row r="5070">
      <c r="C5070" s="13" t="n">
        <v>197</v>
      </c>
      <c r="D5070" s="13">
        <f>Retailers_stock_balance!D7680</f>
        <v/>
      </c>
      <c r="E5070" s="13">
        <f>Retailers_stock_balance!E7680</f>
        <v/>
      </c>
      <c r="F5070" s="13">
        <f>Retailers_stock_balance!F7680</f>
        <v/>
      </c>
      <c r="Y5070" s="13" t="n">
        <v>197</v>
      </c>
      <c r="AU5070" s="13" t="n">
        <v>197</v>
      </c>
      <c r="BQ5070" s="13" t="n">
        <v>197</v>
      </c>
      <c r="CM5070" s="13" t="n">
        <v>197</v>
      </c>
      <c r="DI5070" s="13" t="n">
        <v>197</v>
      </c>
      <c r="EE5070" s="13" t="n">
        <v>197</v>
      </c>
      <c r="FA5070" s="13" t="n">
        <v>197</v>
      </c>
      <c r="FW5070" s="13" t="n">
        <v>197</v>
      </c>
      <c r="GS5070" s="13" t="n">
        <v>197</v>
      </c>
    </row>
    <row r="5071">
      <c r="C5071" s="13" t="n">
        <v>198</v>
      </c>
      <c r="D5071" s="13">
        <f>Retailers_stock_balance!D7681</f>
        <v/>
      </c>
      <c r="E5071" s="13">
        <f>Retailers_stock_balance!E7681</f>
        <v/>
      </c>
      <c r="F5071" s="13">
        <f>Retailers_stock_balance!F7681</f>
        <v/>
      </c>
      <c r="Y5071" s="13" t="n">
        <v>198</v>
      </c>
      <c r="AU5071" s="13" t="n">
        <v>198</v>
      </c>
      <c r="BQ5071" s="13" t="n">
        <v>198</v>
      </c>
      <c r="CM5071" s="13" t="n">
        <v>198</v>
      </c>
      <c r="DI5071" s="13" t="n">
        <v>198</v>
      </c>
      <c r="EE5071" s="13" t="n">
        <v>198</v>
      </c>
      <c r="FA5071" s="13" t="n">
        <v>198</v>
      </c>
      <c r="FW5071" s="13" t="n">
        <v>198</v>
      </c>
      <c r="GS5071" s="13" t="n">
        <v>198</v>
      </c>
    </row>
    <row r="5073">
      <c r="C5073" s="13" t="inlineStr">
        <is>
          <t>Aleatória RLT</t>
        </is>
      </c>
      <c r="D5073" s="13" t="n">
        <v>22</v>
      </c>
      <c r="E5073" s="13" t="n">
        <v>23</v>
      </c>
      <c r="F5073" s="13" t="n">
        <v>24</v>
      </c>
      <c r="Y5073" s="13" t="inlineStr">
        <is>
          <t>Aleatória RLT</t>
        </is>
      </c>
      <c r="Z5073" s="13" t="n">
        <v>22</v>
      </c>
      <c r="AA5073" s="13" t="n">
        <v>23</v>
      </c>
      <c r="AB5073" s="13" t="n">
        <v>24</v>
      </c>
      <c r="AU5073" s="13" t="inlineStr">
        <is>
          <t>Aleatória RLT</t>
        </is>
      </c>
      <c r="AV5073" s="13" t="n">
        <v>22</v>
      </c>
      <c r="AW5073" s="13" t="n">
        <v>23</v>
      </c>
      <c r="AX5073" s="13" t="n">
        <v>24</v>
      </c>
      <c r="BQ5073" s="13" t="inlineStr">
        <is>
          <t>Aleatória RLT</t>
        </is>
      </c>
      <c r="BR5073" s="13" t="n">
        <v>22</v>
      </c>
      <c r="BS5073" s="13" t="n">
        <v>23</v>
      </c>
      <c r="BT5073" s="13" t="n">
        <v>24</v>
      </c>
      <c r="CM5073" s="13" t="inlineStr">
        <is>
          <t>Aleatória RLT</t>
        </is>
      </c>
      <c r="CN5073" s="13" t="n">
        <v>22</v>
      </c>
      <c r="CO5073" s="13" t="n">
        <v>23</v>
      </c>
      <c r="CP5073" s="13" t="n">
        <v>24</v>
      </c>
      <c r="DI5073" s="13" t="inlineStr">
        <is>
          <t>Aleatória RLT</t>
        </is>
      </c>
      <c r="DJ5073" s="13" t="n">
        <v>22</v>
      </c>
      <c r="DK5073" s="13" t="n">
        <v>23</v>
      </c>
      <c r="DL5073" s="13" t="n">
        <v>24</v>
      </c>
      <c r="EE5073" s="13" t="inlineStr">
        <is>
          <t>Aleatória RLT</t>
        </is>
      </c>
      <c r="EF5073" s="13" t="n">
        <v>22</v>
      </c>
      <c r="EG5073" s="13" t="n">
        <v>23</v>
      </c>
      <c r="EH5073" s="13" t="n">
        <v>24</v>
      </c>
      <c r="FA5073" s="13" t="inlineStr">
        <is>
          <t>Aleatória RLT</t>
        </is>
      </c>
      <c r="FB5073" s="13" t="n">
        <v>22</v>
      </c>
      <c r="FC5073" s="13" t="n">
        <v>23</v>
      </c>
      <c r="FD5073" s="13" t="n">
        <v>24</v>
      </c>
      <c r="FW5073" s="13" t="inlineStr">
        <is>
          <t>Aleatória RLT</t>
        </is>
      </c>
      <c r="FX5073" s="13" t="n">
        <v>22</v>
      </c>
      <c r="FY5073" s="13" t="n">
        <v>23</v>
      </c>
      <c r="FZ5073" s="13" t="n">
        <v>24</v>
      </c>
      <c r="GS5073" s="13" t="inlineStr">
        <is>
          <t>Aleatória RLT</t>
        </is>
      </c>
      <c r="GT5073" s="13" t="n">
        <v>22</v>
      </c>
      <c r="GU5073" s="13" t="n">
        <v>23</v>
      </c>
      <c r="GV5073" s="13" t="n">
        <v>24</v>
      </c>
    </row>
    <row r="5074">
      <c r="C5074" s="13" t="n">
        <v>9</v>
      </c>
      <c r="D5074" s="13">
        <f>D2194+D4114*D2962</f>
        <v/>
      </c>
      <c r="E5074" s="13">
        <f>E2194+E4114*E2962</f>
        <v/>
      </c>
      <c r="F5074" s="13">
        <f>F2194+F4114*F2962</f>
        <v/>
      </c>
      <c r="Y5074" s="13" t="n">
        <v>9</v>
      </c>
      <c r="AU5074" s="13" t="n">
        <v>9</v>
      </c>
      <c r="BQ5074" s="13" t="n">
        <v>9</v>
      </c>
      <c r="CM5074" s="13" t="n">
        <v>9</v>
      </c>
      <c r="DI5074" s="13" t="n">
        <v>9</v>
      </c>
      <c r="EE5074" s="13" t="n">
        <v>9</v>
      </c>
      <c r="FA5074" s="13" t="n">
        <v>9</v>
      </c>
      <c r="FW5074" s="13" t="n">
        <v>9</v>
      </c>
      <c r="GS5074" s="13" t="n">
        <v>9</v>
      </c>
    </row>
    <row r="5075">
      <c r="C5075" s="13" t="n">
        <v>10</v>
      </c>
      <c r="D5075" s="13">
        <f>D2195+D4115*D2963</f>
        <v/>
      </c>
      <c r="E5075" s="13">
        <f>E2195+E4115*E2963</f>
        <v/>
      </c>
      <c r="F5075" s="13">
        <f>F2195+F4115*F2963</f>
        <v/>
      </c>
      <c r="Y5075" s="13" t="n">
        <v>10</v>
      </c>
      <c r="AU5075" s="13" t="n">
        <v>10</v>
      </c>
      <c r="BQ5075" s="13" t="n">
        <v>10</v>
      </c>
      <c r="CM5075" s="13" t="n">
        <v>10</v>
      </c>
      <c r="DI5075" s="13" t="n">
        <v>10</v>
      </c>
      <c r="EE5075" s="13" t="n">
        <v>10</v>
      </c>
      <c r="FA5075" s="13" t="n">
        <v>10</v>
      </c>
      <c r="FW5075" s="13" t="n">
        <v>10</v>
      </c>
      <c r="GS5075" s="13" t="n">
        <v>10</v>
      </c>
    </row>
    <row r="5076">
      <c r="C5076" s="13" t="n">
        <v>11</v>
      </c>
      <c r="D5076" s="13">
        <f>D2196+D4116*D2964</f>
        <v/>
      </c>
      <c r="E5076" s="13">
        <f>E2196+E4116*E2964</f>
        <v/>
      </c>
      <c r="F5076" s="13">
        <f>F2196+F4116*F2964</f>
        <v/>
      </c>
      <c r="Y5076" s="13" t="n">
        <v>11</v>
      </c>
      <c r="AU5076" s="13" t="n">
        <v>11</v>
      </c>
      <c r="BQ5076" s="13" t="n">
        <v>11</v>
      </c>
      <c r="CM5076" s="13" t="n">
        <v>11</v>
      </c>
      <c r="DI5076" s="13" t="n">
        <v>11</v>
      </c>
      <c r="EE5076" s="13" t="n">
        <v>11</v>
      </c>
      <c r="FA5076" s="13" t="n">
        <v>11</v>
      </c>
      <c r="FW5076" s="13" t="n">
        <v>11</v>
      </c>
      <c r="GS5076" s="13" t="n">
        <v>11</v>
      </c>
    </row>
    <row r="5077">
      <c r="C5077" s="13" t="n">
        <v>12</v>
      </c>
      <c r="D5077" s="13">
        <f>D2197+D4117*D2965</f>
        <v/>
      </c>
      <c r="E5077" s="13">
        <f>E2197+E4117*E2965</f>
        <v/>
      </c>
      <c r="F5077" s="13">
        <f>F2197+F4117*F2965</f>
        <v/>
      </c>
      <c r="Y5077" s="13" t="n">
        <v>12</v>
      </c>
      <c r="AU5077" s="13" t="n">
        <v>12</v>
      </c>
      <c r="BQ5077" s="13" t="n">
        <v>12</v>
      </c>
      <c r="CM5077" s="13" t="n">
        <v>12</v>
      </c>
      <c r="DI5077" s="13" t="n">
        <v>12</v>
      </c>
      <c r="EE5077" s="13" t="n">
        <v>12</v>
      </c>
      <c r="FA5077" s="13" t="n">
        <v>12</v>
      </c>
      <c r="FW5077" s="13" t="n">
        <v>12</v>
      </c>
      <c r="GS5077" s="13" t="n">
        <v>12</v>
      </c>
    </row>
    <row r="5078">
      <c r="C5078" s="13" t="n">
        <v>13</v>
      </c>
      <c r="D5078" s="13">
        <f>D2198+D4118*D2966</f>
        <v/>
      </c>
      <c r="E5078" s="13">
        <f>E2198+E4118*E2966</f>
        <v/>
      </c>
      <c r="F5078" s="13">
        <f>F2198+F4118*F2966</f>
        <v/>
      </c>
      <c r="Y5078" s="13" t="n">
        <v>13</v>
      </c>
      <c r="AU5078" s="13" t="n">
        <v>13</v>
      </c>
      <c r="BQ5078" s="13" t="n">
        <v>13</v>
      </c>
      <c r="CM5078" s="13" t="n">
        <v>13</v>
      </c>
      <c r="DI5078" s="13" t="n">
        <v>13</v>
      </c>
      <c r="EE5078" s="13" t="n">
        <v>13</v>
      </c>
      <c r="FA5078" s="13" t="n">
        <v>13</v>
      </c>
      <c r="FW5078" s="13" t="n">
        <v>13</v>
      </c>
      <c r="GS5078" s="13" t="n">
        <v>13</v>
      </c>
    </row>
    <row r="5079">
      <c r="C5079" s="13" t="n">
        <v>14</v>
      </c>
      <c r="D5079" s="13">
        <f>D2199+D4119*D2967</f>
        <v/>
      </c>
      <c r="E5079" s="13">
        <f>E2199+E4119*E2967</f>
        <v/>
      </c>
      <c r="F5079" s="13">
        <f>F2199+F4119*F2967</f>
        <v/>
      </c>
      <c r="Y5079" s="13" t="n">
        <v>14</v>
      </c>
      <c r="AU5079" s="13" t="n">
        <v>14</v>
      </c>
      <c r="BQ5079" s="13" t="n">
        <v>14</v>
      </c>
      <c r="CM5079" s="13" t="n">
        <v>14</v>
      </c>
      <c r="DI5079" s="13" t="n">
        <v>14</v>
      </c>
      <c r="EE5079" s="13" t="n">
        <v>14</v>
      </c>
      <c r="FA5079" s="13" t="n">
        <v>14</v>
      </c>
      <c r="FW5079" s="13" t="n">
        <v>14</v>
      </c>
      <c r="GS5079" s="13" t="n">
        <v>14</v>
      </c>
    </row>
    <row r="5080">
      <c r="C5080" s="13" t="n">
        <v>15</v>
      </c>
      <c r="D5080" s="13">
        <f>D2200+D4120*D2968</f>
        <v/>
      </c>
      <c r="E5080" s="13">
        <f>E2200+E4120*E2968</f>
        <v/>
      </c>
      <c r="F5080" s="13">
        <f>F2200+F4120*F2968</f>
        <v/>
      </c>
      <c r="Y5080" s="13" t="n">
        <v>15</v>
      </c>
      <c r="AU5080" s="13" t="n">
        <v>15</v>
      </c>
      <c r="BQ5080" s="13" t="n">
        <v>15</v>
      </c>
      <c r="CM5080" s="13" t="n">
        <v>15</v>
      </c>
      <c r="DI5080" s="13" t="n">
        <v>15</v>
      </c>
      <c r="EE5080" s="13" t="n">
        <v>15</v>
      </c>
      <c r="FA5080" s="13" t="n">
        <v>15</v>
      </c>
      <c r="FW5080" s="13" t="n">
        <v>15</v>
      </c>
      <c r="GS5080" s="13" t="n">
        <v>15</v>
      </c>
    </row>
    <row r="5081">
      <c r="C5081" s="13" t="n">
        <v>16</v>
      </c>
      <c r="D5081" s="13">
        <f>D2201+D4121*D2969</f>
        <v/>
      </c>
      <c r="E5081" s="13">
        <f>E2201+E4121*E2969</f>
        <v/>
      </c>
      <c r="F5081" s="13">
        <f>F2201+F4121*F2969</f>
        <v/>
      </c>
      <c r="Y5081" s="13" t="n">
        <v>16</v>
      </c>
      <c r="AU5081" s="13" t="n">
        <v>16</v>
      </c>
      <c r="BQ5081" s="13" t="n">
        <v>16</v>
      </c>
      <c r="CM5081" s="13" t="n">
        <v>16</v>
      </c>
      <c r="DI5081" s="13" t="n">
        <v>16</v>
      </c>
      <c r="EE5081" s="13" t="n">
        <v>16</v>
      </c>
      <c r="FA5081" s="13" t="n">
        <v>16</v>
      </c>
      <c r="FW5081" s="13" t="n">
        <v>16</v>
      </c>
      <c r="GS5081" s="13" t="n">
        <v>16</v>
      </c>
    </row>
    <row r="5082">
      <c r="C5082" s="13" t="n">
        <v>17</v>
      </c>
      <c r="D5082" s="13">
        <f>D2202+D4122*D2970</f>
        <v/>
      </c>
      <c r="E5082" s="13">
        <f>E2202+E4122*E2970</f>
        <v/>
      </c>
      <c r="F5082" s="13">
        <f>F2202+F4122*F2970</f>
        <v/>
      </c>
      <c r="Y5082" s="13" t="n">
        <v>17</v>
      </c>
      <c r="AU5082" s="13" t="n">
        <v>17</v>
      </c>
      <c r="BQ5082" s="13" t="n">
        <v>17</v>
      </c>
      <c r="CM5082" s="13" t="n">
        <v>17</v>
      </c>
      <c r="DI5082" s="13" t="n">
        <v>17</v>
      </c>
      <c r="EE5082" s="13" t="n">
        <v>17</v>
      </c>
      <c r="FA5082" s="13" t="n">
        <v>17</v>
      </c>
      <c r="FW5082" s="13" t="n">
        <v>17</v>
      </c>
      <c r="GS5082" s="13" t="n">
        <v>17</v>
      </c>
    </row>
    <row r="5083">
      <c r="C5083" s="13" t="n">
        <v>18</v>
      </c>
      <c r="D5083" s="13">
        <f>D2203+D4123*D2971</f>
        <v/>
      </c>
      <c r="E5083" s="13">
        <f>E2203+E4123*E2971</f>
        <v/>
      </c>
      <c r="F5083" s="13">
        <f>F2203+F4123*F2971</f>
        <v/>
      </c>
      <c r="Y5083" s="13" t="n">
        <v>18</v>
      </c>
      <c r="AU5083" s="13" t="n">
        <v>18</v>
      </c>
      <c r="BQ5083" s="13" t="n">
        <v>18</v>
      </c>
      <c r="CM5083" s="13" t="n">
        <v>18</v>
      </c>
      <c r="DI5083" s="13" t="n">
        <v>18</v>
      </c>
      <c r="EE5083" s="13" t="n">
        <v>18</v>
      </c>
      <c r="FA5083" s="13" t="n">
        <v>18</v>
      </c>
      <c r="FW5083" s="13" t="n">
        <v>18</v>
      </c>
      <c r="GS5083" s="13" t="n">
        <v>18</v>
      </c>
    </row>
    <row r="5084">
      <c r="C5084" s="13" t="n">
        <v>19</v>
      </c>
      <c r="D5084" s="13">
        <f>D2204+D4124*D2972</f>
        <v/>
      </c>
      <c r="E5084" s="13">
        <f>E2204+E4124*E2972</f>
        <v/>
      </c>
      <c r="F5084" s="13">
        <f>F2204+F4124*F2972</f>
        <v/>
      </c>
      <c r="Y5084" s="13" t="n">
        <v>19</v>
      </c>
      <c r="AU5084" s="13" t="n">
        <v>19</v>
      </c>
      <c r="BQ5084" s="13" t="n">
        <v>19</v>
      </c>
      <c r="CM5084" s="13" t="n">
        <v>19</v>
      </c>
      <c r="DI5084" s="13" t="n">
        <v>19</v>
      </c>
      <c r="EE5084" s="13" t="n">
        <v>19</v>
      </c>
      <c r="FA5084" s="13" t="n">
        <v>19</v>
      </c>
      <c r="FW5084" s="13" t="n">
        <v>19</v>
      </c>
      <c r="GS5084" s="13" t="n">
        <v>19</v>
      </c>
    </row>
    <row r="5085">
      <c r="C5085" s="13" t="n">
        <v>20</v>
      </c>
      <c r="D5085" s="13">
        <f>D2205+D4125*D2973</f>
        <v/>
      </c>
      <c r="E5085" s="13">
        <f>E2205+E4125*E2973</f>
        <v/>
      </c>
      <c r="F5085" s="13">
        <f>F2205+F4125*F2973</f>
        <v/>
      </c>
      <c r="Y5085" s="13" t="n">
        <v>20</v>
      </c>
      <c r="AU5085" s="13" t="n">
        <v>20</v>
      </c>
      <c r="BQ5085" s="13" t="n">
        <v>20</v>
      </c>
      <c r="CM5085" s="13" t="n">
        <v>20</v>
      </c>
      <c r="DI5085" s="13" t="n">
        <v>20</v>
      </c>
      <c r="EE5085" s="13" t="n">
        <v>20</v>
      </c>
      <c r="FA5085" s="13" t="n">
        <v>20</v>
      </c>
      <c r="FW5085" s="13" t="n">
        <v>20</v>
      </c>
      <c r="GS5085" s="13" t="n">
        <v>20</v>
      </c>
    </row>
    <row r="5086">
      <c r="C5086" s="13" t="n">
        <v>21</v>
      </c>
      <c r="D5086" s="13">
        <f>D2206+D4126*D2974</f>
        <v/>
      </c>
      <c r="E5086" s="13">
        <f>E2206+E4126*E2974</f>
        <v/>
      </c>
      <c r="F5086" s="13">
        <f>F2206+F4126*F2974</f>
        <v/>
      </c>
      <c r="Y5086" s="13" t="n">
        <v>21</v>
      </c>
      <c r="AU5086" s="13" t="n">
        <v>21</v>
      </c>
      <c r="BQ5086" s="13" t="n">
        <v>21</v>
      </c>
      <c r="CM5086" s="13" t="n">
        <v>21</v>
      </c>
      <c r="DI5086" s="13" t="n">
        <v>21</v>
      </c>
      <c r="EE5086" s="13" t="n">
        <v>21</v>
      </c>
      <c r="FA5086" s="13" t="n">
        <v>21</v>
      </c>
      <c r="FW5086" s="13" t="n">
        <v>21</v>
      </c>
      <c r="GS5086" s="13" t="n">
        <v>21</v>
      </c>
    </row>
    <row r="5087">
      <c r="C5087" s="13" t="n">
        <v>22</v>
      </c>
      <c r="D5087" s="13">
        <f>D2207+D4127*D2975</f>
        <v/>
      </c>
      <c r="E5087" s="13">
        <f>E2207+E4127*E2975</f>
        <v/>
      </c>
      <c r="F5087" s="13">
        <f>F2207+F4127*F2975</f>
        <v/>
      </c>
      <c r="Y5087" s="13" t="n">
        <v>22</v>
      </c>
      <c r="AU5087" s="13" t="n">
        <v>22</v>
      </c>
      <c r="BQ5087" s="13" t="n">
        <v>22</v>
      </c>
      <c r="CM5087" s="13" t="n">
        <v>22</v>
      </c>
      <c r="DI5087" s="13" t="n">
        <v>22</v>
      </c>
      <c r="EE5087" s="13" t="n">
        <v>22</v>
      </c>
      <c r="FA5087" s="13" t="n">
        <v>22</v>
      </c>
      <c r="FW5087" s="13" t="n">
        <v>22</v>
      </c>
      <c r="GS5087" s="13" t="n">
        <v>22</v>
      </c>
    </row>
    <row r="5088">
      <c r="C5088" s="13" t="n">
        <v>23</v>
      </c>
      <c r="D5088" s="13">
        <f>D2208+D4128*D2976</f>
        <v/>
      </c>
      <c r="E5088" s="13">
        <f>E2208+E4128*E2976</f>
        <v/>
      </c>
      <c r="F5088" s="13">
        <f>F2208+F4128*F2976</f>
        <v/>
      </c>
      <c r="Y5088" s="13" t="n">
        <v>23</v>
      </c>
      <c r="AU5088" s="13" t="n">
        <v>23</v>
      </c>
      <c r="BQ5088" s="13" t="n">
        <v>23</v>
      </c>
      <c r="CM5088" s="13" t="n">
        <v>23</v>
      </c>
      <c r="DI5088" s="13" t="n">
        <v>23</v>
      </c>
      <c r="EE5088" s="13" t="n">
        <v>23</v>
      </c>
      <c r="FA5088" s="13" t="n">
        <v>23</v>
      </c>
      <c r="FW5088" s="13" t="n">
        <v>23</v>
      </c>
      <c r="GS5088" s="13" t="n">
        <v>23</v>
      </c>
    </row>
    <row r="5089">
      <c r="C5089" s="13" t="n">
        <v>24</v>
      </c>
      <c r="D5089" s="13">
        <f>D2209+D4129*D2977</f>
        <v/>
      </c>
      <c r="E5089" s="13">
        <f>E2209+E4129*E2977</f>
        <v/>
      </c>
      <c r="F5089" s="13">
        <f>F2209+F4129*F2977</f>
        <v/>
      </c>
      <c r="Y5089" s="13" t="n">
        <v>24</v>
      </c>
      <c r="AU5089" s="13" t="n">
        <v>24</v>
      </c>
      <c r="BQ5089" s="13" t="n">
        <v>24</v>
      </c>
      <c r="CM5089" s="13" t="n">
        <v>24</v>
      </c>
      <c r="DI5089" s="13" t="n">
        <v>24</v>
      </c>
      <c r="EE5089" s="13" t="n">
        <v>24</v>
      </c>
      <c r="FA5089" s="13" t="n">
        <v>24</v>
      </c>
      <c r="FW5089" s="13" t="n">
        <v>24</v>
      </c>
      <c r="GS5089" s="13" t="n">
        <v>24</v>
      </c>
    </row>
    <row r="5090">
      <c r="C5090" s="13" t="n">
        <v>25</v>
      </c>
      <c r="D5090" s="13">
        <f>D2210+D4130*D2978</f>
        <v/>
      </c>
      <c r="E5090" s="13">
        <f>E2210+E4130*E2978</f>
        <v/>
      </c>
      <c r="F5090" s="13">
        <f>F2210+F4130*F2978</f>
        <v/>
      </c>
      <c r="Y5090" s="13" t="n">
        <v>25</v>
      </c>
      <c r="AU5090" s="13" t="n">
        <v>25</v>
      </c>
      <c r="BQ5090" s="13" t="n">
        <v>25</v>
      </c>
      <c r="CM5090" s="13" t="n">
        <v>25</v>
      </c>
      <c r="DI5090" s="13" t="n">
        <v>25</v>
      </c>
      <c r="EE5090" s="13" t="n">
        <v>25</v>
      </c>
      <c r="FA5090" s="13" t="n">
        <v>25</v>
      </c>
      <c r="FW5090" s="13" t="n">
        <v>25</v>
      </c>
      <c r="GS5090" s="13" t="n">
        <v>25</v>
      </c>
    </row>
    <row r="5091">
      <c r="C5091" s="13" t="n">
        <v>26</v>
      </c>
      <c r="D5091" s="13">
        <f>D2211+D4131*D2979</f>
        <v/>
      </c>
      <c r="E5091" s="13">
        <f>E2211+E4131*E2979</f>
        <v/>
      </c>
      <c r="F5091" s="13">
        <f>F2211+F4131*F2979</f>
        <v/>
      </c>
      <c r="Y5091" s="13" t="n">
        <v>26</v>
      </c>
      <c r="AU5091" s="13" t="n">
        <v>26</v>
      </c>
      <c r="BQ5091" s="13" t="n">
        <v>26</v>
      </c>
      <c r="CM5091" s="13" t="n">
        <v>26</v>
      </c>
      <c r="DI5091" s="13" t="n">
        <v>26</v>
      </c>
      <c r="EE5091" s="13" t="n">
        <v>26</v>
      </c>
      <c r="FA5091" s="13" t="n">
        <v>26</v>
      </c>
      <c r="FW5091" s="13" t="n">
        <v>26</v>
      </c>
      <c r="GS5091" s="13" t="n">
        <v>26</v>
      </c>
    </row>
    <row r="5092">
      <c r="C5092" s="13" t="n">
        <v>27</v>
      </c>
      <c r="D5092" s="13">
        <f>D2212+D4132*D2980</f>
        <v/>
      </c>
      <c r="E5092" s="13">
        <f>E2212+E4132*E2980</f>
        <v/>
      </c>
      <c r="F5092" s="13">
        <f>F2212+F4132*F2980</f>
        <v/>
      </c>
      <c r="Y5092" s="13" t="n">
        <v>27</v>
      </c>
      <c r="AU5092" s="13" t="n">
        <v>27</v>
      </c>
      <c r="BQ5092" s="13" t="n">
        <v>27</v>
      </c>
      <c r="CM5092" s="13" t="n">
        <v>27</v>
      </c>
      <c r="DI5092" s="13" t="n">
        <v>27</v>
      </c>
      <c r="EE5092" s="13" t="n">
        <v>27</v>
      </c>
      <c r="FA5092" s="13" t="n">
        <v>27</v>
      </c>
      <c r="FW5092" s="13" t="n">
        <v>27</v>
      </c>
      <c r="GS5092" s="13" t="n">
        <v>27</v>
      </c>
    </row>
    <row r="5093">
      <c r="C5093" s="13" t="n">
        <v>28</v>
      </c>
      <c r="D5093" s="13">
        <f>D2213+D4133*D2981</f>
        <v/>
      </c>
      <c r="E5093" s="13">
        <f>E2213+E4133*E2981</f>
        <v/>
      </c>
      <c r="F5093" s="13">
        <f>F2213+F4133*F2981</f>
        <v/>
      </c>
      <c r="Y5093" s="13" t="n">
        <v>28</v>
      </c>
      <c r="AU5093" s="13" t="n">
        <v>28</v>
      </c>
      <c r="BQ5093" s="13" t="n">
        <v>28</v>
      </c>
      <c r="CM5093" s="13" t="n">
        <v>28</v>
      </c>
      <c r="DI5093" s="13" t="n">
        <v>28</v>
      </c>
      <c r="EE5093" s="13" t="n">
        <v>28</v>
      </c>
      <c r="FA5093" s="13" t="n">
        <v>28</v>
      </c>
      <c r="FW5093" s="13" t="n">
        <v>28</v>
      </c>
      <c r="GS5093" s="13" t="n">
        <v>28</v>
      </c>
    </row>
    <row r="5094">
      <c r="C5094" s="13" t="n">
        <v>29</v>
      </c>
      <c r="D5094" s="13">
        <f>D2214+D4134*D2982</f>
        <v/>
      </c>
      <c r="E5094" s="13">
        <f>E2214+E4134*E2982</f>
        <v/>
      </c>
      <c r="F5094" s="13">
        <f>F2214+F4134*F2982</f>
        <v/>
      </c>
      <c r="Y5094" s="13" t="n">
        <v>29</v>
      </c>
      <c r="AU5094" s="13" t="n">
        <v>29</v>
      </c>
      <c r="BQ5094" s="13" t="n">
        <v>29</v>
      </c>
      <c r="CM5094" s="13" t="n">
        <v>29</v>
      </c>
      <c r="DI5094" s="13" t="n">
        <v>29</v>
      </c>
      <c r="EE5094" s="13" t="n">
        <v>29</v>
      </c>
      <c r="FA5094" s="13" t="n">
        <v>29</v>
      </c>
      <c r="FW5094" s="13" t="n">
        <v>29</v>
      </c>
      <c r="GS5094" s="13" t="n">
        <v>29</v>
      </c>
    </row>
    <row r="5095">
      <c r="C5095" s="13" t="n">
        <v>30</v>
      </c>
      <c r="D5095" s="13">
        <f>D2215+D4135*D2983</f>
        <v/>
      </c>
      <c r="E5095" s="13">
        <f>E2215+E4135*E2983</f>
        <v/>
      </c>
      <c r="F5095" s="13">
        <f>F2215+F4135*F2983</f>
        <v/>
      </c>
      <c r="Y5095" s="13" t="n">
        <v>30</v>
      </c>
      <c r="AU5095" s="13" t="n">
        <v>30</v>
      </c>
      <c r="BQ5095" s="13" t="n">
        <v>30</v>
      </c>
      <c r="CM5095" s="13" t="n">
        <v>30</v>
      </c>
      <c r="DI5095" s="13" t="n">
        <v>30</v>
      </c>
      <c r="EE5095" s="13" t="n">
        <v>30</v>
      </c>
      <c r="FA5095" s="13" t="n">
        <v>30</v>
      </c>
      <c r="FW5095" s="13" t="n">
        <v>30</v>
      </c>
      <c r="GS5095" s="13" t="n">
        <v>30</v>
      </c>
    </row>
    <row r="5096">
      <c r="C5096" s="13" t="n">
        <v>31</v>
      </c>
      <c r="D5096" s="13">
        <f>D2216+D4136*D2984</f>
        <v/>
      </c>
      <c r="E5096" s="13">
        <f>E2216+E4136*E2984</f>
        <v/>
      </c>
      <c r="F5096" s="13">
        <f>F2216+F4136*F2984</f>
        <v/>
      </c>
      <c r="Y5096" s="13" t="n">
        <v>31</v>
      </c>
      <c r="AU5096" s="13" t="n">
        <v>31</v>
      </c>
      <c r="BQ5096" s="13" t="n">
        <v>31</v>
      </c>
      <c r="CM5096" s="13" t="n">
        <v>31</v>
      </c>
      <c r="DI5096" s="13" t="n">
        <v>31</v>
      </c>
      <c r="EE5096" s="13" t="n">
        <v>31</v>
      </c>
      <c r="FA5096" s="13" t="n">
        <v>31</v>
      </c>
      <c r="FW5096" s="13" t="n">
        <v>31</v>
      </c>
      <c r="GS5096" s="13" t="n">
        <v>31</v>
      </c>
    </row>
    <row r="5097">
      <c r="C5097" s="13" t="n">
        <v>32</v>
      </c>
      <c r="D5097" s="13">
        <f>D2217+D4137*D2985</f>
        <v/>
      </c>
      <c r="E5097" s="13">
        <f>E2217+E4137*E2985</f>
        <v/>
      </c>
      <c r="F5097" s="13">
        <f>F2217+F4137*F2985</f>
        <v/>
      </c>
      <c r="Y5097" s="13" t="n">
        <v>32</v>
      </c>
      <c r="AU5097" s="13" t="n">
        <v>32</v>
      </c>
      <c r="BQ5097" s="13" t="n">
        <v>32</v>
      </c>
      <c r="CM5097" s="13" t="n">
        <v>32</v>
      </c>
      <c r="DI5097" s="13" t="n">
        <v>32</v>
      </c>
      <c r="EE5097" s="13" t="n">
        <v>32</v>
      </c>
      <c r="FA5097" s="13" t="n">
        <v>32</v>
      </c>
      <c r="FW5097" s="13" t="n">
        <v>32</v>
      </c>
      <c r="GS5097" s="13" t="n">
        <v>32</v>
      </c>
    </row>
    <row r="5098">
      <c r="C5098" s="13" t="n">
        <v>33</v>
      </c>
      <c r="D5098" s="13">
        <f>D2218+D4138*D2986</f>
        <v/>
      </c>
      <c r="E5098" s="13">
        <f>E2218+E4138*E2986</f>
        <v/>
      </c>
      <c r="F5098" s="13">
        <f>F2218+F4138*F2986</f>
        <v/>
      </c>
      <c r="Y5098" s="13" t="n">
        <v>33</v>
      </c>
      <c r="AU5098" s="13" t="n">
        <v>33</v>
      </c>
      <c r="BQ5098" s="13" t="n">
        <v>33</v>
      </c>
      <c r="CM5098" s="13" t="n">
        <v>33</v>
      </c>
      <c r="DI5098" s="13" t="n">
        <v>33</v>
      </c>
      <c r="EE5098" s="13" t="n">
        <v>33</v>
      </c>
      <c r="FA5098" s="13" t="n">
        <v>33</v>
      </c>
      <c r="FW5098" s="13" t="n">
        <v>33</v>
      </c>
      <c r="GS5098" s="13" t="n">
        <v>33</v>
      </c>
    </row>
    <row r="5099">
      <c r="C5099" s="13" t="n">
        <v>34</v>
      </c>
      <c r="D5099" s="13">
        <f>D2219+D4139*D2987</f>
        <v/>
      </c>
      <c r="E5099" s="13">
        <f>E2219+E4139*E2987</f>
        <v/>
      </c>
      <c r="F5099" s="13">
        <f>F2219+F4139*F2987</f>
        <v/>
      </c>
      <c r="Y5099" s="13" t="n">
        <v>34</v>
      </c>
      <c r="AU5099" s="13" t="n">
        <v>34</v>
      </c>
      <c r="BQ5099" s="13" t="n">
        <v>34</v>
      </c>
      <c r="CM5099" s="13" t="n">
        <v>34</v>
      </c>
      <c r="DI5099" s="13" t="n">
        <v>34</v>
      </c>
      <c r="EE5099" s="13" t="n">
        <v>34</v>
      </c>
      <c r="FA5099" s="13" t="n">
        <v>34</v>
      </c>
      <c r="FW5099" s="13" t="n">
        <v>34</v>
      </c>
      <c r="GS5099" s="13" t="n">
        <v>34</v>
      </c>
    </row>
    <row r="5100">
      <c r="C5100" s="13" t="n">
        <v>35</v>
      </c>
      <c r="D5100" s="13">
        <f>D2220+D4140*D2988</f>
        <v/>
      </c>
      <c r="E5100" s="13">
        <f>E2220+E4140*E2988</f>
        <v/>
      </c>
      <c r="F5100" s="13">
        <f>F2220+F4140*F2988</f>
        <v/>
      </c>
      <c r="Y5100" s="13" t="n">
        <v>35</v>
      </c>
      <c r="AU5100" s="13" t="n">
        <v>35</v>
      </c>
      <c r="BQ5100" s="13" t="n">
        <v>35</v>
      </c>
      <c r="CM5100" s="13" t="n">
        <v>35</v>
      </c>
      <c r="DI5100" s="13" t="n">
        <v>35</v>
      </c>
      <c r="EE5100" s="13" t="n">
        <v>35</v>
      </c>
      <c r="FA5100" s="13" t="n">
        <v>35</v>
      </c>
      <c r="FW5100" s="13" t="n">
        <v>35</v>
      </c>
      <c r="GS5100" s="13" t="n">
        <v>35</v>
      </c>
    </row>
    <row r="5101">
      <c r="C5101" s="13" t="n">
        <v>36</v>
      </c>
      <c r="D5101" s="13">
        <f>D2221+D4141*D2989</f>
        <v/>
      </c>
      <c r="E5101" s="13">
        <f>E2221+E4141*E2989</f>
        <v/>
      </c>
      <c r="F5101" s="13">
        <f>F2221+F4141*F2989</f>
        <v/>
      </c>
      <c r="Y5101" s="13" t="n">
        <v>36</v>
      </c>
      <c r="AU5101" s="13" t="n">
        <v>36</v>
      </c>
      <c r="BQ5101" s="13" t="n">
        <v>36</v>
      </c>
      <c r="CM5101" s="13" t="n">
        <v>36</v>
      </c>
      <c r="DI5101" s="13" t="n">
        <v>36</v>
      </c>
      <c r="EE5101" s="13" t="n">
        <v>36</v>
      </c>
      <c r="FA5101" s="13" t="n">
        <v>36</v>
      </c>
      <c r="FW5101" s="13" t="n">
        <v>36</v>
      </c>
      <c r="GS5101" s="13" t="n">
        <v>36</v>
      </c>
    </row>
    <row r="5102">
      <c r="C5102" s="13" t="n">
        <v>37</v>
      </c>
      <c r="D5102" s="13">
        <f>D2222+D4142*D2990</f>
        <v/>
      </c>
      <c r="E5102" s="13">
        <f>E2222+E4142*E2990</f>
        <v/>
      </c>
      <c r="F5102" s="13">
        <f>F2222+F4142*F2990</f>
        <v/>
      </c>
      <c r="Y5102" s="13" t="n">
        <v>37</v>
      </c>
      <c r="AU5102" s="13" t="n">
        <v>37</v>
      </c>
      <c r="BQ5102" s="13" t="n">
        <v>37</v>
      </c>
      <c r="CM5102" s="13" t="n">
        <v>37</v>
      </c>
      <c r="DI5102" s="13" t="n">
        <v>37</v>
      </c>
      <c r="EE5102" s="13" t="n">
        <v>37</v>
      </c>
      <c r="FA5102" s="13" t="n">
        <v>37</v>
      </c>
      <c r="FW5102" s="13" t="n">
        <v>37</v>
      </c>
      <c r="GS5102" s="13" t="n">
        <v>37</v>
      </c>
    </row>
    <row r="5103">
      <c r="C5103" s="13" t="n">
        <v>38</v>
      </c>
      <c r="D5103" s="13">
        <f>D2223+D4143*D2991</f>
        <v/>
      </c>
      <c r="E5103" s="13">
        <f>E2223+E4143*E2991</f>
        <v/>
      </c>
      <c r="F5103" s="13">
        <f>F2223+F4143*F2991</f>
        <v/>
      </c>
      <c r="Y5103" s="13" t="n">
        <v>38</v>
      </c>
      <c r="AU5103" s="13" t="n">
        <v>38</v>
      </c>
      <c r="BQ5103" s="13" t="n">
        <v>38</v>
      </c>
      <c r="CM5103" s="13" t="n">
        <v>38</v>
      </c>
      <c r="DI5103" s="13" t="n">
        <v>38</v>
      </c>
      <c r="EE5103" s="13" t="n">
        <v>38</v>
      </c>
      <c r="FA5103" s="13" t="n">
        <v>38</v>
      </c>
      <c r="FW5103" s="13" t="n">
        <v>38</v>
      </c>
      <c r="GS5103" s="13" t="n">
        <v>38</v>
      </c>
    </row>
    <row r="5104">
      <c r="C5104" s="13" t="n">
        <v>39</v>
      </c>
      <c r="D5104" s="13">
        <f>D2224+D4144*D2992</f>
        <v/>
      </c>
      <c r="E5104" s="13">
        <f>E2224+E4144*E2992</f>
        <v/>
      </c>
      <c r="F5104" s="13">
        <f>F2224+F4144*F2992</f>
        <v/>
      </c>
      <c r="Y5104" s="13" t="n">
        <v>39</v>
      </c>
      <c r="AU5104" s="13" t="n">
        <v>39</v>
      </c>
      <c r="BQ5104" s="13" t="n">
        <v>39</v>
      </c>
      <c r="CM5104" s="13" t="n">
        <v>39</v>
      </c>
      <c r="DI5104" s="13" t="n">
        <v>39</v>
      </c>
      <c r="EE5104" s="13" t="n">
        <v>39</v>
      </c>
      <c r="FA5104" s="13" t="n">
        <v>39</v>
      </c>
      <c r="FW5104" s="13" t="n">
        <v>39</v>
      </c>
      <c r="GS5104" s="13" t="n">
        <v>39</v>
      </c>
    </row>
    <row r="5105">
      <c r="C5105" s="13" t="n">
        <v>40</v>
      </c>
      <c r="D5105" s="13">
        <f>D2225+D4145*D2993</f>
        <v/>
      </c>
      <c r="E5105" s="13">
        <f>E2225+E4145*E2993</f>
        <v/>
      </c>
      <c r="F5105" s="13">
        <f>F2225+F4145*F2993</f>
        <v/>
      </c>
      <c r="Y5105" s="13" t="n">
        <v>40</v>
      </c>
      <c r="AU5105" s="13" t="n">
        <v>40</v>
      </c>
      <c r="BQ5105" s="13" t="n">
        <v>40</v>
      </c>
      <c r="CM5105" s="13" t="n">
        <v>40</v>
      </c>
      <c r="DI5105" s="13" t="n">
        <v>40</v>
      </c>
      <c r="EE5105" s="13" t="n">
        <v>40</v>
      </c>
      <c r="FA5105" s="13" t="n">
        <v>40</v>
      </c>
      <c r="FW5105" s="13" t="n">
        <v>40</v>
      </c>
      <c r="GS5105" s="13" t="n">
        <v>40</v>
      </c>
    </row>
    <row r="5106">
      <c r="C5106" s="13" t="n">
        <v>41</v>
      </c>
      <c r="D5106" s="13">
        <f>D2226+D4146*D2994</f>
        <v/>
      </c>
      <c r="E5106" s="13">
        <f>E2226+E4146*E2994</f>
        <v/>
      </c>
      <c r="F5106" s="13">
        <f>F2226+F4146*F2994</f>
        <v/>
      </c>
      <c r="Y5106" s="13" t="n">
        <v>41</v>
      </c>
      <c r="AU5106" s="13" t="n">
        <v>41</v>
      </c>
      <c r="BQ5106" s="13" t="n">
        <v>41</v>
      </c>
      <c r="CM5106" s="13" t="n">
        <v>41</v>
      </c>
      <c r="DI5106" s="13" t="n">
        <v>41</v>
      </c>
      <c r="EE5106" s="13" t="n">
        <v>41</v>
      </c>
      <c r="FA5106" s="13" t="n">
        <v>41</v>
      </c>
      <c r="FW5106" s="13" t="n">
        <v>41</v>
      </c>
      <c r="GS5106" s="13" t="n">
        <v>41</v>
      </c>
    </row>
    <row r="5107">
      <c r="C5107" s="13" t="n">
        <v>42</v>
      </c>
      <c r="D5107" s="13">
        <f>D2227+D4147*D2995</f>
        <v/>
      </c>
      <c r="E5107" s="13">
        <f>E2227+E4147*E2995</f>
        <v/>
      </c>
      <c r="F5107" s="13">
        <f>F2227+F4147*F2995</f>
        <v/>
      </c>
      <c r="Y5107" s="13" t="n">
        <v>42</v>
      </c>
      <c r="AU5107" s="13" t="n">
        <v>42</v>
      </c>
      <c r="BQ5107" s="13" t="n">
        <v>42</v>
      </c>
      <c r="CM5107" s="13" t="n">
        <v>42</v>
      </c>
      <c r="DI5107" s="13" t="n">
        <v>42</v>
      </c>
      <c r="EE5107" s="13" t="n">
        <v>42</v>
      </c>
      <c r="FA5107" s="13" t="n">
        <v>42</v>
      </c>
      <c r="FW5107" s="13" t="n">
        <v>42</v>
      </c>
      <c r="GS5107" s="13" t="n">
        <v>42</v>
      </c>
    </row>
    <row r="5108">
      <c r="C5108" s="13" t="n">
        <v>43</v>
      </c>
      <c r="D5108" s="13">
        <f>D2228+D4148*D2996</f>
        <v/>
      </c>
      <c r="E5108" s="13">
        <f>E2228+E4148*E2996</f>
        <v/>
      </c>
      <c r="F5108" s="13">
        <f>F2228+F4148*F2996</f>
        <v/>
      </c>
      <c r="Y5108" s="13" t="n">
        <v>43</v>
      </c>
      <c r="AU5108" s="13" t="n">
        <v>43</v>
      </c>
      <c r="BQ5108" s="13" t="n">
        <v>43</v>
      </c>
      <c r="CM5108" s="13" t="n">
        <v>43</v>
      </c>
      <c r="DI5108" s="13" t="n">
        <v>43</v>
      </c>
      <c r="EE5108" s="13" t="n">
        <v>43</v>
      </c>
      <c r="FA5108" s="13" t="n">
        <v>43</v>
      </c>
      <c r="FW5108" s="13" t="n">
        <v>43</v>
      </c>
      <c r="GS5108" s="13" t="n">
        <v>43</v>
      </c>
    </row>
    <row r="5109">
      <c r="C5109" s="13" t="n">
        <v>44</v>
      </c>
      <c r="D5109" s="13">
        <f>D2229+D4149*D2997</f>
        <v/>
      </c>
      <c r="E5109" s="13">
        <f>E2229+E4149*E2997</f>
        <v/>
      </c>
      <c r="F5109" s="13">
        <f>F2229+F4149*F2997</f>
        <v/>
      </c>
      <c r="Y5109" s="13" t="n">
        <v>44</v>
      </c>
      <c r="AU5109" s="13" t="n">
        <v>44</v>
      </c>
      <c r="BQ5109" s="13" t="n">
        <v>44</v>
      </c>
      <c r="CM5109" s="13" t="n">
        <v>44</v>
      </c>
      <c r="DI5109" s="13" t="n">
        <v>44</v>
      </c>
      <c r="EE5109" s="13" t="n">
        <v>44</v>
      </c>
      <c r="FA5109" s="13" t="n">
        <v>44</v>
      </c>
      <c r="FW5109" s="13" t="n">
        <v>44</v>
      </c>
      <c r="GS5109" s="13" t="n">
        <v>44</v>
      </c>
    </row>
    <row r="5110">
      <c r="C5110" s="13" t="n">
        <v>45</v>
      </c>
      <c r="D5110" s="13">
        <f>D2230+D4150*D2998</f>
        <v/>
      </c>
      <c r="E5110" s="13">
        <f>E2230+E4150*E2998</f>
        <v/>
      </c>
      <c r="F5110" s="13">
        <f>F2230+F4150*F2998</f>
        <v/>
      </c>
      <c r="Y5110" s="13" t="n">
        <v>45</v>
      </c>
      <c r="AU5110" s="13" t="n">
        <v>45</v>
      </c>
      <c r="BQ5110" s="13" t="n">
        <v>45</v>
      </c>
      <c r="CM5110" s="13" t="n">
        <v>45</v>
      </c>
      <c r="DI5110" s="13" t="n">
        <v>45</v>
      </c>
      <c r="EE5110" s="13" t="n">
        <v>45</v>
      </c>
      <c r="FA5110" s="13" t="n">
        <v>45</v>
      </c>
      <c r="FW5110" s="13" t="n">
        <v>45</v>
      </c>
      <c r="GS5110" s="13" t="n">
        <v>45</v>
      </c>
    </row>
    <row r="5111">
      <c r="C5111" s="13" t="n">
        <v>46</v>
      </c>
      <c r="D5111" s="13">
        <f>D2231+D4151*D2999</f>
        <v/>
      </c>
      <c r="E5111" s="13">
        <f>E2231+E4151*E2999</f>
        <v/>
      </c>
      <c r="F5111" s="13">
        <f>F2231+F4151*F2999</f>
        <v/>
      </c>
      <c r="Y5111" s="13" t="n">
        <v>46</v>
      </c>
      <c r="AU5111" s="13" t="n">
        <v>46</v>
      </c>
      <c r="BQ5111" s="13" t="n">
        <v>46</v>
      </c>
      <c r="CM5111" s="13" t="n">
        <v>46</v>
      </c>
      <c r="DI5111" s="13" t="n">
        <v>46</v>
      </c>
      <c r="EE5111" s="13" t="n">
        <v>46</v>
      </c>
      <c r="FA5111" s="13" t="n">
        <v>46</v>
      </c>
      <c r="FW5111" s="13" t="n">
        <v>46</v>
      </c>
      <c r="GS5111" s="13" t="n">
        <v>46</v>
      </c>
    </row>
    <row r="5112">
      <c r="C5112" s="13" t="n">
        <v>47</v>
      </c>
      <c r="D5112" s="13">
        <f>D2232+D4152*D3000</f>
        <v/>
      </c>
      <c r="E5112" s="13">
        <f>E2232+E4152*E3000</f>
        <v/>
      </c>
      <c r="F5112" s="13">
        <f>F2232+F4152*F3000</f>
        <v/>
      </c>
      <c r="Y5112" s="13" t="n">
        <v>47</v>
      </c>
      <c r="AU5112" s="13" t="n">
        <v>47</v>
      </c>
      <c r="BQ5112" s="13" t="n">
        <v>47</v>
      </c>
      <c r="CM5112" s="13" t="n">
        <v>47</v>
      </c>
      <c r="DI5112" s="13" t="n">
        <v>47</v>
      </c>
      <c r="EE5112" s="13" t="n">
        <v>47</v>
      </c>
      <c r="FA5112" s="13" t="n">
        <v>47</v>
      </c>
      <c r="FW5112" s="13" t="n">
        <v>47</v>
      </c>
      <c r="GS5112" s="13" t="n">
        <v>47</v>
      </c>
    </row>
    <row r="5113">
      <c r="C5113" s="13" t="n">
        <v>48</v>
      </c>
      <c r="D5113" s="13">
        <f>D2233+D4153*D3001</f>
        <v/>
      </c>
      <c r="E5113" s="13">
        <f>E2233+E4153*E3001</f>
        <v/>
      </c>
      <c r="F5113" s="13">
        <f>F2233+F4153*F3001</f>
        <v/>
      </c>
      <c r="Y5113" s="13" t="n">
        <v>48</v>
      </c>
      <c r="AU5113" s="13" t="n">
        <v>48</v>
      </c>
      <c r="BQ5113" s="13" t="n">
        <v>48</v>
      </c>
      <c r="CM5113" s="13" t="n">
        <v>48</v>
      </c>
      <c r="DI5113" s="13" t="n">
        <v>48</v>
      </c>
      <c r="EE5113" s="13" t="n">
        <v>48</v>
      </c>
      <c r="FA5113" s="13" t="n">
        <v>48</v>
      </c>
      <c r="FW5113" s="13" t="n">
        <v>48</v>
      </c>
      <c r="GS5113" s="13" t="n">
        <v>48</v>
      </c>
    </row>
    <row r="5114">
      <c r="C5114" s="13" t="n">
        <v>49</v>
      </c>
      <c r="D5114" s="13">
        <f>D2234+D4154*D3002</f>
        <v/>
      </c>
      <c r="E5114" s="13">
        <f>E2234+E4154*E3002</f>
        <v/>
      </c>
      <c r="F5114" s="13">
        <f>F2234+F4154*F3002</f>
        <v/>
      </c>
      <c r="Y5114" s="13" t="n">
        <v>49</v>
      </c>
      <c r="AU5114" s="13" t="n">
        <v>49</v>
      </c>
      <c r="BQ5114" s="13" t="n">
        <v>49</v>
      </c>
      <c r="CM5114" s="13" t="n">
        <v>49</v>
      </c>
      <c r="DI5114" s="13" t="n">
        <v>49</v>
      </c>
      <c r="EE5114" s="13" t="n">
        <v>49</v>
      </c>
      <c r="FA5114" s="13" t="n">
        <v>49</v>
      </c>
      <c r="FW5114" s="13" t="n">
        <v>49</v>
      </c>
      <c r="GS5114" s="13" t="n">
        <v>49</v>
      </c>
    </row>
    <row r="5115">
      <c r="C5115" s="13" t="n">
        <v>50</v>
      </c>
      <c r="D5115" s="13">
        <f>D2235+D4155*D3003</f>
        <v/>
      </c>
      <c r="E5115" s="13">
        <f>E2235+E4155*E3003</f>
        <v/>
      </c>
      <c r="F5115" s="13">
        <f>F2235+F4155*F3003</f>
        <v/>
      </c>
      <c r="Y5115" s="13" t="n">
        <v>50</v>
      </c>
      <c r="AU5115" s="13" t="n">
        <v>50</v>
      </c>
      <c r="BQ5115" s="13" t="n">
        <v>50</v>
      </c>
      <c r="CM5115" s="13" t="n">
        <v>50</v>
      </c>
      <c r="DI5115" s="13" t="n">
        <v>50</v>
      </c>
      <c r="EE5115" s="13" t="n">
        <v>50</v>
      </c>
      <c r="FA5115" s="13" t="n">
        <v>50</v>
      </c>
      <c r="FW5115" s="13" t="n">
        <v>50</v>
      </c>
      <c r="GS5115" s="13" t="n">
        <v>50</v>
      </c>
    </row>
    <row r="5116">
      <c r="C5116" s="13" t="n">
        <v>51</v>
      </c>
      <c r="D5116" s="13">
        <f>D2236+D4156*D3004</f>
        <v/>
      </c>
      <c r="E5116" s="13">
        <f>E2236+E4156*E3004</f>
        <v/>
      </c>
      <c r="F5116" s="13">
        <f>F2236+F4156*F3004</f>
        <v/>
      </c>
      <c r="Y5116" s="13" t="n">
        <v>51</v>
      </c>
      <c r="AU5116" s="13" t="n">
        <v>51</v>
      </c>
      <c r="BQ5116" s="13" t="n">
        <v>51</v>
      </c>
      <c r="CM5116" s="13" t="n">
        <v>51</v>
      </c>
      <c r="DI5116" s="13" t="n">
        <v>51</v>
      </c>
      <c r="EE5116" s="13" t="n">
        <v>51</v>
      </c>
      <c r="FA5116" s="13" t="n">
        <v>51</v>
      </c>
      <c r="FW5116" s="13" t="n">
        <v>51</v>
      </c>
      <c r="GS5116" s="13" t="n">
        <v>51</v>
      </c>
    </row>
    <row r="5117">
      <c r="C5117" s="13" t="n">
        <v>52</v>
      </c>
      <c r="D5117" s="13">
        <f>D2237+D4157*D3005</f>
        <v/>
      </c>
      <c r="E5117" s="13">
        <f>E2237+E4157*E3005</f>
        <v/>
      </c>
      <c r="F5117" s="13">
        <f>F2237+F4157*F3005</f>
        <v/>
      </c>
      <c r="Y5117" s="13" t="n">
        <v>52</v>
      </c>
      <c r="AU5117" s="13" t="n">
        <v>52</v>
      </c>
      <c r="BQ5117" s="13" t="n">
        <v>52</v>
      </c>
      <c r="CM5117" s="13" t="n">
        <v>52</v>
      </c>
      <c r="DI5117" s="13" t="n">
        <v>52</v>
      </c>
      <c r="EE5117" s="13" t="n">
        <v>52</v>
      </c>
      <c r="FA5117" s="13" t="n">
        <v>52</v>
      </c>
      <c r="FW5117" s="13" t="n">
        <v>52</v>
      </c>
      <c r="GS5117" s="13" t="n">
        <v>52</v>
      </c>
    </row>
    <row r="5118">
      <c r="C5118" s="13" t="n">
        <v>53</v>
      </c>
      <c r="D5118" s="13">
        <f>D2238+D4158*D3006</f>
        <v/>
      </c>
      <c r="E5118" s="13">
        <f>E2238+E4158*E3006</f>
        <v/>
      </c>
      <c r="F5118" s="13">
        <f>F2238+F4158*F3006</f>
        <v/>
      </c>
      <c r="Y5118" s="13" t="n">
        <v>53</v>
      </c>
      <c r="AU5118" s="13" t="n">
        <v>53</v>
      </c>
      <c r="BQ5118" s="13" t="n">
        <v>53</v>
      </c>
      <c r="CM5118" s="13" t="n">
        <v>53</v>
      </c>
      <c r="DI5118" s="13" t="n">
        <v>53</v>
      </c>
      <c r="EE5118" s="13" t="n">
        <v>53</v>
      </c>
      <c r="FA5118" s="13" t="n">
        <v>53</v>
      </c>
      <c r="FW5118" s="13" t="n">
        <v>53</v>
      </c>
      <c r="GS5118" s="13" t="n">
        <v>53</v>
      </c>
    </row>
    <row r="5119">
      <c r="C5119" s="13" t="n">
        <v>54</v>
      </c>
      <c r="D5119" s="13">
        <f>D2239+D4159*D3007</f>
        <v/>
      </c>
      <c r="E5119" s="13">
        <f>E2239+E4159*E3007</f>
        <v/>
      </c>
      <c r="F5119" s="13">
        <f>F2239+F4159*F3007</f>
        <v/>
      </c>
      <c r="Y5119" s="13" t="n">
        <v>54</v>
      </c>
      <c r="AU5119" s="13" t="n">
        <v>54</v>
      </c>
      <c r="BQ5119" s="13" t="n">
        <v>54</v>
      </c>
      <c r="CM5119" s="13" t="n">
        <v>54</v>
      </c>
      <c r="DI5119" s="13" t="n">
        <v>54</v>
      </c>
      <c r="EE5119" s="13" t="n">
        <v>54</v>
      </c>
      <c r="FA5119" s="13" t="n">
        <v>54</v>
      </c>
      <c r="FW5119" s="13" t="n">
        <v>54</v>
      </c>
      <c r="GS5119" s="13" t="n">
        <v>54</v>
      </c>
    </row>
    <row r="5120">
      <c r="C5120" s="13" t="n">
        <v>55</v>
      </c>
      <c r="D5120" s="13">
        <f>D2240+D4160*D3008</f>
        <v/>
      </c>
      <c r="E5120" s="13">
        <f>E2240+E4160*E3008</f>
        <v/>
      </c>
      <c r="F5120" s="13">
        <f>F2240+F4160*F3008</f>
        <v/>
      </c>
      <c r="Y5120" s="13" t="n">
        <v>55</v>
      </c>
      <c r="AU5120" s="13" t="n">
        <v>55</v>
      </c>
      <c r="BQ5120" s="13" t="n">
        <v>55</v>
      </c>
      <c r="CM5120" s="13" t="n">
        <v>55</v>
      </c>
      <c r="DI5120" s="13" t="n">
        <v>55</v>
      </c>
      <c r="EE5120" s="13" t="n">
        <v>55</v>
      </c>
      <c r="FA5120" s="13" t="n">
        <v>55</v>
      </c>
      <c r="FW5120" s="13" t="n">
        <v>55</v>
      </c>
      <c r="GS5120" s="13" t="n">
        <v>55</v>
      </c>
    </row>
    <row r="5121">
      <c r="C5121" s="13" t="n">
        <v>56</v>
      </c>
      <c r="D5121" s="13">
        <f>D2241+D4161*D3009</f>
        <v/>
      </c>
      <c r="E5121" s="13">
        <f>E2241+E4161*E3009</f>
        <v/>
      </c>
      <c r="F5121" s="13">
        <f>F2241+F4161*F3009</f>
        <v/>
      </c>
      <c r="Y5121" s="13" t="n">
        <v>56</v>
      </c>
      <c r="AU5121" s="13" t="n">
        <v>56</v>
      </c>
      <c r="BQ5121" s="13" t="n">
        <v>56</v>
      </c>
      <c r="CM5121" s="13" t="n">
        <v>56</v>
      </c>
      <c r="DI5121" s="13" t="n">
        <v>56</v>
      </c>
      <c r="EE5121" s="13" t="n">
        <v>56</v>
      </c>
      <c r="FA5121" s="13" t="n">
        <v>56</v>
      </c>
      <c r="FW5121" s="13" t="n">
        <v>56</v>
      </c>
      <c r="GS5121" s="13" t="n">
        <v>56</v>
      </c>
    </row>
    <row r="5122">
      <c r="C5122" s="13" t="n">
        <v>57</v>
      </c>
      <c r="D5122" s="13">
        <f>D2242+D4162*D3010</f>
        <v/>
      </c>
      <c r="E5122" s="13">
        <f>E2242+E4162*E3010</f>
        <v/>
      </c>
      <c r="F5122" s="13">
        <f>F2242+F4162*F3010</f>
        <v/>
      </c>
      <c r="Y5122" s="13" t="n">
        <v>57</v>
      </c>
      <c r="AU5122" s="13" t="n">
        <v>57</v>
      </c>
      <c r="BQ5122" s="13" t="n">
        <v>57</v>
      </c>
      <c r="CM5122" s="13" t="n">
        <v>57</v>
      </c>
      <c r="DI5122" s="13" t="n">
        <v>57</v>
      </c>
      <c r="EE5122" s="13" t="n">
        <v>57</v>
      </c>
      <c r="FA5122" s="13" t="n">
        <v>57</v>
      </c>
      <c r="FW5122" s="13" t="n">
        <v>57</v>
      </c>
      <c r="GS5122" s="13" t="n">
        <v>57</v>
      </c>
    </row>
    <row r="5123">
      <c r="C5123" s="13" t="n">
        <v>58</v>
      </c>
      <c r="D5123" s="13">
        <f>D2243+D4163*D3011</f>
        <v/>
      </c>
      <c r="E5123" s="13">
        <f>E2243+E4163*E3011</f>
        <v/>
      </c>
      <c r="F5123" s="13">
        <f>F2243+F4163*F3011</f>
        <v/>
      </c>
      <c r="Y5123" s="13" t="n">
        <v>58</v>
      </c>
      <c r="AU5123" s="13" t="n">
        <v>58</v>
      </c>
      <c r="BQ5123" s="13" t="n">
        <v>58</v>
      </c>
      <c r="CM5123" s="13" t="n">
        <v>58</v>
      </c>
      <c r="DI5123" s="13" t="n">
        <v>58</v>
      </c>
      <c r="EE5123" s="13" t="n">
        <v>58</v>
      </c>
      <c r="FA5123" s="13" t="n">
        <v>58</v>
      </c>
      <c r="FW5123" s="13" t="n">
        <v>58</v>
      </c>
      <c r="GS5123" s="13" t="n">
        <v>58</v>
      </c>
    </row>
    <row r="5124">
      <c r="C5124" s="13" t="n">
        <v>59</v>
      </c>
      <c r="D5124" s="13">
        <f>D2244+D4164*D3012</f>
        <v/>
      </c>
      <c r="E5124" s="13">
        <f>E2244+E4164*E3012</f>
        <v/>
      </c>
      <c r="F5124" s="13">
        <f>F2244+F4164*F3012</f>
        <v/>
      </c>
      <c r="Y5124" s="13" t="n">
        <v>59</v>
      </c>
      <c r="AU5124" s="13" t="n">
        <v>59</v>
      </c>
      <c r="BQ5124" s="13" t="n">
        <v>59</v>
      </c>
      <c r="CM5124" s="13" t="n">
        <v>59</v>
      </c>
      <c r="DI5124" s="13" t="n">
        <v>59</v>
      </c>
      <c r="EE5124" s="13" t="n">
        <v>59</v>
      </c>
      <c r="FA5124" s="13" t="n">
        <v>59</v>
      </c>
      <c r="FW5124" s="13" t="n">
        <v>59</v>
      </c>
      <c r="GS5124" s="13" t="n">
        <v>59</v>
      </c>
    </row>
    <row r="5125">
      <c r="C5125" s="13" t="n">
        <v>60</v>
      </c>
      <c r="D5125" s="13">
        <f>D2245+D4165*D3013</f>
        <v/>
      </c>
      <c r="E5125" s="13">
        <f>E2245+E4165*E3013</f>
        <v/>
      </c>
      <c r="F5125" s="13">
        <f>F2245+F4165*F3013</f>
        <v/>
      </c>
      <c r="Y5125" s="13" t="n">
        <v>60</v>
      </c>
      <c r="AU5125" s="13" t="n">
        <v>60</v>
      </c>
      <c r="BQ5125" s="13" t="n">
        <v>60</v>
      </c>
      <c r="CM5125" s="13" t="n">
        <v>60</v>
      </c>
      <c r="DI5125" s="13" t="n">
        <v>60</v>
      </c>
      <c r="EE5125" s="13" t="n">
        <v>60</v>
      </c>
      <c r="FA5125" s="13" t="n">
        <v>60</v>
      </c>
      <c r="FW5125" s="13" t="n">
        <v>60</v>
      </c>
      <c r="GS5125" s="13" t="n">
        <v>60</v>
      </c>
    </row>
    <row r="5126">
      <c r="C5126" s="13" t="n">
        <v>61</v>
      </c>
      <c r="D5126" s="13">
        <f>D2246+D4166*D3014</f>
        <v/>
      </c>
      <c r="E5126" s="13">
        <f>E2246+E4166*E3014</f>
        <v/>
      </c>
      <c r="F5126" s="13">
        <f>F2246+F4166*F3014</f>
        <v/>
      </c>
      <c r="Y5126" s="13" t="n">
        <v>61</v>
      </c>
      <c r="AU5126" s="13" t="n">
        <v>61</v>
      </c>
      <c r="BQ5126" s="13" t="n">
        <v>61</v>
      </c>
      <c r="CM5126" s="13" t="n">
        <v>61</v>
      </c>
      <c r="DI5126" s="13" t="n">
        <v>61</v>
      </c>
      <c r="EE5126" s="13" t="n">
        <v>61</v>
      </c>
      <c r="FA5126" s="13" t="n">
        <v>61</v>
      </c>
      <c r="FW5126" s="13" t="n">
        <v>61</v>
      </c>
      <c r="GS5126" s="13" t="n">
        <v>61</v>
      </c>
    </row>
    <row r="5127">
      <c r="C5127" s="13" t="n">
        <v>62</v>
      </c>
      <c r="D5127" s="13">
        <f>D2247+D4167*D3015</f>
        <v/>
      </c>
      <c r="E5127" s="13">
        <f>E2247+E4167*E3015</f>
        <v/>
      </c>
      <c r="F5127" s="13">
        <f>F2247+F4167*F3015</f>
        <v/>
      </c>
      <c r="Y5127" s="13" t="n">
        <v>62</v>
      </c>
      <c r="AU5127" s="13" t="n">
        <v>62</v>
      </c>
      <c r="BQ5127" s="13" t="n">
        <v>62</v>
      </c>
      <c r="CM5127" s="13" t="n">
        <v>62</v>
      </c>
      <c r="DI5127" s="13" t="n">
        <v>62</v>
      </c>
      <c r="EE5127" s="13" t="n">
        <v>62</v>
      </c>
      <c r="FA5127" s="13" t="n">
        <v>62</v>
      </c>
      <c r="FW5127" s="13" t="n">
        <v>62</v>
      </c>
      <c r="GS5127" s="13" t="n">
        <v>62</v>
      </c>
    </row>
    <row r="5128">
      <c r="C5128" s="13" t="n">
        <v>63</v>
      </c>
      <c r="D5128" s="13">
        <f>D2248+D4168*D3016</f>
        <v/>
      </c>
      <c r="E5128" s="13">
        <f>E2248+E4168*E3016</f>
        <v/>
      </c>
      <c r="F5128" s="13">
        <f>F2248+F4168*F3016</f>
        <v/>
      </c>
      <c r="Y5128" s="13" t="n">
        <v>63</v>
      </c>
      <c r="AU5128" s="13" t="n">
        <v>63</v>
      </c>
      <c r="BQ5128" s="13" t="n">
        <v>63</v>
      </c>
      <c r="CM5128" s="13" t="n">
        <v>63</v>
      </c>
      <c r="DI5128" s="13" t="n">
        <v>63</v>
      </c>
      <c r="EE5128" s="13" t="n">
        <v>63</v>
      </c>
      <c r="FA5128" s="13" t="n">
        <v>63</v>
      </c>
      <c r="FW5128" s="13" t="n">
        <v>63</v>
      </c>
      <c r="GS5128" s="13" t="n">
        <v>63</v>
      </c>
    </row>
    <row r="5129">
      <c r="C5129" s="13" t="n">
        <v>64</v>
      </c>
      <c r="D5129" s="13">
        <f>D2249+D4169*D3017</f>
        <v/>
      </c>
      <c r="E5129" s="13">
        <f>E2249+E4169*E3017</f>
        <v/>
      </c>
      <c r="F5129" s="13">
        <f>F2249+F4169*F3017</f>
        <v/>
      </c>
      <c r="Y5129" s="13" t="n">
        <v>64</v>
      </c>
      <c r="AU5129" s="13" t="n">
        <v>64</v>
      </c>
      <c r="BQ5129" s="13" t="n">
        <v>64</v>
      </c>
      <c r="CM5129" s="13" t="n">
        <v>64</v>
      </c>
      <c r="DI5129" s="13" t="n">
        <v>64</v>
      </c>
      <c r="EE5129" s="13" t="n">
        <v>64</v>
      </c>
      <c r="FA5129" s="13" t="n">
        <v>64</v>
      </c>
      <c r="FW5129" s="13" t="n">
        <v>64</v>
      </c>
      <c r="GS5129" s="13" t="n">
        <v>64</v>
      </c>
    </row>
    <row r="5130">
      <c r="C5130" s="13" t="n">
        <v>65</v>
      </c>
      <c r="D5130" s="13">
        <f>D2250+D4170*D3018</f>
        <v/>
      </c>
      <c r="E5130" s="13">
        <f>E2250+E4170*E3018</f>
        <v/>
      </c>
      <c r="F5130" s="13">
        <f>F2250+F4170*F3018</f>
        <v/>
      </c>
      <c r="Y5130" s="13" t="n">
        <v>65</v>
      </c>
      <c r="AU5130" s="13" t="n">
        <v>65</v>
      </c>
      <c r="BQ5130" s="13" t="n">
        <v>65</v>
      </c>
      <c r="CM5130" s="13" t="n">
        <v>65</v>
      </c>
      <c r="DI5130" s="13" t="n">
        <v>65</v>
      </c>
      <c r="EE5130" s="13" t="n">
        <v>65</v>
      </c>
      <c r="FA5130" s="13" t="n">
        <v>65</v>
      </c>
      <c r="FW5130" s="13" t="n">
        <v>65</v>
      </c>
      <c r="GS5130" s="13" t="n">
        <v>65</v>
      </c>
    </row>
    <row r="5131">
      <c r="C5131" s="13" t="n">
        <v>66</v>
      </c>
      <c r="D5131" s="13">
        <f>D2251+D4171*D3019</f>
        <v/>
      </c>
      <c r="E5131" s="13">
        <f>E2251+E4171*E3019</f>
        <v/>
      </c>
      <c r="F5131" s="13">
        <f>F2251+F4171*F3019</f>
        <v/>
      </c>
      <c r="Y5131" s="13" t="n">
        <v>66</v>
      </c>
      <c r="AU5131" s="13" t="n">
        <v>66</v>
      </c>
      <c r="BQ5131" s="13" t="n">
        <v>66</v>
      </c>
      <c r="CM5131" s="13" t="n">
        <v>66</v>
      </c>
      <c r="DI5131" s="13" t="n">
        <v>66</v>
      </c>
      <c r="EE5131" s="13" t="n">
        <v>66</v>
      </c>
      <c r="FA5131" s="13" t="n">
        <v>66</v>
      </c>
      <c r="FW5131" s="13" t="n">
        <v>66</v>
      </c>
      <c r="GS5131" s="13" t="n">
        <v>66</v>
      </c>
    </row>
    <row r="5132">
      <c r="C5132" s="13" t="n">
        <v>67</v>
      </c>
      <c r="D5132" s="13">
        <f>D2252+D4172*D3020</f>
        <v/>
      </c>
      <c r="E5132" s="13">
        <f>E2252+E4172*E3020</f>
        <v/>
      </c>
      <c r="F5132" s="13">
        <f>F2252+F4172*F3020</f>
        <v/>
      </c>
      <c r="Y5132" s="13" t="n">
        <v>67</v>
      </c>
      <c r="AU5132" s="13" t="n">
        <v>67</v>
      </c>
      <c r="BQ5132" s="13" t="n">
        <v>67</v>
      </c>
      <c r="CM5132" s="13" t="n">
        <v>67</v>
      </c>
      <c r="DI5132" s="13" t="n">
        <v>67</v>
      </c>
      <c r="EE5132" s="13" t="n">
        <v>67</v>
      </c>
      <c r="FA5132" s="13" t="n">
        <v>67</v>
      </c>
      <c r="FW5132" s="13" t="n">
        <v>67</v>
      </c>
      <c r="GS5132" s="13" t="n">
        <v>67</v>
      </c>
    </row>
    <row r="5133">
      <c r="C5133" s="13" t="n">
        <v>68</v>
      </c>
      <c r="D5133" s="13">
        <f>D2253+D4173*D3021</f>
        <v/>
      </c>
      <c r="E5133" s="13">
        <f>E2253+E4173*E3021</f>
        <v/>
      </c>
      <c r="F5133" s="13">
        <f>F2253+F4173*F3021</f>
        <v/>
      </c>
      <c r="Y5133" s="13" t="n">
        <v>68</v>
      </c>
      <c r="AU5133" s="13" t="n">
        <v>68</v>
      </c>
      <c r="BQ5133" s="13" t="n">
        <v>68</v>
      </c>
      <c r="CM5133" s="13" t="n">
        <v>68</v>
      </c>
      <c r="DI5133" s="13" t="n">
        <v>68</v>
      </c>
      <c r="EE5133" s="13" t="n">
        <v>68</v>
      </c>
      <c r="FA5133" s="13" t="n">
        <v>68</v>
      </c>
      <c r="FW5133" s="13" t="n">
        <v>68</v>
      </c>
      <c r="GS5133" s="13" t="n">
        <v>68</v>
      </c>
    </row>
    <row r="5134">
      <c r="C5134" s="13" t="n">
        <v>69</v>
      </c>
      <c r="D5134" s="13">
        <f>D2254+D4174*D3022</f>
        <v/>
      </c>
      <c r="E5134" s="13">
        <f>E2254+E4174*E3022</f>
        <v/>
      </c>
      <c r="F5134" s="13">
        <f>F2254+F4174*F3022</f>
        <v/>
      </c>
      <c r="Y5134" s="13" t="n">
        <v>69</v>
      </c>
      <c r="AU5134" s="13" t="n">
        <v>69</v>
      </c>
      <c r="BQ5134" s="13" t="n">
        <v>69</v>
      </c>
      <c r="CM5134" s="13" t="n">
        <v>69</v>
      </c>
      <c r="DI5134" s="13" t="n">
        <v>69</v>
      </c>
      <c r="EE5134" s="13" t="n">
        <v>69</v>
      </c>
      <c r="FA5134" s="13" t="n">
        <v>69</v>
      </c>
      <c r="FW5134" s="13" t="n">
        <v>69</v>
      </c>
      <c r="GS5134" s="13" t="n">
        <v>69</v>
      </c>
    </row>
    <row r="5135">
      <c r="C5135" s="13" t="n">
        <v>70</v>
      </c>
      <c r="D5135" s="13">
        <f>D2255+D4175*D3023</f>
        <v/>
      </c>
      <c r="E5135" s="13">
        <f>E2255+E4175*E3023</f>
        <v/>
      </c>
      <c r="F5135" s="13">
        <f>F2255+F4175*F3023</f>
        <v/>
      </c>
      <c r="Y5135" s="13" t="n">
        <v>70</v>
      </c>
      <c r="AU5135" s="13" t="n">
        <v>70</v>
      </c>
      <c r="BQ5135" s="13" t="n">
        <v>70</v>
      </c>
      <c r="CM5135" s="13" t="n">
        <v>70</v>
      </c>
      <c r="DI5135" s="13" t="n">
        <v>70</v>
      </c>
      <c r="EE5135" s="13" t="n">
        <v>70</v>
      </c>
      <c r="FA5135" s="13" t="n">
        <v>70</v>
      </c>
      <c r="FW5135" s="13" t="n">
        <v>70</v>
      </c>
      <c r="GS5135" s="13" t="n">
        <v>70</v>
      </c>
    </row>
    <row r="5136">
      <c r="C5136" s="13" t="n">
        <v>71</v>
      </c>
      <c r="D5136" s="13">
        <f>D2256+D4176*D3024</f>
        <v/>
      </c>
      <c r="E5136" s="13">
        <f>E2256+E4176*E3024</f>
        <v/>
      </c>
      <c r="F5136" s="13">
        <f>F2256+F4176*F3024</f>
        <v/>
      </c>
      <c r="Y5136" s="13" t="n">
        <v>71</v>
      </c>
      <c r="AU5136" s="13" t="n">
        <v>71</v>
      </c>
      <c r="BQ5136" s="13" t="n">
        <v>71</v>
      </c>
      <c r="CM5136" s="13" t="n">
        <v>71</v>
      </c>
      <c r="DI5136" s="13" t="n">
        <v>71</v>
      </c>
      <c r="EE5136" s="13" t="n">
        <v>71</v>
      </c>
      <c r="FA5136" s="13" t="n">
        <v>71</v>
      </c>
      <c r="FW5136" s="13" t="n">
        <v>71</v>
      </c>
      <c r="GS5136" s="13" t="n">
        <v>71</v>
      </c>
    </row>
    <row r="5137">
      <c r="C5137" s="13" t="n">
        <v>72</v>
      </c>
      <c r="D5137" s="13">
        <f>D2257+D4177*D3025</f>
        <v/>
      </c>
      <c r="E5137" s="13">
        <f>E2257+E4177*E3025</f>
        <v/>
      </c>
      <c r="F5137" s="13">
        <f>F2257+F4177*F3025</f>
        <v/>
      </c>
      <c r="Y5137" s="13" t="n">
        <v>72</v>
      </c>
      <c r="AU5137" s="13" t="n">
        <v>72</v>
      </c>
      <c r="BQ5137" s="13" t="n">
        <v>72</v>
      </c>
      <c r="CM5137" s="13" t="n">
        <v>72</v>
      </c>
      <c r="DI5137" s="13" t="n">
        <v>72</v>
      </c>
      <c r="EE5137" s="13" t="n">
        <v>72</v>
      </c>
      <c r="FA5137" s="13" t="n">
        <v>72</v>
      </c>
      <c r="FW5137" s="13" t="n">
        <v>72</v>
      </c>
      <c r="GS5137" s="13" t="n">
        <v>72</v>
      </c>
    </row>
    <row r="5138">
      <c r="C5138" s="13" t="n">
        <v>73</v>
      </c>
      <c r="D5138" s="13">
        <f>D2258+D4178*D3026</f>
        <v/>
      </c>
      <c r="E5138" s="13">
        <f>E2258+E4178*E3026</f>
        <v/>
      </c>
      <c r="F5138" s="13">
        <f>F2258+F4178*F3026</f>
        <v/>
      </c>
      <c r="Y5138" s="13" t="n">
        <v>73</v>
      </c>
      <c r="AU5138" s="13" t="n">
        <v>73</v>
      </c>
      <c r="BQ5138" s="13" t="n">
        <v>73</v>
      </c>
      <c r="CM5138" s="13" t="n">
        <v>73</v>
      </c>
      <c r="DI5138" s="13" t="n">
        <v>73</v>
      </c>
      <c r="EE5138" s="13" t="n">
        <v>73</v>
      </c>
      <c r="FA5138" s="13" t="n">
        <v>73</v>
      </c>
      <c r="FW5138" s="13" t="n">
        <v>73</v>
      </c>
      <c r="GS5138" s="13" t="n">
        <v>73</v>
      </c>
    </row>
    <row r="5139">
      <c r="C5139" s="13" t="n">
        <v>74</v>
      </c>
      <c r="D5139" s="13">
        <f>D2259+D4179*D3027</f>
        <v/>
      </c>
      <c r="E5139" s="13">
        <f>E2259+E4179*E3027</f>
        <v/>
      </c>
      <c r="F5139" s="13">
        <f>F2259+F4179*F3027</f>
        <v/>
      </c>
      <c r="Y5139" s="13" t="n">
        <v>74</v>
      </c>
      <c r="AU5139" s="13" t="n">
        <v>74</v>
      </c>
      <c r="BQ5139" s="13" t="n">
        <v>74</v>
      </c>
      <c r="CM5139" s="13" t="n">
        <v>74</v>
      </c>
      <c r="DI5139" s="13" t="n">
        <v>74</v>
      </c>
      <c r="EE5139" s="13" t="n">
        <v>74</v>
      </c>
      <c r="FA5139" s="13" t="n">
        <v>74</v>
      </c>
      <c r="FW5139" s="13" t="n">
        <v>74</v>
      </c>
      <c r="GS5139" s="13" t="n">
        <v>74</v>
      </c>
    </row>
    <row r="5140">
      <c r="C5140" s="13" t="n">
        <v>75</v>
      </c>
      <c r="D5140" s="13">
        <f>D2260+D4180*D3028</f>
        <v/>
      </c>
      <c r="E5140" s="13">
        <f>E2260+E4180*E3028</f>
        <v/>
      </c>
      <c r="F5140" s="13">
        <f>F2260+F4180*F3028</f>
        <v/>
      </c>
      <c r="Y5140" s="13" t="n">
        <v>75</v>
      </c>
      <c r="AU5140" s="13" t="n">
        <v>75</v>
      </c>
      <c r="BQ5140" s="13" t="n">
        <v>75</v>
      </c>
      <c r="CM5140" s="13" t="n">
        <v>75</v>
      </c>
      <c r="DI5140" s="13" t="n">
        <v>75</v>
      </c>
      <c r="EE5140" s="13" t="n">
        <v>75</v>
      </c>
      <c r="FA5140" s="13" t="n">
        <v>75</v>
      </c>
      <c r="FW5140" s="13" t="n">
        <v>75</v>
      </c>
      <c r="GS5140" s="13" t="n">
        <v>75</v>
      </c>
    </row>
    <row r="5141">
      <c r="C5141" s="13" t="n">
        <v>76</v>
      </c>
      <c r="D5141" s="13">
        <f>D2261+D4181*D3029</f>
        <v/>
      </c>
      <c r="E5141" s="13">
        <f>E2261+E4181*E3029</f>
        <v/>
      </c>
      <c r="F5141" s="13">
        <f>F2261+F4181*F3029</f>
        <v/>
      </c>
      <c r="Y5141" s="13" t="n">
        <v>76</v>
      </c>
      <c r="AU5141" s="13" t="n">
        <v>76</v>
      </c>
      <c r="BQ5141" s="13" t="n">
        <v>76</v>
      </c>
      <c r="CM5141" s="13" t="n">
        <v>76</v>
      </c>
      <c r="DI5141" s="13" t="n">
        <v>76</v>
      </c>
      <c r="EE5141" s="13" t="n">
        <v>76</v>
      </c>
      <c r="FA5141" s="13" t="n">
        <v>76</v>
      </c>
      <c r="FW5141" s="13" t="n">
        <v>76</v>
      </c>
      <c r="GS5141" s="13" t="n">
        <v>76</v>
      </c>
    </row>
    <row r="5142">
      <c r="C5142" s="13" t="n">
        <v>77</v>
      </c>
      <c r="D5142" s="13">
        <f>D2262+D4182*D3030</f>
        <v/>
      </c>
      <c r="E5142" s="13">
        <f>E2262+E4182*E3030</f>
        <v/>
      </c>
      <c r="F5142" s="13">
        <f>F2262+F4182*F3030</f>
        <v/>
      </c>
      <c r="Y5142" s="13" t="n">
        <v>77</v>
      </c>
      <c r="AU5142" s="13" t="n">
        <v>77</v>
      </c>
      <c r="BQ5142" s="13" t="n">
        <v>77</v>
      </c>
      <c r="CM5142" s="13" t="n">
        <v>77</v>
      </c>
      <c r="DI5142" s="13" t="n">
        <v>77</v>
      </c>
      <c r="EE5142" s="13" t="n">
        <v>77</v>
      </c>
      <c r="FA5142" s="13" t="n">
        <v>77</v>
      </c>
      <c r="FW5142" s="13" t="n">
        <v>77</v>
      </c>
      <c r="GS5142" s="13" t="n">
        <v>77</v>
      </c>
    </row>
    <row r="5143">
      <c r="C5143" s="13" t="n">
        <v>78</v>
      </c>
      <c r="D5143" s="13">
        <f>D2263+D4183*D3031</f>
        <v/>
      </c>
      <c r="E5143" s="13">
        <f>E2263+E4183*E3031</f>
        <v/>
      </c>
      <c r="F5143" s="13">
        <f>F2263+F4183*F3031</f>
        <v/>
      </c>
      <c r="Y5143" s="13" t="n">
        <v>78</v>
      </c>
      <c r="AU5143" s="13" t="n">
        <v>78</v>
      </c>
      <c r="BQ5143" s="13" t="n">
        <v>78</v>
      </c>
      <c r="CM5143" s="13" t="n">
        <v>78</v>
      </c>
      <c r="DI5143" s="13" t="n">
        <v>78</v>
      </c>
      <c r="EE5143" s="13" t="n">
        <v>78</v>
      </c>
      <c r="FA5143" s="13" t="n">
        <v>78</v>
      </c>
      <c r="FW5143" s="13" t="n">
        <v>78</v>
      </c>
      <c r="GS5143" s="13" t="n">
        <v>78</v>
      </c>
    </row>
    <row r="5144">
      <c r="C5144" s="13" t="n">
        <v>79</v>
      </c>
      <c r="D5144" s="13">
        <f>D2264+D4184*D3032</f>
        <v/>
      </c>
      <c r="E5144" s="13">
        <f>E2264+E4184*E3032</f>
        <v/>
      </c>
      <c r="F5144" s="13">
        <f>F2264+F4184*F3032</f>
        <v/>
      </c>
      <c r="Y5144" s="13" t="n">
        <v>79</v>
      </c>
      <c r="AU5144" s="13" t="n">
        <v>79</v>
      </c>
      <c r="BQ5144" s="13" t="n">
        <v>79</v>
      </c>
      <c r="CM5144" s="13" t="n">
        <v>79</v>
      </c>
      <c r="DI5144" s="13" t="n">
        <v>79</v>
      </c>
      <c r="EE5144" s="13" t="n">
        <v>79</v>
      </c>
      <c r="FA5144" s="13" t="n">
        <v>79</v>
      </c>
      <c r="FW5144" s="13" t="n">
        <v>79</v>
      </c>
      <c r="GS5144" s="13" t="n">
        <v>79</v>
      </c>
    </row>
    <row r="5145">
      <c r="C5145" s="13" t="n">
        <v>80</v>
      </c>
      <c r="D5145" s="13">
        <f>D2265+D4185*D3033</f>
        <v/>
      </c>
      <c r="E5145" s="13">
        <f>E2265+E4185*E3033</f>
        <v/>
      </c>
      <c r="F5145" s="13">
        <f>F2265+F4185*F3033</f>
        <v/>
      </c>
      <c r="Y5145" s="13" t="n">
        <v>80</v>
      </c>
      <c r="AU5145" s="13" t="n">
        <v>80</v>
      </c>
      <c r="BQ5145" s="13" t="n">
        <v>80</v>
      </c>
      <c r="CM5145" s="13" t="n">
        <v>80</v>
      </c>
      <c r="DI5145" s="13" t="n">
        <v>80</v>
      </c>
      <c r="EE5145" s="13" t="n">
        <v>80</v>
      </c>
      <c r="FA5145" s="13" t="n">
        <v>80</v>
      </c>
      <c r="FW5145" s="13" t="n">
        <v>80</v>
      </c>
      <c r="GS5145" s="13" t="n">
        <v>80</v>
      </c>
    </row>
    <row r="5146">
      <c r="C5146" s="13" t="n">
        <v>81</v>
      </c>
      <c r="D5146" s="13">
        <f>D2266+D4186*D3034</f>
        <v/>
      </c>
      <c r="E5146" s="13">
        <f>E2266+E4186*E3034</f>
        <v/>
      </c>
      <c r="F5146" s="13">
        <f>F2266+F4186*F3034</f>
        <v/>
      </c>
      <c r="Y5146" s="13" t="n">
        <v>81</v>
      </c>
      <c r="AU5146" s="13" t="n">
        <v>81</v>
      </c>
      <c r="BQ5146" s="13" t="n">
        <v>81</v>
      </c>
      <c r="CM5146" s="13" t="n">
        <v>81</v>
      </c>
      <c r="DI5146" s="13" t="n">
        <v>81</v>
      </c>
      <c r="EE5146" s="13" t="n">
        <v>81</v>
      </c>
      <c r="FA5146" s="13" t="n">
        <v>81</v>
      </c>
      <c r="FW5146" s="13" t="n">
        <v>81</v>
      </c>
      <c r="GS5146" s="13" t="n">
        <v>81</v>
      </c>
    </row>
    <row r="5147">
      <c r="C5147" s="13" t="n">
        <v>82</v>
      </c>
      <c r="D5147" s="13">
        <f>D2267+D4187*D3035</f>
        <v/>
      </c>
      <c r="E5147" s="13">
        <f>E2267+E4187*E3035</f>
        <v/>
      </c>
      <c r="F5147" s="13">
        <f>F2267+F4187*F3035</f>
        <v/>
      </c>
      <c r="Y5147" s="13" t="n">
        <v>82</v>
      </c>
      <c r="AU5147" s="13" t="n">
        <v>82</v>
      </c>
      <c r="BQ5147" s="13" t="n">
        <v>82</v>
      </c>
      <c r="CM5147" s="13" t="n">
        <v>82</v>
      </c>
      <c r="DI5147" s="13" t="n">
        <v>82</v>
      </c>
      <c r="EE5147" s="13" t="n">
        <v>82</v>
      </c>
      <c r="FA5147" s="13" t="n">
        <v>82</v>
      </c>
      <c r="FW5147" s="13" t="n">
        <v>82</v>
      </c>
      <c r="GS5147" s="13" t="n">
        <v>82</v>
      </c>
    </row>
    <row r="5148">
      <c r="C5148" s="13" t="n">
        <v>83</v>
      </c>
      <c r="D5148" s="13">
        <f>D2268+D4188*D3036</f>
        <v/>
      </c>
      <c r="E5148" s="13">
        <f>E2268+E4188*E3036</f>
        <v/>
      </c>
      <c r="F5148" s="13">
        <f>F2268+F4188*F3036</f>
        <v/>
      </c>
      <c r="Y5148" s="13" t="n">
        <v>83</v>
      </c>
      <c r="AU5148" s="13" t="n">
        <v>83</v>
      </c>
      <c r="BQ5148" s="13" t="n">
        <v>83</v>
      </c>
      <c r="CM5148" s="13" t="n">
        <v>83</v>
      </c>
      <c r="DI5148" s="13" t="n">
        <v>83</v>
      </c>
      <c r="EE5148" s="13" t="n">
        <v>83</v>
      </c>
      <c r="FA5148" s="13" t="n">
        <v>83</v>
      </c>
      <c r="FW5148" s="13" t="n">
        <v>83</v>
      </c>
      <c r="GS5148" s="13" t="n">
        <v>83</v>
      </c>
    </row>
    <row r="5149">
      <c r="C5149" s="13" t="n">
        <v>84</v>
      </c>
      <c r="D5149" s="13">
        <f>D2269+D4189*D3037</f>
        <v/>
      </c>
      <c r="E5149" s="13">
        <f>E2269+E4189*E3037</f>
        <v/>
      </c>
      <c r="F5149" s="13">
        <f>F2269+F4189*F3037</f>
        <v/>
      </c>
      <c r="Y5149" s="13" t="n">
        <v>84</v>
      </c>
      <c r="AU5149" s="13" t="n">
        <v>84</v>
      </c>
      <c r="BQ5149" s="13" t="n">
        <v>84</v>
      </c>
      <c r="CM5149" s="13" t="n">
        <v>84</v>
      </c>
      <c r="DI5149" s="13" t="n">
        <v>84</v>
      </c>
      <c r="EE5149" s="13" t="n">
        <v>84</v>
      </c>
      <c r="FA5149" s="13" t="n">
        <v>84</v>
      </c>
      <c r="FW5149" s="13" t="n">
        <v>84</v>
      </c>
      <c r="GS5149" s="13" t="n">
        <v>84</v>
      </c>
    </row>
    <row r="5150">
      <c r="C5150" s="13" t="n">
        <v>85</v>
      </c>
      <c r="D5150" s="13">
        <f>D2270+D4190*D3038</f>
        <v/>
      </c>
      <c r="E5150" s="13">
        <f>E2270+E4190*E3038</f>
        <v/>
      </c>
      <c r="F5150" s="13">
        <f>F2270+F4190*F3038</f>
        <v/>
      </c>
      <c r="Y5150" s="13" t="n">
        <v>85</v>
      </c>
      <c r="AU5150" s="13" t="n">
        <v>85</v>
      </c>
      <c r="BQ5150" s="13" t="n">
        <v>85</v>
      </c>
      <c r="CM5150" s="13" t="n">
        <v>85</v>
      </c>
      <c r="DI5150" s="13" t="n">
        <v>85</v>
      </c>
      <c r="EE5150" s="13" t="n">
        <v>85</v>
      </c>
      <c r="FA5150" s="13" t="n">
        <v>85</v>
      </c>
      <c r="FW5150" s="13" t="n">
        <v>85</v>
      </c>
      <c r="GS5150" s="13" t="n">
        <v>85</v>
      </c>
    </row>
    <row r="5151">
      <c r="C5151" s="13" t="n">
        <v>86</v>
      </c>
      <c r="D5151" s="13">
        <f>D2271+D4191*D3039</f>
        <v/>
      </c>
      <c r="E5151" s="13">
        <f>E2271+E4191*E3039</f>
        <v/>
      </c>
      <c r="F5151" s="13">
        <f>F2271+F4191*F3039</f>
        <v/>
      </c>
      <c r="Y5151" s="13" t="n">
        <v>86</v>
      </c>
      <c r="AU5151" s="13" t="n">
        <v>86</v>
      </c>
      <c r="BQ5151" s="13" t="n">
        <v>86</v>
      </c>
      <c r="CM5151" s="13" t="n">
        <v>86</v>
      </c>
      <c r="DI5151" s="13" t="n">
        <v>86</v>
      </c>
      <c r="EE5151" s="13" t="n">
        <v>86</v>
      </c>
      <c r="FA5151" s="13" t="n">
        <v>86</v>
      </c>
      <c r="FW5151" s="13" t="n">
        <v>86</v>
      </c>
      <c r="GS5151" s="13" t="n">
        <v>86</v>
      </c>
    </row>
    <row r="5152">
      <c r="C5152" s="13" t="n">
        <v>87</v>
      </c>
      <c r="D5152" s="13">
        <f>D2272+D4192*D3040</f>
        <v/>
      </c>
      <c r="E5152" s="13">
        <f>E2272+E4192*E3040</f>
        <v/>
      </c>
      <c r="F5152" s="13">
        <f>F2272+F4192*F3040</f>
        <v/>
      </c>
      <c r="Y5152" s="13" t="n">
        <v>87</v>
      </c>
      <c r="AU5152" s="13" t="n">
        <v>87</v>
      </c>
      <c r="BQ5152" s="13" t="n">
        <v>87</v>
      </c>
      <c r="CM5152" s="13" t="n">
        <v>87</v>
      </c>
      <c r="DI5152" s="13" t="n">
        <v>87</v>
      </c>
      <c r="EE5152" s="13" t="n">
        <v>87</v>
      </c>
      <c r="FA5152" s="13" t="n">
        <v>87</v>
      </c>
      <c r="FW5152" s="13" t="n">
        <v>87</v>
      </c>
      <c r="GS5152" s="13" t="n">
        <v>87</v>
      </c>
    </row>
    <row r="5153">
      <c r="C5153" s="13" t="n">
        <v>88</v>
      </c>
      <c r="D5153" s="13">
        <f>D2273+D4193*D3041</f>
        <v/>
      </c>
      <c r="E5153" s="13">
        <f>E2273+E4193*E3041</f>
        <v/>
      </c>
      <c r="F5153" s="13">
        <f>F2273+F4193*F3041</f>
        <v/>
      </c>
      <c r="Y5153" s="13" t="n">
        <v>88</v>
      </c>
      <c r="AU5153" s="13" t="n">
        <v>88</v>
      </c>
      <c r="BQ5153" s="13" t="n">
        <v>88</v>
      </c>
      <c r="CM5153" s="13" t="n">
        <v>88</v>
      </c>
      <c r="DI5153" s="13" t="n">
        <v>88</v>
      </c>
      <c r="EE5153" s="13" t="n">
        <v>88</v>
      </c>
      <c r="FA5153" s="13" t="n">
        <v>88</v>
      </c>
      <c r="FW5153" s="13" t="n">
        <v>88</v>
      </c>
      <c r="GS5153" s="13" t="n">
        <v>88</v>
      </c>
    </row>
    <row r="5154">
      <c r="C5154" s="13" t="n">
        <v>89</v>
      </c>
      <c r="D5154" s="13">
        <f>D2274+D4194*D3042</f>
        <v/>
      </c>
      <c r="E5154" s="13">
        <f>E2274+E4194*E3042</f>
        <v/>
      </c>
      <c r="F5154" s="13">
        <f>F2274+F4194*F3042</f>
        <v/>
      </c>
      <c r="Y5154" s="13" t="n">
        <v>89</v>
      </c>
      <c r="AU5154" s="13" t="n">
        <v>89</v>
      </c>
      <c r="BQ5154" s="13" t="n">
        <v>89</v>
      </c>
      <c r="CM5154" s="13" t="n">
        <v>89</v>
      </c>
      <c r="DI5154" s="13" t="n">
        <v>89</v>
      </c>
      <c r="EE5154" s="13" t="n">
        <v>89</v>
      </c>
      <c r="FA5154" s="13" t="n">
        <v>89</v>
      </c>
      <c r="FW5154" s="13" t="n">
        <v>89</v>
      </c>
      <c r="GS5154" s="13" t="n">
        <v>89</v>
      </c>
    </row>
    <row r="5155">
      <c r="C5155" s="13" t="n">
        <v>90</v>
      </c>
      <c r="D5155" s="13">
        <f>D2275+D4195*D3043</f>
        <v/>
      </c>
      <c r="E5155" s="13">
        <f>E2275+E4195*E3043</f>
        <v/>
      </c>
      <c r="F5155" s="13">
        <f>F2275+F4195*F3043</f>
        <v/>
      </c>
      <c r="Y5155" s="13" t="n">
        <v>90</v>
      </c>
      <c r="AU5155" s="13" t="n">
        <v>90</v>
      </c>
      <c r="BQ5155" s="13" t="n">
        <v>90</v>
      </c>
      <c r="CM5155" s="13" t="n">
        <v>90</v>
      </c>
      <c r="DI5155" s="13" t="n">
        <v>90</v>
      </c>
      <c r="EE5155" s="13" t="n">
        <v>90</v>
      </c>
      <c r="FA5155" s="13" t="n">
        <v>90</v>
      </c>
      <c r="FW5155" s="13" t="n">
        <v>90</v>
      </c>
      <c r="GS5155" s="13" t="n">
        <v>90</v>
      </c>
    </row>
    <row r="5156">
      <c r="C5156" s="13" t="n">
        <v>91</v>
      </c>
      <c r="D5156" s="13">
        <f>D2276+D4196*D3044</f>
        <v/>
      </c>
      <c r="E5156" s="13">
        <f>E2276+E4196*E3044</f>
        <v/>
      </c>
      <c r="F5156" s="13">
        <f>F2276+F4196*F3044</f>
        <v/>
      </c>
      <c r="Y5156" s="13" t="n">
        <v>91</v>
      </c>
      <c r="AU5156" s="13" t="n">
        <v>91</v>
      </c>
      <c r="BQ5156" s="13" t="n">
        <v>91</v>
      </c>
      <c r="CM5156" s="13" t="n">
        <v>91</v>
      </c>
      <c r="DI5156" s="13" t="n">
        <v>91</v>
      </c>
      <c r="EE5156" s="13" t="n">
        <v>91</v>
      </c>
      <c r="FA5156" s="13" t="n">
        <v>91</v>
      </c>
      <c r="FW5156" s="13" t="n">
        <v>91</v>
      </c>
      <c r="GS5156" s="13" t="n">
        <v>91</v>
      </c>
    </row>
    <row r="5157">
      <c r="C5157" s="13" t="n">
        <v>92</v>
      </c>
      <c r="D5157" s="13">
        <f>D2277+D4197*D3045</f>
        <v/>
      </c>
      <c r="E5157" s="13">
        <f>E2277+E4197*E3045</f>
        <v/>
      </c>
      <c r="F5157" s="13">
        <f>F2277+F4197*F3045</f>
        <v/>
      </c>
      <c r="Y5157" s="13" t="n">
        <v>92</v>
      </c>
      <c r="AU5157" s="13" t="n">
        <v>92</v>
      </c>
      <c r="BQ5157" s="13" t="n">
        <v>92</v>
      </c>
      <c r="CM5157" s="13" t="n">
        <v>92</v>
      </c>
      <c r="DI5157" s="13" t="n">
        <v>92</v>
      </c>
      <c r="EE5157" s="13" t="n">
        <v>92</v>
      </c>
      <c r="FA5157" s="13" t="n">
        <v>92</v>
      </c>
      <c r="FW5157" s="13" t="n">
        <v>92</v>
      </c>
      <c r="GS5157" s="13" t="n">
        <v>92</v>
      </c>
    </row>
    <row r="5158">
      <c r="C5158" s="13" t="n">
        <v>93</v>
      </c>
      <c r="D5158" s="13">
        <f>D2278+D4198*D3046</f>
        <v/>
      </c>
      <c r="E5158" s="13">
        <f>E2278+E4198*E3046</f>
        <v/>
      </c>
      <c r="F5158" s="13">
        <f>F2278+F4198*F3046</f>
        <v/>
      </c>
      <c r="Y5158" s="13" t="n">
        <v>93</v>
      </c>
      <c r="AU5158" s="13" t="n">
        <v>93</v>
      </c>
      <c r="BQ5158" s="13" t="n">
        <v>93</v>
      </c>
      <c r="CM5158" s="13" t="n">
        <v>93</v>
      </c>
      <c r="DI5158" s="13" t="n">
        <v>93</v>
      </c>
      <c r="EE5158" s="13" t="n">
        <v>93</v>
      </c>
      <c r="FA5158" s="13" t="n">
        <v>93</v>
      </c>
      <c r="FW5158" s="13" t="n">
        <v>93</v>
      </c>
      <c r="GS5158" s="13" t="n">
        <v>93</v>
      </c>
    </row>
    <row r="5159">
      <c r="C5159" s="13" t="n">
        <v>94</v>
      </c>
      <c r="D5159" s="13">
        <f>D2279+D4199*D3047</f>
        <v/>
      </c>
      <c r="E5159" s="13">
        <f>E2279+E4199*E3047</f>
        <v/>
      </c>
      <c r="F5159" s="13">
        <f>F2279+F4199*F3047</f>
        <v/>
      </c>
      <c r="Y5159" s="13" t="n">
        <v>94</v>
      </c>
      <c r="AU5159" s="13" t="n">
        <v>94</v>
      </c>
      <c r="BQ5159" s="13" t="n">
        <v>94</v>
      </c>
      <c r="CM5159" s="13" t="n">
        <v>94</v>
      </c>
      <c r="DI5159" s="13" t="n">
        <v>94</v>
      </c>
      <c r="EE5159" s="13" t="n">
        <v>94</v>
      </c>
      <c r="FA5159" s="13" t="n">
        <v>94</v>
      </c>
      <c r="FW5159" s="13" t="n">
        <v>94</v>
      </c>
      <c r="GS5159" s="13" t="n">
        <v>94</v>
      </c>
    </row>
    <row r="5160">
      <c r="C5160" s="13" t="n">
        <v>95</v>
      </c>
      <c r="D5160" s="13">
        <f>D2280+D4200*D3048</f>
        <v/>
      </c>
      <c r="E5160" s="13">
        <f>E2280+E4200*E3048</f>
        <v/>
      </c>
      <c r="F5160" s="13">
        <f>F2280+F4200*F3048</f>
        <v/>
      </c>
      <c r="Y5160" s="13" t="n">
        <v>95</v>
      </c>
      <c r="AU5160" s="13" t="n">
        <v>95</v>
      </c>
      <c r="BQ5160" s="13" t="n">
        <v>95</v>
      </c>
      <c r="CM5160" s="13" t="n">
        <v>95</v>
      </c>
      <c r="DI5160" s="13" t="n">
        <v>95</v>
      </c>
      <c r="EE5160" s="13" t="n">
        <v>95</v>
      </c>
      <c r="FA5160" s="13" t="n">
        <v>95</v>
      </c>
      <c r="FW5160" s="13" t="n">
        <v>95</v>
      </c>
      <c r="GS5160" s="13" t="n">
        <v>95</v>
      </c>
    </row>
    <row r="5161">
      <c r="C5161" s="13" t="n">
        <v>96</v>
      </c>
      <c r="D5161" s="13">
        <f>D2281+D4201*D3049</f>
        <v/>
      </c>
      <c r="E5161" s="13">
        <f>E2281+E4201*E3049</f>
        <v/>
      </c>
      <c r="F5161" s="13">
        <f>F2281+F4201*F3049</f>
        <v/>
      </c>
      <c r="Y5161" s="13" t="n">
        <v>96</v>
      </c>
      <c r="AU5161" s="13" t="n">
        <v>96</v>
      </c>
      <c r="BQ5161" s="13" t="n">
        <v>96</v>
      </c>
      <c r="CM5161" s="13" t="n">
        <v>96</v>
      </c>
      <c r="DI5161" s="13" t="n">
        <v>96</v>
      </c>
      <c r="EE5161" s="13" t="n">
        <v>96</v>
      </c>
      <c r="FA5161" s="13" t="n">
        <v>96</v>
      </c>
      <c r="FW5161" s="13" t="n">
        <v>96</v>
      </c>
      <c r="GS5161" s="13" t="n">
        <v>96</v>
      </c>
    </row>
    <row r="5162">
      <c r="C5162" s="13" t="n">
        <v>97</v>
      </c>
      <c r="D5162" s="13">
        <f>D2282+D4202*D3050</f>
        <v/>
      </c>
      <c r="E5162" s="13">
        <f>E2282+E4202*E3050</f>
        <v/>
      </c>
      <c r="F5162" s="13">
        <f>F2282+F4202*F3050</f>
        <v/>
      </c>
      <c r="Y5162" s="13" t="n">
        <v>97</v>
      </c>
      <c r="AU5162" s="13" t="n">
        <v>97</v>
      </c>
      <c r="BQ5162" s="13" t="n">
        <v>97</v>
      </c>
      <c r="CM5162" s="13" t="n">
        <v>97</v>
      </c>
      <c r="DI5162" s="13" t="n">
        <v>97</v>
      </c>
      <c r="EE5162" s="13" t="n">
        <v>97</v>
      </c>
      <c r="FA5162" s="13" t="n">
        <v>97</v>
      </c>
      <c r="FW5162" s="13" t="n">
        <v>97</v>
      </c>
      <c r="GS5162" s="13" t="n">
        <v>97</v>
      </c>
    </row>
    <row r="5163">
      <c r="C5163" s="13" t="n">
        <v>98</v>
      </c>
      <c r="D5163" s="13">
        <f>D2283+D4203*D3051</f>
        <v/>
      </c>
      <c r="E5163" s="13">
        <f>E2283+E4203*E3051</f>
        <v/>
      </c>
      <c r="F5163" s="13">
        <f>F2283+F4203*F3051</f>
        <v/>
      </c>
      <c r="Y5163" s="13" t="n">
        <v>98</v>
      </c>
      <c r="AU5163" s="13" t="n">
        <v>98</v>
      </c>
      <c r="BQ5163" s="13" t="n">
        <v>98</v>
      </c>
      <c r="CM5163" s="13" t="n">
        <v>98</v>
      </c>
      <c r="DI5163" s="13" t="n">
        <v>98</v>
      </c>
      <c r="EE5163" s="13" t="n">
        <v>98</v>
      </c>
      <c r="FA5163" s="13" t="n">
        <v>98</v>
      </c>
      <c r="FW5163" s="13" t="n">
        <v>98</v>
      </c>
      <c r="GS5163" s="13" t="n">
        <v>98</v>
      </c>
    </row>
    <row r="5164">
      <c r="C5164" s="13" t="n">
        <v>99</v>
      </c>
      <c r="D5164" s="13">
        <f>D2284+D4204*D3052</f>
        <v/>
      </c>
      <c r="E5164" s="13">
        <f>E2284+E4204*E3052</f>
        <v/>
      </c>
      <c r="F5164" s="13">
        <f>F2284+F4204*F3052</f>
        <v/>
      </c>
      <c r="Y5164" s="13" t="n">
        <v>99</v>
      </c>
      <c r="AU5164" s="13" t="n">
        <v>99</v>
      </c>
      <c r="BQ5164" s="13" t="n">
        <v>99</v>
      </c>
      <c r="CM5164" s="13" t="n">
        <v>99</v>
      </c>
      <c r="DI5164" s="13" t="n">
        <v>99</v>
      </c>
      <c r="EE5164" s="13" t="n">
        <v>99</v>
      </c>
      <c r="FA5164" s="13" t="n">
        <v>99</v>
      </c>
      <c r="FW5164" s="13" t="n">
        <v>99</v>
      </c>
      <c r="GS5164" s="13" t="n">
        <v>99</v>
      </c>
    </row>
    <row r="5165">
      <c r="C5165" s="13" t="n">
        <v>100</v>
      </c>
      <c r="D5165" s="13">
        <f>D2285+D4205*D3053</f>
        <v/>
      </c>
      <c r="E5165" s="13">
        <f>E2285+E4205*E3053</f>
        <v/>
      </c>
      <c r="F5165" s="13">
        <f>F2285+F4205*F3053</f>
        <v/>
      </c>
      <c r="Y5165" s="13" t="n">
        <v>100</v>
      </c>
      <c r="AU5165" s="13" t="n">
        <v>100</v>
      </c>
      <c r="BQ5165" s="13" t="n">
        <v>100</v>
      </c>
      <c r="CM5165" s="13" t="n">
        <v>100</v>
      </c>
      <c r="DI5165" s="13" t="n">
        <v>100</v>
      </c>
      <c r="EE5165" s="13" t="n">
        <v>100</v>
      </c>
      <c r="FA5165" s="13" t="n">
        <v>100</v>
      </c>
      <c r="FW5165" s="13" t="n">
        <v>100</v>
      </c>
      <c r="GS5165" s="13" t="n">
        <v>100</v>
      </c>
    </row>
    <row r="5166">
      <c r="C5166" s="13" t="n">
        <v>101</v>
      </c>
      <c r="D5166" s="13">
        <f>D2286+D4206*D3054</f>
        <v/>
      </c>
      <c r="E5166" s="13">
        <f>E2286+E4206*E3054</f>
        <v/>
      </c>
      <c r="F5166" s="13">
        <f>F2286+F4206*F3054</f>
        <v/>
      </c>
      <c r="Y5166" s="13" t="n">
        <v>101</v>
      </c>
      <c r="AU5166" s="13" t="n">
        <v>101</v>
      </c>
      <c r="BQ5166" s="13" t="n">
        <v>101</v>
      </c>
      <c r="CM5166" s="13" t="n">
        <v>101</v>
      </c>
      <c r="DI5166" s="13" t="n">
        <v>101</v>
      </c>
      <c r="EE5166" s="13" t="n">
        <v>101</v>
      </c>
      <c r="FA5166" s="13" t="n">
        <v>101</v>
      </c>
      <c r="FW5166" s="13" t="n">
        <v>101</v>
      </c>
      <c r="GS5166" s="13" t="n">
        <v>101</v>
      </c>
    </row>
    <row r="5167">
      <c r="C5167" s="13" t="n">
        <v>102</v>
      </c>
      <c r="D5167" s="13">
        <f>D2287+D4207*D3055</f>
        <v/>
      </c>
      <c r="E5167" s="13">
        <f>E2287+E4207*E3055</f>
        <v/>
      </c>
      <c r="F5167" s="13">
        <f>F2287+F4207*F3055</f>
        <v/>
      </c>
      <c r="Y5167" s="13" t="n">
        <v>102</v>
      </c>
      <c r="AU5167" s="13" t="n">
        <v>102</v>
      </c>
      <c r="BQ5167" s="13" t="n">
        <v>102</v>
      </c>
      <c r="CM5167" s="13" t="n">
        <v>102</v>
      </c>
      <c r="DI5167" s="13" t="n">
        <v>102</v>
      </c>
      <c r="EE5167" s="13" t="n">
        <v>102</v>
      </c>
      <c r="FA5167" s="13" t="n">
        <v>102</v>
      </c>
      <c r="FW5167" s="13" t="n">
        <v>102</v>
      </c>
      <c r="GS5167" s="13" t="n">
        <v>102</v>
      </c>
    </row>
    <row r="5168">
      <c r="C5168" s="13" t="n">
        <v>103</v>
      </c>
      <c r="D5168" s="13">
        <f>D2288+D4208*D3056</f>
        <v/>
      </c>
      <c r="E5168" s="13">
        <f>E2288+E4208*E3056</f>
        <v/>
      </c>
      <c r="F5168" s="13">
        <f>F2288+F4208*F3056</f>
        <v/>
      </c>
      <c r="Y5168" s="13" t="n">
        <v>103</v>
      </c>
      <c r="AU5168" s="13" t="n">
        <v>103</v>
      </c>
      <c r="BQ5168" s="13" t="n">
        <v>103</v>
      </c>
      <c r="CM5168" s="13" t="n">
        <v>103</v>
      </c>
      <c r="DI5168" s="13" t="n">
        <v>103</v>
      </c>
      <c r="EE5168" s="13" t="n">
        <v>103</v>
      </c>
      <c r="FA5168" s="13" t="n">
        <v>103</v>
      </c>
      <c r="FW5168" s="13" t="n">
        <v>103</v>
      </c>
      <c r="GS5168" s="13" t="n">
        <v>103</v>
      </c>
    </row>
    <row r="5169">
      <c r="C5169" s="13" t="n">
        <v>104</v>
      </c>
      <c r="D5169" s="13">
        <f>D2289+D4209*D3057</f>
        <v/>
      </c>
      <c r="E5169" s="13">
        <f>E2289+E4209*E3057</f>
        <v/>
      </c>
      <c r="F5169" s="13">
        <f>F2289+F4209*F3057</f>
        <v/>
      </c>
      <c r="Y5169" s="13" t="n">
        <v>104</v>
      </c>
      <c r="AU5169" s="13" t="n">
        <v>104</v>
      </c>
      <c r="BQ5169" s="13" t="n">
        <v>104</v>
      </c>
      <c r="CM5169" s="13" t="n">
        <v>104</v>
      </c>
      <c r="DI5169" s="13" t="n">
        <v>104</v>
      </c>
      <c r="EE5169" s="13" t="n">
        <v>104</v>
      </c>
      <c r="FA5169" s="13" t="n">
        <v>104</v>
      </c>
      <c r="FW5169" s="13" t="n">
        <v>104</v>
      </c>
      <c r="GS5169" s="13" t="n">
        <v>104</v>
      </c>
    </row>
    <row r="5170">
      <c r="C5170" s="13" t="n">
        <v>105</v>
      </c>
      <c r="D5170" s="13">
        <f>D2290+D4210*D3058</f>
        <v/>
      </c>
      <c r="E5170" s="13">
        <f>E2290+E4210*E3058</f>
        <v/>
      </c>
      <c r="F5170" s="13">
        <f>F2290+F4210*F3058</f>
        <v/>
      </c>
      <c r="Y5170" s="13" t="n">
        <v>105</v>
      </c>
      <c r="AU5170" s="13" t="n">
        <v>105</v>
      </c>
      <c r="BQ5170" s="13" t="n">
        <v>105</v>
      </c>
      <c r="CM5170" s="13" t="n">
        <v>105</v>
      </c>
      <c r="DI5170" s="13" t="n">
        <v>105</v>
      </c>
      <c r="EE5170" s="13" t="n">
        <v>105</v>
      </c>
      <c r="FA5170" s="13" t="n">
        <v>105</v>
      </c>
      <c r="FW5170" s="13" t="n">
        <v>105</v>
      </c>
      <c r="GS5170" s="13" t="n">
        <v>105</v>
      </c>
    </row>
    <row r="5171">
      <c r="C5171" s="13" t="n">
        <v>106</v>
      </c>
      <c r="D5171" s="13">
        <f>D2291+D4211*D3059</f>
        <v/>
      </c>
      <c r="E5171" s="13">
        <f>E2291+E4211*E3059</f>
        <v/>
      </c>
      <c r="F5171" s="13">
        <f>F2291+F4211*F3059</f>
        <v/>
      </c>
      <c r="Y5171" s="13" t="n">
        <v>106</v>
      </c>
      <c r="AU5171" s="13" t="n">
        <v>106</v>
      </c>
      <c r="BQ5171" s="13" t="n">
        <v>106</v>
      </c>
      <c r="CM5171" s="13" t="n">
        <v>106</v>
      </c>
      <c r="DI5171" s="13" t="n">
        <v>106</v>
      </c>
      <c r="EE5171" s="13" t="n">
        <v>106</v>
      </c>
      <c r="FA5171" s="13" t="n">
        <v>106</v>
      </c>
      <c r="FW5171" s="13" t="n">
        <v>106</v>
      </c>
      <c r="GS5171" s="13" t="n">
        <v>106</v>
      </c>
    </row>
    <row r="5172">
      <c r="C5172" s="13" t="n">
        <v>107</v>
      </c>
      <c r="D5172" s="13">
        <f>D2292+D4212*D3060</f>
        <v/>
      </c>
      <c r="E5172" s="13">
        <f>E2292+E4212*E3060</f>
        <v/>
      </c>
      <c r="F5172" s="13">
        <f>F2292+F4212*F3060</f>
        <v/>
      </c>
      <c r="Y5172" s="13" t="n">
        <v>107</v>
      </c>
      <c r="AU5172" s="13" t="n">
        <v>107</v>
      </c>
      <c r="BQ5172" s="13" t="n">
        <v>107</v>
      </c>
      <c r="CM5172" s="13" t="n">
        <v>107</v>
      </c>
      <c r="DI5172" s="13" t="n">
        <v>107</v>
      </c>
      <c r="EE5172" s="13" t="n">
        <v>107</v>
      </c>
      <c r="FA5172" s="13" t="n">
        <v>107</v>
      </c>
      <c r="FW5172" s="13" t="n">
        <v>107</v>
      </c>
      <c r="GS5172" s="13" t="n">
        <v>107</v>
      </c>
    </row>
    <row r="5173">
      <c r="C5173" s="13" t="n">
        <v>108</v>
      </c>
      <c r="D5173" s="13">
        <f>D2293+D4213*D3061</f>
        <v/>
      </c>
      <c r="E5173" s="13">
        <f>E2293+E4213*E3061</f>
        <v/>
      </c>
      <c r="F5173" s="13">
        <f>F2293+F4213*F3061</f>
        <v/>
      </c>
      <c r="Y5173" s="13" t="n">
        <v>108</v>
      </c>
      <c r="AU5173" s="13" t="n">
        <v>108</v>
      </c>
      <c r="BQ5173" s="13" t="n">
        <v>108</v>
      </c>
      <c r="CM5173" s="13" t="n">
        <v>108</v>
      </c>
      <c r="DI5173" s="13" t="n">
        <v>108</v>
      </c>
      <c r="EE5173" s="13" t="n">
        <v>108</v>
      </c>
      <c r="FA5173" s="13" t="n">
        <v>108</v>
      </c>
      <c r="FW5173" s="13" t="n">
        <v>108</v>
      </c>
      <c r="GS5173" s="13" t="n">
        <v>108</v>
      </c>
    </row>
    <row r="5174">
      <c r="C5174" s="13" t="n">
        <v>109</v>
      </c>
      <c r="D5174" s="13">
        <f>D2294+D4214*D3062</f>
        <v/>
      </c>
      <c r="E5174" s="13">
        <f>E2294+E4214*E3062</f>
        <v/>
      </c>
      <c r="F5174" s="13">
        <f>F2294+F4214*F3062</f>
        <v/>
      </c>
      <c r="Y5174" s="13" t="n">
        <v>109</v>
      </c>
      <c r="AU5174" s="13" t="n">
        <v>109</v>
      </c>
      <c r="BQ5174" s="13" t="n">
        <v>109</v>
      </c>
      <c r="CM5174" s="13" t="n">
        <v>109</v>
      </c>
      <c r="DI5174" s="13" t="n">
        <v>109</v>
      </c>
      <c r="EE5174" s="13" t="n">
        <v>109</v>
      </c>
      <c r="FA5174" s="13" t="n">
        <v>109</v>
      </c>
      <c r="FW5174" s="13" t="n">
        <v>109</v>
      </c>
      <c r="GS5174" s="13" t="n">
        <v>109</v>
      </c>
    </row>
    <row r="5175">
      <c r="C5175" s="13" t="n">
        <v>110</v>
      </c>
      <c r="D5175" s="13">
        <f>D2295+D4215*D3063</f>
        <v/>
      </c>
      <c r="E5175" s="13">
        <f>E2295+E4215*E3063</f>
        <v/>
      </c>
      <c r="F5175" s="13">
        <f>F2295+F4215*F3063</f>
        <v/>
      </c>
      <c r="Y5175" s="13" t="n">
        <v>110</v>
      </c>
      <c r="AU5175" s="13" t="n">
        <v>110</v>
      </c>
      <c r="BQ5175" s="13" t="n">
        <v>110</v>
      </c>
      <c r="CM5175" s="13" t="n">
        <v>110</v>
      </c>
      <c r="DI5175" s="13" t="n">
        <v>110</v>
      </c>
      <c r="EE5175" s="13" t="n">
        <v>110</v>
      </c>
      <c r="FA5175" s="13" t="n">
        <v>110</v>
      </c>
      <c r="FW5175" s="13" t="n">
        <v>110</v>
      </c>
      <c r="GS5175" s="13" t="n">
        <v>110</v>
      </c>
    </row>
    <row r="5176">
      <c r="C5176" s="13" t="n">
        <v>111</v>
      </c>
      <c r="D5176" s="13">
        <f>D2296+D4216*D3064</f>
        <v/>
      </c>
      <c r="E5176" s="13">
        <f>E2296+E4216*E3064</f>
        <v/>
      </c>
      <c r="F5176" s="13">
        <f>F2296+F4216*F3064</f>
        <v/>
      </c>
      <c r="Y5176" s="13" t="n">
        <v>111</v>
      </c>
      <c r="AU5176" s="13" t="n">
        <v>111</v>
      </c>
      <c r="BQ5176" s="13" t="n">
        <v>111</v>
      </c>
      <c r="CM5176" s="13" t="n">
        <v>111</v>
      </c>
      <c r="DI5176" s="13" t="n">
        <v>111</v>
      </c>
      <c r="EE5176" s="13" t="n">
        <v>111</v>
      </c>
      <c r="FA5176" s="13" t="n">
        <v>111</v>
      </c>
      <c r="FW5176" s="13" t="n">
        <v>111</v>
      </c>
      <c r="GS5176" s="13" t="n">
        <v>111</v>
      </c>
    </row>
    <row r="5177">
      <c r="C5177" s="13" t="n">
        <v>112</v>
      </c>
      <c r="D5177" s="13">
        <f>D2297+D4217*D3065</f>
        <v/>
      </c>
      <c r="E5177" s="13">
        <f>E2297+E4217*E3065</f>
        <v/>
      </c>
      <c r="F5177" s="13">
        <f>F2297+F4217*F3065</f>
        <v/>
      </c>
      <c r="Y5177" s="13" t="n">
        <v>112</v>
      </c>
      <c r="AU5177" s="13" t="n">
        <v>112</v>
      </c>
      <c r="BQ5177" s="13" t="n">
        <v>112</v>
      </c>
      <c r="CM5177" s="13" t="n">
        <v>112</v>
      </c>
      <c r="DI5177" s="13" t="n">
        <v>112</v>
      </c>
      <c r="EE5177" s="13" t="n">
        <v>112</v>
      </c>
      <c r="FA5177" s="13" t="n">
        <v>112</v>
      </c>
      <c r="FW5177" s="13" t="n">
        <v>112</v>
      </c>
      <c r="GS5177" s="13" t="n">
        <v>112</v>
      </c>
    </row>
    <row r="5178">
      <c r="C5178" s="13" t="n">
        <v>113</v>
      </c>
      <c r="D5178" s="13">
        <f>D2298+D4218*D3066</f>
        <v/>
      </c>
      <c r="E5178" s="13">
        <f>E2298+E4218*E3066</f>
        <v/>
      </c>
      <c r="F5178" s="13">
        <f>F2298+F4218*F3066</f>
        <v/>
      </c>
      <c r="Y5178" s="13" t="n">
        <v>113</v>
      </c>
      <c r="AU5178" s="13" t="n">
        <v>113</v>
      </c>
      <c r="BQ5178" s="13" t="n">
        <v>113</v>
      </c>
      <c r="CM5178" s="13" t="n">
        <v>113</v>
      </c>
      <c r="DI5178" s="13" t="n">
        <v>113</v>
      </c>
      <c r="EE5178" s="13" t="n">
        <v>113</v>
      </c>
      <c r="FA5178" s="13" t="n">
        <v>113</v>
      </c>
      <c r="FW5178" s="13" t="n">
        <v>113</v>
      </c>
      <c r="GS5178" s="13" t="n">
        <v>113</v>
      </c>
    </row>
    <row r="5179">
      <c r="C5179" s="13" t="n">
        <v>114</v>
      </c>
      <c r="D5179" s="13">
        <f>D2299+D4219*D3067</f>
        <v/>
      </c>
      <c r="E5179" s="13">
        <f>E2299+E4219*E3067</f>
        <v/>
      </c>
      <c r="F5179" s="13">
        <f>F2299+F4219*F3067</f>
        <v/>
      </c>
      <c r="Y5179" s="13" t="n">
        <v>114</v>
      </c>
      <c r="AU5179" s="13" t="n">
        <v>114</v>
      </c>
      <c r="BQ5179" s="13" t="n">
        <v>114</v>
      </c>
      <c r="CM5179" s="13" t="n">
        <v>114</v>
      </c>
      <c r="DI5179" s="13" t="n">
        <v>114</v>
      </c>
      <c r="EE5179" s="13" t="n">
        <v>114</v>
      </c>
      <c r="FA5179" s="13" t="n">
        <v>114</v>
      </c>
      <c r="FW5179" s="13" t="n">
        <v>114</v>
      </c>
      <c r="GS5179" s="13" t="n">
        <v>114</v>
      </c>
    </row>
    <row r="5180">
      <c r="C5180" s="13" t="n">
        <v>115</v>
      </c>
      <c r="D5180" s="13">
        <f>D2300+D4220*D3068</f>
        <v/>
      </c>
      <c r="E5180" s="13">
        <f>E2300+E4220*E3068</f>
        <v/>
      </c>
      <c r="F5180" s="13">
        <f>F2300+F4220*F3068</f>
        <v/>
      </c>
      <c r="Y5180" s="13" t="n">
        <v>115</v>
      </c>
      <c r="AU5180" s="13" t="n">
        <v>115</v>
      </c>
      <c r="BQ5180" s="13" t="n">
        <v>115</v>
      </c>
      <c r="CM5180" s="13" t="n">
        <v>115</v>
      </c>
      <c r="DI5180" s="13" t="n">
        <v>115</v>
      </c>
      <c r="EE5180" s="13" t="n">
        <v>115</v>
      </c>
      <c r="FA5180" s="13" t="n">
        <v>115</v>
      </c>
      <c r="FW5180" s="13" t="n">
        <v>115</v>
      </c>
      <c r="GS5180" s="13" t="n">
        <v>115</v>
      </c>
    </row>
    <row r="5181">
      <c r="C5181" s="13" t="n">
        <v>116</v>
      </c>
      <c r="D5181" s="13">
        <f>D2301+D4221*D3069</f>
        <v/>
      </c>
      <c r="E5181" s="13">
        <f>E2301+E4221*E3069</f>
        <v/>
      </c>
      <c r="F5181" s="13">
        <f>F2301+F4221*F3069</f>
        <v/>
      </c>
      <c r="Y5181" s="13" t="n">
        <v>116</v>
      </c>
      <c r="AU5181" s="13" t="n">
        <v>116</v>
      </c>
      <c r="BQ5181" s="13" t="n">
        <v>116</v>
      </c>
      <c r="CM5181" s="13" t="n">
        <v>116</v>
      </c>
      <c r="DI5181" s="13" t="n">
        <v>116</v>
      </c>
      <c r="EE5181" s="13" t="n">
        <v>116</v>
      </c>
      <c r="FA5181" s="13" t="n">
        <v>116</v>
      </c>
      <c r="FW5181" s="13" t="n">
        <v>116</v>
      </c>
      <c r="GS5181" s="13" t="n">
        <v>116</v>
      </c>
    </row>
    <row r="5182">
      <c r="C5182" s="13" t="n">
        <v>117</v>
      </c>
      <c r="D5182" s="13">
        <f>D2302+D4222*D3070</f>
        <v/>
      </c>
      <c r="E5182" s="13">
        <f>E2302+E4222*E3070</f>
        <v/>
      </c>
      <c r="F5182" s="13">
        <f>F2302+F4222*F3070</f>
        <v/>
      </c>
      <c r="Y5182" s="13" t="n">
        <v>117</v>
      </c>
      <c r="AU5182" s="13" t="n">
        <v>117</v>
      </c>
      <c r="BQ5182" s="13" t="n">
        <v>117</v>
      </c>
      <c r="CM5182" s="13" t="n">
        <v>117</v>
      </c>
      <c r="DI5182" s="13" t="n">
        <v>117</v>
      </c>
      <c r="EE5182" s="13" t="n">
        <v>117</v>
      </c>
      <c r="FA5182" s="13" t="n">
        <v>117</v>
      </c>
      <c r="FW5182" s="13" t="n">
        <v>117</v>
      </c>
      <c r="GS5182" s="13" t="n">
        <v>117</v>
      </c>
    </row>
    <row r="5183">
      <c r="C5183" s="13" t="n">
        <v>118</v>
      </c>
      <c r="D5183" s="13">
        <f>D2303+D4223*D3071</f>
        <v/>
      </c>
      <c r="E5183" s="13">
        <f>E2303+E4223*E3071</f>
        <v/>
      </c>
      <c r="F5183" s="13">
        <f>F2303+F4223*F3071</f>
        <v/>
      </c>
      <c r="Y5183" s="13" t="n">
        <v>118</v>
      </c>
      <c r="AU5183" s="13" t="n">
        <v>118</v>
      </c>
      <c r="BQ5183" s="13" t="n">
        <v>118</v>
      </c>
      <c r="CM5183" s="13" t="n">
        <v>118</v>
      </c>
      <c r="DI5183" s="13" t="n">
        <v>118</v>
      </c>
      <c r="EE5183" s="13" t="n">
        <v>118</v>
      </c>
      <c r="FA5183" s="13" t="n">
        <v>118</v>
      </c>
      <c r="FW5183" s="13" t="n">
        <v>118</v>
      </c>
      <c r="GS5183" s="13" t="n">
        <v>118</v>
      </c>
    </row>
    <row r="5184">
      <c r="C5184" s="13" t="n">
        <v>119</v>
      </c>
      <c r="D5184" s="13">
        <f>D2304+D4224*D3072</f>
        <v/>
      </c>
      <c r="E5184" s="13">
        <f>E2304+E4224*E3072</f>
        <v/>
      </c>
      <c r="F5184" s="13">
        <f>F2304+F4224*F3072</f>
        <v/>
      </c>
      <c r="Y5184" s="13" t="n">
        <v>119</v>
      </c>
      <c r="AU5184" s="13" t="n">
        <v>119</v>
      </c>
      <c r="BQ5184" s="13" t="n">
        <v>119</v>
      </c>
      <c r="CM5184" s="13" t="n">
        <v>119</v>
      </c>
      <c r="DI5184" s="13" t="n">
        <v>119</v>
      </c>
      <c r="EE5184" s="13" t="n">
        <v>119</v>
      </c>
      <c r="FA5184" s="13" t="n">
        <v>119</v>
      </c>
      <c r="FW5184" s="13" t="n">
        <v>119</v>
      </c>
      <c r="GS5184" s="13" t="n">
        <v>119</v>
      </c>
    </row>
    <row r="5185">
      <c r="C5185" s="13" t="n">
        <v>120</v>
      </c>
      <c r="D5185" s="13">
        <f>D2305+D4225*D3073</f>
        <v/>
      </c>
      <c r="E5185" s="13">
        <f>E2305+E4225*E3073</f>
        <v/>
      </c>
      <c r="F5185" s="13">
        <f>F2305+F4225*F3073</f>
        <v/>
      </c>
      <c r="Y5185" s="13" t="n">
        <v>120</v>
      </c>
      <c r="AU5185" s="13" t="n">
        <v>120</v>
      </c>
      <c r="BQ5185" s="13" t="n">
        <v>120</v>
      </c>
      <c r="CM5185" s="13" t="n">
        <v>120</v>
      </c>
      <c r="DI5185" s="13" t="n">
        <v>120</v>
      </c>
      <c r="EE5185" s="13" t="n">
        <v>120</v>
      </c>
      <c r="FA5185" s="13" t="n">
        <v>120</v>
      </c>
      <c r="FW5185" s="13" t="n">
        <v>120</v>
      </c>
      <c r="GS5185" s="13" t="n">
        <v>120</v>
      </c>
    </row>
    <row r="5186">
      <c r="C5186" s="13" t="n">
        <v>121</v>
      </c>
      <c r="D5186" s="13">
        <f>D2306+D4226*D3074</f>
        <v/>
      </c>
      <c r="E5186" s="13">
        <f>E2306+E4226*E3074</f>
        <v/>
      </c>
      <c r="F5186" s="13">
        <f>F2306+F4226*F3074</f>
        <v/>
      </c>
      <c r="Y5186" s="13" t="n">
        <v>121</v>
      </c>
      <c r="AU5186" s="13" t="n">
        <v>121</v>
      </c>
      <c r="BQ5186" s="13" t="n">
        <v>121</v>
      </c>
      <c r="CM5186" s="13" t="n">
        <v>121</v>
      </c>
      <c r="DI5186" s="13" t="n">
        <v>121</v>
      </c>
      <c r="EE5186" s="13" t="n">
        <v>121</v>
      </c>
      <c r="FA5186" s="13" t="n">
        <v>121</v>
      </c>
      <c r="FW5186" s="13" t="n">
        <v>121</v>
      </c>
      <c r="GS5186" s="13" t="n">
        <v>121</v>
      </c>
    </row>
    <row r="5187">
      <c r="C5187" s="13" t="n">
        <v>122</v>
      </c>
      <c r="D5187" s="13">
        <f>D2307+D4227*D3075</f>
        <v/>
      </c>
      <c r="E5187" s="13">
        <f>E2307+E4227*E3075</f>
        <v/>
      </c>
      <c r="F5187" s="13">
        <f>F2307+F4227*F3075</f>
        <v/>
      </c>
      <c r="Y5187" s="13" t="n">
        <v>122</v>
      </c>
      <c r="AU5187" s="13" t="n">
        <v>122</v>
      </c>
      <c r="BQ5187" s="13" t="n">
        <v>122</v>
      </c>
      <c r="CM5187" s="13" t="n">
        <v>122</v>
      </c>
      <c r="DI5187" s="13" t="n">
        <v>122</v>
      </c>
      <c r="EE5187" s="13" t="n">
        <v>122</v>
      </c>
      <c r="FA5187" s="13" t="n">
        <v>122</v>
      </c>
      <c r="FW5187" s="13" t="n">
        <v>122</v>
      </c>
      <c r="GS5187" s="13" t="n">
        <v>122</v>
      </c>
    </row>
    <row r="5188">
      <c r="C5188" s="13" t="n">
        <v>123</v>
      </c>
      <c r="D5188" s="13">
        <f>D2308+D4228*D3076</f>
        <v/>
      </c>
      <c r="E5188" s="13">
        <f>E2308+E4228*E3076</f>
        <v/>
      </c>
      <c r="F5188" s="13">
        <f>F2308+F4228*F3076</f>
        <v/>
      </c>
      <c r="Y5188" s="13" t="n">
        <v>123</v>
      </c>
      <c r="AU5188" s="13" t="n">
        <v>123</v>
      </c>
      <c r="BQ5188" s="13" t="n">
        <v>123</v>
      </c>
      <c r="CM5188" s="13" t="n">
        <v>123</v>
      </c>
      <c r="DI5188" s="13" t="n">
        <v>123</v>
      </c>
      <c r="EE5188" s="13" t="n">
        <v>123</v>
      </c>
      <c r="FA5188" s="13" t="n">
        <v>123</v>
      </c>
      <c r="FW5188" s="13" t="n">
        <v>123</v>
      </c>
      <c r="GS5188" s="13" t="n">
        <v>123</v>
      </c>
    </row>
    <row r="5189">
      <c r="C5189" s="13" t="n">
        <v>124</v>
      </c>
      <c r="D5189" s="13">
        <f>D2309+D4229*D3077</f>
        <v/>
      </c>
      <c r="E5189" s="13">
        <f>E2309+E4229*E3077</f>
        <v/>
      </c>
      <c r="F5189" s="13">
        <f>F2309+F4229*F3077</f>
        <v/>
      </c>
      <c r="Y5189" s="13" t="n">
        <v>124</v>
      </c>
      <c r="AU5189" s="13" t="n">
        <v>124</v>
      </c>
      <c r="BQ5189" s="13" t="n">
        <v>124</v>
      </c>
      <c r="CM5189" s="13" t="n">
        <v>124</v>
      </c>
      <c r="DI5189" s="13" t="n">
        <v>124</v>
      </c>
      <c r="EE5189" s="13" t="n">
        <v>124</v>
      </c>
      <c r="FA5189" s="13" t="n">
        <v>124</v>
      </c>
      <c r="FW5189" s="13" t="n">
        <v>124</v>
      </c>
      <c r="GS5189" s="13" t="n">
        <v>124</v>
      </c>
    </row>
    <row r="5190">
      <c r="C5190" s="13" t="n">
        <v>125</v>
      </c>
      <c r="D5190" s="13">
        <f>D2310+D4230*D3078</f>
        <v/>
      </c>
      <c r="E5190" s="13">
        <f>E2310+E4230*E3078</f>
        <v/>
      </c>
      <c r="F5190" s="13">
        <f>F2310+F4230*F3078</f>
        <v/>
      </c>
      <c r="Y5190" s="13" t="n">
        <v>125</v>
      </c>
      <c r="AU5190" s="13" t="n">
        <v>125</v>
      </c>
      <c r="BQ5190" s="13" t="n">
        <v>125</v>
      </c>
      <c r="CM5190" s="13" t="n">
        <v>125</v>
      </c>
      <c r="DI5190" s="13" t="n">
        <v>125</v>
      </c>
      <c r="EE5190" s="13" t="n">
        <v>125</v>
      </c>
      <c r="FA5190" s="13" t="n">
        <v>125</v>
      </c>
      <c r="FW5190" s="13" t="n">
        <v>125</v>
      </c>
      <c r="GS5190" s="13" t="n">
        <v>125</v>
      </c>
    </row>
    <row r="5191">
      <c r="C5191" s="13" t="n">
        <v>126</v>
      </c>
      <c r="D5191" s="13">
        <f>D2311+D4231*D3079</f>
        <v/>
      </c>
      <c r="E5191" s="13">
        <f>E2311+E4231*E3079</f>
        <v/>
      </c>
      <c r="F5191" s="13">
        <f>F2311+F4231*F3079</f>
        <v/>
      </c>
      <c r="Y5191" s="13" t="n">
        <v>126</v>
      </c>
      <c r="AU5191" s="13" t="n">
        <v>126</v>
      </c>
      <c r="BQ5191" s="13" t="n">
        <v>126</v>
      </c>
      <c r="CM5191" s="13" t="n">
        <v>126</v>
      </c>
      <c r="DI5191" s="13" t="n">
        <v>126</v>
      </c>
      <c r="EE5191" s="13" t="n">
        <v>126</v>
      </c>
      <c r="FA5191" s="13" t="n">
        <v>126</v>
      </c>
      <c r="FW5191" s="13" t="n">
        <v>126</v>
      </c>
      <c r="GS5191" s="13" t="n">
        <v>126</v>
      </c>
    </row>
    <row r="5192">
      <c r="C5192" s="13" t="n">
        <v>127</v>
      </c>
      <c r="D5192" s="13">
        <f>D2312+D4232*D3080</f>
        <v/>
      </c>
      <c r="E5192" s="13">
        <f>E2312+E4232*E3080</f>
        <v/>
      </c>
      <c r="F5192" s="13">
        <f>F2312+F4232*F3080</f>
        <v/>
      </c>
      <c r="Y5192" s="13" t="n">
        <v>127</v>
      </c>
      <c r="AU5192" s="13" t="n">
        <v>127</v>
      </c>
      <c r="BQ5192" s="13" t="n">
        <v>127</v>
      </c>
      <c r="CM5192" s="13" t="n">
        <v>127</v>
      </c>
      <c r="DI5192" s="13" t="n">
        <v>127</v>
      </c>
      <c r="EE5192" s="13" t="n">
        <v>127</v>
      </c>
      <c r="FA5192" s="13" t="n">
        <v>127</v>
      </c>
      <c r="FW5192" s="13" t="n">
        <v>127</v>
      </c>
      <c r="GS5192" s="13" t="n">
        <v>127</v>
      </c>
    </row>
    <row r="5193">
      <c r="C5193" s="13" t="n">
        <v>128</v>
      </c>
      <c r="D5193" s="13">
        <f>D2313+D4233*D3081</f>
        <v/>
      </c>
      <c r="E5193" s="13">
        <f>E2313+E4233*E3081</f>
        <v/>
      </c>
      <c r="F5193" s="13">
        <f>F2313+F4233*F3081</f>
        <v/>
      </c>
      <c r="Y5193" s="13" t="n">
        <v>128</v>
      </c>
      <c r="AU5193" s="13" t="n">
        <v>128</v>
      </c>
      <c r="BQ5193" s="13" t="n">
        <v>128</v>
      </c>
      <c r="CM5193" s="13" t="n">
        <v>128</v>
      </c>
      <c r="DI5193" s="13" t="n">
        <v>128</v>
      </c>
      <c r="EE5193" s="13" t="n">
        <v>128</v>
      </c>
      <c r="FA5193" s="13" t="n">
        <v>128</v>
      </c>
      <c r="FW5193" s="13" t="n">
        <v>128</v>
      </c>
      <c r="GS5193" s="13" t="n">
        <v>128</v>
      </c>
    </row>
    <row r="5194">
      <c r="C5194" s="13" t="n">
        <v>129</v>
      </c>
      <c r="D5194" s="13">
        <f>D2314+D4234*D3082</f>
        <v/>
      </c>
      <c r="E5194" s="13">
        <f>E2314+E4234*E3082</f>
        <v/>
      </c>
      <c r="F5194" s="13">
        <f>F2314+F4234*F3082</f>
        <v/>
      </c>
      <c r="Y5194" s="13" t="n">
        <v>129</v>
      </c>
      <c r="AU5194" s="13" t="n">
        <v>129</v>
      </c>
      <c r="BQ5194" s="13" t="n">
        <v>129</v>
      </c>
      <c r="CM5194" s="13" t="n">
        <v>129</v>
      </c>
      <c r="DI5194" s="13" t="n">
        <v>129</v>
      </c>
      <c r="EE5194" s="13" t="n">
        <v>129</v>
      </c>
      <c r="FA5194" s="13" t="n">
        <v>129</v>
      </c>
      <c r="FW5194" s="13" t="n">
        <v>129</v>
      </c>
      <c r="GS5194" s="13" t="n">
        <v>129</v>
      </c>
    </row>
    <row r="5195">
      <c r="C5195" s="13" t="n">
        <v>130</v>
      </c>
      <c r="D5195" s="13">
        <f>D2315+D4235*D3083</f>
        <v/>
      </c>
      <c r="E5195" s="13">
        <f>E2315+E4235*E3083</f>
        <v/>
      </c>
      <c r="F5195" s="13">
        <f>F2315+F4235*F3083</f>
        <v/>
      </c>
      <c r="Y5195" s="13" t="n">
        <v>130</v>
      </c>
      <c r="AU5195" s="13" t="n">
        <v>130</v>
      </c>
      <c r="BQ5195" s="13" t="n">
        <v>130</v>
      </c>
      <c r="CM5195" s="13" t="n">
        <v>130</v>
      </c>
      <c r="DI5195" s="13" t="n">
        <v>130</v>
      </c>
      <c r="EE5195" s="13" t="n">
        <v>130</v>
      </c>
      <c r="FA5195" s="13" t="n">
        <v>130</v>
      </c>
      <c r="FW5195" s="13" t="n">
        <v>130</v>
      </c>
      <c r="GS5195" s="13" t="n">
        <v>130</v>
      </c>
    </row>
    <row r="5196">
      <c r="C5196" s="13" t="n">
        <v>131</v>
      </c>
      <c r="D5196" s="13">
        <f>D2316+D4236*D3084</f>
        <v/>
      </c>
      <c r="E5196" s="13">
        <f>E2316+E4236*E3084</f>
        <v/>
      </c>
      <c r="F5196" s="13">
        <f>F2316+F4236*F3084</f>
        <v/>
      </c>
      <c r="Y5196" s="13" t="n">
        <v>131</v>
      </c>
      <c r="AU5196" s="13" t="n">
        <v>131</v>
      </c>
      <c r="BQ5196" s="13" t="n">
        <v>131</v>
      </c>
      <c r="CM5196" s="13" t="n">
        <v>131</v>
      </c>
      <c r="DI5196" s="13" t="n">
        <v>131</v>
      </c>
      <c r="EE5196" s="13" t="n">
        <v>131</v>
      </c>
      <c r="FA5196" s="13" t="n">
        <v>131</v>
      </c>
      <c r="FW5196" s="13" t="n">
        <v>131</v>
      </c>
      <c r="GS5196" s="13" t="n">
        <v>131</v>
      </c>
    </row>
    <row r="5197">
      <c r="C5197" s="13" t="n">
        <v>132</v>
      </c>
      <c r="D5197" s="13">
        <f>D2317+D4237*D3085</f>
        <v/>
      </c>
      <c r="E5197" s="13">
        <f>E2317+E4237*E3085</f>
        <v/>
      </c>
      <c r="F5197" s="13">
        <f>F2317+F4237*F3085</f>
        <v/>
      </c>
      <c r="Y5197" s="13" t="n">
        <v>132</v>
      </c>
      <c r="AU5197" s="13" t="n">
        <v>132</v>
      </c>
      <c r="BQ5197" s="13" t="n">
        <v>132</v>
      </c>
      <c r="CM5197" s="13" t="n">
        <v>132</v>
      </c>
      <c r="DI5197" s="13" t="n">
        <v>132</v>
      </c>
      <c r="EE5197" s="13" t="n">
        <v>132</v>
      </c>
      <c r="FA5197" s="13" t="n">
        <v>132</v>
      </c>
      <c r="FW5197" s="13" t="n">
        <v>132</v>
      </c>
      <c r="GS5197" s="13" t="n">
        <v>132</v>
      </c>
    </row>
    <row r="5198">
      <c r="C5198" s="13" t="n">
        <v>133</v>
      </c>
      <c r="D5198" s="13">
        <f>D2318+D4238*D3086</f>
        <v/>
      </c>
      <c r="E5198" s="13">
        <f>E2318+E4238*E3086</f>
        <v/>
      </c>
      <c r="F5198" s="13">
        <f>F2318+F4238*F3086</f>
        <v/>
      </c>
      <c r="Y5198" s="13" t="n">
        <v>133</v>
      </c>
      <c r="AU5198" s="13" t="n">
        <v>133</v>
      </c>
      <c r="BQ5198" s="13" t="n">
        <v>133</v>
      </c>
      <c r="CM5198" s="13" t="n">
        <v>133</v>
      </c>
      <c r="DI5198" s="13" t="n">
        <v>133</v>
      </c>
      <c r="EE5198" s="13" t="n">
        <v>133</v>
      </c>
      <c r="FA5198" s="13" t="n">
        <v>133</v>
      </c>
      <c r="FW5198" s="13" t="n">
        <v>133</v>
      </c>
      <c r="GS5198" s="13" t="n">
        <v>133</v>
      </c>
    </row>
    <row r="5199">
      <c r="C5199" s="13" t="n">
        <v>134</v>
      </c>
      <c r="D5199" s="13">
        <f>D2319+D4239*D3087</f>
        <v/>
      </c>
      <c r="E5199" s="13">
        <f>E2319+E4239*E3087</f>
        <v/>
      </c>
      <c r="F5199" s="13">
        <f>F2319+F4239*F3087</f>
        <v/>
      </c>
      <c r="Y5199" s="13" t="n">
        <v>134</v>
      </c>
      <c r="AU5199" s="13" t="n">
        <v>134</v>
      </c>
      <c r="BQ5199" s="13" t="n">
        <v>134</v>
      </c>
      <c r="CM5199" s="13" t="n">
        <v>134</v>
      </c>
      <c r="DI5199" s="13" t="n">
        <v>134</v>
      </c>
      <c r="EE5199" s="13" t="n">
        <v>134</v>
      </c>
      <c r="FA5199" s="13" t="n">
        <v>134</v>
      </c>
      <c r="FW5199" s="13" t="n">
        <v>134</v>
      </c>
      <c r="GS5199" s="13" t="n">
        <v>134</v>
      </c>
    </row>
    <row r="5200">
      <c r="C5200" s="13" t="n">
        <v>135</v>
      </c>
      <c r="D5200" s="13">
        <f>D2320+D4240*D3088</f>
        <v/>
      </c>
      <c r="E5200" s="13">
        <f>E2320+E4240*E3088</f>
        <v/>
      </c>
      <c r="F5200" s="13">
        <f>F2320+F4240*F3088</f>
        <v/>
      </c>
      <c r="Y5200" s="13" t="n">
        <v>135</v>
      </c>
      <c r="AU5200" s="13" t="n">
        <v>135</v>
      </c>
      <c r="BQ5200" s="13" t="n">
        <v>135</v>
      </c>
      <c r="CM5200" s="13" t="n">
        <v>135</v>
      </c>
      <c r="DI5200" s="13" t="n">
        <v>135</v>
      </c>
      <c r="EE5200" s="13" t="n">
        <v>135</v>
      </c>
      <c r="FA5200" s="13" t="n">
        <v>135</v>
      </c>
      <c r="FW5200" s="13" t="n">
        <v>135</v>
      </c>
      <c r="GS5200" s="13" t="n">
        <v>135</v>
      </c>
    </row>
    <row r="5201">
      <c r="C5201" s="13" t="n">
        <v>136</v>
      </c>
      <c r="D5201" s="13">
        <f>D2321+D4241*D3089</f>
        <v/>
      </c>
      <c r="E5201" s="13">
        <f>E2321+E4241*E3089</f>
        <v/>
      </c>
      <c r="F5201" s="13">
        <f>F2321+F4241*F3089</f>
        <v/>
      </c>
      <c r="Y5201" s="13" t="n">
        <v>136</v>
      </c>
      <c r="AU5201" s="13" t="n">
        <v>136</v>
      </c>
      <c r="BQ5201" s="13" t="n">
        <v>136</v>
      </c>
      <c r="CM5201" s="13" t="n">
        <v>136</v>
      </c>
      <c r="DI5201" s="13" t="n">
        <v>136</v>
      </c>
      <c r="EE5201" s="13" t="n">
        <v>136</v>
      </c>
      <c r="FA5201" s="13" t="n">
        <v>136</v>
      </c>
      <c r="FW5201" s="13" t="n">
        <v>136</v>
      </c>
      <c r="GS5201" s="13" t="n">
        <v>136</v>
      </c>
    </row>
    <row r="5202">
      <c r="C5202" s="13" t="n">
        <v>137</v>
      </c>
      <c r="D5202" s="13">
        <f>D2322+D4242*D3090</f>
        <v/>
      </c>
      <c r="E5202" s="13">
        <f>E2322+E4242*E3090</f>
        <v/>
      </c>
      <c r="F5202" s="13">
        <f>F2322+F4242*F3090</f>
        <v/>
      </c>
      <c r="Y5202" s="13" t="n">
        <v>137</v>
      </c>
      <c r="AU5202" s="13" t="n">
        <v>137</v>
      </c>
      <c r="BQ5202" s="13" t="n">
        <v>137</v>
      </c>
      <c r="CM5202" s="13" t="n">
        <v>137</v>
      </c>
      <c r="DI5202" s="13" t="n">
        <v>137</v>
      </c>
      <c r="EE5202" s="13" t="n">
        <v>137</v>
      </c>
      <c r="FA5202" s="13" t="n">
        <v>137</v>
      </c>
      <c r="FW5202" s="13" t="n">
        <v>137</v>
      </c>
      <c r="GS5202" s="13" t="n">
        <v>137</v>
      </c>
    </row>
    <row r="5203">
      <c r="C5203" s="13" t="n">
        <v>138</v>
      </c>
      <c r="D5203" s="13">
        <f>D2323+D4243*D3091</f>
        <v/>
      </c>
      <c r="E5203" s="13">
        <f>E2323+E4243*E3091</f>
        <v/>
      </c>
      <c r="F5203" s="13">
        <f>F2323+F4243*F3091</f>
        <v/>
      </c>
      <c r="Y5203" s="13" t="n">
        <v>138</v>
      </c>
      <c r="AU5203" s="13" t="n">
        <v>138</v>
      </c>
      <c r="BQ5203" s="13" t="n">
        <v>138</v>
      </c>
      <c r="CM5203" s="13" t="n">
        <v>138</v>
      </c>
      <c r="DI5203" s="13" t="n">
        <v>138</v>
      </c>
      <c r="EE5203" s="13" t="n">
        <v>138</v>
      </c>
      <c r="FA5203" s="13" t="n">
        <v>138</v>
      </c>
      <c r="FW5203" s="13" t="n">
        <v>138</v>
      </c>
      <c r="GS5203" s="13" t="n">
        <v>138</v>
      </c>
    </row>
    <row r="5204">
      <c r="C5204" s="13" t="n">
        <v>139</v>
      </c>
      <c r="D5204" s="13">
        <f>D2324+D4244*D3092</f>
        <v/>
      </c>
      <c r="E5204" s="13">
        <f>E2324+E4244*E3092</f>
        <v/>
      </c>
      <c r="F5204" s="13">
        <f>F2324+F4244*F3092</f>
        <v/>
      </c>
      <c r="Y5204" s="13" t="n">
        <v>139</v>
      </c>
      <c r="AU5204" s="13" t="n">
        <v>139</v>
      </c>
      <c r="BQ5204" s="13" t="n">
        <v>139</v>
      </c>
      <c r="CM5204" s="13" t="n">
        <v>139</v>
      </c>
      <c r="DI5204" s="13" t="n">
        <v>139</v>
      </c>
      <c r="EE5204" s="13" t="n">
        <v>139</v>
      </c>
      <c r="FA5204" s="13" t="n">
        <v>139</v>
      </c>
      <c r="FW5204" s="13" t="n">
        <v>139</v>
      </c>
      <c r="GS5204" s="13" t="n">
        <v>139</v>
      </c>
    </row>
    <row r="5205">
      <c r="C5205" s="13" t="n">
        <v>140</v>
      </c>
      <c r="D5205" s="13">
        <f>D2325+D4245*D3093</f>
        <v/>
      </c>
      <c r="E5205" s="13">
        <f>E2325+E4245*E3093</f>
        <v/>
      </c>
      <c r="F5205" s="13">
        <f>F2325+F4245*F3093</f>
        <v/>
      </c>
      <c r="Y5205" s="13" t="n">
        <v>140</v>
      </c>
      <c r="AU5205" s="13" t="n">
        <v>140</v>
      </c>
      <c r="BQ5205" s="13" t="n">
        <v>140</v>
      </c>
      <c r="CM5205" s="13" t="n">
        <v>140</v>
      </c>
      <c r="DI5205" s="13" t="n">
        <v>140</v>
      </c>
      <c r="EE5205" s="13" t="n">
        <v>140</v>
      </c>
      <c r="FA5205" s="13" t="n">
        <v>140</v>
      </c>
      <c r="FW5205" s="13" t="n">
        <v>140</v>
      </c>
      <c r="GS5205" s="13" t="n">
        <v>140</v>
      </c>
    </row>
    <row r="5206">
      <c r="C5206" s="13" t="n">
        <v>141</v>
      </c>
      <c r="D5206" s="13">
        <f>D2326+D4246*D3094</f>
        <v/>
      </c>
      <c r="E5206" s="13">
        <f>E2326+E4246*E3094</f>
        <v/>
      </c>
      <c r="F5206" s="13">
        <f>F2326+F4246*F3094</f>
        <v/>
      </c>
      <c r="Y5206" s="13" t="n">
        <v>141</v>
      </c>
      <c r="AU5206" s="13" t="n">
        <v>141</v>
      </c>
      <c r="BQ5206" s="13" t="n">
        <v>141</v>
      </c>
      <c r="CM5206" s="13" t="n">
        <v>141</v>
      </c>
      <c r="DI5206" s="13" t="n">
        <v>141</v>
      </c>
      <c r="EE5206" s="13" t="n">
        <v>141</v>
      </c>
      <c r="FA5206" s="13" t="n">
        <v>141</v>
      </c>
      <c r="FW5206" s="13" t="n">
        <v>141</v>
      </c>
      <c r="GS5206" s="13" t="n">
        <v>141</v>
      </c>
    </row>
    <row r="5207">
      <c r="C5207" s="13" t="n">
        <v>142</v>
      </c>
      <c r="D5207" s="13">
        <f>D2327+D4247*D3095</f>
        <v/>
      </c>
      <c r="E5207" s="13">
        <f>E2327+E4247*E3095</f>
        <v/>
      </c>
      <c r="F5207" s="13">
        <f>F2327+F4247*F3095</f>
        <v/>
      </c>
      <c r="Y5207" s="13" t="n">
        <v>142</v>
      </c>
      <c r="AU5207" s="13" t="n">
        <v>142</v>
      </c>
      <c r="BQ5207" s="13" t="n">
        <v>142</v>
      </c>
      <c r="CM5207" s="13" t="n">
        <v>142</v>
      </c>
      <c r="DI5207" s="13" t="n">
        <v>142</v>
      </c>
      <c r="EE5207" s="13" t="n">
        <v>142</v>
      </c>
      <c r="FA5207" s="13" t="n">
        <v>142</v>
      </c>
      <c r="FW5207" s="13" t="n">
        <v>142</v>
      </c>
      <c r="GS5207" s="13" t="n">
        <v>142</v>
      </c>
    </row>
    <row r="5208">
      <c r="C5208" s="13" t="n">
        <v>143</v>
      </c>
      <c r="D5208" s="13">
        <f>D2328+D4248*D3096</f>
        <v/>
      </c>
      <c r="E5208" s="13">
        <f>E2328+E4248*E3096</f>
        <v/>
      </c>
      <c r="F5208" s="13">
        <f>F2328+F4248*F3096</f>
        <v/>
      </c>
      <c r="Y5208" s="13" t="n">
        <v>143</v>
      </c>
      <c r="AU5208" s="13" t="n">
        <v>143</v>
      </c>
      <c r="BQ5208" s="13" t="n">
        <v>143</v>
      </c>
      <c r="CM5208" s="13" t="n">
        <v>143</v>
      </c>
      <c r="DI5208" s="13" t="n">
        <v>143</v>
      </c>
      <c r="EE5208" s="13" t="n">
        <v>143</v>
      </c>
      <c r="FA5208" s="13" t="n">
        <v>143</v>
      </c>
      <c r="FW5208" s="13" t="n">
        <v>143</v>
      </c>
      <c r="GS5208" s="13" t="n">
        <v>143</v>
      </c>
    </row>
    <row r="5209">
      <c r="C5209" s="13" t="n">
        <v>144</v>
      </c>
      <c r="D5209" s="13">
        <f>D2329+D4249*D3097</f>
        <v/>
      </c>
      <c r="E5209" s="13">
        <f>E2329+E4249*E3097</f>
        <v/>
      </c>
      <c r="F5209" s="13">
        <f>F2329+F4249*F3097</f>
        <v/>
      </c>
      <c r="Y5209" s="13" t="n">
        <v>144</v>
      </c>
      <c r="AU5209" s="13" t="n">
        <v>144</v>
      </c>
      <c r="BQ5209" s="13" t="n">
        <v>144</v>
      </c>
      <c r="CM5209" s="13" t="n">
        <v>144</v>
      </c>
      <c r="DI5209" s="13" t="n">
        <v>144</v>
      </c>
      <c r="EE5209" s="13" t="n">
        <v>144</v>
      </c>
      <c r="FA5209" s="13" t="n">
        <v>144</v>
      </c>
      <c r="FW5209" s="13" t="n">
        <v>144</v>
      </c>
      <c r="GS5209" s="13" t="n">
        <v>144</v>
      </c>
    </row>
    <row r="5210">
      <c r="C5210" s="13" t="n">
        <v>145</v>
      </c>
      <c r="D5210" s="13">
        <f>D2330+D4250*D3098</f>
        <v/>
      </c>
      <c r="E5210" s="13">
        <f>E2330+E4250*E3098</f>
        <v/>
      </c>
      <c r="F5210" s="13">
        <f>F2330+F4250*F3098</f>
        <v/>
      </c>
      <c r="Y5210" s="13" t="n">
        <v>145</v>
      </c>
      <c r="AU5210" s="13" t="n">
        <v>145</v>
      </c>
      <c r="BQ5210" s="13" t="n">
        <v>145</v>
      </c>
      <c r="CM5210" s="13" t="n">
        <v>145</v>
      </c>
      <c r="DI5210" s="13" t="n">
        <v>145</v>
      </c>
      <c r="EE5210" s="13" t="n">
        <v>145</v>
      </c>
      <c r="FA5210" s="13" t="n">
        <v>145</v>
      </c>
      <c r="FW5210" s="13" t="n">
        <v>145</v>
      </c>
      <c r="GS5210" s="13" t="n">
        <v>145</v>
      </c>
    </row>
    <row r="5211">
      <c r="C5211" s="13" t="n">
        <v>146</v>
      </c>
      <c r="D5211" s="13">
        <f>D2331+D4251*D3099</f>
        <v/>
      </c>
      <c r="E5211" s="13">
        <f>E2331+E4251*E3099</f>
        <v/>
      </c>
      <c r="F5211" s="13">
        <f>F2331+F4251*F3099</f>
        <v/>
      </c>
      <c r="Y5211" s="13" t="n">
        <v>146</v>
      </c>
      <c r="AU5211" s="13" t="n">
        <v>146</v>
      </c>
      <c r="BQ5211" s="13" t="n">
        <v>146</v>
      </c>
      <c r="CM5211" s="13" t="n">
        <v>146</v>
      </c>
      <c r="DI5211" s="13" t="n">
        <v>146</v>
      </c>
      <c r="EE5211" s="13" t="n">
        <v>146</v>
      </c>
      <c r="FA5211" s="13" t="n">
        <v>146</v>
      </c>
      <c r="FW5211" s="13" t="n">
        <v>146</v>
      </c>
      <c r="GS5211" s="13" t="n">
        <v>146</v>
      </c>
    </row>
    <row r="5212">
      <c r="C5212" s="13" t="n">
        <v>147</v>
      </c>
      <c r="D5212" s="13">
        <f>D2332+D4252*D3100</f>
        <v/>
      </c>
      <c r="E5212" s="13">
        <f>E2332+E4252*E3100</f>
        <v/>
      </c>
      <c r="F5212" s="13">
        <f>F2332+F4252*F3100</f>
        <v/>
      </c>
      <c r="Y5212" s="13" t="n">
        <v>147</v>
      </c>
      <c r="AU5212" s="13" t="n">
        <v>147</v>
      </c>
      <c r="BQ5212" s="13" t="n">
        <v>147</v>
      </c>
      <c r="CM5212" s="13" t="n">
        <v>147</v>
      </c>
      <c r="DI5212" s="13" t="n">
        <v>147</v>
      </c>
      <c r="EE5212" s="13" t="n">
        <v>147</v>
      </c>
      <c r="FA5212" s="13" t="n">
        <v>147</v>
      </c>
      <c r="FW5212" s="13" t="n">
        <v>147</v>
      </c>
      <c r="GS5212" s="13" t="n">
        <v>147</v>
      </c>
    </row>
    <row r="5213">
      <c r="C5213" s="13" t="n">
        <v>148</v>
      </c>
      <c r="D5213" s="13">
        <f>D2333+D4253*D3101</f>
        <v/>
      </c>
      <c r="E5213" s="13">
        <f>E2333+E4253*E3101</f>
        <v/>
      </c>
      <c r="F5213" s="13">
        <f>F2333+F4253*F3101</f>
        <v/>
      </c>
      <c r="Y5213" s="13" t="n">
        <v>148</v>
      </c>
      <c r="AU5213" s="13" t="n">
        <v>148</v>
      </c>
      <c r="BQ5213" s="13" t="n">
        <v>148</v>
      </c>
      <c r="CM5213" s="13" t="n">
        <v>148</v>
      </c>
      <c r="DI5213" s="13" t="n">
        <v>148</v>
      </c>
      <c r="EE5213" s="13" t="n">
        <v>148</v>
      </c>
      <c r="FA5213" s="13" t="n">
        <v>148</v>
      </c>
      <c r="FW5213" s="13" t="n">
        <v>148</v>
      </c>
      <c r="GS5213" s="13" t="n">
        <v>148</v>
      </c>
    </row>
    <row r="5214">
      <c r="C5214" s="13" t="n">
        <v>149</v>
      </c>
      <c r="D5214" s="13">
        <f>D2334+D4254*D3102</f>
        <v/>
      </c>
      <c r="E5214" s="13">
        <f>E2334+E4254*E3102</f>
        <v/>
      </c>
      <c r="F5214" s="13">
        <f>F2334+F4254*F3102</f>
        <v/>
      </c>
      <c r="Y5214" s="13" t="n">
        <v>149</v>
      </c>
      <c r="AU5214" s="13" t="n">
        <v>149</v>
      </c>
      <c r="BQ5214" s="13" t="n">
        <v>149</v>
      </c>
      <c r="CM5214" s="13" t="n">
        <v>149</v>
      </c>
      <c r="DI5214" s="13" t="n">
        <v>149</v>
      </c>
      <c r="EE5214" s="13" t="n">
        <v>149</v>
      </c>
      <c r="FA5214" s="13" t="n">
        <v>149</v>
      </c>
      <c r="FW5214" s="13" t="n">
        <v>149</v>
      </c>
      <c r="GS5214" s="13" t="n">
        <v>149</v>
      </c>
    </row>
    <row r="5215">
      <c r="C5215" s="13" t="n">
        <v>150</v>
      </c>
      <c r="D5215" s="13">
        <f>D2335+D4255*D3103</f>
        <v/>
      </c>
      <c r="E5215" s="13">
        <f>E2335+E4255*E3103</f>
        <v/>
      </c>
      <c r="F5215" s="13">
        <f>F2335+F4255*F3103</f>
        <v/>
      </c>
      <c r="Y5215" s="13" t="n">
        <v>150</v>
      </c>
      <c r="AU5215" s="13" t="n">
        <v>150</v>
      </c>
      <c r="BQ5215" s="13" t="n">
        <v>150</v>
      </c>
      <c r="CM5215" s="13" t="n">
        <v>150</v>
      </c>
      <c r="DI5215" s="13" t="n">
        <v>150</v>
      </c>
      <c r="EE5215" s="13" t="n">
        <v>150</v>
      </c>
      <c r="FA5215" s="13" t="n">
        <v>150</v>
      </c>
      <c r="FW5215" s="13" t="n">
        <v>150</v>
      </c>
      <c r="GS5215" s="13" t="n">
        <v>150</v>
      </c>
    </row>
    <row r="5216">
      <c r="C5216" s="13" t="n">
        <v>151</v>
      </c>
      <c r="D5216" s="13">
        <f>D2336+D4256*D3104</f>
        <v/>
      </c>
      <c r="E5216" s="13">
        <f>E2336+E4256*E3104</f>
        <v/>
      </c>
      <c r="F5216" s="13">
        <f>F2336+F4256*F3104</f>
        <v/>
      </c>
      <c r="Y5216" s="13" t="n">
        <v>151</v>
      </c>
      <c r="AU5216" s="13" t="n">
        <v>151</v>
      </c>
      <c r="BQ5216" s="13" t="n">
        <v>151</v>
      </c>
      <c r="CM5216" s="13" t="n">
        <v>151</v>
      </c>
      <c r="DI5216" s="13" t="n">
        <v>151</v>
      </c>
      <c r="EE5216" s="13" t="n">
        <v>151</v>
      </c>
      <c r="FA5216" s="13" t="n">
        <v>151</v>
      </c>
      <c r="FW5216" s="13" t="n">
        <v>151</v>
      </c>
      <c r="GS5216" s="13" t="n">
        <v>151</v>
      </c>
    </row>
    <row r="5217">
      <c r="C5217" s="13" t="n">
        <v>152</v>
      </c>
      <c r="D5217" s="13">
        <f>D2337+D4257*D3105</f>
        <v/>
      </c>
      <c r="E5217" s="13">
        <f>E2337+E4257*E3105</f>
        <v/>
      </c>
      <c r="F5217" s="13">
        <f>F2337+F4257*F3105</f>
        <v/>
      </c>
      <c r="Y5217" s="13" t="n">
        <v>152</v>
      </c>
      <c r="AU5217" s="13" t="n">
        <v>152</v>
      </c>
      <c r="BQ5217" s="13" t="n">
        <v>152</v>
      </c>
      <c r="CM5217" s="13" t="n">
        <v>152</v>
      </c>
      <c r="DI5217" s="13" t="n">
        <v>152</v>
      </c>
      <c r="EE5217" s="13" t="n">
        <v>152</v>
      </c>
      <c r="FA5217" s="13" t="n">
        <v>152</v>
      </c>
      <c r="FW5217" s="13" t="n">
        <v>152</v>
      </c>
      <c r="GS5217" s="13" t="n">
        <v>152</v>
      </c>
    </row>
    <row r="5218">
      <c r="C5218" s="13" t="n">
        <v>153</v>
      </c>
      <c r="D5218" s="13">
        <f>D2338+D4258*D3106</f>
        <v/>
      </c>
      <c r="E5218" s="13">
        <f>E2338+E4258*E3106</f>
        <v/>
      </c>
      <c r="F5218" s="13">
        <f>F2338+F4258*F3106</f>
        <v/>
      </c>
      <c r="Y5218" s="13" t="n">
        <v>153</v>
      </c>
      <c r="AU5218" s="13" t="n">
        <v>153</v>
      </c>
      <c r="BQ5218" s="13" t="n">
        <v>153</v>
      </c>
      <c r="CM5218" s="13" t="n">
        <v>153</v>
      </c>
      <c r="DI5218" s="13" t="n">
        <v>153</v>
      </c>
      <c r="EE5218" s="13" t="n">
        <v>153</v>
      </c>
      <c r="FA5218" s="13" t="n">
        <v>153</v>
      </c>
      <c r="FW5218" s="13" t="n">
        <v>153</v>
      </c>
      <c r="GS5218" s="13" t="n">
        <v>153</v>
      </c>
    </row>
    <row r="5219">
      <c r="C5219" s="13" t="n">
        <v>154</v>
      </c>
      <c r="D5219" s="13">
        <f>D2339+D4259*D3107</f>
        <v/>
      </c>
      <c r="E5219" s="13">
        <f>E2339+E4259*E3107</f>
        <v/>
      </c>
      <c r="F5219" s="13">
        <f>F2339+F4259*F3107</f>
        <v/>
      </c>
      <c r="Y5219" s="13" t="n">
        <v>154</v>
      </c>
      <c r="AU5219" s="13" t="n">
        <v>154</v>
      </c>
      <c r="BQ5219" s="13" t="n">
        <v>154</v>
      </c>
      <c r="CM5219" s="13" t="n">
        <v>154</v>
      </c>
      <c r="DI5219" s="13" t="n">
        <v>154</v>
      </c>
      <c r="EE5219" s="13" t="n">
        <v>154</v>
      </c>
      <c r="FA5219" s="13" t="n">
        <v>154</v>
      </c>
      <c r="FW5219" s="13" t="n">
        <v>154</v>
      </c>
      <c r="GS5219" s="13" t="n">
        <v>154</v>
      </c>
    </row>
    <row r="5220">
      <c r="C5220" s="13" t="n">
        <v>155</v>
      </c>
      <c r="D5220" s="13">
        <f>D2340+D4260*D3108</f>
        <v/>
      </c>
      <c r="E5220" s="13">
        <f>E2340+E4260*E3108</f>
        <v/>
      </c>
      <c r="F5220" s="13">
        <f>F2340+F4260*F3108</f>
        <v/>
      </c>
      <c r="Y5220" s="13" t="n">
        <v>155</v>
      </c>
      <c r="AU5220" s="13" t="n">
        <v>155</v>
      </c>
      <c r="BQ5220" s="13" t="n">
        <v>155</v>
      </c>
      <c r="CM5220" s="13" t="n">
        <v>155</v>
      </c>
      <c r="DI5220" s="13" t="n">
        <v>155</v>
      </c>
      <c r="EE5220" s="13" t="n">
        <v>155</v>
      </c>
      <c r="FA5220" s="13" t="n">
        <v>155</v>
      </c>
      <c r="FW5220" s="13" t="n">
        <v>155</v>
      </c>
      <c r="GS5220" s="13" t="n">
        <v>155</v>
      </c>
    </row>
    <row r="5221">
      <c r="C5221" s="13" t="n">
        <v>156</v>
      </c>
      <c r="D5221" s="13">
        <f>D2341+D4261*D3109</f>
        <v/>
      </c>
      <c r="E5221" s="13">
        <f>E2341+E4261*E3109</f>
        <v/>
      </c>
      <c r="F5221" s="13">
        <f>F2341+F4261*F3109</f>
        <v/>
      </c>
      <c r="Y5221" s="13" t="n">
        <v>156</v>
      </c>
      <c r="AU5221" s="13" t="n">
        <v>156</v>
      </c>
      <c r="BQ5221" s="13" t="n">
        <v>156</v>
      </c>
      <c r="CM5221" s="13" t="n">
        <v>156</v>
      </c>
      <c r="DI5221" s="13" t="n">
        <v>156</v>
      </c>
      <c r="EE5221" s="13" t="n">
        <v>156</v>
      </c>
      <c r="FA5221" s="13" t="n">
        <v>156</v>
      </c>
      <c r="FW5221" s="13" t="n">
        <v>156</v>
      </c>
      <c r="GS5221" s="13" t="n">
        <v>156</v>
      </c>
    </row>
    <row r="5222">
      <c r="C5222" s="13" t="n">
        <v>157</v>
      </c>
      <c r="D5222" s="13">
        <f>D2342+D4262*D3110</f>
        <v/>
      </c>
      <c r="E5222" s="13">
        <f>E2342+E4262*E3110</f>
        <v/>
      </c>
      <c r="F5222" s="13">
        <f>F2342+F4262*F3110</f>
        <v/>
      </c>
      <c r="Y5222" s="13" t="n">
        <v>157</v>
      </c>
      <c r="AU5222" s="13" t="n">
        <v>157</v>
      </c>
      <c r="BQ5222" s="13" t="n">
        <v>157</v>
      </c>
      <c r="CM5222" s="13" t="n">
        <v>157</v>
      </c>
      <c r="DI5222" s="13" t="n">
        <v>157</v>
      </c>
      <c r="EE5222" s="13" t="n">
        <v>157</v>
      </c>
      <c r="FA5222" s="13" t="n">
        <v>157</v>
      </c>
      <c r="FW5222" s="13" t="n">
        <v>157</v>
      </c>
      <c r="GS5222" s="13" t="n">
        <v>157</v>
      </c>
    </row>
    <row r="5223">
      <c r="C5223" s="13" t="n">
        <v>158</v>
      </c>
      <c r="D5223" s="13">
        <f>D2343+D4263*D3111</f>
        <v/>
      </c>
      <c r="E5223" s="13">
        <f>E2343+E4263*E3111</f>
        <v/>
      </c>
      <c r="F5223" s="13">
        <f>F2343+F4263*F3111</f>
        <v/>
      </c>
      <c r="Y5223" s="13" t="n">
        <v>158</v>
      </c>
      <c r="AU5223" s="13" t="n">
        <v>158</v>
      </c>
      <c r="BQ5223" s="13" t="n">
        <v>158</v>
      </c>
      <c r="CM5223" s="13" t="n">
        <v>158</v>
      </c>
      <c r="DI5223" s="13" t="n">
        <v>158</v>
      </c>
      <c r="EE5223" s="13" t="n">
        <v>158</v>
      </c>
      <c r="FA5223" s="13" t="n">
        <v>158</v>
      </c>
      <c r="FW5223" s="13" t="n">
        <v>158</v>
      </c>
      <c r="GS5223" s="13" t="n">
        <v>158</v>
      </c>
    </row>
    <row r="5224">
      <c r="C5224" s="13" t="n">
        <v>159</v>
      </c>
      <c r="D5224" s="13">
        <f>D2344+D4264*D3112</f>
        <v/>
      </c>
      <c r="E5224" s="13">
        <f>E2344+E4264*E3112</f>
        <v/>
      </c>
      <c r="F5224" s="13">
        <f>F2344+F4264*F3112</f>
        <v/>
      </c>
      <c r="Y5224" s="13" t="n">
        <v>159</v>
      </c>
      <c r="AU5224" s="13" t="n">
        <v>159</v>
      </c>
      <c r="BQ5224" s="13" t="n">
        <v>159</v>
      </c>
      <c r="CM5224" s="13" t="n">
        <v>159</v>
      </c>
      <c r="DI5224" s="13" t="n">
        <v>159</v>
      </c>
      <c r="EE5224" s="13" t="n">
        <v>159</v>
      </c>
      <c r="FA5224" s="13" t="n">
        <v>159</v>
      </c>
      <c r="FW5224" s="13" t="n">
        <v>159</v>
      </c>
      <c r="GS5224" s="13" t="n">
        <v>159</v>
      </c>
    </row>
    <row r="5225">
      <c r="C5225" s="13" t="n">
        <v>160</v>
      </c>
      <c r="D5225" s="13">
        <f>D2345+D4265*D3113</f>
        <v/>
      </c>
      <c r="E5225" s="13">
        <f>E2345+E4265*E3113</f>
        <v/>
      </c>
      <c r="F5225" s="13">
        <f>F2345+F4265*F3113</f>
        <v/>
      </c>
      <c r="Y5225" s="13" t="n">
        <v>160</v>
      </c>
      <c r="AU5225" s="13" t="n">
        <v>160</v>
      </c>
      <c r="BQ5225" s="13" t="n">
        <v>160</v>
      </c>
      <c r="CM5225" s="13" t="n">
        <v>160</v>
      </c>
      <c r="DI5225" s="13" t="n">
        <v>160</v>
      </c>
      <c r="EE5225" s="13" t="n">
        <v>160</v>
      </c>
      <c r="FA5225" s="13" t="n">
        <v>160</v>
      </c>
      <c r="FW5225" s="13" t="n">
        <v>160</v>
      </c>
      <c r="GS5225" s="13" t="n">
        <v>160</v>
      </c>
    </row>
    <row r="5226">
      <c r="C5226" s="13" t="n">
        <v>161</v>
      </c>
      <c r="D5226" s="13">
        <f>D2346+D4266*D3114</f>
        <v/>
      </c>
      <c r="E5226" s="13">
        <f>E2346+E4266*E3114</f>
        <v/>
      </c>
      <c r="F5226" s="13">
        <f>F2346+F4266*F3114</f>
        <v/>
      </c>
      <c r="Y5226" s="13" t="n">
        <v>161</v>
      </c>
      <c r="AU5226" s="13" t="n">
        <v>161</v>
      </c>
      <c r="BQ5226" s="13" t="n">
        <v>161</v>
      </c>
      <c r="CM5226" s="13" t="n">
        <v>161</v>
      </c>
      <c r="DI5226" s="13" t="n">
        <v>161</v>
      </c>
      <c r="EE5226" s="13" t="n">
        <v>161</v>
      </c>
      <c r="FA5226" s="13" t="n">
        <v>161</v>
      </c>
      <c r="FW5226" s="13" t="n">
        <v>161</v>
      </c>
      <c r="GS5226" s="13" t="n">
        <v>161</v>
      </c>
    </row>
    <row r="5227">
      <c r="C5227" s="13" t="n">
        <v>162</v>
      </c>
      <c r="D5227" s="13">
        <f>D2347+D4267*D3115</f>
        <v/>
      </c>
      <c r="E5227" s="13">
        <f>E2347+E4267*E3115</f>
        <v/>
      </c>
      <c r="F5227" s="13">
        <f>F2347+F4267*F3115</f>
        <v/>
      </c>
      <c r="Y5227" s="13" t="n">
        <v>162</v>
      </c>
      <c r="AU5227" s="13" t="n">
        <v>162</v>
      </c>
      <c r="BQ5227" s="13" t="n">
        <v>162</v>
      </c>
      <c r="CM5227" s="13" t="n">
        <v>162</v>
      </c>
      <c r="DI5227" s="13" t="n">
        <v>162</v>
      </c>
      <c r="EE5227" s="13" t="n">
        <v>162</v>
      </c>
      <c r="FA5227" s="13" t="n">
        <v>162</v>
      </c>
      <c r="FW5227" s="13" t="n">
        <v>162</v>
      </c>
      <c r="GS5227" s="13" t="n">
        <v>162</v>
      </c>
    </row>
    <row r="5228">
      <c r="C5228" s="13" t="n">
        <v>163</v>
      </c>
      <c r="D5228" s="13">
        <f>D2348+D4268*D3116</f>
        <v/>
      </c>
      <c r="E5228" s="13">
        <f>E2348+E4268*E3116</f>
        <v/>
      </c>
      <c r="F5228" s="13">
        <f>F2348+F4268*F3116</f>
        <v/>
      </c>
      <c r="Y5228" s="13" t="n">
        <v>163</v>
      </c>
      <c r="AU5228" s="13" t="n">
        <v>163</v>
      </c>
      <c r="BQ5228" s="13" t="n">
        <v>163</v>
      </c>
      <c r="CM5228" s="13" t="n">
        <v>163</v>
      </c>
      <c r="DI5228" s="13" t="n">
        <v>163</v>
      </c>
      <c r="EE5228" s="13" t="n">
        <v>163</v>
      </c>
      <c r="FA5228" s="13" t="n">
        <v>163</v>
      </c>
      <c r="FW5228" s="13" t="n">
        <v>163</v>
      </c>
      <c r="GS5228" s="13" t="n">
        <v>163</v>
      </c>
    </row>
    <row r="5229">
      <c r="C5229" s="13" t="n">
        <v>164</v>
      </c>
      <c r="D5229" s="13">
        <f>D2349+D4269*D3117</f>
        <v/>
      </c>
      <c r="E5229" s="13">
        <f>E2349+E4269*E3117</f>
        <v/>
      </c>
      <c r="F5229" s="13">
        <f>F2349+F4269*F3117</f>
        <v/>
      </c>
      <c r="Y5229" s="13" t="n">
        <v>164</v>
      </c>
      <c r="AU5229" s="13" t="n">
        <v>164</v>
      </c>
      <c r="BQ5229" s="13" t="n">
        <v>164</v>
      </c>
      <c r="CM5229" s="13" t="n">
        <v>164</v>
      </c>
      <c r="DI5229" s="13" t="n">
        <v>164</v>
      </c>
      <c r="EE5229" s="13" t="n">
        <v>164</v>
      </c>
      <c r="FA5229" s="13" t="n">
        <v>164</v>
      </c>
      <c r="FW5229" s="13" t="n">
        <v>164</v>
      </c>
      <c r="GS5229" s="13" t="n">
        <v>164</v>
      </c>
    </row>
    <row r="5230">
      <c r="C5230" s="13" t="n">
        <v>165</v>
      </c>
      <c r="D5230" s="13">
        <f>D2350+D4270*D3118</f>
        <v/>
      </c>
      <c r="E5230" s="13">
        <f>E2350+E4270*E3118</f>
        <v/>
      </c>
      <c r="F5230" s="13">
        <f>F2350+F4270*F3118</f>
        <v/>
      </c>
      <c r="Y5230" s="13" t="n">
        <v>165</v>
      </c>
      <c r="AU5230" s="13" t="n">
        <v>165</v>
      </c>
      <c r="BQ5230" s="13" t="n">
        <v>165</v>
      </c>
      <c r="CM5230" s="13" t="n">
        <v>165</v>
      </c>
      <c r="DI5230" s="13" t="n">
        <v>165</v>
      </c>
      <c r="EE5230" s="13" t="n">
        <v>165</v>
      </c>
      <c r="FA5230" s="13" t="n">
        <v>165</v>
      </c>
      <c r="FW5230" s="13" t="n">
        <v>165</v>
      </c>
      <c r="GS5230" s="13" t="n">
        <v>165</v>
      </c>
    </row>
    <row r="5231">
      <c r="C5231" s="13" t="n">
        <v>166</v>
      </c>
      <c r="D5231" s="13">
        <f>D2351+D4271*D3119</f>
        <v/>
      </c>
      <c r="E5231" s="13">
        <f>E2351+E4271*E3119</f>
        <v/>
      </c>
      <c r="F5231" s="13">
        <f>F2351+F4271*F3119</f>
        <v/>
      </c>
      <c r="Y5231" s="13" t="n">
        <v>166</v>
      </c>
      <c r="AU5231" s="13" t="n">
        <v>166</v>
      </c>
      <c r="BQ5231" s="13" t="n">
        <v>166</v>
      </c>
      <c r="CM5231" s="13" t="n">
        <v>166</v>
      </c>
      <c r="DI5231" s="13" t="n">
        <v>166</v>
      </c>
      <c r="EE5231" s="13" t="n">
        <v>166</v>
      </c>
      <c r="FA5231" s="13" t="n">
        <v>166</v>
      </c>
      <c r="FW5231" s="13" t="n">
        <v>166</v>
      </c>
      <c r="GS5231" s="13" t="n">
        <v>166</v>
      </c>
    </row>
    <row r="5232">
      <c r="C5232" s="13" t="n">
        <v>167</v>
      </c>
      <c r="D5232" s="13">
        <f>D2352+D4272*D3120</f>
        <v/>
      </c>
      <c r="E5232" s="13">
        <f>E2352+E4272*E3120</f>
        <v/>
      </c>
      <c r="F5232" s="13">
        <f>F2352+F4272*F3120</f>
        <v/>
      </c>
      <c r="Y5232" s="13" t="n">
        <v>167</v>
      </c>
      <c r="AU5232" s="13" t="n">
        <v>167</v>
      </c>
      <c r="BQ5232" s="13" t="n">
        <v>167</v>
      </c>
      <c r="CM5232" s="13" t="n">
        <v>167</v>
      </c>
      <c r="DI5232" s="13" t="n">
        <v>167</v>
      </c>
      <c r="EE5232" s="13" t="n">
        <v>167</v>
      </c>
      <c r="FA5232" s="13" t="n">
        <v>167</v>
      </c>
      <c r="FW5232" s="13" t="n">
        <v>167</v>
      </c>
      <c r="GS5232" s="13" t="n">
        <v>167</v>
      </c>
    </row>
    <row r="5233">
      <c r="C5233" s="13" t="n">
        <v>168</v>
      </c>
      <c r="D5233" s="13">
        <f>D2353+D4273*D3121</f>
        <v/>
      </c>
      <c r="E5233" s="13">
        <f>E2353+E4273*E3121</f>
        <v/>
      </c>
      <c r="F5233" s="13">
        <f>F2353+F4273*F3121</f>
        <v/>
      </c>
      <c r="Y5233" s="13" t="n">
        <v>168</v>
      </c>
      <c r="AU5233" s="13" t="n">
        <v>168</v>
      </c>
      <c r="BQ5233" s="13" t="n">
        <v>168</v>
      </c>
      <c r="CM5233" s="13" t="n">
        <v>168</v>
      </c>
      <c r="DI5233" s="13" t="n">
        <v>168</v>
      </c>
      <c r="EE5233" s="13" t="n">
        <v>168</v>
      </c>
      <c r="FA5233" s="13" t="n">
        <v>168</v>
      </c>
      <c r="FW5233" s="13" t="n">
        <v>168</v>
      </c>
      <c r="GS5233" s="13" t="n">
        <v>168</v>
      </c>
    </row>
    <row r="5234">
      <c r="C5234" s="13" t="n">
        <v>169</v>
      </c>
      <c r="D5234" s="13">
        <f>D2354+D4274*D3122</f>
        <v/>
      </c>
      <c r="E5234" s="13">
        <f>E2354+E4274*E3122</f>
        <v/>
      </c>
      <c r="F5234" s="13">
        <f>F2354+F4274*F3122</f>
        <v/>
      </c>
      <c r="Y5234" s="13" t="n">
        <v>169</v>
      </c>
      <c r="AU5234" s="13" t="n">
        <v>169</v>
      </c>
      <c r="BQ5234" s="13" t="n">
        <v>169</v>
      </c>
      <c r="CM5234" s="13" t="n">
        <v>169</v>
      </c>
      <c r="DI5234" s="13" t="n">
        <v>169</v>
      </c>
      <c r="EE5234" s="13" t="n">
        <v>169</v>
      </c>
      <c r="FA5234" s="13" t="n">
        <v>169</v>
      </c>
      <c r="FW5234" s="13" t="n">
        <v>169</v>
      </c>
      <c r="GS5234" s="13" t="n">
        <v>169</v>
      </c>
    </row>
    <row r="5235">
      <c r="C5235" s="13" t="n">
        <v>170</v>
      </c>
      <c r="D5235" s="13">
        <f>D2355+D4275*D3123</f>
        <v/>
      </c>
      <c r="E5235" s="13">
        <f>E2355+E4275*E3123</f>
        <v/>
      </c>
      <c r="F5235" s="13">
        <f>F2355+F4275*F3123</f>
        <v/>
      </c>
      <c r="Y5235" s="13" t="n">
        <v>170</v>
      </c>
      <c r="AU5235" s="13" t="n">
        <v>170</v>
      </c>
      <c r="BQ5235" s="13" t="n">
        <v>170</v>
      </c>
      <c r="CM5235" s="13" t="n">
        <v>170</v>
      </c>
      <c r="DI5235" s="13" t="n">
        <v>170</v>
      </c>
      <c r="EE5235" s="13" t="n">
        <v>170</v>
      </c>
      <c r="FA5235" s="13" t="n">
        <v>170</v>
      </c>
      <c r="FW5235" s="13" t="n">
        <v>170</v>
      </c>
      <c r="GS5235" s="13" t="n">
        <v>170</v>
      </c>
    </row>
    <row r="5236">
      <c r="C5236" s="13" t="n">
        <v>171</v>
      </c>
      <c r="D5236" s="13">
        <f>D2356+D4276*D3124</f>
        <v/>
      </c>
      <c r="E5236" s="13">
        <f>E2356+E4276*E3124</f>
        <v/>
      </c>
      <c r="F5236" s="13">
        <f>F2356+F4276*F3124</f>
        <v/>
      </c>
      <c r="Y5236" s="13" t="n">
        <v>171</v>
      </c>
      <c r="AU5236" s="13" t="n">
        <v>171</v>
      </c>
      <c r="BQ5236" s="13" t="n">
        <v>171</v>
      </c>
      <c r="CM5236" s="13" t="n">
        <v>171</v>
      </c>
      <c r="DI5236" s="13" t="n">
        <v>171</v>
      </c>
      <c r="EE5236" s="13" t="n">
        <v>171</v>
      </c>
      <c r="FA5236" s="13" t="n">
        <v>171</v>
      </c>
      <c r="FW5236" s="13" t="n">
        <v>171</v>
      </c>
      <c r="GS5236" s="13" t="n">
        <v>171</v>
      </c>
    </row>
    <row r="5237">
      <c r="C5237" s="13" t="n">
        <v>172</v>
      </c>
      <c r="D5237" s="13">
        <f>D2357+D4277*D3125</f>
        <v/>
      </c>
      <c r="E5237" s="13">
        <f>E2357+E4277*E3125</f>
        <v/>
      </c>
      <c r="F5237" s="13">
        <f>F2357+F4277*F3125</f>
        <v/>
      </c>
      <c r="Y5237" s="13" t="n">
        <v>172</v>
      </c>
      <c r="AU5237" s="13" t="n">
        <v>172</v>
      </c>
      <c r="BQ5237" s="13" t="n">
        <v>172</v>
      </c>
      <c r="CM5237" s="13" t="n">
        <v>172</v>
      </c>
      <c r="DI5237" s="13" t="n">
        <v>172</v>
      </c>
      <c r="EE5237" s="13" t="n">
        <v>172</v>
      </c>
      <c r="FA5237" s="13" t="n">
        <v>172</v>
      </c>
      <c r="FW5237" s="13" t="n">
        <v>172</v>
      </c>
      <c r="GS5237" s="13" t="n">
        <v>172</v>
      </c>
    </row>
    <row r="5238">
      <c r="C5238" s="13" t="n">
        <v>173</v>
      </c>
      <c r="D5238" s="13">
        <f>D2358+D4278*D3126</f>
        <v/>
      </c>
      <c r="E5238" s="13">
        <f>E2358+E4278*E3126</f>
        <v/>
      </c>
      <c r="F5238" s="13">
        <f>F2358+F4278*F3126</f>
        <v/>
      </c>
      <c r="Y5238" s="13" t="n">
        <v>173</v>
      </c>
      <c r="AU5238" s="13" t="n">
        <v>173</v>
      </c>
      <c r="BQ5238" s="13" t="n">
        <v>173</v>
      </c>
      <c r="CM5238" s="13" t="n">
        <v>173</v>
      </c>
      <c r="DI5238" s="13" t="n">
        <v>173</v>
      </c>
      <c r="EE5238" s="13" t="n">
        <v>173</v>
      </c>
      <c r="FA5238" s="13" t="n">
        <v>173</v>
      </c>
      <c r="FW5238" s="13" t="n">
        <v>173</v>
      </c>
      <c r="GS5238" s="13" t="n">
        <v>173</v>
      </c>
    </row>
    <row r="5239">
      <c r="C5239" s="13" t="n">
        <v>174</v>
      </c>
      <c r="D5239" s="13">
        <f>D2359+D4279*D3127</f>
        <v/>
      </c>
      <c r="E5239" s="13">
        <f>E2359+E4279*E3127</f>
        <v/>
      </c>
      <c r="F5239" s="13">
        <f>F2359+F4279*F3127</f>
        <v/>
      </c>
      <c r="Y5239" s="13" t="n">
        <v>174</v>
      </c>
      <c r="AU5239" s="13" t="n">
        <v>174</v>
      </c>
      <c r="BQ5239" s="13" t="n">
        <v>174</v>
      </c>
      <c r="CM5239" s="13" t="n">
        <v>174</v>
      </c>
      <c r="DI5239" s="13" t="n">
        <v>174</v>
      </c>
      <c r="EE5239" s="13" t="n">
        <v>174</v>
      </c>
      <c r="FA5239" s="13" t="n">
        <v>174</v>
      </c>
      <c r="FW5239" s="13" t="n">
        <v>174</v>
      </c>
      <c r="GS5239" s="13" t="n">
        <v>174</v>
      </c>
    </row>
    <row r="5240">
      <c r="C5240" s="13" t="n">
        <v>175</v>
      </c>
      <c r="D5240" s="13">
        <f>D2360+D4280*D3128</f>
        <v/>
      </c>
      <c r="E5240" s="13">
        <f>E2360+E4280*E3128</f>
        <v/>
      </c>
      <c r="F5240" s="13">
        <f>F2360+F4280*F3128</f>
        <v/>
      </c>
      <c r="Y5240" s="13" t="n">
        <v>175</v>
      </c>
      <c r="AU5240" s="13" t="n">
        <v>175</v>
      </c>
      <c r="BQ5240" s="13" t="n">
        <v>175</v>
      </c>
      <c r="CM5240" s="13" t="n">
        <v>175</v>
      </c>
      <c r="DI5240" s="13" t="n">
        <v>175</v>
      </c>
      <c r="EE5240" s="13" t="n">
        <v>175</v>
      </c>
      <c r="FA5240" s="13" t="n">
        <v>175</v>
      </c>
      <c r="FW5240" s="13" t="n">
        <v>175</v>
      </c>
      <c r="GS5240" s="13" t="n">
        <v>175</v>
      </c>
    </row>
    <row r="5241">
      <c r="C5241" s="13" t="n">
        <v>176</v>
      </c>
      <c r="D5241" s="13">
        <f>D2361+D4281*D3129</f>
        <v/>
      </c>
      <c r="E5241" s="13">
        <f>E2361+E4281*E3129</f>
        <v/>
      </c>
      <c r="F5241" s="13">
        <f>F2361+F4281*F3129</f>
        <v/>
      </c>
      <c r="Y5241" s="13" t="n">
        <v>176</v>
      </c>
      <c r="AU5241" s="13" t="n">
        <v>176</v>
      </c>
      <c r="BQ5241" s="13" t="n">
        <v>176</v>
      </c>
      <c r="CM5241" s="13" t="n">
        <v>176</v>
      </c>
      <c r="DI5241" s="13" t="n">
        <v>176</v>
      </c>
      <c r="EE5241" s="13" t="n">
        <v>176</v>
      </c>
      <c r="FA5241" s="13" t="n">
        <v>176</v>
      </c>
      <c r="FW5241" s="13" t="n">
        <v>176</v>
      </c>
      <c r="GS5241" s="13" t="n">
        <v>176</v>
      </c>
    </row>
    <row r="5242">
      <c r="C5242" s="13" t="n">
        <v>177</v>
      </c>
      <c r="D5242" s="13">
        <f>D2362+D4282*D3130</f>
        <v/>
      </c>
      <c r="E5242" s="13">
        <f>E2362+E4282*E3130</f>
        <v/>
      </c>
      <c r="F5242" s="13">
        <f>F2362+F4282*F3130</f>
        <v/>
      </c>
      <c r="Y5242" s="13" t="n">
        <v>177</v>
      </c>
      <c r="AU5242" s="13" t="n">
        <v>177</v>
      </c>
      <c r="BQ5242" s="13" t="n">
        <v>177</v>
      </c>
      <c r="CM5242" s="13" t="n">
        <v>177</v>
      </c>
      <c r="DI5242" s="13" t="n">
        <v>177</v>
      </c>
      <c r="EE5242" s="13" t="n">
        <v>177</v>
      </c>
      <c r="FA5242" s="13" t="n">
        <v>177</v>
      </c>
      <c r="FW5242" s="13" t="n">
        <v>177</v>
      </c>
      <c r="GS5242" s="13" t="n">
        <v>177</v>
      </c>
    </row>
    <row r="5243">
      <c r="C5243" s="13" t="n">
        <v>178</v>
      </c>
      <c r="D5243" s="13">
        <f>D2363+D4283*D3131</f>
        <v/>
      </c>
      <c r="E5243" s="13">
        <f>E2363+E4283*E3131</f>
        <v/>
      </c>
      <c r="F5243" s="13">
        <f>F2363+F4283*F3131</f>
        <v/>
      </c>
      <c r="Y5243" s="13" t="n">
        <v>178</v>
      </c>
      <c r="AU5243" s="13" t="n">
        <v>178</v>
      </c>
      <c r="BQ5243" s="13" t="n">
        <v>178</v>
      </c>
      <c r="CM5243" s="13" t="n">
        <v>178</v>
      </c>
      <c r="DI5243" s="13" t="n">
        <v>178</v>
      </c>
      <c r="EE5243" s="13" t="n">
        <v>178</v>
      </c>
      <c r="FA5243" s="13" t="n">
        <v>178</v>
      </c>
      <c r="FW5243" s="13" t="n">
        <v>178</v>
      </c>
      <c r="GS5243" s="13" t="n">
        <v>178</v>
      </c>
    </row>
    <row r="5244">
      <c r="C5244" s="13" t="n">
        <v>179</v>
      </c>
      <c r="D5244" s="13">
        <f>D2364+D4284*D3132</f>
        <v/>
      </c>
      <c r="E5244" s="13">
        <f>E2364+E4284*E3132</f>
        <v/>
      </c>
      <c r="F5244" s="13">
        <f>F2364+F4284*F3132</f>
        <v/>
      </c>
      <c r="Y5244" s="13" t="n">
        <v>179</v>
      </c>
      <c r="AU5244" s="13" t="n">
        <v>179</v>
      </c>
      <c r="BQ5244" s="13" t="n">
        <v>179</v>
      </c>
      <c r="CM5244" s="13" t="n">
        <v>179</v>
      </c>
      <c r="DI5244" s="13" t="n">
        <v>179</v>
      </c>
      <c r="EE5244" s="13" t="n">
        <v>179</v>
      </c>
      <c r="FA5244" s="13" t="n">
        <v>179</v>
      </c>
      <c r="FW5244" s="13" t="n">
        <v>179</v>
      </c>
      <c r="GS5244" s="13" t="n">
        <v>179</v>
      </c>
    </row>
    <row r="5245">
      <c r="C5245" s="13" t="n">
        <v>180</v>
      </c>
      <c r="D5245" s="13">
        <f>D2365+D4285*D3133</f>
        <v/>
      </c>
      <c r="E5245" s="13">
        <f>E2365+E4285*E3133</f>
        <v/>
      </c>
      <c r="F5245" s="13">
        <f>F2365+F4285*F3133</f>
        <v/>
      </c>
      <c r="Y5245" s="13" t="n">
        <v>180</v>
      </c>
      <c r="AU5245" s="13" t="n">
        <v>180</v>
      </c>
      <c r="BQ5245" s="13" t="n">
        <v>180</v>
      </c>
      <c r="CM5245" s="13" t="n">
        <v>180</v>
      </c>
      <c r="DI5245" s="13" t="n">
        <v>180</v>
      </c>
      <c r="EE5245" s="13" t="n">
        <v>180</v>
      </c>
      <c r="FA5245" s="13" t="n">
        <v>180</v>
      </c>
      <c r="FW5245" s="13" t="n">
        <v>180</v>
      </c>
      <c r="GS5245" s="13" t="n">
        <v>180</v>
      </c>
    </row>
    <row r="5246">
      <c r="C5246" s="13" t="n">
        <v>181</v>
      </c>
      <c r="D5246" s="13">
        <f>D2366+D4286*D3134</f>
        <v/>
      </c>
      <c r="E5246" s="13">
        <f>E2366+E4286*E3134</f>
        <v/>
      </c>
      <c r="F5246" s="13">
        <f>F2366+F4286*F3134</f>
        <v/>
      </c>
      <c r="Y5246" s="13" t="n">
        <v>181</v>
      </c>
      <c r="AU5246" s="13" t="n">
        <v>181</v>
      </c>
      <c r="BQ5246" s="13" t="n">
        <v>181</v>
      </c>
      <c r="CM5246" s="13" t="n">
        <v>181</v>
      </c>
      <c r="DI5246" s="13" t="n">
        <v>181</v>
      </c>
      <c r="EE5246" s="13" t="n">
        <v>181</v>
      </c>
      <c r="FA5246" s="13" t="n">
        <v>181</v>
      </c>
      <c r="FW5246" s="13" t="n">
        <v>181</v>
      </c>
      <c r="GS5246" s="13" t="n">
        <v>181</v>
      </c>
    </row>
    <row r="5247">
      <c r="C5247" s="13" t="n">
        <v>182</v>
      </c>
      <c r="D5247" s="13">
        <f>D2367+D4287*D3135</f>
        <v/>
      </c>
      <c r="E5247" s="13">
        <f>E2367+E4287*E3135</f>
        <v/>
      </c>
      <c r="F5247" s="13">
        <f>F2367+F4287*F3135</f>
        <v/>
      </c>
      <c r="Y5247" s="13" t="n">
        <v>182</v>
      </c>
      <c r="AU5247" s="13" t="n">
        <v>182</v>
      </c>
      <c r="BQ5247" s="13" t="n">
        <v>182</v>
      </c>
      <c r="CM5247" s="13" t="n">
        <v>182</v>
      </c>
      <c r="DI5247" s="13" t="n">
        <v>182</v>
      </c>
      <c r="EE5247" s="13" t="n">
        <v>182</v>
      </c>
      <c r="FA5247" s="13" t="n">
        <v>182</v>
      </c>
      <c r="FW5247" s="13" t="n">
        <v>182</v>
      </c>
      <c r="GS5247" s="13" t="n">
        <v>182</v>
      </c>
    </row>
    <row r="5248">
      <c r="C5248" s="13" t="n">
        <v>183</v>
      </c>
      <c r="D5248" s="13">
        <f>D2368+D4288*D3136</f>
        <v/>
      </c>
      <c r="E5248" s="13">
        <f>E2368+E4288*E3136</f>
        <v/>
      </c>
      <c r="F5248" s="13">
        <f>F2368+F4288*F3136</f>
        <v/>
      </c>
      <c r="Y5248" s="13" t="n">
        <v>183</v>
      </c>
      <c r="AU5248" s="13" t="n">
        <v>183</v>
      </c>
      <c r="BQ5248" s="13" t="n">
        <v>183</v>
      </c>
      <c r="CM5248" s="13" t="n">
        <v>183</v>
      </c>
      <c r="DI5248" s="13" t="n">
        <v>183</v>
      </c>
      <c r="EE5248" s="13" t="n">
        <v>183</v>
      </c>
      <c r="FA5248" s="13" t="n">
        <v>183</v>
      </c>
      <c r="FW5248" s="13" t="n">
        <v>183</v>
      </c>
      <c r="GS5248" s="13" t="n">
        <v>183</v>
      </c>
    </row>
    <row r="5249">
      <c r="C5249" s="13" t="n">
        <v>184</v>
      </c>
      <c r="D5249" s="13">
        <f>D2369+D4289*D3137</f>
        <v/>
      </c>
      <c r="E5249" s="13">
        <f>E2369+E4289*E3137</f>
        <v/>
      </c>
      <c r="F5249" s="13">
        <f>F2369+F4289*F3137</f>
        <v/>
      </c>
      <c r="Y5249" s="13" t="n">
        <v>184</v>
      </c>
      <c r="AU5249" s="13" t="n">
        <v>184</v>
      </c>
      <c r="BQ5249" s="13" t="n">
        <v>184</v>
      </c>
      <c r="CM5249" s="13" t="n">
        <v>184</v>
      </c>
      <c r="DI5249" s="13" t="n">
        <v>184</v>
      </c>
      <c r="EE5249" s="13" t="n">
        <v>184</v>
      </c>
      <c r="FA5249" s="13" t="n">
        <v>184</v>
      </c>
      <c r="FW5249" s="13" t="n">
        <v>184</v>
      </c>
      <c r="GS5249" s="13" t="n">
        <v>184</v>
      </c>
    </row>
    <row r="5250">
      <c r="C5250" s="13" t="n">
        <v>185</v>
      </c>
      <c r="D5250" s="13">
        <f>D2370+D4290*D3138</f>
        <v/>
      </c>
      <c r="E5250" s="13">
        <f>E2370+E4290*E3138</f>
        <v/>
      </c>
      <c r="F5250" s="13">
        <f>F2370+F4290*F3138</f>
        <v/>
      </c>
      <c r="Y5250" s="13" t="n">
        <v>185</v>
      </c>
      <c r="AU5250" s="13" t="n">
        <v>185</v>
      </c>
      <c r="BQ5250" s="13" t="n">
        <v>185</v>
      </c>
      <c r="CM5250" s="13" t="n">
        <v>185</v>
      </c>
      <c r="DI5250" s="13" t="n">
        <v>185</v>
      </c>
      <c r="EE5250" s="13" t="n">
        <v>185</v>
      </c>
      <c r="FA5250" s="13" t="n">
        <v>185</v>
      </c>
      <c r="FW5250" s="13" t="n">
        <v>185</v>
      </c>
      <c r="GS5250" s="13" t="n">
        <v>185</v>
      </c>
    </row>
    <row r="5251">
      <c r="C5251" s="13" t="n">
        <v>186</v>
      </c>
      <c r="D5251" s="13">
        <f>D2371+D4291*D3139</f>
        <v/>
      </c>
      <c r="E5251" s="13">
        <f>E2371+E4291*E3139</f>
        <v/>
      </c>
      <c r="F5251" s="13">
        <f>F2371+F4291*F3139</f>
        <v/>
      </c>
      <c r="Y5251" s="13" t="n">
        <v>186</v>
      </c>
      <c r="AU5251" s="13" t="n">
        <v>186</v>
      </c>
      <c r="BQ5251" s="13" t="n">
        <v>186</v>
      </c>
      <c r="CM5251" s="13" t="n">
        <v>186</v>
      </c>
      <c r="DI5251" s="13" t="n">
        <v>186</v>
      </c>
      <c r="EE5251" s="13" t="n">
        <v>186</v>
      </c>
      <c r="FA5251" s="13" t="n">
        <v>186</v>
      </c>
      <c r="FW5251" s="13" t="n">
        <v>186</v>
      </c>
      <c r="GS5251" s="13" t="n">
        <v>186</v>
      </c>
    </row>
    <row r="5252">
      <c r="C5252" s="13" t="n">
        <v>187</v>
      </c>
      <c r="D5252" s="13">
        <f>D2372+D4292*D3140</f>
        <v/>
      </c>
      <c r="E5252" s="13">
        <f>E2372+E4292*E3140</f>
        <v/>
      </c>
      <c r="F5252" s="13">
        <f>F2372+F4292*F3140</f>
        <v/>
      </c>
      <c r="Y5252" s="13" t="n">
        <v>187</v>
      </c>
      <c r="AU5252" s="13" t="n">
        <v>187</v>
      </c>
      <c r="BQ5252" s="13" t="n">
        <v>187</v>
      </c>
      <c r="CM5252" s="13" t="n">
        <v>187</v>
      </c>
      <c r="DI5252" s="13" t="n">
        <v>187</v>
      </c>
      <c r="EE5252" s="13" t="n">
        <v>187</v>
      </c>
      <c r="FA5252" s="13" t="n">
        <v>187</v>
      </c>
      <c r="FW5252" s="13" t="n">
        <v>187</v>
      </c>
      <c r="GS5252" s="13" t="n">
        <v>187</v>
      </c>
    </row>
    <row r="5253">
      <c r="C5253" s="13" t="n">
        <v>188</v>
      </c>
      <c r="D5253" s="13">
        <f>D2373+D4293*D3141</f>
        <v/>
      </c>
      <c r="E5253" s="13">
        <f>E2373+E4293*E3141</f>
        <v/>
      </c>
      <c r="F5253" s="13">
        <f>F2373+F4293*F3141</f>
        <v/>
      </c>
      <c r="Y5253" s="13" t="n">
        <v>188</v>
      </c>
      <c r="AU5253" s="13" t="n">
        <v>188</v>
      </c>
      <c r="BQ5253" s="13" t="n">
        <v>188</v>
      </c>
      <c r="CM5253" s="13" t="n">
        <v>188</v>
      </c>
      <c r="DI5253" s="13" t="n">
        <v>188</v>
      </c>
      <c r="EE5253" s="13" t="n">
        <v>188</v>
      </c>
      <c r="FA5253" s="13" t="n">
        <v>188</v>
      </c>
      <c r="FW5253" s="13" t="n">
        <v>188</v>
      </c>
      <c r="GS5253" s="13" t="n">
        <v>188</v>
      </c>
    </row>
    <row r="5254">
      <c r="C5254" s="13" t="n">
        <v>189</v>
      </c>
      <c r="D5254" s="13">
        <f>D2374+D4294*D3142</f>
        <v/>
      </c>
      <c r="E5254" s="13">
        <f>E2374+E4294*E3142</f>
        <v/>
      </c>
      <c r="F5254" s="13">
        <f>F2374+F4294*F3142</f>
        <v/>
      </c>
      <c r="Y5254" s="13" t="n">
        <v>189</v>
      </c>
      <c r="AU5254" s="13" t="n">
        <v>189</v>
      </c>
      <c r="BQ5254" s="13" t="n">
        <v>189</v>
      </c>
      <c r="CM5254" s="13" t="n">
        <v>189</v>
      </c>
      <c r="DI5254" s="13" t="n">
        <v>189</v>
      </c>
      <c r="EE5254" s="13" t="n">
        <v>189</v>
      </c>
      <c r="FA5254" s="13" t="n">
        <v>189</v>
      </c>
      <c r="FW5254" s="13" t="n">
        <v>189</v>
      </c>
      <c r="GS5254" s="13" t="n">
        <v>189</v>
      </c>
    </row>
    <row r="5255">
      <c r="C5255" s="13" t="n">
        <v>190</v>
      </c>
      <c r="D5255" s="13">
        <f>D2375+D4295*D3143</f>
        <v/>
      </c>
      <c r="E5255" s="13">
        <f>E2375+E4295*E3143</f>
        <v/>
      </c>
      <c r="F5255" s="13">
        <f>F2375+F4295*F3143</f>
        <v/>
      </c>
      <c r="Y5255" s="13" t="n">
        <v>190</v>
      </c>
      <c r="AU5255" s="13" t="n">
        <v>190</v>
      </c>
      <c r="BQ5255" s="13" t="n">
        <v>190</v>
      </c>
      <c r="CM5255" s="13" t="n">
        <v>190</v>
      </c>
      <c r="DI5255" s="13" t="n">
        <v>190</v>
      </c>
      <c r="EE5255" s="13" t="n">
        <v>190</v>
      </c>
      <c r="FA5255" s="13" t="n">
        <v>190</v>
      </c>
      <c r="FW5255" s="13" t="n">
        <v>190</v>
      </c>
      <c r="GS5255" s="13" t="n">
        <v>190</v>
      </c>
    </row>
    <row r="5256">
      <c r="C5256" s="13" t="n">
        <v>191</v>
      </c>
      <c r="D5256" s="13">
        <f>D2376+D4296*D3144</f>
        <v/>
      </c>
      <c r="E5256" s="13">
        <f>E2376+E4296*E3144</f>
        <v/>
      </c>
      <c r="F5256" s="13">
        <f>F2376+F4296*F3144</f>
        <v/>
      </c>
      <c r="Y5256" s="13" t="n">
        <v>191</v>
      </c>
      <c r="AU5256" s="13" t="n">
        <v>191</v>
      </c>
      <c r="BQ5256" s="13" t="n">
        <v>191</v>
      </c>
      <c r="CM5256" s="13" t="n">
        <v>191</v>
      </c>
      <c r="DI5256" s="13" t="n">
        <v>191</v>
      </c>
      <c r="EE5256" s="13" t="n">
        <v>191</v>
      </c>
      <c r="FA5256" s="13" t="n">
        <v>191</v>
      </c>
      <c r="FW5256" s="13" t="n">
        <v>191</v>
      </c>
      <c r="GS5256" s="13" t="n">
        <v>191</v>
      </c>
    </row>
    <row r="5257">
      <c r="C5257" s="13" t="n">
        <v>192</v>
      </c>
      <c r="D5257" s="13">
        <f>D2377+D4297*D3145</f>
        <v/>
      </c>
      <c r="E5257" s="13">
        <f>E2377+E4297*E3145</f>
        <v/>
      </c>
      <c r="F5257" s="13">
        <f>F2377+F4297*F3145</f>
        <v/>
      </c>
      <c r="Y5257" s="13" t="n">
        <v>192</v>
      </c>
      <c r="AU5257" s="13" t="n">
        <v>192</v>
      </c>
      <c r="BQ5257" s="13" t="n">
        <v>192</v>
      </c>
      <c r="CM5257" s="13" t="n">
        <v>192</v>
      </c>
      <c r="DI5257" s="13" t="n">
        <v>192</v>
      </c>
      <c r="EE5257" s="13" t="n">
        <v>192</v>
      </c>
      <c r="FA5257" s="13" t="n">
        <v>192</v>
      </c>
      <c r="FW5257" s="13" t="n">
        <v>192</v>
      </c>
      <c r="GS5257" s="13" t="n">
        <v>192</v>
      </c>
    </row>
    <row r="5258">
      <c r="C5258" s="13" t="n">
        <v>193</v>
      </c>
      <c r="D5258" s="13">
        <f>D2378+D4298*D3146</f>
        <v/>
      </c>
      <c r="E5258" s="13">
        <f>E2378+E4298*E3146</f>
        <v/>
      </c>
      <c r="F5258" s="13">
        <f>F2378+F4298*F3146</f>
        <v/>
      </c>
      <c r="Y5258" s="13" t="n">
        <v>193</v>
      </c>
      <c r="AU5258" s="13" t="n">
        <v>193</v>
      </c>
      <c r="BQ5258" s="13" t="n">
        <v>193</v>
      </c>
      <c r="CM5258" s="13" t="n">
        <v>193</v>
      </c>
      <c r="DI5258" s="13" t="n">
        <v>193</v>
      </c>
      <c r="EE5258" s="13" t="n">
        <v>193</v>
      </c>
      <c r="FA5258" s="13" t="n">
        <v>193</v>
      </c>
      <c r="FW5258" s="13" t="n">
        <v>193</v>
      </c>
      <c r="GS5258" s="13" t="n">
        <v>193</v>
      </c>
    </row>
    <row r="5259">
      <c r="C5259" s="13" t="n">
        <v>194</v>
      </c>
      <c r="D5259" s="13">
        <f>D2379+D4299*D3147</f>
        <v/>
      </c>
      <c r="E5259" s="13">
        <f>E2379+E4299*E3147</f>
        <v/>
      </c>
      <c r="F5259" s="13">
        <f>F2379+F4299*F3147</f>
        <v/>
      </c>
      <c r="Y5259" s="13" t="n">
        <v>194</v>
      </c>
      <c r="AU5259" s="13" t="n">
        <v>194</v>
      </c>
      <c r="BQ5259" s="13" t="n">
        <v>194</v>
      </c>
      <c r="CM5259" s="13" t="n">
        <v>194</v>
      </c>
      <c r="DI5259" s="13" t="n">
        <v>194</v>
      </c>
      <c r="EE5259" s="13" t="n">
        <v>194</v>
      </c>
      <c r="FA5259" s="13" t="n">
        <v>194</v>
      </c>
      <c r="FW5259" s="13" t="n">
        <v>194</v>
      </c>
      <c r="GS5259" s="13" t="n">
        <v>194</v>
      </c>
    </row>
    <row r="5260">
      <c r="C5260" s="13" t="n">
        <v>195</v>
      </c>
      <c r="D5260" s="13">
        <f>D2380+D4300*D3148</f>
        <v/>
      </c>
      <c r="E5260" s="13">
        <f>E2380+E4300*E3148</f>
        <v/>
      </c>
      <c r="F5260" s="13">
        <f>F2380+F4300*F3148</f>
        <v/>
      </c>
      <c r="Y5260" s="13" t="n">
        <v>195</v>
      </c>
      <c r="AU5260" s="13" t="n">
        <v>195</v>
      </c>
      <c r="BQ5260" s="13" t="n">
        <v>195</v>
      </c>
      <c r="CM5260" s="13" t="n">
        <v>195</v>
      </c>
      <c r="DI5260" s="13" t="n">
        <v>195</v>
      </c>
      <c r="EE5260" s="13" t="n">
        <v>195</v>
      </c>
      <c r="FA5260" s="13" t="n">
        <v>195</v>
      </c>
      <c r="FW5260" s="13" t="n">
        <v>195</v>
      </c>
      <c r="GS5260" s="13" t="n">
        <v>195</v>
      </c>
    </row>
    <row r="5261">
      <c r="C5261" s="13" t="n">
        <v>196</v>
      </c>
      <c r="D5261" s="13">
        <f>D2381+D4301*D3149</f>
        <v/>
      </c>
      <c r="E5261" s="13">
        <f>E2381+E4301*E3149</f>
        <v/>
      </c>
      <c r="F5261" s="13">
        <f>F2381+F4301*F3149</f>
        <v/>
      </c>
      <c r="Y5261" s="13" t="n">
        <v>196</v>
      </c>
      <c r="AU5261" s="13" t="n">
        <v>196</v>
      </c>
      <c r="BQ5261" s="13" t="n">
        <v>196</v>
      </c>
      <c r="CM5261" s="13" t="n">
        <v>196</v>
      </c>
      <c r="DI5261" s="13" t="n">
        <v>196</v>
      </c>
      <c r="EE5261" s="13" t="n">
        <v>196</v>
      </c>
      <c r="FA5261" s="13" t="n">
        <v>196</v>
      </c>
      <c r="FW5261" s="13" t="n">
        <v>196</v>
      </c>
      <c r="GS5261" s="13" t="n">
        <v>196</v>
      </c>
    </row>
    <row r="5262">
      <c r="C5262" s="13" t="n">
        <v>197</v>
      </c>
      <c r="D5262" s="13">
        <f>D2382+D4302*D3150</f>
        <v/>
      </c>
      <c r="E5262" s="13">
        <f>E2382+E4302*E3150</f>
        <v/>
      </c>
      <c r="F5262" s="13">
        <f>F2382+F4302*F3150</f>
        <v/>
      </c>
      <c r="Y5262" s="13" t="n">
        <v>197</v>
      </c>
      <c r="AU5262" s="13" t="n">
        <v>197</v>
      </c>
      <c r="BQ5262" s="13" t="n">
        <v>197</v>
      </c>
      <c r="CM5262" s="13" t="n">
        <v>197</v>
      </c>
      <c r="DI5262" s="13" t="n">
        <v>197</v>
      </c>
      <c r="EE5262" s="13" t="n">
        <v>197</v>
      </c>
      <c r="FA5262" s="13" t="n">
        <v>197</v>
      </c>
      <c r="FW5262" s="13" t="n">
        <v>197</v>
      </c>
      <c r="GS5262" s="13" t="n">
        <v>197</v>
      </c>
    </row>
    <row r="5263">
      <c r="C5263" s="13" t="n">
        <v>198</v>
      </c>
      <c r="D5263" s="13">
        <f>D2383+D4303*D3151</f>
        <v/>
      </c>
      <c r="E5263" s="13">
        <f>E2383+E4303*E3151</f>
        <v/>
      </c>
      <c r="F5263" s="13">
        <f>F2383+F4303*F3151</f>
        <v/>
      </c>
      <c r="Y5263" s="13" t="n">
        <v>198</v>
      </c>
      <c r="AU5263" s="13" t="n">
        <v>198</v>
      </c>
      <c r="BQ5263" s="13" t="n">
        <v>198</v>
      </c>
      <c r="CM5263" s="13" t="n">
        <v>198</v>
      </c>
      <c r="DI5263" s="13" t="n">
        <v>198</v>
      </c>
      <c r="EE5263" s="13" t="n">
        <v>198</v>
      </c>
      <c r="FA5263" s="13" t="n">
        <v>198</v>
      </c>
      <c r="FW5263" s="13" t="n">
        <v>198</v>
      </c>
      <c r="GS5263" s="13" t="n">
        <v>198</v>
      </c>
    </row>
    <row r="5265">
      <c r="C5265" s="13" t="inlineStr">
        <is>
          <t>ActualRotr</t>
        </is>
      </c>
      <c r="D5265" s="13" t="n">
        <v>22</v>
      </c>
      <c r="E5265" s="13" t="n">
        <v>23</v>
      </c>
      <c r="F5265" s="13" t="n">
        <v>24</v>
      </c>
      <c r="X5265" s="13" t="inlineStr">
        <is>
          <t>NOVA</t>
        </is>
      </c>
      <c r="Y5265" s="13" t="inlineStr">
        <is>
          <t>ActualRotr</t>
        </is>
      </c>
      <c r="Z5265" s="13" t="n">
        <v>22</v>
      </c>
      <c r="AA5265" s="13" t="n">
        <v>23</v>
      </c>
      <c r="AB5265" s="13" t="n">
        <v>24</v>
      </c>
      <c r="AT5265" s="13" t="inlineStr">
        <is>
          <t>NOVA</t>
        </is>
      </c>
      <c r="AU5265" s="13" t="inlineStr">
        <is>
          <t>ActualRotr</t>
        </is>
      </c>
      <c r="AV5265" s="13" t="n">
        <v>22</v>
      </c>
      <c r="AW5265" s="13" t="n">
        <v>23</v>
      </c>
      <c r="AX5265" s="13" t="n">
        <v>24</v>
      </c>
      <c r="BP5265" s="13" t="inlineStr">
        <is>
          <t>NOVA</t>
        </is>
      </c>
      <c r="BQ5265" s="13" t="inlineStr">
        <is>
          <t>ActualRotr</t>
        </is>
      </c>
      <c r="BR5265" s="13" t="n">
        <v>22</v>
      </c>
      <c r="BS5265" s="13" t="n">
        <v>23</v>
      </c>
      <c r="BT5265" s="13" t="n">
        <v>24</v>
      </c>
      <c r="CL5265" s="13" t="inlineStr">
        <is>
          <t>NOVA</t>
        </is>
      </c>
      <c r="CM5265" s="13" t="inlineStr">
        <is>
          <t>ActualRotr</t>
        </is>
      </c>
      <c r="CN5265" s="13" t="n">
        <v>22</v>
      </c>
      <c r="CO5265" s="13" t="n">
        <v>23</v>
      </c>
      <c r="CP5265" s="13" t="n">
        <v>24</v>
      </c>
      <c r="DH5265" s="13" t="inlineStr">
        <is>
          <t>NOVA</t>
        </is>
      </c>
      <c r="DI5265" s="13" t="inlineStr">
        <is>
          <t>ActualRotr</t>
        </is>
      </c>
      <c r="DJ5265" s="13" t="n">
        <v>22</v>
      </c>
      <c r="DK5265" s="13" t="n">
        <v>23</v>
      </c>
      <c r="DL5265" s="13" t="n">
        <v>24</v>
      </c>
      <c r="ED5265" s="13" t="inlineStr">
        <is>
          <t>NOVA</t>
        </is>
      </c>
      <c r="EE5265" s="13" t="inlineStr">
        <is>
          <t>ActualRotr</t>
        </is>
      </c>
      <c r="EF5265" s="13" t="n">
        <v>22</v>
      </c>
      <c r="EG5265" s="13" t="n">
        <v>23</v>
      </c>
      <c r="EH5265" s="13" t="n">
        <v>24</v>
      </c>
      <c r="EZ5265" s="13" t="inlineStr">
        <is>
          <t>NOVA</t>
        </is>
      </c>
      <c r="FA5265" s="13" t="inlineStr">
        <is>
          <t>ActualRotr</t>
        </is>
      </c>
      <c r="FB5265" s="13" t="n">
        <v>22</v>
      </c>
      <c r="FC5265" s="13" t="n">
        <v>23</v>
      </c>
      <c r="FD5265" s="13" t="n">
        <v>24</v>
      </c>
      <c r="FV5265" s="13" t="inlineStr">
        <is>
          <t>NOVA</t>
        </is>
      </c>
      <c r="FW5265" s="13" t="inlineStr">
        <is>
          <t>ActualRotr</t>
        </is>
      </c>
      <c r="FX5265" s="13" t="n">
        <v>22</v>
      </c>
      <c r="FY5265" s="13" t="n">
        <v>23</v>
      </c>
      <c r="FZ5265" s="13" t="n">
        <v>24</v>
      </c>
      <c r="GR5265" s="13" t="inlineStr">
        <is>
          <t>NOVA</t>
        </is>
      </c>
      <c r="GS5265" s="13" t="inlineStr">
        <is>
          <t>ActualRotr</t>
        </is>
      </c>
      <c r="GT5265" s="13" t="n">
        <v>22</v>
      </c>
      <c r="GU5265" s="13" t="n">
        <v>23</v>
      </c>
      <c r="GV5265" s="13" t="n">
        <v>24</v>
      </c>
    </row>
    <row r="5266">
      <c r="C5266" s="13" t="n">
        <v>9</v>
      </c>
      <c r="D5266" s="18">
        <f>Retailers_stock_balance!D9028</f>
        <v/>
      </c>
      <c r="E5266" s="18">
        <f>Retailers_stock_balance!E9028</f>
        <v/>
      </c>
      <c r="F5266" s="18">
        <f>Retailers_stock_balance!F9028</f>
        <v/>
      </c>
      <c r="Y5266" s="13" t="n">
        <v>9</v>
      </c>
      <c r="AU5266" s="13" t="n">
        <v>9</v>
      </c>
      <c r="BQ5266" s="13" t="n">
        <v>9</v>
      </c>
      <c r="CM5266" s="13" t="n">
        <v>9</v>
      </c>
      <c r="DI5266" s="13" t="n">
        <v>9</v>
      </c>
      <c r="EE5266" s="13" t="n">
        <v>9</v>
      </c>
      <c r="FA5266" s="13" t="n">
        <v>9</v>
      </c>
      <c r="FW5266" s="13" t="n">
        <v>9</v>
      </c>
      <c r="GS5266" s="13" t="n">
        <v>9</v>
      </c>
    </row>
    <row r="5267">
      <c r="C5267" s="13" t="n">
        <v>10</v>
      </c>
      <c r="D5267" s="18">
        <f>Retailers_stock_balance!D9029</f>
        <v/>
      </c>
      <c r="E5267" s="18">
        <f>Retailers_stock_balance!E9029</f>
        <v/>
      </c>
      <c r="F5267" s="18">
        <f>Retailers_stock_balance!F9029</f>
        <v/>
      </c>
      <c r="Y5267" s="13" t="n">
        <v>10</v>
      </c>
      <c r="AU5267" s="13" t="n">
        <v>10</v>
      </c>
      <c r="BQ5267" s="13" t="n">
        <v>10</v>
      </c>
      <c r="CM5267" s="13" t="n">
        <v>10</v>
      </c>
      <c r="DI5267" s="13" t="n">
        <v>10</v>
      </c>
      <c r="EE5267" s="13" t="n">
        <v>10</v>
      </c>
      <c r="FA5267" s="13" t="n">
        <v>10</v>
      </c>
      <c r="FW5267" s="13" t="n">
        <v>10</v>
      </c>
      <c r="GS5267" s="13" t="n">
        <v>10</v>
      </c>
    </row>
    <row r="5268">
      <c r="C5268" s="13" t="n">
        <v>11</v>
      </c>
      <c r="D5268" s="18">
        <f>Retailers_stock_balance!D9030</f>
        <v/>
      </c>
      <c r="E5268" s="18">
        <f>Retailers_stock_balance!E9030</f>
        <v/>
      </c>
      <c r="F5268" s="18">
        <f>Retailers_stock_balance!F9030</f>
        <v/>
      </c>
      <c r="Y5268" s="13" t="n">
        <v>11</v>
      </c>
      <c r="AU5268" s="13" t="n">
        <v>11</v>
      </c>
      <c r="BQ5268" s="13" t="n">
        <v>11</v>
      </c>
      <c r="CM5268" s="13" t="n">
        <v>11</v>
      </c>
      <c r="DI5268" s="13" t="n">
        <v>11</v>
      </c>
      <c r="EE5268" s="13" t="n">
        <v>11</v>
      </c>
      <c r="FA5268" s="13" t="n">
        <v>11</v>
      </c>
      <c r="FW5268" s="13" t="n">
        <v>11</v>
      </c>
      <c r="GS5268" s="13" t="n">
        <v>11</v>
      </c>
    </row>
    <row r="5269">
      <c r="C5269" s="13" t="n">
        <v>12</v>
      </c>
      <c r="D5269" s="18">
        <f>Retailers_stock_balance!D9031</f>
        <v/>
      </c>
      <c r="E5269" s="18">
        <f>Retailers_stock_balance!E9031</f>
        <v/>
      </c>
      <c r="F5269" s="18">
        <f>Retailers_stock_balance!F9031</f>
        <v/>
      </c>
      <c r="Y5269" s="13" t="n">
        <v>12</v>
      </c>
      <c r="AU5269" s="13" t="n">
        <v>12</v>
      </c>
      <c r="BQ5269" s="13" t="n">
        <v>12</v>
      </c>
      <c r="CM5269" s="13" t="n">
        <v>12</v>
      </c>
      <c r="DI5269" s="13" t="n">
        <v>12</v>
      </c>
      <c r="EE5269" s="13" t="n">
        <v>12</v>
      </c>
      <c r="FA5269" s="13" t="n">
        <v>12</v>
      </c>
      <c r="FW5269" s="13" t="n">
        <v>12</v>
      </c>
      <c r="GS5269" s="13" t="n">
        <v>12</v>
      </c>
    </row>
    <row r="5270">
      <c r="C5270" s="13" t="n">
        <v>13</v>
      </c>
      <c r="D5270" s="18">
        <f>Retailers_stock_balance!D9032</f>
        <v/>
      </c>
      <c r="E5270" s="18">
        <f>Retailers_stock_balance!E9032</f>
        <v/>
      </c>
      <c r="F5270" s="18">
        <f>Retailers_stock_balance!F9032</f>
        <v/>
      </c>
      <c r="Y5270" s="13" t="n">
        <v>13</v>
      </c>
      <c r="AU5270" s="13" t="n">
        <v>13</v>
      </c>
      <c r="BQ5270" s="13" t="n">
        <v>13</v>
      </c>
      <c r="CM5270" s="13" t="n">
        <v>13</v>
      </c>
      <c r="DI5270" s="13" t="n">
        <v>13</v>
      </c>
      <c r="EE5270" s="13" t="n">
        <v>13</v>
      </c>
      <c r="FA5270" s="13" t="n">
        <v>13</v>
      </c>
      <c r="FW5270" s="13" t="n">
        <v>13</v>
      </c>
      <c r="GS5270" s="13" t="n">
        <v>13</v>
      </c>
    </row>
    <row r="5271">
      <c r="C5271" s="13" t="n">
        <v>14</v>
      </c>
      <c r="D5271" s="18">
        <f>Retailers_stock_balance!D9033</f>
        <v/>
      </c>
      <c r="E5271" s="18">
        <f>Retailers_stock_balance!E9033</f>
        <v/>
      </c>
      <c r="F5271" s="18">
        <f>Retailers_stock_balance!F9033</f>
        <v/>
      </c>
      <c r="Y5271" s="13" t="n">
        <v>14</v>
      </c>
      <c r="AU5271" s="13" t="n">
        <v>14</v>
      </c>
      <c r="BQ5271" s="13" t="n">
        <v>14</v>
      </c>
      <c r="CM5271" s="13" t="n">
        <v>14</v>
      </c>
      <c r="DI5271" s="13" t="n">
        <v>14</v>
      </c>
      <c r="EE5271" s="13" t="n">
        <v>14</v>
      </c>
      <c r="FA5271" s="13" t="n">
        <v>14</v>
      </c>
      <c r="FW5271" s="13" t="n">
        <v>14</v>
      </c>
      <c r="GS5271" s="13" t="n">
        <v>14</v>
      </c>
    </row>
    <row r="5272">
      <c r="C5272" s="13" t="n">
        <v>15</v>
      </c>
      <c r="D5272" s="18">
        <f>Retailers_stock_balance!D9034</f>
        <v/>
      </c>
      <c r="E5272" s="18">
        <f>Retailers_stock_balance!E9034</f>
        <v/>
      </c>
      <c r="F5272" s="18">
        <f>Retailers_stock_balance!F9034</f>
        <v/>
      </c>
      <c r="Y5272" s="13" t="n">
        <v>15</v>
      </c>
      <c r="AU5272" s="13" t="n">
        <v>15</v>
      </c>
      <c r="BQ5272" s="13" t="n">
        <v>15</v>
      </c>
      <c r="CM5272" s="13" t="n">
        <v>15</v>
      </c>
      <c r="DI5272" s="13" t="n">
        <v>15</v>
      </c>
      <c r="EE5272" s="13" t="n">
        <v>15</v>
      </c>
      <c r="FA5272" s="13" t="n">
        <v>15</v>
      </c>
      <c r="FW5272" s="13" t="n">
        <v>15</v>
      </c>
      <c r="GS5272" s="13" t="n">
        <v>15</v>
      </c>
    </row>
    <row r="5273">
      <c r="C5273" s="13" t="n">
        <v>16</v>
      </c>
      <c r="D5273" s="18">
        <f>Retailers_stock_balance!D9035</f>
        <v/>
      </c>
      <c r="E5273" s="18">
        <f>Retailers_stock_balance!E9035</f>
        <v/>
      </c>
      <c r="F5273" s="18">
        <f>Retailers_stock_balance!F9035</f>
        <v/>
      </c>
      <c r="Y5273" s="13" t="n">
        <v>16</v>
      </c>
      <c r="AU5273" s="13" t="n">
        <v>16</v>
      </c>
      <c r="BQ5273" s="13" t="n">
        <v>16</v>
      </c>
      <c r="CM5273" s="13" t="n">
        <v>16</v>
      </c>
      <c r="DI5273" s="13" t="n">
        <v>16</v>
      </c>
      <c r="EE5273" s="13" t="n">
        <v>16</v>
      </c>
      <c r="FA5273" s="13" t="n">
        <v>16</v>
      </c>
      <c r="FW5273" s="13" t="n">
        <v>16</v>
      </c>
      <c r="GS5273" s="13" t="n">
        <v>16</v>
      </c>
    </row>
    <row r="5274">
      <c r="C5274" s="13" t="n">
        <v>17</v>
      </c>
      <c r="D5274" s="18">
        <f>Retailers_stock_balance!D9036</f>
        <v/>
      </c>
      <c r="E5274" s="18">
        <f>Retailers_stock_balance!E9036</f>
        <v/>
      </c>
      <c r="F5274" s="18">
        <f>Retailers_stock_balance!F9036</f>
        <v/>
      </c>
      <c r="Y5274" s="13" t="n">
        <v>17</v>
      </c>
      <c r="AU5274" s="13" t="n">
        <v>17</v>
      </c>
      <c r="BQ5274" s="13" t="n">
        <v>17</v>
      </c>
      <c r="CM5274" s="13" t="n">
        <v>17</v>
      </c>
      <c r="DI5274" s="13" t="n">
        <v>17</v>
      </c>
      <c r="EE5274" s="13" t="n">
        <v>17</v>
      </c>
      <c r="FA5274" s="13" t="n">
        <v>17</v>
      </c>
      <c r="FW5274" s="13" t="n">
        <v>17</v>
      </c>
      <c r="GS5274" s="13" t="n">
        <v>17</v>
      </c>
    </row>
    <row r="5275">
      <c r="C5275" s="13" t="n">
        <v>18</v>
      </c>
      <c r="D5275" s="18">
        <f>Retailers_stock_balance!D9037</f>
        <v/>
      </c>
      <c r="E5275" s="18">
        <f>Retailers_stock_balance!E9037</f>
        <v/>
      </c>
      <c r="F5275" s="18">
        <f>Retailers_stock_balance!F9037</f>
        <v/>
      </c>
      <c r="Y5275" s="13" t="n">
        <v>18</v>
      </c>
      <c r="AU5275" s="13" t="n">
        <v>18</v>
      </c>
      <c r="BQ5275" s="13" t="n">
        <v>18</v>
      </c>
      <c r="CM5275" s="13" t="n">
        <v>18</v>
      </c>
      <c r="DI5275" s="13" t="n">
        <v>18</v>
      </c>
      <c r="EE5275" s="13" t="n">
        <v>18</v>
      </c>
      <c r="FA5275" s="13" t="n">
        <v>18</v>
      </c>
      <c r="FW5275" s="13" t="n">
        <v>18</v>
      </c>
      <c r="GS5275" s="13" t="n">
        <v>18</v>
      </c>
    </row>
    <row r="5276">
      <c r="C5276" s="13" t="n">
        <v>19</v>
      </c>
      <c r="D5276" s="18">
        <f>Retailers_stock_balance!D9038</f>
        <v/>
      </c>
      <c r="E5276" s="18">
        <f>Retailers_stock_balance!E9038</f>
        <v/>
      </c>
      <c r="F5276" s="18">
        <f>Retailers_stock_balance!F9038</f>
        <v/>
      </c>
      <c r="Y5276" s="13" t="n">
        <v>19</v>
      </c>
      <c r="AU5276" s="13" t="n">
        <v>19</v>
      </c>
      <c r="BQ5276" s="13" t="n">
        <v>19</v>
      </c>
      <c r="CM5276" s="13" t="n">
        <v>19</v>
      </c>
      <c r="DI5276" s="13" t="n">
        <v>19</v>
      </c>
      <c r="EE5276" s="13" t="n">
        <v>19</v>
      </c>
      <c r="FA5276" s="13" t="n">
        <v>19</v>
      </c>
      <c r="FW5276" s="13" t="n">
        <v>19</v>
      </c>
      <c r="GS5276" s="13" t="n">
        <v>19</v>
      </c>
    </row>
    <row r="5277">
      <c r="C5277" s="13" t="n">
        <v>20</v>
      </c>
      <c r="D5277" s="18">
        <f>Retailers_stock_balance!D9039</f>
        <v/>
      </c>
      <c r="E5277" s="18">
        <f>Retailers_stock_balance!E9039</f>
        <v/>
      </c>
      <c r="F5277" s="18">
        <f>Retailers_stock_balance!F9039</f>
        <v/>
      </c>
      <c r="Y5277" s="13" t="n">
        <v>20</v>
      </c>
      <c r="AU5277" s="13" t="n">
        <v>20</v>
      </c>
      <c r="BQ5277" s="13" t="n">
        <v>20</v>
      </c>
      <c r="CM5277" s="13" t="n">
        <v>20</v>
      </c>
      <c r="DI5277" s="13" t="n">
        <v>20</v>
      </c>
      <c r="EE5277" s="13" t="n">
        <v>20</v>
      </c>
      <c r="FA5277" s="13" t="n">
        <v>20</v>
      </c>
      <c r="FW5277" s="13" t="n">
        <v>20</v>
      </c>
      <c r="GS5277" s="13" t="n">
        <v>20</v>
      </c>
    </row>
    <row r="5278">
      <c r="C5278" s="13" t="n">
        <v>21</v>
      </c>
      <c r="D5278" s="18">
        <f>Retailers_stock_balance!D9040</f>
        <v/>
      </c>
      <c r="E5278" s="18">
        <f>Retailers_stock_balance!E9040</f>
        <v/>
      </c>
      <c r="F5278" s="18">
        <f>Retailers_stock_balance!F9040</f>
        <v/>
      </c>
      <c r="Y5278" s="13" t="n">
        <v>21</v>
      </c>
      <c r="AU5278" s="13" t="n">
        <v>21</v>
      </c>
      <c r="BQ5278" s="13" t="n">
        <v>21</v>
      </c>
      <c r="CM5278" s="13" t="n">
        <v>21</v>
      </c>
      <c r="DI5278" s="13" t="n">
        <v>21</v>
      </c>
      <c r="EE5278" s="13" t="n">
        <v>21</v>
      </c>
      <c r="FA5278" s="13" t="n">
        <v>21</v>
      </c>
      <c r="FW5278" s="13" t="n">
        <v>21</v>
      </c>
      <c r="GS5278" s="13" t="n">
        <v>21</v>
      </c>
    </row>
    <row r="5279">
      <c r="C5279" s="13" t="n">
        <v>22</v>
      </c>
      <c r="D5279" s="18">
        <f>Retailers_stock_balance!D9041</f>
        <v/>
      </c>
      <c r="E5279" s="18">
        <f>Retailers_stock_balance!E9041</f>
        <v/>
      </c>
      <c r="F5279" s="18">
        <f>Retailers_stock_balance!F9041</f>
        <v/>
      </c>
      <c r="Y5279" s="13" t="n">
        <v>22</v>
      </c>
      <c r="AU5279" s="13" t="n">
        <v>22</v>
      </c>
      <c r="BQ5279" s="13" t="n">
        <v>22</v>
      </c>
      <c r="CM5279" s="13" t="n">
        <v>22</v>
      </c>
      <c r="DI5279" s="13" t="n">
        <v>22</v>
      </c>
      <c r="EE5279" s="13" t="n">
        <v>22</v>
      </c>
      <c r="FA5279" s="13" t="n">
        <v>22</v>
      </c>
      <c r="FW5279" s="13" t="n">
        <v>22</v>
      </c>
      <c r="GS5279" s="13" t="n">
        <v>22</v>
      </c>
    </row>
    <row r="5280">
      <c r="C5280" s="13" t="n">
        <v>23</v>
      </c>
      <c r="D5280" s="18">
        <f>Retailers_stock_balance!D9042</f>
        <v/>
      </c>
      <c r="E5280" s="18">
        <f>Retailers_stock_balance!E9042</f>
        <v/>
      </c>
      <c r="F5280" s="18">
        <f>Retailers_stock_balance!F9042</f>
        <v/>
      </c>
      <c r="Y5280" s="13" t="n">
        <v>23</v>
      </c>
      <c r="AU5280" s="13" t="n">
        <v>23</v>
      </c>
      <c r="BQ5280" s="13" t="n">
        <v>23</v>
      </c>
      <c r="CM5280" s="13" t="n">
        <v>23</v>
      </c>
      <c r="DI5280" s="13" t="n">
        <v>23</v>
      </c>
      <c r="EE5280" s="13" t="n">
        <v>23</v>
      </c>
      <c r="FA5280" s="13" t="n">
        <v>23</v>
      </c>
      <c r="FW5280" s="13" t="n">
        <v>23</v>
      </c>
      <c r="GS5280" s="13" t="n">
        <v>23</v>
      </c>
    </row>
    <row r="5281">
      <c r="C5281" s="13" t="n">
        <v>24</v>
      </c>
      <c r="D5281" s="18">
        <f>Retailers_stock_balance!D9043</f>
        <v/>
      </c>
      <c r="E5281" s="18">
        <f>Retailers_stock_balance!E9043</f>
        <v/>
      </c>
      <c r="F5281" s="18">
        <f>Retailers_stock_balance!F9043</f>
        <v/>
      </c>
      <c r="Y5281" s="13" t="n">
        <v>24</v>
      </c>
      <c r="AU5281" s="13" t="n">
        <v>24</v>
      </c>
      <c r="BQ5281" s="13" t="n">
        <v>24</v>
      </c>
      <c r="CM5281" s="13" t="n">
        <v>24</v>
      </c>
      <c r="DI5281" s="13" t="n">
        <v>24</v>
      </c>
      <c r="EE5281" s="13" t="n">
        <v>24</v>
      </c>
      <c r="FA5281" s="13" t="n">
        <v>24</v>
      </c>
      <c r="FW5281" s="13" t="n">
        <v>24</v>
      </c>
      <c r="GS5281" s="13" t="n">
        <v>24</v>
      </c>
    </row>
    <row r="5282">
      <c r="C5282" s="13" t="n">
        <v>25</v>
      </c>
      <c r="D5282" s="18">
        <f>Retailers_stock_balance!D9044</f>
        <v/>
      </c>
      <c r="E5282" s="18">
        <f>Retailers_stock_balance!E9044</f>
        <v/>
      </c>
      <c r="F5282" s="18">
        <f>Retailers_stock_balance!F9044</f>
        <v/>
      </c>
      <c r="Y5282" s="13" t="n">
        <v>25</v>
      </c>
      <c r="AU5282" s="13" t="n">
        <v>25</v>
      </c>
      <c r="BQ5282" s="13" t="n">
        <v>25</v>
      </c>
      <c r="CM5282" s="13" t="n">
        <v>25</v>
      </c>
      <c r="DI5282" s="13" t="n">
        <v>25</v>
      </c>
      <c r="EE5282" s="13" t="n">
        <v>25</v>
      </c>
      <c r="FA5282" s="13" t="n">
        <v>25</v>
      </c>
      <c r="FW5282" s="13" t="n">
        <v>25</v>
      </c>
      <c r="GS5282" s="13" t="n">
        <v>25</v>
      </c>
    </row>
    <row r="5283">
      <c r="C5283" s="13" t="n">
        <v>26</v>
      </c>
      <c r="D5283" s="18">
        <f>Retailers_stock_balance!D9045</f>
        <v/>
      </c>
      <c r="E5283" s="18">
        <f>Retailers_stock_balance!E9045</f>
        <v/>
      </c>
      <c r="F5283" s="18">
        <f>Retailers_stock_balance!F9045</f>
        <v/>
      </c>
      <c r="Y5283" s="13" t="n">
        <v>26</v>
      </c>
      <c r="AU5283" s="13" t="n">
        <v>26</v>
      </c>
      <c r="BQ5283" s="13" t="n">
        <v>26</v>
      </c>
      <c r="CM5283" s="13" t="n">
        <v>26</v>
      </c>
      <c r="DI5283" s="13" t="n">
        <v>26</v>
      </c>
      <c r="EE5283" s="13" t="n">
        <v>26</v>
      </c>
      <c r="FA5283" s="13" t="n">
        <v>26</v>
      </c>
      <c r="FW5283" s="13" t="n">
        <v>26</v>
      </c>
      <c r="GS5283" s="13" t="n">
        <v>26</v>
      </c>
    </row>
    <row r="5284">
      <c r="C5284" s="13" t="n">
        <v>27</v>
      </c>
      <c r="D5284" s="18">
        <f>Retailers_stock_balance!D9046</f>
        <v/>
      </c>
      <c r="E5284" s="18">
        <f>Retailers_stock_balance!E9046</f>
        <v/>
      </c>
      <c r="F5284" s="18">
        <f>Retailers_stock_balance!F9046</f>
        <v/>
      </c>
      <c r="Y5284" s="13" t="n">
        <v>27</v>
      </c>
      <c r="AU5284" s="13" t="n">
        <v>27</v>
      </c>
      <c r="BQ5284" s="13" t="n">
        <v>27</v>
      </c>
      <c r="CM5284" s="13" t="n">
        <v>27</v>
      </c>
      <c r="DI5284" s="13" t="n">
        <v>27</v>
      </c>
      <c r="EE5284" s="13" t="n">
        <v>27</v>
      </c>
      <c r="FA5284" s="13" t="n">
        <v>27</v>
      </c>
      <c r="FW5284" s="13" t="n">
        <v>27</v>
      </c>
      <c r="GS5284" s="13" t="n">
        <v>27</v>
      </c>
    </row>
    <row r="5285">
      <c r="C5285" s="13" t="n">
        <v>28</v>
      </c>
      <c r="D5285" s="18">
        <f>Retailers_stock_balance!D9047</f>
        <v/>
      </c>
      <c r="E5285" s="18">
        <f>Retailers_stock_balance!E9047</f>
        <v/>
      </c>
      <c r="F5285" s="18">
        <f>Retailers_stock_balance!F9047</f>
        <v/>
      </c>
      <c r="Y5285" s="13" t="n">
        <v>28</v>
      </c>
      <c r="AU5285" s="13" t="n">
        <v>28</v>
      </c>
      <c r="BQ5285" s="13" t="n">
        <v>28</v>
      </c>
      <c r="CM5285" s="13" t="n">
        <v>28</v>
      </c>
      <c r="DI5285" s="13" t="n">
        <v>28</v>
      </c>
      <c r="EE5285" s="13" t="n">
        <v>28</v>
      </c>
      <c r="FA5285" s="13" t="n">
        <v>28</v>
      </c>
      <c r="FW5285" s="13" t="n">
        <v>28</v>
      </c>
      <c r="GS5285" s="13" t="n">
        <v>28</v>
      </c>
    </row>
    <row r="5286">
      <c r="C5286" s="13" t="n">
        <v>29</v>
      </c>
      <c r="D5286" s="18">
        <f>Retailers_stock_balance!D9048</f>
        <v/>
      </c>
      <c r="E5286" s="18">
        <f>Retailers_stock_balance!E9048</f>
        <v/>
      </c>
      <c r="F5286" s="18">
        <f>Retailers_stock_balance!F9048</f>
        <v/>
      </c>
      <c r="Y5286" s="13" t="n">
        <v>29</v>
      </c>
      <c r="AU5286" s="13" t="n">
        <v>29</v>
      </c>
      <c r="BQ5286" s="13" t="n">
        <v>29</v>
      </c>
      <c r="CM5286" s="13" t="n">
        <v>29</v>
      </c>
      <c r="DI5286" s="13" t="n">
        <v>29</v>
      </c>
      <c r="EE5286" s="13" t="n">
        <v>29</v>
      </c>
      <c r="FA5286" s="13" t="n">
        <v>29</v>
      </c>
      <c r="FW5286" s="13" t="n">
        <v>29</v>
      </c>
      <c r="GS5286" s="13" t="n">
        <v>29</v>
      </c>
    </row>
    <row r="5287">
      <c r="C5287" s="13" t="n">
        <v>30</v>
      </c>
      <c r="D5287" s="18">
        <f>Retailers_stock_balance!D9049</f>
        <v/>
      </c>
      <c r="E5287" s="18">
        <f>Retailers_stock_balance!E9049</f>
        <v/>
      </c>
      <c r="F5287" s="18">
        <f>Retailers_stock_balance!F9049</f>
        <v/>
      </c>
      <c r="Y5287" s="13" t="n">
        <v>30</v>
      </c>
      <c r="AU5287" s="13" t="n">
        <v>30</v>
      </c>
      <c r="BQ5287" s="13" t="n">
        <v>30</v>
      </c>
      <c r="CM5287" s="13" t="n">
        <v>30</v>
      </c>
      <c r="DI5287" s="13" t="n">
        <v>30</v>
      </c>
      <c r="EE5287" s="13" t="n">
        <v>30</v>
      </c>
      <c r="FA5287" s="13" t="n">
        <v>30</v>
      </c>
      <c r="FW5287" s="13" t="n">
        <v>30</v>
      </c>
      <c r="GS5287" s="13" t="n">
        <v>30</v>
      </c>
    </row>
    <row r="5288">
      <c r="C5288" s="13" t="n">
        <v>31</v>
      </c>
      <c r="D5288" s="18">
        <f>Retailers_stock_balance!D9050</f>
        <v/>
      </c>
      <c r="E5288" s="18">
        <f>Retailers_stock_balance!E9050</f>
        <v/>
      </c>
      <c r="F5288" s="18">
        <f>Retailers_stock_balance!F9050</f>
        <v/>
      </c>
      <c r="Y5288" s="13" t="n">
        <v>31</v>
      </c>
      <c r="AU5288" s="13" t="n">
        <v>31</v>
      </c>
      <c r="BQ5288" s="13" t="n">
        <v>31</v>
      </c>
      <c r="CM5288" s="13" t="n">
        <v>31</v>
      </c>
      <c r="DI5288" s="13" t="n">
        <v>31</v>
      </c>
      <c r="EE5288" s="13" t="n">
        <v>31</v>
      </c>
      <c r="FA5288" s="13" t="n">
        <v>31</v>
      </c>
      <c r="FW5288" s="13" t="n">
        <v>31</v>
      </c>
      <c r="GS5288" s="13" t="n">
        <v>31</v>
      </c>
    </row>
    <row r="5289">
      <c r="C5289" s="13" t="n">
        <v>32</v>
      </c>
      <c r="D5289" s="18">
        <f>Retailers_stock_balance!D9051</f>
        <v/>
      </c>
      <c r="E5289" s="18">
        <f>Retailers_stock_balance!E9051</f>
        <v/>
      </c>
      <c r="F5289" s="18">
        <f>Retailers_stock_balance!F9051</f>
        <v/>
      </c>
      <c r="Y5289" s="13" t="n">
        <v>32</v>
      </c>
      <c r="AU5289" s="13" t="n">
        <v>32</v>
      </c>
      <c r="BQ5289" s="13" t="n">
        <v>32</v>
      </c>
      <c r="CM5289" s="13" t="n">
        <v>32</v>
      </c>
      <c r="DI5289" s="13" t="n">
        <v>32</v>
      </c>
      <c r="EE5289" s="13" t="n">
        <v>32</v>
      </c>
      <c r="FA5289" s="13" t="n">
        <v>32</v>
      </c>
      <c r="FW5289" s="13" t="n">
        <v>32</v>
      </c>
      <c r="GS5289" s="13" t="n">
        <v>32</v>
      </c>
    </row>
    <row r="5290">
      <c r="C5290" s="13" t="n">
        <v>33</v>
      </c>
      <c r="D5290" s="18">
        <f>Retailers_stock_balance!D9052</f>
        <v/>
      </c>
      <c r="E5290" s="18">
        <f>Retailers_stock_balance!E9052</f>
        <v/>
      </c>
      <c r="F5290" s="18">
        <f>Retailers_stock_balance!F9052</f>
        <v/>
      </c>
      <c r="Y5290" s="13" t="n">
        <v>33</v>
      </c>
      <c r="AU5290" s="13" t="n">
        <v>33</v>
      </c>
      <c r="BQ5290" s="13" t="n">
        <v>33</v>
      </c>
      <c r="CM5290" s="13" t="n">
        <v>33</v>
      </c>
      <c r="DI5290" s="13" t="n">
        <v>33</v>
      </c>
      <c r="EE5290" s="13" t="n">
        <v>33</v>
      </c>
      <c r="FA5290" s="13" t="n">
        <v>33</v>
      </c>
      <c r="FW5290" s="13" t="n">
        <v>33</v>
      </c>
      <c r="GS5290" s="13" t="n">
        <v>33</v>
      </c>
    </row>
    <row r="5291">
      <c r="C5291" s="13" t="n">
        <v>34</v>
      </c>
      <c r="D5291" s="18">
        <f>Retailers_stock_balance!D9053</f>
        <v/>
      </c>
      <c r="E5291" s="18">
        <f>Retailers_stock_balance!E9053</f>
        <v/>
      </c>
      <c r="F5291" s="18">
        <f>Retailers_stock_balance!F9053</f>
        <v/>
      </c>
      <c r="Y5291" s="13" t="n">
        <v>34</v>
      </c>
      <c r="AU5291" s="13" t="n">
        <v>34</v>
      </c>
      <c r="BQ5291" s="13" t="n">
        <v>34</v>
      </c>
      <c r="CM5291" s="13" t="n">
        <v>34</v>
      </c>
      <c r="DI5291" s="13" t="n">
        <v>34</v>
      </c>
      <c r="EE5291" s="13" t="n">
        <v>34</v>
      </c>
      <c r="FA5291" s="13" t="n">
        <v>34</v>
      </c>
      <c r="FW5291" s="13" t="n">
        <v>34</v>
      </c>
      <c r="GS5291" s="13" t="n">
        <v>34</v>
      </c>
    </row>
    <row r="5292">
      <c r="C5292" s="13" t="n">
        <v>35</v>
      </c>
      <c r="D5292" s="18">
        <f>Retailers_stock_balance!D9054</f>
        <v/>
      </c>
      <c r="E5292" s="18">
        <f>Retailers_stock_balance!E9054</f>
        <v/>
      </c>
      <c r="F5292" s="18">
        <f>Retailers_stock_balance!F9054</f>
        <v/>
      </c>
      <c r="Y5292" s="13" t="n">
        <v>35</v>
      </c>
      <c r="AU5292" s="13" t="n">
        <v>35</v>
      </c>
      <c r="BQ5292" s="13" t="n">
        <v>35</v>
      </c>
      <c r="CM5292" s="13" t="n">
        <v>35</v>
      </c>
      <c r="DI5292" s="13" t="n">
        <v>35</v>
      </c>
      <c r="EE5292" s="13" t="n">
        <v>35</v>
      </c>
      <c r="FA5292" s="13" t="n">
        <v>35</v>
      </c>
      <c r="FW5292" s="13" t="n">
        <v>35</v>
      </c>
      <c r="GS5292" s="13" t="n">
        <v>35</v>
      </c>
    </row>
    <row r="5293">
      <c r="C5293" s="13" t="n">
        <v>36</v>
      </c>
      <c r="D5293" s="18">
        <f>Retailers_stock_balance!D9055</f>
        <v/>
      </c>
      <c r="E5293" s="18">
        <f>Retailers_stock_balance!E9055</f>
        <v/>
      </c>
      <c r="F5293" s="18">
        <f>Retailers_stock_balance!F9055</f>
        <v/>
      </c>
      <c r="Y5293" s="13" t="n">
        <v>36</v>
      </c>
      <c r="AU5293" s="13" t="n">
        <v>36</v>
      </c>
      <c r="BQ5293" s="13" t="n">
        <v>36</v>
      </c>
      <c r="CM5293" s="13" t="n">
        <v>36</v>
      </c>
      <c r="DI5293" s="13" t="n">
        <v>36</v>
      </c>
      <c r="EE5293" s="13" t="n">
        <v>36</v>
      </c>
      <c r="FA5293" s="13" t="n">
        <v>36</v>
      </c>
      <c r="FW5293" s="13" t="n">
        <v>36</v>
      </c>
      <c r="GS5293" s="13" t="n">
        <v>36</v>
      </c>
    </row>
    <row r="5294">
      <c r="C5294" s="13" t="n">
        <v>37</v>
      </c>
      <c r="D5294" s="18">
        <f>Retailers_stock_balance!D9056</f>
        <v/>
      </c>
      <c r="E5294" s="18">
        <f>Retailers_stock_balance!E9056</f>
        <v/>
      </c>
      <c r="F5294" s="18">
        <f>Retailers_stock_balance!F9056</f>
        <v/>
      </c>
      <c r="Y5294" s="13" t="n">
        <v>37</v>
      </c>
      <c r="AU5294" s="13" t="n">
        <v>37</v>
      </c>
      <c r="BQ5294" s="13" t="n">
        <v>37</v>
      </c>
      <c r="CM5294" s="13" t="n">
        <v>37</v>
      </c>
      <c r="DI5294" s="13" t="n">
        <v>37</v>
      </c>
      <c r="EE5294" s="13" t="n">
        <v>37</v>
      </c>
      <c r="FA5294" s="13" t="n">
        <v>37</v>
      </c>
      <c r="FW5294" s="13" t="n">
        <v>37</v>
      </c>
      <c r="GS5294" s="13" t="n">
        <v>37</v>
      </c>
    </row>
    <row r="5295">
      <c r="C5295" s="13" t="n">
        <v>38</v>
      </c>
      <c r="D5295" s="18">
        <f>Retailers_stock_balance!D9057</f>
        <v/>
      </c>
      <c r="E5295" s="18">
        <f>Retailers_stock_balance!E9057</f>
        <v/>
      </c>
      <c r="F5295" s="18">
        <f>Retailers_stock_balance!F9057</f>
        <v/>
      </c>
      <c r="Y5295" s="13" t="n">
        <v>38</v>
      </c>
      <c r="AU5295" s="13" t="n">
        <v>38</v>
      </c>
      <c r="BQ5295" s="13" t="n">
        <v>38</v>
      </c>
      <c r="CM5295" s="13" t="n">
        <v>38</v>
      </c>
      <c r="DI5295" s="13" t="n">
        <v>38</v>
      </c>
      <c r="EE5295" s="13" t="n">
        <v>38</v>
      </c>
      <c r="FA5295" s="13" t="n">
        <v>38</v>
      </c>
      <c r="FW5295" s="13" t="n">
        <v>38</v>
      </c>
      <c r="GS5295" s="13" t="n">
        <v>38</v>
      </c>
    </row>
    <row r="5296">
      <c r="C5296" s="13" t="n">
        <v>39</v>
      </c>
      <c r="D5296" s="18">
        <f>Retailers_stock_balance!D9058</f>
        <v/>
      </c>
      <c r="E5296" s="18">
        <f>Retailers_stock_balance!E9058</f>
        <v/>
      </c>
      <c r="F5296" s="18">
        <f>Retailers_stock_balance!F9058</f>
        <v/>
      </c>
      <c r="Y5296" s="13" t="n">
        <v>39</v>
      </c>
      <c r="AU5296" s="13" t="n">
        <v>39</v>
      </c>
      <c r="BQ5296" s="13" t="n">
        <v>39</v>
      </c>
      <c r="CM5296" s="13" t="n">
        <v>39</v>
      </c>
      <c r="DI5296" s="13" t="n">
        <v>39</v>
      </c>
      <c r="EE5296" s="13" t="n">
        <v>39</v>
      </c>
      <c r="FA5296" s="13" t="n">
        <v>39</v>
      </c>
      <c r="FW5296" s="13" t="n">
        <v>39</v>
      </c>
      <c r="GS5296" s="13" t="n">
        <v>39</v>
      </c>
    </row>
    <row r="5297">
      <c r="C5297" s="13" t="n">
        <v>40</v>
      </c>
      <c r="D5297" s="18">
        <f>Retailers_stock_balance!D9059</f>
        <v/>
      </c>
      <c r="E5297" s="18">
        <f>Retailers_stock_balance!E9059</f>
        <v/>
      </c>
      <c r="F5297" s="18">
        <f>Retailers_stock_balance!F9059</f>
        <v/>
      </c>
      <c r="Y5297" s="13" t="n">
        <v>40</v>
      </c>
      <c r="AU5297" s="13" t="n">
        <v>40</v>
      </c>
      <c r="BQ5297" s="13" t="n">
        <v>40</v>
      </c>
      <c r="CM5297" s="13" t="n">
        <v>40</v>
      </c>
      <c r="DI5297" s="13" t="n">
        <v>40</v>
      </c>
      <c r="EE5297" s="13" t="n">
        <v>40</v>
      </c>
      <c r="FA5297" s="13" t="n">
        <v>40</v>
      </c>
      <c r="FW5297" s="13" t="n">
        <v>40</v>
      </c>
      <c r="GS5297" s="13" t="n">
        <v>40</v>
      </c>
    </row>
    <row r="5298">
      <c r="C5298" s="13" t="n">
        <v>41</v>
      </c>
      <c r="D5298" s="18">
        <f>Retailers_stock_balance!D9060</f>
        <v/>
      </c>
      <c r="E5298" s="18">
        <f>Retailers_stock_balance!E9060</f>
        <v/>
      </c>
      <c r="F5298" s="18">
        <f>Retailers_stock_balance!F9060</f>
        <v/>
      </c>
      <c r="Y5298" s="13" t="n">
        <v>41</v>
      </c>
      <c r="AU5298" s="13" t="n">
        <v>41</v>
      </c>
      <c r="BQ5298" s="13" t="n">
        <v>41</v>
      </c>
      <c r="CM5298" s="13" t="n">
        <v>41</v>
      </c>
      <c r="DI5298" s="13" t="n">
        <v>41</v>
      </c>
      <c r="EE5298" s="13" t="n">
        <v>41</v>
      </c>
      <c r="FA5298" s="13" t="n">
        <v>41</v>
      </c>
      <c r="FW5298" s="13" t="n">
        <v>41</v>
      </c>
      <c r="GS5298" s="13" t="n">
        <v>41</v>
      </c>
    </row>
    <row r="5299">
      <c r="C5299" s="13" t="n">
        <v>42</v>
      </c>
      <c r="D5299" s="18">
        <f>Retailers_stock_balance!D9061</f>
        <v/>
      </c>
      <c r="E5299" s="18">
        <f>Retailers_stock_balance!E9061</f>
        <v/>
      </c>
      <c r="F5299" s="18">
        <f>Retailers_stock_balance!F9061</f>
        <v/>
      </c>
      <c r="Y5299" s="13" t="n">
        <v>42</v>
      </c>
      <c r="AU5299" s="13" t="n">
        <v>42</v>
      </c>
      <c r="BQ5299" s="13" t="n">
        <v>42</v>
      </c>
      <c r="CM5299" s="13" t="n">
        <v>42</v>
      </c>
      <c r="DI5299" s="13" t="n">
        <v>42</v>
      </c>
      <c r="EE5299" s="13" t="n">
        <v>42</v>
      </c>
      <c r="FA5299" s="13" t="n">
        <v>42</v>
      </c>
      <c r="FW5299" s="13" t="n">
        <v>42</v>
      </c>
      <c r="GS5299" s="13" t="n">
        <v>42</v>
      </c>
    </row>
    <row r="5300">
      <c r="C5300" s="13" t="n">
        <v>43</v>
      </c>
      <c r="D5300" s="18">
        <f>Retailers_stock_balance!D9062</f>
        <v/>
      </c>
      <c r="E5300" s="18">
        <f>Retailers_stock_balance!E9062</f>
        <v/>
      </c>
      <c r="F5300" s="18">
        <f>Retailers_stock_balance!F9062</f>
        <v/>
      </c>
      <c r="Y5300" s="13" t="n">
        <v>43</v>
      </c>
      <c r="AU5300" s="13" t="n">
        <v>43</v>
      </c>
      <c r="BQ5300" s="13" t="n">
        <v>43</v>
      </c>
      <c r="CM5300" s="13" t="n">
        <v>43</v>
      </c>
      <c r="DI5300" s="13" t="n">
        <v>43</v>
      </c>
      <c r="EE5300" s="13" t="n">
        <v>43</v>
      </c>
      <c r="FA5300" s="13" t="n">
        <v>43</v>
      </c>
      <c r="FW5300" s="13" t="n">
        <v>43</v>
      </c>
      <c r="GS5300" s="13" t="n">
        <v>43</v>
      </c>
    </row>
    <row r="5301">
      <c r="C5301" s="13" t="n">
        <v>44</v>
      </c>
      <c r="D5301" s="18">
        <f>Retailers_stock_balance!D9063</f>
        <v/>
      </c>
      <c r="E5301" s="18">
        <f>Retailers_stock_balance!E9063</f>
        <v/>
      </c>
      <c r="F5301" s="18">
        <f>Retailers_stock_balance!F9063</f>
        <v/>
      </c>
      <c r="Y5301" s="13" t="n">
        <v>44</v>
      </c>
      <c r="AU5301" s="13" t="n">
        <v>44</v>
      </c>
      <c r="BQ5301" s="13" t="n">
        <v>44</v>
      </c>
      <c r="CM5301" s="13" t="n">
        <v>44</v>
      </c>
      <c r="DI5301" s="13" t="n">
        <v>44</v>
      </c>
      <c r="EE5301" s="13" t="n">
        <v>44</v>
      </c>
      <c r="FA5301" s="13" t="n">
        <v>44</v>
      </c>
      <c r="FW5301" s="13" t="n">
        <v>44</v>
      </c>
      <c r="GS5301" s="13" t="n">
        <v>44</v>
      </c>
    </row>
    <row r="5302">
      <c r="C5302" s="13" t="n">
        <v>45</v>
      </c>
      <c r="D5302" s="18">
        <f>Retailers_stock_balance!D9064</f>
        <v/>
      </c>
      <c r="E5302" s="18">
        <f>Retailers_stock_balance!E9064</f>
        <v/>
      </c>
      <c r="F5302" s="18">
        <f>Retailers_stock_balance!F9064</f>
        <v/>
      </c>
      <c r="Y5302" s="13" t="n">
        <v>45</v>
      </c>
      <c r="AU5302" s="13" t="n">
        <v>45</v>
      </c>
      <c r="BQ5302" s="13" t="n">
        <v>45</v>
      </c>
      <c r="CM5302" s="13" t="n">
        <v>45</v>
      </c>
      <c r="DI5302" s="13" t="n">
        <v>45</v>
      </c>
      <c r="EE5302" s="13" t="n">
        <v>45</v>
      </c>
      <c r="FA5302" s="13" t="n">
        <v>45</v>
      </c>
      <c r="FW5302" s="13" t="n">
        <v>45</v>
      </c>
      <c r="GS5302" s="13" t="n">
        <v>45</v>
      </c>
    </row>
    <row r="5303">
      <c r="C5303" s="13" t="n">
        <v>46</v>
      </c>
      <c r="D5303" s="18">
        <f>Retailers_stock_balance!D9065</f>
        <v/>
      </c>
      <c r="E5303" s="18">
        <f>Retailers_stock_balance!E9065</f>
        <v/>
      </c>
      <c r="F5303" s="18">
        <f>Retailers_stock_balance!F9065</f>
        <v/>
      </c>
      <c r="Y5303" s="13" t="n">
        <v>46</v>
      </c>
      <c r="AU5303" s="13" t="n">
        <v>46</v>
      </c>
      <c r="BQ5303" s="13" t="n">
        <v>46</v>
      </c>
      <c r="CM5303" s="13" t="n">
        <v>46</v>
      </c>
      <c r="DI5303" s="13" t="n">
        <v>46</v>
      </c>
      <c r="EE5303" s="13" t="n">
        <v>46</v>
      </c>
      <c r="FA5303" s="13" t="n">
        <v>46</v>
      </c>
      <c r="FW5303" s="13" t="n">
        <v>46</v>
      </c>
      <c r="GS5303" s="13" t="n">
        <v>46</v>
      </c>
    </row>
    <row r="5304">
      <c r="C5304" s="13" t="n">
        <v>47</v>
      </c>
      <c r="D5304" s="18">
        <f>Retailers_stock_balance!D9066</f>
        <v/>
      </c>
      <c r="E5304" s="18">
        <f>Retailers_stock_balance!E9066</f>
        <v/>
      </c>
      <c r="F5304" s="18">
        <f>Retailers_stock_balance!F9066</f>
        <v/>
      </c>
      <c r="Y5304" s="13" t="n">
        <v>47</v>
      </c>
      <c r="AU5304" s="13" t="n">
        <v>47</v>
      </c>
      <c r="BQ5304" s="13" t="n">
        <v>47</v>
      </c>
      <c r="CM5304" s="13" t="n">
        <v>47</v>
      </c>
      <c r="DI5304" s="13" t="n">
        <v>47</v>
      </c>
      <c r="EE5304" s="13" t="n">
        <v>47</v>
      </c>
      <c r="FA5304" s="13" t="n">
        <v>47</v>
      </c>
      <c r="FW5304" s="13" t="n">
        <v>47</v>
      </c>
      <c r="GS5304" s="13" t="n">
        <v>47</v>
      </c>
    </row>
    <row r="5305">
      <c r="C5305" s="13" t="n">
        <v>48</v>
      </c>
      <c r="D5305" s="18">
        <f>Retailers_stock_balance!D9067</f>
        <v/>
      </c>
      <c r="E5305" s="18">
        <f>Retailers_stock_balance!E9067</f>
        <v/>
      </c>
      <c r="F5305" s="18">
        <f>Retailers_stock_balance!F9067</f>
        <v/>
      </c>
      <c r="Y5305" s="13" t="n">
        <v>48</v>
      </c>
      <c r="AU5305" s="13" t="n">
        <v>48</v>
      </c>
      <c r="BQ5305" s="13" t="n">
        <v>48</v>
      </c>
      <c r="CM5305" s="13" t="n">
        <v>48</v>
      </c>
      <c r="DI5305" s="13" t="n">
        <v>48</v>
      </c>
      <c r="EE5305" s="13" t="n">
        <v>48</v>
      </c>
      <c r="FA5305" s="13" t="n">
        <v>48</v>
      </c>
      <c r="FW5305" s="13" t="n">
        <v>48</v>
      </c>
      <c r="GS5305" s="13" t="n">
        <v>48</v>
      </c>
    </row>
    <row r="5306">
      <c r="C5306" s="13" t="n">
        <v>49</v>
      </c>
      <c r="D5306" s="18">
        <f>Retailers_stock_balance!D9068</f>
        <v/>
      </c>
      <c r="E5306" s="18">
        <f>Retailers_stock_balance!E9068</f>
        <v/>
      </c>
      <c r="F5306" s="18">
        <f>Retailers_stock_balance!F9068</f>
        <v/>
      </c>
      <c r="Y5306" s="13" t="n">
        <v>49</v>
      </c>
      <c r="AU5306" s="13" t="n">
        <v>49</v>
      </c>
      <c r="BQ5306" s="13" t="n">
        <v>49</v>
      </c>
      <c r="CM5306" s="13" t="n">
        <v>49</v>
      </c>
      <c r="DI5306" s="13" t="n">
        <v>49</v>
      </c>
      <c r="EE5306" s="13" t="n">
        <v>49</v>
      </c>
      <c r="FA5306" s="13" t="n">
        <v>49</v>
      </c>
      <c r="FW5306" s="13" t="n">
        <v>49</v>
      </c>
      <c r="GS5306" s="13" t="n">
        <v>49</v>
      </c>
    </row>
    <row r="5307">
      <c r="C5307" s="13" t="n">
        <v>50</v>
      </c>
      <c r="D5307" s="18">
        <f>Retailers_stock_balance!D9069</f>
        <v/>
      </c>
      <c r="E5307" s="18">
        <f>Retailers_stock_balance!E9069</f>
        <v/>
      </c>
      <c r="F5307" s="18">
        <f>Retailers_stock_balance!F9069</f>
        <v/>
      </c>
      <c r="Y5307" s="13" t="n">
        <v>50</v>
      </c>
      <c r="AU5307" s="13" t="n">
        <v>50</v>
      </c>
      <c r="BQ5307" s="13" t="n">
        <v>50</v>
      </c>
      <c r="CM5307" s="13" t="n">
        <v>50</v>
      </c>
      <c r="DI5307" s="13" t="n">
        <v>50</v>
      </c>
      <c r="EE5307" s="13" t="n">
        <v>50</v>
      </c>
      <c r="FA5307" s="13" t="n">
        <v>50</v>
      </c>
      <c r="FW5307" s="13" t="n">
        <v>50</v>
      </c>
      <c r="GS5307" s="13" t="n">
        <v>50</v>
      </c>
    </row>
    <row r="5308">
      <c r="C5308" s="13" t="n">
        <v>51</v>
      </c>
      <c r="D5308" s="18">
        <f>Retailers_stock_balance!D9070</f>
        <v/>
      </c>
      <c r="E5308" s="18">
        <f>Retailers_stock_balance!E9070</f>
        <v/>
      </c>
      <c r="F5308" s="18">
        <f>Retailers_stock_balance!F9070</f>
        <v/>
      </c>
      <c r="Y5308" s="13" t="n">
        <v>51</v>
      </c>
      <c r="AU5308" s="13" t="n">
        <v>51</v>
      </c>
      <c r="BQ5308" s="13" t="n">
        <v>51</v>
      </c>
      <c r="CM5308" s="13" t="n">
        <v>51</v>
      </c>
      <c r="DI5308" s="13" t="n">
        <v>51</v>
      </c>
      <c r="EE5308" s="13" t="n">
        <v>51</v>
      </c>
      <c r="FA5308" s="13" t="n">
        <v>51</v>
      </c>
      <c r="FW5308" s="13" t="n">
        <v>51</v>
      </c>
      <c r="GS5308" s="13" t="n">
        <v>51</v>
      </c>
    </row>
    <row r="5309">
      <c r="C5309" s="13" t="n">
        <v>52</v>
      </c>
      <c r="D5309" s="18">
        <f>Retailers_stock_balance!D9071</f>
        <v/>
      </c>
      <c r="E5309" s="18">
        <f>Retailers_stock_balance!E9071</f>
        <v/>
      </c>
      <c r="F5309" s="18">
        <f>Retailers_stock_balance!F9071</f>
        <v/>
      </c>
      <c r="Y5309" s="13" t="n">
        <v>52</v>
      </c>
      <c r="AU5309" s="13" t="n">
        <v>52</v>
      </c>
      <c r="BQ5309" s="13" t="n">
        <v>52</v>
      </c>
      <c r="CM5309" s="13" t="n">
        <v>52</v>
      </c>
      <c r="DI5309" s="13" t="n">
        <v>52</v>
      </c>
      <c r="EE5309" s="13" t="n">
        <v>52</v>
      </c>
      <c r="FA5309" s="13" t="n">
        <v>52</v>
      </c>
      <c r="FW5309" s="13" t="n">
        <v>52</v>
      </c>
      <c r="GS5309" s="13" t="n">
        <v>52</v>
      </c>
    </row>
    <row r="5310">
      <c r="C5310" s="13" t="n">
        <v>53</v>
      </c>
      <c r="D5310" s="18">
        <f>Retailers_stock_balance!D9072</f>
        <v/>
      </c>
      <c r="E5310" s="18">
        <f>Retailers_stock_balance!E9072</f>
        <v/>
      </c>
      <c r="F5310" s="18">
        <f>Retailers_stock_balance!F9072</f>
        <v/>
      </c>
      <c r="Y5310" s="13" t="n">
        <v>53</v>
      </c>
      <c r="AU5310" s="13" t="n">
        <v>53</v>
      </c>
      <c r="BQ5310" s="13" t="n">
        <v>53</v>
      </c>
      <c r="CM5310" s="13" t="n">
        <v>53</v>
      </c>
      <c r="DI5310" s="13" t="n">
        <v>53</v>
      </c>
      <c r="EE5310" s="13" t="n">
        <v>53</v>
      </c>
      <c r="FA5310" s="13" t="n">
        <v>53</v>
      </c>
      <c r="FW5310" s="13" t="n">
        <v>53</v>
      </c>
      <c r="GS5310" s="13" t="n">
        <v>53</v>
      </c>
    </row>
    <row r="5311">
      <c r="C5311" s="13" t="n">
        <v>54</v>
      </c>
      <c r="D5311" s="18">
        <f>Retailers_stock_balance!D9073</f>
        <v/>
      </c>
      <c r="E5311" s="18">
        <f>Retailers_stock_balance!E9073</f>
        <v/>
      </c>
      <c r="F5311" s="18">
        <f>Retailers_stock_balance!F9073</f>
        <v/>
      </c>
      <c r="Y5311" s="13" t="n">
        <v>54</v>
      </c>
      <c r="AU5311" s="13" t="n">
        <v>54</v>
      </c>
      <c r="BQ5311" s="13" t="n">
        <v>54</v>
      </c>
      <c r="CM5311" s="13" t="n">
        <v>54</v>
      </c>
      <c r="DI5311" s="13" t="n">
        <v>54</v>
      </c>
      <c r="EE5311" s="13" t="n">
        <v>54</v>
      </c>
      <c r="FA5311" s="13" t="n">
        <v>54</v>
      </c>
      <c r="FW5311" s="13" t="n">
        <v>54</v>
      </c>
      <c r="GS5311" s="13" t="n">
        <v>54</v>
      </c>
    </row>
    <row r="5312">
      <c r="C5312" s="13" t="n">
        <v>55</v>
      </c>
      <c r="D5312" s="18">
        <f>Retailers_stock_balance!D9074</f>
        <v/>
      </c>
      <c r="E5312" s="18">
        <f>Retailers_stock_balance!E9074</f>
        <v/>
      </c>
      <c r="F5312" s="18">
        <f>Retailers_stock_balance!F9074</f>
        <v/>
      </c>
      <c r="Y5312" s="13" t="n">
        <v>55</v>
      </c>
      <c r="AU5312" s="13" t="n">
        <v>55</v>
      </c>
      <c r="BQ5312" s="13" t="n">
        <v>55</v>
      </c>
      <c r="CM5312" s="13" t="n">
        <v>55</v>
      </c>
      <c r="DI5312" s="13" t="n">
        <v>55</v>
      </c>
      <c r="EE5312" s="13" t="n">
        <v>55</v>
      </c>
      <c r="FA5312" s="13" t="n">
        <v>55</v>
      </c>
      <c r="FW5312" s="13" t="n">
        <v>55</v>
      </c>
      <c r="GS5312" s="13" t="n">
        <v>55</v>
      </c>
    </row>
    <row r="5313">
      <c r="C5313" s="13" t="n">
        <v>56</v>
      </c>
      <c r="D5313" s="18">
        <f>Retailers_stock_balance!D9075</f>
        <v/>
      </c>
      <c r="E5313" s="18">
        <f>Retailers_stock_balance!E9075</f>
        <v/>
      </c>
      <c r="F5313" s="18">
        <f>Retailers_stock_balance!F9075</f>
        <v/>
      </c>
      <c r="Y5313" s="13" t="n">
        <v>56</v>
      </c>
      <c r="AU5313" s="13" t="n">
        <v>56</v>
      </c>
      <c r="BQ5313" s="13" t="n">
        <v>56</v>
      </c>
      <c r="CM5313" s="13" t="n">
        <v>56</v>
      </c>
      <c r="DI5313" s="13" t="n">
        <v>56</v>
      </c>
      <c r="EE5313" s="13" t="n">
        <v>56</v>
      </c>
      <c r="FA5313" s="13" t="n">
        <v>56</v>
      </c>
      <c r="FW5313" s="13" t="n">
        <v>56</v>
      </c>
      <c r="GS5313" s="13" t="n">
        <v>56</v>
      </c>
    </row>
    <row r="5314">
      <c r="C5314" s="13" t="n">
        <v>57</v>
      </c>
      <c r="D5314" s="18">
        <f>Retailers_stock_balance!D9076</f>
        <v/>
      </c>
      <c r="E5314" s="18">
        <f>Retailers_stock_balance!E9076</f>
        <v/>
      </c>
      <c r="F5314" s="18">
        <f>Retailers_stock_balance!F9076</f>
        <v/>
      </c>
      <c r="Y5314" s="13" t="n">
        <v>57</v>
      </c>
      <c r="AU5314" s="13" t="n">
        <v>57</v>
      </c>
      <c r="BQ5314" s="13" t="n">
        <v>57</v>
      </c>
      <c r="CM5314" s="13" t="n">
        <v>57</v>
      </c>
      <c r="DI5314" s="13" t="n">
        <v>57</v>
      </c>
      <c r="EE5314" s="13" t="n">
        <v>57</v>
      </c>
      <c r="FA5314" s="13" t="n">
        <v>57</v>
      </c>
      <c r="FW5314" s="13" t="n">
        <v>57</v>
      </c>
      <c r="GS5314" s="13" t="n">
        <v>57</v>
      </c>
    </row>
    <row r="5315">
      <c r="C5315" s="13" t="n">
        <v>58</v>
      </c>
      <c r="D5315" s="18">
        <f>Retailers_stock_balance!D9077</f>
        <v/>
      </c>
      <c r="E5315" s="18">
        <f>Retailers_stock_balance!E9077</f>
        <v/>
      </c>
      <c r="F5315" s="18">
        <f>Retailers_stock_balance!F9077</f>
        <v/>
      </c>
      <c r="Y5315" s="13" t="n">
        <v>58</v>
      </c>
      <c r="AU5315" s="13" t="n">
        <v>58</v>
      </c>
      <c r="BQ5315" s="13" t="n">
        <v>58</v>
      </c>
      <c r="CM5315" s="13" t="n">
        <v>58</v>
      </c>
      <c r="DI5315" s="13" t="n">
        <v>58</v>
      </c>
      <c r="EE5315" s="13" t="n">
        <v>58</v>
      </c>
      <c r="FA5315" s="13" t="n">
        <v>58</v>
      </c>
      <c r="FW5315" s="13" t="n">
        <v>58</v>
      </c>
      <c r="GS5315" s="13" t="n">
        <v>58</v>
      </c>
    </row>
    <row r="5316">
      <c r="C5316" s="13" t="n">
        <v>59</v>
      </c>
      <c r="D5316" s="18">
        <f>Retailers_stock_balance!D9078</f>
        <v/>
      </c>
      <c r="E5316" s="18">
        <f>Retailers_stock_balance!E9078</f>
        <v/>
      </c>
      <c r="F5316" s="18">
        <f>Retailers_stock_balance!F9078</f>
        <v/>
      </c>
      <c r="Y5316" s="13" t="n">
        <v>59</v>
      </c>
      <c r="AU5316" s="13" t="n">
        <v>59</v>
      </c>
      <c r="BQ5316" s="13" t="n">
        <v>59</v>
      </c>
      <c r="CM5316" s="13" t="n">
        <v>59</v>
      </c>
      <c r="DI5316" s="13" t="n">
        <v>59</v>
      </c>
      <c r="EE5316" s="13" t="n">
        <v>59</v>
      </c>
      <c r="FA5316" s="13" t="n">
        <v>59</v>
      </c>
      <c r="FW5316" s="13" t="n">
        <v>59</v>
      </c>
      <c r="GS5316" s="13" t="n">
        <v>59</v>
      </c>
    </row>
    <row r="5317">
      <c r="C5317" s="13" t="n">
        <v>60</v>
      </c>
      <c r="D5317" s="18">
        <f>Retailers_stock_balance!D9079</f>
        <v/>
      </c>
      <c r="E5317" s="18">
        <f>Retailers_stock_balance!E9079</f>
        <v/>
      </c>
      <c r="F5317" s="18">
        <f>Retailers_stock_balance!F9079</f>
        <v/>
      </c>
      <c r="Y5317" s="13" t="n">
        <v>60</v>
      </c>
      <c r="AU5317" s="13" t="n">
        <v>60</v>
      </c>
      <c r="BQ5317" s="13" t="n">
        <v>60</v>
      </c>
      <c r="CM5317" s="13" t="n">
        <v>60</v>
      </c>
      <c r="DI5317" s="13" t="n">
        <v>60</v>
      </c>
      <c r="EE5317" s="13" t="n">
        <v>60</v>
      </c>
      <c r="FA5317" s="13" t="n">
        <v>60</v>
      </c>
      <c r="FW5317" s="13" t="n">
        <v>60</v>
      </c>
      <c r="GS5317" s="13" t="n">
        <v>60</v>
      </c>
    </row>
    <row r="5318">
      <c r="C5318" s="13" t="n">
        <v>61</v>
      </c>
      <c r="D5318" s="18">
        <f>Retailers_stock_balance!D9080</f>
        <v/>
      </c>
      <c r="E5318" s="18">
        <f>Retailers_stock_balance!E9080</f>
        <v/>
      </c>
      <c r="F5318" s="18">
        <f>Retailers_stock_balance!F9080</f>
        <v/>
      </c>
      <c r="Y5318" s="13" t="n">
        <v>61</v>
      </c>
      <c r="AU5318" s="13" t="n">
        <v>61</v>
      </c>
      <c r="BQ5318" s="13" t="n">
        <v>61</v>
      </c>
      <c r="CM5318" s="13" t="n">
        <v>61</v>
      </c>
      <c r="DI5318" s="13" t="n">
        <v>61</v>
      </c>
      <c r="EE5318" s="13" t="n">
        <v>61</v>
      </c>
      <c r="FA5318" s="13" t="n">
        <v>61</v>
      </c>
      <c r="FW5318" s="13" t="n">
        <v>61</v>
      </c>
      <c r="GS5318" s="13" t="n">
        <v>61</v>
      </c>
    </row>
    <row r="5319">
      <c r="C5319" s="13" t="n">
        <v>62</v>
      </c>
      <c r="D5319" s="18">
        <f>Retailers_stock_balance!D9081</f>
        <v/>
      </c>
      <c r="E5319" s="18">
        <f>Retailers_stock_balance!E9081</f>
        <v/>
      </c>
      <c r="F5319" s="18">
        <f>Retailers_stock_balance!F9081</f>
        <v/>
      </c>
      <c r="Y5319" s="13" t="n">
        <v>62</v>
      </c>
      <c r="AU5319" s="13" t="n">
        <v>62</v>
      </c>
      <c r="BQ5319" s="13" t="n">
        <v>62</v>
      </c>
      <c r="CM5319" s="13" t="n">
        <v>62</v>
      </c>
      <c r="DI5319" s="13" t="n">
        <v>62</v>
      </c>
      <c r="EE5319" s="13" t="n">
        <v>62</v>
      </c>
      <c r="FA5319" s="13" t="n">
        <v>62</v>
      </c>
      <c r="FW5319" s="13" t="n">
        <v>62</v>
      </c>
      <c r="GS5319" s="13" t="n">
        <v>62</v>
      </c>
    </row>
    <row r="5320">
      <c r="C5320" s="13" t="n">
        <v>63</v>
      </c>
      <c r="D5320" s="18">
        <f>Retailers_stock_balance!D9082</f>
        <v/>
      </c>
      <c r="E5320" s="18">
        <f>Retailers_stock_balance!E9082</f>
        <v/>
      </c>
      <c r="F5320" s="18">
        <f>Retailers_stock_balance!F9082</f>
        <v/>
      </c>
      <c r="Y5320" s="13" t="n">
        <v>63</v>
      </c>
      <c r="AU5320" s="13" t="n">
        <v>63</v>
      </c>
      <c r="BQ5320" s="13" t="n">
        <v>63</v>
      </c>
      <c r="CM5320" s="13" t="n">
        <v>63</v>
      </c>
      <c r="DI5320" s="13" t="n">
        <v>63</v>
      </c>
      <c r="EE5320" s="13" t="n">
        <v>63</v>
      </c>
      <c r="FA5320" s="13" t="n">
        <v>63</v>
      </c>
      <c r="FW5320" s="13" t="n">
        <v>63</v>
      </c>
      <c r="GS5320" s="13" t="n">
        <v>63</v>
      </c>
    </row>
    <row r="5321">
      <c r="C5321" s="13" t="n">
        <v>64</v>
      </c>
      <c r="D5321" s="18">
        <f>Retailers_stock_balance!D9083</f>
        <v/>
      </c>
      <c r="E5321" s="18">
        <f>Retailers_stock_balance!E9083</f>
        <v/>
      </c>
      <c r="F5321" s="18">
        <f>Retailers_stock_balance!F9083</f>
        <v/>
      </c>
      <c r="Y5321" s="13" t="n">
        <v>64</v>
      </c>
      <c r="AU5321" s="13" t="n">
        <v>64</v>
      </c>
      <c r="BQ5321" s="13" t="n">
        <v>64</v>
      </c>
      <c r="CM5321" s="13" t="n">
        <v>64</v>
      </c>
      <c r="DI5321" s="13" t="n">
        <v>64</v>
      </c>
      <c r="EE5321" s="13" t="n">
        <v>64</v>
      </c>
      <c r="FA5321" s="13" t="n">
        <v>64</v>
      </c>
      <c r="FW5321" s="13" t="n">
        <v>64</v>
      </c>
      <c r="GS5321" s="13" t="n">
        <v>64</v>
      </c>
    </row>
    <row r="5322">
      <c r="C5322" s="13" t="n">
        <v>65</v>
      </c>
      <c r="D5322" s="18">
        <f>Retailers_stock_balance!D9084</f>
        <v/>
      </c>
      <c r="E5322" s="18">
        <f>Retailers_stock_balance!E9084</f>
        <v/>
      </c>
      <c r="F5322" s="18">
        <f>Retailers_stock_balance!F9084</f>
        <v/>
      </c>
      <c r="Y5322" s="13" t="n">
        <v>65</v>
      </c>
      <c r="AU5322" s="13" t="n">
        <v>65</v>
      </c>
      <c r="BQ5322" s="13" t="n">
        <v>65</v>
      </c>
      <c r="CM5322" s="13" t="n">
        <v>65</v>
      </c>
      <c r="DI5322" s="13" t="n">
        <v>65</v>
      </c>
      <c r="EE5322" s="13" t="n">
        <v>65</v>
      </c>
      <c r="FA5322" s="13" t="n">
        <v>65</v>
      </c>
      <c r="FW5322" s="13" t="n">
        <v>65</v>
      </c>
      <c r="GS5322" s="13" t="n">
        <v>65</v>
      </c>
    </row>
    <row r="5323">
      <c r="C5323" s="13" t="n">
        <v>66</v>
      </c>
      <c r="D5323" s="18">
        <f>Retailers_stock_balance!D9085</f>
        <v/>
      </c>
      <c r="E5323" s="18">
        <f>Retailers_stock_balance!E9085</f>
        <v/>
      </c>
      <c r="F5323" s="18">
        <f>Retailers_stock_balance!F9085</f>
        <v/>
      </c>
      <c r="Y5323" s="13" t="n">
        <v>66</v>
      </c>
      <c r="AU5323" s="13" t="n">
        <v>66</v>
      </c>
      <c r="BQ5323" s="13" t="n">
        <v>66</v>
      </c>
      <c r="CM5323" s="13" t="n">
        <v>66</v>
      </c>
      <c r="DI5323" s="13" t="n">
        <v>66</v>
      </c>
      <c r="EE5323" s="13" t="n">
        <v>66</v>
      </c>
      <c r="FA5323" s="13" t="n">
        <v>66</v>
      </c>
      <c r="FW5323" s="13" t="n">
        <v>66</v>
      </c>
      <c r="GS5323" s="13" t="n">
        <v>66</v>
      </c>
    </row>
    <row r="5324">
      <c r="C5324" s="13" t="n">
        <v>67</v>
      </c>
      <c r="D5324" s="18">
        <f>Retailers_stock_balance!D9086</f>
        <v/>
      </c>
      <c r="E5324" s="18">
        <f>Retailers_stock_balance!E9086</f>
        <v/>
      </c>
      <c r="F5324" s="18">
        <f>Retailers_stock_balance!F9086</f>
        <v/>
      </c>
      <c r="Y5324" s="13" t="n">
        <v>67</v>
      </c>
      <c r="AU5324" s="13" t="n">
        <v>67</v>
      </c>
      <c r="BQ5324" s="13" t="n">
        <v>67</v>
      </c>
      <c r="CM5324" s="13" t="n">
        <v>67</v>
      </c>
      <c r="DI5324" s="13" t="n">
        <v>67</v>
      </c>
      <c r="EE5324" s="13" t="n">
        <v>67</v>
      </c>
      <c r="FA5324" s="13" t="n">
        <v>67</v>
      </c>
      <c r="FW5324" s="13" t="n">
        <v>67</v>
      </c>
      <c r="GS5324" s="13" t="n">
        <v>67</v>
      </c>
    </row>
    <row r="5325">
      <c r="C5325" s="13" t="n">
        <v>68</v>
      </c>
      <c r="D5325" s="18">
        <f>Retailers_stock_balance!D9087</f>
        <v/>
      </c>
      <c r="E5325" s="18">
        <f>Retailers_stock_balance!E9087</f>
        <v/>
      </c>
      <c r="F5325" s="18">
        <f>Retailers_stock_balance!F9087</f>
        <v/>
      </c>
      <c r="Y5325" s="13" t="n">
        <v>68</v>
      </c>
      <c r="AU5325" s="13" t="n">
        <v>68</v>
      </c>
      <c r="BQ5325" s="13" t="n">
        <v>68</v>
      </c>
      <c r="CM5325" s="13" t="n">
        <v>68</v>
      </c>
      <c r="DI5325" s="13" t="n">
        <v>68</v>
      </c>
      <c r="EE5325" s="13" t="n">
        <v>68</v>
      </c>
      <c r="FA5325" s="13" t="n">
        <v>68</v>
      </c>
      <c r="FW5325" s="13" t="n">
        <v>68</v>
      </c>
      <c r="GS5325" s="13" t="n">
        <v>68</v>
      </c>
    </row>
    <row r="5326">
      <c r="C5326" s="13" t="n">
        <v>69</v>
      </c>
      <c r="D5326" s="18">
        <f>Retailers_stock_balance!D9088</f>
        <v/>
      </c>
      <c r="E5326" s="18">
        <f>Retailers_stock_balance!E9088</f>
        <v/>
      </c>
      <c r="F5326" s="18">
        <f>Retailers_stock_balance!F9088</f>
        <v/>
      </c>
      <c r="Y5326" s="13" t="n">
        <v>69</v>
      </c>
      <c r="AU5326" s="13" t="n">
        <v>69</v>
      </c>
      <c r="BQ5326" s="13" t="n">
        <v>69</v>
      </c>
      <c r="CM5326" s="13" t="n">
        <v>69</v>
      </c>
      <c r="DI5326" s="13" t="n">
        <v>69</v>
      </c>
      <c r="EE5326" s="13" t="n">
        <v>69</v>
      </c>
      <c r="FA5326" s="13" t="n">
        <v>69</v>
      </c>
      <c r="FW5326" s="13" t="n">
        <v>69</v>
      </c>
      <c r="GS5326" s="13" t="n">
        <v>69</v>
      </c>
    </row>
    <row r="5327">
      <c r="C5327" s="13" t="n">
        <v>70</v>
      </c>
      <c r="D5327" s="18">
        <f>Retailers_stock_balance!D9089</f>
        <v/>
      </c>
      <c r="E5327" s="18">
        <f>Retailers_stock_balance!E9089</f>
        <v/>
      </c>
      <c r="F5327" s="18">
        <f>Retailers_stock_balance!F9089</f>
        <v/>
      </c>
      <c r="Y5327" s="13" t="n">
        <v>70</v>
      </c>
      <c r="AU5327" s="13" t="n">
        <v>70</v>
      </c>
      <c r="BQ5327" s="13" t="n">
        <v>70</v>
      </c>
      <c r="CM5327" s="13" t="n">
        <v>70</v>
      </c>
      <c r="DI5327" s="13" t="n">
        <v>70</v>
      </c>
      <c r="EE5327" s="13" t="n">
        <v>70</v>
      </c>
      <c r="FA5327" s="13" t="n">
        <v>70</v>
      </c>
      <c r="FW5327" s="13" t="n">
        <v>70</v>
      </c>
      <c r="GS5327" s="13" t="n">
        <v>70</v>
      </c>
    </row>
    <row r="5328">
      <c r="C5328" s="13" t="n">
        <v>71</v>
      </c>
      <c r="D5328" s="18">
        <f>Retailers_stock_balance!D9090</f>
        <v/>
      </c>
      <c r="E5328" s="18">
        <f>Retailers_stock_balance!E9090</f>
        <v/>
      </c>
      <c r="F5328" s="18">
        <f>Retailers_stock_balance!F9090</f>
        <v/>
      </c>
      <c r="Y5328" s="13" t="n">
        <v>71</v>
      </c>
      <c r="AU5328" s="13" t="n">
        <v>71</v>
      </c>
      <c r="BQ5328" s="13" t="n">
        <v>71</v>
      </c>
      <c r="CM5328" s="13" t="n">
        <v>71</v>
      </c>
      <c r="DI5328" s="13" t="n">
        <v>71</v>
      </c>
      <c r="EE5328" s="13" t="n">
        <v>71</v>
      </c>
      <c r="FA5328" s="13" t="n">
        <v>71</v>
      </c>
      <c r="FW5328" s="13" t="n">
        <v>71</v>
      </c>
      <c r="GS5328" s="13" t="n">
        <v>71</v>
      </c>
    </row>
    <row r="5329">
      <c r="C5329" s="13" t="n">
        <v>72</v>
      </c>
      <c r="D5329" s="18">
        <f>Retailers_stock_balance!D9091</f>
        <v/>
      </c>
      <c r="E5329" s="18">
        <f>Retailers_stock_balance!E9091</f>
        <v/>
      </c>
      <c r="F5329" s="18">
        <f>Retailers_stock_balance!F9091</f>
        <v/>
      </c>
      <c r="Y5329" s="13" t="n">
        <v>72</v>
      </c>
      <c r="AU5329" s="13" t="n">
        <v>72</v>
      </c>
      <c r="BQ5329" s="13" t="n">
        <v>72</v>
      </c>
      <c r="CM5329" s="13" t="n">
        <v>72</v>
      </c>
      <c r="DI5329" s="13" t="n">
        <v>72</v>
      </c>
      <c r="EE5329" s="13" t="n">
        <v>72</v>
      </c>
      <c r="FA5329" s="13" t="n">
        <v>72</v>
      </c>
      <c r="FW5329" s="13" t="n">
        <v>72</v>
      </c>
      <c r="GS5329" s="13" t="n">
        <v>72</v>
      </c>
    </row>
    <row r="5330">
      <c r="C5330" s="13" t="n">
        <v>73</v>
      </c>
      <c r="D5330" s="18">
        <f>Retailers_stock_balance!D9092</f>
        <v/>
      </c>
      <c r="E5330" s="18">
        <f>Retailers_stock_balance!E9092</f>
        <v/>
      </c>
      <c r="F5330" s="18">
        <f>Retailers_stock_balance!F9092</f>
        <v/>
      </c>
      <c r="Y5330" s="13" t="n">
        <v>73</v>
      </c>
      <c r="AU5330" s="13" t="n">
        <v>73</v>
      </c>
      <c r="BQ5330" s="13" t="n">
        <v>73</v>
      </c>
      <c r="CM5330" s="13" t="n">
        <v>73</v>
      </c>
      <c r="DI5330" s="13" t="n">
        <v>73</v>
      </c>
      <c r="EE5330" s="13" t="n">
        <v>73</v>
      </c>
      <c r="FA5330" s="13" t="n">
        <v>73</v>
      </c>
      <c r="FW5330" s="13" t="n">
        <v>73</v>
      </c>
      <c r="GS5330" s="13" t="n">
        <v>73</v>
      </c>
    </row>
    <row r="5331">
      <c r="C5331" s="13" t="n">
        <v>74</v>
      </c>
      <c r="D5331" s="18">
        <f>Retailers_stock_balance!D9093</f>
        <v/>
      </c>
      <c r="E5331" s="18">
        <f>Retailers_stock_balance!E9093</f>
        <v/>
      </c>
      <c r="F5331" s="18">
        <f>Retailers_stock_balance!F9093</f>
        <v/>
      </c>
      <c r="Y5331" s="13" t="n">
        <v>74</v>
      </c>
      <c r="AU5331" s="13" t="n">
        <v>74</v>
      </c>
      <c r="BQ5331" s="13" t="n">
        <v>74</v>
      </c>
      <c r="CM5331" s="13" t="n">
        <v>74</v>
      </c>
      <c r="DI5331" s="13" t="n">
        <v>74</v>
      </c>
      <c r="EE5331" s="13" t="n">
        <v>74</v>
      </c>
      <c r="FA5331" s="13" t="n">
        <v>74</v>
      </c>
      <c r="FW5331" s="13" t="n">
        <v>74</v>
      </c>
      <c r="GS5331" s="13" t="n">
        <v>74</v>
      </c>
    </row>
    <row r="5332">
      <c r="C5332" s="13" t="n">
        <v>75</v>
      </c>
      <c r="D5332" s="18">
        <f>Retailers_stock_balance!D9094</f>
        <v/>
      </c>
      <c r="E5332" s="18">
        <f>Retailers_stock_balance!E9094</f>
        <v/>
      </c>
      <c r="F5332" s="18">
        <f>Retailers_stock_balance!F9094</f>
        <v/>
      </c>
      <c r="Y5332" s="13" t="n">
        <v>75</v>
      </c>
      <c r="AU5332" s="13" t="n">
        <v>75</v>
      </c>
      <c r="BQ5332" s="13" t="n">
        <v>75</v>
      </c>
      <c r="CM5332" s="13" t="n">
        <v>75</v>
      </c>
      <c r="DI5332" s="13" t="n">
        <v>75</v>
      </c>
      <c r="EE5332" s="13" t="n">
        <v>75</v>
      </c>
      <c r="FA5332" s="13" t="n">
        <v>75</v>
      </c>
      <c r="FW5332" s="13" t="n">
        <v>75</v>
      </c>
      <c r="GS5332" s="13" t="n">
        <v>75</v>
      </c>
    </row>
    <row r="5333">
      <c r="C5333" s="13" t="n">
        <v>76</v>
      </c>
      <c r="D5333" s="18">
        <f>Retailers_stock_balance!D9095</f>
        <v/>
      </c>
      <c r="E5333" s="18">
        <f>Retailers_stock_balance!E9095</f>
        <v/>
      </c>
      <c r="F5333" s="18">
        <f>Retailers_stock_balance!F9095</f>
        <v/>
      </c>
      <c r="Y5333" s="13" t="n">
        <v>76</v>
      </c>
      <c r="AU5333" s="13" t="n">
        <v>76</v>
      </c>
      <c r="BQ5333" s="13" t="n">
        <v>76</v>
      </c>
      <c r="CM5333" s="13" t="n">
        <v>76</v>
      </c>
      <c r="DI5333" s="13" t="n">
        <v>76</v>
      </c>
      <c r="EE5333" s="13" t="n">
        <v>76</v>
      </c>
      <c r="FA5333" s="13" t="n">
        <v>76</v>
      </c>
      <c r="FW5333" s="13" t="n">
        <v>76</v>
      </c>
      <c r="GS5333" s="13" t="n">
        <v>76</v>
      </c>
    </row>
    <row r="5334">
      <c r="C5334" s="13" t="n">
        <v>77</v>
      </c>
      <c r="D5334" s="18">
        <f>Retailers_stock_balance!D9096</f>
        <v/>
      </c>
      <c r="E5334" s="18">
        <f>Retailers_stock_balance!E9096</f>
        <v/>
      </c>
      <c r="F5334" s="18">
        <f>Retailers_stock_balance!F9096</f>
        <v/>
      </c>
      <c r="Y5334" s="13" t="n">
        <v>77</v>
      </c>
      <c r="AU5334" s="13" t="n">
        <v>77</v>
      </c>
      <c r="BQ5334" s="13" t="n">
        <v>77</v>
      </c>
      <c r="CM5334" s="13" t="n">
        <v>77</v>
      </c>
      <c r="DI5334" s="13" t="n">
        <v>77</v>
      </c>
      <c r="EE5334" s="13" t="n">
        <v>77</v>
      </c>
      <c r="FA5334" s="13" t="n">
        <v>77</v>
      </c>
      <c r="FW5334" s="13" t="n">
        <v>77</v>
      </c>
      <c r="GS5334" s="13" t="n">
        <v>77</v>
      </c>
    </row>
    <row r="5335">
      <c r="C5335" s="13" t="n">
        <v>78</v>
      </c>
      <c r="D5335" s="18">
        <f>Retailers_stock_balance!D9097</f>
        <v/>
      </c>
      <c r="E5335" s="18">
        <f>Retailers_stock_balance!E9097</f>
        <v/>
      </c>
      <c r="F5335" s="18">
        <f>Retailers_stock_balance!F9097</f>
        <v/>
      </c>
      <c r="Y5335" s="13" t="n">
        <v>78</v>
      </c>
      <c r="AU5335" s="13" t="n">
        <v>78</v>
      </c>
      <c r="BQ5335" s="13" t="n">
        <v>78</v>
      </c>
      <c r="CM5335" s="13" t="n">
        <v>78</v>
      </c>
      <c r="DI5335" s="13" t="n">
        <v>78</v>
      </c>
      <c r="EE5335" s="13" t="n">
        <v>78</v>
      </c>
      <c r="FA5335" s="13" t="n">
        <v>78</v>
      </c>
      <c r="FW5335" s="13" t="n">
        <v>78</v>
      </c>
      <c r="GS5335" s="13" t="n">
        <v>78</v>
      </c>
    </row>
    <row r="5336">
      <c r="C5336" s="13" t="n">
        <v>79</v>
      </c>
      <c r="D5336" s="18">
        <f>Retailers_stock_balance!D9098</f>
        <v/>
      </c>
      <c r="E5336" s="18">
        <f>Retailers_stock_balance!E9098</f>
        <v/>
      </c>
      <c r="F5336" s="18">
        <f>Retailers_stock_balance!F9098</f>
        <v/>
      </c>
      <c r="Y5336" s="13" t="n">
        <v>79</v>
      </c>
      <c r="AU5336" s="13" t="n">
        <v>79</v>
      </c>
      <c r="BQ5336" s="13" t="n">
        <v>79</v>
      </c>
      <c r="CM5336" s="13" t="n">
        <v>79</v>
      </c>
      <c r="DI5336" s="13" t="n">
        <v>79</v>
      </c>
      <c r="EE5336" s="13" t="n">
        <v>79</v>
      </c>
      <c r="FA5336" s="13" t="n">
        <v>79</v>
      </c>
      <c r="FW5336" s="13" t="n">
        <v>79</v>
      </c>
      <c r="GS5336" s="13" t="n">
        <v>79</v>
      </c>
    </row>
    <row r="5337">
      <c r="C5337" s="13" t="n">
        <v>80</v>
      </c>
      <c r="D5337" s="18">
        <f>Retailers_stock_balance!D9099</f>
        <v/>
      </c>
      <c r="E5337" s="18">
        <f>Retailers_stock_balance!E9099</f>
        <v/>
      </c>
      <c r="F5337" s="18">
        <f>Retailers_stock_balance!F9099</f>
        <v/>
      </c>
      <c r="Y5337" s="13" t="n">
        <v>80</v>
      </c>
      <c r="AU5337" s="13" t="n">
        <v>80</v>
      </c>
      <c r="BQ5337" s="13" t="n">
        <v>80</v>
      </c>
      <c r="CM5337" s="13" t="n">
        <v>80</v>
      </c>
      <c r="DI5337" s="13" t="n">
        <v>80</v>
      </c>
      <c r="EE5337" s="13" t="n">
        <v>80</v>
      </c>
      <c r="FA5337" s="13" t="n">
        <v>80</v>
      </c>
      <c r="FW5337" s="13" t="n">
        <v>80</v>
      </c>
      <c r="GS5337" s="13" t="n">
        <v>80</v>
      </c>
    </row>
    <row r="5338">
      <c r="C5338" s="13" t="n">
        <v>81</v>
      </c>
      <c r="D5338" s="18">
        <f>Retailers_stock_balance!D9100</f>
        <v/>
      </c>
      <c r="E5338" s="18">
        <f>Retailers_stock_balance!E9100</f>
        <v/>
      </c>
      <c r="F5338" s="18">
        <f>Retailers_stock_balance!F9100</f>
        <v/>
      </c>
      <c r="Y5338" s="13" t="n">
        <v>81</v>
      </c>
      <c r="AU5338" s="13" t="n">
        <v>81</v>
      </c>
      <c r="BQ5338" s="13" t="n">
        <v>81</v>
      </c>
      <c r="CM5338" s="13" t="n">
        <v>81</v>
      </c>
      <c r="DI5338" s="13" t="n">
        <v>81</v>
      </c>
      <c r="EE5338" s="13" t="n">
        <v>81</v>
      </c>
      <c r="FA5338" s="13" t="n">
        <v>81</v>
      </c>
      <c r="FW5338" s="13" t="n">
        <v>81</v>
      </c>
      <c r="GS5338" s="13" t="n">
        <v>81</v>
      </c>
    </row>
    <row r="5339">
      <c r="C5339" s="13" t="n">
        <v>82</v>
      </c>
      <c r="D5339" s="18">
        <f>Retailers_stock_balance!D9101</f>
        <v/>
      </c>
      <c r="E5339" s="18">
        <f>Retailers_stock_balance!E9101</f>
        <v/>
      </c>
      <c r="F5339" s="18">
        <f>Retailers_stock_balance!F9101</f>
        <v/>
      </c>
      <c r="Y5339" s="13" t="n">
        <v>82</v>
      </c>
      <c r="AU5339" s="13" t="n">
        <v>82</v>
      </c>
      <c r="BQ5339" s="13" t="n">
        <v>82</v>
      </c>
      <c r="CM5339" s="13" t="n">
        <v>82</v>
      </c>
      <c r="DI5339" s="13" t="n">
        <v>82</v>
      </c>
      <c r="EE5339" s="13" t="n">
        <v>82</v>
      </c>
      <c r="FA5339" s="13" t="n">
        <v>82</v>
      </c>
      <c r="FW5339" s="13" t="n">
        <v>82</v>
      </c>
      <c r="GS5339" s="13" t="n">
        <v>82</v>
      </c>
    </row>
    <row r="5340">
      <c r="C5340" s="13" t="n">
        <v>83</v>
      </c>
      <c r="D5340" s="18">
        <f>Retailers_stock_balance!D9102</f>
        <v/>
      </c>
      <c r="E5340" s="18">
        <f>Retailers_stock_balance!E9102</f>
        <v/>
      </c>
      <c r="F5340" s="18">
        <f>Retailers_stock_balance!F9102</f>
        <v/>
      </c>
      <c r="Y5340" s="13" t="n">
        <v>83</v>
      </c>
      <c r="AU5340" s="13" t="n">
        <v>83</v>
      </c>
      <c r="BQ5340" s="13" t="n">
        <v>83</v>
      </c>
      <c r="CM5340" s="13" t="n">
        <v>83</v>
      </c>
      <c r="DI5340" s="13" t="n">
        <v>83</v>
      </c>
      <c r="EE5340" s="13" t="n">
        <v>83</v>
      </c>
      <c r="FA5340" s="13" t="n">
        <v>83</v>
      </c>
      <c r="FW5340" s="13" t="n">
        <v>83</v>
      </c>
      <c r="GS5340" s="13" t="n">
        <v>83</v>
      </c>
    </row>
    <row r="5341">
      <c r="C5341" s="13" t="n">
        <v>84</v>
      </c>
      <c r="D5341" s="18">
        <f>Retailers_stock_balance!D9103</f>
        <v/>
      </c>
      <c r="E5341" s="18">
        <f>Retailers_stock_balance!E9103</f>
        <v/>
      </c>
      <c r="F5341" s="18">
        <f>Retailers_stock_balance!F9103</f>
        <v/>
      </c>
      <c r="Y5341" s="13" t="n">
        <v>84</v>
      </c>
      <c r="AU5341" s="13" t="n">
        <v>84</v>
      </c>
      <c r="BQ5341" s="13" t="n">
        <v>84</v>
      </c>
      <c r="CM5341" s="13" t="n">
        <v>84</v>
      </c>
      <c r="DI5341" s="13" t="n">
        <v>84</v>
      </c>
      <c r="EE5341" s="13" t="n">
        <v>84</v>
      </c>
      <c r="FA5341" s="13" t="n">
        <v>84</v>
      </c>
      <c r="FW5341" s="13" t="n">
        <v>84</v>
      </c>
      <c r="GS5341" s="13" t="n">
        <v>84</v>
      </c>
    </row>
    <row r="5342">
      <c r="C5342" s="13" t="n">
        <v>85</v>
      </c>
      <c r="D5342" s="18">
        <f>Retailers_stock_balance!D9104</f>
        <v/>
      </c>
      <c r="E5342" s="18">
        <f>Retailers_stock_balance!E9104</f>
        <v/>
      </c>
      <c r="F5342" s="18">
        <f>Retailers_stock_balance!F9104</f>
        <v/>
      </c>
      <c r="Y5342" s="13" t="n">
        <v>85</v>
      </c>
      <c r="AU5342" s="13" t="n">
        <v>85</v>
      </c>
      <c r="BQ5342" s="13" t="n">
        <v>85</v>
      </c>
      <c r="CM5342" s="13" t="n">
        <v>85</v>
      </c>
      <c r="DI5342" s="13" t="n">
        <v>85</v>
      </c>
      <c r="EE5342" s="13" t="n">
        <v>85</v>
      </c>
      <c r="FA5342" s="13" t="n">
        <v>85</v>
      </c>
      <c r="FW5342" s="13" t="n">
        <v>85</v>
      </c>
      <c r="GS5342" s="13" t="n">
        <v>85</v>
      </c>
    </row>
    <row r="5343">
      <c r="C5343" s="13" t="n">
        <v>86</v>
      </c>
      <c r="D5343" s="18">
        <f>Retailers_stock_balance!D9105</f>
        <v/>
      </c>
      <c r="E5343" s="18">
        <f>Retailers_stock_balance!E9105</f>
        <v/>
      </c>
      <c r="F5343" s="18">
        <f>Retailers_stock_balance!F9105</f>
        <v/>
      </c>
      <c r="Y5343" s="13" t="n">
        <v>86</v>
      </c>
      <c r="AU5343" s="13" t="n">
        <v>86</v>
      </c>
      <c r="BQ5343" s="13" t="n">
        <v>86</v>
      </c>
      <c r="CM5343" s="13" t="n">
        <v>86</v>
      </c>
      <c r="DI5343" s="13" t="n">
        <v>86</v>
      </c>
      <c r="EE5343" s="13" t="n">
        <v>86</v>
      </c>
      <c r="FA5343" s="13" t="n">
        <v>86</v>
      </c>
      <c r="FW5343" s="13" t="n">
        <v>86</v>
      </c>
      <c r="GS5343" s="13" t="n">
        <v>86</v>
      </c>
    </row>
    <row r="5344">
      <c r="C5344" s="13" t="n">
        <v>87</v>
      </c>
      <c r="D5344" s="18">
        <f>Retailers_stock_balance!D9106</f>
        <v/>
      </c>
      <c r="E5344" s="18">
        <f>Retailers_stock_balance!E9106</f>
        <v/>
      </c>
      <c r="F5344" s="18">
        <f>Retailers_stock_balance!F9106</f>
        <v/>
      </c>
      <c r="Y5344" s="13" t="n">
        <v>87</v>
      </c>
      <c r="AU5344" s="13" t="n">
        <v>87</v>
      </c>
      <c r="BQ5344" s="13" t="n">
        <v>87</v>
      </c>
      <c r="CM5344" s="13" t="n">
        <v>87</v>
      </c>
      <c r="DI5344" s="13" t="n">
        <v>87</v>
      </c>
      <c r="EE5344" s="13" t="n">
        <v>87</v>
      </c>
      <c r="FA5344" s="13" t="n">
        <v>87</v>
      </c>
      <c r="FW5344" s="13" t="n">
        <v>87</v>
      </c>
      <c r="GS5344" s="13" t="n">
        <v>87</v>
      </c>
    </row>
    <row r="5345">
      <c r="C5345" s="13" t="n">
        <v>88</v>
      </c>
      <c r="D5345" s="18">
        <f>Retailers_stock_balance!D9107</f>
        <v/>
      </c>
      <c r="E5345" s="18">
        <f>Retailers_stock_balance!E9107</f>
        <v/>
      </c>
      <c r="F5345" s="18">
        <f>Retailers_stock_balance!F9107</f>
        <v/>
      </c>
      <c r="Y5345" s="13" t="n">
        <v>88</v>
      </c>
      <c r="AU5345" s="13" t="n">
        <v>88</v>
      </c>
      <c r="BQ5345" s="13" t="n">
        <v>88</v>
      </c>
      <c r="CM5345" s="13" t="n">
        <v>88</v>
      </c>
      <c r="DI5345" s="13" t="n">
        <v>88</v>
      </c>
      <c r="EE5345" s="13" t="n">
        <v>88</v>
      </c>
      <c r="FA5345" s="13" t="n">
        <v>88</v>
      </c>
      <c r="FW5345" s="13" t="n">
        <v>88</v>
      </c>
      <c r="GS5345" s="13" t="n">
        <v>88</v>
      </c>
    </row>
    <row r="5346">
      <c r="C5346" s="13" t="n">
        <v>89</v>
      </c>
      <c r="D5346" s="18">
        <f>Retailers_stock_balance!D9108</f>
        <v/>
      </c>
      <c r="E5346" s="18">
        <f>Retailers_stock_balance!E9108</f>
        <v/>
      </c>
      <c r="F5346" s="18">
        <f>Retailers_stock_balance!F9108</f>
        <v/>
      </c>
      <c r="Y5346" s="13" t="n">
        <v>89</v>
      </c>
      <c r="AU5346" s="13" t="n">
        <v>89</v>
      </c>
      <c r="BQ5346" s="13" t="n">
        <v>89</v>
      </c>
      <c r="CM5346" s="13" t="n">
        <v>89</v>
      </c>
      <c r="DI5346" s="13" t="n">
        <v>89</v>
      </c>
      <c r="EE5346" s="13" t="n">
        <v>89</v>
      </c>
      <c r="FA5346" s="13" t="n">
        <v>89</v>
      </c>
      <c r="FW5346" s="13" t="n">
        <v>89</v>
      </c>
      <c r="GS5346" s="13" t="n">
        <v>89</v>
      </c>
    </row>
    <row r="5347">
      <c r="C5347" s="13" t="n">
        <v>90</v>
      </c>
      <c r="D5347" s="18">
        <f>Retailers_stock_balance!D9109</f>
        <v/>
      </c>
      <c r="E5347" s="18">
        <f>Retailers_stock_balance!E9109</f>
        <v/>
      </c>
      <c r="F5347" s="18">
        <f>Retailers_stock_balance!F9109</f>
        <v/>
      </c>
      <c r="Y5347" s="13" t="n">
        <v>90</v>
      </c>
      <c r="AU5347" s="13" t="n">
        <v>90</v>
      </c>
      <c r="BQ5347" s="13" t="n">
        <v>90</v>
      </c>
      <c r="CM5347" s="13" t="n">
        <v>90</v>
      </c>
      <c r="DI5347" s="13" t="n">
        <v>90</v>
      </c>
      <c r="EE5347" s="13" t="n">
        <v>90</v>
      </c>
      <c r="FA5347" s="13" t="n">
        <v>90</v>
      </c>
      <c r="FW5347" s="13" t="n">
        <v>90</v>
      </c>
      <c r="GS5347" s="13" t="n">
        <v>90</v>
      </c>
    </row>
    <row r="5348">
      <c r="C5348" s="13" t="n">
        <v>91</v>
      </c>
      <c r="D5348" s="18">
        <f>Retailers_stock_balance!D9110</f>
        <v/>
      </c>
      <c r="E5348" s="18">
        <f>Retailers_stock_balance!E9110</f>
        <v/>
      </c>
      <c r="F5348" s="18">
        <f>Retailers_stock_balance!F9110</f>
        <v/>
      </c>
      <c r="Y5348" s="13" t="n">
        <v>91</v>
      </c>
      <c r="AU5348" s="13" t="n">
        <v>91</v>
      </c>
      <c r="BQ5348" s="13" t="n">
        <v>91</v>
      </c>
      <c r="CM5348" s="13" t="n">
        <v>91</v>
      </c>
      <c r="DI5348" s="13" t="n">
        <v>91</v>
      </c>
      <c r="EE5348" s="13" t="n">
        <v>91</v>
      </c>
      <c r="FA5348" s="13" t="n">
        <v>91</v>
      </c>
      <c r="FW5348" s="13" t="n">
        <v>91</v>
      </c>
      <c r="GS5348" s="13" t="n">
        <v>91</v>
      </c>
    </row>
    <row r="5349">
      <c r="C5349" s="13" t="n">
        <v>92</v>
      </c>
      <c r="D5349" s="18">
        <f>Retailers_stock_balance!D9111</f>
        <v/>
      </c>
      <c r="E5349" s="18">
        <f>Retailers_stock_balance!E9111</f>
        <v/>
      </c>
      <c r="F5349" s="18">
        <f>Retailers_stock_balance!F9111</f>
        <v/>
      </c>
      <c r="Y5349" s="13" t="n">
        <v>92</v>
      </c>
      <c r="AU5349" s="13" t="n">
        <v>92</v>
      </c>
      <c r="BQ5349" s="13" t="n">
        <v>92</v>
      </c>
      <c r="CM5349" s="13" t="n">
        <v>92</v>
      </c>
      <c r="DI5349" s="13" t="n">
        <v>92</v>
      </c>
      <c r="EE5349" s="13" t="n">
        <v>92</v>
      </c>
      <c r="FA5349" s="13" t="n">
        <v>92</v>
      </c>
      <c r="FW5349" s="13" t="n">
        <v>92</v>
      </c>
      <c r="GS5349" s="13" t="n">
        <v>92</v>
      </c>
    </row>
    <row r="5350">
      <c r="C5350" s="13" t="n">
        <v>93</v>
      </c>
      <c r="D5350" s="18">
        <f>Retailers_stock_balance!D9112</f>
        <v/>
      </c>
      <c r="E5350" s="18">
        <f>Retailers_stock_balance!E9112</f>
        <v/>
      </c>
      <c r="F5350" s="18">
        <f>Retailers_stock_balance!F9112</f>
        <v/>
      </c>
      <c r="Y5350" s="13" t="n">
        <v>93</v>
      </c>
      <c r="AU5350" s="13" t="n">
        <v>93</v>
      </c>
      <c r="BQ5350" s="13" t="n">
        <v>93</v>
      </c>
      <c r="CM5350" s="13" t="n">
        <v>93</v>
      </c>
      <c r="DI5350" s="13" t="n">
        <v>93</v>
      </c>
      <c r="EE5350" s="13" t="n">
        <v>93</v>
      </c>
      <c r="FA5350" s="13" t="n">
        <v>93</v>
      </c>
      <c r="FW5350" s="13" t="n">
        <v>93</v>
      </c>
      <c r="GS5350" s="13" t="n">
        <v>93</v>
      </c>
    </row>
    <row r="5351">
      <c r="C5351" s="13" t="n">
        <v>94</v>
      </c>
      <c r="D5351" s="18">
        <f>Retailers_stock_balance!D9113</f>
        <v/>
      </c>
      <c r="E5351" s="18">
        <f>Retailers_stock_balance!E9113</f>
        <v/>
      </c>
      <c r="F5351" s="18">
        <f>Retailers_stock_balance!F9113</f>
        <v/>
      </c>
      <c r="Y5351" s="13" t="n">
        <v>94</v>
      </c>
      <c r="AU5351" s="13" t="n">
        <v>94</v>
      </c>
      <c r="BQ5351" s="13" t="n">
        <v>94</v>
      </c>
      <c r="CM5351" s="13" t="n">
        <v>94</v>
      </c>
      <c r="DI5351" s="13" t="n">
        <v>94</v>
      </c>
      <c r="EE5351" s="13" t="n">
        <v>94</v>
      </c>
      <c r="FA5351" s="13" t="n">
        <v>94</v>
      </c>
      <c r="FW5351" s="13" t="n">
        <v>94</v>
      </c>
      <c r="GS5351" s="13" t="n">
        <v>94</v>
      </c>
    </row>
    <row r="5352">
      <c r="C5352" s="13" t="n">
        <v>95</v>
      </c>
      <c r="D5352" s="18">
        <f>Retailers_stock_balance!D9114</f>
        <v/>
      </c>
      <c r="E5352" s="18">
        <f>Retailers_stock_balance!E9114</f>
        <v/>
      </c>
      <c r="F5352" s="18">
        <f>Retailers_stock_balance!F9114</f>
        <v/>
      </c>
      <c r="Y5352" s="13" t="n">
        <v>95</v>
      </c>
      <c r="AU5352" s="13" t="n">
        <v>95</v>
      </c>
      <c r="BQ5352" s="13" t="n">
        <v>95</v>
      </c>
      <c r="CM5352" s="13" t="n">
        <v>95</v>
      </c>
      <c r="DI5352" s="13" t="n">
        <v>95</v>
      </c>
      <c r="EE5352" s="13" t="n">
        <v>95</v>
      </c>
      <c r="FA5352" s="13" t="n">
        <v>95</v>
      </c>
      <c r="FW5352" s="13" t="n">
        <v>95</v>
      </c>
      <c r="GS5352" s="13" t="n">
        <v>95</v>
      </c>
    </row>
    <row r="5353">
      <c r="C5353" s="13" t="n">
        <v>96</v>
      </c>
      <c r="D5353" s="18">
        <f>Retailers_stock_balance!D9115</f>
        <v/>
      </c>
      <c r="E5353" s="18">
        <f>Retailers_stock_balance!E9115</f>
        <v/>
      </c>
      <c r="F5353" s="18">
        <f>Retailers_stock_balance!F9115</f>
        <v/>
      </c>
      <c r="Y5353" s="13" t="n">
        <v>96</v>
      </c>
      <c r="AU5353" s="13" t="n">
        <v>96</v>
      </c>
      <c r="BQ5353" s="13" t="n">
        <v>96</v>
      </c>
      <c r="CM5353" s="13" t="n">
        <v>96</v>
      </c>
      <c r="DI5353" s="13" t="n">
        <v>96</v>
      </c>
      <c r="EE5353" s="13" t="n">
        <v>96</v>
      </c>
      <c r="FA5353" s="13" t="n">
        <v>96</v>
      </c>
      <c r="FW5353" s="13" t="n">
        <v>96</v>
      </c>
      <c r="GS5353" s="13" t="n">
        <v>96</v>
      </c>
    </row>
    <row r="5354">
      <c r="C5354" s="13" t="n">
        <v>97</v>
      </c>
      <c r="D5354" s="18">
        <f>Retailers_stock_balance!D9116</f>
        <v/>
      </c>
      <c r="E5354" s="18">
        <f>Retailers_stock_balance!E9116</f>
        <v/>
      </c>
      <c r="F5354" s="18">
        <f>Retailers_stock_balance!F9116</f>
        <v/>
      </c>
      <c r="Y5354" s="13" t="n">
        <v>97</v>
      </c>
      <c r="AU5354" s="13" t="n">
        <v>97</v>
      </c>
      <c r="BQ5354" s="13" t="n">
        <v>97</v>
      </c>
      <c r="CM5354" s="13" t="n">
        <v>97</v>
      </c>
      <c r="DI5354" s="13" t="n">
        <v>97</v>
      </c>
      <c r="EE5354" s="13" t="n">
        <v>97</v>
      </c>
      <c r="FA5354" s="13" t="n">
        <v>97</v>
      </c>
      <c r="FW5354" s="13" t="n">
        <v>97</v>
      </c>
      <c r="GS5354" s="13" t="n">
        <v>97</v>
      </c>
    </row>
    <row r="5355">
      <c r="C5355" s="13" t="n">
        <v>98</v>
      </c>
      <c r="D5355" s="18">
        <f>Retailers_stock_balance!D9117</f>
        <v/>
      </c>
      <c r="E5355" s="18">
        <f>Retailers_stock_balance!E9117</f>
        <v/>
      </c>
      <c r="F5355" s="18">
        <f>Retailers_stock_balance!F9117</f>
        <v/>
      </c>
      <c r="Y5355" s="13" t="n">
        <v>98</v>
      </c>
      <c r="AU5355" s="13" t="n">
        <v>98</v>
      </c>
      <c r="BQ5355" s="13" t="n">
        <v>98</v>
      </c>
      <c r="CM5355" s="13" t="n">
        <v>98</v>
      </c>
      <c r="DI5355" s="13" t="n">
        <v>98</v>
      </c>
      <c r="EE5355" s="13" t="n">
        <v>98</v>
      </c>
      <c r="FA5355" s="13" t="n">
        <v>98</v>
      </c>
      <c r="FW5355" s="13" t="n">
        <v>98</v>
      </c>
      <c r="GS5355" s="13" t="n">
        <v>98</v>
      </c>
    </row>
    <row r="5356">
      <c r="C5356" s="13" t="n">
        <v>99</v>
      </c>
      <c r="D5356" s="18">
        <f>Retailers_stock_balance!D9118</f>
        <v/>
      </c>
      <c r="E5356" s="18">
        <f>Retailers_stock_balance!E9118</f>
        <v/>
      </c>
      <c r="F5356" s="18">
        <f>Retailers_stock_balance!F9118</f>
        <v/>
      </c>
      <c r="Y5356" s="13" t="n">
        <v>99</v>
      </c>
      <c r="AU5356" s="13" t="n">
        <v>99</v>
      </c>
      <c r="BQ5356" s="13" t="n">
        <v>99</v>
      </c>
      <c r="CM5356" s="13" t="n">
        <v>99</v>
      </c>
      <c r="DI5356" s="13" t="n">
        <v>99</v>
      </c>
      <c r="EE5356" s="13" t="n">
        <v>99</v>
      </c>
      <c r="FA5356" s="13" t="n">
        <v>99</v>
      </c>
      <c r="FW5356" s="13" t="n">
        <v>99</v>
      </c>
      <c r="GS5356" s="13" t="n">
        <v>99</v>
      </c>
    </row>
    <row r="5357">
      <c r="C5357" s="13" t="n">
        <v>100</v>
      </c>
      <c r="D5357" s="18">
        <f>Retailers_stock_balance!D9119</f>
        <v/>
      </c>
      <c r="E5357" s="18">
        <f>Retailers_stock_balance!E9119</f>
        <v/>
      </c>
      <c r="F5357" s="18">
        <f>Retailers_stock_balance!F9119</f>
        <v/>
      </c>
      <c r="Y5357" s="13" t="n">
        <v>100</v>
      </c>
      <c r="AU5357" s="13" t="n">
        <v>100</v>
      </c>
      <c r="BQ5357" s="13" t="n">
        <v>100</v>
      </c>
      <c r="CM5357" s="13" t="n">
        <v>100</v>
      </c>
      <c r="DI5357" s="13" t="n">
        <v>100</v>
      </c>
      <c r="EE5357" s="13" t="n">
        <v>100</v>
      </c>
      <c r="FA5357" s="13" t="n">
        <v>100</v>
      </c>
      <c r="FW5357" s="13" t="n">
        <v>100</v>
      </c>
      <c r="GS5357" s="13" t="n">
        <v>100</v>
      </c>
    </row>
    <row r="5358">
      <c r="C5358" s="13" t="n">
        <v>101</v>
      </c>
      <c r="D5358" s="18">
        <f>Retailers_stock_balance!D9120</f>
        <v/>
      </c>
      <c r="E5358" s="18">
        <f>Retailers_stock_balance!E9120</f>
        <v/>
      </c>
      <c r="F5358" s="18">
        <f>Retailers_stock_balance!F9120</f>
        <v/>
      </c>
      <c r="Y5358" s="13" t="n">
        <v>101</v>
      </c>
      <c r="AU5358" s="13" t="n">
        <v>101</v>
      </c>
      <c r="BQ5358" s="13" t="n">
        <v>101</v>
      </c>
      <c r="CM5358" s="13" t="n">
        <v>101</v>
      </c>
      <c r="DI5358" s="13" t="n">
        <v>101</v>
      </c>
      <c r="EE5358" s="13" t="n">
        <v>101</v>
      </c>
      <c r="FA5358" s="13" t="n">
        <v>101</v>
      </c>
      <c r="FW5358" s="13" t="n">
        <v>101</v>
      </c>
      <c r="GS5358" s="13" t="n">
        <v>101</v>
      </c>
    </row>
    <row r="5359">
      <c r="C5359" s="13" t="n">
        <v>102</v>
      </c>
      <c r="D5359" s="18">
        <f>Retailers_stock_balance!D9121</f>
        <v/>
      </c>
      <c r="E5359" s="18">
        <f>Retailers_stock_balance!E9121</f>
        <v/>
      </c>
      <c r="F5359" s="18">
        <f>Retailers_stock_balance!F9121</f>
        <v/>
      </c>
      <c r="Y5359" s="13" t="n">
        <v>102</v>
      </c>
      <c r="AU5359" s="13" t="n">
        <v>102</v>
      </c>
      <c r="BQ5359" s="13" t="n">
        <v>102</v>
      </c>
      <c r="CM5359" s="13" t="n">
        <v>102</v>
      </c>
      <c r="DI5359" s="13" t="n">
        <v>102</v>
      </c>
      <c r="EE5359" s="13" t="n">
        <v>102</v>
      </c>
      <c r="FA5359" s="13" t="n">
        <v>102</v>
      </c>
      <c r="FW5359" s="13" t="n">
        <v>102</v>
      </c>
      <c r="GS5359" s="13" t="n">
        <v>102</v>
      </c>
    </row>
    <row r="5360">
      <c r="C5360" s="13" t="n">
        <v>103</v>
      </c>
      <c r="D5360" s="18">
        <f>Retailers_stock_balance!D9122</f>
        <v/>
      </c>
      <c r="E5360" s="18">
        <f>Retailers_stock_balance!E9122</f>
        <v/>
      </c>
      <c r="F5360" s="18">
        <f>Retailers_stock_balance!F9122</f>
        <v/>
      </c>
      <c r="Y5360" s="13" t="n">
        <v>103</v>
      </c>
      <c r="AU5360" s="13" t="n">
        <v>103</v>
      </c>
      <c r="BQ5360" s="13" t="n">
        <v>103</v>
      </c>
      <c r="CM5360" s="13" t="n">
        <v>103</v>
      </c>
      <c r="DI5360" s="13" t="n">
        <v>103</v>
      </c>
      <c r="EE5360" s="13" t="n">
        <v>103</v>
      </c>
      <c r="FA5360" s="13" t="n">
        <v>103</v>
      </c>
      <c r="FW5360" s="13" t="n">
        <v>103</v>
      </c>
      <c r="GS5360" s="13" t="n">
        <v>103</v>
      </c>
    </row>
    <row r="5361">
      <c r="C5361" s="13" t="n">
        <v>104</v>
      </c>
      <c r="D5361" s="18">
        <f>Retailers_stock_balance!D9123</f>
        <v/>
      </c>
      <c r="E5361" s="18">
        <f>Retailers_stock_balance!E9123</f>
        <v/>
      </c>
      <c r="F5361" s="18">
        <f>Retailers_stock_balance!F9123</f>
        <v/>
      </c>
      <c r="Y5361" s="13" t="n">
        <v>104</v>
      </c>
      <c r="AU5361" s="13" t="n">
        <v>104</v>
      </c>
      <c r="BQ5361" s="13" t="n">
        <v>104</v>
      </c>
      <c r="CM5361" s="13" t="n">
        <v>104</v>
      </c>
      <c r="DI5361" s="13" t="n">
        <v>104</v>
      </c>
      <c r="EE5361" s="13" t="n">
        <v>104</v>
      </c>
      <c r="FA5361" s="13" t="n">
        <v>104</v>
      </c>
      <c r="FW5361" s="13" t="n">
        <v>104</v>
      </c>
      <c r="GS5361" s="13" t="n">
        <v>104</v>
      </c>
    </row>
    <row r="5362">
      <c r="C5362" s="13" t="n">
        <v>105</v>
      </c>
      <c r="D5362" s="18">
        <f>Retailers_stock_balance!D9124</f>
        <v/>
      </c>
      <c r="E5362" s="18">
        <f>Retailers_stock_balance!E9124</f>
        <v/>
      </c>
      <c r="F5362" s="18">
        <f>Retailers_stock_balance!F9124</f>
        <v/>
      </c>
      <c r="Y5362" s="13" t="n">
        <v>105</v>
      </c>
      <c r="AU5362" s="13" t="n">
        <v>105</v>
      </c>
      <c r="BQ5362" s="13" t="n">
        <v>105</v>
      </c>
      <c r="CM5362" s="13" t="n">
        <v>105</v>
      </c>
      <c r="DI5362" s="13" t="n">
        <v>105</v>
      </c>
      <c r="EE5362" s="13" t="n">
        <v>105</v>
      </c>
      <c r="FA5362" s="13" t="n">
        <v>105</v>
      </c>
      <c r="FW5362" s="13" t="n">
        <v>105</v>
      </c>
      <c r="GS5362" s="13" t="n">
        <v>105</v>
      </c>
    </row>
    <row r="5363">
      <c r="C5363" s="13" t="n">
        <v>106</v>
      </c>
      <c r="D5363" s="18">
        <f>Retailers_stock_balance!D9125</f>
        <v/>
      </c>
      <c r="E5363" s="18">
        <f>Retailers_stock_balance!E9125</f>
        <v/>
      </c>
      <c r="F5363" s="18">
        <f>Retailers_stock_balance!F9125</f>
        <v/>
      </c>
      <c r="Y5363" s="13" t="n">
        <v>106</v>
      </c>
      <c r="AU5363" s="13" t="n">
        <v>106</v>
      </c>
      <c r="BQ5363" s="13" t="n">
        <v>106</v>
      </c>
      <c r="CM5363" s="13" t="n">
        <v>106</v>
      </c>
      <c r="DI5363" s="13" t="n">
        <v>106</v>
      </c>
      <c r="EE5363" s="13" t="n">
        <v>106</v>
      </c>
      <c r="FA5363" s="13" t="n">
        <v>106</v>
      </c>
      <c r="FW5363" s="13" t="n">
        <v>106</v>
      </c>
      <c r="GS5363" s="13" t="n">
        <v>106</v>
      </c>
    </row>
    <row r="5364">
      <c r="C5364" s="13" t="n">
        <v>107</v>
      </c>
      <c r="D5364" s="18">
        <f>Retailers_stock_balance!D9126</f>
        <v/>
      </c>
      <c r="E5364" s="18">
        <f>Retailers_stock_balance!E9126</f>
        <v/>
      </c>
      <c r="F5364" s="18">
        <f>Retailers_stock_balance!F9126</f>
        <v/>
      </c>
      <c r="Y5364" s="13" t="n">
        <v>107</v>
      </c>
      <c r="AU5364" s="13" t="n">
        <v>107</v>
      </c>
      <c r="BQ5364" s="13" t="n">
        <v>107</v>
      </c>
      <c r="CM5364" s="13" t="n">
        <v>107</v>
      </c>
      <c r="DI5364" s="13" t="n">
        <v>107</v>
      </c>
      <c r="EE5364" s="13" t="n">
        <v>107</v>
      </c>
      <c r="FA5364" s="13" t="n">
        <v>107</v>
      </c>
      <c r="FW5364" s="13" t="n">
        <v>107</v>
      </c>
      <c r="GS5364" s="13" t="n">
        <v>107</v>
      </c>
    </row>
    <row r="5365">
      <c r="C5365" s="13" t="n">
        <v>108</v>
      </c>
      <c r="D5365" s="18">
        <f>Retailers_stock_balance!D9127</f>
        <v/>
      </c>
      <c r="E5365" s="18">
        <f>Retailers_stock_balance!E9127</f>
        <v/>
      </c>
      <c r="F5365" s="18">
        <f>Retailers_stock_balance!F9127</f>
        <v/>
      </c>
      <c r="Y5365" s="13" t="n">
        <v>108</v>
      </c>
      <c r="AU5365" s="13" t="n">
        <v>108</v>
      </c>
      <c r="BQ5365" s="13" t="n">
        <v>108</v>
      </c>
      <c r="CM5365" s="13" t="n">
        <v>108</v>
      </c>
      <c r="DI5365" s="13" t="n">
        <v>108</v>
      </c>
      <c r="EE5365" s="13" t="n">
        <v>108</v>
      </c>
      <c r="FA5365" s="13" t="n">
        <v>108</v>
      </c>
      <c r="FW5365" s="13" t="n">
        <v>108</v>
      </c>
      <c r="GS5365" s="13" t="n">
        <v>108</v>
      </c>
    </row>
    <row r="5366">
      <c r="C5366" s="13" t="n">
        <v>109</v>
      </c>
      <c r="D5366" s="18">
        <f>Retailers_stock_balance!D9128</f>
        <v/>
      </c>
      <c r="E5366" s="18">
        <f>Retailers_stock_balance!E9128</f>
        <v/>
      </c>
      <c r="F5366" s="18">
        <f>Retailers_stock_balance!F9128</f>
        <v/>
      </c>
      <c r="Y5366" s="13" t="n">
        <v>109</v>
      </c>
      <c r="AU5366" s="13" t="n">
        <v>109</v>
      </c>
      <c r="BQ5366" s="13" t="n">
        <v>109</v>
      </c>
      <c r="CM5366" s="13" t="n">
        <v>109</v>
      </c>
      <c r="DI5366" s="13" t="n">
        <v>109</v>
      </c>
      <c r="EE5366" s="13" t="n">
        <v>109</v>
      </c>
      <c r="FA5366" s="13" t="n">
        <v>109</v>
      </c>
      <c r="FW5366" s="13" t="n">
        <v>109</v>
      </c>
      <c r="GS5366" s="13" t="n">
        <v>109</v>
      </c>
    </row>
    <row r="5367">
      <c r="C5367" s="13" t="n">
        <v>110</v>
      </c>
      <c r="D5367" s="18">
        <f>Retailers_stock_balance!D9129</f>
        <v/>
      </c>
      <c r="E5367" s="18">
        <f>Retailers_stock_balance!E9129</f>
        <v/>
      </c>
      <c r="F5367" s="18">
        <f>Retailers_stock_balance!F9129</f>
        <v/>
      </c>
      <c r="Y5367" s="13" t="n">
        <v>110</v>
      </c>
      <c r="AU5367" s="13" t="n">
        <v>110</v>
      </c>
      <c r="BQ5367" s="13" t="n">
        <v>110</v>
      </c>
      <c r="CM5367" s="13" t="n">
        <v>110</v>
      </c>
      <c r="DI5367" s="13" t="n">
        <v>110</v>
      </c>
      <c r="EE5367" s="13" t="n">
        <v>110</v>
      </c>
      <c r="FA5367" s="13" t="n">
        <v>110</v>
      </c>
      <c r="FW5367" s="13" t="n">
        <v>110</v>
      </c>
      <c r="GS5367" s="13" t="n">
        <v>110</v>
      </c>
    </row>
    <row r="5368">
      <c r="C5368" s="13" t="n">
        <v>111</v>
      </c>
      <c r="D5368" s="18">
        <f>Retailers_stock_balance!D9130</f>
        <v/>
      </c>
      <c r="E5368" s="18">
        <f>Retailers_stock_balance!E9130</f>
        <v/>
      </c>
      <c r="F5368" s="18">
        <f>Retailers_stock_balance!F9130</f>
        <v/>
      </c>
      <c r="Y5368" s="13" t="n">
        <v>111</v>
      </c>
      <c r="AU5368" s="13" t="n">
        <v>111</v>
      </c>
      <c r="BQ5368" s="13" t="n">
        <v>111</v>
      </c>
      <c r="CM5368" s="13" t="n">
        <v>111</v>
      </c>
      <c r="DI5368" s="13" t="n">
        <v>111</v>
      </c>
      <c r="EE5368" s="13" t="n">
        <v>111</v>
      </c>
      <c r="FA5368" s="13" t="n">
        <v>111</v>
      </c>
      <c r="FW5368" s="13" t="n">
        <v>111</v>
      </c>
      <c r="GS5368" s="13" t="n">
        <v>111</v>
      </c>
    </row>
    <row r="5369">
      <c r="C5369" s="13" t="n">
        <v>112</v>
      </c>
      <c r="D5369" s="18">
        <f>Retailers_stock_balance!D9131</f>
        <v/>
      </c>
      <c r="E5369" s="18">
        <f>Retailers_stock_balance!E9131</f>
        <v/>
      </c>
      <c r="F5369" s="18">
        <f>Retailers_stock_balance!F9131</f>
        <v/>
      </c>
      <c r="Y5369" s="13" t="n">
        <v>112</v>
      </c>
      <c r="AU5369" s="13" t="n">
        <v>112</v>
      </c>
      <c r="BQ5369" s="13" t="n">
        <v>112</v>
      </c>
      <c r="CM5369" s="13" t="n">
        <v>112</v>
      </c>
      <c r="DI5369" s="13" t="n">
        <v>112</v>
      </c>
      <c r="EE5369" s="13" t="n">
        <v>112</v>
      </c>
      <c r="FA5369" s="13" t="n">
        <v>112</v>
      </c>
      <c r="FW5369" s="13" t="n">
        <v>112</v>
      </c>
      <c r="GS5369" s="13" t="n">
        <v>112</v>
      </c>
    </row>
    <row r="5370">
      <c r="C5370" s="13" t="n">
        <v>113</v>
      </c>
      <c r="D5370" s="18">
        <f>Retailers_stock_balance!D9132</f>
        <v/>
      </c>
      <c r="E5370" s="18">
        <f>Retailers_stock_balance!E9132</f>
        <v/>
      </c>
      <c r="F5370" s="18">
        <f>Retailers_stock_balance!F9132</f>
        <v/>
      </c>
      <c r="Y5370" s="13" t="n">
        <v>113</v>
      </c>
      <c r="AU5370" s="13" t="n">
        <v>113</v>
      </c>
      <c r="BQ5370" s="13" t="n">
        <v>113</v>
      </c>
      <c r="CM5370" s="13" t="n">
        <v>113</v>
      </c>
      <c r="DI5370" s="13" t="n">
        <v>113</v>
      </c>
      <c r="EE5370" s="13" t="n">
        <v>113</v>
      </c>
      <c r="FA5370" s="13" t="n">
        <v>113</v>
      </c>
      <c r="FW5370" s="13" t="n">
        <v>113</v>
      </c>
      <c r="GS5370" s="13" t="n">
        <v>113</v>
      </c>
    </row>
    <row r="5371">
      <c r="C5371" s="13" t="n">
        <v>114</v>
      </c>
      <c r="D5371" s="18">
        <f>Retailers_stock_balance!D9133</f>
        <v/>
      </c>
      <c r="E5371" s="18">
        <f>Retailers_stock_balance!E9133</f>
        <v/>
      </c>
      <c r="F5371" s="18">
        <f>Retailers_stock_balance!F9133</f>
        <v/>
      </c>
      <c r="Y5371" s="13" t="n">
        <v>114</v>
      </c>
      <c r="AU5371" s="13" t="n">
        <v>114</v>
      </c>
      <c r="BQ5371" s="13" t="n">
        <v>114</v>
      </c>
      <c r="CM5371" s="13" t="n">
        <v>114</v>
      </c>
      <c r="DI5371" s="13" t="n">
        <v>114</v>
      </c>
      <c r="EE5371" s="13" t="n">
        <v>114</v>
      </c>
      <c r="FA5371" s="13" t="n">
        <v>114</v>
      </c>
      <c r="FW5371" s="13" t="n">
        <v>114</v>
      </c>
      <c r="GS5371" s="13" t="n">
        <v>114</v>
      </c>
    </row>
    <row r="5372">
      <c r="C5372" s="13" t="n">
        <v>115</v>
      </c>
      <c r="D5372" s="18">
        <f>Retailers_stock_balance!D9134</f>
        <v/>
      </c>
      <c r="E5372" s="18">
        <f>Retailers_stock_balance!E9134</f>
        <v/>
      </c>
      <c r="F5372" s="18">
        <f>Retailers_stock_balance!F9134</f>
        <v/>
      </c>
      <c r="Y5372" s="13" t="n">
        <v>115</v>
      </c>
      <c r="AU5372" s="13" t="n">
        <v>115</v>
      </c>
      <c r="BQ5372" s="13" t="n">
        <v>115</v>
      </c>
      <c r="CM5372" s="13" t="n">
        <v>115</v>
      </c>
      <c r="DI5372" s="13" t="n">
        <v>115</v>
      </c>
      <c r="EE5372" s="13" t="n">
        <v>115</v>
      </c>
      <c r="FA5372" s="13" t="n">
        <v>115</v>
      </c>
      <c r="FW5372" s="13" t="n">
        <v>115</v>
      </c>
      <c r="GS5372" s="13" t="n">
        <v>115</v>
      </c>
    </row>
    <row r="5373">
      <c r="C5373" s="13" t="n">
        <v>116</v>
      </c>
      <c r="D5373" s="18">
        <f>Retailers_stock_balance!D9135</f>
        <v/>
      </c>
      <c r="E5373" s="18">
        <f>Retailers_stock_balance!E9135</f>
        <v/>
      </c>
      <c r="F5373" s="18">
        <f>Retailers_stock_balance!F9135</f>
        <v/>
      </c>
      <c r="Y5373" s="13" t="n">
        <v>116</v>
      </c>
      <c r="AU5373" s="13" t="n">
        <v>116</v>
      </c>
      <c r="BQ5373" s="13" t="n">
        <v>116</v>
      </c>
      <c r="CM5373" s="13" t="n">
        <v>116</v>
      </c>
      <c r="DI5373" s="13" t="n">
        <v>116</v>
      </c>
      <c r="EE5373" s="13" t="n">
        <v>116</v>
      </c>
      <c r="FA5373" s="13" t="n">
        <v>116</v>
      </c>
      <c r="FW5373" s="13" t="n">
        <v>116</v>
      </c>
      <c r="GS5373" s="13" t="n">
        <v>116</v>
      </c>
    </row>
    <row r="5374">
      <c r="C5374" s="13" t="n">
        <v>117</v>
      </c>
      <c r="D5374" s="18">
        <f>Retailers_stock_balance!D9136</f>
        <v/>
      </c>
      <c r="E5374" s="18">
        <f>Retailers_stock_balance!E9136</f>
        <v/>
      </c>
      <c r="F5374" s="18">
        <f>Retailers_stock_balance!F9136</f>
        <v/>
      </c>
      <c r="Y5374" s="13" t="n">
        <v>117</v>
      </c>
      <c r="AU5374" s="13" t="n">
        <v>117</v>
      </c>
      <c r="BQ5374" s="13" t="n">
        <v>117</v>
      </c>
      <c r="CM5374" s="13" t="n">
        <v>117</v>
      </c>
      <c r="DI5374" s="13" t="n">
        <v>117</v>
      </c>
      <c r="EE5374" s="13" t="n">
        <v>117</v>
      </c>
      <c r="FA5374" s="13" t="n">
        <v>117</v>
      </c>
      <c r="FW5374" s="13" t="n">
        <v>117</v>
      </c>
      <c r="GS5374" s="13" t="n">
        <v>117</v>
      </c>
    </row>
    <row r="5375">
      <c r="C5375" s="13" t="n">
        <v>118</v>
      </c>
      <c r="D5375" s="18">
        <f>Retailers_stock_balance!D9137</f>
        <v/>
      </c>
      <c r="E5375" s="18">
        <f>Retailers_stock_balance!E9137</f>
        <v/>
      </c>
      <c r="F5375" s="18">
        <f>Retailers_stock_balance!F9137</f>
        <v/>
      </c>
      <c r="Y5375" s="13" t="n">
        <v>118</v>
      </c>
      <c r="AU5375" s="13" t="n">
        <v>118</v>
      </c>
      <c r="BQ5375" s="13" t="n">
        <v>118</v>
      </c>
      <c r="CM5375" s="13" t="n">
        <v>118</v>
      </c>
      <c r="DI5375" s="13" t="n">
        <v>118</v>
      </c>
      <c r="EE5375" s="13" t="n">
        <v>118</v>
      </c>
      <c r="FA5375" s="13" t="n">
        <v>118</v>
      </c>
      <c r="FW5375" s="13" t="n">
        <v>118</v>
      </c>
      <c r="GS5375" s="13" t="n">
        <v>118</v>
      </c>
    </row>
    <row r="5376">
      <c r="C5376" s="13" t="n">
        <v>119</v>
      </c>
      <c r="D5376" s="18">
        <f>Retailers_stock_balance!D9138</f>
        <v/>
      </c>
      <c r="E5376" s="18">
        <f>Retailers_stock_balance!E9138</f>
        <v/>
      </c>
      <c r="F5376" s="18">
        <f>Retailers_stock_balance!F9138</f>
        <v/>
      </c>
      <c r="Y5376" s="13" t="n">
        <v>119</v>
      </c>
      <c r="AU5376" s="13" t="n">
        <v>119</v>
      </c>
      <c r="BQ5376" s="13" t="n">
        <v>119</v>
      </c>
      <c r="CM5376" s="13" t="n">
        <v>119</v>
      </c>
      <c r="DI5376" s="13" t="n">
        <v>119</v>
      </c>
      <c r="EE5376" s="13" t="n">
        <v>119</v>
      </c>
      <c r="FA5376" s="13" t="n">
        <v>119</v>
      </c>
      <c r="FW5376" s="13" t="n">
        <v>119</v>
      </c>
      <c r="GS5376" s="13" t="n">
        <v>119</v>
      </c>
    </row>
    <row r="5377">
      <c r="C5377" s="13" t="n">
        <v>120</v>
      </c>
      <c r="D5377" s="18">
        <f>Retailers_stock_balance!D9139</f>
        <v/>
      </c>
      <c r="E5377" s="18">
        <f>Retailers_stock_balance!E9139</f>
        <v/>
      </c>
      <c r="F5377" s="18">
        <f>Retailers_stock_balance!F9139</f>
        <v/>
      </c>
      <c r="Y5377" s="13" t="n">
        <v>120</v>
      </c>
      <c r="AU5377" s="13" t="n">
        <v>120</v>
      </c>
      <c r="BQ5377" s="13" t="n">
        <v>120</v>
      </c>
      <c r="CM5377" s="13" t="n">
        <v>120</v>
      </c>
      <c r="DI5377" s="13" t="n">
        <v>120</v>
      </c>
      <c r="EE5377" s="13" t="n">
        <v>120</v>
      </c>
      <c r="FA5377" s="13" t="n">
        <v>120</v>
      </c>
      <c r="FW5377" s="13" t="n">
        <v>120</v>
      </c>
      <c r="GS5377" s="13" t="n">
        <v>120</v>
      </c>
    </row>
    <row r="5378">
      <c r="C5378" s="13" t="n">
        <v>121</v>
      </c>
      <c r="D5378" s="18">
        <f>Retailers_stock_balance!D9140</f>
        <v/>
      </c>
      <c r="E5378" s="18">
        <f>Retailers_stock_balance!E9140</f>
        <v/>
      </c>
      <c r="F5378" s="18">
        <f>Retailers_stock_balance!F9140</f>
        <v/>
      </c>
      <c r="Y5378" s="13" t="n">
        <v>121</v>
      </c>
      <c r="AU5378" s="13" t="n">
        <v>121</v>
      </c>
      <c r="BQ5378" s="13" t="n">
        <v>121</v>
      </c>
      <c r="CM5378" s="13" t="n">
        <v>121</v>
      </c>
      <c r="DI5378" s="13" t="n">
        <v>121</v>
      </c>
      <c r="EE5378" s="13" t="n">
        <v>121</v>
      </c>
      <c r="FA5378" s="13" t="n">
        <v>121</v>
      </c>
      <c r="FW5378" s="13" t="n">
        <v>121</v>
      </c>
      <c r="GS5378" s="13" t="n">
        <v>121</v>
      </c>
    </row>
    <row r="5379">
      <c r="C5379" s="13" t="n">
        <v>122</v>
      </c>
      <c r="D5379" s="18">
        <f>Retailers_stock_balance!D9141</f>
        <v/>
      </c>
      <c r="E5379" s="18">
        <f>Retailers_stock_balance!E9141</f>
        <v/>
      </c>
      <c r="F5379" s="18">
        <f>Retailers_stock_balance!F9141</f>
        <v/>
      </c>
      <c r="Y5379" s="13" t="n">
        <v>122</v>
      </c>
      <c r="AU5379" s="13" t="n">
        <v>122</v>
      </c>
      <c r="BQ5379" s="13" t="n">
        <v>122</v>
      </c>
      <c r="CM5379" s="13" t="n">
        <v>122</v>
      </c>
      <c r="DI5379" s="13" t="n">
        <v>122</v>
      </c>
      <c r="EE5379" s="13" t="n">
        <v>122</v>
      </c>
      <c r="FA5379" s="13" t="n">
        <v>122</v>
      </c>
      <c r="FW5379" s="13" t="n">
        <v>122</v>
      </c>
      <c r="GS5379" s="13" t="n">
        <v>122</v>
      </c>
    </row>
    <row r="5380">
      <c r="C5380" s="13" t="n">
        <v>123</v>
      </c>
      <c r="D5380" s="18">
        <f>Retailers_stock_balance!D9142</f>
        <v/>
      </c>
      <c r="E5380" s="18">
        <f>Retailers_stock_balance!E9142</f>
        <v/>
      </c>
      <c r="F5380" s="18">
        <f>Retailers_stock_balance!F9142</f>
        <v/>
      </c>
      <c r="Y5380" s="13" t="n">
        <v>123</v>
      </c>
      <c r="AU5380" s="13" t="n">
        <v>123</v>
      </c>
      <c r="BQ5380" s="13" t="n">
        <v>123</v>
      </c>
      <c r="CM5380" s="13" t="n">
        <v>123</v>
      </c>
      <c r="DI5380" s="13" t="n">
        <v>123</v>
      </c>
      <c r="EE5380" s="13" t="n">
        <v>123</v>
      </c>
      <c r="FA5380" s="13" t="n">
        <v>123</v>
      </c>
      <c r="FW5380" s="13" t="n">
        <v>123</v>
      </c>
      <c r="GS5380" s="13" t="n">
        <v>123</v>
      </c>
    </row>
    <row r="5381">
      <c r="C5381" s="13" t="n">
        <v>124</v>
      </c>
      <c r="D5381" s="18">
        <f>Retailers_stock_balance!D9143</f>
        <v/>
      </c>
      <c r="E5381" s="18">
        <f>Retailers_stock_balance!E9143</f>
        <v/>
      </c>
      <c r="F5381" s="18">
        <f>Retailers_stock_balance!F9143</f>
        <v/>
      </c>
      <c r="Y5381" s="13" t="n">
        <v>124</v>
      </c>
      <c r="AU5381" s="13" t="n">
        <v>124</v>
      </c>
      <c r="BQ5381" s="13" t="n">
        <v>124</v>
      </c>
      <c r="CM5381" s="13" t="n">
        <v>124</v>
      </c>
      <c r="DI5381" s="13" t="n">
        <v>124</v>
      </c>
      <c r="EE5381" s="13" t="n">
        <v>124</v>
      </c>
      <c r="FA5381" s="13" t="n">
        <v>124</v>
      </c>
      <c r="FW5381" s="13" t="n">
        <v>124</v>
      </c>
      <c r="GS5381" s="13" t="n">
        <v>124</v>
      </c>
    </row>
    <row r="5382">
      <c r="C5382" s="13" t="n">
        <v>125</v>
      </c>
      <c r="D5382" s="18">
        <f>Retailers_stock_balance!D9144</f>
        <v/>
      </c>
      <c r="E5382" s="18">
        <f>Retailers_stock_balance!E9144</f>
        <v/>
      </c>
      <c r="F5382" s="18">
        <f>Retailers_stock_balance!F9144</f>
        <v/>
      </c>
      <c r="Y5382" s="13" t="n">
        <v>125</v>
      </c>
      <c r="AU5382" s="13" t="n">
        <v>125</v>
      </c>
      <c r="BQ5382" s="13" t="n">
        <v>125</v>
      </c>
      <c r="CM5382" s="13" t="n">
        <v>125</v>
      </c>
      <c r="DI5382" s="13" t="n">
        <v>125</v>
      </c>
      <c r="EE5382" s="13" t="n">
        <v>125</v>
      </c>
      <c r="FA5382" s="13" t="n">
        <v>125</v>
      </c>
      <c r="FW5382" s="13" t="n">
        <v>125</v>
      </c>
      <c r="GS5382" s="13" t="n">
        <v>125</v>
      </c>
    </row>
    <row r="5383">
      <c r="C5383" s="13" t="n">
        <v>126</v>
      </c>
      <c r="D5383" s="18">
        <f>Retailers_stock_balance!D9145</f>
        <v/>
      </c>
      <c r="E5383" s="18">
        <f>Retailers_stock_balance!E9145</f>
        <v/>
      </c>
      <c r="F5383" s="18">
        <f>Retailers_stock_balance!F9145</f>
        <v/>
      </c>
      <c r="Y5383" s="13" t="n">
        <v>126</v>
      </c>
      <c r="AU5383" s="13" t="n">
        <v>126</v>
      </c>
      <c r="BQ5383" s="13" t="n">
        <v>126</v>
      </c>
      <c r="CM5383" s="13" t="n">
        <v>126</v>
      </c>
      <c r="DI5383" s="13" t="n">
        <v>126</v>
      </c>
      <c r="EE5383" s="13" t="n">
        <v>126</v>
      </c>
      <c r="FA5383" s="13" t="n">
        <v>126</v>
      </c>
      <c r="FW5383" s="13" t="n">
        <v>126</v>
      </c>
      <c r="GS5383" s="13" t="n">
        <v>126</v>
      </c>
    </row>
    <row r="5384">
      <c r="C5384" s="13" t="n">
        <v>127</v>
      </c>
      <c r="D5384" s="18">
        <f>Retailers_stock_balance!D9146</f>
        <v/>
      </c>
      <c r="E5384" s="18">
        <f>Retailers_stock_balance!E9146</f>
        <v/>
      </c>
      <c r="F5384" s="18">
        <f>Retailers_stock_balance!F9146</f>
        <v/>
      </c>
      <c r="Y5384" s="13" t="n">
        <v>127</v>
      </c>
      <c r="AU5384" s="13" t="n">
        <v>127</v>
      </c>
      <c r="BQ5384" s="13" t="n">
        <v>127</v>
      </c>
      <c r="CM5384" s="13" t="n">
        <v>127</v>
      </c>
      <c r="DI5384" s="13" t="n">
        <v>127</v>
      </c>
      <c r="EE5384" s="13" t="n">
        <v>127</v>
      </c>
      <c r="FA5384" s="13" t="n">
        <v>127</v>
      </c>
      <c r="FW5384" s="13" t="n">
        <v>127</v>
      </c>
      <c r="GS5384" s="13" t="n">
        <v>127</v>
      </c>
    </row>
    <row r="5385">
      <c r="C5385" s="13" t="n">
        <v>128</v>
      </c>
      <c r="D5385" s="18">
        <f>Retailers_stock_balance!D9147</f>
        <v/>
      </c>
      <c r="E5385" s="18">
        <f>Retailers_stock_balance!E9147</f>
        <v/>
      </c>
      <c r="F5385" s="18">
        <f>Retailers_stock_balance!F9147</f>
        <v/>
      </c>
      <c r="Y5385" s="13" t="n">
        <v>128</v>
      </c>
      <c r="AU5385" s="13" t="n">
        <v>128</v>
      </c>
      <c r="BQ5385" s="13" t="n">
        <v>128</v>
      </c>
      <c r="CM5385" s="13" t="n">
        <v>128</v>
      </c>
      <c r="DI5385" s="13" t="n">
        <v>128</v>
      </c>
      <c r="EE5385" s="13" t="n">
        <v>128</v>
      </c>
      <c r="FA5385" s="13" t="n">
        <v>128</v>
      </c>
      <c r="FW5385" s="13" t="n">
        <v>128</v>
      </c>
      <c r="GS5385" s="13" t="n">
        <v>128</v>
      </c>
    </row>
    <row r="5386">
      <c r="C5386" s="13" t="n">
        <v>129</v>
      </c>
      <c r="D5386" s="18">
        <f>Retailers_stock_balance!D9148</f>
        <v/>
      </c>
      <c r="E5386" s="18">
        <f>Retailers_stock_balance!E9148</f>
        <v/>
      </c>
      <c r="F5386" s="18">
        <f>Retailers_stock_balance!F9148</f>
        <v/>
      </c>
      <c r="Y5386" s="13" t="n">
        <v>129</v>
      </c>
      <c r="AU5386" s="13" t="n">
        <v>129</v>
      </c>
      <c r="BQ5386" s="13" t="n">
        <v>129</v>
      </c>
      <c r="CM5386" s="13" t="n">
        <v>129</v>
      </c>
      <c r="DI5386" s="13" t="n">
        <v>129</v>
      </c>
      <c r="EE5386" s="13" t="n">
        <v>129</v>
      </c>
      <c r="FA5386" s="13" t="n">
        <v>129</v>
      </c>
      <c r="FW5386" s="13" t="n">
        <v>129</v>
      </c>
      <c r="GS5386" s="13" t="n">
        <v>129</v>
      </c>
    </row>
    <row r="5387">
      <c r="C5387" s="13" t="n">
        <v>130</v>
      </c>
      <c r="D5387" s="18">
        <f>Retailers_stock_balance!D9149</f>
        <v/>
      </c>
      <c r="E5387" s="18">
        <f>Retailers_stock_balance!E9149</f>
        <v/>
      </c>
      <c r="F5387" s="18">
        <f>Retailers_stock_balance!F9149</f>
        <v/>
      </c>
      <c r="Y5387" s="13" t="n">
        <v>130</v>
      </c>
      <c r="AU5387" s="13" t="n">
        <v>130</v>
      </c>
      <c r="BQ5387" s="13" t="n">
        <v>130</v>
      </c>
      <c r="CM5387" s="13" t="n">
        <v>130</v>
      </c>
      <c r="DI5387" s="13" t="n">
        <v>130</v>
      </c>
      <c r="EE5387" s="13" t="n">
        <v>130</v>
      </c>
      <c r="FA5387" s="13" t="n">
        <v>130</v>
      </c>
      <c r="FW5387" s="13" t="n">
        <v>130</v>
      </c>
      <c r="GS5387" s="13" t="n">
        <v>130</v>
      </c>
    </row>
    <row r="5388">
      <c r="C5388" s="13" t="n">
        <v>131</v>
      </c>
      <c r="D5388" s="18">
        <f>Retailers_stock_balance!D9150</f>
        <v/>
      </c>
      <c r="E5388" s="18">
        <f>Retailers_stock_balance!E9150</f>
        <v/>
      </c>
      <c r="F5388" s="18">
        <f>Retailers_stock_balance!F9150</f>
        <v/>
      </c>
      <c r="Y5388" s="13" t="n">
        <v>131</v>
      </c>
      <c r="AU5388" s="13" t="n">
        <v>131</v>
      </c>
      <c r="BQ5388" s="13" t="n">
        <v>131</v>
      </c>
      <c r="CM5388" s="13" t="n">
        <v>131</v>
      </c>
      <c r="DI5388" s="13" t="n">
        <v>131</v>
      </c>
      <c r="EE5388" s="13" t="n">
        <v>131</v>
      </c>
      <c r="FA5388" s="13" t="n">
        <v>131</v>
      </c>
      <c r="FW5388" s="13" t="n">
        <v>131</v>
      </c>
      <c r="GS5388" s="13" t="n">
        <v>131</v>
      </c>
    </row>
    <row r="5389">
      <c r="C5389" s="13" t="n">
        <v>132</v>
      </c>
      <c r="D5389" s="18">
        <f>Retailers_stock_balance!D9151</f>
        <v/>
      </c>
      <c r="E5389" s="18">
        <f>Retailers_stock_balance!E9151</f>
        <v/>
      </c>
      <c r="F5389" s="18">
        <f>Retailers_stock_balance!F9151</f>
        <v/>
      </c>
      <c r="Y5389" s="13" t="n">
        <v>132</v>
      </c>
      <c r="AU5389" s="13" t="n">
        <v>132</v>
      </c>
      <c r="BQ5389" s="13" t="n">
        <v>132</v>
      </c>
      <c r="CM5389" s="13" t="n">
        <v>132</v>
      </c>
      <c r="DI5389" s="13" t="n">
        <v>132</v>
      </c>
      <c r="EE5389" s="13" t="n">
        <v>132</v>
      </c>
      <c r="FA5389" s="13" t="n">
        <v>132</v>
      </c>
      <c r="FW5389" s="13" t="n">
        <v>132</v>
      </c>
      <c r="GS5389" s="13" t="n">
        <v>132</v>
      </c>
    </row>
    <row r="5390">
      <c r="C5390" s="13" t="n">
        <v>133</v>
      </c>
      <c r="D5390" s="18">
        <f>Retailers_stock_balance!D9152</f>
        <v/>
      </c>
      <c r="E5390" s="18">
        <f>Retailers_stock_balance!E9152</f>
        <v/>
      </c>
      <c r="F5390" s="18">
        <f>Retailers_stock_balance!F9152</f>
        <v/>
      </c>
      <c r="Y5390" s="13" t="n">
        <v>133</v>
      </c>
      <c r="AU5390" s="13" t="n">
        <v>133</v>
      </c>
      <c r="BQ5390" s="13" t="n">
        <v>133</v>
      </c>
      <c r="CM5390" s="13" t="n">
        <v>133</v>
      </c>
      <c r="DI5390" s="13" t="n">
        <v>133</v>
      </c>
      <c r="EE5390" s="13" t="n">
        <v>133</v>
      </c>
      <c r="FA5390" s="13" t="n">
        <v>133</v>
      </c>
      <c r="FW5390" s="13" t="n">
        <v>133</v>
      </c>
      <c r="GS5390" s="13" t="n">
        <v>133</v>
      </c>
    </row>
    <row r="5391">
      <c r="C5391" s="13" t="n">
        <v>134</v>
      </c>
      <c r="D5391" s="18">
        <f>Retailers_stock_balance!D9153</f>
        <v/>
      </c>
      <c r="E5391" s="18">
        <f>Retailers_stock_balance!E9153</f>
        <v/>
      </c>
      <c r="F5391" s="18">
        <f>Retailers_stock_balance!F9153</f>
        <v/>
      </c>
      <c r="Y5391" s="13" t="n">
        <v>134</v>
      </c>
      <c r="AU5391" s="13" t="n">
        <v>134</v>
      </c>
      <c r="BQ5391" s="13" t="n">
        <v>134</v>
      </c>
      <c r="CM5391" s="13" t="n">
        <v>134</v>
      </c>
      <c r="DI5391" s="13" t="n">
        <v>134</v>
      </c>
      <c r="EE5391" s="13" t="n">
        <v>134</v>
      </c>
      <c r="FA5391" s="13" t="n">
        <v>134</v>
      </c>
      <c r="FW5391" s="13" t="n">
        <v>134</v>
      </c>
      <c r="GS5391" s="13" t="n">
        <v>134</v>
      </c>
    </row>
    <row r="5392">
      <c r="C5392" s="13" t="n">
        <v>135</v>
      </c>
      <c r="D5392" s="18">
        <f>Retailers_stock_balance!D9154</f>
        <v/>
      </c>
      <c r="E5392" s="18">
        <f>Retailers_stock_balance!E9154</f>
        <v/>
      </c>
      <c r="F5392" s="18">
        <f>Retailers_stock_balance!F9154</f>
        <v/>
      </c>
      <c r="Y5392" s="13" t="n">
        <v>135</v>
      </c>
      <c r="AU5392" s="13" t="n">
        <v>135</v>
      </c>
      <c r="BQ5392" s="13" t="n">
        <v>135</v>
      </c>
      <c r="CM5392" s="13" t="n">
        <v>135</v>
      </c>
      <c r="DI5392" s="13" t="n">
        <v>135</v>
      </c>
      <c r="EE5392" s="13" t="n">
        <v>135</v>
      </c>
      <c r="FA5392" s="13" t="n">
        <v>135</v>
      </c>
      <c r="FW5392" s="13" t="n">
        <v>135</v>
      </c>
      <c r="GS5392" s="13" t="n">
        <v>135</v>
      </c>
    </row>
    <row r="5393">
      <c r="C5393" s="13" t="n">
        <v>136</v>
      </c>
      <c r="D5393" s="18">
        <f>Retailers_stock_balance!D9155</f>
        <v/>
      </c>
      <c r="E5393" s="18">
        <f>Retailers_stock_balance!E9155</f>
        <v/>
      </c>
      <c r="F5393" s="18">
        <f>Retailers_stock_balance!F9155</f>
        <v/>
      </c>
      <c r="Y5393" s="13" t="n">
        <v>136</v>
      </c>
      <c r="AU5393" s="13" t="n">
        <v>136</v>
      </c>
      <c r="BQ5393" s="13" t="n">
        <v>136</v>
      </c>
      <c r="CM5393" s="13" t="n">
        <v>136</v>
      </c>
      <c r="DI5393" s="13" t="n">
        <v>136</v>
      </c>
      <c r="EE5393" s="13" t="n">
        <v>136</v>
      </c>
      <c r="FA5393" s="13" t="n">
        <v>136</v>
      </c>
      <c r="FW5393" s="13" t="n">
        <v>136</v>
      </c>
      <c r="GS5393" s="13" t="n">
        <v>136</v>
      </c>
    </row>
    <row r="5394">
      <c r="C5394" s="13" t="n">
        <v>137</v>
      </c>
      <c r="D5394" s="18">
        <f>Retailers_stock_balance!D9156</f>
        <v/>
      </c>
      <c r="E5394" s="18">
        <f>Retailers_stock_balance!E9156</f>
        <v/>
      </c>
      <c r="F5394" s="18">
        <f>Retailers_stock_balance!F9156</f>
        <v/>
      </c>
      <c r="Y5394" s="13" t="n">
        <v>137</v>
      </c>
      <c r="AU5394" s="13" t="n">
        <v>137</v>
      </c>
      <c r="BQ5394" s="13" t="n">
        <v>137</v>
      </c>
      <c r="CM5394" s="13" t="n">
        <v>137</v>
      </c>
      <c r="DI5394" s="13" t="n">
        <v>137</v>
      </c>
      <c r="EE5394" s="13" t="n">
        <v>137</v>
      </c>
      <c r="FA5394" s="13" t="n">
        <v>137</v>
      </c>
      <c r="FW5394" s="13" t="n">
        <v>137</v>
      </c>
      <c r="GS5394" s="13" t="n">
        <v>137</v>
      </c>
    </row>
    <row r="5395">
      <c r="C5395" s="13" t="n">
        <v>138</v>
      </c>
      <c r="D5395" s="18">
        <f>Retailers_stock_balance!D9157</f>
        <v/>
      </c>
      <c r="E5395" s="18">
        <f>Retailers_stock_balance!E9157</f>
        <v/>
      </c>
      <c r="F5395" s="18">
        <f>Retailers_stock_balance!F9157</f>
        <v/>
      </c>
      <c r="Y5395" s="13" t="n">
        <v>138</v>
      </c>
      <c r="AU5395" s="13" t="n">
        <v>138</v>
      </c>
      <c r="BQ5395" s="13" t="n">
        <v>138</v>
      </c>
      <c r="CM5395" s="13" t="n">
        <v>138</v>
      </c>
      <c r="DI5395" s="13" t="n">
        <v>138</v>
      </c>
      <c r="EE5395" s="13" t="n">
        <v>138</v>
      </c>
      <c r="FA5395" s="13" t="n">
        <v>138</v>
      </c>
      <c r="FW5395" s="13" t="n">
        <v>138</v>
      </c>
      <c r="GS5395" s="13" t="n">
        <v>138</v>
      </c>
    </row>
    <row r="5396">
      <c r="C5396" s="13" t="n">
        <v>139</v>
      </c>
      <c r="D5396" s="18">
        <f>Retailers_stock_balance!D9158</f>
        <v/>
      </c>
      <c r="E5396" s="18">
        <f>Retailers_stock_balance!E9158</f>
        <v/>
      </c>
      <c r="F5396" s="18">
        <f>Retailers_stock_balance!F9158</f>
        <v/>
      </c>
      <c r="Y5396" s="13" t="n">
        <v>139</v>
      </c>
      <c r="AU5396" s="13" t="n">
        <v>139</v>
      </c>
      <c r="BQ5396" s="13" t="n">
        <v>139</v>
      </c>
      <c r="CM5396" s="13" t="n">
        <v>139</v>
      </c>
      <c r="DI5396" s="13" t="n">
        <v>139</v>
      </c>
      <c r="EE5396" s="13" t="n">
        <v>139</v>
      </c>
      <c r="FA5396" s="13" t="n">
        <v>139</v>
      </c>
      <c r="FW5396" s="13" t="n">
        <v>139</v>
      </c>
      <c r="GS5396" s="13" t="n">
        <v>139</v>
      </c>
    </row>
    <row r="5397">
      <c r="C5397" s="13" t="n">
        <v>140</v>
      </c>
      <c r="D5397" s="18">
        <f>Retailers_stock_balance!D9159</f>
        <v/>
      </c>
      <c r="E5397" s="18">
        <f>Retailers_stock_balance!E9159</f>
        <v/>
      </c>
      <c r="F5397" s="18">
        <f>Retailers_stock_balance!F9159</f>
        <v/>
      </c>
      <c r="Y5397" s="13" t="n">
        <v>140</v>
      </c>
      <c r="AU5397" s="13" t="n">
        <v>140</v>
      </c>
      <c r="BQ5397" s="13" t="n">
        <v>140</v>
      </c>
      <c r="CM5397" s="13" t="n">
        <v>140</v>
      </c>
      <c r="DI5397" s="13" t="n">
        <v>140</v>
      </c>
      <c r="EE5397" s="13" t="n">
        <v>140</v>
      </c>
      <c r="FA5397" s="13" t="n">
        <v>140</v>
      </c>
      <c r="FW5397" s="13" t="n">
        <v>140</v>
      </c>
      <c r="GS5397" s="13" t="n">
        <v>140</v>
      </c>
    </row>
    <row r="5398">
      <c r="C5398" s="13" t="n">
        <v>141</v>
      </c>
      <c r="D5398" s="18">
        <f>Retailers_stock_balance!D9160</f>
        <v/>
      </c>
      <c r="E5398" s="18">
        <f>Retailers_stock_balance!E9160</f>
        <v/>
      </c>
      <c r="F5398" s="18">
        <f>Retailers_stock_balance!F9160</f>
        <v/>
      </c>
      <c r="Y5398" s="13" t="n">
        <v>141</v>
      </c>
      <c r="AU5398" s="13" t="n">
        <v>141</v>
      </c>
      <c r="BQ5398" s="13" t="n">
        <v>141</v>
      </c>
      <c r="CM5398" s="13" t="n">
        <v>141</v>
      </c>
      <c r="DI5398" s="13" t="n">
        <v>141</v>
      </c>
      <c r="EE5398" s="13" t="n">
        <v>141</v>
      </c>
      <c r="FA5398" s="13" t="n">
        <v>141</v>
      </c>
      <c r="FW5398" s="13" t="n">
        <v>141</v>
      </c>
      <c r="GS5398" s="13" t="n">
        <v>141</v>
      </c>
    </row>
    <row r="5399">
      <c r="C5399" s="13" t="n">
        <v>142</v>
      </c>
      <c r="D5399" s="18">
        <f>Retailers_stock_balance!D9161</f>
        <v/>
      </c>
      <c r="E5399" s="18">
        <f>Retailers_stock_balance!E9161</f>
        <v/>
      </c>
      <c r="F5399" s="18">
        <f>Retailers_stock_balance!F9161</f>
        <v/>
      </c>
      <c r="Y5399" s="13" t="n">
        <v>142</v>
      </c>
      <c r="AU5399" s="13" t="n">
        <v>142</v>
      </c>
      <c r="BQ5399" s="13" t="n">
        <v>142</v>
      </c>
      <c r="CM5399" s="13" t="n">
        <v>142</v>
      </c>
      <c r="DI5399" s="13" t="n">
        <v>142</v>
      </c>
      <c r="EE5399" s="13" t="n">
        <v>142</v>
      </c>
      <c r="FA5399" s="13" t="n">
        <v>142</v>
      </c>
      <c r="FW5399" s="13" t="n">
        <v>142</v>
      </c>
      <c r="GS5399" s="13" t="n">
        <v>142</v>
      </c>
    </row>
    <row r="5400">
      <c r="C5400" s="13" t="n">
        <v>143</v>
      </c>
      <c r="D5400" s="18">
        <f>Retailers_stock_balance!D9162</f>
        <v/>
      </c>
      <c r="E5400" s="18">
        <f>Retailers_stock_balance!E9162</f>
        <v/>
      </c>
      <c r="F5400" s="18">
        <f>Retailers_stock_balance!F9162</f>
        <v/>
      </c>
      <c r="Y5400" s="13" t="n">
        <v>143</v>
      </c>
      <c r="AU5400" s="13" t="n">
        <v>143</v>
      </c>
      <c r="BQ5400" s="13" t="n">
        <v>143</v>
      </c>
      <c r="CM5400" s="13" t="n">
        <v>143</v>
      </c>
      <c r="DI5400" s="13" t="n">
        <v>143</v>
      </c>
      <c r="EE5400" s="13" t="n">
        <v>143</v>
      </c>
      <c r="FA5400" s="13" t="n">
        <v>143</v>
      </c>
      <c r="FW5400" s="13" t="n">
        <v>143</v>
      </c>
      <c r="GS5400" s="13" t="n">
        <v>143</v>
      </c>
    </row>
    <row r="5401">
      <c r="C5401" s="13" t="n">
        <v>144</v>
      </c>
      <c r="D5401" s="18">
        <f>Retailers_stock_balance!D9163</f>
        <v/>
      </c>
      <c r="E5401" s="18">
        <f>Retailers_stock_balance!E9163</f>
        <v/>
      </c>
      <c r="F5401" s="18">
        <f>Retailers_stock_balance!F9163</f>
        <v/>
      </c>
      <c r="Y5401" s="13" t="n">
        <v>144</v>
      </c>
      <c r="AU5401" s="13" t="n">
        <v>144</v>
      </c>
      <c r="BQ5401" s="13" t="n">
        <v>144</v>
      </c>
      <c r="CM5401" s="13" t="n">
        <v>144</v>
      </c>
      <c r="DI5401" s="13" t="n">
        <v>144</v>
      </c>
      <c r="EE5401" s="13" t="n">
        <v>144</v>
      </c>
      <c r="FA5401" s="13" t="n">
        <v>144</v>
      </c>
      <c r="FW5401" s="13" t="n">
        <v>144</v>
      </c>
      <c r="GS5401" s="13" t="n">
        <v>144</v>
      </c>
    </row>
    <row r="5402">
      <c r="C5402" s="13" t="n">
        <v>145</v>
      </c>
      <c r="D5402" s="18">
        <f>Retailers_stock_balance!D9164</f>
        <v/>
      </c>
      <c r="E5402" s="18">
        <f>Retailers_stock_balance!E9164</f>
        <v/>
      </c>
      <c r="F5402" s="18">
        <f>Retailers_stock_balance!F9164</f>
        <v/>
      </c>
      <c r="Y5402" s="13" t="n">
        <v>145</v>
      </c>
      <c r="AU5402" s="13" t="n">
        <v>145</v>
      </c>
      <c r="BQ5402" s="13" t="n">
        <v>145</v>
      </c>
      <c r="CM5402" s="13" t="n">
        <v>145</v>
      </c>
      <c r="DI5402" s="13" t="n">
        <v>145</v>
      </c>
      <c r="EE5402" s="13" t="n">
        <v>145</v>
      </c>
      <c r="FA5402" s="13" t="n">
        <v>145</v>
      </c>
      <c r="FW5402" s="13" t="n">
        <v>145</v>
      </c>
      <c r="GS5402" s="13" t="n">
        <v>145</v>
      </c>
    </row>
    <row r="5403">
      <c r="C5403" s="13" t="n">
        <v>146</v>
      </c>
      <c r="D5403" s="18">
        <f>Retailers_stock_balance!D9165</f>
        <v/>
      </c>
      <c r="E5403" s="18">
        <f>Retailers_stock_balance!E9165</f>
        <v/>
      </c>
      <c r="F5403" s="18">
        <f>Retailers_stock_balance!F9165</f>
        <v/>
      </c>
      <c r="Y5403" s="13" t="n">
        <v>146</v>
      </c>
      <c r="AU5403" s="13" t="n">
        <v>146</v>
      </c>
      <c r="BQ5403" s="13" t="n">
        <v>146</v>
      </c>
      <c r="CM5403" s="13" t="n">
        <v>146</v>
      </c>
      <c r="DI5403" s="13" t="n">
        <v>146</v>
      </c>
      <c r="EE5403" s="13" t="n">
        <v>146</v>
      </c>
      <c r="FA5403" s="13" t="n">
        <v>146</v>
      </c>
      <c r="FW5403" s="13" t="n">
        <v>146</v>
      </c>
      <c r="GS5403" s="13" t="n">
        <v>146</v>
      </c>
    </row>
    <row r="5404">
      <c r="C5404" s="13" t="n">
        <v>147</v>
      </c>
      <c r="D5404" s="18">
        <f>Retailers_stock_balance!D9166</f>
        <v/>
      </c>
      <c r="E5404" s="18">
        <f>Retailers_stock_balance!E9166</f>
        <v/>
      </c>
      <c r="F5404" s="18">
        <f>Retailers_stock_balance!F9166</f>
        <v/>
      </c>
      <c r="Y5404" s="13" t="n">
        <v>147</v>
      </c>
      <c r="AU5404" s="13" t="n">
        <v>147</v>
      </c>
      <c r="BQ5404" s="13" t="n">
        <v>147</v>
      </c>
      <c r="CM5404" s="13" t="n">
        <v>147</v>
      </c>
      <c r="DI5404" s="13" t="n">
        <v>147</v>
      </c>
      <c r="EE5404" s="13" t="n">
        <v>147</v>
      </c>
      <c r="FA5404" s="13" t="n">
        <v>147</v>
      </c>
      <c r="FW5404" s="13" t="n">
        <v>147</v>
      </c>
      <c r="GS5404" s="13" t="n">
        <v>147</v>
      </c>
    </row>
    <row r="5405">
      <c r="C5405" s="13" t="n">
        <v>148</v>
      </c>
      <c r="D5405" s="18">
        <f>Retailers_stock_balance!D9167</f>
        <v/>
      </c>
      <c r="E5405" s="18">
        <f>Retailers_stock_balance!E9167</f>
        <v/>
      </c>
      <c r="F5405" s="18">
        <f>Retailers_stock_balance!F9167</f>
        <v/>
      </c>
      <c r="Y5405" s="13" t="n">
        <v>148</v>
      </c>
      <c r="AU5405" s="13" t="n">
        <v>148</v>
      </c>
      <c r="BQ5405" s="13" t="n">
        <v>148</v>
      </c>
      <c r="CM5405" s="13" t="n">
        <v>148</v>
      </c>
      <c r="DI5405" s="13" t="n">
        <v>148</v>
      </c>
      <c r="EE5405" s="13" t="n">
        <v>148</v>
      </c>
      <c r="FA5405" s="13" t="n">
        <v>148</v>
      </c>
      <c r="FW5405" s="13" t="n">
        <v>148</v>
      </c>
      <c r="GS5405" s="13" t="n">
        <v>148</v>
      </c>
    </row>
    <row r="5406">
      <c r="C5406" s="13" t="n">
        <v>149</v>
      </c>
      <c r="D5406" s="18">
        <f>Retailers_stock_balance!D9168</f>
        <v/>
      </c>
      <c r="E5406" s="18">
        <f>Retailers_stock_balance!E9168</f>
        <v/>
      </c>
      <c r="F5406" s="18">
        <f>Retailers_stock_balance!F9168</f>
        <v/>
      </c>
      <c r="Y5406" s="13" t="n">
        <v>149</v>
      </c>
      <c r="AU5406" s="13" t="n">
        <v>149</v>
      </c>
      <c r="BQ5406" s="13" t="n">
        <v>149</v>
      </c>
      <c r="CM5406" s="13" t="n">
        <v>149</v>
      </c>
      <c r="DI5406" s="13" t="n">
        <v>149</v>
      </c>
      <c r="EE5406" s="13" t="n">
        <v>149</v>
      </c>
      <c r="FA5406" s="13" t="n">
        <v>149</v>
      </c>
      <c r="FW5406" s="13" t="n">
        <v>149</v>
      </c>
      <c r="GS5406" s="13" t="n">
        <v>149</v>
      </c>
    </row>
    <row r="5407">
      <c r="C5407" s="13" t="n">
        <v>150</v>
      </c>
      <c r="D5407" s="18">
        <f>Retailers_stock_balance!D9169</f>
        <v/>
      </c>
      <c r="E5407" s="18">
        <f>Retailers_stock_balance!E9169</f>
        <v/>
      </c>
      <c r="F5407" s="18">
        <f>Retailers_stock_balance!F9169</f>
        <v/>
      </c>
      <c r="Y5407" s="13" t="n">
        <v>150</v>
      </c>
      <c r="AU5407" s="13" t="n">
        <v>150</v>
      </c>
      <c r="BQ5407" s="13" t="n">
        <v>150</v>
      </c>
      <c r="CM5407" s="13" t="n">
        <v>150</v>
      </c>
      <c r="DI5407" s="13" t="n">
        <v>150</v>
      </c>
      <c r="EE5407" s="13" t="n">
        <v>150</v>
      </c>
      <c r="FA5407" s="13" t="n">
        <v>150</v>
      </c>
      <c r="FW5407" s="13" t="n">
        <v>150</v>
      </c>
      <c r="GS5407" s="13" t="n">
        <v>150</v>
      </c>
    </row>
    <row r="5408">
      <c r="C5408" s="13" t="n">
        <v>151</v>
      </c>
      <c r="D5408" s="18">
        <f>Retailers_stock_balance!D9170</f>
        <v/>
      </c>
      <c r="E5408" s="18">
        <f>Retailers_stock_balance!E9170</f>
        <v/>
      </c>
      <c r="F5408" s="18">
        <f>Retailers_stock_balance!F9170</f>
        <v/>
      </c>
      <c r="Y5408" s="13" t="n">
        <v>151</v>
      </c>
      <c r="AU5408" s="13" t="n">
        <v>151</v>
      </c>
      <c r="BQ5408" s="13" t="n">
        <v>151</v>
      </c>
      <c r="CM5408" s="13" t="n">
        <v>151</v>
      </c>
      <c r="DI5408" s="13" t="n">
        <v>151</v>
      </c>
      <c r="EE5408" s="13" t="n">
        <v>151</v>
      </c>
      <c r="FA5408" s="13" t="n">
        <v>151</v>
      </c>
      <c r="FW5408" s="13" t="n">
        <v>151</v>
      </c>
      <c r="GS5408" s="13" t="n">
        <v>151</v>
      </c>
    </row>
    <row r="5409">
      <c r="C5409" s="13" t="n">
        <v>152</v>
      </c>
      <c r="D5409" s="18">
        <f>Retailers_stock_balance!D9171</f>
        <v/>
      </c>
      <c r="E5409" s="18">
        <f>Retailers_stock_balance!E9171</f>
        <v/>
      </c>
      <c r="F5409" s="18">
        <f>Retailers_stock_balance!F9171</f>
        <v/>
      </c>
      <c r="Y5409" s="13" t="n">
        <v>152</v>
      </c>
      <c r="AU5409" s="13" t="n">
        <v>152</v>
      </c>
      <c r="BQ5409" s="13" t="n">
        <v>152</v>
      </c>
      <c r="CM5409" s="13" t="n">
        <v>152</v>
      </c>
      <c r="DI5409" s="13" t="n">
        <v>152</v>
      </c>
      <c r="EE5409" s="13" t="n">
        <v>152</v>
      </c>
      <c r="FA5409" s="13" t="n">
        <v>152</v>
      </c>
      <c r="FW5409" s="13" t="n">
        <v>152</v>
      </c>
      <c r="GS5409" s="13" t="n">
        <v>152</v>
      </c>
    </row>
    <row r="5410">
      <c r="C5410" s="13" t="n">
        <v>153</v>
      </c>
      <c r="D5410" s="18">
        <f>Retailers_stock_balance!D9172</f>
        <v/>
      </c>
      <c r="E5410" s="18">
        <f>Retailers_stock_balance!E9172</f>
        <v/>
      </c>
      <c r="F5410" s="18">
        <f>Retailers_stock_balance!F9172</f>
        <v/>
      </c>
      <c r="Y5410" s="13" t="n">
        <v>153</v>
      </c>
      <c r="AU5410" s="13" t="n">
        <v>153</v>
      </c>
      <c r="BQ5410" s="13" t="n">
        <v>153</v>
      </c>
      <c r="CM5410" s="13" t="n">
        <v>153</v>
      </c>
      <c r="DI5410" s="13" t="n">
        <v>153</v>
      </c>
      <c r="EE5410" s="13" t="n">
        <v>153</v>
      </c>
      <c r="FA5410" s="13" t="n">
        <v>153</v>
      </c>
      <c r="FW5410" s="13" t="n">
        <v>153</v>
      </c>
      <c r="GS5410" s="13" t="n">
        <v>153</v>
      </c>
    </row>
    <row r="5411">
      <c r="C5411" s="13" t="n">
        <v>154</v>
      </c>
      <c r="D5411" s="18">
        <f>Retailers_stock_balance!D9173</f>
        <v/>
      </c>
      <c r="E5411" s="18">
        <f>Retailers_stock_balance!E9173</f>
        <v/>
      </c>
      <c r="F5411" s="18">
        <f>Retailers_stock_balance!F9173</f>
        <v/>
      </c>
      <c r="Y5411" s="13" t="n">
        <v>154</v>
      </c>
      <c r="AU5411" s="13" t="n">
        <v>154</v>
      </c>
      <c r="BQ5411" s="13" t="n">
        <v>154</v>
      </c>
      <c r="CM5411" s="13" t="n">
        <v>154</v>
      </c>
      <c r="DI5411" s="13" t="n">
        <v>154</v>
      </c>
      <c r="EE5411" s="13" t="n">
        <v>154</v>
      </c>
      <c r="FA5411" s="13" t="n">
        <v>154</v>
      </c>
      <c r="FW5411" s="13" t="n">
        <v>154</v>
      </c>
      <c r="GS5411" s="13" t="n">
        <v>154</v>
      </c>
    </row>
    <row r="5412">
      <c r="C5412" s="13" t="n">
        <v>155</v>
      </c>
      <c r="D5412" s="18">
        <f>Retailers_stock_balance!D9174</f>
        <v/>
      </c>
      <c r="E5412" s="18">
        <f>Retailers_stock_balance!E9174</f>
        <v/>
      </c>
      <c r="F5412" s="18">
        <f>Retailers_stock_balance!F9174</f>
        <v/>
      </c>
      <c r="Y5412" s="13" t="n">
        <v>155</v>
      </c>
      <c r="AU5412" s="13" t="n">
        <v>155</v>
      </c>
      <c r="BQ5412" s="13" t="n">
        <v>155</v>
      </c>
      <c r="CM5412" s="13" t="n">
        <v>155</v>
      </c>
      <c r="DI5412" s="13" t="n">
        <v>155</v>
      </c>
      <c r="EE5412" s="13" t="n">
        <v>155</v>
      </c>
      <c r="FA5412" s="13" t="n">
        <v>155</v>
      </c>
      <c r="FW5412" s="13" t="n">
        <v>155</v>
      </c>
      <c r="GS5412" s="13" t="n">
        <v>155</v>
      </c>
    </row>
    <row r="5413">
      <c r="C5413" s="13" t="n">
        <v>156</v>
      </c>
      <c r="D5413" s="18">
        <f>Retailers_stock_balance!D9175</f>
        <v/>
      </c>
      <c r="E5413" s="18">
        <f>Retailers_stock_balance!E9175</f>
        <v/>
      </c>
      <c r="F5413" s="18">
        <f>Retailers_stock_balance!F9175</f>
        <v/>
      </c>
      <c r="Y5413" s="13" t="n">
        <v>156</v>
      </c>
      <c r="AU5413" s="13" t="n">
        <v>156</v>
      </c>
      <c r="BQ5413" s="13" t="n">
        <v>156</v>
      </c>
      <c r="CM5413" s="13" t="n">
        <v>156</v>
      </c>
      <c r="DI5413" s="13" t="n">
        <v>156</v>
      </c>
      <c r="EE5413" s="13" t="n">
        <v>156</v>
      </c>
      <c r="FA5413" s="13" t="n">
        <v>156</v>
      </c>
      <c r="FW5413" s="13" t="n">
        <v>156</v>
      </c>
      <c r="GS5413" s="13" t="n">
        <v>156</v>
      </c>
    </row>
    <row r="5414">
      <c r="C5414" s="13" t="n">
        <v>157</v>
      </c>
      <c r="D5414" s="18">
        <f>Retailers_stock_balance!D9176</f>
        <v/>
      </c>
      <c r="E5414" s="18">
        <f>Retailers_stock_balance!E9176</f>
        <v/>
      </c>
      <c r="F5414" s="18">
        <f>Retailers_stock_balance!F9176</f>
        <v/>
      </c>
      <c r="Y5414" s="13" t="n">
        <v>157</v>
      </c>
      <c r="AU5414" s="13" t="n">
        <v>157</v>
      </c>
      <c r="BQ5414" s="13" t="n">
        <v>157</v>
      </c>
      <c r="CM5414" s="13" t="n">
        <v>157</v>
      </c>
      <c r="DI5414" s="13" t="n">
        <v>157</v>
      </c>
      <c r="EE5414" s="13" t="n">
        <v>157</v>
      </c>
      <c r="FA5414" s="13" t="n">
        <v>157</v>
      </c>
      <c r="FW5414" s="13" t="n">
        <v>157</v>
      </c>
      <c r="GS5414" s="13" t="n">
        <v>157</v>
      </c>
    </row>
    <row r="5415">
      <c r="C5415" s="13" t="n">
        <v>158</v>
      </c>
      <c r="D5415" s="18">
        <f>Retailers_stock_balance!D9177</f>
        <v/>
      </c>
      <c r="E5415" s="18">
        <f>Retailers_stock_balance!E9177</f>
        <v/>
      </c>
      <c r="F5415" s="18">
        <f>Retailers_stock_balance!F9177</f>
        <v/>
      </c>
      <c r="Y5415" s="13" t="n">
        <v>158</v>
      </c>
      <c r="AU5415" s="13" t="n">
        <v>158</v>
      </c>
      <c r="BQ5415" s="13" t="n">
        <v>158</v>
      </c>
      <c r="CM5415" s="13" t="n">
        <v>158</v>
      </c>
      <c r="DI5415" s="13" t="n">
        <v>158</v>
      </c>
      <c r="EE5415" s="13" t="n">
        <v>158</v>
      </c>
      <c r="FA5415" s="13" t="n">
        <v>158</v>
      </c>
      <c r="FW5415" s="13" t="n">
        <v>158</v>
      </c>
      <c r="GS5415" s="13" t="n">
        <v>158</v>
      </c>
    </row>
    <row r="5416">
      <c r="C5416" s="13" t="n">
        <v>159</v>
      </c>
      <c r="D5416" s="18">
        <f>Retailers_stock_balance!D9178</f>
        <v/>
      </c>
      <c r="E5416" s="18">
        <f>Retailers_stock_balance!E9178</f>
        <v/>
      </c>
      <c r="F5416" s="18">
        <f>Retailers_stock_balance!F9178</f>
        <v/>
      </c>
      <c r="Y5416" s="13" t="n">
        <v>159</v>
      </c>
      <c r="AU5416" s="13" t="n">
        <v>159</v>
      </c>
      <c r="BQ5416" s="13" t="n">
        <v>159</v>
      </c>
      <c r="CM5416" s="13" t="n">
        <v>159</v>
      </c>
      <c r="DI5416" s="13" t="n">
        <v>159</v>
      </c>
      <c r="EE5416" s="13" t="n">
        <v>159</v>
      </c>
      <c r="FA5416" s="13" t="n">
        <v>159</v>
      </c>
      <c r="FW5416" s="13" t="n">
        <v>159</v>
      </c>
      <c r="GS5416" s="13" t="n">
        <v>159</v>
      </c>
    </row>
    <row r="5417">
      <c r="C5417" s="13" t="n">
        <v>160</v>
      </c>
      <c r="D5417" s="18">
        <f>Retailers_stock_balance!D9179</f>
        <v/>
      </c>
      <c r="E5417" s="18">
        <f>Retailers_stock_balance!E9179</f>
        <v/>
      </c>
      <c r="F5417" s="18">
        <f>Retailers_stock_balance!F9179</f>
        <v/>
      </c>
      <c r="Y5417" s="13" t="n">
        <v>160</v>
      </c>
      <c r="AU5417" s="13" t="n">
        <v>160</v>
      </c>
      <c r="BQ5417" s="13" t="n">
        <v>160</v>
      </c>
      <c r="CM5417" s="13" t="n">
        <v>160</v>
      </c>
      <c r="DI5417" s="13" t="n">
        <v>160</v>
      </c>
      <c r="EE5417" s="13" t="n">
        <v>160</v>
      </c>
      <c r="FA5417" s="13" t="n">
        <v>160</v>
      </c>
      <c r="FW5417" s="13" t="n">
        <v>160</v>
      </c>
      <c r="GS5417" s="13" t="n">
        <v>160</v>
      </c>
    </row>
    <row r="5418">
      <c r="C5418" s="13" t="n">
        <v>161</v>
      </c>
      <c r="D5418" s="18">
        <f>Retailers_stock_balance!D9180</f>
        <v/>
      </c>
      <c r="E5418" s="18">
        <f>Retailers_stock_balance!E9180</f>
        <v/>
      </c>
      <c r="F5418" s="18">
        <f>Retailers_stock_balance!F9180</f>
        <v/>
      </c>
      <c r="Y5418" s="13" t="n">
        <v>161</v>
      </c>
      <c r="AU5418" s="13" t="n">
        <v>161</v>
      </c>
      <c r="BQ5418" s="13" t="n">
        <v>161</v>
      </c>
      <c r="CM5418" s="13" t="n">
        <v>161</v>
      </c>
      <c r="DI5418" s="13" t="n">
        <v>161</v>
      </c>
      <c r="EE5418" s="13" t="n">
        <v>161</v>
      </c>
      <c r="FA5418" s="13" t="n">
        <v>161</v>
      </c>
      <c r="FW5418" s="13" t="n">
        <v>161</v>
      </c>
      <c r="GS5418" s="13" t="n">
        <v>161</v>
      </c>
    </row>
    <row r="5419">
      <c r="C5419" s="13" t="n">
        <v>162</v>
      </c>
      <c r="D5419" s="18">
        <f>Retailers_stock_balance!D9181</f>
        <v/>
      </c>
      <c r="E5419" s="18">
        <f>Retailers_stock_balance!E9181</f>
        <v/>
      </c>
      <c r="F5419" s="18">
        <f>Retailers_stock_balance!F9181</f>
        <v/>
      </c>
      <c r="Y5419" s="13" t="n">
        <v>162</v>
      </c>
      <c r="AU5419" s="13" t="n">
        <v>162</v>
      </c>
      <c r="BQ5419" s="13" t="n">
        <v>162</v>
      </c>
      <c r="CM5419" s="13" t="n">
        <v>162</v>
      </c>
      <c r="DI5419" s="13" t="n">
        <v>162</v>
      </c>
      <c r="EE5419" s="13" t="n">
        <v>162</v>
      </c>
      <c r="FA5419" s="13" t="n">
        <v>162</v>
      </c>
      <c r="FW5419" s="13" t="n">
        <v>162</v>
      </c>
      <c r="GS5419" s="13" t="n">
        <v>162</v>
      </c>
    </row>
    <row r="5420">
      <c r="C5420" s="13" t="n">
        <v>163</v>
      </c>
      <c r="D5420" s="18">
        <f>Retailers_stock_balance!D9182</f>
        <v/>
      </c>
      <c r="E5420" s="18">
        <f>Retailers_stock_balance!E9182</f>
        <v/>
      </c>
      <c r="F5420" s="18">
        <f>Retailers_stock_balance!F9182</f>
        <v/>
      </c>
      <c r="Y5420" s="13" t="n">
        <v>163</v>
      </c>
      <c r="AU5420" s="13" t="n">
        <v>163</v>
      </c>
      <c r="BQ5420" s="13" t="n">
        <v>163</v>
      </c>
      <c r="CM5420" s="13" t="n">
        <v>163</v>
      </c>
      <c r="DI5420" s="13" t="n">
        <v>163</v>
      </c>
      <c r="EE5420" s="13" t="n">
        <v>163</v>
      </c>
      <c r="FA5420" s="13" t="n">
        <v>163</v>
      </c>
      <c r="FW5420" s="13" t="n">
        <v>163</v>
      </c>
      <c r="GS5420" s="13" t="n">
        <v>163</v>
      </c>
    </row>
    <row r="5421">
      <c r="C5421" s="13" t="n">
        <v>164</v>
      </c>
      <c r="D5421" s="18">
        <f>Retailers_stock_balance!D9183</f>
        <v/>
      </c>
      <c r="E5421" s="18">
        <f>Retailers_stock_balance!E9183</f>
        <v/>
      </c>
      <c r="F5421" s="18">
        <f>Retailers_stock_balance!F9183</f>
        <v/>
      </c>
      <c r="Y5421" s="13" t="n">
        <v>164</v>
      </c>
      <c r="AU5421" s="13" t="n">
        <v>164</v>
      </c>
      <c r="BQ5421" s="13" t="n">
        <v>164</v>
      </c>
      <c r="CM5421" s="13" t="n">
        <v>164</v>
      </c>
      <c r="DI5421" s="13" t="n">
        <v>164</v>
      </c>
      <c r="EE5421" s="13" t="n">
        <v>164</v>
      </c>
      <c r="FA5421" s="13" t="n">
        <v>164</v>
      </c>
      <c r="FW5421" s="13" t="n">
        <v>164</v>
      </c>
      <c r="GS5421" s="13" t="n">
        <v>164</v>
      </c>
    </row>
    <row r="5422">
      <c r="C5422" s="13" t="n">
        <v>165</v>
      </c>
      <c r="D5422" s="18">
        <f>Retailers_stock_balance!D9184</f>
        <v/>
      </c>
      <c r="E5422" s="18">
        <f>Retailers_stock_balance!E9184</f>
        <v/>
      </c>
      <c r="F5422" s="18">
        <f>Retailers_stock_balance!F9184</f>
        <v/>
      </c>
      <c r="Y5422" s="13" t="n">
        <v>165</v>
      </c>
      <c r="AU5422" s="13" t="n">
        <v>165</v>
      </c>
      <c r="BQ5422" s="13" t="n">
        <v>165</v>
      </c>
      <c r="CM5422" s="13" t="n">
        <v>165</v>
      </c>
      <c r="DI5422" s="13" t="n">
        <v>165</v>
      </c>
      <c r="EE5422" s="13" t="n">
        <v>165</v>
      </c>
      <c r="FA5422" s="13" t="n">
        <v>165</v>
      </c>
      <c r="FW5422" s="13" t="n">
        <v>165</v>
      </c>
      <c r="GS5422" s="13" t="n">
        <v>165</v>
      </c>
    </row>
    <row r="5423">
      <c r="C5423" s="13" t="n">
        <v>166</v>
      </c>
      <c r="D5423" s="18">
        <f>Retailers_stock_balance!D9185</f>
        <v/>
      </c>
      <c r="E5423" s="18">
        <f>Retailers_stock_balance!E9185</f>
        <v/>
      </c>
      <c r="F5423" s="18">
        <f>Retailers_stock_balance!F9185</f>
        <v/>
      </c>
      <c r="Y5423" s="13" t="n">
        <v>166</v>
      </c>
      <c r="AU5423" s="13" t="n">
        <v>166</v>
      </c>
      <c r="BQ5423" s="13" t="n">
        <v>166</v>
      </c>
      <c r="CM5423" s="13" t="n">
        <v>166</v>
      </c>
      <c r="DI5423" s="13" t="n">
        <v>166</v>
      </c>
      <c r="EE5423" s="13" t="n">
        <v>166</v>
      </c>
      <c r="FA5423" s="13" t="n">
        <v>166</v>
      </c>
      <c r="FW5423" s="13" t="n">
        <v>166</v>
      </c>
      <c r="GS5423" s="13" t="n">
        <v>166</v>
      </c>
    </row>
    <row r="5424">
      <c r="C5424" s="13" t="n">
        <v>167</v>
      </c>
      <c r="D5424" s="18">
        <f>Retailers_stock_balance!D9186</f>
        <v/>
      </c>
      <c r="E5424" s="18">
        <f>Retailers_stock_balance!E9186</f>
        <v/>
      </c>
      <c r="F5424" s="18">
        <f>Retailers_stock_balance!F9186</f>
        <v/>
      </c>
      <c r="Y5424" s="13" t="n">
        <v>167</v>
      </c>
      <c r="AU5424" s="13" t="n">
        <v>167</v>
      </c>
      <c r="BQ5424" s="13" t="n">
        <v>167</v>
      </c>
      <c r="CM5424" s="13" t="n">
        <v>167</v>
      </c>
      <c r="DI5424" s="13" t="n">
        <v>167</v>
      </c>
      <c r="EE5424" s="13" t="n">
        <v>167</v>
      </c>
      <c r="FA5424" s="13" t="n">
        <v>167</v>
      </c>
      <c r="FW5424" s="13" t="n">
        <v>167</v>
      </c>
      <c r="GS5424" s="13" t="n">
        <v>167</v>
      </c>
    </row>
    <row r="5425">
      <c r="C5425" s="13" t="n">
        <v>168</v>
      </c>
      <c r="D5425" s="18">
        <f>Retailers_stock_balance!D9187</f>
        <v/>
      </c>
      <c r="E5425" s="18">
        <f>Retailers_stock_balance!E9187</f>
        <v/>
      </c>
      <c r="F5425" s="18">
        <f>Retailers_stock_balance!F9187</f>
        <v/>
      </c>
      <c r="Y5425" s="13" t="n">
        <v>168</v>
      </c>
      <c r="AU5425" s="13" t="n">
        <v>168</v>
      </c>
      <c r="BQ5425" s="13" t="n">
        <v>168</v>
      </c>
      <c r="CM5425" s="13" t="n">
        <v>168</v>
      </c>
      <c r="DI5425" s="13" t="n">
        <v>168</v>
      </c>
      <c r="EE5425" s="13" t="n">
        <v>168</v>
      </c>
      <c r="FA5425" s="13" t="n">
        <v>168</v>
      </c>
      <c r="FW5425" s="13" t="n">
        <v>168</v>
      </c>
      <c r="GS5425" s="13" t="n">
        <v>168</v>
      </c>
    </row>
    <row r="5426">
      <c r="C5426" s="13" t="n">
        <v>169</v>
      </c>
      <c r="D5426" s="18">
        <f>Retailers_stock_balance!D9188</f>
        <v/>
      </c>
      <c r="E5426" s="18">
        <f>Retailers_stock_balance!E9188</f>
        <v/>
      </c>
      <c r="F5426" s="18">
        <f>Retailers_stock_balance!F9188</f>
        <v/>
      </c>
      <c r="Y5426" s="13" t="n">
        <v>169</v>
      </c>
      <c r="AU5426" s="13" t="n">
        <v>169</v>
      </c>
      <c r="BQ5426" s="13" t="n">
        <v>169</v>
      </c>
      <c r="CM5426" s="13" t="n">
        <v>169</v>
      </c>
      <c r="DI5426" s="13" t="n">
        <v>169</v>
      </c>
      <c r="EE5426" s="13" t="n">
        <v>169</v>
      </c>
      <c r="FA5426" s="13" t="n">
        <v>169</v>
      </c>
      <c r="FW5426" s="13" t="n">
        <v>169</v>
      </c>
      <c r="GS5426" s="13" t="n">
        <v>169</v>
      </c>
    </row>
    <row r="5427">
      <c r="C5427" s="13" t="n">
        <v>170</v>
      </c>
      <c r="D5427" s="18">
        <f>Retailers_stock_balance!D9189</f>
        <v/>
      </c>
      <c r="E5427" s="18">
        <f>Retailers_stock_balance!E9189</f>
        <v/>
      </c>
      <c r="F5427" s="18">
        <f>Retailers_stock_balance!F9189</f>
        <v/>
      </c>
      <c r="Y5427" s="13" t="n">
        <v>170</v>
      </c>
      <c r="AU5427" s="13" t="n">
        <v>170</v>
      </c>
      <c r="BQ5427" s="13" t="n">
        <v>170</v>
      </c>
      <c r="CM5427" s="13" t="n">
        <v>170</v>
      </c>
      <c r="DI5427" s="13" t="n">
        <v>170</v>
      </c>
      <c r="EE5427" s="13" t="n">
        <v>170</v>
      </c>
      <c r="FA5427" s="13" t="n">
        <v>170</v>
      </c>
      <c r="FW5427" s="13" t="n">
        <v>170</v>
      </c>
      <c r="GS5427" s="13" t="n">
        <v>170</v>
      </c>
    </row>
    <row r="5428">
      <c r="C5428" s="13" t="n">
        <v>171</v>
      </c>
      <c r="D5428" s="18">
        <f>Retailers_stock_balance!D9190</f>
        <v/>
      </c>
      <c r="E5428" s="18">
        <f>Retailers_stock_balance!E9190</f>
        <v/>
      </c>
      <c r="F5428" s="18">
        <f>Retailers_stock_balance!F9190</f>
        <v/>
      </c>
      <c r="Y5428" s="13" t="n">
        <v>171</v>
      </c>
      <c r="AU5428" s="13" t="n">
        <v>171</v>
      </c>
      <c r="BQ5428" s="13" t="n">
        <v>171</v>
      </c>
      <c r="CM5428" s="13" t="n">
        <v>171</v>
      </c>
      <c r="DI5428" s="13" t="n">
        <v>171</v>
      </c>
      <c r="EE5428" s="13" t="n">
        <v>171</v>
      </c>
      <c r="FA5428" s="13" t="n">
        <v>171</v>
      </c>
      <c r="FW5428" s="13" t="n">
        <v>171</v>
      </c>
      <c r="GS5428" s="13" t="n">
        <v>171</v>
      </c>
    </row>
    <row r="5429">
      <c r="C5429" s="13" t="n">
        <v>172</v>
      </c>
      <c r="D5429" s="18">
        <f>Retailers_stock_balance!D9191</f>
        <v/>
      </c>
      <c r="E5429" s="18">
        <f>Retailers_stock_balance!E9191</f>
        <v/>
      </c>
      <c r="F5429" s="18">
        <f>Retailers_stock_balance!F9191</f>
        <v/>
      </c>
      <c r="Y5429" s="13" t="n">
        <v>172</v>
      </c>
      <c r="AU5429" s="13" t="n">
        <v>172</v>
      </c>
      <c r="BQ5429" s="13" t="n">
        <v>172</v>
      </c>
      <c r="CM5429" s="13" t="n">
        <v>172</v>
      </c>
      <c r="DI5429" s="13" t="n">
        <v>172</v>
      </c>
      <c r="EE5429" s="13" t="n">
        <v>172</v>
      </c>
      <c r="FA5429" s="13" t="n">
        <v>172</v>
      </c>
      <c r="FW5429" s="13" t="n">
        <v>172</v>
      </c>
      <c r="GS5429" s="13" t="n">
        <v>172</v>
      </c>
    </row>
    <row r="5430">
      <c r="C5430" s="13" t="n">
        <v>173</v>
      </c>
      <c r="D5430" s="18">
        <f>Retailers_stock_balance!D9192</f>
        <v/>
      </c>
      <c r="E5430" s="18">
        <f>Retailers_stock_balance!E9192</f>
        <v/>
      </c>
      <c r="F5430" s="18">
        <f>Retailers_stock_balance!F9192</f>
        <v/>
      </c>
      <c r="Y5430" s="13" t="n">
        <v>173</v>
      </c>
      <c r="AU5430" s="13" t="n">
        <v>173</v>
      </c>
      <c r="BQ5430" s="13" t="n">
        <v>173</v>
      </c>
      <c r="CM5430" s="13" t="n">
        <v>173</v>
      </c>
      <c r="DI5430" s="13" t="n">
        <v>173</v>
      </c>
      <c r="EE5430" s="13" t="n">
        <v>173</v>
      </c>
      <c r="FA5430" s="13" t="n">
        <v>173</v>
      </c>
      <c r="FW5430" s="13" t="n">
        <v>173</v>
      </c>
      <c r="GS5430" s="13" t="n">
        <v>173</v>
      </c>
    </row>
    <row r="5431">
      <c r="C5431" s="13" t="n">
        <v>174</v>
      </c>
      <c r="D5431" s="18">
        <f>Retailers_stock_balance!D9193</f>
        <v/>
      </c>
      <c r="E5431" s="18">
        <f>Retailers_stock_balance!E9193</f>
        <v/>
      </c>
      <c r="F5431" s="18">
        <f>Retailers_stock_balance!F9193</f>
        <v/>
      </c>
      <c r="Y5431" s="13" t="n">
        <v>174</v>
      </c>
      <c r="AU5431" s="13" t="n">
        <v>174</v>
      </c>
      <c r="BQ5431" s="13" t="n">
        <v>174</v>
      </c>
      <c r="CM5431" s="13" t="n">
        <v>174</v>
      </c>
      <c r="DI5431" s="13" t="n">
        <v>174</v>
      </c>
      <c r="EE5431" s="13" t="n">
        <v>174</v>
      </c>
      <c r="FA5431" s="13" t="n">
        <v>174</v>
      </c>
      <c r="FW5431" s="13" t="n">
        <v>174</v>
      </c>
      <c r="GS5431" s="13" t="n">
        <v>174</v>
      </c>
    </row>
    <row r="5432">
      <c r="C5432" s="13" t="n">
        <v>175</v>
      </c>
      <c r="D5432" s="18">
        <f>Retailers_stock_balance!D9194</f>
        <v/>
      </c>
      <c r="E5432" s="18">
        <f>Retailers_stock_balance!E9194</f>
        <v/>
      </c>
      <c r="F5432" s="18">
        <f>Retailers_stock_balance!F9194</f>
        <v/>
      </c>
      <c r="Y5432" s="13" t="n">
        <v>175</v>
      </c>
      <c r="AU5432" s="13" t="n">
        <v>175</v>
      </c>
      <c r="BQ5432" s="13" t="n">
        <v>175</v>
      </c>
      <c r="CM5432" s="13" t="n">
        <v>175</v>
      </c>
      <c r="DI5432" s="13" t="n">
        <v>175</v>
      </c>
      <c r="EE5432" s="13" t="n">
        <v>175</v>
      </c>
      <c r="FA5432" s="13" t="n">
        <v>175</v>
      </c>
      <c r="FW5432" s="13" t="n">
        <v>175</v>
      </c>
      <c r="GS5432" s="13" t="n">
        <v>175</v>
      </c>
    </row>
    <row r="5433">
      <c r="C5433" s="13" t="n">
        <v>176</v>
      </c>
      <c r="D5433" s="18">
        <f>Retailers_stock_balance!D9195</f>
        <v/>
      </c>
      <c r="E5433" s="18">
        <f>Retailers_stock_balance!E9195</f>
        <v/>
      </c>
      <c r="F5433" s="18">
        <f>Retailers_stock_balance!F9195</f>
        <v/>
      </c>
      <c r="Y5433" s="13" t="n">
        <v>176</v>
      </c>
      <c r="AU5433" s="13" t="n">
        <v>176</v>
      </c>
      <c r="BQ5433" s="13" t="n">
        <v>176</v>
      </c>
      <c r="CM5433" s="13" t="n">
        <v>176</v>
      </c>
      <c r="DI5433" s="13" t="n">
        <v>176</v>
      </c>
      <c r="EE5433" s="13" t="n">
        <v>176</v>
      </c>
      <c r="FA5433" s="13" t="n">
        <v>176</v>
      </c>
      <c r="FW5433" s="13" t="n">
        <v>176</v>
      </c>
      <c r="GS5433" s="13" t="n">
        <v>176</v>
      </c>
    </row>
    <row r="5434">
      <c r="C5434" s="13" t="n">
        <v>177</v>
      </c>
      <c r="D5434" s="18">
        <f>Retailers_stock_balance!D9196</f>
        <v/>
      </c>
      <c r="E5434" s="18">
        <f>Retailers_stock_balance!E9196</f>
        <v/>
      </c>
      <c r="F5434" s="18">
        <f>Retailers_stock_balance!F9196</f>
        <v/>
      </c>
      <c r="Y5434" s="13" t="n">
        <v>177</v>
      </c>
      <c r="AU5434" s="13" t="n">
        <v>177</v>
      </c>
      <c r="BQ5434" s="13" t="n">
        <v>177</v>
      </c>
      <c r="CM5434" s="13" t="n">
        <v>177</v>
      </c>
      <c r="DI5434" s="13" t="n">
        <v>177</v>
      </c>
      <c r="EE5434" s="13" t="n">
        <v>177</v>
      </c>
      <c r="FA5434" s="13" t="n">
        <v>177</v>
      </c>
      <c r="FW5434" s="13" t="n">
        <v>177</v>
      </c>
      <c r="GS5434" s="13" t="n">
        <v>177</v>
      </c>
    </row>
    <row r="5435">
      <c r="C5435" s="13" t="n">
        <v>178</v>
      </c>
      <c r="D5435" s="18">
        <f>Retailers_stock_balance!D9197</f>
        <v/>
      </c>
      <c r="E5435" s="18">
        <f>Retailers_stock_balance!E9197</f>
        <v/>
      </c>
      <c r="F5435" s="18">
        <f>Retailers_stock_balance!F9197</f>
        <v/>
      </c>
      <c r="Y5435" s="13" t="n">
        <v>178</v>
      </c>
      <c r="AU5435" s="13" t="n">
        <v>178</v>
      </c>
      <c r="BQ5435" s="13" t="n">
        <v>178</v>
      </c>
      <c r="CM5435" s="13" t="n">
        <v>178</v>
      </c>
      <c r="DI5435" s="13" t="n">
        <v>178</v>
      </c>
      <c r="EE5435" s="13" t="n">
        <v>178</v>
      </c>
      <c r="FA5435" s="13" t="n">
        <v>178</v>
      </c>
      <c r="FW5435" s="13" t="n">
        <v>178</v>
      </c>
      <c r="GS5435" s="13" t="n">
        <v>178</v>
      </c>
    </row>
    <row r="5436">
      <c r="C5436" s="13" t="n">
        <v>179</v>
      </c>
      <c r="D5436" s="18">
        <f>Retailers_stock_balance!D9198</f>
        <v/>
      </c>
      <c r="E5436" s="18">
        <f>Retailers_stock_balance!E9198</f>
        <v/>
      </c>
      <c r="F5436" s="18">
        <f>Retailers_stock_balance!F9198</f>
        <v/>
      </c>
      <c r="Y5436" s="13" t="n">
        <v>179</v>
      </c>
      <c r="AU5436" s="13" t="n">
        <v>179</v>
      </c>
      <c r="BQ5436" s="13" t="n">
        <v>179</v>
      </c>
      <c r="CM5436" s="13" t="n">
        <v>179</v>
      </c>
      <c r="DI5436" s="13" t="n">
        <v>179</v>
      </c>
      <c r="EE5436" s="13" t="n">
        <v>179</v>
      </c>
      <c r="FA5436" s="13" t="n">
        <v>179</v>
      </c>
      <c r="FW5436" s="13" t="n">
        <v>179</v>
      </c>
      <c r="GS5436" s="13" t="n">
        <v>179</v>
      </c>
    </row>
    <row r="5437">
      <c r="C5437" s="13" t="n">
        <v>180</v>
      </c>
      <c r="D5437" s="18">
        <f>Retailers_stock_balance!D9199</f>
        <v/>
      </c>
      <c r="E5437" s="18">
        <f>Retailers_stock_balance!E9199</f>
        <v/>
      </c>
      <c r="F5437" s="18">
        <f>Retailers_stock_balance!F9199</f>
        <v/>
      </c>
      <c r="Y5437" s="13" t="n">
        <v>180</v>
      </c>
      <c r="AU5437" s="13" t="n">
        <v>180</v>
      </c>
      <c r="BQ5437" s="13" t="n">
        <v>180</v>
      </c>
      <c r="CM5437" s="13" t="n">
        <v>180</v>
      </c>
      <c r="DI5437" s="13" t="n">
        <v>180</v>
      </c>
      <c r="EE5437" s="13" t="n">
        <v>180</v>
      </c>
      <c r="FA5437" s="13" t="n">
        <v>180</v>
      </c>
      <c r="FW5437" s="13" t="n">
        <v>180</v>
      </c>
      <c r="GS5437" s="13" t="n">
        <v>180</v>
      </c>
    </row>
    <row r="5438">
      <c r="C5438" s="13" t="n">
        <v>181</v>
      </c>
      <c r="D5438" s="18">
        <f>Retailers_stock_balance!D9200</f>
        <v/>
      </c>
      <c r="E5438" s="18">
        <f>Retailers_stock_balance!E9200</f>
        <v/>
      </c>
      <c r="F5438" s="18">
        <f>Retailers_stock_balance!F9200</f>
        <v/>
      </c>
      <c r="Y5438" s="13" t="n">
        <v>181</v>
      </c>
      <c r="AU5438" s="13" t="n">
        <v>181</v>
      </c>
      <c r="BQ5438" s="13" t="n">
        <v>181</v>
      </c>
      <c r="CM5438" s="13" t="n">
        <v>181</v>
      </c>
      <c r="DI5438" s="13" t="n">
        <v>181</v>
      </c>
      <c r="EE5438" s="13" t="n">
        <v>181</v>
      </c>
      <c r="FA5438" s="13" t="n">
        <v>181</v>
      </c>
      <c r="FW5438" s="13" t="n">
        <v>181</v>
      </c>
      <c r="GS5438" s="13" t="n">
        <v>181</v>
      </c>
    </row>
    <row r="5439">
      <c r="C5439" s="13" t="n">
        <v>182</v>
      </c>
      <c r="D5439" s="18">
        <f>Retailers_stock_balance!D9201</f>
        <v/>
      </c>
      <c r="E5439" s="18">
        <f>Retailers_stock_balance!E9201</f>
        <v/>
      </c>
      <c r="F5439" s="18">
        <f>Retailers_stock_balance!F9201</f>
        <v/>
      </c>
      <c r="Y5439" s="13" t="n">
        <v>182</v>
      </c>
      <c r="AU5439" s="13" t="n">
        <v>182</v>
      </c>
      <c r="BQ5439" s="13" t="n">
        <v>182</v>
      </c>
      <c r="CM5439" s="13" t="n">
        <v>182</v>
      </c>
      <c r="DI5439" s="13" t="n">
        <v>182</v>
      </c>
      <c r="EE5439" s="13" t="n">
        <v>182</v>
      </c>
      <c r="FA5439" s="13" t="n">
        <v>182</v>
      </c>
      <c r="FW5439" s="13" t="n">
        <v>182</v>
      </c>
      <c r="GS5439" s="13" t="n">
        <v>182</v>
      </c>
    </row>
    <row r="5440">
      <c r="C5440" s="13" t="n">
        <v>183</v>
      </c>
      <c r="D5440" s="18">
        <f>Retailers_stock_balance!D9202</f>
        <v/>
      </c>
      <c r="E5440" s="18">
        <f>Retailers_stock_balance!E9202</f>
        <v/>
      </c>
      <c r="F5440" s="18">
        <f>Retailers_stock_balance!F9202</f>
        <v/>
      </c>
      <c r="Y5440" s="13" t="n">
        <v>183</v>
      </c>
      <c r="AU5440" s="13" t="n">
        <v>183</v>
      </c>
      <c r="BQ5440" s="13" t="n">
        <v>183</v>
      </c>
      <c r="CM5440" s="13" t="n">
        <v>183</v>
      </c>
      <c r="DI5440" s="13" t="n">
        <v>183</v>
      </c>
      <c r="EE5440" s="13" t="n">
        <v>183</v>
      </c>
      <c r="FA5440" s="13" t="n">
        <v>183</v>
      </c>
      <c r="FW5440" s="13" t="n">
        <v>183</v>
      </c>
      <c r="GS5440" s="13" t="n">
        <v>183</v>
      </c>
    </row>
    <row r="5441">
      <c r="C5441" s="13" t="n">
        <v>184</v>
      </c>
      <c r="D5441" s="18">
        <f>Retailers_stock_balance!D9203</f>
        <v/>
      </c>
      <c r="E5441" s="18">
        <f>Retailers_stock_balance!E9203</f>
        <v/>
      </c>
      <c r="F5441" s="18">
        <f>Retailers_stock_balance!F9203</f>
        <v/>
      </c>
      <c r="Y5441" s="13" t="n">
        <v>184</v>
      </c>
      <c r="AU5441" s="13" t="n">
        <v>184</v>
      </c>
      <c r="BQ5441" s="13" t="n">
        <v>184</v>
      </c>
      <c r="CM5441" s="13" t="n">
        <v>184</v>
      </c>
      <c r="DI5441" s="13" t="n">
        <v>184</v>
      </c>
      <c r="EE5441" s="13" t="n">
        <v>184</v>
      </c>
      <c r="FA5441" s="13" t="n">
        <v>184</v>
      </c>
      <c r="FW5441" s="13" t="n">
        <v>184</v>
      </c>
      <c r="GS5441" s="13" t="n">
        <v>184</v>
      </c>
    </row>
    <row r="5442">
      <c r="C5442" s="13" t="n">
        <v>185</v>
      </c>
      <c r="D5442" s="18">
        <f>Retailers_stock_balance!D9204</f>
        <v/>
      </c>
      <c r="E5442" s="18">
        <f>Retailers_stock_balance!E9204</f>
        <v/>
      </c>
      <c r="F5442" s="18">
        <f>Retailers_stock_balance!F9204</f>
        <v/>
      </c>
      <c r="Y5442" s="13" t="n">
        <v>185</v>
      </c>
      <c r="AU5442" s="13" t="n">
        <v>185</v>
      </c>
      <c r="BQ5442" s="13" t="n">
        <v>185</v>
      </c>
      <c r="CM5442" s="13" t="n">
        <v>185</v>
      </c>
      <c r="DI5442" s="13" t="n">
        <v>185</v>
      </c>
      <c r="EE5442" s="13" t="n">
        <v>185</v>
      </c>
      <c r="FA5442" s="13" t="n">
        <v>185</v>
      </c>
      <c r="FW5442" s="13" t="n">
        <v>185</v>
      </c>
      <c r="GS5442" s="13" t="n">
        <v>185</v>
      </c>
    </row>
    <row r="5443">
      <c r="C5443" s="13" t="n">
        <v>186</v>
      </c>
      <c r="D5443" s="18">
        <f>Retailers_stock_balance!D9205</f>
        <v/>
      </c>
      <c r="E5443" s="18">
        <f>Retailers_stock_balance!E9205</f>
        <v/>
      </c>
      <c r="F5443" s="18">
        <f>Retailers_stock_balance!F9205</f>
        <v/>
      </c>
      <c r="Y5443" s="13" t="n">
        <v>186</v>
      </c>
      <c r="AU5443" s="13" t="n">
        <v>186</v>
      </c>
      <c r="BQ5443" s="13" t="n">
        <v>186</v>
      </c>
      <c r="CM5443" s="13" t="n">
        <v>186</v>
      </c>
      <c r="DI5443" s="13" t="n">
        <v>186</v>
      </c>
      <c r="EE5443" s="13" t="n">
        <v>186</v>
      </c>
      <c r="FA5443" s="13" t="n">
        <v>186</v>
      </c>
      <c r="FW5443" s="13" t="n">
        <v>186</v>
      </c>
      <c r="GS5443" s="13" t="n">
        <v>186</v>
      </c>
    </row>
    <row r="5444">
      <c r="C5444" s="13" t="n">
        <v>187</v>
      </c>
      <c r="D5444" s="18">
        <f>Retailers_stock_balance!D9206</f>
        <v/>
      </c>
      <c r="E5444" s="18">
        <f>Retailers_stock_balance!E9206</f>
        <v/>
      </c>
      <c r="F5444" s="18">
        <f>Retailers_stock_balance!F9206</f>
        <v/>
      </c>
      <c r="Y5444" s="13" t="n">
        <v>187</v>
      </c>
      <c r="AU5444" s="13" t="n">
        <v>187</v>
      </c>
      <c r="BQ5444" s="13" t="n">
        <v>187</v>
      </c>
      <c r="CM5444" s="13" t="n">
        <v>187</v>
      </c>
      <c r="DI5444" s="13" t="n">
        <v>187</v>
      </c>
      <c r="EE5444" s="13" t="n">
        <v>187</v>
      </c>
      <c r="FA5444" s="13" t="n">
        <v>187</v>
      </c>
      <c r="FW5444" s="13" t="n">
        <v>187</v>
      </c>
      <c r="GS5444" s="13" t="n">
        <v>187</v>
      </c>
    </row>
    <row r="5445">
      <c r="C5445" s="13" t="n">
        <v>188</v>
      </c>
      <c r="D5445" s="18">
        <f>Retailers_stock_balance!D9207</f>
        <v/>
      </c>
      <c r="E5445" s="18">
        <f>Retailers_stock_balance!E9207</f>
        <v/>
      </c>
      <c r="F5445" s="18">
        <f>Retailers_stock_balance!F9207</f>
        <v/>
      </c>
      <c r="Y5445" s="13" t="n">
        <v>188</v>
      </c>
      <c r="AU5445" s="13" t="n">
        <v>188</v>
      </c>
      <c r="BQ5445" s="13" t="n">
        <v>188</v>
      </c>
      <c r="CM5445" s="13" t="n">
        <v>188</v>
      </c>
      <c r="DI5445" s="13" t="n">
        <v>188</v>
      </c>
      <c r="EE5445" s="13" t="n">
        <v>188</v>
      </c>
      <c r="FA5445" s="13" t="n">
        <v>188</v>
      </c>
      <c r="FW5445" s="13" t="n">
        <v>188</v>
      </c>
      <c r="GS5445" s="13" t="n">
        <v>188</v>
      </c>
    </row>
    <row r="5446">
      <c r="C5446" s="13" t="n">
        <v>189</v>
      </c>
      <c r="D5446" s="18">
        <f>Retailers_stock_balance!D9208</f>
        <v/>
      </c>
      <c r="E5446" s="18">
        <f>Retailers_stock_balance!E9208</f>
        <v/>
      </c>
      <c r="F5446" s="18">
        <f>Retailers_stock_balance!F9208</f>
        <v/>
      </c>
      <c r="Y5446" s="13" t="n">
        <v>189</v>
      </c>
      <c r="AU5446" s="13" t="n">
        <v>189</v>
      </c>
      <c r="BQ5446" s="13" t="n">
        <v>189</v>
      </c>
      <c r="CM5446" s="13" t="n">
        <v>189</v>
      </c>
      <c r="DI5446" s="13" t="n">
        <v>189</v>
      </c>
      <c r="EE5446" s="13" t="n">
        <v>189</v>
      </c>
      <c r="FA5446" s="13" t="n">
        <v>189</v>
      </c>
      <c r="FW5446" s="13" t="n">
        <v>189</v>
      </c>
      <c r="GS5446" s="13" t="n">
        <v>189</v>
      </c>
    </row>
    <row r="5447">
      <c r="C5447" s="13" t="n">
        <v>190</v>
      </c>
      <c r="D5447" s="18">
        <f>Retailers_stock_balance!D9209</f>
        <v/>
      </c>
      <c r="E5447" s="18">
        <f>Retailers_stock_balance!E9209</f>
        <v/>
      </c>
      <c r="F5447" s="18">
        <f>Retailers_stock_balance!F9209</f>
        <v/>
      </c>
      <c r="Y5447" s="13" t="n">
        <v>190</v>
      </c>
      <c r="AU5447" s="13" t="n">
        <v>190</v>
      </c>
      <c r="BQ5447" s="13" t="n">
        <v>190</v>
      </c>
      <c r="CM5447" s="13" t="n">
        <v>190</v>
      </c>
      <c r="DI5447" s="13" t="n">
        <v>190</v>
      </c>
      <c r="EE5447" s="13" t="n">
        <v>190</v>
      </c>
      <c r="FA5447" s="13" t="n">
        <v>190</v>
      </c>
      <c r="FW5447" s="13" t="n">
        <v>190</v>
      </c>
      <c r="GS5447" s="13" t="n">
        <v>190</v>
      </c>
    </row>
    <row r="5448">
      <c r="C5448" s="13" t="n">
        <v>191</v>
      </c>
      <c r="D5448" s="18">
        <f>Retailers_stock_balance!D9210</f>
        <v/>
      </c>
      <c r="E5448" s="18">
        <f>Retailers_stock_balance!E9210</f>
        <v/>
      </c>
      <c r="F5448" s="18">
        <f>Retailers_stock_balance!F9210</f>
        <v/>
      </c>
      <c r="Y5448" s="13" t="n">
        <v>191</v>
      </c>
      <c r="AU5448" s="13" t="n">
        <v>191</v>
      </c>
      <c r="BQ5448" s="13" t="n">
        <v>191</v>
      </c>
      <c r="CM5448" s="13" t="n">
        <v>191</v>
      </c>
      <c r="DI5448" s="13" t="n">
        <v>191</v>
      </c>
      <c r="EE5448" s="13" t="n">
        <v>191</v>
      </c>
      <c r="FA5448" s="13" t="n">
        <v>191</v>
      </c>
      <c r="FW5448" s="13" t="n">
        <v>191</v>
      </c>
      <c r="GS5448" s="13" t="n">
        <v>191</v>
      </c>
    </row>
    <row r="5449">
      <c r="C5449" s="13" t="n">
        <v>192</v>
      </c>
      <c r="D5449" s="18">
        <f>Retailers_stock_balance!D9211</f>
        <v/>
      </c>
      <c r="E5449" s="18">
        <f>Retailers_stock_balance!E9211</f>
        <v/>
      </c>
      <c r="F5449" s="18">
        <f>Retailers_stock_balance!F9211</f>
        <v/>
      </c>
      <c r="Y5449" s="13" t="n">
        <v>192</v>
      </c>
      <c r="AU5449" s="13" t="n">
        <v>192</v>
      </c>
      <c r="BQ5449" s="13" t="n">
        <v>192</v>
      </c>
      <c r="CM5449" s="13" t="n">
        <v>192</v>
      </c>
      <c r="DI5449" s="13" t="n">
        <v>192</v>
      </c>
      <c r="EE5449" s="13" t="n">
        <v>192</v>
      </c>
      <c r="FA5449" s="13" t="n">
        <v>192</v>
      </c>
      <c r="FW5449" s="13" t="n">
        <v>192</v>
      </c>
      <c r="GS5449" s="13" t="n">
        <v>192</v>
      </c>
    </row>
    <row r="5450">
      <c r="C5450" s="13" t="n">
        <v>193</v>
      </c>
      <c r="D5450" s="18">
        <f>Retailers_stock_balance!D9212</f>
        <v/>
      </c>
      <c r="E5450" s="18">
        <f>Retailers_stock_balance!E9212</f>
        <v/>
      </c>
      <c r="F5450" s="18">
        <f>Retailers_stock_balance!F9212</f>
        <v/>
      </c>
      <c r="Y5450" s="13" t="n">
        <v>193</v>
      </c>
      <c r="AU5450" s="13" t="n">
        <v>193</v>
      </c>
      <c r="BQ5450" s="13" t="n">
        <v>193</v>
      </c>
      <c r="CM5450" s="13" t="n">
        <v>193</v>
      </c>
      <c r="DI5450" s="13" t="n">
        <v>193</v>
      </c>
      <c r="EE5450" s="13" t="n">
        <v>193</v>
      </c>
      <c r="FA5450" s="13" t="n">
        <v>193</v>
      </c>
      <c r="FW5450" s="13" t="n">
        <v>193</v>
      </c>
      <c r="GS5450" s="13" t="n">
        <v>193</v>
      </c>
    </row>
    <row r="5451">
      <c r="C5451" s="13" t="n">
        <v>194</v>
      </c>
      <c r="D5451" s="18">
        <f>Retailers_stock_balance!D9213</f>
        <v/>
      </c>
      <c r="E5451" s="18">
        <f>Retailers_stock_balance!E9213</f>
        <v/>
      </c>
      <c r="F5451" s="18">
        <f>Retailers_stock_balance!F9213</f>
        <v/>
      </c>
      <c r="Y5451" s="13" t="n">
        <v>194</v>
      </c>
      <c r="AU5451" s="13" t="n">
        <v>194</v>
      </c>
      <c r="BQ5451" s="13" t="n">
        <v>194</v>
      </c>
      <c r="CM5451" s="13" t="n">
        <v>194</v>
      </c>
      <c r="DI5451" s="13" t="n">
        <v>194</v>
      </c>
      <c r="EE5451" s="13" t="n">
        <v>194</v>
      </c>
      <c r="FA5451" s="13" t="n">
        <v>194</v>
      </c>
      <c r="FW5451" s="13" t="n">
        <v>194</v>
      </c>
      <c r="GS5451" s="13" t="n">
        <v>194</v>
      </c>
    </row>
    <row r="5452">
      <c r="C5452" s="13" t="n">
        <v>195</v>
      </c>
      <c r="D5452" s="18">
        <f>Retailers_stock_balance!D9214</f>
        <v/>
      </c>
      <c r="E5452" s="18">
        <f>Retailers_stock_balance!E9214</f>
        <v/>
      </c>
      <c r="F5452" s="18">
        <f>Retailers_stock_balance!F9214</f>
        <v/>
      </c>
      <c r="Y5452" s="13" t="n">
        <v>195</v>
      </c>
      <c r="AU5452" s="13" t="n">
        <v>195</v>
      </c>
      <c r="BQ5452" s="13" t="n">
        <v>195</v>
      </c>
      <c r="CM5452" s="13" t="n">
        <v>195</v>
      </c>
      <c r="DI5452" s="13" t="n">
        <v>195</v>
      </c>
      <c r="EE5452" s="13" t="n">
        <v>195</v>
      </c>
      <c r="FA5452" s="13" t="n">
        <v>195</v>
      </c>
      <c r="FW5452" s="13" t="n">
        <v>195</v>
      </c>
      <c r="GS5452" s="13" t="n">
        <v>195</v>
      </c>
    </row>
    <row r="5453">
      <c r="C5453" s="13" t="n">
        <v>196</v>
      </c>
      <c r="D5453" s="18">
        <f>Retailers_stock_balance!D9215</f>
        <v/>
      </c>
      <c r="E5453" s="18">
        <f>Retailers_stock_balance!E9215</f>
        <v/>
      </c>
      <c r="F5453" s="18">
        <f>Retailers_stock_balance!F9215</f>
        <v/>
      </c>
      <c r="Y5453" s="13" t="n">
        <v>196</v>
      </c>
      <c r="AU5453" s="13" t="n">
        <v>196</v>
      </c>
      <c r="BQ5453" s="13" t="n">
        <v>196</v>
      </c>
      <c r="CM5453" s="13" t="n">
        <v>196</v>
      </c>
      <c r="DI5453" s="13" t="n">
        <v>196</v>
      </c>
      <c r="EE5453" s="13" t="n">
        <v>196</v>
      </c>
      <c r="FA5453" s="13" t="n">
        <v>196</v>
      </c>
      <c r="FW5453" s="13" t="n">
        <v>196</v>
      </c>
      <c r="GS5453" s="13" t="n">
        <v>196</v>
      </c>
    </row>
    <row r="5454">
      <c r="C5454" s="13" t="n">
        <v>197</v>
      </c>
      <c r="D5454" s="18">
        <f>Retailers_stock_balance!D9216</f>
        <v/>
      </c>
      <c r="E5454" s="18">
        <f>Retailers_stock_balance!E9216</f>
        <v/>
      </c>
      <c r="F5454" s="18">
        <f>Retailers_stock_balance!F9216</f>
        <v/>
      </c>
      <c r="Y5454" s="13" t="n">
        <v>197</v>
      </c>
      <c r="AU5454" s="13" t="n">
        <v>197</v>
      </c>
      <c r="BQ5454" s="13" t="n">
        <v>197</v>
      </c>
      <c r="CM5454" s="13" t="n">
        <v>197</v>
      </c>
      <c r="DI5454" s="13" t="n">
        <v>197</v>
      </c>
      <c r="EE5454" s="13" t="n">
        <v>197</v>
      </c>
      <c r="FA5454" s="13" t="n">
        <v>197</v>
      </c>
      <c r="FW5454" s="13" t="n">
        <v>197</v>
      </c>
      <c r="GS5454" s="13" t="n">
        <v>197</v>
      </c>
    </row>
    <row r="5455">
      <c r="C5455" s="13" t="n">
        <v>198</v>
      </c>
      <c r="D5455" s="18">
        <f>Retailers_stock_balance!D9217</f>
        <v/>
      </c>
      <c r="E5455" s="18">
        <f>Retailers_stock_balance!E9217</f>
        <v/>
      </c>
      <c r="F5455" s="18">
        <f>Retailers_stock_balance!F9217</f>
        <v/>
      </c>
      <c r="Y5455" s="13" t="n">
        <v>198</v>
      </c>
      <c r="AU5455" s="13" t="n">
        <v>198</v>
      </c>
      <c r="BQ5455" s="13" t="n">
        <v>198</v>
      </c>
      <c r="CM5455" s="13" t="n">
        <v>198</v>
      </c>
      <c r="DI5455" s="13" t="n">
        <v>198</v>
      </c>
      <c r="EE5455" s="13" t="n">
        <v>198</v>
      </c>
      <c r="FA5455" s="13" t="n">
        <v>198</v>
      </c>
      <c r="FW5455" s="13" t="n">
        <v>198</v>
      </c>
      <c r="GS5455" s="13" t="n">
        <v>198</v>
      </c>
    </row>
    <row r="5457">
      <c r="C5457" s="13" t="inlineStr">
        <is>
          <t>vMaxNumOfCyclesd</t>
        </is>
      </c>
      <c r="D5457" s="13" t="n">
        <v>22</v>
      </c>
      <c r="E5457" s="13" t="n">
        <v>23</v>
      </c>
      <c r="F5457" s="13" t="n">
        <v>24</v>
      </c>
      <c r="X5457" s="13" t="inlineStr">
        <is>
          <t>NOVA</t>
        </is>
      </c>
      <c r="Y5457" s="13" t="inlineStr">
        <is>
          <t>vMaxNumOfCyclesd</t>
        </is>
      </c>
      <c r="Z5457" s="13" t="n">
        <v>22</v>
      </c>
      <c r="AA5457" s="13" t="n">
        <v>23</v>
      </c>
      <c r="AB5457" s="13" t="n">
        <v>24</v>
      </c>
      <c r="AT5457" s="13" t="inlineStr">
        <is>
          <t>NOVA</t>
        </is>
      </c>
      <c r="AU5457" s="13" t="inlineStr">
        <is>
          <t>vMaxNumOfCyclesd</t>
        </is>
      </c>
      <c r="AV5457" s="13" t="n">
        <v>22</v>
      </c>
      <c r="AW5457" s="13" t="n">
        <v>23</v>
      </c>
      <c r="AX5457" s="13" t="n">
        <v>24</v>
      </c>
      <c r="BP5457" s="13" t="inlineStr">
        <is>
          <t>NOVA</t>
        </is>
      </c>
      <c r="BQ5457" s="13" t="inlineStr">
        <is>
          <t>vMaxNumOfCyclesd</t>
        </is>
      </c>
      <c r="BR5457" s="13" t="n">
        <v>22</v>
      </c>
      <c r="BS5457" s="13" t="n">
        <v>23</v>
      </c>
      <c r="BT5457" s="13" t="n">
        <v>24</v>
      </c>
      <c r="CL5457" s="13" t="inlineStr">
        <is>
          <t>NOVA</t>
        </is>
      </c>
      <c r="CM5457" s="13" t="inlineStr">
        <is>
          <t>vMaxNumOfCyclesd</t>
        </is>
      </c>
      <c r="CN5457" s="13" t="n">
        <v>22</v>
      </c>
      <c r="CO5457" s="13" t="n">
        <v>23</v>
      </c>
      <c r="CP5457" s="13" t="n">
        <v>24</v>
      </c>
      <c r="DH5457" s="13" t="inlineStr">
        <is>
          <t>NOVA</t>
        </is>
      </c>
      <c r="DI5457" s="13" t="inlineStr">
        <is>
          <t>vMaxNumOfCyclesd</t>
        </is>
      </c>
      <c r="DJ5457" s="13" t="n">
        <v>22</v>
      </c>
      <c r="DK5457" s="13" t="n">
        <v>23</v>
      </c>
      <c r="DL5457" s="13" t="n">
        <v>24</v>
      </c>
      <c r="ED5457" s="13" t="inlineStr">
        <is>
          <t>NOVA</t>
        </is>
      </c>
      <c r="EE5457" s="13" t="inlineStr">
        <is>
          <t>vMaxNumOfCyclesd</t>
        </is>
      </c>
      <c r="EF5457" s="13" t="n">
        <v>22</v>
      </c>
      <c r="EG5457" s="13" t="n">
        <v>23</v>
      </c>
      <c r="EH5457" s="13" t="n">
        <v>24</v>
      </c>
      <c r="EZ5457" s="13" t="inlineStr">
        <is>
          <t>NOVA</t>
        </is>
      </c>
      <c r="FA5457" s="13" t="inlineStr">
        <is>
          <t>vMaxNumOfCyclesd</t>
        </is>
      </c>
      <c r="FB5457" s="13" t="n">
        <v>22</v>
      </c>
      <c r="FC5457" s="13" t="n">
        <v>23</v>
      </c>
      <c r="FD5457" s="13" t="n">
        <v>24</v>
      </c>
      <c r="FV5457" s="13" t="inlineStr">
        <is>
          <t>NOVA</t>
        </is>
      </c>
      <c r="FW5457" s="13" t="inlineStr">
        <is>
          <t>vMaxNumOfCyclesd</t>
        </is>
      </c>
      <c r="FX5457" s="13" t="n">
        <v>22</v>
      </c>
      <c r="FY5457" s="13" t="n">
        <v>23</v>
      </c>
      <c r="FZ5457" s="13" t="n">
        <v>24</v>
      </c>
      <c r="GR5457" s="13" t="inlineStr">
        <is>
          <t>NOVA</t>
        </is>
      </c>
      <c r="GS5457" s="13" t="inlineStr">
        <is>
          <t>vMaxNumOfCyclesd</t>
        </is>
      </c>
      <c r="GT5457" s="13" t="n">
        <v>22</v>
      </c>
      <c r="GU5457" s="13" t="n">
        <v>23</v>
      </c>
      <c r="GV5457" s="13" t="n">
        <v>24</v>
      </c>
    </row>
    <row r="5458">
      <c r="C5458" s="13" t="n">
        <v>9</v>
      </c>
      <c r="D5458" s="13">
        <f>Retailers_stock_balance!D9220</f>
        <v/>
      </c>
      <c r="E5458" s="13">
        <f>Retailers_stock_balance!E9220</f>
        <v/>
      </c>
      <c r="F5458" s="13">
        <f>Retailers_stock_balance!F9220</f>
        <v/>
      </c>
      <c r="Y5458" s="13" t="n">
        <v>9</v>
      </c>
      <c r="AU5458" s="13" t="n">
        <v>9</v>
      </c>
      <c r="BQ5458" s="13" t="n">
        <v>9</v>
      </c>
      <c r="CM5458" s="13" t="n">
        <v>9</v>
      </c>
      <c r="DI5458" s="13" t="n">
        <v>9</v>
      </c>
      <c r="EE5458" s="13" t="n">
        <v>9</v>
      </c>
      <c r="FA5458" s="13" t="n">
        <v>9</v>
      </c>
      <c r="FW5458" s="13" t="n">
        <v>9</v>
      </c>
      <c r="GS5458" s="13" t="n">
        <v>9</v>
      </c>
    </row>
    <row r="5459">
      <c r="C5459" s="13" t="n">
        <v>10</v>
      </c>
      <c r="D5459" s="13">
        <f>Retailers_stock_balance!D9221</f>
        <v/>
      </c>
      <c r="E5459" s="13">
        <f>Retailers_stock_balance!E9221</f>
        <v/>
      </c>
      <c r="F5459" s="13">
        <f>Retailers_stock_balance!F9221</f>
        <v/>
      </c>
      <c r="Y5459" s="13" t="n">
        <v>10</v>
      </c>
      <c r="AU5459" s="13" t="n">
        <v>10</v>
      </c>
      <c r="BQ5459" s="13" t="n">
        <v>10</v>
      </c>
      <c r="CM5459" s="13" t="n">
        <v>10</v>
      </c>
      <c r="DI5459" s="13" t="n">
        <v>10</v>
      </c>
      <c r="EE5459" s="13" t="n">
        <v>10</v>
      </c>
      <c r="FA5459" s="13" t="n">
        <v>10</v>
      </c>
      <c r="FW5459" s="13" t="n">
        <v>10</v>
      </c>
      <c r="GS5459" s="13" t="n">
        <v>10</v>
      </c>
    </row>
    <row r="5460">
      <c r="C5460" s="13" t="n">
        <v>11</v>
      </c>
      <c r="D5460" s="13">
        <f>Retailers_stock_balance!D9222</f>
        <v/>
      </c>
      <c r="E5460" s="13">
        <f>Retailers_stock_balance!E9222</f>
        <v/>
      </c>
      <c r="F5460" s="13">
        <f>Retailers_stock_balance!F9222</f>
        <v/>
      </c>
      <c r="Y5460" s="13" t="n">
        <v>11</v>
      </c>
      <c r="AU5460" s="13" t="n">
        <v>11</v>
      </c>
      <c r="BQ5460" s="13" t="n">
        <v>11</v>
      </c>
      <c r="CM5460" s="13" t="n">
        <v>11</v>
      </c>
      <c r="DI5460" s="13" t="n">
        <v>11</v>
      </c>
      <c r="EE5460" s="13" t="n">
        <v>11</v>
      </c>
      <c r="FA5460" s="13" t="n">
        <v>11</v>
      </c>
      <c r="FW5460" s="13" t="n">
        <v>11</v>
      </c>
      <c r="GS5460" s="13" t="n">
        <v>11</v>
      </c>
    </row>
    <row r="5461">
      <c r="C5461" s="13" t="n">
        <v>12</v>
      </c>
      <c r="D5461" s="13">
        <f>Retailers_stock_balance!D9223</f>
        <v/>
      </c>
      <c r="E5461" s="13">
        <f>Retailers_stock_balance!E9223</f>
        <v/>
      </c>
      <c r="F5461" s="13">
        <f>Retailers_stock_balance!F9223</f>
        <v/>
      </c>
      <c r="Y5461" s="13" t="n">
        <v>12</v>
      </c>
      <c r="AU5461" s="13" t="n">
        <v>12</v>
      </c>
      <c r="BQ5461" s="13" t="n">
        <v>12</v>
      </c>
      <c r="CM5461" s="13" t="n">
        <v>12</v>
      </c>
      <c r="DI5461" s="13" t="n">
        <v>12</v>
      </c>
      <c r="EE5461" s="13" t="n">
        <v>12</v>
      </c>
      <c r="FA5461" s="13" t="n">
        <v>12</v>
      </c>
      <c r="FW5461" s="13" t="n">
        <v>12</v>
      </c>
      <c r="GS5461" s="13" t="n">
        <v>12</v>
      </c>
    </row>
    <row r="5462">
      <c r="C5462" s="13" t="n">
        <v>13</v>
      </c>
      <c r="D5462" s="13">
        <f>Retailers_stock_balance!D9224</f>
        <v/>
      </c>
      <c r="E5462" s="13">
        <f>Retailers_stock_balance!E9224</f>
        <v/>
      </c>
      <c r="F5462" s="13">
        <f>Retailers_stock_balance!F9224</f>
        <v/>
      </c>
      <c r="Y5462" s="13" t="n">
        <v>13</v>
      </c>
      <c r="AU5462" s="13" t="n">
        <v>13</v>
      </c>
      <c r="BQ5462" s="13" t="n">
        <v>13</v>
      </c>
      <c r="CM5462" s="13" t="n">
        <v>13</v>
      </c>
      <c r="DI5462" s="13" t="n">
        <v>13</v>
      </c>
      <c r="EE5462" s="13" t="n">
        <v>13</v>
      </c>
      <c r="FA5462" s="13" t="n">
        <v>13</v>
      </c>
      <c r="FW5462" s="13" t="n">
        <v>13</v>
      </c>
      <c r="GS5462" s="13" t="n">
        <v>13</v>
      </c>
    </row>
    <row r="5463">
      <c r="C5463" s="13" t="n">
        <v>14</v>
      </c>
      <c r="D5463" s="13">
        <f>Retailers_stock_balance!D9225</f>
        <v/>
      </c>
      <c r="E5463" s="13">
        <f>Retailers_stock_balance!E9225</f>
        <v/>
      </c>
      <c r="F5463" s="13">
        <f>Retailers_stock_balance!F9225</f>
        <v/>
      </c>
      <c r="Y5463" s="13" t="n">
        <v>14</v>
      </c>
      <c r="AU5463" s="13" t="n">
        <v>14</v>
      </c>
      <c r="BQ5463" s="13" t="n">
        <v>14</v>
      </c>
      <c r="CM5463" s="13" t="n">
        <v>14</v>
      </c>
      <c r="DI5463" s="13" t="n">
        <v>14</v>
      </c>
      <c r="EE5463" s="13" t="n">
        <v>14</v>
      </c>
      <c r="FA5463" s="13" t="n">
        <v>14</v>
      </c>
      <c r="FW5463" s="13" t="n">
        <v>14</v>
      </c>
      <c r="GS5463" s="13" t="n">
        <v>14</v>
      </c>
    </row>
    <row r="5464">
      <c r="C5464" s="13" t="n">
        <v>15</v>
      </c>
      <c r="D5464" s="13">
        <f>Retailers_stock_balance!D9226</f>
        <v/>
      </c>
      <c r="E5464" s="13">
        <f>Retailers_stock_balance!E9226</f>
        <v/>
      </c>
      <c r="F5464" s="13">
        <f>Retailers_stock_balance!F9226</f>
        <v/>
      </c>
      <c r="Y5464" s="13" t="n">
        <v>15</v>
      </c>
      <c r="AU5464" s="13" t="n">
        <v>15</v>
      </c>
      <c r="BQ5464" s="13" t="n">
        <v>15</v>
      </c>
      <c r="CM5464" s="13" t="n">
        <v>15</v>
      </c>
      <c r="DI5464" s="13" t="n">
        <v>15</v>
      </c>
      <c r="EE5464" s="13" t="n">
        <v>15</v>
      </c>
      <c r="FA5464" s="13" t="n">
        <v>15</v>
      </c>
      <c r="FW5464" s="13" t="n">
        <v>15</v>
      </c>
      <c r="GS5464" s="13" t="n">
        <v>15</v>
      </c>
    </row>
    <row r="5465">
      <c r="C5465" s="13" t="n">
        <v>16</v>
      </c>
      <c r="D5465" s="13">
        <f>Retailers_stock_balance!D9227</f>
        <v/>
      </c>
      <c r="E5465" s="13">
        <f>Retailers_stock_balance!E9227</f>
        <v/>
      </c>
      <c r="F5465" s="13">
        <f>Retailers_stock_balance!F9227</f>
        <v/>
      </c>
      <c r="Y5465" s="13" t="n">
        <v>16</v>
      </c>
      <c r="AU5465" s="13" t="n">
        <v>16</v>
      </c>
      <c r="BQ5465" s="13" t="n">
        <v>16</v>
      </c>
      <c r="CM5465" s="13" t="n">
        <v>16</v>
      </c>
      <c r="DI5465" s="13" t="n">
        <v>16</v>
      </c>
      <c r="EE5465" s="13" t="n">
        <v>16</v>
      </c>
      <c r="FA5465" s="13" t="n">
        <v>16</v>
      </c>
      <c r="FW5465" s="13" t="n">
        <v>16</v>
      </c>
      <c r="GS5465" s="13" t="n">
        <v>16</v>
      </c>
    </row>
    <row r="5466">
      <c r="C5466" s="13" t="n">
        <v>17</v>
      </c>
      <c r="D5466" s="13">
        <f>Retailers_stock_balance!D9228</f>
        <v/>
      </c>
      <c r="E5466" s="13">
        <f>Retailers_stock_balance!E9228</f>
        <v/>
      </c>
      <c r="F5466" s="13">
        <f>Retailers_stock_balance!F9228</f>
        <v/>
      </c>
      <c r="Y5466" s="13" t="n">
        <v>17</v>
      </c>
      <c r="AU5466" s="13" t="n">
        <v>17</v>
      </c>
      <c r="BQ5466" s="13" t="n">
        <v>17</v>
      </c>
      <c r="CM5466" s="13" t="n">
        <v>17</v>
      </c>
      <c r="DI5466" s="13" t="n">
        <v>17</v>
      </c>
      <c r="EE5466" s="13" t="n">
        <v>17</v>
      </c>
      <c r="FA5466" s="13" t="n">
        <v>17</v>
      </c>
      <c r="FW5466" s="13" t="n">
        <v>17</v>
      </c>
      <c r="GS5466" s="13" t="n">
        <v>17</v>
      </c>
    </row>
    <row r="5467">
      <c r="C5467" s="13" t="n">
        <v>18</v>
      </c>
      <c r="D5467" s="13">
        <f>Retailers_stock_balance!D9229</f>
        <v/>
      </c>
      <c r="E5467" s="13">
        <f>Retailers_stock_balance!E9229</f>
        <v/>
      </c>
      <c r="F5467" s="13">
        <f>Retailers_stock_balance!F9229</f>
        <v/>
      </c>
      <c r="Y5467" s="13" t="n">
        <v>18</v>
      </c>
      <c r="AU5467" s="13" t="n">
        <v>18</v>
      </c>
      <c r="BQ5467" s="13" t="n">
        <v>18</v>
      </c>
      <c r="CM5467" s="13" t="n">
        <v>18</v>
      </c>
      <c r="DI5467" s="13" t="n">
        <v>18</v>
      </c>
      <c r="EE5467" s="13" t="n">
        <v>18</v>
      </c>
      <c r="FA5467" s="13" t="n">
        <v>18</v>
      </c>
      <c r="FW5467" s="13" t="n">
        <v>18</v>
      </c>
      <c r="GS5467" s="13" t="n">
        <v>18</v>
      </c>
    </row>
    <row r="5468">
      <c r="C5468" s="13" t="n">
        <v>19</v>
      </c>
      <c r="D5468" s="13">
        <f>Retailers_stock_balance!D9230</f>
        <v/>
      </c>
      <c r="E5468" s="13">
        <f>Retailers_stock_balance!E9230</f>
        <v/>
      </c>
      <c r="F5468" s="13">
        <f>Retailers_stock_balance!F9230</f>
        <v/>
      </c>
      <c r="Y5468" s="13" t="n">
        <v>19</v>
      </c>
      <c r="AU5468" s="13" t="n">
        <v>19</v>
      </c>
      <c r="BQ5468" s="13" t="n">
        <v>19</v>
      </c>
      <c r="CM5468" s="13" t="n">
        <v>19</v>
      </c>
      <c r="DI5468" s="13" t="n">
        <v>19</v>
      </c>
      <c r="EE5468" s="13" t="n">
        <v>19</v>
      </c>
      <c r="FA5468" s="13" t="n">
        <v>19</v>
      </c>
      <c r="FW5468" s="13" t="n">
        <v>19</v>
      </c>
      <c r="GS5468" s="13" t="n">
        <v>19</v>
      </c>
    </row>
    <row r="5469">
      <c r="C5469" s="13" t="n">
        <v>20</v>
      </c>
      <c r="D5469" s="13">
        <f>Retailers_stock_balance!D9231</f>
        <v/>
      </c>
      <c r="E5469" s="13">
        <f>Retailers_stock_balance!E9231</f>
        <v/>
      </c>
      <c r="F5469" s="13">
        <f>Retailers_stock_balance!F9231</f>
        <v/>
      </c>
      <c r="Y5469" s="13" t="n">
        <v>20</v>
      </c>
      <c r="AU5469" s="13" t="n">
        <v>20</v>
      </c>
      <c r="BQ5469" s="13" t="n">
        <v>20</v>
      </c>
      <c r="CM5469" s="13" t="n">
        <v>20</v>
      </c>
      <c r="DI5469" s="13" t="n">
        <v>20</v>
      </c>
      <c r="EE5469" s="13" t="n">
        <v>20</v>
      </c>
      <c r="FA5469" s="13" t="n">
        <v>20</v>
      </c>
      <c r="FW5469" s="13" t="n">
        <v>20</v>
      </c>
      <c r="GS5469" s="13" t="n">
        <v>20</v>
      </c>
    </row>
    <row r="5470">
      <c r="C5470" s="13" t="n">
        <v>21</v>
      </c>
      <c r="D5470" s="13">
        <f>Retailers_stock_balance!D9232</f>
        <v/>
      </c>
      <c r="E5470" s="13">
        <f>Retailers_stock_balance!E9232</f>
        <v/>
      </c>
      <c r="F5470" s="13">
        <f>Retailers_stock_balance!F9232</f>
        <v/>
      </c>
      <c r="Y5470" s="13" t="n">
        <v>21</v>
      </c>
      <c r="AU5470" s="13" t="n">
        <v>21</v>
      </c>
      <c r="BQ5470" s="13" t="n">
        <v>21</v>
      </c>
      <c r="CM5470" s="13" t="n">
        <v>21</v>
      </c>
      <c r="DI5470" s="13" t="n">
        <v>21</v>
      </c>
      <c r="EE5470" s="13" t="n">
        <v>21</v>
      </c>
      <c r="FA5470" s="13" t="n">
        <v>21</v>
      </c>
      <c r="FW5470" s="13" t="n">
        <v>21</v>
      </c>
      <c r="GS5470" s="13" t="n">
        <v>21</v>
      </c>
    </row>
    <row r="5471">
      <c r="C5471" s="13" t="n">
        <v>22</v>
      </c>
      <c r="D5471" s="13">
        <f>Retailers_stock_balance!D9233</f>
        <v/>
      </c>
      <c r="E5471" s="13">
        <f>Retailers_stock_balance!E9233</f>
        <v/>
      </c>
      <c r="F5471" s="13">
        <f>Retailers_stock_balance!F9233</f>
        <v/>
      </c>
      <c r="Y5471" s="13" t="n">
        <v>22</v>
      </c>
      <c r="AU5471" s="13" t="n">
        <v>22</v>
      </c>
      <c r="BQ5471" s="13" t="n">
        <v>22</v>
      </c>
      <c r="CM5471" s="13" t="n">
        <v>22</v>
      </c>
      <c r="DI5471" s="13" t="n">
        <v>22</v>
      </c>
      <c r="EE5471" s="13" t="n">
        <v>22</v>
      </c>
      <c r="FA5471" s="13" t="n">
        <v>22</v>
      </c>
      <c r="FW5471" s="13" t="n">
        <v>22</v>
      </c>
      <c r="GS5471" s="13" t="n">
        <v>22</v>
      </c>
    </row>
    <row r="5472">
      <c r="C5472" s="13" t="n">
        <v>23</v>
      </c>
      <c r="D5472" s="13">
        <f>Retailers_stock_balance!D9234</f>
        <v/>
      </c>
      <c r="E5472" s="13">
        <f>Retailers_stock_balance!E9234</f>
        <v/>
      </c>
      <c r="F5472" s="13">
        <f>Retailers_stock_balance!F9234</f>
        <v/>
      </c>
      <c r="Y5472" s="13" t="n">
        <v>23</v>
      </c>
      <c r="AU5472" s="13" t="n">
        <v>23</v>
      </c>
      <c r="BQ5472" s="13" t="n">
        <v>23</v>
      </c>
      <c r="CM5472" s="13" t="n">
        <v>23</v>
      </c>
      <c r="DI5472" s="13" t="n">
        <v>23</v>
      </c>
      <c r="EE5472" s="13" t="n">
        <v>23</v>
      </c>
      <c r="FA5472" s="13" t="n">
        <v>23</v>
      </c>
      <c r="FW5472" s="13" t="n">
        <v>23</v>
      </c>
      <c r="GS5472" s="13" t="n">
        <v>23</v>
      </c>
    </row>
    <row r="5473">
      <c r="C5473" s="13" t="n">
        <v>24</v>
      </c>
      <c r="D5473" s="13">
        <f>Retailers_stock_balance!D9235</f>
        <v/>
      </c>
      <c r="E5473" s="13">
        <f>Retailers_stock_balance!E9235</f>
        <v/>
      </c>
      <c r="F5473" s="13">
        <f>Retailers_stock_balance!F9235</f>
        <v/>
      </c>
      <c r="Y5473" s="13" t="n">
        <v>24</v>
      </c>
      <c r="AU5473" s="13" t="n">
        <v>24</v>
      </c>
      <c r="BQ5473" s="13" t="n">
        <v>24</v>
      </c>
      <c r="CM5473" s="13" t="n">
        <v>24</v>
      </c>
      <c r="DI5473" s="13" t="n">
        <v>24</v>
      </c>
      <c r="EE5473" s="13" t="n">
        <v>24</v>
      </c>
      <c r="FA5473" s="13" t="n">
        <v>24</v>
      </c>
      <c r="FW5473" s="13" t="n">
        <v>24</v>
      </c>
      <c r="GS5473" s="13" t="n">
        <v>24</v>
      </c>
    </row>
    <row r="5474">
      <c r="C5474" s="13" t="n">
        <v>25</v>
      </c>
      <c r="D5474" s="13">
        <f>Retailers_stock_balance!D9236</f>
        <v/>
      </c>
      <c r="E5474" s="13">
        <f>Retailers_stock_balance!E9236</f>
        <v/>
      </c>
      <c r="F5474" s="13">
        <f>Retailers_stock_balance!F9236</f>
        <v/>
      </c>
      <c r="Y5474" s="13" t="n">
        <v>25</v>
      </c>
      <c r="AU5474" s="13" t="n">
        <v>25</v>
      </c>
      <c r="BQ5474" s="13" t="n">
        <v>25</v>
      </c>
      <c r="CM5474" s="13" t="n">
        <v>25</v>
      </c>
      <c r="DI5474" s="13" t="n">
        <v>25</v>
      </c>
      <c r="EE5474" s="13" t="n">
        <v>25</v>
      </c>
      <c r="FA5474" s="13" t="n">
        <v>25</v>
      </c>
      <c r="FW5474" s="13" t="n">
        <v>25</v>
      </c>
      <c r="GS5474" s="13" t="n">
        <v>25</v>
      </c>
    </row>
    <row r="5475">
      <c r="C5475" s="13" t="n">
        <v>26</v>
      </c>
      <c r="D5475" s="13">
        <f>Retailers_stock_balance!D9237</f>
        <v/>
      </c>
      <c r="E5475" s="13">
        <f>Retailers_stock_balance!E9237</f>
        <v/>
      </c>
      <c r="F5475" s="13">
        <f>Retailers_stock_balance!F9237</f>
        <v/>
      </c>
      <c r="Y5475" s="13" t="n">
        <v>26</v>
      </c>
      <c r="AU5475" s="13" t="n">
        <v>26</v>
      </c>
      <c r="BQ5475" s="13" t="n">
        <v>26</v>
      </c>
      <c r="CM5475" s="13" t="n">
        <v>26</v>
      </c>
      <c r="DI5475" s="13" t="n">
        <v>26</v>
      </c>
      <c r="EE5475" s="13" t="n">
        <v>26</v>
      </c>
      <c r="FA5475" s="13" t="n">
        <v>26</v>
      </c>
      <c r="FW5475" s="13" t="n">
        <v>26</v>
      </c>
      <c r="GS5475" s="13" t="n">
        <v>26</v>
      </c>
    </row>
    <row r="5476">
      <c r="C5476" s="13" t="n">
        <v>27</v>
      </c>
      <c r="D5476" s="13">
        <f>Retailers_stock_balance!D9238</f>
        <v/>
      </c>
      <c r="E5476" s="13">
        <f>Retailers_stock_balance!E9238</f>
        <v/>
      </c>
      <c r="F5476" s="13">
        <f>Retailers_stock_balance!F9238</f>
        <v/>
      </c>
      <c r="Y5476" s="13" t="n">
        <v>27</v>
      </c>
      <c r="AU5476" s="13" t="n">
        <v>27</v>
      </c>
      <c r="BQ5476" s="13" t="n">
        <v>27</v>
      </c>
      <c r="CM5476" s="13" t="n">
        <v>27</v>
      </c>
      <c r="DI5476" s="13" t="n">
        <v>27</v>
      </c>
      <c r="EE5476" s="13" t="n">
        <v>27</v>
      </c>
      <c r="FA5476" s="13" t="n">
        <v>27</v>
      </c>
      <c r="FW5476" s="13" t="n">
        <v>27</v>
      </c>
      <c r="GS5476" s="13" t="n">
        <v>27</v>
      </c>
    </row>
    <row r="5477">
      <c r="C5477" s="13" t="n">
        <v>28</v>
      </c>
      <c r="D5477" s="13">
        <f>Retailers_stock_balance!D9239</f>
        <v/>
      </c>
      <c r="E5477" s="13">
        <f>Retailers_stock_balance!E9239</f>
        <v/>
      </c>
      <c r="F5477" s="13">
        <f>Retailers_stock_balance!F9239</f>
        <v/>
      </c>
      <c r="Y5477" s="13" t="n">
        <v>28</v>
      </c>
      <c r="AU5477" s="13" t="n">
        <v>28</v>
      </c>
      <c r="BQ5477" s="13" t="n">
        <v>28</v>
      </c>
      <c r="CM5477" s="13" t="n">
        <v>28</v>
      </c>
      <c r="DI5477" s="13" t="n">
        <v>28</v>
      </c>
      <c r="EE5477" s="13" t="n">
        <v>28</v>
      </c>
      <c r="FA5477" s="13" t="n">
        <v>28</v>
      </c>
      <c r="FW5477" s="13" t="n">
        <v>28</v>
      </c>
      <c r="GS5477" s="13" t="n">
        <v>28</v>
      </c>
    </row>
    <row r="5478">
      <c r="C5478" s="13" t="n">
        <v>29</v>
      </c>
      <c r="D5478" s="13">
        <f>Retailers_stock_balance!D9240</f>
        <v/>
      </c>
      <c r="E5478" s="13">
        <f>Retailers_stock_balance!E9240</f>
        <v/>
      </c>
      <c r="F5478" s="13">
        <f>Retailers_stock_balance!F9240</f>
        <v/>
      </c>
      <c r="Y5478" s="13" t="n">
        <v>29</v>
      </c>
      <c r="AU5478" s="13" t="n">
        <v>29</v>
      </c>
      <c r="BQ5478" s="13" t="n">
        <v>29</v>
      </c>
      <c r="CM5478" s="13" t="n">
        <v>29</v>
      </c>
      <c r="DI5478" s="13" t="n">
        <v>29</v>
      </c>
      <c r="EE5478" s="13" t="n">
        <v>29</v>
      </c>
      <c r="FA5478" s="13" t="n">
        <v>29</v>
      </c>
      <c r="FW5478" s="13" t="n">
        <v>29</v>
      </c>
      <c r="GS5478" s="13" t="n">
        <v>29</v>
      </c>
    </row>
    <row r="5479">
      <c r="C5479" s="13" t="n">
        <v>30</v>
      </c>
      <c r="D5479" s="13">
        <f>Retailers_stock_balance!D9241</f>
        <v/>
      </c>
      <c r="E5479" s="13">
        <f>Retailers_stock_balance!E9241</f>
        <v/>
      </c>
      <c r="F5479" s="13">
        <f>Retailers_stock_balance!F9241</f>
        <v/>
      </c>
      <c r="Y5479" s="13" t="n">
        <v>30</v>
      </c>
      <c r="AU5479" s="13" t="n">
        <v>30</v>
      </c>
      <c r="BQ5479" s="13" t="n">
        <v>30</v>
      </c>
      <c r="CM5479" s="13" t="n">
        <v>30</v>
      </c>
      <c r="DI5479" s="13" t="n">
        <v>30</v>
      </c>
      <c r="EE5479" s="13" t="n">
        <v>30</v>
      </c>
      <c r="FA5479" s="13" t="n">
        <v>30</v>
      </c>
      <c r="FW5479" s="13" t="n">
        <v>30</v>
      </c>
      <c r="GS5479" s="13" t="n">
        <v>30</v>
      </c>
    </row>
    <row r="5480">
      <c r="C5480" s="13" t="n">
        <v>31</v>
      </c>
      <c r="D5480" s="13">
        <f>Retailers_stock_balance!D9242</f>
        <v/>
      </c>
      <c r="E5480" s="13">
        <f>Retailers_stock_balance!E9242</f>
        <v/>
      </c>
      <c r="F5480" s="13">
        <f>Retailers_stock_balance!F9242</f>
        <v/>
      </c>
      <c r="Y5480" s="13" t="n">
        <v>31</v>
      </c>
      <c r="AU5480" s="13" t="n">
        <v>31</v>
      </c>
      <c r="BQ5480" s="13" t="n">
        <v>31</v>
      </c>
      <c r="CM5480" s="13" t="n">
        <v>31</v>
      </c>
      <c r="DI5480" s="13" t="n">
        <v>31</v>
      </c>
      <c r="EE5480" s="13" t="n">
        <v>31</v>
      </c>
      <c r="FA5480" s="13" t="n">
        <v>31</v>
      </c>
      <c r="FW5480" s="13" t="n">
        <v>31</v>
      </c>
      <c r="GS5480" s="13" t="n">
        <v>31</v>
      </c>
    </row>
    <row r="5481">
      <c r="C5481" s="13" t="n">
        <v>32</v>
      </c>
      <c r="D5481" s="13">
        <f>Retailers_stock_balance!D9243</f>
        <v/>
      </c>
      <c r="E5481" s="13">
        <f>Retailers_stock_balance!E9243</f>
        <v/>
      </c>
      <c r="F5481" s="13">
        <f>Retailers_stock_balance!F9243</f>
        <v/>
      </c>
      <c r="Y5481" s="13" t="n">
        <v>32</v>
      </c>
      <c r="AU5481" s="13" t="n">
        <v>32</v>
      </c>
      <c r="BQ5481" s="13" t="n">
        <v>32</v>
      </c>
      <c r="CM5481" s="13" t="n">
        <v>32</v>
      </c>
      <c r="DI5481" s="13" t="n">
        <v>32</v>
      </c>
      <c r="EE5481" s="13" t="n">
        <v>32</v>
      </c>
      <c r="FA5481" s="13" t="n">
        <v>32</v>
      </c>
      <c r="FW5481" s="13" t="n">
        <v>32</v>
      </c>
      <c r="GS5481" s="13" t="n">
        <v>32</v>
      </c>
    </row>
    <row r="5482">
      <c r="C5482" s="13" t="n">
        <v>33</v>
      </c>
      <c r="D5482" s="13">
        <f>Retailers_stock_balance!D9244</f>
        <v/>
      </c>
      <c r="E5482" s="13">
        <f>Retailers_stock_balance!E9244</f>
        <v/>
      </c>
      <c r="F5482" s="13">
        <f>Retailers_stock_balance!F9244</f>
        <v/>
      </c>
      <c r="Y5482" s="13" t="n">
        <v>33</v>
      </c>
      <c r="AU5482" s="13" t="n">
        <v>33</v>
      </c>
      <c r="BQ5482" s="13" t="n">
        <v>33</v>
      </c>
      <c r="CM5482" s="13" t="n">
        <v>33</v>
      </c>
      <c r="DI5482" s="13" t="n">
        <v>33</v>
      </c>
      <c r="EE5482" s="13" t="n">
        <v>33</v>
      </c>
      <c r="FA5482" s="13" t="n">
        <v>33</v>
      </c>
      <c r="FW5482" s="13" t="n">
        <v>33</v>
      </c>
      <c r="GS5482" s="13" t="n">
        <v>33</v>
      </c>
    </row>
    <row r="5483">
      <c r="C5483" s="13" t="n">
        <v>34</v>
      </c>
      <c r="D5483" s="13">
        <f>Retailers_stock_balance!D9245</f>
        <v/>
      </c>
      <c r="E5483" s="13">
        <f>Retailers_stock_balance!E9245</f>
        <v/>
      </c>
      <c r="F5483" s="13">
        <f>Retailers_stock_balance!F9245</f>
        <v/>
      </c>
      <c r="Y5483" s="13" t="n">
        <v>34</v>
      </c>
      <c r="AU5483" s="13" t="n">
        <v>34</v>
      </c>
      <c r="BQ5483" s="13" t="n">
        <v>34</v>
      </c>
      <c r="CM5483" s="13" t="n">
        <v>34</v>
      </c>
      <c r="DI5483" s="13" t="n">
        <v>34</v>
      </c>
      <c r="EE5483" s="13" t="n">
        <v>34</v>
      </c>
      <c r="FA5483" s="13" t="n">
        <v>34</v>
      </c>
      <c r="FW5483" s="13" t="n">
        <v>34</v>
      </c>
      <c r="GS5483" s="13" t="n">
        <v>34</v>
      </c>
    </row>
    <row r="5484">
      <c r="C5484" s="13" t="n">
        <v>35</v>
      </c>
      <c r="D5484" s="13">
        <f>Retailers_stock_balance!D9246</f>
        <v/>
      </c>
      <c r="E5484" s="13">
        <f>Retailers_stock_balance!E9246</f>
        <v/>
      </c>
      <c r="F5484" s="13">
        <f>Retailers_stock_balance!F9246</f>
        <v/>
      </c>
      <c r="Y5484" s="13" t="n">
        <v>35</v>
      </c>
      <c r="AU5484" s="13" t="n">
        <v>35</v>
      </c>
      <c r="BQ5484" s="13" t="n">
        <v>35</v>
      </c>
      <c r="CM5484" s="13" t="n">
        <v>35</v>
      </c>
      <c r="DI5484" s="13" t="n">
        <v>35</v>
      </c>
      <c r="EE5484" s="13" t="n">
        <v>35</v>
      </c>
      <c r="FA5484" s="13" t="n">
        <v>35</v>
      </c>
      <c r="FW5484" s="13" t="n">
        <v>35</v>
      </c>
      <c r="GS5484" s="13" t="n">
        <v>35</v>
      </c>
    </row>
    <row r="5485">
      <c r="C5485" s="13" t="n">
        <v>36</v>
      </c>
      <c r="D5485" s="13">
        <f>Retailers_stock_balance!D9247</f>
        <v/>
      </c>
      <c r="E5485" s="13">
        <f>Retailers_stock_balance!E9247</f>
        <v/>
      </c>
      <c r="F5485" s="13">
        <f>Retailers_stock_balance!F9247</f>
        <v/>
      </c>
      <c r="Y5485" s="13" t="n">
        <v>36</v>
      </c>
      <c r="AU5485" s="13" t="n">
        <v>36</v>
      </c>
      <c r="BQ5485" s="13" t="n">
        <v>36</v>
      </c>
      <c r="CM5485" s="13" t="n">
        <v>36</v>
      </c>
      <c r="DI5485" s="13" t="n">
        <v>36</v>
      </c>
      <c r="EE5485" s="13" t="n">
        <v>36</v>
      </c>
      <c r="FA5485" s="13" t="n">
        <v>36</v>
      </c>
      <c r="FW5485" s="13" t="n">
        <v>36</v>
      </c>
      <c r="GS5485" s="13" t="n">
        <v>36</v>
      </c>
    </row>
    <row r="5486">
      <c r="C5486" s="13" t="n">
        <v>37</v>
      </c>
      <c r="D5486" s="13">
        <f>Retailers_stock_balance!D9248</f>
        <v/>
      </c>
      <c r="E5486" s="13">
        <f>Retailers_stock_balance!E9248</f>
        <v/>
      </c>
      <c r="F5486" s="13">
        <f>Retailers_stock_balance!F9248</f>
        <v/>
      </c>
      <c r="Y5486" s="13" t="n">
        <v>37</v>
      </c>
      <c r="AU5486" s="13" t="n">
        <v>37</v>
      </c>
      <c r="BQ5486" s="13" t="n">
        <v>37</v>
      </c>
      <c r="CM5486" s="13" t="n">
        <v>37</v>
      </c>
      <c r="DI5486" s="13" t="n">
        <v>37</v>
      </c>
      <c r="EE5486" s="13" t="n">
        <v>37</v>
      </c>
      <c r="FA5486" s="13" t="n">
        <v>37</v>
      </c>
      <c r="FW5486" s="13" t="n">
        <v>37</v>
      </c>
      <c r="GS5486" s="13" t="n">
        <v>37</v>
      </c>
    </row>
    <row r="5487">
      <c r="C5487" s="13" t="n">
        <v>38</v>
      </c>
      <c r="D5487" s="13">
        <f>Retailers_stock_balance!D9249</f>
        <v/>
      </c>
      <c r="E5487" s="13">
        <f>Retailers_stock_balance!E9249</f>
        <v/>
      </c>
      <c r="F5487" s="13">
        <f>Retailers_stock_balance!F9249</f>
        <v/>
      </c>
      <c r="Y5487" s="13" t="n">
        <v>38</v>
      </c>
      <c r="AU5487" s="13" t="n">
        <v>38</v>
      </c>
      <c r="BQ5487" s="13" t="n">
        <v>38</v>
      </c>
      <c r="CM5487" s="13" t="n">
        <v>38</v>
      </c>
      <c r="DI5487" s="13" t="n">
        <v>38</v>
      </c>
      <c r="EE5487" s="13" t="n">
        <v>38</v>
      </c>
      <c r="FA5487" s="13" t="n">
        <v>38</v>
      </c>
      <c r="FW5487" s="13" t="n">
        <v>38</v>
      </c>
      <c r="GS5487" s="13" t="n">
        <v>38</v>
      </c>
    </row>
    <row r="5488">
      <c r="C5488" s="13" t="n">
        <v>39</v>
      </c>
      <c r="D5488" s="13">
        <f>Retailers_stock_balance!D9250</f>
        <v/>
      </c>
      <c r="E5488" s="13">
        <f>Retailers_stock_balance!E9250</f>
        <v/>
      </c>
      <c r="F5488" s="13">
        <f>Retailers_stock_balance!F9250</f>
        <v/>
      </c>
      <c r="Y5488" s="13" t="n">
        <v>39</v>
      </c>
      <c r="AU5488" s="13" t="n">
        <v>39</v>
      </c>
      <c r="BQ5488" s="13" t="n">
        <v>39</v>
      </c>
      <c r="CM5488" s="13" t="n">
        <v>39</v>
      </c>
      <c r="DI5488" s="13" t="n">
        <v>39</v>
      </c>
      <c r="EE5488" s="13" t="n">
        <v>39</v>
      </c>
      <c r="FA5488" s="13" t="n">
        <v>39</v>
      </c>
      <c r="FW5488" s="13" t="n">
        <v>39</v>
      </c>
      <c r="GS5488" s="13" t="n">
        <v>39</v>
      </c>
    </row>
    <row r="5489">
      <c r="C5489" s="13" t="n">
        <v>40</v>
      </c>
      <c r="D5489" s="13">
        <f>Retailers_stock_balance!D9251</f>
        <v/>
      </c>
      <c r="E5489" s="13">
        <f>Retailers_stock_balance!E9251</f>
        <v/>
      </c>
      <c r="F5489" s="13">
        <f>Retailers_stock_balance!F9251</f>
        <v/>
      </c>
      <c r="Y5489" s="13" t="n">
        <v>40</v>
      </c>
      <c r="AU5489" s="13" t="n">
        <v>40</v>
      </c>
      <c r="BQ5489" s="13" t="n">
        <v>40</v>
      </c>
      <c r="CM5489" s="13" t="n">
        <v>40</v>
      </c>
      <c r="DI5489" s="13" t="n">
        <v>40</v>
      </c>
      <c r="EE5489" s="13" t="n">
        <v>40</v>
      </c>
      <c r="FA5489" s="13" t="n">
        <v>40</v>
      </c>
      <c r="FW5489" s="13" t="n">
        <v>40</v>
      </c>
      <c r="GS5489" s="13" t="n">
        <v>40</v>
      </c>
    </row>
    <row r="5490">
      <c r="C5490" s="13" t="n">
        <v>41</v>
      </c>
      <c r="D5490" s="13">
        <f>Retailers_stock_balance!D9252</f>
        <v/>
      </c>
      <c r="E5490" s="13">
        <f>Retailers_stock_balance!E9252</f>
        <v/>
      </c>
      <c r="F5490" s="13">
        <f>Retailers_stock_balance!F9252</f>
        <v/>
      </c>
      <c r="Y5490" s="13" t="n">
        <v>41</v>
      </c>
      <c r="AU5490" s="13" t="n">
        <v>41</v>
      </c>
      <c r="BQ5490" s="13" t="n">
        <v>41</v>
      </c>
      <c r="CM5490" s="13" t="n">
        <v>41</v>
      </c>
      <c r="DI5490" s="13" t="n">
        <v>41</v>
      </c>
      <c r="EE5490" s="13" t="n">
        <v>41</v>
      </c>
      <c r="FA5490" s="13" t="n">
        <v>41</v>
      </c>
      <c r="FW5490" s="13" t="n">
        <v>41</v>
      </c>
      <c r="GS5490" s="13" t="n">
        <v>41</v>
      </c>
    </row>
    <row r="5491">
      <c r="C5491" s="13" t="n">
        <v>42</v>
      </c>
      <c r="D5491" s="13">
        <f>Retailers_stock_balance!D9253</f>
        <v/>
      </c>
      <c r="E5491" s="13">
        <f>Retailers_stock_balance!E9253</f>
        <v/>
      </c>
      <c r="F5491" s="13">
        <f>Retailers_stock_balance!F9253</f>
        <v/>
      </c>
      <c r="Y5491" s="13" t="n">
        <v>42</v>
      </c>
      <c r="AU5491" s="13" t="n">
        <v>42</v>
      </c>
      <c r="BQ5491" s="13" t="n">
        <v>42</v>
      </c>
      <c r="CM5491" s="13" t="n">
        <v>42</v>
      </c>
      <c r="DI5491" s="13" t="n">
        <v>42</v>
      </c>
      <c r="EE5491" s="13" t="n">
        <v>42</v>
      </c>
      <c r="FA5491" s="13" t="n">
        <v>42</v>
      </c>
      <c r="FW5491" s="13" t="n">
        <v>42</v>
      </c>
      <c r="GS5491" s="13" t="n">
        <v>42</v>
      </c>
    </row>
    <row r="5492">
      <c r="C5492" s="13" t="n">
        <v>43</v>
      </c>
      <c r="D5492" s="13">
        <f>Retailers_stock_balance!D9254</f>
        <v/>
      </c>
      <c r="E5492" s="13">
        <f>Retailers_stock_balance!E9254</f>
        <v/>
      </c>
      <c r="F5492" s="13">
        <f>Retailers_stock_balance!F9254</f>
        <v/>
      </c>
      <c r="Y5492" s="13" t="n">
        <v>43</v>
      </c>
      <c r="AU5492" s="13" t="n">
        <v>43</v>
      </c>
      <c r="BQ5492" s="13" t="n">
        <v>43</v>
      </c>
      <c r="CM5492" s="13" t="n">
        <v>43</v>
      </c>
      <c r="DI5492" s="13" t="n">
        <v>43</v>
      </c>
      <c r="EE5492" s="13" t="n">
        <v>43</v>
      </c>
      <c r="FA5492" s="13" t="n">
        <v>43</v>
      </c>
      <c r="FW5492" s="13" t="n">
        <v>43</v>
      </c>
      <c r="GS5492" s="13" t="n">
        <v>43</v>
      </c>
    </row>
    <row r="5493">
      <c r="C5493" s="13" t="n">
        <v>44</v>
      </c>
      <c r="D5493" s="13">
        <f>Retailers_stock_balance!D9255</f>
        <v/>
      </c>
      <c r="E5493" s="13">
        <f>Retailers_stock_balance!E9255</f>
        <v/>
      </c>
      <c r="F5493" s="13">
        <f>Retailers_stock_balance!F9255</f>
        <v/>
      </c>
      <c r="Y5493" s="13" t="n">
        <v>44</v>
      </c>
      <c r="AU5493" s="13" t="n">
        <v>44</v>
      </c>
      <c r="BQ5493" s="13" t="n">
        <v>44</v>
      </c>
      <c r="CM5493" s="13" t="n">
        <v>44</v>
      </c>
      <c r="DI5493" s="13" t="n">
        <v>44</v>
      </c>
      <c r="EE5493" s="13" t="n">
        <v>44</v>
      </c>
      <c r="FA5493" s="13" t="n">
        <v>44</v>
      </c>
      <c r="FW5493" s="13" t="n">
        <v>44</v>
      </c>
      <c r="GS5493" s="13" t="n">
        <v>44</v>
      </c>
    </row>
    <row r="5494">
      <c r="C5494" s="13" t="n">
        <v>45</v>
      </c>
      <c r="D5494" s="13">
        <f>Retailers_stock_balance!D9256</f>
        <v/>
      </c>
      <c r="E5494" s="13">
        <f>Retailers_stock_balance!E9256</f>
        <v/>
      </c>
      <c r="F5494" s="13">
        <f>Retailers_stock_balance!F9256</f>
        <v/>
      </c>
      <c r="Y5494" s="13" t="n">
        <v>45</v>
      </c>
      <c r="AU5494" s="13" t="n">
        <v>45</v>
      </c>
      <c r="BQ5494" s="13" t="n">
        <v>45</v>
      </c>
      <c r="CM5494" s="13" t="n">
        <v>45</v>
      </c>
      <c r="DI5494" s="13" t="n">
        <v>45</v>
      </c>
      <c r="EE5494" s="13" t="n">
        <v>45</v>
      </c>
      <c r="FA5494" s="13" t="n">
        <v>45</v>
      </c>
      <c r="FW5494" s="13" t="n">
        <v>45</v>
      </c>
      <c r="GS5494" s="13" t="n">
        <v>45</v>
      </c>
    </row>
    <row r="5495">
      <c r="C5495" s="13" t="n">
        <v>46</v>
      </c>
      <c r="D5495" s="13">
        <f>Retailers_stock_balance!D9257</f>
        <v/>
      </c>
      <c r="E5495" s="13">
        <f>Retailers_stock_balance!E9257</f>
        <v/>
      </c>
      <c r="F5495" s="13">
        <f>Retailers_stock_balance!F9257</f>
        <v/>
      </c>
      <c r="Y5495" s="13" t="n">
        <v>46</v>
      </c>
      <c r="AU5495" s="13" t="n">
        <v>46</v>
      </c>
      <c r="BQ5495" s="13" t="n">
        <v>46</v>
      </c>
      <c r="CM5495" s="13" t="n">
        <v>46</v>
      </c>
      <c r="DI5495" s="13" t="n">
        <v>46</v>
      </c>
      <c r="EE5495" s="13" t="n">
        <v>46</v>
      </c>
      <c r="FA5495" s="13" t="n">
        <v>46</v>
      </c>
      <c r="FW5495" s="13" t="n">
        <v>46</v>
      </c>
      <c r="GS5495" s="13" t="n">
        <v>46</v>
      </c>
    </row>
    <row r="5496">
      <c r="C5496" s="13" t="n">
        <v>47</v>
      </c>
      <c r="D5496" s="13">
        <f>Retailers_stock_balance!D9258</f>
        <v/>
      </c>
      <c r="E5496" s="13">
        <f>Retailers_stock_balance!E9258</f>
        <v/>
      </c>
      <c r="F5496" s="13">
        <f>Retailers_stock_balance!F9258</f>
        <v/>
      </c>
      <c r="Y5496" s="13" t="n">
        <v>47</v>
      </c>
      <c r="AU5496" s="13" t="n">
        <v>47</v>
      </c>
      <c r="BQ5496" s="13" t="n">
        <v>47</v>
      </c>
      <c r="CM5496" s="13" t="n">
        <v>47</v>
      </c>
      <c r="DI5496" s="13" t="n">
        <v>47</v>
      </c>
      <c r="EE5496" s="13" t="n">
        <v>47</v>
      </c>
      <c r="FA5496" s="13" t="n">
        <v>47</v>
      </c>
      <c r="FW5496" s="13" t="n">
        <v>47</v>
      </c>
      <c r="GS5496" s="13" t="n">
        <v>47</v>
      </c>
    </row>
    <row r="5497">
      <c r="C5497" s="13" t="n">
        <v>48</v>
      </c>
      <c r="D5497" s="13">
        <f>Retailers_stock_balance!D9259</f>
        <v/>
      </c>
      <c r="E5497" s="13">
        <f>Retailers_stock_balance!E9259</f>
        <v/>
      </c>
      <c r="F5497" s="13">
        <f>Retailers_stock_balance!F9259</f>
        <v/>
      </c>
      <c r="Y5497" s="13" t="n">
        <v>48</v>
      </c>
      <c r="AU5497" s="13" t="n">
        <v>48</v>
      </c>
      <c r="BQ5497" s="13" t="n">
        <v>48</v>
      </c>
      <c r="CM5497" s="13" t="n">
        <v>48</v>
      </c>
      <c r="DI5497" s="13" t="n">
        <v>48</v>
      </c>
      <c r="EE5497" s="13" t="n">
        <v>48</v>
      </c>
      <c r="FA5497" s="13" t="n">
        <v>48</v>
      </c>
      <c r="FW5497" s="13" t="n">
        <v>48</v>
      </c>
      <c r="GS5497" s="13" t="n">
        <v>48</v>
      </c>
    </row>
    <row r="5498">
      <c r="C5498" s="13" t="n">
        <v>49</v>
      </c>
      <c r="D5498" s="13">
        <f>Retailers_stock_balance!D9260</f>
        <v/>
      </c>
      <c r="E5498" s="13">
        <f>Retailers_stock_balance!E9260</f>
        <v/>
      </c>
      <c r="F5498" s="13">
        <f>Retailers_stock_balance!F9260</f>
        <v/>
      </c>
      <c r="Y5498" s="13" t="n">
        <v>49</v>
      </c>
      <c r="AU5498" s="13" t="n">
        <v>49</v>
      </c>
      <c r="BQ5498" s="13" t="n">
        <v>49</v>
      </c>
      <c r="CM5498" s="13" t="n">
        <v>49</v>
      </c>
      <c r="DI5498" s="13" t="n">
        <v>49</v>
      </c>
      <c r="EE5498" s="13" t="n">
        <v>49</v>
      </c>
      <c r="FA5498" s="13" t="n">
        <v>49</v>
      </c>
      <c r="FW5498" s="13" t="n">
        <v>49</v>
      </c>
      <c r="GS5498" s="13" t="n">
        <v>49</v>
      </c>
    </row>
    <row r="5499">
      <c r="C5499" s="13" t="n">
        <v>50</v>
      </c>
      <c r="D5499" s="13">
        <f>Retailers_stock_balance!D9261</f>
        <v/>
      </c>
      <c r="E5499" s="13">
        <f>Retailers_stock_balance!E9261</f>
        <v/>
      </c>
      <c r="F5499" s="13">
        <f>Retailers_stock_balance!F9261</f>
        <v/>
      </c>
      <c r="Y5499" s="13" t="n">
        <v>50</v>
      </c>
      <c r="AU5499" s="13" t="n">
        <v>50</v>
      </c>
      <c r="BQ5499" s="13" t="n">
        <v>50</v>
      </c>
      <c r="CM5499" s="13" t="n">
        <v>50</v>
      </c>
      <c r="DI5499" s="13" t="n">
        <v>50</v>
      </c>
      <c r="EE5499" s="13" t="n">
        <v>50</v>
      </c>
      <c r="FA5499" s="13" t="n">
        <v>50</v>
      </c>
      <c r="FW5499" s="13" t="n">
        <v>50</v>
      </c>
      <c r="GS5499" s="13" t="n">
        <v>50</v>
      </c>
    </row>
    <row r="5500">
      <c r="C5500" s="13" t="n">
        <v>51</v>
      </c>
      <c r="D5500" s="13">
        <f>Retailers_stock_balance!D9262</f>
        <v/>
      </c>
      <c r="E5500" s="13">
        <f>Retailers_stock_balance!E9262</f>
        <v/>
      </c>
      <c r="F5500" s="13">
        <f>Retailers_stock_balance!F9262</f>
        <v/>
      </c>
      <c r="Y5500" s="13" t="n">
        <v>51</v>
      </c>
      <c r="AU5500" s="13" t="n">
        <v>51</v>
      </c>
      <c r="BQ5500" s="13" t="n">
        <v>51</v>
      </c>
      <c r="CM5500" s="13" t="n">
        <v>51</v>
      </c>
      <c r="DI5500" s="13" t="n">
        <v>51</v>
      </c>
      <c r="EE5500" s="13" t="n">
        <v>51</v>
      </c>
      <c r="FA5500" s="13" t="n">
        <v>51</v>
      </c>
      <c r="FW5500" s="13" t="n">
        <v>51</v>
      </c>
      <c r="GS5500" s="13" t="n">
        <v>51</v>
      </c>
    </row>
    <row r="5501">
      <c r="C5501" s="13" t="n">
        <v>52</v>
      </c>
      <c r="D5501" s="13">
        <f>Retailers_stock_balance!D9263</f>
        <v/>
      </c>
      <c r="E5501" s="13">
        <f>Retailers_stock_balance!E9263</f>
        <v/>
      </c>
      <c r="F5501" s="13">
        <f>Retailers_stock_balance!F9263</f>
        <v/>
      </c>
      <c r="Y5501" s="13" t="n">
        <v>52</v>
      </c>
      <c r="AU5501" s="13" t="n">
        <v>52</v>
      </c>
      <c r="BQ5501" s="13" t="n">
        <v>52</v>
      </c>
      <c r="CM5501" s="13" t="n">
        <v>52</v>
      </c>
      <c r="DI5501" s="13" t="n">
        <v>52</v>
      </c>
      <c r="EE5501" s="13" t="n">
        <v>52</v>
      </c>
      <c r="FA5501" s="13" t="n">
        <v>52</v>
      </c>
      <c r="FW5501" s="13" t="n">
        <v>52</v>
      </c>
      <c r="GS5501" s="13" t="n">
        <v>52</v>
      </c>
    </row>
    <row r="5502">
      <c r="C5502" s="13" t="n">
        <v>53</v>
      </c>
      <c r="D5502" s="13">
        <f>Retailers_stock_balance!D9264</f>
        <v/>
      </c>
      <c r="E5502" s="13">
        <f>Retailers_stock_balance!E9264</f>
        <v/>
      </c>
      <c r="F5502" s="13">
        <f>Retailers_stock_balance!F9264</f>
        <v/>
      </c>
      <c r="Y5502" s="13" t="n">
        <v>53</v>
      </c>
      <c r="AU5502" s="13" t="n">
        <v>53</v>
      </c>
      <c r="BQ5502" s="13" t="n">
        <v>53</v>
      </c>
      <c r="CM5502" s="13" t="n">
        <v>53</v>
      </c>
      <c r="DI5502" s="13" t="n">
        <v>53</v>
      </c>
      <c r="EE5502" s="13" t="n">
        <v>53</v>
      </c>
      <c r="FA5502" s="13" t="n">
        <v>53</v>
      </c>
      <c r="FW5502" s="13" t="n">
        <v>53</v>
      </c>
      <c r="GS5502" s="13" t="n">
        <v>53</v>
      </c>
    </row>
    <row r="5503">
      <c r="C5503" s="13" t="n">
        <v>54</v>
      </c>
      <c r="D5503" s="13">
        <f>Retailers_stock_balance!D9265</f>
        <v/>
      </c>
      <c r="E5503" s="13">
        <f>Retailers_stock_balance!E9265</f>
        <v/>
      </c>
      <c r="F5503" s="13">
        <f>Retailers_stock_balance!F9265</f>
        <v/>
      </c>
      <c r="Y5503" s="13" t="n">
        <v>54</v>
      </c>
      <c r="AU5503" s="13" t="n">
        <v>54</v>
      </c>
      <c r="BQ5503" s="13" t="n">
        <v>54</v>
      </c>
      <c r="CM5503" s="13" t="n">
        <v>54</v>
      </c>
      <c r="DI5503" s="13" t="n">
        <v>54</v>
      </c>
      <c r="EE5503" s="13" t="n">
        <v>54</v>
      </c>
      <c r="FA5503" s="13" t="n">
        <v>54</v>
      </c>
      <c r="FW5503" s="13" t="n">
        <v>54</v>
      </c>
      <c r="GS5503" s="13" t="n">
        <v>54</v>
      </c>
    </row>
    <row r="5504">
      <c r="C5504" s="13" t="n">
        <v>55</v>
      </c>
      <c r="D5504" s="13">
        <f>Retailers_stock_balance!D9266</f>
        <v/>
      </c>
      <c r="E5504" s="13">
        <f>Retailers_stock_balance!E9266</f>
        <v/>
      </c>
      <c r="F5504" s="13">
        <f>Retailers_stock_balance!F9266</f>
        <v/>
      </c>
      <c r="Y5504" s="13" t="n">
        <v>55</v>
      </c>
      <c r="AU5504" s="13" t="n">
        <v>55</v>
      </c>
      <c r="BQ5504" s="13" t="n">
        <v>55</v>
      </c>
      <c r="CM5504" s="13" t="n">
        <v>55</v>
      </c>
      <c r="DI5504" s="13" t="n">
        <v>55</v>
      </c>
      <c r="EE5504" s="13" t="n">
        <v>55</v>
      </c>
      <c r="FA5504" s="13" t="n">
        <v>55</v>
      </c>
      <c r="FW5504" s="13" t="n">
        <v>55</v>
      </c>
      <c r="GS5504" s="13" t="n">
        <v>55</v>
      </c>
    </row>
    <row r="5505">
      <c r="C5505" s="13" t="n">
        <v>56</v>
      </c>
      <c r="D5505" s="13">
        <f>Retailers_stock_balance!D9267</f>
        <v/>
      </c>
      <c r="E5505" s="13">
        <f>Retailers_stock_balance!E9267</f>
        <v/>
      </c>
      <c r="F5505" s="13">
        <f>Retailers_stock_balance!F9267</f>
        <v/>
      </c>
      <c r="Y5505" s="13" t="n">
        <v>56</v>
      </c>
      <c r="AU5505" s="13" t="n">
        <v>56</v>
      </c>
      <c r="BQ5505" s="13" t="n">
        <v>56</v>
      </c>
      <c r="CM5505" s="13" t="n">
        <v>56</v>
      </c>
      <c r="DI5505" s="13" t="n">
        <v>56</v>
      </c>
      <c r="EE5505" s="13" t="n">
        <v>56</v>
      </c>
      <c r="FA5505" s="13" t="n">
        <v>56</v>
      </c>
      <c r="FW5505" s="13" t="n">
        <v>56</v>
      </c>
      <c r="GS5505" s="13" t="n">
        <v>56</v>
      </c>
    </row>
    <row r="5506">
      <c r="C5506" s="13" t="n">
        <v>57</v>
      </c>
      <c r="D5506" s="13">
        <f>Retailers_stock_balance!D9268</f>
        <v/>
      </c>
      <c r="E5506" s="13">
        <f>Retailers_stock_balance!E9268</f>
        <v/>
      </c>
      <c r="F5506" s="13">
        <f>Retailers_stock_balance!F9268</f>
        <v/>
      </c>
      <c r="Y5506" s="13" t="n">
        <v>57</v>
      </c>
      <c r="AU5506" s="13" t="n">
        <v>57</v>
      </c>
      <c r="BQ5506" s="13" t="n">
        <v>57</v>
      </c>
      <c r="CM5506" s="13" t="n">
        <v>57</v>
      </c>
      <c r="DI5506" s="13" t="n">
        <v>57</v>
      </c>
      <c r="EE5506" s="13" t="n">
        <v>57</v>
      </c>
      <c r="FA5506" s="13" t="n">
        <v>57</v>
      </c>
      <c r="FW5506" s="13" t="n">
        <v>57</v>
      </c>
      <c r="GS5506" s="13" t="n">
        <v>57</v>
      </c>
    </row>
    <row r="5507">
      <c r="C5507" s="13" t="n">
        <v>58</v>
      </c>
      <c r="D5507" s="13">
        <f>Retailers_stock_balance!D9269</f>
        <v/>
      </c>
      <c r="E5507" s="13">
        <f>Retailers_stock_balance!E9269</f>
        <v/>
      </c>
      <c r="F5507" s="13">
        <f>Retailers_stock_balance!F9269</f>
        <v/>
      </c>
      <c r="Y5507" s="13" t="n">
        <v>58</v>
      </c>
      <c r="AU5507" s="13" t="n">
        <v>58</v>
      </c>
      <c r="BQ5507" s="13" t="n">
        <v>58</v>
      </c>
      <c r="CM5507" s="13" t="n">
        <v>58</v>
      </c>
      <c r="DI5507" s="13" t="n">
        <v>58</v>
      </c>
      <c r="EE5507" s="13" t="n">
        <v>58</v>
      </c>
      <c r="FA5507" s="13" t="n">
        <v>58</v>
      </c>
      <c r="FW5507" s="13" t="n">
        <v>58</v>
      </c>
      <c r="GS5507" s="13" t="n">
        <v>58</v>
      </c>
    </row>
    <row r="5508">
      <c r="C5508" s="13" t="n">
        <v>59</v>
      </c>
      <c r="D5508" s="13">
        <f>Retailers_stock_balance!D9270</f>
        <v/>
      </c>
      <c r="E5508" s="13">
        <f>Retailers_stock_balance!E9270</f>
        <v/>
      </c>
      <c r="F5508" s="13">
        <f>Retailers_stock_balance!F9270</f>
        <v/>
      </c>
      <c r="Y5508" s="13" t="n">
        <v>59</v>
      </c>
      <c r="AU5508" s="13" t="n">
        <v>59</v>
      </c>
      <c r="BQ5508" s="13" t="n">
        <v>59</v>
      </c>
      <c r="CM5508" s="13" t="n">
        <v>59</v>
      </c>
      <c r="DI5508" s="13" t="n">
        <v>59</v>
      </c>
      <c r="EE5508" s="13" t="n">
        <v>59</v>
      </c>
      <c r="FA5508" s="13" t="n">
        <v>59</v>
      </c>
      <c r="FW5508" s="13" t="n">
        <v>59</v>
      </c>
      <c r="GS5508" s="13" t="n">
        <v>59</v>
      </c>
    </row>
    <row r="5509">
      <c r="C5509" s="13" t="n">
        <v>60</v>
      </c>
      <c r="D5509" s="13">
        <f>Retailers_stock_balance!D9271</f>
        <v/>
      </c>
      <c r="E5509" s="13">
        <f>Retailers_stock_balance!E9271</f>
        <v/>
      </c>
      <c r="F5509" s="13">
        <f>Retailers_stock_balance!F9271</f>
        <v/>
      </c>
      <c r="Y5509" s="13" t="n">
        <v>60</v>
      </c>
      <c r="AU5509" s="13" t="n">
        <v>60</v>
      </c>
      <c r="BQ5509" s="13" t="n">
        <v>60</v>
      </c>
      <c r="CM5509" s="13" t="n">
        <v>60</v>
      </c>
      <c r="DI5509" s="13" t="n">
        <v>60</v>
      </c>
      <c r="EE5509" s="13" t="n">
        <v>60</v>
      </c>
      <c r="FA5509" s="13" t="n">
        <v>60</v>
      </c>
      <c r="FW5509" s="13" t="n">
        <v>60</v>
      </c>
      <c r="GS5509" s="13" t="n">
        <v>60</v>
      </c>
    </row>
    <row r="5510">
      <c r="C5510" s="13" t="n">
        <v>61</v>
      </c>
      <c r="D5510" s="13">
        <f>Retailers_stock_balance!D9272</f>
        <v/>
      </c>
      <c r="E5510" s="13">
        <f>Retailers_stock_balance!E9272</f>
        <v/>
      </c>
      <c r="F5510" s="13">
        <f>Retailers_stock_balance!F9272</f>
        <v/>
      </c>
      <c r="Y5510" s="13" t="n">
        <v>61</v>
      </c>
      <c r="AU5510" s="13" t="n">
        <v>61</v>
      </c>
      <c r="BQ5510" s="13" t="n">
        <v>61</v>
      </c>
      <c r="CM5510" s="13" t="n">
        <v>61</v>
      </c>
      <c r="DI5510" s="13" t="n">
        <v>61</v>
      </c>
      <c r="EE5510" s="13" t="n">
        <v>61</v>
      </c>
      <c r="FA5510" s="13" t="n">
        <v>61</v>
      </c>
      <c r="FW5510" s="13" t="n">
        <v>61</v>
      </c>
      <c r="GS5510" s="13" t="n">
        <v>61</v>
      </c>
    </row>
    <row r="5511">
      <c r="C5511" s="13" t="n">
        <v>62</v>
      </c>
      <c r="D5511" s="13">
        <f>Retailers_stock_balance!D9273</f>
        <v/>
      </c>
      <c r="E5511" s="13">
        <f>Retailers_stock_balance!E9273</f>
        <v/>
      </c>
      <c r="F5511" s="13">
        <f>Retailers_stock_balance!F9273</f>
        <v/>
      </c>
      <c r="Y5511" s="13" t="n">
        <v>62</v>
      </c>
      <c r="AU5511" s="13" t="n">
        <v>62</v>
      </c>
      <c r="BQ5511" s="13" t="n">
        <v>62</v>
      </c>
      <c r="CM5511" s="13" t="n">
        <v>62</v>
      </c>
      <c r="DI5511" s="13" t="n">
        <v>62</v>
      </c>
      <c r="EE5511" s="13" t="n">
        <v>62</v>
      </c>
      <c r="FA5511" s="13" t="n">
        <v>62</v>
      </c>
      <c r="FW5511" s="13" t="n">
        <v>62</v>
      </c>
      <c r="GS5511" s="13" t="n">
        <v>62</v>
      </c>
    </row>
    <row r="5512">
      <c r="C5512" s="13" t="n">
        <v>63</v>
      </c>
      <c r="D5512" s="13">
        <f>Retailers_stock_balance!D9274</f>
        <v/>
      </c>
      <c r="E5512" s="13">
        <f>Retailers_stock_balance!E9274</f>
        <v/>
      </c>
      <c r="F5512" s="13">
        <f>Retailers_stock_balance!F9274</f>
        <v/>
      </c>
      <c r="Y5512" s="13" t="n">
        <v>63</v>
      </c>
      <c r="AU5512" s="13" t="n">
        <v>63</v>
      </c>
      <c r="BQ5512" s="13" t="n">
        <v>63</v>
      </c>
      <c r="CM5512" s="13" t="n">
        <v>63</v>
      </c>
      <c r="DI5512" s="13" t="n">
        <v>63</v>
      </c>
      <c r="EE5512" s="13" t="n">
        <v>63</v>
      </c>
      <c r="FA5512" s="13" t="n">
        <v>63</v>
      </c>
      <c r="FW5512" s="13" t="n">
        <v>63</v>
      </c>
      <c r="GS5512" s="13" t="n">
        <v>63</v>
      </c>
    </row>
    <row r="5513">
      <c r="C5513" s="13" t="n">
        <v>64</v>
      </c>
      <c r="D5513" s="13">
        <f>Retailers_stock_balance!D9275</f>
        <v/>
      </c>
      <c r="E5513" s="13">
        <f>Retailers_stock_balance!E9275</f>
        <v/>
      </c>
      <c r="F5513" s="13">
        <f>Retailers_stock_balance!F9275</f>
        <v/>
      </c>
      <c r="Y5513" s="13" t="n">
        <v>64</v>
      </c>
      <c r="AU5513" s="13" t="n">
        <v>64</v>
      </c>
      <c r="BQ5513" s="13" t="n">
        <v>64</v>
      </c>
      <c r="CM5513" s="13" t="n">
        <v>64</v>
      </c>
      <c r="DI5513" s="13" t="n">
        <v>64</v>
      </c>
      <c r="EE5513" s="13" t="n">
        <v>64</v>
      </c>
      <c r="FA5513" s="13" t="n">
        <v>64</v>
      </c>
      <c r="FW5513" s="13" t="n">
        <v>64</v>
      </c>
      <c r="GS5513" s="13" t="n">
        <v>64</v>
      </c>
    </row>
    <row r="5514">
      <c r="C5514" s="13" t="n">
        <v>65</v>
      </c>
      <c r="D5514" s="13">
        <f>Retailers_stock_balance!D9276</f>
        <v/>
      </c>
      <c r="E5514" s="13">
        <f>Retailers_stock_balance!E9276</f>
        <v/>
      </c>
      <c r="F5514" s="13">
        <f>Retailers_stock_balance!F9276</f>
        <v/>
      </c>
      <c r="Y5514" s="13" t="n">
        <v>65</v>
      </c>
      <c r="AU5514" s="13" t="n">
        <v>65</v>
      </c>
      <c r="BQ5514" s="13" t="n">
        <v>65</v>
      </c>
      <c r="CM5514" s="13" t="n">
        <v>65</v>
      </c>
      <c r="DI5514" s="13" t="n">
        <v>65</v>
      </c>
      <c r="EE5514" s="13" t="n">
        <v>65</v>
      </c>
      <c r="FA5514" s="13" t="n">
        <v>65</v>
      </c>
      <c r="FW5514" s="13" t="n">
        <v>65</v>
      </c>
      <c r="GS5514" s="13" t="n">
        <v>65</v>
      </c>
    </row>
    <row r="5515">
      <c r="C5515" s="13" t="n">
        <v>66</v>
      </c>
      <c r="D5515" s="13">
        <f>Retailers_stock_balance!D9277</f>
        <v/>
      </c>
      <c r="E5515" s="13">
        <f>Retailers_stock_balance!E9277</f>
        <v/>
      </c>
      <c r="F5515" s="13">
        <f>Retailers_stock_balance!F9277</f>
        <v/>
      </c>
      <c r="Y5515" s="13" t="n">
        <v>66</v>
      </c>
      <c r="AU5515" s="13" t="n">
        <v>66</v>
      </c>
      <c r="BQ5515" s="13" t="n">
        <v>66</v>
      </c>
      <c r="CM5515" s="13" t="n">
        <v>66</v>
      </c>
      <c r="DI5515" s="13" t="n">
        <v>66</v>
      </c>
      <c r="EE5515" s="13" t="n">
        <v>66</v>
      </c>
      <c r="FA5515" s="13" t="n">
        <v>66</v>
      </c>
      <c r="FW5515" s="13" t="n">
        <v>66</v>
      </c>
      <c r="GS5515" s="13" t="n">
        <v>66</v>
      </c>
    </row>
    <row r="5516">
      <c r="C5516" s="13" t="n">
        <v>67</v>
      </c>
      <c r="D5516" s="13">
        <f>Retailers_stock_balance!D9278</f>
        <v/>
      </c>
      <c r="E5516" s="13">
        <f>Retailers_stock_balance!E9278</f>
        <v/>
      </c>
      <c r="F5516" s="13">
        <f>Retailers_stock_balance!F9278</f>
        <v/>
      </c>
      <c r="Y5516" s="13" t="n">
        <v>67</v>
      </c>
      <c r="AU5516" s="13" t="n">
        <v>67</v>
      </c>
      <c r="BQ5516" s="13" t="n">
        <v>67</v>
      </c>
      <c r="CM5516" s="13" t="n">
        <v>67</v>
      </c>
      <c r="DI5516" s="13" t="n">
        <v>67</v>
      </c>
      <c r="EE5516" s="13" t="n">
        <v>67</v>
      </c>
      <c r="FA5516" s="13" t="n">
        <v>67</v>
      </c>
      <c r="FW5516" s="13" t="n">
        <v>67</v>
      </c>
      <c r="GS5516" s="13" t="n">
        <v>67</v>
      </c>
    </row>
    <row r="5517">
      <c r="C5517" s="13" t="n">
        <v>68</v>
      </c>
      <c r="D5517" s="13">
        <f>Retailers_stock_balance!D9279</f>
        <v/>
      </c>
      <c r="E5517" s="13">
        <f>Retailers_stock_balance!E9279</f>
        <v/>
      </c>
      <c r="F5517" s="13">
        <f>Retailers_stock_balance!F9279</f>
        <v/>
      </c>
      <c r="Y5517" s="13" t="n">
        <v>68</v>
      </c>
      <c r="AU5517" s="13" t="n">
        <v>68</v>
      </c>
      <c r="BQ5517" s="13" t="n">
        <v>68</v>
      </c>
      <c r="CM5517" s="13" t="n">
        <v>68</v>
      </c>
      <c r="DI5517" s="13" t="n">
        <v>68</v>
      </c>
      <c r="EE5517" s="13" t="n">
        <v>68</v>
      </c>
      <c r="FA5517" s="13" t="n">
        <v>68</v>
      </c>
      <c r="FW5517" s="13" t="n">
        <v>68</v>
      </c>
      <c r="GS5517" s="13" t="n">
        <v>68</v>
      </c>
    </row>
    <row r="5518">
      <c r="C5518" s="13" t="n">
        <v>69</v>
      </c>
      <c r="D5518" s="13">
        <f>Retailers_stock_balance!D9280</f>
        <v/>
      </c>
      <c r="E5518" s="13">
        <f>Retailers_stock_balance!E9280</f>
        <v/>
      </c>
      <c r="F5518" s="13">
        <f>Retailers_stock_balance!F9280</f>
        <v/>
      </c>
      <c r="Y5518" s="13" t="n">
        <v>69</v>
      </c>
      <c r="AU5518" s="13" t="n">
        <v>69</v>
      </c>
      <c r="BQ5518" s="13" t="n">
        <v>69</v>
      </c>
      <c r="CM5518" s="13" t="n">
        <v>69</v>
      </c>
      <c r="DI5518" s="13" t="n">
        <v>69</v>
      </c>
      <c r="EE5518" s="13" t="n">
        <v>69</v>
      </c>
      <c r="FA5518" s="13" t="n">
        <v>69</v>
      </c>
      <c r="FW5518" s="13" t="n">
        <v>69</v>
      </c>
      <c r="GS5518" s="13" t="n">
        <v>69</v>
      </c>
    </row>
    <row r="5519">
      <c r="C5519" s="13" t="n">
        <v>70</v>
      </c>
      <c r="D5519" s="13">
        <f>Retailers_stock_balance!D9281</f>
        <v/>
      </c>
      <c r="E5519" s="13">
        <f>Retailers_stock_balance!E9281</f>
        <v/>
      </c>
      <c r="F5519" s="13">
        <f>Retailers_stock_balance!F9281</f>
        <v/>
      </c>
      <c r="Y5519" s="13" t="n">
        <v>70</v>
      </c>
      <c r="AU5519" s="13" t="n">
        <v>70</v>
      </c>
      <c r="BQ5519" s="13" t="n">
        <v>70</v>
      </c>
      <c r="CM5519" s="13" t="n">
        <v>70</v>
      </c>
      <c r="DI5519" s="13" t="n">
        <v>70</v>
      </c>
      <c r="EE5519" s="13" t="n">
        <v>70</v>
      </c>
      <c r="FA5519" s="13" t="n">
        <v>70</v>
      </c>
      <c r="FW5519" s="13" t="n">
        <v>70</v>
      </c>
      <c r="GS5519" s="13" t="n">
        <v>70</v>
      </c>
    </row>
    <row r="5520">
      <c r="C5520" s="13" t="n">
        <v>71</v>
      </c>
      <c r="D5520" s="13">
        <f>Retailers_stock_balance!D9282</f>
        <v/>
      </c>
      <c r="E5520" s="13">
        <f>Retailers_stock_balance!E9282</f>
        <v/>
      </c>
      <c r="F5520" s="13">
        <f>Retailers_stock_balance!F9282</f>
        <v/>
      </c>
      <c r="Y5520" s="13" t="n">
        <v>71</v>
      </c>
      <c r="AU5520" s="13" t="n">
        <v>71</v>
      </c>
      <c r="BQ5520" s="13" t="n">
        <v>71</v>
      </c>
      <c r="CM5520" s="13" t="n">
        <v>71</v>
      </c>
      <c r="DI5520" s="13" t="n">
        <v>71</v>
      </c>
      <c r="EE5520" s="13" t="n">
        <v>71</v>
      </c>
      <c r="FA5520" s="13" t="n">
        <v>71</v>
      </c>
      <c r="FW5520" s="13" t="n">
        <v>71</v>
      </c>
      <c r="GS5520" s="13" t="n">
        <v>71</v>
      </c>
    </row>
    <row r="5521">
      <c r="C5521" s="13" t="n">
        <v>72</v>
      </c>
      <c r="D5521" s="13">
        <f>Retailers_stock_balance!D9283</f>
        <v/>
      </c>
      <c r="E5521" s="13">
        <f>Retailers_stock_balance!E9283</f>
        <v/>
      </c>
      <c r="F5521" s="13">
        <f>Retailers_stock_balance!F9283</f>
        <v/>
      </c>
      <c r="Y5521" s="13" t="n">
        <v>72</v>
      </c>
      <c r="AU5521" s="13" t="n">
        <v>72</v>
      </c>
      <c r="BQ5521" s="13" t="n">
        <v>72</v>
      </c>
      <c r="CM5521" s="13" t="n">
        <v>72</v>
      </c>
      <c r="DI5521" s="13" t="n">
        <v>72</v>
      </c>
      <c r="EE5521" s="13" t="n">
        <v>72</v>
      </c>
      <c r="FA5521" s="13" t="n">
        <v>72</v>
      </c>
      <c r="FW5521" s="13" t="n">
        <v>72</v>
      </c>
      <c r="GS5521" s="13" t="n">
        <v>72</v>
      </c>
    </row>
    <row r="5522">
      <c r="C5522" s="13" t="n">
        <v>73</v>
      </c>
      <c r="D5522" s="13">
        <f>Retailers_stock_balance!D9284</f>
        <v/>
      </c>
      <c r="E5522" s="13">
        <f>Retailers_stock_balance!E9284</f>
        <v/>
      </c>
      <c r="F5522" s="13">
        <f>Retailers_stock_balance!F9284</f>
        <v/>
      </c>
      <c r="Y5522" s="13" t="n">
        <v>73</v>
      </c>
      <c r="AU5522" s="13" t="n">
        <v>73</v>
      </c>
      <c r="BQ5522" s="13" t="n">
        <v>73</v>
      </c>
      <c r="CM5522" s="13" t="n">
        <v>73</v>
      </c>
      <c r="DI5522" s="13" t="n">
        <v>73</v>
      </c>
      <c r="EE5522" s="13" t="n">
        <v>73</v>
      </c>
      <c r="FA5522" s="13" t="n">
        <v>73</v>
      </c>
      <c r="FW5522" s="13" t="n">
        <v>73</v>
      </c>
      <c r="GS5522" s="13" t="n">
        <v>73</v>
      </c>
    </row>
    <row r="5523">
      <c r="C5523" s="13" t="n">
        <v>74</v>
      </c>
      <c r="D5523" s="13">
        <f>Retailers_stock_balance!D9285</f>
        <v/>
      </c>
      <c r="E5523" s="13">
        <f>Retailers_stock_balance!E9285</f>
        <v/>
      </c>
      <c r="F5523" s="13">
        <f>Retailers_stock_balance!F9285</f>
        <v/>
      </c>
      <c r="Y5523" s="13" t="n">
        <v>74</v>
      </c>
      <c r="AU5523" s="13" t="n">
        <v>74</v>
      </c>
      <c r="BQ5523" s="13" t="n">
        <v>74</v>
      </c>
      <c r="CM5523" s="13" t="n">
        <v>74</v>
      </c>
      <c r="DI5523" s="13" t="n">
        <v>74</v>
      </c>
      <c r="EE5523" s="13" t="n">
        <v>74</v>
      </c>
      <c r="FA5523" s="13" t="n">
        <v>74</v>
      </c>
      <c r="FW5523" s="13" t="n">
        <v>74</v>
      </c>
      <c r="GS5523" s="13" t="n">
        <v>74</v>
      </c>
    </row>
    <row r="5524">
      <c r="C5524" s="13" t="n">
        <v>75</v>
      </c>
      <c r="D5524" s="13">
        <f>Retailers_stock_balance!D9286</f>
        <v/>
      </c>
      <c r="E5524" s="13">
        <f>Retailers_stock_balance!E9286</f>
        <v/>
      </c>
      <c r="F5524" s="13">
        <f>Retailers_stock_balance!F9286</f>
        <v/>
      </c>
      <c r="Y5524" s="13" t="n">
        <v>75</v>
      </c>
      <c r="AU5524" s="13" t="n">
        <v>75</v>
      </c>
      <c r="BQ5524" s="13" t="n">
        <v>75</v>
      </c>
      <c r="CM5524" s="13" t="n">
        <v>75</v>
      </c>
      <c r="DI5524" s="13" t="n">
        <v>75</v>
      </c>
      <c r="EE5524" s="13" t="n">
        <v>75</v>
      </c>
      <c r="FA5524" s="13" t="n">
        <v>75</v>
      </c>
      <c r="FW5524" s="13" t="n">
        <v>75</v>
      </c>
      <c r="GS5524" s="13" t="n">
        <v>75</v>
      </c>
    </row>
    <row r="5525">
      <c r="C5525" s="13" t="n">
        <v>76</v>
      </c>
      <c r="D5525" s="13">
        <f>Retailers_stock_balance!D9287</f>
        <v/>
      </c>
      <c r="E5525" s="13">
        <f>Retailers_stock_balance!E9287</f>
        <v/>
      </c>
      <c r="F5525" s="13">
        <f>Retailers_stock_balance!F9287</f>
        <v/>
      </c>
      <c r="Y5525" s="13" t="n">
        <v>76</v>
      </c>
      <c r="AU5525" s="13" t="n">
        <v>76</v>
      </c>
      <c r="BQ5525" s="13" t="n">
        <v>76</v>
      </c>
      <c r="CM5525" s="13" t="n">
        <v>76</v>
      </c>
      <c r="DI5525" s="13" t="n">
        <v>76</v>
      </c>
      <c r="EE5525" s="13" t="n">
        <v>76</v>
      </c>
      <c r="FA5525" s="13" t="n">
        <v>76</v>
      </c>
      <c r="FW5525" s="13" t="n">
        <v>76</v>
      </c>
      <c r="GS5525" s="13" t="n">
        <v>76</v>
      </c>
    </row>
    <row r="5526">
      <c r="C5526" s="13" t="n">
        <v>77</v>
      </c>
      <c r="D5526" s="13">
        <f>Retailers_stock_balance!D9288</f>
        <v/>
      </c>
      <c r="E5526" s="13">
        <f>Retailers_stock_balance!E9288</f>
        <v/>
      </c>
      <c r="F5526" s="13">
        <f>Retailers_stock_balance!F9288</f>
        <v/>
      </c>
      <c r="Y5526" s="13" t="n">
        <v>77</v>
      </c>
      <c r="AU5526" s="13" t="n">
        <v>77</v>
      </c>
      <c r="BQ5526" s="13" t="n">
        <v>77</v>
      </c>
      <c r="CM5526" s="13" t="n">
        <v>77</v>
      </c>
      <c r="DI5526" s="13" t="n">
        <v>77</v>
      </c>
      <c r="EE5526" s="13" t="n">
        <v>77</v>
      </c>
      <c r="FA5526" s="13" t="n">
        <v>77</v>
      </c>
      <c r="FW5526" s="13" t="n">
        <v>77</v>
      </c>
      <c r="GS5526" s="13" t="n">
        <v>77</v>
      </c>
    </row>
    <row r="5527">
      <c r="C5527" s="13" t="n">
        <v>78</v>
      </c>
      <c r="D5527" s="13">
        <f>Retailers_stock_balance!D9289</f>
        <v/>
      </c>
      <c r="E5527" s="13">
        <f>Retailers_stock_balance!E9289</f>
        <v/>
      </c>
      <c r="F5527" s="13">
        <f>Retailers_stock_balance!F9289</f>
        <v/>
      </c>
      <c r="Y5527" s="13" t="n">
        <v>78</v>
      </c>
      <c r="AU5527" s="13" t="n">
        <v>78</v>
      </c>
      <c r="BQ5527" s="13" t="n">
        <v>78</v>
      </c>
      <c r="CM5527" s="13" t="n">
        <v>78</v>
      </c>
      <c r="DI5527" s="13" t="n">
        <v>78</v>
      </c>
      <c r="EE5527" s="13" t="n">
        <v>78</v>
      </c>
      <c r="FA5527" s="13" t="n">
        <v>78</v>
      </c>
      <c r="FW5527" s="13" t="n">
        <v>78</v>
      </c>
      <c r="GS5527" s="13" t="n">
        <v>78</v>
      </c>
    </row>
    <row r="5528">
      <c r="C5528" s="13" t="n">
        <v>79</v>
      </c>
      <c r="D5528" s="13">
        <f>Retailers_stock_balance!D9290</f>
        <v/>
      </c>
      <c r="E5528" s="13">
        <f>Retailers_stock_balance!E9290</f>
        <v/>
      </c>
      <c r="F5528" s="13">
        <f>Retailers_stock_balance!F9290</f>
        <v/>
      </c>
      <c r="Y5528" s="13" t="n">
        <v>79</v>
      </c>
      <c r="AU5528" s="13" t="n">
        <v>79</v>
      </c>
      <c r="BQ5528" s="13" t="n">
        <v>79</v>
      </c>
      <c r="CM5528" s="13" t="n">
        <v>79</v>
      </c>
      <c r="DI5528" s="13" t="n">
        <v>79</v>
      </c>
      <c r="EE5528" s="13" t="n">
        <v>79</v>
      </c>
      <c r="FA5528" s="13" t="n">
        <v>79</v>
      </c>
      <c r="FW5528" s="13" t="n">
        <v>79</v>
      </c>
      <c r="GS5528" s="13" t="n">
        <v>79</v>
      </c>
    </row>
    <row r="5529">
      <c r="C5529" s="13" t="n">
        <v>80</v>
      </c>
      <c r="D5529" s="13">
        <f>Retailers_stock_balance!D9291</f>
        <v/>
      </c>
      <c r="E5529" s="13">
        <f>Retailers_stock_balance!E9291</f>
        <v/>
      </c>
      <c r="F5529" s="13">
        <f>Retailers_stock_balance!F9291</f>
        <v/>
      </c>
      <c r="Y5529" s="13" t="n">
        <v>80</v>
      </c>
      <c r="AU5529" s="13" t="n">
        <v>80</v>
      </c>
      <c r="BQ5529" s="13" t="n">
        <v>80</v>
      </c>
      <c r="CM5529" s="13" t="n">
        <v>80</v>
      </c>
      <c r="DI5529" s="13" t="n">
        <v>80</v>
      </c>
      <c r="EE5529" s="13" t="n">
        <v>80</v>
      </c>
      <c r="FA5529" s="13" t="n">
        <v>80</v>
      </c>
      <c r="FW5529" s="13" t="n">
        <v>80</v>
      </c>
      <c r="GS5529" s="13" t="n">
        <v>80</v>
      </c>
    </row>
    <row r="5530">
      <c r="C5530" s="13" t="n">
        <v>81</v>
      </c>
      <c r="D5530" s="13">
        <f>Retailers_stock_balance!D9292</f>
        <v/>
      </c>
      <c r="E5530" s="13">
        <f>Retailers_stock_balance!E9292</f>
        <v/>
      </c>
      <c r="F5530" s="13">
        <f>Retailers_stock_balance!F9292</f>
        <v/>
      </c>
      <c r="Y5530" s="13" t="n">
        <v>81</v>
      </c>
      <c r="AU5530" s="13" t="n">
        <v>81</v>
      </c>
      <c r="BQ5530" s="13" t="n">
        <v>81</v>
      </c>
      <c r="CM5530" s="13" t="n">
        <v>81</v>
      </c>
      <c r="DI5530" s="13" t="n">
        <v>81</v>
      </c>
      <c r="EE5530" s="13" t="n">
        <v>81</v>
      </c>
      <c r="FA5530" s="13" t="n">
        <v>81</v>
      </c>
      <c r="FW5530" s="13" t="n">
        <v>81</v>
      </c>
      <c r="GS5530" s="13" t="n">
        <v>81</v>
      </c>
    </row>
    <row r="5531">
      <c r="C5531" s="13" t="n">
        <v>82</v>
      </c>
      <c r="D5531" s="13">
        <f>Retailers_stock_balance!D9293</f>
        <v/>
      </c>
      <c r="E5531" s="13">
        <f>Retailers_stock_balance!E9293</f>
        <v/>
      </c>
      <c r="F5531" s="13">
        <f>Retailers_stock_balance!F9293</f>
        <v/>
      </c>
      <c r="Y5531" s="13" t="n">
        <v>82</v>
      </c>
      <c r="AU5531" s="13" t="n">
        <v>82</v>
      </c>
      <c r="BQ5531" s="13" t="n">
        <v>82</v>
      </c>
      <c r="CM5531" s="13" t="n">
        <v>82</v>
      </c>
      <c r="DI5531" s="13" t="n">
        <v>82</v>
      </c>
      <c r="EE5531" s="13" t="n">
        <v>82</v>
      </c>
      <c r="FA5531" s="13" t="n">
        <v>82</v>
      </c>
      <c r="FW5531" s="13" t="n">
        <v>82</v>
      </c>
      <c r="GS5531" s="13" t="n">
        <v>82</v>
      </c>
    </row>
    <row r="5532">
      <c r="C5532" s="13" t="n">
        <v>83</v>
      </c>
      <c r="D5532" s="13">
        <f>Retailers_stock_balance!D9294</f>
        <v/>
      </c>
      <c r="E5532" s="13">
        <f>Retailers_stock_balance!E9294</f>
        <v/>
      </c>
      <c r="F5532" s="13">
        <f>Retailers_stock_balance!F9294</f>
        <v/>
      </c>
      <c r="Y5532" s="13" t="n">
        <v>83</v>
      </c>
      <c r="AU5532" s="13" t="n">
        <v>83</v>
      </c>
      <c r="BQ5532" s="13" t="n">
        <v>83</v>
      </c>
      <c r="CM5532" s="13" t="n">
        <v>83</v>
      </c>
      <c r="DI5532" s="13" t="n">
        <v>83</v>
      </c>
      <c r="EE5532" s="13" t="n">
        <v>83</v>
      </c>
      <c r="FA5532" s="13" t="n">
        <v>83</v>
      </c>
      <c r="FW5532" s="13" t="n">
        <v>83</v>
      </c>
      <c r="GS5532" s="13" t="n">
        <v>83</v>
      </c>
    </row>
    <row r="5533">
      <c r="C5533" s="13" t="n">
        <v>84</v>
      </c>
      <c r="D5533" s="13">
        <f>Retailers_stock_balance!D9295</f>
        <v/>
      </c>
      <c r="E5533" s="13">
        <f>Retailers_stock_balance!E9295</f>
        <v/>
      </c>
      <c r="F5533" s="13">
        <f>Retailers_stock_balance!F9295</f>
        <v/>
      </c>
      <c r="Y5533" s="13" t="n">
        <v>84</v>
      </c>
      <c r="AU5533" s="13" t="n">
        <v>84</v>
      </c>
      <c r="BQ5533" s="13" t="n">
        <v>84</v>
      </c>
      <c r="CM5533" s="13" t="n">
        <v>84</v>
      </c>
      <c r="DI5533" s="13" t="n">
        <v>84</v>
      </c>
      <c r="EE5533" s="13" t="n">
        <v>84</v>
      </c>
      <c r="FA5533" s="13" t="n">
        <v>84</v>
      </c>
      <c r="FW5533" s="13" t="n">
        <v>84</v>
      </c>
      <c r="GS5533" s="13" t="n">
        <v>84</v>
      </c>
    </row>
    <row r="5534">
      <c r="C5534" s="13" t="n">
        <v>85</v>
      </c>
      <c r="D5534" s="13">
        <f>Retailers_stock_balance!D9296</f>
        <v/>
      </c>
      <c r="E5534" s="13">
        <f>Retailers_stock_balance!E9296</f>
        <v/>
      </c>
      <c r="F5534" s="13">
        <f>Retailers_stock_balance!F9296</f>
        <v/>
      </c>
      <c r="Y5534" s="13" t="n">
        <v>85</v>
      </c>
      <c r="AU5534" s="13" t="n">
        <v>85</v>
      </c>
      <c r="BQ5534" s="13" t="n">
        <v>85</v>
      </c>
      <c r="CM5534" s="13" t="n">
        <v>85</v>
      </c>
      <c r="DI5534" s="13" t="n">
        <v>85</v>
      </c>
      <c r="EE5534" s="13" t="n">
        <v>85</v>
      </c>
      <c r="FA5534" s="13" t="n">
        <v>85</v>
      </c>
      <c r="FW5534" s="13" t="n">
        <v>85</v>
      </c>
      <c r="GS5534" s="13" t="n">
        <v>85</v>
      </c>
    </row>
    <row r="5535">
      <c r="C5535" s="13" t="n">
        <v>86</v>
      </c>
      <c r="D5535" s="13">
        <f>Retailers_stock_balance!D9297</f>
        <v/>
      </c>
      <c r="E5535" s="13">
        <f>Retailers_stock_balance!E9297</f>
        <v/>
      </c>
      <c r="F5535" s="13">
        <f>Retailers_stock_balance!F9297</f>
        <v/>
      </c>
      <c r="Y5535" s="13" t="n">
        <v>86</v>
      </c>
      <c r="AU5535" s="13" t="n">
        <v>86</v>
      </c>
      <c r="BQ5535" s="13" t="n">
        <v>86</v>
      </c>
      <c r="CM5535" s="13" t="n">
        <v>86</v>
      </c>
      <c r="DI5535" s="13" t="n">
        <v>86</v>
      </c>
      <c r="EE5535" s="13" t="n">
        <v>86</v>
      </c>
      <c r="FA5535" s="13" t="n">
        <v>86</v>
      </c>
      <c r="FW5535" s="13" t="n">
        <v>86</v>
      </c>
      <c r="GS5535" s="13" t="n">
        <v>86</v>
      </c>
    </row>
    <row r="5536">
      <c r="C5536" s="13" t="n">
        <v>87</v>
      </c>
      <c r="D5536" s="13">
        <f>Retailers_stock_balance!D9298</f>
        <v/>
      </c>
      <c r="E5536" s="13">
        <f>Retailers_stock_balance!E9298</f>
        <v/>
      </c>
      <c r="F5536" s="13">
        <f>Retailers_stock_balance!F9298</f>
        <v/>
      </c>
      <c r="Y5536" s="13" t="n">
        <v>87</v>
      </c>
      <c r="AU5536" s="13" t="n">
        <v>87</v>
      </c>
      <c r="BQ5536" s="13" t="n">
        <v>87</v>
      </c>
      <c r="CM5536" s="13" t="n">
        <v>87</v>
      </c>
      <c r="DI5536" s="13" t="n">
        <v>87</v>
      </c>
      <c r="EE5536" s="13" t="n">
        <v>87</v>
      </c>
      <c r="FA5536" s="13" t="n">
        <v>87</v>
      </c>
      <c r="FW5536" s="13" t="n">
        <v>87</v>
      </c>
      <c r="GS5536" s="13" t="n">
        <v>87</v>
      </c>
    </row>
    <row r="5537">
      <c r="C5537" s="13" t="n">
        <v>88</v>
      </c>
      <c r="D5537" s="13">
        <f>Retailers_stock_balance!D9299</f>
        <v/>
      </c>
      <c r="E5537" s="13">
        <f>Retailers_stock_balance!E9299</f>
        <v/>
      </c>
      <c r="F5537" s="13">
        <f>Retailers_stock_balance!F9299</f>
        <v/>
      </c>
      <c r="Y5537" s="13" t="n">
        <v>88</v>
      </c>
      <c r="AU5537" s="13" t="n">
        <v>88</v>
      </c>
      <c r="BQ5537" s="13" t="n">
        <v>88</v>
      </c>
      <c r="CM5537" s="13" t="n">
        <v>88</v>
      </c>
      <c r="DI5537" s="13" t="n">
        <v>88</v>
      </c>
      <c r="EE5537" s="13" t="n">
        <v>88</v>
      </c>
      <c r="FA5537" s="13" t="n">
        <v>88</v>
      </c>
      <c r="FW5537" s="13" t="n">
        <v>88</v>
      </c>
      <c r="GS5537" s="13" t="n">
        <v>88</v>
      </c>
    </row>
    <row r="5538">
      <c r="C5538" s="13" t="n">
        <v>89</v>
      </c>
      <c r="D5538" s="13">
        <f>Retailers_stock_balance!D9300</f>
        <v/>
      </c>
      <c r="E5538" s="13">
        <f>Retailers_stock_balance!E9300</f>
        <v/>
      </c>
      <c r="F5538" s="13">
        <f>Retailers_stock_balance!F9300</f>
        <v/>
      </c>
      <c r="Y5538" s="13" t="n">
        <v>89</v>
      </c>
      <c r="AU5538" s="13" t="n">
        <v>89</v>
      </c>
      <c r="BQ5538" s="13" t="n">
        <v>89</v>
      </c>
      <c r="CM5538" s="13" t="n">
        <v>89</v>
      </c>
      <c r="DI5538" s="13" t="n">
        <v>89</v>
      </c>
      <c r="EE5538" s="13" t="n">
        <v>89</v>
      </c>
      <c r="FA5538" s="13" t="n">
        <v>89</v>
      </c>
      <c r="FW5538" s="13" t="n">
        <v>89</v>
      </c>
      <c r="GS5538" s="13" t="n">
        <v>89</v>
      </c>
    </row>
    <row r="5539">
      <c r="C5539" s="13" t="n">
        <v>90</v>
      </c>
      <c r="D5539" s="13">
        <f>Retailers_stock_balance!D9301</f>
        <v/>
      </c>
      <c r="E5539" s="13">
        <f>Retailers_stock_balance!E9301</f>
        <v/>
      </c>
      <c r="F5539" s="13">
        <f>Retailers_stock_balance!F9301</f>
        <v/>
      </c>
      <c r="Y5539" s="13" t="n">
        <v>90</v>
      </c>
      <c r="AU5539" s="13" t="n">
        <v>90</v>
      </c>
      <c r="BQ5539" s="13" t="n">
        <v>90</v>
      </c>
      <c r="CM5539" s="13" t="n">
        <v>90</v>
      </c>
      <c r="DI5539" s="13" t="n">
        <v>90</v>
      </c>
      <c r="EE5539" s="13" t="n">
        <v>90</v>
      </c>
      <c r="FA5539" s="13" t="n">
        <v>90</v>
      </c>
      <c r="FW5539" s="13" t="n">
        <v>90</v>
      </c>
      <c r="GS5539" s="13" t="n">
        <v>90</v>
      </c>
    </row>
    <row r="5540">
      <c r="C5540" s="13" t="n">
        <v>91</v>
      </c>
      <c r="D5540" s="13">
        <f>Retailers_stock_balance!D9302</f>
        <v/>
      </c>
      <c r="E5540" s="13">
        <f>Retailers_stock_balance!E9302</f>
        <v/>
      </c>
      <c r="F5540" s="13">
        <f>Retailers_stock_balance!F9302</f>
        <v/>
      </c>
      <c r="Y5540" s="13" t="n">
        <v>91</v>
      </c>
      <c r="AU5540" s="13" t="n">
        <v>91</v>
      </c>
      <c r="BQ5540" s="13" t="n">
        <v>91</v>
      </c>
      <c r="CM5540" s="13" t="n">
        <v>91</v>
      </c>
      <c r="DI5540" s="13" t="n">
        <v>91</v>
      </c>
      <c r="EE5540" s="13" t="n">
        <v>91</v>
      </c>
      <c r="FA5540" s="13" t="n">
        <v>91</v>
      </c>
      <c r="FW5540" s="13" t="n">
        <v>91</v>
      </c>
      <c r="GS5540" s="13" t="n">
        <v>91</v>
      </c>
    </row>
    <row r="5541">
      <c r="C5541" s="13" t="n">
        <v>92</v>
      </c>
      <c r="D5541" s="13">
        <f>Retailers_stock_balance!D9303</f>
        <v/>
      </c>
      <c r="E5541" s="13">
        <f>Retailers_stock_balance!E9303</f>
        <v/>
      </c>
      <c r="F5541" s="13">
        <f>Retailers_stock_balance!F9303</f>
        <v/>
      </c>
      <c r="Y5541" s="13" t="n">
        <v>92</v>
      </c>
      <c r="AU5541" s="13" t="n">
        <v>92</v>
      </c>
      <c r="BQ5541" s="13" t="n">
        <v>92</v>
      </c>
      <c r="CM5541" s="13" t="n">
        <v>92</v>
      </c>
      <c r="DI5541" s="13" t="n">
        <v>92</v>
      </c>
      <c r="EE5541" s="13" t="n">
        <v>92</v>
      </c>
      <c r="FA5541" s="13" t="n">
        <v>92</v>
      </c>
      <c r="FW5541" s="13" t="n">
        <v>92</v>
      </c>
      <c r="GS5541" s="13" t="n">
        <v>92</v>
      </c>
    </row>
    <row r="5542">
      <c r="C5542" s="13" t="n">
        <v>93</v>
      </c>
      <c r="D5542" s="13">
        <f>Retailers_stock_balance!D9304</f>
        <v/>
      </c>
      <c r="E5542" s="13">
        <f>Retailers_stock_balance!E9304</f>
        <v/>
      </c>
      <c r="F5542" s="13">
        <f>Retailers_stock_balance!F9304</f>
        <v/>
      </c>
      <c r="Y5542" s="13" t="n">
        <v>93</v>
      </c>
      <c r="AU5542" s="13" t="n">
        <v>93</v>
      </c>
      <c r="BQ5542" s="13" t="n">
        <v>93</v>
      </c>
      <c r="CM5542" s="13" t="n">
        <v>93</v>
      </c>
      <c r="DI5542" s="13" t="n">
        <v>93</v>
      </c>
      <c r="EE5542" s="13" t="n">
        <v>93</v>
      </c>
      <c r="FA5542" s="13" t="n">
        <v>93</v>
      </c>
      <c r="FW5542" s="13" t="n">
        <v>93</v>
      </c>
      <c r="GS5542" s="13" t="n">
        <v>93</v>
      </c>
    </row>
    <row r="5543">
      <c r="C5543" s="13" t="n">
        <v>94</v>
      </c>
      <c r="D5543" s="13">
        <f>Retailers_stock_balance!D9305</f>
        <v/>
      </c>
      <c r="E5543" s="13">
        <f>Retailers_stock_balance!E9305</f>
        <v/>
      </c>
      <c r="F5543" s="13">
        <f>Retailers_stock_balance!F9305</f>
        <v/>
      </c>
      <c r="Y5543" s="13" t="n">
        <v>94</v>
      </c>
      <c r="AU5543" s="13" t="n">
        <v>94</v>
      </c>
      <c r="BQ5543" s="13" t="n">
        <v>94</v>
      </c>
      <c r="CM5543" s="13" t="n">
        <v>94</v>
      </c>
      <c r="DI5543" s="13" t="n">
        <v>94</v>
      </c>
      <c r="EE5543" s="13" t="n">
        <v>94</v>
      </c>
      <c r="FA5543" s="13" t="n">
        <v>94</v>
      </c>
      <c r="FW5543" s="13" t="n">
        <v>94</v>
      </c>
      <c r="GS5543" s="13" t="n">
        <v>94</v>
      </c>
    </row>
    <row r="5544">
      <c r="C5544" s="13" t="n">
        <v>95</v>
      </c>
      <c r="D5544" s="13">
        <f>Retailers_stock_balance!D9306</f>
        <v/>
      </c>
      <c r="E5544" s="13">
        <f>Retailers_stock_balance!E9306</f>
        <v/>
      </c>
      <c r="F5544" s="13">
        <f>Retailers_stock_balance!F9306</f>
        <v/>
      </c>
      <c r="Y5544" s="13" t="n">
        <v>95</v>
      </c>
      <c r="AU5544" s="13" t="n">
        <v>95</v>
      </c>
      <c r="BQ5544" s="13" t="n">
        <v>95</v>
      </c>
      <c r="CM5544" s="13" t="n">
        <v>95</v>
      </c>
      <c r="DI5544" s="13" t="n">
        <v>95</v>
      </c>
      <c r="EE5544" s="13" t="n">
        <v>95</v>
      </c>
      <c r="FA5544" s="13" t="n">
        <v>95</v>
      </c>
      <c r="FW5544" s="13" t="n">
        <v>95</v>
      </c>
      <c r="GS5544" s="13" t="n">
        <v>95</v>
      </c>
    </row>
    <row r="5545">
      <c r="C5545" s="13" t="n">
        <v>96</v>
      </c>
      <c r="D5545" s="13">
        <f>Retailers_stock_balance!D9307</f>
        <v/>
      </c>
      <c r="E5545" s="13">
        <f>Retailers_stock_balance!E9307</f>
        <v/>
      </c>
      <c r="F5545" s="13">
        <f>Retailers_stock_balance!F9307</f>
        <v/>
      </c>
      <c r="Y5545" s="13" t="n">
        <v>96</v>
      </c>
      <c r="AU5545" s="13" t="n">
        <v>96</v>
      </c>
      <c r="BQ5545" s="13" t="n">
        <v>96</v>
      </c>
      <c r="CM5545" s="13" t="n">
        <v>96</v>
      </c>
      <c r="DI5545" s="13" t="n">
        <v>96</v>
      </c>
      <c r="EE5545" s="13" t="n">
        <v>96</v>
      </c>
      <c r="FA5545" s="13" t="n">
        <v>96</v>
      </c>
      <c r="FW5545" s="13" t="n">
        <v>96</v>
      </c>
      <c r="GS5545" s="13" t="n">
        <v>96</v>
      </c>
    </row>
    <row r="5546">
      <c r="C5546" s="13" t="n">
        <v>97</v>
      </c>
      <c r="D5546" s="13">
        <f>Retailers_stock_balance!D9308</f>
        <v/>
      </c>
      <c r="E5546" s="13">
        <f>Retailers_stock_balance!E9308</f>
        <v/>
      </c>
      <c r="F5546" s="13">
        <f>Retailers_stock_balance!F9308</f>
        <v/>
      </c>
      <c r="Y5546" s="13" t="n">
        <v>97</v>
      </c>
      <c r="AU5546" s="13" t="n">
        <v>97</v>
      </c>
      <c r="BQ5546" s="13" t="n">
        <v>97</v>
      </c>
      <c r="CM5546" s="13" t="n">
        <v>97</v>
      </c>
      <c r="DI5546" s="13" t="n">
        <v>97</v>
      </c>
      <c r="EE5546" s="13" t="n">
        <v>97</v>
      </c>
      <c r="FA5546" s="13" t="n">
        <v>97</v>
      </c>
      <c r="FW5546" s="13" t="n">
        <v>97</v>
      </c>
      <c r="GS5546" s="13" t="n">
        <v>97</v>
      </c>
    </row>
    <row r="5547">
      <c r="C5547" s="13" t="n">
        <v>98</v>
      </c>
      <c r="D5547" s="13">
        <f>Retailers_stock_balance!D9309</f>
        <v/>
      </c>
      <c r="E5547" s="13">
        <f>Retailers_stock_balance!E9309</f>
        <v/>
      </c>
      <c r="F5547" s="13">
        <f>Retailers_stock_balance!F9309</f>
        <v/>
      </c>
      <c r="Y5547" s="13" t="n">
        <v>98</v>
      </c>
      <c r="AU5547" s="13" t="n">
        <v>98</v>
      </c>
      <c r="BQ5547" s="13" t="n">
        <v>98</v>
      </c>
      <c r="CM5547" s="13" t="n">
        <v>98</v>
      </c>
      <c r="DI5547" s="13" t="n">
        <v>98</v>
      </c>
      <c r="EE5547" s="13" t="n">
        <v>98</v>
      </c>
      <c r="FA5547" s="13" t="n">
        <v>98</v>
      </c>
      <c r="FW5547" s="13" t="n">
        <v>98</v>
      </c>
      <c r="GS5547" s="13" t="n">
        <v>98</v>
      </c>
    </row>
    <row r="5548">
      <c r="C5548" s="13" t="n">
        <v>99</v>
      </c>
      <c r="D5548" s="13">
        <f>Retailers_stock_balance!D9310</f>
        <v/>
      </c>
      <c r="E5548" s="13">
        <f>Retailers_stock_balance!E9310</f>
        <v/>
      </c>
      <c r="F5548" s="13">
        <f>Retailers_stock_balance!F9310</f>
        <v/>
      </c>
      <c r="Y5548" s="13" t="n">
        <v>99</v>
      </c>
      <c r="AU5548" s="13" t="n">
        <v>99</v>
      </c>
      <c r="BQ5548" s="13" t="n">
        <v>99</v>
      </c>
      <c r="CM5548" s="13" t="n">
        <v>99</v>
      </c>
      <c r="DI5548" s="13" t="n">
        <v>99</v>
      </c>
      <c r="EE5548" s="13" t="n">
        <v>99</v>
      </c>
      <c r="FA5548" s="13" t="n">
        <v>99</v>
      </c>
      <c r="FW5548" s="13" t="n">
        <v>99</v>
      </c>
      <c r="GS5548" s="13" t="n">
        <v>99</v>
      </c>
    </row>
    <row r="5549">
      <c r="C5549" s="13" t="n">
        <v>100</v>
      </c>
      <c r="D5549" s="13">
        <f>Retailers_stock_balance!D9311</f>
        <v/>
      </c>
      <c r="E5549" s="13">
        <f>Retailers_stock_balance!E9311</f>
        <v/>
      </c>
      <c r="F5549" s="13">
        <f>Retailers_stock_balance!F9311</f>
        <v/>
      </c>
      <c r="Y5549" s="13" t="n">
        <v>100</v>
      </c>
      <c r="AU5549" s="13" t="n">
        <v>100</v>
      </c>
      <c r="BQ5549" s="13" t="n">
        <v>100</v>
      </c>
      <c r="CM5549" s="13" t="n">
        <v>100</v>
      </c>
      <c r="DI5549" s="13" t="n">
        <v>100</v>
      </c>
      <c r="EE5549" s="13" t="n">
        <v>100</v>
      </c>
      <c r="FA5549" s="13" t="n">
        <v>100</v>
      </c>
      <c r="FW5549" s="13" t="n">
        <v>100</v>
      </c>
      <c r="GS5549" s="13" t="n">
        <v>100</v>
      </c>
    </row>
    <row r="5550">
      <c r="C5550" s="13" t="n">
        <v>101</v>
      </c>
      <c r="D5550" s="13">
        <f>Retailers_stock_balance!D9312</f>
        <v/>
      </c>
      <c r="E5550" s="13">
        <f>Retailers_stock_balance!E9312</f>
        <v/>
      </c>
      <c r="F5550" s="13">
        <f>Retailers_stock_balance!F9312</f>
        <v/>
      </c>
      <c r="Y5550" s="13" t="n">
        <v>101</v>
      </c>
      <c r="AU5550" s="13" t="n">
        <v>101</v>
      </c>
      <c r="BQ5550" s="13" t="n">
        <v>101</v>
      </c>
      <c r="CM5550" s="13" t="n">
        <v>101</v>
      </c>
      <c r="DI5550" s="13" t="n">
        <v>101</v>
      </c>
      <c r="EE5550" s="13" t="n">
        <v>101</v>
      </c>
      <c r="FA5550" s="13" t="n">
        <v>101</v>
      </c>
      <c r="FW5550" s="13" t="n">
        <v>101</v>
      </c>
      <c r="GS5550" s="13" t="n">
        <v>101</v>
      </c>
    </row>
    <row r="5551">
      <c r="C5551" s="13" t="n">
        <v>102</v>
      </c>
      <c r="D5551" s="13">
        <f>Retailers_stock_balance!D9313</f>
        <v/>
      </c>
      <c r="E5551" s="13">
        <f>Retailers_stock_balance!E9313</f>
        <v/>
      </c>
      <c r="F5551" s="13">
        <f>Retailers_stock_balance!F9313</f>
        <v/>
      </c>
      <c r="Y5551" s="13" t="n">
        <v>102</v>
      </c>
      <c r="AU5551" s="13" t="n">
        <v>102</v>
      </c>
      <c r="BQ5551" s="13" t="n">
        <v>102</v>
      </c>
      <c r="CM5551" s="13" t="n">
        <v>102</v>
      </c>
      <c r="DI5551" s="13" t="n">
        <v>102</v>
      </c>
      <c r="EE5551" s="13" t="n">
        <v>102</v>
      </c>
      <c r="FA5551" s="13" t="n">
        <v>102</v>
      </c>
      <c r="FW5551" s="13" t="n">
        <v>102</v>
      </c>
      <c r="GS5551" s="13" t="n">
        <v>102</v>
      </c>
    </row>
    <row r="5552">
      <c r="C5552" s="13" t="n">
        <v>103</v>
      </c>
      <c r="D5552" s="13">
        <f>Retailers_stock_balance!D9314</f>
        <v/>
      </c>
      <c r="E5552" s="13">
        <f>Retailers_stock_balance!E9314</f>
        <v/>
      </c>
      <c r="F5552" s="13">
        <f>Retailers_stock_balance!F9314</f>
        <v/>
      </c>
      <c r="Y5552" s="13" t="n">
        <v>103</v>
      </c>
      <c r="AU5552" s="13" t="n">
        <v>103</v>
      </c>
      <c r="BQ5552" s="13" t="n">
        <v>103</v>
      </c>
      <c r="CM5552" s="13" t="n">
        <v>103</v>
      </c>
      <c r="DI5552" s="13" t="n">
        <v>103</v>
      </c>
      <c r="EE5552" s="13" t="n">
        <v>103</v>
      </c>
      <c r="FA5552" s="13" t="n">
        <v>103</v>
      </c>
      <c r="FW5552" s="13" t="n">
        <v>103</v>
      </c>
      <c r="GS5552" s="13" t="n">
        <v>103</v>
      </c>
    </row>
    <row r="5553">
      <c r="C5553" s="13" t="n">
        <v>104</v>
      </c>
      <c r="D5553" s="13">
        <f>Retailers_stock_balance!D9315</f>
        <v/>
      </c>
      <c r="E5553" s="13">
        <f>Retailers_stock_balance!E9315</f>
        <v/>
      </c>
      <c r="F5553" s="13">
        <f>Retailers_stock_balance!F9315</f>
        <v/>
      </c>
      <c r="Y5553" s="13" t="n">
        <v>104</v>
      </c>
      <c r="AU5553" s="13" t="n">
        <v>104</v>
      </c>
      <c r="BQ5553" s="13" t="n">
        <v>104</v>
      </c>
      <c r="CM5553" s="13" t="n">
        <v>104</v>
      </c>
      <c r="DI5553" s="13" t="n">
        <v>104</v>
      </c>
      <c r="EE5553" s="13" t="n">
        <v>104</v>
      </c>
      <c r="FA5553" s="13" t="n">
        <v>104</v>
      </c>
      <c r="FW5553" s="13" t="n">
        <v>104</v>
      </c>
      <c r="GS5553" s="13" t="n">
        <v>104</v>
      </c>
    </row>
    <row r="5554">
      <c r="C5554" s="13" t="n">
        <v>105</v>
      </c>
      <c r="D5554" s="13">
        <f>Retailers_stock_balance!D9316</f>
        <v/>
      </c>
      <c r="E5554" s="13">
        <f>Retailers_stock_balance!E9316</f>
        <v/>
      </c>
      <c r="F5554" s="13">
        <f>Retailers_stock_balance!F9316</f>
        <v/>
      </c>
      <c r="Y5554" s="13" t="n">
        <v>105</v>
      </c>
      <c r="AU5554" s="13" t="n">
        <v>105</v>
      </c>
      <c r="BQ5554" s="13" t="n">
        <v>105</v>
      </c>
      <c r="CM5554" s="13" t="n">
        <v>105</v>
      </c>
      <c r="DI5554" s="13" t="n">
        <v>105</v>
      </c>
      <c r="EE5554" s="13" t="n">
        <v>105</v>
      </c>
      <c r="FA5554" s="13" t="n">
        <v>105</v>
      </c>
      <c r="FW5554" s="13" t="n">
        <v>105</v>
      </c>
      <c r="GS5554" s="13" t="n">
        <v>105</v>
      </c>
    </row>
    <row r="5555">
      <c r="C5555" s="13" t="n">
        <v>106</v>
      </c>
      <c r="D5555" s="13">
        <f>Retailers_stock_balance!D9317</f>
        <v/>
      </c>
      <c r="E5555" s="13">
        <f>Retailers_stock_balance!E9317</f>
        <v/>
      </c>
      <c r="F5555" s="13">
        <f>Retailers_stock_balance!F9317</f>
        <v/>
      </c>
      <c r="Y5555" s="13" t="n">
        <v>106</v>
      </c>
      <c r="AU5555" s="13" t="n">
        <v>106</v>
      </c>
      <c r="BQ5555" s="13" t="n">
        <v>106</v>
      </c>
      <c r="CM5555" s="13" t="n">
        <v>106</v>
      </c>
      <c r="DI5555" s="13" t="n">
        <v>106</v>
      </c>
      <c r="EE5555" s="13" t="n">
        <v>106</v>
      </c>
      <c r="FA5555" s="13" t="n">
        <v>106</v>
      </c>
      <c r="FW5555" s="13" t="n">
        <v>106</v>
      </c>
      <c r="GS5555" s="13" t="n">
        <v>106</v>
      </c>
    </row>
    <row r="5556">
      <c r="C5556" s="13" t="n">
        <v>107</v>
      </c>
      <c r="D5556" s="13">
        <f>Retailers_stock_balance!D9318</f>
        <v/>
      </c>
      <c r="E5556" s="13">
        <f>Retailers_stock_balance!E9318</f>
        <v/>
      </c>
      <c r="F5556" s="13">
        <f>Retailers_stock_balance!F9318</f>
        <v/>
      </c>
      <c r="Y5556" s="13" t="n">
        <v>107</v>
      </c>
      <c r="AU5556" s="13" t="n">
        <v>107</v>
      </c>
      <c r="BQ5556" s="13" t="n">
        <v>107</v>
      </c>
      <c r="CM5556" s="13" t="n">
        <v>107</v>
      </c>
      <c r="DI5556" s="13" t="n">
        <v>107</v>
      </c>
      <c r="EE5556" s="13" t="n">
        <v>107</v>
      </c>
      <c r="FA5556" s="13" t="n">
        <v>107</v>
      </c>
      <c r="FW5556" s="13" t="n">
        <v>107</v>
      </c>
      <c r="GS5556" s="13" t="n">
        <v>107</v>
      </c>
    </row>
    <row r="5557">
      <c r="C5557" s="13" t="n">
        <v>108</v>
      </c>
      <c r="D5557" s="13">
        <f>Retailers_stock_balance!D9319</f>
        <v/>
      </c>
      <c r="E5557" s="13">
        <f>Retailers_stock_balance!E9319</f>
        <v/>
      </c>
      <c r="F5557" s="13">
        <f>Retailers_stock_balance!F9319</f>
        <v/>
      </c>
      <c r="Y5557" s="13" t="n">
        <v>108</v>
      </c>
      <c r="AU5557" s="13" t="n">
        <v>108</v>
      </c>
      <c r="BQ5557" s="13" t="n">
        <v>108</v>
      </c>
      <c r="CM5557" s="13" t="n">
        <v>108</v>
      </c>
      <c r="DI5557" s="13" t="n">
        <v>108</v>
      </c>
      <c r="EE5557" s="13" t="n">
        <v>108</v>
      </c>
      <c r="FA5557" s="13" t="n">
        <v>108</v>
      </c>
      <c r="FW5557" s="13" t="n">
        <v>108</v>
      </c>
      <c r="GS5557" s="13" t="n">
        <v>108</v>
      </c>
    </row>
    <row r="5558">
      <c r="C5558" s="13" t="n">
        <v>109</v>
      </c>
      <c r="D5558" s="13">
        <f>Retailers_stock_balance!D9320</f>
        <v/>
      </c>
      <c r="E5558" s="13">
        <f>Retailers_stock_balance!E9320</f>
        <v/>
      </c>
      <c r="F5558" s="13">
        <f>Retailers_stock_balance!F9320</f>
        <v/>
      </c>
      <c r="Y5558" s="13" t="n">
        <v>109</v>
      </c>
      <c r="AU5558" s="13" t="n">
        <v>109</v>
      </c>
      <c r="BQ5558" s="13" t="n">
        <v>109</v>
      </c>
      <c r="CM5558" s="13" t="n">
        <v>109</v>
      </c>
      <c r="DI5558" s="13" t="n">
        <v>109</v>
      </c>
      <c r="EE5558" s="13" t="n">
        <v>109</v>
      </c>
      <c r="FA5558" s="13" t="n">
        <v>109</v>
      </c>
      <c r="FW5558" s="13" t="n">
        <v>109</v>
      </c>
      <c r="GS5558" s="13" t="n">
        <v>109</v>
      </c>
    </row>
    <row r="5559">
      <c r="C5559" s="13" t="n">
        <v>110</v>
      </c>
      <c r="D5559" s="13">
        <f>Retailers_stock_balance!D9321</f>
        <v/>
      </c>
      <c r="E5559" s="13">
        <f>Retailers_stock_balance!E9321</f>
        <v/>
      </c>
      <c r="F5559" s="13">
        <f>Retailers_stock_balance!F9321</f>
        <v/>
      </c>
      <c r="Y5559" s="13" t="n">
        <v>110</v>
      </c>
      <c r="AU5559" s="13" t="n">
        <v>110</v>
      </c>
      <c r="BQ5559" s="13" t="n">
        <v>110</v>
      </c>
      <c r="CM5559" s="13" t="n">
        <v>110</v>
      </c>
      <c r="DI5559" s="13" t="n">
        <v>110</v>
      </c>
      <c r="EE5559" s="13" t="n">
        <v>110</v>
      </c>
      <c r="FA5559" s="13" t="n">
        <v>110</v>
      </c>
      <c r="FW5559" s="13" t="n">
        <v>110</v>
      </c>
      <c r="GS5559" s="13" t="n">
        <v>110</v>
      </c>
    </row>
    <row r="5560">
      <c r="C5560" s="13" t="n">
        <v>111</v>
      </c>
      <c r="D5560" s="13">
        <f>Retailers_stock_balance!D9322</f>
        <v/>
      </c>
      <c r="E5560" s="13">
        <f>Retailers_stock_balance!E9322</f>
        <v/>
      </c>
      <c r="F5560" s="13">
        <f>Retailers_stock_balance!F9322</f>
        <v/>
      </c>
      <c r="Y5560" s="13" t="n">
        <v>111</v>
      </c>
      <c r="AU5560" s="13" t="n">
        <v>111</v>
      </c>
      <c r="BQ5560" s="13" t="n">
        <v>111</v>
      </c>
      <c r="CM5560" s="13" t="n">
        <v>111</v>
      </c>
      <c r="DI5560" s="13" t="n">
        <v>111</v>
      </c>
      <c r="EE5560" s="13" t="n">
        <v>111</v>
      </c>
      <c r="FA5560" s="13" t="n">
        <v>111</v>
      </c>
      <c r="FW5560" s="13" t="n">
        <v>111</v>
      </c>
      <c r="GS5560" s="13" t="n">
        <v>111</v>
      </c>
    </row>
    <row r="5561">
      <c r="C5561" s="13" t="n">
        <v>112</v>
      </c>
      <c r="D5561" s="13">
        <f>Retailers_stock_balance!D9323</f>
        <v/>
      </c>
      <c r="E5561" s="13">
        <f>Retailers_stock_balance!E9323</f>
        <v/>
      </c>
      <c r="F5561" s="13">
        <f>Retailers_stock_balance!F9323</f>
        <v/>
      </c>
      <c r="Y5561" s="13" t="n">
        <v>112</v>
      </c>
      <c r="AU5561" s="13" t="n">
        <v>112</v>
      </c>
      <c r="BQ5561" s="13" t="n">
        <v>112</v>
      </c>
      <c r="CM5561" s="13" t="n">
        <v>112</v>
      </c>
      <c r="DI5561" s="13" t="n">
        <v>112</v>
      </c>
      <c r="EE5561" s="13" t="n">
        <v>112</v>
      </c>
      <c r="FA5561" s="13" t="n">
        <v>112</v>
      </c>
      <c r="FW5561" s="13" t="n">
        <v>112</v>
      </c>
      <c r="GS5561" s="13" t="n">
        <v>112</v>
      </c>
    </row>
    <row r="5562">
      <c r="C5562" s="13" t="n">
        <v>113</v>
      </c>
      <c r="D5562" s="13">
        <f>Retailers_stock_balance!D9324</f>
        <v/>
      </c>
      <c r="E5562" s="13">
        <f>Retailers_stock_balance!E9324</f>
        <v/>
      </c>
      <c r="F5562" s="13">
        <f>Retailers_stock_balance!F9324</f>
        <v/>
      </c>
      <c r="Y5562" s="13" t="n">
        <v>113</v>
      </c>
      <c r="AU5562" s="13" t="n">
        <v>113</v>
      </c>
      <c r="BQ5562" s="13" t="n">
        <v>113</v>
      </c>
      <c r="CM5562" s="13" t="n">
        <v>113</v>
      </c>
      <c r="DI5562" s="13" t="n">
        <v>113</v>
      </c>
      <c r="EE5562" s="13" t="n">
        <v>113</v>
      </c>
      <c r="FA5562" s="13" t="n">
        <v>113</v>
      </c>
      <c r="FW5562" s="13" t="n">
        <v>113</v>
      </c>
      <c r="GS5562" s="13" t="n">
        <v>113</v>
      </c>
    </row>
    <row r="5563">
      <c r="C5563" s="13" t="n">
        <v>114</v>
      </c>
      <c r="D5563" s="13">
        <f>Retailers_stock_balance!D9325</f>
        <v/>
      </c>
      <c r="E5563" s="13">
        <f>Retailers_stock_balance!E9325</f>
        <v/>
      </c>
      <c r="F5563" s="13">
        <f>Retailers_stock_balance!F9325</f>
        <v/>
      </c>
      <c r="Y5563" s="13" t="n">
        <v>114</v>
      </c>
      <c r="AU5563" s="13" t="n">
        <v>114</v>
      </c>
      <c r="BQ5563" s="13" t="n">
        <v>114</v>
      </c>
      <c r="CM5563" s="13" t="n">
        <v>114</v>
      </c>
      <c r="DI5563" s="13" t="n">
        <v>114</v>
      </c>
      <c r="EE5563" s="13" t="n">
        <v>114</v>
      </c>
      <c r="FA5563" s="13" t="n">
        <v>114</v>
      </c>
      <c r="FW5563" s="13" t="n">
        <v>114</v>
      </c>
      <c r="GS5563" s="13" t="n">
        <v>114</v>
      </c>
    </row>
    <row r="5564">
      <c r="C5564" s="13" t="n">
        <v>115</v>
      </c>
      <c r="D5564" s="13">
        <f>Retailers_stock_balance!D9326</f>
        <v/>
      </c>
      <c r="E5564" s="13">
        <f>Retailers_stock_balance!E9326</f>
        <v/>
      </c>
      <c r="F5564" s="13">
        <f>Retailers_stock_balance!F9326</f>
        <v/>
      </c>
      <c r="Y5564" s="13" t="n">
        <v>115</v>
      </c>
      <c r="AU5564" s="13" t="n">
        <v>115</v>
      </c>
      <c r="BQ5564" s="13" t="n">
        <v>115</v>
      </c>
      <c r="CM5564" s="13" t="n">
        <v>115</v>
      </c>
      <c r="DI5564" s="13" t="n">
        <v>115</v>
      </c>
      <c r="EE5564" s="13" t="n">
        <v>115</v>
      </c>
      <c r="FA5564" s="13" t="n">
        <v>115</v>
      </c>
      <c r="FW5564" s="13" t="n">
        <v>115</v>
      </c>
      <c r="GS5564" s="13" t="n">
        <v>115</v>
      </c>
    </row>
    <row r="5565">
      <c r="C5565" s="13" t="n">
        <v>116</v>
      </c>
      <c r="D5565" s="13">
        <f>Retailers_stock_balance!D9327</f>
        <v/>
      </c>
      <c r="E5565" s="13">
        <f>Retailers_stock_balance!E9327</f>
        <v/>
      </c>
      <c r="F5565" s="13">
        <f>Retailers_stock_balance!F9327</f>
        <v/>
      </c>
      <c r="Y5565" s="13" t="n">
        <v>116</v>
      </c>
      <c r="AU5565" s="13" t="n">
        <v>116</v>
      </c>
      <c r="BQ5565" s="13" t="n">
        <v>116</v>
      </c>
      <c r="CM5565" s="13" t="n">
        <v>116</v>
      </c>
      <c r="DI5565" s="13" t="n">
        <v>116</v>
      </c>
      <c r="EE5565" s="13" t="n">
        <v>116</v>
      </c>
      <c r="FA5565" s="13" t="n">
        <v>116</v>
      </c>
      <c r="FW5565" s="13" t="n">
        <v>116</v>
      </c>
      <c r="GS5565" s="13" t="n">
        <v>116</v>
      </c>
    </row>
    <row r="5566">
      <c r="C5566" s="13" t="n">
        <v>117</v>
      </c>
      <c r="D5566" s="13">
        <f>Retailers_stock_balance!D9328</f>
        <v/>
      </c>
      <c r="E5566" s="13">
        <f>Retailers_stock_balance!E9328</f>
        <v/>
      </c>
      <c r="F5566" s="13">
        <f>Retailers_stock_balance!F9328</f>
        <v/>
      </c>
      <c r="Y5566" s="13" t="n">
        <v>117</v>
      </c>
      <c r="AU5566" s="13" t="n">
        <v>117</v>
      </c>
      <c r="BQ5566" s="13" t="n">
        <v>117</v>
      </c>
      <c r="CM5566" s="13" t="n">
        <v>117</v>
      </c>
      <c r="DI5566" s="13" t="n">
        <v>117</v>
      </c>
      <c r="EE5566" s="13" t="n">
        <v>117</v>
      </c>
      <c r="FA5566" s="13" t="n">
        <v>117</v>
      </c>
      <c r="FW5566" s="13" t="n">
        <v>117</v>
      </c>
      <c r="GS5566" s="13" t="n">
        <v>117</v>
      </c>
    </row>
    <row r="5567">
      <c r="C5567" s="13" t="n">
        <v>118</v>
      </c>
      <c r="D5567" s="13">
        <f>Retailers_stock_balance!D9329</f>
        <v/>
      </c>
      <c r="E5567" s="13">
        <f>Retailers_stock_balance!E9329</f>
        <v/>
      </c>
      <c r="F5567" s="13">
        <f>Retailers_stock_balance!F9329</f>
        <v/>
      </c>
      <c r="Y5567" s="13" t="n">
        <v>118</v>
      </c>
      <c r="AU5567" s="13" t="n">
        <v>118</v>
      </c>
      <c r="BQ5567" s="13" t="n">
        <v>118</v>
      </c>
      <c r="CM5567" s="13" t="n">
        <v>118</v>
      </c>
      <c r="DI5567" s="13" t="n">
        <v>118</v>
      </c>
      <c r="EE5567" s="13" t="n">
        <v>118</v>
      </c>
      <c r="FA5567" s="13" t="n">
        <v>118</v>
      </c>
      <c r="FW5567" s="13" t="n">
        <v>118</v>
      </c>
      <c r="GS5567" s="13" t="n">
        <v>118</v>
      </c>
    </row>
    <row r="5568">
      <c r="C5568" s="13" t="n">
        <v>119</v>
      </c>
      <c r="D5568" s="13">
        <f>Retailers_stock_balance!D9330</f>
        <v/>
      </c>
      <c r="E5568" s="13">
        <f>Retailers_stock_balance!E9330</f>
        <v/>
      </c>
      <c r="F5568" s="13">
        <f>Retailers_stock_balance!F9330</f>
        <v/>
      </c>
      <c r="Y5568" s="13" t="n">
        <v>119</v>
      </c>
      <c r="AU5568" s="13" t="n">
        <v>119</v>
      </c>
      <c r="BQ5568" s="13" t="n">
        <v>119</v>
      </c>
      <c r="CM5568" s="13" t="n">
        <v>119</v>
      </c>
      <c r="DI5568" s="13" t="n">
        <v>119</v>
      </c>
      <c r="EE5568" s="13" t="n">
        <v>119</v>
      </c>
      <c r="FA5568" s="13" t="n">
        <v>119</v>
      </c>
      <c r="FW5568" s="13" t="n">
        <v>119</v>
      </c>
      <c r="GS5568" s="13" t="n">
        <v>119</v>
      </c>
    </row>
    <row r="5569">
      <c r="C5569" s="13" t="n">
        <v>120</v>
      </c>
      <c r="D5569" s="13">
        <f>Retailers_stock_balance!D9331</f>
        <v/>
      </c>
      <c r="E5569" s="13">
        <f>Retailers_stock_balance!E9331</f>
        <v/>
      </c>
      <c r="F5569" s="13">
        <f>Retailers_stock_balance!F9331</f>
        <v/>
      </c>
      <c r="Y5569" s="13" t="n">
        <v>120</v>
      </c>
      <c r="AU5569" s="13" t="n">
        <v>120</v>
      </c>
      <c r="BQ5569" s="13" t="n">
        <v>120</v>
      </c>
      <c r="CM5569" s="13" t="n">
        <v>120</v>
      </c>
      <c r="DI5569" s="13" t="n">
        <v>120</v>
      </c>
      <c r="EE5569" s="13" t="n">
        <v>120</v>
      </c>
      <c r="FA5569" s="13" t="n">
        <v>120</v>
      </c>
      <c r="FW5569" s="13" t="n">
        <v>120</v>
      </c>
      <c r="GS5569" s="13" t="n">
        <v>120</v>
      </c>
    </row>
    <row r="5570">
      <c r="C5570" s="13" t="n">
        <v>121</v>
      </c>
      <c r="D5570" s="13">
        <f>Retailers_stock_balance!D9332</f>
        <v/>
      </c>
      <c r="E5570" s="13">
        <f>Retailers_stock_balance!E9332</f>
        <v/>
      </c>
      <c r="F5570" s="13">
        <f>Retailers_stock_balance!F9332</f>
        <v/>
      </c>
      <c r="Y5570" s="13" t="n">
        <v>121</v>
      </c>
      <c r="AU5570" s="13" t="n">
        <v>121</v>
      </c>
      <c r="BQ5570" s="13" t="n">
        <v>121</v>
      </c>
      <c r="CM5570" s="13" t="n">
        <v>121</v>
      </c>
      <c r="DI5570" s="13" t="n">
        <v>121</v>
      </c>
      <c r="EE5570" s="13" t="n">
        <v>121</v>
      </c>
      <c r="FA5570" s="13" t="n">
        <v>121</v>
      </c>
      <c r="FW5570" s="13" t="n">
        <v>121</v>
      </c>
      <c r="GS5570" s="13" t="n">
        <v>121</v>
      </c>
    </row>
    <row r="5571">
      <c r="C5571" s="13" t="n">
        <v>122</v>
      </c>
      <c r="D5571" s="13">
        <f>Retailers_stock_balance!D9333</f>
        <v/>
      </c>
      <c r="E5571" s="13">
        <f>Retailers_stock_balance!E9333</f>
        <v/>
      </c>
      <c r="F5571" s="13">
        <f>Retailers_stock_balance!F9333</f>
        <v/>
      </c>
      <c r="Y5571" s="13" t="n">
        <v>122</v>
      </c>
      <c r="AU5571" s="13" t="n">
        <v>122</v>
      </c>
      <c r="BQ5571" s="13" t="n">
        <v>122</v>
      </c>
      <c r="CM5571" s="13" t="n">
        <v>122</v>
      </c>
      <c r="DI5571" s="13" t="n">
        <v>122</v>
      </c>
      <c r="EE5571" s="13" t="n">
        <v>122</v>
      </c>
      <c r="FA5571" s="13" t="n">
        <v>122</v>
      </c>
      <c r="FW5571" s="13" t="n">
        <v>122</v>
      </c>
      <c r="GS5571" s="13" t="n">
        <v>122</v>
      </c>
    </row>
    <row r="5572">
      <c r="C5572" s="13" t="n">
        <v>123</v>
      </c>
      <c r="D5572" s="13">
        <f>Retailers_stock_balance!D9334</f>
        <v/>
      </c>
      <c r="E5572" s="13">
        <f>Retailers_stock_balance!E9334</f>
        <v/>
      </c>
      <c r="F5572" s="13">
        <f>Retailers_stock_balance!F9334</f>
        <v/>
      </c>
      <c r="Y5572" s="13" t="n">
        <v>123</v>
      </c>
      <c r="AU5572" s="13" t="n">
        <v>123</v>
      </c>
      <c r="BQ5572" s="13" t="n">
        <v>123</v>
      </c>
      <c r="CM5572" s="13" t="n">
        <v>123</v>
      </c>
      <c r="DI5572" s="13" t="n">
        <v>123</v>
      </c>
      <c r="EE5572" s="13" t="n">
        <v>123</v>
      </c>
      <c r="FA5572" s="13" t="n">
        <v>123</v>
      </c>
      <c r="FW5572" s="13" t="n">
        <v>123</v>
      </c>
      <c r="GS5572" s="13" t="n">
        <v>123</v>
      </c>
    </row>
    <row r="5573">
      <c r="C5573" s="13" t="n">
        <v>124</v>
      </c>
      <c r="D5573" s="13">
        <f>Retailers_stock_balance!D9335</f>
        <v/>
      </c>
      <c r="E5573" s="13">
        <f>Retailers_stock_balance!E9335</f>
        <v/>
      </c>
      <c r="F5573" s="13">
        <f>Retailers_stock_balance!F9335</f>
        <v/>
      </c>
      <c r="Y5573" s="13" t="n">
        <v>124</v>
      </c>
      <c r="AU5573" s="13" t="n">
        <v>124</v>
      </c>
      <c r="BQ5573" s="13" t="n">
        <v>124</v>
      </c>
      <c r="CM5573" s="13" t="n">
        <v>124</v>
      </c>
      <c r="DI5573" s="13" t="n">
        <v>124</v>
      </c>
      <c r="EE5573" s="13" t="n">
        <v>124</v>
      </c>
      <c r="FA5573" s="13" t="n">
        <v>124</v>
      </c>
      <c r="FW5573" s="13" t="n">
        <v>124</v>
      </c>
      <c r="GS5573" s="13" t="n">
        <v>124</v>
      </c>
    </row>
    <row r="5574">
      <c r="C5574" s="13" t="n">
        <v>125</v>
      </c>
      <c r="D5574" s="13">
        <f>Retailers_stock_balance!D9336</f>
        <v/>
      </c>
      <c r="E5574" s="13">
        <f>Retailers_stock_balance!E9336</f>
        <v/>
      </c>
      <c r="F5574" s="13">
        <f>Retailers_stock_balance!F9336</f>
        <v/>
      </c>
      <c r="Y5574" s="13" t="n">
        <v>125</v>
      </c>
      <c r="AU5574" s="13" t="n">
        <v>125</v>
      </c>
      <c r="BQ5574" s="13" t="n">
        <v>125</v>
      </c>
      <c r="CM5574" s="13" t="n">
        <v>125</v>
      </c>
      <c r="DI5574" s="13" t="n">
        <v>125</v>
      </c>
      <c r="EE5574" s="13" t="n">
        <v>125</v>
      </c>
      <c r="FA5574" s="13" t="n">
        <v>125</v>
      </c>
      <c r="FW5574" s="13" t="n">
        <v>125</v>
      </c>
      <c r="GS5574" s="13" t="n">
        <v>125</v>
      </c>
    </row>
    <row r="5575">
      <c r="C5575" s="13" t="n">
        <v>126</v>
      </c>
      <c r="D5575" s="13">
        <f>Retailers_stock_balance!D9337</f>
        <v/>
      </c>
      <c r="E5575" s="13">
        <f>Retailers_stock_balance!E9337</f>
        <v/>
      </c>
      <c r="F5575" s="13">
        <f>Retailers_stock_balance!F9337</f>
        <v/>
      </c>
      <c r="Y5575" s="13" t="n">
        <v>126</v>
      </c>
      <c r="AU5575" s="13" t="n">
        <v>126</v>
      </c>
      <c r="BQ5575" s="13" t="n">
        <v>126</v>
      </c>
      <c r="CM5575" s="13" t="n">
        <v>126</v>
      </c>
      <c r="DI5575" s="13" t="n">
        <v>126</v>
      </c>
      <c r="EE5575" s="13" t="n">
        <v>126</v>
      </c>
      <c r="FA5575" s="13" t="n">
        <v>126</v>
      </c>
      <c r="FW5575" s="13" t="n">
        <v>126</v>
      </c>
      <c r="GS5575" s="13" t="n">
        <v>126</v>
      </c>
    </row>
    <row r="5576">
      <c r="C5576" s="13" t="n">
        <v>127</v>
      </c>
      <c r="D5576" s="13">
        <f>Retailers_stock_balance!D9338</f>
        <v/>
      </c>
      <c r="E5576" s="13">
        <f>Retailers_stock_balance!E9338</f>
        <v/>
      </c>
      <c r="F5576" s="13">
        <f>Retailers_stock_balance!F9338</f>
        <v/>
      </c>
      <c r="Y5576" s="13" t="n">
        <v>127</v>
      </c>
      <c r="AU5576" s="13" t="n">
        <v>127</v>
      </c>
      <c r="BQ5576" s="13" t="n">
        <v>127</v>
      </c>
      <c r="CM5576" s="13" t="n">
        <v>127</v>
      </c>
      <c r="DI5576" s="13" t="n">
        <v>127</v>
      </c>
      <c r="EE5576" s="13" t="n">
        <v>127</v>
      </c>
      <c r="FA5576" s="13" t="n">
        <v>127</v>
      </c>
      <c r="FW5576" s="13" t="n">
        <v>127</v>
      </c>
      <c r="GS5576" s="13" t="n">
        <v>127</v>
      </c>
    </row>
    <row r="5577">
      <c r="C5577" s="13" t="n">
        <v>128</v>
      </c>
      <c r="D5577" s="13">
        <f>Retailers_stock_balance!D9339</f>
        <v/>
      </c>
      <c r="E5577" s="13">
        <f>Retailers_stock_balance!E9339</f>
        <v/>
      </c>
      <c r="F5577" s="13">
        <f>Retailers_stock_balance!F9339</f>
        <v/>
      </c>
      <c r="Y5577" s="13" t="n">
        <v>128</v>
      </c>
      <c r="AU5577" s="13" t="n">
        <v>128</v>
      </c>
      <c r="BQ5577" s="13" t="n">
        <v>128</v>
      </c>
      <c r="CM5577" s="13" t="n">
        <v>128</v>
      </c>
      <c r="DI5577" s="13" t="n">
        <v>128</v>
      </c>
      <c r="EE5577" s="13" t="n">
        <v>128</v>
      </c>
      <c r="FA5577" s="13" t="n">
        <v>128</v>
      </c>
      <c r="FW5577" s="13" t="n">
        <v>128</v>
      </c>
      <c r="GS5577" s="13" t="n">
        <v>128</v>
      </c>
    </row>
    <row r="5578">
      <c r="C5578" s="13" t="n">
        <v>129</v>
      </c>
      <c r="D5578" s="13">
        <f>Retailers_stock_balance!D9340</f>
        <v/>
      </c>
      <c r="E5578" s="13">
        <f>Retailers_stock_balance!E9340</f>
        <v/>
      </c>
      <c r="F5578" s="13">
        <f>Retailers_stock_balance!F9340</f>
        <v/>
      </c>
      <c r="Y5578" s="13" t="n">
        <v>129</v>
      </c>
      <c r="AU5578" s="13" t="n">
        <v>129</v>
      </c>
      <c r="BQ5578" s="13" t="n">
        <v>129</v>
      </c>
      <c r="CM5578" s="13" t="n">
        <v>129</v>
      </c>
      <c r="DI5578" s="13" t="n">
        <v>129</v>
      </c>
      <c r="EE5578" s="13" t="n">
        <v>129</v>
      </c>
      <c r="FA5578" s="13" t="n">
        <v>129</v>
      </c>
      <c r="FW5578" s="13" t="n">
        <v>129</v>
      </c>
      <c r="GS5578" s="13" t="n">
        <v>129</v>
      </c>
    </row>
    <row r="5579">
      <c r="C5579" s="13" t="n">
        <v>130</v>
      </c>
      <c r="D5579" s="13">
        <f>Retailers_stock_balance!D9341</f>
        <v/>
      </c>
      <c r="E5579" s="13">
        <f>Retailers_stock_balance!E9341</f>
        <v/>
      </c>
      <c r="F5579" s="13">
        <f>Retailers_stock_balance!F9341</f>
        <v/>
      </c>
      <c r="Y5579" s="13" t="n">
        <v>130</v>
      </c>
      <c r="AU5579" s="13" t="n">
        <v>130</v>
      </c>
      <c r="BQ5579" s="13" t="n">
        <v>130</v>
      </c>
      <c r="CM5579" s="13" t="n">
        <v>130</v>
      </c>
      <c r="DI5579" s="13" t="n">
        <v>130</v>
      </c>
      <c r="EE5579" s="13" t="n">
        <v>130</v>
      </c>
      <c r="FA5579" s="13" t="n">
        <v>130</v>
      </c>
      <c r="FW5579" s="13" t="n">
        <v>130</v>
      </c>
      <c r="GS5579" s="13" t="n">
        <v>130</v>
      </c>
    </row>
    <row r="5580">
      <c r="C5580" s="13" t="n">
        <v>131</v>
      </c>
      <c r="D5580" s="13">
        <f>Retailers_stock_balance!D9342</f>
        <v/>
      </c>
      <c r="E5580" s="13">
        <f>Retailers_stock_balance!E9342</f>
        <v/>
      </c>
      <c r="F5580" s="13">
        <f>Retailers_stock_balance!F9342</f>
        <v/>
      </c>
      <c r="Y5580" s="13" t="n">
        <v>131</v>
      </c>
      <c r="AU5580" s="13" t="n">
        <v>131</v>
      </c>
      <c r="BQ5580" s="13" t="n">
        <v>131</v>
      </c>
      <c r="CM5580" s="13" t="n">
        <v>131</v>
      </c>
      <c r="DI5580" s="13" t="n">
        <v>131</v>
      </c>
      <c r="EE5580" s="13" t="n">
        <v>131</v>
      </c>
      <c r="FA5580" s="13" t="n">
        <v>131</v>
      </c>
      <c r="FW5580" s="13" t="n">
        <v>131</v>
      </c>
      <c r="GS5580" s="13" t="n">
        <v>131</v>
      </c>
    </row>
    <row r="5581">
      <c r="C5581" s="13" t="n">
        <v>132</v>
      </c>
      <c r="D5581" s="13">
        <f>Retailers_stock_balance!D9343</f>
        <v/>
      </c>
      <c r="E5581" s="13">
        <f>Retailers_stock_balance!E9343</f>
        <v/>
      </c>
      <c r="F5581" s="13">
        <f>Retailers_stock_balance!F9343</f>
        <v/>
      </c>
      <c r="Y5581" s="13" t="n">
        <v>132</v>
      </c>
      <c r="AU5581" s="13" t="n">
        <v>132</v>
      </c>
      <c r="BQ5581" s="13" t="n">
        <v>132</v>
      </c>
      <c r="CM5581" s="13" t="n">
        <v>132</v>
      </c>
      <c r="DI5581" s="13" t="n">
        <v>132</v>
      </c>
      <c r="EE5581" s="13" t="n">
        <v>132</v>
      </c>
      <c r="FA5581" s="13" t="n">
        <v>132</v>
      </c>
      <c r="FW5581" s="13" t="n">
        <v>132</v>
      </c>
      <c r="GS5581" s="13" t="n">
        <v>132</v>
      </c>
    </row>
    <row r="5582">
      <c r="C5582" s="13" t="n">
        <v>133</v>
      </c>
      <c r="D5582" s="13">
        <f>Retailers_stock_balance!D9344</f>
        <v/>
      </c>
      <c r="E5582" s="13">
        <f>Retailers_stock_balance!E9344</f>
        <v/>
      </c>
      <c r="F5582" s="13">
        <f>Retailers_stock_balance!F9344</f>
        <v/>
      </c>
      <c r="Y5582" s="13" t="n">
        <v>133</v>
      </c>
      <c r="AU5582" s="13" t="n">
        <v>133</v>
      </c>
      <c r="BQ5582" s="13" t="n">
        <v>133</v>
      </c>
      <c r="CM5582" s="13" t="n">
        <v>133</v>
      </c>
      <c r="DI5582" s="13" t="n">
        <v>133</v>
      </c>
      <c r="EE5582" s="13" t="n">
        <v>133</v>
      </c>
      <c r="FA5582" s="13" t="n">
        <v>133</v>
      </c>
      <c r="FW5582" s="13" t="n">
        <v>133</v>
      </c>
      <c r="GS5582" s="13" t="n">
        <v>133</v>
      </c>
    </row>
    <row r="5583">
      <c r="C5583" s="13" t="n">
        <v>134</v>
      </c>
      <c r="D5583" s="13">
        <f>Retailers_stock_balance!D9345</f>
        <v/>
      </c>
      <c r="E5583" s="13">
        <f>Retailers_stock_balance!E9345</f>
        <v/>
      </c>
      <c r="F5583" s="13">
        <f>Retailers_stock_balance!F9345</f>
        <v/>
      </c>
      <c r="Y5583" s="13" t="n">
        <v>134</v>
      </c>
      <c r="AU5583" s="13" t="n">
        <v>134</v>
      </c>
      <c r="BQ5583" s="13" t="n">
        <v>134</v>
      </c>
      <c r="CM5583" s="13" t="n">
        <v>134</v>
      </c>
      <c r="DI5583" s="13" t="n">
        <v>134</v>
      </c>
      <c r="EE5583" s="13" t="n">
        <v>134</v>
      </c>
      <c r="FA5583" s="13" t="n">
        <v>134</v>
      </c>
      <c r="FW5583" s="13" t="n">
        <v>134</v>
      </c>
      <c r="GS5583" s="13" t="n">
        <v>134</v>
      </c>
    </row>
    <row r="5584">
      <c r="C5584" s="13" t="n">
        <v>135</v>
      </c>
      <c r="D5584" s="13">
        <f>Retailers_stock_balance!D9346</f>
        <v/>
      </c>
      <c r="E5584" s="13">
        <f>Retailers_stock_balance!E9346</f>
        <v/>
      </c>
      <c r="F5584" s="13">
        <f>Retailers_stock_balance!F9346</f>
        <v/>
      </c>
      <c r="Y5584" s="13" t="n">
        <v>135</v>
      </c>
      <c r="AU5584" s="13" t="n">
        <v>135</v>
      </c>
      <c r="BQ5584" s="13" t="n">
        <v>135</v>
      </c>
      <c r="CM5584" s="13" t="n">
        <v>135</v>
      </c>
      <c r="DI5584" s="13" t="n">
        <v>135</v>
      </c>
      <c r="EE5584" s="13" t="n">
        <v>135</v>
      </c>
      <c r="FA5584" s="13" t="n">
        <v>135</v>
      </c>
      <c r="FW5584" s="13" t="n">
        <v>135</v>
      </c>
      <c r="GS5584" s="13" t="n">
        <v>135</v>
      </c>
    </row>
    <row r="5585">
      <c r="C5585" s="13" t="n">
        <v>136</v>
      </c>
      <c r="D5585" s="13">
        <f>Retailers_stock_balance!D9347</f>
        <v/>
      </c>
      <c r="E5585" s="13">
        <f>Retailers_stock_balance!E9347</f>
        <v/>
      </c>
      <c r="F5585" s="13">
        <f>Retailers_stock_balance!F9347</f>
        <v/>
      </c>
      <c r="Y5585" s="13" t="n">
        <v>136</v>
      </c>
      <c r="AU5585" s="13" t="n">
        <v>136</v>
      </c>
      <c r="BQ5585" s="13" t="n">
        <v>136</v>
      </c>
      <c r="CM5585" s="13" t="n">
        <v>136</v>
      </c>
      <c r="DI5585" s="13" t="n">
        <v>136</v>
      </c>
      <c r="EE5585" s="13" t="n">
        <v>136</v>
      </c>
      <c r="FA5585" s="13" t="n">
        <v>136</v>
      </c>
      <c r="FW5585" s="13" t="n">
        <v>136</v>
      </c>
      <c r="GS5585" s="13" t="n">
        <v>136</v>
      </c>
    </row>
    <row r="5586">
      <c r="C5586" s="13" t="n">
        <v>137</v>
      </c>
      <c r="D5586" s="13">
        <f>Retailers_stock_balance!D9348</f>
        <v/>
      </c>
      <c r="E5586" s="13">
        <f>Retailers_stock_balance!E9348</f>
        <v/>
      </c>
      <c r="F5586" s="13">
        <f>Retailers_stock_balance!F9348</f>
        <v/>
      </c>
      <c r="Y5586" s="13" t="n">
        <v>137</v>
      </c>
      <c r="AU5586" s="13" t="n">
        <v>137</v>
      </c>
      <c r="BQ5586" s="13" t="n">
        <v>137</v>
      </c>
      <c r="CM5586" s="13" t="n">
        <v>137</v>
      </c>
      <c r="DI5586" s="13" t="n">
        <v>137</v>
      </c>
      <c r="EE5586" s="13" t="n">
        <v>137</v>
      </c>
      <c r="FA5586" s="13" t="n">
        <v>137</v>
      </c>
      <c r="FW5586" s="13" t="n">
        <v>137</v>
      </c>
      <c r="GS5586" s="13" t="n">
        <v>137</v>
      </c>
    </row>
    <row r="5587">
      <c r="C5587" s="13" t="n">
        <v>138</v>
      </c>
      <c r="D5587" s="13">
        <f>Retailers_stock_balance!D9349</f>
        <v/>
      </c>
      <c r="E5587" s="13">
        <f>Retailers_stock_balance!E9349</f>
        <v/>
      </c>
      <c r="F5587" s="13">
        <f>Retailers_stock_balance!F9349</f>
        <v/>
      </c>
      <c r="Y5587" s="13" t="n">
        <v>138</v>
      </c>
      <c r="AU5587" s="13" t="n">
        <v>138</v>
      </c>
      <c r="BQ5587" s="13" t="n">
        <v>138</v>
      </c>
      <c r="CM5587" s="13" t="n">
        <v>138</v>
      </c>
      <c r="DI5587" s="13" t="n">
        <v>138</v>
      </c>
      <c r="EE5587" s="13" t="n">
        <v>138</v>
      </c>
      <c r="FA5587" s="13" t="n">
        <v>138</v>
      </c>
      <c r="FW5587" s="13" t="n">
        <v>138</v>
      </c>
      <c r="GS5587" s="13" t="n">
        <v>138</v>
      </c>
    </row>
    <row r="5588">
      <c r="C5588" s="13" t="n">
        <v>139</v>
      </c>
      <c r="D5588" s="13">
        <f>Retailers_stock_balance!D9350</f>
        <v/>
      </c>
      <c r="E5588" s="13">
        <f>Retailers_stock_balance!E9350</f>
        <v/>
      </c>
      <c r="F5588" s="13">
        <f>Retailers_stock_balance!F9350</f>
        <v/>
      </c>
      <c r="Y5588" s="13" t="n">
        <v>139</v>
      </c>
      <c r="AU5588" s="13" t="n">
        <v>139</v>
      </c>
      <c r="BQ5588" s="13" t="n">
        <v>139</v>
      </c>
      <c r="CM5588" s="13" t="n">
        <v>139</v>
      </c>
      <c r="DI5588" s="13" t="n">
        <v>139</v>
      </c>
      <c r="EE5588" s="13" t="n">
        <v>139</v>
      </c>
      <c r="FA5588" s="13" t="n">
        <v>139</v>
      </c>
      <c r="FW5588" s="13" t="n">
        <v>139</v>
      </c>
      <c r="GS5588" s="13" t="n">
        <v>139</v>
      </c>
    </row>
    <row r="5589">
      <c r="C5589" s="13" t="n">
        <v>140</v>
      </c>
      <c r="D5589" s="13">
        <f>Retailers_stock_balance!D9351</f>
        <v/>
      </c>
      <c r="E5589" s="13">
        <f>Retailers_stock_balance!E9351</f>
        <v/>
      </c>
      <c r="F5589" s="13">
        <f>Retailers_stock_balance!F9351</f>
        <v/>
      </c>
      <c r="Y5589" s="13" t="n">
        <v>140</v>
      </c>
      <c r="AU5589" s="13" t="n">
        <v>140</v>
      </c>
      <c r="BQ5589" s="13" t="n">
        <v>140</v>
      </c>
      <c r="CM5589" s="13" t="n">
        <v>140</v>
      </c>
      <c r="DI5589" s="13" t="n">
        <v>140</v>
      </c>
      <c r="EE5589" s="13" t="n">
        <v>140</v>
      </c>
      <c r="FA5589" s="13" t="n">
        <v>140</v>
      </c>
      <c r="FW5589" s="13" t="n">
        <v>140</v>
      </c>
      <c r="GS5589" s="13" t="n">
        <v>140</v>
      </c>
    </row>
    <row r="5590">
      <c r="C5590" s="13" t="n">
        <v>141</v>
      </c>
      <c r="D5590" s="13">
        <f>Retailers_stock_balance!D9352</f>
        <v/>
      </c>
      <c r="E5590" s="13">
        <f>Retailers_stock_balance!E9352</f>
        <v/>
      </c>
      <c r="F5590" s="13">
        <f>Retailers_stock_balance!F9352</f>
        <v/>
      </c>
      <c r="Y5590" s="13" t="n">
        <v>141</v>
      </c>
      <c r="AU5590" s="13" t="n">
        <v>141</v>
      </c>
      <c r="BQ5590" s="13" t="n">
        <v>141</v>
      </c>
      <c r="CM5590" s="13" t="n">
        <v>141</v>
      </c>
      <c r="DI5590" s="13" t="n">
        <v>141</v>
      </c>
      <c r="EE5590" s="13" t="n">
        <v>141</v>
      </c>
      <c r="FA5590" s="13" t="n">
        <v>141</v>
      </c>
      <c r="FW5590" s="13" t="n">
        <v>141</v>
      </c>
      <c r="GS5590" s="13" t="n">
        <v>141</v>
      </c>
    </row>
    <row r="5591">
      <c r="C5591" s="13" t="n">
        <v>142</v>
      </c>
      <c r="D5591" s="13">
        <f>Retailers_stock_balance!D9353</f>
        <v/>
      </c>
      <c r="E5591" s="13">
        <f>Retailers_stock_balance!E9353</f>
        <v/>
      </c>
      <c r="F5591" s="13">
        <f>Retailers_stock_balance!F9353</f>
        <v/>
      </c>
      <c r="Y5591" s="13" t="n">
        <v>142</v>
      </c>
      <c r="AU5591" s="13" t="n">
        <v>142</v>
      </c>
      <c r="BQ5591" s="13" t="n">
        <v>142</v>
      </c>
      <c r="CM5591" s="13" t="n">
        <v>142</v>
      </c>
      <c r="DI5591" s="13" t="n">
        <v>142</v>
      </c>
      <c r="EE5591" s="13" t="n">
        <v>142</v>
      </c>
      <c r="FA5591" s="13" t="n">
        <v>142</v>
      </c>
      <c r="FW5591" s="13" t="n">
        <v>142</v>
      </c>
      <c r="GS5591" s="13" t="n">
        <v>142</v>
      </c>
    </row>
    <row r="5592">
      <c r="C5592" s="13" t="n">
        <v>143</v>
      </c>
      <c r="D5592" s="13">
        <f>Retailers_stock_balance!D9354</f>
        <v/>
      </c>
      <c r="E5592" s="13">
        <f>Retailers_stock_balance!E9354</f>
        <v/>
      </c>
      <c r="F5592" s="13">
        <f>Retailers_stock_balance!F9354</f>
        <v/>
      </c>
      <c r="Y5592" s="13" t="n">
        <v>143</v>
      </c>
      <c r="AU5592" s="13" t="n">
        <v>143</v>
      </c>
      <c r="BQ5592" s="13" t="n">
        <v>143</v>
      </c>
      <c r="CM5592" s="13" t="n">
        <v>143</v>
      </c>
      <c r="DI5592" s="13" t="n">
        <v>143</v>
      </c>
      <c r="EE5592" s="13" t="n">
        <v>143</v>
      </c>
      <c r="FA5592" s="13" t="n">
        <v>143</v>
      </c>
      <c r="FW5592" s="13" t="n">
        <v>143</v>
      </c>
      <c r="GS5592" s="13" t="n">
        <v>143</v>
      </c>
    </row>
    <row r="5593">
      <c r="C5593" s="13" t="n">
        <v>144</v>
      </c>
      <c r="D5593" s="13">
        <f>Retailers_stock_balance!D9355</f>
        <v/>
      </c>
      <c r="E5593" s="13">
        <f>Retailers_stock_balance!E9355</f>
        <v/>
      </c>
      <c r="F5593" s="13">
        <f>Retailers_stock_balance!F9355</f>
        <v/>
      </c>
      <c r="Y5593" s="13" t="n">
        <v>144</v>
      </c>
      <c r="AU5593" s="13" t="n">
        <v>144</v>
      </c>
      <c r="BQ5593" s="13" t="n">
        <v>144</v>
      </c>
      <c r="CM5593" s="13" t="n">
        <v>144</v>
      </c>
      <c r="DI5593" s="13" t="n">
        <v>144</v>
      </c>
      <c r="EE5593" s="13" t="n">
        <v>144</v>
      </c>
      <c r="FA5593" s="13" t="n">
        <v>144</v>
      </c>
      <c r="FW5593" s="13" t="n">
        <v>144</v>
      </c>
      <c r="GS5593" s="13" t="n">
        <v>144</v>
      </c>
    </row>
    <row r="5594">
      <c r="C5594" s="13" t="n">
        <v>145</v>
      </c>
      <c r="D5594" s="13">
        <f>Retailers_stock_balance!D9356</f>
        <v/>
      </c>
      <c r="E5594" s="13">
        <f>Retailers_stock_balance!E9356</f>
        <v/>
      </c>
      <c r="F5594" s="13">
        <f>Retailers_stock_balance!F9356</f>
        <v/>
      </c>
      <c r="Y5594" s="13" t="n">
        <v>145</v>
      </c>
      <c r="AU5594" s="13" t="n">
        <v>145</v>
      </c>
      <c r="BQ5594" s="13" t="n">
        <v>145</v>
      </c>
      <c r="CM5594" s="13" t="n">
        <v>145</v>
      </c>
      <c r="DI5594" s="13" t="n">
        <v>145</v>
      </c>
      <c r="EE5594" s="13" t="n">
        <v>145</v>
      </c>
      <c r="FA5594" s="13" t="n">
        <v>145</v>
      </c>
      <c r="FW5594" s="13" t="n">
        <v>145</v>
      </c>
      <c r="GS5594" s="13" t="n">
        <v>145</v>
      </c>
    </row>
    <row r="5595">
      <c r="C5595" s="13" t="n">
        <v>146</v>
      </c>
      <c r="D5595" s="13">
        <f>Retailers_stock_balance!D9357</f>
        <v/>
      </c>
      <c r="E5595" s="13">
        <f>Retailers_stock_balance!E9357</f>
        <v/>
      </c>
      <c r="F5595" s="13">
        <f>Retailers_stock_balance!F9357</f>
        <v/>
      </c>
      <c r="Y5595" s="13" t="n">
        <v>146</v>
      </c>
      <c r="AU5595" s="13" t="n">
        <v>146</v>
      </c>
      <c r="BQ5595" s="13" t="n">
        <v>146</v>
      </c>
      <c r="CM5595" s="13" t="n">
        <v>146</v>
      </c>
      <c r="DI5595" s="13" t="n">
        <v>146</v>
      </c>
      <c r="EE5595" s="13" t="n">
        <v>146</v>
      </c>
      <c r="FA5595" s="13" t="n">
        <v>146</v>
      </c>
      <c r="FW5595" s="13" t="n">
        <v>146</v>
      </c>
      <c r="GS5595" s="13" t="n">
        <v>146</v>
      </c>
    </row>
    <row r="5596">
      <c r="C5596" s="13" t="n">
        <v>147</v>
      </c>
      <c r="D5596" s="13">
        <f>Retailers_stock_balance!D9358</f>
        <v/>
      </c>
      <c r="E5596" s="13">
        <f>Retailers_stock_balance!E9358</f>
        <v/>
      </c>
      <c r="F5596" s="13">
        <f>Retailers_stock_balance!F9358</f>
        <v/>
      </c>
      <c r="Y5596" s="13" t="n">
        <v>147</v>
      </c>
      <c r="AU5596" s="13" t="n">
        <v>147</v>
      </c>
      <c r="BQ5596" s="13" t="n">
        <v>147</v>
      </c>
      <c r="CM5596" s="13" t="n">
        <v>147</v>
      </c>
      <c r="DI5596" s="13" t="n">
        <v>147</v>
      </c>
      <c r="EE5596" s="13" t="n">
        <v>147</v>
      </c>
      <c r="FA5596" s="13" t="n">
        <v>147</v>
      </c>
      <c r="FW5596" s="13" t="n">
        <v>147</v>
      </c>
      <c r="GS5596" s="13" t="n">
        <v>147</v>
      </c>
    </row>
    <row r="5597">
      <c r="C5597" s="13" t="n">
        <v>148</v>
      </c>
      <c r="D5597" s="13">
        <f>Retailers_stock_balance!D9359</f>
        <v/>
      </c>
      <c r="E5597" s="13">
        <f>Retailers_stock_balance!E9359</f>
        <v/>
      </c>
      <c r="F5597" s="13">
        <f>Retailers_stock_balance!F9359</f>
        <v/>
      </c>
      <c r="Y5597" s="13" t="n">
        <v>148</v>
      </c>
      <c r="AU5597" s="13" t="n">
        <v>148</v>
      </c>
      <c r="BQ5597" s="13" t="n">
        <v>148</v>
      </c>
      <c r="CM5597" s="13" t="n">
        <v>148</v>
      </c>
      <c r="DI5597" s="13" t="n">
        <v>148</v>
      </c>
      <c r="EE5597" s="13" t="n">
        <v>148</v>
      </c>
      <c r="FA5597" s="13" t="n">
        <v>148</v>
      </c>
      <c r="FW5597" s="13" t="n">
        <v>148</v>
      </c>
      <c r="GS5597" s="13" t="n">
        <v>148</v>
      </c>
    </row>
    <row r="5598">
      <c r="C5598" s="13" t="n">
        <v>149</v>
      </c>
      <c r="D5598" s="13">
        <f>Retailers_stock_balance!D9360</f>
        <v/>
      </c>
      <c r="E5598" s="13">
        <f>Retailers_stock_balance!E9360</f>
        <v/>
      </c>
      <c r="F5598" s="13">
        <f>Retailers_stock_balance!F9360</f>
        <v/>
      </c>
      <c r="Y5598" s="13" t="n">
        <v>149</v>
      </c>
      <c r="AU5598" s="13" t="n">
        <v>149</v>
      </c>
      <c r="BQ5598" s="13" t="n">
        <v>149</v>
      </c>
      <c r="CM5598" s="13" t="n">
        <v>149</v>
      </c>
      <c r="DI5598" s="13" t="n">
        <v>149</v>
      </c>
      <c r="EE5598" s="13" t="n">
        <v>149</v>
      </c>
      <c r="FA5598" s="13" t="n">
        <v>149</v>
      </c>
      <c r="FW5598" s="13" t="n">
        <v>149</v>
      </c>
      <c r="GS5598" s="13" t="n">
        <v>149</v>
      </c>
    </row>
    <row r="5599">
      <c r="C5599" s="13" t="n">
        <v>150</v>
      </c>
      <c r="D5599" s="13">
        <f>Retailers_stock_balance!D9361</f>
        <v/>
      </c>
      <c r="E5599" s="13">
        <f>Retailers_stock_balance!E9361</f>
        <v/>
      </c>
      <c r="F5599" s="13">
        <f>Retailers_stock_balance!F9361</f>
        <v/>
      </c>
      <c r="Y5599" s="13" t="n">
        <v>150</v>
      </c>
      <c r="AU5599" s="13" t="n">
        <v>150</v>
      </c>
      <c r="BQ5599" s="13" t="n">
        <v>150</v>
      </c>
      <c r="CM5599" s="13" t="n">
        <v>150</v>
      </c>
      <c r="DI5599" s="13" t="n">
        <v>150</v>
      </c>
      <c r="EE5599" s="13" t="n">
        <v>150</v>
      </c>
      <c r="FA5599" s="13" t="n">
        <v>150</v>
      </c>
      <c r="FW5599" s="13" t="n">
        <v>150</v>
      </c>
      <c r="GS5599" s="13" t="n">
        <v>150</v>
      </c>
    </row>
    <row r="5600">
      <c r="C5600" s="13" t="n">
        <v>151</v>
      </c>
      <c r="D5600" s="13">
        <f>Retailers_stock_balance!D9362</f>
        <v/>
      </c>
      <c r="E5600" s="13">
        <f>Retailers_stock_balance!E9362</f>
        <v/>
      </c>
      <c r="F5600" s="13">
        <f>Retailers_stock_balance!F9362</f>
        <v/>
      </c>
      <c r="Y5600" s="13" t="n">
        <v>151</v>
      </c>
      <c r="AU5600" s="13" t="n">
        <v>151</v>
      </c>
      <c r="BQ5600" s="13" t="n">
        <v>151</v>
      </c>
      <c r="CM5600" s="13" t="n">
        <v>151</v>
      </c>
      <c r="DI5600" s="13" t="n">
        <v>151</v>
      </c>
      <c r="EE5600" s="13" t="n">
        <v>151</v>
      </c>
      <c r="FA5600" s="13" t="n">
        <v>151</v>
      </c>
      <c r="FW5600" s="13" t="n">
        <v>151</v>
      </c>
      <c r="GS5600" s="13" t="n">
        <v>151</v>
      </c>
    </row>
    <row r="5601">
      <c r="C5601" s="13" t="n">
        <v>152</v>
      </c>
      <c r="D5601" s="13">
        <f>Retailers_stock_balance!D9363</f>
        <v/>
      </c>
      <c r="E5601" s="13">
        <f>Retailers_stock_balance!E9363</f>
        <v/>
      </c>
      <c r="F5601" s="13">
        <f>Retailers_stock_balance!F9363</f>
        <v/>
      </c>
      <c r="Y5601" s="13" t="n">
        <v>152</v>
      </c>
      <c r="AU5601" s="13" t="n">
        <v>152</v>
      </c>
      <c r="BQ5601" s="13" t="n">
        <v>152</v>
      </c>
      <c r="CM5601" s="13" t="n">
        <v>152</v>
      </c>
      <c r="DI5601" s="13" t="n">
        <v>152</v>
      </c>
      <c r="EE5601" s="13" t="n">
        <v>152</v>
      </c>
      <c r="FA5601" s="13" t="n">
        <v>152</v>
      </c>
      <c r="FW5601" s="13" t="n">
        <v>152</v>
      </c>
      <c r="GS5601" s="13" t="n">
        <v>152</v>
      </c>
    </row>
    <row r="5602">
      <c r="C5602" s="13" t="n">
        <v>153</v>
      </c>
      <c r="D5602" s="13">
        <f>Retailers_stock_balance!D9364</f>
        <v/>
      </c>
      <c r="E5602" s="13">
        <f>Retailers_stock_balance!E9364</f>
        <v/>
      </c>
      <c r="F5602" s="13">
        <f>Retailers_stock_balance!F9364</f>
        <v/>
      </c>
      <c r="Y5602" s="13" t="n">
        <v>153</v>
      </c>
      <c r="AU5602" s="13" t="n">
        <v>153</v>
      </c>
      <c r="BQ5602" s="13" t="n">
        <v>153</v>
      </c>
      <c r="CM5602" s="13" t="n">
        <v>153</v>
      </c>
      <c r="DI5602" s="13" t="n">
        <v>153</v>
      </c>
      <c r="EE5602" s="13" t="n">
        <v>153</v>
      </c>
      <c r="FA5602" s="13" t="n">
        <v>153</v>
      </c>
      <c r="FW5602" s="13" t="n">
        <v>153</v>
      </c>
      <c r="GS5602" s="13" t="n">
        <v>153</v>
      </c>
    </row>
    <row r="5603">
      <c r="C5603" s="13" t="n">
        <v>154</v>
      </c>
      <c r="D5603" s="13">
        <f>Retailers_stock_balance!D9365</f>
        <v/>
      </c>
      <c r="E5603" s="13">
        <f>Retailers_stock_balance!E9365</f>
        <v/>
      </c>
      <c r="F5603" s="13">
        <f>Retailers_stock_balance!F9365</f>
        <v/>
      </c>
      <c r="Y5603" s="13" t="n">
        <v>154</v>
      </c>
      <c r="AU5603" s="13" t="n">
        <v>154</v>
      </c>
      <c r="BQ5603" s="13" t="n">
        <v>154</v>
      </c>
      <c r="CM5603" s="13" t="n">
        <v>154</v>
      </c>
      <c r="DI5603" s="13" t="n">
        <v>154</v>
      </c>
      <c r="EE5603" s="13" t="n">
        <v>154</v>
      </c>
      <c r="FA5603" s="13" t="n">
        <v>154</v>
      </c>
      <c r="FW5603" s="13" t="n">
        <v>154</v>
      </c>
      <c r="GS5603" s="13" t="n">
        <v>154</v>
      </c>
    </row>
    <row r="5604">
      <c r="C5604" s="13" t="n">
        <v>155</v>
      </c>
      <c r="D5604" s="13">
        <f>Retailers_stock_balance!D9366</f>
        <v/>
      </c>
      <c r="E5604" s="13">
        <f>Retailers_stock_balance!E9366</f>
        <v/>
      </c>
      <c r="F5604" s="13">
        <f>Retailers_stock_balance!F9366</f>
        <v/>
      </c>
      <c r="Y5604" s="13" t="n">
        <v>155</v>
      </c>
      <c r="AU5604" s="13" t="n">
        <v>155</v>
      </c>
      <c r="BQ5604" s="13" t="n">
        <v>155</v>
      </c>
      <c r="CM5604" s="13" t="n">
        <v>155</v>
      </c>
      <c r="DI5604" s="13" t="n">
        <v>155</v>
      </c>
      <c r="EE5604" s="13" t="n">
        <v>155</v>
      </c>
      <c r="FA5604" s="13" t="n">
        <v>155</v>
      </c>
      <c r="FW5604" s="13" t="n">
        <v>155</v>
      </c>
      <c r="GS5604" s="13" t="n">
        <v>155</v>
      </c>
    </row>
    <row r="5605">
      <c r="C5605" s="13" t="n">
        <v>156</v>
      </c>
      <c r="D5605" s="13">
        <f>Retailers_stock_balance!D9367</f>
        <v/>
      </c>
      <c r="E5605" s="13">
        <f>Retailers_stock_balance!E9367</f>
        <v/>
      </c>
      <c r="F5605" s="13">
        <f>Retailers_stock_balance!F9367</f>
        <v/>
      </c>
      <c r="Y5605" s="13" t="n">
        <v>156</v>
      </c>
      <c r="AU5605" s="13" t="n">
        <v>156</v>
      </c>
      <c r="BQ5605" s="13" t="n">
        <v>156</v>
      </c>
      <c r="CM5605" s="13" t="n">
        <v>156</v>
      </c>
      <c r="DI5605" s="13" t="n">
        <v>156</v>
      </c>
      <c r="EE5605" s="13" t="n">
        <v>156</v>
      </c>
      <c r="FA5605" s="13" t="n">
        <v>156</v>
      </c>
      <c r="FW5605" s="13" t="n">
        <v>156</v>
      </c>
      <c r="GS5605" s="13" t="n">
        <v>156</v>
      </c>
    </row>
    <row r="5606">
      <c r="C5606" s="13" t="n">
        <v>157</v>
      </c>
      <c r="D5606" s="13">
        <f>Retailers_stock_balance!D9368</f>
        <v/>
      </c>
      <c r="E5606" s="13">
        <f>Retailers_stock_balance!E9368</f>
        <v/>
      </c>
      <c r="F5606" s="13">
        <f>Retailers_stock_balance!F9368</f>
        <v/>
      </c>
      <c r="Y5606" s="13" t="n">
        <v>157</v>
      </c>
      <c r="AU5606" s="13" t="n">
        <v>157</v>
      </c>
      <c r="BQ5606" s="13" t="n">
        <v>157</v>
      </c>
      <c r="CM5606" s="13" t="n">
        <v>157</v>
      </c>
      <c r="DI5606" s="13" t="n">
        <v>157</v>
      </c>
      <c r="EE5606" s="13" t="n">
        <v>157</v>
      </c>
      <c r="FA5606" s="13" t="n">
        <v>157</v>
      </c>
      <c r="FW5606" s="13" t="n">
        <v>157</v>
      </c>
      <c r="GS5606" s="13" t="n">
        <v>157</v>
      </c>
    </row>
    <row r="5607">
      <c r="C5607" s="13" t="n">
        <v>158</v>
      </c>
      <c r="D5607" s="13">
        <f>Retailers_stock_balance!D9369</f>
        <v/>
      </c>
      <c r="E5607" s="13">
        <f>Retailers_stock_balance!E9369</f>
        <v/>
      </c>
      <c r="F5607" s="13">
        <f>Retailers_stock_balance!F9369</f>
        <v/>
      </c>
      <c r="Y5607" s="13" t="n">
        <v>158</v>
      </c>
      <c r="AU5607" s="13" t="n">
        <v>158</v>
      </c>
      <c r="BQ5607" s="13" t="n">
        <v>158</v>
      </c>
      <c r="CM5607" s="13" t="n">
        <v>158</v>
      </c>
      <c r="DI5607" s="13" t="n">
        <v>158</v>
      </c>
      <c r="EE5607" s="13" t="n">
        <v>158</v>
      </c>
      <c r="FA5607" s="13" t="n">
        <v>158</v>
      </c>
      <c r="FW5607" s="13" t="n">
        <v>158</v>
      </c>
      <c r="GS5607" s="13" t="n">
        <v>158</v>
      </c>
    </row>
    <row r="5608">
      <c r="C5608" s="13" t="n">
        <v>159</v>
      </c>
      <c r="D5608" s="13">
        <f>Retailers_stock_balance!D9370</f>
        <v/>
      </c>
      <c r="E5608" s="13">
        <f>Retailers_stock_balance!E9370</f>
        <v/>
      </c>
      <c r="F5608" s="13">
        <f>Retailers_stock_balance!F9370</f>
        <v/>
      </c>
      <c r="Y5608" s="13" t="n">
        <v>159</v>
      </c>
      <c r="AU5608" s="13" t="n">
        <v>159</v>
      </c>
      <c r="BQ5608" s="13" t="n">
        <v>159</v>
      </c>
      <c r="CM5608" s="13" t="n">
        <v>159</v>
      </c>
      <c r="DI5608" s="13" t="n">
        <v>159</v>
      </c>
      <c r="EE5608" s="13" t="n">
        <v>159</v>
      </c>
      <c r="FA5608" s="13" t="n">
        <v>159</v>
      </c>
      <c r="FW5608" s="13" t="n">
        <v>159</v>
      </c>
      <c r="GS5608" s="13" t="n">
        <v>159</v>
      </c>
    </row>
    <row r="5609">
      <c r="C5609" s="13" t="n">
        <v>160</v>
      </c>
      <c r="D5609" s="13">
        <f>Retailers_stock_balance!D9371</f>
        <v/>
      </c>
      <c r="E5609" s="13">
        <f>Retailers_stock_balance!E9371</f>
        <v/>
      </c>
      <c r="F5609" s="13">
        <f>Retailers_stock_balance!F9371</f>
        <v/>
      </c>
      <c r="Y5609" s="13" t="n">
        <v>160</v>
      </c>
      <c r="AU5609" s="13" t="n">
        <v>160</v>
      </c>
      <c r="BQ5609" s="13" t="n">
        <v>160</v>
      </c>
      <c r="CM5609" s="13" t="n">
        <v>160</v>
      </c>
      <c r="DI5609" s="13" t="n">
        <v>160</v>
      </c>
      <c r="EE5609" s="13" t="n">
        <v>160</v>
      </c>
      <c r="FA5609" s="13" t="n">
        <v>160</v>
      </c>
      <c r="FW5609" s="13" t="n">
        <v>160</v>
      </c>
      <c r="GS5609" s="13" t="n">
        <v>160</v>
      </c>
    </row>
    <row r="5610">
      <c r="C5610" s="13" t="n">
        <v>161</v>
      </c>
      <c r="D5610" s="13">
        <f>Retailers_stock_balance!D9372</f>
        <v/>
      </c>
      <c r="E5610" s="13">
        <f>Retailers_stock_balance!E9372</f>
        <v/>
      </c>
      <c r="F5610" s="13">
        <f>Retailers_stock_balance!F9372</f>
        <v/>
      </c>
      <c r="Y5610" s="13" t="n">
        <v>161</v>
      </c>
      <c r="AU5610" s="13" t="n">
        <v>161</v>
      </c>
      <c r="BQ5610" s="13" t="n">
        <v>161</v>
      </c>
      <c r="CM5610" s="13" t="n">
        <v>161</v>
      </c>
      <c r="DI5610" s="13" t="n">
        <v>161</v>
      </c>
      <c r="EE5610" s="13" t="n">
        <v>161</v>
      </c>
      <c r="FA5610" s="13" t="n">
        <v>161</v>
      </c>
      <c r="FW5610" s="13" t="n">
        <v>161</v>
      </c>
      <c r="GS5610" s="13" t="n">
        <v>161</v>
      </c>
    </row>
    <row r="5611">
      <c r="C5611" s="13" t="n">
        <v>162</v>
      </c>
      <c r="D5611" s="13">
        <f>Retailers_stock_balance!D9373</f>
        <v/>
      </c>
      <c r="E5611" s="13">
        <f>Retailers_stock_balance!E9373</f>
        <v/>
      </c>
      <c r="F5611" s="13">
        <f>Retailers_stock_balance!F9373</f>
        <v/>
      </c>
      <c r="Y5611" s="13" t="n">
        <v>162</v>
      </c>
      <c r="AU5611" s="13" t="n">
        <v>162</v>
      </c>
      <c r="BQ5611" s="13" t="n">
        <v>162</v>
      </c>
      <c r="CM5611" s="13" t="n">
        <v>162</v>
      </c>
      <c r="DI5611" s="13" t="n">
        <v>162</v>
      </c>
      <c r="EE5611" s="13" t="n">
        <v>162</v>
      </c>
      <c r="FA5611" s="13" t="n">
        <v>162</v>
      </c>
      <c r="FW5611" s="13" t="n">
        <v>162</v>
      </c>
      <c r="GS5611" s="13" t="n">
        <v>162</v>
      </c>
    </row>
    <row r="5612">
      <c r="C5612" s="13" t="n">
        <v>163</v>
      </c>
      <c r="D5612" s="13">
        <f>Retailers_stock_balance!D9374</f>
        <v/>
      </c>
      <c r="E5612" s="13">
        <f>Retailers_stock_balance!E9374</f>
        <v/>
      </c>
      <c r="F5612" s="13">
        <f>Retailers_stock_balance!F9374</f>
        <v/>
      </c>
      <c r="Y5612" s="13" t="n">
        <v>163</v>
      </c>
      <c r="AU5612" s="13" t="n">
        <v>163</v>
      </c>
      <c r="BQ5612" s="13" t="n">
        <v>163</v>
      </c>
      <c r="CM5612" s="13" t="n">
        <v>163</v>
      </c>
      <c r="DI5612" s="13" t="n">
        <v>163</v>
      </c>
      <c r="EE5612" s="13" t="n">
        <v>163</v>
      </c>
      <c r="FA5612" s="13" t="n">
        <v>163</v>
      </c>
      <c r="FW5612" s="13" t="n">
        <v>163</v>
      </c>
      <c r="GS5612" s="13" t="n">
        <v>163</v>
      </c>
    </row>
    <row r="5613">
      <c r="C5613" s="13" t="n">
        <v>164</v>
      </c>
      <c r="D5613" s="13">
        <f>Retailers_stock_balance!D9375</f>
        <v/>
      </c>
      <c r="E5613" s="13">
        <f>Retailers_stock_balance!E9375</f>
        <v/>
      </c>
      <c r="F5613" s="13">
        <f>Retailers_stock_balance!F9375</f>
        <v/>
      </c>
      <c r="Y5613" s="13" t="n">
        <v>164</v>
      </c>
      <c r="AU5613" s="13" t="n">
        <v>164</v>
      </c>
      <c r="BQ5613" s="13" t="n">
        <v>164</v>
      </c>
      <c r="CM5613" s="13" t="n">
        <v>164</v>
      </c>
      <c r="DI5613" s="13" t="n">
        <v>164</v>
      </c>
      <c r="EE5613" s="13" t="n">
        <v>164</v>
      </c>
      <c r="FA5613" s="13" t="n">
        <v>164</v>
      </c>
      <c r="FW5613" s="13" t="n">
        <v>164</v>
      </c>
      <c r="GS5613" s="13" t="n">
        <v>164</v>
      </c>
    </row>
    <row r="5614">
      <c r="C5614" s="13" t="n">
        <v>165</v>
      </c>
      <c r="D5614" s="13">
        <f>Retailers_stock_balance!D9376</f>
        <v/>
      </c>
      <c r="E5614" s="13">
        <f>Retailers_stock_balance!E9376</f>
        <v/>
      </c>
      <c r="F5614" s="13">
        <f>Retailers_stock_balance!F9376</f>
        <v/>
      </c>
      <c r="Y5614" s="13" t="n">
        <v>165</v>
      </c>
      <c r="AU5614" s="13" t="n">
        <v>165</v>
      </c>
      <c r="BQ5614" s="13" t="n">
        <v>165</v>
      </c>
      <c r="CM5614" s="13" t="n">
        <v>165</v>
      </c>
      <c r="DI5614" s="13" t="n">
        <v>165</v>
      </c>
      <c r="EE5614" s="13" t="n">
        <v>165</v>
      </c>
      <c r="FA5614" s="13" t="n">
        <v>165</v>
      </c>
      <c r="FW5614" s="13" t="n">
        <v>165</v>
      </c>
      <c r="GS5614" s="13" t="n">
        <v>165</v>
      </c>
    </row>
    <row r="5615">
      <c r="C5615" s="13" t="n">
        <v>166</v>
      </c>
      <c r="D5615" s="13">
        <f>Retailers_stock_balance!D9377</f>
        <v/>
      </c>
      <c r="E5615" s="13">
        <f>Retailers_stock_balance!E9377</f>
        <v/>
      </c>
      <c r="F5615" s="13">
        <f>Retailers_stock_balance!F9377</f>
        <v/>
      </c>
      <c r="Y5615" s="13" t="n">
        <v>166</v>
      </c>
      <c r="AU5615" s="13" t="n">
        <v>166</v>
      </c>
      <c r="BQ5615" s="13" t="n">
        <v>166</v>
      </c>
      <c r="CM5615" s="13" t="n">
        <v>166</v>
      </c>
      <c r="DI5615" s="13" t="n">
        <v>166</v>
      </c>
      <c r="EE5615" s="13" t="n">
        <v>166</v>
      </c>
      <c r="FA5615" s="13" t="n">
        <v>166</v>
      </c>
      <c r="FW5615" s="13" t="n">
        <v>166</v>
      </c>
      <c r="GS5615" s="13" t="n">
        <v>166</v>
      </c>
    </row>
    <row r="5616">
      <c r="C5616" s="13" t="n">
        <v>167</v>
      </c>
      <c r="D5616" s="13">
        <f>Retailers_stock_balance!D9378</f>
        <v/>
      </c>
      <c r="E5616" s="13">
        <f>Retailers_stock_balance!E9378</f>
        <v/>
      </c>
      <c r="F5616" s="13">
        <f>Retailers_stock_balance!F9378</f>
        <v/>
      </c>
      <c r="Y5616" s="13" t="n">
        <v>167</v>
      </c>
      <c r="AU5616" s="13" t="n">
        <v>167</v>
      </c>
      <c r="BQ5616" s="13" t="n">
        <v>167</v>
      </c>
      <c r="CM5616" s="13" t="n">
        <v>167</v>
      </c>
      <c r="DI5616" s="13" t="n">
        <v>167</v>
      </c>
      <c r="EE5616" s="13" t="n">
        <v>167</v>
      </c>
      <c r="FA5616" s="13" t="n">
        <v>167</v>
      </c>
      <c r="FW5616" s="13" t="n">
        <v>167</v>
      </c>
      <c r="GS5616" s="13" t="n">
        <v>167</v>
      </c>
    </row>
    <row r="5617">
      <c r="C5617" s="13" t="n">
        <v>168</v>
      </c>
      <c r="D5617" s="13">
        <f>Retailers_stock_balance!D9379</f>
        <v/>
      </c>
      <c r="E5617" s="13">
        <f>Retailers_stock_balance!E9379</f>
        <v/>
      </c>
      <c r="F5617" s="13">
        <f>Retailers_stock_balance!F9379</f>
        <v/>
      </c>
      <c r="Y5617" s="13" t="n">
        <v>168</v>
      </c>
      <c r="AU5617" s="13" t="n">
        <v>168</v>
      </c>
      <c r="BQ5617" s="13" t="n">
        <v>168</v>
      </c>
      <c r="CM5617" s="13" t="n">
        <v>168</v>
      </c>
      <c r="DI5617" s="13" t="n">
        <v>168</v>
      </c>
      <c r="EE5617" s="13" t="n">
        <v>168</v>
      </c>
      <c r="FA5617" s="13" t="n">
        <v>168</v>
      </c>
      <c r="FW5617" s="13" t="n">
        <v>168</v>
      </c>
      <c r="GS5617" s="13" t="n">
        <v>168</v>
      </c>
    </row>
    <row r="5618">
      <c r="C5618" s="13" t="n">
        <v>169</v>
      </c>
      <c r="D5618" s="13">
        <f>Retailers_stock_balance!D9380</f>
        <v/>
      </c>
      <c r="E5618" s="13">
        <f>Retailers_stock_balance!E9380</f>
        <v/>
      </c>
      <c r="F5618" s="13">
        <f>Retailers_stock_balance!F9380</f>
        <v/>
      </c>
      <c r="Y5618" s="13" t="n">
        <v>169</v>
      </c>
      <c r="AU5618" s="13" t="n">
        <v>169</v>
      </c>
      <c r="BQ5618" s="13" t="n">
        <v>169</v>
      </c>
      <c r="CM5618" s="13" t="n">
        <v>169</v>
      </c>
      <c r="DI5618" s="13" t="n">
        <v>169</v>
      </c>
      <c r="EE5618" s="13" t="n">
        <v>169</v>
      </c>
      <c r="FA5618" s="13" t="n">
        <v>169</v>
      </c>
      <c r="FW5618" s="13" t="n">
        <v>169</v>
      </c>
      <c r="GS5618" s="13" t="n">
        <v>169</v>
      </c>
    </row>
    <row r="5619">
      <c r="C5619" s="13" t="n">
        <v>170</v>
      </c>
      <c r="D5619" s="13">
        <f>Retailers_stock_balance!D9381</f>
        <v/>
      </c>
      <c r="E5619" s="13">
        <f>Retailers_stock_balance!E9381</f>
        <v/>
      </c>
      <c r="F5619" s="13">
        <f>Retailers_stock_balance!F9381</f>
        <v/>
      </c>
      <c r="Y5619" s="13" t="n">
        <v>170</v>
      </c>
      <c r="AU5619" s="13" t="n">
        <v>170</v>
      </c>
      <c r="BQ5619" s="13" t="n">
        <v>170</v>
      </c>
      <c r="CM5619" s="13" t="n">
        <v>170</v>
      </c>
      <c r="DI5619" s="13" t="n">
        <v>170</v>
      </c>
      <c r="EE5619" s="13" t="n">
        <v>170</v>
      </c>
      <c r="FA5619" s="13" t="n">
        <v>170</v>
      </c>
      <c r="FW5619" s="13" t="n">
        <v>170</v>
      </c>
      <c r="GS5619" s="13" t="n">
        <v>170</v>
      </c>
    </row>
    <row r="5620">
      <c r="C5620" s="13" t="n">
        <v>171</v>
      </c>
      <c r="D5620" s="13">
        <f>Retailers_stock_balance!D9382</f>
        <v/>
      </c>
      <c r="E5620" s="13">
        <f>Retailers_stock_balance!E9382</f>
        <v/>
      </c>
      <c r="F5620" s="13">
        <f>Retailers_stock_balance!F9382</f>
        <v/>
      </c>
      <c r="Y5620" s="13" t="n">
        <v>171</v>
      </c>
      <c r="AU5620" s="13" t="n">
        <v>171</v>
      </c>
      <c r="BQ5620" s="13" t="n">
        <v>171</v>
      </c>
      <c r="CM5620" s="13" t="n">
        <v>171</v>
      </c>
      <c r="DI5620" s="13" t="n">
        <v>171</v>
      </c>
      <c r="EE5620" s="13" t="n">
        <v>171</v>
      </c>
      <c r="FA5620" s="13" t="n">
        <v>171</v>
      </c>
      <c r="FW5620" s="13" t="n">
        <v>171</v>
      </c>
      <c r="GS5620" s="13" t="n">
        <v>171</v>
      </c>
    </row>
    <row r="5621">
      <c r="C5621" s="13" t="n">
        <v>172</v>
      </c>
      <c r="D5621" s="13">
        <f>Retailers_stock_balance!D9383</f>
        <v/>
      </c>
      <c r="E5621" s="13">
        <f>Retailers_stock_balance!E9383</f>
        <v/>
      </c>
      <c r="F5621" s="13">
        <f>Retailers_stock_balance!F9383</f>
        <v/>
      </c>
      <c r="Y5621" s="13" t="n">
        <v>172</v>
      </c>
      <c r="AU5621" s="13" t="n">
        <v>172</v>
      </c>
      <c r="BQ5621" s="13" t="n">
        <v>172</v>
      </c>
      <c r="CM5621" s="13" t="n">
        <v>172</v>
      </c>
      <c r="DI5621" s="13" t="n">
        <v>172</v>
      </c>
      <c r="EE5621" s="13" t="n">
        <v>172</v>
      </c>
      <c r="FA5621" s="13" t="n">
        <v>172</v>
      </c>
      <c r="FW5621" s="13" t="n">
        <v>172</v>
      </c>
      <c r="GS5621" s="13" t="n">
        <v>172</v>
      </c>
    </row>
    <row r="5622">
      <c r="C5622" s="13" t="n">
        <v>173</v>
      </c>
      <c r="D5622" s="13">
        <f>Retailers_stock_balance!D9384</f>
        <v/>
      </c>
      <c r="E5622" s="13">
        <f>Retailers_stock_balance!E9384</f>
        <v/>
      </c>
      <c r="F5622" s="13">
        <f>Retailers_stock_balance!F9384</f>
        <v/>
      </c>
      <c r="Y5622" s="13" t="n">
        <v>173</v>
      </c>
      <c r="AU5622" s="13" t="n">
        <v>173</v>
      </c>
      <c r="BQ5622" s="13" t="n">
        <v>173</v>
      </c>
      <c r="CM5622" s="13" t="n">
        <v>173</v>
      </c>
      <c r="DI5622" s="13" t="n">
        <v>173</v>
      </c>
      <c r="EE5622" s="13" t="n">
        <v>173</v>
      </c>
      <c r="FA5622" s="13" t="n">
        <v>173</v>
      </c>
      <c r="FW5622" s="13" t="n">
        <v>173</v>
      </c>
      <c r="GS5622" s="13" t="n">
        <v>173</v>
      </c>
    </row>
    <row r="5623">
      <c r="C5623" s="13" t="n">
        <v>174</v>
      </c>
      <c r="D5623" s="13">
        <f>Retailers_stock_balance!D9385</f>
        <v/>
      </c>
      <c r="E5623" s="13">
        <f>Retailers_stock_balance!E9385</f>
        <v/>
      </c>
      <c r="F5623" s="13">
        <f>Retailers_stock_balance!F9385</f>
        <v/>
      </c>
      <c r="Y5623" s="13" t="n">
        <v>174</v>
      </c>
      <c r="AU5623" s="13" t="n">
        <v>174</v>
      </c>
      <c r="BQ5623" s="13" t="n">
        <v>174</v>
      </c>
      <c r="CM5623" s="13" t="n">
        <v>174</v>
      </c>
      <c r="DI5623" s="13" t="n">
        <v>174</v>
      </c>
      <c r="EE5623" s="13" t="n">
        <v>174</v>
      </c>
      <c r="FA5623" s="13" t="n">
        <v>174</v>
      </c>
      <c r="FW5623" s="13" t="n">
        <v>174</v>
      </c>
      <c r="GS5623" s="13" t="n">
        <v>174</v>
      </c>
    </row>
    <row r="5624">
      <c r="C5624" s="13" t="n">
        <v>175</v>
      </c>
      <c r="D5624" s="13">
        <f>Retailers_stock_balance!D9386</f>
        <v/>
      </c>
      <c r="E5624" s="13">
        <f>Retailers_stock_balance!E9386</f>
        <v/>
      </c>
      <c r="F5624" s="13">
        <f>Retailers_stock_balance!F9386</f>
        <v/>
      </c>
      <c r="Y5624" s="13" t="n">
        <v>175</v>
      </c>
      <c r="AU5624" s="13" t="n">
        <v>175</v>
      </c>
      <c r="BQ5624" s="13" t="n">
        <v>175</v>
      </c>
      <c r="CM5624" s="13" t="n">
        <v>175</v>
      </c>
      <c r="DI5624" s="13" t="n">
        <v>175</v>
      </c>
      <c r="EE5624" s="13" t="n">
        <v>175</v>
      </c>
      <c r="FA5624" s="13" t="n">
        <v>175</v>
      </c>
      <c r="FW5624" s="13" t="n">
        <v>175</v>
      </c>
      <c r="GS5624" s="13" t="n">
        <v>175</v>
      </c>
    </row>
    <row r="5625">
      <c r="C5625" s="13" t="n">
        <v>176</v>
      </c>
      <c r="D5625" s="13">
        <f>Retailers_stock_balance!D9387</f>
        <v/>
      </c>
      <c r="E5625" s="13">
        <f>Retailers_stock_balance!E9387</f>
        <v/>
      </c>
      <c r="F5625" s="13">
        <f>Retailers_stock_balance!F9387</f>
        <v/>
      </c>
      <c r="Y5625" s="13" t="n">
        <v>176</v>
      </c>
      <c r="AU5625" s="13" t="n">
        <v>176</v>
      </c>
      <c r="BQ5625" s="13" t="n">
        <v>176</v>
      </c>
      <c r="CM5625" s="13" t="n">
        <v>176</v>
      </c>
      <c r="DI5625" s="13" t="n">
        <v>176</v>
      </c>
      <c r="EE5625" s="13" t="n">
        <v>176</v>
      </c>
      <c r="FA5625" s="13" t="n">
        <v>176</v>
      </c>
      <c r="FW5625" s="13" t="n">
        <v>176</v>
      </c>
      <c r="GS5625" s="13" t="n">
        <v>176</v>
      </c>
    </row>
    <row r="5626">
      <c r="C5626" s="13" t="n">
        <v>177</v>
      </c>
      <c r="D5626" s="13">
        <f>Retailers_stock_balance!D9388</f>
        <v/>
      </c>
      <c r="E5626" s="13">
        <f>Retailers_stock_balance!E9388</f>
        <v/>
      </c>
      <c r="F5626" s="13">
        <f>Retailers_stock_balance!F9388</f>
        <v/>
      </c>
      <c r="Y5626" s="13" t="n">
        <v>177</v>
      </c>
      <c r="AU5626" s="13" t="n">
        <v>177</v>
      </c>
      <c r="BQ5626" s="13" t="n">
        <v>177</v>
      </c>
      <c r="CM5626" s="13" t="n">
        <v>177</v>
      </c>
      <c r="DI5626" s="13" t="n">
        <v>177</v>
      </c>
      <c r="EE5626" s="13" t="n">
        <v>177</v>
      </c>
      <c r="FA5626" s="13" t="n">
        <v>177</v>
      </c>
      <c r="FW5626" s="13" t="n">
        <v>177</v>
      </c>
      <c r="GS5626" s="13" t="n">
        <v>177</v>
      </c>
    </row>
    <row r="5627">
      <c r="C5627" s="13" t="n">
        <v>178</v>
      </c>
      <c r="D5627" s="13">
        <f>Retailers_stock_balance!D9389</f>
        <v/>
      </c>
      <c r="E5627" s="13">
        <f>Retailers_stock_balance!E9389</f>
        <v/>
      </c>
      <c r="F5627" s="13">
        <f>Retailers_stock_balance!F9389</f>
        <v/>
      </c>
      <c r="Y5627" s="13" t="n">
        <v>178</v>
      </c>
      <c r="AU5627" s="13" t="n">
        <v>178</v>
      </c>
      <c r="BQ5627" s="13" t="n">
        <v>178</v>
      </c>
      <c r="CM5627" s="13" t="n">
        <v>178</v>
      </c>
      <c r="DI5627" s="13" t="n">
        <v>178</v>
      </c>
      <c r="EE5627" s="13" t="n">
        <v>178</v>
      </c>
      <c r="FA5627" s="13" t="n">
        <v>178</v>
      </c>
      <c r="FW5627" s="13" t="n">
        <v>178</v>
      </c>
      <c r="GS5627" s="13" t="n">
        <v>178</v>
      </c>
    </row>
    <row r="5628">
      <c r="C5628" s="13" t="n">
        <v>179</v>
      </c>
      <c r="D5628" s="13">
        <f>Retailers_stock_balance!D9390</f>
        <v/>
      </c>
      <c r="E5628" s="13">
        <f>Retailers_stock_balance!E9390</f>
        <v/>
      </c>
      <c r="F5628" s="13">
        <f>Retailers_stock_balance!F9390</f>
        <v/>
      </c>
      <c r="Y5628" s="13" t="n">
        <v>179</v>
      </c>
      <c r="AU5628" s="13" t="n">
        <v>179</v>
      </c>
      <c r="BQ5628" s="13" t="n">
        <v>179</v>
      </c>
      <c r="CM5628" s="13" t="n">
        <v>179</v>
      </c>
      <c r="DI5628" s="13" t="n">
        <v>179</v>
      </c>
      <c r="EE5628" s="13" t="n">
        <v>179</v>
      </c>
      <c r="FA5628" s="13" t="n">
        <v>179</v>
      </c>
      <c r="FW5628" s="13" t="n">
        <v>179</v>
      </c>
      <c r="GS5628" s="13" t="n">
        <v>179</v>
      </c>
    </row>
    <row r="5629">
      <c r="C5629" s="13" t="n">
        <v>180</v>
      </c>
      <c r="D5629" s="13">
        <f>Retailers_stock_balance!D9391</f>
        <v/>
      </c>
      <c r="E5629" s="13">
        <f>Retailers_stock_balance!E9391</f>
        <v/>
      </c>
      <c r="F5629" s="13">
        <f>Retailers_stock_balance!F9391</f>
        <v/>
      </c>
      <c r="Y5629" s="13" t="n">
        <v>180</v>
      </c>
      <c r="AU5629" s="13" t="n">
        <v>180</v>
      </c>
      <c r="BQ5629" s="13" t="n">
        <v>180</v>
      </c>
      <c r="CM5629" s="13" t="n">
        <v>180</v>
      </c>
      <c r="DI5629" s="13" t="n">
        <v>180</v>
      </c>
      <c r="EE5629" s="13" t="n">
        <v>180</v>
      </c>
      <c r="FA5629" s="13" t="n">
        <v>180</v>
      </c>
      <c r="FW5629" s="13" t="n">
        <v>180</v>
      </c>
      <c r="GS5629" s="13" t="n">
        <v>180</v>
      </c>
    </row>
    <row r="5630">
      <c r="C5630" s="13" t="n">
        <v>181</v>
      </c>
      <c r="D5630" s="13">
        <f>Retailers_stock_balance!D9392</f>
        <v/>
      </c>
      <c r="E5630" s="13">
        <f>Retailers_stock_balance!E9392</f>
        <v/>
      </c>
      <c r="F5630" s="13">
        <f>Retailers_stock_balance!F9392</f>
        <v/>
      </c>
      <c r="Y5630" s="13" t="n">
        <v>181</v>
      </c>
      <c r="AU5630" s="13" t="n">
        <v>181</v>
      </c>
      <c r="BQ5630" s="13" t="n">
        <v>181</v>
      </c>
      <c r="CM5630" s="13" t="n">
        <v>181</v>
      </c>
      <c r="DI5630" s="13" t="n">
        <v>181</v>
      </c>
      <c r="EE5630" s="13" t="n">
        <v>181</v>
      </c>
      <c r="FA5630" s="13" t="n">
        <v>181</v>
      </c>
      <c r="FW5630" s="13" t="n">
        <v>181</v>
      </c>
      <c r="GS5630" s="13" t="n">
        <v>181</v>
      </c>
    </row>
    <row r="5631">
      <c r="C5631" s="13" t="n">
        <v>182</v>
      </c>
      <c r="D5631" s="13">
        <f>Retailers_stock_balance!D9393</f>
        <v/>
      </c>
      <c r="E5631" s="13">
        <f>Retailers_stock_balance!E9393</f>
        <v/>
      </c>
      <c r="F5631" s="13">
        <f>Retailers_stock_balance!F9393</f>
        <v/>
      </c>
      <c r="Y5631" s="13" t="n">
        <v>182</v>
      </c>
      <c r="AU5631" s="13" t="n">
        <v>182</v>
      </c>
      <c r="BQ5631" s="13" t="n">
        <v>182</v>
      </c>
      <c r="CM5631" s="13" t="n">
        <v>182</v>
      </c>
      <c r="DI5631" s="13" t="n">
        <v>182</v>
      </c>
      <c r="EE5631" s="13" t="n">
        <v>182</v>
      </c>
      <c r="FA5631" s="13" t="n">
        <v>182</v>
      </c>
      <c r="FW5631" s="13" t="n">
        <v>182</v>
      </c>
      <c r="GS5631" s="13" t="n">
        <v>182</v>
      </c>
    </row>
    <row r="5632">
      <c r="C5632" s="13" t="n">
        <v>183</v>
      </c>
      <c r="D5632" s="13">
        <f>Retailers_stock_balance!D9394</f>
        <v/>
      </c>
      <c r="E5632" s="13">
        <f>Retailers_stock_balance!E9394</f>
        <v/>
      </c>
      <c r="F5632" s="13">
        <f>Retailers_stock_balance!F9394</f>
        <v/>
      </c>
      <c r="Y5632" s="13" t="n">
        <v>183</v>
      </c>
      <c r="AU5632" s="13" t="n">
        <v>183</v>
      </c>
      <c r="BQ5632" s="13" t="n">
        <v>183</v>
      </c>
      <c r="CM5632" s="13" t="n">
        <v>183</v>
      </c>
      <c r="DI5632" s="13" t="n">
        <v>183</v>
      </c>
      <c r="EE5632" s="13" t="n">
        <v>183</v>
      </c>
      <c r="FA5632" s="13" t="n">
        <v>183</v>
      </c>
      <c r="FW5632" s="13" t="n">
        <v>183</v>
      </c>
      <c r="GS5632" s="13" t="n">
        <v>183</v>
      </c>
    </row>
    <row r="5633">
      <c r="C5633" s="13" t="n">
        <v>184</v>
      </c>
      <c r="D5633" s="13">
        <f>Retailers_stock_balance!D9395</f>
        <v/>
      </c>
      <c r="E5633" s="13">
        <f>Retailers_stock_balance!E9395</f>
        <v/>
      </c>
      <c r="F5633" s="13">
        <f>Retailers_stock_balance!F9395</f>
        <v/>
      </c>
      <c r="Y5633" s="13" t="n">
        <v>184</v>
      </c>
      <c r="AU5633" s="13" t="n">
        <v>184</v>
      </c>
      <c r="BQ5633" s="13" t="n">
        <v>184</v>
      </c>
      <c r="CM5633" s="13" t="n">
        <v>184</v>
      </c>
      <c r="DI5633" s="13" t="n">
        <v>184</v>
      </c>
      <c r="EE5633" s="13" t="n">
        <v>184</v>
      </c>
      <c r="FA5633" s="13" t="n">
        <v>184</v>
      </c>
      <c r="FW5633" s="13" t="n">
        <v>184</v>
      </c>
      <c r="GS5633" s="13" t="n">
        <v>184</v>
      </c>
    </row>
    <row r="5634">
      <c r="C5634" s="13" t="n">
        <v>185</v>
      </c>
      <c r="D5634" s="13">
        <f>Retailers_stock_balance!D9396</f>
        <v/>
      </c>
      <c r="E5634" s="13">
        <f>Retailers_stock_balance!E9396</f>
        <v/>
      </c>
      <c r="F5634" s="13">
        <f>Retailers_stock_balance!F9396</f>
        <v/>
      </c>
      <c r="Y5634" s="13" t="n">
        <v>185</v>
      </c>
      <c r="AU5634" s="13" t="n">
        <v>185</v>
      </c>
      <c r="BQ5634" s="13" t="n">
        <v>185</v>
      </c>
      <c r="CM5634" s="13" t="n">
        <v>185</v>
      </c>
      <c r="DI5634" s="13" t="n">
        <v>185</v>
      </c>
      <c r="EE5634" s="13" t="n">
        <v>185</v>
      </c>
      <c r="FA5634" s="13" t="n">
        <v>185</v>
      </c>
      <c r="FW5634" s="13" t="n">
        <v>185</v>
      </c>
      <c r="GS5634" s="13" t="n">
        <v>185</v>
      </c>
    </row>
    <row r="5635">
      <c r="C5635" s="13" t="n">
        <v>186</v>
      </c>
      <c r="D5635" s="13">
        <f>Retailers_stock_balance!D9397</f>
        <v/>
      </c>
      <c r="E5635" s="13">
        <f>Retailers_stock_balance!E9397</f>
        <v/>
      </c>
      <c r="F5635" s="13">
        <f>Retailers_stock_balance!F9397</f>
        <v/>
      </c>
      <c r="Y5635" s="13" t="n">
        <v>186</v>
      </c>
      <c r="AU5635" s="13" t="n">
        <v>186</v>
      </c>
      <c r="BQ5635" s="13" t="n">
        <v>186</v>
      </c>
      <c r="CM5635" s="13" t="n">
        <v>186</v>
      </c>
      <c r="DI5635" s="13" t="n">
        <v>186</v>
      </c>
      <c r="EE5635" s="13" t="n">
        <v>186</v>
      </c>
      <c r="FA5635" s="13" t="n">
        <v>186</v>
      </c>
      <c r="FW5635" s="13" t="n">
        <v>186</v>
      </c>
      <c r="GS5635" s="13" t="n">
        <v>186</v>
      </c>
    </row>
    <row r="5636">
      <c r="C5636" s="13" t="n">
        <v>187</v>
      </c>
      <c r="D5636" s="13">
        <f>Retailers_stock_balance!D9398</f>
        <v/>
      </c>
      <c r="E5636" s="13">
        <f>Retailers_stock_balance!E9398</f>
        <v/>
      </c>
      <c r="F5636" s="13">
        <f>Retailers_stock_balance!F9398</f>
        <v/>
      </c>
      <c r="Y5636" s="13" t="n">
        <v>187</v>
      </c>
      <c r="AU5636" s="13" t="n">
        <v>187</v>
      </c>
      <c r="BQ5636" s="13" t="n">
        <v>187</v>
      </c>
      <c r="CM5636" s="13" t="n">
        <v>187</v>
      </c>
      <c r="DI5636" s="13" t="n">
        <v>187</v>
      </c>
      <c r="EE5636" s="13" t="n">
        <v>187</v>
      </c>
      <c r="FA5636" s="13" t="n">
        <v>187</v>
      </c>
      <c r="FW5636" s="13" t="n">
        <v>187</v>
      </c>
      <c r="GS5636" s="13" t="n">
        <v>187</v>
      </c>
    </row>
    <row r="5637">
      <c r="C5637" s="13" t="n">
        <v>188</v>
      </c>
      <c r="D5637" s="13">
        <f>Retailers_stock_balance!D9399</f>
        <v/>
      </c>
      <c r="E5637" s="13">
        <f>Retailers_stock_balance!E9399</f>
        <v/>
      </c>
      <c r="F5637" s="13">
        <f>Retailers_stock_balance!F9399</f>
        <v/>
      </c>
      <c r="Y5637" s="13" t="n">
        <v>188</v>
      </c>
      <c r="AU5637" s="13" t="n">
        <v>188</v>
      </c>
      <c r="BQ5637" s="13" t="n">
        <v>188</v>
      </c>
      <c r="CM5637" s="13" t="n">
        <v>188</v>
      </c>
      <c r="DI5637" s="13" t="n">
        <v>188</v>
      </c>
      <c r="EE5637" s="13" t="n">
        <v>188</v>
      </c>
      <c r="FA5637" s="13" t="n">
        <v>188</v>
      </c>
      <c r="FW5637" s="13" t="n">
        <v>188</v>
      </c>
      <c r="GS5637" s="13" t="n">
        <v>188</v>
      </c>
    </row>
    <row r="5638">
      <c r="C5638" s="13" t="n">
        <v>189</v>
      </c>
      <c r="D5638" s="13">
        <f>Retailers_stock_balance!D9400</f>
        <v/>
      </c>
      <c r="E5638" s="13">
        <f>Retailers_stock_balance!E9400</f>
        <v/>
      </c>
      <c r="F5638" s="13">
        <f>Retailers_stock_balance!F9400</f>
        <v/>
      </c>
      <c r="Y5638" s="13" t="n">
        <v>189</v>
      </c>
      <c r="AU5638" s="13" t="n">
        <v>189</v>
      </c>
      <c r="BQ5638" s="13" t="n">
        <v>189</v>
      </c>
      <c r="CM5638" s="13" t="n">
        <v>189</v>
      </c>
      <c r="DI5638" s="13" t="n">
        <v>189</v>
      </c>
      <c r="EE5638" s="13" t="n">
        <v>189</v>
      </c>
      <c r="FA5638" s="13" t="n">
        <v>189</v>
      </c>
      <c r="FW5638" s="13" t="n">
        <v>189</v>
      </c>
      <c r="GS5638" s="13" t="n">
        <v>189</v>
      </c>
    </row>
    <row r="5639">
      <c r="C5639" s="13" t="n">
        <v>190</v>
      </c>
      <c r="D5639" s="13">
        <f>Retailers_stock_balance!D9401</f>
        <v/>
      </c>
      <c r="E5639" s="13">
        <f>Retailers_stock_balance!E9401</f>
        <v/>
      </c>
      <c r="F5639" s="13">
        <f>Retailers_stock_balance!F9401</f>
        <v/>
      </c>
      <c r="Y5639" s="13" t="n">
        <v>190</v>
      </c>
      <c r="AU5639" s="13" t="n">
        <v>190</v>
      </c>
      <c r="BQ5639" s="13" t="n">
        <v>190</v>
      </c>
      <c r="CM5639" s="13" t="n">
        <v>190</v>
      </c>
      <c r="DI5639" s="13" t="n">
        <v>190</v>
      </c>
      <c r="EE5639" s="13" t="n">
        <v>190</v>
      </c>
      <c r="FA5639" s="13" t="n">
        <v>190</v>
      </c>
      <c r="FW5639" s="13" t="n">
        <v>190</v>
      </c>
      <c r="GS5639" s="13" t="n">
        <v>190</v>
      </c>
    </row>
    <row r="5640">
      <c r="C5640" s="13" t="n">
        <v>191</v>
      </c>
      <c r="D5640" s="13">
        <f>Retailers_stock_balance!D9402</f>
        <v/>
      </c>
      <c r="E5640" s="13">
        <f>Retailers_stock_balance!E9402</f>
        <v/>
      </c>
      <c r="F5640" s="13">
        <f>Retailers_stock_balance!F9402</f>
        <v/>
      </c>
      <c r="Y5640" s="13" t="n">
        <v>191</v>
      </c>
      <c r="AU5640" s="13" t="n">
        <v>191</v>
      </c>
      <c r="BQ5640" s="13" t="n">
        <v>191</v>
      </c>
      <c r="CM5640" s="13" t="n">
        <v>191</v>
      </c>
      <c r="DI5640" s="13" t="n">
        <v>191</v>
      </c>
      <c r="EE5640" s="13" t="n">
        <v>191</v>
      </c>
      <c r="FA5640" s="13" t="n">
        <v>191</v>
      </c>
      <c r="FW5640" s="13" t="n">
        <v>191</v>
      </c>
      <c r="GS5640" s="13" t="n">
        <v>191</v>
      </c>
    </row>
    <row r="5641">
      <c r="C5641" s="13" t="n">
        <v>192</v>
      </c>
      <c r="D5641" s="13">
        <f>Retailers_stock_balance!D9403</f>
        <v/>
      </c>
      <c r="E5641" s="13">
        <f>Retailers_stock_balance!E9403</f>
        <v/>
      </c>
      <c r="F5641" s="13">
        <f>Retailers_stock_balance!F9403</f>
        <v/>
      </c>
      <c r="Y5641" s="13" t="n">
        <v>192</v>
      </c>
      <c r="AU5641" s="13" t="n">
        <v>192</v>
      </c>
      <c r="BQ5641" s="13" t="n">
        <v>192</v>
      </c>
      <c r="CM5641" s="13" t="n">
        <v>192</v>
      </c>
      <c r="DI5641" s="13" t="n">
        <v>192</v>
      </c>
      <c r="EE5641" s="13" t="n">
        <v>192</v>
      </c>
      <c r="FA5641" s="13" t="n">
        <v>192</v>
      </c>
      <c r="FW5641" s="13" t="n">
        <v>192</v>
      </c>
      <c r="GS5641" s="13" t="n">
        <v>192</v>
      </c>
    </row>
    <row r="5642">
      <c r="C5642" s="13" t="n">
        <v>193</v>
      </c>
      <c r="D5642" s="13">
        <f>Retailers_stock_balance!D9404</f>
        <v/>
      </c>
      <c r="E5642" s="13">
        <f>Retailers_stock_balance!E9404</f>
        <v/>
      </c>
      <c r="F5642" s="13">
        <f>Retailers_stock_balance!F9404</f>
        <v/>
      </c>
      <c r="Y5642" s="13" t="n">
        <v>193</v>
      </c>
      <c r="AU5642" s="13" t="n">
        <v>193</v>
      </c>
      <c r="BQ5642" s="13" t="n">
        <v>193</v>
      </c>
      <c r="CM5642" s="13" t="n">
        <v>193</v>
      </c>
      <c r="DI5642" s="13" t="n">
        <v>193</v>
      </c>
      <c r="EE5642" s="13" t="n">
        <v>193</v>
      </c>
      <c r="FA5642" s="13" t="n">
        <v>193</v>
      </c>
      <c r="FW5642" s="13" t="n">
        <v>193</v>
      </c>
      <c r="GS5642" s="13" t="n">
        <v>193</v>
      </c>
    </row>
    <row r="5643">
      <c r="C5643" s="13" t="n">
        <v>194</v>
      </c>
      <c r="D5643" s="13">
        <f>Retailers_stock_balance!D9405</f>
        <v/>
      </c>
      <c r="E5643" s="13">
        <f>Retailers_stock_balance!E9405</f>
        <v/>
      </c>
      <c r="F5643" s="13">
        <f>Retailers_stock_balance!F9405</f>
        <v/>
      </c>
      <c r="Y5643" s="13" t="n">
        <v>194</v>
      </c>
      <c r="AU5643" s="13" t="n">
        <v>194</v>
      </c>
      <c r="BQ5643" s="13" t="n">
        <v>194</v>
      </c>
      <c r="CM5643" s="13" t="n">
        <v>194</v>
      </c>
      <c r="DI5643" s="13" t="n">
        <v>194</v>
      </c>
      <c r="EE5643" s="13" t="n">
        <v>194</v>
      </c>
      <c r="FA5643" s="13" t="n">
        <v>194</v>
      </c>
      <c r="FW5643" s="13" t="n">
        <v>194</v>
      </c>
      <c r="GS5643" s="13" t="n">
        <v>194</v>
      </c>
    </row>
    <row r="5644">
      <c r="C5644" s="13" t="n">
        <v>195</v>
      </c>
      <c r="D5644" s="13">
        <f>Retailers_stock_balance!D9406</f>
        <v/>
      </c>
      <c r="E5644" s="13">
        <f>Retailers_stock_balance!E9406</f>
        <v/>
      </c>
      <c r="F5644" s="13">
        <f>Retailers_stock_balance!F9406</f>
        <v/>
      </c>
      <c r="Y5644" s="13" t="n">
        <v>195</v>
      </c>
      <c r="AU5644" s="13" t="n">
        <v>195</v>
      </c>
      <c r="BQ5644" s="13" t="n">
        <v>195</v>
      </c>
      <c r="CM5644" s="13" t="n">
        <v>195</v>
      </c>
      <c r="DI5644" s="13" t="n">
        <v>195</v>
      </c>
      <c r="EE5644" s="13" t="n">
        <v>195</v>
      </c>
      <c r="FA5644" s="13" t="n">
        <v>195</v>
      </c>
      <c r="FW5644" s="13" t="n">
        <v>195</v>
      </c>
      <c r="GS5644" s="13" t="n">
        <v>195</v>
      </c>
    </row>
    <row r="5645">
      <c r="C5645" s="13" t="n">
        <v>196</v>
      </c>
      <c r="D5645" s="13">
        <f>Retailers_stock_balance!D9407</f>
        <v/>
      </c>
      <c r="E5645" s="13">
        <f>Retailers_stock_balance!E9407</f>
        <v/>
      </c>
      <c r="F5645" s="13">
        <f>Retailers_stock_balance!F9407</f>
        <v/>
      </c>
      <c r="Y5645" s="13" t="n">
        <v>196</v>
      </c>
      <c r="AU5645" s="13" t="n">
        <v>196</v>
      </c>
      <c r="BQ5645" s="13" t="n">
        <v>196</v>
      </c>
      <c r="CM5645" s="13" t="n">
        <v>196</v>
      </c>
      <c r="DI5645" s="13" t="n">
        <v>196</v>
      </c>
      <c r="EE5645" s="13" t="n">
        <v>196</v>
      </c>
      <c r="FA5645" s="13" t="n">
        <v>196</v>
      </c>
      <c r="FW5645" s="13" t="n">
        <v>196</v>
      </c>
      <c r="GS5645" s="13" t="n">
        <v>196</v>
      </c>
    </row>
    <row r="5646">
      <c r="C5646" s="13" t="n">
        <v>197</v>
      </c>
      <c r="D5646" s="13">
        <f>Retailers_stock_balance!D9408</f>
        <v/>
      </c>
      <c r="E5646" s="13">
        <f>Retailers_stock_balance!E9408</f>
        <v/>
      </c>
      <c r="F5646" s="13">
        <f>Retailers_stock_balance!F9408</f>
        <v/>
      </c>
      <c r="Y5646" s="13" t="n">
        <v>197</v>
      </c>
      <c r="AU5646" s="13" t="n">
        <v>197</v>
      </c>
      <c r="BQ5646" s="13" t="n">
        <v>197</v>
      </c>
      <c r="CM5646" s="13" t="n">
        <v>197</v>
      </c>
      <c r="DI5646" s="13" t="n">
        <v>197</v>
      </c>
      <c r="EE5646" s="13" t="n">
        <v>197</v>
      </c>
      <c r="FA5646" s="13" t="n">
        <v>197</v>
      </c>
      <c r="FW5646" s="13" t="n">
        <v>197</v>
      </c>
      <c r="GS5646" s="13" t="n">
        <v>197</v>
      </c>
    </row>
    <row r="5647">
      <c r="C5647" s="13" t="n">
        <v>198</v>
      </c>
      <c r="D5647" s="13">
        <f>Retailers_stock_balance!D9409</f>
        <v/>
      </c>
      <c r="E5647" s="13">
        <f>Retailers_stock_balance!E9409</f>
        <v/>
      </c>
      <c r="F5647" s="13">
        <f>Retailers_stock_balance!F9409</f>
        <v/>
      </c>
      <c r="Y5647" s="13" t="n">
        <v>198</v>
      </c>
      <c r="AU5647" s="13" t="n">
        <v>198</v>
      </c>
      <c r="BQ5647" s="13" t="n">
        <v>198</v>
      </c>
      <c r="CM5647" s="13" t="n">
        <v>198</v>
      </c>
      <c r="DI5647" s="13" t="n">
        <v>198</v>
      </c>
      <c r="EE5647" s="13" t="n">
        <v>198</v>
      </c>
      <c r="FA5647" s="13" t="n">
        <v>198</v>
      </c>
      <c r="FW5647" s="13" t="n">
        <v>198</v>
      </c>
      <c r="GS5647" s="13" t="n">
        <v>198</v>
      </c>
    </row>
    <row r="5649">
      <c r="C5649" s="13" t="inlineStr">
        <is>
          <t>DesvPad(demand)</t>
        </is>
      </c>
      <c r="D5649" s="13" t="n">
        <v>22</v>
      </c>
      <c r="E5649" s="13" t="n">
        <v>23</v>
      </c>
      <c r="F5649" s="13" t="n">
        <v>24</v>
      </c>
      <c r="X5649" s="13" t="inlineStr">
        <is>
          <t>NOVA</t>
        </is>
      </c>
      <c r="Y5649" s="13" t="inlineStr">
        <is>
          <t>DesvPad(demand)</t>
        </is>
      </c>
      <c r="Z5649" s="13" t="n">
        <v>22</v>
      </c>
      <c r="AA5649" s="13" t="n">
        <v>23</v>
      </c>
      <c r="AB5649" s="13" t="n">
        <v>24</v>
      </c>
      <c r="AT5649" s="13" t="inlineStr">
        <is>
          <t>NOVA</t>
        </is>
      </c>
      <c r="AU5649" s="13" t="inlineStr">
        <is>
          <t>DesvPad(demand)</t>
        </is>
      </c>
      <c r="AV5649" s="13" t="n">
        <v>22</v>
      </c>
      <c r="AW5649" s="13" t="n">
        <v>23</v>
      </c>
      <c r="AX5649" s="13" t="n">
        <v>24</v>
      </c>
      <c r="BP5649" s="13" t="inlineStr">
        <is>
          <t>NOVA</t>
        </is>
      </c>
      <c r="BQ5649" s="13" t="inlineStr">
        <is>
          <t>DesvPad(demand)</t>
        </is>
      </c>
      <c r="BR5649" s="13" t="n">
        <v>22</v>
      </c>
      <c r="BS5649" s="13" t="n">
        <v>23</v>
      </c>
      <c r="BT5649" s="13" t="n">
        <v>24</v>
      </c>
      <c r="CL5649" s="13" t="inlineStr">
        <is>
          <t>NOVA</t>
        </is>
      </c>
      <c r="CM5649" s="13" t="inlineStr">
        <is>
          <t>DesvPad(demand)</t>
        </is>
      </c>
      <c r="CN5649" s="13" t="n">
        <v>22</v>
      </c>
      <c r="CO5649" s="13" t="n">
        <v>23</v>
      </c>
      <c r="CP5649" s="13" t="n">
        <v>24</v>
      </c>
      <c r="DH5649" s="13" t="inlineStr">
        <is>
          <t>NOVA</t>
        </is>
      </c>
      <c r="DI5649" s="13" t="inlineStr">
        <is>
          <t>DesvPad(demand)</t>
        </is>
      </c>
      <c r="DJ5649" s="13" t="n">
        <v>22</v>
      </c>
      <c r="DK5649" s="13" t="n">
        <v>23</v>
      </c>
      <c r="DL5649" s="13" t="n">
        <v>24</v>
      </c>
      <c r="ED5649" s="13" t="inlineStr">
        <is>
          <t>NOVA</t>
        </is>
      </c>
      <c r="EE5649" s="13" t="inlineStr">
        <is>
          <t>DesvPad(demand)</t>
        </is>
      </c>
      <c r="EF5649" s="13" t="n">
        <v>22</v>
      </c>
      <c r="EG5649" s="13" t="n">
        <v>23</v>
      </c>
      <c r="EH5649" s="13" t="n">
        <v>24</v>
      </c>
      <c r="EZ5649" s="13" t="inlineStr">
        <is>
          <t>NOVA</t>
        </is>
      </c>
      <c r="FA5649" s="13" t="inlineStr">
        <is>
          <t>DesvPad(demand)</t>
        </is>
      </c>
      <c r="FB5649" s="13" t="n">
        <v>22</v>
      </c>
      <c r="FC5649" s="13" t="n">
        <v>23</v>
      </c>
      <c r="FD5649" s="13" t="n">
        <v>24</v>
      </c>
      <c r="FV5649" s="13" t="inlineStr">
        <is>
          <t>NOVA</t>
        </is>
      </c>
      <c r="FW5649" s="13" t="inlineStr">
        <is>
          <t>DesvPad(demand)</t>
        </is>
      </c>
      <c r="FX5649" s="13" t="n">
        <v>22</v>
      </c>
      <c r="FY5649" s="13" t="n">
        <v>23</v>
      </c>
      <c r="FZ5649" s="13" t="n">
        <v>24</v>
      </c>
      <c r="GR5649" s="13" t="inlineStr">
        <is>
          <t>NOVA</t>
        </is>
      </c>
      <c r="GS5649" s="13" t="inlineStr">
        <is>
          <t>DesvPad(demand)</t>
        </is>
      </c>
      <c r="GT5649" s="13" t="n">
        <v>22</v>
      </c>
      <c r="GU5649" s="13" t="n">
        <v>23</v>
      </c>
      <c r="GV5649" s="13" t="n">
        <v>24</v>
      </c>
    </row>
    <row r="5650">
      <c r="B5650" s="89" t="inlineStr">
        <is>
          <t>Parâmetros p/ σx</t>
        </is>
      </c>
      <c r="C5650" s="13" t="n">
        <v>9</v>
      </c>
      <c r="D5650" s="13" t="n">
        <v>5.804</v>
      </c>
      <c r="E5650" s="13" t="n">
        <v>6.658</v>
      </c>
      <c r="F5650" s="13" t="n">
        <v>4.522</v>
      </c>
      <c r="X5650" s="13" t="inlineStr">
        <is>
          <t>Parâmetros p/ σx</t>
        </is>
      </c>
      <c r="Y5650" s="13" t="n">
        <v>9</v>
      </c>
      <c r="AT5650" s="13" t="inlineStr">
        <is>
          <t>Parâmetros p/ σx</t>
        </is>
      </c>
      <c r="AU5650" s="13" t="n">
        <v>9</v>
      </c>
      <c r="BP5650" s="13" t="inlineStr">
        <is>
          <t>Parâmetros p/ σx</t>
        </is>
      </c>
      <c r="BQ5650" s="13" t="n">
        <v>9</v>
      </c>
      <c r="CL5650" s="13" t="inlineStr">
        <is>
          <t>Parâmetros p/ σx</t>
        </is>
      </c>
      <c r="CM5650" s="13" t="n">
        <v>9</v>
      </c>
      <c r="DH5650" s="13" t="inlineStr">
        <is>
          <t>Parâmetros p/ σx</t>
        </is>
      </c>
      <c r="DI5650" s="13" t="n">
        <v>9</v>
      </c>
      <c r="ED5650" s="13" t="inlineStr">
        <is>
          <t>Parâmetros p/ σx</t>
        </is>
      </c>
      <c r="EE5650" s="13" t="n">
        <v>9</v>
      </c>
      <c r="EZ5650" s="13" t="inlineStr">
        <is>
          <t>Parâmetros p/ σx</t>
        </is>
      </c>
      <c r="FA5650" s="13" t="n">
        <v>9</v>
      </c>
      <c r="FV5650" s="13" t="inlineStr">
        <is>
          <t>Parâmetros p/ σx</t>
        </is>
      </c>
      <c r="FW5650" s="13" t="n">
        <v>9</v>
      </c>
      <c r="GR5650" s="13" t="inlineStr">
        <is>
          <t>Parâmetros p/ σx</t>
        </is>
      </c>
      <c r="GS5650" s="13" t="n">
        <v>9</v>
      </c>
    </row>
    <row r="5651">
      <c r="B5651" s="89" t="inlineStr">
        <is>
          <t>D*E(RLT)</t>
        </is>
      </c>
      <c r="C5651" s="13" t="n">
        <v>10</v>
      </c>
      <c r="D5651" s="13" t="n">
        <v>4.918</v>
      </c>
      <c r="E5651" s="13" t="n">
        <v>4.408</v>
      </c>
      <c r="F5651" s="13" t="n">
        <v>6.116</v>
      </c>
      <c r="X5651" s="13" t="inlineStr">
        <is>
          <t>D*E(RLT)</t>
        </is>
      </c>
      <c r="Y5651" s="13" t="n">
        <v>10</v>
      </c>
      <c r="AT5651" s="13" t="inlineStr">
        <is>
          <t>D*E(RLT)</t>
        </is>
      </c>
      <c r="AU5651" s="13" t="n">
        <v>10</v>
      </c>
      <c r="BP5651" s="13" t="inlineStr">
        <is>
          <t>D*E(RLT)</t>
        </is>
      </c>
      <c r="BQ5651" s="13" t="n">
        <v>10</v>
      </c>
      <c r="CL5651" s="13" t="inlineStr">
        <is>
          <t>D*E(RLT)</t>
        </is>
      </c>
      <c r="CM5651" s="13" t="n">
        <v>10</v>
      </c>
      <c r="DH5651" s="13" t="inlineStr">
        <is>
          <t>D*E(RLT)</t>
        </is>
      </c>
      <c r="DI5651" s="13" t="n">
        <v>10</v>
      </c>
      <c r="ED5651" s="13" t="inlineStr">
        <is>
          <t>D*E(RLT)</t>
        </is>
      </c>
      <c r="EE5651" s="13" t="n">
        <v>10</v>
      </c>
      <c r="EZ5651" s="13" t="inlineStr">
        <is>
          <t>D*E(RLT)</t>
        </is>
      </c>
      <c r="FA5651" s="13" t="n">
        <v>10</v>
      </c>
      <c r="FV5651" s="13" t="inlineStr">
        <is>
          <t>D*E(RLT)</t>
        </is>
      </c>
      <c r="FW5651" s="13" t="n">
        <v>10</v>
      </c>
      <c r="GR5651" s="13" t="inlineStr">
        <is>
          <t>D*E(RLT)</t>
        </is>
      </c>
      <c r="GS5651" s="13" t="n">
        <v>10</v>
      </c>
    </row>
    <row r="5652">
      <c r="C5652" s="13" t="n">
        <v>11</v>
      </c>
      <c r="D5652" s="13" t="n">
        <v>3.978</v>
      </c>
      <c r="E5652" s="13" t="n">
        <v>4.292000000000001</v>
      </c>
      <c r="F5652" s="13" t="n">
        <v>5.734000000000001</v>
      </c>
      <c r="Y5652" s="13" t="n">
        <v>11</v>
      </c>
      <c r="AU5652" s="13" t="n">
        <v>11</v>
      </c>
      <c r="BQ5652" s="13" t="n">
        <v>11</v>
      </c>
      <c r="CM5652" s="13" t="n">
        <v>11</v>
      </c>
      <c r="DI5652" s="13" t="n">
        <v>11</v>
      </c>
      <c r="EE5652" s="13" t="n">
        <v>11</v>
      </c>
      <c r="FA5652" s="13" t="n">
        <v>11</v>
      </c>
      <c r="FW5652" s="13" t="n">
        <v>11</v>
      </c>
      <c r="GS5652" s="13" t="n">
        <v>11</v>
      </c>
    </row>
    <row r="5653">
      <c r="C5653" s="13" t="n">
        <v>12</v>
      </c>
      <c r="D5653" s="13" t="n">
        <v>6.132000000000001</v>
      </c>
      <c r="E5653" s="13" t="n">
        <v>5.800000000000001</v>
      </c>
      <c r="F5653" s="13" t="n">
        <v>6.708</v>
      </c>
      <c r="Y5653" s="13" t="n">
        <v>12</v>
      </c>
      <c r="AU5653" s="13" t="n">
        <v>12</v>
      </c>
      <c r="BQ5653" s="13" t="n">
        <v>12</v>
      </c>
      <c r="CM5653" s="13" t="n">
        <v>12</v>
      </c>
      <c r="DI5653" s="13" t="n">
        <v>12</v>
      </c>
      <c r="EE5653" s="13" t="n">
        <v>12</v>
      </c>
      <c r="FA5653" s="13" t="n">
        <v>12</v>
      </c>
      <c r="FW5653" s="13" t="n">
        <v>12</v>
      </c>
      <c r="GS5653" s="13" t="n">
        <v>12</v>
      </c>
    </row>
    <row r="5654">
      <c r="C5654" s="13" t="n">
        <v>13</v>
      </c>
      <c r="D5654" s="13" t="n">
        <v>5.796</v>
      </c>
      <c r="E5654" s="13" t="n">
        <v>5.640000000000001</v>
      </c>
      <c r="F5654" s="13" t="n">
        <v>5.78</v>
      </c>
      <c r="Y5654" s="13" t="n">
        <v>13</v>
      </c>
      <c r="AU5654" s="13" t="n">
        <v>13</v>
      </c>
      <c r="BQ5654" s="13" t="n">
        <v>13</v>
      </c>
      <c r="CM5654" s="13" t="n">
        <v>13</v>
      </c>
      <c r="DI5654" s="13" t="n">
        <v>13</v>
      </c>
      <c r="EE5654" s="13" t="n">
        <v>13</v>
      </c>
      <c r="FA5654" s="13" t="n">
        <v>13</v>
      </c>
      <c r="FW5654" s="13" t="n">
        <v>13</v>
      </c>
      <c r="GS5654" s="13" t="n">
        <v>13</v>
      </c>
    </row>
    <row r="5655">
      <c r="C5655" s="13" t="n">
        <v>14</v>
      </c>
      <c r="D5655" s="13" t="n">
        <v>5.694</v>
      </c>
      <c r="E5655" s="13" t="n">
        <v>5.758</v>
      </c>
      <c r="F5655" s="13" t="n">
        <v>3.578</v>
      </c>
      <c r="Y5655" s="13" t="n">
        <v>14</v>
      </c>
      <c r="AU5655" s="13" t="n">
        <v>14</v>
      </c>
      <c r="BQ5655" s="13" t="n">
        <v>14</v>
      </c>
      <c r="CM5655" s="13" t="n">
        <v>14</v>
      </c>
      <c r="DI5655" s="13" t="n">
        <v>14</v>
      </c>
      <c r="EE5655" s="13" t="n">
        <v>14</v>
      </c>
      <c r="FA5655" s="13" t="n">
        <v>14</v>
      </c>
      <c r="FW5655" s="13" t="n">
        <v>14</v>
      </c>
      <c r="GS5655" s="13" t="n">
        <v>14</v>
      </c>
    </row>
    <row r="5656">
      <c r="C5656" s="13" t="n">
        <v>15</v>
      </c>
      <c r="D5656" s="13" t="n">
        <v>5.674</v>
      </c>
      <c r="E5656" s="13" t="n">
        <v>5.324000000000001</v>
      </c>
      <c r="F5656" s="13" t="n">
        <v>5.174</v>
      </c>
      <c r="Y5656" s="13" t="n">
        <v>15</v>
      </c>
      <c r="AU5656" s="13" t="n">
        <v>15</v>
      </c>
      <c r="BQ5656" s="13" t="n">
        <v>15</v>
      </c>
      <c r="CM5656" s="13" t="n">
        <v>15</v>
      </c>
      <c r="DI5656" s="13" t="n">
        <v>15</v>
      </c>
      <c r="EE5656" s="13" t="n">
        <v>15</v>
      </c>
      <c r="FA5656" s="13" t="n">
        <v>15</v>
      </c>
      <c r="FW5656" s="13" t="n">
        <v>15</v>
      </c>
      <c r="GS5656" s="13" t="n">
        <v>15</v>
      </c>
    </row>
    <row r="5657">
      <c r="C5657" s="13" t="n">
        <v>16</v>
      </c>
      <c r="D5657" s="13" t="n">
        <v>3.718</v>
      </c>
      <c r="E5657" s="13" t="n">
        <v>5.384</v>
      </c>
      <c r="F5657" s="13" t="n">
        <v>7.878</v>
      </c>
      <c r="Y5657" s="13" t="n">
        <v>16</v>
      </c>
      <c r="AU5657" s="13" t="n">
        <v>16</v>
      </c>
      <c r="BQ5657" s="13" t="n">
        <v>16</v>
      </c>
      <c r="CM5657" s="13" t="n">
        <v>16</v>
      </c>
      <c r="DI5657" s="13" t="n">
        <v>16</v>
      </c>
      <c r="EE5657" s="13" t="n">
        <v>16</v>
      </c>
      <c r="FA5657" s="13" t="n">
        <v>16</v>
      </c>
      <c r="FW5657" s="13" t="n">
        <v>16</v>
      </c>
      <c r="GS5657" s="13" t="n">
        <v>16</v>
      </c>
    </row>
    <row r="5658">
      <c r="C5658" s="13" t="n">
        <v>17</v>
      </c>
      <c r="D5658" s="13" t="n">
        <v>4.076</v>
      </c>
      <c r="E5658" s="13" t="n">
        <v>4.202000000000001</v>
      </c>
      <c r="F5658" s="13" t="n">
        <v>6.272</v>
      </c>
      <c r="Y5658" s="13" t="n">
        <v>17</v>
      </c>
      <c r="AU5658" s="13" t="n">
        <v>17</v>
      </c>
      <c r="BQ5658" s="13" t="n">
        <v>17</v>
      </c>
      <c r="CM5658" s="13" t="n">
        <v>17</v>
      </c>
      <c r="DI5658" s="13" t="n">
        <v>17</v>
      </c>
      <c r="EE5658" s="13" t="n">
        <v>17</v>
      </c>
      <c r="FA5658" s="13" t="n">
        <v>17</v>
      </c>
      <c r="FW5658" s="13" t="n">
        <v>17</v>
      </c>
      <c r="GS5658" s="13" t="n">
        <v>17</v>
      </c>
    </row>
    <row r="5659">
      <c r="C5659" s="13" t="n">
        <v>18</v>
      </c>
      <c r="D5659" s="13" t="n">
        <v>4.992000000000001</v>
      </c>
      <c r="E5659" s="13" t="n">
        <v>5.144</v>
      </c>
      <c r="F5659" s="13" t="n">
        <v>2.006</v>
      </c>
      <c r="Y5659" s="13" t="n">
        <v>18</v>
      </c>
      <c r="AU5659" s="13" t="n">
        <v>18</v>
      </c>
      <c r="BQ5659" s="13" t="n">
        <v>18</v>
      </c>
      <c r="CM5659" s="13" t="n">
        <v>18</v>
      </c>
      <c r="DI5659" s="13" t="n">
        <v>18</v>
      </c>
      <c r="EE5659" s="13" t="n">
        <v>18</v>
      </c>
      <c r="FA5659" s="13" t="n">
        <v>18</v>
      </c>
      <c r="FW5659" s="13" t="n">
        <v>18</v>
      </c>
      <c r="GS5659" s="13" t="n">
        <v>18</v>
      </c>
    </row>
    <row r="5660">
      <c r="C5660" s="13" t="n">
        <v>19</v>
      </c>
      <c r="D5660" s="13" t="n">
        <v>6.082000000000001</v>
      </c>
      <c r="E5660" s="13" t="n">
        <v>5.558</v>
      </c>
      <c r="F5660" s="13" t="n">
        <v>7.322</v>
      </c>
      <c r="Y5660" s="13" t="n">
        <v>19</v>
      </c>
      <c r="AU5660" s="13" t="n">
        <v>19</v>
      </c>
      <c r="BQ5660" s="13" t="n">
        <v>19</v>
      </c>
      <c r="CM5660" s="13" t="n">
        <v>19</v>
      </c>
      <c r="DI5660" s="13" t="n">
        <v>19</v>
      </c>
      <c r="EE5660" s="13" t="n">
        <v>19</v>
      </c>
      <c r="FA5660" s="13" t="n">
        <v>19</v>
      </c>
      <c r="FW5660" s="13" t="n">
        <v>19</v>
      </c>
      <c r="GS5660" s="13" t="n">
        <v>19</v>
      </c>
    </row>
    <row r="5661">
      <c r="C5661" s="13" t="n">
        <v>20</v>
      </c>
      <c r="D5661" s="13" t="n">
        <v>4.936</v>
      </c>
      <c r="E5661" s="13" t="n">
        <v>2.694</v>
      </c>
      <c r="F5661" s="13" t="n">
        <v>5.186</v>
      </c>
      <c r="Y5661" s="13" t="n">
        <v>20</v>
      </c>
      <c r="AU5661" s="13" t="n">
        <v>20</v>
      </c>
      <c r="BQ5661" s="13" t="n">
        <v>20</v>
      </c>
      <c r="CM5661" s="13" t="n">
        <v>20</v>
      </c>
      <c r="DI5661" s="13" t="n">
        <v>20</v>
      </c>
      <c r="EE5661" s="13" t="n">
        <v>20</v>
      </c>
      <c r="FA5661" s="13" t="n">
        <v>20</v>
      </c>
      <c r="FW5661" s="13" t="n">
        <v>20</v>
      </c>
      <c r="GS5661" s="13" t="n">
        <v>20</v>
      </c>
    </row>
    <row r="5662">
      <c r="C5662" s="13" t="n">
        <v>21</v>
      </c>
      <c r="D5662" s="13" t="n">
        <v>5.096</v>
      </c>
      <c r="E5662" s="13" t="n">
        <v>4.024</v>
      </c>
      <c r="F5662" s="13" t="n">
        <v>5.100000000000001</v>
      </c>
      <c r="Y5662" s="13" t="n">
        <v>21</v>
      </c>
      <c r="AU5662" s="13" t="n">
        <v>21</v>
      </c>
      <c r="BQ5662" s="13" t="n">
        <v>21</v>
      </c>
      <c r="CM5662" s="13" t="n">
        <v>21</v>
      </c>
      <c r="DI5662" s="13" t="n">
        <v>21</v>
      </c>
      <c r="EE5662" s="13" t="n">
        <v>21</v>
      </c>
      <c r="FA5662" s="13" t="n">
        <v>21</v>
      </c>
      <c r="FW5662" s="13" t="n">
        <v>21</v>
      </c>
      <c r="GS5662" s="13" t="n">
        <v>21</v>
      </c>
    </row>
    <row r="5663">
      <c r="C5663" s="13" t="n">
        <v>22</v>
      </c>
      <c r="D5663" s="13" t="n">
        <v>7.088</v>
      </c>
      <c r="E5663" s="13" t="n">
        <v>3.902000000000001</v>
      </c>
      <c r="F5663" s="13" t="n">
        <v>6.998000000000001</v>
      </c>
      <c r="Y5663" s="13" t="n">
        <v>22</v>
      </c>
      <c r="AU5663" s="13" t="n">
        <v>22</v>
      </c>
      <c r="BQ5663" s="13" t="n">
        <v>22</v>
      </c>
      <c r="CM5663" s="13" t="n">
        <v>22</v>
      </c>
      <c r="DI5663" s="13" t="n">
        <v>22</v>
      </c>
      <c r="EE5663" s="13" t="n">
        <v>22</v>
      </c>
      <c r="FA5663" s="13" t="n">
        <v>22</v>
      </c>
      <c r="FW5663" s="13" t="n">
        <v>22</v>
      </c>
      <c r="GS5663" s="13" t="n">
        <v>22</v>
      </c>
    </row>
    <row r="5664">
      <c r="C5664" s="13" t="n">
        <v>23</v>
      </c>
      <c r="D5664" s="13" t="n">
        <v>3.794</v>
      </c>
      <c r="E5664" s="13" t="n">
        <v>6.296</v>
      </c>
      <c r="F5664" s="13" t="n">
        <v>5.13</v>
      </c>
      <c r="Y5664" s="13" t="n">
        <v>23</v>
      </c>
      <c r="AU5664" s="13" t="n">
        <v>23</v>
      </c>
      <c r="BQ5664" s="13" t="n">
        <v>23</v>
      </c>
      <c r="CM5664" s="13" t="n">
        <v>23</v>
      </c>
      <c r="DI5664" s="13" t="n">
        <v>23</v>
      </c>
      <c r="EE5664" s="13" t="n">
        <v>23</v>
      </c>
      <c r="FA5664" s="13" t="n">
        <v>23</v>
      </c>
      <c r="FW5664" s="13" t="n">
        <v>23</v>
      </c>
      <c r="GS5664" s="13" t="n">
        <v>23</v>
      </c>
    </row>
    <row r="5665">
      <c r="C5665" s="13" t="n">
        <v>24</v>
      </c>
      <c r="D5665" s="13" t="n">
        <v>3.808</v>
      </c>
      <c r="E5665" s="13" t="n">
        <v>6.368</v>
      </c>
      <c r="F5665" s="13" t="n">
        <v>5.69</v>
      </c>
      <c r="Y5665" s="13" t="n">
        <v>24</v>
      </c>
      <c r="AU5665" s="13" t="n">
        <v>24</v>
      </c>
      <c r="BQ5665" s="13" t="n">
        <v>24</v>
      </c>
      <c r="CM5665" s="13" t="n">
        <v>24</v>
      </c>
      <c r="DI5665" s="13" t="n">
        <v>24</v>
      </c>
      <c r="EE5665" s="13" t="n">
        <v>24</v>
      </c>
      <c r="FA5665" s="13" t="n">
        <v>24</v>
      </c>
      <c r="FW5665" s="13" t="n">
        <v>24</v>
      </c>
      <c r="GS5665" s="13" t="n">
        <v>24</v>
      </c>
    </row>
    <row r="5666">
      <c r="C5666" s="13" t="n">
        <v>25</v>
      </c>
      <c r="D5666" s="13" t="n">
        <v>4.704</v>
      </c>
      <c r="E5666" s="13" t="n">
        <v>4.69</v>
      </c>
      <c r="F5666" s="13" t="n">
        <v>5.682</v>
      </c>
      <c r="Y5666" s="13" t="n">
        <v>25</v>
      </c>
      <c r="AU5666" s="13" t="n">
        <v>25</v>
      </c>
      <c r="BQ5666" s="13" t="n">
        <v>25</v>
      </c>
      <c r="CM5666" s="13" t="n">
        <v>25</v>
      </c>
      <c r="DI5666" s="13" t="n">
        <v>25</v>
      </c>
      <c r="EE5666" s="13" t="n">
        <v>25</v>
      </c>
      <c r="FA5666" s="13" t="n">
        <v>25</v>
      </c>
      <c r="FW5666" s="13" t="n">
        <v>25</v>
      </c>
      <c r="GS5666" s="13" t="n">
        <v>25</v>
      </c>
    </row>
    <row r="5667">
      <c r="C5667" s="13" t="n">
        <v>26</v>
      </c>
      <c r="D5667" s="13" t="n">
        <v>4.272</v>
      </c>
      <c r="E5667" s="13" t="n">
        <v>7.126000000000001</v>
      </c>
      <c r="F5667" s="13" t="n">
        <v>6.062</v>
      </c>
      <c r="Y5667" s="13" t="n">
        <v>26</v>
      </c>
      <c r="AU5667" s="13" t="n">
        <v>26</v>
      </c>
      <c r="BQ5667" s="13" t="n">
        <v>26</v>
      </c>
      <c r="CM5667" s="13" t="n">
        <v>26</v>
      </c>
      <c r="DI5667" s="13" t="n">
        <v>26</v>
      </c>
      <c r="EE5667" s="13" t="n">
        <v>26</v>
      </c>
      <c r="FA5667" s="13" t="n">
        <v>26</v>
      </c>
      <c r="FW5667" s="13" t="n">
        <v>26</v>
      </c>
      <c r="GS5667" s="13" t="n">
        <v>26</v>
      </c>
    </row>
    <row r="5668">
      <c r="C5668" s="13" t="n">
        <v>27</v>
      </c>
      <c r="D5668" s="13" t="n">
        <v>7.51</v>
      </c>
      <c r="E5668" s="13" t="n">
        <v>4.464</v>
      </c>
      <c r="F5668" s="13" t="n">
        <v>6.274000000000001</v>
      </c>
      <c r="Y5668" s="13" t="n">
        <v>27</v>
      </c>
      <c r="AU5668" s="13" t="n">
        <v>27</v>
      </c>
      <c r="BQ5668" s="13" t="n">
        <v>27</v>
      </c>
      <c r="CM5668" s="13" t="n">
        <v>27</v>
      </c>
      <c r="DI5668" s="13" t="n">
        <v>27</v>
      </c>
      <c r="EE5668" s="13" t="n">
        <v>27</v>
      </c>
      <c r="FA5668" s="13" t="n">
        <v>27</v>
      </c>
      <c r="FW5668" s="13" t="n">
        <v>27</v>
      </c>
      <c r="GS5668" s="13" t="n">
        <v>27</v>
      </c>
    </row>
    <row r="5669">
      <c r="C5669" s="13" t="n">
        <v>28</v>
      </c>
      <c r="D5669" s="13" t="n">
        <v>6.618000000000001</v>
      </c>
      <c r="E5669" s="13" t="n">
        <v>6.984000000000001</v>
      </c>
      <c r="F5669" s="13" t="n">
        <v>5.760000000000001</v>
      </c>
      <c r="Y5669" s="13" t="n">
        <v>28</v>
      </c>
      <c r="AU5669" s="13" t="n">
        <v>28</v>
      </c>
      <c r="BQ5669" s="13" t="n">
        <v>28</v>
      </c>
      <c r="CM5669" s="13" t="n">
        <v>28</v>
      </c>
      <c r="DI5669" s="13" t="n">
        <v>28</v>
      </c>
      <c r="EE5669" s="13" t="n">
        <v>28</v>
      </c>
      <c r="FA5669" s="13" t="n">
        <v>28</v>
      </c>
      <c r="FW5669" s="13" t="n">
        <v>28</v>
      </c>
      <c r="GS5669" s="13" t="n">
        <v>28</v>
      </c>
    </row>
    <row r="5670">
      <c r="C5670" s="13" t="n">
        <v>29</v>
      </c>
      <c r="D5670" s="13" t="n">
        <v>5.754</v>
      </c>
      <c r="E5670" s="13" t="n">
        <v>6.202000000000001</v>
      </c>
      <c r="F5670" s="13" t="n">
        <v>5.678000000000001</v>
      </c>
      <c r="Y5670" s="13" t="n">
        <v>29</v>
      </c>
      <c r="AU5670" s="13" t="n">
        <v>29</v>
      </c>
      <c r="BQ5670" s="13" t="n">
        <v>29</v>
      </c>
      <c r="CM5670" s="13" t="n">
        <v>29</v>
      </c>
      <c r="DI5670" s="13" t="n">
        <v>29</v>
      </c>
      <c r="EE5670" s="13" t="n">
        <v>29</v>
      </c>
      <c r="FA5670" s="13" t="n">
        <v>29</v>
      </c>
      <c r="FW5670" s="13" t="n">
        <v>29</v>
      </c>
      <c r="GS5670" s="13" t="n">
        <v>29</v>
      </c>
    </row>
    <row r="5671">
      <c r="C5671" s="13" t="n">
        <v>30</v>
      </c>
      <c r="D5671" s="13" t="n">
        <v>5.186</v>
      </c>
      <c r="E5671" s="13" t="n">
        <v>4.79</v>
      </c>
      <c r="F5671" s="13" t="n">
        <v>6.958</v>
      </c>
      <c r="Y5671" s="13" t="n">
        <v>30</v>
      </c>
      <c r="AU5671" s="13" t="n">
        <v>30</v>
      </c>
      <c r="BQ5671" s="13" t="n">
        <v>30</v>
      </c>
      <c r="CM5671" s="13" t="n">
        <v>30</v>
      </c>
      <c r="DI5671" s="13" t="n">
        <v>30</v>
      </c>
      <c r="EE5671" s="13" t="n">
        <v>30</v>
      </c>
      <c r="FA5671" s="13" t="n">
        <v>30</v>
      </c>
      <c r="FW5671" s="13" t="n">
        <v>30</v>
      </c>
      <c r="GS5671" s="13" t="n">
        <v>30</v>
      </c>
    </row>
    <row r="5672">
      <c r="C5672" s="13" t="n">
        <v>31</v>
      </c>
      <c r="D5672" s="13" t="n">
        <v>6.274000000000001</v>
      </c>
      <c r="E5672" s="13" t="n">
        <v>2.66</v>
      </c>
      <c r="F5672" s="13" t="n">
        <v>6.418000000000001</v>
      </c>
      <c r="Y5672" s="13" t="n">
        <v>31</v>
      </c>
      <c r="AU5672" s="13" t="n">
        <v>31</v>
      </c>
      <c r="BQ5672" s="13" t="n">
        <v>31</v>
      </c>
      <c r="CM5672" s="13" t="n">
        <v>31</v>
      </c>
      <c r="DI5672" s="13" t="n">
        <v>31</v>
      </c>
      <c r="EE5672" s="13" t="n">
        <v>31</v>
      </c>
      <c r="FA5672" s="13" t="n">
        <v>31</v>
      </c>
      <c r="FW5672" s="13" t="n">
        <v>31</v>
      </c>
      <c r="GS5672" s="13" t="n">
        <v>31</v>
      </c>
    </row>
    <row r="5673">
      <c r="C5673" s="13" t="n">
        <v>32</v>
      </c>
      <c r="D5673" s="13" t="n">
        <v>5.300000000000001</v>
      </c>
      <c r="E5673" s="13" t="n">
        <v>6.136</v>
      </c>
      <c r="F5673" s="13" t="n">
        <v>5.514</v>
      </c>
      <c r="Y5673" s="13" t="n">
        <v>32</v>
      </c>
      <c r="AU5673" s="13" t="n">
        <v>32</v>
      </c>
      <c r="BQ5673" s="13" t="n">
        <v>32</v>
      </c>
      <c r="CM5673" s="13" t="n">
        <v>32</v>
      </c>
      <c r="DI5673" s="13" t="n">
        <v>32</v>
      </c>
      <c r="EE5673" s="13" t="n">
        <v>32</v>
      </c>
      <c r="FA5673" s="13" t="n">
        <v>32</v>
      </c>
      <c r="FW5673" s="13" t="n">
        <v>32</v>
      </c>
      <c r="GS5673" s="13" t="n">
        <v>32</v>
      </c>
    </row>
    <row r="5674">
      <c r="C5674" s="13" t="n">
        <v>33</v>
      </c>
      <c r="D5674" s="13" t="n">
        <v>3.854</v>
      </c>
      <c r="E5674" s="13" t="n">
        <v>6.492000000000001</v>
      </c>
      <c r="F5674" s="13" t="n">
        <v>4.898</v>
      </c>
      <c r="Y5674" s="13" t="n">
        <v>33</v>
      </c>
      <c r="AU5674" s="13" t="n">
        <v>33</v>
      </c>
      <c r="BQ5674" s="13" t="n">
        <v>33</v>
      </c>
      <c r="CM5674" s="13" t="n">
        <v>33</v>
      </c>
      <c r="DI5674" s="13" t="n">
        <v>33</v>
      </c>
      <c r="EE5674" s="13" t="n">
        <v>33</v>
      </c>
      <c r="FA5674" s="13" t="n">
        <v>33</v>
      </c>
      <c r="FW5674" s="13" t="n">
        <v>33</v>
      </c>
      <c r="GS5674" s="13" t="n">
        <v>33</v>
      </c>
    </row>
    <row r="5675">
      <c r="C5675" s="13" t="n">
        <v>34</v>
      </c>
      <c r="D5675" s="13" t="n">
        <v>5.69</v>
      </c>
      <c r="E5675" s="13" t="n">
        <v>3.084</v>
      </c>
      <c r="F5675" s="13" t="n">
        <v>6.014</v>
      </c>
      <c r="Y5675" s="13" t="n">
        <v>34</v>
      </c>
      <c r="AU5675" s="13" t="n">
        <v>34</v>
      </c>
      <c r="BQ5675" s="13" t="n">
        <v>34</v>
      </c>
      <c r="CM5675" s="13" t="n">
        <v>34</v>
      </c>
      <c r="DI5675" s="13" t="n">
        <v>34</v>
      </c>
      <c r="EE5675" s="13" t="n">
        <v>34</v>
      </c>
      <c r="FA5675" s="13" t="n">
        <v>34</v>
      </c>
      <c r="FW5675" s="13" t="n">
        <v>34</v>
      </c>
      <c r="GS5675" s="13" t="n">
        <v>34</v>
      </c>
    </row>
    <row r="5676">
      <c r="C5676" s="13" t="n">
        <v>35</v>
      </c>
      <c r="D5676" s="13" t="n">
        <v>4.448</v>
      </c>
      <c r="E5676" s="13" t="n">
        <v>5.462</v>
      </c>
      <c r="F5676" s="13" t="n">
        <v>4.816</v>
      </c>
      <c r="Y5676" s="13" t="n">
        <v>35</v>
      </c>
      <c r="AU5676" s="13" t="n">
        <v>35</v>
      </c>
      <c r="BQ5676" s="13" t="n">
        <v>35</v>
      </c>
      <c r="CM5676" s="13" t="n">
        <v>35</v>
      </c>
      <c r="DI5676" s="13" t="n">
        <v>35</v>
      </c>
      <c r="EE5676" s="13" t="n">
        <v>35</v>
      </c>
      <c r="FA5676" s="13" t="n">
        <v>35</v>
      </c>
      <c r="FW5676" s="13" t="n">
        <v>35</v>
      </c>
      <c r="GS5676" s="13" t="n">
        <v>35</v>
      </c>
    </row>
    <row r="5677">
      <c r="C5677" s="13" t="n">
        <v>36</v>
      </c>
      <c r="D5677" s="13" t="n">
        <v>6.118</v>
      </c>
      <c r="E5677" s="13" t="n">
        <v>5.56</v>
      </c>
      <c r="F5677" s="13" t="n">
        <v>5.258</v>
      </c>
      <c r="Y5677" s="13" t="n">
        <v>36</v>
      </c>
      <c r="AU5677" s="13" t="n">
        <v>36</v>
      </c>
      <c r="BQ5677" s="13" t="n">
        <v>36</v>
      </c>
      <c r="CM5677" s="13" t="n">
        <v>36</v>
      </c>
      <c r="DI5677" s="13" t="n">
        <v>36</v>
      </c>
      <c r="EE5677" s="13" t="n">
        <v>36</v>
      </c>
      <c r="FA5677" s="13" t="n">
        <v>36</v>
      </c>
      <c r="FW5677" s="13" t="n">
        <v>36</v>
      </c>
      <c r="GS5677" s="13" t="n">
        <v>36</v>
      </c>
    </row>
    <row r="5678">
      <c r="C5678" s="13" t="n">
        <v>37</v>
      </c>
      <c r="D5678" s="13" t="n">
        <v>4.14</v>
      </c>
      <c r="E5678" s="13" t="n">
        <v>4.37</v>
      </c>
      <c r="F5678" s="13" t="n">
        <v>4.034000000000001</v>
      </c>
      <c r="Y5678" s="13" t="n">
        <v>37</v>
      </c>
      <c r="AU5678" s="13" t="n">
        <v>37</v>
      </c>
      <c r="BQ5678" s="13" t="n">
        <v>37</v>
      </c>
      <c r="CM5678" s="13" t="n">
        <v>37</v>
      </c>
      <c r="DI5678" s="13" t="n">
        <v>37</v>
      </c>
      <c r="EE5678" s="13" t="n">
        <v>37</v>
      </c>
      <c r="FA5678" s="13" t="n">
        <v>37</v>
      </c>
      <c r="FW5678" s="13" t="n">
        <v>37</v>
      </c>
      <c r="GS5678" s="13" t="n">
        <v>37</v>
      </c>
    </row>
    <row r="5679">
      <c r="C5679" s="13" t="n">
        <v>38</v>
      </c>
      <c r="D5679" s="13" t="n">
        <v>5.768000000000001</v>
      </c>
      <c r="E5679" s="13" t="n">
        <v>7.084000000000001</v>
      </c>
      <c r="F5679" s="13" t="n">
        <v>5.63</v>
      </c>
      <c r="Y5679" s="13" t="n">
        <v>38</v>
      </c>
      <c r="AU5679" s="13" t="n">
        <v>38</v>
      </c>
      <c r="BQ5679" s="13" t="n">
        <v>38</v>
      </c>
      <c r="CM5679" s="13" t="n">
        <v>38</v>
      </c>
      <c r="DI5679" s="13" t="n">
        <v>38</v>
      </c>
      <c r="EE5679" s="13" t="n">
        <v>38</v>
      </c>
      <c r="FA5679" s="13" t="n">
        <v>38</v>
      </c>
      <c r="FW5679" s="13" t="n">
        <v>38</v>
      </c>
      <c r="GS5679" s="13" t="n">
        <v>38</v>
      </c>
    </row>
    <row r="5680">
      <c r="C5680" s="13" t="n">
        <v>39</v>
      </c>
      <c r="D5680" s="13" t="n">
        <v>6.236000000000001</v>
      </c>
      <c r="E5680" s="13" t="n">
        <v>5.182</v>
      </c>
      <c r="F5680" s="13" t="n">
        <v>5.698</v>
      </c>
      <c r="Y5680" s="13" t="n">
        <v>39</v>
      </c>
      <c r="AU5680" s="13" t="n">
        <v>39</v>
      </c>
      <c r="BQ5680" s="13" t="n">
        <v>39</v>
      </c>
      <c r="CM5680" s="13" t="n">
        <v>39</v>
      </c>
      <c r="DI5680" s="13" t="n">
        <v>39</v>
      </c>
      <c r="EE5680" s="13" t="n">
        <v>39</v>
      </c>
      <c r="FA5680" s="13" t="n">
        <v>39</v>
      </c>
      <c r="FW5680" s="13" t="n">
        <v>39</v>
      </c>
      <c r="GS5680" s="13" t="n">
        <v>39</v>
      </c>
    </row>
    <row r="5681">
      <c r="C5681" s="13" t="n">
        <v>40</v>
      </c>
      <c r="D5681" s="13" t="n">
        <v>6.374000000000001</v>
      </c>
      <c r="E5681" s="13" t="n">
        <v>4.81</v>
      </c>
      <c r="F5681" s="13" t="n">
        <v>5.616</v>
      </c>
      <c r="Y5681" s="13" t="n">
        <v>40</v>
      </c>
      <c r="AU5681" s="13" t="n">
        <v>40</v>
      </c>
      <c r="BQ5681" s="13" t="n">
        <v>40</v>
      </c>
      <c r="CM5681" s="13" t="n">
        <v>40</v>
      </c>
      <c r="DI5681" s="13" t="n">
        <v>40</v>
      </c>
      <c r="EE5681" s="13" t="n">
        <v>40</v>
      </c>
      <c r="FA5681" s="13" t="n">
        <v>40</v>
      </c>
      <c r="FW5681" s="13" t="n">
        <v>40</v>
      </c>
      <c r="GS5681" s="13" t="n">
        <v>40</v>
      </c>
    </row>
    <row r="5682">
      <c r="C5682" s="13" t="n">
        <v>41</v>
      </c>
      <c r="D5682" s="13" t="n">
        <v>3.622</v>
      </c>
      <c r="E5682" s="13" t="n">
        <v>5.132000000000001</v>
      </c>
      <c r="F5682" s="13" t="n">
        <v>4.732</v>
      </c>
      <c r="Y5682" s="13" t="n">
        <v>41</v>
      </c>
      <c r="AU5682" s="13" t="n">
        <v>41</v>
      </c>
      <c r="BQ5682" s="13" t="n">
        <v>41</v>
      </c>
      <c r="CM5682" s="13" t="n">
        <v>41</v>
      </c>
      <c r="DI5682" s="13" t="n">
        <v>41</v>
      </c>
      <c r="EE5682" s="13" t="n">
        <v>41</v>
      </c>
      <c r="FA5682" s="13" t="n">
        <v>41</v>
      </c>
      <c r="FW5682" s="13" t="n">
        <v>41</v>
      </c>
      <c r="GS5682" s="13" t="n">
        <v>41</v>
      </c>
    </row>
    <row r="5683">
      <c r="C5683" s="13" t="n">
        <v>42</v>
      </c>
      <c r="D5683" s="13" t="n">
        <v>4.752000000000001</v>
      </c>
      <c r="E5683" s="13" t="n">
        <v>5.774000000000001</v>
      </c>
      <c r="F5683" s="13" t="n">
        <v>4.600000000000001</v>
      </c>
      <c r="Y5683" s="13" t="n">
        <v>42</v>
      </c>
      <c r="AU5683" s="13" t="n">
        <v>42</v>
      </c>
      <c r="BQ5683" s="13" t="n">
        <v>42</v>
      </c>
      <c r="CM5683" s="13" t="n">
        <v>42</v>
      </c>
      <c r="DI5683" s="13" t="n">
        <v>42</v>
      </c>
      <c r="EE5683" s="13" t="n">
        <v>42</v>
      </c>
      <c r="FA5683" s="13" t="n">
        <v>42</v>
      </c>
      <c r="FW5683" s="13" t="n">
        <v>42</v>
      </c>
      <c r="GS5683" s="13" t="n">
        <v>42</v>
      </c>
    </row>
    <row r="5684">
      <c r="C5684" s="13" t="n">
        <v>43</v>
      </c>
      <c r="D5684" s="13" t="n">
        <v>5.208</v>
      </c>
      <c r="E5684" s="13" t="n">
        <v>4.652</v>
      </c>
      <c r="F5684" s="13" t="n">
        <v>5.34</v>
      </c>
      <c r="Y5684" s="13" t="n">
        <v>43</v>
      </c>
      <c r="AU5684" s="13" t="n">
        <v>43</v>
      </c>
      <c r="BQ5684" s="13" t="n">
        <v>43</v>
      </c>
      <c r="CM5684" s="13" t="n">
        <v>43</v>
      </c>
      <c r="DI5684" s="13" t="n">
        <v>43</v>
      </c>
      <c r="EE5684" s="13" t="n">
        <v>43</v>
      </c>
      <c r="FA5684" s="13" t="n">
        <v>43</v>
      </c>
      <c r="FW5684" s="13" t="n">
        <v>43</v>
      </c>
      <c r="GS5684" s="13" t="n">
        <v>43</v>
      </c>
    </row>
    <row r="5685">
      <c r="C5685" s="13" t="n">
        <v>44</v>
      </c>
      <c r="D5685" s="13" t="n">
        <v>5.93</v>
      </c>
      <c r="E5685" s="13" t="n">
        <v>3.86</v>
      </c>
      <c r="F5685" s="13" t="n">
        <v>5.266</v>
      </c>
      <c r="Y5685" s="13" t="n">
        <v>44</v>
      </c>
      <c r="AU5685" s="13" t="n">
        <v>44</v>
      </c>
      <c r="BQ5685" s="13" t="n">
        <v>44</v>
      </c>
      <c r="CM5685" s="13" t="n">
        <v>44</v>
      </c>
      <c r="DI5685" s="13" t="n">
        <v>44</v>
      </c>
      <c r="EE5685" s="13" t="n">
        <v>44</v>
      </c>
      <c r="FA5685" s="13" t="n">
        <v>44</v>
      </c>
      <c r="FW5685" s="13" t="n">
        <v>44</v>
      </c>
      <c r="GS5685" s="13" t="n">
        <v>44</v>
      </c>
    </row>
    <row r="5686">
      <c r="C5686" s="13" t="n">
        <v>45</v>
      </c>
      <c r="D5686" s="13" t="n">
        <v>7.284000000000001</v>
      </c>
      <c r="E5686" s="13" t="n">
        <v>4.882000000000001</v>
      </c>
      <c r="F5686" s="13" t="n">
        <v>5.408</v>
      </c>
      <c r="Y5686" s="13" t="n">
        <v>45</v>
      </c>
      <c r="AU5686" s="13" t="n">
        <v>45</v>
      </c>
      <c r="BQ5686" s="13" t="n">
        <v>45</v>
      </c>
      <c r="CM5686" s="13" t="n">
        <v>45</v>
      </c>
      <c r="DI5686" s="13" t="n">
        <v>45</v>
      </c>
      <c r="EE5686" s="13" t="n">
        <v>45</v>
      </c>
      <c r="FA5686" s="13" t="n">
        <v>45</v>
      </c>
      <c r="FW5686" s="13" t="n">
        <v>45</v>
      </c>
      <c r="GS5686" s="13" t="n">
        <v>45</v>
      </c>
    </row>
    <row r="5687">
      <c r="C5687" s="13" t="n">
        <v>46</v>
      </c>
      <c r="D5687" s="13" t="n">
        <v>5.324000000000001</v>
      </c>
      <c r="E5687" s="13" t="n">
        <v>5.584000000000001</v>
      </c>
      <c r="F5687" s="13" t="n">
        <v>6.534000000000001</v>
      </c>
      <c r="Y5687" s="13" t="n">
        <v>46</v>
      </c>
      <c r="AU5687" s="13" t="n">
        <v>46</v>
      </c>
      <c r="BQ5687" s="13" t="n">
        <v>46</v>
      </c>
      <c r="CM5687" s="13" t="n">
        <v>46</v>
      </c>
      <c r="DI5687" s="13" t="n">
        <v>46</v>
      </c>
      <c r="EE5687" s="13" t="n">
        <v>46</v>
      </c>
      <c r="FA5687" s="13" t="n">
        <v>46</v>
      </c>
      <c r="FW5687" s="13" t="n">
        <v>46</v>
      </c>
      <c r="GS5687" s="13" t="n">
        <v>46</v>
      </c>
    </row>
    <row r="5688">
      <c r="C5688" s="13" t="n">
        <v>47</v>
      </c>
      <c r="D5688" s="13" t="n">
        <v>4.284000000000001</v>
      </c>
      <c r="E5688" s="13" t="n">
        <v>5.426</v>
      </c>
      <c r="F5688" s="13" t="n">
        <v>3.974</v>
      </c>
      <c r="Y5688" s="13" t="n">
        <v>47</v>
      </c>
      <c r="AU5688" s="13" t="n">
        <v>47</v>
      </c>
      <c r="BQ5688" s="13" t="n">
        <v>47</v>
      </c>
      <c r="CM5688" s="13" t="n">
        <v>47</v>
      </c>
      <c r="DI5688" s="13" t="n">
        <v>47</v>
      </c>
      <c r="EE5688" s="13" t="n">
        <v>47</v>
      </c>
      <c r="FA5688" s="13" t="n">
        <v>47</v>
      </c>
      <c r="FW5688" s="13" t="n">
        <v>47</v>
      </c>
      <c r="GS5688" s="13" t="n">
        <v>47</v>
      </c>
    </row>
    <row r="5689">
      <c r="C5689" s="13" t="n">
        <v>48</v>
      </c>
      <c r="D5689" s="13" t="n">
        <v>5.312</v>
      </c>
      <c r="E5689" s="13" t="n">
        <v>6.024000000000001</v>
      </c>
      <c r="F5689" s="13" t="n">
        <v>5.016</v>
      </c>
      <c r="Y5689" s="13" t="n">
        <v>48</v>
      </c>
      <c r="AU5689" s="13" t="n">
        <v>48</v>
      </c>
      <c r="BQ5689" s="13" t="n">
        <v>48</v>
      </c>
      <c r="CM5689" s="13" t="n">
        <v>48</v>
      </c>
      <c r="DI5689" s="13" t="n">
        <v>48</v>
      </c>
      <c r="EE5689" s="13" t="n">
        <v>48</v>
      </c>
      <c r="FA5689" s="13" t="n">
        <v>48</v>
      </c>
      <c r="FW5689" s="13" t="n">
        <v>48</v>
      </c>
      <c r="GS5689" s="13" t="n">
        <v>48</v>
      </c>
    </row>
    <row r="5690">
      <c r="C5690" s="13" t="n">
        <v>49</v>
      </c>
      <c r="D5690" s="13" t="n">
        <v>5.974</v>
      </c>
      <c r="E5690" s="13" t="n">
        <v>6.044</v>
      </c>
      <c r="F5690" s="13" t="n">
        <v>5.704000000000001</v>
      </c>
      <c r="Y5690" s="13" t="n">
        <v>49</v>
      </c>
      <c r="AU5690" s="13" t="n">
        <v>49</v>
      </c>
      <c r="BQ5690" s="13" t="n">
        <v>49</v>
      </c>
      <c r="CM5690" s="13" t="n">
        <v>49</v>
      </c>
      <c r="DI5690" s="13" t="n">
        <v>49</v>
      </c>
      <c r="EE5690" s="13" t="n">
        <v>49</v>
      </c>
      <c r="FA5690" s="13" t="n">
        <v>49</v>
      </c>
      <c r="FW5690" s="13" t="n">
        <v>49</v>
      </c>
      <c r="GS5690" s="13" t="n">
        <v>49</v>
      </c>
    </row>
    <row r="5691">
      <c r="C5691" s="13" t="n">
        <v>50</v>
      </c>
      <c r="D5691" s="13" t="n">
        <v>5.152000000000001</v>
      </c>
      <c r="E5691" s="13" t="n">
        <v>5.412</v>
      </c>
      <c r="F5691" s="13" t="n">
        <v>4.724</v>
      </c>
      <c r="Y5691" s="13" t="n">
        <v>50</v>
      </c>
      <c r="AU5691" s="13" t="n">
        <v>50</v>
      </c>
      <c r="BQ5691" s="13" t="n">
        <v>50</v>
      </c>
      <c r="CM5691" s="13" t="n">
        <v>50</v>
      </c>
      <c r="DI5691" s="13" t="n">
        <v>50</v>
      </c>
      <c r="EE5691" s="13" t="n">
        <v>50</v>
      </c>
      <c r="FA5691" s="13" t="n">
        <v>50</v>
      </c>
      <c r="FW5691" s="13" t="n">
        <v>50</v>
      </c>
      <c r="GS5691" s="13" t="n">
        <v>50</v>
      </c>
    </row>
    <row r="5692">
      <c r="C5692" s="13" t="n">
        <v>51</v>
      </c>
      <c r="D5692" s="13" t="n">
        <v>4.09</v>
      </c>
      <c r="E5692" s="13" t="n">
        <v>7.222</v>
      </c>
      <c r="F5692" s="13" t="n">
        <v>6.058</v>
      </c>
      <c r="Y5692" s="13" t="n">
        <v>51</v>
      </c>
      <c r="AU5692" s="13" t="n">
        <v>51</v>
      </c>
      <c r="BQ5692" s="13" t="n">
        <v>51</v>
      </c>
      <c r="CM5692" s="13" t="n">
        <v>51</v>
      </c>
      <c r="DI5692" s="13" t="n">
        <v>51</v>
      </c>
      <c r="EE5692" s="13" t="n">
        <v>51</v>
      </c>
      <c r="FA5692" s="13" t="n">
        <v>51</v>
      </c>
      <c r="FW5692" s="13" t="n">
        <v>51</v>
      </c>
      <c r="GS5692" s="13" t="n">
        <v>51</v>
      </c>
    </row>
    <row r="5693">
      <c r="C5693" s="13" t="n">
        <v>52</v>
      </c>
      <c r="D5693" s="13" t="n">
        <v>4.69</v>
      </c>
      <c r="E5693" s="13" t="n">
        <v>5.518000000000001</v>
      </c>
      <c r="F5693" s="13" t="n">
        <v>4.94</v>
      </c>
      <c r="Y5693" s="13" t="n">
        <v>52</v>
      </c>
      <c r="AU5693" s="13" t="n">
        <v>52</v>
      </c>
      <c r="BQ5693" s="13" t="n">
        <v>52</v>
      </c>
      <c r="CM5693" s="13" t="n">
        <v>52</v>
      </c>
      <c r="DI5693" s="13" t="n">
        <v>52</v>
      </c>
      <c r="EE5693" s="13" t="n">
        <v>52</v>
      </c>
      <c r="FA5693" s="13" t="n">
        <v>52</v>
      </c>
      <c r="FW5693" s="13" t="n">
        <v>52</v>
      </c>
      <c r="GS5693" s="13" t="n">
        <v>52</v>
      </c>
    </row>
    <row r="5694">
      <c r="C5694" s="13" t="n">
        <v>53</v>
      </c>
      <c r="D5694" s="13" t="n">
        <v>5.226</v>
      </c>
      <c r="E5694" s="13" t="n">
        <v>4.696000000000001</v>
      </c>
      <c r="F5694" s="13" t="n">
        <v>6.28</v>
      </c>
      <c r="Y5694" s="13" t="n">
        <v>53</v>
      </c>
      <c r="AU5694" s="13" t="n">
        <v>53</v>
      </c>
      <c r="BQ5694" s="13" t="n">
        <v>53</v>
      </c>
      <c r="CM5694" s="13" t="n">
        <v>53</v>
      </c>
      <c r="DI5694" s="13" t="n">
        <v>53</v>
      </c>
      <c r="EE5694" s="13" t="n">
        <v>53</v>
      </c>
      <c r="FA5694" s="13" t="n">
        <v>53</v>
      </c>
      <c r="FW5694" s="13" t="n">
        <v>53</v>
      </c>
      <c r="GS5694" s="13" t="n">
        <v>53</v>
      </c>
    </row>
    <row r="5695">
      <c r="C5695" s="13" t="n">
        <v>54</v>
      </c>
      <c r="D5695" s="13" t="n">
        <v>2.828</v>
      </c>
      <c r="E5695" s="13" t="n">
        <v>7.856000000000001</v>
      </c>
      <c r="F5695" s="13" t="n">
        <v>4.288</v>
      </c>
      <c r="Y5695" s="13" t="n">
        <v>54</v>
      </c>
      <c r="AU5695" s="13" t="n">
        <v>54</v>
      </c>
      <c r="BQ5695" s="13" t="n">
        <v>54</v>
      </c>
      <c r="CM5695" s="13" t="n">
        <v>54</v>
      </c>
      <c r="DI5695" s="13" t="n">
        <v>54</v>
      </c>
      <c r="EE5695" s="13" t="n">
        <v>54</v>
      </c>
      <c r="FA5695" s="13" t="n">
        <v>54</v>
      </c>
      <c r="FW5695" s="13" t="n">
        <v>54</v>
      </c>
      <c r="GS5695" s="13" t="n">
        <v>54</v>
      </c>
    </row>
    <row r="5696">
      <c r="C5696" s="13" t="n">
        <v>55</v>
      </c>
      <c r="D5696" s="13" t="n">
        <v>6.34</v>
      </c>
      <c r="E5696" s="13" t="n">
        <v>4.762</v>
      </c>
      <c r="F5696" s="13" t="n">
        <v>5.728000000000001</v>
      </c>
      <c r="Y5696" s="13" t="n">
        <v>55</v>
      </c>
      <c r="AU5696" s="13" t="n">
        <v>55</v>
      </c>
      <c r="BQ5696" s="13" t="n">
        <v>55</v>
      </c>
      <c r="CM5696" s="13" t="n">
        <v>55</v>
      </c>
      <c r="DI5696" s="13" t="n">
        <v>55</v>
      </c>
      <c r="EE5696" s="13" t="n">
        <v>55</v>
      </c>
      <c r="FA5696" s="13" t="n">
        <v>55</v>
      </c>
      <c r="FW5696" s="13" t="n">
        <v>55</v>
      </c>
      <c r="GS5696" s="13" t="n">
        <v>55</v>
      </c>
    </row>
    <row r="5697">
      <c r="C5697" s="13" t="n">
        <v>56</v>
      </c>
      <c r="D5697" s="13" t="n">
        <v>5.582000000000001</v>
      </c>
      <c r="E5697" s="13" t="n">
        <v>6.202000000000001</v>
      </c>
      <c r="F5697" s="13" t="n">
        <v>2.924</v>
      </c>
      <c r="Y5697" s="13" t="n">
        <v>56</v>
      </c>
      <c r="AU5697" s="13" t="n">
        <v>56</v>
      </c>
      <c r="BQ5697" s="13" t="n">
        <v>56</v>
      </c>
      <c r="CM5697" s="13" t="n">
        <v>56</v>
      </c>
      <c r="DI5697" s="13" t="n">
        <v>56</v>
      </c>
      <c r="EE5697" s="13" t="n">
        <v>56</v>
      </c>
      <c r="FA5697" s="13" t="n">
        <v>56</v>
      </c>
      <c r="FW5697" s="13" t="n">
        <v>56</v>
      </c>
      <c r="GS5697" s="13" t="n">
        <v>56</v>
      </c>
    </row>
    <row r="5698">
      <c r="C5698" s="13" t="n">
        <v>57</v>
      </c>
      <c r="D5698" s="13" t="n">
        <v>5.744</v>
      </c>
      <c r="E5698" s="13" t="n">
        <v>6.414000000000001</v>
      </c>
      <c r="F5698" s="13" t="n">
        <v>4.962</v>
      </c>
      <c r="Y5698" s="13" t="n">
        <v>57</v>
      </c>
      <c r="AU5698" s="13" t="n">
        <v>57</v>
      </c>
      <c r="BQ5698" s="13" t="n">
        <v>57</v>
      </c>
      <c r="CM5698" s="13" t="n">
        <v>57</v>
      </c>
      <c r="DI5698" s="13" t="n">
        <v>57</v>
      </c>
      <c r="EE5698" s="13" t="n">
        <v>57</v>
      </c>
      <c r="FA5698" s="13" t="n">
        <v>57</v>
      </c>
      <c r="FW5698" s="13" t="n">
        <v>57</v>
      </c>
      <c r="GS5698" s="13" t="n">
        <v>57</v>
      </c>
    </row>
    <row r="5699">
      <c r="C5699" s="13" t="n">
        <v>58</v>
      </c>
      <c r="D5699" s="13" t="n">
        <v>4.324000000000001</v>
      </c>
      <c r="E5699" s="13" t="n">
        <v>4.672</v>
      </c>
      <c r="F5699" s="13" t="n">
        <v>5.124000000000001</v>
      </c>
      <c r="Y5699" s="13" t="n">
        <v>58</v>
      </c>
      <c r="AU5699" s="13" t="n">
        <v>58</v>
      </c>
      <c r="BQ5699" s="13" t="n">
        <v>58</v>
      </c>
      <c r="CM5699" s="13" t="n">
        <v>58</v>
      </c>
      <c r="DI5699" s="13" t="n">
        <v>58</v>
      </c>
      <c r="EE5699" s="13" t="n">
        <v>58</v>
      </c>
      <c r="FA5699" s="13" t="n">
        <v>58</v>
      </c>
      <c r="FW5699" s="13" t="n">
        <v>58</v>
      </c>
      <c r="GS5699" s="13" t="n">
        <v>58</v>
      </c>
    </row>
    <row r="5700">
      <c r="C5700" s="13" t="n">
        <v>59</v>
      </c>
      <c r="D5700" s="13" t="n">
        <v>6.804000000000001</v>
      </c>
      <c r="E5700" s="13" t="n">
        <v>5.970000000000001</v>
      </c>
      <c r="F5700" s="13" t="n">
        <v>6.512</v>
      </c>
      <c r="Y5700" s="13" t="n">
        <v>59</v>
      </c>
      <c r="AU5700" s="13" t="n">
        <v>59</v>
      </c>
      <c r="BQ5700" s="13" t="n">
        <v>59</v>
      </c>
      <c r="CM5700" s="13" t="n">
        <v>59</v>
      </c>
      <c r="DI5700" s="13" t="n">
        <v>59</v>
      </c>
      <c r="EE5700" s="13" t="n">
        <v>59</v>
      </c>
      <c r="FA5700" s="13" t="n">
        <v>59</v>
      </c>
      <c r="FW5700" s="13" t="n">
        <v>59</v>
      </c>
      <c r="GS5700" s="13" t="n">
        <v>59</v>
      </c>
    </row>
    <row r="5701">
      <c r="C5701" s="13" t="n">
        <v>60</v>
      </c>
      <c r="D5701" s="13" t="n">
        <v>3.874000000000001</v>
      </c>
      <c r="E5701" s="13" t="n">
        <v>4.39</v>
      </c>
      <c r="F5701" s="13" t="n">
        <v>5.850000000000001</v>
      </c>
      <c r="Y5701" s="13" t="n">
        <v>60</v>
      </c>
      <c r="AU5701" s="13" t="n">
        <v>60</v>
      </c>
      <c r="BQ5701" s="13" t="n">
        <v>60</v>
      </c>
      <c r="CM5701" s="13" t="n">
        <v>60</v>
      </c>
      <c r="DI5701" s="13" t="n">
        <v>60</v>
      </c>
      <c r="EE5701" s="13" t="n">
        <v>60</v>
      </c>
      <c r="FA5701" s="13" t="n">
        <v>60</v>
      </c>
      <c r="FW5701" s="13" t="n">
        <v>60</v>
      </c>
      <c r="GS5701" s="13" t="n">
        <v>60</v>
      </c>
    </row>
    <row r="5702">
      <c r="C5702" s="13" t="n">
        <v>61</v>
      </c>
      <c r="D5702" s="13" t="n">
        <v>4.62</v>
      </c>
      <c r="E5702" s="13" t="n">
        <v>3.608</v>
      </c>
      <c r="F5702" s="13" t="n">
        <v>4.878</v>
      </c>
      <c r="Y5702" s="13" t="n">
        <v>61</v>
      </c>
      <c r="AU5702" s="13" t="n">
        <v>61</v>
      </c>
      <c r="BQ5702" s="13" t="n">
        <v>61</v>
      </c>
      <c r="CM5702" s="13" t="n">
        <v>61</v>
      </c>
      <c r="DI5702" s="13" t="n">
        <v>61</v>
      </c>
      <c r="EE5702" s="13" t="n">
        <v>61</v>
      </c>
      <c r="FA5702" s="13" t="n">
        <v>61</v>
      </c>
      <c r="FW5702" s="13" t="n">
        <v>61</v>
      </c>
      <c r="GS5702" s="13" t="n">
        <v>61</v>
      </c>
    </row>
    <row r="5703">
      <c r="C5703" s="13" t="n">
        <v>62</v>
      </c>
      <c r="D5703" s="13" t="n">
        <v>3.94</v>
      </c>
      <c r="E5703" s="13" t="n">
        <v>4.284000000000001</v>
      </c>
      <c r="F5703" s="13" t="n">
        <v>6.034000000000001</v>
      </c>
      <c r="Y5703" s="13" t="n">
        <v>62</v>
      </c>
      <c r="AU5703" s="13" t="n">
        <v>62</v>
      </c>
      <c r="BQ5703" s="13" t="n">
        <v>62</v>
      </c>
      <c r="CM5703" s="13" t="n">
        <v>62</v>
      </c>
      <c r="DI5703" s="13" t="n">
        <v>62</v>
      </c>
      <c r="EE5703" s="13" t="n">
        <v>62</v>
      </c>
      <c r="FA5703" s="13" t="n">
        <v>62</v>
      </c>
      <c r="FW5703" s="13" t="n">
        <v>62</v>
      </c>
      <c r="GS5703" s="13" t="n">
        <v>62</v>
      </c>
    </row>
    <row r="5704">
      <c r="C5704" s="13" t="n">
        <v>63</v>
      </c>
      <c r="D5704" s="13" t="n">
        <v>5.308</v>
      </c>
      <c r="E5704" s="13" t="n">
        <v>6.014</v>
      </c>
      <c r="F5704" s="13" t="n">
        <v>3.724</v>
      </c>
      <c r="Y5704" s="13" t="n">
        <v>63</v>
      </c>
      <c r="AU5704" s="13" t="n">
        <v>63</v>
      </c>
      <c r="BQ5704" s="13" t="n">
        <v>63</v>
      </c>
      <c r="CM5704" s="13" t="n">
        <v>63</v>
      </c>
      <c r="DI5704" s="13" t="n">
        <v>63</v>
      </c>
      <c r="EE5704" s="13" t="n">
        <v>63</v>
      </c>
      <c r="FA5704" s="13" t="n">
        <v>63</v>
      </c>
      <c r="FW5704" s="13" t="n">
        <v>63</v>
      </c>
      <c r="GS5704" s="13" t="n">
        <v>63</v>
      </c>
    </row>
    <row r="5705">
      <c r="C5705" s="13" t="n">
        <v>64</v>
      </c>
      <c r="D5705" s="13" t="n">
        <v>3.728</v>
      </c>
      <c r="E5705" s="13" t="n">
        <v>6.238</v>
      </c>
      <c r="F5705" s="13" t="n">
        <v>5.052</v>
      </c>
      <c r="Y5705" s="13" t="n">
        <v>64</v>
      </c>
      <c r="AU5705" s="13" t="n">
        <v>64</v>
      </c>
      <c r="BQ5705" s="13" t="n">
        <v>64</v>
      </c>
      <c r="CM5705" s="13" t="n">
        <v>64</v>
      </c>
      <c r="DI5705" s="13" t="n">
        <v>64</v>
      </c>
      <c r="EE5705" s="13" t="n">
        <v>64</v>
      </c>
      <c r="FA5705" s="13" t="n">
        <v>64</v>
      </c>
      <c r="FW5705" s="13" t="n">
        <v>64</v>
      </c>
      <c r="GS5705" s="13" t="n">
        <v>64</v>
      </c>
    </row>
    <row r="5706">
      <c r="C5706" s="13" t="n">
        <v>65</v>
      </c>
      <c r="D5706" s="13" t="n">
        <v>6.382000000000001</v>
      </c>
      <c r="E5706" s="13" t="n">
        <v>6.238</v>
      </c>
      <c r="F5706" s="13" t="n">
        <v>3.502000000000001</v>
      </c>
      <c r="Y5706" s="13" t="n">
        <v>65</v>
      </c>
      <c r="AU5706" s="13" t="n">
        <v>65</v>
      </c>
      <c r="BQ5706" s="13" t="n">
        <v>65</v>
      </c>
      <c r="CM5706" s="13" t="n">
        <v>65</v>
      </c>
      <c r="DI5706" s="13" t="n">
        <v>65</v>
      </c>
      <c r="EE5706" s="13" t="n">
        <v>65</v>
      </c>
      <c r="FA5706" s="13" t="n">
        <v>65</v>
      </c>
      <c r="FW5706" s="13" t="n">
        <v>65</v>
      </c>
      <c r="GS5706" s="13" t="n">
        <v>65</v>
      </c>
    </row>
    <row r="5707">
      <c r="C5707" s="13" t="n">
        <v>66</v>
      </c>
      <c r="D5707" s="13" t="n">
        <v>4.884</v>
      </c>
      <c r="E5707" s="13" t="n">
        <v>6.672000000000001</v>
      </c>
      <c r="F5707" s="13" t="n">
        <v>5.226</v>
      </c>
      <c r="Y5707" s="13" t="n">
        <v>66</v>
      </c>
      <c r="AU5707" s="13" t="n">
        <v>66</v>
      </c>
      <c r="BQ5707" s="13" t="n">
        <v>66</v>
      </c>
      <c r="CM5707" s="13" t="n">
        <v>66</v>
      </c>
      <c r="DI5707" s="13" t="n">
        <v>66</v>
      </c>
      <c r="EE5707" s="13" t="n">
        <v>66</v>
      </c>
      <c r="FA5707" s="13" t="n">
        <v>66</v>
      </c>
      <c r="FW5707" s="13" t="n">
        <v>66</v>
      </c>
      <c r="GS5707" s="13" t="n">
        <v>66</v>
      </c>
    </row>
    <row r="5708">
      <c r="C5708" s="13" t="n">
        <v>67</v>
      </c>
      <c r="D5708" s="13" t="n">
        <v>5.042000000000001</v>
      </c>
      <c r="E5708" s="13" t="n">
        <v>5.898</v>
      </c>
      <c r="F5708" s="13" t="n">
        <v>6.18</v>
      </c>
      <c r="Y5708" s="13" t="n">
        <v>67</v>
      </c>
      <c r="AU5708" s="13" t="n">
        <v>67</v>
      </c>
      <c r="BQ5708" s="13" t="n">
        <v>67</v>
      </c>
      <c r="CM5708" s="13" t="n">
        <v>67</v>
      </c>
      <c r="DI5708" s="13" t="n">
        <v>67</v>
      </c>
      <c r="EE5708" s="13" t="n">
        <v>67</v>
      </c>
      <c r="FA5708" s="13" t="n">
        <v>67</v>
      </c>
      <c r="FW5708" s="13" t="n">
        <v>67</v>
      </c>
      <c r="GS5708" s="13" t="n">
        <v>67</v>
      </c>
    </row>
    <row r="5709">
      <c r="C5709" s="13" t="n">
        <v>68</v>
      </c>
      <c r="D5709" s="13" t="n">
        <v>6.734000000000001</v>
      </c>
      <c r="E5709" s="13" t="n">
        <v>5.232</v>
      </c>
      <c r="F5709" s="13" t="n">
        <v>6.550000000000001</v>
      </c>
      <c r="Y5709" s="13" t="n">
        <v>68</v>
      </c>
      <c r="AU5709" s="13" t="n">
        <v>68</v>
      </c>
      <c r="BQ5709" s="13" t="n">
        <v>68</v>
      </c>
      <c r="CM5709" s="13" t="n">
        <v>68</v>
      </c>
      <c r="DI5709" s="13" t="n">
        <v>68</v>
      </c>
      <c r="EE5709" s="13" t="n">
        <v>68</v>
      </c>
      <c r="FA5709" s="13" t="n">
        <v>68</v>
      </c>
      <c r="FW5709" s="13" t="n">
        <v>68</v>
      </c>
      <c r="GS5709" s="13" t="n">
        <v>68</v>
      </c>
    </row>
    <row r="5710">
      <c r="C5710" s="13" t="n">
        <v>69</v>
      </c>
      <c r="D5710" s="13" t="n">
        <v>4.924</v>
      </c>
      <c r="E5710" s="13" t="n">
        <v>5.25</v>
      </c>
      <c r="F5710" s="13" t="n">
        <v>3.928</v>
      </c>
      <c r="Y5710" s="13" t="n">
        <v>69</v>
      </c>
      <c r="AU5710" s="13" t="n">
        <v>69</v>
      </c>
      <c r="BQ5710" s="13" t="n">
        <v>69</v>
      </c>
      <c r="CM5710" s="13" t="n">
        <v>69</v>
      </c>
      <c r="DI5710" s="13" t="n">
        <v>69</v>
      </c>
      <c r="EE5710" s="13" t="n">
        <v>69</v>
      </c>
      <c r="FA5710" s="13" t="n">
        <v>69</v>
      </c>
      <c r="FW5710" s="13" t="n">
        <v>69</v>
      </c>
      <c r="GS5710" s="13" t="n">
        <v>69</v>
      </c>
    </row>
    <row r="5711">
      <c r="C5711" s="13" t="n">
        <v>70</v>
      </c>
      <c r="D5711" s="13" t="n">
        <v>5.114000000000001</v>
      </c>
      <c r="E5711" s="13" t="n">
        <v>2.718</v>
      </c>
      <c r="F5711" s="13" t="n">
        <v>4.168</v>
      </c>
      <c r="Y5711" s="13" t="n">
        <v>70</v>
      </c>
      <c r="AU5711" s="13" t="n">
        <v>70</v>
      </c>
      <c r="BQ5711" s="13" t="n">
        <v>70</v>
      </c>
      <c r="CM5711" s="13" t="n">
        <v>70</v>
      </c>
      <c r="DI5711" s="13" t="n">
        <v>70</v>
      </c>
      <c r="EE5711" s="13" t="n">
        <v>70</v>
      </c>
      <c r="FA5711" s="13" t="n">
        <v>70</v>
      </c>
      <c r="FW5711" s="13" t="n">
        <v>70</v>
      </c>
      <c r="GS5711" s="13" t="n">
        <v>70</v>
      </c>
    </row>
    <row r="5712">
      <c r="C5712" s="13" t="n">
        <v>71</v>
      </c>
      <c r="D5712" s="13" t="n">
        <v>5.170000000000001</v>
      </c>
      <c r="E5712" s="13" t="n">
        <v>5.732</v>
      </c>
      <c r="F5712" s="13" t="n">
        <v>3.468</v>
      </c>
      <c r="Y5712" s="13" t="n">
        <v>71</v>
      </c>
      <c r="AU5712" s="13" t="n">
        <v>71</v>
      </c>
      <c r="BQ5712" s="13" t="n">
        <v>71</v>
      </c>
      <c r="CM5712" s="13" t="n">
        <v>71</v>
      </c>
      <c r="DI5712" s="13" t="n">
        <v>71</v>
      </c>
      <c r="EE5712" s="13" t="n">
        <v>71</v>
      </c>
      <c r="FA5712" s="13" t="n">
        <v>71</v>
      </c>
      <c r="FW5712" s="13" t="n">
        <v>71</v>
      </c>
      <c r="GS5712" s="13" t="n">
        <v>71</v>
      </c>
    </row>
    <row r="5713">
      <c r="C5713" s="13" t="n">
        <v>72</v>
      </c>
      <c r="D5713" s="13" t="n">
        <v>5.922000000000001</v>
      </c>
      <c r="E5713" s="13" t="n">
        <v>3.348</v>
      </c>
      <c r="F5713" s="13" t="n">
        <v>4.472</v>
      </c>
      <c r="Y5713" s="13" t="n">
        <v>72</v>
      </c>
      <c r="AU5713" s="13" t="n">
        <v>72</v>
      </c>
      <c r="BQ5713" s="13" t="n">
        <v>72</v>
      </c>
      <c r="CM5713" s="13" t="n">
        <v>72</v>
      </c>
      <c r="DI5713" s="13" t="n">
        <v>72</v>
      </c>
      <c r="EE5713" s="13" t="n">
        <v>72</v>
      </c>
      <c r="FA5713" s="13" t="n">
        <v>72</v>
      </c>
      <c r="FW5713" s="13" t="n">
        <v>72</v>
      </c>
      <c r="GS5713" s="13" t="n">
        <v>72</v>
      </c>
    </row>
    <row r="5714">
      <c r="C5714" s="13" t="n">
        <v>73</v>
      </c>
      <c r="D5714" s="13" t="n">
        <v>3.276</v>
      </c>
      <c r="E5714" s="13" t="n">
        <v>5.872</v>
      </c>
      <c r="F5714" s="13" t="n">
        <v>5.128</v>
      </c>
      <c r="Y5714" s="13" t="n">
        <v>73</v>
      </c>
      <c r="AU5714" s="13" t="n">
        <v>73</v>
      </c>
      <c r="BQ5714" s="13" t="n">
        <v>73</v>
      </c>
      <c r="CM5714" s="13" t="n">
        <v>73</v>
      </c>
      <c r="DI5714" s="13" t="n">
        <v>73</v>
      </c>
      <c r="EE5714" s="13" t="n">
        <v>73</v>
      </c>
      <c r="FA5714" s="13" t="n">
        <v>73</v>
      </c>
      <c r="FW5714" s="13" t="n">
        <v>73</v>
      </c>
      <c r="GS5714" s="13" t="n">
        <v>73</v>
      </c>
    </row>
    <row r="5715">
      <c r="C5715" s="13" t="n">
        <v>74</v>
      </c>
      <c r="D5715" s="13" t="n">
        <v>3.934000000000001</v>
      </c>
      <c r="E5715" s="13" t="n">
        <v>5.08</v>
      </c>
      <c r="F5715" s="13" t="n">
        <v>4.946000000000001</v>
      </c>
      <c r="Y5715" s="13" t="n">
        <v>74</v>
      </c>
      <c r="AU5715" s="13" t="n">
        <v>74</v>
      </c>
      <c r="BQ5715" s="13" t="n">
        <v>74</v>
      </c>
      <c r="CM5715" s="13" t="n">
        <v>74</v>
      </c>
      <c r="DI5715" s="13" t="n">
        <v>74</v>
      </c>
      <c r="EE5715" s="13" t="n">
        <v>74</v>
      </c>
      <c r="FA5715" s="13" t="n">
        <v>74</v>
      </c>
      <c r="FW5715" s="13" t="n">
        <v>74</v>
      </c>
      <c r="GS5715" s="13" t="n">
        <v>74</v>
      </c>
    </row>
    <row r="5716">
      <c r="C5716" s="13" t="n">
        <v>75</v>
      </c>
      <c r="D5716" s="13" t="n">
        <v>5.954000000000001</v>
      </c>
      <c r="E5716" s="13" t="n">
        <v>5.858000000000001</v>
      </c>
      <c r="F5716" s="13" t="n">
        <v>4.63</v>
      </c>
      <c r="Y5716" s="13" t="n">
        <v>75</v>
      </c>
      <c r="AU5716" s="13" t="n">
        <v>75</v>
      </c>
      <c r="BQ5716" s="13" t="n">
        <v>75</v>
      </c>
      <c r="CM5716" s="13" t="n">
        <v>75</v>
      </c>
      <c r="DI5716" s="13" t="n">
        <v>75</v>
      </c>
      <c r="EE5716" s="13" t="n">
        <v>75</v>
      </c>
      <c r="FA5716" s="13" t="n">
        <v>75</v>
      </c>
      <c r="FW5716" s="13" t="n">
        <v>75</v>
      </c>
      <c r="GS5716" s="13" t="n">
        <v>75</v>
      </c>
    </row>
    <row r="5717">
      <c r="C5717" s="13" t="n">
        <v>76</v>
      </c>
      <c r="D5717" s="13" t="n">
        <v>6.852</v>
      </c>
      <c r="E5717" s="13" t="n">
        <v>5.698</v>
      </c>
      <c r="F5717" s="13" t="n">
        <v>3.616</v>
      </c>
      <c r="Y5717" s="13" t="n">
        <v>76</v>
      </c>
      <c r="AU5717" s="13" t="n">
        <v>76</v>
      </c>
      <c r="BQ5717" s="13" t="n">
        <v>76</v>
      </c>
      <c r="CM5717" s="13" t="n">
        <v>76</v>
      </c>
      <c r="DI5717" s="13" t="n">
        <v>76</v>
      </c>
      <c r="EE5717" s="13" t="n">
        <v>76</v>
      </c>
      <c r="FA5717" s="13" t="n">
        <v>76</v>
      </c>
      <c r="FW5717" s="13" t="n">
        <v>76</v>
      </c>
      <c r="GS5717" s="13" t="n">
        <v>76</v>
      </c>
    </row>
    <row r="5718">
      <c r="C5718" s="13" t="n">
        <v>77</v>
      </c>
      <c r="D5718" s="13" t="n">
        <v>4.606000000000001</v>
      </c>
      <c r="E5718" s="13" t="n">
        <v>5.34</v>
      </c>
      <c r="F5718" s="13" t="n">
        <v>4.258</v>
      </c>
      <c r="Y5718" s="13" t="n">
        <v>77</v>
      </c>
      <c r="AU5718" s="13" t="n">
        <v>77</v>
      </c>
      <c r="BQ5718" s="13" t="n">
        <v>77</v>
      </c>
      <c r="CM5718" s="13" t="n">
        <v>77</v>
      </c>
      <c r="DI5718" s="13" t="n">
        <v>77</v>
      </c>
      <c r="EE5718" s="13" t="n">
        <v>77</v>
      </c>
      <c r="FA5718" s="13" t="n">
        <v>77</v>
      </c>
      <c r="FW5718" s="13" t="n">
        <v>77</v>
      </c>
      <c r="GS5718" s="13" t="n">
        <v>77</v>
      </c>
    </row>
    <row r="5719">
      <c r="C5719" s="13" t="n">
        <v>78</v>
      </c>
      <c r="D5719" s="13" t="n">
        <v>6.431999999999999</v>
      </c>
      <c r="E5719" s="13" t="n">
        <v>5.816</v>
      </c>
      <c r="F5719" s="13" t="n">
        <v>3.408</v>
      </c>
      <c r="Y5719" s="13" t="n">
        <v>78</v>
      </c>
      <c r="AU5719" s="13" t="n">
        <v>78</v>
      </c>
      <c r="BQ5719" s="13" t="n">
        <v>78</v>
      </c>
      <c r="CM5719" s="13" t="n">
        <v>78</v>
      </c>
      <c r="DI5719" s="13" t="n">
        <v>78</v>
      </c>
      <c r="EE5719" s="13" t="n">
        <v>78</v>
      </c>
      <c r="FA5719" s="13" t="n">
        <v>78</v>
      </c>
      <c r="FW5719" s="13" t="n">
        <v>78</v>
      </c>
      <c r="GS5719" s="13" t="n">
        <v>78</v>
      </c>
    </row>
    <row r="5720">
      <c r="C5720" s="13" t="n">
        <v>79</v>
      </c>
      <c r="D5720" s="13" t="n">
        <v>5.420000000000001</v>
      </c>
      <c r="E5720" s="13" t="n">
        <v>5.968</v>
      </c>
      <c r="F5720" s="13" t="n">
        <v>2.72</v>
      </c>
      <c r="Y5720" s="13" t="n">
        <v>79</v>
      </c>
      <c r="AU5720" s="13" t="n">
        <v>79</v>
      </c>
      <c r="BQ5720" s="13" t="n">
        <v>79</v>
      </c>
      <c r="CM5720" s="13" t="n">
        <v>79</v>
      </c>
      <c r="DI5720" s="13" t="n">
        <v>79</v>
      </c>
      <c r="EE5720" s="13" t="n">
        <v>79</v>
      </c>
      <c r="FA5720" s="13" t="n">
        <v>79</v>
      </c>
      <c r="FW5720" s="13" t="n">
        <v>79</v>
      </c>
      <c r="GS5720" s="13" t="n">
        <v>79</v>
      </c>
    </row>
    <row r="5721">
      <c r="C5721" s="13" t="n">
        <v>80</v>
      </c>
      <c r="D5721" s="13" t="n">
        <v>5.368</v>
      </c>
      <c r="E5721" s="13" t="n">
        <v>4.686</v>
      </c>
      <c r="F5721" s="13" t="n">
        <v>3.972</v>
      </c>
      <c r="Y5721" s="13" t="n">
        <v>80</v>
      </c>
      <c r="AU5721" s="13" t="n">
        <v>80</v>
      </c>
      <c r="BQ5721" s="13" t="n">
        <v>80</v>
      </c>
      <c r="CM5721" s="13" t="n">
        <v>80</v>
      </c>
      <c r="DI5721" s="13" t="n">
        <v>80</v>
      </c>
      <c r="EE5721" s="13" t="n">
        <v>80</v>
      </c>
      <c r="FA5721" s="13" t="n">
        <v>80</v>
      </c>
      <c r="FW5721" s="13" t="n">
        <v>80</v>
      </c>
      <c r="GS5721" s="13" t="n">
        <v>80</v>
      </c>
    </row>
    <row r="5722">
      <c r="C5722" s="13" t="n">
        <v>81</v>
      </c>
      <c r="D5722" s="13" t="n">
        <v>4.658</v>
      </c>
      <c r="E5722" s="13" t="n">
        <v>7.064</v>
      </c>
      <c r="F5722" s="13" t="n">
        <v>4.844</v>
      </c>
      <c r="Y5722" s="13" t="n">
        <v>81</v>
      </c>
      <c r="AU5722" s="13" t="n">
        <v>81</v>
      </c>
      <c r="BQ5722" s="13" t="n">
        <v>81</v>
      </c>
      <c r="CM5722" s="13" t="n">
        <v>81</v>
      </c>
      <c r="DI5722" s="13" t="n">
        <v>81</v>
      </c>
      <c r="EE5722" s="13" t="n">
        <v>81</v>
      </c>
      <c r="FA5722" s="13" t="n">
        <v>81</v>
      </c>
      <c r="FW5722" s="13" t="n">
        <v>81</v>
      </c>
      <c r="GS5722" s="13" t="n">
        <v>81</v>
      </c>
    </row>
    <row r="5723">
      <c r="C5723" s="13" t="n">
        <v>82</v>
      </c>
      <c r="D5723" s="13" t="n">
        <v>3.486</v>
      </c>
      <c r="E5723" s="13" t="n">
        <v>5.628</v>
      </c>
      <c r="F5723" s="13" t="n">
        <v>2.678</v>
      </c>
      <c r="Y5723" s="13" t="n">
        <v>82</v>
      </c>
      <c r="AU5723" s="13" t="n">
        <v>82</v>
      </c>
      <c r="BQ5723" s="13" t="n">
        <v>82</v>
      </c>
      <c r="CM5723" s="13" t="n">
        <v>82</v>
      </c>
      <c r="DI5723" s="13" t="n">
        <v>82</v>
      </c>
      <c r="EE5723" s="13" t="n">
        <v>82</v>
      </c>
      <c r="FA5723" s="13" t="n">
        <v>82</v>
      </c>
      <c r="FW5723" s="13" t="n">
        <v>82</v>
      </c>
      <c r="GS5723" s="13" t="n">
        <v>82</v>
      </c>
    </row>
    <row r="5724">
      <c r="C5724" s="13" t="n">
        <v>83</v>
      </c>
      <c r="D5724" s="13" t="n">
        <v>8.576000000000001</v>
      </c>
      <c r="E5724" s="13" t="n">
        <v>5.95</v>
      </c>
      <c r="F5724" s="13" t="n">
        <v>4.470000000000001</v>
      </c>
      <c r="Y5724" s="13" t="n">
        <v>83</v>
      </c>
      <c r="AU5724" s="13" t="n">
        <v>83</v>
      </c>
      <c r="BQ5724" s="13" t="n">
        <v>83</v>
      </c>
      <c r="CM5724" s="13" t="n">
        <v>83</v>
      </c>
      <c r="DI5724" s="13" t="n">
        <v>83</v>
      </c>
      <c r="EE5724" s="13" t="n">
        <v>83</v>
      </c>
      <c r="FA5724" s="13" t="n">
        <v>83</v>
      </c>
      <c r="FW5724" s="13" t="n">
        <v>83</v>
      </c>
      <c r="GS5724" s="13" t="n">
        <v>83</v>
      </c>
    </row>
    <row r="5725">
      <c r="C5725" s="13" t="n">
        <v>84</v>
      </c>
      <c r="D5725" s="13" t="n">
        <v>6.742000000000001</v>
      </c>
      <c r="E5725" s="13" t="n">
        <v>4.954000000000001</v>
      </c>
      <c r="F5725" s="13" t="n">
        <v>7.286</v>
      </c>
      <c r="Y5725" s="13" t="n">
        <v>84</v>
      </c>
      <c r="AU5725" s="13" t="n">
        <v>84</v>
      </c>
      <c r="BQ5725" s="13" t="n">
        <v>84</v>
      </c>
      <c r="CM5725" s="13" t="n">
        <v>84</v>
      </c>
      <c r="DI5725" s="13" t="n">
        <v>84</v>
      </c>
      <c r="EE5725" s="13" t="n">
        <v>84</v>
      </c>
      <c r="FA5725" s="13" t="n">
        <v>84</v>
      </c>
      <c r="FW5725" s="13" t="n">
        <v>84</v>
      </c>
      <c r="GS5725" s="13" t="n">
        <v>84</v>
      </c>
    </row>
    <row r="5726">
      <c r="C5726" s="13" t="n">
        <v>85</v>
      </c>
      <c r="D5726" s="13" t="n">
        <v>7.212000000000001</v>
      </c>
      <c r="E5726" s="13" t="n">
        <v>5.596</v>
      </c>
      <c r="F5726" s="13" t="n">
        <v>5.588000000000001</v>
      </c>
      <c r="Y5726" s="13" t="n">
        <v>85</v>
      </c>
      <c r="AU5726" s="13" t="n">
        <v>85</v>
      </c>
      <c r="BQ5726" s="13" t="n">
        <v>85</v>
      </c>
      <c r="CM5726" s="13" t="n">
        <v>85</v>
      </c>
      <c r="DI5726" s="13" t="n">
        <v>85</v>
      </c>
      <c r="EE5726" s="13" t="n">
        <v>85</v>
      </c>
      <c r="FA5726" s="13" t="n">
        <v>85</v>
      </c>
      <c r="FW5726" s="13" t="n">
        <v>85</v>
      </c>
      <c r="GS5726" s="13" t="n">
        <v>85</v>
      </c>
    </row>
    <row r="5727">
      <c r="C5727" s="13" t="n">
        <v>86</v>
      </c>
      <c r="D5727" s="13" t="n">
        <v>5.164000000000001</v>
      </c>
      <c r="E5727" s="13" t="n">
        <v>5.512</v>
      </c>
      <c r="F5727" s="13" t="n">
        <v>5.602</v>
      </c>
      <c r="Y5727" s="13" t="n">
        <v>86</v>
      </c>
      <c r="AU5727" s="13" t="n">
        <v>86</v>
      </c>
      <c r="BQ5727" s="13" t="n">
        <v>86</v>
      </c>
      <c r="CM5727" s="13" t="n">
        <v>86</v>
      </c>
      <c r="DI5727" s="13" t="n">
        <v>86</v>
      </c>
      <c r="EE5727" s="13" t="n">
        <v>86</v>
      </c>
      <c r="FA5727" s="13" t="n">
        <v>86</v>
      </c>
      <c r="FW5727" s="13" t="n">
        <v>86</v>
      </c>
      <c r="GS5727" s="13" t="n">
        <v>86</v>
      </c>
    </row>
    <row r="5728">
      <c r="C5728" s="13" t="n">
        <v>87</v>
      </c>
      <c r="D5728" s="13" t="n">
        <v>4.828</v>
      </c>
      <c r="E5728" s="13" t="n">
        <v>4.206</v>
      </c>
      <c r="F5728" s="13" t="n">
        <v>5.198</v>
      </c>
      <c r="Y5728" s="13" t="n">
        <v>87</v>
      </c>
      <c r="AU5728" s="13" t="n">
        <v>87</v>
      </c>
      <c r="BQ5728" s="13" t="n">
        <v>87</v>
      </c>
      <c r="CM5728" s="13" t="n">
        <v>87</v>
      </c>
      <c r="DI5728" s="13" t="n">
        <v>87</v>
      </c>
      <c r="EE5728" s="13" t="n">
        <v>87</v>
      </c>
      <c r="FA5728" s="13" t="n">
        <v>87</v>
      </c>
      <c r="FW5728" s="13" t="n">
        <v>87</v>
      </c>
      <c r="GS5728" s="13" t="n">
        <v>87</v>
      </c>
    </row>
    <row r="5729">
      <c r="C5729" s="13" t="n">
        <v>88</v>
      </c>
      <c r="D5729" s="13" t="n">
        <v>6.158</v>
      </c>
      <c r="E5729" s="13" t="n">
        <v>5.268000000000001</v>
      </c>
      <c r="F5729" s="13" t="n">
        <v>3.638</v>
      </c>
      <c r="Y5729" s="13" t="n">
        <v>88</v>
      </c>
      <c r="AU5729" s="13" t="n">
        <v>88</v>
      </c>
      <c r="BQ5729" s="13" t="n">
        <v>88</v>
      </c>
      <c r="CM5729" s="13" t="n">
        <v>88</v>
      </c>
      <c r="DI5729" s="13" t="n">
        <v>88</v>
      </c>
      <c r="EE5729" s="13" t="n">
        <v>88</v>
      </c>
      <c r="FA5729" s="13" t="n">
        <v>88</v>
      </c>
      <c r="FW5729" s="13" t="n">
        <v>88</v>
      </c>
      <c r="GS5729" s="13" t="n">
        <v>88</v>
      </c>
    </row>
    <row r="5730">
      <c r="C5730" s="13" t="n">
        <v>89</v>
      </c>
      <c r="D5730" s="13" t="n">
        <v>7.2</v>
      </c>
      <c r="E5730" s="13" t="n">
        <v>5.614000000000001</v>
      </c>
      <c r="F5730" s="13" t="n">
        <v>5.022</v>
      </c>
      <c r="Y5730" s="13" t="n">
        <v>89</v>
      </c>
      <c r="AU5730" s="13" t="n">
        <v>89</v>
      </c>
      <c r="BQ5730" s="13" t="n">
        <v>89</v>
      </c>
      <c r="CM5730" s="13" t="n">
        <v>89</v>
      </c>
      <c r="DI5730" s="13" t="n">
        <v>89</v>
      </c>
      <c r="EE5730" s="13" t="n">
        <v>89</v>
      </c>
      <c r="FA5730" s="13" t="n">
        <v>89</v>
      </c>
      <c r="FW5730" s="13" t="n">
        <v>89</v>
      </c>
      <c r="GS5730" s="13" t="n">
        <v>89</v>
      </c>
    </row>
    <row r="5731">
      <c r="C5731" s="13" t="n">
        <v>90</v>
      </c>
      <c r="D5731" s="13" t="n">
        <v>6.154</v>
      </c>
      <c r="E5731" s="13" t="n">
        <v>4.988</v>
      </c>
      <c r="F5731" s="13" t="n">
        <v>5.606000000000001</v>
      </c>
      <c r="Y5731" s="13" t="n">
        <v>90</v>
      </c>
      <c r="AU5731" s="13" t="n">
        <v>90</v>
      </c>
      <c r="BQ5731" s="13" t="n">
        <v>90</v>
      </c>
      <c r="CM5731" s="13" t="n">
        <v>90</v>
      </c>
      <c r="DI5731" s="13" t="n">
        <v>90</v>
      </c>
      <c r="EE5731" s="13" t="n">
        <v>90</v>
      </c>
      <c r="FA5731" s="13" t="n">
        <v>90</v>
      </c>
      <c r="FW5731" s="13" t="n">
        <v>90</v>
      </c>
      <c r="GS5731" s="13" t="n">
        <v>90</v>
      </c>
    </row>
    <row r="5732">
      <c r="C5732" s="13" t="n">
        <v>91</v>
      </c>
      <c r="D5732" s="13" t="n">
        <v>5.244</v>
      </c>
      <c r="E5732" s="13" t="n">
        <v>4.718</v>
      </c>
      <c r="F5732" s="13" t="n">
        <v>4.656000000000001</v>
      </c>
      <c r="Y5732" s="13" t="n">
        <v>91</v>
      </c>
      <c r="AU5732" s="13" t="n">
        <v>91</v>
      </c>
      <c r="BQ5732" s="13" t="n">
        <v>91</v>
      </c>
      <c r="CM5732" s="13" t="n">
        <v>91</v>
      </c>
      <c r="DI5732" s="13" t="n">
        <v>91</v>
      </c>
      <c r="EE5732" s="13" t="n">
        <v>91</v>
      </c>
      <c r="FA5732" s="13" t="n">
        <v>91</v>
      </c>
      <c r="FW5732" s="13" t="n">
        <v>91</v>
      </c>
      <c r="GS5732" s="13" t="n">
        <v>91</v>
      </c>
    </row>
    <row r="5733">
      <c r="C5733" s="13" t="n">
        <v>92</v>
      </c>
      <c r="D5733" s="13" t="n">
        <v>4.81</v>
      </c>
      <c r="E5733" s="13" t="n">
        <v>6.208</v>
      </c>
      <c r="F5733" s="13" t="n">
        <v>7.072</v>
      </c>
      <c r="Y5733" s="13" t="n">
        <v>92</v>
      </c>
      <c r="AU5733" s="13" t="n">
        <v>92</v>
      </c>
      <c r="BQ5733" s="13" t="n">
        <v>92</v>
      </c>
      <c r="CM5733" s="13" t="n">
        <v>92</v>
      </c>
      <c r="DI5733" s="13" t="n">
        <v>92</v>
      </c>
      <c r="EE5733" s="13" t="n">
        <v>92</v>
      </c>
      <c r="FA5733" s="13" t="n">
        <v>92</v>
      </c>
      <c r="FW5733" s="13" t="n">
        <v>92</v>
      </c>
      <c r="GS5733" s="13" t="n">
        <v>92</v>
      </c>
    </row>
    <row r="5734">
      <c r="C5734" s="13" t="n">
        <v>93</v>
      </c>
      <c r="D5734" s="13" t="n">
        <v>4.012</v>
      </c>
      <c r="E5734" s="13" t="n">
        <v>5.972</v>
      </c>
      <c r="F5734" s="13" t="n">
        <v>4.870000000000001</v>
      </c>
      <c r="Y5734" s="13" t="n">
        <v>93</v>
      </c>
      <c r="AU5734" s="13" t="n">
        <v>93</v>
      </c>
      <c r="BQ5734" s="13" t="n">
        <v>93</v>
      </c>
      <c r="CM5734" s="13" t="n">
        <v>93</v>
      </c>
      <c r="DI5734" s="13" t="n">
        <v>93</v>
      </c>
      <c r="EE5734" s="13" t="n">
        <v>93</v>
      </c>
      <c r="FA5734" s="13" t="n">
        <v>93</v>
      </c>
      <c r="FW5734" s="13" t="n">
        <v>93</v>
      </c>
      <c r="GS5734" s="13" t="n">
        <v>93</v>
      </c>
    </row>
    <row r="5735">
      <c r="C5735" s="13" t="n">
        <v>94</v>
      </c>
      <c r="D5735" s="13" t="n">
        <v>6.372</v>
      </c>
      <c r="E5735" s="13" t="n">
        <v>5.852</v>
      </c>
      <c r="F5735" s="13" t="n">
        <v>4.510000000000001</v>
      </c>
      <c r="Y5735" s="13" t="n">
        <v>94</v>
      </c>
      <c r="AU5735" s="13" t="n">
        <v>94</v>
      </c>
      <c r="BQ5735" s="13" t="n">
        <v>94</v>
      </c>
      <c r="CM5735" s="13" t="n">
        <v>94</v>
      </c>
      <c r="DI5735" s="13" t="n">
        <v>94</v>
      </c>
      <c r="EE5735" s="13" t="n">
        <v>94</v>
      </c>
      <c r="FA5735" s="13" t="n">
        <v>94</v>
      </c>
      <c r="FW5735" s="13" t="n">
        <v>94</v>
      </c>
      <c r="GS5735" s="13" t="n">
        <v>94</v>
      </c>
    </row>
    <row r="5736">
      <c r="C5736" s="13" t="n">
        <v>95</v>
      </c>
      <c r="D5736" s="13" t="n">
        <v>5.358000000000001</v>
      </c>
      <c r="E5736" s="13" t="n">
        <v>4.37</v>
      </c>
      <c r="F5736" s="13" t="n">
        <v>7.184000000000001</v>
      </c>
      <c r="Y5736" s="13" t="n">
        <v>95</v>
      </c>
      <c r="AU5736" s="13" t="n">
        <v>95</v>
      </c>
      <c r="BQ5736" s="13" t="n">
        <v>95</v>
      </c>
      <c r="CM5736" s="13" t="n">
        <v>95</v>
      </c>
      <c r="DI5736" s="13" t="n">
        <v>95</v>
      </c>
      <c r="EE5736" s="13" t="n">
        <v>95</v>
      </c>
      <c r="FA5736" s="13" t="n">
        <v>95</v>
      </c>
      <c r="FW5736" s="13" t="n">
        <v>95</v>
      </c>
      <c r="GS5736" s="13" t="n">
        <v>95</v>
      </c>
    </row>
    <row r="5737">
      <c r="C5737" s="13" t="n">
        <v>96</v>
      </c>
      <c r="D5737" s="13" t="n">
        <v>6.186</v>
      </c>
      <c r="E5737" s="13" t="n">
        <v>4.778</v>
      </c>
      <c r="F5737" s="13" t="n">
        <v>5.2</v>
      </c>
      <c r="Y5737" s="13" t="n">
        <v>96</v>
      </c>
      <c r="AU5737" s="13" t="n">
        <v>96</v>
      </c>
      <c r="BQ5737" s="13" t="n">
        <v>96</v>
      </c>
      <c r="CM5737" s="13" t="n">
        <v>96</v>
      </c>
      <c r="DI5737" s="13" t="n">
        <v>96</v>
      </c>
      <c r="EE5737" s="13" t="n">
        <v>96</v>
      </c>
      <c r="FA5737" s="13" t="n">
        <v>96</v>
      </c>
      <c r="FW5737" s="13" t="n">
        <v>96</v>
      </c>
      <c r="GS5737" s="13" t="n">
        <v>96</v>
      </c>
    </row>
    <row r="5738">
      <c r="C5738" s="13" t="n">
        <v>97</v>
      </c>
      <c r="D5738" s="13" t="n">
        <v>7.942</v>
      </c>
      <c r="E5738" s="13" t="n">
        <v>6.48</v>
      </c>
      <c r="F5738" s="13" t="n">
        <v>5.620000000000001</v>
      </c>
      <c r="Y5738" s="13" t="n">
        <v>97</v>
      </c>
      <c r="AU5738" s="13" t="n">
        <v>97</v>
      </c>
      <c r="BQ5738" s="13" t="n">
        <v>97</v>
      </c>
      <c r="CM5738" s="13" t="n">
        <v>97</v>
      </c>
      <c r="DI5738" s="13" t="n">
        <v>97</v>
      </c>
      <c r="EE5738" s="13" t="n">
        <v>97</v>
      </c>
      <c r="FA5738" s="13" t="n">
        <v>97</v>
      </c>
      <c r="FW5738" s="13" t="n">
        <v>97</v>
      </c>
      <c r="GS5738" s="13" t="n">
        <v>97</v>
      </c>
    </row>
    <row r="5739">
      <c r="C5739" s="13" t="n">
        <v>98</v>
      </c>
      <c r="D5739" s="13" t="n">
        <v>6.43</v>
      </c>
      <c r="E5739" s="13" t="n">
        <v>4.478000000000001</v>
      </c>
      <c r="F5739" s="13" t="n">
        <v>5.818000000000001</v>
      </c>
      <c r="Y5739" s="13" t="n">
        <v>98</v>
      </c>
      <c r="AU5739" s="13" t="n">
        <v>98</v>
      </c>
      <c r="BQ5739" s="13" t="n">
        <v>98</v>
      </c>
      <c r="CM5739" s="13" t="n">
        <v>98</v>
      </c>
      <c r="DI5739" s="13" t="n">
        <v>98</v>
      </c>
      <c r="EE5739" s="13" t="n">
        <v>98</v>
      </c>
      <c r="FA5739" s="13" t="n">
        <v>98</v>
      </c>
      <c r="FW5739" s="13" t="n">
        <v>98</v>
      </c>
      <c r="GS5739" s="13" t="n">
        <v>98</v>
      </c>
    </row>
    <row r="5740">
      <c r="C5740" s="13" t="n">
        <v>99</v>
      </c>
      <c r="D5740" s="13" t="n">
        <v>4.294</v>
      </c>
      <c r="E5740" s="13" t="n">
        <v>4.592000000000001</v>
      </c>
      <c r="F5740" s="13" t="n">
        <v>6.544</v>
      </c>
      <c r="Y5740" s="13" t="n">
        <v>99</v>
      </c>
      <c r="AU5740" s="13" t="n">
        <v>99</v>
      </c>
      <c r="BQ5740" s="13" t="n">
        <v>99</v>
      </c>
      <c r="CM5740" s="13" t="n">
        <v>99</v>
      </c>
      <c r="DI5740" s="13" t="n">
        <v>99</v>
      </c>
      <c r="EE5740" s="13" t="n">
        <v>99</v>
      </c>
      <c r="FA5740" s="13" t="n">
        <v>99</v>
      </c>
      <c r="FW5740" s="13" t="n">
        <v>99</v>
      </c>
      <c r="GS5740" s="13" t="n">
        <v>99</v>
      </c>
    </row>
    <row r="5741">
      <c r="C5741" s="13" t="n">
        <v>100</v>
      </c>
      <c r="D5741" s="13" t="n">
        <v>4.546</v>
      </c>
      <c r="E5741" s="13" t="n">
        <v>5.148</v>
      </c>
      <c r="F5741" s="13" t="n">
        <v>4.148</v>
      </c>
      <c r="Y5741" s="13" t="n">
        <v>100</v>
      </c>
      <c r="AU5741" s="13" t="n">
        <v>100</v>
      </c>
      <c r="BQ5741" s="13" t="n">
        <v>100</v>
      </c>
      <c r="CM5741" s="13" t="n">
        <v>100</v>
      </c>
      <c r="DI5741" s="13" t="n">
        <v>100</v>
      </c>
      <c r="EE5741" s="13" t="n">
        <v>100</v>
      </c>
      <c r="FA5741" s="13" t="n">
        <v>100</v>
      </c>
      <c r="FW5741" s="13" t="n">
        <v>100</v>
      </c>
      <c r="GS5741" s="13" t="n">
        <v>100</v>
      </c>
    </row>
    <row r="5742">
      <c r="C5742" s="13" t="n">
        <v>101</v>
      </c>
      <c r="D5742" s="13" t="n">
        <v>4.698</v>
      </c>
      <c r="E5742" s="13" t="n">
        <v>5.420000000000001</v>
      </c>
      <c r="F5742" s="13" t="n">
        <v>4.846</v>
      </c>
      <c r="Y5742" s="13" t="n">
        <v>101</v>
      </c>
      <c r="AU5742" s="13" t="n">
        <v>101</v>
      </c>
      <c r="BQ5742" s="13" t="n">
        <v>101</v>
      </c>
      <c r="CM5742" s="13" t="n">
        <v>101</v>
      </c>
      <c r="DI5742" s="13" t="n">
        <v>101</v>
      </c>
      <c r="EE5742" s="13" t="n">
        <v>101</v>
      </c>
      <c r="FA5742" s="13" t="n">
        <v>101</v>
      </c>
      <c r="FW5742" s="13" t="n">
        <v>101</v>
      </c>
      <c r="GS5742" s="13" t="n">
        <v>101</v>
      </c>
    </row>
    <row r="5743">
      <c r="C5743" s="13" t="n">
        <v>102</v>
      </c>
      <c r="D5743" s="13" t="n">
        <v>5.300000000000001</v>
      </c>
      <c r="E5743" s="13" t="n">
        <v>6.886</v>
      </c>
      <c r="F5743" s="13" t="n">
        <v>4.95</v>
      </c>
      <c r="Y5743" s="13" t="n">
        <v>102</v>
      </c>
      <c r="AU5743" s="13" t="n">
        <v>102</v>
      </c>
      <c r="BQ5743" s="13" t="n">
        <v>102</v>
      </c>
      <c r="CM5743" s="13" t="n">
        <v>102</v>
      </c>
      <c r="DI5743" s="13" t="n">
        <v>102</v>
      </c>
      <c r="EE5743" s="13" t="n">
        <v>102</v>
      </c>
      <c r="FA5743" s="13" t="n">
        <v>102</v>
      </c>
      <c r="FW5743" s="13" t="n">
        <v>102</v>
      </c>
      <c r="GS5743" s="13" t="n">
        <v>102</v>
      </c>
    </row>
    <row r="5744">
      <c r="C5744" s="13" t="n">
        <v>103</v>
      </c>
      <c r="D5744" s="13" t="n">
        <v>5.826000000000001</v>
      </c>
      <c r="E5744" s="13" t="n">
        <v>4.548</v>
      </c>
      <c r="F5744" s="13" t="n">
        <v>6.140000000000001</v>
      </c>
      <c r="Y5744" s="13" t="n">
        <v>103</v>
      </c>
      <c r="AU5744" s="13" t="n">
        <v>103</v>
      </c>
      <c r="BQ5744" s="13" t="n">
        <v>103</v>
      </c>
      <c r="CM5744" s="13" t="n">
        <v>103</v>
      </c>
      <c r="DI5744" s="13" t="n">
        <v>103</v>
      </c>
      <c r="EE5744" s="13" t="n">
        <v>103</v>
      </c>
      <c r="FA5744" s="13" t="n">
        <v>103</v>
      </c>
      <c r="FW5744" s="13" t="n">
        <v>103</v>
      </c>
      <c r="GS5744" s="13" t="n">
        <v>103</v>
      </c>
    </row>
    <row r="5745">
      <c r="C5745" s="13" t="n">
        <v>104</v>
      </c>
      <c r="D5745" s="13" t="n">
        <v>2.77</v>
      </c>
      <c r="E5745" s="13" t="n">
        <v>6.178000000000001</v>
      </c>
      <c r="F5745" s="13" t="n">
        <v>6.859999999999999</v>
      </c>
      <c r="Y5745" s="13" t="n">
        <v>104</v>
      </c>
      <c r="AU5745" s="13" t="n">
        <v>104</v>
      </c>
      <c r="BQ5745" s="13" t="n">
        <v>104</v>
      </c>
      <c r="CM5745" s="13" t="n">
        <v>104</v>
      </c>
      <c r="DI5745" s="13" t="n">
        <v>104</v>
      </c>
      <c r="EE5745" s="13" t="n">
        <v>104</v>
      </c>
      <c r="FA5745" s="13" t="n">
        <v>104</v>
      </c>
      <c r="FW5745" s="13" t="n">
        <v>104</v>
      </c>
      <c r="GS5745" s="13" t="n">
        <v>104</v>
      </c>
    </row>
    <row r="5746">
      <c r="C5746" s="13" t="n">
        <v>105</v>
      </c>
      <c r="D5746" s="13" t="n">
        <v>6.188000000000001</v>
      </c>
      <c r="E5746" s="13" t="n">
        <v>5.744</v>
      </c>
      <c r="F5746" s="13" t="n">
        <v>4.202000000000001</v>
      </c>
      <c r="Y5746" s="13" t="n">
        <v>105</v>
      </c>
      <c r="AU5746" s="13" t="n">
        <v>105</v>
      </c>
      <c r="BQ5746" s="13" t="n">
        <v>105</v>
      </c>
      <c r="CM5746" s="13" t="n">
        <v>105</v>
      </c>
      <c r="DI5746" s="13" t="n">
        <v>105</v>
      </c>
      <c r="EE5746" s="13" t="n">
        <v>105</v>
      </c>
      <c r="FA5746" s="13" t="n">
        <v>105</v>
      </c>
      <c r="FW5746" s="13" t="n">
        <v>105</v>
      </c>
      <c r="GS5746" s="13" t="n">
        <v>105</v>
      </c>
    </row>
    <row r="5747">
      <c r="C5747" s="13" t="n">
        <v>106</v>
      </c>
      <c r="D5747" s="13" t="n">
        <v>4.064</v>
      </c>
      <c r="E5747" s="13" t="n">
        <v>5.742000000000001</v>
      </c>
      <c r="F5747" s="13" t="n">
        <v>4.606000000000001</v>
      </c>
      <c r="Y5747" s="13" t="n">
        <v>106</v>
      </c>
      <c r="AU5747" s="13" t="n">
        <v>106</v>
      </c>
      <c r="BQ5747" s="13" t="n">
        <v>106</v>
      </c>
      <c r="CM5747" s="13" t="n">
        <v>106</v>
      </c>
      <c r="DI5747" s="13" t="n">
        <v>106</v>
      </c>
      <c r="EE5747" s="13" t="n">
        <v>106</v>
      </c>
      <c r="FA5747" s="13" t="n">
        <v>106</v>
      </c>
      <c r="FW5747" s="13" t="n">
        <v>106</v>
      </c>
      <c r="GS5747" s="13" t="n">
        <v>106</v>
      </c>
    </row>
    <row r="5748">
      <c r="C5748" s="13" t="n">
        <v>107</v>
      </c>
      <c r="D5748" s="13" t="n">
        <v>6.210000000000001</v>
      </c>
      <c r="E5748" s="13" t="n">
        <v>5.93</v>
      </c>
      <c r="F5748" s="13" t="n">
        <v>4.188000000000001</v>
      </c>
      <c r="Y5748" s="13" t="n">
        <v>107</v>
      </c>
      <c r="AU5748" s="13" t="n">
        <v>107</v>
      </c>
      <c r="BQ5748" s="13" t="n">
        <v>107</v>
      </c>
      <c r="CM5748" s="13" t="n">
        <v>107</v>
      </c>
      <c r="DI5748" s="13" t="n">
        <v>107</v>
      </c>
      <c r="EE5748" s="13" t="n">
        <v>107</v>
      </c>
      <c r="FA5748" s="13" t="n">
        <v>107</v>
      </c>
      <c r="FW5748" s="13" t="n">
        <v>107</v>
      </c>
      <c r="GS5748" s="13" t="n">
        <v>107</v>
      </c>
    </row>
    <row r="5749">
      <c r="C5749" s="13" t="n">
        <v>108</v>
      </c>
      <c r="D5749" s="13" t="n">
        <v>5.544</v>
      </c>
      <c r="E5749" s="13" t="n">
        <v>5.792000000000001</v>
      </c>
      <c r="F5749" s="13" t="n">
        <v>2.118</v>
      </c>
      <c r="Y5749" s="13" t="n">
        <v>108</v>
      </c>
      <c r="AU5749" s="13" t="n">
        <v>108</v>
      </c>
      <c r="BQ5749" s="13" t="n">
        <v>108</v>
      </c>
      <c r="CM5749" s="13" t="n">
        <v>108</v>
      </c>
      <c r="DI5749" s="13" t="n">
        <v>108</v>
      </c>
      <c r="EE5749" s="13" t="n">
        <v>108</v>
      </c>
      <c r="FA5749" s="13" t="n">
        <v>108</v>
      </c>
      <c r="FW5749" s="13" t="n">
        <v>108</v>
      </c>
      <c r="GS5749" s="13" t="n">
        <v>108</v>
      </c>
    </row>
    <row r="5750">
      <c r="C5750" s="13" t="n">
        <v>109</v>
      </c>
      <c r="D5750" s="13" t="n">
        <v>4.670000000000001</v>
      </c>
      <c r="E5750" s="13" t="n">
        <v>5.084000000000001</v>
      </c>
      <c r="F5750" s="13" t="n">
        <v>5.024000000000001</v>
      </c>
      <c r="Y5750" s="13" t="n">
        <v>109</v>
      </c>
      <c r="AU5750" s="13" t="n">
        <v>109</v>
      </c>
      <c r="BQ5750" s="13" t="n">
        <v>109</v>
      </c>
      <c r="CM5750" s="13" t="n">
        <v>109</v>
      </c>
      <c r="DI5750" s="13" t="n">
        <v>109</v>
      </c>
      <c r="EE5750" s="13" t="n">
        <v>109</v>
      </c>
      <c r="FA5750" s="13" t="n">
        <v>109</v>
      </c>
      <c r="FW5750" s="13" t="n">
        <v>109</v>
      </c>
      <c r="GS5750" s="13" t="n">
        <v>109</v>
      </c>
    </row>
    <row r="5751">
      <c r="C5751" s="13" t="n">
        <v>110</v>
      </c>
      <c r="D5751" s="13" t="n">
        <v>5.31</v>
      </c>
      <c r="E5751" s="13" t="n">
        <v>4.198</v>
      </c>
      <c r="F5751" s="13" t="n">
        <v>6.202000000000001</v>
      </c>
      <c r="Y5751" s="13" t="n">
        <v>110</v>
      </c>
      <c r="AU5751" s="13" t="n">
        <v>110</v>
      </c>
      <c r="BQ5751" s="13" t="n">
        <v>110</v>
      </c>
      <c r="CM5751" s="13" t="n">
        <v>110</v>
      </c>
      <c r="DI5751" s="13" t="n">
        <v>110</v>
      </c>
      <c r="EE5751" s="13" t="n">
        <v>110</v>
      </c>
      <c r="FA5751" s="13" t="n">
        <v>110</v>
      </c>
      <c r="FW5751" s="13" t="n">
        <v>110</v>
      </c>
      <c r="GS5751" s="13" t="n">
        <v>110</v>
      </c>
    </row>
    <row r="5752">
      <c r="C5752" s="13" t="n">
        <v>111</v>
      </c>
      <c r="D5752" s="13" t="n">
        <v>6.690000000000001</v>
      </c>
      <c r="E5752" s="13" t="n">
        <v>3.478</v>
      </c>
      <c r="F5752" s="13" t="n">
        <v>6.234000000000001</v>
      </c>
      <c r="Y5752" s="13" t="n">
        <v>111</v>
      </c>
      <c r="AU5752" s="13" t="n">
        <v>111</v>
      </c>
      <c r="BQ5752" s="13" t="n">
        <v>111</v>
      </c>
      <c r="CM5752" s="13" t="n">
        <v>111</v>
      </c>
      <c r="DI5752" s="13" t="n">
        <v>111</v>
      </c>
      <c r="EE5752" s="13" t="n">
        <v>111</v>
      </c>
      <c r="FA5752" s="13" t="n">
        <v>111</v>
      </c>
      <c r="FW5752" s="13" t="n">
        <v>111</v>
      </c>
      <c r="GS5752" s="13" t="n">
        <v>111</v>
      </c>
    </row>
    <row r="5753">
      <c r="C5753" s="13" t="n">
        <v>112</v>
      </c>
      <c r="D5753" s="13" t="n">
        <v>4.614</v>
      </c>
      <c r="E5753" s="13" t="n">
        <v>6.210000000000001</v>
      </c>
      <c r="F5753" s="13" t="n">
        <v>6.740000000000001</v>
      </c>
      <c r="Y5753" s="13" t="n">
        <v>112</v>
      </c>
      <c r="AU5753" s="13" t="n">
        <v>112</v>
      </c>
      <c r="BQ5753" s="13" t="n">
        <v>112</v>
      </c>
      <c r="CM5753" s="13" t="n">
        <v>112</v>
      </c>
      <c r="DI5753" s="13" t="n">
        <v>112</v>
      </c>
      <c r="EE5753" s="13" t="n">
        <v>112</v>
      </c>
      <c r="FA5753" s="13" t="n">
        <v>112</v>
      </c>
      <c r="FW5753" s="13" t="n">
        <v>112</v>
      </c>
      <c r="GS5753" s="13" t="n">
        <v>112</v>
      </c>
    </row>
    <row r="5754">
      <c r="C5754" s="13" t="n">
        <v>113</v>
      </c>
      <c r="D5754" s="13" t="n">
        <v>6.178000000000001</v>
      </c>
      <c r="E5754" s="13" t="n">
        <v>4.786</v>
      </c>
      <c r="F5754" s="13" t="n">
        <v>4.906000000000001</v>
      </c>
      <c r="Y5754" s="13" t="n">
        <v>113</v>
      </c>
      <c r="AU5754" s="13" t="n">
        <v>113</v>
      </c>
      <c r="BQ5754" s="13" t="n">
        <v>113</v>
      </c>
      <c r="CM5754" s="13" t="n">
        <v>113</v>
      </c>
      <c r="DI5754" s="13" t="n">
        <v>113</v>
      </c>
      <c r="EE5754" s="13" t="n">
        <v>113</v>
      </c>
      <c r="FA5754" s="13" t="n">
        <v>113</v>
      </c>
      <c r="FW5754" s="13" t="n">
        <v>113</v>
      </c>
      <c r="GS5754" s="13" t="n">
        <v>113</v>
      </c>
    </row>
    <row r="5755">
      <c r="C5755" s="13" t="n">
        <v>114</v>
      </c>
      <c r="D5755" s="13" t="n">
        <v>6.302</v>
      </c>
      <c r="E5755" s="13" t="n">
        <v>4.906000000000001</v>
      </c>
      <c r="F5755" s="13" t="n">
        <v>6.120000000000001</v>
      </c>
      <c r="Y5755" s="13" t="n">
        <v>114</v>
      </c>
      <c r="AU5755" s="13" t="n">
        <v>114</v>
      </c>
      <c r="BQ5755" s="13" t="n">
        <v>114</v>
      </c>
      <c r="CM5755" s="13" t="n">
        <v>114</v>
      </c>
      <c r="DI5755" s="13" t="n">
        <v>114</v>
      </c>
      <c r="EE5755" s="13" t="n">
        <v>114</v>
      </c>
      <c r="FA5755" s="13" t="n">
        <v>114</v>
      </c>
      <c r="FW5755" s="13" t="n">
        <v>114</v>
      </c>
      <c r="GS5755" s="13" t="n">
        <v>114</v>
      </c>
    </row>
    <row r="5756">
      <c r="C5756" s="13" t="n">
        <v>115</v>
      </c>
      <c r="D5756" s="13" t="n">
        <v>5.774000000000001</v>
      </c>
      <c r="E5756" s="13" t="n">
        <v>5.778</v>
      </c>
      <c r="F5756" s="13" t="n">
        <v>2.836</v>
      </c>
      <c r="Y5756" s="13" t="n">
        <v>115</v>
      </c>
      <c r="AU5756" s="13" t="n">
        <v>115</v>
      </c>
      <c r="BQ5756" s="13" t="n">
        <v>115</v>
      </c>
      <c r="CM5756" s="13" t="n">
        <v>115</v>
      </c>
      <c r="DI5756" s="13" t="n">
        <v>115</v>
      </c>
      <c r="EE5756" s="13" t="n">
        <v>115</v>
      </c>
      <c r="FA5756" s="13" t="n">
        <v>115</v>
      </c>
      <c r="FW5756" s="13" t="n">
        <v>115</v>
      </c>
      <c r="GS5756" s="13" t="n">
        <v>115</v>
      </c>
    </row>
    <row r="5757">
      <c r="C5757" s="13" t="n">
        <v>116</v>
      </c>
      <c r="D5757" s="13" t="n">
        <v>4.44</v>
      </c>
      <c r="E5757" s="13" t="n">
        <v>5.208</v>
      </c>
      <c r="F5757" s="13" t="n">
        <v>4.146</v>
      </c>
      <c r="Y5757" s="13" t="n">
        <v>116</v>
      </c>
      <c r="AU5757" s="13" t="n">
        <v>116</v>
      </c>
      <c r="BQ5757" s="13" t="n">
        <v>116</v>
      </c>
      <c r="CM5757" s="13" t="n">
        <v>116</v>
      </c>
      <c r="DI5757" s="13" t="n">
        <v>116</v>
      </c>
      <c r="EE5757" s="13" t="n">
        <v>116</v>
      </c>
      <c r="FA5757" s="13" t="n">
        <v>116</v>
      </c>
      <c r="FW5757" s="13" t="n">
        <v>116</v>
      </c>
      <c r="GS5757" s="13" t="n">
        <v>116</v>
      </c>
    </row>
    <row r="5758">
      <c r="C5758" s="13" t="n">
        <v>117</v>
      </c>
      <c r="D5758" s="13" t="n">
        <v>4.46</v>
      </c>
      <c r="E5758" s="13" t="n">
        <v>4.532</v>
      </c>
      <c r="F5758" s="13" t="n">
        <v>5.594</v>
      </c>
      <c r="Y5758" s="13" t="n">
        <v>117</v>
      </c>
      <c r="AU5758" s="13" t="n">
        <v>117</v>
      </c>
      <c r="BQ5758" s="13" t="n">
        <v>117</v>
      </c>
      <c r="CM5758" s="13" t="n">
        <v>117</v>
      </c>
      <c r="DI5758" s="13" t="n">
        <v>117</v>
      </c>
      <c r="EE5758" s="13" t="n">
        <v>117</v>
      </c>
      <c r="FA5758" s="13" t="n">
        <v>117</v>
      </c>
      <c r="FW5758" s="13" t="n">
        <v>117</v>
      </c>
      <c r="GS5758" s="13" t="n">
        <v>117</v>
      </c>
    </row>
    <row r="5759">
      <c r="C5759" s="13" t="n">
        <v>118</v>
      </c>
      <c r="D5759" s="13" t="n">
        <v>5.33</v>
      </c>
      <c r="E5759" s="13" t="n">
        <v>4.62</v>
      </c>
      <c r="F5759" s="13" t="n">
        <v>5.648</v>
      </c>
      <c r="Y5759" s="13" t="n">
        <v>118</v>
      </c>
      <c r="AU5759" s="13" t="n">
        <v>118</v>
      </c>
      <c r="BQ5759" s="13" t="n">
        <v>118</v>
      </c>
      <c r="CM5759" s="13" t="n">
        <v>118</v>
      </c>
      <c r="DI5759" s="13" t="n">
        <v>118</v>
      </c>
      <c r="EE5759" s="13" t="n">
        <v>118</v>
      </c>
      <c r="FA5759" s="13" t="n">
        <v>118</v>
      </c>
      <c r="FW5759" s="13" t="n">
        <v>118</v>
      </c>
      <c r="GS5759" s="13" t="n">
        <v>118</v>
      </c>
    </row>
    <row r="5760">
      <c r="C5760" s="13" t="n">
        <v>119</v>
      </c>
      <c r="D5760" s="13" t="n">
        <v>4.466</v>
      </c>
      <c r="E5760" s="13" t="n">
        <v>6.456</v>
      </c>
      <c r="F5760" s="13" t="n">
        <v>3.658</v>
      </c>
      <c r="Y5760" s="13" t="n">
        <v>119</v>
      </c>
      <c r="AU5760" s="13" t="n">
        <v>119</v>
      </c>
      <c r="BQ5760" s="13" t="n">
        <v>119</v>
      </c>
      <c r="CM5760" s="13" t="n">
        <v>119</v>
      </c>
      <c r="DI5760" s="13" t="n">
        <v>119</v>
      </c>
      <c r="EE5760" s="13" t="n">
        <v>119</v>
      </c>
      <c r="FA5760" s="13" t="n">
        <v>119</v>
      </c>
      <c r="FW5760" s="13" t="n">
        <v>119</v>
      </c>
      <c r="GS5760" s="13" t="n">
        <v>119</v>
      </c>
    </row>
    <row r="5761">
      <c r="C5761" s="13" t="n">
        <v>120</v>
      </c>
      <c r="D5761" s="13" t="n">
        <v>4.806000000000001</v>
      </c>
      <c r="E5761" s="13" t="n">
        <v>6.332000000000001</v>
      </c>
      <c r="F5761" s="13" t="n">
        <v>6.352</v>
      </c>
      <c r="Y5761" s="13" t="n">
        <v>120</v>
      </c>
      <c r="AU5761" s="13" t="n">
        <v>120</v>
      </c>
      <c r="BQ5761" s="13" t="n">
        <v>120</v>
      </c>
      <c r="CM5761" s="13" t="n">
        <v>120</v>
      </c>
      <c r="DI5761" s="13" t="n">
        <v>120</v>
      </c>
      <c r="EE5761" s="13" t="n">
        <v>120</v>
      </c>
      <c r="FA5761" s="13" t="n">
        <v>120</v>
      </c>
      <c r="FW5761" s="13" t="n">
        <v>120</v>
      </c>
      <c r="GS5761" s="13" t="n">
        <v>120</v>
      </c>
    </row>
    <row r="5762">
      <c r="C5762" s="13" t="n">
        <v>121</v>
      </c>
      <c r="D5762" s="13" t="n">
        <v>6.072</v>
      </c>
      <c r="E5762" s="13" t="n">
        <v>4.696000000000001</v>
      </c>
      <c r="F5762" s="13" t="n">
        <v>4.718</v>
      </c>
      <c r="Y5762" s="13" t="n">
        <v>121</v>
      </c>
      <c r="AU5762" s="13" t="n">
        <v>121</v>
      </c>
      <c r="BQ5762" s="13" t="n">
        <v>121</v>
      </c>
      <c r="CM5762" s="13" t="n">
        <v>121</v>
      </c>
      <c r="DI5762" s="13" t="n">
        <v>121</v>
      </c>
      <c r="EE5762" s="13" t="n">
        <v>121</v>
      </c>
      <c r="FA5762" s="13" t="n">
        <v>121</v>
      </c>
      <c r="FW5762" s="13" t="n">
        <v>121</v>
      </c>
      <c r="GS5762" s="13" t="n">
        <v>121</v>
      </c>
    </row>
    <row r="5763">
      <c r="C5763" s="13" t="n">
        <v>122</v>
      </c>
      <c r="D5763" s="13" t="n">
        <v>7.32</v>
      </c>
      <c r="E5763" s="13" t="n">
        <v>5.178000000000001</v>
      </c>
      <c r="F5763" s="13" t="n">
        <v>5.468</v>
      </c>
      <c r="Y5763" s="13" t="n">
        <v>122</v>
      </c>
      <c r="AU5763" s="13" t="n">
        <v>122</v>
      </c>
      <c r="BQ5763" s="13" t="n">
        <v>122</v>
      </c>
      <c r="CM5763" s="13" t="n">
        <v>122</v>
      </c>
      <c r="DI5763" s="13" t="n">
        <v>122</v>
      </c>
      <c r="EE5763" s="13" t="n">
        <v>122</v>
      </c>
      <c r="FA5763" s="13" t="n">
        <v>122</v>
      </c>
      <c r="FW5763" s="13" t="n">
        <v>122</v>
      </c>
      <c r="GS5763" s="13" t="n">
        <v>122</v>
      </c>
    </row>
    <row r="5764">
      <c r="C5764" s="13" t="n">
        <v>123</v>
      </c>
      <c r="D5764" s="13" t="n">
        <v>5.49</v>
      </c>
      <c r="E5764" s="13" t="n">
        <v>5.914000000000001</v>
      </c>
      <c r="F5764" s="13" t="n">
        <v>4.396</v>
      </c>
      <c r="Y5764" s="13" t="n">
        <v>123</v>
      </c>
      <c r="AU5764" s="13" t="n">
        <v>123</v>
      </c>
      <c r="BQ5764" s="13" t="n">
        <v>123</v>
      </c>
      <c r="CM5764" s="13" t="n">
        <v>123</v>
      </c>
      <c r="DI5764" s="13" t="n">
        <v>123</v>
      </c>
      <c r="EE5764" s="13" t="n">
        <v>123</v>
      </c>
      <c r="FA5764" s="13" t="n">
        <v>123</v>
      </c>
      <c r="FW5764" s="13" t="n">
        <v>123</v>
      </c>
      <c r="GS5764" s="13" t="n">
        <v>123</v>
      </c>
    </row>
    <row r="5765">
      <c r="C5765" s="13" t="n">
        <v>124</v>
      </c>
      <c r="D5765" s="13" t="n">
        <v>5.414000000000001</v>
      </c>
      <c r="E5765" s="13" t="n">
        <v>4.59</v>
      </c>
      <c r="F5765" s="13" t="n">
        <v>5.760000000000001</v>
      </c>
      <c r="Y5765" s="13" t="n">
        <v>124</v>
      </c>
      <c r="AU5765" s="13" t="n">
        <v>124</v>
      </c>
      <c r="BQ5765" s="13" t="n">
        <v>124</v>
      </c>
      <c r="CM5765" s="13" t="n">
        <v>124</v>
      </c>
      <c r="DI5765" s="13" t="n">
        <v>124</v>
      </c>
      <c r="EE5765" s="13" t="n">
        <v>124</v>
      </c>
      <c r="FA5765" s="13" t="n">
        <v>124</v>
      </c>
      <c r="FW5765" s="13" t="n">
        <v>124</v>
      </c>
      <c r="GS5765" s="13" t="n">
        <v>124</v>
      </c>
    </row>
    <row r="5766">
      <c r="C5766" s="13" t="n">
        <v>125</v>
      </c>
      <c r="D5766" s="13" t="n">
        <v>5.196000000000001</v>
      </c>
      <c r="E5766" s="13" t="n">
        <v>5.044</v>
      </c>
      <c r="F5766" s="13" t="n">
        <v>3.696</v>
      </c>
      <c r="Y5766" s="13" t="n">
        <v>125</v>
      </c>
      <c r="AU5766" s="13" t="n">
        <v>125</v>
      </c>
      <c r="BQ5766" s="13" t="n">
        <v>125</v>
      </c>
      <c r="CM5766" s="13" t="n">
        <v>125</v>
      </c>
      <c r="DI5766" s="13" t="n">
        <v>125</v>
      </c>
      <c r="EE5766" s="13" t="n">
        <v>125</v>
      </c>
      <c r="FA5766" s="13" t="n">
        <v>125</v>
      </c>
      <c r="FW5766" s="13" t="n">
        <v>125</v>
      </c>
      <c r="GS5766" s="13" t="n">
        <v>125</v>
      </c>
    </row>
    <row r="5767">
      <c r="C5767" s="13" t="n">
        <v>126</v>
      </c>
      <c r="D5767" s="13" t="n">
        <v>5.684000000000001</v>
      </c>
      <c r="E5767" s="13" t="n">
        <v>4.252000000000001</v>
      </c>
      <c r="F5767" s="13" t="n">
        <v>6.678000000000001</v>
      </c>
      <c r="Y5767" s="13" t="n">
        <v>126</v>
      </c>
      <c r="AU5767" s="13" t="n">
        <v>126</v>
      </c>
      <c r="BQ5767" s="13" t="n">
        <v>126</v>
      </c>
      <c r="CM5767" s="13" t="n">
        <v>126</v>
      </c>
      <c r="DI5767" s="13" t="n">
        <v>126</v>
      </c>
      <c r="EE5767" s="13" t="n">
        <v>126</v>
      </c>
      <c r="FA5767" s="13" t="n">
        <v>126</v>
      </c>
      <c r="FW5767" s="13" t="n">
        <v>126</v>
      </c>
      <c r="GS5767" s="13" t="n">
        <v>126</v>
      </c>
    </row>
    <row r="5768">
      <c r="C5768" s="13" t="n">
        <v>127</v>
      </c>
      <c r="D5768" s="13" t="n">
        <v>5.420000000000001</v>
      </c>
      <c r="E5768" s="13" t="n">
        <v>7.522</v>
      </c>
      <c r="F5768" s="13" t="n">
        <v>5.75</v>
      </c>
      <c r="Y5768" s="13" t="n">
        <v>127</v>
      </c>
      <c r="AU5768" s="13" t="n">
        <v>127</v>
      </c>
      <c r="BQ5768" s="13" t="n">
        <v>127</v>
      </c>
      <c r="CM5768" s="13" t="n">
        <v>127</v>
      </c>
      <c r="DI5768" s="13" t="n">
        <v>127</v>
      </c>
      <c r="EE5768" s="13" t="n">
        <v>127</v>
      </c>
      <c r="FA5768" s="13" t="n">
        <v>127</v>
      </c>
      <c r="FW5768" s="13" t="n">
        <v>127</v>
      </c>
      <c r="GS5768" s="13" t="n">
        <v>127</v>
      </c>
    </row>
    <row r="5769">
      <c r="C5769" s="13" t="n">
        <v>128</v>
      </c>
      <c r="D5769" s="13" t="n">
        <v>4.084000000000001</v>
      </c>
      <c r="E5769" s="13" t="n">
        <v>5.138000000000001</v>
      </c>
      <c r="F5769" s="13" t="n">
        <v>5.106000000000001</v>
      </c>
      <c r="Y5769" s="13" t="n">
        <v>128</v>
      </c>
      <c r="AU5769" s="13" t="n">
        <v>128</v>
      </c>
      <c r="BQ5769" s="13" t="n">
        <v>128</v>
      </c>
      <c r="CM5769" s="13" t="n">
        <v>128</v>
      </c>
      <c r="DI5769" s="13" t="n">
        <v>128</v>
      </c>
      <c r="EE5769" s="13" t="n">
        <v>128</v>
      </c>
      <c r="FA5769" s="13" t="n">
        <v>128</v>
      </c>
      <c r="FW5769" s="13" t="n">
        <v>128</v>
      </c>
      <c r="GS5769" s="13" t="n">
        <v>128</v>
      </c>
    </row>
    <row r="5770">
      <c r="C5770" s="13" t="n">
        <v>129</v>
      </c>
      <c r="D5770" s="13" t="n">
        <v>6.606000000000001</v>
      </c>
      <c r="E5770" s="13" t="n">
        <v>5.024000000000001</v>
      </c>
      <c r="F5770" s="13" t="n">
        <v>5.57</v>
      </c>
      <c r="Y5770" s="13" t="n">
        <v>129</v>
      </c>
      <c r="AU5770" s="13" t="n">
        <v>129</v>
      </c>
      <c r="BQ5770" s="13" t="n">
        <v>129</v>
      </c>
      <c r="CM5770" s="13" t="n">
        <v>129</v>
      </c>
      <c r="DI5770" s="13" t="n">
        <v>129</v>
      </c>
      <c r="EE5770" s="13" t="n">
        <v>129</v>
      </c>
      <c r="FA5770" s="13" t="n">
        <v>129</v>
      </c>
      <c r="FW5770" s="13" t="n">
        <v>129</v>
      </c>
      <c r="GS5770" s="13" t="n">
        <v>129</v>
      </c>
    </row>
    <row r="5771">
      <c r="C5771" s="13" t="n">
        <v>130</v>
      </c>
      <c r="D5771" s="13" t="n">
        <v>5.850000000000001</v>
      </c>
      <c r="E5771" s="13" t="n">
        <v>5.75</v>
      </c>
      <c r="F5771" s="13" t="n">
        <v>4.9</v>
      </c>
      <c r="Y5771" s="13" t="n">
        <v>130</v>
      </c>
      <c r="AU5771" s="13" t="n">
        <v>130</v>
      </c>
      <c r="BQ5771" s="13" t="n">
        <v>130</v>
      </c>
      <c r="CM5771" s="13" t="n">
        <v>130</v>
      </c>
      <c r="DI5771" s="13" t="n">
        <v>130</v>
      </c>
      <c r="EE5771" s="13" t="n">
        <v>130</v>
      </c>
      <c r="FA5771" s="13" t="n">
        <v>130</v>
      </c>
      <c r="FW5771" s="13" t="n">
        <v>130</v>
      </c>
      <c r="GS5771" s="13" t="n">
        <v>130</v>
      </c>
    </row>
    <row r="5772">
      <c r="C5772" s="13" t="n">
        <v>131</v>
      </c>
      <c r="D5772" s="13" t="n">
        <v>6.204000000000001</v>
      </c>
      <c r="E5772" s="13" t="n">
        <v>4.84</v>
      </c>
      <c r="F5772" s="13" t="n">
        <v>5.16</v>
      </c>
      <c r="Y5772" s="13" t="n">
        <v>131</v>
      </c>
      <c r="AU5772" s="13" t="n">
        <v>131</v>
      </c>
      <c r="BQ5772" s="13" t="n">
        <v>131</v>
      </c>
      <c r="CM5772" s="13" t="n">
        <v>131</v>
      </c>
      <c r="DI5772" s="13" t="n">
        <v>131</v>
      </c>
      <c r="EE5772" s="13" t="n">
        <v>131</v>
      </c>
      <c r="FA5772" s="13" t="n">
        <v>131</v>
      </c>
      <c r="FW5772" s="13" t="n">
        <v>131</v>
      </c>
      <c r="GS5772" s="13" t="n">
        <v>131</v>
      </c>
    </row>
    <row r="5773">
      <c r="C5773" s="13" t="n">
        <v>132</v>
      </c>
      <c r="D5773" s="13" t="n">
        <v>5.08</v>
      </c>
      <c r="E5773" s="13" t="n">
        <v>6.556000000000001</v>
      </c>
      <c r="F5773" s="13" t="n">
        <v>5.072</v>
      </c>
      <c r="Y5773" s="13" t="n">
        <v>132</v>
      </c>
      <c r="AU5773" s="13" t="n">
        <v>132</v>
      </c>
      <c r="BQ5773" s="13" t="n">
        <v>132</v>
      </c>
      <c r="CM5773" s="13" t="n">
        <v>132</v>
      </c>
      <c r="DI5773" s="13" t="n">
        <v>132</v>
      </c>
      <c r="EE5773" s="13" t="n">
        <v>132</v>
      </c>
      <c r="FA5773" s="13" t="n">
        <v>132</v>
      </c>
      <c r="FW5773" s="13" t="n">
        <v>132</v>
      </c>
      <c r="GS5773" s="13" t="n">
        <v>132</v>
      </c>
    </row>
    <row r="5774">
      <c r="C5774" s="13" t="n">
        <v>133</v>
      </c>
      <c r="D5774" s="13" t="n">
        <v>5.806000000000001</v>
      </c>
      <c r="E5774" s="13" t="n">
        <v>4.41</v>
      </c>
      <c r="F5774" s="13" t="n">
        <v>4.814</v>
      </c>
      <c r="Y5774" s="13" t="n">
        <v>133</v>
      </c>
      <c r="AU5774" s="13" t="n">
        <v>133</v>
      </c>
      <c r="BQ5774" s="13" t="n">
        <v>133</v>
      </c>
      <c r="CM5774" s="13" t="n">
        <v>133</v>
      </c>
      <c r="DI5774" s="13" t="n">
        <v>133</v>
      </c>
      <c r="EE5774" s="13" t="n">
        <v>133</v>
      </c>
      <c r="FA5774" s="13" t="n">
        <v>133</v>
      </c>
      <c r="FW5774" s="13" t="n">
        <v>133</v>
      </c>
      <c r="GS5774" s="13" t="n">
        <v>133</v>
      </c>
    </row>
    <row r="5775">
      <c r="C5775" s="13" t="n">
        <v>134</v>
      </c>
      <c r="D5775" s="13" t="n">
        <v>7.216</v>
      </c>
      <c r="E5775" s="13" t="n">
        <v>4.454</v>
      </c>
      <c r="F5775" s="13" t="n">
        <v>5.294</v>
      </c>
      <c r="Y5775" s="13" t="n">
        <v>134</v>
      </c>
      <c r="AU5775" s="13" t="n">
        <v>134</v>
      </c>
      <c r="BQ5775" s="13" t="n">
        <v>134</v>
      </c>
      <c r="CM5775" s="13" t="n">
        <v>134</v>
      </c>
      <c r="DI5775" s="13" t="n">
        <v>134</v>
      </c>
      <c r="EE5775" s="13" t="n">
        <v>134</v>
      </c>
      <c r="FA5775" s="13" t="n">
        <v>134</v>
      </c>
      <c r="FW5775" s="13" t="n">
        <v>134</v>
      </c>
      <c r="GS5775" s="13" t="n">
        <v>134</v>
      </c>
    </row>
    <row r="5776">
      <c r="C5776" s="13" t="n">
        <v>135</v>
      </c>
      <c r="D5776" s="13" t="n">
        <v>4.960000000000001</v>
      </c>
      <c r="E5776" s="13" t="n">
        <v>4.81</v>
      </c>
      <c r="F5776" s="13" t="n">
        <v>5.864000000000001</v>
      </c>
      <c r="Y5776" s="13" t="n">
        <v>135</v>
      </c>
      <c r="AU5776" s="13" t="n">
        <v>135</v>
      </c>
      <c r="BQ5776" s="13" t="n">
        <v>135</v>
      </c>
      <c r="CM5776" s="13" t="n">
        <v>135</v>
      </c>
      <c r="DI5776" s="13" t="n">
        <v>135</v>
      </c>
      <c r="EE5776" s="13" t="n">
        <v>135</v>
      </c>
      <c r="FA5776" s="13" t="n">
        <v>135</v>
      </c>
      <c r="FW5776" s="13" t="n">
        <v>135</v>
      </c>
      <c r="GS5776" s="13" t="n">
        <v>135</v>
      </c>
    </row>
    <row r="5777">
      <c r="C5777" s="13" t="n">
        <v>136</v>
      </c>
      <c r="D5777" s="13" t="n">
        <v>7.742000000000001</v>
      </c>
      <c r="E5777" s="13" t="n">
        <v>5.510000000000001</v>
      </c>
      <c r="F5777" s="13" t="n">
        <v>5.49</v>
      </c>
      <c r="Y5777" s="13" t="n">
        <v>136</v>
      </c>
      <c r="AU5777" s="13" t="n">
        <v>136</v>
      </c>
      <c r="BQ5777" s="13" t="n">
        <v>136</v>
      </c>
      <c r="CM5777" s="13" t="n">
        <v>136</v>
      </c>
      <c r="DI5777" s="13" t="n">
        <v>136</v>
      </c>
      <c r="EE5777" s="13" t="n">
        <v>136</v>
      </c>
      <c r="FA5777" s="13" t="n">
        <v>136</v>
      </c>
      <c r="FW5777" s="13" t="n">
        <v>136</v>
      </c>
      <c r="GS5777" s="13" t="n">
        <v>136</v>
      </c>
    </row>
    <row r="5778">
      <c r="C5778" s="13" t="n">
        <v>137</v>
      </c>
      <c r="D5778" s="13" t="n">
        <v>4.248</v>
      </c>
      <c r="E5778" s="13" t="n">
        <v>6.384</v>
      </c>
      <c r="F5778" s="13" t="n">
        <v>7.418000000000001</v>
      </c>
      <c r="Y5778" s="13" t="n">
        <v>137</v>
      </c>
      <c r="AU5778" s="13" t="n">
        <v>137</v>
      </c>
      <c r="BQ5778" s="13" t="n">
        <v>137</v>
      </c>
      <c r="CM5778" s="13" t="n">
        <v>137</v>
      </c>
      <c r="DI5778" s="13" t="n">
        <v>137</v>
      </c>
      <c r="EE5778" s="13" t="n">
        <v>137</v>
      </c>
      <c r="FA5778" s="13" t="n">
        <v>137</v>
      </c>
      <c r="FW5778" s="13" t="n">
        <v>137</v>
      </c>
      <c r="GS5778" s="13" t="n">
        <v>137</v>
      </c>
    </row>
    <row r="5779">
      <c r="C5779" s="13" t="n">
        <v>138</v>
      </c>
      <c r="D5779" s="13" t="n">
        <v>5.052</v>
      </c>
      <c r="E5779" s="13" t="n">
        <v>6.612000000000001</v>
      </c>
      <c r="F5779" s="13" t="n">
        <v>5.262</v>
      </c>
      <c r="Y5779" s="13" t="n">
        <v>138</v>
      </c>
      <c r="AU5779" s="13" t="n">
        <v>138</v>
      </c>
      <c r="BQ5779" s="13" t="n">
        <v>138</v>
      </c>
      <c r="CM5779" s="13" t="n">
        <v>138</v>
      </c>
      <c r="DI5779" s="13" t="n">
        <v>138</v>
      </c>
      <c r="EE5779" s="13" t="n">
        <v>138</v>
      </c>
      <c r="FA5779" s="13" t="n">
        <v>138</v>
      </c>
      <c r="FW5779" s="13" t="n">
        <v>138</v>
      </c>
      <c r="GS5779" s="13" t="n">
        <v>138</v>
      </c>
    </row>
    <row r="5780">
      <c r="C5780" s="13" t="n">
        <v>139</v>
      </c>
      <c r="D5780" s="13" t="n">
        <v>6.166</v>
      </c>
      <c r="E5780" s="13" t="n">
        <v>7.028</v>
      </c>
      <c r="F5780" s="13" t="n">
        <v>6.298</v>
      </c>
      <c r="Y5780" s="13" t="n">
        <v>139</v>
      </c>
      <c r="AU5780" s="13" t="n">
        <v>139</v>
      </c>
      <c r="BQ5780" s="13" t="n">
        <v>139</v>
      </c>
      <c r="CM5780" s="13" t="n">
        <v>139</v>
      </c>
      <c r="DI5780" s="13" t="n">
        <v>139</v>
      </c>
      <c r="EE5780" s="13" t="n">
        <v>139</v>
      </c>
      <c r="FA5780" s="13" t="n">
        <v>139</v>
      </c>
      <c r="FW5780" s="13" t="n">
        <v>139</v>
      </c>
      <c r="GS5780" s="13" t="n">
        <v>139</v>
      </c>
    </row>
    <row r="5781">
      <c r="C5781" s="13" t="n">
        <v>140</v>
      </c>
      <c r="D5781" s="13" t="n">
        <v>3.186</v>
      </c>
      <c r="E5781" s="13" t="n">
        <v>6.490000000000001</v>
      </c>
      <c r="F5781" s="13" t="n">
        <v>6.386</v>
      </c>
      <c r="Y5781" s="13" t="n">
        <v>140</v>
      </c>
      <c r="AU5781" s="13" t="n">
        <v>140</v>
      </c>
      <c r="BQ5781" s="13" t="n">
        <v>140</v>
      </c>
      <c r="CM5781" s="13" t="n">
        <v>140</v>
      </c>
      <c r="DI5781" s="13" t="n">
        <v>140</v>
      </c>
      <c r="EE5781" s="13" t="n">
        <v>140</v>
      </c>
      <c r="FA5781" s="13" t="n">
        <v>140</v>
      </c>
      <c r="FW5781" s="13" t="n">
        <v>140</v>
      </c>
      <c r="GS5781" s="13" t="n">
        <v>140</v>
      </c>
    </row>
    <row r="5782">
      <c r="C5782" s="13" t="n">
        <v>141</v>
      </c>
      <c r="D5782" s="13" t="n">
        <v>6.490000000000001</v>
      </c>
      <c r="E5782" s="13" t="n">
        <v>5.594</v>
      </c>
      <c r="F5782" s="13" t="n">
        <v>6.186</v>
      </c>
      <c r="Y5782" s="13" t="n">
        <v>141</v>
      </c>
      <c r="AU5782" s="13" t="n">
        <v>141</v>
      </c>
      <c r="BQ5782" s="13" t="n">
        <v>141</v>
      </c>
      <c r="CM5782" s="13" t="n">
        <v>141</v>
      </c>
      <c r="DI5782" s="13" t="n">
        <v>141</v>
      </c>
      <c r="EE5782" s="13" t="n">
        <v>141</v>
      </c>
      <c r="FA5782" s="13" t="n">
        <v>141</v>
      </c>
      <c r="FW5782" s="13" t="n">
        <v>141</v>
      </c>
      <c r="GS5782" s="13" t="n">
        <v>141</v>
      </c>
    </row>
    <row r="5783">
      <c r="C5783" s="13" t="n">
        <v>142</v>
      </c>
      <c r="D5783" s="13" t="n">
        <v>4.692</v>
      </c>
      <c r="E5783" s="13" t="n">
        <v>5.03</v>
      </c>
      <c r="F5783" s="13" t="n">
        <v>5.594</v>
      </c>
      <c r="Y5783" s="13" t="n">
        <v>142</v>
      </c>
      <c r="AU5783" s="13" t="n">
        <v>142</v>
      </c>
      <c r="BQ5783" s="13" t="n">
        <v>142</v>
      </c>
      <c r="CM5783" s="13" t="n">
        <v>142</v>
      </c>
      <c r="DI5783" s="13" t="n">
        <v>142</v>
      </c>
      <c r="EE5783" s="13" t="n">
        <v>142</v>
      </c>
      <c r="FA5783" s="13" t="n">
        <v>142</v>
      </c>
      <c r="FW5783" s="13" t="n">
        <v>142</v>
      </c>
      <c r="GS5783" s="13" t="n">
        <v>142</v>
      </c>
    </row>
    <row r="5784">
      <c r="C5784" s="13" t="n">
        <v>143</v>
      </c>
      <c r="D5784" s="13" t="n">
        <v>3.994</v>
      </c>
      <c r="E5784" s="13" t="n">
        <v>4.59</v>
      </c>
      <c r="F5784" s="13" t="n">
        <v>4.654</v>
      </c>
      <c r="Y5784" s="13" t="n">
        <v>143</v>
      </c>
      <c r="AU5784" s="13" t="n">
        <v>143</v>
      </c>
      <c r="BQ5784" s="13" t="n">
        <v>143</v>
      </c>
      <c r="CM5784" s="13" t="n">
        <v>143</v>
      </c>
      <c r="DI5784" s="13" t="n">
        <v>143</v>
      </c>
      <c r="EE5784" s="13" t="n">
        <v>143</v>
      </c>
      <c r="FA5784" s="13" t="n">
        <v>143</v>
      </c>
      <c r="FW5784" s="13" t="n">
        <v>143</v>
      </c>
      <c r="GS5784" s="13" t="n">
        <v>143</v>
      </c>
    </row>
    <row r="5785">
      <c r="C5785" s="13" t="n">
        <v>144</v>
      </c>
      <c r="D5785" s="13" t="n">
        <v>3.970000000000001</v>
      </c>
      <c r="E5785" s="13" t="n">
        <v>4.044</v>
      </c>
      <c r="F5785" s="13" t="n">
        <v>3.2</v>
      </c>
      <c r="Y5785" s="13" t="n">
        <v>144</v>
      </c>
      <c r="AU5785" s="13" t="n">
        <v>144</v>
      </c>
      <c r="BQ5785" s="13" t="n">
        <v>144</v>
      </c>
      <c r="CM5785" s="13" t="n">
        <v>144</v>
      </c>
      <c r="DI5785" s="13" t="n">
        <v>144</v>
      </c>
      <c r="EE5785" s="13" t="n">
        <v>144</v>
      </c>
      <c r="FA5785" s="13" t="n">
        <v>144</v>
      </c>
      <c r="FW5785" s="13" t="n">
        <v>144</v>
      </c>
      <c r="GS5785" s="13" t="n">
        <v>144</v>
      </c>
    </row>
    <row r="5786">
      <c r="C5786" s="13" t="n">
        <v>145</v>
      </c>
      <c r="D5786" s="13" t="n">
        <v>6.346</v>
      </c>
      <c r="E5786" s="13" t="n">
        <v>5.622</v>
      </c>
      <c r="F5786" s="13" t="n">
        <v>4.998</v>
      </c>
      <c r="Y5786" s="13" t="n">
        <v>145</v>
      </c>
      <c r="AU5786" s="13" t="n">
        <v>145</v>
      </c>
      <c r="BQ5786" s="13" t="n">
        <v>145</v>
      </c>
      <c r="CM5786" s="13" t="n">
        <v>145</v>
      </c>
      <c r="DI5786" s="13" t="n">
        <v>145</v>
      </c>
      <c r="EE5786" s="13" t="n">
        <v>145</v>
      </c>
      <c r="FA5786" s="13" t="n">
        <v>145</v>
      </c>
      <c r="FW5786" s="13" t="n">
        <v>145</v>
      </c>
      <c r="GS5786" s="13" t="n">
        <v>145</v>
      </c>
    </row>
    <row r="5787">
      <c r="C5787" s="13" t="n">
        <v>146</v>
      </c>
      <c r="D5787" s="13" t="n">
        <v>6.368</v>
      </c>
      <c r="E5787" s="13" t="n">
        <v>5.036</v>
      </c>
      <c r="F5787" s="13" t="n">
        <v>4.642</v>
      </c>
      <c r="Y5787" s="13" t="n">
        <v>146</v>
      </c>
      <c r="AU5787" s="13" t="n">
        <v>146</v>
      </c>
      <c r="BQ5787" s="13" t="n">
        <v>146</v>
      </c>
      <c r="CM5787" s="13" t="n">
        <v>146</v>
      </c>
      <c r="DI5787" s="13" t="n">
        <v>146</v>
      </c>
      <c r="EE5787" s="13" t="n">
        <v>146</v>
      </c>
      <c r="FA5787" s="13" t="n">
        <v>146</v>
      </c>
      <c r="FW5787" s="13" t="n">
        <v>146</v>
      </c>
      <c r="GS5787" s="13" t="n">
        <v>146</v>
      </c>
    </row>
    <row r="5788">
      <c r="C5788" s="13" t="n">
        <v>147</v>
      </c>
      <c r="D5788" s="13" t="n">
        <v>5.422000000000001</v>
      </c>
      <c r="E5788" s="13" t="n">
        <v>5.998</v>
      </c>
      <c r="F5788" s="13" t="n">
        <v>6.304</v>
      </c>
      <c r="Y5788" s="13" t="n">
        <v>147</v>
      </c>
      <c r="AU5788" s="13" t="n">
        <v>147</v>
      </c>
      <c r="BQ5788" s="13" t="n">
        <v>147</v>
      </c>
      <c r="CM5788" s="13" t="n">
        <v>147</v>
      </c>
      <c r="DI5788" s="13" t="n">
        <v>147</v>
      </c>
      <c r="EE5788" s="13" t="n">
        <v>147</v>
      </c>
      <c r="FA5788" s="13" t="n">
        <v>147</v>
      </c>
      <c r="FW5788" s="13" t="n">
        <v>147</v>
      </c>
      <c r="GS5788" s="13" t="n">
        <v>147</v>
      </c>
    </row>
    <row r="5789">
      <c r="C5789" s="13" t="n">
        <v>148</v>
      </c>
      <c r="D5789" s="13" t="n">
        <v>4.956</v>
      </c>
      <c r="E5789" s="13" t="n">
        <v>6.304</v>
      </c>
      <c r="F5789" s="13" t="n">
        <v>7.420000000000001</v>
      </c>
      <c r="Y5789" s="13" t="n">
        <v>148</v>
      </c>
      <c r="AU5789" s="13" t="n">
        <v>148</v>
      </c>
      <c r="BQ5789" s="13" t="n">
        <v>148</v>
      </c>
      <c r="CM5789" s="13" t="n">
        <v>148</v>
      </c>
      <c r="DI5789" s="13" t="n">
        <v>148</v>
      </c>
      <c r="EE5789" s="13" t="n">
        <v>148</v>
      </c>
      <c r="FA5789" s="13" t="n">
        <v>148</v>
      </c>
      <c r="FW5789" s="13" t="n">
        <v>148</v>
      </c>
      <c r="GS5789" s="13" t="n">
        <v>148</v>
      </c>
    </row>
    <row r="5790">
      <c r="C5790" s="13" t="n">
        <v>149</v>
      </c>
      <c r="D5790" s="13" t="n">
        <v>5.332000000000001</v>
      </c>
      <c r="E5790" s="13" t="n">
        <v>4.86</v>
      </c>
      <c r="F5790" s="13" t="n">
        <v>5.674</v>
      </c>
      <c r="Y5790" s="13" t="n">
        <v>149</v>
      </c>
      <c r="AU5790" s="13" t="n">
        <v>149</v>
      </c>
      <c r="BQ5790" s="13" t="n">
        <v>149</v>
      </c>
      <c r="CM5790" s="13" t="n">
        <v>149</v>
      </c>
      <c r="DI5790" s="13" t="n">
        <v>149</v>
      </c>
      <c r="EE5790" s="13" t="n">
        <v>149</v>
      </c>
      <c r="FA5790" s="13" t="n">
        <v>149</v>
      </c>
      <c r="FW5790" s="13" t="n">
        <v>149</v>
      </c>
      <c r="GS5790" s="13" t="n">
        <v>149</v>
      </c>
    </row>
    <row r="5791">
      <c r="C5791" s="13" t="n">
        <v>150</v>
      </c>
      <c r="D5791" s="13" t="n">
        <v>4.39</v>
      </c>
      <c r="E5791" s="13" t="n">
        <v>4.696000000000001</v>
      </c>
      <c r="F5791" s="13" t="n">
        <v>4.458</v>
      </c>
      <c r="Y5791" s="13" t="n">
        <v>150</v>
      </c>
      <c r="AU5791" s="13" t="n">
        <v>150</v>
      </c>
      <c r="BQ5791" s="13" t="n">
        <v>150</v>
      </c>
      <c r="CM5791" s="13" t="n">
        <v>150</v>
      </c>
      <c r="DI5791" s="13" t="n">
        <v>150</v>
      </c>
      <c r="EE5791" s="13" t="n">
        <v>150</v>
      </c>
      <c r="FA5791" s="13" t="n">
        <v>150</v>
      </c>
      <c r="FW5791" s="13" t="n">
        <v>150</v>
      </c>
      <c r="GS5791" s="13" t="n">
        <v>150</v>
      </c>
    </row>
    <row r="5792">
      <c r="C5792" s="13" t="n">
        <v>151</v>
      </c>
      <c r="D5792" s="13" t="n">
        <v>5.288</v>
      </c>
      <c r="E5792" s="13" t="n">
        <v>4.498</v>
      </c>
      <c r="F5792" s="13" t="n">
        <v>4.154</v>
      </c>
      <c r="Y5792" s="13" t="n">
        <v>151</v>
      </c>
      <c r="AU5792" s="13" t="n">
        <v>151</v>
      </c>
      <c r="BQ5792" s="13" t="n">
        <v>151</v>
      </c>
      <c r="CM5792" s="13" t="n">
        <v>151</v>
      </c>
      <c r="DI5792" s="13" t="n">
        <v>151</v>
      </c>
      <c r="EE5792" s="13" t="n">
        <v>151</v>
      </c>
      <c r="FA5792" s="13" t="n">
        <v>151</v>
      </c>
      <c r="FW5792" s="13" t="n">
        <v>151</v>
      </c>
      <c r="GS5792" s="13" t="n">
        <v>151</v>
      </c>
    </row>
    <row r="5793">
      <c r="C5793" s="13" t="n">
        <v>152</v>
      </c>
      <c r="D5793" s="13" t="n">
        <v>5.036</v>
      </c>
      <c r="E5793" s="13" t="n">
        <v>5.834000000000001</v>
      </c>
      <c r="F5793" s="13" t="n">
        <v>6.514</v>
      </c>
      <c r="Y5793" s="13" t="n">
        <v>152</v>
      </c>
      <c r="AU5793" s="13" t="n">
        <v>152</v>
      </c>
      <c r="BQ5793" s="13" t="n">
        <v>152</v>
      </c>
      <c r="CM5793" s="13" t="n">
        <v>152</v>
      </c>
      <c r="DI5793" s="13" t="n">
        <v>152</v>
      </c>
      <c r="EE5793" s="13" t="n">
        <v>152</v>
      </c>
      <c r="FA5793" s="13" t="n">
        <v>152</v>
      </c>
      <c r="FW5793" s="13" t="n">
        <v>152</v>
      </c>
      <c r="GS5793" s="13" t="n">
        <v>152</v>
      </c>
    </row>
    <row r="5794">
      <c r="C5794" s="13" t="n">
        <v>153</v>
      </c>
      <c r="D5794" s="13" t="n">
        <v>5.09</v>
      </c>
      <c r="E5794" s="13" t="n">
        <v>5.712</v>
      </c>
      <c r="F5794" s="13" t="n">
        <v>6.518000000000001</v>
      </c>
      <c r="Y5794" s="13" t="n">
        <v>153</v>
      </c>
      <c r="AU5794" s="13" t="n">
        <v>153</v>
      </c>
      <c r="BQ5794" s="13" t="n">
        <v>153</v>
      </c>
      <c r="CM5794" s="13" t="n">
        <v>153</v>
      </c>
      <c r="DI5794" s="13" t="n">
        <v>153</v>
      </c>
      <c r="EE5794" s="13" t="n">
        <v>153</v>
      </c>
      <c r="FA5794" s="13" t="n">
        <v>153</v>
      </c>
      <c r="FW5794" s="13" t="n">
        <v>153</v>
      </c>
      <c r="GS5794" s="13" t="n">
        <v>153</v>
      </c>
    </row>
    <row r="5795">
      <c r="C5795" s="13" t="n">
        <v>154</v>
      </c>
      <c r="D5795" s="13" t="n">
        <v>6.012</v>
      </c>
      <c r="E5795" s="13" t="n">
        <v>5.152000000000001</v>
      </c>
      <c r="F5795" s="13" t="n">
        <v>4.732</v>
      </c>
      <c r="Y5795" s="13" t="n">
        <v>154</v>
      </c>
      <c r="AU5795" s="13" t="n">
        <v>154</v>
      </c>
      <c r="BQ5795" s="13" t="n">
        <v>154</v>
      </c>
      <c r="CM5795" s="13" t="n">
        <v>154</v>
      </c>
      <c r="DI5795" s="13" t="n">
        <v>154</v>
      </c>
      <c r="EE5795" s="13" t="n">
        <v>154</v>
      </c>
      <c r="FA5795" s="13" t="n">
        <v>154</v>
      </c>
      <c r="FW5795" s="13" t="n">
        <v>154</v>
      </c>
      <c r="GS5795" s="13" t="n">
        <v>154</v>
      </c>
    </row>
    <row r="5796">
      <c r="C5796" s="13" t="n">
        <v>155</v>
      </c>
      <c r="D5796" s="13" t="n">
        <v>6.668000000000001</v>
      </c>
      <c r="E5796" s="13" t="n">
        <v>5.586</v>
      </c>
      <c r="F5796" s="13" t="n">
        <v>6.24</v>
      </c>
      <c r="Y5796" s="13" t="n">
        <v>155</v>
      </c>
      <c r="AU5796" s="13" t="n">
        <v>155</v>
      </c>
      <c r="BQ5796" s="13" t="n">
        <v>155</v>
      </c>
      <c r="CM5796" s="13" t="n">
        <v>155</v>
      </c>
      <c r="DI5796" s="13" t="n">
        <v>155</v>
      </c>
      <c r="EE5796" s="13" t="n">
        <v>155</v>
      </c>
      <c r="FA5796" s="13" t="n">
        <v>155</v>
      </c>
      <c r="FW5796" s="13" t="n">
        <v>155</v>
      </c>
      <c r="GS5796" s="13" t="n">
        <v>155</v>
      </c>
    </row>
    <row r="5797">
      <c r="C5797" s="13" t="n">
        <v>156</v>
      </c>
      <c r="D5797" s="13" t="n">
        <v>5.874000000000001</v>
      </c>
      <c r="E5797" s="13" t="n">
        <v>4.582</v>
      </c>
      <c r="F5797" s="13" t="n">
        <v>5.93</v>
      </c>
      <c r="Y5797" s="13" t="n">
        <v>156</v>
      </c>
      <c r="AU5797" s="13" t="n">
        <v>156</v>
      </c>
      <c r="BQ5797" s="13" t="n">
        <v>156</v>
      </c>
      <c r="CM5797" s="13" t="n">
        <v>156</v>
      </c>
      <c r="DI5797" s="13" t="n">
        <v>156</v>
      </c>
      <c r="EE5797" s="13" t="n">
        <v>156</v>
      </c>
      <c r="FA5797" s="13" t="n">
        <v>156</v>
      </c>
      <c r="FW5797" s="13" t="n">
        <v>156</v>
      </c>
      <c r="GS5797" s="13" t="n">
        <v>156</v>
      </c>
    </row>
    <row r="5798">
      <c r="C5798" s="13" t="n">
        <v>157</v>
      </c>
      <c r="D5798" s="13" t="n">
        <v>5.114000000000001</v>
      </c>
      <c r="E5798" s="13" t="n">
        <v>5.456</v>
      </c>
      <c r="F5798" s="13" t="n">
        <v>6.18</v>
      </c>
      <c r="Y5798" s="13" t="n">
        <v>157</v>
      </c>
      <c r="AU5798" s="13" t="n">
        <v>157</v>
      </c>
      <c r="BQ5798" s="13" t="n">
        <v>157</v>
      </c>
      <c r="CM5798" s="13" t="n">
        <v>157</v>
      </c>
      <c r="DI5798" s="13" t="n">
        <v>157</v>
      </c>
      <c r="EE5798" s="13" t="n">
        <v>157</v>
      </c>
      <c r="FA5798" s="13" t="n">
        <v>157</v>
      </c>
      <c r="FW5798" s="13" t="n">
        <v>157</v>
      </c>
      <c r="GS5798" s="13" t="n">
        <v>157</v>
      </c>
    </row>
    <row r="5799">
      <c r="C5799" s="13" t="n">
        <v>158</v>
      </c>
      <c r="D5799" s="13" t="n">
        <v>5.494</v>
      </c>
      <c r="E5799" s="13" t="n">
        <v>5.09</v>
      </c>
      <c r="F5799" s="13" t="n">
        <v>4.446000000000001</v>
      </c>
      <c r="Y5799" s="13" t="n">
        <v>158</v>
      </c>
      <c r="AU5799" s="13" t="n">
        <v>158</v>
      </c>
      <c r="BQ5799" s="13" t="n">
        <v>158</v>
      </c>
      <c r="CM5799" s="13" t="n">
        <v>158</v>
      </c>
      <c r="DI5799" s="13" t="n">
        <v>158</v>
      </c>
      <c r="EE5799" s="13" t="n">
        <v>158</v>
      </c>
      <c r="FA5799" s="13" t="n">
        <v>158</v>
      </c>
      <c r="FW5799" s="13" t="n">
        <v>158</v>
      </c>
      <c r="GS5799" s="13" t="n">
        <v>158</v>
      </c>
    </row>
    <row r="5800">
      <c r="C5800" s="13" t="n">
        <v>159</v>
      </c>
      <c r="D5800" s="13" t="n">
        <v>6.634</v>
      </c>
      <c r="E5800" s="13" t="n">
        <v>5.772</v>
      </c>
      <c r="F5800" s="13" t="n">
        <v>6.206</v>
      </c>
      <c r="Y5800" s="13" t="n">
        <v>159</v>
      </c>
      <c r="AU5800" s="13" t="n">
        <v>159</v>
      </c>
      <c r="BQ5800" s="13" t="n">
        <v>159</v>
      </c>
      <c r="CM5800" s="13" t="n">
        <v>159</v>
      </c>
      <c r="DI5800" s="13" t="n">
        <v>159</v>
      </c>
      <c r="EE5800" s="13" t="n">
        <v>159</v>
      </c>
      <c r="FA5800" s="13" t="n">
        <v>159</v>
      </c>
      <c r="FW5800" s="13" t="n">
        <v>159</v>
      </c>
      <c r="GS5800" s="13" t="n">
        <v>159</v>
      </c>
    </row>
    <row r="5801">
      <c r="C5801" s="13" t="n">
        <v>160</v>
      </c>
      <c r="D5801" s="13" t="n">
        <v>4.562</v>
      </c>
      <c r="E5801" s="13" t="n">
        <v>5.226</v>
      </c>
      <c r="F5801" s="13" t="n">
        <v>5.082000000000001</v>
      </c>
      <c r="Y5801" s="13" t="n">
        <v>160</v>
      </c>
      <c r="AU5801" s="13" t="n">
        <v>160</v>
      </c>
      <c r="BQ5801" s="13" t="n">
        <v>160</v>
      </c>
      <c r="CM5801" s="13" t="n">
        <v>160</v>
      </c>
      <c r="DI5801" s="13" t="n">
        <v>160</v>
      </c>
      <c r="EE5801" s="13" t="n">
        <v>160</v>
      </c>
      <c r="FA5801" s="13" t="n">
        <v>160</v>
      </c>
      <c r="FW5801" s="13" t="n">
        <v>160</v>
      </c>
      <c r="GS5801" s="13" t="n">
        <v>160</v>
      </c>
    </row>
    <row r="5802">
      <c r="C5802" s="13" t="n">
        <v>161</v>
      </c>
      <c r="D5802" s="13" t="n">
        <v>5.91</v>
      </c>
      <c r="E5802" s="13" t="n">
        <v>3.802</v>
      </c>
      <c r="F5802" s="13" t="n">
        <v>6.120000000000001</v>
      </c>
      <c r="Y5802" s="13" t="n">
        <v>161</v>
      </c>
      <c r="AU5802" s="13" t="n">
        <v>161</v>
      </c>
      <c r="BQ5802" s="13" t="n">
        <v>161</v>
      </c>
      <c r="CM5802" s="13" t="n">
        <v>161</v>
      </c>
      <c r="DI5802" s="13" t="n">
        <v>161</v>
      </c>
      <c r="EE5802" s="13" t="n">
        <v>161</v>
      </c>
      <c r="FA5802" s="13" t="n">
        <v>161</v>
      </c>
      <c r="FW5802" s="13" t="n">
        <v>161</v>
      </c>
      <c r="GS5802" s="13" t="n">
        <v>161</v>
      </c>
    </row>
    <row r="5803">
      <c r="C5803" s="13" t="n">
        <v>162</v>
      </c>
      <c r="D5803" s="13" t="n">
        <v>5.574000000000001</v>
      </c>
      <c r="E5803" s="13" t="n">
        <v>4.224</v>
      </c>
      <c r="F5803" s="13" t="n">
        <v>6.428000000000001</v>
      </c>
      <c r="Y5803" s="13" t="n">
        <v>162</v>
      </c>
      <c r="AU5803" s="13" t="n">
        <v>162</v>
      </c>
      <c r="BQ5803" s="13" t="n">
        <v>162</v>
      </c>
      <c r="CM5803" s="13" t="n">
        <v>162</v>
      </c>
      <c r="DI5803" s="13" t="n">
        <v>162</v>
      </c>
      <c r="EE5803" s="13" t="n">
        <v>162</v>
      </c>
      <c r="FA5803" s="13" t="n">
        <v>162</v>
      </c>
      <c r="FW5803" s="13" t="n">
        <v>162</v>
      </c>
      <c r="GS5803" s="13" t="n">
        <v>162</v>
      </c>
    </row>
    <row r="5804">
      <c r="C5804" s="13" t="n">
        <v>163</v>
      </c>
      <c r="D5804" s="13" t="n">
        <v>5.964</v>
      </c>
      <c r="E5804" s="13" t="n">
        <v>3.898</v>
      </c>
      <c r="F5804" s="13" t="n">
        <v>5.942</v>
      </c>
      <c r="Y5804" s="13" t="n">
        <v>163</v>
      </c>
      <c r="AU5804" s="13" t="n">
        <v>163</v>
      </c>
      <c r="BQ5804" s="13" t="n">
        <v>163</v>
      </c>
      <c r="CM5804" s="13" t="n">
        <v>163</v>
      </c>
      <c r="DI5804" s="13" t="n">
        <v>163</v>
      </c>
      <c r="EE5804" s="13" t="n">
        <v>163</v>
      </c>
      <c r="FA5804" s="13" t="n">
        <v>163</v>
      </c>
      <c r="FW5804" s="13" t="n">
        <v>163</v>
      </c>
      <c r="GS5804" s="13" t="n">
        <v>163</v>
      </c>
    </row>
    <row r="5805">
      <c r="C5805" s="13" t="n">
        <v>164</v>
      </c>
      <c r="D5805" s="13" t="n">
        <v>5.544</v>
      </c>
      <c r="E5805" s="13" t="n">
        <v>3.664</v>
      </c>
      <c r="F5805" s="13" t="n">
        <v>4.382000000000001</v>
      </c>
      <c r="Y5805" s="13" t="n">
        <v>164</v>
      </c>
      <c r="AU5805" s="13" t="n">
        <v>164</v>
      </c>
      <c r="BQ5805" s="13" t="n">
        <v>164</v>
      </c>
      <c r="CM5805" s="13" t="n">
        <v>164</v>
      </c>
      <c r="DI5805" s="13" t="n">
        <v>164</v>
      </c>
      <c r="EE5805" s="13" t="n">
        <v>164</v>
      </c>
      <c r="FA5805" s="13" t="n">
        <v>164</v>
      </c>
      <c r="FW5805" s="13" t="n">
        <v>164</v>
      </c>
      <c r="GS5805" s="13" t="n">
        <v>164</v>
      </c>
    </row>
    <row r="5806">
      <c r="C5806" s="13" t="n">
        <v>165</v>
      </c>
      <c r="D5806" s="13" t="n">
        <v>4.944</v>
      </c>
      <c r="E5806" s="13" t="n">
        <v>5.262</v>
      </c>
      <c r="F5806" s="13" t="n">
        <v>4.074000000000001</v>
      </c>
      <c r="Y5806" s="13" t="n">
        <v>165</v>
      </c>
      <c r="AU5806" s="13" t="n">
        <v>165</v>
      </c>
      <c r="BQ5806" s="13" t="n">
        <v>165</v>
      </c>
      <c r="CM5806" s="13" t="n">
        <v>165</v>
      </c>
      <c r="DI5806" s="13" t="n">
        <v>165</v>
      </c>
      <c r="EE5806" s="13" t="n">
        <v>165</v>
      </c>
      <c r="FA5806" s="13" t="n">
        <v>165</v>
      </c>
      <c r="FW5806" s="13" t="n">
        <v>165</v>
      </c>
      <c r="GS5806" s="13" t="n">
        <v>165</v>
      </c>
    </row>
    <row r="5807">
      <c r="C5807" s="13" t="n">
        <v>166</v>
      </c>
      <c r="D5807" s="13" t="n">
        <v>4.484000000000001</v>
      </c>
      <c r="E5807" s="13" t="n">
        <v>5.744</v>
      </c>
      <c r="F5807" s="13" t="n">
        <v>5.996</v>
      </c>
      <c r="Y5807" s="13" t="n">
        <v>166</v>
      </c>
      <c r="AU5807" s="13" t="n">
        <v>166</v>
      </c>
      <c r="BQ5807" s="13" t="n">
        <v>166</v>
      </c>
      <c r="CM5807" s="13" t="n">
        <v>166</v>
      </c>
      <c r="DI5807" s="13" t="n">
        <v>166</v>
      </c>
      <c r="EE5807" s="13" t="n">
        <v>166</v>
      </c>
      <c r="FA5807" s="13" t="n">
        <v>166</v>
      </c>
      <c r="FW5807" s="13" t="n">
        <v>166</v>
      </c>
      <c r="GS5807" s="13" t="n">
        <v>166</v>
      </c>
    </row>
    <row r="5808">
      <c r="C5808" s="13" t="n">
        <v>167</v>
      </c>
      <c r="D5808" s="13" t="n">
        <v>5.128</v>
      </c>
      <c r="E5808" s="13" t="n">
        <v>5.24</v>
      </c>
      <c r="F5808" s="13" t="n">
        <v>3.598</v>
      </c>
      <c r="Y5808" s="13" t="n">
        <v>167</v>
      </c>
      <c r="AU5808" s="13" t="n">
        <v>167</v>
      </c>
      <c r="BQ5808" s="13" t="n">
        <v>167</v>
      </c>
      <c r="CM5808" s="13" t="n">
        <v>167</v>
      </c>
      <c r="DI5808" s="13" t="n">
        <v>167</v>
      </c>
      <c r="EE5808" s="13" t="n">
        <v>167</v>
      </c>
      <c r="FA5808" s="13" t="n">
        <v>167</v>
      </c>
      <c r="FW5808" s="13" t="n">
        <v>167</v>
      </c>
      <c r="GS5808" s="13" t="n">
        <v>167</v>
      </c>
    </row>
    <row r="5809">
      <c r="C5809" s="13" t="n">
        <v>168</v>
      </c>
      <c r="D5809" s="13" t="n">
        <v>1.87</v>
      </c>
      <c r="E5809" s="13" t="n">
        <v>5.596</v>
      </c>
      <c r="F5809" s="13" t="n">
        <v>5.662</v>
      </c>
      <c r="Y5809" s="13" t="n">
        <v>168</v>
      </c>
      <c r="AU5809" s="13" t="n">
        <v>168</v>
      </c>
      <c r="BQ5809" s="13" t="n">
        <v>168</v>
      </c>
      <c r="CM5809" s="13" t="n">
        <v>168</v>
      </c>
      <c r="DI5809" s="13" t="n">
        <v>168</v>
      </c>
      <c r="EE5809" s="13" t="n">
        <v>168</v>
      </c>
      <c r="FA5809" s="13" t="n">
        <v>168</v>
      </c>
      <c r="FW5809" s="13" t="n">
        <v>168</v>
      </c>
      <c r="GS5809" s="13" t="n">
        <v>168</v>
      </c>
    </row>
    <row r="5810">
      <c r="C5810" s="13" t="n">
        <v>169</v>
      </c>
      <c r="D5810" s="13" t="n">
        <v>5.214</v>
      </c>
      <c r="E5810" s="13" t="n">
        <v>6.784000000000001</v>
      </c>
      <c r="F5810" s="13" t="n">
        <v>6.278</v>
      </c>
      <c r="Y5810" s="13" t="n">
        <v>169</v>
      </c>
      <c r="AU5810" s="13" t="n">
        <v>169</v>
      </c>
      <c r="BQ5810" s="13" t="n">
        <v>169</v>
      </c>
      <c r="CM5810" s="13" t="n">
        <v>169</v>
      </c>
      <c r="DI5810" s="13" t="n">
        <v>169</v>
      </c>
      <c r="EE5810" s="13" t="n">
        <v>169</v>
      </c>
      <c r="FA5810" s="13" t="n">
        <v>169</v>
      </c>
      <c r="FW5810" s="13" t="n">
        <v>169</v>
      </c>
      <c r="GS5810" s="13" t="n">
        <v>169</v>
      </c>
    </row>
    <row r="5811">
      <c r="C5811" s="13" t="n">
        <v>170</v>
      </c>
      <c r="D5811" s="13" t="n">
        <v>6.584000000000001</v>
      </c>
      <c r="E5811" s="13" t="n">
        <v>5.078</v>
      </c>
      <c r="F5811" s="13" t="n">
        <v>3.98</v>
      </c>
      <c r="Y5811" s="13" t="n">
        <v>170</v>
      </c>
      <c r="AU5811" s="13" t="n">
        <v>170</v>
      </c>
      <c r="BQ5811" s="13" t="n">
        <v>170</v>
      </c>
      <c r="CM5811" s="13" t="n">
        <v>170</v>
      </c>
      <c r="DI5811" s="13" t="n">
        <v>170</v>
      </c>
      <c r="EE5811" s="13" t="n">
        <v>170</v>
      </c>
      <c r="FA5811" s="13" t="n">
        <v>170</v>
      </c>
      <c r="FW5811" s="13" t="n">
        <v>170</v>
      </c>
      <c r="GS5811" s="13" t="n">
        <v>170</v>
      </c>
    </row>
    <row r="5812">
      <c r="C5812" s="13" t="n">
        <v>171</v>
      </c>
      <c r="D5812" s="13" t="n">
        <v>6.548000000000001</v>
      </c>
      <c r="E5812" s="13" t="n">
        <v>6.558</v>
      </c>
      <c r="F5812" s="13" t="n">
        <v>4.384</v>
      </c>
      <c r="Y5812" s="13" t="n">
        <v>171</v>
      </c>
      <c r="AU5812" s="13" t="n">
        <v>171</v>
      </c>
      <c r="BQ5812" s="13" t="n">
        <v>171</v>
      </c>
      <c r="CM5812" s="13" t="n">
        <v>171</v>
      </c>
      <c r="DI5812" s="13" t="n">
        <v>171</v>
      </c>
      <c r="EE5812" s="13" t="n">
        <v>171</v>
      </c>
      <c r="FA5812" s="13" t="n">
        <v>171</v>
      </c>
      <c r="FW5812" s="13" t="n">
        <v>171</v>
      </c>
      <c r="GS5812" s="13" t="n">
        <v>171</v>
      </c>
    </row>
    <row r="5813">
      <c r="C5813" s="13" t="n">
        <v>172</v>
      </c>
      <c r="D5813" s="13" t="n">
        <v>4.696000000000001</v>
      </c>
      <c r="E5813" s="13" t="n">
        <v>4.642</v>
      </c>
      <c r="F5813" s="13" t="n">
        <v>6.726000000000001</v>
      </c>
      <c r="Y5813" s="13" t="n">
        <v>172</v>
      </c>
      <c r="AU5813" s="13" t="n">
        <v>172</v>
      </c>
      <c r="BQ5813" s="13" t="n">
        <v>172</v>
      </c>
      <c r="CM5813" s="13" t="n">
        <v>172</v>
      </c>
      <c r="DI5813" s="13" t="n">
        <v>172</v>
      </c>
      <c r="EE5813" s="13" t="n">
        <v>172</v>
      </c>
      <c r="FA5813" s="13" t="n">
        <v>172</v>
      </c>
      <c r="FW5813" s="13" t="n">
        <v>172</v>
      </c>
      <c r="GS5813" s="13" t="n">
        <v>172</v>
      </c>
    </row>
    <row r="5814">
      <c r="C5814" s="13" t="n">
        <v>173</v>
      </c>
      <c r="D5814" s="13" t="n">
        <v>5.186</v>
      </c>
      <c r="E5814" s="13" t="n">
        <v>6.074000000000001</v>
      </c>
      <c r="F5814" s="13" t="n">
        <v>6.826000000000001</v>
      </c>
      <c r="Y5814" s="13" t="n">
        <v>173</v>
      </c>
      <c r="AU5814" s="13" t="n">
        <v>173</v>
      </c>
      <c r="BQ5814" s="13" t="n">
        <v>173</v>
      </c>
      <c r="CM5814" s="13" t="n">
        <v>173</v>
      </c>
      <c r="DI5814" s="13" t="n">
        <v>173</v>
      </c>
      <c r="EE5814" s="13" t="n">
        <v>173</v>
      </c>
      <c r="FA5814" s="13" t="n">
        <v>173</v>
      </c>
      <c r="FW5814" s="13" t="n">
        <v>173</v>
      </c>
      <c r="GS5814" s="13" t="n">
        <v>173</v>
      </c>
    </row>
    <row r="5815">
      <c r="C5815" s="13" t="n">
        <v>174</v>
      </c>
      <c r="D5815" s="13" t="n">
        <v>4.458</v>
      </c>
      <c r="E5815" s="13" t="n">
        <v>5.644</v>
      </c>
      <c r="F5815" s="13" t="n">
        <v>3.402000000000001</v>
      </c>
      <c r="Y5815" s="13" t="n">
        <v>174</v>
      </c>
      <c r="AU5815" s="13" t="n">
        <v>174</v>
      </c>
      <c r="BQ5815" s="13" t="n">
        <v>174</v>
      </c>
      <c r="CM5815" s="13" t="n">
        <v>174</v>
      </c>
      <c r="DI5815" s="13" t="n">
        <v>174</v>
      </c>
      <c r="EE5815" s="13" t="n">
        <v>174</v>
      </c>
      <c r="FA5815" s="13" t="n">
        <v>174</v>
      </c>
      <c r="FW5815" s="13" t="n">
        <v>174</v>
      </c>
      <c r="GS5815" s="13" t="n">
        <v>174</v>
      </c>
    </row>
    <row r="5816">
      <c r="C5816" s="13" t="n">
        <v>175</v>
      </c>
      <c r="D5816" s="13" t="n">
        <v>4.552</v>
      </c>
      <c r="E5816" s="13" t="n">
        <v>4.354</v>
      </c>
      <c r="F5816" s="13" t="n">
        <v>6.058</v>
      </c>
      <c r="Y5816" s="13" t="n">
        <v>175</v>
      </c>
      <c r="AU5816" s="13" t="n">
        <v>175</v>
      </c>
      <c r="BQ5816" s="13" t="n">
        <v>175</v>
      </c>
      <c r="CM5816" s="13" t="n">
        <v>175</v>
      </c>
      <c r="DI5816" s="13" t="n">
        <v>175</v>
      </c>
      <c r="EE5816" s="13" t="n">
        <v>175</v>
      </c>
      <c r="FA5816" s="13" t="n">
        <v>175</v>
      </c>
      <c r="FW5816" s="13" t="n">
        <v>175</v>
      </c>
      <c r="GS5816" s="13" t="n">
        <v>175</v>
      </c>
    </row>
    <row r="5817">
      <c r="C5817" s="13" t="n">
        <v>176</v>
      </c>
      <c r="D5817" s="13" t="n">
        <v>5.688000000000001</v>
      </c>
      <c r="E5817" s="13" t="n">
        <v>5.166</v>
      </c>
      <c r="F5817" s="13" t="n">
        <v>5.014</v>
      </c>
      <c r="Y5817" s="13" t="n">
        <v>176</v>
      </c>
      <c r="AU5817" s="13" t="n">
        <v>176</v>
      </c>
      <c r="BQ5817" s="13" t="n">
        <v>176</v>
      </c>
      <c r="CM5817" s="13" t="n">
        <v>176</v>
      </c>
      <c r="DI5817" s="13" t="n">
        <v>176</v>
      </c>
      <c r="EE5817" s="13" t="n">
        <v>176</v>
      </c>
      <c r="FA5817" s="13" t="n">
        <v>176</v>
      </c>
      <c r="FW5817" s="13" t="n">
        <v>176</v>
      </c>
      <c r="GS5817" s="13" t="n">
        <v>176</v>
      </c>
    </row>
    <row r="5818">
      <c r="C5818" s="13" t="n">
        <v>177</v>
      </c>
      <c r="D5818" s="13" t="n">
        <v>5.78</v>
      </c>
      <c r="E5818" s="13" t="n">
        <v>3.734</v>
      </c>
      <c r="F5818" s="13" t="n">
        <v>3.792</v>
      </c>
      <c r="Y5818" s="13" t="n">
        <v>177</v>
      </c>
      <c r="AU5818" s="13" t="n">
        <v>177</v>
      </c>
      <c r="BQ5818" s="13" t="n">
        <v>177</v>
      </c>
      <c r="CM5818" s="13" t="n">
        <v>177</v>
      </c>
      <c r="DI5818" s="13" t="n">
        <v>177</v>
      </c>
      <c r="EE5818" s="13" t="n">
        <v>177</v>
      </c>
      <c r="FA5818" s="13" t="n">
        <v>177</v>
      </c>
      <c r="FW5818" s="13" t="n">
        <v>177</v>
      </c>
      <c r="GS5818" s="13" t="n">
        <v>177</v>
      </c>
    </row>
    <row r="5819">
      <c r="C5819" s="13" t="n">
        <v>178</v>
      </c>
      <c r="D5819" s="13" t="n">
        <v>5.718</v>
      </c>
      <c r="E5819" s="13" t="n">
        <v>7.484000000000001</v>
      </c>
      <c r="F5819" s="13" t="n">
        <v>4.23</v>
      </c>
      <c r="Y5819" s="13" t="n">
        <v>178</v>
      </c>
      <c r="AU5819" s="13" t="n">
        <v>178</v>
      </c>
      <c r="BQ5819" s="13" t="n">
        <v>178</v>
      </c>
      <c r="CM5819" s="13" t="n">
        <v>178</v>
      </c>
      <c r="DI5819" s="13" t="n">
        <v>178</v>
      </c>
      <c r="EE5819" s="13" t="n">
        <v>178</v>
      </c>
      <c r="FA5819" s="13" t="n">
        <v>178</v>
      </c>
      <c r="FW5819" s="13" t="n">
        <v>178</v>
      </c>
      <c r="GS5819" s="13" t="n">
        <v>178</v>
      </c>
    </row>
    <row r="5820">
      <c r="C5820" s="13" t="n">
        <v>179</v>
      </c>
      <c r="D5820" s="13" t="n">
        <v>4.626</v>
      </c>
      <c r="E5820" s="13" t="n">
        <v>5.836</v>
      </c>
      <c r="F5820" s="13" t="n">
        <v>5.706</v>
      </c>
      <c r="Y5820" s="13" t="n">
        <v>179</v>
      </c>
      <c r="AU5820" s="13" t="n">
        <v>179</v>
      </c>
      <c r="BQ5820" s="13" t="n">
        <v>179</v>
      </c>
      <c r="CM5820" s="13" t="n">
        <v>179</v>
      </c>
      <c r="DI5820" s="13" t="n">
        <v>179</v>
      </c>
      <c r="EE5820" s="13" t="n">
        <v>179</v>
      </c>
      <c r="FA5820" s="13" t="n">
        <v>179</v>
      </c>
      <c r="FW5820" s="13" t="n">
        <v>179</v>
      </c>
      <c r="GS5820" s="13" t="n">
        <v>179</v>
      </c>
    </row>
    <row r="5821">
      <c r="C5821" s="13" t="n">
        <v>180</v>
      </c>
      <c r="D5821" s="13" t="n">
        <v>3.096</v>
      </c>
      <c r="E5821" s="13" t="n">
        <v>7.208</v>
      </c>
      <c r="F5821" s="13" t="n">
        <v>5.072</v>
      </c>
      <c r="Y5821" s="13" t="n">
        <v>180</v>
      </c>
      <c r="AU5821" s="13" t="n">
        <v>180</v>
      </c>
      <c r="BQ5821" s="13" t="n">
        <v>180</v>
      </c>
      <c r="CM5821" s="13" t="n">
        <v>180</v>
      </c>
      <c r="DI5821" s="13" t="n">
        <v>180</v>
      </c>
      <c r="EE5821" s="13" t="n">
        <v>180</v>
      </c>
      <c r="FA5821" s="13" t="n">
        <v>180</v>
      </c>
      <c r="FW5821" s="13" t="n">
        <v>180</v>
      </c>
      <c r="GS5821" s="13" t="n">
        <v>180</v>
      </c>
    </row>
    <row r="5822">
      <c r="C5822" s="13" t="n">
        <v>181</v>
      </c>
      <c r="D5822" s="13" t="n">
        <v>3.076000000000001</v>
      </c>
      <c r="E5822" s="13" t="n">
        <v>4.392</v>
      </c>
      <c r="F5822" s="13" t="n">
        <v>6.142</v>
      </c>
      <c r="Y5822" s="13" t="n">
        <v>181</v>
      </c>
      <c r="AU5822" s="13" t="n">
        <v>181</v>
      </c>
      <c r="BQ5822" s="13" t="n">
        <v>181</v>
      </c>
      <c r="CM5822" s="13" t="n">
        <v>181</v>
      </c>
      <c r="DI5822" s="13" t="n">
        <v>181</v>
      </c>
      <c r="EE5822" s="13" t="n">
        <v>181</v>
      </c>
      <c r="FA5822" s="13" t="n">
        <v>181</v>
      </c>
      <c r="FW5822" s="13" t="n">
        <v>181</v>
      </c>
      <c r="GS5822" s="13" t="n">
        <v>181</v>
      </c>
    </row>
    <row r="5823">
      <c r="C5823" s="13" t="n">
        <v>182</v>
      </c>
      <c r="D5823" s="13" t="n">
        <v>6.282</v>
      </c>
      <c r="E5823" s="13" t="n">
        <v>5.344</v>
      </c>
      <c r="F5823" s="13" t="n">
        <v>6.18</v>
      </c>
      <c r="Y5823" s="13" t="n">
        <v>182</v>
      </c>
      <c r="AU5823" s="13" t="n">
        <v>182</v>
      </c>
      <c r="BQ5823" s="13" t="n">
        <v>182</v>
      </c>
      <c r="CM5823" s="13" t="n">
        <v>182</v>
      </c>
      <c r="DI5823" s="13" t="n">
        <v>182</v>
      </c>
      <c r="EE5823" s="13" t="n">
        <v>182</v>
      </c>
      <c r="FA5823" s="13" t="n">
        <v>182</v>
      </c>
      <c r="FW5823" s="13" t="n">
        <v>182</v>
      </c>
      <c r="GS5823" s="13" t="n">
        <v>182</v>
      </c>
    </row>
    <row r="5824">
      <c r="C5824" s="13" t="n">
        <v>183</v>
      </c>
      <c r="D5824" s="13" t="n">
        <v>5.356000000000001</v>
      </c>
      <c r="E5824" s="13" t="n">
        <v>5.974</v>
      </c>
      <c r="F5824" s="13" t="n">
        <v>5.598</v>
      </c>
      <c r="Y5824" s="13" t="n">
        <v>183</v>
      </c>
      <c r="AU5824" s="13" t="n">
        <v>183</v>
      </c>
      <c r="BQ5824" s="13" t="n">
        <v>183</v>
      </c>
      <c r="CM5824" s="13" t="n">
        <v>183</v>
      </c>
      <c r="DI5824" s="13" t="n">
        <v>183</v>
      </c>
      <c r="EE5824" s="13" t="n">
        <v>183</v>
      </c>
      <c r="FA5824" s="13" t="n">
        <v>183</v>
      </c>
      <c r="FW5824" s="13" t="n">
        <v>183</v>
      </c>
      <c r="GS5824" s="13" t="n">
        <v>183</v>
      </c>
    </row>
    <row r="5825">
      <c r="C5825" s="13" t="n">
        <v>184</v>
      </c>
      <c r="D5825" s="13" t="n">
        <v>3.656000000000001</v>
      </c>
      <c r="E5825" s="13" t="n">
        <v>6.278</v>
      </c>
      <c r="F5825" s="13" t="n">
        <v>4.62</v>
      </c>
      <c r="Y5825" s="13" t="n">
        <v>184</v>
      </c>
      <c r="AU5825" s="13" t="n">
        <v>184</v>
      </c>
      <c r="BQ5825" s="13" t="n">
        <v>184</v>
      </c>
      <c r="CM5825" s="13" t="n">
        <v>184</v>
      </c>
      <c r="DI5825" s="13" t="n">
        <v>184</v>
      </c>
      <c r="EE5825" s="13" t="n">
        <v>184</v>
      </c>
      <c r="FA5825" s="13" t="n">
        <v>184</v>
      </c>
      <c r="FW5825" s="13" t="n">
        <v>184</v>
      </c>
      <c r="GS5825" s="13" t="n">
        <v>184</v>
      </c>
    </row>
    <row r="5826">
      <c r="C5826" s="13" t="n">
        <v>185</v>
      </c>
      <c r="D5826" s="13" t="n">
        <v>6.318000000000001</v>
      </c>
      <c r="E5826" s="13" t="n">
        <v>5.086</v>
      </c>
      <c r="F5826" s="13" t="n">
        <v>4.908</v>
      </c>
      <c r="Y5826" s="13" t="n">
        <v>185</v>
      </c>
      <c r="AU5826" s="13" t="n">
        <v>185</v>
      </c>
      <c r="BQ5826" s="13" t="n">
        <v>185</v>
      </c>
      <c r="CM5826" s="13" t="n">
        <v>185</v>
      </c>
      <c r="DI5826" s="13" t="n">
        <v>185</v>
      </c>
      <c r="EE5826" s="13" t="n">
        <v>185</v>
      </c>
      <c r="FA5826" s="13" t="n">
        <v>185</v>
      </c>
      <c r="FW5826" s="13" t="n">
        <v>185</v>
      </c>
      <c r="GS5826" s="13" t="n">
        <v>185</v>
      </c>
    </row>
    <row r="5827">
      <c r="C5827" s="13" t="n">
        <v>186</v>
      </c>
      <c r="D5827" s="13" t="n">
        <v>6.76</v>
      </c>
      <c r="E5827" s="13" t="n">
        <v>4.766</v>
      </c>
      <c r="F5827" s="13" t="n">
        <v>5.116</v>
      </c>
      <c r="Y5827" s="13" t="n">
        <v>186</v>
      </c>
      <c r="AU5827" s="13" t="n">
        <v>186</v>
      </c>
      <c r="BQ5827" s="13" t="n">
        <v>186</v>
      </c>
      <c r="CM5827" s="13" t="n">
        <v>186</v>
      </c>
      <c r="DI5827" s="13" t="n">
        <v>186</v>
      </c>
      <c r="EE5827" s="13" t="n">
        <v>186</v>
      </c>
      <c r="FA5827" s="13" t="n">
        <v>186</v>
      </c>
      <c r="FW5827" s="13" t="n">
        <v>186</v>
      </c>
      <c r="GS5827" s="13" t="n">
        <v>186</v>
      </c>
    </row>
    <row r="5828">
      <c r="C5828" s="13" t="n">
        <v>187</v>
      </c>
      <c r="D5828" s="13" t="n">
        <v>4.726</v>
      </c>
      <c r="E5828" s="13" t="n">
        <v>5.102</v>
      </c>
      <c r="F5828" s="13" t="n">
        <v>6.16</v>
      </c>
      <c r="Y5828" s="13" t="n">
        <v>187</v>
      </c>
      <c r="AU5828" s="13" t="n">
        <v>187</v>
      </c>
      <c r="BQ5828" s="13" t="n">
        <v>187</v>
      </c>
      <c r="CM5828" s="13" t="n">
        <v>187</v>
      </c>
      <c r="DI5828" s="13" t="n">
        <v>187</v>
      </c>
      <c r="EE5828" s="13" t="n">
        <v>187</v>
      </c>
      <c r="FA5828" s="13" t="n">
        <v>187</v>
      </c>
      <c r="FW5828" s="13" t="n">
        <v>187</v>
      </c>
      <c r="GS5828" s="13" t="n">
        <v>187</v>
      </c>
    </row>
    <row r="5829">
      <c r="C5829" s="13" t="n">
        <v>188</v>
      </c>
      <c r="D5829" s="13" t="n">
        <v>4.688000000000001</v>
      </c>
      <c r="E5829" s="13" t="n">
        <v>4.864000000000001</v>
      </c>
      <c r="F5829" s="13" t="n">
        <v>5.434000000000001</v>
      </c>
      <c r="Y5829" s="13" t="n">
        <v>188</v>
      </c>
      <c r="AU5829" s="13" t="n">
        <v>188</v>
      </c>
      <c r="BQ5829" s="13" t="n">
        <v>188</v>
      </c>
      <c r="CM5829" s="13" t="n">
        <v>188</v>
      </c>
      <c r="DI5829" s="13" t="n">
        <v>188</v>
      </c>
      <c r="EE5829" s="13" t="n">
        <v>188</v>
      </c>
      <c r="FA5829" s="13" t="n">
        <v>188</v>
      </c>
      <c r="FW5829" s="13" t="n">
        <v>188</v>
      </c>
      <c r="GS5829" s="13" t="n">
        <v>188</v>
      </c>
    </row>
    <row r="5830">
      <c r="C5830" s="13" t="n">
        <v>189</v>
      </c>
      <c r="D5830" s="13" t="n">
        <v>4.704</v>
      </c>
      <c r="E5830" s="13" t="n">
        <v>5.106000000000001</v>
      </c>
      <c r="F5830" s="13" t="n">
        <v>7.936</v>
      </c>
      <c r="Y5830" s="13" t="n">
        <v>189</v>
      </c>
      <c r="AU5830" s="13" t="n">
        <v>189</v>
      </c>
      <c r="BQ5830" s="13" t="n">
        <v>189</v>
      </c>
      <c r="CM5830" s="13" t="n">
        <v>189</v>
      </c>
      <c r="DI5830" s="13" t="n">
        <v>189</v>
      </c>
      <c r="EE5830" s="13" t="n">
        <v>189</v>
      </c>
      <c r="FA5830" s="13" t="n">
        <v>189</v>
      </c>
      <c r="FW5830" s="13" t="n">
        <v>189</v>
      </c>
      <c r="GS5830" s="13" t="n">
        <v>189</v>
      </c>
    </row>
    <row r="5831">
      <c r="C5831" s="13" t="n">
        <v>190</v>
      </c>
      <c r="D5831" s="13" t="n">
        <v>4.7</v>
      </c>
      <c r="E5831" s="13" t="n">
        <v>4.396</v>
      </c>
      <c r="F5831" s="13" t="n">
        <v>4.338</v>
      </c>
      <c r="Y5831" s="13" t="n">
        <v>190</v>
      </c>
      <c r="AU5831" s="13" t="n">
        <v>190</v>
      </c>
      <c r="BQ5831" s="13" t="n">
        <v>190</v>
      </c>
      <c r="CM5831" s="13" t="n">
        <v>190</v>
      </c>
      <c r="DI5831" s="13" t="n">
        <v>190</v>
      </c>
      <c r="EE5831" s="13" t="n">
        <v>190</v>
      </c>
      <c r="FA5831" s="13" t="n">
        <v>190</v>
      </c>
      <c r="FW5831" s="13" t="n">
        <v>190</v>
      </c>
      <c r="GS5831" s="13" t="n">
        <v>190</v>
      </c>
    </row>
    <row r="5832">
      <c r="C5832" s="13" t="n">
        <v>191</v>
      </c>
      <c r="D5832" s="13" t="n">
        <v>6.466</v>
      </c>
      <c r="E5832" s="13" t="n">
        <v>4.224</v>
      </c>
      <c r="F5832" s="13" t="n">
        <v>4.948</v>
      </c>
      <c r="Y5832" s="13" t="n">
        <v>191</v>
      </c>
      <c r="AU5832" s="13" t="n">
        <v>191</v>
      </c>
      <c r="BQ5832" s="13" t="n">
        <v>191</v>
      </c>
      <c r="CM5832" s="13" t="n">
        <v>191</v>
      </c>
      <c r="DI5832" s="13" t="n">
        <v>191</v>
      </c>
      <c r="EE5832" s="13" t="n">
        <v>191</v>
      </c>
      <c r="FA5832" s="13" t="n">
        <v>191</v>
      </c>
      <c r="FW5832" s="13" t="n">
        <v>191</v>
      </c>
      <c r="GS5832" s="13" t="n">
        <v>191</v>
      </c>
    </row>
    <row r="5833">
      <c r="C5833" s="13" t="n">
        <v>192</v>
      </c>
      <c r="D5833" s="13" t="n">
        <v>5.18</v>
      </c>
      <c r="E5833" s="13" t="n">
        <v>5.752000000000001</v>
      </c>
      <c r="F5833" s="13" t="n">
        <v>5.002000000000001</v>
      </c>
      <c r="Y5833" s="13" t="n">
        <v>192</v>
      </c>
      <c r="AU5833" s="13" t="n">
        <v>192</v>
      </c>
      <c r="BQ5833" s="13" t="n">
        <v>192</v>
      </c>
      <c r="CM5833" s="13" t="n">
        <v>192</v>
      </c>
      <c r="DI5833" s="13" t="n">
        <v>192</v>
      </c>
      <c r="EE5833" s="13" t="n">
        <v>192</v>
      </c>
      <c r="FA5833" s="13" t="n">
        <v>192</v>
      </c>
      <c r="FW5833" s="13" t="n">
        <v>192</v>
      </c>
      <c r="GS5833" s="13" t="n">
        <v>192</v>
      </c>
    </row>
    <row r="5834">
      <c r="C5834" s="13" t="n">
        <v>193</v>
      </c>
      <c r="D5834" s="13" t="n">
        <v>4.418</v>
      </c>
      <c r="E5834" s="13" t="n">
        <v>7.006</v>
      </c>
      <c r="F5834" s="13" t="n">
        <v>4.896000000000001</v>
      </c>
      <c r="Y5834" s="13" t="n">
        <v>193</v>
      </c>
      <c r="AU5834" s="13" t="n">
        <v>193</v>
      </c>
      <c r="BQ5834" s="13" t="n">
        <v>193</v>
      </c>
      <c r="CM5834" s="13" t="n">
        <v>193</v>
      </c>
      <c r="DI5834" s="13" t="n">
        <v>193</v>
      </c>
      <c r="EE5834" s="13" t="n">
        <v>193</v>
      </c>
      <c r="FA5834" s="13" t="n">
        <v>193</v>
      </c>
      <c r="FW5834" s="13" t="n">
        <v>193</v>
      </c>
      <c r="GS5834" s="13" t="n">
        <v>193</v>
      </c>
    </row>
    <row r="5835">
      <c r="C5835" s="13" t="n">
        <v>194</v>
      </c>
      <c r="D5835" s="13" t="n">
        <v>5.25</v>
      </c>
      <c r="E5835" s="13" t="n">
        <v>6.13</v>
      </c>
      <c r="F5835" s="13" t="n">
        <v>6.308</v>
      </c>
      <c r="Y5835" s="13" t="n">
        <v>194</v>
      </c>
      <c r="AU5835" s="13" t="n">
        <v>194</v>
      </c>
      <c r="BQ5835" s="13" t="n">
        <v>194</v>
      </c>
      <c r="CM5835" s="13" t="n">
        <v>194</v>
      </c>
      <c r="DI5835" s="13" t="n">
        <v>194</v>
      </c>
      <c r="EE5835" s="13" t="n">
        <v>194</v>
      </c>
      <c r="FA5835" s="13" t="n">
        <v>194</v>
      </c>
      <c r="FW5835" s="13" t="n">
        <v>194</v>
      </c>
      <c r="GS5835" s="13" t="n">
        <v>194</v>
      </c>
    </row>
    <row r="5836">
      <c r="C5836" s="13" t="n">
        <v>195</v>
      </c>
      <c r="D5836" s="13" t="n">
        <v>3.372</v>
      </c>
      <c r="E5836" s="13" t="n">
        <v>5.892</v>
      </c>
      <c r="F5836" s="13" t="n">
        <v>3.962</v>
      </c>
      <c r="Y5836" s="13" t="n">
        <v>195</v>
      </c>
      <c r="AU5836" s="13" t="n">
        <v>195</v>
      </c>
      <c r="BQ5836" s="13" t="n">
        <v>195</v>
      </c>
      <c r="CM5836" s="13" t="n">
        <v>195</v>
      </c>
      <c r="DI5836" s="13" t="n">
        <v>195</v>
      </c>
      <c r="EE5836" s="13" t="n">
        <v>195</v>
      </c>
      <c r="FA5836" s="13" t="n">
        <v>195</v>
      </c>
      <c r="FW5836" s="13" t="n">
        <v>195</v>
      </c>
      <c r="GS5836" s="13" t="n">
        <v>195</v>
      </c>
    </row>
    <row r="5837">
      <c r="C5837" s="13" t="n">
        <v>196</v>
      </c>
      <c r="D5837" s="13" t="n">
        <v>5.092000000000001</v>
      </c>
      <c r="E5837" s="13" t="n">
        <v>5.342000000000001</v>
      </c>
      <c r="F5837" s="13" t="n">
        <v>4.118</v>
      </c>
      <c r="Y5837" s="13" t="n">
        <v>196</v>
      </c>
      <c r="AU5837" s="13" t="n">
        <v>196</v>
      </c>
      <c r="BQ5837" s="13" t="n">
        <v>196</v>
      </c>
      <c r="CM5837" s="13" t="n">
        <v>196</v>
      </c>
      <c r="DI5837" s="13" t="n">
        <v>196</v>
      </c>
      <c r="EE5837" s="13" t="n">
        <v>196</v>
      </c>
      <c r="FA5837" s="13" t="n">
        <v>196</v>
      </c>
      <c r="FW5837" s="13" t="n">
        <v>196</v>
      </c>
      <c r="GS5837" s="13" t="n">
        <v>196</v>
      </c>
    </row>
    <row r="5838">
      <c r="C5838" s="13" t="n">
        <v>197</v>
      </c>
      <c r="D5838" s="13" t="n">
        <v>4.986000000000001</v>
      </c>
      <c r="E5838" s="13" t="n">
        <v>5.438000000000001</v>
      </c>
      <c r="F5838" s="13" t="n">
        <v>6.516</v>
      </c>
      <c r="Y5838" s="13" t="n">
        <v>197</v>
      </c>
      <c r="AU5838" s="13" t="n">
        <v>197</v>
      </c>
      <c r="BQ5838" s="13" t="n">
        <v>197</v>
      </c>
      <c r="CM5838" s="13" t="n">
        <v>197</v>
      </c>
      <c r="DI5838" s="13" t="n">
        <v>197</v>
      </c>
      <c r="EE5838" s="13" t="n">
        <v>197</v>
      </c>
      <c r="FA5838" s="13" t="n">
        <v>197</v>
      </c>
      <c r="FW5838" s="13" t="n">
        <v>197</v>
      </c>
      <c r="GS5838" s="13" t="n">
        <v>197</v>
      </c>
    </row>
    <row r="5839">
      <c r="C5839" s="13" t="n">
        <v>198</v>
      </c>
      <c r="D5839" s="13" t="n">
        <v>5.778</v>
      </c>
      <c r="E5839" s="13" t="n">
        <v>6.332000000000001</v>
      </c>
      <c r="F5839" s="13" t="n">
        <v>4.934000000000001</v>
      </c>
      <c r="Y5839" s="13" t="n">
        <v>198</v>
      </c>
      <c r="AU5839" s="13" t="n">
        <v>198</v>
      </c>
      <c r="BQ5839" s="13" t="n">
        <v>198</v>
      </c>
      <c r="CM5839" s="13" t="n">
        <v>198</v>
      </c>
      <c r="DI5839" s="13" t="n">
        <v>198</v>
      </c>
      <c r="EE5839" s="13" t="n">
        <v>198</v>
      </c>
      <c r="FA5839" s="13" t="n">
        <v>198</v>
      </c>
      <c r="FW5839" s="13" t="n">
        <v>198</v>
      </c>
      <c r="GS5839" s="13" t="n">
        <v>198</v>
      </c>
    </row>
    <row r="5841">
      <c r="C5841" s="13" t="inlineStr">
        <is>
          <t>DesvPad(E(RLT))</t>
        </is>
      </c>
      <c r="D5841" s="13" t="n">
        <v>22</v>
      </c>
      <c r="E5841" s="13" t="n">
        <v>23</v>
      </c>
      <c r="F5841" s="13" t="n">
        <v>24</v>
      </c>
      <c r="X5841" s="13" t="inlineStr">
        <is>
          <t>NOVA</t>
        </is>
      </c>
      <c r="Y5841" s="13" t="inlineStr">
        <is>
          <t>DesvPad(E(RLT))</t>
        </is>
      </c>
      <c r="Z5841" s="13" t="n">
        <v>22</v>
      </c>
      <c r="AA5841" s="13" t="n">
        <v>23</v>
      </c>
      <c r="AB5841" s="13" t="n">
        <v>24</v>
      </c>
      <c r="AT5841" s="13" t="inlineStr">
        <is>
          <t>NOVA</t>
        </is>
      </c>
      <c r="AU5841" s="13" t="inlineStr">
        <is>
          <t>DesvPad(E(RLT))</t>
        </is>
      </c>
      <c r="AV5841" s="13" t="n">
        <v>22</v>
      </c>
      <c r="AW5841" s="13" t="n">
        <v>23</v>
      </c>
      <c r="AX5841" s="13" t="n">
        <v>24</v>
      </c>
      <c r="BP5841" s="13" t="inlineStr">
        <is>
          <t>NOVA</t>
        </is>
      </c>
      <c r="BQ5841" s="13" t="inlineStr">
        <is>
          <t>DesvPad(E(RLT))</t>
        </is>
      </c>
      <c r="BR5841" s="13" t="n">
        <v>22</v>
      </c>
      <c r="BS5841" s="13" t="n">
        <v>23</v>
      </c>
      <c r="BT5841" s="13" t="n">
        <v>24</v>
      </c>
      <c r="CL5841" s="13" t="inlineStr">
        <is>
          <t>NOVA</t>
        </is>
      </c>
      <c r="CM5841" s="13" t="inlineStr">
        <is>
          <t>DesvPad(E(RLT))</t>
        </is>
      </c>
      <c r="CN5841" s="13" t="n">
        <v>22</v>
      </c>
      <c r="CO5841" s="13" t="n">
        <v>23</v>
      </c>
      <c r="CP5841" s="13" t="n">
        <v>24</v>
      </c>
      <c r="DH5841" s="13" t="inlineStr">
        <is>
          <t>NOVA</t>
        </is>
      </c>
      <c r="DI5841" s="13" t="inlineStr">
        <is>
          <t>DesvPad(E(RLT))</t>
        </is>
      </c>
      <c r="DJ5841" s="13" t="n">
        <v>22</v>
      </c>
      <c r="DK5841" s="13" t="n">
        <v>23</v>
      </c>
      <c r="DL5841" s="13" t="n">
        <v>24</v>
      </c>
      <c r="ED5841" s="13" t="inlineStr">
        <is>
          <t>NOVA</t>
        </is>
      </c>
      <c r="EE5841" s="13" t="inlineStr">
        <is>
          <t>DesvPad(E(RLT))</t>
        </is>
      </c>
      <c r="EF5841" s="13" t="n">
        <v>22</v>
      </c>
      <c r="EG5841" s="13" t="n">
        <v>23</v>
      </c>
      <c r="EH5841" s="13" t="n">
        <v>24</v>
      </c>
      <c r="EZ5841" s="13" t="inlineStr">
        <is>
          <t>NOVA</t>
        </is>
      </c>
      <c r="FA5841" s="13" t="inlineStr">
        <is>
          <t>DesvPad(E(RLT))</t>
        </is>
      </c>
      <c r="FB5841" s="13" t="n">
        <v>22</v>
      </c>
      <c r="FC5841" s="13" t="n">
        <v>23</v>
      </c>
      <c r="FD5841" s="13" t="n">
        <v>24</v>
      </c>
      <c r="FV5841" s="13" t="inlineStr">
        <is>
          <t>NOVA</t>
        </is>
      </c>
      <c r="FW5841" s="13" t="inlineStr">
        <is>
          <t>DesvPad(E(RLT))</t>
        </is>
      </c>
      <c r="FX5841" s="13" t="n">
        <v>22</v>
      </c>
      <c r="FY5841" s="13" t="n">
        <v>23</v>
      </c>
      <c r="FZ5841" s="13" t="n">
        <v>24</v>
      </c>
      <c r="GR5841" s="13" t="inlineStr">
        <is>
          <t>NOVA</t>
        </is>
      </c>
      <c r="GS5841" s="13" t="inlineStr">
        <is>
          <t>DesvPad(E(RLT))</t>
        </is>
      </c>
      <c r="GT5841" s="13" t="n">
        <v>22</v>
      </c>
      <c r="GU5841" s="13" t="n">
        <v>23</v>
      </c>
      <c r="GV5841" s="13" t="n">
        <v>24</v>
      </c>
    </row>
    <row r="5842">
      <c r="B5842" s="89" t="inlineStr">
        <is>
          <t>Parâmetros p/ σy</t>
        </is>
      </c>
      <c r="C5842" s="13" t="n">
        <v>9</v>
      </c>
      <c r="D5842" s="13" t="n">
        <v>14.269</v>
      </c>
      <c r="E5842" s="13" t="n">
        <v>9.8954</v>
      </c>
      <c r="F5842" s="13" t="n">
        <v>17.7354</v>
      </c>
      <c r="X5842" s="13" t="inlineStr">
        <is>
          <t>Parâmetros p/ σy</t>
        </is>
      </c>
      <c r="Y5842" s="13" t="n">
        <v>9</v>
      </c>
      <c r="AT5842" s="13" t="inlineStr">
        <is>
          <t>Parâmetros p/ σy</t>
        </is>
      </c>
      <c r="AU5842" s="13" t="n">
        <v>9</v>
      </c>
      <c r="BP5842" s="13" t="inlineStr">
        <is>
          <t>Parâmetros p/ σy</t>
        </is>
      </c>
      <c r="BQ5842" s="13" t="n">
        <v>9</v>
      </c>
      <c r="CL5842" s="13" t="inlineStr">
        <is>
          <t>Parâmetros p/ σy</t>
        </is>
      </c>
      <c r="CM5842" s="13" t="n">
        <v>9</v>
      </c>
      <c r="DH5842" s="13" t="inlineStr">
        <is>
          <t>Parâmetros p/ σy</t>
        </is>
      </c>
      <c r="DI5842" s="13" t="n">
        <v>9</v>
      </c>
      <c r="ED5842" s="13" t="inlineStr">
        <is>
          <t>Parâmetros p/ σy</t>
        </is>
      </c>
      <c r="EE5842" s="13" t="n">
        <v>9</v>
      </c>
      <c r="EZ5842" s="13" t="inlineStr">
        <is>
          <t>Parâmetros p/ σy</t>
        </is>
      </c>
      <c r="FA5842" s="13" t="n">
        <v>9</v>
      </c>
      <c r="FV5842" s="13" t="inlineStr">
        <is>
          <t>Parâmetros p/ σy</t>
        </is>
      </c>
      <c r="FW5842" s="13" t="n">
        <v>9</v>
      </c>
      <c r="GR5842" s="13" t="inlineStr">
        <is>
          <t>Parâmetros p/ σy</t>
        </is>
      </c>
      <c r="GS5842" s="13" t="n">
        <v>9</v>
      </c>
    </row>
    <row r="5843">
      <c r="B5843" s="89" t="inlineStr">
        <is>
          <t>D*E(RLT)</t>
        </is>
      </c>
      <c r="C5843" s="13" t="n">
        <v>10</v>
      </c>
      <c r="D5843" s="13" t="n">
        <v>14.4018</v>
      </c>
      <c r="E5843" s="13" t="n">
        <v>14.0914</v>
      </c>
      <c r="F5843" s="13" t="n">
        <v>9.6972</v>
      </c>
      <c r="X5843" s="13" t="inlineStr">
        <is>
          <t>D*E(RLT)</t>
        </is>
      </c>
      <c r="Y5843" s="13" t="n">
        <v>10</v>
      </c>
      <c r="AT5843" s="13" t="inlineStr">
        <is>
          <t>D*E(RLT)</t>
        </is>
      </c>
      <c r="AU5843" s="13" t="n">
        <v>10</v>
      </c>
      <c r="BP5843" s="13" t="inlineStr">
        <is>
          <t>D*E(RLT)</t>
        </is>
      </c>
      <c r="BQ5843" s="13" t="n">
        <v>10</v>
      </c>
      <c r="CL5843" s="13" t="inlineStr">
        <is>
          <t>D*E(RLT)</t>
        </is>
      </c>
      <c r="CM5843" s="13" t="n">
        <v>10</v>
      </c>
      <c r="DH5843" s="13" t="inlineStr">
        <is>
          <t>D*E(RLT)</t>
        </is>
      </c>
      <c r="DI5843" s="13" t="n">
        <v>10</v>
      </c>
      <c r="ED5843" s="13" t="inlineStr">
        <is>
          <t>D*E(RLT)</t>
        </is>
      </c>
      <c r="EE5843" s="13" t="n">
        <v>10</v>
      </c>
      <c r="EZ5843" s="13" t="inlineStr">
        <is>
          <t>D*E(RLT)</t>
        </is>
      </c>
      <c r="FA5843" s="13" t="n">
        <v>10</v>
      </c>
      <c r="FV5843" s="13" t="inlineStr">
        <is>
          <t>D*E(RLT)</t>
        </is>
      </c>
      <c r="FW5843" s="13" t="n">
        <v>10</v>
      </c>
      <c r="GR5843" s="13" t="inlineStr">
        <is>
          <t>D*E(RLT)</t>
        </is>
      </c>
      <c r="GS5843" s="13" t="n">
        <v>10</v>
      </c>
    </row>
    <row r="5844">
      <c r="C5844" s="13" t="n">
        <v>11</v>
      </c>
      <c r="D5844" s="13" t="n">
        <v>10.1266</v>
      </c>
      <c r="E5844" s="13" t="n">
        <v>9.941200000000002</v>
      </c>
      <c r="F5844" s="13" t="n">
        <v>13.6374</v>
      </c>
      <c r="Y5844" s="13" t="n">
        <v>11</v>
      </c>
      <c r="AU5844" s="13" t="n">
        <v>11</v>
      </c>
      <c r="BQ5844" s="13" t="n">
        <v>11</v>
      </c>
      <c r="CM5844" s="13" t="n">
        <v>11</v>
      </c>
      <c r="DI5844" s="13" t="n">
        <v>11</v>
      </c>
      <c r="EE5844" s="13" t="n">
        <v>11</v>
      </c>
      <c r="FA5844" s="13" t="n">
        <v>11</v>
      </c>
      <c r="FW5844" s="13" t="n">
        <v>11</v>
      </c>
      <c r="GS5844" s="13" t="n">
        <v>11</v>
      </c>
    </row>
    <row r="5845">
      <c r="C5845" s="13" t="n">
        <v>12</v>
      </c>
      <c r="D5845" s="13" t="n">
        <v>10.953</v>
      </c>
      <c r="E5845" s="13" t="n">
        <v>9.877200000000002</v>
      </c>
      <c r="F5845" s="13" t="n">
        <v>13.8032</v>
      </c>
      <c r="Y5845" s="13" t="n">
        <v>12</v>
      </c>
      <c r="AU5845" s="13" t="n">
        <v>12</v>
      </c>
      <c r="BQ5845" s="13" t="n">
        <v>12</v>
      </c>
      <c r="CM5845" s="13" t="n">
        <v>12</v>
      </c>
      <c r="DI5845" s="13" t="n">
        <v>12</v>
      </c>
      <c r="EE5845" s="13" t="n">
        <v>12</v>
      </c>
      <c r="FA5845" s="13" t="n">
        <v>12</v>
      </c>
      <c r="FW5845" s="13" t="n">
        <v>12</v>
      </c>
      <c r="GS5845" s="13" t="n">
        <v>12</v>
      </c>
    </row>
    <row r="5846">
      <c r="C5846" s="13" t="n">
        <v>13</v>
      </c>
      <c r="D5846" s="13" t="n">
        <v>9.627000000000001</v>
      </c>
      <c r="E5846" s="13" t="n">
        <v>7.238</v>
      </c>
      <c r="F5846" s="13" t="n">
        <v>13.9374</v>
      </c>
      <c r="Y5846" s="13" t="n">
        <v>13</v>
      </c>
      <c r="AU5846" s="13" t="n">
        <v>13</v>
      </c>
      <c r="BQ5846" s="13" t="n">
        <v>13</v>
      </c>
      <c r="CM5846" s="13" t="n">
        <v>13</v>
      </c>
      <c r="DI5846" s="13" t="n">
        <v>13</v>
      </c>
      <c r="EE5846" s="13" t="n">
        <v>13</v>
      </c>
      <c r="FA5846" s="13" t="n">
        <v>13</v>
      </c>
      <c r="FW5846" s="13" t="n">
        <v>13</v>
      </c>
      <c r="GS5846" s="13" t="n">
        <v>13</v>
      </c>
    </row>
    <row r="5847">
      <c r="C5847" s="13" t="n">
        <v>14</v>
      </c>
      <c r="D5847" s="13" t="n">
        <v>11.0602</v>
      </c>
      <c r="E5847" s="13" t="n">
        <v>13.8048</v>
      </c>
      <c r="F5847" s="13" t="n">
        <v>11.1672</v>
      </c>
      <c r="Y5847" s="13" t="n">
        <v>14</v>
      </c>
      <c r="AU5847" s="13" t="n">
        <v>14</v>
      </c>
      <c r="BQ5847" s="13" t="n">
        <v>14</v>
      </c>
      <c r="CM5847" s="13" t="n">
        <v>14</v>
      </c>
      <c r="DI5847" s="13" t="n">
        <v>14</v>
      </c>
      <c r="EE5847" s="13" t="n">
        <v>14</v>
      </c>
      <c r="FA5847" s="13" t="n">
        <v>14</v>
      </c>
      <c r="FW5847" s="13" t="n">
        <v>14</v>
      </c>
      <c r="GS5847" s="13" t="n">
        <v>14</v>
      </c>
    </row>
    <row r="5848">
      <c r="C5848" s="13" t="n">
        <v>15</v>
      </c>
      <c r="D5848" s="13" t="n">
        <v>13.557</v>
      </c>
      <c r="E5848" s="13" t="n">
        <v>12.4872</v>
      </c>
      <c r="F5848" s="13" t="n">
        <v>12.6182</v>
      </c>
      <c r="Y5848" s="13" t="n">
        <v>15</v>
      </c>
      <c r="AU5848" s="13" t="n">
        <v>15</v>
      </c>
      <c r="BQ5848" s="13" t="n">
        <v>15</v>
      </c>
      <c r="CM5848" s="13" t="n">
        <v>15</v>
      </c>
      <c r="DI5848" s="13" t="n">
        <v>15</v>
      </c>
      <c r="EE5848" s="13" t="n">
        <v>15</v>
      </c>
      <c r="FA5848" s="13" t="n">
        <v>15</v>
      </c>
      <c r="FW5848" s="13" t="n">
        <v>15</v>
      </c>
      <c r="GS5848" s="13" t="n">
        <v>15</v>
      </c>
    </row>
    <row r="5849">
      <c r="C5849" s="13" t="n">
        <v>16</v>
      </c>
      <c r="D5849" s="13" t="n">
        <v>13.2306</v>
      </c>
      <c r="E5849" s="13" t="n">
        <v>10.402</v>
      </c>
      <c r="F5849" s="13" t="n">
        <v>11.9384</v>
      </c>
      <c r="Y5849" s="13" t="n">
        <v>16</v>
      </c>
      <c r="AU5849" s="13" t="n">
        <v>16</v>
      </c>
      <c r="BQ5849" s="13" t="n">
        <v>16</v>
      </c>
      <c r="CM5849" s="13" t="n">
        <v>16</v>
      </c>
      <c r="DI5849" s="13" t="n">
        <v>16</v>
      </c>
      <c r="EE5849" s="13" t="n">
        <v>16</v>
      </c>
      <c r="FA5849" s="13" t="n">
        <v>16</v>
      </c>
      <c r="FW5849" s="13" t="n">
        <v>16</v>
      </c>
      <c r="GS5849" s="13" t="n">
        <v>16</v>
      </c>
    </row>
    <row r="5850">
      <c r="C5850" s="13" t="n">
        <v>17</v>
      </c>
      <c r="D5850" s="13" t="n">
        <v>13.0458</v>
      </c>
      <c r="E5850" s="13" t="n">
        <v>7.386400000000001</v>
      </c>
      <c r="F5850" s="13" t="n">
        <v>11.9262</v>
      </c>
      <c r="Y5850" s="13" t="n">
        <v>17</v>
      </c>
      <c r="AU5850" s="13" t="n">
        <v>17</v>
      </c>
      <c r="BQ5850" s="13" t="n">
        <v>17</v>
      </c>
      <c r="CM5850" s="13" t="n">
        <v>17</v>
      </c>
      <c r="DI5850" s="13" t="n">
        <v>17</v>
      </c>
      <c r="EE5850" s="13" t="n">
        <v>17</v>
      </c>
      <c r="FA5850" s="13" t="n">
        <v>17</v>
      </c>
      <c r="FW5850" s="13" t="n">
        <v>17</v>
      </c>
      <c r="GS5850" s="13" t="n">
        <v>17</v>
      </c>
    </row>
    <row r="5851">
      <c r="C5851" s="13" t="n">
        <v>18</v>
      </c>
      <c r="D5851" s="13" t="n">
        <v>12.1212</v>
      </c>
      <c r="E5851" s="13" t="n">
        <v>10.8104</v>
      </c>
      <c r="F5851" s="13" t="n">
        <v>7.5036</v>
      </c>
      <c r="Y5851" s="13" t="n">
        <v>18</v>
      </c>
      <c r="AU5851" s="13" t="n">
        <v>18</v>
      </c>
      <c r="BQ5851" s="13" t="n">
        <v>18</v>
      </c>
      <c r="CM5851" s="13" t="n">
        <v>18</v>
      </c>
      <c r="DI5851" s="13" t="n">
        <v>18</v>
      </c>
      <c r="EE5851" s="13" t="n">
        <v>18</v>
      </c>
      <c r="FA5851" s="13" t="n">
        <v>18</v>
      </c>
      <c r="FW5851" s="13" t="n">
        <v>18</v>
      </c>
      <c r="GS5851" s="13" t="n">
        <v>18</v>
      </c>
    </row>
    <row r="5852">
      <c r="C5852" s="13" t="n">
        <v>19</v>
      </c>
      <c r="D5852" s="13" t="n">
        <v>13.3748</v>
      </c>
      <c r="E5852" s="13" t="n">
        <v>14.3456</v>
      </c>
      <c r="F5852" s="13" t="n">
        <v>8.259600000000001</v>
      </c>
      <c r="Y5852" s="13" t="n">
        <v>19</v>
      </c>
      <c r="AU5852" s="13" t="n">
        <v>19</v>
      </c>
      <c r="BQ5852" s="13" t="n">
        <v>19</v>
      </c>
      <c r="CM5852" s="13" t="n">
        <v>19</v>
      </c>
      <c r="DI5852" s="13" t="n">
        <v>19</v>
      </c>
      <c r="EE5852" s="13" t="n">
        <v>19</v>
      </c>
      <c r="FA5852" s="13" t="n">
        <v>19</v>
      </c>
      <c r="FW5852" s="13" t="n">
        <v>19</v>
      </c>
      <c r="GS5852" s="13" t="n">
        <v>19</v>
      </c>
    </row>
    <row r="5853">
      <c r="C5853" s="13" t="n">
        <v>20</v>
      </c>
      <c r="D5853" s="13" t="n">
        <v>10.2342</v>
      </c>
      <c r="E5853" s="13" t="n">
        <v>8.819000000000001</v>
      </c>
      <c r="F5853" s="13" t="n">
        <v>15.7382</v>
      </c>
      <c r="Y5853" s="13" t="n">
        <v>20</v>
      </c>
      <c r="AU5853" s="13" t="n">
        <v>20</v>
      </c>
      <c r="BQ5853" s="13" t="n">
        <v>20</v>
      </c>
      <c r="CM5853" s="13" t="n">
        <v>20</v>
      </c>
      <c r="DI5853" s="13" t="n">
        <v>20</v>
      </c>
      <c r="EE5853" s="13" t="n">
        <v>20</v>
      </c>
      <c r="FA5853" s="13" t="n">
        <v>20</v>
      </c>
      <c r="FW5853" s="13" t="n">
        <v>20</v>
      </c>
      <c r="GS5853" s="13" t="n">
        <v>20</v>
      </c>
    </row>
    <row r="5854">
      <c r="C5854" s="13" t="n">
        <v>21</v>
      </c>
      <c r="D5854" s="13" t="n">
        <v>13.4998</v>
      </c>
      <c r="E5854" s="13" t="n">
        <v>9.114400000000002</v>
      </c>
      <c r="F5854" s="13" t="n">
        <v>10.2868</v>
      </c>
      <c r="Y5854" s="13" t="n">
        <v>21</v>
      </c>
      <c r="AU5854" s="13" t="n">
        <v>21</v>
      </c>
      <c r="BQ5854" s="13" t="n">
        <v>21</v>
      </c>
      <c r="CM5854" s="13" t="n">
        <v>21</v>
      </c>
      <c r="DI5854" s="13" t="n">
        <v>21</v>
      </c>
      <c r="EE5854" s="13" t="n">
        <v>21</v>
      </c>
      <c r="FA5854" s="13" t="n">
        <v>21</v>
      </c>
      <c r="FW5854" s="13" t="n">
        <v>21</v>
      </c>
      <c r="GS5854" s="13" t="n">
        <v>21</v>
      </c>
    </row>
    <row r="5855">
      <c r="C5855" s="13" t="n">
        <v>22</v>
      </c>
      <c r="D5855" s="13" t="n">
        <v>12.196</v>
      </c>
      <c r="E5855" s="13" t="n">
        <v>12.0248</v>
      </c>
      <c r="F5855" s="13" t="n">
        <v>9.976000000000001</v>
      </c>
      <c r="Y5855" s="13" t="n">
        <v>22</v>
      </c>
      <c r="AU5855" s="13" t="n">
        <v>22</v>
      </c>
      <c r="BQ5855" s="13" t="n">
        <v>22</v>
      </c>
      <c r="CM5855" s="13" t="n">
        <v>22</v>
      </c>
      <c r="DI5855" s="13" t="n">
        <v>22</v>
      </c>
      <c r="EE5855" s="13" t="n">
        <v>22</v>
      </c>
      <c r="FA5855" s="13" t="n">
        <v>22</v>
      </c>
      <c r="FW5855" s="13" t="n">
        <v>22</v>
      </c>
      <c r="GS5855" s="13" t="n">
        <v>22</v>
      </c>
    </row>
    <row r="5856">
      <c r="C5856" s="13" t="n">
        <v>23</v>
      </c>
      <c r="D5856" s="13" t="n">
        <v>10.305</v>
      </c>
      <c r="E5856" s="13" t="n">
        <v>9.970600000000001</v>
      </c>
      <c r="F5856" s="13" t="n">
        <v>15.046</v>
      </c>
      <c r="Y5856" s="13" t="n">
        <v>23</v>
      </c>
      <c r="AU5856" s="13" t="n">
        <v>23</v>
      </c>
      <c r="BQ5856" s="13" t="n">
        <v>23</v>
      </c>
      <c r="CM5856" s="13" t="n">
        <v>23</v>
      </c>
      <c r="DI5856" s="13" t="n">
        <v>23</v>
      </c>
      <c r="EE5856" s="13" t="n">
        <v>23</v>
      </c>
      <c r="FA5856" s="13" t="n">
        <v>23</v>
      </c>
      <c r="FW5856" s="13" t="n">
        <v>23</v>
      </c>
      <c r="GS5856" s="13" t="n">
        <v>23</v>
      </c>
    </row>
    <row r="5857">
      <c r="C5857" s="13" t="n">
        <v>24</v>
      </c>
      <c r="D5857" s="13" t="n">
        <v>10.8976</v>
      </c>
      <c r="E5857" s="13" t="n">
        <v>12.2526</v>
      </c>
      <c r="F5857" s="13" t="n">
        <v>13.5832</v>
      </c>
      <c r="Y5857" s="13" t="n">
        <v>24</v>
      </c>
      <c r="AU5857" s="13" t="n">
        <v>24</v>
      </c>
      <c r="BQ5857" s="13" t="n">
        <v>24</v>
      </c>
      <c r="CM5857" s="13" t="n">
        <v>24</v>
      </c>
      <c r="DI5857" s="13" t="n">
        <v>24</v>
      </c>
      <c r="EE5857" s="13" t="n">
        <v>24</v>
      </c>
      <c r="FA5857" s="13" t="n">
        <v>24</v>
      </c>
      <c r="FW5857" s="13" t="n">
        <v>24</v>
      </c>
      <c r="GS5857" s="13" t="n">
        <v>24</v>
      </c>
    </row>
    <row r="5858">
      <c r="C5858" s="13" t="n">
        <v>25</v>
      </c>
      <c r="D5858" s="13" t="n">
        <v>8.239600000000001</v>
      </c>
      <c r="E5858" s="13" t="n">
        <v>12.0016</v>
      </c>
      <c r="F5858" s="13" t="n">
        <v>14.4044</v>
      </c>
      <c r="Y5858" s="13" t="n">
        <v>25</v>
      </c>
      <c r="AU5858" s="13" t="n">
        <v>25</v>
      </c>
      <c r="BQ5858" s="13" t="n">
        <v>25</v>
      </c>
      <c r="CM5858" s="13" t="n">
        <v>25</v>
      </c>
      <c r="DI5858" s="13" t="n">
        <v>25</v>
      </c>
      <c r="EE5858" s="13" t="n">
        <v>25</v>
      </c>
      <c r="FA5858" s="13" t="n">
        <v>25</v>
      </c>
      <c r="FW5858" s="13" t="n">
        <v>25</v>
      </c>
      <c r="GS5858" s="13" t="n">
        <v>25</v>
      </c>
    </row>
    <row r="5859">
      <c r="C5859" s="13" t="n">
        <v>26</v>
      </c>
      <c r="D5859" s="13" t="n">
        <v>13.7546</v>
      </c>
      <c r="E5859" s="13" t="n">
        <v>11.6698</v>
      </c>
      <c r="F5859" s="13" t="n">
        <v>8.5092</v>
      </c>
      <c r="Y5859" s="13" t="n">
        <v>26</v>
      </c>
      <c r="AU5859" s="13" t="n">
        <v>26</v>
      </c>
      <c r="BQ5859" s="13" t="n">
        <v>26</v>
      </c>
      <c r="CM5859" s="13" t="n">
        <v>26</v>
      </c>
      <c r="DI5859" s="13" t="n">
        <v>26</v>
      </c>
      <c r="EE5859" s="13" t="n">
        <v>26</v>
      </c>
      <c r="FA5859" s="13" t="n">
        <v>26</v>
      </c>
      <c r="FW5859" s="13" t="n">
        <v>26</v>
      </c>
      <c r="GS5859" s="13" t="n">
        <v>26</v>
      </c>
    </row>
    <row r="5860">
      <c r="C5860" s="13" t="n">
        <v>27</v>
      </c>
      <c r="D5860" s="13" t="n">
        <v>10.9456</v>
      </c>
      <c r="E5860" s="13" t="n">
        <v>14.6228</v>
      </c>
      <c r="F5860" s="13" t="n">
        <v>14.952</v>
      </c>
      <c r="Y5860" s="13" t="n">
        <v>27</v>
      </c>
      <c r="AU5860" s="13" t="n">
        <v>27</v>
      </c>
      <c r="BQ5860" s="13" t="n">
        <v>27</v>
      </c>
      <c r="CM5860" s="13" t="n">
        <v>27</v>
      </c>
      <c r="DI5860" s="13" t="n">
        <v>27</v>
      </c>
      <c r="EE5860" s="13" t="n">
        <v>27</v>
      </c>
      <c r="FA5860" s="13" t="n">
        <v>27</v>
      </c>
      <c r="FW5860" s="13" t="n">
        <v>27</v>
      </c>
      <c r="GS5860" s="13" t="n">
        <v>27</v>
      </c>
    </row>
    <row r="5861">
      <c r="C5861" s="13" t="n">
        <v>28</v>
      </c>
      <c r="D5861" s="13" t="n">
        <v>7.831</v>
      </c>
      <c r="E5861" s="13" t="n">
        <v>13.5186</v>
      </c>
      <c r="F5861" s="13" t="n">
        <v>14.1094</v>
      </c>
      <c r="Y5861" s="13" t="n">
        <v>28</v>
      </c>
      <c r="AU5861" s="13" t="n">
        <v>28</v>
      </c>
      <c r="BQ5861" s="13" t="n">
        <v>28</v>
      </c>
      <c r="CM5861" s="13" t="n">
        <v>28</v>
      </c>
      <c r="DI5861" s="13" t="n">
        <v>28</v>
      </c>
      <c r="EE5861" s="13" t="n">
        <v>28</v>
      </c>
      <c r="FA5861" s="13" t="n">
        <v>28</v>
      </c>
      <c r="FW5861" s="13" t="n">
        <v>28</v>
      </c>
      <c r="GS5861" s="13" t="n">
        <v>28</v>
      </c>
    </row>
    <row r="5862">
      <c r="C5862" s="13" t="n">
        <v>29</v>
      </c>
      <c r="D5862" s="13" t="n">
        <v>10.9666</v>
      </c>
      <c r="E5862" s="13" t="n">
        <v>10.6508</v>
      </c>
      <c r="F5862" s="13" t="n">
        <v>9.459000000000001</v>
      </c>
      <c r="Y5862" s="13" t="n">
        <v>29</v>
      </c>
      <c r="AU5862" s="13" t="n">
        <v>29</v>
      </c>
      <c r="BQ5862" s="13" t="n">
        <v>29</v>
      </c>
      <c r="CM5862" s="13" t="n">
        <v>29</v>
      </c>
      <c r="DI5862" s="13" t="n">
        <v>29</v>
      </c>
      <c r="EE5862" s="13" t="n">
        <v>29</v>
      </c>
      <c r="FA5862" s="13" t="n">
        <v>29</v>
      </c>
      <c r="FW5862" s="13" t="n">
        <v>29</v>
      </c>
      <c r="GS5862" s="13" t="n">
        <v>29</v>
      </c>
    </row>
    <row r="5863">
      <c r="C5863" s="13" t="n">
        <v>30</v>
      </c>
      <c r="D5863" s="13" t="n">
        <v>12.7594</v>
      </c>
      <c r="E5863" s="13" t="n">
        <v>14.1854</v>
      </c>
      <c r="F5863" s="13" t="n">
        <v>12.9274</v>
      </c>
      <c r="Y5863" s="13" t="n">
        <v>30</v>
      </c>
      <c r="AU5863" s="13" t="n">
        <v>30</v>
      </c>
      <c r="BQ5863" s="13" t="n">
        <v>30</v>
      </c>
      <c r="CM5863" s="13" t="n">
        <v>30</v>
      </c>
      <c r="DI5863" s="13" t="n">
        <v>30</v>
      </c>
      <c r="EE5863" s="13" t="n">
        <v>30</v>
      </c>
      <c r="FA5863" s="13" t="n">
        <v>30</v>
      </c>
      <c r="FW5863" s="13" t="n">
        <v>30</v>
      </c>
      <c r="GS5863" s="13" t="n">
        <v>30</v>
      </c>
    </row>
    <row r="5864">
      <c r="C5864" s="13" t="n">
        <v>31</v>
      </c>
      <c r="D5864" s="13" t="n">
        <v>15.0694</v>
      </c>
      <c r="E5864" s="13" t="n">
        <v>8.898400000000001</v>
      </c>
      <c r="F5864" s="13" t="n">
        <v>7.745200000000001</v>
      </c>
      <c r="Y5864" s="13" t="n">
        <v>31</v>
      </c>
      <c r="AU5864" s="13" t="n">
        <v>31</v>
      </c>
      <c r="BQ5864" s="13" t="n">
        <v>31</v>
      </c>
      <c r="CM5864" s="13" t="n">
        <v>31</v>
      </c>
      <c r="DI5864" s="13" t="n">
        <v>31</v>
      </c>
      <c r="EE5864" s="13" t="n">
        <v>31</v>
      </c>
      <c r="FA5864" s="13" t="n">
        <v>31</v>
      </c>
      <c r="FW5864" s="13" t="n">
        <v>31</v>
      </c>
      <c r="GS5864" s="13" t="n">
        <v>31</v>
      </c>
    </row>
    <row r="5865">
      <c r="C5865" s="13" t="n">
        <v>32</v>
      </c>
      <c r="D5865" s="13" t="n">
        <v>12.0736</v>
      </c>
      <c r="E5865" s="13" t="n">
        <v>13.6554</v>
      </c>
      <c r="F5865" s="13" t="n">
        <v>9.6142</v>
      </c>
      <c r="Y5865" s="13" t="n">
        <v>32</v>
      </c>
      <c r="AU5865" s="13" t="n">
        <v>32</v>
      </c>
      <c r="BQ5865" s="13" t="n">
        <v>32</v>
      </c>
      <c r="CM5865" s="13" t="n">
        <v>32</v>
      </c>
      <c r="DI5865" s="13" t="n">
        <v>32</v>
      </c>
      <c r="EE5865" s="13" t="n">
        <v>32</v>
      </c>
      <c r="FA5865" s="13" t="n">
        <v>32</v>
      </c>
      <c r="FW5865" s="13" t="n">
        <v>32</v>
      </c>
      <c r="GS5865" s="13" t="n">
        <v>32</v>
      </c>
    </row>
    <row r="5866">
      <c r="C5866" s="13" t="n">
        <v>33</v>
      </c>
      <c r="D5866" s="13" t="n">
        <v>14.161</v>
      </c>
      <c r="E5866" s="13" t="n">
        <v>13.0014</v>
      </c>
      <c r="F5866" s="13" t="n">
        <v>13.1134</v>
      </c>
      <c r="Y5866" s="13" t="n">
        <v>33</v>
      </c>
      <c r="AU5866" s="13" t="n">
        <v>33</v>
      </c>
      <c r="BQ5866" s="13" t="n">
        <v>33</v>
      </c>
      <c r="CM5866" s="13" t="n">
        <v>33</v>
      </c>
      <c r="DI5866" s="13" t="n">
        <v>33</v>
      </c>
      <c r="EE5866" s="13" t="n">
        <v>33</v>
      </c>
      <c r="FA5866" s="13" t="n">
        <v>33</v>
      </c>
      <c r="FW5866" s="13" t="n">
        <v>33</v>
      </c>
      <c r="GS5866" s="13" t="n">
        <v>33</v>
      </c>
    </row>
    <row r="5867">
      <c r="C5867" s="13" t="n">
        <v>34</v>
      </c>
      <c r="D5867" s="13" t="n">
        <v>10.5024</v>
      </c>
      <c r="E5867" s="13" t="n">
        <v>14.9296</v>
      </c>
      <c r="F5867" s="13" t="n">
        <v>12.3548</v>
      </c>
      <c r="Y5867" s="13" t="n">
        <v>34</v>
      </c>
      <c r="AU5867" s="13" t="n">
        <v>34</v>
      </c>
      <c r="BQ5867" s="13" t="n">
        <v>34</v>
      </c>
      <c r="CM5867" s="13" t="n">
        <v>34</v>
      </c>
      <c r="DI5867" s="13" t="n">
        <v>34</v>
      </c>
      <c r="EE5867" s="13" t="n">
        <v>34</v>
      </c>
      <c r="FA5867" s="13" t="n">
        <v>34</v>
      </c>
      <c r="FW5867" s="13" t="n">
        <v>34</v>
      </c>
      <c r="GS5867" s="13" t="n">
        <v>34</v>
      </c>
    </row>
    <row r="5868">
      <c r="C5868" s="13" t="n">
        <v>35</v>
      </c>
      <c r="D5868" s="13" t="n">
        <v>15.343</v>
      </c>
      <c r="E5868" s="13" t="n">
        <v>11.999</v>
      </c>
      <c r="F5868" s="13" t="n">
        <v>11.5518</v>
      </c>
      <c r="Y5868" s="13" t="n">
        <v>35</v>
      </c>
      <c r="AU5868" s="13" t="n">
        <v>35</v>
      </c>
      <c r="BQ5868" s="13" t="n">
        <v>35</v>
      </c>
      <c r="CM5868" s="13" t="n">
        <v>35</v>
      </c>
      <c r="DI5868" s="13" t="n">
        <v>35</v>
      </c>
      <c r="EE5868" s="13" t="n">
        <v>35</v>
      </c>
      <c r="FA5868" s="13" t="n">
        <v>35</v>
      </c>
      <c r="FW5868" s="13" t="n">
        <v>35</v>
      </c>
      <c r="GS5868" s="13" t="n">
        <v>35</v>
      </c>
    </row>
    <row r="5869">
      <c r="C5869" s="13" t="n">
        <v>36</v>
      </c>
      <c r="D5869" s="13" t="n">
        <v>9.7814</v>
      </c>
      <c r="E5869" s="13" t="n">
        <v>15.3572</v>
      </c>
      <c r="F5869" s="13" t="n">
        <v>11.779</v>
      </c>
      <c r="Y5869" s="13" t="n">
        <v>36</v>
      </c>
      <c r="AU5869" s="13" t="n">
        <v>36</v>
      </c>
      <c r="BQ5869" s="13" t="n">
        <v>36</v>
      </c>
      <c r="CM5869" s="13" t="n">
        <v>36</v>
      </c>
      <c r="DI5869" s="13" t="n">
        <v>36</v>
      </c>
      <c r="EE5869" s="13" t="n">
        <v>36</v>
      </c>
      <c r="FA5869" s="13" t="n">
        <v>36</v>
      </c>
      <c r="FW5869" s="13" t="n">
        <v>36</v>
      </c>
      <c r="GS5869" s="13" t="n">
        <v>36</v>
      </c>
    </row>
    <row r="5870">
      <c r="C5870" s="13" t="n">
        <v>37</v>
      </c>
      <c r="D5870" s="13" t="n">
        <v>11.073</v>
      </c>
      <c r="E5870" s="13" t="n">
        <v>11.9612</v>
      </c>
      <c r="F5870" s="13" t="n">
        <v>8.353199999999999</v>
      </c>
      <c r="Y5870" s="13" t="n">
        <v>37</v>
      </c>
      <c r="AU5870" s="13" t="n">
        <v>37</v>
      </c>
      <c r="BQ5870" s="13" t="n">
        <v>37</v>
      </c>
      <c r="CM5870" s="13" t="n">
        <v>37</v>
      </c>
      <c r="DI5870" s="13" t="n">
        <v>37</v>
      </c>
      <c r="EE5870" s="13" t="n">
        <v>37</v>
      </c>
      <c r="FA5870" s="13" t="n">
        <v>37</v>
      </c>
      <c r="FW5870" s="13" t="n">
        <v>37</v>
      </c>
      <c r="GS5870" s="13" t="n">
        <v>37</v>
      </c>
    </row>
    <row r="5871">
      <c r="C5871" s="13" t="n">
        <v>38</v>
      </c>
      <c r="D5871" s="13" t="n">
        <v>12.7746</v>
      </c>
      <c r="E5871" s="13" t="n">
        <v>13.4538</v>
      </c>
      <c r="F5871" s="13" t="n">
        <v>13.9234</v>
      </c>
      <c r="Y5871" s="13" t="n">
        <v>38</v>
      </c>
      <c r="AU5871" s="13" t="n">
        <v>38</v>
      </c>
      <c r="BQ5871" s="13" t="n">
        <v>38</v>
      </c>
      <c r="CM5871" s="13" t="n">
        <v>38</v>
      </c>
      <c r="DI5871" s="13" t="n">
        <v>38</v>
      </c>
      <c r="EE5871" s="13" t="n">
        <v>38</v>
      </c>
      <c r="FA5871" s="13" t="n">
        <v>38</v>
      </c>
      <c r="FW5871" s="13" t="n">
        <v>38</v>
      </c>
      <c r="GS5871" s="13" t="n">
        <v>38</v>
      </c>
    </row>
    <row r="5872">
      <c r="C5872" s="13" t="n">
        <v>39</v>
      </c>
      <c r="D5872" s="13" t="n">
        <v>11.42</v>
      </c>
      <c r="E5872" s="13" t="n">
        <v>12.9804</v>
      </c>
      <c r="F5872" s="13" t="n">
        <v>12.4608</v>
      </c>
      <c r="Y5872" s="13" t="n">
        <v>39</v>
      </c>
      <c r="AU5872" s="13" t="n">
        <v>39</v>
      </c>
      <c r="BQ5872" s="13" t="n">
        <v>39</v>
      </c>
      <c r="CM5872" s="13" t="n">
        <v>39</v>
      </c>
      <c r="DI5872" s="13" t="n">
        <v>39</v>
      </c>
      <c r="EE5872" s="13" t="n">
        <v>39</v>
      </c>
      <c r="FA5872" s="13" t="n">
        <v>39</v>
      </c>
      <c r="FW5872" s="13" t="n">
        <v>39</v>
      </c>
      <c r="GS5872" s="13" t="n">
        <v>39</v>
      </c>
    </row>
    <row r="5873">
      <c r="C5873" s="13" t="n">
        <v>40</v>
      </c>
      <c r="D5873" s="13" t="n">
        <v>10.3216</v>
      </c>
      <c r="E5873" s="13" t="n">
        <v>14.6106</v>
      </c>
      <c r="F5873" s="13" t="n">
        <v>13.7398</v>
      </c>
      <c r="Y5873" s="13" t="n">
        <v>40</v>
      </c>
      <c r="AU5873" s="13" t="n">
        <v>40</v>
      </c>
      <c r="BQ5873" s="13" t="n">
        <v>40</v>
      </c>
      <c r="CM5873" s="13" t="n">
        <v>40</v>
      </c>
      <c r="DI5873" s="13" t="n">
        <v>40</v>
      </c>
      <c r="EE5873" s="13" t="n">
        <v>40</v>
      </c>
      <c r="FA5873" s="13" t="n">
        <v>40</v>
      </c>
      <c r="FW5873" s="13" t="n">
        <v>40</v>
      </c>
      <c r="GS5873" s="13" t="n">
        <v>40</v>
      </c>
    </row>
    <row r="5874">
      <c r="C5874" s="13" t="n">
        <v>41</v>
      </c>
      <c r="D5874" s="13" t="n">
        <v>9.1716</v>
      </c>
      <c r="E5874" s="13" t="n">
        <v>13.3938</v>
      </c>
      <c r="F5874" s="13" t="n">
        <v>10.1002</v>
      </c>
      <c r="Y5874" s="13" t="n">
        <v>41</v>
      </c>
      <c r="AU5874" s="13" t="n">
        <v>41</v>
      </c>
      <c r="BQ5874" s="13" t="n">
        <v>41</v>
      </c>
      <c r="CM5874" s="13" t="n">
        <v>41</v>
      </c>
      <c r="DI5874" s="13" t="n">
        <v>41</v>
      </c>
      <c r="EE5874" s="13" t="n">
        <v>41</v>
      </c>
      <c r="FA5874" s="13" t="n">
        <v>41</v>
      </c>
      <c r="FW5874" s="13" t="n">
        <v>41</v>
      </c>
      <c r="GS5874" s="13" t="n">
        <v>41</v>
      </c>
    </row>
    <row r="5875">
      <c r="C5875" s="13" t="n">
        <v>42</v>
      </c>
      <c r="D5875" s="13" t="n">
        <v>13.206</v>
      </c>
      <c r="E5875" s="13" t="n">
        <v>12.37</v>
      </c>
      <c r="F5875" s="13" t="n">
        <v>9.7834</v>
      </c>
      <c r="Y5875" s="13" t="n">
        <v>42</v>
      </c>
      <c r="AU5875" s="13" t="n">
        <v>42</v>
      </c>
      <c r="BQ5875" s="13" t="n">
        <v>42</v>
      </c>
      <c r="CM5875" s="13" t="n">
        <v>42</v>
      </c>
      <c r="DI5875" s="13" t="n">
        <v>42</v>
      </c>
      <c r="EE5875" s="13" t="n">
        <v>42</v>
      </c>
      <c r="FA5875" s="13" t="n">
        <v>42</v>
      </c>
      <c r="FW5875" s="13" t="n">
        <v>42</v>
      </c>
      <c r="GS5875" s="13" t="n">
        <v>42</v>
      </c>
    </row>
    <row r="5876">
      <c r="C5876" s="13" t="n">
        <v>43</v>
      </c>
      <c r="D5876" s="13" t="n">
        <v>12.3726</v>
      </c>
      <c r="E5876" s="13" t="n">
        <v>6.2668</v>
      </c>
      <c r="F5876" s="13" t="n">
        <v>12.3608</v>
      </c>
      <c r="Y5876" s="13" t="n">
        <v>43</v>
      </c>
      <c r="AU5876" s="13" t="n">
        <v>43</v>
      </c>
      <c r="BQ5876" s="13" t="n">
        <v>43</v>
      </c>
      <c r="CM5876" s="13" t="n">
        <v>43</v>
      </c>
      <c r="DI5876" s="13" t="n">
        <v>43</v>
      </c>
      <c r="EE5876" s="13" t="n">
        <v>43</v>
      </c>
      <c r="FA5876" s="13" t="n">
        <v>43</v>
      </c>
      <c r="FW5876" s="13" t="n">
        <v>43</v>
      </c>
      <c r="GS5876" s="13" t="n">
        <v>43</v>
      </c>
    </row>
    <row r="5877">
      <c r="C5877" s="13" t="n">
        <v>44</v>
      </c>
      <c r="D5877" s="13" t="n">
        <v>12.7208</v>
      </c>
      <c r="E5877" s="13" t="n">
        <v>11.9756</v>
      </c>
      <c r="F5877" s="13" t="n">
        <v>10.2112</v>
      </c>
      <c r="Y5877" s="13" t="n">
        <v>44</v>
      </c>
      <c r="AU5877" s="13" t="n">
        <v>44</v>
      </c>
      <c r="BQ5877" s="13" t="n">
        <v>44</v>
      </c>
      <c r="CM5877" s="13" t="n">
        <v>44</v>
      </c>
      <c r="DI5877" s="13" t="n">
        <v>44</v>
      </c>
      <c r="EE5877" s="13" t="n">
        <v>44</v>
      </c>
      <c r="FA5877" s="13" t="n">
        <v>44</v>
      </c>
      <c r="FW5877" s="13" t="n">
        <v>44</v>
      </c>
      <c r="GS5877" s="13" t="n">
        <v>44</v>
      </c>
    </row>
    <row r="5878">
      <c r="C5878" s="13" t="n">
        <v>45</v>
      </c>
      <c r="D5878" s="13" t="n">
        <v>7.9136</v>
      </c>
      <c r="E5878" s="13" t="n">
        <v>10.2138</v>
      </c>
      <c r="F5878" s="13" t="n">
        <v>10.7084</v>
      </c>
      <c r="Y5878" s="13" t="n">
        <v>45</v>
      </c>
      <c r="AU5878" s="13" t="n">
        <v>45</v>
      </c>
      <c r="BQ5878" s="13" t="n">
        <v>45</v>
      </c>
      <c r="CM5878" s="13" t="n">
        <v>45</v>
      </c>
      <c r="DI5878" s="13" t="n">
        <v>45</v>
      </c>
      <c r="EE5878" s="13" t="n">
        <v>45</v>
      </c>
      <c r="FA5878" s="13" t="n">
        <v>45</v>
      </c>
      <c r="FW5878" s="13" t="n">
        <v>45</v>
      </c>
      <c r="GS5878" s="13" t="n">
        <v>45</v>
      </c>
    </row>
    <row r="5879">
      <c r="C5879" s="13" t="n">
        <v>46</v>
      </c>
      <c r="D5879" s="13" t="n">
        <v>8.7836</v>
      </c>
      <c r="E5879" s="13" t="n">
        <v>11.248</v>
      </c>
      <c r="F5879" s="13" t="n">
        <v>13.1066</v>
      </c>
      <c r="Y5879" s="13" t="n">
        <v>46</v>
      </c>
      <c r="AU5879" s="13" t="n">
        <v>46</v>
      </c>
      <c r="BQ5879" s="13" t="n">
        <v>46</v>
      </c>
      <c r="CM5879" s="13" t="n">
        <v>46</v>
      </c>
      <c r="DI5879" s="13" t="n">
        <v>46</v>
      </c>
      <c r="EE5879" s="13" t="n">
        <v>46</v>
      </c>
      <c r="FA5879" s="13" t="n">
        <v>46</v>
      </c>
      <c r="FW5879" s="13" t="n">
        <v>46</v>
      </c>
      <c r="GS5879" s="13" t="n">
        <v>46</v>
      </c>
    </row>
    <row r="5880">
      <c r="C5880" s="13" t="n">
        <v>47</v>
      </c>
      <c r="D5880" s="13" t="n">
        <v>9.294</v>
      </c>
      <c r="E5880" s="13" t="n">
        <v>10.6142</v>
      </c>
      <c r="F5880" s="13" t="n">
        <v>16.3224</v>
      </c>
      <c r="Y5880" s="13" t="n">
        <v>47</v>
      </c>
      <c r="AU5880" s="13" t="n">
        <v>47</v>
      </c>
      <c r="BQ5880" s="13" t="n">
        <v>47</v>
      </c>
      <c r="CM5880" s="13" t="n">
        <v>47</v>
      </c>
      <c r="DI5880" s="13" t="n">
        <v>47</v>
      </c>
      <c r="EE5880" s="13" t="n">
        <v>47</v>
      </c>
      <c r="FA5880" s="13" t="n">
        <v>47</v>
      </c>
      <c r="FW5880" s="13" t="n">
        <v>47</v>
      </c>
      <c r="GS5880" s="13" t="n">
        <v>47</v>
      </c>
    </row>
    <row r="5881">
      <c r="C5881" s="13" t="n">
        <v>48</v>
      </c>
      <c r="D5881" s="13" t="n">
        <v>15.5904</v>
      </c>
      <c r="E5881" s="13" t="n">
        <v>12.7066</v>
      </c>
      <c r="F5881" s="13" t="n">
        <v>11.9064</v>
      </c>
      <c r="Y5881" s="13" t="n">
        <v>48</v>
      </c>
      <c r="AU5881" s="13" t="n">
        <v>48</v>
      </c>
      <c r="BQ5881" s="13" t="n">
        <v>48</v>
      </c>
      <c r="CM5881" s="13" t="n">
        <v>48</v>
      </c>
      <c r="DI5881" s="13" t="n">
        <v>48</v>
      </c>
      <c r="EE5881" s="13" t="n">
        <v>48</v>
      </c>
      <c r="FA5881" s="13" t="n">
        <v>48</v>
      </c>
      <c r="FW5881" s="13" t="n">
        <v>48</v>
      </c>
      <c r="GS5881" s="13" t="n">
        <v>48</v>
      </c>
    </row>
    <row r="5882">
      <c r="C5882" s="13" t="n">
        <v>49</v>
      </c>
      <c r="D5882" s="13" t="n">
        <v>7.151800000000001</v>
      </c>
      <c r="E5882" s="13" t="n">
        <v>13.398</v>
      </c>
      <c r="F5882" s="13" t="n">
        <v>12.4288</v>
      </c>
      <c r="Y5882" s="13" t="n">
        <v>49</v>
      </c>
      <c r="AU5882" s="13" t="n">
        <v>49</v>
      </c>
      <c r="BQ5882" s="13" t="n">
        <v>49</v>
      </c>
      <c r="CM5882" s="13" t="n">
        <v>49</v>
      </c>
      <c r="DI5882" s="13" t="n">
        <v>49</v>
      </c>
      <c r="EE5882" s="13" t="n">
        <v>49</v>
      </c>
      <c r="FA5882" s="13" t="n">
        <v>49</v>
      </c>
      <c r="FW5882" s="13" t="n">
        <v>49</v>
      </c>
      <c r="GS5882" s="13" t="n">
        <v>49</v>
      </c>
    </row>
    <row r="5883">
      <c r="C5883" s="13" t="n">
        <v>50</v>
      </c>
      <c r="D5883" s="13" t="n">
        <v>5.656000000000001</v>
      </c>
      <c r="E5883" s="13" t="n">
        <v>12.5964</v>
      </c>
      <c r="F5883" s="13" t="n">
        <v>7.1848</v>
      </c>
      <c r="Y5883" s="13" t="n">
        <v>50</v>
      </c>
      <c r="AU5883" s="13" t="n">
        <v>50</v>
      </c>
      <c r="BQ5883" s="13" t="n">
        <v>50</v>
      </c>
      <c r="CM5883" s="13" t="n">
        <v>50</v>
      </c>
      <c r="DI5883" s="13" t="n">
        <v>50</v>
      </c>
      <c r="EE5883" s="13" t="n">
        <v>50</v>
      </c>
      <c r="FA5883" s="13" t="n">
        <v>50</v>
      </c>
      <c r="FW5883" s="13" t="n">
        <v>50</v>
      </c>
      <c r="GS5883" s="13" t="n">
        <v>50</v>
      </c>
    </row>
    <row r="5884">
      <c r="C5884" s="13" t="n">
        <v>51</v>
      </c>
      <c r="D5884" s="13" t="n">
        <v>13.1116</v>
      </c>
      <c r="E5884" s="13" t="n">
        <v>12.462</v>
      </c>
      <c r="F5884" s="13" t="n">
        <v>8.142000000000001</v>
      </c>
      <c r="Y5884" s="13" t="n">
        <v>51</v>
      </c>
      <c r="AU5884" s="13" t="n">
        <v>51</v>
      </c>
      <c r="BQ5884" s="13" t="n">
        <v>51</v>
      </c>
      <c r="CM5884" s="13" t="n">
        <v>51</v>
      </c>
      <c r="DI5884" s="13" t="n">
        <v>51</v>
      </c>
      <c r="EE5884" s="13" t="n">
        <v>51</v>
      </c>
      <c r="FA5884" s="13" t="n">
        <v>51</v>
      </c>
      <c r="FW5884" s="13" t="n">
        <v>51</v>
      </c>
      <c r="GS5884" s="13" t="n">
        <v>51</v>
      </c>
    </row>
    <row r="5885">
      <c r="C5885" s="13" t="n">
        <v>52</v>
      </c>
      <c r="D5885" s="13" t="n">
        <v>13.2898</v>
      </c>
      <c r="E5885" s="13" t="n">
        <v>11.8774</v>
      </c>
      <c r="F5885" s="13" t="n">
        <v>13.435</v>
      </c>
      <c r="Y5885" s="13" t="n">
        <v>52</v>
      </c>
      <c r="AU5885" s="13" t="n">
        <v>52</v>
      </c>
      <c r="BQ5885" s="13" t="n">
        <v>52</v>
      </c>
      <c r="CM5885" s="13" t="n">
        <v>52</v>
      </c>
      <c r="DI5885" s="13" t="n">
        <v>52</v>
      </c>
      <c r="EE5885" s="13" t="n">
        <v>52</v>
      </c>
      <c r="FA5885" s="13" t="n">
        <v>52</v>
      </c>
      <c r="FW5885" s="13" t="n">
        <v>52</v>
      </c>
      <c r="GS5885" s="13" t="n">
        <v>52</v>
      </c>
    </row>
    <row r="5886">
      <c r="C5886" s="13" t="n">
        <v>53</v>
      </c>
      <c r="D5886" s="13" t="n">
        <v>14.2372</v>
      </c>
      <c r="E5886" s="13" t="n">
        <v>8.8896</v>
      </c>
      <c r="F5886" s="13" t="n">
        <v>13.4348</v>
      </c>
      <c r="Y5886" s="13" t="n">
        <v>53</v>
      </c>
      <c r="AU5886" s="13" t="n">
        <v>53</v>
      </c>
      <c r="BQ5886" s="13" t="n">
        <v>53</v>
      </c>
      <c r="CM5886" s="13" t="n">
        <v>53</v>
      </c>
      <c r="DI5886" s="13" t="n">
        <v>53</v>
      </c>
      <c r="EE5886" s="13" t="n">
        <v>53</v>
      </c>
      <c r="FA5886" s="13" t="n">
        <v>53</v>
      </c>
      <c r="FW5886" s="13" t="n">
        <v>53</v>
      </c>
      <c r="GS5886" s="13" t="n">
        <v>53</v>
      </c>
    </row>
    <row r="5887">
      <c r="C5887" s="13" t="n">
        <v>54</v>
      </c>
      <c r="D5887" s="13" t="n">
        <v>16.6634</v>
      </c>
      <c r="E5887" s="13" t="n">
        <v>14.5154</v>
      </c>
      <c r="F5887" s="13" t="n">
        <v>15.4856</v>
      </c>
      <c r="Y5887" s="13" t="n">
        <v>54</v>
      </c>
      <c r="AU5887" s="13" t="n">
        <v>54</v>
      </c>
      <c r="BQ5887" s="13" t="n">
        <v>54</v>
      </c>
      <c r="CM5887" s="13" t="n">
        <v>54</v>
      </c>
      <c r="DI5887" s="13" t="n">
        <v>54</v>
      </c>
      <c r="EE5887" s="13" t="n">
        <v>54</v>
      </c>
      <c r="FA5887" s="13" t="n">
        <v>54</v>
      </c>
      <c r="FW5887" s="13" t="n">
        <v>54</v>
      </c>
      <c r="GS5887" s="13" t="n">
        <v>54</v>
      </c>
    </row>
    <row r="5888">
      <c r="C5888" s="13" t="n">
        <v>55</v>
      </c>
      <c r="D5888" s="13" t="n">
        <v>9.9274</v>
      </c>
      <c r="E5888" s="13" t="n">
        <v>13.2492</v>
      </c>
      <c r="F5888" s="13" t="n">
        <v>11.8766</v>
      </c>
      <c r="Y5888" s="13" t="n">
        <v>55</v>
      </c>
      <c r="AU5888" s="13" t="n">
        <v>55</v>
      </c>
      <c r="BQ5888" s="13" t="n">
        <v>55</v>
      </c>
      <c r="CM5888" s="13" t="n">
        <v>55</v>
      </c>
      <c r="DI5888" s="13" t="n">
        <v>55</v>
      </c>
      <c r="EE5888" s="13" t="n">
        <v>55</v>
      </c>
      <c r="FA5888" s="13" t="n">
        <v>55</v>
      </c>
      <c r="FW5888" s="13" t="n">
        <v>55</v>
      </c>
      <c r="GS5888" s="13" t="n">
        <v>55</v>
      </c>
    </row>
    <row r="5889">
      <c r="C5889" s="13" t="n">
        <v>56</v>
      </c>
      <c r="D5889" s="13" t="n">
        <v>11.9714</v>
      </c>
      <c r="E5889" s="13" t="n">
        <v>11.2424</v>
      </c>
      <c r="F5889" s="13" t="n">
        <v>10.5906</v>
      </c>
      <c r="Y5889" s="13" t="n">
        <v>56</v>
      </c>
      <c r="AU5889" s="13" t="n">
        <v>56</v>
      </c>
      <c r="BQ5889" s="13" t="n">
        <v>56</v>
      </c>
      <c r="CM5889" s="13" t="n">
        <v>56</v>
      </c>
      <c r="DI5889" s="13" t="n">
        <v>56</v>
      </c>
      <c r="EE5889" s="13" t="n">
        <v>56</v>
      </c>
      <c r="FA5889" s="13" t="n">
        <v>56</v>
      </c>
      <c r="FW5889" s="13" t="n">
        <v>56</v>
      </c>
      <c r="GS5889" s="13" t="n">
        <v>56</v>
      </c>
    </row>
    <row r="5890">
      <c r="C5890" s="13" t="n">
        <v>57</v>
      </c>
      <c r="D5890" s="13" t="n">
        <v>11.118</v>
      </c>
      <c r="E5890" s="13" t="n">
        <v>13.9286</v>
      </c>
      <c r="F5890" s="13" t="n">
        <v>12.3958</v>
      </c>
      <c r="Y5890" s="13" t="n">
        <v>57</v>
      </c>
      <c r="AU5890" s="13" t="n">
        <v>57</v>
      </c>
      <c r="BQ5890" s="13" t="n">
        <v>57</v>
      </c>
      <c r="CM5890" s="13" t="n">
        <v>57</v>
      </c>
      <c r="DI5890" s="13" t="n">
        <v>57</v>
      </c>
      <c r="EE5890" s="13" t="n">
        <v>57</v>
      </c>
      <c r="FA5890" s="13" t="n">
        <v>57</v>
      </c>
      <c r="FW5890" s="13" t="n">
        <v>57</v>
      </c>
      <c r="GS5890" s="13" t="n">
        <v>57</v>
      </c>
    </row>
    <row r="5891">
      <c r="C5891" s="13" t="n">
        <v>58</v>
      </c>
      <c r="D5891" s="13" t="n">
        <v>11.9752</v>
      </c>
      <c r="E5891" s="13" t="n">
        <v>14.1026</v>
      </c>
      <c r="F5891" s="13" t="n">
        <v>12.5166</v>
      </c>
      <c r="Y5891" s="13" t="n">
        <v>58</v>
      </c>
      <c r="AU5891" s="13" t="n">
        <v>58</v>
      </c>
      <c r="BQ5891" s="13" t="n">
        <v>58</v>
      </c>
      <c r="CM5891" s="13" t="n">
        <v>58</v>
      </c>
      <c r="DI5891" s="13" t="n">
        <v>58</v>
      </c>
      <c r="EE5891" s="13" t="n">
        <v>58</v>
      </c>
      <c r="FA5891" s="13" t="n">
        <v>58</v>
      </c>
      <c r="FW5891" s="13" t="n">
        <v>58</v>
      </c>
      <c r="GS5891" s="13" t="n">
        <v>58</v>
      </c>
    </row>
    <row r="5892">
      <c r="C5892" s="13" t="n">
        <v>59</v>
      </c>
      <c r="D5892" s="13" t="n">
        <v>13.089</v>
      </c>
      <c r="E5892" s="13" t="n">
        <v>13.0482</v>
      </c>
      <c r="F5892" s="13" t="n">
        <v>9.612400000000001</v>
      </c>
      <c r="Y5892" s="13" t="n">
        <v>59</v>
      </c>
      <c r="AU5892" s="13" t="n">
        <v>59</v>
      </c>
      <c r="BQ5892" s="13" t="n">
        <v>59</v>
      </c>
      <c r="CM5892" s="13" t="n">
        <v>59</v>
      </c>
      <c r="DI5892" s="13" t="n">
        <v>59</v>
      </c>
      <c r="EE5892" s="13" t="n">
        <v>59</v>
      </c>
      <c r="FA5892" s="13" t="n">
        <v>59</v>
      </c>
      <c r="FW5892" s="13" t="n">
        <v>59</v>
      </c>
      <c r="GS5892" s="13" t="n">
        <v>59</v>
      </c>
    </row>
    <row r="5893">
      <c r="C5893" s="13" t="n">
        <v>60</v>
      </c>
      <c r="D5893" s="13" t="n">
        <v>14.7988</v>
      </c>
      <c r="E5893" s="13" t="n">
        <v>11.4074</v>
      </c>
      <c r="F5893" s="13" t="n">
        <v>10.3666</v>
      </c>
      <c r="Y5893" s="13" t="n">
        <v>60</v>
      </c>
      <c r="AU5893" s="13" t="n">
        <v>60</v>
      </c>
      <c r="BQ5893" s="13" t="n">
        <v>60</v>
      </c>
      <c r="CM5893" s="13" t="n">
        <v>60</v>
      </c>
      <c r="DI5893" s="13" t="n">
        <v>60</v>
      </c>
      <c r="EE5893" s="13" t="n">
        <v>60</v>
      </c>
      <c r="FA5893" s="13" t="n">
        <v>60</v>
      </c>
      <c r="FW5893" s="13" t="n">
        <v>60</v>
      </c>
      <c r="GS5893" s="13" t="n">
        <v>60</v>
      </c>
    </row>
    <row r="5894">
      <c r="C5894" s="13" t="n">
        <v>61</v>
      </c>
      <c r="D5894" s="13" t="n">
        <v>8.8652</v>
      </c>
      <c r="E5894" s="13" t="n">
        <v>13.411</v>
      </c>
      <c r="F5894" s="13" t="n">
        <v>9.9154</v>
      </c>
      <c r="Y5894" s="13" t="n">
        <v>61</v>
      </c>
      <c r="AU5894" s="13" t="n">
        <v>61</v>
      </c>
      <c r="BQ5894" s="13" t="n">
        <v>61</v>
      </c>
      <c r="CM5894" s="13" t="n">
        <v>61</v>
      </c>
      <c r="DI5894" s="13" t="n">
        <v>61</v>
      </c>
      <c r="EE5894" s="13" t="n">
        <v>61</v>
      </c>
      <c r="FA5894" s="13" t="n">
        <v>61</v>
      </c>
      <c r="FW5894" s="13" t="n">
        <v>61</v>
      </c>
      <c r="GS5894" s="13" t="n">
        <v>61</v>
      </c>
    </row>
    <row r="5895">
      <c r="C5895" s="13" t="n">
        <v>62</v>
      </c>
      <c r="D5895" s="13" t="n">
        <v>11.5424</v>
      </c>
      <c r="E5895" s="13" t="n">
        <v>9.199800000000002</v>
      </c>
      <c r="F5895" s="13" t="n">
        <v>14.6338</v>
      </c>
      <c r="Y5895" s="13" t="n">
        <v>62</v>
      </c>
      <c r="AU5895" s="13" t="n">
        <v>62</v>
      </c>
      <c r="BQ5895" s="13" t="n">
        <v>62</v>
      </c>
      <c r="CM5895" s="13" t="n">
        <v>62</v>
      </c>
      <c r="DI5895" s="13" t="n">
        <v>62</v>
      </c>
      <c r="EE5895" s="13" t="n">
        <v>62</v>
      </c>
      <c r="FA5895" s="13" t="n">
        <v>62</v>
      </c>
      <c r="FW5895" s="13" t="n">
        <v>62</v>
      </c>
      <c r="GS5895" s="13" t="n">
        <v>62</v>
      </c>
    </row>
    <row r="5896">
      <c r="C5896" s="13" t="n">
        <v>63</v>
      </c>
      <c r="D5896" s="13" t="n">
        <v>11.1062</v>
      </c>
      <c r="E5896" s="13" t="n">
        <v>13.425</v>
      </c>
      <c r="F5896" s="13" t="n">
        <v>10.0814</v>
      </c>
      <c r="Y5896" s="13" t="n">
        <v>63</v>
      </c>
      <c r="AU5896" s="13" t="n">
        <v>63</v>
      </c>
      <c r="BQ5896" s="13" t="n">
        <v>63</v>
      </c>
      <c r="CM5896" s="13" t="n">
        <v>63</v>
      </c>
      <c r="DI5896" s="13" t="n">
        <v>63</v>
      </c>
      <c r="EE5896" s="13" t="n">
        <v>63</v>
      </c>
      <c r="FA5896" s="13" t="n">
        <v>63</v>
      </c>
      <c r="FW5896" s="13" t="n">
        <v>63</v>
      </c>
      <c r="GS5896" s="13" t="n">
        <v>63</v>
      </c>
    </row>
    <row r="5897">
      <c r="C5897" s="13" t="n">
        <v>64</v>
      </c>
      <c r="D5897" s="13" t="n">
        <v>12.809</v>
      </c>
      <c r="E5897" s="13" t="n">
        <v>10.5614</v>
      </c>
      <c r="F5897" s="13" t="n">
        <v>11.3198</v>
      </c>
      <c r="Y5897" s="13" t="n">
        <v>64</v>
      </c>
      <c r="AU5897" s="13" t="n">
        <v>64</v>
      </c>
      <c r="BQ5897" s="13" t="n">
        <v>64</v>
      </c>
      <c r="CM5897" s="13" t="n">
        <v>64</v>
      </c>
      <c r="DI5897" s="13" t="n">
        <v>64</v>
      </c>
      <c r="EE5897" s="13" t="n">
        <v>64</v>
      </c>
      <c r="FA5897" s="13" t="n">
        <v>64</v>
      </c>
      <c r="FW5897" s="13" t="n">
        <v>64</v>
      </c>
      <c r="GS5897" s="13" t="n">
        <v>64</v>
      </c>
    </row>
    <row r="5898">
      <c r="C5898" s="13" t="n">
        <v>65</v>
      </c>
      <c r="D5898" s="13" t="n">
        <v>16.2248</v>
      </c>
      <c r="E5898" s="13" t="n">
        <v>12.3554</v>
      </c>
      <c r="F5898" s="13" t="n">
        <v>10.5436</v>
      </c>
      <c r="Y5898" s="13" t="n">
        <v>65</v>
      </c>
      <c r="AU5898" s="13" t="n">
        <v>65</v>
      </c>
      <c r="BQ5898" s="13" t="n">
        <v>65</v>
      </c>
      <c r="CM5898" s="13" t="n">
        <v>65</v>
      </c>
      <c r="DI5898" s="13" t="n">
        <v>65</v>
      </c>
      <c r="EE5898" s="13" t="n">
        <v>65</v>
      </c>
      <c r="FA5898" s="13" t="n">
        <v>65</v>
      </c>
      <c r="FW5898" s="13" t="n">
        <v>65</v>
      </c>
      <c r="GS5898" s="13" t="n">
        <v>65</v>
      </c>
    </row>
    <row r="5899">
      <c r="C5899" s="13" t="n">
        <v>66</v>
      </c>
      <c r="D5899" s="13" t="n">
        <v>11.795</v>
      </c>
      <c r="E5899" s="13" t="n">
        <v>13.0434</v>
      </c>
      <c r="F5899" s="13" t="n">
        <v>13.7534</v>
      </c>
      <c r="Y5899" s="13" t="n">
        <v>66</v>
      </c>
      <c r="AU5899" s="13" t="n">
        <v>66</v>
      </c>
      <c r="BQ5899" s="13" t="n">
        <v>66</v>
      </c>
      <c r="CM5899" s="13" t="n">
        <v>66</v>
      </c>
      <c r="DI5899" s="13" t="n">
        <v>66</v>
      </c>
      <c r="EE5899" s="13" t="n">
        <v>66</v>
      </c>
      <c r="FA5899" s="13" t="n">
        <v>66</v>
      </c>
      <c r="FW5899" s="13" t="n">
        <v>66</v>
      </c>
      <c r="GS5899" s="13" t="n">
        <v>66</v>
      </c>
    </row>
    <row r="5900">
      <c r="C5900" s="13" t="n">
        <v>67</v>
      </c>
      <c r="D5900" s="13" t="n">
        <v>12.2108</v>
      </c>
      <c r="E5900" s="13" t="n">
        <v>15.2848</v>
      </c>
      <c r="F5900" s="13" t="n">
        <v>15.281</v>
      </c>
      <c r="Y5900" s="13" t="n">
        <v>67</v>
      </c>
      <c r="AU5900" s="13" t="n">
        <v>67</v>
      </c>
      <c r="BQ5900" s="13" t="n">
        <v>67</v>
      </c>
      <c r="CM5900" s="13" t="n">
        <v>67</v>
      </c>
      <c r="DI5900" s="13" t="n">
        <v>67</v>
      </c>
      <c r="EE5900" s="13" t="n">
        <v>67</v>
      </c>
      <c r="FA5900" s="13" t="n">
        <v>67</v>
      </c>
      <c r="FW5900" s="13" t="n">
        <v>67</v>
      </c>
      <c r="GS5900" s="13" t="n">
        <v>67</v>
      </c>
    </row>
    <row r="5901">
      <c r="C5901" s="13" t="n">
        <v>68</v>
      </c>
      <c r="D5901" s="13" t="n">
        <v>13.6896</v>
      </c>
      <c r="E5901" s="13" t="n">
        <v>11.1374</v>
      </c>
      <c r="F5901" s="13" t="n">
        <v>8.346400000000001</v>
      </c>
      <c r="Y5901" s="13" t="n">
        <v>68</v>
      </c>
      <c r="AU5901" s="13" t="n">
        <v>68</v>
      </c>
      <c r="BQ5901" s="13" t="n">
        <v>68</v>
      </c>
      <c r="CM5901" s="13" t="n">
        <v>68</v>
      </c>
      <c r="DI5901" s="13" t="n">
        <v>68</v>
      </c>
      <c r="EE5901" s="13" t="n">
        <v>68</v>
      </c>
      <c r="FA5901" s="13" t="n">
        <v>68</v>
      </c>
      <c r="FW5901" s="13" t="n">
        <v>68</v>
      </c>
      <c r="GS5901" s="13" t="n">
        <v>68</v>
      </c>
    </row>
    <row r="5902">
      <c r="C5902" s="13" t="n">
        <v>69</v>
      </c>
      <c r="D5902" s="13" t="n">
        <v>12.6046</v>
      </c>
      <c r="E5902" s="13" t="n">
        <v>14.4678</v>
      </c>
      <c r="F5902" s="13" t="n">
        <v>11.8638</v>
      </c>
      <c r="Y5902" s="13" t="n">
        <v>69</v>
      </c>
      <c r="AU5902" s="13" t="n">
        <v>69</v>
      </c>
      <c r="BQ5902" s="13" t="n">
        <v>69</v>
      </c>
      <c r="CM5902" s="13" t="n">
        <v>69</v>
      </c>
      <c r="DI5902" s="13" t="n">
        <v>69</v>
      </c>
      <c r="EE5902" s="13" t="n">
        <v>69</v>
      </c>
      <c r="FA5902" s="13" t="n">
        <v>69</v>
      </c>
      <c r="FW5902" s="13" t="n">
        <v>69</v>
      </c>
      <c r="GS5902" s="13" t="n">
        <v>69</v>
      </c>
    </row>
    <row r="5903">
      <c r="C5903" s="13" t="n">
        <v>70</v>
      </c>
      <c r="D5903" s="13" t="n">
        <v>13.9802</v>
      </c>
      <c r="E5903" s="13" t="n">
        <v>12.8406</v>
      </c>
      <c r="F5903" s="13" t="n">
        <v>9.342600000000001</v>
      </c>
      <c r="Y5903" s="13" t="n">
        <v>70</v>
      </c>
      <c r="AU5903" s="13" t="n">
        <v>70</v>
      </c>
      <c r="BQ5903" s="13" t="n">
        <v>70</v>
      </c>
      <c r="CM5903" s="13" t="n">
        <v>70</v>
      </c>
      <c r="DI5903" s="13" t="n">
        <v>70</v>
      </c>
      <c r="EE5903" s="13" t="n">
        <v>70</v>
      </c>
      <c r="FA5903" s="13" t="n">
        <v>70</v>
      </c>
      <c r="FW5903" s="13" t="n">
        <v>70</v>
      </c>
      <c r="GS5903" s="13" t="n">
        <v>70</v>
      </c>
    </row>
    <row r="5904">
      <c r="C5904" s="13" t="n">
        <v>71</v>
      </c>
      <c r="D5904" s="13" t="n">
        <v>12.7904</v>
      </c>
      <c r="E5904" s="13" t="n">
        <v>11.8104</v>
      </c>
      <c r="F5904" s="13" t="n">
        <v>10.326</v>
      </c>
      <c r="Y5904" s="13" t="n">
        <v>71</v>
      </c>
      <c r="AU5904" s="13" t="n">
        <v>71</v>
      </c>
      <c r="BQ5904" s="13" t="n">
        <v>71</v>
      </c>
      <c r="CM5904" s="13" t="n">
        <v>71</v>
      </c>
      <c r="DI5904" s="13" t="n">
        <v>71</v>
      </c>
      <c r="EE5904" s="13" t="n">
        <v>71</v>
      </c>
      <c r="FA5904" s="13" t="n">
        <v>71</v>
      </c>
      <c r="FW5904" s="13" t="n">
        <v>71</v>
      </c>
      <c r="GS5904" s="13" t="n">
        <v>71</v>
      </c>
    </row>
    <row r="5905">
      <c r="C5905" s="13" t="n">
        <v>72</v>
      </c>
      <c r="D5905" s="13" t="n">
        <v>11.217</v>
      </c>
      <c r="E5905" s="13" t="n">
        <v>12.5088</v>
      </c>
      <c r="F5905" s="13" t="n">
        <v>11.9102</v>
      </c>
      <c r="Y5905" s="13" t="n">
        <v>72</v>
      </c>
      <c r="AU5905" s="13" t="n">
        <v>72</v>
      </c>
      <c r="BQ5905" s="13" t="n">
        <v>72</v>
      </c>
      <c r="CM5905" s="13" t="n">
        <v>72</v>
      </c>
      <c r="DI5905" s="13" t="n">
        <v>72</v>
      </c>
      <c r="EE5905" s="13" t="n">
        <v>72</v>
      </c>
      <c r="FA5905" s="13" t="n">
        <v>72</v>
      </c>
      <c r="FW5905" s="13" t="n">
        <v>72</v>
      </c>
      <c r="GS5905" s="13" t="n">
        <v>72</v>
      </c>
    </row>
    <row r="5906">
      <c r="C5906" s="13" t="n">
        <v>73</v>
      </c>
      <c r="D5906" s="13" t="n">
        <v>11.5684</v>
      </c>
      <c r="E5906" s="13" t="n">
        <v>7.6084</v>
      </c>
      <c r="F5906" s="13" t="n">
        <v>15.2274</v>
      </c>
      <c r="Y5906" s="13" t="n">
        <v>73</v>
      </c>
      <c r="AU5906" s="13" t="n">
        <v>73</v>
      </c>
      <c r="BQ5906" s="13" t="n">
        <v>73</v>
      </c>
      <c r="CM5906" s="13" t="n">
        <v>73</v>
      </c>
      <c r="DI5906" s="13" t="n">
        <v>73</v>
      </c>
      <c r="EE5906" s="13" t="n">
        <v>73</v>
      </c>
      <c r="FA5906" s="13" t="n">
        <v>73</v>
      </c>
      <c r="FW5906" s="13" t="n">
        <v>73</v>
      </c>
      <c r="GS5906" s="13" t="n">
        <v>73</v>
      </c>
    </row>
    <row r="5907">
      <c r="C5907" s="13" t="n">
        <v>74</v>
      </c>
      <c r="D5907" s="13" t="n">
        <v>15.0836</v>
      </c>
      <c r="E5907" s="13" t="n">
        <v>10.4156</v>
      </c>
      <c r="F5907" s="13" t="n">
        <v>10.509</v>
      </c>
      <c r="Y5907" s="13" t="n">
        <v>74</v>
      </c>
      <c r="AU5907" s="13" t="n">
        <v>74</v>
      </c>
      <c r="BQ5907" s="13" t="n">
        <v>74</v>
      </c>
      <c r="CM5907" s="13" t="n">
        <v>74</v>
      </c>
      <c r="DI5907" s="13" t="n">
        <v>74</v>
      </c>
      <c r="EE5907" s="13" t="n">
        <v>74</v>
      </c>
      <c r="FA5907" s="13" t="n">
        <v>74</v>
      </c>
      <c r="FW5907" s="13" t="n">
        <v>74</v>
      </c>
      <c r="GS5907" s="13" t="n">
        <v>74</v>
      </c>
    </row>
    <row r="5908">
      <c r="C5908" s="13" t="n">
        <v>75</v>
      </c>
      <c r="D5908" s="13" t="n">
        <v>7.252400000000001</v>
      </c>
      <c r="E5908" s="13" t="n">
        <v>9.937000000000001</v>
      </c>
      <c r="F5908" s="13" t="n">
        <v>10.8274</v>
      </c>
      <c r="Y5908" s="13" t="n">
        <v>75</v>
      </c>
      <c r="AU5908" s="13" t="n">
        <v>75</v>
      </c>
      <c r="BQ5908" s="13" t="n">
        <v>75</v>
      </c>
      <c r="CM5908" s="13" t="n">
        <v>75</v>
      </c>
      <c r="DI5908" s="13" t="n">
        <v>75</v>
      </c>
      <c r="EE5908" s="13" t="n">
        <v>75</v>
      </c>
      <c r="FA5908" s="13" t="n">
        <v>75</v>
      </c>
      <c r="FW5908" s="13" t="n">
        <v>75</v>
      </c>
      <c r="GS5908" s="13" t="n">
        <v>75</v>
      </c>
    </row>
    <row r="5909">
      <c r="C5909" s="13" t="n">
        <v>76</v>
      </c>
      <c r="D5909" s="13" t="n">
        <v>13.975</v>
      </c>
      <c r="E5909" s="13" t="n">
        <v>11.5756</v>
      </c>
      <c r="F5909" s="13" t="n">
        <v>13.8232</v>
      </c>
      <c r="Y5909" s="13" t="n">
        <v>76</v>
      </c>
      <c r="AU5909" s="13" t="n">
        <v>76</v>
      </c>
      <c r="BQ5909" s="13" t="n">
        <v>76</v>
      </c>
      <c r="CM5909" s="13" t="n">
        <v>76</v>
      </c>
      <c r="DI5909" s="13" t="n">
        <v>76</v>
      </c>
      <c r="EE5909" s="13" t="n">
        <v>76</v>
      </c>
      <c r="FA5909" s="13" t="n">
        <v>76</v>
      </c>
      <c r="FW5909" s="13" t="n">
        <v>76</v>
      </c>
      <c r="GS5909" s="13" t="n">
        <v>76</v>
      </c>
    </row>
    <row r="5910">
      <c r="C5910" s="13" t="n">
        <v>77</v>
      </c>
      <c r="D5910" s="13" t="n">
        <v>10.579</v>
      </c>
      <c r="E5910" s="13" t="n">
        <v>10.9976</v>
      </c>
      <c r="F5910" s="13" t="n">
        <v>11.3304</v>
      </c>
      <c r="Y5910" s="13" t="n">
        <v>77</v>
      </c>
      <c r="AU5910" s="13" t="n">
        <v>77</v>
      </c>
      <c r="BQ5910" s="13" t="n">
        <v>77</v>
      </c>
      <c r="CM5910" s="13" t="n">
        <v>77</v>
      </c>
      <c r="DI5910" s="13" t="n">
        <v>77</v>
      </c>
      <c r="EE5910" s="13" t="n">
        <v>77</v>
      </c>
      <c r="FA5910" s="13" t="n">
        <v>77</v>
      </c>
      <c r="FW5910" s="13" t="n">
        <v>77</v>
      </c>
      <c r="GS5910" s="13" t="n">
        <v>77</v>
      </c>
    </row>
    <row r="5911">
      <c r="C5911" s="13" t="n">
        <v>78</v>
      </c>
      <c r="D5911" s="13" t="n">
        <v>16.158</v>
      </c>
      <c r="E5911" s="13" t="n">
        <v>12.0908</v>
      </c>
      <c r="F5911" s="13" t="n">
        <v>13.1252</v>
      </c>
      <c r="Y5911" s="13" t="n">
        <v>78</v>
      </c>
      <c r="AU5911" s="13" t="n">
        <v>78</v>
      </c>
      <c r="BQ5911" s="13" t="n">
        <v>78</v>
      </c>
      <c r="CM5911" s="13" t="n">
        <v>78</v>
      </c>
      <c r="DI5911" s="13" t="n">
        <v>78</v>
      </c>
      <c r="EE5911" s="13" t="n">
        <v>78</v>
      </c>
      <c r="FA5911" s="13" t="n">
        <v>78</v>
      </c>
      <c r="FW5911" s="13" t="n">
        <v>78</v>
      </c>
      <c r="GS5911" s="13" t="n">
        <v>78</v>
      </c>
    </row>
    <row r="5912">
      <c r="C5912" s="13" t="n">
        <v>79</v>
      </c>
      <c r="D5912" s="13" t="n">
        <v>10.946</v>
      </c>
      <c r="E5912" s="13" t="n">
        <v>16.369</v>
      </c>
      <c r="F5912" s="13" t="n">
        <v>10.8704</v>
      </c>
      <c r="Y5912" s="13" t="n">
        <v>79</v>
      </c>
      <c r="AU5912" s="13" t="n">
        <v>79</v>
      </c>
      <c r="BQ5912" s="13" t="n">
        <v>79</v>
      </c>
      <c r="CM5912" s="13" t="n">
        <v>79</v>
      </c>
      <c r="DI5912" s="13" t="n">
        <v>79</v>
      </c>
      <c r="EE5912" s="13" t="n">
        <v>79</v>
      </c>
      <c r="FA5912" s="13" t="n">
        <v>79</v>
      </c>
      <c r="FW5912" s="13" t="n">
        <v>79</v>
      </c>
      <c r="GS5912" s="13" t="n">
        <v>79</v>
      </c>
    </row>
    <row r="5913">
      <c r="C5913" s="13" t="n">
        <v>80</v>
      </c>
      <c r="D5913" s="13" t="n">
        <v>8.327800000000002</v>
      </c>
      <c r="E5913" s="13" t="n">
        <v>11.216</v>
      </c>
      <c r="F5913" s="13" t="n">
        <v>7.3024</v>
      </c>
      <c r="Y5913" s="13" t="n">
        <v>80</v>
      </c>
      <c r="AU5913" s="13" t="n">
        <v>80</v>
      </c>
      <c r="BQ5913" s="13" t="n">
        <v>80</v>
      </c>
      <c r="CM5913" s="13" t="n">
        <v>80</v>
      </c>
      <c r="DI5913" s="13" t="n">
        <v>80</v>
      </c>
      <c r="EE5913" s="13" t="n">
        <v>80</v>
      </c>
      <c r="FA5913" s="13" t="n">
        <v>80</v>
      </c>
      <c r="FW5913" s="13" t="n">
        <v>80</v>
      </c>
      <c r="GS5913" s="13" t="n">
        <v>80</v>
      </c>
    </row>
    <row r="5914">
      <c r="C5914" s="13" t="n">
        <v>81</v>
      </c>
      <c r="D5914" s="13" t="n">
        <v>11.5046</v>
      </c>
      <c r="E5914" s="13" t="n">
        <v>6.9246</v>
      </c>
      <c r="F5914" s="13" t="n">
        <v>14.454</v>
      </c>
      <c r="Y5914" s="13" t="n">
        <v>81</v>
      </c>
      <c r="AU5914" s="13" t="n">
        <v>81</v>
      </c>
      <c r="BQ5914" s="13" t="n">
        <v>81</v>
      </c>
      <c r="CM5914" s="13" t="n">
        <v>81</v>
      </c>
      <c r="DI5914" s="13" t="n">
        <v>81</v>
      </c>
      <c r="EE5914" s="13" t="n">
        <v>81</v>
      </c>
      <c r="FA5914" s="13" t="n">
        <v>81</v>
      </c>
      <c r="FW5914" s="13" t="n">
        <v>81</v>
      </c>
      <c r="GS5914" s="13" t="n">
        <v>81</v>
      </c>
    </row>
    <row r="5915">
      <c r="C5915" s="13" t="n">
        <v>82</v>
      </c>
      <c r="D5915" s="13" t="n">
        <v>14.4334</v>
      </c>
      <c r="E5915" s="13" t="n">
        <v>11.029</v>
      </c>
      <c r="F5915" s="13" t="n">
        <v>11.6824</v>
      </c>
      <c r="Y5915" s="13" t="n">
        <v>82</v>
      </c>
      <c r="AU5915" s="13" t="n">
        <v>82</v>
      </c>
      <c r="BQ5915" s="13" t="n">
        <v>82</v>
      </c>
      <c r="CM5915" s="13" t="n">
        <v>82</v>
      </c>
      <c r="DI5915" s="13" t="n">
        <v>82</v>
      </c>
      <c r="EE5915" s="13" t="n">
        <v>82</v>
      </c>
      <c r="FA5915" s="13" t="n">
        <v>82</v>
      </c>
      <c r="FW5915" s="13" t="n">
        <v>82</v>
      </c>
      <c r="GS5915" s="13" t="n">
        <v>82</v>
      </c>
    </row>
    <row r="5916">
      <c r="C5916" s="13" t="n">
        <v>83</v>
      </c>
      <c r="D5916" s="13" t="n">
        <v>14.4838</v>
      </c>
      <c r="E5916" s="13" t="n">
        <v>12.1988</v>
      </c>
      <c r="F5916" s="13" t="n">
        <v>15.1172</v>
      </c>
      <c r="Y5916" s="13" t="n">
        <v>83</v>
      </c>
      <c r="AU5916" s="13" t="n">
        <v>83</v>
      </c>
      <c r="BQ5916" s="13" t="n">
        <v>83</v>
      </c>
      <c r="CM5916" s="13" t="n">
        <v>83</v>
      </c>
      <c r="DI5916" s="13" t="n">
        <v>83</v>
      </c>
      <c r="EE5916" s="13" t="n">
        <v>83</v>
      </c>
      <c r="FA5916" s="13" t="n">
        <v>83</v>
      </c>
      <c r="FW5916" s="13" t="n">
        <v>83</v>
      </c>
      <c r="GS5916" s="13" t="n">
        <v>83</v>
      </c>
    </row>
    <row r="5917">
      <c r="C5917" s="13" t="n">
        <v>84</v>
      </c>
      <c r="D5917" s="13" t="n">
        <v>11.9628</v>
      </c>
      <c r="E5917" s="13" t="n">
        <v>9.9764</v>
      </c>
      <c r="F5917" s="13" t="n">
        <v>11.2824</v>
      </c>
      <c r="Y5917" s="13" t="n">
        <v>84</v>
      </c>
      <c r="AU5917" s="13" t="n">
        <v>84</v>
      </c>
      <c r="BQ5917" s="13" t="n">
        <v>84</v>
      </c>
      <c r="CM5917" s="13" t="n">
        <v>84</v>
      </c>
      <c r="DI5917" s="13" t="n">
        <v>84</v>
      </c>
      <c r="EE5917" s="13" t="n">
        <v>84</v>
      </c>
      <c r="FA5917" s="13" t="n">
        <v>84</v>
      </c>
      <c r="FW5917" s="13" t="n">
        <v>84</v>
      </c>
      <c r="GS5917" s="13" t="n">
        <v>84</v>
      </c>
    </row>
    <row r="5918">
      <c r="C5918" s="13" t="n">
        <v>85</v>
      </c>
      <c r="D5918" s="13" t="n">
        <v>12.5588</v>
      </c>
      <c r="E5918" s="13" t="n">
        <v>12.1378</v>
      </c>
      <c r="F5918" s="13" t="n">
        <v>12.1826</v>
      </c>
      <c r="Y5918" s="13" t="n">
        <v>85</v>
      </c>
      <c r="AU5918" s="13" t="n">
        <v>85</v>
      </c>
      <c r="BQ5918" s="13" t="n">
        <v>85</v>
      </c>
      <c r="CM5918" s="13" t="n">
        <v>85</v>
      </c>
      <c r="DI5918" s="13" t="n">
        <v>85</v>
      </c>
      <c r="EE5918" s="13" t="n">
        <v>85</v>
      </c>
      <c r="FA5918" s="13" t="n">
        <v>85</v>
      </c>
      <c r="FW5918" s="13" t="n">
        <v>85</v>
      </c>
      <c r="GS5918" s="13" t="n">
        <v>85</v>
      </c>
    </row>
    <row r="5919">
      <c r="C5919" s="13" t="n">
        <v>86</v>
      </c>
      <c r="D5919" s="13" t="n">
        <v>12.8564</v>
      </c>
      <c r="E5919" s="13" t="n">
        <v>14.1392</v>
      </c>
      <c r="F5919" s="13" t="n">
        <v>7.2812</v>
      </c>
      <c r="Y5919" s="13" t="n">
        <v>86</v>
      </c>
      <c r="AU5919" s="13" t="n">
        <v>86</v>
      </c>
      <c r="BQ5919" s="13" t="n">
        <v>86</v>
      </c>
      <c r="CM5919" s="13" t="n">
        <v>86</v>
      </c>
      <c r="DI5919" s="13" t="n">
        <v>86</v>
      </c>
      <c r="EE5919" s="13" t="n">
        <v>86</v>
      </c>
      <c r="FA5919" s="13" t="n">
        <v>86</v>
      </c>
      <c r="FW5919" s="13" t="n">
        <v>86</v>
      </c>
      <c r="GS5919" s="13" t="n">
        <v>86</v>
      </c>
    </row>
    <row r="5920">
      <c r="C5920" s="13" t="n">
        <v>87</v>
      </c>
      <c r="D5920" s="13" t="n">
        <v>14.4858</v>
      </c>
      <c r="E5920" s="13" t="n">
        <v>10.4126</v>
      </c>
      <c r="F5920" s="13" t="n">
        <v>9.409600000000001</v>
      </c>
      <c r="Y5920" s="13" t="n">
        <v>87</v>
      </c>
      <c r="AU5920" s="13" t="n">
        <v>87</v>
      </c>
      <c r="BQ5920" s="13" t="n">
        <v>87</v>
      </c>
      <c r="CM5920" s="13" t="n">
        <v>87</v>
      </c>
      <c r="DI5920" s="13" t="n">
        <v>87</v>
      </c>
      <c r="EE5920" s="13" t="n">
        <v>87</v>
      </c>
      <c r="FA5920" s="13" t="n">
        <v>87</v>
      </c>
      <c r="FW5920" s="13" t="n">
        <v>87</v>
      </c>
      <c r="GS5920" s="13" t="n">
        <v>87</v>
      </c>
    </row>
    <row r="5921">
      <c r="C5921" s="13" t="n">
        <v>88</v>
      </c>
      <c r="D5921" s="13" t="n">
        <v>15.289</v>
      </c>
      <c r="E5921" s="13" t="n">
        <v>12.0436</v>
      </c>
      <c r="F5921" s="13" t="n">
        <v>12.283</v>
      </c>
      <c r="Y5921" s="13" t="n">
        <v>88</v>
      </c>
      <c r="AU5921" s="13" t="n">
        <v>88</v>
      </c>
      <c r="BQ5921" s="13" t="n">
        <v>88</v>
      </c>
      <c r="CM5921" s="13" t="n">
        <v>88</v>
      </c>
      <c r="DI5921" s="13" t="n">
        <v>88</v>
      </c>
      <c r="EE5921" s="13" t="n">
        <v>88</v>
      </c>
      <c r="FA5921" s="13" t="n">
        <v>88</v>
      </c>
      <c r="FW5921" s="13" t="n">
        <v>88</v>
      </c>
      <c r="GS5921" s="13" t="n">
        <v>88</v>
      </c>
    </row>
    <row r="5922">
      <c r="C5922" s="13" t="n">
        <v>89</v>
      </c>
      <c r="D5922" s="13" t="n">
        <v>10.2496</v>
      </c>
      <c r="E5922" s="13" t="n">
        <v>11.2962</v>
      </c>
      <c r="F5922" s="13" t="n">
        <v>15.3368</v>
      </c>
      <c r="Y5922" s="13" t="n">
        <v>89</v>
      </c>
      <c r="AU5922" s="13" t="n">
        <v>89</v>
      </c>
      <c r="BQ5922" s="13" t="n">
        <v>89</v>
      </c>
      <c r="CM5922" s="13" t="n">
        <v>89</v>
      </c>
      <c r="DI5922" s="13" t="n">
        <v>89</v>
      </c>
      <c r="EE5922" s="13" t="n">
        <v>89</v>
      </c>
      <c r="FA5922" s="13" t="n">
        <v>89</v>
      </c>
      <c r="FW5922" s="13" t="n">
        <v>89</v>
      </c>
      <c r="GS5922" s="13" t="n">
        <v>89</v>
      </c>
    </row>
    <row r="5923">
      <c r="C5923" s="13" t="n">
        <v>90</v>
      </c>
      <c r="D5923" s="13" t="n">
        <v>9.3104</v>
      </c>
      <c r="E5923" s="13" t="n">
        <v>11.697</v>
      </c>
      <c r="F5923" s="13" t="n">
        <v>13.0814</v>
      </c>
      <c r="Y5923" s="13" t="n">
        <v>90</v>
      </c>
      <c r="AU5923" s="13" t="n">
        <v>90</v>
      </c>
      <c r="BQ5923" s="13" t="n">
        <v>90</v>
      </c>
      <c r="CM5923" s="13" t="n">
        <v>90</v>
      </c>
      <c r="DI5923" s="13" t="n">
        <v>90</v>
      </c>
      <c r="EE5923" s="13" t="n">
        <v>90</v>
      </c>
      <c r="FA5923" s="13" t="n">
        <v>90</v>
      </c>
      <c r="FW5923" s="13" t="n">
        <v>90</v>
      </c>
      <c r="GS5923" s="13" t="n">
        <v>90</v>
      </c>
    </row>
    <row r="5924">
      <c r="C5924" s="13" t="n">
        <v>91</v>
      </c>
      <c r="D5924" s="13" t="n">
        <v>10.6854</v>
      </c>
      <c r="E5924" s="13" t="n">
        <v>18.2422</v>
      </c>
      <c r="F5924" s="13" t="n">
        <v>10.9782</v>
      </c>
      <c r="Y5924" s="13" t="n">
        <v>91</v>
      </c>
      <c r="AU5924" s="13" t="n">
        <v>91</v>
      </c>
      <c r="BQ5924" s="13" t="n">
        <v>91</v>
      </c>
      <c r="CM5924" s="13" t="n">
        <v>91</v>
      </c>
      <c r="DI5924" s="13" t="n">
        <v>91</v>
      </c>
      <c r="EE5924" s="13" t="n">
        <v>91</v>
      </c>
      <c r="FA5924" s="13" t="n">
        <v>91</v>
      </c>
      <c r="FW5924" s="13" t="n">
        <v>91</v>
      </c>
      <c r="GS5924" s="13" t="n">
        <v>91</v>
      </c>
    </row>
    <row r="5925">
      <c r="C5925" s="13" t="n">
        <v>92</v>
      </c>
      <c r="D5925" s="13" t="n">
        <v>13.6198</v>
      </c>
      <c r="E5925" s="13" t="n">
        <v>15.056</v>
      </c>
      <c r="F5925" s="13" t="n">
        <v>9.479800000000001</v>
      </c>
      <c r="Y5925" s="13" t="n">
        <v>92</v>
      </c>
      <c r="AU5925" s="13" t="n">
        <v>92</v>
      </c>
      <c r="BQ5925" s="13" t="n">
        <v>92</v>
      </c>
      <c r="CM5925" s="13" t="n">
        <v>92</v>
      </c>
      <c r="DI5925" s="13" t="n">
        <v>92</v>
      </c>
      <c r="EE5925" s="13" t="n">
        <v>92</v>
      </c>
      <c r="FA5925" s="13" t="n">
        <v>92</v>
      </c>
      <c r="FW5925" s="13" t="n">
        <v>92</v>
      </c>
      <c r="GS5925" s="13" t="n">
        <v>92</v>
      </c>
    </row>
    <row r="5926">
      <c r="C5926" s="13" t="n">
        <v>93</v>
      </c>
      <c r="D5926" s="13" t="n">
        <v>14.6084</v>
      </c>
      <c r="E5926" s="13" t="n">
        <v>12.5056</v>
      </c>
      <c r="F5926" s="13" t="n">
        <v>11.1838</v>
      </c>
      <c r="Y5926" s="13" t="n">
        <v>93</v>
      </c>
      <c r="AU5926" s="13" t="n">
        <v>93</v>
      </c>
      <c r="BQ5926" s="13" t="n">
        <v>93</v>
      </c>
      <c r="CM5926" s="13" t="n">
        <v>93</v>
      </c>
      <c r="DI5926" s="13" t="n">
        <v>93</v>
      </c>
      <c r="EE5926" s="13" t="n">
        <v>93</v>
      </c>
      <c r="FA5926" s="13" t="n">
        <v>93</v>
      </c>
      <c r="FW5926" s="13" t="n">
        <v>93</v>
      </c>
      <c r="GS5926" s="13" t="n">
        <v>93</v>
      </c>
    </row>
    <row r="5927">
      <c r="C5927" s="13" t="n">
        <v>94</v>
      </c>
      <c r="D5927" s="13" t="n">
        <v>16.1646</v>
      </c>
      <c r="E5927" s="13" t="n">
        <v>11.537</v>
      </c>
      <c r="F5927" s="13" t="n">
        <v>12.5176</v>
      </c>
      <c r="Y5927" s="13" t="n">
        <v>94</v>
      </c>
      <c r="AU5927" s="13" t="n">
        <v>94</v>
      </c>
      <c r="BQ5927" s="13" t="n">
        <v>94</v>
      </c>
      <c r="CM5927" s="13" t="n">
        <v>94</v>
      </c>
      <c r="DI5927" s="13" t="n">
        <v>94</v>
      </c>
      <c r="EE5927" s="13" t="n">
        <v>94</v>
      </c>
      <c r="FA5927" s="13" t="n">
        <v>94</v>
      </c>
      <c r="FW5927" s="13" t="n">
        <v>94</v>
      </c>
      <c r="GS5927" s="13" t="n">
        <v>94</v>
      </c>
    </row>
    <row r="5928">
      <c r="C5928" s="13" t="n">
        <v>95</v>
      </c>
      <c r="D5928" s="13" t="n">
        <v>13.9492</v>
      </c>
      <c r="E5928" s="13" t="n">
        <v>10.4812</v>
      </c>
      <c r="F5928" s="13" t="n">
        <v>14.063</v>
      </c>
      <c r="Y5928" s="13" t="n">
        <v>95</v>
      </c>
      <c r="AU5928" s="13" t="n">
        <v>95</v>
      </c>
      <c r="BQ5928" s="13" t="n">
        <v>95</v>
      </c>
      <c r="CM5928" s="13" t="n">
        <v>95</v>
      </c>
      <c r="DI5928" s="13" t="n">
        <v>95</v>
      </c>
      <c r="EE5928" s="13" t="n">
        <v>95</v>
      </c>
      <c r="FA5928" s="13" t="n">
        <v>95</v>
      </c>
      <c r="FW5928" s="13" t="n">
        <v>95</v>
      </c>
      <c r="GS5928" s="13" t="n">
        <v>95</v>
      </c>
    </row>
    <row r="5929">
      <c r="C5929" s="13" t="n">
        <v>96</v>
      </c>
      <c r="D5929" s="13" t="n">
        <v>13.6646</v>
      </c>
      <c r="E5929" s="13" t="n">
        <v>11.1772</v>
      </c>
      <c r="F5929" s="13" t="n">
        <v>11.2246</v>
      </c>
      <c r="Y5929" s="13" t="n">
        <v>96</v>
      </c>
      <c r="AU5929" s="13" t="n">
        <v>96</v>
      </c>
      <c r="BQ5929" s="13" t="n">
        <v>96</v>
      </c>
      <c r="CM5929" s="13" t="n">
        <v>96</v>
      </c>
      <c r="DI5929" s="13" t="n">
        <v>96</v>
      </c>
      <c r="EE5929" s="13" t="n">
        <v>96</v>
      </c>
      <c r="FA5929" s="13" t="n">
        <v>96</v>
      </c>
      <c r="FW5929" s="13" t="n">
        <v>96</v>
      </c>
      <c r="GS5929" s="13" t="n">
        <v>96</v>
      </c>
    </row>
    <row r="5930">
      <c r="C5930" s="13" t="n">
        <v>97</v>
      </c>
      <c r="D5930" s="13" t="n">
        <v>12.5636</v>
      </c>
      <c r="E5930" s="13" t="n">
        <v>15.3738</v>
      </c>
      <c r="F5930" s="13" t="n">
        <v>8.159600000000001</v>
      </c>
      <c r="Y5930" s="13" t="n">
        <v>97</v>
      </c>
      <c r="AU5930" s="13" t="n">
        <v>97</v>
      </c>
      <c r="BQ5930" s="13" t="n">
        <v>97</v>
      </c>
      <c r="CM5930" s="13" t="n">
        <v>97</v>
      </c>
      <c r="DI5930" s="13" t="n">
        <v>97</v>
      </c>
      <c r="EE5930" s="13" t="n">
        <v>97</v>
      </c>
      <c r="FA5930" s="13" t="n">
        <v>97</v>
      </c>
      <c r="FW5930" s="13" t="n">
        <v>97</v>
      </c>
      <c r="GS5930" s="13" t="n">
        <v>97</v>
      </c>
    </row>
    <row r="5931">
      <c r="C5931" s="13" t="n">
        <v>98</v>
      </c>
      <c r="D5931" s="13" t="n">
        <v>10.7306</v>
      </c>
      <c r="E5931" s="13" t="n">
        <v>12.6328</v>
      </c>
      <c r="F5931" s="13" t="n">
        <v>9.7752</v>
      </c>
      <c r="Y5931" s="13" t="n">
        <v>98</v>
      </c>
      <c r="AU5931" s="13" t="n">
        <v>98</v>
      </c>
      <c r="BQ5931" s="13" t="n">
        <v>98</v>
      </c>
      <c r="CM5931" s="13" t="n">
        <v>98</v>
      </c>
      <c r="DI5931" s="13" t="n">
        <v>98</v>
      </c>
      <c r="EE5931" s="13" t="n">
        <v>98</v>
      </c>
      <c r="FA5931" s="13" t="n">
        <v>98</v>
      </c>
      <c r="FW5931" s="13" t="n">
        <v>98</v>
      </c>
      <c r="GS5931" s="13" t="n">
        <v>98</v>
      </c>
    </row>
    <row r="5932">
      <c r="C5932" s="13" t="n">
        <v>99</v>
      </c>
      <c r="D5932" s="13" t="n">
        <v>15.6234</v>
      </c>
      <c r="E5932" s="13" t="n">
        <v>13.538</v>
      </c>
      <c r="F5932" s="13" t="n">
        <v>12.6326</v>
      </c>
      <c r="Y5932" s="13" t="n">
        <v>99</v>
      </c>
      <c r="AU5932" s="13" t="n">
        <v>99</v>
      </c>
      <c r="BQ5932" s="13" t="n">
        <v>99</v>
      </c>
      <c r="CM5932" s="13" t="n">
        <v>99</v>
      </c>
      <c r="DI5932" s="13" t="n">
        <v>99</v>
      </c>
      <c r="EE5932" s="13" t="n">
        <v>99</v>
      </c>
      <c r="FA5932" s="13" t="n">
        <v>99</v>
      </c>
      <c r="FW5932" s="13" t="n">
        <v>99</v>
      </c>
      <c r="GS5932" s="13" t="n">
        <v>99</v>
      </c>
    </row>
    <row r="5933">
      <c r="C5933" s="13" t="n">
        <v>100</v>
      </c>
      <c r="D5933" s="13" t="n">
        <v>11.9978</v>
      </c>
      <c r="E5933" s="13" t="n">
        <v>13.6724</v>
      </c>
      <c r="F5933" s="13" t="n">
        <v>15.1064</v>
      </c>
      <c r="Y5933" s="13" t="n">
        <v>100</v>
      </c>
      <c r="AU5933" s="13" t="n">
        <v>100</v>
      </c>
      <c r="BQ5933" s="13" t="n">
        <v>100</v>
      </c>
      <c r="CM5933" s="13" t="n">
        <v>100</v>
      </c>
      <c r="DI5933" s="13" t="n">
        <v>100</v>
      </c>
      <c r="EE5933" s="13" t="n">
        <v>100</v>
      </c>
      <c r="FA5933" s="13" t="n">
        <v>100</v>
      </c>
      <c r="FW5933" s="13" t="n">
        <v>100</v>
      </c>
      <c r="GS5933" s="13" t="n">
        <v>100</v>
      </c>
    </row>
    <row r="5934">
      <c r="C5934" s="13" t="n">
        <v>101</v>
      </c>
      <c r="D5934" s="13" t="n">
        <v>12.0908</v>
      </c>
      <c r="E5934" s="13" t="n">
        <v>14.6882</v>
      </c>
      <c r="F5934" s="13" t="n">
        <v>8.0852</v>
      </c>
      <c r="Y5934" s="13" t="n">
        <v>101</v>
      </c>
      <c r="AU5934" s="13" t="n">
        <v>101</v>
      </c>
      <c r="BQ5934" s="13" t="n">
        <v>101</v>
      </c>
      <c r="CM5934" s="13" t="n">
        <v>101</v>
      </c>
      <c r="DI5934" s="13" t="n">
        <v>101</v>
      </c>
      <c r="EE5934" s="13" t="n">
        <v>101</v>
      </c>
      <c r="FA5934" s="13" t="n">
        <v>101</v>
      </c>
      <c r="FW5934" s="13" t="n">
        <v>101</v>
      </c>
      <c r="GS5934" s="13" t="n">
        <v>101</v>
      </c>
    </row>
    <row r="5935">
      <c r="C5935" s="13" t="n">
        <v>102</v>
      </c>
      <c r="D5935" s="13" t="n">
        <v>8.8528</v>
      </c>
      <c r="E5935" s="13" t="n">
        <v>12.2198</v>
      </c>
      <c r="F5935" s="13" t="n">
        <v>10.7398</v>
      </c>
      <c r="Y5935" s="13" t="n">
        <v>102</v>
      </c>
      <c r="AU5935" s="13" t="n">
        <v>102</v>
      </c>
      <c r="BQ5935" s="13" t="n">
        <v>102</v>
      </c>
      <c r="CM5935" s="13" t="n">
        <v>102</v>
      </c>
      <c r="DI5935" s="13" t="n">
        <v>102</v>
      </c>
      <c r="EE5935" s="13" t="n">
        <v>102</v>
      </c>
      <c r="FA5935" s="13" t="n">
        <v>102</v>
      </c>
      <c r="FW5935" s="13" t="n">
        <v>102</v>
      </c>
      <c r="GS5935" s="13" t="n">
        <v>102</v>
      </c>
    </row>
    <row r="5936">
      <c r="C5936" s="13" t="n">
        <v>103</v>
      </c>
      <c r="D5936" s="13" t="n">
        <v>17.928</v>
      </c>
      <c r="E5936" s="13" t="n">
        <v>11.4432</v>
      </c>
      <c r="F5936" s="13" t="n">
        <v>12.7126</v>
      </c>
      <c r="Y5936" s="13" t="n">
        <v>103</v>
      </c>
      <c r="AU5936" s="13" t="n">
        <v>103</v>
      </c>
      <c r="BQ5936" s="13" t="n">
        <v>103</v>
      </c>
      <c r="CM5936" s="13" t="n">
        <v>103</v>
      </c>
      <c r="DI5936" s="13" t="n">
        <v>103</v>
      </c>
      <c r="EE5936" s="13" t="n">
        <v>103</v>
      </c>
      <c r="FA5936" s="13" t="n">
        <v>103</v>
      </c>
      <c r="FW5936" s="13" t="n">
        <v>103</v>
      </c>
      <c r="GS5936" s="13" t="n">
        <v>103</v>
      </c>
    </row>
    <row r="5937">
      <c r="C5937" s="13" t="n">
        <v>104</v>
      </c>
      <c r="D5937" s="13" t="n">
        <v>11.5416</v>
      </c>
      <c r="E5937" s="13" t="n">
        <v>15.741</v>
      </c>
      <c r="F5937" s="13" t="n">
        <v>10.0856</v>
      </c>
      <c r="Y5937" s="13" t="n">
        <v>104</v>
      </c>
      <c r="AU5937" s="13" t="n">
        <v>104</v>
      </c>
      <c r="BQ5937" s="13" t="n">
        <v>104</v>
      </c>
      <c r="CM5937" s="13" t="n">
        <v>104</v>
      </c>
      <c r="DI5937" s="13" t="n">
        <v>104</v>
      </c>
      <c r="EE5937" s="13" t="n">
        <v>104</v>
      </c>
      <c r="FA5937" s="13" t="n">
        <v>104</v>
      </c>
      <c r="FW5937" s="13" t="n">
        <v>104</v>
      </c>
      <c r="GS5937" s="13" t="n">
        <v>104</v>
      </c>
    </row>
    <row r="5938">
      <c r="C5938" s="13" t="n">
        <v>105</v>
      </c>
      <c r="D5938" s="13" t="n">
        <v>14.452</v>
      </c>
      <c r="E5938" s="13" t="n">
        <v>14.2954</v>
      </c>
      <c r="F5938" s="13" t="n">
        <v>14.0106</v>
      </c>
      <c r="Y5938" s="13" t="n">
        <v>105</v>
      </c>
      <c r="AU5938" s="13" t="n">
        <v>105</v>
      </c>
      <c r="BQ5938" s="13" t="n">
        <v>105</v>
      </c>
      <c r="CM5938" s="13" t="n">
        <v>105</v>
      </c>
      <c r="DI5938" s="13" t="n">
        <v>105</v>
      </c>
      <c r="EE5938" s="13" t="n">
        <v>105</v>
      </c>
      <c r="FA5938" s="13" t="n">
        <v>105</v>
      </c>
      <c r="FW5938" s="13" t="n">
        <v>105</v>
      </c>
      <c r="GS5938" s="13" t="n">
        <v>105</v>
      </c>
    </row>
    <row r="5939">
      <c r="C5939" s="13" t="n">
        <v>106</v>
      </c>
      <c r="D5939" s="13" t="n">
        <v>7.526600000000001</v>
      </c>
      <c r="E5939" s="13" t="n">
        <v>13.4424</v>
      </c>
      <c r="F5939" s="13" t="n">
        <v>13.7672</v>
      </c>
      <c r="Y5939" s="13" t="n">
        <v>106</v>
      </c>
      <c r="AU5939" s="13" t="n">
        <v>106</v>
      </c>
      <c r="BQ5939" s="13" t="n">
        <v>106</v>
      </c>
      <c r="CM5939" s="13" t="n">
        <v>106</v>
      </c>
      <c r="DI5939" s="13" t="n">
        <v>106</v>
      </c>
      <c r="EE5939" s="13" t="n">
        <v>106</v>
      </c>
      <c r="FA5939" s="13" t="n">
        <v>106</v>
      </c>
      <c r="FW5939" s="13" t="n">
        <v>106</v>
      </c>
      <c r="GS5939" s="13" t="n">
        <v>106</v>
      </c>
    </row>
    <row r="5940">
      <c r="C5940" s="13" t="n">
        <v>107</v>
      </c>
      <c r="D5940" s="13" t="n">
        <v>11.61</v>
      </c>
      <c r="E5940" s="13" t="n">
        <v>11.7274</v>
      </c>
      <c r="F5940" s="13" t="n">
        <v>12.4048</v>
      </c>
      <c r="Y5940" s="13" t="n">
        <v>107</v>
      </c>
      <c r="AU5940" s="13" t="n">
        <v>107</v>
      </c>
      <c r="BQ5940" s="13" t="n">
        <v>107</v>
      </c>
      <c r="CM5940" s="13" t="n">
        <v>107</v>
      </c>
      <c r="DI5940" s="13" t="n">
        <v>107</v>
      </c>
      <c r="EE5940" s="13" t="n">
        <v>107</v>
      </c>
      <c r="FA5940" s="13" t="n">
        <v>107</v>
      </c>
      <c r="FW5940" s="13" t="n">
        <v>107</v>
      </c>
      <c r="GS5940" s="13" t="n">
        <v>107</v>
      </c>
    </row>
    <row r="5941">
      <c r="C5941" s="13" t="n">
        <v>108</v>
      </c>
      <c r="D5941" s="13" t="n">
        <v>11.2204</v>
      </c>
      <c r="E5941" s="13" t="n">
        <v>11.7368</v>
      </c>
      <c r="F5941" s="13" t="n">
        <v>9.544</v>
      </c>
      <c r="Y5941" s="13" t="n">
        <v>108</v>
      </c>
      <c r="AU5941" s="13" t="n">
        <v>108</v>
      </c>
      <c r="BQ5941" s="13" t="n">
        <v>108</v>
      </c>
      <c r="CM5941" s="13" t="n">
        <v>108</v>
      </c>
      <c r="DI5941" s="13" t="n">
        <v>108</v>
      </c>
      <c r="EE5941" s="13" t="n">
        <v>108</v>
      </c>
      <c r="FA5941" s="13" t="n">
        <v>108</v>
      </c>
      <c r="FW5941" s="13" t="n">
        <v>108</v>
      </c>
      <c r="GS5941" s="13" t="n">
        <v>108</v>
      </c>
    </row>
    <row r="5942">
      <c r="C5942" s="13" t="n">
        <v>109</v>
      </c>
      <c r="D5942" s="13" t="n">
        <v>17.962</v>
      </c>
      <c r="E5942" s="13" t="n">
        <v>15.9636</v>
      </c>
      <c r="F5942" s="13" t="n">
        <v>8.9598</v>
      </c>
      <c r="Y5942" s="13" t="n">
        <v>109</v>
      </c>
      <c r="AU5942" s="13" t="n">
        <v>109</v>
      </c>
      <c r="BQ5942" s="13" t="n">
        <v>109</v>
      </c>
      <c r="CM5942" s="13" t="n">
        <v>109</v>
      </c>
      <c r="DI5942" s="13" t="n">
        <v>109</v>
      </c>
      <c r="EE5942" s="13" t="n">
        <v>109</v>
      </c>
      <c r="FA5942" s="13" t="n">
        <v>109</v>
      </c>
      <c r="FW5942" s="13" t="n">
        <v>109</v>
      </c>
      <c r="GS5942" s="13" t="n">
        <v>109</v>
      </c>
    </row>
    <row r="5943">
      <c r="C5943" s="13" t="n">
        <v>110</v>
      </c>
      <c r="D5943" s="13" t="n">
        <v>6.898000000000001</v>
      </c>
      <c r="E5943" s="13" t="n">
        <v>10.6148</v>
      </c>
      <c r="F5943" s="13" t="n">
        <v>8.8916</v>
      </c>
      <c r="Y5943" s="13" t="n">
        <v>110</v>
      </c>
      <c r="AU5943" s="13" t="n">
        <v>110</v>
      </c>
      <c r="BQ5943" s="13" t="n">
        <v>110</v>
      </c>
      <c r="CM5943" s="13" t="n">
        <v>110</v>
      </c>
      <c r="DI5943" s="13" t="n">
        <v>110</v>
      </c>
      <c r="EE5943" s="13" t="n">
        <v>110</v>
      </c>
      <c r="FA5943" s="13" t="n">
        <v>110</v>
      </c>
      <c r="FW5943" s="13" t="n">
        <v>110</v>
      </c>
      <c r="GS5943" s="13" t="n">
        <v>110</v>
      </c>
    </row>
    <row r="5944">
      <c r="C5944" s="13" t="n">
        <v>111</v>
      </c>
      <c r="D5944" s="13" t="n">
        <v>13.0556</v>
      </c>
      <c r="E5944" s="13" t="n">
        <v>9.797600000000001</v>
      </c>
      <c r="F5944" s="13" t="n">
        <v>12.917</v>
      </c>
      <c r="Y5944" s="13" t="n">
        <v>111</v>
      </c>
      <c r="AU5944" s="13" t="n">
        <v>111</v>
      </c>
      <c r="BQ5944" s="13" t="n">
        <v>111</v>
      </c>
      <c r="CM5944" s="13" t="n">
        <v>111</v>
      </c>
      <c r="DI5944" s="13" t="n">
        <v>111</v>
      </c>
      <c r="EE5944" s="13" t="n">
        <v>111</v>
      </c>
      <c r="FA5944" s="13" t="n">
        <v>111</v>
      </c>
      <c r="FW5944" s="13" t="n">
        <v>111</v>
      </c>
      <c r="GS5944" s="13" t="n">
        <v>111</v>
      </c>
    </row>
    <row r="5945">
      <c r="C5945" s="13" t="n">
        <v>112</v>
      </c>
      <c r="D5945" s="13" t="n">
        <v>10.585</v>
      </c>
      <c r="E5945" s="13" t="n">
        <v>15.8288</v>
      </c>
      <c r="F5945" s="13" t="n">
        <v>14.8444</v>
      </c>
      <c r="Y5945" s="13" t="n">
        <v>112</v>
      </c>
      <c r="AU5945" s="13" t="n">
        <v>112</v>
      </c>
      <c r="BQ5945" s="13" t="n">
        <v>112</v>
      </c>
      <c r="CM5945" s="13" t="n">
        <v>112</v>
      </c>
      <c r="DI5945" s="13" t="n">
        <v>112</v>
      </c>
      <c r="EE5945" s="13" t="n">
        <v>112</v>
      </c>
      <c r="FA5945" s="13" t="n">
        <v>112</v>
      </c>
      <c r="FW5945" s="13" t="n">
        <v>112</v>
      </c>
      <c r="GS5945" s="13" t="n">
        <v>112</v>
      </c>
    </row>
    <row r="5946">
      <c r="C5946" s="13" t="n">
        <v>113</v>
      </c>
      <c r="D5946" s="13" t="n">
        <v>12.641</v>
      </c>
      <c r="E5946" s="13" t="n">
        <v>12.8388</v>
      </c>
      <c r="F5946" s="13" t="n">
        <v>11.858</v>
      </c>
      <c r="Y5946" s="13" t="n">
        <v>113</v>
      </c>
      <c r="AU5946" s="13" t="n">
        <v>113</v>
      </c>
      <c r="BQ5946" s="13" t="n">
        <v>113</v>
      </c>
      <c r="CM5946" s="13" t="n">
        <v>113</v>
      </c>
      <c r="DI5946" s="13" t="n">
        <v>113</v>
      </c>
      <c r="EE5946" s="13" t="n">
        <v>113</v>
      </c>
      <c r="FA5946" s="13" t="n">
        <v>113</v>
      </c>
      <c r="FW5946" s="13" t="n">
        <v>113</v>
      </c>
      <c r="GS5946" s="13" t="n">
        <v>113</v>
      </c>
    </row>
    <row r="5947">
      <c r="C5947" s="13" t="n">
        <v>114</v>
      </c>
      <c r="D5947" s="13" t="n">
        <v>16.797</v>
      </c>
      <c r="E5947" s="13" t="n">
        <v>9.9276</v>
      </c>
      <c r="F5947" s="13" t="n">
        <v>12.8666</v>
      </c>
      <c r="Y5947" s="13" t="n">
        <v>114</v>
      </c>
      <c r="AU5947" s="13" t="n">
        <v>114</v>
      </c>
      <c r="BQ5947" s="13" t="n">
        <v>114</v>
      </c>
      <c r="CM5947" s="13" t="n">
        <v>114</v>
      </c>
      <c r="DI5947" s="13" t="n">
        <v>114</v>
      </c>
      <c r="EE5947" s="13" t="n">
        <v>114</v>
      </c>
      <c r="FA5947" s="13" t="n">
        <v>114</v>
      </c>
      <c r="FW5947" s="13" t="n">
        <v>114</v>
      </c>
      <c r="GS5947" s="13" t="n">
        <v>114</v>
      </c>
    </row>
    <row r="5948">
      <c r="C5948" s="13" t="n">
        <v>115</v>
      </c>
      <c r="D5948" s="13" t="n">
        <v>7.5314</v>
      </c>
      <c r="E5948" s="13" t="n">
        <v>11.8426</v>
      </c>
      <c r="F5948" s="13" t="n">
        <v>9.552</v>
      </c>
      <c r="Y5948" s="13" t="n">
        <v>115</v>
      </c>
      <c r="AU5948" s="13" t="n">
        <v>115</v>
      </c>
      <c r="BQ5948" s="13" t="n">
        <v>115</v>
      </c>
      <c r="CM5948" s="13" t="n">
        <v>115</v>
      </c>
      <c r="DI5948" s="13" t="n">
        <v>115</v>
      </c>
      <c r="EE5948" s="13" t="n">
        <v>115</v>
      </c>
      <c r="FA5948" s="13" t="n">
        <v>115</v>
      </c>
      <c r="FW5948" s="13" t="n">
        <v>115</v>
      </c>
      <c r="GS5948" s="13" t="n">
        <v>115</v>
      </c>
    </row>
    <row r="5949">
      <c r="C5949" s="13" t="n">
        <v>116</v>
      </c>
      <c r="D5949" s="13" t="n">
        <v>11.0564</v>
      </c>
      <c r="E5949" s="13" t="n">
        <v>14.0132</v>
      </c>
      <c r="F5949" s="13" t="n">
        <v>10.5688</v>
      </c>
      <c r="Y5949" s="13" t="n">
        <v>116</v>
      </c>
      <c r="AU5949" s="13" t="n">
        <v>116</v>
      </c>
      <c r="BQ5949" s="13" t="n">
        <v>116</v>
      </c>
      <c r="CM5949" s="13" t="n">
        <v>116</v>
      </c>
      <c r="DI5949" s="13" t="n">
        <v>116</v>
      </c>
      <c r="EE5949" s="13" t="n">
        <v>116</v>
      </c>
      <c r="FA5949" s="13" t="n">
        <v>116</v>
      </c>
      <c r="FW5949" s="13" t="n">
        <v>116</v>
      </c>
      <c r="GS5949" s="13" t="n">
        <v>116</v>
      </c>
    </row>
    <row r="5950">
      <c r="C5950" s="13" t="n">
        <v>117</v>
      </c>
      <c r="D5950" s="13" t="n">
        <v>11.0372</v>
      </c>
      <c r="E5950" s="13" t="n">
        <v>11.5262</v>
      </c>
      <c r="F5950" s="13" t="n">
        <v>11.2864</v>
      </c>
      <c r="Y5950" s="13" t="n">
        <v>117</v>
      </c>
      <c r="AU5950" s="13" t="n">
        <v>117</v>
      </c>
      <c r="BQ5950" s="13" t="n">
        <v>117</v>
      </c>
      <c r="CM5950" s="13" t="n">
        <v>117</v>
      </c>
      <c r="DI5950" s="13" t="n">
        <v>117</v>
      </c>
      <c r="EE5950" s="13" t="n">
        <v>117</v>
      </c>
      <c r="FA5950" s="13" t="n">
        <v>117</v>
      </c>
      <c r="FW5950" s="13" t="n">
        <v>117</v>
      </c>
      <c r="GS5950" s="13" t="n">
        <v>117</v>
      </c>
    </row>
    <row r="5951">
      <c r="C5951" s="13" t="n">
        <v>118</v>
      </c>
      <c r="D5951" s="13" t="n">
        <v>14.2614</v>
      </c>
      <c r="E5951" s="13" t="n">
        <v>13.4846</v>
      </c>
      <c r="F5951" s="13" t="n">
        <v>9.105600000000001</v>
      </c>
      <c r="Y5951" s="13" t="n">
        <v>118</v>
      </c>
      <c r="AU5951" s="13" t="n">
        <v>118</v>
      </c>
      <c r="BQ5951" s="13" t="n">
        <v>118</v>
      </c>
      <c r="CM5951" s="13" t="n">
        <v>118</v>
      </c>
      <c r="DI5951" s="13" t="n">
        <v>118</v>
      </c>
      <c r="EE5951" s="13" t="n">
        <v>118</v>
      </c>
      <c r="FA5951" s="13" t="n">
        <v>118</v>
      </c>
      <c r="FW5951" s="13" t="n">
        <v>118</v>
      </c>
      <c r="GS5951" s="13" t="n">
        <v>118</v>
      </c>
    </row>
    <row r="5952">
      <c r="C5952" s="13" t="n">
        <v>119</v>
      </c>
      <c r="D5952" s="13" t="n">
        <v>9.295199999999999</v>
      </c>
      <c r="E5952" s="13" t="n">
        <v>10.2132</v>
      </c>
      <c r="F5952" s="13" t="n">
        <v>11.0824</v>
      </c>
      <c r="Y5952" s="13" t="n">
        <v>119</v>
      </c>
      <c r="AU5952" s="13" t="n">
        <v>119</v>
      </c>
      <c r="BQ5952" s="13" t="n">
        <v>119</v>
      </c>
      <c r="CM5952" s="13" t="n">
        <v>119</v>
      </c>
      <c r="DI5952" s="13" t="n">
        <v>119</v>
      </c>
      <c r="EE5952" s="13" t="n">
        <v>119</v>
      </c>
      <c r="FA5952" s="13" t="n">
        <v>119</v>
      </c>
      <c r="FW5952" s="13" t="n">
        <v>119</v>
      </c>
      <c r="GS5952" s="13" t="n">
        <v>119</v>
      </c>
    </row>
    <row r="5953">
      <c r="C5953" s="13" t="n">
        <v>120</v>
      </c>
      <c r="D5953" s="13" t="n">
        <v>12.3494</v>
      </c>
      <c r="E5953" s="13" t="n">
        <v>11.2768</v>
      </c>
      <c r="F5953" s="13" t="n">
        <v>15.766</v>
      </c>
      <c r="Y5953" s="13" t="n">
        <v>120</v>
      </c>
      <c r="AU5953" s="13" t="n">
        <v>120</v>
      </c>
      <c r="BQ5953" s="13" t="n">
        <v>120</v>
      </c>
      <c r="CM5953" s="13" t="n">
        <v>120</v>
      </c>
      <c r="DI5953" s="13" t="n">
        <v>120</v>
      </c>
      <c r="EE5953" s="13" t="n">
        <v>120</v>
      </c>
      <c r="FA5953" s="13" t="n">
        <v>120</v>
      </c>
      <c r="FW5953" s="13" t="n">
        <v>120</v>
      </c>
      <c r="GS5953" s="13" t="n">
        <v>120</v>
      </c>
    </row>
    <row r="5954">
      <c r="C5954" s="13" t="n">
        <v>121</v>
      </c>
      <c r="D5954" s="13" t="n">
        <v>12.2306</v>
      </c>
      <c r="E5954" s="13" t="n">
        <v>16.7676</v>
      </c>
      <c r="F5954" s="13" t="n">
        <v>13.9702</v>
      </c>
      <c r="Y5954" s="13" t="n">
        <v>121</v>
      </c>
      <c r="AU5954" s="13" t="n">
        <v>121</v>
      </c>
      <c r="BQ5954" s="13" t="n">
        <v>121</v>
      </c>
      <c r="CM5954" s="13" t="n">
        <v>121</v>
      </c>
      <c r="DI5954" s="13" t="n">
        <v>121</v>
      </c>
      <c r="EE5954" s="13" t="n">
        <v>121</v>
      </c>
      <c r="FA5954" s="13" t="n">
        <v>121</v>
      </c>
      <c r="FW5954" s="13" t="n">
        <v>121</v>
      </c>
      <c r="GS5954" s="13" t="n">
        <v>121</v>
      </c>
    </row>
    <row r="5955">
      <c r="C5955" s="13" t="n">
        <v>122</v>
      </c>
      <c r="D5955" s="13" t="n">
        <v>9.694600000000001</v>
      </c>
      <c r="E5955" s="13" t="n">
        <v>12.37</v>
      </c>
      <c r="F5955" s="13" t="n">
        <v>12.6946</v>
      </c>
      <c r="Y5955" s="13" t="n">
        <v>122</v>
      </c>
      <c r="AU5955" s="13" t="n">
        <v>122</v>
      </c>
      <c r="BQ5955" s="13" t="n">
        <v>122</v>
      </c>
      <c r="CM5955" s="13" t="n">
        <v>122</v>
      </c>
      <c r="DI5955" s="13" t="n">
        <v>122</v>
      </c>
      <c r="EE5955" s="13" t="n">
        <v>122</v>
      </c>
      <c r="FA5955" s="13" t="n">
        <v>122</v>
      </c>
      <c r="FW5955" s="13" t="n">
        <v>122</v>
      </c>
      <c r="GS5955" s="13" t="n">
        <v>122</v>
      </c>
    </row>
    <row r="5956">
      <c r="C5956" s="13" t="n">
        <v>123</v>
      </c>
      <c r="D5956" s="13" t="n">
        <v>15.6636</v>
      </c>
      <c r="E5956" s="13" t="n">
        <v>9.089600000000001</v>
      </c>
      <c r="F5956" s="13" t="n">
        <v>13.2908</v>
      </c>
      <c r="Y5956" s="13" t="n">
        <v>123</v>
      </c>
      <c r="AU5956" s="13" t="n">
        <v>123</v>
      </c>
      <c r="BQ5956" s="13" t="n">
        <v>123</v>
      </c>
      <c r="CM5956" s="13" t="n">
        <v>123</v>
      </c>
      <c r="DI5956" s="13" t="n">
        <v>123</v>
      </c>
      <c r="EE5956" s="13" t="n">
        <v>123</v>
      </c>
      <c r="FA5956" s="13" t="n">
        <v>123</v>
      </c>
      <c r="FW5956" s="13" t="n">
        <v>123</v>
      </c>
      <c r="GS5956" s="13" t="n">
        <v>123</v>
      </c>
    </row>
    <row r="5957">
      <c r="C5957" s="13" t="n">
        <v>124</v>
      </c>
      <c r="D5957" s="13" t="n">
        <v>16.6538</v>
      </c>
      <c r="E5957" s="13" t="n">
        <v>10.4296</v>
      </c>
      <c r="F5957" s="13" t="n">
        <v>13.9952</v>
      </c>
      <c r="Y5957" s="13" t="n">
        <v>124</v>
      </c>
      <c r="AU5957" s="13" t="n">
        <v>124</v>
      </c>
      <c r="BQ5957" s="13" t="n">
        <v>124</v>
      </c>
      <c r="CM5957" s="13" t="n">
        <v>124</v>
      </c>
      <c r="DI5957" s="13" t="n">
        <v>124</v>
      </c>
      <c r="EE5957" s="13" t="n">
        <v>124</v>
      </c>
      <c r="FA5957" s="13" t="n">
        <v>124</v>
      </c>
      <c r="FW5957" s="13" t="n">
        <v>124</v>
      </c>
      <c r="GS5957" s="13" t="n">
        <v>124</v>
      </c>
    </row>
    <row r="5958">
      <c r="C5958" s="13" t="n">
        <v>125</v>
      </c>
      <c r="D5958" s="13" t="n">
        <v>13.131</v>
      </c>
      <c r="E5958" s="13" t="n">
        <v>14.9208</v>
      </c>
      <c r="F5958" s="13" t="n">
        <v>14.8974</v>
      </c>
      <c r="Y5958" s="13" t="n">
        <v>125</v>
      </c>
      <c r="AU5958" s="13" t="n">
        <v>125</v>
      </c>
      <c r="BQ5958" s="13" t="n">
        <v>125</v>
      </c>
      <c r="CM5958" s="13" t="n">
        <v>125</v>
      </c>
      <c r="DI5958" s="13" t="n">
        <v>125</v>
      </c>
      <c r="EE5958" s="13" t="n">
        <v>125</v>
      </c>
      <c r="FA5958" s="13" t="n">
        <v>125</v>
      </c>
      <c r="FW5958" s="13" t="n">
        <v>125</v>
      </c>
      <c r="GS5958" s="13" t="n">
        <v>125</v>
      </c>
    </row>
    <row r="5959">
      <c r="C5959" s="13" t="n">
        <v>126</v>
      </c>
      <c r="D5959" s="13" t="n">
        <v>11.481</v>
      </c>
      <c r="E5959" s="13" t="n">
        <v>15.9228</v>
      </c>
      <c r="F5959" s="13" t="n">
        <v>12.3392</v>
      </c>
      <c r="Y5959" s="13" t="n">
        <v>126</v>
      </c>
      <c r="AU5959" s="13" t="n">
        <v>126</v>
      </c>
      <c r="BQ5959" s="13" t="n">
        <v>126</v>
      </c>
      <c r="CM5959" s="13" t="n">
        <v>126</v>
      </c>
      <c r="DI5959" s="13" t="n">
        <v>126</v>
      </c>
      <c r="EE5959" s="13" t="n">
        <v>126</v>
      </c>
      <c r="FA5959" s="13" t="n">
        <v>126</v>
      </c>
      <c r="FW5959" s="13" t="n">
        <v>126</v>
      </c>
      <c r="GS5959" s="13" t="n">
        <v>126</v>
      </c>
    </row>
    <row r="5960">
      <c r="C5960" s="13" t="n">
        <v>127</v>
      </c>
      <c r="D5960" s="13" t="n">
        <v>8.290800000000001</v>
      </c>
      <c r="E5960" s="13" t="n">
        <v>11.988</v>
      </c>
      <c r="F5960" s="13" t="n">
        <v>12.9078</v>
      </c>
      <c r="Y5960" s="13" t="n">
        <v>127</v>
      </c>
      <c r="AU5960" s="13" t="n">
        <v>127</v>
      </c>
      <c r="BQ5960" s="13" t="n">
        <v>127</v>
      </c>
      <c r="CM5960" s="13" t="n">
        <v>127</v>
      </c>
      <c r="DI5960" s="13" t="n">
        <v>127</v>
      </c>
      <c r="EE5960" s="13" t="n">
        <v>127</v>
      </c>
      <c r="FA5960" s="13" t="n">
        <v>127</v>
      </c>
      <c r="FW5960" s="13" t="n">
        <v>127</v>
      </c>
      <c r="GS5960" s="13" t="n">
        <v>127</v>
      </c>
    </row>
    <row r="5961">
      <c r="C5961" s="13" t="n">
        <v>128</v>
      </c>
      <c r="D5961" s="13" t="n">
        <v>12.8426</v>
      </c>
      <c r="E5961" s="13" t="n">
        <v>8.637</v>
      </c>
      <c r="F5961" s="13" t="n">
        <v>13.1856</v>
      </c>
      <c r="Y5961" s="13" t="n">
        <v>128</v>
      </c>
      <c r="AU5961" s="13" t="n">
        <v>128</v>
      </c>
      <c r="BQ5961" s="13" t="n">
        <v>128</v>
      </c>
      <c r="CM5961" s="13" t="n">
        <v>128</v>
      </c>
      <c r="DI5961" s="13" t="n">
        <v>128</v>
      </c>
      <c r="EE5961" s="13" t="n">
        <v>128</v>
      </c>
      <c r="FA5961" s="13" t="n">
        <v>128</v>
      </c>
      <c r="FW5961" s="13" t="n">
        <v>128</v>
      </c>
      <c r="GS5961" s="13" t="n">
        <v>128</v>
      </c>
    </row>
    <row r="5962">
      <c r="C5962" s="13" t="n">
        <v>129</v>
      </c>
      <c r="D5962" s="13" t="n">
        <v>12.9016</v>
      </c>
      <c r="E5962" s="13" t="n">
        <v>9.3194</v>
      </c>
      <c r="F5962" s="13" t="n">
        <v>9.986400000000001</v>
      </c>
      <c r="Y5962" s="13" t="n">
        <v>129</v>
      </c>
      <c r="AU5962" s="13" t="n">
        <v>129</v>
      </c>
      <c r="BQ5962" s="13" t="n">
        <v>129</v>
      </c>
      <c r="CM5962" s="13" t="n">
        <v>129</v>
      </c>
      <c r="DI5962" s="13" t="n">
        <v>129</v>
      </c>
      <c r="EE5962" s="13" t="n">
        <v>129</v>
      </c>
      <c r="FA5962" s="13" t="n">
        <v>129</v>
      </c>
      <c r="FW5962" s="13" t="n">
        <v>129</v>
      </c>
      <c r="GS5962" s="13" t="n">
        <v>129</v>
      </c>
    </row>
    <row r="5963">
      <c r="C5963" s="13" t="n">
        <v>130</v>
      </c>
      <c r="D5963" s="13" t="n">
        <v>17.671</v>
      </c>
      <c r="E5963" s="13" t="n">
        <v>8.675800000000001</v>
      </c>
      <c r="F5963" s="13" t="n">
        <v>13.1874</v>
      </c>
      <c r="Y5963" s="13" t="n">
        <v>130</v>
      </c>
      <c r="AU5963" s="13" t="n">
        <v>130</v>
      </c>
      <c r="BQ5963" s="13" t="n">
        <v>130</v>
      </c>
      <c r="CM5963" s="13" t="n">
        <v>130</v>
      </c>
      <c r="DI5963" s="13" t="n">
        <v>130</v>
      </c>
      <c r="EE5963" s="13" t="n">
        <v>130</v>
      </c>
      <c r="FA5963" s="13" t="n">
        <v>130</v>
      </c>
      <c r="FW5963" s="13" t="n">
        <v>130</v>
      </c>
      <c r="GS5963" s="13" t="n">
        <v>130</v>
      </c>
    </row>
    <row r="5964">
      <c r="C5964" s="13" t="n">
        <v>131</v>
      </c>
      <c r="D5964" s="13" t="n">
        <v>10.9484</v>
      </c>
      <c r="E5964" s="13" t="n">
        <v>5.971200000000001</v>
      </c>
      <c r="F5964" s="13" t="n">
        <v>9.268600000000001</v>
      </c>
      <c r="Y5964" s="13" t="n">
        <v>131</v>
      </c>
      <c r="AU5964" s="13" t="n">
        <v>131</v>
      </c>
      <c r="BQ5964" s="13" t="n">
        <v>131</v>
      </c>
      <c r="CM5964" s="13" t="n">
        <v>131</v>
      </c>
      <c r="DI5964" s="13" t="n">
        <v>131</v>
      </c>
      <c r="EE5964" s="13" t="n">
        <v>131</v>
      </c>
      <c r="FA5964" s="13" t="n">
        <v>131</v>
      </c>
      <c r="FW5964" s="13" t="n">
        <v>131</v>
      </c>
      <c r="GS5964" s="13" t="n">
        <v>131</v>
      </c>
    </row>
    <row r="5965">
      <c r="C5965" s="13" t="n">
        <v>132</v>
      </c>
      <c r="D5965" s="13" t="n">
        <v>11.9752</v>
      </c>
      <c r="E5965" s="13" t="n">
        <v>11.2464</v>
      </c>
      <c r="F5965" s="13" t="n">
        <v>14.472</v>
      </c>
      <c r="Y5965" s="13" t="n">
        <v>132</v>
      </c>
      <c r="AU5965" s="13" t="n">
        <v>132</v>
      </c>
      <c r="BQ5965" s="13" t="n">
        <v>132</v>
      </c>
      <c r="CM5965" s="13" t="n">
        <v>132</v>
      </c>
      <c r="DI5965" s="13" t="n">
        <v>132</v>
      </c>
      <c r="EE5965" s="13" t="n">
        <v>132</v>
      </c>
      <c r="FA5965" s="13" t="n">
        <v>132</v>
      </c>
      <c r="FW5965" s="13" t="n">
        <v>132</v>
      </c>
      <c r="GS5965" s="13" t="n">
        <v>132</v>
      </c>
    </row>
    <row r="5966">
      <c r="C5966" s="13" t="n">
        <v>133</v>
      </c>
      <c r="D5966" s="13" t="n">
        <v>11.5096</v>
      </c>
      <c r="E5966" s="13" t="n">
        <v>9.624400000000001</v>
      </c>
      <c r="F5966" s="13" t="n">
        <v>13.892</v>
      </c>
      <c r="Y5966" s="13" t="n">
        <v>133</v>
      </c>
      <c r="AU5966" s="13" t="n">
        <v>133</v>
      </c>
      <c r="BQ5966" s="13" t="n">
        <v>133</v>
      </c>
      <c r="CM5966" s="13" t="n">
        <v>133</v>
      </c>
      <c r="DI5966" s="13" t="n">
        <v>133</v>
      </c>
      <c r="EE5966" s="13" t="n">
        <v>133</v>
      </c>
      <c r="FA5966" s="13" t="n">
        <v>133</v>
      </c>
      <c r="FW5966" s="13" t="n">
        <v>133</v>
      </c>
      <c r="GS5966" s="13" t="n">
        <v>133</v>
      </c>
    </row>
    <row r="5967">
      <c r="C5967" s="13" t="n">
        <v>134</v>
      </c>
      <c r="D5967" s="13" t="n">
        <v>15.0706</v>
      </c>
      <c r="E5967" s="13" t="n">
        <v>9.313800000000001</v>
      </c>
      <c r="F5967" s="13" t="n">
        <v>10.8622</v>
      </c>
      <c r="Y5967" s="13" t="n">
        <v>134</v>
      </c>
      <c r="AU5967" s="13" t="n">
        <v>134</v>
      </c>
      <c r="BQ5967" s="13" t="n">
        <v>134</v>
      </c>
      <c r="CM5967" s="13" t="n">
        <v>134</v>
      </c>
      <c r="DI5967" s="13" t="n">
        <v>134</v>
      </c>
      <c r="EE5967" s="13" t="n">
        <v>134</v>
      </c>
      <c r="FA5967" s="13" t="n">
        <v>134</v>
      </c>
      <c r="FW5967" s="13" t="n">
        <v>134</v>
      </c>
      <c r="GS5967" s="13" t="n">
        <v>134</v>
      </c>
    </row>
    <row r="5968">
      <c r="C5968" s="13" t="n">
        <v>135</v>
      </c>
      <c r="D5968" s="13" t="n">
        <v>12.1256</v>
      </c>
      <c r="E5968" s="13" t="n">
        <v>12.3278</v>
      </c>
      <c r="F5968" s="13" t="n">
        <v>10.9396</v>
      </c>
      <c r="Y5968" s="13" t="n">
        <v>135</v>
      </c>
      <c r="AU5968" s="13" t="n">
        <v>135</v>
      </c>
      <c r="BQ5968" s="13" t="n">
        <v>135</v>
      </c>
      <c r="CM5968" s="13" t="n">
        <v>135</v>
      </c>
      <c r="DI5968" s="13" t="n">
        <v>135</v>
      </c>
      <c r="EE5968" s="13" t="n">
        <v>135</v>
      </c>
      <c r="FA5968" s="13" t="n">
        <v>135</v>
      </c>
      <c r="FW5968" s="13" t="n">
        <v>135</v>
      </c>
      <c r="GS5968" s="13" t="n">
        <v>135</v>
      </c>
    </row>
    <row r="5969">
      <c r="C5969" s="13" t="n">
        <v>136</v>
      </c>
      <c r="D5969" s="13" t="n">
        <v>13.2214</v>
      </c>
      <c r="E5969" s="13" t="n">
        <v>15.026</v>
      </c>
      <c r="F5969" s="13" t="n">
        <v>9.0562</v>
      </c>
      <c r="Y5969" s="13" t="n">
        <v>136</v>
      </c>
      <c r="AU5969" s="13" t="n">
        <v>136</v>
      </c>
      <c r="BQ5969" s="13" t="n">
        <v>136</v>
      </c>
      <c r="CM5969" s="13" t="n">
        <v>136</v>
      </c>
      <c r="DI5969" s="13" t="n">
        <v>136</v>
      </c>
      <c r="EE5969" s="13" t="n">
        <v>136</v>
      </c>
      <c r="FA5969" s="13" t="n">
        <v>136</v>
      </c>
      <c r="FW5969" s="13" t="n">
        <v>136</v>
      </c>
      <c r="GS5969" s="13" t="n">
        <v>136</v>
      </c>
    </row>
    <row r="5970">
      <c r="C5970" s="13" t="n">
        <v>137</v>
      </c>
      <c r="D5970" s="13" t="n">
        <v>11.714</v>
      </c>
      <c r="E5970" s="13" t="n">
        <v>9.0684</v>
      </c>
      <c r="F5970" s="13" t="n">
        <v>12.3196</v>
      </c>
      <c r="Y5970" s="13" t="n">
        <v>137</v>
      </c>
      <c r="AU5970" s="13" t="n">
        <v>137</v>
      </c>
      <c r="BQ5970" s="13" t="n">
        <v>137</v>
      </c>
      <c r="CM5970" s="13" t="n">
        <v>137</v>
      </c>
      <c r="DI5970" s="13" t="n">
        <v>137</v>
      </c>
      <c r="EE5970" s="13" t="n">
        <v>137</v>
      </c>
      <c r="FA5970" s="13" t="n">
        <v>137</v>
      </c>
      <c r="FW5970" s="13" t="n">
        <v>137</v>
      </c>
      <c r="GS5970" s="13" t="n">
        <v>137</v>
      </c>
    </row>
    <row r="5971">
      <c r="C5971" s="13" t="n">
        <v>138</v>
      </c>
      <c r="D5971" s="13" t="n">
        <v>12.2818</v>
      </c>
      <c r="E5971" s="13" t="n">
        <v>12.8968</v>
      </c>
      <c r="F5971" s="13" t="n">
        <v>10.6694</v>
      </c>
      <c r="Y5971" s="13" t="n">
        <v>138</v>
      </c>
      <c r="AU5971" s="13" t="n">
        <v>138</v>
      </c>
      <c r="BQ5971" s="13" t="n">
        <v>138</v>
      </c>
      <c r="CM5971" s="13" t="n">
        <v>138</v>
      </c>
      <c r="DI5971" s="13" t="n">
        <v>138</v>
      </c>
      <c r="EE5971" s="13" t="n">
        <v>138</v>
      </c>
      <c r="FA5971" s="13" t="n">
        <v>138</v>
      </c>
      <c r="FW5971" s="13" t="n">
        <v>138</v>
      </c>
      <c r="GS5971" s="13" t="n">
        <v>138</v>
      </c>
    </row>
    <row r="5972">
      <c r="C5972" s="13" t="n">
        <v>139</v>
      </c>
      <c r="D5972" s="13" t="n">
        <v>10.3338</v>
      </c>
      <c r="E5972" s="13" t="n">
        <v>10.4184</v>
      </c>
      <c r="F5972" s="13" t="n">
        <v>12.9562</v>
      </c>
      <c r="Y5972" s="13" t="n">
        <v>139</v>
      </c>
      <c r="AU5972" s="13" t="n">
        <v>139</v>
      </c>
      <c r="BQ5972" s="13" t="n">
        <v>139</v>
      </c>
      <c r="CM5972" s="13" t="n">
        <v>139</v>
      </c>
      <c r="DI5972" s="13" t="n">
        <v>139</v>
      </c>
      <c r="EE5972" s="13" t="n">
        <v>139</v>
      </c>
      <c r="FA5972" s="13" t="n">
        <v>139</v>
      </c>
      <c r="FW5972" s="13" t="n">
        <v>139</v>
      </c>
      <c r="GS5972" s="13" t="n">
        <v>139</v>
      </c>
    </row>
    <row r="5973">
      <c r="C5973" s="13" t="n">
        <v>140</v>
      </c>
      <c r="D5973" s="13" t="n">
        <v>12.9704</v>
      </c>
      <c r="E5973" s="13" t="n">
        <v>18.1526</v>
      </c>
      <c r="F5973" s="13" t="n">
        <v>12.9134</v>
      </c>
      <c r="Y5973" s="13" t="n">
        <v>140</v>
      </c>
      <c r="AU5973" s="13" t="n">
        <v>140</v>
      </c>
      <c r="BQ5973" s="13" t="n">
        <v>140</v>
      </c>
      <c r="CM5973" s="13" t="n">
        <v>140</v>
      </c>
      <c r="DI5973" s="13" t="n">
        <v>140</v>
      </c>
      <c r="EE5973" s="13" t="n">
        <v>140</v>
      </c>
      <c r="FA5973" s="13" t="n">
        <v>140</v>
      </c>
      <c r="FW5973" s="13" t="n">
        <v>140</v>
      </c>
      <c r="GS5973" s="13" t="n">
        <v>140</v>
      </c>
    </row>
    <row r="5974">
      <c r="C5974" s="13" t="n">
        <v>141</v>
      </c>
      <c r="D5974" s="13" t="n">
        <v>13.5066</v>
      </c>
      <c r="E5974" s="13" t="n">
        <v>13.0998</v>
      </c>
      <c r="F5974" s="13" t="n">
        <v>9.391</v>
      </c>
      <c r="Y5974" s="13" t="n">
        <v>141</v>
      </c>
      <c r="AU5974" s="13" t="n">
        <v>141</v>
      </c>
      <c r="BQ5974" s="13" t="n">
        <v>141</v>
      </c>
      <c r="CM5974" s="13" t="n">
        <v>141</v>
      </c>
      <c r="DI5974" s="13" t="n">
        <v>141</v>
      </c>
      <c r="EE5974" s="13" t="n">
        <v>141</v>
      </c>
      <c r="FA5974" s="13" t="n">
        <v>141</v>
      </c>
      <c r="FW5974" s="13" t="n">
        <v>141</v>
      </c>
      <c r="GS5974" s="13" t="n">
        <v>141</v>
      </c>
    </row>
    <row r="5975">
      <c r="C5975" s="13" t="n">
        <v>142</v>
      </c>
      <c r="D5975" s="13" t="n">
        <v>12.1068</v>
      </c>
      <c r="E5975" s="13" t="n">
        <v>16.3778</v>
      </c>
      <c r="F5975" s="13" t="n">
        <v>12.9034</v>
      </c>
      <c r="Y5975" s="13" t="n">
        <v>142</v>
      </c>
      <c r="AU5975" s="13" t="n">
        <v>142</v>
      </c>
      <c r="BQ5975" s="13" t="n">
        <v>142</v>
      </c>
      <c r="CM5975" s="13" t="n">
        <v>142</v>
      </c>
      <c r="DI5975" s="13" t="n">
        <v>142</v>
      </c>
      <c r="EE5975" s="13" t="n">
        <v>142</v>
      </c>
      <c r="FA5975" s="13" t="n">
        <v>142</v>
      </c>
      <c r="FW5975" s="13" t="n">
        <v>142</v>
      </c>
      <c r="GS5975" s="13" t="n">
        <v>142</v>
      </c>
    </row>
    <row r="5976">
      <c r="C5976" s="13" t="n">
        <v>143</v>
      </c>
      <c r="D5976" s="13" t="n">
        <v>10.7108</v>
      </c>
      <c r="E5976" s="13" t="n">
        <v>8.691599999999999</v>
      </c>
      <c r="F5976" s="13" t="n">
        <v>7.7788</v>
      </c>
      <c r="Y5976" s="13" t="n">
        <v>143</v>
      </c>
      <c r="AU5976" s="13" t="n">
        <v>143</v>
      </c>
      <c r="BQ5976" s="13" t="n">
        <v>143</v>
      </c>
      <c r="CM5976" s="13" t="n">
        <v>143</v>
      </c>
      <c r="DI5976" s="13" t="n">
        <v>143</v>
      </c>
      <c r="EE5976" s="13" t="n">
        <v>143</v>
      </c>
      <c r="FA5976" s="13" t="n">
        <v>143</v>
      </c>
      <c r="FW5976" s="13" t="n">
        <v>143</v>
      </c>
      <c r="GS5976" s="13" t="n">
        <v>143</v>
      </c>
    </row>
    <row r="5977">
      <c r="C5977" s="13" t="n">
        <v>144</v>
      </c>
      <c r="D5977" s="13" t="n">
        <v>12.0276</v>
      </c>
      <c r="E5977" s="13" t="n">
        <v>14.175</v>
      </c>
      <c r="F5977" s="13" t="n">
        <v>11.3998</v>
      </c>
      <c r="Y5977" s="13" t="n">
        <v>144</v>
      </c>
      <c r="AU5977" s="13" t="n">
        <v>144</v>
      </c>
      <c r="BQ5977" s="13" t="n">
        <v>144</v>
      </c>
      <c r="CM5977" s="13" t="n">
        <v>144</v>
      </c>
      <c r="DI5977" s="13" t="n">
        <v>144</v>
      </c>
      <c r="EE5977" s="13" t="n">
        <v>144</v>
      </c>
      <c r="FA5977" s="13" t="n">
        <v>144</v>
      </c>
      <c r="FW5977" s="13" t="n">
        <v>144</v>
      </c>
      <c r="GS5977" s="13" t="n">
        <v>144</v>
      </c>
    </row>
    <row r="5978">
      <c r="C5978" s="13" t="n">
        <v>145</v>
      </c>
      <c r="D5978" s="13" t="n">
        <v>11.4862</v>
      </c>
      <c r="E5978" s="13" t="n">
        <v>8.965000000000002</v>
      </c>
      <c r="F5978" s="13" t="n">
        <v>9.754200000000001</v>
      </c>
      <c r="Y5978" s="13" t="n">
        <v>145</v>
      </c>
      <c r="AU5978" s="13" t="n">
        <v>145</v>
      </c>
      <c r="BQ5978" s="13" t="n">
        <v>145</v>
      </c>
      <c r="CM5978" s="13" t="n">
        <v>145</v>
      </c>
      <c r="DI5978" s="13" t="n">
        <v>145</v>
      </c>
      <c r="EE5978" s="13" t="n">
        <v>145</v>
      </c>
      <c r="FA5978" s="13" t="n">
        <v>145</v>
      </c>
      <c r="FW5978" s="13" t="n">
        <v>145</v>
      </c>
      <c r="GS5978" s="13" t="n">
        <v>145</v>
      </c>
    </row>
    <row r="5979">
      <c r="C5979" s="13" t="n">
        <v>146</v>
      </c>
      <c r="D5979" s="13" t="n">
        <v>10.4992</v>
      </c>
      <c r="E5979" s="13" t="n">
        <v>13.6094</v>
      </c>
      <c r="F5979" s="13" t="n">
        <v>11.2404</v>
      </c>
      <c r="Y5979" s="13" t="n">
        <v>146</v>
      </c>
      <c r="AU5979" s="13" t="n">
        <v>146</v>
      </c>
      <c r="BQ5979" s="13" t="n">
        <v>146</v>
      </c>
      <c r="CM5979" s="13" t="n">
        <v>146</v>
      </c>
      <c r="DI5979" s="13" t="n">
        <v>146</v>
      </c>
      <c r="EE5979" s="13" t="n">
        <v>146</v>
      </c>
      <c r="FA5979" s="13" t="n">
        <v>146</v>
      </c>
      <c r="FW5979" s="13" t="n">
        <v>146</v>
      </c>
      <c r="GS5979" s="13" t="n">
        <v>146</v>
      </c>
    </row>
    <row r="5980">
      <c r="C5980" s="13" t="n">
        <v>147</v>
      </c>
      <c r="D5980" s="13" t="n">
        <v>12.425</v>
      </c>
      <c r="E5980" s="13" t="n">
        <v>13.3164</v>
      </c>
      <c r="F5980" s="13" t="n">
        <v>9.392799999999999</v>
      </c>
      <c r="Y5980" s="13" t="n">
        <v>147</v>
      </c>
      <c r="AU5980" s="13" t="n">
        <v>147</v>
      </c>
      <c r="BQ5980" s="13" t="n">
        <v>147</v>
      </c>
      <c r="CM5980" s="13" t="n">
        <v>147</v>
      </c>
      <c r="DI5980" s="13" t="n">
        <v>147</v>
      </c>
      <c r="EE5980" s="13" t="n">
        <v>147</v>
      </c>
      <c r="FA5980" s="13" t="n">
        <v>147</v>
      </c>
      <c r="FW5980" s="13" t="n">
        <v>147</v>
      </c>
      <c r="GS5980" s="13" t="n">
        <v>147</v>
      </c>
    </row>
    <row r="5981">
      <c r="C5981" s="13" t="n">
        <v>148</v>
      </c>
      <c r="D5981" s="13" t="n">
        <v>11.0008</v>
      </c>
      <c r="E5981" s="13" t="n">
        <v>11.2294</v>
      </c>
      <c r="F5981" s="13" t="n">
        <v>14.3222</v>
      </c>
      <c r="Y5981" s="13" t="n">
        <v>148</v>
      </c>
      <c r="AU5981" s="13" t="n">
        <v>148</v>
      </c>
      <c r="BQ5981" s="13" t="n">
        <v>148</v>
      </c>
      <c r="CM5981" s="13" t="n">
        <v>148</v>
      </c>
      <c r="DI5981" s="13" t="n">
        <v>148</v>
      </c>
      <c r="EE5981" s="13" t="n">
        <v>148</v>
      </c>
      <c r="FA5981" s="13" t="n">
        <v>148</v>
      </c>
      <c r="FW5981" s="13" t="n">
        <v>148</v>
      </c>
      <c r="GS5981" s="13" t="n">
        <v>148</v>
      </c>
    </row>
    <row r="5982">
      <c r="C5982" s="13" t="n">
        <v>149</v>
      </c>
      <c r="D5982" s="13" t="n">
        <v>12.814</v>
      </c>
      <c r="E5982" s="13" t="n">
        <v>13.125</v>
      </c>
      <c r="F5982" s="13" t="n">
        <v>15.9666</v>
      </c>
      <c r="Y5982" s="13" t="n">
        <v>149</v>
      </c>
      <c r="AU5982" s="13" t="n">
        <v>149</v>
      </c>
      <c r="BQ5982" s="13" t="n">
        <v>149</v>
      </c>
      <c r="CM5982" s="13" t="n">
        <v>149</v>
      </c>
      <c r="DI5982" s="13" t="n">
        <v>149</v>
      </c>
      <c r="EE5982" s="13" t="n">
        <v>149</v>
      </c>
      <c r="FA5982" s="13" t="n">
        <v>149</v>
      </c>
      <c r="FW5982" s="13" t="n">
        <v>149</v>
      </c>
      <c r="GS5982" s="13" t="n">
        <v>149</v>
      </c>
    </row>
    <row r="5983">
      <c r="C5983" s="13" t="n">
        <v>150</v>
      </c>
      <c r="D5983" s="13" t="n">
        <v>12.8798</v>
      </c>
      <c r="E5983" s="13" t="n">
        <v>13.4394</v>
      </c>
      <c r="F5983" s="13" t="n">
        <v>14.4688</v>
      </c>
      <c r="Y5983" s="13" t="n">
        <v>150</v>
      </c>
      <c r="AU5983" s="13" t="n">
        <v>150</v>
      </c>
      <c r="BQ5983" s="13" t="n">
        <v>150</v>
      </c>
      <c r="CM5983" s="13" t="n">
        <v>150</v>
      </c>
      <c r="DI5983" s="13" t="n">
        <v>150</v>
      </c>
      <c r="EE5983" s="13" t="n">
        <v>150</v>
      </c>
      <c r="FA5983" s="13" t="n">
        <v>150</v>
      </c>
      <c r="FW5983" s="13" t="n">
        <v>150</v>
      </c>
      <c r="GS5983" s="13" t="n">
        <v>150</v>
      </c>
    </row>
    <row r="5984">
      <c r="C5984" s="13" t="n">
        <v>151</v>
      </c>
      <c r="D5984" s="13" t="n">
        <v>19.111</v>
      </c>
      <c r="E5984" s="13" t="n">
        <v>12.033</v>
      </c>
      <c r="F5984" s="13" t="n">
        <v>11.9106</v>
      </c>
      <c r="Y5984" s="13" t="n">
        <v>151</v>
      </c>
      <c r="AU5984" s="13" t="n">
        <v>151</v>
      </c>
      <c r="BQ5984" s="13" t="n">
        <v>151</v>
      </c>
      <c r="CM5984" s="13" t="n">
        <v>151</v>
      </c>
      <c r="DI5984" s="13" t="n">
        <v>151</v>
      </c>
      <c r="EE5984" s="13" t="n">
        <v>151</v>
      </c>
      <c r="FA5984" s="13" t="n">
        <v>151</v>
      </c>
      <c r="FW5984" s="13" t="n">
        <v>151</v>
      </c>
      <c r="GS5984" s="13" t="n">
        <v>151</v>
      </c>
    </row>
    <row r="5985">
      <c r="C5985" s="13" t="n">
        <v>152</v>
      </c>
      <c r="D5985" s="13" t="n">
        <v>13.8534</v>
      </c>
      <c r="E5985" s="13" t="n">
        <v>12.058</v>
      </c>
      <c r="F5985" s="13" t="n">
        <v>11.3982</v>
      </c>
      <c r="Y5985" s="13" t="n">
        <v>152</v>
      </c>
      <c r="AU5985" s="13" t="n">
        <v>152</v>
      </c>
      <c r="BQ5985" s="13" t="n">
        <v>152</v>
      </c>
      <c r="CM5985" s="13" t="n">
        <v>152</v>
      </c>
      <c r="DI5985" s="13" t="n">
        <v>152</v>
      </c>
      <c r="EE5985" s="13" t="n">
        <v>152</v>
      </c>
      <c r="FA5985" s="13" t="n">
        <v>152</v>
      </c>
      <c r="FW5985" s="13" t="n">
        <v>152</v>
      </c>
      <c r="GS5985" s="13" t="n">
        <v>152</v>
      </c>
    </row>
    <row r="5986">
      <c r="C5986" s="13" t="n">
        <v>153</v>
      </c>
      <c r="D5986" s="13" t="n">
        <v>8.817400000000001</v>
      </c>
      <c r="E5986" s="13" t="n">
        <v>10.7194</v>
      </c>
      <c r="F5986" s="13" t="n">
        <v>9.710599999999999</v>
      </c>
      <c r="Y5986" s="13" t="n">
        <v>153</v>
      </c>
      <c r="AU5986" s="13" t="n">
        <v>153</v>
      </c>
      <c r="BQ5986" s="13" t="n">
        <v>153</v>
      </c>
      <c r="CM5986" s="13" t="n">
        <v>153</v>
      </c>
      <c r="DI5986" s="13" t="n">
        <v>153</v>
      </c>
      <c r="EE5986" s="13" t="n">
        <v>153</v>
      </c>
      <c r="FA5986" s="13" t="n">
        <v>153</v>
      </c>
      <c r="FW5986" s="13" t="n">
        <v>153</v>
      </c>
      <c r="GS5986" s="13" t="n">
        <v>153</v>
      </c>
    </row>
    <row r="5987">
      <c r="C5987" s="13" t="n">
        <v>154</v>
      </c>
      <c r="D5987" s="13" t="n">
        <v>13.2542</v>
      </c>
      <c r="E5987" s="13" t="n">
        <v>17.1382</v>
      </c>
      <c r="F5987" s="13" t="n">
        <v>6.7964</v>
      </c>
      <c r="Y5987" s="13" t="n">
        <v>154</v>
      </c>
      <c r="AU5987" s="13" t="n">
        <v>154</v>
      </c>
      <c r="BQ5987" s="13" t="n">
        <v>154</v>
      </c>
      <c r="CM5987" s="13" t="n">
        <v>154</v>
      </c>
      <c r="DI5987" s="13" t="n">
        <v>154</v>
      </c>
      <c r="EE5987" s="13" t="n">
        <v>154</v>
      </c>
      <c r="FA5987" s="13" t="n">
        <v>154</v>
      </c>
      <c r="FW5987" s="13" t="n">
        <v>154</v>
      </c>
      <c r="GS5987" s="13" t="n">
        <v>154</v>
      </c>
    </row>
    <row r="5988">
      <c r="C5988" s="13" t="n">
        <v>155</v>
      </c>
      <c r="D5988" s="13" t="n">
        <v>10.6298</v>
      </c>
      <c r="E5988" s="13" t="n">
        <v>9.600000000000001</v>
      </c>
      <c r="F5988" s="13" t="n">
        <v>10.4324</v>
      </c>
      <c r="Y5988" s="13" t="n">
        <v>155</v>
      </c>
      <c r="AU5988" s="13" t="n">
        <v>155</v>
      </c>
      <c r="BQ5988" s="13" t="n">
        <v>155</v>
      </c>
      <c r="CM5988" s="13" t="n">
        <v>155</v>
      </c>
      <c r="DI5988" s="13" t="n">
        <v>155</v>
      </c>
      <c r="EE5988" s="13" t="n">
        <v>155</v>
      </c>
      <c r="FA5988" s="13" t="n">
        <v>155</v>
      </c>
      <c r="FW5988" s="13" t="n">
        <v>155</v>
      </c>
      <c r="GS5988" s="13" t="n">
        <v>155</v>
      </c>
    </row>
    <row r="5989">
      <c r="C5989" s="13" t="n">
        <v>156</v>
      </c>
      <c r="D5989" s="13" t="n">
        <v>10.0744</v>
      </c>
      <c r="E5989" s="13" t="n">
        <v>10.563</v>
      </c>
      <c r="F5989" s="13" t="n">
        <v>10.6554</v>
      </c>
      <c r="Y5989" s="13" t="n">
        <v>156</v>
      </c>
      <c r="AU5989" s="13" t="n">
        <v>156</v>
      </c>
      <c r="BQ5989" s="13" t="n">
        <v>156</v>
      </c>
      <c r="CM5989" s="13" t="n">
        <v>156</v>
      </c>
      <c r="DI5989" s="13" t="n">
        <v>156</v>
      </c>
      <c r="EE5989" s="13" t="n">
        <v>156</v>
      </c>
      <c r="FA5989" s="13" t="n">
        <v>156</v>
      </c>
      <c r="FW5989" s="13" t="n">
        <v>156</v>
      </c>
      <c r="GS5989" s="13" t="n">
        <v>156</v>
      </c>
    </row>
    <row r="5990">
      <c r="C5990" s="13" t="n">
        <v>157</v>
      </c>
      <c r="D5990" s="13" t="n">
        <v>10.7358</v>
      </c>
      <c r="E5990" s="13" t="n">
        <v>11.0426</v>
      </c>
      <c r="F5990" s="13" t="n">
        <v>12.2374</v>
      </c>
      <c r="Y5990" s="13" t="n">
        <v>157</v>
      </c>
      <c r="AU5990" s="13" t="n">
        <v>157</v>
      </c>
      <c r="BQ5990" s="13" t="n">
        <v>157</v>
      </c>
      <c r="CM5990" s="13" t="n">
        <v>157</v>
      </c>
      <c r="DI5990" s="13" t="n">
        <v>157</v>
      </c>
      <c r="EE5990" s="13" t="n">
        <v>157</v>
      </c>
      <c r="FA5990" s="13" t="n">
        <v>157</v>
      </c>
      <c r="FW5990" s="13" t="n">
        <v>157</v>
      </c>
      <c r="GS5990" s="13" t="n">
        <v>157</v>
      </c>
    </row>
    <row r="5991">
      <c r="C5991" s="13" t="n">
        <v>158</v>
      </c>
      <c r="D5991" s="13" t="n">
        <v>13.8834</v>
      </c>
      <c r="E5991" s="13" t="n">
        <v>13.4182</v>
      </c>
      <c r="F5991" s="13" t="n">
        <v>8.0946</v>
      </c>
      <c r="Y5991" s="13" t="n">
        <v>158</v>
      </c>
      <c r="AU5991" s="13" t="n">
        <v>158</v>
      </c>
      <c r="BQ5991" s="13" t="n">
        <v>158</v>
      </c>
      <c r="CM5991" s="13" t="n">
        <v>158</v>
      </c>
      <c r="DI5991" s="13" t="n">
        <v>158</v>
      </c>
      <c r="EE5991" s="13" t="n">
        <v>158</v>
      </c>
      <c r="FA5991" s="13" t="n">
        <v>158</v>
      </c>
      <c r="FW5991" s="13" t="n">
        <v>158</v>
      </c>
      <c r="GS5991" s="13" t="n">
        <v>158</v>
      </c>
    </row>
    <row r="5992">
      <c r="C5992" s="13" t="n">
        <v>159</v>
      </c>
      <c r="D5992" s="13" t="n">
        <v>8.7158</v>
      </c>
      <c r="E5992" s="13" t="n">
        <v>15.2482</v>
      </c>
      <c r="F5992" s="13" t="n">
        <v>10.401</v>
      </c>
      <c r="Y5992" s="13" t="n">
        <v>159</v>
      </c>
      <c r="AU5992" s="13" t="n">
        <v>159</v>
      </c>
      <c r="BQ5992" s="13" t="n">
        <v>159</v>
      </c>
      <c r="CM5992" s="13" t="n">
        <v>159</v>
      </c>
      <c r="DI5992" s="13" t="n">
        <v>159</v>
      </c>
      <c r="EE5992" s="13" t="n">
        <v>159</v>
      </c>
      <c r="FA5992" s="13" t="n">
        <v>159</v>
      </c>
      <c r="FW5992" s="13" t="n">
        <v>159</v>
      </c>
      <c r="GS5992" s="13" t="n">
        <v>159</v>
      </c>
    </row>
    <row r="5993">
      <c r="C5993" s="13" t="n">
        <v>160</v>
      </c>
      <c r="D5993" s="13" t="n">
        <v>7.4176</v>
      </c>
      <c r="E5993" s="13" t="n">
        <v>10.6336</v>
      </c>
      <c r="F5993" s="13" t="n">
        <v>14.0408</v>
      </c>
      <c r="Y5993" s="13" t="n">
        <v>160</v>
      </c>
      <c r="AU5993" s="13" t="n">
        <v>160</v>
      </c>
      <c r="BQ5993" s="13" t="n">
        <v>160</v>
      </c>
      <c r="CM5993" s="13" t="n">
        <v>160</v>
      </c>
      <c r="DI5993" s="13" t="n">
        <v>160</v>
      </c>
      <c r="EE5993" s="13" t="n">
        <v>160</v>
      </c>
      <c r="FA5993" s="13" t="n">
        <v>160</v>
      </c>
      <c r="FW5993" s="13" t="n">
        <v>160</v>
      </c>
      <c r="GS5993" s="13" t="n">
        <v>160</v>
      </c>
    </row>
    <row r="5994">
      <c r="C5994" s="13" t="n">
        <v>161</v>
      </c>
      <c r="D5994" s="13" t="n">
        <v>14.1492</v>
      </c>
      <c r="E5994" s="13" t="n">
        <v>11.0176</v>
      </c>
      <c r="F5994" s="13" t="n">
        <v>7.5416</v>
      </c>
      <c r="Y5994" s="13" t="n">
        <v>161</v>
      </c>
      <c r="AU5994" s="13" t="n">
        <v>161</v>
      </c>
      <c r="BQ5994" s="13" t="n">
        <v>161</v>
      </c>
      <c r="CM5994" s="13" t="n">
        <v>161</v>
      </c>
      <c r="DI5994" s="13" t="n">
        <v>161</v>
      </c>
      <c r="EE5994" s="13" t="n">
        <v>161</v>
      </c>
      <c r="FA5994" s="13" t="n">
        <v>161</v>
      </c>
      <c r="FW5994" s="13" t="n">
        <v>161</v>
      </c>
      <c r="GS5994" s="13" t="n">
        <v>161</v>
      </c>
    </row>
    <row r="5995">
      <c r="C5995" s="13" t="n">
        <v>162</v>
      </c>
      <c r="D5995" s="13" t="n">
        <v>13.5036</v>
      </c>
      <c r="E5995" s="13" t="n">
        <v>9.494199999999999</v>
      </c>
      <c r="F5995" s="13" t="n">
        <v>11.5542</v>
      </c>
      <c r="Y5995" s="13" t="n">
        <v>162</v>
      </c>
      <c r="AU5995" s="13" t="n">
        <v>162</v>
      </c>
      <c r="BQ5995" s="13" t="n">
        <v>162</v>
      </c>
      <c r="CM5995" s="13" t="n">
        <v>162</v>
      </c>
      <c r="DI5995" s="13" t="n">
        <v>162</v>
      </c>
      <c r="EE5995" s="13" t="n">
        <v>162</v>
      </c>
      <c r="FA5995" s="13" t="n">
        <v>162</v>
      </c>
      <c r="FW5995" s="13" t="n">
        <v>162</v>
      </c>
      <c r="GS5995" s="13" t="n">
        <v>162</v>
      </c>
    </row>
    <row r="5996">
      <c r="C5996" s="13" t="n">
        <v>163</v>
      </c>
      <c r="D5996" s="13" t="n">
        <v>11.569</v>
      </c>
      <c r="E5996" s="13" t="n">
        <v>7.1788</v>
      </c>
      <c r="F5996" s="13" t="n">
        <v>9.630200000000002</v>
      </c>
      <c r="Y5996" s="13" t="n">
        <v>163</v>
      </c>
      <c r="AU5996" s="13" t="n">
        <v>163</v>
      </c>
      <c r="BQ5996" s="13" t="n">
        <v>163</v>
      </c>
      <c r="CM5996" s="13" t="n">
        <v>163</v>
      </c>
      <c r="DI5996" s="13" t="n">
        <v>163</v>
      </c>
      <c r="EE5996" s="13" t="n">
        <v>163</v>
      </c>
      <c r="FA5996" s="13" t="n">
        <v>163</v>
      </c>
      <c r="FW5996" s="13" t="n">
        <v>163</v>
      </c>
      <c r="GS5996" s="13" t="n">
        <v>163</v>
      </c>
    </row>
    <row r="5997">
      <c r="C5997" s="13" t="n">
        <v>164</v>
      </c>
      <c r="D5997" s="13" t="n">
        <v>11.8952</v>
      </c>
      <c r="E5997" s="13" t="n">
        <v>9.716200000000001</v>
      </c>
      <c r="F5997" s="13" t="n">
        <v>9.6782</v>
      </c>
      <c r="Y5997" s="13" t="n">
        <v>164</v>
      </c>
      <c r="AU5997" s="13" t="n">
        <v>164</v>
      </c>
      <c r="BQ5997" s="13" t="n">
        <v>164</v>
      </c>
      <c r="CM5997" s="13" t="n">
        <v>164</v>
      </c>
      <c r="DI5997" s="13" t="n">
        <v>164</v>
      </c>
      <c r="EE5997" s="13" t="n">
        <v>164</v>
      </c>
      <c r="FA5997" s="13" t="n">
        <v>164</v>
      </c>
      <c r="FW5997" s="13" t="n">
        <v>164</v>
      </c>
      <c r="GS5997" s="13" t="n">
        <v>164</v>
      </c>
    </row>
    <row r="5998">
      <c r="C5998" s="13" t="n">
        <v>165</v>
      </c>
      <c r="D5998" s="13" t="n">
        <v>15.1576</v>
      </c>
      <c r="E5998" s="13" t="n">
        <v>13.057</v>
      </c>
      <c r="F5998" s="13" t="n">
        <v>13.3298</v>
      </c>
      <c r="Y5998" s="13" t="n">
        <v>165</v>
      </c>
      <c r="AU5998" s="13" t="n">
        <v>165</v>
      </c>
      <c r="BQ5998" s="13" t="n">
        <v>165</v>
      </c>
      <c r="CM5998" s="13" t="n">
        <v>165</v>
      </c>
      <c r="DI5998" s="13" t="n">
        <v>165</v>
      </c>
      <c r="EE5998" s="13" t="n">
        <v>165</v>
      </c>
      <c r="FA5998" s="13" t="n">
        <v>165</v>
      </c>
      <c r="FW5998" s="13" t="n">
        <v>165</v>
      </c>
      <c r="GS5998" s="13" t="n">
        <v>165</v>
      </c>
    </row>
    <row r="5999">
      <c r="C5999" s="13" t="n">
        <v>166</v>
      </c>
      <c r="D5999" s="13" t="n">
        <v>6.388000000000001</v>
      </c>
      <c r="E5999" s="13" t="n">
        <v>9.569799999999999</v>
      </c>
      <c r="F5999" s="13" t="n">
        <v>11.7158</v>
      </c>
      <c r="Y5999" s="13" t="n">
        <v>166</v>
      </c>
      <c r="AU5999" s="13" t="n">
        <v>166</v>
      </c>
      <c r="BQ5999" s="13" t="n">
        <v>166</v>
      </c>
      <c r="CM5999" s="13" t="n">
        <v>166</v>
      </c>
      <c r="DI5999" s="13" t="n">
        <v>166</v>
      </c>
      <c r="EE5999" s="13" t="n">
        <v>166</v>
      </c>
      <c r="FA5999" s="13" t="n">
        <v>166</v>
      </c>
      <c r="FW5999" s="13" t="n">
        <v>166</v>
      </c>
      <c r="GS5999" s="13" t="n">
        <v>166</v>
      </c>
    </row>
    <row r="6000">
      <c r="C6000" s="13" t="n">
        <v>167</v>
      </c>
      <c r="D6000" s="13" t="n">
        <v>9.450799999999999</v>
      </c>
      <c r="E6000" s="13" t="n">
        <v>13.163</v>
      </c>
      <c r="F6000" s="13" t="n">
        <v>12.882</v>
      </c>
      <c r="Y6000" s="13" t="n">
        <v>167</v>
      </c>
      <c r="AU6000" s="13" t="n">
        <v>167</v>
      </c>
      <c r="BQ6000" s="13" t="n">
        <v>167</v>
      </c>
      <c r="CM6000" s="13" t="n">
        <v>167</v>
      </c>
      <c r="DI6000" s="13" t="n">
        <v>167</v>
      </c>
      <c r="EE6000" s="13" t="n">
        <v>167</v>
      </c>
      <c r="FA6000" s="13" t="n">
        <v>167</v>
      </c>
      <c r="FW6000" s="13" t="n">
        <v>167</v>
      </c>
      <c r="GS6000" s="13" t="n">
        <v>167</v>
      </c>
    </row>
    <row r="6001">
      <c r="C6001" s="13" t="n">
        <v>168</v>
      </c>
      <c r="D6001" s="13" t="n">
        <v>12.8898</v>
      </c>
      <c r="E6001" s="13" t="n">
        <v>10.3808</v>
      </c>
      <c r="F6001" s="13" t="n">
        <v>10.4296</v>
      </c>
      <c r="Y6001" s="13" t="n">
        <v>168</v>
      </c>
      <c r="AU6001" s="13" t="n">
        <v>168</v>
      </c>
      <c r="BQ6001" s="13" t="n">
        <v>168</v>
      </c>
      <c r="CM6001" s="13" t="n">
        <v>168</v>
      </c>
      <c r="DI6001" s="13" t="n">
        <v>168</v>
      </c>
      <c r="EE6001" s="13" t="n">
        <v>168</v>
      </c>
      <c r="FA6001" s="13" t="n">
        <v>168</v>
      </c>
      <c r="FW6001" s="13" t="n">
        <v>168</v>
      </c>
      <c r="GS6001" s="13" t="n">
        <v>168</v>
      </c>
    </row>
    <row r="6002">
      <c r="C6002" s="13" t="n">
        <v>169</v>
      </c>
      <c r="D6002" s="13" t="n">
        <v>15.3456</v>
      </c>
      <c r="E6002" s="13" t="n">
        <v>12.4568</v>
      </c>
      <c r="F6002" s="13" t="n">
        <v>14.9278</v>
      </c>
      <c r="Y6002" s="13" t="n">
        <v>169</v>
      </c>
      <c r="AU6002" s="13" t="n">
        <v>169</v>
      </c>
      <c r="BQ6002" s="13" t="n">
        <v>169</v>
      </c>
      <c r="CM6002" s="13" t="n">
        <v>169</v>
      </c>
      <c r="DI6002" s="13" t="n">
        <v>169</v>
      </c>
      <c r="EE6002" s="13" t="n">
        <v>169</v>
      </c>
      <c r="FA6002" s="13" t="n">
        <v>169</v>
      </c>
      <c r="FW6002" s="13" t="n">
        <v>169</v>
      </c>
      <c r="GS6002" s="13" t="n">
        <v>169</v>
      </c>
    </row>
    <row r="6003">
      <c r="C6003" s="13" t="n">
        <v>170</v>
      </c>
      <c r="D6003" s="13" t="n">
        <v>12.498</v>
      </c>
      <c r="E6003" s="13" t="n">
        <v>16.7252</v>
      </c>
      <c r="F6003" s="13" t="n">
        <v>10.498</v>
      </c>
      <c r="Y6003" s="13" t="n">
        <v>170</v>
      </c>
      <c r="AU6003" s="13" t="n">
        <v>170</v>
      </c>
      <c r="BQ6003" s="13" t="n">
        <v>170</v>
      </c>
      <c r="CM6003" s="13" t="n">
        <v>170</v>
      </c>
      <c r="DI6003" s="13" t="n">
        <v>170</v>
      </c>
      <c r="EE6003" s="13" t="n">
        <v>170</v>
      </c>
      <c r="FA6003" s="13" t="n">
        <v>170</v>
      </c>
      <c r="FW6003" s="13" t="n">
        <v>170</v>
      </c>
      <c r="GS6003" s="13" t="n">
        <v>170</v>
      </c>
    </row>
    <row r="6004">
      <c r="C6004" s="13" t="n">
        <v>171</v>
      </c>
      <c r="D6004" s="13" t="n">
        <v>6.881399999999999</v>
      </c>
      <c r="E6004" s="13" t="n">
        <v>13.092</v>
      </c>
      <c r="F6004" s="13" t="n">
        <v>7.162600000000001</v>
      </c>
      <c r="Y6004" s="13" t="n">
        <v>171</v>
      </c>
      <c r="AU6004" s="13" t="n">
        <v>171</v>
      </c>
      <c r="BQ6004" s="13" t="n">
        <v>171</v>
      </c>
      <c r="CM6004" s="13" t="n">
        <v>171</v>
      </c>
      <c r="DI6004" s="13" t="n">
        <v>171</v>
      </c>
      <c r="EE6004" s="13" t="n">
        <v>171</v>
      </c>
      <c r="FA6004" s="13" t="n">
        <v>171</v>
      </c>
      <c r="FW6004" s="13" t="n">
        <v>171</v>
      </c>
      <c r="GS6004" s="13" t="n">
        <v>171</v>
      </c>
    </row>
    <row r="6005">
      <c r="C6005" s="13" t="n">
        <v>172</v>
      </c>
      <c r="D6005" s="13" t="n">
        <v>8.937200000000001</v>
      </c>
      <c r="E6005" s="13" t="n">
        <v>14.3572</v>
      </c>
      <c r="F6005" s="13" t="n">
        <v>12.8164</v>
      </c>
      <c r="Y6005" s="13" t="n">
        <v>172</v>
      </c>
      <c r="AU6005" s="13" t="n">
        <v>172</v>
      </c>
      <c r="BQ6005" s="13" t="n">
        <v>172</v>
      </c>
      <c r="CM6005" s="13" t="n">
        <v>172</v>
      </c>
      <c r="DI6005" s="13" t="n">
        <v>172</v>
      </c>
      <c r="EE6005" s="13" t="n">
        <v>172</v>
      </c>
      <c r="FA6005" s="13" t="n">
        <v>172</v>
      </c>
      <c r="FW6005" s="13" t="n">
        <v>172</v>
      </c>
      <c r="GS6005" s="13" t="n">
        <v>172</v>
      </c>
    </row>
    <row r="6006">
      <c r="C6006" s="13" t="n">
        <v>173</v>
      </c>
      <c r="D6006" s="13" t="n">
        <v>13.405</v>
      </c>
      <c r="E6006" s="13" t="n">
        <v>17.5888</v>
      </c>
      <c r="F6006" s="13" t="n">
        <v>14.3646</v>
      </c>
      <c r="Y6006" s="13" t="n">
        <v>173</v>
      </c>
      <c r="AU6006" s="13" t="n">
        <v>173</v>
      </c>
      <c r="BQ6006" s="13" t="n">
        <v>173</v>
      </c>
      <c r="CM6006" s="13" t="n">
        <v>173</v>
      </c>
      <c r="DI6006" s="13" t="n">
        <v>173</v>
      </c>
      <c r="EE6006" s="13" t="n">
        <v>173</v>
      </c>
      <c r="FA6006" s="13" t="n">
        <v>173</v>
      </c>
      <c r="FW6006" s="13" t="n">
        <v>173</v>
      </c>
      <c r="GS6006" s="13" t="n">
        <v>173</v>
      </c>
    </row>
    <row r="6007">
      <c r="C6007" s="13" t="n">
        <v>174</v>
      </c>
      <c r="D6007" s="13" t="n">
        <v>8.211600000000001</v>
      </c>
      <c r="E6007" s="13" t="n">
        <v>15.6934</v>
      </c>
      <c r="F6007" s="13" t="n">
        <v>7.8544</v>
      </c>
      <c r="Y6007" s="13" t="n">
        <v>174</v>
      </c>
      <c r="AU6007" s="13" t="n">
        <v>174</v>
      </c>
      <c r="BQ6007" s="13" t="n">
        <v>174</v>
      </c>
      <c r="CM6007" s="13" t="n">
        <v>174</v>
      </c>
      <c r="DI6007" s="13" t="n">
        <v>174</v>
      </c>
      <c r="EE6007" s="13" t="n">
        <v>174</v>
      </c>
      <c r="FA6007" s="13" t="n">
        <v>174</v>
      </c>
      <c r="FW6007" s="13" t="n">
        <v>174</v>
      </c>
      <c r="GS6007" s="13" t="n">
        <v>174</v>
      </c>
    </row>
    <row r="6008">
      <c r="C6008" s="13" t="n">
        <v>175</v>
      </c>
      <c r="D6008" s="13" t="n">
        <v>11.3986</v>
      </c>
      <c r="E6008" s="13" t="n">
        <v>12.1608</v>
      </c>
      <c r="F6008" s="13" t="n">
        <v>8.268600000000001</v>
      </c>
      <c r="Y6008" s="13" t="n">
        <v>175</v>
      </c>
      <c r="AU6008" s="13" t="n">
        <v>175</v>
      </c>
      <c r="BQ6008" s="13" t="n">
        <v>175</v>
      </c>
      <c r="CM6008" s="13" t="n">
        <v>175</v>
      </c>
      <c r="DI6008" s="13" t="n">
        <v>175</v>
      </c>
      <c r="EE6008" s="13" t="n">
        <v>175</v>
      </c>
      <c r="FA6008" s="13" t="n">
        <v>175</v>
      </c>
      <c r="FW6008" s="13" t="n">
        <v>175</v>
      </c>
      <c r="GS6008" s="13" t="n">
        <v>175</v>
      </c>
    </row>
    <row r="6009">
      <c r="C6009" s="13" t="n">
        <v>176</v>
      </c>
      <c r="D6009" s="13" t="n">
        <v>12.8182</v>
      </c>
      <c r="E6009" s="13" t="n">
        <v>10.1766</v>
      </c>
      <c r="F6009" s="13" t="n">
        <v>10.272</v>
      </c>
      <c r="Y6009" s="13" t="n">
        <v>176</v>
      </c>
      <c r="AU6009" s="13" t="n">
        <v>176</v>
      </c>
      <c r="BQ6009" s="13" t="n">
        <v>176</v>
      </c>
      <c r="CM6009" s="13" t="n">
        <v>176</v>
      </c>
      <c r="DI6009" s="13" t="n">
        <v>176</v>
      </c>
      <c r="EE6009" s="13" t="n">
        <v>176</v>
      </c>
      <c r="FA6009" s="13" t="n">
        <v>176</v>
      </c>
      <c r="FW6009" s="13" t="n">
        <v>176</v>
      </c>
      <c r="GS6009" s="13" t="n">
        <v>176</v>
      </c>
    </row>
    <row r="6010">
      <c r="C6010" s="13" t="n">
        <v>177</v>
      </c>
      <c r="D6010" s="13" t="n">
        <v>14.7596</v>
      </c>
      <c r="E6010" s="13" t="n">
        <v>10.757</v>
      </c>
      <c r="F6010" s="13" t="n">
        <v>8.0532</v>
      </c>
      <c r="Y6010" s="13" t="n">
        <v>177</v>
      </c>
      <c r="AU6010" s="13" t="n">
        <v>177</v>
      </c>
      <c r="BQ6010" s="13" t="n">
        <v>177</v>
      </c>
      <c r="CM6010" s="13" t="n">
        <v>177</v>
      </c>
      <c r="DI6010" s="13" t="n">
        <v>177</v>
      </c>
      <c r="EE6010" s="13" t="n">
        <v>177</v>
      </c>
      <c r="FA6010" s="13" t="n">
        <v>177</v>
      </c>
      <c r="FW6010" s="13" t="n">
        <v>177</v>
      </c>
      <c r="GS6010" s="13" t="n">
        <v>177</v>
      </c>
    </row>
    <row r="6011">
      <c r="C6011" s="13" t="n">
        <v>178</v>
      </c>
      <c r="D6011" s="13" t="n">
        <v>16.3778</v>
      </c>
      <c r="E6011" s="13" t="n">
        <v>8.331000000000001</v>
      </c>
      <c r="F6011" s="13" t="n">
        <v>14.0614</v>
      </c>
      <c r="Y6011" s="13" t="n">
        <v>178</v>
      </c>
      <c r="AU6011" s="13" t="n">
        <v>178</v>
      </c>
      <c r="BQ6011" s="13" t="n">
        <v>178</v>
      </c>
      <c r="CM6011" s="13" t="n">
        <v>178</v>
      </c>
      <c r="DI6011" s="13" t="n">
        <v>178</v>
      </c>
      <c r="EE6011" s="13" t="n">
        <v>178</v>
      </c>
      <c r="FA6011" s="13" t="n">
        <v>178</v>
      </c>
      <c r="FW6011" s="13" t="n">
        <v>178</v>
      </c>
      <c r="GS6011" s="13" t="n">
        <v>178</v>
      </c>
    </row>
    <row r="6012">
      <c r="C6012" s="13" t="n">
        <v>179</v>
      </c>
      <c r="D6012" s="13" t="n">
        <v>9.949200000000001</v>
      </c>
      <c r="E6012" s="13" t="n">
        <v>11.303</v>
      </c>
      <c r="F6012" s="13" t="n">
        <v>13.5164</v>
      </c>
      <c r="Y6012" s="13" t="n">
        <v>179</v>
      </c>
      <c r="AU6012" s="13" t="n">
        <v>179</v>
      </c>
      <c r="BQ6012" s="13" t="n">
        <v>179</v>
      </c>
      <c r="CM6012" s="13" t="n">
        <v>179</v>
      </c>
      <c r="DI6012" s="13" t="n">
        <v>179</v>
      </c>
      <c r="EE6012" s="13" t="n">
        <v>179</v>
      </c>
      <c r="FA6012" s="13" t="n">
        <v>179</v>
      </c>
      <c r="FW6012" s="13" t="n">
        <v>179</v>
      </c>
      <c r="GS6012" s="13" t="n">
        <v>179</v>
      </c>
    </row>
    <row r="6013">
      <c r="C6013" s="13" t="n">
        <v>180</v>
      </c>
      <c r="D6013" s="13" t="n">
        <v>8.929600000000001</v>
      </c>
      <c r="E6013" s="13" t="n">
        <v>14.0272</v>
      </c>
      <c r="F6013" s="13" t="n">
        <v>10.9646</v>
      </c>
      <c r="Y6013" s="13" t="n">
        <v>180</v>
      </c>
      <c r="AU6013" s="13" t="n">
        <v>180</v>
      </c>
      <c r="BQ6013" s="13" t="n">
        <v>180</v>
      </c>
      <c r="CM6013" s="13" t="n">
        <v>180</v>
      </c>
      <c r="DI6013" s="13" t="n">
        <v>180</v>
      </c>
      <c r="EE6013" s="13" t="n">
        <v>180</v>
      </c>
      <c r="FA6013" s="13" t="n">
        <v>180</v>
      </c>
      <c r="FW6013" s="13" t="n">
        <v>180</v>
      </c>
      <c r="GS6013" s="13" t="n">
        <v>180</v>
      </c>
    </row>
    <row r="6014">
      <c r="C6014" s="13" t="n">
        <v>181</v>
      </c>
      <c r="D6014" s="13" t="n">
        <v>14.2234</v>
      </c>
      <c r="E6014" s="13" t="n">
        <v>9.3718</v>
      </c>
      <c r="F6014" s="13" t="n">
        <v>9.391</v>
      </c>
      <c r="Y6014" s="13" t="n">
        <v>181</v>
      </c>
      <c r="AU6014" s="13" t="n">
        <v>181</v>
      </c>
      <c r="BQ6014" s="13" t="n">
        <v>181</v>
      </c>
      <c r="CM6014" s="13" t="n">
        <v>181</v>
      </c>
      <c r="DI6014" s="13" t="n">
        <v>181</v>
      </c>
      <c r="EE6014" s="13" t="n">
        <v>181</v>
      </c>
      <c r="FA6014" s="13" t="n">
        <v>181</v>
      </c>
      <c r="FW6014" s="13" t="n">
        <v>181</v>
      </c>
      <c r="GS6014" s="13" t="n">
        <v>181</v>
      </c>
    </row>
    <row r="6015">
      <c r="C6015" s="13" t="n">
        <v>182</v>
      </c>
      <c r="D6015" s="13" t="n">
        <v>10.8042</v>
      </c>
      <c r="E6015" s="13" t="n">
        <v>9.0154</v>
      </c>
      <c r="F6015" s="13" t="n">
        <v>11.1756</v>
      </c>
      <c r="Y6015" s="13" t="n">
        <v>182</v>
      </c>
      <c r="AU6015" s="13" t="n">
        <v>182</v>
      </c>
      <c r="BQ6015" s="13" t="n">
        <v>182</v>
      </c>
      <c r="CM6015" s="13" t="n">
        <v>182</v>
      </c>
      <c r="DI6015" s="13" t="n">
        <v>182</v>
      </c>
      <c r="EE6015" s="13" t="n">
        <v>182</v>
      </c>
      <c r="FA6015" s="13" t="n">
        <v>182</v>
      </c>
      <c r="FW6015" s="13" t="n">
        <v>182</v>
      </c>
      <c r="GS6015" s="13" t="n">
        <v>182</v>
      </c>
    </row>
    <row r="6016">
      <c r="C6016" s="13" t="n">
        <v>183</v>
      </c>
      <c r="D6016" s="13" t="n">
        <v>11.0502</v>
      </c>
      <c r="E6016" s="13" t="n">
        <v>11.0508</v>
      </c>
      <c r="F6016" s="13" t="n">
        <v>12.9652</v>
      </c>
      <c r="Y6016" s="13" t="n">
        <v>183</v>
      </c>
      <c r="AU6016" s="13" t="n">
        <v>183</v>
      </c>
      <c r="BQ6016" s="13" t="n">
        <v>183</v>
      </c>
      <c r="CM6016" s="13" t="n">
        <v>183</v>
      </c>
      <c r="DI6016" s="13" t="n">
        <v>183</v>
      </c>
      <c r="EE6016" s="13" t="n">
        <v>183</v>
      </c>
      <c r="FA6016" s="13" t="n">
        <v>183</v>
      </c>
      <c r="FW6016" s="13" t="n">
        <v>183</v>
      </c>
      <c r="GS6016" s="13" t="n">
        <v>183</v>
      </c>
    </row>
    <row r="6017">
      <c r="C6017" s="13" t="n">
        <v>184</v>
      </c>
      <c r="D6017" s="13" t="n">
        <v>7.753</v>
      </c>
      <c r="E6017" s="13" t="n">
        <v>13.564</v>
      </c>
      <c r="F6017" s="13" t="n">
        <v>14.8404</v>
      </c>
      <c r="Y6017" s="13" t="n">
        <v>184</v>
      </c>
      <c r="AU6017" s="13" t="n">
        <v>184</v>
      </c>
      <c r="BQ6017" s="13" t="n">
        <v>184</v>
      </c>
      <c r="CM6017" s="13" t="n">
        <v>184</v>
      </c>
      <c r="DI6017" s="13" t="n">
        <v>184</v>
      </c>
      <c r="EE6017" s="13" t="n">
        <v>184</v>
      </c>
      <c r="FA6017" s="13" t="n">
        <v>184</v>
      </c>
      <c r="FW6017" s="13" t="n">
        <v>184</v>
      </c>
      <c r="GS6017" s="13" t="n">
        <v>184</v>
      </c>
    </row>
    <row r="6018">
      <c r="C6018" s="13" t="n">
        <v>185</v>
      </c>
      <c r="D6018" s="13" t="n">
        <v>11.8892</v>
      </c>
      <c r="E6018" s="13" t="n">
        <v>15.521</v>
      </c>
      <c r="F6018" s="13" t="n">
        <v>11.8434</v>
      </c>
      <c r="Y6018" s="13" t="n">
        <v>185</v>
      </c>
      <c r="AU6018" s="13" t="n">
        <v>185</v>
      </c>
      <c r="BQ6018" s="13" t="n">
        <v>185</v>
      </c>
      <c r="CM6018" s="13" t="n">
        <v>185</v>
      </c>
      <c r="DI6018" s="13" t="n">
        <v>185</v>
      </c>
      <c r="EE6018" s="13" t="n">
        <v>185</v>
      </c>
      <c r="FA6018" s="13" t="n">
        <v>185</v>
      </c>
      <c r="FW6018" s="13" t="n">
        <v>185</v>
      </c>
      <c r="GS6018" s="13" t="n">
        <v>185</v>
      </c>
    </row>
    <row r="6019">
      <c r="C6019" s="13" t="n">
        <v>186</v>
      </c>
      <c r="D6019" s="13" t="n">
        <v>12.564</v>
      </c>
      <c r="E6019" s="13" t="n">
        <v>15.7644</v>
      </c>
      <c r="F6019" s="13" t="n">
        <v>13.8658</v>
      </c>
      <c r="Y6019" s="13" t="n">
        <v>186</v>
      </c>
      <c r="AU6019" s="13" t="n">
        <v>186</v>
      </c>
      <c r="BQ6019" s="13" t="n">
        <v>186</v>
      </c>
      <c r="CM6019" s="13" t="n">
        <v>186</v>
      </c>
      <c r="DI6019" s="13" t="n">
        <v>186</v>
      </c>
      <c r="EE6019" s="13" t="n">
        <v>186</v>
      </c>
      <c r="FA6019" s="13" t="n">
        <v>186</v>
      </c>
      <c r="FW6019" s="13" t="n">
        <v>186</v>
      </c>
      <c r="GS6019" s="13" t="n">
        <v>186</v>
      </c>
    </row>
    <row r="6020">
      <c r="C6020" s="13" t="n">
        <v>187</v>
      </c>
      <c r="D6020" s="13" t="n">
        <v>15.0988</v>
      </c>
      <c r="E6020" s="13" t="n">
        <v>8.248000000000001</v>
      </c>
      <c r="F6020" s="13" t="n">
        <v>9.066599999999999</v>
      </c>
      <c r="Y6020" s="13" t="n">
        <v>187</v>
      </c>
      <c r="AU6020" s="13" t="n">
        <v>187</v>
      </c>
      <c r="BQ6020" s="13" t="n">
        <v>187</v>
      </c>
      <c r="CM6020" s="13" t="n">
        <v>187</v>
      </c>
      <c r="DI6020" s="13" t="n">
        <v>187</v>
      </c>
      <c r="EE6020" s="13" t="n">
        <v>187</v>
      </c>
      <c r="FA6020" s="13" t="n">
        <v>187</v>
      </c>
      <c r="FW6020" s="13" t="n">
        <v>187</v>
      </c>
      <c r="GS6020" s="13" t="n">
        <v>187</v>
      </c>
    </row>
    <row r="6021">
      <c r="C6021" s="13" t="n">
        <v>188</v>
      </c>
      <c r="D6021" s="13" t="n">
        <v>11.4726</v>
      </c>
      <c r="E6021" s="13" t="n">
        <v>10.5796</v>
      </c>
      <c r="F6021" s="13" t="n">
        <v>13.2584</v>
      </c>
      <c r="Y6021" s="13" t="n">
        <v>188</v>
      </c>
      <c r="AU6021" s="13" t="n">
        <v>188</v>
      </c>
      <c r="BQ6021" s="13" t="n">
        <v>188</v>
      </c>
      <c r="CM6021" s="13" t="n">
        <v>188</v>
      </c>
      <c r="DI6021" s="13" t="n">
        <v>188</v>
      </c>
      <c r="EE6021" s="13" t="n">
        <v>188</v>
      </c>
      <c r="FA6021" s="13" t="n">
        <v>188</v>
      </c>
      <c r="FW6021" s="13" t="n">
        <v>188</v>
      </c>
      <c r="GS6021" s="13" t="n">
        <v>188</v>
      </c>
    </row>
    <row r="6022">
      <c r="C6022" s="13" t="n">
        <v>189</v>
      </c>
      <c r="D6022" s="13" t="n">
        <v>10.8954</v>
      </c>
      <c r="E6022" s="13" t="n">
        <v>12.2314</v>
      </c>
      <c r="F6022" s="13" t="n">
        <v>11.4888</v>
      </c>
      <c r="Y6022" s="13" t="n">
        <v>189</v>
      </c>
      <c r="AU6022" s="13" t="n">
        <v>189</v>
      </c>
      <c r="BQ6022" s="13" t="n">
        <v>189</v>
      </c>
      <c r="CM6022" s="13" t="n">
        <v>189</v>
      </c>
      <c r="DI6022" s="13" t="n">
        <v>189</v>
      </c>
      <c r="EE6022" s="13" t="n">
        <v>189</v>
      </c>
      <c r="FA6022" s="13" t="n">
        <v>189</v>
      </c>
      <c r="FW6022" s="13" t="n">
        <v>189</v>
      </c>
      <c r="GS6022" s="13" t="n">
        <v>189</v>
      </c>
    </row>
    <row r="6023">
      <c r="C6023" s="13" t="n">
        <v>190</v>
      </c>
      <c r="D6023" s="13" t="n">
        <v>10.5816</v>
      </c>
      <c r="E6023" s="13" t="n">
        <v>13.2076</v>
      </c>
      <c r="F6023" s="13" t="n">
        <v>14.0546</v>
      </c>
      <c r="Y6023" s="13" t="n">
        <v>190</v>
      </c>
      <c r="AU6023" s="13" t="n">
        <v>190</v>
      </c>
      <c r="BQ6023" s="13" t="n">
        <v>190</v>
      </c>
      <c r="CM6023" s="13" t="n">
        <v>190</v>
      </c>
      <c r="DI6023" s="13" t="n">
        <v>190</v>
      </c>
      <c r="EE6023" s="13" t="n">
        <v>190</v>
      </c>
      <c r="FA6023" s="13" t="n">
        <v>190</v>
      </c>
      <c r="FW6023" s="13" t="n">
        <v>190</v>
      </c>
      <c r="GS6023" s="13" t="n">
        <v>190</v>
      </c>
    </row>
    <row r="6024">
      <c r="C6024" s="13" t="n">
        <v>191</v>
      </c>
      <c r="D6024" s="13" t="n">
        <v>14.9592</v>
      </c>
      <c r="E6024" s="13" t="n">
        <v>12.5506</v>
      </c>
      <c r="F6024" s="13" t="n">
        <v>9.727</v>
      </c>
      <c r="Y6024" s="13" t="n">
        <v>191</v>
      </c>
      <c r="AU6024" s="13" t="n">
        <v>191</v>
      </c>
      <c r="BQ6024" s="13" t="n">
        <v>191</v>
      </c>
      <c r="CM6024" s="13" t="n">
        <v>191</v>
      </c>
      <c r="DI6024" s="13" t="n">
        <v>191</v>
      </c>
      <c r="EE6024" s="13" t="n">
        <v>191</v>
      </c>
      <c r="FA6024" s="13" t="n">
        <v>191</v>
      </c>
      <c r="FW6024" s="13" t="n">
        <v>191</v>
      </c>
      <c r="GS6024" s="13" t="n">
        <v>191</v>
      </c>
    </row>
    <row r="6025">
      <c r="C6025" s="13" t="n">
        <v>192</v>
      </c>
      <c r="D6025" s="13" t="n">
        <v>13.1318</v>
      </c>
      <c r="E6025" s="13" t="n">
        <v>14.6712</v>
      </c>
      <c r="F6025" s="13" t="n">
        <v>12.028</v>
      </c>
      <c r="Y6025" s="13" t="n">
        <v>192</v>
      </c>
      <c r="AU6025" s="13" t="n">
        <v>192</v>
      </c>
      <c r="BQ6025" s="13" t="n">
        <v>192</v>
      </c>
      <c r="CM6025" s="13" t="n">
        <v>192</v>
      </c>
      <c r="DI6025" s="13" t="n">
        <v>192</v>
      </c>
      <c r="EE6025" s="13" t="n">
        <v>192</v>
      </c>
      <c r="FA6025" s="13" t="n">
        <v>192</v>
      </c>
      <c r="FW6025" s="13" t="n">
        <v>192</v>
      </c>
      <c r="GS6025" s="13" t="n">
        <v>192</v>
      </c>
    </row>
    <row r="6026">
      <c r="C6026" s="13" t="n">
        <v>193</v>
      </c>
      <c r="D6026" s="13" t="n">
        <v>11.163</v>
      </c>
      <c r="E6026" s="13" t="n">
        <v>9.057399999999999</v>
      </c>
      <c r="F6026" s="13" t="n">
        <v>12.9478</v>
      </c>
      <c r="Y6026" s="13" t="n">
        <v>193</v>
      </c>
      <c r="AU6026" s="13" t="n">
        <v>193</v>
      </c>
      <c r="BQ6026" s="13" t="n">
        <v>193</v>
      </c>
      <c r="CM6026" s="13" t="n">
        <v>193</v>
      </c>
      <c r="DI6026" s="13" t="n">
        <v>193</v>
      </c>
      <c r="EE6026" s="13" t="n">
        <v>193</v>
      </c>
      <c r="FA6026" s="13" t="n">
        <v>193</v>
      </c>
      <c r="FW6026" s="13" t="n">
        <v>193</v>
      </c>
      <c r="GS6026" s="13" t="n">
        <v>193</v>
      </c>
    </row>
    <row r="6027">
      <c r="C6027" s="13" t="n">
        <v>194</v>
      </c>
      <c r="D6027" s="13" t="n">
        <v>15.3238</v>
      </c>
      <c r="E6027" s="13" t="n">
        <v>12.0848</v>
      </c>
      <c r="F6027" s="13" t="n">
        <v>11.4598</v>
      </c>
      <c r="Y6027" s="13" t="n">
        <v>194</v>
      </c>
      <c r="AU6027" s="13" t="n">
        <v>194</v>
      </c>
      <c r="BQ6027" s="13" t="n">
        <v>194</v>
      </c>
      <c r="CM6027" s="13" t="n">
        <v>194</v>
      </c>
      <c r="DI6027" s="13" t="n">
        <v>194</v>
      </c>
      <c r="EE6027" s="13" t="n">
        <v>194</v>
      </c>
      <c r="FA6027" s="13" t="n">
        <v>194</v>
      </c>
      <c r="FW6027" s="13" t="n">
        <v>194</v>
      </c>
      <c r="GS6027" s="13" t="n">
        <v>194</v>
      </c>
    </row>
    <row r="6028">
      <c r="C6028" s="13" t="n">
        <v>195</v>
      </c>
      <c r="D6028" s="13" t="n">
        <v>11.4288</v>
      </c>
      <c r="E6028" s="13" t="n">
        <v>10.417</v>
      </c>
      <c r="F6028" s="13" t="n">
        <v>13.8068</v>
      </c>
      <c r="Y6028" s="13" t="n">
        <v>195</v>
      </c>
      <c r="AU6028" s="13" t="n">
        <v>195</v>
      </c>
      <c r="BQ6028" s="13" t="n">
        <v>195</v>
      </c>
      <c r="CM6028" s="13" t="n">
        <v>195</v>
      </c>
      <c r="DI6028" s="13" t="n">
        <v>195</v>
      </c>
      <c r="EE6028" s="13" t="n">
        <v>195</v>
      </c>
      <c r="FA6028" s="13" t="n">
        <v>195</v>
      </c>
      <c r="FW6028" s="13" t="n">
        <v>195</v>
      </c>
      <c r="GS6028" s="13" t="n">
        <v>195</v>
      </c>
    </row>
    <row r="6029">
      <c r="C6029" s="13" t="n">
        <v>196</v>
      </c>
      <c r="D6029" s="13" t="n">
        <v>12.4898</v>
      </c>
      <c r="E6029" s="13" t="n">
        <v>12.4162</v>
      </c>
      <c r="F6029" s="13" t="n">
        <v>12.5288</v>
      </c>
      <c r="Y6029" s="13" t="n">
        <v>196</v>
      </c>
      <c r="AU6029" s="13" t="n">
        <v>196</v>
      </c>
      <c r="BQ6029" s="13" t="n">
        <v>196</v>
      </c>
      <c r="CM6029" s="13" t="n">
        <v>196</v>
      </c>
      <c r="DI6029" s="13" t="n">
        <v>196</v>
      </c>
      <c r="EE6029" s="13" t="n">
        <v>196</v>
      </c>
      <c r="FA6029" s="13" t="n">
        <v>196</v>
      </c>
      <c r="FW6029" s="13" t="n">
        <v>196</v>
      </c>
      <c r="GS6029" s="13" t="n">
        <v>196</v>
      </c>
    </row>
    <row r="6030">
      <c r="C6030" s="13" t="n">
        <v>197</v>
      </c>
      <c r="D6030" s="13" t="n">
        <v>12.5776</v>
      </c>
      <c r="E6030" s="13" t="n">
        <v>11.3506</v>
      </c>
      <c r="F6030" s="13" t="n">
        <v>15.4966</v>
      </c>
      <c r="Y6030" s="13" t="n">
        <v>197</v>
      </c>
      <c r="AU6030" s="13" t="n">
        <v>197</v>
      </c>
      <c r="BQ6030" s="13" t="n">
        <v>197</v>
      </c>
      <c r="CM6030" s="13" t="n">
        <v>197</v>
      </c>
      <c r="DI6030" s="13" t="n">
        <v>197</v>
      </c>
      <c r="EE6030" s="13" t="n">
        <v>197</v>
      </c>
      <c r="FA6030" s="13" t="n">
        <v>197</v>
      </c>
      <c r="FW6030" s="13" t="n">
        <v>197</v>
      </c>
      <c r="GS6030" s="13" t="n">
        <v>197</v>
      </c>
    </row>
    <row r="6031">
      <c r="C6031" s="13" t="n">
        <v>198</v>
      </c>
      <c r="D6031" s="13" t="n">
        <v>10.2222</v>
      </c>
      <c r="E6031" s="13" t="n">
        <v>12.9176</v>
      </c>
      <c r="F6031" s="13" t="n">
        <v>15.3354</v>
      </c>
      <c r="Y6031" s="13" t="n">
        <v>198</v>
      </c>
      <c r="AU6031" s="13" t="n">
        <v>198</v>
      </c>
      <c r="BQ6031" s="13" t="n">
        <v>198</v>
      </c>
      <c r="CM6031" s="13" t="n">
        <v>198</v>
      </c>
      <c r="DI6031" s="13" t="n">
        <v>198</v>
      </c>
      <c r="EE6031" s="13" t="n">
        <v>198</v>
      </c>
      <c r="FA6031" s="13" t="n">
        <v>198</v>
      </c>
      <c r="FW6031" s="13" t="n">
        <v>198</v>
      </c>
      <c r="GS6031" s="13" t="n">
        <v>198</v>
      </c>
    </row>
    <row r="6033">
      <c r="C6033" s="13" t="inlineStr">
        <is>
          <t>DesvPad(D*E(RLT))</t>
        </is>
      </c>
      <c r="D6033" s="13" t="n">
        <v>22</v>
      </c>
      <c r="E6033" s="13" t="n">
        <v>23</v>
      </c>
      <c r="F6033" s="13" t="n">
        <v>24</v>
      </c>
      <c r="X6033" s="13" t="inlineStr">
        <is>
          <t>NOVA</t>
        </is>
      </c>
      <c r="Y6033" s="13" t="inlineStr">
        <is>
          <t>DesvPad(D*E(RLT))</t>
        </is>
      </c>
      <c r="Z6033" s="13" t="n">
        <v>22</v>
      </c>
      <c r="AA6033" s="13" t="n">
        <v>23</v>
      </c>
      <c r="AB6033" s="13" t="n">
        <v>24</v>
      </c>
      <c r="AT6033" s="13" t="inlineStr">
        <is>
          <t>NOVA</t>
        </is>
      </c>
      <c r="AU6033" s="13" t="inlineStr">
        <is>
          <t>DesvPad(D*E(RLT))</t>
        </is>
      </c>
      <c r="AV6033" s="13" t="n">
        <v>22</v>
      </c>
      <c r="AW6033" s="13" t="n">
        <v>23</v>
      </c>
      <c r="AX6033" s="13" t="n">
        <v>24</v>
      </c>
      <c r="BP6033" s="13" t="inlineStr">
        <is>
          <t>NOVA</t>
        </is>
      </c>
      <c r="BQ6033" s="13" t="inlineStr">
        <is>
          <t>DesvPad(D*E(RLT))</t>
        </is>
      </c>
      <c r="BR6033" s="13" t="n">
        <v>22</v>
      </c>
      <c r="BS6033" s="13" t="n">
        <v>23</v>
      </c>
      <c r="BT6033" s="13" t="n">
        <v>24</v>
      </c>
      <c r="CL6033" s="13" t="inlineStr">
        <is>
          <t>NOVA</t>
        </is>
      </c>
      <c r="CM6033" s="13" t="inlineStr">
        <is>
          <t>DesvPad(D*E(RLT))</t>
        </is>
      </c>
      <c r="CN6033" s="13" t="n">
        <v>22</v>
      </c>
      <c r="CO6033" s="13" t="n">
        <v>23</v>
      </c>
      <c r="CP6033" s="13" t="n">
        <v>24</v>
      </c>
      <c r="DH6033" s="13" t="inlineStr">
        <is>
          <t>NOVA</t>
        </is>
      </c>
      <c r="DI6033" s="13" t="inlineStr">
        <is>
          <t>DesvPad(D*E(RLT))</t>
        </is>
      </c>
      <c r="DJ6033" s="13" t="n">
        <v>22</v>
      </c>
      <c r="DK6033" s="13" t="n">
        <v>23</v>
      </c>
      <c r="DL6033" s="13" t="n">
        <v>24</v>
      </c>
      <c r="ED6033" s="13" t="inlineStr">
        <is>
          <t>NOVA</t>
        </is>
      </c>
      <c r="EE6033" s="13" t="inlineStr">
        <is>
          <t>DesvPad(D*E(RLT))</t>
        </is>
      </c>
      <c r="EF6033" s="13" t="n">
        <v>22</v>
      </c>
      <c r="EG6033" s="13" t="n">
        <v>23</v>
      </c>
      <c r="EH6033" s="13" t="n">
        <v>24</v>
      </c>
      <c r="EZ6033" s="13" t="inlineStr">
        <is>
          <t>NOVA</t>
        </is>
      </c>
      <c r="FA6033" s="13" t="inlineStr">
        <is>
          <t>DesvPad(D*E(RLT))</t>
        </is>
      </c>
      <c r="FB6033" s="13" t="n">
        <v>22</v>
      </c>
      <c r="FC6033" s="13" t="n">
        <v>23</v>
      </c>
      <c r="FD6033" s="13" t="n">
        <v>24</v>
      </c>
      <c r="FV6033" s="13" t="inlineStr">
        <is>
          <t>NOVA</t>
        </is>
      </c>
      <c r="FW6033" s="13" t="inlineStr">
        <is>
          <t>DesvPad(D*E(RLT))</t>
        </is>
      </c>
      <c r="FX6033" s="13" t="n">
        <v>22</v>
      </c>
      <c r="FY6033" s="13" t="n">
        <v>23</v>
      </c>
      <c r="FZ6033" s="13" t="n">
        <v>24</v>
      </c>
      <c r="GR6033" s="13" t="inlineStr">
        <is>
          <t>NOVA</t>
        </is>
      </c>
      <c r="GS6033" s="13" t="inlineStr">
        <is>
          <t>DesvPad(D*E(RLT))</t>
        </is>
      </c>
      <c r="GT6033" s="13" t="n">
        <v>22</v>
      </c>
      <c r="GU6033" s="13" t="n">
        <v>23</v>
      </c>
      <c r="GV6033" s="13" t="n">
        <v>24</v>
      </c>
    </row>
    <row r="6034">
      <c r="B6034" s="13" t="inlineStr">
        <is>
          <t>z</t>
        </is>
      </c>
      <c r="C6034" s="13" t="n">
        <v>9</v>
      </c>
      <c r="D6034" s="13">
        <f>(D2194*(D5650^2)+(D2002^2)*(D5842^2))^0.5</f>
        <v/>
      </c>
      <c r="E6034" s="13">
        <f>(E2194*(E5650^2)+(E2002^2)*(E5842^2))^0.5</f>
        <v/>
      </c>
      <c r="F6034" s="13">
        <f>(F2194*(F5650^2)+(F2002^2)*(F5842^2))^0.5</f>
        <v/>
      </c>
      <c r="X6034" s="13" t="inlineStr">
        <is>
          <t>z</t>
        </is>
      </c>
      <c r="Y6034" s="13" t="n">
        <v>9</v>
      </c>
      <c r="AT6034" s="13" t="inlineStr">
        <is>
          <t>z</t>
        </is>
      </c>
      <c r="AU6034" s="13" t="n">
        <v>9</v>
      </c>
      <c r="BP6034" s="13" t="inlineStr">
        <is>
          <t>z</t>
        </is>
      </c>
      <c r="BQ6034" s="13" t="n">
        <v>9</v>
      </c>
      <c r="CL6034" s="13" t="inlineStr">
        <is>
          <t>z</t>
        </is>
      </c>
      <c r="CM6034" s="13" t="n">
        <v>9</v>
      </c>
      <c r="DH6034" s="13" t="inlineStr">
        <is>
          <t>z</t>
        </is>
      </c>
      <c r="DI6034" s="13" t="n">
        <v>9</v>
      </c>
      <c r="ED6034" s="13" t="inlineStr">
        <is>
          <t>z</t>
        </is>
      </c>
      <c r="EE6034" s="13" t="n">
        <v>9</v>
      </c>
      <c r="EZ6034" s="13" t="inlineStr">
        <is>
          <t>z</t>
        </is>
      </c>
      <c r="FA6034" s="13" t="n">
        <v>9</v>
      </c>
      <c r="FV6034" s="13" t="inlineStr">
        <is>
          <t>z</t>
        </is>
      </c>
      <c r="FW6034" s="13" t="n">
        <v>9</v>
      </c>
      <c r="GR6034" s="13" t="inlineStr">
        <is>
          <t>z</t>
        </is>
      </c>
      <c r="GS6034" s="13" t="n">
        <v>9</v>
      </c>
    </row>
    <row r="6035">
      <c r="B6035" s="13" t="n">
        <v>2.06</v>
      </c>
      <c r="C6035" s="13" t="n">
        <v>10</v>
      </c>
      <c r="D6035" s="13">
        <f>(D2195*(D5651^2)+(D2003^2)*(D5843^2))^0.5</f>
        <v/>
      </c>
      <c r="E6035" s="13">
        <f>(E2195*(E5651^2)+(E2003^2)*(E5843^2))^0.5</f>
        <v/>
      </c>
      <c r="F6035" s="13">
        <f>(F2195*(F5651^2)+(F2003^2)*(F5843^2))^0.5</f>
        <v/>
      </c>
      <c r="X6035" s="13" t="n">
        <v>2.06</v>
      </c>
      <c r="Y6035" s="13" t="n">
        <v>10</v>
      </c>
      <c r="AT6035" s="13" t="n">
        <v>2.06</v>
      </c>
      <c r="AU6035" s="13" t="n">
        <v>10</v>
      </c>
      <c r="BP6035" s="13" t="n">
        <v>2.06</v>
      </c>
      <c r="BQ6035" s="13" t="n">
        <v>10</v>
      </c>
      <c r="CL6035" s="13" t="n">
        <v>2.06</v>
      </c>
      <c r="CM6035" s="13" t="n">
        <v>10</v>
      </c>
      <c r="DH6035" s="13" t="n">
        <v>2.06</v>
      </c>
      <c r="DI6035" s="13" t="n">
        <v>10</v>
      </c>
      <c r="ED6035" s="13" t="n">
        <v>2.06</v>
      </c>
      <c r="EE6035" s="13" t="n">
        <v>10</v>
      </c>
      <c r="EZ6035" s="13" t="n">
        <v>2.06</v>
      </c>
      <c r="FA6035" s="13" t="n">
        <v>10</v>
      </c>
      <c r="FV6035" s="13" t="n">
        <v>2.06</v>
      </c>
      <c r="FW6035" s="13" t="n">
        <v>10</v>
      </c>
      <c r="GR6035" s="13" t="n">
        <v>2.06</v>
      </c>
      <c r="GS6035" s="13" t="n">
        <v>10</v>
      </c>
    </row>
    <row r="6036">
      <c r="C6036" s="13" t="n">
        <v>11</v>
      </c>
      <c r="D6036" s="13">
        <f>(D2196*(D5652^2)+(D2004^2)*(D5844^2))^0.5</f>
        <v/>
      </c>
      <c r="E6036" s="13">
        <f>(E2196*(E5652^2)+(E2004^2)*(E5844^2))^0.5</f>
        <v/>
      </c>
      <c r="F6036" s="13">
        <f>(F2196*(F5652^2)+(F2004^2)*(F5844^2))^0.5</f>
        <v/>
      </c>
      <c r="Y6036" s="13" t="n">
        <v>11</v>
      </c>
      <c r="AU6036" s="13" t="n">
        <v>11</v>
      </c>
      <c r="BQ6036" s="13" t="n">
        <v>11</v>
      </c>
      <c r="CM6036" s="13" t="n">
        <v>11</v>
      </c>
      <c r="DI6036" s="13" t="n">
        <v>11</v>
      </c>
      <c r="EE6036" s="13" t="n">
        <v>11</v>
      </c>
      <c r="FA6036" s="13" t="n">
        <v>11</v>
      </c>
      <c r="FW6036" s="13" t="n">
        <v>11</v>
      </c>
      <c r="GS6036" s="13" t="n">
        <v>11</v>
      </c>
    </row>
    <row r="6037">
      <c r="C6037" s="13" t="n">
        <v>12</v>
      </c>
      <c r="D6037" s="13">
        <f>(D2197*(D5653^2)+(D2005^2)*(D5845^2))^0.5</f>
        <v/>
      </c>
      <c r="E6037" s="13">
        <f>(E2197*(E5653^2)+(E2005^2)*(E5845^2))^0.5</f>
        <v/>
      </c>
      <c r="F6037" s="13">
        <f>(F2197*(F5653^2)+(F2005^2)*(F5845^2))^0.5</f>
        <v/>
      </c>
      <c r="Y6037" s="13" t="n">
        <v>12</v>
      </c>
      <c r="AU6037" s="13" t="n">
        <v>12</v>
      </c>
      <c r="BQ6037" s="13" t="n">
        <v>12</v>
      </c>
      <c r="CM6037" s="13" t="n">
        <v>12</v>
      </c>
      <c r="DI6037" s="13" t="n">
        <v>12</v>
      </c>
      <c r="EE6037" s="13" t="n">
        <v>12</v>
      </c>
      <c r="FA6037" s="13" t="n">
        <v>12</v>
      </c>
      <c r="FW6037" s="13" t="n">
        <v>12</v>
      </c>
      <c r="GS6037" s="13" t="n">
        <v>12</v>
      </c>
    </row>
    <row r="6038">
      <c r="C6038" s="13" t="n">
        <v>13</v>
      </c>
      <c r="D6038" s="13">
        <f>(D2198*(D5654^2)+(D2006^2)*(D5846^2))^0.5</f>
        <v/>
      </c>
      <c r="E6038" s="13">
        <f>(E2198*(E5654^2)+(E2006^2)*(E5846^2))^0.5</f>
        <v/>
      </c>
      <c r="F6038" s="13">
        <f>(F2198*(F5654^2)+(F2006^2)*(F5846^2))^0.5</f>
        <v/>
      </c>
      <c r="Y6038" s="13" t="n">
        <v>13</v>
      </c>
      <c r="AU6038" s="13" t="n">
        <v>13</v>
      </c>
      <c r="BQ6038" s="13" t="n">
        <v>13</v>
      </c>
      <c r="CM6038" s="13" t="n">
        <v>13</v>
      </c>
      <c r="DI6038" s="13" t="n">
        <v>13</v>
      </c>
      <c r="EE6038" s="13" t="n">
        <v>13</v>
      </c>
      <c r="FA6038" s="13" t="n">
        <v>13</v>
      </c>
      <c r="FW6038" s="13" t="n">
        <v>13</v>
      </c>
      <c r="GS6038" s="13" t="n">
        <v>13</v>
      </c>
    </row>
    <row r="6039">
      <c r="C6039" s="13" t="n">
        <v>14</v>
      </c>
      <c r="D6039" s="13">
        <f>(D2199*(D5655^2)+(D2007^2)*(D5847^2))^0.5</f>
        <v/>
      </c>
      <c r="E6039" s="13">
        <f>(E2199*(E5655^2)+(E2007^2)*(E5847^2))^0.5</f>
        <v/>
      </c>
      <c r="F6039" s="13">
        <f>(F2199*(F5655^2)+(F2007^2)*(F5847^2))^0.5</f>
        <v/>
      </c>
      <c r="Y6039" s="13" t="n">
        <v>14</v>
      </c>
      <c r="AU6039" s="13" t="n">
        <v>14</v>
      </c>
      <c r="BQ6039" s="13" t="n">
        <v>14</v>
      </c>
      <c r="CM6039" s="13" t="n">
        <v>14</v>
      </c>
      <c r="DI6039" s="13" t="n">
        <v>14</v>
      </c>
      <c r="EE6039" s="13" t="n">
        <v>14</v>
      </c>
      <c r="FA6039" s="13" t="n">
        <v>14</v>
      </c>
      <c r="FW6039" s="13" t="n">
        <v>14</v>
      </c>
      <c r="GS6039" s="13" t="n">
        <v>14</v>
      </c>
    </row>
    <row r="6040">
      <c r="C6040" s="13" t="n">
        <v>15</v>
      </c>
      <c r="D6040" s="13">
        <f>(D2200*(D5656^2)+(D2008^2)*(D5848^2))^0.5</f>
        <v/>
      </c>
      <c r="E6040" s="13">
        <f>(E2200*(E5656^2)+(E2008^2)*(E5848^2))^0.5</f>
        <v/>
      </c>
      <c r="F6040" s="13">
        <f>(F2200*(F5656^2)+(F2008^2)*(F5848^2))^0.5</f>
        <v/>
      </c>
      <c r="Y6040" s="13" t="n">
        <v>15</v>
      </c>
      <c r="AU6040" s="13" t="n">
        <v>15</v>
      </c>
      <c r="BQ6040" s="13" t="n">
        <v>15</v>
      </c>
      <c r="CM6040" s="13" t="n">
        <v>15</v>
      </c>
      <c r="DI6040" s="13" t="n">
        <v>15</v>
      </c>
      <c r="EE6040" s="13" t="n">
        <v>15</v>
      </c>
      <c r="FA6040" s="13" t="n">
        <v>15</v>
      </c>
      <c r="FW6040" s="13" t="n">
        <v>15</v>
      </c>
      <c r="GS6040" s="13" t="n">
        <v>15</v>
      </c>
    </row>
    <row r="6041">
      <c r="C6041" s="13" t="n">
        <v>16</v>
      </c>
      <c r="D6041" s="13">
        <f>(D2201*(D5657^2)+(D2009^2)*(D5849^2))^0.5</f>
        <v/>
      </c>
      <c r="E6041" s="13">
        <f>(E2201*(E5657^2)+(E2009^2)*(E5849^2))^0.5</f>
        <v/>
      </c>
      <c r="F6041" s="13">
        <f>(F2201*(F5657^2)+(F2009^2)*(F5849^2))^0.5</f>
        <v/>
      </c>
      <c r="Y6041" s="13" t="n">
        <v>16</v>
      </c>
      <c r="AU6041" s="13" t="n">
        <v>16</v>
      </c>
      <c r="BQ6041" s="13" t="n">
        <v>16</v>
      </c>
      <c r="CM6041" s="13" t="n">
        <v>16</v>
      </c>
      <c r="DI6041" s="13" t="n">
        <v>16</v>
      </c>
      <c r="EE6041" s="13" t="n">
        <v>16</v>
      </c>
      <c r="FA6041" s="13" t="n">
        <v>16</v>
      </c>
      <c r="FW6041" s="13" t="n">
        <v>16</v>
      </c>
      <c r="GS6041" s="13" t="n">
        <v>16</v>
      </c>
    </row>
    <row r="6042">
      <c r="C6042" s="13" t="n">
        <v>17</v>
      </c>
      <c r="D6042" s="13">
        <f>(D2202*(D5658^2)+(D2010^2)*(D5850^2))^0.5</f>
        <v/>
      </c>
      <c r="E6042" s="13">
        <f>(E2202*(E5658^2)+(E2010^2)*(E5850^2))^0.5</f>
        <v/>
      </c>
      <c r="F6042" s="13">
        <f>(F2202*(F5658^2)+(F2010^2)*(F5850^2))^0.5</f>
        <v/>
      </c>
      <c r="Y6042" s="13" t="n">
        <v>17</v>
      </c>
      <c r="AU6042" s="13" t="n">
        <v>17</v>
      </c>
      <c r="BQ6042" s="13" t="n">
        <v>17</v>
      </c>
      <c r="CM6042" s="13" t="n">
        <v>17</v>
      </c>
      <c r="DI6042" s="13" t="n">
        <v>17</v>
      </c>
      <c r="EE6042" s="13" t="n">
        <v>17</v>
      </c>
      <c r="FA6042" s="13" t="n">
        <v>17</v>
      </c>
      <c r="FW6042" s="13" t="n">
        <v>17</v>
      </c>
      <c r="GS6042" s="13" t="n">
        <v>17</v>
      </c>
    </row>
    <row r="6043">
      <c r="C6043" s="13" t="n">
        <v>18</v>
      </c>
      <c r="D6043" s="13">
        <f>(D2203*(D5659^2)+(D2011^2)*(D5851^2))^0.5</f>
        <v/>
      </c>
      <c r="E6043" s="13">
        <f>(E2203*(E5659^2)+(E2011^2)*(E5851^2))^0.5</f>
        <v/>
      </c>
      <c r="F6043" s="13">
        <f>(F2203*(F5659^2)+(F2011^2)*(F5851^2))^0.5</f>
        <v/>
      </c>
      <c r="Y6043" s="13" t="n">
        <v>18</v>
      </c>
      <c r="AU6043" s="13" t="n">
        <v>18</v>
      </c>
      <c r="BQ6043" s="13" t="n">
        <v>18</v>
      </c>
      <c r="CM6043" s="13" t="n">
        <v>18</v>
      </c>
      <c r="DI6043" s="13" t="n">
        <v>18</v>
      </c>
      <c r="EE6043" s="13" t="n">
        <v>18</v>
      </c>
      <c r="FA6043" s="13" t="n">
        <v>18</v>
      </c>
      <c r="FW6043" s="13" t="n">
        <v>18</v>
      </c>
      <c r="GS6043" s="13" t="n">
        <v>18</v>
      </c>
    </row>
    <row r="6044">
      <c r="C6044" s="13" t="n">
        <v>19</v>
      </c>
      <c r="D6044" s="13">
        <f>(D2204*(D5660^2)+(D2012^2)*(D5852^2))^0.5</f>
        <v/>
      </c>
      <c r="E6044" s="13">
        <f>(E2204*(E5660^2)+(E2012^2)*(E5852^2))^0.5</f>
        <v/>
      </c>
      <c r="F6044" s="13">
        <f>(F2204*(F5660^2)+(F2012^2)*(F5852^2))^0.5</f>
        <v/>
      </c>
      <c r="Y6044" s="13" t="n">
        <v>19</v>
      </c>
      <c r="AU6044" s="13" t="n">
        <v>19</v>
      </c>
      <c r="BQ6044" s="13" t="n">
        <v>19</v>
      </c>
      <c r="CM6044" s="13" t="n">
        <v>19</v>
      </c>
      <c r="DI6044" s="13" t="n">
        <v>19</v>
      </c>
      <c r="EE6044" s="13" t="n">
        <v>19</v>
      </c>
      <c r="FA6044" s="13" t="n">
        <v>19</v>
      </c>
      <c r="FW6044" s="13" t="n">
        <v>19</v>
      </c>
      <c r="GS6044" s="13" t="n">
        <v>19</v>
      </c>
    </row>
    <row r="6045">
      <c r="C6045" s="13" t="n">
        <v>20</v>
      </c>
      <c r="D6045" s="13">
        <f>(D2205*(D5661^2)+(D2013^2)*(D5853^2))^0.5</f>
        <v/>
      </c>
      <c r="E6045" s="13">
        <f>(E2205*(E5661^2)+(E2013^2)*(E5853^2))^0.5</f>
        <v/>
      </c>
      <c r="F6045" s="13">
        <f>(F2205*(F5661^2)+(F2013^2)*(F5853^2))^0.5</f>
        <v/>
      </c>
      <c r="Y6045" s="13" t="n">
        <v>20</v>
      </c>
      <c r="AU6045" s="13" t="n">
        <v>20</v>
      </c>
      <c r="BQ6045" s="13" t="n">
        <v>20</v>
      </c>
      <c r="CM6045" s="13" t="n">
        <v>20</v>
      </c>
      <c r="DI6045" s="13" t="n">
        <v>20</v>
      </c>
      <c r="EE6045" s="13" t="n">
        <v>20</v>
      </c>
      <c r="FA6045" s="13" t="n">
        <v>20</v>
      </c>
      <c r="FW6045" s="13" t="n">
        <v>20</v>
      </c>
      <c r="GS6045" s="13" t="n">
        <v>20</v>
      </c>
    </row>
    <row r="6046">
      <c r="C6046" s="13" t="n">
        <v>21</v>
      </c>
      <c r="D6046" s="13">
        <f>(D2206*(D5662^2)+(D2014^2)*(D5854^2))^0.5</f>
        <v/>
      </c>
      <c r="E6046" s="13">
        <f>(E2206*(E5662^2)+(E2014^2)*(E5854^2))^0.5</f>
        <v/>
      </c>
      <c r="F6046" s="13">
        <f>(F2206*(F5662^2)+(F2014^2)*(F5854^2))^0.5</f>
        <v/>
      </c>
      <c r="Y6046" s="13" t="n">
        <v>21</v>
      </c>
      <c r="AU6046" s="13" t="n">
        <v>21</v>
      </c>
      <c r="BQ6046" s="13" t="n">
        <v>21</v>
      </c>
      <c r="CM6046" s="13" t="n">
        <v>21</v>
      </c>
      <c r="DI6046" s="13" t="n">
        <v>21</v>
      </c>
      <c r="EE6046" s="13" t="n">
        <v>21</v>
      </c>
      <c r="FA6046" s="13" t="n">
        <v>21</v>
      </c>
      <c r="FW6046" s="13" t="n">
        <v>21</v>
      </c>
      <c r="GS6046" s="13" t="n">
        <v>21</v>
      </c>
    </row>
    <row r="6047">
      <c r="C6047" s="13" t="n">
        <v>22</v>
      </c>
      <c r="D6047" s="13">
        <f>(D2207*(D5663^2)+(D2015^2)*(D5855^2))^0.5</f>
        <v/>
      </c>
      <c r="E6047" s="13">
        <f>(E2207*(E5663^2)+(E2015^2)*(E5855^2))^0.5</f>
        <v/>
      </c>
      <c r="F6047" s="13">
        <f>(F2207*(F5663^2)+(F2015^2)*(F5855^2))^0.5</f>
        <v/>
      </c>
      <c r="Y6047" s="13" t="n">
        <v>22</v>
      </c>
      <c r="AU6047" s="13" t="n">
        <v>22</v>
      </c>
      <c r="BQ6047" s="13" t="n">
        <v>22</v>
      </c>
      <c r="CM6047" s="13" t="n">
        <v>22</v>
      </c>
      <c r="DI6047" s="13" t="n">
        <v>22</v>
      </c>
      <c r="EE6047" s="13" t="n">
        <v>22</v>
      </c>
      <c r="FA6047" s="13" t="n">
        <v>22</v>
      </c>
      <c r="FW6047" s="13" t="n">
        <v>22</v>
      </c>
      <c r="GS6047" s="13" t="n">
        <v>22</v>
      </c>
    </row>
    <row r="6048">
      <c r="C6048" s="13" t="n">
        <v>23</v>
      </c>
      <c r="D6048" s="13">
        <f>(D2208*(D5664^2)+(D2016^2)*(D5856^2))^0.5</f>
        <v/>
      </c>
      <c r="E6048" s="13">
        <f>(E2208*(E5664^2)+(E2016^2)*(E5856^2))^0.5</f>
        <v/>
      </c>
      <c r="F6048" s="13">
        <f>(F2208*(F5664^2)+(F2016^2)*(F5856^2))^0.5</f>
        <v/>
      </c>
      <c r="Y6048" s="13" t="n">
        <v>23</v>
      </c>
      <c r="AU6048" s="13" t="n">
        <v>23</v>
      </c>
      <c r="BQ6048" s="13" t="n">
        <v>23</v>
      </c>
      <c r="CM6048" s="13" t="n">
        <v>23</v>
      </c>
      <c r="DI6048" s="13" t="n">
        <v>23</v>
      </c>
      <c r="EE6048" s="13" t="n">
        <v>23</v>
      </c>
      <c r="FA6048" s="13" t="n">
        <v>23</v>
      </c>
      <c r="FW6048" s="13" t="n">
        <v>23</v>
      </c>
      <c r="GS6048" s="13" t="n">
        <v>23</v>
      </c>
    </row>
    <row r="6049">
      <c r="C6049" s="13" t="n">
        <v>24</v>
      </c>
      <c r="D6049" s="13">
        <f>(D2209*(D5665^2)+(D2017^2)*(D5857^2))^0.5</f>
        <v/>
      </c>
      <c r="E6049" s="13">
        <f>(E2209*(E5665^2)+(E2017^2)*(E5857^2))^0.5</f>
        <v/>
      </c>
      <c r="F6049" s="13">
        <f>(F2209*(F5665^2)+(F2017^2)*(F5857^2))^0.5</f>
        <v/>
      </c>
      <c r="Y6049" s="13" t="n">
        <v>24</v>
      </c>
      <c r="AU6049" s="13" t="n">
        <v>24</v>
      </c>
      <c r="BQ6049" s="13" t="n">
        <v>24</v>
      </c>
      <c r="CM6049" s="13" t="n">
        <v>24</v>
      </c>
      <c r="DI6049" s="13" t="n">
        <v>24</v>
      </c>
      <c r="EE6049" s="13" t="n">
        <v>24</v>
      </c>
      <c r="FA6049" s="13" t="n">
        <v>24</v>
      </c>
      <c r="FW6049" s="13" t="n">
        <v>24</v>
      </c>
      <c r="GS6049" s="13" t="n">
        <v>24</v>
      </c>
    </row>
    <row r="6050">
      <c r="C6050" s="13" t="n">
        <v>25</v>
      </c>
      <c r="D6050" s="13">
        <f>(D2210*(D5666^2)+(D2018^2)*(D5858^2))^0.5</f>
        <v/>
      </c>
      <c r="E6050" s="13">
        <f>(E2210*(E5666^2)+(E2018^2)*(E5858^2))^0.5</f>
        <v/>
      </c>
      <c r="F6050" s="13">
        <f>(F2210*(F5666^2)+(F2018^2)*(F5858^2))^0.5</f>
        <v/>
      </c>
      <c r="Y6050" s="13" t="n">
        <v>25</v>
      </c>
      <c r="AU6050" s="13" t="n">
        <v>25</v>
      </c>
      <c r="BQ6050" s="13" t="n">
        <v>25</v>
      </c>
      <c r="CM6050" s="13" t="n">
        <v>25</v>
      </c>
      <c r="DI6050" s="13" t="n">
        <v>25</v>
      </c>
      <c r="EE6050" s="13" t="n">
        <v>25</v>
      </c>
      <c r="FA6050" s="13" t="n">
        <v>25</v>
      </c>
      <c r="FW6050" s="13" t="n">
        <v>25</v>
      </c>
      <c r="GS6050" s="13" t="n">
        <v>25</v>
      </c>
    </row>
    <row r="6051">
      <c r="C6051" s="13" t="n">
        <v>26</v>
      </c>
      <c r="D6051" s="13">
        <f>(D2211*(D5667^2)+(D2019^2)*(D5859^2))^0.5</f>
        <v/>
      </c>
      <c r="E6051" s="13">
        <f>(E2211*(E5667^2)+(E2019^2)*(E5859^2))^0.5</f>
        <v/>
      </c>
      <c r="F6051" s="13">
        <f>(F2211*(F5667^2)+(F2019^2)*(F5859^2))^0.5</f>
        <v/>
      </c>
      <c r="Y6051" s="13" t="n">
        <v>26</v>
      </c>
      <c r="AU6051" s="13" t="n">
        <v>26</v>
      </c>
      <c r="BQ6051" s="13" t="n">
        <v>26</v>
      </c>
      <c r="CM6051" s="13" t="n">
        <v>26</v>
      </c>
      <c r="DI6051" s="13" t="n">
        <v>26</v>
      </c>
      <c r="EE6051" s="13" t="n">
        <v>26</v>
      </c>
      <c r="FA6051" s="13" t="n">
        <v>26</v>
      </c>
      <c r="FW6051" s="13" t="n">
        <v>26</v>
      </c>
      <c r="GS6051" s="13" t="n">
        <v>26</v>
      </c>
    </row>
    <row r="6052">
      <c r="C6052" s="13" t="n">
        <v>27</v>
      </c>
      <c r="D6052" s="13">
        <f>(D2212*(D5668^2)+(D2020^2)*(D5860^2))^0.5</f>
        <v/>
      </c>
      <c r="E6052" s="13">
        <f>(E2212*(E5668^2)+(E2020^2)*(E5860^2))^0.5</f>
        <v/>
      </c>
      <c r="F6052" s="13">
        <f>(F2212*(F5668^2)+(F2020^2)*(F5860^2))^0.5</f>
        <v/>
      </c>
      <c r="Y6052" s="13" t="n">
        <v>27</v>
      </c>
      <c r="AU6052" s="13" t="n">
        <v>27</v>
      </c>
      <c r="BQ6052" s="13" t="n">
        <v>27</v>
      </c>
      <c r="CM6052" s="13" t="n">
        <v>27</v>
      </c>
      <c r="DI6052" s="13" t="n">
        <v>27</v>
      </c>
      <c r="EE6052" s="13" t="n">
        <v>27</v>
      </c>
      <c r="FA6052" s="13" t="n">
        <v>27</v>
      </c>
      <c r="FW6052" s="13" t="n">
        <v>27</v>
      </c>
      <c r="GS6052" s="13" t="n">
        <v>27</v>
      </c>
    </row>
    <row r="6053">
      <c r="C6053" s="13" t="n">
        <v>28</v>
      </c>
      <c r="D6053" s="13">
        <f>(D2213*(D5669^2)+(D2021^2)*(D5861^2))^0.5</f>
        <v/>
      </c>
      <c r="E6053" s="13">
        <f>(E2213*(E5669^2)+(E2021^2)*(E5861^2))^0.5</f>
        <v/>
      </c>
      <c r="F6053" s="13">
        <f>(F2213*(F5669^2)+(F2021^2)*(F5861^2))^0.5</f>
        <v/>
      </c>
      <c r="Y6053" s="13" t="n">
        <v>28</v>
      </c>
      <c r="AU6053" s="13" t="n">
        <v>28</v>
      </c>
      <c r="BQ6053" s="13" t="n">
        <v>28</v>
      </c>
      <c r="CM6053" s="13" t="n">
        <v>28</v>
      </c>
      <c r="DI6053" s="13" t="n">
        <v>28</v>
      </c>
      <c r="EE6053" s="13" t="n">
        <v>28</v>
      </c>
      <c r="FA6053" s="13" t="n">
        <v>28</v>
      </c>
      <c r="FW6053" s="13" t="n">
        <v>28</v>
      </c>
      <c r="GS6053" s="13" t="n">
        <v>28</v>
      </c>
    </row>
    <row r="6054">
      <c r="C6054" s="13" t="n">
        <v>29</v>
      </c>
      <c r="D6054" s="13">
        <f>(D2214*(D5670^2)+(D2022^2)*(D5862^2))^0.5</f>
        <v/>
      </c>
      <c r="E6054" s="13">
        <f>(E2214*(E5670^2)+(E2022^2)*(E5862^2))^0.5</f>
        <v/>
      </c>
      <c r="F6054" s="13">
        <f>(F2214*(F5670^2)+(F2022^2)*(F5862^2))^0.5</f>
        <v/>
      </c>
      <c r="Y6054" s="13" t="n">
        <v>29</v>
      </c>
      <c r="AU6054" s="13" t="n">
        <v>29</v>
      </c>
      <c r="BQ6054" s="13" t="n">
        <v>29</v>
      </c>
      <c r="CM6054" s="13" t="n">
        <v>29</v>
      </c>
      <c r="DI6054" s="13" t="n">
        <v>29</v>
      </c>
      <c r="EE6054" s="13" t="n">
        <v>29</v>
      </c>
      <c r="FA6054" s="13" t="n">
        <v>29</v>
      </c>
      <c r="FW6054" s="13" t="n">
        <v>29</v>
      </c>
      <c r="GS6054" s="13" t="n">
        <v>29</v>
      </c>
    </row>
    <row r="6055">
      <c r="C6055" s="13" t="n">
        <v>30</v>
      </c>
      <c r="D6055" s="13">
        <f>(D2215*(D5671^2)+(D2023^2)*(D5863^2))^0.5</f>
        <v/>
      </c>
      <c r="E6055" s="13">
        <f>(E2215*(E5671^2)+(E2023^2)*(E5863^2))^0.5</f>
        <v/>
      </c>
      <c r="F6055" s="13">
        <f>(F2215*(F5671^2)+(F2023^2)*(F5863^2))^0.5</f>
        <v/>
      </c>
      <c r="Y6055" s="13" t="n">
        <v>30</v>
      </c>
      <c r="AU6055" s="13" t="n">
        <v>30</v>
      </c>
      <c r="BQ6055" s="13" t="n">
        <v>30</v>
      </c>
      <c r="CM6055" s="13" t="n">
        <v>30</v>
      </c>
      <c r="DI6055" s="13" t="n">
        <v>30</v>
      </c>
      <c r="EE6055" s="13" t="n">
        <v>30</v>
      </c>
      <c r="FA6055" s="13" t="n">
        <v>30</v>
      </c>
      <c r="FW6055" s="13" t="n">
        <v>30</v>
      </c>
      <c r="GS6055" s="13" t="n">
        <v>30</v>
      </c>
    </row>
    <row r="6056">
      <c r="C6056" s="13" t="n">
        <v>31</v>
      </c>
      <c r="D6056" s="13">
        <f>(D2216*(D5672^2)+(D2024^2)*(D5864^2))^0.5</f>
        <v/>
      </c>
      <c r="E6056" s="13">
        <f>(E2216*(E5672^2)+(E2024^2)*(E5864^2))^0.5</f>
        <v/>
      </c>
      <c r="F6056" s="13">
        <f>(F2216*(F5672^2)+(F2024^2)*(F5864^2))^0.5</f>
        <v/>
      </c>
      <c r="Y6056" s="13" t="n">
        <v>31</v>
      </c>
      <c r="AU6056" s="13" t="n">
        <v>31</v>
      </c>
      <c r="BQ6056" s="13" t="n">
        <v>31</v>
      </c>
      <c r="CM6056" s="13" t="n">
        <v>31</v>
      </c>
      <c r="DI6056" s="13" t="n">
        <v>31</v>
      </c>
      <c r="EE6056" s="13" t="n">
        <v>31</v>
      </c>
      <c r="FA6056" s="13" t="n">
        <v>31</v>
      </c>
      <c r="FW6056" s="13" t="n">
        <v>31</v>
      </c>
      <c r="GS6056" s="13" t="n">
        <v>31</v>
      </c>
    </row>
    <row r="6057">
      <c r="C6057" s="13" t="n">
        <v>32</v>
      </c>
      <c r="D6057" s="13">
        <f>(D2217*(D5673^2)+(D2025^2)*(D5865^2))^0.5</f>
        <v/>
      </c>
      <c r="E6057" s="13">
        <f>(E2217*(E5673^2)+(E2025^2)*(E5865^2))^0.5</f>
        <v/>
      </c>
      <c r="F6057" s="13">
        <f>(F2217*(F5673^2)+(F2025^2)*(F5865^2))^0.5</f>
        <v/>
      </c>
      <c r="Y6057" s="13" t="n">
        <v>32</v>
      </c>
      <c r="AU6057" s="13" t="n">
        <v>32</v>
      </c>
      <c r="BQ6057" s="13" t="n">
        <v>32</v>
      </c>
      <c r="CM6057" s="13" t="n">
        <v>32</v>
      </c>
      <c r="DI6057" s="13" t="n">
        <v>32</v>
      </c>
      <c r="EE6057" s="13" t="n">
        <v>32</v>
      </c>
      <c r="FA6057" s="13" t="n">
        <v>32</v>
      </c>
      <c r="FW6057" s="13" t="n">
        <v>32</v>
      </c>
      <c r="GS6057" s="13" t="n">
        <v>32</v>
      </c>
    </row>
    <row r="6058">
      <c r="C6058" s="13" t="n">
        <v>33</v>
      </c>
      <c r="D6058" s="13">
        <f>(D2218*(D5674^2)+(D2026^2)*(D5866^2))^0.5</f>
        <v/>
      </c>
      <c r="E6058" s="13">
        <f>(E2218*(E5674^2)+(E2026^2)*(E5866^2))^0.5</f>
        <v/>
      </c>
      <c r="F6058" s="13">
        <f>(F2218*(F5674^2)+(F2026^2)*(F5866^2))^0.5</f>
        <v/>
      </c>
      <c r="Y6058" s="13" t="n">
        <v>33</v>
      </c>
      <c r="AU6058" s="13" t="n">
        <v>33</v>
      </c>
      <c r="BQ6058" s="13" t="n">
        <v>33</v>
      </c>
      <c r="CM6058" s="13" t="n">
        <v>33</v>
      </c>
      <c r="DI6058" s="13" t="n">
        <v>33</v>
      </c>
      <c r="EE6058" s="13" t="n">
        <v>33</v>
      </c>
      <c r="FA6058" s="13" t="n">
        <v>33</v>
      </c>
      <c r="FW6058" s="13" t="n">
        <v>33</v>
      </c>
      <c r="GS6058" s="13" t="n">
        <v>33</v>
      </c>
    </row>
    <row r="6059">
      <c r="C6059" s="13" t="n">
        <v>34</v>
      </c>
      <c r="D6059" s="13">
        <f>(D2219*(D5675^2)+(D2027^2)*(D5867^2))^0.5</f>
        <v/>
      </c>
      <c r="E6059" s="13">
        <f>(E2219*(E5675^2)+(E2027^2)*(E5867^2))^0.5</f>
        <v/>
      </c>
      <c r="F6059" s="13">
        <f>(F2219*(F5675^2)+(F2027^2)*(F5867^2))^0.5</f>
        <v/>
      </c>
      <c r="Y6059" s="13" t="n">
        <v>34</v>
      </c>
      <c r="AU6059" s="13" t="n">
        <v>34</v>
      </c>
      <c r="BQ6059" s="13" t="n">
        <v>34</v>
      </c>
      <c r="CM6059" s="13" t="n">
        <v>34</v>
      </c>
      <c r="DI6059" s="13" t="n">
        <v>34</v>
      </c>
      <c r="EE6059" s="13" t="n">
        <v>34</v>
      </c>
      <c r="FA6059" s="13" t="n">
        <v>34</v>
      </c>
      <c r="FW6059" s="13" t="n">
        <v>34</v>
      </c>
      <c r="GS6059" s="13" t="n">
        <v>34</v>
      </c>
    </row>
    <row r="6060">
      <c r="C6060" s="13" t="n">
        <v>35</v>
      </c>
      <c r="D6060" s="13">
        <f>(D2220*(D5676^2)+(D2028^2)*(D5868^2))^0.5</f>
        <v/>
      </c>
      <c r="E6060" s="13">
        <f>(E2220*(E5676^2)+(E2028^2)*(E5868^2))^0.5</f>
        <v/>
      </c>
      <c r="F6060" s="13">
        <f>(F2220*(F5676^2)+(F2028^2)*(F5868^2))^0.5</f>
        <v/>
      </c>
      <c r="Y6060" s="13" t="n">
        <v>35</v>
      </c>
      <c r="AU6060" s="13" t="n">
        <v>35</v>
      </c>
      <c r="BQ6060" s="13" t="n">
        <v>35</v>
      </c>
      <c r="CM6060" s="13" t="n">
        <v>35</v>
      </c>
      <c r="DI6060" s="13" t="n">
        <v>35</v>
      </c>
      <c r="EE6060" s="13" t="n">
        <v>35</v>
      </c>
      <c r="FA6060" s="13" t="n">
        <v>35</v>
      </c>
      <c r="FW6060" s="13" t="n">
        <v>35</v>
      </c>
      <c r="GS6060" s="13" t="n">
        <v>35</v>
      </c>
    </row>
    <row r="6061">
      <c r="C6061" s="13" t="n">
        <v>36</v>
      </c>
      <c r="D6061" s="13">
        <f>(D2221*(D5677^2)+(D2029^2)*(D5869^2))^0.5</f>
        <v/>
      </c>
      <c r="E6061" s="13">
        <f>(E2221*(E5677^2)+(E2029^2)*(E5869^2))^0.5</f>
        <v/>
      </c>
      <c r="F6061" s="13">
        <f>(F2221*(F5677^2)+(F2029^2)*(F5869^2))^0.5</f>
        <v/>
      </c>
      <c r="Y6061" s="13" t="n">
        <v>36</v>
      </c>
      <c r="AU6061" s="13" t="n">
        <v>36</v>
      </c>
      <c r="BQ6061" s="13" t="n">
        <v>36</v>
      </c>
      <c r="CM6061" s="13" t="n">
        <v>36</v>
      </c>
      <c r="DI6061" s="13" t="n">
        <v>36</v>
      </c>
      <c r="EE6061" s="13" t="n">
        <v>36</v>
      </c>
      <c r="FA6061" s="13" t="n">
        <v>36</v>
      </c>
      <c r="FW6061" s="13" t="n">
        <v>36</v>
      </c>
      <c r="GS6061" s="13" t="n">
        <v>36</v>
      </c>
    </row>
    <row r="6062">
      <c r="C6062" s="13" t="n">
        <v>37</v>
      </c>
      <c r="D6062" s="13">
        <f>(D2222*(D5678^2)+(D2030^2)*(D5870^2))^0.5</f>
        <v/>
      </c>
      <c r="E6062" s="13">
        <f>(E2222*(E5678^2)+(E2030^2)*(E5870^2))^0.5</f>
        <v/>
      </c>
      <c r="F6062" s="13">
        <f>(F2222*(F5678^2)+(F2030^2)*(F5870^2))^0.5</f>
        <v/>
      </c>
      <c r="Y6062" s="13" t="n">
        <v>37</v>
      </c>
      <c r="AU6062" s="13" t="n">
        <v>37</v>
      </c>
      <c r="BQ6062" s="13" t="n">
        <v>37</v>
      </c>
      <c r="CM6062" s="13" t="n">
        <v>37</v>
      </c>
      <c r="DI6062" s="13" t="n">
        <v>37</v>
      </c>
      <c r="EE6062" s="13" t="n">
        <v>37</v>
      </c>
      <c r="FA6062" s="13" t="n">
        <v>37</v>
      </c>
      <c r="FW6062" s="13" t="n">
        <v>37</v>
      </c>
      <c r="GS6062" s="13" t="n">
        <v>37</v>
      </c>
    </row>
    <row r="6063">
      <c r="C6063" s="13" t="n">
        <v>38</v>
      </c>
      <c r="D6063" s="13">
        <f>(D2223*(D5679^2)+(D2031^2)*(D5871^2))^0.5</f>
        <v/>
      </c>
      <c r="E6063" s="13">
        <f>(E2223*(E5679^2)+(E2031^2)*(E5871^2))^0.5</f>
        <v/>
      </c>
      <c r="F6063" s="13">
        <f>(F2223*(F5679^2)+(F2031^2)*(F5871^2))^0.5</f>
        <v/>
      </c>
      <c r="Y6063" s="13" t="n">
        <v>38</v>
      </c>
      <c r="AU6063" s="13" t="n">
        <v>38</v>
      </c>
      <c r="BQ6063" s="13" t="n">
        <v>38</v>
      </c>
      <c r="CM6063" s="13" t="n">
        <v>38</v>
      </c>
      <c r="DI6063" s="13" t="n">
        <v>38</v>
      </c>
      <c r="EE6063" s="13" t="n">
        <v>38</v>
      </c>
      <c r="FA6063" s="13" t="n">
        <v>38</v>
      </c>
      <c r="FW6063" s="13" t="n">
        <v>38</v>
      </c>
      <c r="GS6063" s="13" t="n">
        <v>38</v>
      </c>
    </row>
    <row r="6064">
      <c r="C6064" s="13" t="n">
        <v>39</v>
      </c>
      <c r="D6064" s="13">
        <f>(D2224*(D5680^2)+(D2032^2)*(D5872^2))^0.5</f>
        <v/>
      </c>
      <c r="E6064" s="13">
        <f>(E2224*(E5680^2)+(E2032^2)*(E5872^2))^0.5</f>
        <v/>
      </c>
      <c r="F6064" s="13">
        <f>(F2224*(F5680^2)+(F2032^2)*(F5872^2))^0.5</f>
        <v/>
      </c>
      <c r="Y6064" s="13" t="n">
        <v>39</v>
      </c>
      <c r="AU6064" s="13" t="n">
        <v>39</v>
      </c>
      <c r="BQ6064" s="13" t="n">
        <v>39</v>
      </c>
      <c r="CM6064" s="13" t="n">
        <v>39</v>
      </c>
      <c r="DI6064" s="13" t="n">
        <v>39</v>
      </c>
      <c r="EE6064" s="13" t="n">
        <v>39</v>
      </c>
      <c r="FA6064" s="13" t="n">
        <v>39</v>
      </c>
      <c r="FW6064" s="13" t="n">
        <v>39</v>
      </c>
      <c r="GS6064" s="13" t="n">
        <v>39</v>
      </c>
    </row>
    <row r="6065">
      <c r="C6065" s="13" t="n">
        <v>40</v>
      </c>
      <c r="D6065" s="13">
        <f>(D2225*(D5681^2)+(D2033^2)*(D5873^2))^0.5</f>
        <v/>
      </c>
      <c r="E6065" s="13">
        <f>(E2225*(E5681^2)+(E2033^2)*(E5873^2))^0.5</f>
        <v/>
      </c>
      <c r="F6065" s="13">
        <f>(F2225*(F5681^2)+(F2033^2)*(F5873^2))^0.5</f>
        <v/>
      </c>
      <c r="Y6065" s="13" t="n">
        <v>40</v>
      </c>
      <c r="AU6065" s="13" t="n">
        <v>40</v>
      </c>
      <c r="BQ6065" s="13" t="n">
        <v>40</v>
      </c>
      <c r="CM6065" s="13" t="n">
        <v>40</v>
      </c>
      <c r="DI6065" s="13" t="n">
        <v>40</v>
      </c>
      <c r="EE6065" s="13" t="n">
        <v>40</v>
      </c>
      <c r="FA6065" s="13" t="n">
        <v>40</v>
      </c>
      <c r="FW6065" s="13" t="n">
        <v>40</v>
      </c>
      <c r="GS6065" s="13" t="n">
        <v>40</v>
      </c>
    </row>
    <row r="6066">
      <c r="C6066" s="13" t="n">
        <v>41</v>
      </c>
      <c r="D6066" s="13">
        <f>(D2226*(D5682^2)+(D2034^2)*(D5874^2))^0.5</f>
        <v/>
      </c>
      <c r="E6066" s="13">
        <f>(E2226*(E5682^2)+(E2034^2)*(E5874^2))^0.5</f>
        <v/>
      </c>
      <c r="F6066" s="13">
        <f>(F2226*(F5682^2)+(F2034^2)*(F5874^2))^0.5</f>
        <v/>
      </c>
      <c r="Y6066" s="13" t="n">
        <v>41</v>
      </c>
      <c r="AU6066" s="13" t="n">
        <v>41</v>
      </c>
      <c r="BQ6066" s="13" t="n">
        <v>41</v>
      </c>
      <c r="CM6066" s="13" t="n">
        <v>41</v>
      </c>
      <c r="DI6066" s="13" t="n">
        <v>41</v>
      </c>
      <c r="EE6066" s="13" t="n">
        <v>41</v>
      </c>
      <c r="FA6066" s="13" t="n">
        <v>41</v>
      </c>
      <c r="FW6066" s="13" t="n">
        <v>41</v>
      </c>
      <c r="GS6066" s="13" t="n">
        <v>41</v>
      </c>
    </row>
    <row r="6067">
      <c r="C6067" s="13" t="n">
        <v>42</v>
      </c>
      <c r="D6067" s="13">
        <f>(D2227*(D5683^2)+(D2035^2)*(D5875^2))^0.5</f>
        <v/>
      </c>
      <c r="E6067" s="13">
        <f>(E2227*(E5683^2)+(E2035^2)*(E5875^2))^0.5</f>
        <v/>
      </c>
      <c r="F6067" s="13">
        <f>(F2227*(F5683^2)+(F2035^2)*(F5875^2))^0.5</f>
        <v/>
      </c>
      <c r="Y6067" s="13" t="n">
        <v>42</v>
      </c>
      <c r="AU6067" s="13" t="n">
        <v>42</v>
      </c>
      <c r="BQ6067" s="13" t="n">
        <v>42</v>
      </c>
      <c r="CM6067" s="13" t="n">
        <v>42</v>
      </c>
      <c r="DI6067" s="13" t="n">
        <v>42</v>
      </c>
      <c r="EE6067" s="13" t="n">
        <v>42</v>
      </c>
      <c r="FA6067" s="13" t="n">
        <v>42</v>
      </c>
      <c r="FW6067" s="13" t="n">
        <v>42</v>
      </c>
      <c r="GS6067" s="13" t="n">
        <v>42</v>
      </c>
    </row>
    <row r="6068">
      <c r="C6068" s="13" t="n">
        <v>43</v>
      </c>
      <c r="D6068" s="13">
        <f>(D2228*(D5684^2)+(D2036^2)*(D5876^2))^0.5</f>
        <v/>
      </c>
      <c r="E6068" s="13">
        <f>(E2228*(E5684^2)+(E2036^2)*(E5876^2))^0.5</f>
        <v/>
      </c>
      <c r="F6068" s="13">
        <f>(F2228*(F5684^2)+(F2036^2)*(F5876^2))^0.5</f>
        <v/>
      </c>
      <c r="Y6068" s="13" t="n">
        <v>43</v>
      </c>
      <c r="AU6068" s="13" t="n">
        <v>43</v>
      </c>
      <c r="BQ6068" s="13" t="n">
        <v>43</v>
      </c>
      <c r="CM6068" s="13" t="n">
        <v>43</v>
      </c>
      <c r="DI6068" s="13" t="n">
        <v>43</v>
      </c>
      <c r="EE6068" s="13" t="n">
        <v>43</v>
      </c>
      <c r="FA6068" s="13" t="n">
        <v>43</v>
      </c>
      <c r="FW6068" s="13" t="n">
        <v>43</v>
      </c>
      <c r="GS6068" s="13" t="n">
        <v>43</v>
      </c>
    </row>
    <row r="6069">
      <c r="C6069" s="13" t="n">
        <v>44</v>
      </c>
      <c r="D6069" s="13">
        <f>(D2229*(D5685^2)+(D2037^2)*(D5877^2))^0.5</f>
        <v/>
      </c>
      <c r="E6069" s="13">
        <f>(E2229*(E5685^2)+(E2037^2)*(E5877^2))^0.5</f>
        <v/>
      </c>
      <c r="F6069" s="13">
        <f>(F2229*(F5685^2)+(F2037^2)*(F5877^2))^0.5</f>
        <v/>
      </c>
      <c r="Y6069" s="13" t="n">
        <v>44</v>
      </c>
      <c r="AU6069" s="13" t="n">
        <v>44</v>
      </c>
      <c r="BQ6069" s="13" t="n">
        <v>44</v>
      </c>
      <c r="CM6069" s="13" t="n">
        <v>44</v>
      </c>
      <c r="DI6069" s="13" t="n">
        <v>44</v>
      </c>
      <c r="EE6069" s="13" t="n">
        <v>44</v>
      </c>
      <c r="FA6069" s="13" t="n">
        <v>44</v>
      </c>
      <c r="FW6069" s="13" t="n">
        <v>44</v>
      </c>
      <c r="GS6069" s="13" t="n">
        <v>44</v>
      </c>
    </row>
    <row r="6070">
      <c r="C6070" s="13" t="n">
        <v>45</v>
      </c>
      <c r="D6070" s="13">
        <f>(D2230*(D5686^2)+(D2038^2)*(D5878^2))^0.5</f>
        <v/>
      </c>
      <c r="E6070" s="13">
        <f>(E2230*(E5686^2)+(E2038^2)*(E5878^2))^0.5</f>
        <v/>
      </c>
      <c r="F6070" s="13">
        <f>(F2230*(F5686^2)+(F2038^2)*(F5878^2))^0.5</f>
        <v/>
      </c>
      <c r="Y6070" s="13" t="n">
        <v>45</v>
      </c>
      <c r="AU6070" s="13" t="n">
        <v>45</v>
      </c>
      <c r="BQ6070" s="13" t="n">
        <v>45</v>
      </c>
      <c r="CM6070" s="13" t="n">
        <v>45</v>
      </c>
      <c r="DI6070" s="13" t="n">
        <v>45</v>
      </c>
      <c r="EE6070" s="13" t="n">
        <v>45</v>
      </c>
      <c r="FA6070" s="13" t="n">
        <v>45</v>
      </c>
      <c r="FW6070" s="13" t="n">
        <v>45</v>
      </c>
      <c r="GS6070" s="13" t="n">
        <v>45</v>
      </c>
    </row>
    <row r="6071">
      <c r="C6071" s="13" t="n">
        <v>46</v>
      </c>
      <c r="D6071" s="13">
        <f>(D2231*(D5687^2)+(D2039^2)*(D5879^2))^0.5</f>
        <v/>
      </c>
      <c r="E6071" s="13">
        <f>(E2231*(E5687^2)+(E2039^2)*(E5879^2))^0.5</f>
        <v/>
      </c>
      <c r="F6071" s="13">
        <f>(F2231*(F5687^2)+(F2039^2)*(F5879^2))^0.5</f>
        <v/>
      </c>
      <c r="Y6071" s="13" t="n">
        <v>46</v>
      </c>
      <c r="AU6071" s="13" t="n">
        <v>46</v>
      </c>
      <c r="BQ6071" s="13" t="n">
        <v>46</v>
      </c>
      <c r="CM6071" s="13" t="n">
        <v>46</v>
      </c>
      <c r="DI6071" s="13" t="n">
        <v>46</v>
      </c>
      <c r="EE6071" s="13" t="n">
        <v>46</v>
      </c>
      <c r="FA6071" s="13" t="n">
        <v>46</v>
      </c>
      <c r="FW6071" s="13" t="n">
        <v>46</v>
      </c>
      <c r="GS6071" s="13" t="n">
        <v>46</v>
      </c>
    </row>
    <row r="6072">
      <c r="C6072" s="13" t="n">
        <v>47</v>
      </c>
      <c r="D6072" s="13">
        <f>(D2232*(D5688^2)+(D2040^2)*(D5880^2))^0.5</f>
        <v/>
      </c>
      <c r="E6072" s="13">
        <f>(E2232*(E5688^2)+(E2040^2)*(E5880^2))^0.5</f>
        <v/>
      </c>
      <c r="F6072" s="13">
        <f>(F2232*(F5688^2)+(F2040^2)*(F5880^2))^0.5</f>
        <v/>
      </c>
      <c r="Y6072" s="13" t="n">
        <v>47</v>
      </c>
      <c r="AU6072" s="13" t="n">
        <v>47</v>
      </c>
      <c r="BQ6072" s="13" t="n">
        <v>47</v>
      </c>
      <c r="CM6072" s="13" t="n">
        <v>47</v>
      </c>
      <c r="DI6072" s="13" t="n">
        <v>47</v>
      </c>
      <c r="EE6072" s="13" t="n">
        <v>47</v>
      </c>
      <c r="FA6072" s="13" t="n">
        <v>47</v>
      </c>
      <c r="FW6072" s="13" t="n">
        <v>47</v>
      </c>
      <c r="GS6072" s="13" t="n">
        <v>47</v>
      </c>
    </row>
    <row r="6073">
      <c r="C6073" s="13" t="n">
        <v>48</v>
      </c>
      <c r="D6073" s="13">
        <f>(D2233*(D5689^2)+(D2041^2)*(D5881^2))^0.5</f>
        <v/>
      </c>
      <c r="E6073" s="13">
        <f>(E2233*(E5689^2)+(E2041^2)*(E5881^2))^0.5</f>
        <v/>
      </c>
      <c r="F6073" s="13">
        <f>(F2233*(F5689^2)+(F2041^2)*(F5881^2))^0.5</f>
        <v/>
      </c>
      <c r="Y6073" s="13" t="n">
        <v>48</v>
      </c>
      <c r="AU6073" s="13" t="n">
        <v>48</v>
      </c>
      <c r="BQ6073" s="13" t="n">
        <v>48</v>
      </c>
      <c r="CM6073" s="13" t="n">
        <v>48</v>
      </c>
      <c r="DI6073" s="13" t="n">
        <v>48</v>
      </c>
      <c r="EE6073" s="13" t="n">
        <v>48</v>
      </c>
      <c r="FA6073" s="13" t="n">
        <v>48</v>
      </c>
      <c r="FW6073" s="13" t="n">
        <v>48</v>
      </c>
      <c r="GS6073" s="13" t="n">
        <v>48</v>
      </c>
    </row>
    <row r="6074">
      <c r="C6074" s="13" t="n">
        <v>49</v>
      </c>
      <c r="D6074" s="13">
        <f>(D2234*(D5690^2)+(D2042^2)*(D5882^2))^0.5</f>
        <v/>
      </c>
      <c r="E6074" s="13">
        <f>(E2234*(E5690^2)+(E2042^2)*(E5882^2))^0.5</f>
        <v/>
      </c>
      <c r="F6074" s="13">
        <f>(F2234*(F5690^2)+(F2042^2)*(F5882^2))^0.5</f>
        <v/>
      </c>
      <c r="Y6074" s="13" t="n">
        <v>49</v>
      </c>
      <c r="AU6074" s="13" t="n">
        <v>49</v>
      </c>
      <c r="BQ6074" s="13" t="n">
        <v>49</v>
      </c>
      <c r="CM6074" s="13" t="n">
        <v>49</v>
      </c>
      <c r="DI6074" s="13" t="n">
        <v>49</v>
      </c>
      <c r="EE6074" s="13" t="n">
        <v>49</v>
      </c>
      <c r="FA6074" s="13" t="n">
        <v>49</v>
      </c>
      <c r="FW6074" s="13" t="n">
        <v>49</v>
      </c>
      <c r="GS6074" s="13" t="n">
        <v>49</v>
      </c>
    </row>
    <row r="6075">
      <c r="C6075" s="13" t="n">
        <v>50</v>
      </c>
      <c r="D6075" s="13">
        <f>(D2235*(D5691^2)+(D2043^2)*(D5883^2))^0.5</f>
        <v/>
      </c>
      <c r="E6075" s="13">
        <f>(E2235*(E5691^2)+(E2043^2)*(E5883^2))^0.5</f>
        <v/>
      </c>
      <c r="F6075" s="13">
        <f>(F2235*(F5691^2)+(F2043^2)*(F5883^2))^0.5</f>
        <v/>
      </c>
      <c r="Y6075" s="13" t="n">
        <v>50</v>
      </c>
      <c r="AU6075" s="13" t="n">
        <v>50</v>
      </c>
      <c r="BQ6075" s="13" t="n">
        <v>50</v>
      </c>
      <c r="CM6075" s="13" t="n">
        <v>50</v>
      </c>
      <c r="DI6075" s="13" t="n">
        <v>50</v>
      </c>
      <c r="EE6075" s="13" t="n">
        <v>50</v>
      </c>
      <c r="FA6075" s="13" t="n">
        <v>50</v>
      </c>
      <c r="FW6075" s="13" t="n">
        <v>50</v>
      </c>
      <c r="GS6075" s="13" t="n">
        <v>50</v>
      </c>
    </row>
    <row r="6076">
      <c r="C6076" s="13" t="n">
        <v>51</v>
      </c>
      <c r="D6076" s="13">
        <f>(D2236*(D5692^2)+(D2044^2)*(D5884^2))^0.5</f>
        <v/>
      </c>
      <c r="E6076" s="13">
        <f>(E2236*(E5692^2)+(E2044^2)*(E5884^2))^0.5</f>
        <v/>
      </c>
      <c r="F6076" s="13">
        <f>(F2236*(F5692^2)+(F2044^2)*(F5884^2))^0.5</f>
        <v/>
      </c>
      <c r="Y6076" s="13" t="n">
        <v>51</v>
      </c>
      <c r="AU6076" s="13" t="n">
        <v>51</v>
      </c>
      <c r="BQ6076" s="13" t="n">
        <v>51</v>
      </c>
      <c r="CM6076" s="13" t="n">
        <v>51</v>
      </c>
      <c r="DI6076" s="13" t="n">
        <v>51</v>
      </c>
      <c r="EE6076" s="13" t="n">
        <v>51</v>
      </c>
      <c r="FA6076" s="13" t="n">
        <v>51</v>
      </c>
      <c r="FW6076" s="13" t="n">
        <v>51</v>
      </c>
      <c r="GS6076" s="13" t="n">
        <v>51</v>
      </c>
    </row>
    <row r="6077">
      <c r="C6077" s="13" t="n">
        <v>52</v>
      </c>
      <c r="D6077" s="13">
        <f>(D2237*(D5693^2)+(D2045^2)*(D5885^2))^0.5</f>
        <v/>
      </c>
      <c r="E6077" s="13">
        <f>(E2237*(E5693^2)+(E2045^2)*(E5885^2))^0.5</f>
        <v/>
      </c>
      <c r="F6077" s="13">
        <f>(F2237*(F5693^2)+(F2045^2)*(F5885^2))^0.5</f>
        <v/>
      </c>
      <c r="Y6077" s="13" t="n">
        <v>52</v>
      </c>
      <c r="AU6077" s="13" t="n">
        <v>52</v>
      </c>
      <c r="BQ6077" s="13" t="n">
        <v>52</v>
      </c>
      <c r="CM6077" s="13" t="n">
        <v>52</v>
      </c>
      <c r="DI6077" s="13" t="n">
        <v>52</v>
      </c>
      <c r="EE6077" s="13" t="n">
        <v>52</v>
      </c>
      <c r="FA6077" s="13" t="n">
        <v>52</v>
      </c>
      <c r="FW6077" s="13" t="n">
        <v>52</v>
      </c>
      <c r="GS6077" s="13" t="n">
        <v>52</v>
      </c>
    </row>
    <row r="6078">
      <c r="C6078" s="13" t="n">
        <v>53</v>
      </c>
      <c r="D6078" s="13">
        <f>(D2238*(D5694^2)+(D2046^2)*(D5886^2))^0.5</f>
        <v/>
      </c>
      <c r="E6078" s="13">
        <f>(E2238*(E5694^2)+(E2046^2)*(E5886^2))^0.5</f>
        <v/>
      </c>
      <c r="F6078" s="13">
        <f>(F2238*(F5694^2)+(F2046^2)*(F5886^2))^0.5</f>
        <v/>
      </c>
      <c r="Y6078" s="13" t="n">
        <v>53</v>
      </c>
      <c r="AU6078" s="13" t="n">
        <v>53</v>
      </c>
      <c r="BQ6078" s="13" t="n">
        <v>53</v>
      </c>
      <c r="CM6078" s="13" t="n">
        <v>53</v>
      </c>
      <c r="DI6078" s="13" t="n">
        <v>53</v>
      </c>
      <c r="EE6078" s="13" t="n">
        <v>53</v>
      </c>
      <c r="FA6078" s="13" t="n">
        <v>53</v>
      </c>
      <c r="FW6078" s="13" t="n">
        <v>53</v>
      </c>
      <c r="GS6078" s="13" t="n">
        <v>53</v>
      </c>
    </row>
    <row r="6079">
      <c r="C6079" s="13" t="n">
        <v>54</v>
      </c>
      <c r="D6079" s="13">
        <f>(D2239*(D5695^2)+(D2047^2)*(D5887^2))^0.5</f>
        <v/>
      </c>
      <c r="E6079" s="13">
        <f>(E2239*(E5695^2)+(E2047^2)*(E5887^2))^0.5</f>
        <v/>
      </c>
      <c r="F6079" s="13">
        <f>(F2239*(F5695^2)+(F2047^2)*(F5887^2))^0.5</f>
        <v/>
      </c>
      <c r="Y6079" s="13" t="n">
        <v>54</v>
      </c>
      <c r="AU6079" s="13" t="n">
        <v>54</v>
      </c>
      <c r="BQ6079" s="13" t="n">
        <v>54</v>
      </c>
      <c r="CM6079" s="13" t="n">
        <v>54</v>
      </c>
      <c r="DI6079" s="13" t="n">
        <v>54</v>
      </c>
      <c r="EE6079" s="13" t="n">
        <v>54</v>
      </c>
      <c r="FA6079" s="13" t="n">
        <v>54</v>
      </c>
      <c r="FW6079" s="13" t="n">
        <v>54</v>
      </c>
      <c r="GS6079" s="13" t="n">
        <v>54</v>
      </c>
    </row>
    <row r="6080">
      <c r="C6080" s="13" t="n">
        <v>55</v>
      </c>
      <c r="D6080" s="13">
        <f>(D2240*(D5696^2)+(D2048^2)*(D5888^2))^0.5</f>
        <v/>
      </c>
      <c r="E6080" s="13">
        <f>(E2240*(E5696^2)+(E2048^2)*(E5888^2))^0.5</f>
        <v/>
      </c>
      <c r="F6080" s="13">
        <f>(F2240*(F5696^2)+(F2048^2)*(F5888^2))^0.5</f>
        <v/>
      </c>
      <c r="Y6080" s="13" t="n">
        <v>55</v>
      </c>
      <c r="AU6080" s="13" t="n">
        <v>55</v>
      </c>
      <c r="BQ6080" s="13" t="n">
        <v>55</v>
      </c>
      <c r="CM6080" s="13" t="n">
        <v>55</v>
      </c>
      <c r="DI6080" s="13" t="n">
        <v>55</v>
      </c>
      <c r="EE6080" s="13" t="n">
        <v>55</v>
      </c>
      <c r="FA6080" s="13" t="n">
        <v>55</v>
      </c>
      <c r="FW6080" s="13" t="n">
        <v>55</v>
      </c>
      <c r="GS6080" s="13" t="n">
        <v>55</v>
      </c>
    </row>
    <row r="6081">
      <c r="C6081" s="13" t="n">
        <v>56</v>
      </c>
      <c r="D6081" s="13">
        <f>(D2241*(D5697^2)+(D2049^2)*(D5889^2))^0.5</f>
        <v/>
      </c>
      <c r="E6081" s="13">
        <f>(E2241*(E5697^2)+(E2049^2)*(E5889^2))^0.5</f>
        <v/>
      </c>
      <c r="F6081" s="13">
        <f>(F2241*(F5697^2)+(F2049^2)*(F5889^2))^0.5</f>
        <v/>
      </c>
      <c r="Y6081" s="13" t="n">
        <v>56</v>
      </c>
      <c r="AU6081" s="13" t="n">
        <v>56</v>
      </c>
      <c r="BQ6081" s="13" t="n">
        <v>56</v>
      </c>
      <c r="CM6081" s="13" t="n">
        <v>56</v>
      </c>
      <c r="DI6081" s="13" t="n">
        <v>56</v>
      </c>
      <c r="EE6081" s="13" t="n">
        <v>56</v>
      </c>
      <c r="FA6081" s="13" t="n">
        <v>56</v>
      </c>
      <c r="FW6081" s="13" t="n">
        <v>56</v>
      </c>
      <c r="GS6081" s="13" t="n">
        <v>56</v>
      </c>
    </row>
    <row r="6082">
      <c r="C6082" s="13" t="n">
        <v>57</v>
      </c>
      <c r="D6082" s="13">
        <f>(D2242*(D5698^2)+(D2050^2)*(D5890^2))^0.5</f>
        <v/>
      </c>
      <c r="E6082" s="13">
        <f>(E2242*(E5698^2)+(E2050^2)*(E5890^2))^0.5</f>
        <v/>
      </c>
      <c r="F6082" s="13">
        <f>(F2242*(F5698^2)+(F2050^2)*(F5890^2))^0.5</f>
        <v/>
      </c>
      <c r="Y6082" s="13" t="n">
        <v>57</v>
      </c>
      <c r="AU6082" s="13" t="n">
        <v>57</v>
      </c>
      <c r="BQ6082" s="13" t="n">
        <v>57</v>
      </c>
      <c r="CM6082" s="13" t="n">
        <v>57</v>
      </c>
      <c r="DI6082" s="13" t="n">
        <v>57</v>
      </c>
      <c r="EE6082" s="13" t="n">
        <v>57</v>
      </c>
      <c r="FA6082" s="13" t="n">
        <v>57</v>
      </c>
      <c r="FW6082" s="13" t="n">
        <v>57</v>
      </c>
      <c r="GS6082" s="13" t="n">
        <v>57</v>
      </c>
    </row>
    <row r="6083">
      <c r="C6083" s="13" t="n">
        <v>58</v>
      </c>
      <c r="D6083" s="13">
        <f>(D2243*(D5699^2)+(D2051^2)*(D5891^2))^0.5</f>
        <v/>
      </c>
      <c r="E6083" s="13">
        <f>(E2243*(E5699^2)+(E2051^2)*(E5891^2))^0.5</f>
        <v/>
      </c>
      <c r="F6083" s="13">
        <f>(F2243*(F5699^2)+(F2051^2)*(F5891^2))^0.5</f>
        <v/>
      </c>
      <c r="Y6083" s="13" t="n">
        <v>58</v>
      </c>
      <c r="AU6083" s="13" t="n">
        <v>58</v>
      </c>
      <c r="BQ6083" s="13" t="n">
        <v>58</v>
      </c>
      <c r="CM6083" s="13" t="n">
        <v>58</v>
      </c>
      <c r="DI6083" s="13" t="n">
        <v>58</v>
      </c>
      <c r="EE6083" s="13" t="n">
        <v>58</v>
      </c>
      <c r="FA6083" s="13" t="n">
        <v>58</v>
      </c>
      <c r="FW6083" s="13" t="n">
        <v>58</v>
      </c>
      <c r="GS6083" s="13" t="n">
        <v>58</v>
      </c>
    </row>
    <row r="6084">
      <c r="C6084" s="13" t="n">
        <v>59</v>
      </c>
      <c r="D6084" s="13">
        <f>(D2244*(D5700^2)+(D2052^2)*(D5892^2))^0.5</f>
        <v/>
      </c>
      <c r="E6084" s="13">
        <f>(E2244*(E5700^2)+(E2052^2)*(E5892^2))^0.5</f>
        <v/>
      </c>
      <c r="F6084" s="13">
        <f>(F2244*(F5700^2)+(F2052^2)*(F5892^2))^0.5</f>
        <v/>
      </c>
      <c r="Y6084" s="13" t="n">
        <v>59</v>
      </c>
      <c r="AU6084" s="13" t="n">
        <v>59</v>
      </c>
      <c r="BQ6084" s="13" t="n">
        <v>59</v>
      </c>
      <c r="CM6084" s="13" t="n">
        <v>59</v>
      </c>
      <c r="DI6084" s="13" t="n">
        <v>59</v>
      </c>
      <c r="EE6084" s="13" t="n">
        <v>59</v>
      </c>
      <c r="FA6084" s="13" t="n">
        <v>59</v>
      </c>
      <c r="FW6084" s="13" t="n">
        <v>59</v>
      </c>
      <c r="GS6084" s="13" t="n">
        <v>59</v>
      </c>
    </row>
    <row r="6085">
      <c r="C6085" s="13" t="n">
        <v>60</v>
      </c>
      <c r="D6085" s="13">
        <f>(D2245*(D5701^2)+(D2053^2)*(D5893^2))^0.5</f>
        <v/>
      </c>
      <c r="E6085" s="13">
        <f>(E2245*(E5701^2)+(E2053^2)*(E5893^2))^0.5</f>
        <v/>
      </c>
      <c r="F6085" s="13">
        <f>(F2245*(F5701^2)+(F2053^2)*(F5893^2))^0.5</f>
        <v/>
      </c>
      <c r="Y6085" s="13" t="n">
        <v>60</v>
      </c>
      <c r="AU6085" s="13" t="n">
        <v>60</v>
      </c>
      <c r="BQ6085" s="13" t="n">
        <v>60</v>
      </c>
      <c r="CM6085" s="13" t="n">
        <v>60</v>
      </c>
      <c r="DI6085" s="13" t="n">
        <v>60</v>
      </c>
      <c r="EE6085" s="13" t="n">
        <v>60</v>
      </c>
      <c r="FA6085" s="13" t="n">
        <v>60</v>
      </c>
      <c r="FW6085" s="13" t="n">
        <v>60</v>
      </c>
      <c r="GS6085" s="13" t="n">
        <v>60</v>
      </c>
    </row>
    <row r="6086">
      <c r="C6086" s="13" t="n">
        <v>61</v>
      </c>
      <c r="D6086" s="13">
        <f>(D2246*(D5702^2)+(D2054^2)*(D5894^2))^0.5</f>
        <v/>
      </c>
      <c r="E6086" s="13">
        <f>(E2246*(E5702^2)+(E2054^2)*(E5894^2))^0.5</f>
        <v/>
      </c>
      <c r="F6086" s="13">
        <f>(F2246*(F5702^2)+(F2054^2)*(F5894^2))^0.5</f>
        <v/>
      </c>
      <c r="Y6086" s="13" t="n">
        <v>61</v>
      </c>
      <c r="AU6086" s="13" t="n">
        <v>61</v>
      </c>
      <c r="BQ6086" s="13" t="n">
        <v>61</v>
      </c>
      <c r="CM6086" s="13" t="n">
        <v>61</v>
      </c>
      <c r="DI6086" s="13" t="n">
        <v>61</v>
      </c>
      <c r="EE6086" s="13" t="n">
        <v>61</v>
      </c>
      <c r="FA6086" s="13" t="n">
        <v>61</v>
      </c>
      <c r="FW6086" s="13" t="n">
        <v>61</v>
      </c>
      <c r="GS6086" s="13" t="n">
        <v>61</v>
      </c>
    </row>
    <row r="6087">
      <c r="C6087" s="13" t="n">
        <v>62</v>
      </c>
      <c r="D6087" s="13">
        <f>(D2247*(D5703^2)+(D2055^2)*(D5895^2))^0.5</f>
        <v/>
      </c>
      <c r="E6087" s="13">
        <f>(E2247*(E5703^2)+(E2055^2)*(E5895^2))^0.5</f>
        <v/>
      </c>
      <c r="F6087" s="13">
        <f>(F2247*(F5703^2)+(F2055^2)*(F5895^2))^0.5</f>
        <v/>
      </c>
      <c r="Y6087" s="13" t="n">
        <v>62</v>
      </c>
      <c r="AU6087" s="13" t="n">
        <v>62</v>
      </c>
      <c r="BQ6087" s="13" t="n">
        <v>62</v>
      </c>
      <c r="CM6087" s="13" t="n">
        <v>62</v>
      </c>
      <c r="DI6087" s="13" t="n">
        <v>62</v>
      </c>
      <c r="EE6087" s="13" t="n">
        <v>62</v>
      </c>
      <c r="FA6087" s="13" t="n">
        <v>62</v>
      </c>
      <c r="FW6087" s="13" t="n">
        <v>62</v>
      </c>
      <c r="GS6087" s="13" t="n">
        <v>62</v>
      </c>
    </row>
    <row r="6088">
      <c r="C6088" s="13" t="n">
        <v>63</v>
      </c>
      <c r="D6088" s="13">
        <f>(D2248*(D5704^2)+(D2056^2)*(D5896^2))^0.5</f>
        <v/>
      </c>
      <c r="E6088" s="13">
        <f>(E2248*(E5704^2)+(E2056^2)*(E5896^2))^0.5</f>
        <v/>
      </c>
      <c r="F6088" s="13">
        <f>(F2248*(F5704^2)+(F2056^2)*(F5896^2))^0.5</f>
        <v/>
      </c>
      <c r="Y6088" s="13" t="n">
        <v>63</v>
      </c>
      <c r="AU6088" s="13" t="n">
        <v>63</v>
      </c>
      <c r="BQ6088" s="13" t="n">
        <v>63</v>
      </c>
      <c r="CM6088" s="13" t="n">
        <v>63</v>
      </c>
      <c r="DI6088" s="13" t="n">
        <v>63</v>
      </c>
      <c r="EE6088" s="13" t="n">
        <v>63</v>
      </c>
      <c r="FA6088" s="13" t="n">
        <v>63</v>
      </c>
      <c r="FW6088" s="13" t="n">
        <v>63</v>
      </c>
      <c r="GS6088" s="13" t="n">
        <v>63</v>
      </c>
    </row>
    <row r="6089">
      <c r="C6089" s="13" t="n">
        <v>64</v>
      </c>
      <c r="D6089" s="13">
        <f>(D2249*(D5705^2)+(D2057^2)*(D5897^2))^0.5</f>
        <v/>
      </c>
      <c r="E6089" s="13">
        <f>(E2249*(E5705^2)+(E2057^2)*(E5897^2))^0.5</f>
        <v/>
      </c>
      <c r="F6089" s="13">
        <f>(F2249*(F5705^2)+(F2057^2)*(F5897^2))^0.5</f>
        <v/>
      </c>
      <c r="Y6089" s="13" t="n">
        <v>64</v>
      </c>
      <c r="AU6089" s="13" t="n">
        <v>64</v>
      </c>
      <c r="BQ6089" s="13" t="n">
        <v>64</v>
      </c>
      <c r="CM6089" s="13" t="n">
        <v>64</v>
      </c>
      <c r="DI6089" s="13" t="n">
        <v>64</v>
      </c>
      <c r="EE6089" s="13" t="n">
        <v>64</v>
      </c>
      <c r="FA6089" s="13" t="n">
        <v>64</v>
      </c>
      <c r="FW6089" s="13" t="n">
        <v>64</v>
      </c>
      <c r="GS6089" s="13" t="n">
        <v>64</v>
      </c>
    </row>
    <row r="6090">
      <c r="C6090" s="13" t="n">
        <v>65</v>
      </c>
      <c r="D6090" s="13">
        <f>(D2250*(D5706^2)+(D2058^2)*(D5898^2))^0.5</f>
        <v/>
      </c>
      <c r="E6090" s="13">
        <f>(E2250*(E5706^2)+(E2058^2)*(E5898^2))^0.5</f>
        <v/>
      </c>
      <c r="F6090" s="13">
        <f>(F2250*(F5706^2)+(F2058^2)*(F5898^2))^0.5</f>
        <v/>
      </c>
      <c r="Y6090" s="13" t="n">
        <v>65</v>
      </c>
      <c r="AU6090" s="13" t="n">
        <v>65</v>
      </c>
      <c r="BQ6090" s="13" t="n">
        <v>65</v>
      </c>
      <c r="CM6090" s="13" t="n">
        <v>65</v>
      </c>
      <c r="DI6090" s="13" t="n">
        <v>65</v>
      </c>
      <c r="EE6090" s="13" t="n">
        <v>65</v>
      </c>
      <c r="FA6090" s="13" t="n">
        <v>65</v>
      </c>
      <c r="FW6090" s="13" t="n">
        <v>65</v>
      </c>
      <c r="GS6090" s="13" t="n">
        <v>65</v>
      </c>
    </row>
    <row r="6091">
      <c r="C6091" s="13" t="n">
        <v>66</v>
      </c>
      <c r="D6091" s="13">
        <f>(D2251*(D5707^2)+(D2059^2)*(D5899^2))^0.5</f>
        <v/>
      </c>
      <c r="E6091" s="13">
        <f>(E2251*(E5707^2)+(E2059^2)*(E5899^2))^0.5</f>
        <v/>
      </c>
      <c r="F6091" s="13">
        <f>(F2251*(F5707^2)+(F2059^2)*(F5899^2))^0.5</f>
        <v/>
      </c>
      <c r="Y6091" s="13" t="n">
        <v>66</v>
      </c>
      <c r="AU6091" s="13" t="n">
        <v>66</v>
      </c>
      <c r="BQ6091" s="13" t="n">
        <v>66</v>
      </c>
      <c r="CM6091" s="13" t="n">
        <v>66</v>
      </c>
      <c r="DI6091" s="13" t="n">
        <v>66</v>
      </c>
      <c r="EE6091" s="13" t="n">
        <v>66</v>
      </c>
      <c r="FA6091" s="13" t="n">
        <v>66</v>
      </c>
      <c r="FW6091" s="13" t="n">
        <v>66</v>
      </c>
      <c r="GS6091" s="13" t="n">
        <v>66</v>
      </c>
    </row>
    <row r="6092">
      <c r="C6092" s="13" t="n">
        <v>67</v>
      </c>
      <c r="D6092" s="13">
        <f>(D2252*(D5708^2)+(D2060^2)*(D5900^2))^0.5</f>
        <v/>
      </c>
      <c r="E6092" s="13">
        <f>(E2252*(E5708^2)+(E2060^2)*(E5900^2))^0.5</f>
        <v/>
      </c>
      <c r="F6092" s="13">
        <f>(F2252*(F5708^2)+(F2060^2)*(F5900^2))^0.5</f>
        <v/>
      </c>
      <c r="Y6092" s="13" t="n">
        <v>67</v>
      </c>
      <c r="AU6092" s="13" t="n">
        <v>67</v>
      </c>
      <c r="BQ6092" s="13" t="n">
        <v>67</v>
      </c>
      <c r="CM6092" s="13" t="n">
        <v>67</v>
      </c>
      <c r="DI6092" s="13" t="n">
        <v>67</v>
      </c>
      <c r="EE6092" s="13" t="n">
        <v>67</v>
      </c>
      <c r="FA6092" s="13" t="n">
        <v>67</v>
      </c>
      <c r="FW6092" s="13" t="n">
        <v>67</v>
      </c>
      <c r="GS6092" s="13" t="n">
        <v>67</v>
      </c>
    </row>
    <row r="6093">
      <c r="C6093" s="13" t="n">
        <v>68</v>
      </c>
      <c r="D6093" s="13">
        <f>(D2253*(D5709^2)+(D2061^2)*(D5901^2))^0.5</f>
        <v/>
      </c>
      <c r="E6093" s="13">
        <f>(E2253*(E5709^2)+(E2061^2)*(E5901^2))^0.5</f>
        <v/>
      </c>
      <c r="F6093" s="13">
        <f>(F2253*(F5709^2)+(F2061^2)*(F5901^2))^0.5</f>
        <v/>
      </c>
      <c r="Y6093" s="13" t="n">
        <v>68</v>
      </c>
      <c r="AU6093" s="13" t="n">
        <v>68</v>
      </c>
      <c r="BQ6093" s="13" t="n">
        <v>68</v>
      </c>
      <c r="CM6093" s="13" t="n">
        <v>68</v>
      </c>
      <c r="DI6093" s="13" t="n">
        <v>68</v>
      </c>
      <c r="EE6093" s="13" t="n">
        <v>68</v>
      </c>
      <c r="FA6093" s="13" t="n">
        <v>68</v>
      </c>
      <c r="FW6093" s="13" t="n">
        <v>68</v>
      </c>
      <c r="GS6093" s="13" t="n">
        <v>68</v>
      </c>
    </row>
    <row r="6094">
      <c r="C6094" s="13" t="n">
        <v>69</v>
      </c>
      <c r="D6094" s="13">
        <f>(D2254*(D5710^2)+(D2062^2)*(D5902^2))^0.5</f>
        <v/>
      </c>
      <c r="E6094" s="13">
        <f>(E2254*(E5710^2)+(E2062^2)*(E5902^2))^0.5</f>
        <v/>
      </c>
      <c r="F6094" s="13">
        <f>(F2254*(F5710^2)+(F2062^2)*(F5902^2))^0.5</f>
        <v/>
      </c>
      <c r="Y6094" s="13" t="n">
        <v>69</v>
      </c>
      <c r="AU6094" s="13" t="n">
        <v>69</v>
      </c>
      <c r="BQ6094" s="13" t="n">
        <v>69</v>
      </c>
      <c r="CM6094" s="13" t="n">
        <v>69</v>
      </c>
      <c r="DI6094" s="13" t="n">
        <v>69</v>
      </c>
      <c r="EE6094" s="13" t="n">
        <v>69</v>
      </c>
      <c r="FA6094" s="13" t="n">
        <v>69</v>
      </c>
      <c r="FW6094" s="13" t="n">
        <v>69</v>
      </c>
      <c r="GS6094" s="13" t="n">
        <v>69</v>
      </c>
    </row>
    <row r="6095">
      <c r="C6095" s="13" t="n">
        <v>70</v>
      </c>
      <c r="D6095" s="13">
        <f>(D2255*(D5711^2)+(D2063^2)*(D5903^2))^0.5</f>
        <v/>
      </c>
      <c r="E6095" s="13">
        <f>(E2255*(E5711^2)+(E2063^2)*(E5903^2))^0.5</f>
        <v/>
      </c>
      <c r="F6095" s="13">
        <f>(F2255*(F5711^2)+(F2063^2)*(F5903^2))^0.5</f>
        <v/>
      </c>
      <c r="Y6095" s="13" t="n">
        <v>70</v>
      </c>
      <c r="AU6095" s="13" t="n">
        <v>70</v>
      </c>
      <c r="BQ6095" s="13" t="n">
        <v>70</v>
      </c>
      <c r="CM6095" s="13" t="n">
        <v>70</v>
      </c>
      <c r="DI6095" s="13" t="n">
        <v>70</v>
      </c>
      <c r="EE6095" s="13" t="n">
        <v>70</v>
      </c>
      <c r="FA6095" s="13" t="n">
        <v>70</v>
      </c>
      <c r="FW6095" s="13" t="n">
        <v>70</v>
      </c>
      <c r="GS6095" s="13" t="n">
        <v>70</v>
      </c>
    </row>
    <row r="6096">
      <c r="C6096" s="13" t="n">
        <v>71</v>
      </c>
      <c r="D6096" s="13">
        <f>(D2256*(D5712^2)+(D2064^2)*(D5904^2))^0.5</f>
        <v/>
      </c>
      <c r="E6096" s="13">
        <f>(E2256*(E5712^2)+(E2064^2)*(E5904^2))^0.5</f>
        <v/>
      </c>
      <c r="F6096" s="13">
        <f>(F2256*(F5712^2)+(F2064^2)*(F5904^2))^0.5</f>
        <v/>
      </c>
      <c r="Y6096" s="13" t="n">
        <v>71</v>
      </c>
      <c r="AU6096" s="13" t="n">
        <v>71</v>
      </c>
      <c r="BQ6096" s="13" t="n">
        <v>71</v>
      </c>
      <c r="CM6096" s="13" t="n">
        <v>71</v>
      </c>
      <c r="DI6096" s="13" t="n">
        <v>71</v>
      </c>
      <c r="EE6096" s="13" t="n">
        <v>71</v>
      </c>
      <c r="FA6096" s="13" t="n">
        <v>71</v>
      </c>
      <c r="FW6096" s="13" t="n">
        <v>71</v>
      </c>
      <c r="GS6096" s="13" t="n">
        <v>71</v>
      </c>
    </row>
    <row r="6097">
      <c r="C6097" s="13" t="n">
        <v>72</v>
      </c>
      <c r="D6097" s="13">
        <f>(D2257*(D5713^2)+(D2065^2)*(D5905^2))^0.5</f>
        <v/>
      </c>
      <c r="E6097" s="13">
        <f>(E2257*(E5713^2)+(E2065^2)*(E5905^2))^0.5</f>
        <v/>
      </c>
      <c r="F6097" s="13">
        <f>(F2257*(F5713^2)+(F2065^2)*(F5905^2))^0.5</f>
        <v/>
      </c>
      <c r="Y6097" s="13" t="n">
        <v>72</v>
      </c>
      <c r="AU6097" s="13" t="n">
        <v>72</v>
      </c>
      <c r="BQ6097" s="13" t="n">
        <v>72</v>
      </c>
      <c r="CM6097" s="13" t="n">
        <v>72</v>
      </c>
      <c r="DI6097" s="13" t="n">
        <v>72</v>
      </c>
      <c r="EE6097" s="13" t="n">
        <v>72</v>
      </c>
      <c r="FA6097" s="13" t="n">
        <v>72</v>
      </c>
      <c r="FW6097" s="13" t="n">
        <v>72</v>
      </c>
      <c r="GS6097" s="13" t="n">
        <v>72</v>
      </c>
    </row>
    <row r="6098">
      <c r="C6098" s="13" t="n">
        <v>73</v>
      </c>
      <c r="D6098" s="13">
        <f>(D2258*(D5714^2)+(D2066^2)*(D5906^2))^0.5</f>
        <v/>
      </c>
      <c r="E6098" s="13">
        <f>(E2258*(E5714^2)+(E2066^2)*(E5906^2))^0.5</f>
        <v/>
      </c>
      <c r="F6098" s="13">
        <f>(F2258*(F5714^2)+(F2066^2)*(F5906^2))^0.5</f>
        <v/>
      </c>
      <c r="Y6098" s="13" t="n">
        <v>73</v>
      </c>
      <c r="AU6098" s="13" t="n">
        <v>73</v>
      </c>
      <c r="BQ6098" s="13" t="n">
        <v>73</v>
      </c>
      <c r="CM6098" s="13" t="n">
        <v>73</v>
      </c>
      <c r="DI6098" s="13" t="n">
        <v>73</v>
      </c>
      <c r="EE6098" s="13" t="n">
        <v>73</v>
      </c>
      <c r="FA6098" s="13" t="n">
        <v>73</v>
      </c>
      <c r="FW6098" s="13" t="n">
        <v>73</v>
      </c>
      <c r="GS6098" s="13" t="n">
        <v>73</v>
      </c>
    </row>
    <row r="6099">
      <c r="C6099" s="13" t="n">
        <v>74</v>
      </c>
      <c r="D6099" s="13">
        <f>(D2259*(D5715^2)+(D2067^2)*(D5907^2))^0.5</f>
        <v/>
      </c>
      <c r="E6099" s="13">
        <f>(E2259*(E5715^2)+(E2067^2)*(E5907^2))^0.5</f>
        <v/>
      </c>
      <c r="F6099" s="13">
        <f>(F2259*(F5715^2)+(F2067^2)*(F5907^2))^0.5</f>
        <v/>
      </c>
      <c r="Y6099" s="13" t="n">
        <v>74</v>
      </c>
      <c r="AU6099" s="13" t="n">
        <v>74</v>
      </c>
      <c r="BQ6099" s="13" t="n">
        <v>74</v>
      </c>
      <c r="CM6099" s="13" t="n">
        <v>74</v>
      </c>
      <c r="DI6099" s="13" t="n">
        <v>74</v>
      </c>
      <c r="EE6099" s="13" t="n">
        <v>74</v>
      </c>
      <c r="FA6099" s="13" t="n">
        <v>74</v>
      </c>
      <c r="FW6099" s="13" t="n">
        <v>74</v>
      </c>
      <c r="GS6099" s="13" t="n">
        <v>74</v>
      </c>
    </row>
    <row r="6100">
      <c r="C6100" s="13" t="n">
        <v>75</v>
      </c>
      <c r="D6100" s="13">
        <f>(D2260*(D5716^2)+(D2068^2)*(D5908^2))^0.5</f>
        <v/>
      </c>
      <c r="E6100" s="13">
        <f>(E2260*(E5716^2)+(E2068^2)*(E5908^2))^0.5</f>
        <v/>
      </c>
      <c r="F6100" s="13">
        <f>(F2260*(F5716^2)+(F2068^2)*(F5908^2))^0.5</f>
        <v/>
      </c>
      <c r="Y6100" s="13" t="n">
        <v>75</v>
      </c>
      <c r="AU6100" s="13" t="n">
        <v>75</v>
      </c>
      <c r="BQ6100" s="13" t="n">
        <v>75</v>
      </c>
      <c r="CM6100" s="13" t="n">
        <v>75</v>
      </c>
      <c r="DI6100" s="13" t="n">
        <v>75</v>
      </c>
      <c r="EE6100" s="13" t="n">
        <v>75</v>
      </c>
      <c r="FA6100" s="13" t="n">
        <v>75</v>
      </c>
      <c r="FW6100" s="13" t="n">
        <v>75</v>
      </c>
      <c r="GS6100" s="13" t="n">
        <v>75</v>
      </c>
    </row>
    <row r="6101">
      <c r="C6101" s="13" t="n">
        <v>76</v>
      </c>
      <c r="D6101" s="13">
        <f>(D2261*(D5717^2)+(D2069^2)*(D5909^2))^0.5</f>
        <v/>
      </c>
      <c r="E6101" s="13">
        <f>(E2261*(E5717^2)+(E2069^2)*(E5909^2))^0.5</f>
        <v/>
      </c>
      <c r="F6101" s="13">
        <f>(F2261*(F5717^2)+(F2069^2)*(F5909^2))^0.5</f>
        <v/>
      </c>
      <c r="Y6101" s="13" t="n">
        <v>76</v>
      </c>
      <c r="AU6101" s="13" t="n">
        <v>76</v>
      </c>
      <c r="BQ6101" s="13" t="n">
        <v>76</v>
      </c>
      <c r="CM6101" s="13" t="n">
        <v>76</v>
      </c>
      <c r="DI6101" s="13" t="n">
        <v>76</v>
      </c>
      <c r="EE6101" s="13" t="n">
        <v>76</v>
      </c>
      <c r="FA6101" s="13" t="n">
        <v>76</v>
      </c>
      <c r="FW6101" s="13" t="n">
        <v>76</v>
      </c>
      <c r="GS6101" s="13" t="n">
        <v>76</v>
      </c>
    </row>
    <row r="6102">
      <c r="C6102" s="13" t="n">
        <v>77</v>
      </c>
      <c r="D6102" s="13">
        <f>(D2262*(D5718^2)+(D2070^2)*(D5910^2))^0.5</f>
        <v/>
      </c>
      <c r="E6102" s="13">
        <f>(E2262*(E5718^2)+(E2070^2)*(E5910^2))^0.5</f>
        <v/>
      </c>
      <c r="F6102" s="13">
        <f>(F2262*(F5718^2)+(F2070^2)*(F5910^2))^0.5</f>
        <v/>
      </c>
      <c r="Y6102" s="13" t="n">
        <v>77</v>
      </c>
      <c r="AU6102" s="13" t="n">
        <v>77</v>
      </c>
      <c r="BQ6102" s="13" t="n">
        <v>77</v>
      </c>
      <c r="CM6102" s="13" t="n">
        <v>77</v>
      </c>
      <c r="DI6102" s="13" t="n">
        <v>77</v>
      </c>
      <c r="EE6102" s="13" t="n">
        <v>77</v>
      </c>
      <c r="FA6102" s="13" t="n">
        <v>77</v>
      </c>
      <c r="FW6102" s="13" t="n">
        <v>77</v>
      </c>
      <c r="GS6102" s="13" t="n">
        <v>77</v>
      </c>
    </row>
    <row r="6103">
      <c r="C6103" s="13" t="n">
        <v>78</v>
      </c>
      <c r="D6103" s="13">
        <f>(D2263*(D5719^2)+(D2071^2)*(D5911^2))^0.5</f>
        <v/>
      </c>
      <c r="E6103" s="13">
        <f>(E2263*(E5719^2)+(E2071^2)*(E5911^2))^0.5</f>
        <v/>
      </c>
      <c r="F6103" s="13">
        <f>(F2263*(F5719^2)+(F2071^2)*(F5911^2))^0.5</f>
        <v/>
      </c>
      <c r="Y6103" s="13" t="n">
        <v>78</v>
      </c>
      <c r="AU6103" s="13" t="n">
        <v>78</v>
      </c>
      <c r="BQ6103" s="13" t="n">
        <v>78</v>
      </c>
      <c r="CM6103" s="13" t="n">
        <v>78</v>
      </c>
      <c r="DI6103" s="13" t="n">
        <v>78</v>
      </c>
      <c r="EE6103" s="13" t="n">
        <v>78</v>
      </c>
      <c r="FA6103" s="13" t="n">
        <v>78</v>
      </c>
      <c r="FW6103" s="13" t="n">
        <v>78</v>
      </c>
      <c r="GS6103" s="13" t="n">
        <v>78</v>
      </c>
    </row>
    <row r="6104">
      <c r="C6104" s="13" t="n">
        <v>79</v>
      </c>
      <c r="D6104" s="13">
        <f>(D2264*(D5720^2)+(D2072^2)*(D5912^2))^0.5</f>
        <v/>
      </c>
      <c r="E6104" s="13">
        <f>(E2264*(E5720^2)+(E2072^2)*(E5912^2))^0.5</f>
        <v/>
      </c>
      <c r="F6104" s="13">
        <f>(F2264*(F5720^2)+(F2072^2)*(F5912^2))^0.5</f>
        <v/>
      </c>
      <c r="Y6104" s="13" t="n">
        <v>79</v>
      </c>
      <c r="AU6104" s="13" t="n">
        <v>79</v>
      </c>
      <c r="BQ6104" s="13" t="n">
        <v>79</v>
      </c>
      <c r="CM6104" s="13" t="n">
        <v>79</v>
      </c>
      <c r="DI6104" s="13" t="n">
        <v>79</v>
      </c>
      <c r="EE6104" s="13" t="n">
        <v>79</v>
      </c>
      <c r="FA6104" s="13" t="n">
        <v>79</v>
      </c>
      <c r="FW6104" s="13" t="n">
        <v>79</v>
      </c>
      <c r="GS6104" s="13" t="n">
        <v>79</v>
      </c>
    </row>
    <row r="6105">
      <c r="C6105" s="13" t="n">
        <v>80</v>
      </c>
      <c r="D6105" s="13">
        <f>(D2265*(D5721^2)+(D2073^2)*(D5913^2))^0.5</f>
        <v/>
      </c>
      <c r="E6105" s="13">
        <f>(E2265*(E5721^2)+(E2073^2)*(E5913^2))^0.5</f>
        <v/>
      </c>
      <c r="F6105" s="13">
        <f>(F2265*(F5721^2)+(F2073^2)*(F5913^2))^0.5</f>
        <v/>
      </c>
      <c r="Y6105" s="13" t="n">
        <v>80</v>
      </c>
      <c r="AU6105" s="13" t="n">
        <v>80</v>
      </c>
      <c r="BQ6105" s="13" t="n">
        <v>80</v>
      </c>
      <c r="CM6105" s="13" t="n">
        <v>80</v>
      </c>
      <c r="DI6105" s="13" t="n">
        <v>80</v>
      </c>
      <c r="EE6105" s="13" t="n">
        <v>80</v>
      </c>
      <c r="FA6105" s="13" t="n">
        <v>80</v>
      </c>
      <c r="FW6105" s="13" t="n">
        <v>80</v>
      </c>
      <c r="GS6105" s="13" t="n">
        <v>80</v>
      </c>
    </row>
    <row r="6106">
      <c r="C6106" s="13" t="n">
        <v>81</v>
      </c>
      <c r="D6106" s="13">
        <f>(D2266*(D5722^2)+(D2074^2)*(D5914^2))^0.5</f>
        <v/>
      </c>
      <c r="E6106" s="13">
        <f>(E2266*(E5722^2)+(E2074^2)*(E5914^2))^0.5</f>
        <v/>
      </c>
      <c r="F6106" s="13">
        <f>(F2266*(F5722^2)+(F2074^2)*(F5914^2))^0.5</f>
        <v/>
      </c>
      <c r="Y6106" s="13" t="n">
        <v>81</v>
      </c>
      <c r="AU6106" s="13" t="n">
        <v>81</v>
      </c>
      <c r="BQ6106" s="13" t="n">
        <v>81</v>
      </c>
      <c r="CM6106" s="13" t="n">
        <v>81</v>
      </c>
      <c r="DI6106" s="13" t="n">
        <v>81</v>
      </c>
      <c r="EE6106" s="13" t="n">
        <v>81</v>
      </c>
      <c r="FA6106" s="13" t="n">
        <v>81</v>
      </c>
      <c r="FW6106" s="13" t="n">
        <v>81</v>
      </c>
      <c r="GS6106" s="13" t="n">
        <v>81</v>
      </c>
    </row>
    <row r="6107">
      <c r="C6107" s="13" t="n">
        <v>82</v>
      </c>
      <c r="D6107" s="13">
        <f>(D2267*(D5723^2)+(D2075^2)*(D5915^2))^0.5</f>
        <v/>
      </c>
      <c r="E6107" s="13">
        <f>(E2267*(E5723^2)+(E2075^2)*(E5915^2))^0.5</f>
        <v/>
      </c>
      <c r="F6107" s="13">
        <f>(F2267*(F5723^2)+(F2075^2)*(F5915^2))^0.5</f>
        <v/>
      </c>
      <c r="Y6107" s="13" t="n">
        <v>82</v>
      </c>
      <c r="AU6107" s="13" t="n">
        <v>82</v>
      </c>
      <c r="BQ6107" s="13" t="n">
        <v>82</v>
      </c>
      <c r="CM6107" s="13" t="n">
        <v>82</v>
      </c>
      <c r="DI6107" s="13" t="n">
        <v>82</v>
      </c>
      <c r="EE6107" s="13" t="n">
        <v>82</v>
      </c>
      <c r="FA6107" s="13" t="n">
        <v>82</v>
      </c>
      <c r="FW6107" s="13" t="n">
        <v>82</v>
      </c>
      <c r="GS6107" s="13" t="n">
        <v>82</v>
      </c>
    </row>
    <row r="6108">
      <c r="C6108" s="13" t="n">
        <v>83</v>
      </c>
      <c r="D6108" s="13">
        <f>(D2268*(D5724^2)+(D2076^2)*(D5916^2))^0.5</f>
        <v/>
      </c>
      <c r="E6108" s="13">
        <f>(E2268*(E5724^2)+(E2076^2)*(E5916^2))^0.5</f>
        <v/>
      </c>
      <c r="F6108" s="13">
        <f>(F2268*(F5724^2)+(F2076^2)*(F5916^2))^0.5</f>
        <v/>
      </c>
      <c r="Y6108" s="13" t="n">
        <v>83</v>
      </c>
      <c r="AU6108" s="13" t="n">
        <v>83</v>
      </c>
      <c r="BQ6108" s="13" t="n">
        <v>83</v>
      </c>
      <c r="CM6108" s="13" t="n">
        <v>83</v>
      </c>
      <c r="DI6108" s="13" t="n">
        <v>83</v>
      </c>
      <c r="EE6108" s="13" t="n">
        <v>83</v>
      </c>
      <c r="FA6108" s="13" t="n">
        <v>83</v>
      </c>
      <c r="FW6108" s="13" t="n">
        <v>83</v>
      </c>
      <c r="GS6108" s="13" t="n">
        <v>83</v>
      </c>
    </row>
    <row r="6109">
      <c r="C6109" s="13" t="n">
        <v>84</v>
      </c>
      <c r="D6109" s="13">
        <f>(D2269*(D5725^2)+(D2077^2)*(D5917^2))^0.5</f>
        <v/>
      </c>
      <c r="E6109" s="13">
        <f>(E2269*(E5725^2)+(E2077^2)*(E5917^2))^0.5</f>
        <v/>
      </c>
      <c r="F6109" s="13">
        <f>(F2269*(F5725^2)+(F2077^2)*(F5917^2))^0.5</f>
        <v/>
      </c>
      <c r="Y6109" s="13" t="n">
        <v>84</v>
      </c>
      <c r="AU6109" s="13" t="n">
        <v>84</v>
      </c>
      <c r="BQ6109" s="13" t="n">
        <v>84</v>
      </c>
      <c r="CM6109" s="13" t="n">
        <v>84</v>
      </c>
      <c r="DI6109" s="13" t="n">
        <v>84</v>
      </c>
      <c r="EE6109" s="13" t="n">
        <v>84</v>
      </c>
      <c r="FA6109" s="13" t="n">
        <v>84</v>
      </c>
      <c r="FW6109" s="13" t="n">
        <v>84</v>
      </c>
      <c r="GS6109" s="13" t="n">
        <v>84</v>
      </c>
    </row>
    <row r="6110">
      <c r="C6110" s="13" t="n">
        <v>85</v>
      </c>
      <c r="D6110" s="13">
        <f>(D2270*(D5726^2)+(D2078^2)*(D5918^2))^0.5</f>
        <v/>
      </c>
      <c r="E6110" s="13">
        <f>(E2270*(E5726^2)+(E2078^2)*(E5918^2))^0.5</f>
        <v/>
      </c>
      <c r="F6110" s="13">
        <f>(F2270*(F5726^2)+(F2078^2)*(F5918^2))^0.5</f>
        <v/>
      </c>
      <c r="Y6110" s="13" t="n">
        <v>85</v>
      </c>
      <c r="AU6110" s="13" t="n">
        <v>85</v>
      </c>
      <c r="BQ6110" s="13" t="n">
        <v>85</v>
      </c>
      <c r="CM6110" s="13" t="n">
        <v>85</v>
      </c>
      <c r="DI6110" s="13" t="n">
        <v>85</v>
      </c>
      <c r="EE6110" s="13" t="n">
        <v>85</v>
      </c>
      <c r="FA6110" s="13" t="n">
        <v>85</v>
      </c>
      <c r="FW6110" s="13" t="n">
        <v>85</v>
      </c>
      <c r="GS6110" s="13" t="n">
        <v>85</v>
      </c>
    </row>
    <row r="6111">
      <c r="C6111" s="13" t="n">
        <v>86</v>
      </c>
      <c r="D6111" s="13">
        <f>(D2271*(D5727^2)+(D2079^2)*(D5919^2))^0.5</f>
        <v/>
      </c>
      <c r="E6111" s="13">
        <f>(E2271*(E5727^2)+(E2079^2)*(E5919^2))^0.5</f>
        <v/>
      </c>
      <c r="F6111" s="13">
        <f>(F2271*(F5727^2)+(F2079^2)*(F5919^2))^0.5</f>
        <v/>
      </c>
      <c r="Y6111" s="13" t="n">
        <v>86</v>
      </c>
      <c r="AU6111" s="13" t="n">
        <v>86</v>
      </c>
      <c r="BQ6111" s="13" t="n">
        <v>86</v>
      </c>
      <c r="CM6111" s="13" t="n">
        <v>86</v>
      </c>
      <c r="DI6111" s="13" t="n">
        <v>86</v>
      </c>
      <c r="EE6111" s="13" t="n">
        <v>86</v>
      </c>
      <c r="FA6111" s="13" t="n">
        <v>86</v>
      </c>
      <c r="FW6111" s="13" t="n">
        <v>86</v>
      </c>
      <c r="GS6111" s="13" t="n">
        <v>86</v>
      </c>
    </row>
    <row r="6112">
      <c r="C6112" s="13" t="n">
        <v>87</v>
      </c>
      <c r="D6112" s="13">
        <f>(D2272*(D5728^2)+(D2080^2)*(D5920^2))^0.5</f>
        <v/>
      </c>
      <c r="E6112" s="13">
        <f>(E2272*(E5728^2)+(E2080^2)*(E5920^2))^0.5</f>
        <v/>
      </c>
      <c r="F6112" s="13">
        <f>(F2272*(F5728^2)+(F2080^2)*(F5920^2))^0.5</f>
        <v/>
      </c>
      <c r="Y6112" s="13" t="n">
        <v>87</v>
      </c>
      <c r="AU6112" s="13" t="n">
        <v>87</v>
      </c>
      <c r="BQ6112" s="13" t="n">
        <v>87</v>
      </c>
      <c r="CM6112" s="13" t="n">
        <v>87</v>
      </c>
      <c r="DI6112" s="13" t="n">
        <v>87</v>
      </c>
      <c r="EE6112" s="13" t="n">
        <v>87</v>
      </c>
      <c r="FA6112" s="13" t="n">
        <v>87</v>
      </c>
      <c r="FW6112" s="13" t="n">
        <v>87</v>
      </c>
      <c r="GS6112" s="13" t="n">
        <v>87</v>
      </c>
    </row>
    <row r="6113">
      <c r="C6113" s="13" t="n">
        <v>88</v>
      </c>
      <c r="D6113" s="13">
        <f>(D2273*(D5729^2)+(D2081^2)*(D5921^2))^0.5</f>
        <v/>
      </c>
      <c r="E6113" s="13">
        <f>(E2273*(E5729^2)+(E2081^2)*(E5921^2))^0.5</f>
        <v/>
      </c>
      <c r="F6113" s="13">
        <f>(F2273*(F5729^2)+(F2081^2)*(F5921^2))^0.5</f>
        <v/>
      </c>
      <c r="Y6113" s="13" t="n">
        <v>88</v>
      </c>
      <c r="AU6113" s="13" t="n">
        <v>88</v>
      </c>
      <c r="BQ6113" s="13" t="n">
        <v>88</v>
      </c>
      <c r="CM6113" s="13" t="n">
        <v>88</v>
      </c>
      <c r="DI6113" s="13" t="n">
        <v>88</v>
      </c>
      <c r="EE6113" s="13" t="n">
        <v>88</v>
      </c>
      <c r="FA6113" s="13" t="n">
        <v>88</v>
      </c>
      <c r="FW6113" s="13" t="n">
        <v>88</v>
      </c>
      <c r="GS6113" s="13" t="n">
        <v>88</v>
      </c>
    </row>
    <row r="6114">
      <c r="C6114" s="13" t="n">
        <v>89</v>
      </c>
      <c r="D6114" s="13">
        <f>(D2274*(D5730^2)+(D2082^2)*(D5922^2))^0.5</f>
        <v/>
      </c>
      <c r="E6114" s="13">
        <f>(E2274*(E5730^2)+(E2082^2)*(E5922^2))^0.5</f>
        <v/>
      </c>
      <c r="F6114" s="13">
        <f>(F2274*(F5730^2)+(F2082^2)*(F5922^2))^0.5</f>
        <v/>
      </c>
      <c r="Y6114" s="13" t="n">
        <v>89</v>
      </c>
      <c r="AU6114" s="13" t="n">
        <v>89</v>
      </c>
      <c r="BQ6114" s="13" t="n">
        <v>89</v>
      </c>
      <c r="CM6114" s="13" t="n">
        <v>89</v>
      </c>
      <c r="DI6114" s="13" t="n">
        <v>89</v>
      </c>
      <c r="EE6114" s="13" t="n">
        <v>89</v>
      </c>
      <c r="FA6114" s="13" t="n">
        <v>89</v>
      </c>
      <c r="FW6114" s="13" t="n">
        <v>89</v>
      </c>
      <c r="GS6114" s="13" t="n">
        <v>89</v>
      </c>
    </row>
    <row r="6115">
      <c r="C6115" s="13" t="n">
        <v>90</v>
      </c>
      <c r="D6115" s="13">
        <f>(D2275*(D5731^2)+(D2083^2)*(D5923^2))^0.5</f>
        <v/>
      </c>
      <c r="E6115" s="13">
        <f>(E2275*(E5731^2)+(E2083^2)*(E5923^2))^0.5</f>
        <v/>
      </c>
      <c r="F6115" s="13">
        <f>(F2275*(F5731^2)+(F2083^2)*(F5923^2))^0.5</f>
        <v/>
      </c>
      <c r="Y6115" s="13" t="n">
        <v>90</v>
      </c>
      <c r="AU6115" s="13" t="n">
        <v>90</v>
      </c>
      <c r="BQ6115" s="13" t="n">
        <v>90</v>
      </c>
      <c r="CM6115" s="13" t="n">
        <v>90</v>
      </c>
      <c r="DI6115" s="13" t="n">
        <v>90</v>
      </c>
      <c r="EE6115" s="13" t="n">
        <v>90</v>
      </c>
      <c r="FA6115" s="13" t="n">
        <v>90</v>
      </c>
      <c r="FW6115" s="13" t="n">
        <v>90</v>
      </c>
      <c r="GS6115" s="13" t="n">
        <v>90</v>
      </c>
    </row>
    <row r="6116">
      <c r="C6116" s="13" t="n">
        <v>91</v>
      </c>
      <c r="D6116" s="13">
        <f>(D2276*(D5732^2)+(D2084^2)*(D5924^2))^0.5</f>
        <v/>
      </c>
      <c r="E6116" s="13">
        <f>(E2276*(E5732^2)+(E2084^2)*(E5924^2))^0.5</f>
        <v/>
      </c>
      <c r="F6116" s="13">
        <f>(F2276*(F5732^2)+(F2084^2)*(F5924^2))^0.5</f>
        <v/>
      </c>
      <c r="Y6116" s="13" t="n">
        <v>91</v>
      </c>
      <c r="AU6116" s="13" t="n">
        <v>91</v>
      </c>
      <c r="BQ6116" s="13" t="n">
        <v>91</v>
      </c>
      <c r="CM6116" s="13" t="n">
        <v>91</v>
      </c>
      <c r="DI6116" s="13" t="n">
        <v>91</v>
      </c>
      <c r="EE6116" s="13" t="n">
        <v>91</v>
      </c>
      <c r="FA6116" s="13" t="n">
        <v>91</v>
      </c>
      <c r="FW6116" s="13" t="n">
        <v>91</v>
      </c>
      <c r="GS6116" s="13" t="n">
        <v>91</v>
      </c>
    </row>
    <row r="6117">
      <c r="C6117" s="13" t="n">
        <v>92</v>
      </c>
      <c r="D6117" s="13">
        <f>(D2277*(D5733^2)+(D2085^2)*(D5925^2))^0.5</f>
        <v/>
      </c>
      <c r="E6117" s="13">
        <f>(E2277*(E5733^2)+(E2085^2)*(E5925^2))^0.5</f>
        <v/>
      </c>
      <c r="F6117" s="13">
        <f>(F2277*(F5733^2)+(F2085^2)*(F5925^2))^0.5</f>
        <v/>
      </c>
      <c r="Y6117" s="13" t="n">
        <v>92</v>
      </c>
      <c r="AU6117" s="13" t="n">
        <v>92</v>
      </c>
      <c r="BQ6117" s="13" t="n">
        <v>92</v>
      </c>
      <c r="CM6117" s="13" t="n">
        <v>92</v>
      </c>
      <c r="DI6117" s="13" t="n">
        <v>92</v>
      </c>
      <c r="EE6117" s="13" t="n">
        <v>92</v>
      </c>
      <c r="FA6117" s="13" t="n">
        <v>92</v>
      </c>
      <c r="FW6117" s="13" t="n">
        <v>92</v>
      </c>
      <c r="GS6117" s="13" t="n">
        <v>92</v>
      </c>
    </row>
    <row r="6118">
      <c r="C6118" s="13" t="n">
        <v>93</v>
      </c>
      <c r="D6118" s="13">
        <f>(D2278*(D5734^2)+(D2086^2)*(D5926^2))^0.5</f>
        <v/>
      </c>
      <c r="E6118" s="13">
        <f>(E2278*(E5734^2)+(E2086^2)*(E5926^2))^0.5</f>
        <v/>
      </c>
      <c r="F6118" s="13">
        <f>(F2278*(F5734^2)+(F2086^2)*(F5926^2))^0.5</f>
        <v/>
      </c>
      <c r="Y6118" s="13" t="n">
        <v>93</v>
      </c>
      <c r="AU6118" s="13" t="n">
        <v>93</v>
      </c>
      <c r="BQ6118" s="13" t="n">
        <v>93</v>
      </c>
      <c r="CM6118" s="13" t="n">
        <v>93</v>
      </c>
      <c r="DI6118" s="13" t="n">
        <v>93</v>
      </c>
      <c r="EE6118" s="13" t="n">
        <v>93</v>
      </c>
      <c r="FA6118" s="13" t="n">
        <v>93</v>
      </c>
      <c r="FW6118" s="13" t="n">
        <v>93</v>
      </c>
      <c r="GS6118" s="13" t="n">
        <v>93</v>
      </c>
    </row>
    <row r="6119">
      <c r="C6119" s="13" t="n">
        <v>94</v>
      </c>
      <c r="D6119" s="13">
        <f>(D2279*(D5735^2)+(D2087^2)*(D5927^2))^0.5</f>
        <v/>
      </c>
      <c r="E6119" s="13">
        <f>(E2279*(E5735^2)+(E2087^2)*(E5927^2))^0.5</f>
        <v/>
      </c>
      <c r="F6119" s="13">
        <f>(F2279*(F5735^2)+(F2087^2)*(F5927^2))^0.5</f>
        <v/>
      </c>
      <c r="Y6119" s="13" t="n">
        <v>94</v>
      </c>
      <c r="AU6119" s="13" t="n">
        <v>94</v>
      </c>
      <c r="BQ6119" s="13" t="n">
        <v>94</v>
      </c>
      <c r="CM6119" s="13" t="n">
        <v>94</v>
      </c>
      <c r="DI6119" s="13" t="n">
        <v>94</v>
      </c>
      <c r="EE6119" s="13" t="n">
        <v>94</v>
      </c>
      <c r="FA6119" s="13" t="n">
        <v>94</v>
      </c>
      <c r="FW6119" s="13" t="n">
        <v>94</v>
      </c>
      <c r="GS6119" s="13" t="n">
        <v>94</v>
      </c>
    </row>
    <row r="6120">
      <c r="C6120" s="13" t="n">
        <v>95</v>
      </c>
      <c r="D6120" s="13">
        <f>(D2280*(D5736^2)+(D2088^2)*(D5928^2))^0.5</f>
        <v/>
      </c>
      <c r="E6120" s="13">
        <f>(E2280*(E5736^2)+(E2088^2)*(E5928^2))^0.5</f>
        <v/>
      </c>
      <c r="F6120" s="13">
        <f>(F2280*(F5736^2)+(F2088^2)*(F5928^2))^0.5</f>
        <v/>
      </c>
      <c r="Y6120" s="13" t="n">
        <v>95</v>
      </c>
      <c r="AU6120" s="13" t="n">
        <v>95</v>
      </c>
      <c r="BQ6120" s="13" t="n">
        <v>95</v>
      </c>
      <c r="CM6120" s="13" t="n">
        <v>95</v>
      </c>
      <c r="DI6120" s="13" t="n">
        <v>95</v>
      </c>
      <c r="EE6120" s="13" t="n">
        <v>95</v>
      </c>
      <c r="FA6120" s="13" t="n">
        <v>95</v>
      </c>
      <c r="FW6120" s="13" t="n">
        <v>95</v>
      </c>
      <c r="GS6120" s="13" t="n">
        <v>95</v>
      </c>
    </row>
    <row r="6121">
      <c r="C6121" s="13" t="n">
        <v>96</v>
      </c>
      <c r="D6121" s="13">
        <f>(D2281*(D5737^2)+(D2089^2)*(D5929^2))^0.5</f>
        <v/>
      </c>
      <c r="E6121" s="13">
        <f>(E2281*(E5737^2)+(E2089^2)*(E5929^2))^0.5</f>
        <v/>
      </c>
      <c r="F6121" s="13">
        <f>(F2281*(F5737^2)+(F2089^2)*(F5929^2))^0.5</f>
        <v/>
      </c>
      <c r="Y6121" s="13" t="n">
        <v>96</v>
      </c>
      <c r="AU6121" s="13" t="n">
        <v>96</v>
      </c>
      <c r="BQ6121" s="13" t="n">
        <v>96</v>
      </c>
      <c r="CM6121" s="13" t="n">
        <v>96</v>
      </c>
      <c r="DI6121" s="13" t="n">
        <v>96</v>
      </c>
      <c r="EE6121" s="13" t="n">
        <v>96</v>
      </c>
      <c r="FA6121" s="13" t="n">
        <v>96</v>
      </c>
      <c r="FW6121" s="13" t="n">
        <v>96</v>
      </c>
      <c r="GS6121" s="13" t="n">
        <v>96</v>
      </c>
    </row>
    <row r="6122">
      <c r="C6122" s="13" t="n">
        <v>97</v>
      </c>
      <c r="D6122" s="13">
        <f>(D2282*(D5738^2)+(D2090^2)*(D5930^2))^0.5</f>
        <v/>
      </c>
      <c r="E6122" s="13">
        <f>(E2282*(E5738^2)+(E2090^2)*(E5930^2))^0.5</f>
        <v/>
      </c>
      <c r="F6122" s="13">
        <f>(F2282*(F5738^2)+(F2090^2)*(F5930^2))^0.5</f>
        <v/>
      </c>
      <c r="Y6122" s="13" t="n">
        <v>97</v>
      </c>
      <c r="AU6122" s="13" t="n">
        <v>97</v>
      </c>
      <c r="BQ6122" s="13" t="n">
        <v>97</v>
      </c>
      <c r="CM6122" s="13" t="n">
        <v>97</v>
      </c>
      <c r="DI6122" s="13" t="n">
        <v>97</v>
      </c>
      <c r="EE6122" s="13" t="n">
        <v>97</v>
      </c>
      <c r="FA6122" s="13" t="n">
        <v>97</v>
      </c>
      <c r="FW6122" s="13" t="n">
        <v>97</v>
      </c>
      <c r="GS6122" s="13" t="n">
        <v>97</v>
      </c>
    </row>
    <row r="6123">
      <c r="C6123" s="13" t="n">
        <v>98</v>
      </c>
      <c r="D6123" s="13">
        <f>(D2283*(D5739^2)+(D2091^2)*(D5931^2))^0.5</f>
        <v/>
      </c>
      <c r="E6123" s="13">
        <f>(E2283*(E5739^2)+(E2091^2)*(E5931^2))^0.5</f>
        <v/>
      </c>
      <c r="F6123" s="13">
        <f>(F2283*(F5739^2)+(F2091^2)*(F5931^2))^0.5</f>
        <v/>
      </c>
      <c r="Y6123" s="13" t="n">
        <v>98</v>
      </c>
      <c r="AU6123" s="13" t="n">
        <v>98</v>
      </c>
      <c r="BQ6123" s="13" t="n">
        <v>98</v>
      </c>
      <c r="CM6123" s="13" t="n">
        <v>98</v>
      </c>
      <c r="DI6123" s="13" t="n">
        <v>98</v>
      </c>
      <c r="EE6123" s="13" t="n">
        <v>98</v>
      </c>
      <c r="FA6123" s="13" t="n">
        <v>98</v>
      </c>
      <c r="FW6123" s="13" t="n">
        <v>98</v>
      </c>
      <c r="GS6123" s="13" t="n">
        <v>98</v>
      </c>
    </row>
    <row r="6124">
      <c r="C6124" s="13" t="n">
        <v>99</v>
      </c>
      <c r="D6124" s="13">
        <f>(D2284*(D5740^2)+(D2092^2)*(D5932^2))^0.5</f>
        <v/>
      </c>
      <c r="E6124" s="13">
        <f>(E2284*(E5740^2)+(E2092^2)*(E5932^2))^0.5</f>
        <v/>
      </c>
      <c r="F6124" s="13">
        <f>(F2284*(F5740^2)+(F2092^2)*(F5932^2))^0.5</f>
        <v/>
      </c>
      <c r="Y6124" s="13" t="n">
        <v>99</v>
      </c>
      <c r="AU6124" s="13" t="n">
        <v>99</v>
      </c>
      <c r="BQ6124" s="13" t="n">
        <v>99</v>
      </c>
      <c r="CM6124" s="13" t="n">
        <v>99</v>
      </c>
      <c r="DI6124" s="13" t="n">
        <v>99</v>
      </c>
      <c r="EE6124" s="13" t="n">
        <v>99</v>
      </c>
      <c r="FA6124" s="13" t="n">
        <v>99</v>
      </c>
      <c r="FW6124" s="13" t="n">
        <v>99</v>
      </c>
      <c r="GS6124" s="13" t="n">
        <v>99</v>
      </c>
    </row>
    <row r="6125">
      <c r="C6125" s="13" t="n">
        <v>100</v>
      </c>
      <c r="D6125" s="13">
        <f>(D2285*(D5741^2)+(D2093^2)*(D5933^2))^0.5</f>
        <v/>
      </c>
      <c r="E6125" s="13">
        <f>(E2285*(E5741^2)+(E2093^2)*(E5933^2))^0.5</f>
        <v/>
      </c>
      <c r="F6125" s="13">
        <f>(F2285*(F5741^2)+(F2093^2)*(F5933^2))^0.5</f>
        <v/>
      </c>
      <c r="Y6125" s="13" t="n">
        <v>100</v>
      </c>
      <c r="AU6125" s="13" t="n">
        <v>100</v>
      </c>
      <c r="BQ6125" s="13" t="n">
        <v>100</v>
      </c>
      <c r="CM6125" s="13" t="n">
        <v>100</v>
      </c>
      <c r="DI6125" s="13" t="n">
        <v>100</v>
      </c>
      <c r="EE6125" s="13" t="n">
        <v>100</v>
      </c>
      <c r="FA6125" s="13" t="n">
        <v>100</v>
      </c>
      <c r="FW6125" s="13" t="n">
        <v>100</v>
      </c>
      <c r="GS6125" s="13" t="n">
        <v>100</v>
      </c>
    </row>
    <row r="6126">
      <c r="C6126" s="13" t="n">
        <v>101</v>
      </c>
      <c r="D6126" s="13">
        <f>(D2286*(D5742^2)+(D2094^2)*(D5934^2))^0.5</f>
        <v/>
      </c>
      <c r="E6126" s="13">
        <f>(E2286*(E5742^2)+(E2094^2)*(E5934^2))^0.5</f>
        <v/>
      </c>
      <c r="F6126" s="13">
        <f>(F2286*(F5742^2)+(F2094^2)*(F5934^2))^0.5</f>
        <v/>
      </c>
      <c r="Y6126" s="13" t="n">
        <v>101</v>
      </c>
      <c r="AU6126" s="13" t="n">
        <v>101</v>
      </c>
      <c r="BQ6126" s="13" t="n">
        <v>101</v>
      </c>
      <c r="CM6126" s="13" t="n">
        <v>101</v>
      </c>
      <c r="DI6126" s="13" t="n">
        <v>101</v>
      </c>
      <c r="EE6126" s="13" t="n">
        <v>101</v>
      </c>
      <c r="FA6126" s="13" t="n">
        <v>101</v>
      </c>
      <c r="FW6126" s="13" t="n">
        <v>101</v>
      </c>
      <c r="GS6126" s="13" t="n">
        <v>101</v>
      </c>
    </row>
    <row r="6127">
      <c r="C6127" s="13" t="n">
        <v>102</v>
      </c>
      <c r="D6127" s="13">
        <f>(D2287*(D5743^2)+(D2095^2)*(D5935^2))^0.5</f>
        <v/>
      </c>
      <c r="E6127" s="13">
        <f>(E2287*(E5743^2)+(E2095^2)*(E5935^2))^0.5</f>
        <v/>
      </c>
      <c r="F6127" s="13">
        <f>(F2287*(F5743^2)+(F2095^2)*(F5935^2))^0.5</f>
        <v/>
      </c>
      <c r="Y6127" s="13" t="n">
        <v>102</v>
      </c>
      <c r="AU6127" s="13" t="n">
        <v>102</v>
      </c>
      <c r="BQ6127" s="13" t="n">
        <v>102</v>
      </c>
      <c r="CM6127" s="13" t="n">
        <v>102</v>
      </c>
      <c r="DI6127" s="13" t="n">
        <v>102</v>
      </c>
      <c r="EE6127" s="13" t="n">
        <v>102</v>
      </c>
      <c r="FA6127" s="13" t="n">
        <v>102</v>
      </c>
      <c r="FW6127" s="13" t="n">
        <v>102</v>
      </c>
      <c r="GS6127" s="13" t="n">
        <v>102</v>
      </c>
    </row>
    <row r="6128">
      <c r="C6128" s="13" t="n">
        <v>103</v>
      </c>
      <c r="D6128" s="13">
        <f>(D2288*(D5744^2)+(D2096^2)*(D5936^2))^0.5</f>
        <v/>
      </c>
      <c r="E6128" s="13">
        <f>(E2288*(E5744^2)+(E2096^2)*(E5936^2))^0.5</f>
        <v/>
      </c>
      <c r="F6128" s="13">
        <f>(F2288*(F5744^2)+(F2096^2)*(F5936^2))^0.5</f>
        <v/>
      </c>
      <c r="Y6128" s="13" t="n">
        <v>103</v>
      </c>
      <c r="AU6128" s="13" t="n">
        <v>103</v>
      </c>
      <c r="BQ6128" s="13" t="n">
        <v>103</v>
      </c>
      <c r="CM6128" s="13" t="n">
        <v>103</v>
      </c>
      <c r="DI6128" s="13" t="n">
        <v>103</v>
      </c>
      <c r="EE6128" s="13" t="n">
        <v>103</v>
      </c>
      <c r="FA6128" s="13" t="n">
        <v>103</v>
      </c>
      <c r="FW6128" s="13" t="n">
        <v>103</v>
      </c>
      <c r="GS6128" s="13" t="n">
        <v>103</v>
      </c>
    </row>
    <row r="6129">
      <c r="C6129" s="13" t="n">
        <v>104</v>
      </c>
      <c r="D6129" s="13">
        <f>(D2289*(D5745^2)+(D2097^2)*(D5937^2))^0.5</f>
        <v/>
      </c>
      <c r="E6129" s="13">
        <f>(E2289*(E5745^2)+(E2097^2)*(E5937^2))^0.5</f>
        <v/>
      </c>
      <c r="F6129" s="13">
        <f>(F2289*(F5745^2)+(F2097^2)*(F5937^2))^0.5</f>
        <v/>
      </c>
      <c r="Y6129" s="13" t="n">
        <v>104</v>
      </c>
      <c r="AU6129" s="13" t="n">
        <v>104</v>
      </c>
      <c r="BQ6129" s="13" t="n">
        <v>104</v>
      </c>
      <c r="CM6129" s="13" t="n">
        <v>104</v>
      </c>
      <c r="DI6129" s="13" t="n">
        <v>104</v>
      </c>
      <c r="EE6129" s="13" t="n">
        <v>104</v>
      </c>
      <c r="FA6129" s="13" t="n">
        <v>104</v>
      </c>
      <c r="FW6129" s="13" t="n">
        <v>104</v>
      </c>
      <c r="GS6129" s="13" t="n">
        <v>104</v>
      </c>
    </row>
    <row r="6130">
      <c r="C6130" s="13" t="n">
        <v>105</v>
      </c>
      <c r="D6130" s="13">
        <f>(D2290*(D5746^2)+(D2098^2)*(D5938^2))^0.5</f>
        <v/>
      </c>
      <c r="E6130" s="13">
        <f>(E2290*(E5746^2)+(E2098^2)*(E5938^2))^0.5</f>
        <v/>
      </c>
      <c r="F6130" s="13">
        <f>(F2290*(F5746^2)+(F2098^2)*(F5938^2))^0.5</f>
        <v/>
      </c>
      <c r="Y6130" s="13" t="n">
        <v>105</v>
      </c>
      <c r="AU6130" s="13" t="n">
        <v>105</v>
      </c>
      <c r="BQ6130" s="13" t="n">
        <v>105</v>
      </c>
      <c r="CM6130" s="13" t="n">
        <v>105</v>
      </c>
      <c r="DI6130" s="13" t="n">
        <v>105</v>
      </c>
      <c r="EE6130" s="13" t="n">
        <v>105</v>
      </c>
      <c r="FA6130" s="13" t="n">
        <v>105</v>
      </c>
      <c r="FW6130" s="13" t="n">
        <v>105</v>
      </c>
      <c r="GS6130" s="13" t="n">
        <v>105</v>
      </c>
    </row>
    <row r="6131">
      <c r="C6131" s="13" t="n">
        <v>106</v>
      </c>
      <c r="D6131" s="13">
        <f>(D2291*(D5747^2)+(D2099^2)*(D5939^2))^0.5</f>
        <v/>
      </c>
      <c r="E6131" s="13">
        <f>(E2291*(E5747^2)+(E2099^2)*(E5939^2))^0.5</f>
        <v/>
      </c>
      <c r="F6131" s="13">
        <f>(F2291*(F5747^2)+(F2099^2)*(F5939^2))^0.5</f>
        <v/>
      </c>
      <c r="Y6131" s="13" t="n">
        <v>106</v>
      </c>
      <c r="AU6131" s="13" t="n">
        <v>106</v>
      </c>
      <c r="BQ6131" s="13" t="n">
        <v>106</v>
      </c>
      <c r="CM6131" s="13" t="n">
        <v>106</v>
      </c>
      <c r="DI6131" s="13" t="n">
        <v>106</v>
      </c>
      <c r="EE6131" s="13" t="n">
        <v>106</v>
      </c>
      <c r="FA6131" s="13" t="n">
        <v>106</v>
      </c>
      <c r="FW6131" s="13" t="n">
        <v>106</v>
      </c>
      <c r="GS6131" s="13" t="n">
        <v>106</v>
      </c>
    </row>
    <row r="6132">
      <c r="C6132" s="13" t="n">
        <v>107</v>
      </c>
      <c r="D6132" s="13">
        <f>(D2292*(D5748^2)+(D2100^2)*(D5940^2))^0.5</f>
        <v/>
      </c>
      <c r="E6132" s="13">
        <f>(E2292*(E5748^2)+(E2100^2)*(E5940^2))^0.5</f>
        <v/>
      </c>
      <c r="F6132" s="13">
        <f>(F2292*(F5748^2)+(F2100^2)*(F5940^2))^0.5</f>
        <v/>
      </c>
      <c r="Y6132" s="13" t="n">
        <v>107</v>
      </c>
      <c r="AU6132" s="13" t="n">
        <v>107</v>
      </c>
      <c r="BQ6132" s="13" t="n">
        <v>107</v>
      </c>
      <c r="CM6132" s="13" t="n">
        <v>107</v>
      </c>
      <c r="DI6132" s="13" t="n">
        <v>107</v>
      </c>
      <c r="EE6132" s="13" t="n">
        <v>107</v>
      </c>
      <c r="FA6132" s="13" t="n">
        <v>107</v>
      </c>
      <c r="FW6132" s="13" t="n">
        <v>107</v>
      </c>
      <c r="GS6132" s="13" t="n">
        <v>107</v>
      </c>
    </row>
    <row r="6133">
      <c r="C6133" s="13" t="n">
        <v>108</v>
      </c>
      <c r="D6133" s="13">
        <f>(D2293*(D5749^2)+(D2101^2)*(D5941^2))^0.5</f>
        <v/>
      </c>
      <c r="E6133" s="13">
        <f>(E2293*(E5749^2)+(E2101^2)*(E5941^2))^0.5</f>
        <v/>
      </c>
      <c r="F6133" s="13">
        <f>(F2293*(F5749^2)+(F2101^2)*(F5941^2))^0.5</f>
        <v/>
      </c>
      <c r="Y6133" s="13" t="n">
        <v>108</v>
      </c>
      <c r="AU6133" s="13" t="n">
        <v>108</v>
      </c>
      <c r="BQ6133" s="13" t="n">
        <v>108</v>
      </c>
      <c r="CM6133" s="13" t="n">
        <v>108</v>
      </c>
      <c r="DI6133" s="13" t="n">
        <v>108</v>
      </c>
      <c r="EE6133" s="13" t="n">
        <v>108</v>
      </c>
      <c r="FA6133" s="13" t="n">
        <v>108</v>
      </c>
      <c r="FW6133" s="13" t="n">
        <v>108</v>
      </c>
      <c r="GS6133" s="13" t="n">
        <v>108</v>
      </c>
    </row>
    <row r="6134">
      <c r="C6134" s="13" t="n">
        <v>109</v>
      </c>
      <c r="D6134" s="13">
        <f>(D2294*(D5750^2)+(D2102^2)*(D5942^2))^0.5</f>
        <v/>
      </c>
      <c r="E6134" s="13">
        <f>(E2294*(E5750^2)+(E2102^2)*(E5942^2))^0.5</f>
        <v/>
      </c>
      <c r="F6134" s="13">
        <f>(F2294*(F5750^2)+(F2102^2)*(F5942^2))^0.5</f>
        <v/>
      </c>
      <c r="Y6134" s="13" t="n">
        <v>109</v>
      </c>
      <c r="AU6134" s="13" t="n">
        <v>109</v>
      </c>
      <c r="BQ6134" s="13" t="n">
        <v>109</v>
      </c>
      <c r="CM6134" s="13" t="n">
        <v>109</v>
      </c>
      <c r="DI6134" s="13" t="n">
        <v>109</v>
      </c>
      <c r="EE6134" s="13" t="n">
        <v>109</v>
      </c>
      <c r="FA6134" s="13" t="n">
        <v>109</v>
      </c>
      <c r="FW6134" s="13" t="n">
        <v>109</v>
      </c>
      <c r="GS6134" s="13" t="n">
        <v>109</v>
      </c>
    </row>
    <row r="6135">
      <c r="C6135" s="13" t="n">
        <v>110</v>
      </c>
      <c r="D6135" s="13">
        <f>(D2295*(D5751^2)+(D2103^2)*(D5943^2))^0.5</f>
        <v/>
      </c>
      <c r="E6135" s="13">
        <f>(E2295*(E5751^2)+(E2103^2)*(E5943^2))^0.5</f>
        <v/>
      </c>
      <c r="F6135" s="13">
        <f>(F2295*(F5751^2)+(F2103^2)*(F5943^2))^0.5</f>
        <v/>
      </c>
      <c r="Y6135" s="13" t="n">
        <v>110</v>
      </c>
      <c r="AU6135" s="13" t="n">
        <v>110</v>
      </c>
      <c r="BQ6135" s="13" t="n">
        <v>110</v>
      </c>
      <c r="CM6135" s="13" t="n">
        <v>110</v>
      </c>
      <c r="DI6135" s="13" t="n">
        <v>110</v>
      </c>
      <c r="EE6135" s="13" t="n">
        <v>110</v>
      </c>
      <c r="FA6135" s="13" t="n">
        <v>110</v>
      </c>
      <c r="FW6135" s="13" t="n">
        <v>110</v>
      </c>
      <c r="GS6135" s="13" t="n">
        <v>110</v>
      </c>
    </row>
    <row r="6136">
      <c r="C6136" s="13" t="n">
        <v>111</v>
      </c>
      <c r="D6136" s="13">
        <f>(D2296*(D5752^2)+(D2104^2)*(D5944^2))^0.5</f>
        <v/>
      </c>
      <c r="E6136" s="13">
        <f>(E2296*(E5752^2)+(E2104^2)*(E5944^2))^0.5</f>
        <v/>
      </c>
      <c r="F6136" s="13">
        <f>(F2296*(F5752^2)+(F2104^2)*(F5944^2))^0.5</f>
        <v/>
      </c>
      <c r="Y6136" s="13" t="n">
        <v>111</v>
      </c>
      <c r="AU6136" s="13" t="n">
        <v>111</v>
      </c>
      <c r="BQ6136" s="13" t="n">
        <v>111</v>
      </c>
      <c r="CM6136" s="13" t="n">
        <v>111</v>
      </c>
      <c r="DI6136" s="13" t="n">
        <v>111</v>
      </c>
      <c r="EE6136" s="13" t="n">
        <v>111</v>
      </c>
      <c r="FA6136" s="13" t="n">
        <v>111</v>
      </c>
      <c r="FW6136" s="13" t="n">
        <v>111</v>
      </c>
      <c r="GS6136" s="13" t="n">
        <v>111</v>
      </c>
    </row>
    <row r="6137">
      <c r="C6137" s="13" t="n">
        <v>112</v>
      </c>
      <c r="D6137" s="13">
        <f>(D2297*(D5753^2)+(D2105^2)*(D5945^2))^0.5</f>
        <v/>
      </c>
      <c r="E6137" s="13">
        <f>(E2297*(E5753^2)+(E2105^2)*(E5945^2))^0.5</f>
        <v/>
      </c>
      <c r="F6137" s="13">
        <f>(F2297*(F5753^2)+(F2105^2)*(F5945^2))^0.5</f>
        <v/>
      </c>
      <c r="Y6137" s="13" t="n">
        <v>112</v>
      </c>
      <c r="AU6137" s="13" t="n">
        <v>112</v>
      </c>
      <c r="BQ6137" s="13" t="n">
        <v>112</v>
      </c>
      <c r="CM6137" s="13" t="n">
        <v>112</v>
      </c>
      <c r="DI6137" s="13" t="n">
        <v>112</v>
      </c>
      <c r="EE6137" s="13" t="n">
        <v>112</v>
      </c>
      <c r="FA6137" s="13" t="n">
        <v>112</v>
      </c>
      <c r="FW6137" s="13" t="n">
        <v>112</v>
      </c>
      <c r="GS6137" s="13" t="n">
        <v>112</v>
      </c>
    </row>
    <row r="6138">
      <c r="C6138" s="13" t="n">
        <v>113</v>
      </c>
      <c r="D6138" s="13">
        <f>(D2298*(D5754^2)+(D2106^2)*(D5946^2))^0.5</f>
        <v/>
      </c>
      <c r="E6138" s="13">
        <f>(E2298*(E5754^2)+(E2106^2)*(E5946^2))^0.5</f>
        <v/>
      </c>
      <c r="F6138" s="13">
        <f>(F2298*(F5754^2)+(F2106^2)*(F5946^2))^0.5</f>
        <v/>
      </c>
      <c r="Y6138" s="13" t="n">
        <v>113</v>
      </c>
      <c r="AU6138" s="13" t="n">
        <v>113</v>
      </c>
      <c r="BQ6138" s="13" t="n">
        <v>113</v>
      </c>
      <c r="CM6138" s="13" t="n">
        <v>113</v>
      </c>
      <c r="DI6138" s="13" t="n">
        <v>113</v>
      </c>
      <c r="EE6138" s="13" t="n">
        <v>113</v>
      </c>
      <c r="FA6138" s="13" t="n">
        <v>113</v>
      </c>
      <c r="FW6138" s="13" t="n">
        <v>113</v>
      </c>
      <c r="GS6138" s="13" t="n">
        <v>113</v>
      </c>
    </row>
    <row r="6139">
      <c r="C6139" s="13" t="n">
        <v>114</v>
      </c>
      <c r="D6139" s="13">
        <f>(D2299*(D5755^2)+(D2107^2)*(D5947^2))^0.5</f>
        <v/>
      </c>
      <c r="E6139" s="13">
        <f>(E2299*(E5755^2)+(E2107^2)*(E5947^2))^0.5</f>
        <v/>
      </c>
      <c r="F6139" s="13">
        <f>(F2299*(F5755^2)+(F2107^2)*(F5947^2))^0.5</f>
        <v/>
      </c>
      <c r="Y6139" s="13" t="n">
        <v>114</v>
      </c>
      <c r="AU6139" s="13" t="n">
        <v>114</v>
      </c>
      <c r="BQ6139" s="13" t="n">
        <v>114</v>
      </c>
      <c r="CM6139" s="13" t="n">
        <v>114</v>
      </c>
      <c r="DI6139" s="13" t="n">
        <v>114</v>
      </c>
      <c r="EE6139" s="13" t="n">
        <v>114</v>
      </c>
      <c r="FA6139" s="13" t="n">
        <v>114</v>
      </c>
      <c r="FW6139" s="13" t="n">
        <v>114</v>
      </c>
      <c r="GS6139" s="13" t="n">
        <v>114</v>
      </c>
    </row>
    <row r="6140">
      <c r="C6140" s="13" t="n">
        <v>115</v>
      </c>
      <c r="D6140" s="13">
        <f>(D2300*(D5756^2)+(D2108^2)*(D5948^2))^0.5</f>
        <v/>
      </c>
      <c r="E6140" s="13">
        <f>(E2300*(E5756^2)+(E2108^2)*(E5948^2))^0.5</f>
        <v/>
      </c>
      <c r="F6140" s="13">
        <f>(F2300*(F5756^2)+(F2108^2)*(F5948^2))^0.5</f>
        <v/>
      </c>
      <c r="Y6140" s="13" t="n">
        <v>115</v>
      </c>
      <c r="AU6140" s="13" t="n">
        <v>115</v>
      </c>
      <c r="BQ6140" s="13" t="n">
        <v>115</v>
      </c>
      <c r="CM6140" s="13" t="n">
        <v>115</v>
      </c>
      <c r="DI6140" s="13" t="n">
        <v>115</v>
      </c>
      <c r="EE6140" s="13" t="n">
        <v>115</v>
      </c>
      <c r="FA6140" s="13" t="n">
        <v>115</v>
      </c>
      <c r="FW6140" s="13" t="n">
        <v>115</v>
      </c>
      <c r="GS6140" s="13" t="n">
        <v>115</v>
      </c>
    </row>
    <row r="6141">
      <c r="C6141" s="13" t="n">
        <v>116</v>
      </c>
      <c r="D6141" s="13">
        <f>(D2301*(D5757^2)+(D2109^2)*(D5949^2))^0.5</f>
        <v/>
      </c>
      <c r="E6141" s="13">
        <f>(E2301*(E5757^2)+(E2109^2)*(E5949^2))^0.5</f>
        <v/>
      </c>
      <c r="F6141" s="13">
        <f>(F2301*(F5757^2)+(F2109^2)*(F5949^2))^0.5</f>
        <v/>
      </c>
      <c r="Y6141" s="13" t="n">
        <v>116</v>
      </c>
      <c r="AU6141" s="13" t="n">
        <v>116</v>
      </c>
      <c r="BQ6141" s="13" t="n">
        <v>116</v>
      </c>
      <c r="CM6141" s="13" t="n">
        <v>116</v>
      </c>
      <c r="DI6141" s="13" t="n">
        <v>116</v>
      </c>
      <c r="EE6141" s="13" t="n">
        <v>116</v>
      </c>
      <c r="FA6141" s="13" t="n">
        <v>116</v>
      </c>
      <c r="FW6141" s="13" t="n">
        <v>116</v>
      </c>
      <c r="GS6141" s="13" t="n">
        <v>116</v>
      </c>
    </row>
    <row r="6142">
      <c r="C6142" s="13" t="n">
        <v>117</v>
      </c>
      <c r="D6142" s="13">
        <f>(D2302*(D5758^2)+(D2110^2)*(D5950^2))^0.5</f>
        <v/>
      </c>
      <c r="E6142" s="13">
        <f>(E2302*(E5758^2)+(E2110^2)*(E5950^2))^0.5</f>
        <v/>
      </c>
      <c r="F6142" s="13">
        <f>(F2302*(F5758^2)+(F2110^2)*(F5950^2))^0.5</f>
        <v/>
      </c>
      <c r="Y6142" s="13" t="n">
        <v>117</v>
      </c>
      <c r="AU6142" s="13" t="n">
        <v>117</v>
      </c>
      <c r="BQ6142" s="13" t="n">
        <v>117</v>
      </c>
      <c r="CM6142" s="13" t="n">
        <v>117</v>
      </c>
      <c r="DI6142" s="13" t="n">
        <v>117</v>
      </c>
      <c r="EE6142" s="13" t="n">
        <v>117</v>
      </c>
      <c r="FA6142" s="13" t="n">
        <v>117</v>
      </c>
      <c r="FW6142" s="13" t="n">
        <v>117</v>
      </c>
      <c r="GS6142" s="13" t="n">
        <v>117</v>
      </c>
    </row>
    <row r="6143">
      <c r="C6143" s="13" t="n">
        <v>118</v>
      </c>
      <c r="D6143" s="13">
        <f>(D2303*(D5759^2)+(D2111^2)*(D5951^2))^0.5</f>
        <v/>
      </c>
      <c r="E6143" s="13">
        <f>(E2303*(E5759^2)+(E2111^2)*(E5951^2))^0.5</f>
        <v/>
      </c>
      <c r="F6143" s="13">
        <f>(F2303*(F5759^2)+(F2111^2)*(F5951^2))^0.5</f>
        <v/>
      </c>
      <c r="Y6143" s="13" t="n">
        <v>118</v>
      </c>
      <c r="AU6143" s="13" t="n">
        <v>118</v>
      </c>
      <c r="BQ6143" s="13" t="n">
        <v>118</v>
      </c>
      <c r="CM6143" s="13" t="n">
        <v>118</v>
      </c>
      <c r="DI6143" s="13" t="n">
        <v>118</v>
      </c>
      <c r="EE6143" s="13" t="n">
        <v>118</v>
      </c>
      <c r="FA6143" s="13" t="n">
        <v>118</v>
      </c>
      <c r="FW6143" s="13" t="n">
        <v>118</v>
      </c>
      <c r="GS6143" s="13" t="n">
        <v>118</v>
      </c>
    </row>
    <row r="6144">
      <c r="C6144" s="13" t="n">
        <v>119</v>
      </c>
      <c r="D6144" s="13">
        <f>(D2304*(D5760^2)+(D2112^2)*(D5952^2))^0.5</f>
        <v/>
      </c>
      <c r="E6144" s="13">
        <f>(E2304*(E5760^2)+(E2112^2)*(E5952^2))^0.5</f>
        <v/>
      </c>
      <c r="F6144" s="13">
        <f>(F2304*(F5760^2)+(F2112^2)*(F5952^2))^0.5</f>
        <v/>
      </c>
      <c r="Y6144" s="13" t="n">
        <v>119</v>
      </c>
      <c r="AU6144" s="13" t="n">
        <v>119</v>
      </c>
      <c r="BQ6144" s="13" t="n">
        <v>119</v>
      </c>
      <c r="CM6144" s="13" t="n">
        <v>119</v>
      </c>
      <c r="DI6144" s="13" t="n">
        <v>119</v>
      </c>
      <c r="EE6144" s="13" t="n">
        <v>119</v>
      </c>
      <c r="FA6144" s="13" t="n">
        <v>119</v>
      </c>
      <c r="FW6144" s="13" t="n">
        <v>119</v>
      </c>
      <c r="GS6144" s="13" t="n">
        <v>119</v>
      </c>
    </row>
    <row r="6145">
      <c r="C6145" s="13" t="n">
        <v>120</v>
      </c>
      <c r="D6145" s="13">
        <f>(D2305*(D5761^2)+(D2113^2)*(D5953^2))^0.5</f>
        <v/>
      </c>
      <c r="E6145" s="13">
        <f>(E2305*(E5761^2)+(E2113^2)*(E5953^2))^0.5</f>
        <v/>
      </c>
      <c r="F6145" s="13">
        <f>(F2305*(F5761^2)+(F2113^2)*(F5953^2))^0.5</f>
        <v/>
      </c>
      <c r="Y6145" s="13" t="n">
        <v>120</v>
      </c>
      <c r="AU6145" s="13" t="n">
        <v>120</v>
      </c>
      <c r="BQ6145" s="13" t="n">
        <v>120</v>
      </c>
      <c r="CM6145" s="13" t="n">
        <v>120</v>
      </c>
      <c r="DI6145" s="13" t="n">
        <v>120</v>
      </c>
      <c r="EE6145" s="13" t="n">
        <v>120</v>
      </c>
      <c r="FA6145" s="13" t="n">
        <v>120</v>
      </c>
      <c r="FW6145" s="13" t="n">
        <v>120</v>
      </c>
      <c r="GS6145" s="13" t="n">
        <v>120</v>
      </c>
    </row>
    <row r="6146">
      <c r="C6146" s="13" t="n">
        <v>121</v>
      </c>
      <c r="D6146" s="13">
        <f>(D2306*(D5762^2)+(D2114^2)*(D5954^2))^0.5</f>
        <v/>
      </c>
      <c r="E6146" s="13">
        <f>(E2306*(E5762^2)+(E2114^2)*(E5954^2))^0.5</f>
        <v/>
      </c>
      <c r="F6146" s="13">
        <f>(F2306*(F5762^2)+(F2114^2)*(F5954^2))^0.5</f>
        <v/>
      </c>
      <c r="Y6146" s="13" t="n">
        <v>121</v>
      </c>
      <c r="AU6146" s="13" t="n">
        <v>121</v>
      </c>
      <c r="BQ6146" s="13" t="n">
        <v>121</v>
      </c>
      <c r="CM6146" s="13" t="n">
        <v>121</v>
      </c>
      <c r="DI6146" s="13" t="n">
        <v>121</v>
      </c>
      <c r="EE6146" s="13" t="n">
        <v>121</v>
      </c>
      <c r="FA6146" s="13" t="n">
        <v>121</v>
      </c>
      <c r="FW6146" s="13" t="n">
        <v>121</v>
      </c>
      <c r="GS6146" s="13" t="n">
        <v>121</v>
      </c>
    </row>
    <row r="6147">
      <c r="C6147" s="13" t="n">
        <v>122</v>
      </c>
      <c r="D6147" s="13">
        <f>(D2307*(D5763^2)+(D2115^2)*(D5955^2))^0.5</f>
        <v/>
      </c>
      <c r="E6147" s="13">
        <f>(E2307*(E5763^2)+(E2115^2)*(E5955^2))^0.5</f>
        <v/>
      </c>
      <c r="F6147" s="13">
        <f>(F2307*(F5763^2)+(F2115^2)*(F5955^2))^0.5</f>
        <v/>
      </c>
      <c r="Y6147" s="13" t="n">
        <v>122</v>
      </c>
      <c r="AU6147" s="13" t="n">
        <v>122</v>
      </c>
      <c r="BQ6147" s="13" t="n">
        <v>122</v>
      </c>
      <c r="CM6147" s="13" t="n">
        <v>122</v>
      </c>
      <c r="DI6147" s="13" t="n">
        <v>122</v>
      </c>
      <c r="EE6147" s="13" t="n">
        <v>122</v>
      </c>
      <c r="FA6147" s="13" t="n">
        <v>122</v>
      </c>
      <c r="FW6147" s="13" t="n">
        <v>122</v>
      </c>
      <c r="GS6147" s="13" t="n">
        <v>122</v>
      </c>
    </row>
    <row r="6148">
      <c r="C6148" s="13" t="n">
        <v>123</v>
      </c>
      <c r="D6148" s="13">
        <f>(D2308*(D5764^2)+(D2116^2)*(D5956^2))^0.5</f>
        <v/>
      </c>
      <c r="E6148" s="13">
        <f>(E2308*(E5764^2)+(E2116^2)*(E5956^2))^0.5</f>
        <v/>
      </c>
      <c r="F6148" s="13">
        <f>(F2308*(F5764^2)+(F2116^2)*(F5956^2))^0.5</f>
        <v/>
      </c>
      <c r="Y6148" s="13" t="n">
        <v>123</v>
      </c>
      <c r="AU6148" s="13" t="n">
        <v>123</v>
      </c>
      <c r="BQ6148" s="13" t="n">
        <v>123</v>
      </c>
      <c r="CM6148" s="13" t="n">
        <v>123</v>
      </c>
      <c r="DI6148" s="13" t="n">
        <v>123</v>
      </c>
      <c r="EE6148" s="13" t="n">
        <v>123</v>
      </c>
      <c r="FA6148" s="13" t="n">
        <v>123</v>
      </c>
      <c r="FW6148" s="13" t="n">
        <v>123</v>
      </c>
      <c r="GS6148" s="13" t="n">
        <v>123</v>
      </c>
    </row>
    <row r="6149">
      <c r="C6149" s="13" t="n">
        <v>124</v>
      </c>
      <c r="D6149" s="13">
        <f>(D2309*(D5765^2)+(D2117^2)*(D5957^2))^0.5</f>
        <v/>
      </c>
      <c r="E6149" s="13">
        <f>(E2309*(E5765^2)+(E2117^2)*(E5957^2))^0.5</f>
        <v/>
      </c>
      <c r="F6149" s="13">
        <f>(F2309*(F5765^2)+(F2117^2)*(F5957^2))^0.5</f>
        <v/>
      </c>
      <c r="Y6149" s="13" t="n">
        <v>124</v>
      </c>
      <c r="AU6149" s="13" t="n">
        <v>124</v>
      </c>
      <c r="BQ6149" s="13" t="n">
        <v>124</v>
      </c>
      <c r="CM6149" s="13" t="n">
        <v>124</v>
      </c>
      <c r="DI6149" s="13" t="n">
        <v>124</v>
      </c>
      <c r="EE6149" s="13" t="n">
        <v>124</v>
      </c>
      <c r="FA6149" s="13" t="n">
        <v>124</v>
      </c>
      <c r="FW6149" s="13" t="n">
        <v>124</v>
      </c>
      <c r="GS6149" s="13" t="n">
        <v>124</v>
      </c>
    </row>
    <row r="6150">
      <c r="C6150" s="13" t="n">
        <v>125</v>
      </c>
      <c r="D6150" s="13">
        <f>(D2310*(D5766^2)+(D2118^2)*(D5958^2))^0.5</f>
        <v/>
      </c>
      <c r="E6150" s="13">
        <f>(E2310*(E5766^2)+(E2118^2)*(E5958^2))^0.5</f>
        <v/>
      </c>
      <c r="F6150" s="13">
        <f>(F2310*(F5766^2)+(F2118^2)*(F5958^2))^0.5</f>
        <v/>
      </c>
      <c r="Y6150" s="13" t="n">
        <v>125</v>
      </c>
      <c r="AU6150" s="13" t="n">
        <v>125</v>
      </c>
      <c r="BQ6150" s="13" t="n">
        <v>125</v>
      </c>
      <c r="CM6150" s="13" t="n">
        <v>125</v>
      </c>
      <c r="DI6150" s="13" t="n">
        <v>125</v>
      </c>
      <c r="EE6150" s="13" t="n">
        <v>125</v>
      </c>
      <c r="FA6150" s="13" t="n">
        <v>125</v>
      </c>
      <c r="FW6150" s="13" t="n">
        <v>125</v>
      </c>
      <c r="GS6150" s="13" t="n">
        <v>125</v>
      </c>
    </row>
    <row r="6151">
      <c r="C6151" s="13" t="n">
        <v>126</v>
      </c>
      <c r="D6151" s="13">
        <f>(D2311*(D5767^2)+(D2119^2)*(D5959^2))^0.5</f>
        <v/>
      </c>
      <c r="E6151" s="13">
        <f>(E2311*(E5767^2)+(E2119^2)*(E5959^2))^0.5</f>
        <v/>
      </c>
      <c r="F6151" s="13">
        <f>(F2311*(F5767^2)+(F2119^2)*(F5959^2))^0.5</f>
        <v/>
      </c>
      <c r="Y6151" s="13" t="n">
        <v>126</v>
      </c>
      <c r="AU6151" s="13" t="n">
        <v>126</v>
      </c>
      <c r="BQ6151" s="13" t="n">
        <v>126</v>
      </c>
      <c r="CM6151" s="13" t="n">
        <v>126</v>
      </c>
      <c r="DI6151" s="13" t="n">
        <v>126</v>
      </c>
      <c r="EE6151" s="13" t="n">
        <v>126</v>
      </c>
      <c r="FA6151" s="13" t="n">
        <v>126</v>
      </c>
      <c r="FW6151" s="13" t="n">
        <v>126</v>
      </c>
      <c r="GS6151" s="13" t="n">
        <v>126</v>
      </c>
    </row>
    <row r="6152">
      <c r="C6152" s="13" t="n">
        <v>127</v>
      </c>
      <c r="D6152" s="13">
        <f>(D2312*(D5768^2)+(D2120^2)*(D5960^2))^0.5</f>
        <v/>
      </c>
      <c r="E6152" s="13">
        <f>(E2312*(E5768^2)+(E2120^2)*(E5960^2))^0.5</f>
        <v/>
      </c>
      <c r="F6152" s="13">
        <f>(F2312*(F5768^2)+(F2120^2)*(F5960^2))^0.5</f>
        <v/>
      </c>
      <c r="Y6152" s="13" t="n">
        <v>127</v>
      </c>
      <c r="AU6152" s="13" t="n">
        <v>127</v>
      </c>
      <c r="BQ6152" s="13" t="n">
        <v>127</v>
      </c>
      <c r="CM6152" s="13" t="n">
        <v>127</v>
      </c>
      <c r="DI6152" s="13" t="n">
        <v>127</v>
      </c>
      <c r="EE6152" s="13" t="n">
        <v>127</v>
      </c>
      <c r="FA6152" s="13" t="n">
        <v>127</v>
      </c>
      <c r="FW6152" s="13" t="n">
        <v>127</v>
      </c>
      <c r="GS6152" s="13" t="n">
        <v>127</v>
      </c>
    </row>
    <row r="6153">
      <c r="C6153" s="13" t="n">
        <v>128</v>
      </c>
      <c r="D6153" s="13">
        <f>(D2313*(D5769^2)+(D2121^2)*(D5961^2))^0.5</f>
        <v/>
      </c>
      <c r="E6153" s="13">
        <f>(E2313*(E5769^2)+(E2121^2)*(E5961^2))^0.5</f>
        <v/>
      </c>
      <c r="F6153" s="13">
        <f>(F2313*(F5769^2)+(F2121^2)*(F5961^2))^0.5</f>
        <v/>
      </c>
      <c r="Y6153" s="13" t="n">
        <v>128</v>
      </c>
      <c r="AU6153" s="13" t="n">
        <v>128</v>
      </c>
      <c r="BQ6153" s="13" t="n">
        <v>128</v>
      </c>
      <c r="CM6153" s="13" t="n">
        <v>128</v>
      </c>
      <c r="DI6153" s="13" t="n">
        <v>128</v>
      </c>
      <c r="EE6153" s="13" t="n">
        <v>128</v>
      </c>
      <c r="FA6153" s="13" t="n">
        <v>128</v>
      </c>
      <c r="FW6153" s="13" t="n">
        <v>128</v>
      </c>
      <c r="GS6153" s="13" t="n">
        <v>128</v>
      </c>
    </row>
    <row r="6154">
      <c r="C6154" s="13" t="n">
        <v>129</v>
      </c>
      <c r="D6154" s="13">
        <f>(D2314*(D5770^2)+(D2122^2)*(D5962^2))^0.5</f>
        <v/>
      </c>
      <c r="E6154" s="13">
        <f>(E2314*(E5770^2)+(E2122^2)*(E5962^2))^0.5</f>
        <v/>
      </c>
      <c r="F6154" s="13">
        <f>(F2314*(F5770^2)+(F2122^2)*(F5962^2))^0.5</f>
        <v/>
      </c>
      <c r="Y6154" s="13" t="n">
        <v>129</v>
      </c>
      <c r="AU6154" s="13" t="n">
        <v>129</v>
      </c>
      <c r="BQ6154" s="13" t="n">
        <v>129</v>
      </c>
      <c r="CM6154" s="13" t="n">
        <v>129</v>
      </c>
      <c r="DI6154" s="13" t="n">
        <v>129</v>
      </c>
      <c r="EE6154" s="13" t="n">
        <v>129</v>
      </c>
      <c r="FA6154" s="13" t="n">
        <v>129</v>
      </c>
      <c r="FW6154" s="13" t="n">
        <v>129</v>
      </c>
      <c r="GS6154" s="13" t="n">
        <v>129</v>
      </c>
    </row>
    <row r="6155">
      <c r="C6155" s="13" t="n">
        <v>130</v>
      </c>
      <c r="D6155" s="13">
        <f>(D2315*(D5771^2)+(D2123^2)*(D5963^2))^0.5</f>
        <v/>
      </c>
      <c r="E6155" s="13">
        <f>(E2315*(E5771^2)+(E2123^2)*(E5963^2))^0.5</f>
        <v/>
      </c>
      <c r="F6155" s="13">
        <f>(F2315*(F5771^2)+(F2123^2)*(F5963^2))^0.5</f>
        <v/>
      </c>
      <c r="Y6155" s="13" t="n">
        <v>130</v>
      </c>
      <c r="AU6155" s="13" t="n">
        <v>130</v>
      </c>
      <c r="BQ6155" s="13" t="n">
        <v>130</v>
      </c>
      <c r="CM6155" s="13" t="n">
        <v>130</v>
      </c>
      <c r="DI6155" s="13" t="n">
        <v>130</v>
      </c>
      <c r="EE6155" s="13" t="n">
        <v>130</v>
      </c>
      <c r="FA6155" s="13" t="n">
        <v>130</v>
      </c>
      <c r="FW6155" s="13" t="n">
        <v>130</v>
      </c>
      <c r="GS6155" s="13" t="n">
        <v>130</v>
      </c>
    </row>
    <row r="6156">
      <c r="C6156" s="13" t="n">
        <v>131</v>
      </c>
      <c r="D6156" s="13">
        <f>(D2316*(D5772^2)+(D2124^2)*(D5964^2))^0.5</f>
        <v/>
      </c>
      <c r="E6156" s="13">
        <f>(E2316*(E5772^2)+(E2124^2)*(E5964^2))^0.5</f>
        <v/>
      </c>
      <c r="F6156" s="13">
        <f>(F2316*(F5772^2)+(F2124^2)*(F5964^2))^0.5</f>
        <v/>
      </c>
      <c r="Y6156" s="13" t="n">
        <v>131</v>
      </c>
      <c r="AU6156" s="13" t="n">
        <v>131</v>
      </c>
      <c r="BQ6156" s="13" t="n">
        <v>131</v>
      </c>
      <c r="CM6156" s="13" t="n">
        <v>131</v>
      </c>
      <c r="DI6156" s="13" t="n">
        <v>131</v>
      </c>
      <c r="EE6156" s="13" t="n">
        <v>131</v>
      </c>
      <c r="FA6156" s="13" t="n">
        <v>131</v>
      </c>
      <c r="FW6156" s="13" t="n">
        <v>131</v>
      </c>
      <c r="GS6156" s="13" t="n">
        <v>131</v>
      </c>
    </row>
    <row r="6157">
      <c r="C6157" s="13" t="n">
        <v>132</v>
      </c>
      <c r="D6157" s="13">
        <f>(D2317*(D5773^2)+(D2125^2)*(D5965^2))^0.5</f>
        <v/>
      </c>
      <c r="E6157" s="13">
        <f>(E2317*(E5773^2)+(E2125^2)*(E5965^2))^0.5</f>
        <v/>
      </c>
      <c r="F6157" s="13">
        <f>(F2317*(F5773^2)+(F2125^2)*(F5965^2))^0.5</f>
        <v/>
      </c>
      <c r="Y6157" s="13" t="n">
        <v>132</v>
      </c>
      <c r="AU6157" s="13" t="n">
        <v>132</v>
      </c>
      <c r="BQ6157" s="13" t="n">
        <v>132</v>
      </c>
      <c r="CM6157" s="13" t="n">
        <v>132</v>
      </c>
      <c r="DI6157" s="13" t="n">
        <v>132</v>
      </c>
      <c r="EE6157" s="13" t="n">
        <v>132</v>
      </c>
      <c r="FA6157" s="13" t="n">
        <v>132</v>
      </c>
      <c r="FW6157" s="13" t="n">
        <v>132</v>
      </c>
      <c r="GS6157" s="13" t="n">
        <v>132</v>
      </c>
    </row>
    <row r="6158">
      <c r="C6158" s="13" t="n">
        <v>133</v>
      </c>
      <c r="D6158" s="13">
        <f>(D2318*(D5774^2)+(D2126^2)*(D5966^2))^0.5</f>
        <v/>
      </c>
      <c r="E6158" s="13">
        <f>(E2318*(E5774^2)+(E2126^2)*(E5966^2))^0.5</f>
        <v/>
      </c>
      <c r="F6158" s="13">
        <f>(F2318*(F5774^2)+(F2126^2)*(F5966^2))^0.5</f>
        <v/>
      </c>
      <c r="Y6158" s="13" t="n">
        <v>133</v>
      </c>
      <c r="AU6158" s="13" t="n">
        <v>133</v>
      </c>
      <c r="BQ6158" s="13" t="n">
        <v>133</v>
      </c>
      <c r="CM6158" s="13" t="n">
        <v>133</v>
      </c>
      <c r="DI6158" s="13" t="n">
        <v>133</v>
      </c>
      <c r="EE6158" s="13" t="n">
        <v>133</v>
      </c>
      <c r="FA6158" s="13" t="n">
        <v>133</v>
      </c>
      <c r="FW6158" s="13" t="n">
        <v>133</v>
      </c>
      <c r="GS6158" s="13" t="n">
        <v>133</v>
      </c>
    </row>
    <row r="6159">
      <c r="C6159" s="13" t="n">
        <v>134</v>
      </c>
      <c r="D6159" s="13">
        <f>(D2319*(D5775^2)+(D2127^2)*(D5967^2))^0.5</f>
        <v/>
      </c>
      <c r="E6159" s="13">
        <f>(E2319*(E5775^2)+(E2127^2)*(E5967^2))^0.5</f>
        <v/>
      </c>
      <c r="F6159" s="13">
        <f>(F2319*(F5775^2)+(F2127^2)*(F5967^2))^0.5</f>
        <v/>
      </c>
      <c r="Y6159" s="13" t="n">
        <v>134</v>
      </c>
      <c r="AU6159" s="13" t="n">
        <v>134</v>
      </c>
      <c r="BQ6159" s="13" t="n">
        <v>134</v>
      </c>
      <c r="CM6159" s="13" t="n">
        <v>134</v>
      </c>
      <c r="DI6159" s="13" t="n">
        <v>134</v>
      </c>
      <c r="EE6159" s="13" t="n">
        <v>134</v>
      </c>
      <c r="FA6159" s="13" t="n">
        <v>134</v>
      </c>
      <c r="FW6159" s="13" t="n">
        <v>134</v>
      </c>
      <c r="GS6159" s="13" t="n">
        <v>134</v>
      </c>
    </row>
    <row r="6160">
      <c r="C6160" s="13" t="n">
        <v>135</v>
      </c>
      <c r="D6160" s="13">
        <f>(D2320*(D5776^2)+(D2128^2)*(D5968^2))^0.5</f>
        <v/>
      </c>
      <c r="E6160" s="13">
        <f>(E2320*(E5776^2)+(E2128^2)*(E5968^2))^0.5</f>
        <v/>
      </c>
      <c r="F6160" s="13">
        <f>(F2320*(F5776^2)+(F2128^2)*(F5968^2))^0.5</f>
        <v/>
      </c>
      <c r="Y6160" s="13" t="n">
        <v>135</v>
      </c>
      <c r="AU6160" s="13" t="n">
        <v>135</v>
      </c>
      <c r="BQ6160" s="13" t="n">
        <v>135</v>
      </c>
      <c r="CM6160" s="13" t="n">
        <v>135</v>
      </c>
      <c r="DI6160" s="13" t="n">
        <v>135</v>
      </c>
      <c r="EE6160" s="13" t="n">
        <v>135</v>
      </c>
      <c r="FA6160" s="13" t="n">
        <v>135</v>
      </c>
      <c r="FW6160" s="13" t="n">
        <v>135</v>
      </c>
      <c r="GS6160" s="13" t="n">
        <v>135</v>
      </c>
    </row>
    <row r="6161">
      <c r="C6161" s="13" t="n">
        <v>136</v>
      </c>
      <c r="D6161" s="13">
        <f>(D2321*(D5777^2)+(D2129^2)*(D5969^2))^0.5</f>
        <v/>
      </c>
      <c r="E6161" s="13">
        <f>(E2321*(E5777^2)+(E2129^2)*(E5969^2))^0.5</f>
        <v/>
      </c>
      <c r="F6161" s="13">
        <f>(F2321*(F5777^2)+(F2129^2)*(F5969^2))^0.5</f>
        <v/>
      </c>
      <c r="Y6161" s="13" t="n">
        <v>136</v>
      </c>
      <c r="AU6161" s="13" t="n">
        <v>136</v>
      </c>
      <c r="BQ6161" s="13" t="n">
        <v>136</v>
      </c>
      <c r="CM6161" s="13" t="n">
        <v>136</v>
      </c>
      <c r="DI6161" s="13" t="n">
        <v>136</v>
      </c>
      <c r="EE6161" s="13" t="n">
        <v>136</v>
      </c>
      <c r="FA6161" s="13" t="n">
        <v>136</v>
      </c>
      <c r="FW6161" s="13" t="n">
        <v>136</v>
      </c>
      <c r="GS6161" s="13" t="n">
        <v>136</v>
      </c>
    </row>
    <row r="6162">
      <c r="C6162" s="13" t="n">
        <v>137</v>
      </c>
      <c r="D6162" s="13">
        <f>(D2322*(D5778^2)+(D2130^2)*(D5970^2))^0.5</f>
        <v/>
      </c>
      <c r="E6162" s="13">
        <f>(E2322*(E5778^2)+(E2130^2)*(E5970^2))^0.5</f>
        <v/>
      </c>
      <c r="F6162" s="13">
        <f>(F2322*(F5778^2)+(F2130^2)*(F5970^2))^0.5</f>
        <v/>
      </c>
      <c r="Y6162" s="13" t="n">
        <v>137</v>
      </c>
      <c r="AU6162" s="13" t="n">
        <v>137</v>
      </c>
      <c r="BQ6162" s="13" t="n">
        <v>137</v>
      </c>
      <c r="CM6162" s="13" t="n">
        <v>137</v>
      </c>
      <c r="DI6162" s="13" t="n">
        <v>137</v>
      </c>
      <c r="EE6162" s="13" t="n">
        <v>137</v>
      </c>
      <c r="FA6162" s="13" t="n">
        <v>137</v>
      </c>
      <c r="FW6162" s="13" t="n">
        <v>137</v>
      </c>
      <c r="GS6162" s="13" t="n">
        <v>137</v>
      </c>
    </row>
    <row r="6163">
      <c r="C6163" s="13" t="n">
        <v>138</v>
      </c>
      <c r="D6163" s="13">
        <f>(D2323*(D5779^2)+(D2131^2)*(D5971^2))^0.5</f>
        <v/>
      </c>
      <c r="E6163" s="13">
        <f>(E2323*(E5779^2)+(E2131^2)*(E5971^2))^0.5</f>
        <v/>
      </c>
      <c r="F6163" s="13">
        <f>(F2323*(F5779^2)+(F2131^2)*(F5971^2))^0.5</f>
        <v/>
      </c>
      <c r="Y6163" s="13" t="n">
        <v>138</v>
      </c>
      <c r="AU6163" s="13" t="n">
        <v>138</v>
      </c>
      <c r="BQ6163" s="13" t="n">
        <v>138</v>
      </c>
      <c r="CM6163" s="13" t="n">
        <v>138</v>
      </c>
      <c r="DI6163" s="13" t="n">
        <v>138</v>
      </c>
      <c r="EE6163" s="13" t="n">
        <v>138</v>
      </c>
      <c r="FA6163" s="13" t="n">
        <v>138</v>
      </c>
      <c r="FW6163" s="13" t="n">
        <v>138</v>
      </c>
      <c r="GS6163" s="13" t="n">
        <v>138</v>
      </c>
    </row>
    <row r="6164">
      <c r="C6164" s="13" t="n">
        <v>139</v>
      </c>
      <c r="D6164" s="13">
        <f>(D2324*(D5780^2)+(D2132^2)*(D5972^2))^0.5</f>
        <v/>
      </c>
      <c r="E6164" s="13">
        <f>(E2324*(E5780^2)+(E2132^2)*(E5972^2))^0.5</f>
        <v/>
      </c>
      <c r="F6164" s="13">
        <f>(F2324*(F5780^2)+(F2132^2)*(F5972^2))^0.5</f>
        <v/>
      </c>
      <c r="Y6164" s="13" t="n">
        <v>139</v>
      </c>
      <c r="AU6164" s="13" t="n">
        <v>139</v>
      </c>
      <c r="BQ6164" s="13" t="n">
        <v>139</v>
      </c>
      <c r="CM6164" s="13" t="n">
        <v>139</v>
      </c>
      <c r="DI6164" s="13" t="n">
        <v>139</v>
      </c>
      <c r="EE6164" s="13" t="n">
        <v>139</v>
      </c>
      <c r="FA6164" s="13" t="n">
        <v>139</v>
      </c>
      <c r="FW6164" s="13" t="n">
        <v>139</v>
      </c>
      <c r="GS6164" s="13" t="n">
        <v>139</v>
      </c>
    </row>
    <row r="6165">
      <c r="C6165" s="13" t="n">
        <v>140</v>
      </c>
      <c r="D6165" s="13">
        <f>(D2325*(D5781^2)+(D2133^2)*(D5973^2))^0.5</f>
        <v/>
      </c>
      <c r="E6165" s="13">
        <f>(E2325*(E5781^2)+(E2133^2)*(E5973^2))^0.5</f>
        <v/>
      </c>
      <c r="F6165" s="13">
        <f>(F2325*(F5781^2)+(F2133^2)*(F5973^2))^0.5</f>
        <v/>
      </c>
      <c r="Y6165" s="13" t="n">
        <v>140</v>
      </c>
      <c r="AU6165" s="13" t="n">
        <v>140</v>
      </c>
      <c r="BQ6165" s="13" t="n">
        <v>140</v>
      </c>
      <c r="CM6165" s="13" t="n">
        <v>140</v>
      </c>
      <c r="DI6165" s="13" t="n">
        <v>140</v>
      </c>
      <c r="EE6165" s="13" t="n">
        <v>140</v>
      </c>
      <c r="FA6165" s="13" t="n">
        <v>140</v>
      </c>
      <c r="FW6165" s="13" t="n">
        <v>140</v>
      </c>
      <c r="GS6165" s="13" t="n">
        <v>140</v>
      </c>
    </row>
    <row r="6166">
      <c r="C6166" s="13" t="n">
        <v>141</v>
      </c>
      <c r="D6166" s="13">
        <f>(D2326*(D5782^2)+(D2134^2)*(D5974^2))^0.5</f>
        <v/>
      </c>
      <c r="E6166" s="13">
        <f>(E2326*(E5782^2)+(E2134^2)*(E5974^2))^0.5</f>
        <v/>
      </c>
      <c r="F6166" s="13">
        <f>(F2326*(F5782^2)+(F2134^2)*(F5974^2))^0.5</f>
        <v/>
      </c>
      <c r="Y6166" s="13" t="n">
        <v>141</v>
      </c>
      <c r="AU6166" s="13" t="n">
        <v>141</v>
      </c>
      <c r="BQ6166" s="13" t="n">
        <v>141</v>
      </c>
      <c r="CM6166" s="13" t="n">
        <v>141</v>
      </c>
      <c r="DI6166" s="13" t="n">
        <v>141</v>
      </c>
      <c r="EE6166" s="13" t="n">
        <v>141</v>
      </c>
      <c r="FA6166" s="13" t="n">
        <v>141</v>
      </c>
      <c r="FW6166" s="13" t="n">
        <v>141</v>
      </c>
      <c r="GS6166" s="13" t="n">
        <v>141</v>
      </c>
    </row>
    <row r="6167">
      <c r="C6167" s="13" t="n">
        <v>142</v>
      </c>
      <c r="D6167" s="13">
        <f>(D2327*(D5783^2)+(D2135^2)*(D5975^2))^0.5</f>
        <v/>
      </c>
      <c r="E6167" s="13">
        <f>(E2327*(E5783^2)+(E2135^2)*(E5975^2))^0.5</f>
        <v/>
      </c>
      <c r="F6167" s="13">
        <f>(F2327*(F5783^2)+(F2135^2)*(F5975^2))^0.5</f>
        <v/>
      </c>
      <c r="Y6167" s="13" t="n">
        <v>142</v>
      </c>
      <c r="AU6167" s="13" t="n">
        <v>142</v>
      </c>
      <c r="BQ6167" s="13" t="n">
        <v>142</v>
      </c>
      <c r="CM6167" s="13" t="n">
        <v>142</v>
      </c>
      <c r="DI6167" s="13" t="n">
        <v>142</v>
      </c>
      <c r="EE6167" s="13" t="n">
        <v>142</v>
      </c>
      <c r="FA6167" s="13" t="n">
        <v>142</v>
      </c>
      <c r="FW6167" s="13" t="n">
        <v>142</v>
      </c>
      <c r="GS6167" s="13" t="n">
        <v>142</v>
      </c>
    </row>
    <row r="6168">
      <c r="C6168" s="13" t="n">
        <v>143</v>
      </c>
      <c r="D6168" s="13">
        <f>(D2328*(D5784^2)+(D2136^2)*(D5976^2))^0.5</f>
        <v/>
      </c>
      <c r="E6168" s="13">
        <f>(E2328*(E5784^2)+(E2136^2)*(E5976^2))^0.5</f>
        <v/>
      </c>
      <c r="F6168" s="13">
        <f>(F2328*(F5784^2)+(F2136^2)*(F5976^2))^0.5</f>
        <v/>
      </c>
      <c r="Y6168" s="13" t="n">
        <v>143</v>
      </c>
      <c r="AU6168" s="13" t="n">
        <v>143</v>
      </c>
      <c r="BQ6168" s="13" t="n">
        <v>143</v>
      </c>
      <c r="CM6168" s="13" t="n">
        <v>143</v>
      </c>
      <c r="DI6168" s="13" t="n">
        <v>143</v>
      </c>
      <c r="EE6168" s="13" t="n">
        <v>143</v>
      </c>
      <c r="FA6168" s="13" t="n">
        <v>143</v>
      </c>
      <c r="FW6168" s="13" t="n">
        <v>143</v>
      </c>
      <c r="GS6168" s="13" t="n">
        <v>143</v>
      </c>
    </row>
    <row r="6169">
      <c r="C6169" s="13" t="n">
        <v>144</v>
      </c>
      <c r="D6169" s="13">
        <f>(D2329*(D5785^2)+(D2137^2)*(D5977^2))^0.5</f>
        <v/>
      </c>
      <c r="E6169" s="13">
        <f>(E2329*(E5785^2)+(E2137^2)*(E5977^2))^0.5</f>
        <v/>
      </c>
      <c r="F6169" s="13">
        <f>(F2329*(F5785^2)+(F2137^2)*(F5977^2))^0.5</f>
        <v/>
      </c>
      <c r="Y6169" s="13" t="n">
        <v>144</v>
      </c>
      <c r="AU6169" s="13" t="n">
        <v>144</v>
      </c>
      <c r="BQ6169" s="13" t="n">
        <v>144</v>
      </c>
      <c r="CM6169" s="13" t="n">
        <v>144</v>
      </c>
      <c r="DI6169" s="13" t="n">
        <v>144</v>
      </c>
      <c r="EE6169" s="13" t="n">
        <v>144</v>
      </c>
      <c r="FA6169" s="13" t="n">
        <v>144</v>
      </c>
      <c r="FW6169" s="13" t="n">
        <v>144</v>
      </c>
      <c r="GS6169" s="13" t="n">
        <v>144</v>
      </c>
    </row>
    <row r="6170">
      <c r="C6170" s="13" t="n">
        <v>145</v>
      </c>
      <c r="D6170" s="13">
        <f>(D2330*(D5786^2)+(D2138^2)*(D5978^2))^0.5</f>
        <v/>
      </c>
      <c r="E6170" s="13">
        <f>(E2330*(E5786^2)+(E2138^2)*(E5978^2))^0.5</f>
        <v/>
      </c>
      <c r="F6170" s="13">
        <f>(F2330*(F5786^2)+(F2138^2)*(F5978^2))^0.5</f>
        <v/>
      </c>
      <c r="Y6170" s="13" t="n">
        <v>145</v>
      </c>
      <c r="AU6170" s="13" t="n">
        <v>145</v>
      </c>
      <c r="BQ6170" s="13" t="n">
        <v>145</v>
      </c>
      <c r="CM6170" s="13" t="n">
        <v>145</v>
      </c>
      <c r="DI6170" s="13" t="n">
        <v>145</v>
      </c>
      <c r="EE6170" s="13" t="n">
        <v>145</v>
      </c>
      <c r="FA6170" s="13" t="n">
        <v>145</v>
      </c>
      <c r="FW6170" s="13" t="n">
        <v>145</v>
      </c>
      <c r="GS6170" s="13" t="n">
        <v>145</v>
      </c>
    </row>
    <row r="6171">
      <c r="C6171" s="13" t="n">
        <v>146</v>
      </c>
      <c r="D6171" s="13">
        <f>(D2331*(D5787^2)+(D2139^2)*(D5979^2))^0.5</f>
        <v/>
      </c>
      <c r="E6171" s="13">
        <f>(E2331*(E5787^2)+(E2139^2)*(E5979^2))^0.5</f>
        <v/>
      </c>
      <c r="F6171" s="13">
        <f>(F2331*(F5787^2)+(F2139^2)*(F5979^2))^0.5</f>
        <v/>
      </c>
      <c r="Y6171" s="13" t="n">
        <v>146</v>
      </c>
      <c r="AU6171" s="13" t="n">
        <v>146</v>
      </c>
      <c r="BQ6171" s="13" t="n">
        <v>146</v>
      </c>
      <c r="CM6171" s="13" t="n">
        <v>146</v>
      </c>
      <c r="DI6171" s="13" t="n">
        <v>146</v>
      </c>
      <c r="EE6171" s="13" t="n">
        <v>146</v>
      </c>
      <c r="FA6171" s="13" t="n">
        <v>146</v>
      </c>
      <c r="FW6171" s="13" t="n">
        <v>146</v>
      </c>
      <c r="GS6171" s="13" t="n">
        <v>146</v>
      </c>
    </row>
    <row r="6172">
      <c r="C6172" s="13" t="n">
        <v>147</v>
      </c>
      <c r="D6172" s="13">
        <f>(D2332*(D5788^2)+(D2140^2)*(D5980^2))^0.5</f>
        <v/>
      </c>
      <c r="E6172" s="13">
        <f>(E2332*(E5788^2)+(E2140^2)*(E5980^2))^0.5</f>
        <v/>
      </c>
      <c r="F6172" s="13">
        <f>(F2332*(F5788^2)+(F2140^2)*(F5980^2))^0.5</f>
        <v/>
      </c>
      <c r="Y6172" s="13" t="n">
        <v>147</v>
      </c>
      <c r="AU6172" s="13" t="n">
        <v>147</v>
      </c>
      <c r="BQ6172" s="13" t="n">
        <v>147</v>
      </c>
      <c r="CM6172" s="13" t="n">
        <v>147</v>
      </c>
      <c r="DI6172" s="13" t="n">
        <v>147</v>
      </c>
      <c r="EE6172" s="13" t="n">
        <v>147</v>
      </c>
      <c r="FA6172" s="13" t="n">
        <v>147</v>
      </c>
      <c r="FW6172" s="13" t="n">
        <v>147</v>
      </c>
      <c r="GS6172" s="13" t="n">
        <v>147</v>
      </c>
    </row>
    <row r="6173">
      <c r="C6173" s="13" t="n">
        <v>148</v>
      </c>
      <c r="D6173" s="13">
        <f>(D2333*(D5789^2)+(D2141^2)*(D5981^2))^0.5</f>
        <v/>
      </c>
      <c r="E6173" s="13">
        <f>(E2333*(E5789^2)+(E2141^2)*(E5981^2))^0.5</f>
        <v/>
      </c>
      <c r="F6173" s="13">
        <f>(F2333*(F5789^2)+(F2141^2)*(F5981^2))^0.5</f>
        <v/>
      </c>
      <c r="Y6173" s="13" t="n">
        <v>148</v>
      </c>
      <c r="AU6173" s="13" t="n">
        <v>148</v>
      </c>
      <c r="BQ6173" s="13" t="n">
        <v>148</v>
      </c>
      <c r="CM6173" s="13" t="n">
        <v>148</v>
      </c>
      <c r="DI6173" s="13" t="n">
        <v>148</v>
      </c>
      <c r="EE6173" s="13" t="n">
        <v>148</v>
      </c>
      <c r="FA6173" s="13" t="n">
        <v>148</v>
      </c>
      <c r="FW6173" s="13" t="n">
        <v>148</v>
      </c>
      <c r="GS6173" s="13" t="n">
        <v>148</v>
      </c>
    </row>
    <row r="6174">
      <c r="C6174" s="13" t="n">
        <v>149</v>
      </c>
      <c r="D6174" s="13">
        <f>(D2334*(D5790^2)+(D2142^2)*(D5982^2))^0.5</f>
        <v/>
      </c>
      <c r="E6174" s="13">
        <f>(E2334*(E5790^2)+(E2142^2)*(E5982^2))^0.5</f>
        <v/>
      </c>
      <c r="F6174" s="13">
        <f>(F2334*(F5790^2)+(F2142^2)*(F5982^2))^0.5</f>
        <v/>
      </c>
      <c r="Y6174" s="13" t="n">
        <v>149</v>
      </c>
      <c r="AU6174" s="13" t="n">
        <v>149</v>
      </c>
      <c r="BQ6174" s="13" t="n">
        <v>149</v>
      </c>
      <c r="CM6174" s="13" t="n">
        <v>149</v>
      </c>
      <c r="DI6174" s="13" t="n">
        <v>149</v>
      </c>
      <c r="EE6174" s="13" t="n">
        <v>149</v>
      </c>
      <c r="FA6174" s="13" t="n">
        <v>149</v>
      </c>
      <c r="FW6174" s="13" t="n">
        <v>149</v>
      </c>
      <c r="GS6174" s="13" t="n">
        <v>149</v>
      </c>
    </row>
    <row r="6175">
      <c r="C6175" s="13" t="n">
        <v>150</v>
      </c>
      <c r="D6175" s="13">
        <f>(D2335*(D5791^2)+(D2143^2)*(D5983^2))^0.5</f>
        <v/>
      </c>
      <c r="E6175" s="13">
        <f>(E2335*(E5791^2)+(E2143^2)*(E5983^2))^0.5</f>
        <v/>
      </c>
      <c r="F6175" s="13">
        <f>(F2335*(F5791^2)+(F2143^2)*(F5983^2))^0.5</f>
        <v/>
      </c>
      <c r="Y6175" s="13" t="n">
        <v>150</v>
      </c>
      <c r="AU6175" s="13" t="n">
        <v>150</v>
      </c>
      <c r="BQ6175" s="13" t="n">
        <v>150</v>
      </c>
      <c r="CM6175" s="13" t="n">
        <v>150</v>
      </c>
      <c r="DI6175" s="13" t="n">
        <v>150</v>
      </c>
      <c r="EE6175" s="13" t="n">
        <v>150</v>
      </c>
      <c r="FA6175" s="13" t="n">
        <v>150</v>
      </c>
      <c r="FW6175" s="13" t="n">
        <v>150</v>
      </c>
      <c r="GS6175" s="13" t="n">
        <v>150</v>
      </c>
    </row>
    <row r="6176">
      <c r="C6176" s="13" t="n">
        <v>151</v>
      </c>
      <c r="D6176" s="13">
        <f>(D2336*(D5792^2)+(D2144^2)*(D5984^2))^0.5</f>
        <v/>
      </c>
      <c r="E6176" s="13">
        <f>(E2336*(E5792^2)+(E2144^2)*(E5984^2))^0.5</f>
        <v/>
      </c>
      <c r="F6176" s="13">
        <f>(F2336*(F5792^2)+(F2144^2)*(F5984^2))^0.5</f>
        <v/>
      </c>
      <c r="Y6176" s="13" t="n">
        <v>151</v>
      </c>
      <c r="AU6176" s="13" t="n">
        <v>151</v>
      </c>
      <c r="BQ6176" s="13" t="n">
        <v>151</v>
      </c>
      <c r="CM6176" s="13" t="n">
        <v>151</v>
      </c>
      <c r="DI6176" s="13" t="n">
        <v>151</v>
      </c>
      <c r="EE6176" s="13" t="n">
        <v>151</v>
      </c>
      <c r="FA6176" s="13" t="n">
        <v>151</v>
      </c>
      <c r="FW6176" s="13" t="n">
        <v>151</v>
      </c>
      <c r="GS6176" s="13" t="n">
        <v>151</v>
      </c>
    </row>
    <row r="6177">
      <c r="C6177" s="13" t="n">
        <v>152</v>
      </c>
      <c r="D6177" s="13">
        <f>(D2337*(D5793^2)+(D2145^2)*(D5985^2))^0.5</f>
        <v/>
      </c>
      <c r="E6177" s="13">
        <f>(E2337*(E5793^2)+(E2145^2)*(E5985^2))^0.5</f>
        <v/>
      </c>
      <c r="F6177" s="13">
        <f>(F2337*(F5793^2)+(F2145^2)*(F5985^2))^0.5</f>
        <v/>
      </c>
      <c r="Y6177" s="13" t="n">
        <v>152</v>
      </c>
      <c r="AU6177" s="13" t="n">
        <v>152</v>
      </c>
      <c r="BQ6177" s="13" t="n">
        <v>152</v>
      </c>
      <c r="CM6177" s="13" t="n">
        <v>152</v>
      </c>
      <c r="DI6177" s="13" t="n">
        <v>152</v>
      </c>
      <c r="EE6177" s="13" t="n">
        <v>152</v>
      </c>
      <c r="FA6177" s="13" t="n">
        <v>152</v>
      </c>
      <c r="FW6177" s="13" t="n">
        <v>152</v>
      </c>
      <c r="GS6177" s="13" t="n">
        <v>152</v>
      </c>
    </row>
    <row r="6178">
      <c r="C6178" s="13" t="n">
        <v>153</v>
      </c>
      <c r="D6178" s="13">
        <f>(D2338*(D5794^2)+(D2146^2)*(D5986^2))^0.5</f>
        <v/>
      </c>
      <c r="E6178" s="13">
        <f>(E2338*(E5794^2)+(E2146^2)*(E5986^2))^0.5</f>
        <v/>
      </c>
      <c r="F6178" s="13">
        <f>(F2338*(F5794^2)+(F2146^2)*(F5986^2))^0.5</f>
        <v/>
      </c>
      <c r="Y6178" s="13" t="n">
        <v>153</v>
      </c>
      <c r="AU6178" s="13" t="n">
        <v>153</v>
      </c>
      <c r="BQ6178" s="13" t="n">
        <v>153</v>
      </c>
      <c r="CM6178" s="13" t="n">
        <v>153</v>
      </c>
      <c r="DI6178" s="13" t="n">
        <v>153</v>
      </c>
      <c r="EE6178" s="13" t="n">
        <v>153</v>
      </c>
      <c r="FA6178" s="13" t="n">
        <v>153</v>
      </c>
      <c r="FW6178" s="13" t="n">
        <v>153</v>
      </c>
      <c r="GS6178" s="13" t="n">
        <v>153</v>
      </c>
    </row>
    <row r="6179">
      <c r="C6179" s="13" t="n">
        <v>154</v>
      </c>
      <c r="D6179" s="13">
        <f>(D2339*(D5795^2)+(D2147^2)*(D5987^2))^0.5</f>
        <v/>
      </c>
      <c r="E6179" s="13">
        <f>(E2339*(E5795^2)+(E2147^2)*(E5987^2))^0.5</f>
        <v/>
      </c>
      <c r="F6179" s="13">
        <f>(F2339*(F5795^2)+(F2147^2)*(F5987^2))^0.5</f>
        <v/>
      </c>
      <c r="Y6179" s="13" t="n">
        <v>154</v>
      </c>
      <c r="AU6179" s="13" t="n">
        <v>154</v>
      </c>
      <c r="BQ6179" s="13" t="n">
        <v>154</v>
      </c>
      <c r="CM6179" s="13" t="n">
        <v>154</v>
      </c>
      <c r="DI6179" s="13" t="n">
        <v>154</v>
      </c>
      <c r="EE6179" s="13" t="n">
        <v>154</v>
      </c>
      <c r="FA6179" s="13" t="n">
        <v>154</v>
      </c>
      <c r="FW6179" s="13" t="n">
        <v>154</v>
      </c>
      <c r="GS6179" s="13" t="n">
        <v>154</v>
      </c>
    </row>
    <row r="6180">
      <c r="C6180" s="13" t="n">
        <v>155</v>
      </c>
      <c r="D6180" s="13">
        <f>(D2340*(D5796^2)+(D2148^2)*(D5988^2))^0.5</f>
        <v/>
      </c>
      <c r="E6180" s="13">
        <f>(E2340*(E5796^2)+(E2148^2)*(E5988^2))^0.5</f>
        <v/>
      </c>
      <c r="F6180" s="13">
        <f>(F2340*(F5796^2)+(F2148^2)*(F5988^2))^0.5</f>
        <v/>
      </c>
      <c r="Y6180" s="13" t="n">
        <v>155</v>
      </c>
      <c r="AU6180" s="13" t="n">
        <v>155</v>
      </c>
      <c r="BQ6180" s="13" t="n">
        <v>155</v>
      </c>
      <c r="CM6180" s="13" t="n">
        <v>155</v>
      </c>
      <c r="DI6180" s="13" t="n">
        <v>155</v>
      </c>
      <c r="EE6180" s="13" t="n">
        <v>155</v>
      </c>
      <c r="FA6180" s="13" t="n">
        <v>155</v>
      </c>
      <c r="FW6180" s="13" t="n">
        <v>155</v>
      </c>
      <c r="GS6180" s="13" t="n">
        <v>155</v>
      </c>
    </row>
    <row r="6181">
      <c r="C6181" s="13" t="n">
        <v>156</v>
      </c>
      <c r="D6181" s="13">
        <f>(D2341*(D5797^2)+(D2149^2)*(D5989^2))^0.5</f>
        <v/>
      </c>
      <c r="E6181" s="13">
        <f>(E2341*(E5797^2)+(E2149^2)*(E5989^2))^0.5</f>
        <v/>
      </c>
      <c r="F6181" s="13">
        <f>(F2341*(F5797^2)+(F2149^2)*(F5989^2))^0.5</f>
        <v/>
      </c>
      <c r="Y6181" s="13" t="n">
        <v>156</v>
      </c>
      <c r="AU6181" s="13" t="n">
        <v>156</v>
      </c>
      <c r="BQ6181" s="13" t="n">
        <v>156</v>
      </c>
      <c r="CM6181" s="13" t="n">
        <v>156</v>
      </c>
      <c r="DI6181" s="13" t="n">
        <v>156</v>
      </c>
      <c r="EE6181" s="13" t="n">
        <v>156</v>
      </c>
      <c r="FA6181" s="13" t="n">
        <v>156</v>
      </c>
      <c r="FW6181" s="13" t="n">
        <v>156</v>
      </c>
      <c r="GS6181" s="13" t="n">
        <v>156</v>
      </c>
    </row>
    <row r="6182">
      <c r="C6182" s="13" t="n">
        <v>157</v>
      </c>
      <c r="D6182" s="13">
        <f>(D2342*(D5798^2)+(D2150^2)*(D5990^2))^0.5</f>
        <v/>
      </c>
      <c r="E6182" s="13">
        <f>(E2342*(E5798^2)+(E2150^2)*(E5990^2))^0.5</f>
        <v/>
      </c>
      <c r="F6182" s="13">
        <f>(F2342*(F5798^2)+(F2150^2)*(F5990^2))^0.5</f>
        <v/>
      </c>
      <c r="Y6182" s="13" t="n">
        <v>157</v>
      </c>
      <c r="AU6182" s="13" t="n">
        <v>157</v>
      </c>
      <c r="BQ6182" s="13" t="n">
        <v>157</v>
      </c>
      <c r="CM6182" s="13" t="n">
        <v>157</v>
      </c>
      <c r="DI6182" s="13" t="n">
        <v>157</v>
      </c>
      <c r="EE6182" s="13" t="n">
        <v>157</v>
      </c>
      <c r="FA6182" s="13" t="n">
        <v>157</v>
      </c>
      <c r="FW6182" s="13" t="n">
        <v>157</v>
      </c>
      <c r="GS6182" s="13" t="n">
        <v>157</v>
      </c>
    </row>
    <row r="6183">
      <c r="C6183" s="13" t="n">
        <v>158</v>
      </c>
      <c r="D6183" s="13">
        <f>(D2343*(D5799^2)+(D2151^2)*(D5991^2))^0.5</f>
        <v/>
      </c>
      <c r="E6183" s="13">
        <f>(E2343*(E5799^2)+(E2151^2)*(E5991^2))^0.5</f>
        <v/>
      </c>
      <c r="F6183" s="13">
        <f>(F2343*(F5799^2)+(F2151^2)*(F5991^2))^0.5</f>
        <v/>
      </c>
      <c r="Y6183" s="13" t="n">
        <v>158</v>
      </c>
      <c r="AU6183" s="13" t="n">
        <v>158</v>
      </c>
      <c r="BQ6183" s="13" t="n">
        <v>158</v>
      </c>
      <c r="CM6183" s="13" t="n">
        <v>158</v>
      </c>
      <c r="DI6183" s="13" t="n">
        <v>158</v>
      </c>
      <c r="EE6183" s="13" t="n">
        <v>158</v>
      </c>
      <c r="FA6183" s="13" t="n">
        <v>158</v>
      </c>
      <c r="FW6183" s="13" t="n">
        <v>158</v>
      </c>
      <c r="GS6183" s="13" t="n">
        <v>158</v>
      </c>
    </row>
    <row r="6184">
      <c r="C6184" s="13" t="n">
        <v>159</v>
      </c>
      <c r="D6184" s="13">
        <f>(D2344*(D5800^2)+(D2152^2)*(D5992^2))^0.5</f>
        <v/>
      </c>
      <c r="E6184" s="13">
        <f>(E2344*(E5800^2)+(E2152^2)*(E5992^2))^0.5</f>
        <v/>
      </c>
      <c r="F6184" s="13">
        <f>(F2344*(F5800^2)+(F2152^2)*(F5992^2))^0.5</f>
        <v/>
      </c>
      <c r="Y6184" s="13" t="n">
        <v>159</v>
      </c>
      <c r="AU6184" s="13" t="n">
        <v>159</v>
      </c>
      <c r="BQ6184" s="13" t="n">
        <v>159</v>
      </c>
      <c r="CM6184" s="13" t="n">
        <v>159</v>
      </c>
      <c r="DI6184" s="13" t="n">
        <v>159</v>
      </c>
      <c r="EE6184" s="13" t="n">
        <v>159</v>
      </c>
      <c r="FA6184" s="13" t="n">
        <v>159</v>
      </c>
      <c r="FW6184" s="13" t="n">
        <v>159</v>
      </c>
      <c r="GS6184" s="13" t="n">
        <v>159</v>
      </c>
    </row>
    <row r="6185">
      <c r="C6185" s="13" t="n">
        <v>160</v>
      </c>
      <c r="D6185" s="13">
        <f>(D2345*(D5801^2)+(D2153^2)*(D5993^2))^0.5</f>
        <v/>
      </c>
      <c r="E6185" s="13">
        <f>(E2345*(E5801^2)+(E2153^2)*(E5993^2))^0.5</f>
        <v/>
      </c>
      <c r="F6185" s="13">
        <f>(F2345*(F5801^2)+(F2153^2)*(F5993^2))^0.5</f>
        <v/>
      </c>
      <c r="Y6185" s="13" t="n">
        <v>160</v>
      </c>
      <c r="AU6185" s="13" t="n">
        <v>160</v>
      </c>
      <c r="BQ6185" s="13" t="n">
        <v>160</v>
      </c>
      <c r="CM6185" s="13" t="n">
        <v>160</v>
      </c>
      <c r="DI6185" s="13" t="n">
        <v>160</v>
      </c>
      <c r="EE6185" s="13" t="n">
        <v>160</v>
      </c>
      <c r="FA6185" s="13" t="n">
        <v>160</v>
      </c>
      <c r="FW6185" s="13" t="n">
        <v>160</v>
      </c>
      <c r="GS6185" s="13" t="n">
        <v>160</v>
      </c>
    </row>
    <row r="6186">
      <c r="C6186" s="13" t="n">
        <v>161</v>
      </c>
      <c r="D6186" s="13">
        <f>(D2346*(D5802^2)+(D2154^2)*(D5994^2))^0.5</f>
        <v/>
      </c>
      <c r="E6186" s="13">
        <f>(E2346*(E5802^2)+(E2154^2)*(E5994^2))^0.5</f>
        <v/>
      </c>
      <c r="F6186" s="13">
        <f>(F2346*(F5802^2)+(F2154^2)*(F5994^2))^0.5</f>
        <v/>
      </c>
      <c r="Y6186" s="13" t="n">
        <v>161</v>
      </c>
      <c r="AU6186" s="13" t="n">
        <v>161</v>
      </c>
      <c r="BQ6186" s="13" t="n">
        <v>161</v>
      </c>
      <c r="CM6186" s="13" t="n">
        <v>161</v>
      </c>
      <c r="DI6186" s="13" t="n">
        <v>161</v>
      </c>
      <c r="EE6186" s="13" t="n">
        <v>161</v>
      </c>
      <c r="FA6186" s="13" t="n">
        <v>161</v>
      </c>
      <c r="FW6186" s="13" t="n">
        <v>161</v>
      </c>
      <c r="GS6186" s="13" t="n">
        <v>161</v>
      </c>
    </row>
    <row r="6187">
      <c r="C6187" s="13" t="n">
        <v>162</v>
      </c>
      <c r="D6187" s="13">
        <f>(D2347*(D5803^2)+(D2155^2)*(D5995^2))^0.5</f>
        <v/>
      </c>
      <c r="E6187" s="13">
        <f>(E2347*(E5803^2)+(E2155^2)*(E5995^2))^0.5</f>
        <v/>
      </c>
      <c r="F6187" s="13">
        <f>(F2347*(F5803^2)+(F2155^2)*(F5995^2))^0.5</f>
        <v/>
      </c>
      <c r="Y6187" s="13" t="n">
        <v>162</v>
      </c>
      <c r="AU6187" s="13" t="n">
        <v>162</v>
      </c>
      <c r="BQ6187" s="13" t="n">
        <v>162</v>
      </c>
      <c r="CM6187" s="13" t="n">
        <v>162</v>
      </c>
      <c r="DI6187" s="13" t="n">
        <v>162</v>
      </c>
      <c r="EE6187" s="13" t="n">
        <v>162</v>
      </c>
      <c r="FA6187" s="13" t="n">
        <v>162</v>
      </c>
      <c r="FW6187" s="13" t="n">
        <v>162</v>
      </c>
      <c r="GS6187" s="13" t="n">
        <v>162</v>
      </c>
    </row>
    <row r="6188">
      <c r="C6188" s="13" t="n">
        <v>163</v>
      </c>
      <c r="D6188" s="13">
        <f>(D2348*(D5804^2)+(D2156^2)*(D5996^2))^0.5</f>
        <v/>
      </c>
      <c r="E6188" s="13">
        <f>(E2348*(E5804^2)+(E2156^2)*(E5996^2))^0.5</f>
        <v/>
      </c>
      <c r="F6188" s="13">
        <f>(F2348*(F5804^2)+(F2156^2)*(F5996^2))^0.5</f>
        <v/>
      </c>
      <c r="Y6188" s="13" t="n">
        <v>163</v>
      </c>
      <c r="AU6188" s="13" t="n">
        <v>163</v>
      </c>
      <c r="BQ6188" s="13" t="n">
        <v>163</v>
      </c>
      <c r="CM6188" s="13" t="n">
        <v>163</v>
      </c>
      <c r="DI6188" s="13" t="n">
        <v>163</v>
      </c>
      <c r="EE6188" s="13" t="n">
        <v>163</v>
      </c>
      <c r="FA6188" s="13" t="n">
        <v>163</v>
      </c>
      <c r="FW6188" s="13" t="n">
        <v>163</v>
      </c>
      <c r="GS6188" s="13" t="n">
        <v>163</v>
      </c>
    </row>
    <row r="6189">
      <c r="C6189" s="13" t="n">
        <v>164</v>
      </c>
      <c r="D6189" s="13">
        <f>(D2349*(D5805^2)+(D2157^2)*(D5997^2))^0.5</f>
        <v/>
      </c>
      <c r="E6189" s="13">
        <f>(E2349*(E5805^2)+(E2157^2)*(E5997^2))^0.5</f>
        <v/>
      </c>
      <c r="F6189" s="13">
        <f>(F2349*(F5805^2)+(F2157^2)*(F5997^2))^0.5</f>
        <v/>
      </c>
      <c r="Y6189" s="13" t="n">
        <v>164</v>
      </c>
      <c r="AU6189" s="13" t="n">
        <v>164</v>
      </c>
      <c r="BQ6189" s="13" t="n">
        <v>164</v>
      </c>
      <c r="CM6189" s="13" t="n">
        <v>164</v>
      </c>
      <c r="DI6189" s="13" t="n">
        <v>164</v>
      </c>
      <c r="EE6189" s="13" t="n">
        <v>164</v>
      </c>
      <c r="FA6189" s="13" t="n">
        <v>164</v>
      </c>
      <c r="FW6189" s="13" t="n">
        <v>164</v>
      </c>
      <c r="GS6189" s="13" t="n">
        <v>164</v>
      </c>
    </row>
    <row r="6190">
      <c r="C6190" s="13" t="n">
        <v>165</v>
      </c>
      <c r="D6190" s="13">
        <f>(D2350*(D5806^2)+(D2158^2)*(D5998^2))^0.5</f>
        <v/>
      </c>
      <c r="E6190" s="13">
        <f>(E2350*(E5806^2)+(E2158^2)*(E5998^2))^0.5</f>
        <v/>
      </c>
      <c r="F6190" s="13">
        <f>(F2350*(F5806^2)+(F2158^2)*(F5998^2))^0.5</f>
        <v/>
      </c>
      <c r="Y6190" s="13" t="n">
        <v>165</v>
      </c>
      <c r="AU6190" s="13" t="n">
        <v>165</v>
      </c>
      <c r="BQ6190" s="13" t="n">
        <v>165</v>
      </c>
      <c r="CM6190" s="13" t="n">
        <v>165</v>
      </c>
      <c r="DI6190" s="13" t="n">
        <v>165</v>
      </c>
      <c r="EE6190" s="13" t="n">
        <v>165</v>
      </c>
      <c r="FA6190" s="13" t="n">
        <v>165</v>
      </c>
      <c r="FW6190" s="13" t="n">
        <v>165</v>
      </c>
      <c r="GS6190" s="13" t="n">
        <v>165</v>
      </c>
    </row>
    <row r="6191">
      <c r="C6191" s="13" t="n">
        <v>166</v>
      </c>
      <c r="D6191" s="13">
        <f>(D2351*(D5807^2)+(D2159^2)*(D5999^2))^0.5</f>
        <v/>
      </c>
      <c r="E6191" s="13">
        <f>(E2351*(E5807^2)+(E2159^2)*(E5999^2))^0.5</f>
        <v/>
      </c>
      <c r="F6191" s="13">
        <f>(F2351*(F5807^2)+(F2159^2)*(F5999^2))^0.5</f>
        <v/>
      </c>
      <c r="Y6191" s="13" t="n">
        <v>166</v>
      </c>
      <c r="AU6191" s="13" t="n">
        <v>166</v>
      </c>
      <c r="BQ6191" s="13" t="n">
        <v>166</v>
      </c>
      <c r="CM6191" s="13" t="n">
        <v>166</v>
      </c>
      <c r="DI6191" s="13" t="n">
        <v>166</v>
      </c>
      <c r="EE6191" s="13" t="n">
        <v>166</v>
      </c>
      <c r="FA6191" s="13" t="n">
        <v>166</v>
      </c>
      <c r="FW6191" s="13" t="n">
        <v>166</v>
      </c>
      <c r="GS6191" s="13" t="n">
        <v>166</v>
      </c>
    </row>
    <row r="6192">
      <c r="C6192" s="13" t="n">
        <v>167</v>
      </c>
      <c r="D6192" s="13">
        <f>(D2352*(D5808^2)+(D2160^2)*(D6000^2))^0.5</f>
        <v/>
      </c>
      <c r="E6192" s="13">
        <f>(E2352*(E5808^2)+(E2160^2)*(E6000^2))^0.5</f>
        <v/>
      </c>
      <c r="F6192" s="13">
        <f>(F2352*(F5808^2)+(F2160^2)*(F6000^2))^0.5</f>
        <v/>
      </c>
      <c r="Y6192" s="13" t="n">
        <v>167</v>
      </c>
      <c r="AU6192" s="13" t="n">
        <v>167</v>
      </c>
      <c r="BQ6192" s="13" t="n">
        <v>167</v>
      </c>
      <c r="CM6192" s="13" t="n">
        <v>167</v>
      </c>
      <c r="DI6192" s="13" t="n">
        <v>167</v>
      </c>
      <c r="EE6192" s="13" t="n">
        <v>167</v>
      </c>
      <c r="FA6192" s="13" t="n">
        <v>167</v>
      </c>
      <c r="FW6192" s="13" t="n">
        <v>167</v>
      </c>
      <c r="GS6192" s="13" t="n">
        <v>167</v>
      </c>
    </row>
    <row r="6193">
      <c r="C6193" s="13" t="n">
        <v>168</v>
      </c>
      <c r="D6193" s="13">
        <f>(D2353*(D5809^2)+(D2161^2)*(D6001^2))^0.5</f>
        <v/>
      </c>
      <c r="E6193" s="13">
        <f>(E2353*(E5809^2)+(E2161^2)*(E6001^2))^0.5</f>
        <v/>
      </c>
      <c r="F6193" s="13">
        <f>(F2353*(F5809^2)+(F2161^2)*(F6001^2))^0.5</f>
        <v/>
      </c>
      <c r="Y6193" s="13" t="n">
        <v>168</v>
      </c>
      <c r="AU6193" s="13" t="n">
        <v>168</v>
      </c>
      <c r="BQ6193" s="13" t="n">
        <v>168</v>
      </c>
      <c r="CM6193" s="13" t="n">
        <v>168</v>
      </c>
      <c r="DI6193" s="13" t="n">
        <v>168</v>
      </c>
      <c r="EE6193" s="13" t="n">
        <v>168</v>
      </c>
      <c r="FA6193" s="13" t="n">
        <v>168</v>
      </c>
      <c r="FW6193" s="13" t="n">
        <v>168</v>
      </c>
      <c r="GS6193" s="13" t="n">
        <v>168</v>
      </c>
    </row>
    <row r="6194">
      <c r="C6194" s="13" t="n">
        <v>169</v>
      </c>
      <c r="D6194" s="13">
        <f>(D2354*(D5810^2)+(D2162^2)*(D6002^2))^0.5</f>
        <v/>
      </c>
      <c r="E6194" s="13">
        <f>(E2354*(E5810^2)+(E2162^2)*(E6002^2))^0.5</f>
        <v/>
      </c>
      <c r="F6194" s="13">
        <f>(F2354*(F5810^2)+(F2162^2)*(F6002^2))^0.5</f>
        <v/>
      </c>
      <c r="Y6194" s="13" t="n">
        <v>169</v>
      </c>
      <c r="AU6194" s="13" t="n">
        <v>169</v>
      </c>
      <c r="BQ6194" s="13" t="n">
        <v>169</v>
      </c>
      <c r="CM6194" s="13" t="n">
        <v>169</v>
      </c>
      <c r="DI6194" s="13" t="n">
        <v>169</v>
      </c>
      <c r="EE6194" s="13" t="n">
        <v>169</v>
      </c>
      <c r="FA6194" s="13" t="n">
        <v>169</v>
      </c>
      <c r="FW6194" s="13" t="n">
        <v>169</v>
      </c>
      <c r="GS6194" s="13" t="n">
        <v>169</v>
      </c>
    </row>
    <row r="6195">
      <c r="C6195" s="13" t="n">
        <v>170</v>
      </c>
      <c r="D6195" s="13">
        <f>(D2355*(D5811^2)+(D2163^2)*(D6003^2))^0.5</f>
        <v/>
      </c>
      <c r="E6195" s="13">
        <f>(E2355*(E5811^2)+(E2163^2)*(E6003^2))^0.5</f>
        <v/>
      </c>
      <c r="F6195" s="13">
        <f>(F2355*(F5811^2)+(F2163^2)*(F6003^2))^0.5</f>
        <v/>
      </c>
      <c r="Y6195" s="13" t="n">
        <v>170</v>
      </c>
      <c r="AU6195" s="13" t="n">
        <v>170</v>
      </c>
      <c r="BQ6195" s="13" t="n">
        <v>170</v>
      </c>
      <c r="CM6195" s="13" t="n">
        <v>170</v>
      </c>
      <c r="DI6195" s="13" t="n">
        <v>170</v>
      </c>
      <c r="EE6195" s="13" t="n">
        <v>170</v>
      </c>
      <c r="FA6195" s="13" t="n">
        <v>170</v>
      </c>
      <c r="FW6195" s="13" t="n">
        <v>170</v>
      </c>
      <c r="GS6195" s="13" t="n">
        <v>170</v>
      </c>
    </row>
    <row r="6196">
      <c r="C6196" s="13" t="n">
        <v>171</v>
      </c>
      <c r="D6196" s="13">
        <f>(D2356*(D5812^2)+(D2164^2)*(D6004^2))^0.5</f>
        <v/>
      </c>
      <c r="E6196" s="13">
        <f>(E2356*(E5812^2)+(E2164^2)*(E6004^2))^0.5</f>
        <v/>
      </c>
      <c r="F6196" s="13">
        <f>(F2356*(F5812^2)+(F2164^2)*(F6004^2))^0.5</f>
        <v/>
      </c>
      <c r="Y6196" s="13" t="n">
        <v>171</v>
      </c>
      <c r="AU6196" s="13" t="n">
        <v>171</v>
      </c>
      <c r="BQ6196" s="13" t="n">
        <v>171</v>
      </c>
      <c r="CM6196" s="13" t="n">
        <v>171</v>
      </c>
      <c r="DI6196" s="13" t="n">
        <v>171</v>
      </c>
      <c r="EE6196" s="13" t="n">
        <v>171</v>
      </c>
      <c r="FA6196" s="13" t="n">
        <v>171</v>
      </c>
      <c r="FW6196" s="13" t="n">
        <v>171</v>
      </c>
      <c r="GS6196" s="13" t="n">
        <v>171</v>
      </c>
    </row>
    <row r="6197">
      <c r="C6197" s="13" t="n">
        <v>172</v>
      </c>
      <c r="D6197" s="13">
        <f>(D2357*(D5813^2)+(D2165^2)*(D6005^2))^0.5</f>
        <v/>
      </c>
      <c r="E6197" s="13">
        <f>(E2357*(E5813^2)+(E2165^2)*(E6005^2))^0.5</f>
        <v/>
      </c>
      <c r="F6197" s="13">
        <f>(F2357*(F5813^2)+(F2165^2)*(F6005^2))^0.5</f>
        <v/>
      </c>
      <c r="Y6197" s="13" t="n">
        <v>172</v>
      </c>
      <c r="AU6197" s="13" t="n">
        <v>172</v>
      </c>
      <c r="BQ6197" s="13" t="n">
        <v>172</v>
      </c>
      <c r="CM6197" s="13" t="n">
        <v>172</v>
      </c>
      <c r="DI6197" s="13" t="n">
        <v>172</v>
      </c>
      <c r="EE6197" s="13" t="n">
        <v>172</v>
      </c>
      <c r="FA6197" s="13" t="n">
        <v>172</v>
      </c>
      <c r="FW6197" s="13" t="n">
        <v>172</v>
      </c>
      <c r="GS6197" s="13" t="n">
        <v>172</v>
      </c>
    </row>
    <row r="6198">
      <c r="C6198" s="13" t="n">
        <v>173</v>
      </c>
      <c r="D6198" s="13">
        <f>(D2358*(D5814^2)+(D2166^2)*(D6006^2))^0.5</f>
        <v/>
      </c>
      <c r="E6198" s="13">
        <f>(E2358*(E5814^2)+(E2166^2)*(E6006^2))^0.5</f>
        <v/>
      </c>
      <c r="F6198" s="13">
        <f>(F2358*(F5814^2)+(F2166^2)*(F6006^2))^0.5</f>
        <v/>
      </c>
      <c r="Y6198" s="13" t="n">
        <v>173</v>
      </c>
      <c r="AU6198" s="13" t="n">
        <v>173</v>
      </c>
      <c r="BQ6198" s="13" t="n">
        <v>173</v>
      </c>
      <c r="CM6198" s="13" t="n">
        <v>173</v>
      </c>
      <c r="DI6198" s="13" t="n">
        <v>173</v>
      </c>
      <c r="EE6198" s="13" t="n">
        <v>173</v>
      </c>
      <c r="FA6198" s="13" t="n">
        <v>173</v>
      </c>
      <c r="FW6198" s="13" t="n">
        <v>173</v>
      </c>
      <c r="GS6198" s="13" t="n">
        <v>173</v>
      </c>
    </row>
    <row r="6199">
      <c r="C6199" s="13" t="n">
        <v>174</v>
      </c>
      <c r="D6199" s="13">
        <f>(D2359*(D5815^2)+(D2167^2)*(D6007^2))^0.5</f>
        <v/>
      </c>
      <c r="E6199" s="13">
        <f>(E2359*(E5815^2)+(E2167^2)*(E6007^2))^0.5</f>
        <v/>
      </c>
      <c r="F6199" s="13">
        <f>(F2359*(F5815^2)+(F2167^2)*(F6007^2))^0.5</f>
        <v/>
      </c>
      <c r="Y6199" s="13" t="n">
        <v>174</v>
      </c>
      <c r="AU6199" s="13" t="n">
        <v>174</v>
      </c>
      <c r="BQ6199" s="13" t="n">
        <v>174</v>
      </c>
      <c r="CM6199" s="13" t="n">
        <v>174</v>
      </c>
      <c r="DI6199" s="13" t="n">
        <v>174</v>
      </c>
      <c r="EE6199" s="13" t="n">
        <v>174</v>
      </c>
      <c r="FA6199" s="13" t="n">
        <v>174</v>
      </c>
      <c r="FW6199" s="13" t="n">
        <v>174</v>
      </c>
      <c r="GS6199" s="13" t="n">
        <v>174</v>
      </c>
    </row>
    <row r="6200">
      <c r="C6200" s="13" t="n">
        <v>175</v>
      </c>
      <c r="D6200" s="13">
        <f>(D2360*(D5816^2)+(D2168^2)*(D6008^2))^0.5</f>
        <v/>
      </c>
      <c r="E6200" s="13">
        <f>(E2360*(E5816^2)+(E2168^2)*(E6008^2))^0.5</f>
        <v/>
      </c>
      <c r="F6200" s="13">
        <f>(F2360*(F5816^2)+(F2168^2)*(F6008^2))^0.5</f>
        <v/>
      </c>
      <c r="Y6200" s="13" t="n">
        <v>175</v>
      </c>
      <c r="AU6200" s="13" t="n">
        <v>175</v>
      </c>
      <c r="BQ6200" s="13" t="n">
        <v>175</v>
      </c>
      <c r="CM6200" s="13" t="n">
        <v>175</v>
      </c>
      <c r="DI6200" s="13" t="n">
        <v>175</v>
      </c>
      <c r="EE6200" s="13" t="n">
        <v>175</v>
      </c>
      <c r="FA6200" s="13" t="n">
        <v>175</v>
      </c>
      <c r="FW6200" s="13" t="n">
        <v>175</v>
      </c>
      <c r="GS6200" s="13" t="n">
        <v>175</v>
      </c>
    </row>
    <row r="6201">
      <c r="C6201" s="13" t="n">
        <v>176</v>
      </c>
      <c r="D6201" s="13">
        <f>(D2361*(D5817^2)+(D2169^2)*(D6009^2))^0.5</f>
        <v/>
      </c>
      <c r="E6201" s="13">
        <f>(E2361*(E5817^2)+(E2169^2)*(E6009^2))^0.5</f>
        <v/>
      </c>
      <c r="F6201" s="13">
        <f>(F2361*(F5817^2)+(F2169^2)*(F6009^2))^0.5</f>
        <v/>
      </c>
      <c r="Y6201" s="13" t="n">
        <v>176</v>
      </c>
      <c r="AU6201" s="13" t="n">
        <v>176</v>
      </c>
      <c r="BQ6201" s="13" t="n">
        <v>176</v>
      </c>
      <c r="CM6201" s="13" t="n">
        <v>176</v>
      </c>
      <c r="DI6201" s="13" t="n">
        <v>176</v>
      </c>
      <c r="EE6201" s="13" t="n">
        <v>176</v>
      </c>
      <c r="FA6201" s="13" t="n">
        <v>176</v>
      </c>
      <c r="FW6201" s="13" t="n">
        <v>176</v>
      </c>
      <c r="GS6201" s="13" t="n">
        <v>176</v>
      </c>
    </row>
    <row r="6202">
      <c r="C6202" s="13" t="n">
        <v>177</v>
      </c>
      <c r="D6202" s="13">
        <f>(D2362*(D5818^2)+(D2170^2)*(D6010^2))^0.5</f>
        <v/>
      </c>
      <c r="E6202" s="13">
        <f>(E2362*(E5818^2)+(E2170^2)*(E6010^2))^0.5</f>
        <v/>
      </c>
      <c r="F6202" s="13">
        <f>(F2362*(F5818^2)+(F2170^2)*(F6010^2))^0.5</f>
        <v/>
      </c>
      <c r="Y6202" s="13" t="n">
        <v>177</v>
      </c>
      <c r="AU6202" s="13" t="n">
        <v>177</v>
      </c>
      <c r="BQ6202" s="13" t="n">
        <v>177</v>
      </c>
      <c r="CM6202" s="13" t="n">
        <v>177</v>
      </c>
      <c r="DI6202" s="13" t="n">
        <v>177</v>
      </c>
      <c r="EE6202" s="13" t="n">
        <v>177</v>
      </c>
      <c r="FA6202" s="13" t="n">
        <v>177</v>
      </c>
      <c r="FW6202" s="13" t="n">
        <v>177</v>
      </c>
      <c r="GS6202" s="13" t="n">
        <v>177</v>
      </c>
    </row>
    <row r="6203">
      <c r="C6203" s="13" t="n">
        <v>178</v>
      </c>
      <c r="D6203" s="13">
        <f>(D2363*(D5819^2)+(D2171^2)*(D6011^2))^0.5</f>
        <v/>
      </c>
      <c r="E6203" s="13">
        <f>(E2363*(E5819^2)+(E2171^2)*(E6011^2))^0.5</f>
        <v/>
      </c>
      <c r="F6203" s="13">
        <f>(F2363*(F5819^2)+(F2171^2)*(F6011^2))^0.5</f>
        <v/>
      </c>
      <c r="Y6203" s="13" t="n">
        <v>178</v>
      </c>
      <c r="AU6203" s="13" t="n">
        <v>178</v>
      </c>
      <c r="BQ6203" s="13" t="n">
        <v>178</v>
      </c>
      <c r="CM6203" s="13" t="n">
        <v>178</v>
      </c>
      <c r="DI6203" s="13" t="n">
        <v>178</v>
      </c>
      <c r="EE6203" s="13" t="n">
        <v>178</v>
      </c>
      <c r="FA6203" s="13" t="n">
        <v>178</v>
      </c>
      <c r="FW6203" s="13" t="n">
        <v>178</v>
      </c>
      <c r="GS6203" s="13" t="n">
        <v>178</v>
      </c>
    </row>
    <row r="6204">
      <c r="C6204" s="13" t="n">
        <v>179</v>
      </c>
      <c r="D6204" s="13">
        <f>(D2364*(D5820^2)+(D2172^2)*(D6012^2))^0.5</f>
        <v/>
      </c>
      <c r="E6204" s="13">
        <f>(E2364*(E5820^2)+(E2172^2)*(E6012^2))^0.5</f>
        <v/>
      </c>
      <c r="F6204" s="13">
        <f>(F2364*(F5820^2)+(F2172^2)*(F6012^2))^0.5</f>
        <v/>
      </c>
      <c r="Y6204" s="13" t="n">
        <v>179</v>
      </c>
      <c r="AU6204" s="13" t="n">
        <v>179</v>
      </c>
      <c r="BQ6204" s="13" t="n">
        <v>179</v>
      </c>
      <c r="CM6204" s="13" t="n">
        <v>179</v>
      </c>
      <c r="DI6204" s="13" t="n">
        <v>179</v>
      </c>
      <c r="EE6204" s="13" t="n">
        <v>179</v>
      </c>
      <c r="FA6204" s="13" t="n">
        <v>179</v>
      </c>
      <c r="FW6204" s="13" t="n">
        <v>179</v>
      </c>
      <c r="GS6204" s="13" t="n">
        <v>179</v>
      </c>
    </row>
    <row r="6205">
      <c r="C6205" s="13" t="n">
        <v>180</v>
      </c>
      <c r="D6205" s="13">
        <f>(D2365*(D5821^2)+(D2173^2)*(D6013^2))^0.5</f>
        <v/>
      </c>
      <c r="E6205" s="13">
        <f>(E2365*(E5821^2)+(E2173^2)*(E6013^2))^0.5</f>
        <v/>
      </c>
      <c r="F6205" s="13">
        <f>(F2365*(F5821^2)+(F2173^2)*(F6013^2))^0.5</f>
        <v/>
      </c>
      <c r="Y6205" s="13" t="n">
        <v>180</v>
      </c>
      <c r="AU6205" s="13" t="n">
        <v>180</v>
      </c>
      <c r="BQ6205" s="13" t="n">
        <v>180</v>
      </c>
      <c r="CM6205" s="13" t="n">
        <v>180</v>
      </c>
      <c r="DI6205" s="13" t="n">
        <v>180</v>
      </c>
      <c r="EE6205" s="13" t="n">
        <v>180</v>
      </c>
      <c r="FA6205" s="13" t="n">
        <v>180</v>
      </c>
      <c r="FW6205" s="13" t="n">
        <v>180</v>
      </c>
      <c r="GS6205" s="13" t="n">
        <v>180</v>
      </c>
    </row>
    <row r="6206">
      <c r="C6206" s="13" t="n">
        <v>181</v>
      </c>
      <c r="D6206" s="13">
        <f>(D2366*(D5822^2)+(D2174^2)*(D6014^2))^0.5</f>
        <v/>
      </c>
      <c r="E6206" s="13">
        <f>(E2366*(E5822^2)+(E2174^2)*(E6014^2))^0.5</f>
        <v/>
      </c>
      <c r="F6206" s="13">
        <f>(F2366*(F5822^2)+(F2174^2)*(F6014^2))^0.5</f>
        <v/>
      </c>
      <c r="Y6206" s="13" t="n">
        <v>181</v>
      </c>
      <c r="AU6206" s="13" t="n">
        <v>181</v>
      </c>
      <c r="BQ6206" s="13" t="n">
        <v>181</v>
      </c>
      <c r="CM6206" s="13" t="n">
        <v>181</v>
      </c>
      <c r="DI6206" s="13" t="n">
        <v>181</v>
      </c>
      <c r="EE6206" s="13" t="n">
        <v>181</v>
      </c>
      <c r="FA6206" s="13" t="n">
        <v>181</v>
      </c>
      <c r="FW6206" s="13" t="n">
        <v>181</v>
      </c>
      <c r="GS6206" s="13" t="n">
        <v>181</v>
      </c>
    </row>
    <row r="6207">
      <c r="C6207" s="13" t="n">
        <v>182</v>
      </c>
      <c r="D6207" s="13">
        <f>(D2367*(D5823^2)+(D2175^2)*(D6015^2))^0.5</f>
        <v/>
      </c>
      <c r="E6207" s="13">
        <f>(E2367*(E5823^2)+(E2175^2)*(E6015^2))^0.5</f>
        <v/>
      </c>
      <c r="F6207" s="13">
        <f>(F2367*(F5823^2)+(F2175^2)*(F6015^2))^0.5</f>
        <v/>
      </c>
      <c r="Y6207" s="13" t="n">
        <v>182</v>
      </c>
      <c r="AU6207" s="13" t="n">
        <v>182</v>
      </c>
      <c r="BQ6207" s="13" t="n">
        <v>182</v>
      </c>
      <c r="CM6207" s="13" t="n">
        <v>182</v>
      </c>
      <c r="DI6207" s="13" t="n">
        <v>182</v>
      </c>
      <c r="EE6207" s="13" t="n">
        <v>182</v>
      </c>
      <c r="FA6207" s="13" t="n">
        <v>182</v>
      </c>
      <c r="FW6207" s="13" t="n">
        <v>182</v>
      </c>
      <c r="GS6207" s="13" t="n">
        <v>182</v>
      </c>
    </row>
    <row r="6208">
      <c r="C6208" s="13" t="n">
        <v>183</v>
      </c>
      <c r="D6208" s="13">
        <f>(D2368*(D5824^2)+(D2176^2)*(D6016^2))^0.5</f>
        <v/>
      </c>
      <c r="E6208" s="13">
        <f>(E2368*(E5824^2)+(E2176^2)*(E6016^2))^0.5</f>
        <v/>
      </c>
      <c r="F6208" s="13">
        <f>(F2368*(F5824^2)+(F2176^2)*(F6016^2))^0.5</f>
        <v/>
      </c>
      <c r="Y6208" s="13" t="n">
        <v>183</v>
      </c>
      <c r="AU6208" s="13" t="n">
        <v>183</v>
      </c>
      <c r="BQ6208" s="13" t="n">
        <v>183</v>
      </c>
      <c r="CM6208" s="13" t="n">
        <v>183</v>
      </c>
      <c r="DI6208" s="13" t="n">
        <v>183</v>
      </c>
      <c r="EE6208" s="13" t="n">
        <v>183</v>
      </c>
      <c r="FA6208" s="13" t="n">
        <v>183</v>
      </c>
      <c r="FW6208" s="13" t="n">
        <v>183</v>
      </c>
      <c r="GS6208" s="13" t="n">
        <v>183</v>
      </c>
    </row>
    <row r="6209">
      <c r="C6209" s="13" t="n">
        <v>184</v>
      </c>
      <c r="D6209" s="13">
        <f>(D2369*(D5825^2)+(D2177^2)*(D6017^2))^0.5</f>
        <v/>
      </c>
      <c r="E6209" s="13">
        <f>(E2369*(E5825^2)+(E2177^2)*(E6017^2))^0.5</f>
        <v/>
      </c>
      <c r="F6209" s="13">
        <f>(F2369*(F5825^2)+(F2177^2)*(F6017^2))^0.5</f>
        <v/>
      </c>
      <c r="Y6209" s="13" t="n">
        <v>184</v>
      </c>
      <c r="AU6209" s="13" t="n">
        <v>184</v>
      </c>
      <c r="BQ6209" s="13" t="n">
        <v>184</v>
      </c>
      <c r="CM6209" s="13" t="n">
        <v>184</v>
      </c>
      <c r="DI6209" s="13" t="n">
        <v>184</v>
      </c>
      <c r="EE6209" s="13" t="n">
        <v>184</v>
      </c>
      <c r="FA6209" s="13" t="n">
        <v>184</v>
      </c>
      <c r="FW6209" s="13" t="n">
        <v>184</v>
      </c>
      <c r="GS6209" s="13" t="n">
        <v>184</v>
      </c>
    </row>
    <row r="6210">
      <c r="C6210" s="13" t="n">
        <v>185</v>
      </c>
      <c r="D6210" s="13">
        <f>(D2370*(D5826^2)+(D2178^2)*(D6018^2))^0.5</f>
        <v/>
      </c>
      <c r="E6210" s="13">
        <f>(E2370*(E5826^2)+(E2178^2)*(E6018^2))^0.5</f>
        <v/>
      </c>
      <c r="F6210" s="13">
        <f>(F2370*(F5826^2)+(F2178^2)*(F6018^2))^0.5</f>
        <v/>
      </c>
      <c r="Y6210" s="13" t="n">
        <v>185</v>
      </c>
      <c r="AU6210" s="13" t="n">
        <v>185</v>
      </c>
      <c r="BQ6210" s="13" t="n">
        <v>185</v>
      </c>
      <c r="CM6210" s="13" t="n">
        <v>185</v>
      </c>
      <c r="DI6210" s="13" t="n">
        <v>185</v>
      </c>
      <c r="EE6210" s="13" t="n">
        <v>185</v>
      </c>
      <c r="FA6210" s="13" t="n">
        <v>185</v>
      </c>
      <c r="FW6210" s="13" t="n">
        <v>185</v>
      </c>
      <c r="GS6210" s="13" t="n">
        <v>185</v>
      </c>
    </row>
    <row r="6211">
      <c r="C6211" s="13" t="n">
        <v>186</v>
      </c>
      <c r="D6211" s="13">
        <f>(D2371*(D5827^2)+(D2179^2)*(D6019^2))^0.5</f>
        <v/>
      </c>
      <c r="E6211" s="13">
        <f>(E2371*(E5827^2)+(E2179^2)*(E6019^2))^0.5</f>
        <v/>
      </c>
      <c r="F6211" s="13">
        <f>(F2371*(F5827^2)+(F2179^2)*(F6019^2))^0.5</f>
        <v/>
      </c>
      <c r="Y6211" s="13" t="n">
        <v>186</v>
      </c>
      <c r="AU6211" s="13" t="n">
        <v>186</v>
      </c>
      <c r="BQ6211" s="13" t="n">
        <v>186</v>
      </c>
      <c r="CM6211" s="13" t="n">
        <v>186</v>
      </c>
      <c r="DI6211" s="13" t="n">
        <v>186</v>
      </c>
      <c r="EE6211" s="13" t="n">
        <v>186</v>
      </c>
      <c r="FA6211" s="13" t="n">
        <v>186</v>
      </c>
      <c r="FW6211" s="13" t="n">
        <v>186</v>
      </c>
      <c r="GS6211" s="13" t="n">
        <v>186</v>
      </c>
    </row>
    <row r="6212">
      <c r="C6212" s="13" t="n">
        <v>187</v>
      </c>
      <c r="D6212" s="13">
        <f>(D2372*(D5828^2)+(D2180^2)*(D6020^2))^0.5</f>
        <v/>
      </c>
      <c r="E6212" s="13">
        <f>(E2372*(E5828^2)+(E2180^2)*(E6020^2))^0.5</f>
        <v/>
      </c>
      <c r="F6212" s="13">
        <f>(F2372*(F5828^2)+(F2180^2)*(F6020^2))^0.5</f>
        <v/>
      </c>
      <c r="Y6212" s="13" t="n">
        <v>187</v>
      </c>
      <c r="AU6212" s="13" t="n">
        <v>187</v>
      </c>
      <c r="BQ6212" s="13" t="n">
        <v>187</v>
      </c>
      <c r="CM6212" s="13" t="n">
        <v>187</v>
      </c>
      <c r="DI6212" s="13" t="n">
        <v>187</v>
      </c>
      <c r="EE6212" s="13" t="n">
        <v>187</v>
      </c>
      <c r="FA6212" s="13" t="n">
        <v>187</v>
      </c>
      <c r="FW6212" s="13" t="n">
        <v>187</v>
      </c>
      <c r="GS6212" s="13" t="n">
        <v>187</v>
      </c>
    </row>
    <row r="6213">
      <c r="C6213" s="13" t="n">
        <v>188</v>
      </c>
      <c r="D6213" s="13">
        <f>(D2373*(D5829^2)+(D2181^2)*(D6021^2))^0.5</f>
        <v/>
      </c>
      <c r="E6213" s="13">
        <f>(E2373*(E5829^2)+(E2181^2)*(E6021^2))^0.5</f>
        <v/>
      </c>
      <c r="F6213" s="13">
        <f>(F2373*(F5829^2)+(F2181^2)*(F6021^2))^0.5</f>
        <v/>
      </c>
      <c r="Y6213" s="13" t="n">
        <v>188</v>
      </c>
      <c r="AU6213" s="13" t="n">
        <v>188</v>
      </c>
      <c r="BQ6213" s="13" t="n">
        <v>188</v>
      </c>
      <c r="CM6213" s="13" t="n">
        <v>188</v>
      </c>
      <c r="DI6213" s="13" t="n">
        <v>188</v>
      </c>
      <c r="EE6213" s="13" t="n">
        <v>188</v>
      </c>
      <c r="FA6213" s="13" t="n">
        <v>188</v>
      </c>
      <c r="FW6213" s="13" t="n">
        <v>188</v>
      </c>
      <c r="GS6213" s="13" t="n">
        <v>188</v>
      </c>
    </row>
    <row r="6214">
      <c r="C6214" s="13" t="n">
        <v>189</v>
      </c>
      <c r="D6214" s="13">
        <f>(D2374*(D5830^2)+(D2182^2)*(D6022^2))^0.5</f>
        <v/>
      </c>
      <c r="E6214" s="13">
        <f>(E2374*(E5830^2)+(E2182^2)*(E6022^2))^0.5</f>
        <v/>
      </c>
      <c r="F6214" s="13">
        <f>(F2374*(F5830^2)+(F2182^2)*(F6022^2))^0.5</f>
        <v/>
      </c>
      <c r="Y6214" s="13" t="n">
        <v>189</v>
      </c>
      <c r="AU6214" s="13" t="n">
        <v>189</v>
      </c>
      <c r="BQ6214" s="13" t="n">
        <v>189</v>
      </c>
      <c r="CM6214" s="13" t="n">
        <v>189</v>
      </c>
      <c r="DI6214" s="13" t="n">
        <v>189</v>
      </c>
      <c r="EE6214" s="13" t="n">
        <v>189</v>
      </c>
      <c r="FA6214" s="13" t="n">
        <v>189</v>
      </c>
      <c r="FW6214" s="13" t="n">
        <v>189</v>
      </c>
      <c r="GS6214" s="13" t="n">
        <v>189</v>
      </c>
    </row>
    <row r="6215">
      <c r="C6215" s="13" t="n">
        <v>190</v>
      </c>
      <c r="D6215" s="13">
        <f>(D2375*(D5831^2)+(D2183^2)*(D6023^2))^0.5</f>
        <v/>
      </c>
      <c r="E6215" s="13">
        <f>(E2375*(E5831^2)+(E2183^2)*(E6023^2))^0.5</f>
        <v/>
      </c>
      <c r="F6215" s="13">
        <f>(F2375*(F5831^2)+(F2183^2)*(F6023^2))^0.5</f>
        <v/>
      </c>
      <c r="Y6215" s="13" t="n">
        <v>190</v>
      </c>
      <c r="AU6215" s="13" t="n">
        <v>190</v>
      </c>
      <c r="BQ6215" s="13" t="n">
        <v>190</v>
      </c>
      <c r="CM6215" s="13" t="n">
        <v>190</v>
      </c>
      <c r="DI6215" s="13" t="n">
        <v>190</v>
      </c>
      <c r="EE6215" s="13" t="n">
        <v>190</v>
      </c>
      <c r="FA6215" s="13" t="n">
        <v>190</v>
      </c>
      <c r="FW6215" s="13" t="n">
        <v>190</v>
      </c>
      <c r="GS6215" s="13" t="n">
        <v>190</v>
      </c>
    </row>
    <row r="6216">
      <c r="C6216" s="13" t="n">
        <v>191</v>
      </c>
      <c r="D6216" s="13">
        <f>(D2376*(D5832^2)+(D2184^2)*(D6024^2))^0.5</f>
        <v/>
      </c>
      <c r="E6216" s="13">
        <f>(E2376*(E5832^2)+(E2184^2)*(E6024^2))^0.5</f>
        <v/>
      </c>
      <c r="F6216" s="13">
        <f>(F2376*(F5832^2)+(F2184^2)*(F6024^2))^0.5</f>
        <v/>
      </c>
      <c r="Y6216" s="13" t="n">
        <v>191</v>
      </c>
      <c r="AU6216" s="13" t="n">
        <v>191</v>
      </c>
      <c r="BQ6216" s="13" t="n">
        <v>191</v>
      </c>
      <c r="CM6216" s="13" t="n">
        <v>191</v>
      </c>
      <c r="DI6216" s="13" t="n">
        <v>191</v>
      </c>
      <c r="EE6216" s="13" t="n">
        <v>191</v>
      </c>
      <c r="FA6216" s="13" t="n">
        <v>191</v>
      </c>
      <c r="FW6216" s="13" t="n">
        <v>191</v>
      </c>
      <c r="GS6216" s="13" t="n">
        <v>191</v>
      </c>
    </row>
    <row r="6217">
      <c r="C6217" s="13" t="n">
        <v>192</v>
      </c>
      <c r="D6217" s="13">
        <f>(D2377*(D5833^2)+(D2185^2)*(D6025^2))^0.5</f>
        <v/>
      </c>
      <c r="E6217" s="13">
        <f>(E2377*(E5833^2)+(E2185^2)*(E6025^2))^0.5</f>
        <v/>
      </c>
      <c r="F6217" s="13">
        <f>(F2377*(F5833^2)+(F2185^2)*(F6025^2))^0.5</f>
        <v/>
      </c>
      <c r="Y6217" s="13" t="n">
        <v>192</v>
      </c>
      <c r="AU6217" s="13" t="n">
        <v>192</v>
      </c>
      <c r="BQ6217" s="13" t="n">
        <v>192</v>
      </c>
      <c r="CM6217" s="13" t="n">
        <v>192</v>
      </c>
      <c r="DI6217" s="13" t="n">
        <v>192</v>
      </c>
      <c r="EE6217" s="13" t="n">
        <v>192</v>
      </c>
      <c r="FA6217" s="13" t="n">
        <v>192</v>
      </c>
      <c r="FW6217" s="13" t="n">
        <v>192</v>
      </c>
      <c r="GS6217" s="13" t="n">
        <v>192</v>
      </c>
    </row>
    <row r="6218">
      <c r="C6218" s="13" t="n">
        <v>193</v>
      </c>
      <c r="D6218" s="13">
        <f>(D2378*(D5834^2)+(D2186^2)*(D6026^2))^0.5</f>
        <v/>
      </c>
      <c r="E6218" s="13">
        <f>(E2378*(E5834^2)+(E2186^2)*(E6026^2))^0.5</f>
        <v/>
      </c>
      <c r="F6218" s="13">
        <f>(F2378*(F5834^2)+(F2186^2)*(F6026^2))^0.5</f>
        <v/>
      </c>
      <c r="Y6218" s="13" t="n">
        <v>193</v>
      </c>
      <c r="AU6218" s="13" t="n">
        <v>193</v>
      </c>
      <c r="BQ6218" s="13" t="n">
        <v>193</v>
      </c>
      <c r="CM6218" s="13" t="n">
        <v>193</v>
      </c>
      <c r="DI6218" s="13" t="n">
        <v>193</v>
      </c>
      <c r="EE6218" s="13" t="n">
        <v>193</v>
      </c>
      <c r="FA6218" s="13" t="n">
        <v>193</v>
      </c>
      <c r="FW6218" s="13" t="n">
        <v>193</v>
      </c>
      <c r="GS6218" s="13" t="n">
        <v>193</v>
      </c>
    </row>
    <row r="6219">
      <c r="C6219" s="13" t="n">
        <v>194</v>
      </c>
      <c r="D6219" s="13">
        <f>(D2379*(D5835^2)+(D2187^2)*(D6027^2))^0.5</f>
        <v/>
      </c>
      <c r="E6219" s="13">
        <f>(E2379*(E5835^2)+(E2187^2)*(E6027^2))^0.5</f>
        <v/>
      </c>
      <c r="F6219" s="13">
        <f>(F2379*(F5835^2)+(F2187^2)*(F6027^2))^0.5</f>
        <v/>
      </c>
      <c r="Y6219" s="13" t="n">
        <v>194</v>
      </c>
      <c r="AU6219" s="13" t="n">
        <v>194</v>
      </c>
      <c r="BQ6219" s="13" t="n">
        <v>194</v>
      </c>
      <c r="CM6219" s="13" t="n">
        <v>194</v>
      </c>
      <c r="DI6219" s="13" t="n">
        <v>194</v>
      </c>
      <c r="EE6219" s="13" t="n">
        <v>194</v>
      </c>
      <c r="FA6219" s="13" t="n">
        <v>194</v>
      </c>
      <c r="FW6219" s="13" t="n">
        <v>194</v>
      </c>
      <c r="GS6219" s="13" t="n">
        <v>194</v>
      </c>
    </row>
    <row r="6220">
      <c r="C6220" s="13" t="n">
        <v>195</v>
      </c>
      <c r="D6220" s="13">
        <f>(D2380*(D5836^2)+(D2188^2)*(D6028^2))^0.5</f>
        <v/>
      </c>
      <c r="E6220" s="13">
        <f>(E2380*(E5836^2)+(E2188^2)*(E6028^2))^0.5</f>
        <v/>
      </c>
      <c r="F6220" s="13">
        <f>(F2380*(F5836^2)+(F2188^2)*(F6028^2))^0.5</f>
        <v/>
      </c>
      <c r="Y6220" s="13" t="n">
        <v>195</v>
      </c>
      <c r="AU6220" s="13" t="n">
        <v>195</v>
      </c>
      <c r="BQ6220" s="13" t="n">
        <v>195</v>
      </c>
      <c r="CM6220" s="13" t="n">
        <v>195</v>
      </c>
      <c r="DI6220" s="13" t="n">
        <v>195</v>
      </c>
      <c r="EE6220" s="13" t="n">
        <v>195</v>
      </c>
      <c r="FA6220" s="13" t="n">
        <v>195</v>
      </c>
      <c r="FW6220" s="13" t="n">
        <v>195</v>
      </c>
      <c r="GS6220" s="13" t="n">
        <v>195</v>
      </c>
    </row>
    <row r="6221">
      <c r="C6221" s="13" t="n">
        <v>196</v>
      </c>
      <c r="D6221" s="13">
        <f>(D2381*(D5837^2)+(D2189^2)*(D6029^2))^0.5</f>
        <v/>
      </c>
      <c r="E6221" s="13">
        <f>(E2381*(E5837^2)+(E2189^2)*(E6029^2))^0.5</f>
        <v/>
      </c>
      <c r="F6221" s="13">
        <f>(F2381*(F5837^2)+(F2189^2)*(F6029^2))^0.5</f>
        <v/>
      </c>
      <c r="Y6221" s="13" t="n">
        <v>196</v>
      </c>
      <c r="AU6221" s="13" t="n">
        <v>196</v>
      </c>
      <c r="BQ6221" s="13" t="n">
        <v>196</v>
      </c>
      <c r="CM6221" s="13" t="n">
        <v>196</v>
      </c>
      <c r="DI6221" s="13" t="n">
        <v>196</v>
      </c>
      <c r="EE6221" s="13" t="n">
        <v>196</v>
      </c>
      <c r="FA6221" s="13" t="n">
        <v>196</v>
      </c>
      <c r="FW6221" s="13" t="n">
        <v>196</v>
      </c>
      <c r="GS6221" s="13" t="n">
        <v>196</v>
      </c>
    </row>
    <row r="6222">
      <c r="C6222" s="13" t="n">
        <v>197</v>
      </c>
      <c r="D6222" s="13">
        <f>(D2382*(D5838^2)+(D2190^2)*(D6030^2))^0.5</f>
        <v/>
      </c>
      <c r="E6222" s="13">
        <f>(E2382*(E5838^2)+(E2190^2)*(E6030^2))^0.5</f>
        <v/>
      </c>
      <c r="F6222" s="13">
        <f>(F2382*(F5838^2)+(F2190^2)*(F6030^2))^0.5</f>
        <v/>
      </c>
      <c r="Y6222" s="13" t="n">
        <v>197</v>
      </c>
      <c r="AU6222" s="13" t="n">
        <v>197</v>
      </c>
      <c r="BQ6222" s="13" t="n">
        <v>197</v>
      </c>
      <c r="CM6222" s="13" t="n">
        <v>197</v>
      </c>
      <c r="DI6222" s="13" t="n">
        <v>197</v>
      </c>
      <c r="EE6222" s="13" t="n">
        <v>197</v>
      </c>
      <c r="FA6222" s="13" t="n">
        <v>197</v>
      </c>
      <c r="FW6222" s="13" t="n">
        <v>197</v>
      </c>
      <c r="GS6222" s="13" t="n">
        <v>197</v>
      </c>
    </row>
    <row r="6223">
      <c r="C6223" s="13" t="n">
        <v>198</v>
      </c>
      <c r="D6223" s="13">
        <f>(D2383*(D5839^2)+(D2191^2)*(D6031^2))^0.5</f>
        <v/>
      </c>
      <c r="E6223" s="13">
        <f>(E2383*(E5839^2)+(E2191^2)*(E6031^2))^0.5</f>
        <v/>
      </c>
      <c r="F6223" s="13">
        <f>(F2383*(F5839^2)+(F2191^2)*(F6031^2))^0.5</f>
        <v/>
      </c>
      <c r="Y6223" s="13" t="n">
        <v>198</v>
      </c>
      <c r="AU6223" s="13" t="n">
        <v>198</v>
      </c>
      <c r="BQ6223" s="13" t="n">
        <v>198</v>
      </c>
      <c r="CM6223" s="13" t="n">
        <v>198</v>
      </c>
      <c r="DI6223" s="13" t="n">
        <v>198</v>
      </c>
      <c r="EE6223" s="13" t="n">
        <v>198</v>
      </c>
      <c r="FA6223" s="13" t="n">
        <v>198</v>
      </c>
      <c r="FW6223" s="13" t="n">
        <v>198</v>
      </c>
      <c r="GS6223" s="13" t="n">
        <v>198</v>
      </c>
    </row>
    <row r="6225">
      <c r="C6225" s="13" t="inlineStr">
        <is>
          <t>Média(D*E(RLT))</t>
        </is>
      </c>
      <c r="D6225" s="13" t="n">
        <v>22</v>
      </c>
      <c r="E6225" s="13" t="n">
        <v>23</v>
      </c>
      <c r="F6225" s="13" t="n">
        <v>24</v>
      </c>
      <c r="Y6225" s="13" t="inlineStr">
        <is>
          <t>Média(D*E(RLT))</t>
        </is>
      </c>
      <c r="Z6225" s="13" t="n">
        <v>22</v>
      </c>
      <c r="AA6225" s="13" t="n">
        <v>23</v>
      </c>
      <c r="AB6225" s="13" t="n">
        <v>24</v>
      </c>
      <c r="AU6225" s="13" t="inlineStr">
        <is>
          <t>Média(D*E(RLT))</t>
        </is>
      </c>
      <c r="AV6225" s="13" t="n">
        <v>22</v>
      </c>
      <c r="AW6225" s="13" t="n">
        <v>23</v>
      </c>
      <c r="AX6225" s="13" t="n">
        <v>24</v>
      </c>
      <c r="BQ6225" s="13" t="inlineStr">
        <is>
          <t>Média(D*E(RLT))</t>
        </is>
      </c>
      <c r="BR6225" s="13" t="n">
        <v>22</v>
      </c>
      <c r="BS6225" s="13" t="n">
        <v>23</v>
      </c>
      <c r="BT6225" s="13" t="n">
        <v>24</v>
      </c>
      <c r="CM6225" s="13" t="inlineStr">
        <is>
          <t>Média(D*E(RLT))</t>
        </is>
      </c>
      <c r="CN6225" s="13" t="n">
        <v>22</v>
      </c>
      <c r="CO6225" s="13" t="n">
        <v>23</v>
      </c>
      <c r="CP6225" s="13" t="n">
        <v>24</v>
      </c>
      <c r="DI6225" s="13" t="inlineStr">
        <is>
          <t>Média(D*E(RLT))</t>
        </is>
      </c>
      <c r="DJ6225" s="13" t="n">
        <v>22</v>
      </c>
      <c r="DK6225" s="13" t="n">
        <v>23</v>
      </c>
      <c r="DL6225" s="13" t="n">
        <v>24</v>
      </c>
      <c r="EE6225" s="13" t="inlineStr">
        <is>
          <t>Média(D*E(RLT))</t>
        </is>
      </c>
      <c r="EF6225" s="13" t="n">
        <v>22</v>
      </c>
      <c r="EG6225" s="13" t="n">
        <v>23</v>
      </c>
      <c r="EH6225" s="13" t="n">
        <v>24</v>
      </c>
      <c r="FA6225" s="13" t="inlineStr">
        <is>
          <t>Média(D*E(RLT))</t>
        </is>
      </c>
      <c r="FB6225" s="13" t="n">
        <v>22</v>
      </c>
      <c r="FC6225" s="13" t="n">
        <v>23</v>
      </c>
      <c r="FD6225" s="13" t="n">
        <v>24</v>
      </c>
      <c r="FW6225" s="13" t="inlineStr">
        <is>
          <t>Média(D*E(RLT))</t>
        </is>
      </c>
      <c r="FX6225" s="13" t="n">
        <v>22</v>
      </c>
      <c r="FY6225" s="13" t="n">
        <v>23</v>
      </c>
      <c r="FZ6225" s="13" t="n">
        <v>24</v>
      </c>
      <c r="GS6225" s="13" t="inlineStr">
        <is>
          <t>Média(D*E(RLT))</t>
        </is>
      </c>
      <c r="GT6225" s="13" t="n">
        <v>22</v>
      </c>
      <c r="GU6225" s="13" t="n">
        <v>23</v>
      </c>
      <c r="GV6225" s="13" t="n">
        <v>24</v>
      </c>
    </row>
    <row r="6226">
      <c r="C6226" s="13" t="n">
        <v>9</v>
      </c>
      <c r="D6226" s="13">
        <f>D2002*D2194</f>
        <v/>
      </c>
      <c r="E6226" s="13">
        <f>E2002*E2194</f>
        <v/>
      </c>
      <c r="F6226" s="13">
        <f>F2002*F2194</f>
        <v/>
      </c>
      <c r="Y6226" s="13" t="n">
        <v>9</v>
      </c>
      <c r="AU6226" s="13" t="n">
        <v>9</v>
      </c>
      <c r="BQ6226" s="13" t="n">
        <v>9</v>
      </c>
      <c r="CM6226" s="13" t="n">
        <v>9</v>
      </c>
      <c r="DI6226" s="13" t="n">
        <v>9</v>
      </c>
      <c r="EE6226" s="13" t="n">
        <v>9</v>
      </c>
      <c r="FA6226" s="13" t="n">
        <v>9</v>
      </c>
      <c r="FW6226" s="13" t="n">
        <v>9</v>
      </c>
      <c r="GS6226" s="13" t="n">
        <v>9</v>
      </c>
    </row>
    <row r="6227">
      <c r="C6227" s="13" t="n">
        <v>10</v>
      </c>
      <c r="D6227" s="13">
        <f>D2003*D2195</f>
        <v/>
      </c>
      <c r="E6227" s="13">
        <f>E2003*E2195</f>
        <v/>
      </c>
      <c r="F6227" s="13">
        <f>F2003*F2195</f>
        <v/>
      </c>
      <c r="Y6227" s="13" t="n">
        <v>10</v>
      </c>
      <c r="AU6227" s="13" t="n">
        <v>10</v>
      </c>
      <c r="BQ6227" s="13" t="n">
        <v>10</v>
      </c>
      <c r="CM6227" s="13" t="n">
        <v>10</v>
      </c>
      <c r="DI6227" s="13" t="n">
        <v>10</v>
      </c>
      <c r="EE6227" s="13" t="n">
        <v>10</v>
      </c>
      <c r="FA6227" s="13" t="n">
        <v>10</v>
      </c>
      <c r="FW6227" s="13" t="n">
        <v>10</v>
      </c>
      <c r="GS6227" s="13" t="n">
        <v>10</v>
      </c>
    </row>
    <row r="6228">
      <c r="C6228" s="13" t="n">
        <v>11</v>
      </c>
      <c r="D6228" s="13">
        <f>D2004*D2196</f>
        <v/>
      </c>
      <c r="E6228" s="13">
        <f>E2004*E2196</f>
        <v/>
      </c>
      <c r="F6228" s="13">
        <f>F2004*F2196</f>
        <v/>
      </c>
      <c r="Y6228" s="13" t="n">
        <v>11</v>
      </c>
      <c r="AU6228" s="13" t="n">
        <v>11</v>
      </c>
      <c r="BQ6228" s="13" t="n">
        <v>11</v>
      </c>
      <c r="CM6228" s="13" t="n">
        <v>11</v>
      </c>
      <c r="DI6228" s="13" t="n">
        <v>11</v>
      </c>
      <c r="EE6228" s="13" t="n">
        <v>11</v>
      </c>
      <c r="FA6228" s="13" t="n">
        <v>11</v>
      </c>
      <c r="FW6228" s="13" t="n">
        <v>11</v>
      </c>
      <c r="GS6228" s="13" t="n">
        <v>11</v>
      </c>
    </row>
    <row r="6229">
      <c r="C6229" s="13" t="n">
        <v>12</v>
      </c>
      <c r="D6229" s="13">
        <f>D2005*D2197</f>
        <v/>
      </c>
      <c r="E6229" s="13">
        <f>E2005*E2197</f>
        <v/>
      </c>
      <c r="F6229" s="13">
        <f>F2005*F2197</f>
        <v/>
      </c>
      <c r="Y6229" s="13" t="n">
        <v>12</v>
      </c>
      <c r="AU6229" s="13" t="n">
        <v>12</v>
      </c>
      <c r="BQ6229" s="13" t="n">
        <v>12</v>
      </c>
      <c r="CM6229" s="13" t="n">
        <v>12</v>
      </c>
      <c r="DI6229" s="13" t="n">
        <v>12</v>
      </c>
      <c r="EE6229" s="13" t="n">
        <v>12</v>
      </c>
      <c r="FA6229" s="13" t="n">
        <v>12</v>
      </c>
      <c r="FW6229" s="13" t="n">
        <v>12</v>
      </c>
      <c r="GS6229" s="13" t="n">
        <v>12</v>
      </c>
    </row>
    <row r="6230">
      <c r="C6230" s="13" t="n">
        <v>13</v>
      </c>
      <c r="D6230" s="13">
        <f>D2006*D2198</f>
        <v/>
      </c>
      <c r="E6230" s="13">
        <f>E2006*E2198</f>
        <v/>
      </c>
      <c r="F6230" s="13">
        <f>F2006*F2198</f>
        <v/>
      </c>
      <c r="Y6230" s="13" t="n">
        <v>13</v>
      </c>
      <c r="AU6230" s="13" t="n">
        <v>13</v>
      </c>
      <c r="BQ6230" s="13" t="n">
        <v>13</v>
      </c>
      <c r="CM6230" s="13" t="n">
        <v>13</v>
      </c>
      <c r="DI6230" s="13" t="n">
        <v>13</v>
      </c>
      <c r="EE6230" s="13" t="n">
        <v>13</v>
      </c>
      <c r="FA6230" s="13" t="n">
        <v>13</v>
      </c>
      <c r="FW6230" s="13" t="n">
        <v>13</v>
      </c>
      <c r="GS6230" s="13" t="n">
        <v>13</v>
      </c>
    </row>
    <row r="6231">
      <c r="C6231" s="13" t="n">
        <v>14</v>
      </c>
      <c r="D6231" s="13">
        <f>D2007*D2199</f>
        <v/>
      </c>
      <c r="E6231" s="13">
        <f>E2007*E2199</f>
        <v/>
      </c>
      <c r="F6231" s="13">
        <f>F2007*F2199</f>
        <v/>
      </c>
      <c r="Y6231" s="13" t="n">
        <v>14</v>
      </c>
      <c r="AU6231" s="13" t="n">
        <v>14</v>
      </c>
      <c r="BQ6231" s="13" t="n">
        <v>14</v>
      </c>
      <c r="CM6231" s="13" t="n">
        <v>14</v>
      </c>
      <c r="DI6231" s="13" t="n">
        <v>14</v>
      </c>
      <c r="EE6231" s="13" t="n">
        <v>14</v>
      </c>
      <c r="FA6231" s="13" t="n">
        <v>14</v>
      </c>
      <c r="FW6231" s="13" t="n">
        <v>14</v>
      </c>
      <c r="GS6231" s="13" t="n">
        <v>14</v>
      </c>
    </row>
    <row r="6232">
      <c r="C6232" s="13" t="n">
        <v>15</v>
      </c>
      <c r="D6232" s="13">
        <f>D2008*D2200</f>
        <v/>
      </c>
      <c r="E6232" s="13">
        <f>E2008*E2200</f>
        <v/>
      </c>
      <c r="F6232" s="13">
        <f>F2008*F2200</f>
        <v/>
      </c>
      <c r="Y6232" s="13" t="n">
        <v>15</v>
      </c>
      <c r="AU6232" s="13" t="n">
        <v>15</v>
      </c>
      <c r="BQ6232" s="13" t="n">
        <v>15</v>
      </c>
      <c r="CM6232" s="13" t="n">
        <v>15</v>
      </c>
      <c r="DI6232" s="13" t="n">
        <v>15</v>
      </c>
      <c r="EE6232" s="13" t="n">
        <v>15</v>
      </c>
      <c r="FA6232" s="13" t="n">
        <v>15</v>
      </c>
      <c r="FW6232" s="13" t="n">
        <v>15</v>
      </c>
      <c r="GS6232" s="13" t="n">
        <v>15</v>
      </c>
    </row>
    <row r="6233">
      <c r="C6233" s="13" t="n">
        <v>16</v>
      </c>
      <c r="D6233" s="13">
        <f>D2009*D2201</f>
        <v/>
      </c>
      <c r="E6233" s="13">
        <f>E2009*E2201</f>
        <v/>
      </c>
      <c r="F6233" s="13">
        <f>F2009*F2201</f>
        <v/>
      </c>
      <c r="Y6233" s="13" t="n">
        <v>16</v>
      </c>
      <c r="AU6233" s="13" t="n">
        <v>16</v>
      </c>
      <c r="BQ6233" s="13" t="n">
        <v>16</v>
      </c>
      <c r="CM6233" s="13" t="n">
        <v>16</v>
      </c>
      <c r="DI6233" s="13" t="n">
        <v>16</v>
      </c>
      <c r="EE6233" s="13" t="n">
        <v>16</v>
      </c>
      <c r="FA6233" s="13" t="n">
        <v>16</v>
      </c>
      <c r="FW6233" s="13" t="n">
        <v>16</v>
      </c>
      <c r="GS6233" s="13" t="n">
        <v>16</v>
      </c>
    </row>
    <row r="6234">
      <c r="C6234" s="13" t="n">
        <v>17</v>
      </c>
      <c r="D6234" s="13">
        <f>D2010*D2202</f>
        <v/>
      </c>
      <c r="E6234" s="13">
        <f>E2010*E2202</f>
        <v/>
      </c>
      <c r="F6234" s="13">
        <f>F2010*F2202</f>
        <v/>
      </c>
      <c r="Y6234" s="13" t="n">
        <v>17</v>
      </c>
      <c r="AU6234" s="13" t="n">
        <v>17</v>
      </c>
      <c r="BQ6234" s="13" t="n">
        <v>17</v>
      </c>
      <c r="CM6234" s="13" t="n">
        <v>17</v>
      </c>
      <c r="DI6234" s="13" t="n">
        <v>17</v>
      </c>
      <c r="EE6234" s="13" t="n">
        <v>17</v>
      </c>
      <c r="FA6234" s="13" t="n">
        <v>17</v>
      </c>
      <c r="FW6234" s="13" t="n">
        <v>17</v>
      </c>
      <c r="GS6234" s="13" t="n">
        <v>17</v>
      </c>
    </row>
    <row r="6235">
      <c r="C6235" s="13" t="n">
        <v>18</v>
      </c>
      <c r="D6235" s="13">
        <f>D2011*D2203</f>
        <v/>
      </c>
      <c r="E6235" s="13">
        <f>E2011*E2203</f>
        <v/>
      </c>
      <c r="F6235" s="13">
        <f>F2011*F2203</f>
        <v/>
      </c>
      <c r="Y6235" s="13" t="n">
        <v>18</v>
      </c>
      <c r="AU6235" s="13" t="n">
        <v>18</v>
      </c>
      <c r="BQ6235" s="13" t="n">
        <v>18</v>
      </c>
      <c r="CM6235" s="13" t="n">
        <v>18</v>
      </c>
      <c r="DI6235" s="13" t="n">
        <v>18</v>
      </c>
      <c r="EE6235" s="13" t="n">
        <v>18</v>
      </c>
      <c r="FA6235" s="13" t="n">
        <v>18</v>
      </c>
      <c r="FW6235" s="13" t="n">
        <v>18</v>
      </c>
      <c r="GS6235" s="13" t="n">
        <v>18</v>
      </c>
    </row>
    <row r="6236">
      <c r="C6236" s="13" t="n">
        <v>19</v>
      </c>
      <c r="D6236" s="13">
        <f>D2012*D2204</f>
        <v/>
      </c>
      <c r="E6236" s="13">
        <f>E2012*E2204</f>
        <v/>
      </c>
      <c r="F6236" s="13">
        <f>F2012*F2204</f>
        <v/>
      </c>
      <c r="Y6236" s="13" t="n">
        <v>19</v>
      </c>
      <c r="AU6236" s="13" t="n">
        <v>19</v>
      </c>
      <c r="BQ6236" s="13" t="n">
        <v>19</v>
      </c>
      <c r="CM6236" s="13" t="n">
        <v>19</v>
      </c>
      <c r="DI6236" s="13" t="n">
        <v>19</v>
      </c>
      <c r="EE6236" s="13" t="n">
        <v>19</v>
      </c>
      <c r="FA6236" s="13" t="n">
        <v>19</v>
      </c>
      <c r="FW6236" s="13" t="n">
        <v>19</v>
      </c>
      <c r="GS6236" s="13" t="n">
        <v>19</v>
      </c>
    </row>
    <row r="6237">
      <c r="C6237" s="13" t="n">
        <v>20</v>
      </c>
      <c r="D6237" s="13">
        <f>D2013*D2205</f>
        <v/>
      </c>
      <c r="E6237" s="13">
        <f>E2013*E2205</f>
        <v/>
      </c>
      <c r="F6237" s="13">
        <f>F2013*F2205</f>
        <v/>
      </c>
      <c r="Y6237" s="13" t="n">
        <v>20</v>
      </c>
      <c r="AU6237" s="13" t="n">
        <v>20</v>
      </c>
      <c r="BQ6237" s="13" t="n">
        <v>20</v>
      </c>
      <c r="CM6237" s="13" t="n">
        <v>20</v>
      </c>
      <c r="DI6237" s="13" t="n">
        <v>20</v>
      </c>
      <c r="EE6237" s="13" t="n">
        <v>20</v>
      </c>
      <c r="FA6237" s="13" t="n">
        <v>20</v>
      </c>
      <c r="FW6237" s="13" t="n">
        <v>20</v>
      </c>
      <c r="GS6237" s="13" t="n">
        <v>20</v>
      </c>
    </row>
    <row r="6238">
      <c r="C6238" s="13" t="n">
        <v>21</v>
      </c>
      <c r="D6238" s="13">
        <f>D2014*D2206</f>
        <v/>
      </c>
      <c r="E6238" s="13">
        <f>E2014*E2206</f>
        <v/>
      </c>
      <c r="F6238" s="13">
        <f>F2014*F2206</f>
        <v/>
      </c>
      <c r="Y6238" s="13" t="n">
        <v>21</v>
      </c>
      <c r="AU6238" s="13" t="n">
        <v>21</v>
      </c>
      <c r="BQ6238" s="13" t="n">
        <v>21</v>
      </c>
      <c r="CM6238" s="13" t="n">
        <v>21</v>
      </c>
      <c r="DI6238" s="13" t="n">
        <v>21</v>
      </c>
      <c r="EE6238" s="13" t="n">
        <v>21</v>
      </c>
      <c r="FA6238" s="13" t="n">
        <v>21</v>
      </c>
      <c r="FW6238" s="13" t="n">
        <v>21</v>
      </c>
      <c r="GS6238" s="13" t="n">
        <v>21</v>
      </c>
    </row>
    <row r="6239">
      <c r="C6239" s="13" t="n">
        <v>22</v>
      </c>
      <c r="D6239" s="13">
        <f>D2015*D2207</f>
        <v/>
      </c>
      <c r="E6239" s="13">
        <f>E2015*E2207</f>
        <v/>
      </c>
      <c r="F6239" s="13">
        <f>F2015*F2207</f>
        <v/>
      </c>
      <c r="Y6239" s="13" t="n">
        <v>22</v>
      </c>
      <c r="AU6239" s="13" t="n">
        <v>22</v>
      </c>
      <c r="BQ6239" s="13" t="n">
        <v>22</v>
      </c>
      <c r="CM6239" s="13" t="n">
        <v>22</v>
      </c>
      <c r="DI6239" s="13" t="n">
        <v>22</v>
      </c>
      <c r="EE6239" s="13" t="n">
        <v>22</v>
      </c>
      <c r="FA6239" s="13" t="n">
        <v>22</v>
      </c>
      <c r="FW6239" s="13" t="n">
        <v>22</v>
      </c>
      <c r="GS6239" s="13" t="n">
        <v>22</v>
      </c>
    </row>
    <row r="6240">
      <c r="C6240" s="13" t="n">
        <v>23</v>
      </c>
      <c r="D6240" s="13">
        <f>D2016*D2208</f>
        <v/>
      </c>
      <c r="E6240" s="13">
        <f>E2016*E2208</f>
        <v/>
      </c>
      <c r="F6240" s="13">
        <f>F2016*F2208</f>
        <v/>
      </c>
      <c r="Y6240" s="13" t="n">
        <v>23</v>
      </c>
      <c r="AU6240" s="13" t="n">
        <v>23</v>
      </c>
      <c r="BQ6240" s="13" t="n">
        <v>23</v>
      </c>
      <c r="CM6240" s="13" t="n">
        <v>23</v>
      </c>
      <c r="DI6240" s="13" t="n">
        <v>23</v>
      </c>
      <c r="EE6240" s="13" t="n">
        <v>23</v>
      </c>
      <c r="FA6240" s="13" t="n">
        <v>23</v>
      </c>
      <c r="FW6240" s="13" t="n">
        <v>23</v>
      </c>
      <c r="GS6240" s="13" t="n">
        <v>23</v>
      </c>
    </row>
    <row r="6241">
      <c r="C6241" s="13" t="n">
        <v>24</v>
      </c>
      <c r="D6241" s="13">
        <f>D2017*D2209</f>
        <v/>
      </c>
      <c r="E6241" s="13">
        <f>E2017*E2209</f>
        <v/>
      </c>
      <c r="F6241" s="13">
        <f>F2017*F2209</f>
        <v/>
      </c>
      <c r="Y6241" s="13" t="n">
        <v>24</v>
      </c>
      <c r="AU6241" s="13" t="n">
        <v>24</v>
      </c>
      <c r="BQ6241" s="13" t="n">
        <v>24</v>
      </c>
      <c r="CM6241" s="13" t="n">
        <v>24</v>
      </c>
      <c r="DI6241" s="13" t="n">
        <v>24</v>
      </c>
      <c r="EE6241" s="13" t="n">
        <v>24</v>
      </c>
      <c r="FA6241" s="13" t="n">
        <v>24</v>
      </c>
      <c r="FW6241" s="13" t="n">
        <v>24</v>
      </c>
      <c r="GS6241" s="13" t="n">
        <v>24</v>
      </c>
    </row>
    <row r="6242">
      <c r="C6242" s="13" t="n">
        <v>25</v>
      </c>
      <c r="D6242" s="13">
        <f>D2018*D2210</f>
        <v/>
      </c>
      <c r="E6242" s="13">
        <f>E2018*E2210</f>
        <v/>
      </c>
      <c r="F6242" s="13">
        <f>F2018*F2210</f>
        <v/>
      </c>
      <c r="Y6242" s="13" t="n">
        <v>25</v>
      </c>
      <c r="AU6242" s="13" t="n">
        <v>25</v>
      </c>
      <c r="BQ6242" s="13" t="n">
        <v>25</v>
      </c>
      <c r="CM6242" s="13" t="n">
        <v>25</v>
      </c>
      <c r="DI6242" s="13" t="n">
        <v>25</v>
      </c>
      <c r="EE6242" s="13" t="n">
        <v>25</v>
      </c>
      <c r="FA6242" s="13" t="n">
        <v>25</v>
      </c>
      <c r="FW6242" s="13" t="n">
        <v>25</v>
      </c>
      <c r="GS6242" s="13" t="n">
        <v>25</v>
      </c>
    </row>
    <row r="6243">
      <c r="C6243" s="13" t="n">
        <v>26</v>
      </c>
      <c r="D6243" s="13">
        <f>D2019*D2211</f>
        <v/>
      </c>
      <c r="E6243" s="13">
        <f>E2019*E2211</f>
        <v/>
      </c>
      <c r="F6243" s="13">
        <f>F2019*F2211</f>
        <v/>
      </c>
      <c r="Y6243" s="13" t="n">
        <v>26</v>
      </c>
      <c r="AU6243" s="13" t="n">
        <v>26</v>
      </c>
      <c r="BQ6243" s="13" t="n">
        <v>26</v>
      </c>
      <c r="CM6243" s="13" t="n">
        <v>26</v>
      </c>
      <c r="DI6243" s="13" t="n">
        <v>26</v>
      </c>
      <c r="EE6243" s="13" t="n">
        <v>26</v>
      </c>
      <c r="FA6243" s="13" t="n">
        <v>26</v>
      </c>
      <c r="FW6243" s="13" t="n">
        <v>26</v>
      </c>
      <c r="GS6243" s="13" t="n">
        <v>26</v>
      </c>
    </row>
    <row r="6244">
      <c r="C6244" s="13" t="n">
        <v>27</v>
      </c>
      <c r="D6244" s="13">
        <f>D2020*D2212</f>
        <v/>
      </c>
      <c r="E6244" s="13">
        <f>E2020*E2212</f>
        <v/>
      </c>
      <c r="F6244" s="13">
        <f>F2020*F2212</f>
        <v/>
      </c>
      <c r="Y6244" s="13" t="n">
        <v>27</v>
      </c>
      <c r="AU6244" s="13" t="n">
        <v>27</v>
      </c>
      <c r="BQ6244" s="13" t="n">
        <v>27</v>
      </c>
      <c r="CM6244" s="13" t="n">
        <v>27</v>
      </c>
      <c r="DI6244" s="13" t="n">
        <v>27</v>
      </c>
      <c r="EE6244" s="13" t="n">
        <v>27</v>
      </c>
      <c r="FA6244" s="13" t="n">
        <v>27</v>
      </c>
      <c r="FW6244" s="13" t="n">
        <v>27</v>
      </c>
      <c r="GS6244" s="13" t="n">
        <v>27</v>
      </c>
    </row>
    <row r="6245">
      <c r="C6245" s="13" t="n">
        <v>28</v>
      </c>
      <c r="D6245" s="13">
        <f>D2021*D2213</f>
        <v/>
      </c>
      <c r="E6245" s="13">
        <f>E2021*E2213</f>
        <v/>
      </c>
      <c r="F6245" s="13">
        <f>F2021*F2213</f>
        <v/>
      </c>
      <c r="Y6245" s="13" t="n">
        <v>28</v>
      </c>
      <c r="AU6245" s="13" t="n">
        <v>28</v>
      </c>
      <c r="BQ6245" s="13" t="n">
        <v>28</v>
      </c>
      <c r="CM6245" s="13" t="n">
        <v>28</v>
      </c>
      <c r="DI6245" s="13" t="n">
        <v>28</v>
      </c>
      <c r="EE6245" s="13" t="n">
        <v>28</v>
      </c>
      <c r="FA6245" s="13" t="n">
        <v>28</v>
      </c>
      <c r="FW6245" s="13" t="n">
        <v>28</v>
      </c>
      <c r="GS6245" s="13" t="n">
        <v>28</v>
      </c>
    </row>
    <row r="6246">
      <c r="C6246" s="13" t="n">
        <v>29</v>
      </c>
      <c r="D6246" s="13">
        <f>D2022*D2214</f>
        <v/>
      </c>
      <c r="E6246" s="13">
        <f>E2022*E2214</f>
        <v/>
      </c>
      <c r="F6246" s="13">
        <f>F2022*F2214</f>
        <v/>
      </c>
      <c r="Y6246" s="13" t="n">
        <v>29</v>
      </c>
      <c r="AU6246" s="13" t="n">
        <v>29</v>
      </c>
      <c r="BQ6246" s="13" t="n">
        <v>29</v>
      </c>
      <c r="CM6246" s="13" t="n">
        <v>29</v>
      </c>
      <c r="DI6246" s="13" t="n">
        <v>29</v>
      </c>
      <c r="EE6246" s="13" t="n">
        <v>29</v>
      </c>
      <c r="FA6246" s="13" t="n">
        <v>29</v>
      </c>
      <c r="FW6246" s="13" t="n">
        <v>29</v>
      </c>
      <c r="GS6246" s="13" t="n">
        <v>29</v>
      </c>
    </row>
    <row r="6247">
      <c r="C6247" s="13" t="n">
        <v>30</v>
      </c>
      <c r="D6247" s="13">
        <f>D2023*D2215</f>
        <v/>
      </c>
      <c r="E6247" s="13">
        <f>E2023*E2215</f>
        <v/>
      </c>
      <c r="F6247" s="13">
        <f>F2023*F2215</f>
        <v/>
      </c>
      <c r="Y6247" s="13" t="n">
        <v>30</v>
      </c>
      <c r="AU6247" s="13" t="n">
        <v>30</v>
      </c>
      <c r="BQ6247" s="13" t="n">
        <v>30</v>
      </c>
      <c r="CM6247" s="13" t="n">
        <v>30</v>
      </c>
      <c r="DI6247" s="13" t="n">
        <v>30</v>
      </c>
      <c r="EE6247" s="13" t="n">
        <v>30</v>
      </c>
      <c r="FA6247" s="13" t="n">
        <v>30</v>
      </c>
      <c r="FW6247" s="13" t="n">
        <v>30</v>
      </c>
      <c r="GS6247" s="13" t="n">
        <v>30</v>
      </c>
    </row>
    <row r="6248">
      <c r="C6248" s="13" t="n">
        <v>31</v>
      </c>
      <c r="D6248" s="13">
        <f>D2024*D2216</f>
        <v/>
      </c>
      <c r="E6248" s="13">
        <f>E2024*E2216</f>
        <v/>
      </c>
      <c r="F6248" s="13">
        <f>F2024*F2216</f>
        <v/>
      </c>
      <c r="Y6248" s="13" t="n">
        <v>31</v>
      </c>
      <c r="AU6248" s="13" t="n">
        <v>31</v>
      </c>
      <c r="BQ6248" s="13" t="n">
        <v>31</v>
      </c>
      <c r="CM6248" s="13" t="n">
        <v>31</v>
      </c>
      <c r="DI6248" s="13" t="n">
        <v>31</v>
      </c>
      <c r="EE6248" s="13" t="n">
        <v>31</v>
      </c>
      <c r="FA6248" s="13" t="n">
        <v>31</v>
      </c>
      <c r="FW6248" s="13" t="n">
        <v>31</v>
      </c>
      <c r="GS6248" s="13" t="n">
        <v>31</v>
      </c>
    </row>
    <row r="6249">
      <c r="C6249" s="13" t="n">
        <v>32</v>
      </c>
      <c r="D6249" s="13">
        <f>D2025*D2217</f>
        <v/>
      </c>
      <c r="E6249" s="13">
        <f>E2025*E2217</f>
        <v/>
      </c>
      <c r="F6249" s="13">
        <f>F2025*F2217</f>
        <v/>
      </c>
      <c r="Y6249" s="13" t="n">
        <v>32</v>
      </c>
      <c r="AU6249" s="13" t="n">
        <v>32</v>
      </c>
      <c r="BQ6249" s="13" t="n">
        <v>32</v>
      </c>
      <c r="CM6249" s="13" t="n">
        <v>32</v>
      </c>
      <c r="DI6249" s="13" t="n">
        <v>32</v>
      </c>
      <c r="EE6249" s="13" t="n">
        <v>32</v>
      </c>
      <c r="FA6249" s="13" t="n">
        <v>32</v>
      </c>
      <c r="FW6249" s="13" t="n">
        <v>32</v>
      </c>
      <c r="GS6249" s="13" t="n">
        <v>32</v>
      </c>
    </row>
    <row r="6250">
      <c r="C6250" s="13" t="n">
        <v>33</v>
      </c>
      <c r="D6250" s="13">
        <f>D2026*D2218</f>
        <v/>
      </c>
      <c r="E6250" s="13">
        <f>E2026*E2218</f>
        <v/>
      </c>
      <c r="F6250" s="13">
        <f>F2026*F2218</f>
        <v/>
      </c>
      <c r="Y6250" s="13" t="n">
        <v>33</v>
      </c>
      <c r="AU6250" s="13" t="n">
        <v>33</v>
      </c>
      <c r="BQ6250" s="13" t="n">
        <v>33</v>
      </c>
      <c r="CM6250" s="13" t="n">
        <v>33</v>
      </c>
      <c r="DI6250" s="13" t="n">
        <v>33</v>
      </c>
      <c r="EE6250" s="13" t="n">
        <v>33</v>
      </c>
      <c r="FA6250" s="13" t="n">
        <v>33</v>
      </c>
      <c r="FW6250" s="13" t="n">
        <v>33</v>
      </c>
      <c r="GS6250" s="13" t="n">
        <v>33</v>
      </c>
    </row>
    <row r="6251">
      <c r="C6251" s="13" t="n">
        <v>34</v>
      </c>
      <c r="D6251" s="13">
        <f>D2027*D2219</f>
        <v/>
      </c>
      <c r="E6251" s="13">
        <f>E2027*E2219</f>
        <v/>
      </c>
      <c r="F6251" s="13">
        <f>F2027*F2219</f>
        <v/>
      </c>
      <c r="Y6251" s="13" t="n">
        <v>34</v>
      </c>
      <c r="AU6251" s="13" t="n">
        <v>34</v>
      </c>
      <c r="BQ6251" s="13" t="n">
        <v>34</v>
      </c>
      <c r="CM6251" s="13" t="n">
        <v>34</v>
      </c>
      <c r="DI6251" s="13" t="n">
        <v>34</v>
      </c>
      <c r="EE6251" s="13" t="n">
        <v>34</v>
      </c>
      <c r="FA6251" s="13" t="n">
        <v>34</v>
      </c>
      <c r="FW6251" s="13" t="n">
        <v>34</v>
      </c>
      <c r="GS6251" s="13" t="n">
        <v>34</v>
      </c>
    </row>
    <row r="6252">
      <c r="C6252" s="13" t="n">
        <v>35</v>
      </c>
      <c r="D6252" s="13">
        <f>D2028*D2220</f>
        <v/>
      </c>
      <c r="E6252" s="13">
        <f>E2028*E2220</f>
        <v/>
      </c>
      <c r="F6252" s="13">
        <f>F2028*F2220</f>
        <v/>
      </c>
      <c r="Y6252" s="13" t="n">
        <v>35</v>
      </c>
      <c r="AU6252" s="13" t="n">
        <v>35</v>
      </c>
      <c r="BQ6252" s="13" t="n">
        <v>35</v>
      </c>
      <c r="CM6252" s="13" t="n">
        <v>35</v>
      </c>
      <c r="DI6252" s="13" t="n">
        <v>35</v>
      </c>
      <c r="EE6252" s="13" t="n">
        <v>35</v>
      </c>
      <c r="FA6252" s="13" t="n">
        <v>35</v>
      </c>
      <c r="FW6252" s="13" t="n">
        <v>35</v>
      </c>
      <c r="GS6252" s="13" t="n">
        <v>35</v>
      </c>
    </row>
    <row r="6253">
      <c r="C6253" s="13" t="n">
        <v>36</v>
      </c>
      <c r="D6253" s="13">
        <f>D2029*D2221</f>
        <v/>
      </c>
      <c r="E6253" s="13">
        <f>E2029*E2221</f>
        <v/>
      </c>
      <c r="F6253" s="13">
        <f>F2029*F2221</f>
        <v/>
      </c>
      <c r="Y6253" s="13" t="n">
        <v>36</v>
      </c>
      <c r="AU6253" s="13" t="n">
        <v>36</v>
      </c>
      <c r="BQ6253" s="13" t="n">
        <v>36</v>
      </c>
      <c r="CM6253" s="13" t="n">
        <v>36</v>
      </c>
      <c r="DI6253" s="13" t="n">
        <v>36</v>
      </c>
      <c r="EE6253" s="13" t="n">
        <v>36</v>
      </c>
      <c r="FA6253" s="13" t="n">
        <v>36</v>
      </c>
      <c r="FW6253" s="13" t="n">
        <v>36</v>
      </c>
      <c r="GS6253" s="13" t="n">
        <v>36</v>
      </c>
    </row>
    <row r="6254">
      <c r="C6254" s="13" t="n">
        <v>37</v>
      </c>
      <c r="D6254" s="13">
        <f>D2030*D2222</f>
        <v/>
      </c>
      <c r="E6254" s="13">
        <f>E2030*E2222</f>
        <v/>
      </c>
      <c r="F6254" s="13">
        <f>F2030*F2222</f>
        <v/>
      </c>
      <c r="Y6254" s="13" t="n">
        <v>37</v>
      </c>
      <c r="AU6254" s="13" t="n">
        <v>37</v>
      </c>
      <c r="BQ6254" s="13" t="n">
        <v>37</v>
      </c>
      <c r="CM6254" s="13" t="n">
        <v>37</v>
      </c>
      <c r="DI6254" s="13" t="n">
        <v>37</v>
      </c>
      <c r="EE6254" s="13" t="n">
        <v>37</v>
      </c>
      <c r="FA6254" s="13" t="n">
        <v>37</v>
      </c>
      <c r="FW6254" s="13" t="n">
        <v>37</v>
      </c>
      <c r="GS6254" s="13" t="n">
        <v>37</v>
      </c>
    </row>
    <row r="6255">
      <c r="C6255" s="13" t="n">
        <v>38</v>
      </c>
      <c r="D6255" s="13">
        <f>D2031*D2223</f>
        <v/>
      </c>
      <c r="E6255" s="13">
        <f>E2031*E2223</f>
        <v/>
      </c>
      <c r="F6255" s="13">
        <f>F2031*F2223</f>
        <v/>
      </c>
      <c r="Y6255" s="13" t="n">
        <v>38</v>
      </c>
      <c r="AU6255" s="13" t="n">
        <v>38</v>
      </c>
      <c r="BQ6255" s="13" t="n">
        <v>38</v>
      </c>
      <c r="CM6255" s="13" t="n">
        <v>38</v>
      </c>
      <c r="DI6255" s="13" t="n">
        <v>38</v>
      </c>
      <c r="EE6255" s="13" t="n">
        <v>38</v>
      </c>
      <c r="FA6255" s="13" t="n">
        <v>38</v>
      </c>
      <c r="FW6255" s="13" t="n">
        <v>38</v>
      </c>
      <c r="GS6255" s="13" t="n">
        <v>38</v>
      </c>
    </row>
    <row r="6256">
      <c r="C6256" s="13" t="n">
        <v>39</v>
      </c>
      <c r="D6256" s="13">
        <f>D2032*D2224</f>
        <v/>
      </c>
      <c r="E6256" s="13">
        <f>E2032*E2224</f>
        <v/>
      </c>
      <c r="F6256" s="13">
        <f>F2032*F2224</f>
        <v/>
      </c>
      <c r="Y6256" s="13" t="n">
        <v>39</v>
      </c>
      <c r="AU6256" s="13" t="n">
        <v>39</v>
      </c>
      <c r="BQ6256" s="13" t="n">
        <v>39</v>
      </c>
      <c r="CM6256" s="13" t="n">
        <v>39</v>
      </c>
      <c r="DI6256" s="13" t="n">
        <v>39</v>
      </c>
      <c r="EE6256" s="13" t="n">
        <v>39</v>
      </c>
      <c r="FA6256" s="13" t="n">
        <v>39</v>
      </c>
      <c r="FW6256" s="13" t="n">
        <v>39</v>
      </c>
      <c r="GS6256" s="13" t="n">
        <v>39</v>
      </c>
    </row>
    <row r="6257">
      <c r="C6257" s="13" t="n">
        <v>40</v>
      </c>
      <c r="D6257" s="13">
        <f>D2033*D2225</f>
        <v/>
      </c>
      <c r="E6257" s="13">
        <f>E2033*E2225</f>
        <v/>
      </c>
      <c r="F6257" s="13">
        <f>F2033*F2225</f>
        <v/>
      </c>
      <c r="Y6257" s="13" t="n">
        <v>40</v>
      </c>
      <c r="AU6257" s="13" t="n">
        <v>40</v>
      </c>
      <c r="BQ6257" s="13" t="n">
        <v>40</v>
      </c>
      <c r="CM6257" s="13" t="n">
        <v>40</v>
      </c>
      <c r="DI6257" s="13" t="n">
        <v>40</v>
      </c>
      <c r="EE6257" s="13" t="n">
        <v>40</v>
      </c>
      <c r="FA6257" s="13" t="n">
        <v>40</v>
      </c>
      <c r="FW6257" s="13" t="n">
        <v>40</v>
      </c>
      <c r="GS6257" s="13" t="n">
        <v>40</v>
      </c>
    </row>
    <row r="6258">
      <c r="C6258" s="13" t="n">
        <v>41</v>
      </c>
      <c r="D6258" s="13">
        <f>D2034*D2226</f>
        <v/>
      </c>
      <c r="E6258" s="13">
        <f>E2034*E2226</f>
        <v/>
      </c>
      <c r="F6258" s="13">
        <f>F2034*F2226</f>
        <v/>
      </c>
      <c r="Y6258" s="13" t="n">
        <v>41</v>
      </c>
      <c r="AU6258" s="13" t="n">
        <v>41</v>
      </c>
      <c r="BQ6258" s="13" t="n">
        <v>41</v>
      </c>
      <c r="CM6258" s="13" t="n">
        <v>41</v>
      </c>
      <c r="DI6258" s="13" t="n">
        <v>41</v>
      </c>
      <c r="EE6258" s="13" t="n">
        <v>41</v>
      </c>
      <c r="FA6258" s="13" t="n">
        <v>41</v>
      </c>
      <c r="FW6258" s="13" t="n">
        <v>41</v>
      </c>
      <c r="GS6258" s="13" t="n">
        <v>41</v>
      </c>
    </row>
    <row r="6259">
      <c r="C6259" s="13" t="n">
        <v>42</v>
      </c>
      <c r="D6259" s="13">
        <f>D2035*D2227</f>
        <v/>
      </c>
      <c r="E6259" s="13">
        <f>E2035*E2227</f>
        <v/>
      </c>
      <c r="F6259" s="13">
        <f>F2035*F2227</f>
        <v/>
      </c>
      <c r="Y6259" s="13" t="n">
        <v>42</v>
      </c>
      <c r="AU6259" s="13" t="n">
        <v>42</v>
      </c>
      <c r="BQ6259" s="13" t="n">
        <v>42</v>
      </c>
      <c r="CM6259" s="13" t="n">
        <v>42</v>
      </c>
      <c r="DI6259" s="13" t="n">
        <v>42</v>
      </c>
      <c r="EE6259" s="13" t="n">
        <v>42</v>
      </c>
      <c r="FA6259" s="13" t="n">
        <v>42</v>
      </c>
      <c r="FW6259" s="13" t="n">
        <v>42</v>
      </c>
      <c r="GS6259" s="13" t="n">
        <v>42</v>
      </c>
    </row>
    <row r="6260">
      <c r="C6260" s="13" t="n">
        <v>43</v>
      </c>
      <c r="D6260" s="13">
        <f>D2036*D2228</f>
        <v/>
      </c>
      <c r="E6260" s="13">
        <f>E2036*E2228</f>
        <v/>
      </c>
      <c r="F6260" s="13">
        <f>F2036*F2228</f>
        <v/>
      </c>
      <c r="Y6260" s="13" t="n">
        <v>43</v>
      </c>
      <c r="AU6260" s="13" t="n">
        <v>43</v>
      </c>
      <c r="BQ6260" s="13" t="n">
        <v>43</v>
      </c>
      <c r="CM6260" s="13" t="n">
        <v>43</v>
      </c>
      <c r="DI6260" s="13" t="n">
        <v>43</v>
      </c>
      <c r="EE6260" s="13" t="n">
        <v>43</v>
      </c>
      <c r="FA6260" s="13" t="n">
        <v>43</v>
      </c>
      <c r="FW6260" s="13" t="n">
        <v>43</v>
      </c>
      <c r="GS6260" s="13" t="n">
        <v>43</v>
      </c>
    </row>
    <row r="6261">
      <c r="C6261" s="13" t="n">
        <v>44</v>
      </c>
      <c r="D6261" s="13">
        <f>D2037*D2229</f>
        <v/>
      </c>
      <c r="E6261" s="13">
        <f>E2037*E2229</f>
        <v/>
      </c>
      <c r="F6261" s="13">
        <f>F2037*F2229</f>
        <v/>
      </c>
      <c r="Y6261" s="13" t="n">
        <v>44</v>
      </c>
      <c r="AU6261" s="13" t="n">
        <v>44</v>
      </c>
      <c r="BQ6261" s="13" t="n">
        <v>44</v>
      </c>
      <c r="CM6261" s="13" t="n">
        <v>44</v>
      </c>
      <c r="DI6261" s="13" t="n">
        <v>44</v>
      </c>
      <c r="EE6261" s="13" t="n">
        <v>44</v>
      </c>
      <c r="FA6261" s="13" t="n">
        <v>44</v>
      </c>
      <c r="FW6261" s="13" t="n">
        <v>44</v>
      </c>
      <c r="GS6261" s="13" t="n">
        <v>44</v>
      </c>
    </row>
    <row r="6262">
      <c r="C6262" s="13" t="n">
        <v>45</v>
      </c>
      <c r="D6262" s="13">
        <f>D2038*D2230</f>
        <v/>
      </c>
      <c r="E6262" s="13">
        <f>E2038*E2230</f>
        <v/>
      </c>
      <c r="F6262" s="13">
        <f>F2038*F2230</f>
        <v/>
      </c>
      <c r="Y6262" s="13" t="n">
        <v>45</v>
      </c>
      <c r="AU6262" s="13" t="n">
        <v>45</v>
      </c>
      <c r="BQ6262" s="13" t="n">
        <v>45</v>
      </c>
      <c r="CM6262" s="13" t="n">
        <v>45</v>
      </c>
      <c r="DI6262" s="13" t="n">
        <v>45</v>
      </c>
      <c r="EE6262" s="13" t="n">
        <v>45</v>
      </c>
      <c r="FA6262" s="13" t="n">
        <v>45</v>
      </c>
      <c r="FW6262" s="13" t="n">
        <v>45</v>
      </c>
      <c r="GS6262" s="13" t="n">
        <v>45</v>
      </c>
    </row>
    <row r="6263">
      <c r="C6263" s="13" t="n">
        <v>46</v>
      </c>
      <c r="D6263" s="13">
        <f>D2039*D2231</f>
        <v/>
      </c>
      <c r="E6263" s="13">
        <f>E2039*E2231</f>
        <v/>
      </c>
      <c r="F6263" s="13">
        <f>F2039*F2231</f>
        <v/>
      </c>
      <c r="Y6263" s="13" t="n">
        <v>46</v>
      </c>
      <c r="AU6263" s="13" t="n">
        <v>46</v>
      </c>
      <c r="BQ6263" s="13" t="n">
        <v>46</v>
      </c>
      <c r="CM6263" s="13" t="n">
        <v>46</v>
      </c>
      <c r="DI6263" s="13" t="n">
        <v>46</v>
      </c>
      <c r="EE6263" s="13" t="n">
        <v>46</v>
      </c>
      <c r="FA6263" s="13" t="n">
        <v>46</v>
      </c>
      <c r="FW6263" s="13" t="n">
        <v>46</v>
      </c>
      <c r="GS6263" s="13" t="n">
        <v>46</v>
      </c>
    </row>
    <row r="6264">
      <c r="C6264" s="13" t="n">
        <v>47</v>
      </c>
      <c r="D6264" s="13">
        <f>D2040*D2232</f>
        <v/>
      </c>
      <c r="E6264" s="13">
        <f>E2040*E2232</f>
        <v/>
      </c>
      <c r="F6264" s="13">
        <f>F2040*F2232</f>
        <v/>
      </c>
      <c r="Y6264" s="13" t="n">
        <v>47</v>
      </c>
      <c r="AU6264" s="13" t="n">
        <v>47</v>
      </c>
      <c r="BQ6264" s="13" t="n">
        <v>47</v>
      </c>
      <c r="CM6264" s="13" t="n">
        <v>47</v>
      </c>
      <c r="DI6264" s="13" t="n">
        <v>47</v>
      </c>
      <c r="EE6264" s="13" t="n">
        <v>47</v>
      </c>
      <c r="FA6264" s="13" t="n">
        <v>47</v>
      </c>
      <c r="FW6264" s="13" t="n">
        <v>47</v>
      </c>
      <c r="GS6264" s="13" t="n">
        <v>47</v>
      </c>
    </row>
    <row r="6265">
      <c r="C6265" s="13" t="n">
        <v>48</v>
      </c>
      <c r="D6265" s="13">
        <f>D2041*D2233</f>
        <v/>
      </c>
      <c r="E6265" s="13">
        <f>E2041*E2233</f>
        <v/>
      </c>
      <c r="F6265" s="13">
        <f>F2041*F2233</f>
        <v/>
      </c>
      <c r="Y6265" s="13" t="n">
        <v>48</v>
      </c>
      <c r="AU6265" s="13" t="n">
        <v>48</v>
      </c>
      <c r="BQ6265" s="13" t="n">
        <v>48</v>
      </c>
      <c r="CM6265" s="13" t="n">
        <v>48</v>
      </c>
      <c r="DI6265" s="13" t="n">
        <v>48</v>
      </c>
      <c r="EE6265" s="13" t="n">
        <v>48</v>
      </c>
      <c r="FA6265" s="13" t="n">
        <v>48</v>
      </c>
      <c r="FW6265" s="13" t="n">
        <v>48</v>
      </c>
      <c r="GS6265" s="13" t="n">
        <v>48</v>
      </c>
    </row>
    <row r="6266">
      <c r="C6266" s="13" t="n">
        <v>49</v>
      </c>
      <c r="D6266" s="13">
        <f>D2042*D2234</f>
        <v/>
      </c>
      <c r="E6266" s="13">
        <f>E2042*E2234</f>
        <v/>
      </c>
      <c r="F6266" s="13">
        <f>F2042*F2234</f>
        <v/>
      </c>
      <c r="Y6266" s="13" t="n">
        <v>49</v>
      </c>
      <c r="AU6266" s="13" t="n">
        <v>49</v>
      </c>
      <c r="BQ6266" s="13" t="n">
        <v>49</v>
      </c>
      <c r="CM6266" s="13" t="n">
        <v>49</v>
      </c>
      <c r="DI6266" s="13" t="n">
        <v>49</v>
      </c>
      <c r="EE6266" s="13" t="n">
        <v>49</v>
      </c>
      <c r="FA6266" s="13" t="n">
        <v>49</v>
      </c>
      <c r="FW6266" s="13" t="n">
        <v>49</v>
      </c>
      <c r="GS6266" s="13" t="n">
        <v>49</v>
      </c>
    </row>
    <row r="6267">
      <c r="C6267" s="13" t="n">
        <v>50</v>
      </c>
      <c r="D6267" s="13">
        <f>D2043*D2235</f>
        <v/>
      </c>
      <c r="E6267" s="13">
        <f>E2043*E2235</f>
        <v/>
      </c>
      <c r="F6267" s="13">
        <f>F2043*F2235</f>
        <v/>
      </c>
      <c r="Y6267" s="13" t="n">
        <v>50</v>
      </c>
      <c r="AU6267" s="13" t="n">
        <v>50</v>
      </c>
      <c r="BQ6267" s="13" t="n">
        <v>50</v>
      </c>
      <c r="CM6267" s="13" t="n">
        <v>50</v>
      </c>
      <c r="DI6267" s="13" t="n">
        <v>50</v>
      </c>
      <c r="EE6267" s="13" t="n">
        <v>50</v>
      </c>
      <c r="FA6267" s="13" t="n">
        <v>50</v>
      </c>
      <c r="FW6267" s="13" t="n">
        <v>50</v>
      </c>
      <c r="GS6267" s="13" t="n">
        <v>50</v>
      </c>
    </row>
    <row r="6268">
      <c r="C6268" s="13" t="n">
        <v>51</v>
      </c>
      <c r="D6268" s="13">
        <f>D2044*D2236</f>
        <v/>
      </c>
      <c r="E6268" s="13">
        <f>E2044*E2236</f>
        <v/>
      </c>
      <c r="F6268" s="13">
        <f>F2044*F2236</f>
        <v/>
      </c>
      <c r="Y6268" s="13" t="n">
        <v>51</v>
      </c>
      <c r="AU6268" s="13" t="n">
        <v>51</v>
      </c>
      <c r="BQ6268" s="13" t="n">
        <v>51</v>
      </c>
      <c r="CM6268" s="13" t="n">
        <v>51</v>
      </c>
      <c r="DI6268" s="13" t="n">
        <v>51</v>
      </c>
      <c r="EE6268" s="13" t="n">
        <v>51</v>
      </c>
      <c r="FA6268" s="13" t="n">
        <v>51</v>
      </c>
      <c r="FW6268" s="13" t="n">
        <v>51</v>
      </c>
      <c r="GS6268" s="13" t="n">
        <v>51</v>
      </c>
    </row>
    <row r="6269">
      <c r="C6269" s="13" t="n">
        <v>52</v>
      </c>
      <c r="D6269" s="13">
        <f>D2045*D2237</f>
        <v/>
      </c>
      <c r="E6269" s="13">
        <f>E2045*E2237</f>
        <v/>
      </c>
      <c r="F6269" s="13">
        <f>F2045*F2237</f>
        <v/>
      </c>
      <c r="Y6269" s="13" t="n">
        <v>52</v>
      </c>
      <c r="AU6269" s="13" t="n">
        <v>52</v>
      </c>
      <c r="BQ6269" s="13" t="n">
        <v>52</v>
      </c>
      <c r="CM6269" s="13" t="n">
        <v>52</v>
      </c>
      <c r="DI6269" s="13" t="n">
        <v>52</v>
      </c>
      <c r="EE6269" s="13" t="n">
        <v>52</v>
      </c>
      <c r="FA6269" s="13" t="n">
        <v>52</v>
      </c>
      <c r="FW6269" s="13" t="n">
        <v>52</v>
      </c>
      <c r="GS6269" s="13" t="n">
        <v>52</v>
      </c>
    </row>
    <row r="6270">
      <c r="C6270" s="13" t="n">
        <v>53</v>
      </c>
      <c r="D6270" s="13">
        <f>D2046*D2238</f>
        <v/>
      </c>
      <c r="E6270" s="13">
        <f>E2046*E2238</f>
        <v/>
      </c>
      <c r="F6270" s="13">
        <f>F2046*F2238</f>
        <v/>
      </c>
      <c r="Y6270" s="13" t="n">
        <v>53</v>
      </c>
      <c r="AU6270" s="13" t="n">
        <v>53</v>
      </c>
      <c r="BQ6270" s="13" t="n">
        <v>53</v>
      </c>
      <c r="CM6270" s="13" t="n">
        <v>53</v>
      </c>
      <c r="DI6270" s="13" t="n">
        <v>53</v>
      </c>
      <c r="EE6270" s="13" t="n">
        <v>53</v>
      </c>
      <c r="FA6270" s="13" t="n">
        <v>53</v>
      </c>
      <c r="FW6270" s="13" t="n">
        <v>53</v>
      </c>
      <c r="GS6270" s="13" t="n">
        <v>53</v>
      </c>
    </row>
    <row r="6271">
      <c r="C6271" s="13" t="n">
        <v>54</v>
      </c>
      <c r="D6271" s="13">
        <f>D2047*D2239</f>
        <v/>
      </c>
      <c r="E6271" s="13">
        <f>E2047*E2239</f>
        <v/>
      </c>
      <c r="F6271" s="13">
        <f>F2047*F2239</f>
        <v/>
      </c>
      <c r="Y6271" s="13" t="n">
        <v>54</v>
      </c>
      <c r="AU6271" s="13" t="n">
        <v>54</v>
      </c>
      <c r="BQ6271" s="13" t="n">
        <v>54</v>
      </c>
      <c r="CM6271" s="13" t="n">
        <v>54</v>
      </c>
      <c r="DI6271" s="13" t="n">
        <v>54</v>
      </c>
      <c r="EE6271" s="13" t="n">
        <v>54</v>
      </c>
      <c r="FA6271" s="13" t="n">
        <v>54</v>
      </c>
      <c r="FW6271" s="13" t="n">
        <v>54</v>
      </c>
      <c r="GS6271" s="13" t="n">
        <v>54</v>
      </c>
    </row>
    <row r="6272">
      <c r="C6272" s="13" t="n">
        <v>55</v>
      </c>
      <c r="D6272" s="13">
        <f>D2048*D2240</f>
        <v/>
      </c>
      <c r="E6272" s="13">
        <f>E2048*E2240</f>
        <v/>
      </c>
      <c r="F6272" s="13">
        <f>F2048*F2240</f>
        <v/>
      </c>
      <c r="Y6272" s="13" t="n">
        <v>55</v>
      </c>
      <c r="AU6272" s="13" t="n">
        <v>55</v>
      </c>
      <c r="BQ6272" s="13" t="n">
        <v>55</v>
      </c>
      <c r="CM6272" s="13" t="n">
        <v>55</v>
      </c>
      <c r="DI6272" s="13" t="n">
        <v>55</v>
      </c>
      <c r="EE6272" s="13" t="n">
        <v>55</v>
      </c>
      <c r="FA6272" s="13" t="n">
        <v>55</v>
      </c>
      <c r="FW6272" s="13" t="n">
        <v>55</v>
      </c>
      <c r="GS6272" s="13" t="n">
        <v>55</v>
      </c>
    </row>
    <row r="6273">
      <c r="C6273" s="13" t="n">
        <v>56</v>
      </c>
      <c r="D6273" s="13">
        <f>D2049*D2241</f>
        <v/>
      </c>
      <c r="E6273" s="13">
        <f>E2049*E2241</f>
        <v/>
      </c>
      <c r="F6273" s="13">
        <f>F2049*F2241</f>
        <v/>
      </c>
      <c r="Y6273" s="13" t="n">
        <v>56</v>
      </c>
      <c r="AU6273" s="13" t="n">
        <v>56</v>
      </c>
      <c r="BQ6273" s="13" t="n">
        <v>56</v>
      </c>
      <c r="CM6273" s="13" t="n">
        <v>56</v>
      </c>
      <c r="DI6273" s="13" t="n">
        <v>56</v>
      </c>
      <c r="EE6273" s="13" t="n">
        <v>56</v>
      </c>
      <c r="FA6273" s="13" t="n">
        <v>56</v>
      </c>
      <c r="FW6273" s="13" t="n">
        <v>56</v>
      </c>
      <c r="GS6273" s="13" t="n">
        <v>56</v>
      </c>
    </row>
    <row r="6274">
      <c r="C6274" s="13" t="n">
        <v>57</v>
      </c>
      <c r="D6274" s="13">
        <f>D2050*D2242</f>
        <v/>
      </c>
      <c r="E6274" s="13">
        <f>E2050*E2242</f>
        <v/>
      </c>
      <c r="F6274" s="13">
        <f>F2050*F2242</f>
        <v/>
      </c>
      <c r="Y6274" s="13" t="n">
        <v>57</v>
      </c>
      <c r="AU6274" s="13" t="n">
        <v>57</v>
      </c>
      <c r="BQ6274" s="13" t="n">
        <v>57</v>
      </c>
      <c r="CM6274" s="13" t="n">
        <v>57</v>
      </c>
      <c r="DI6274" s="13" t="n">
        <v>57</v>
      </c>
      <c r="EE6274" s="13" t="n">
        <v>57</v>
      </c>
      <c r="FA6274" s="13" t="n">
        <v>57</v>
      </c>
      <c r="FW6274" s="13" t="n">
        <v>57</v>
      </c>
      <c r="GS6274" s="13" t="n">
        <v>57</v>
      </c>
    </row>
    <row r="6275">
      <c r="C6275" s="13" t="n">
        <v>58</v>
      </c>
      <c r="D6275" s="13">
        <f>D2051*D2243</f>
        <v/>
      </c>
      <c r="E6275" s="13">
        <f>E2051*E2243</f>
        <v/>
      </c>
      <c r="F6275" s="13">
        <f>F2051*F2243</f>
        <v/>
      </c>
      <c r="Y6275" s="13" t="n">
        <v>58</v>
      </c>
      <c r="AU6275" s="13" t="n">
        <v>58</v>
      </c>
      <c r="BQ6275" s="13" t="n">
        <v>58</v>
      </c>
      <c r="CM6275" s="13" t="n">
        <v>58</v>
      </c>
      <c r="DI6275" s="13" t="n">
        <v>58</v>
      </c>
      <c r="EE6275" s="13" t="n">
        <v>58</v>
      </c>
      <c r="FA6275" s="13" t="n">
        <v>58</v>
      </c>
      <c r="FW6275" s="13" t="n">
        <v>58</v>
      </c>
      <c r="GS6275" s="13" t="n">
        <v>58</v>
      </c>
    </row>
    <row r="6276">
      <c r="C6276" s="13" t="n">
        <v>59</v>
      </c>
      <c r="D6276" s="13">
        <f>D2052*D2244</f>
        <v/>
      </c>
      <c r="E6276" s="13">
        <f>E2052*E2244</f>
        <v/>
      </c>
      <c r="F6276" s="13">
        <f>F2052*F2244</f>
        <v/>
      </c>
      <c r="Y6276" s="13" t="n">
        <v>59</v>
      </c>
      <c r="AU6276" s="13" t="n">
        <v>59</v>
      </c>
      <c r="BQ6276" s="13" t="n">
        <v>59</v>
      </c>
      <c r="CM6276" s="13" t="n">
        <v>59</v>
      </c>
      <c r="DI6276" s="13" t="n">
        <v>59</v>
      </c>
      <c r="EE6276" s="13" t="n">
        <v>59</v>
      </c>
      <c r="FA6276" s="13" t="n">
        <v>59</v>
      </c>
      <c r="FW6276" s="13" t="n">
        <v>59</v>
      </c>
      <c r="GS6276" s="13" t="n">
        <v>59</v>
      </c>
    </row>
    <row r="6277">
      <c r="C6277" s="13" t="n">
        <v>60</v>
      </c>
      <c r="D6277" s="13">
        <f>D2053*D2245</f>
        <v/>
      </c>
      <c r="E6277" s="13">
        <f>E2053*E2245</f>
        <v/>
      </c>
      <c r="F6277" s="13">
        <f>F2053*F2245</f>
        <v/>
      </c>
      <c r="Y6277" s="13" t="n">
        <v>60</v>
      </c>
      <c r="AU6277" s="13" t="n">
        <v>60</v>
      </c>
      <c r="BQ6277" s="13" t="n">
        <v>60</v>
      </c>
      <c r="CM6277" s="13" t="n">
        <v>60</v>
      </c>
      <c r="DI6277" s="13" t="n">
        <v>60</v>
      </c>
      <c r="EE6277" s="13" t="n">
        <v>60</v>
      </c>
      <c r="FA6277" s="13" t="n">
        <v>60</v>
      </c>
      <c r="FW6277" s="13" t="n">
        <v>60</v>
      </c>
      <c r="GS6277" s="13" t="n">
        <v>60</v>
      </c>
    </row>
    <row r="6278">
      <c r="C6278" s="13" t="n">
        <v>61</v>
      </c>
      <c r="D6278" s="13">
        <f>D2054*D2246</f>
        <v/>
      </c>
      <c r="E6278" s="13">
        <f>E2054*E2246</f>
        <v/>
      </c>
      <c r="F6278" s="13">
        <f>F2054*F2246</f>
        <v/>
      </c>
      <c r="Y6278" s="13" t="n">
        <v>61</v>
      </c>
      <c r="AU6278" s="13" t="n">
        <v>61</v>
      </c>
      <c r="BQ6278" s="13" t="n">
        <v>61</v>
      </c>
      <c r="CM6278" s="13" t="n">
        <v>61</v>
      </c>
      <c r="DI6278" s="13" t="n">
        <v>61</v>
      </c>
      <c r="EE6278" s="13" t="n">
        <v>61</v>
      </c>
      <c r="FA6278" s="13" t="n">
        <v>61</v>
      </c>
      <c r="FW6278" s="13" t="n">
        <v>61</v>
      </c>
      <c r="GS6278" s="13" t="n">
        <v>61</v>
      </c>
    </row>
    <row r="6279">
      <c r="C6279" s="13" t="n">
        <v>62</v>
      </c>
      <c r="D6279" s="13">
        <f>D2055*D2247</f>
        <v/>
      </c>
      <c r="E6279" s="13">
        <f>E2055*E2247</f>
        <v/>
      </c>
      <c r="F6279" s="13">
        <f>F2055*F2247</f>
        <v/>
      </c>
      <c r="Y6279" s="13" t="n">
        <v>62</v>
      </c>
      <c r="AU6279" s="13" t="n">
        <v>62</v>
      </c>
      <c r="BQ6279" s="13" t="n">
        <v>62</v>
      </c>
      <c r="CM6279" s="13" t="n">
        <v>62</v>
      </c>
      <c r="DI6279" s="13" t="n">
        <v>62</v>
      </c>
      <c r="EE6279" s="13" t="n">
        <v>62</v>
      </c>
      <c r="FA6279" s="13" t="n">
        <v>62</v>
      </c>
      <c r="FW6279" s="13" t="n">
        <v>62</v>
      </c>
      <c r="GS6279" s="13" t="n">
        <v>62</v>
      </c>
    </row>
    <row r="6280">
      <c r="C6280" s="13" t="n">
        <v>63</v>
      </c>
      <c r="D6280" s="13">
        <f>D2056*D2248</f>
        <v/>
      </c>
      <c r="E6280" s="13">
        <f>E2056*E2248</f>
        <v/>
      </c>
      <c r="F6280" s="13">
        <f>F2056*F2248</f>
        <v/>
      </c>
      <c r="Y6280" s="13" t="n">
        <v>63</v>
      </c>
      <c r="AU6280" s="13" t="n">
        <v>63</v>
      </c>
      <c r="BQ6280" s="13" t="n">
        <v>63</v>
      </c>
      <c r="CM6280" s="13" t="n">
        <v>63</v>
      </c>
      <c r="DI6280" s="13" t="n">
        <v>63</v>
      </c>
      <c r="EE6280" s="13" t="n">
        <v>63</v>
      </c>
      <c r="FA6280" s="13" t="n">
        <v>63</v>
      </c>
      <c r="FW6280" s="13" t="n">
        <v>63</v>
      </c>
      <c r="GS6280" s="13" t="n">
        <v>63</v>
      </c>
    </row>
    <row r="6281">
      <c r="C6281" s="13" t="n">
        <v>64</v>
      </c>
      <c r="D6281" s="13">
        <f>D2057*D2249</f>
        <v/>
      </c>
      <c r="E6281" s="13">
        <f>E2057*E2249</f>
        <v/>
      </c>
      <c r="F6281" s="13">
        <f>F2057*F2249</f>
        <v/>
      </c>
      <c r="Y6281" s="13" t="n">
        <v>64</v>
      </c>
      <c r="AU6281" s="13" t="n">
        <v>64</v>
      </c>
      <c r="BQ6281" s="13" t="n">
        <v>64</v>
      </c>
      <c r="CM6281" s="13" t="n">
        <v>64</v>
      </c>
      <c r="DI6281" s="13" t="n">
        <v>64</v>
      </c>
      <c r="EE6281" s="13" t="n">
        <v>64</v>
      </c>
      <c r="FA6281" s="13" t="n">
        <v>64</v>
      </c>
      <c r="FW6281" s="13" t="n">
        <v>64</v>
      </c>
      <c r="GS6281" s="13" t="n">
        <v>64</v>
      </c>
    </row>
    <row r="6282">
      <c r="C6282" s="13" t="n">
        <v>65</v>
      </c>
      <c r="D6282" s="13">
        <f>D2058*D2250</f>
        <v/>
      </c>
      <c r="E6282" s="13">
        <f>E2058*E2250</f>
        <v/>
      </c>
      <c r="F6282" s="13">
        <f>F2058*F2250</f>
        <v/>
      </c>
      <c r="Y6282" s="13" t="n">
        <v>65</v>
      </c>
      <c r="AU6282" s="13" t="n">
        <v>65</v>
      </c>
      <c r="BQ6282" s="13" t="n">
        <v>65</v>
      </c>
      <c r="CM6282" s="13" t="n">
        <v>65</v>
      </c>
      <c r="DI6282" s="13" t="n">
        <v>65</v>
      </c>
      <c r="EE6282" s="13" t="n">
        <v>65</v>
      </c>
      <c r="FA6282" s="13" t="n">
        <v>65</v>
      </c>
      <c r="FW6282" s="13" t="n">
        <v>65</v>
      </c>
      <c r="GS6282" s="13" t="n">
        <v>65</v>
      </c>
    </row>
    <row r="6283">
      <c r="C6283" s="13" t="n">
        <v>66</v>
      </c>
      <c r="D6283" s="13">
        <f>D2059*D2251</f>
        <v/>
      </c>
      <c r="E6283" s="13">
        <f>E2059*E2251</f>
        <v/>
      </c>
      <c r="F6283" s="13">
        <f>F2059*F2251</f>
        <v/>
      </c>
      <c r="Y6283" s="13" t="n">
        <v>66</v>
      </c>
      <c r="AU6283" s="13" t="n">
        <v>66</v>
      </c>
      <c r="BQ6283" s="13" t="n">
        <v>66</v>
      </c>
      <c r="CM6283" s="13" t="n">
        <v>66</v>
      </c>
      <c r="DI6283" s="13" t="n">
        <v>66</v>
      </c>
      <c r="EE6283" s="13" t="n">
        <v>66</v>
      </c>
      <c r="FA6283" s="13" t="n">
        <v>66</v>
      </c>
      <c r="FW6283" s="13" t="n">
        <v>66</v>
      </c>
      <c r="GS6283" s="13" t="n">
        <v>66</v>
      </c>
    </row>
    <row r="6284">
      <c r="C6284" s="13" t="n">
        <v>67</v>
      </c>
      <c r="D6284" s="13">
        <f>D2060*D2252</f>
        <v/>
      </c>
      <c r="E6284" s="13">
        <f>E2060*E2252</f>
        <v/>
      </c>
      <c r="F6284" s="13">
        <f>F2060*F2252</f>
        <v/>
      </c>
      <c r="Y6284" s="13" t="n">
        <v>67</v>
      </c>
      <c r="AU6284" s="13" t="n">
        <v>67</v>
      </c>
      <c r="BQ6284" s="13" t="n">
        <v>67</v>
      </c>
      <c r="CM6284" s="13" t="n">
        <v>67</v>
      </c>
      <c r="DI6284" s="13" t="n">
        <v>67</v>
      </c>
      <c r="EE6284" s="13" t="n">
        <v>67</v>
      </c>
      <c r="FA6284" s="13" t="n">
        <v>67</v>
      </c>
      <c r="FW6284" s="13" t="n">
        <v>67</v>
      </c>
      <c r="GS6284" s="13" t="n">
        <v>67</v>
      </c>
    </row>
    <row r="6285">
      <c r="C6285" s="13" t="n">
        <v>68</v>
      </c>
      <c r="D6285" s="13">
        <f>D2061*D2253</f>
        <v/>
      </c>
      <c r="E6285" s="13">
        <f>E2061*E2253</f>
        <v/>
      </c>
      <c r="F6285" s="13">
        <f>F2061*F2253</f>
        <v/>
      </c>
      <c r="Y6285" s="13" t="n">
        <v>68</v>
      </c>
      <c r="AU6285" s="13" t="n">
        <v>68</v>
      </c>
      <c r="BQ6285" s="13" t="n">
        <v>68</v>
      </c>
      <c r="CM6285" s="13" t="n">
        <v>68</v>
      </c>
      <c r="DI6285" s="13" t="n">
        <v>68</v>
      </c>
      <c r="EE6285" s="13" t="n">
        <v>68</v>
      </c>
      <c r="FA6285" s="13" t="n">
        <v>68</v>
      </c>
      <c r="FW6285" s="13" t="n">
        <v>68</v>
      </c>
      <c r="GS6285" s="13" t="n">
        <v>68</v>
      </c>
    </row>
    <row r="6286">
      <c r="C6286" s="13" t="n">
        <v>69</v>
      </c>
      <c r="D6286" s="13">
        <f>D2062*D2254</f>
        <v/>
      </c>
      <c r="E6286" s="13">
        <f>E2062*E2254</f>
        <v/>
      </c>
      <c r="F6286" s="13">
        <f>F2062*F2254</f>
        <v/>
      </c>
      <c r="Y6286" s="13" t="n">
        <v>69</v>
      </c>
      <c r="AU6286" s="13" t="n">
        <v>69</v>
      </c>
      <c r="BQ6286" s="13" t="n">
        <v>69</v>
      </c>
      <c r="CM6286" s="13" t="n">
        <v>69</v>
      </c>
      <c r="DI6286" s="13" t="n">
        <v>69</v>
      </c>
      <c r="EE6286" s="13" t="n">
        <v>69</v>
      </c>
      <c r="FA6286" s="13" t="n">
        <v>69</v>
      </c>
      <c r="FW6286" s="13" t="n">
        <v>69</v>
      </c>
      <c r="GS6286" s="13" t="n">
        <v>69</v>
      </c>
    </row>
    <row r="6287">
      <c r="C6287" s="13" t="n">
        <v>70</v>
      </c>
      <c r="D6287" s="13">
        <f>D2063*D2255</f>
        <v/>
      </c>
      <c r="E6287" s="13">
        <f>E2063*E2255</f>
        <v/>
      </c>
      <c r="F6287" s="13">
        <f>F2063*F2255</f>
        <v/>
      </c>
      <c r="Y6287" s="13" t="n">
        <v>70</v>
      </c>
      <c r="AU6287" s="13" t="n">
        <v>70</v>
      </c>
      <c r="BQ6287" s="13" t="n">
        <v>70</v>
      </c>
      <c r="CM6287" s="13" t="n">
        <v>70</v>
      </c>
      <c r="DI6287" s="13" t="n">
        <v>70</v>
      </c>
      <c r="EE6287" s="13" t="n">
        <v>70</v>
      </c>
      <c r="FA6287" s="13" t="n">
        <v>70</v>
      </c>
      <c r="FW6287" s="13" t="n">
        <v>70</v>
      </c>
      <c r="GS6287" s="13" t="n">
        <v>70</v>
      </c>
    </row>
    <row r="6288">
      <c r="C6288" s="13" t="n">
        <v>71</v>
      </c>
      <c r="D6288" s="13">
        <f>D2064*D2256</f>
        <v/>
      </c>
      <c r="E6288" s="13">
        <f>E2064*E2256</f>
        <v/>
      </c>
      <c r="F6288" s="13">
        <f>F2064*F2256</f>
        <v/>
      </c>
      <c r="Y6288" s="13" t="n">
        <v>71</v>
      </c>
      <c r="AU6288" s="13" t="n">
        <v>71</v>
      </c>
      <c r="BQ6288" s="13" t="n">
        <v>71</v>
      </c>
      <c r="CM6288" s="13" t="n">
        <v>71</v>
      </c>
      <c r="DI6288" s="13" t="n">
        <v>71</v>
      </c>
      <c r="EE6288" s="13" t="n">
        <v>71</v>
      </c>
      <c r="FA6288" s="13" t="n">
        <v>71</v>
      </c>
      <c r="FW6288" s="13" t="n">
        <v>71</v>
      </c>
      <c r="GS6288" s="13" t="n">
        <v>71</v>
      </c>
    </row>
    <row r="6289">
      <c r="C6289" s="13" t="n">
        <v>72</v>
      </c>
      <c r="D6289" s="13">
        <f>D2065*D2257</f>
        <v/>
      </c>
      <c r="E6289" s="13">
        <f>E2065*E2257</f>
        <v/>
      </c>
      <c r="F6289" s="13">
        <f>F2065*F2257</f>
        <v/>
      </c>
      <c r="Y6289" s="13" t="n">
        <v>72</v>
      </c>
      <c r="AU6289" s="13" t="n">
        <v>72</v>
      </c>
      <c r="BQ6289" s="13" t="n">
        <v>72</v>
      </c>
      <c r="CM6289" s="13" t="n">
        <v>72</v>
      </c>
      <c r="DI6289" s="13" t="n">
        <v>72</v>
      </c>
      <c r="EE6289" s="13" t="n">
        <v>72</v>
      </c>
      <c r="FA6289" s="13" t="n">
        <v>72</v>
      </c>
      <c r="FW6289" s="13" t="n">
        <v>72</v>
      </c>
      <c r="GS6289" s="13" t="n">
        <v>72</v>
      </c>
    </row>
    <row r="6290">
      <c r="C6290" s="13" t="n">
        <v>73</v>
      </c>
      <c r="D6290" s="13">
        <f>D2066*D2258</f>
        <v/>
      </c>
      <c r="E6290" s="13">
        <f>E2066*E2258</f>
        <v/>
      </c>
      <c r="F6290" s="13">
        <f>F2066*F2258</f>
        <v/>
      </c>
      <c r="Y6290" s="13" t="n">
        <v>73</v>
      </c>
      <c r="AU6290" s="13" t="n">
        <v>73</v>
      </c>
      <c r="BQ6290" s="13" t="n">
        <v>73</v>
      </c>
      <c r="CM6290" s="13" t="n">
        <v>73</v>
      </c>
      <c r="DI6290" s="13" t="n">
        <v>73</v>
      </c>
      <c r="EE6290" s="13" t="n">
        <v>73</v>
      </c>
      <c r="FA6290" s="13" t="n">
        <v>73</v>
      </c>
      <c r="FW6290" s="13" t="n">
        <v>73</v>
      </c>
      <c r="GS6290" s="13" t="n">
        <v>73</v>
      </c>
    </row>
    <row r="6291">
      <c r="C6291" s="13" t="n">
        <v>74</v>
      </c>
      <c r="D6291" s="13">
        <f>D2067*D2259</f>
        <v/>
      </c>
      <c r="E6291" s="13">
        <f>E2067*E2259</f>
        <v/>
      </c>
      <c r="F6291" s="13">
        <f>F2067*F2259</f>
        <v/>
      </c>
      <c r="Y6291" s="13" t="n">
        <v>74</v>
      </c>
      <c r="AU6291" s="13" t="n">
        <v>74</v>
      </c>
      <c r="BQ6291" s="13" t="n">
        <v>74</v>
      </c>
      <c r="CM6291" s="13" t="n">
        <v>74</v>
      </c>
      <c r="DI6291" s="13" t="n">
        <v>74</v>
      </c>
      <c r="EE6291" s="13" t="n">
        <v>74</v>
      </c>
      <c r="FA6291" s="13" t="n">
        <v>74</v>
      </c>
      <c r="FW6291" s="13" t="n">
        <v>74</v>
      </c>
      <c r="GS6291" s="13" t="n">
        <v>74</v>
      </c>
    </row>
    <row r="6292">
      <c r="C6292" s="13" t="n">
        <v>75</v>
      </c>
      <c r="D6292" s="13">
        <f>D2068*D2260</f>
        <v/>
      </c>
      <c r="E6292" s="13">
        <f>E2068*E2260</f>
        <v/>
      </c>
      <c r="F6292" s="13">
        <f>F2068*F2260</f>
        <v/>
      </c>
      <c r="Y6292" s="13" t="n">
        <v>75</v>
      </c>
      <c r="AU6292" s="13" t="n">
        <v>75</v>
      </c>
      <c r="BQ6292" s="13" t="n">
        <v>75</v>
      </c>
      <c r="CM6292" s="13" t="n">
        <v>75</v>
      </c>
      <c r="DI6292" s="13" t="n">
        <v>75</v>
      </c>
      <c r="EE6292" s="13" t="n">
        <v>75</v>
      </c>
      <c r="FA6292" s="13" t="n">
        <v>75</v>
      </c>
      <c r="FW6292" s="13" t="n">
        <v>75</v>
      </c>
      <c r="GS6292" s="13" t="n">
        <v>75</v>
      </c>
    </row>
    <row r="6293">
      <c r="C6293" s="13" t="n">
        <v>76</v>
      </c>
      <c r="D6293" s="13">
        <f>D2069*D2261</f>
        <v/>
      </c>
      <c r="E6293" s="13">
        <f>E2069*E2261</f>
        <v/>
      </c>
      <c r="F6293" s="13">
        <f>F2069*F2261</f>
        <v/>
      </c>
      <c r="Y6293" s="13" t="n">
        <v>76</v>
      </c>
      <c r="AU6293" s="13" t="n">
        <v>76</v>
      </c>
      <c r="BQ6293" s="13" t="n">
        <v>76</v>
      </c>
      <c r="CM6293" s="13" t="n">
        <v>76</v>
      </c>
      <c r="DI6293" s="13" t="n">
        <v>76</v>
      </c>
      <c r="EE6293" s="13" t="n">
        <v>76</v>
      </c>
      <c r="FA6293" s="13" t="n">
        <v>76</v>
      </c>
      <c r="FW6293" s="13" t="n">
        <v>76</v>
      </c>
      <c r="GS6293" s="13" t="n">
        <v>76</v>
      </c>
    </row>
    <row r="6294">
      <c r="C6294" s="13" t="n">
        <v>77</v>
      </c>
      <c r="D6294" s="13">
        <f>D2070*D2262</f>
        <v/>
      </c>
      <c r="E6294" s="13">
        <f>E2070*E2262</f>
        <v/>
      </c>
      <c r="F6294" s="13">
        <f>F2070*F2262</f>
        <v/>
      </c>
      <c r="Y6294" s="13" t="n">
        <v>77</v>
      </c>
      <c r="AU6294" s="13" t="n">
        <v>77</v>
      </c>
      <c r="BQ6294" s="13" t="n">
        <v>77</v>
      </c>
      <c r="CM6294" s="13" t="n">
        <v>77</v>
      </c>
      <c r="DI6294" s="13" t="n">
        <v>77</v>
      </c>
      <c r="EE6294" s="13" t="n">
        <v>77</v>
      </c>
      <c r="FA6294" s="13" t="n">
        <v>77</v>
      </c>
      <c r="FW6294" s="13" t="n">
        <v>77</v>
      </c>
      <c r="GS6294" s="13" t="n">
        <v>77</v>
      </c>
    </row>
    <row r="6295">
      <c r="C6295" s="13" t="n">
        <v>78</v>
      </c>
      <c r="D6295" s="13">
        <f>D2071*D2263</f>
        <v/>
      </c>
      <c r="E6295" s="13">
        <f>E2071*E2263</f>
        <v/>
      </c>
      <c r="F6295" s="13">
        <f>F2071*F2263</f>
        <v/>
      </c>
      <c r="Y6295" s="13" t="n">
        <v>78</v>
      </c>
      <c r="AU6295" s="13" t="n">
        <v>78</v>
      </c>
      <c r="BQ6295" s="13" t="n">
        <v>78</v>
      </c>
      <c r="CM6295" s="13" t="n">
        <v>78</v>
      </c>
      <c r="DI6295" s="13" t="n">
        <v>78</v>
      </c>
      <c r="EE6295" s="13" t="n">
        <v>78</v>
      </c>
      <c r="FA6295" s="13" t="n">
        <v>78</v>
      </c>
      <c r="FW6295" s="13" t="n">
        <v>78</v>
      </c>
      <c r="GS6295" s="13" t="n">
        <v>78</v>
      </c>
    </row>
    <row r="6296">
      <c r="C6296" s="13" t="n">
        <v>79</v>
      </c>
      <c r="D6296" s="13">
        <f>D2072*D2264</f>
        <v/>
      </c>
      <c r="E6296" s="13">
        <f>E2072*E2264</f>
        <v/>
      </c>
      <c r="F6296" s="13">
        <f>F2072*F2264</f>
        <v/>
      </c>
      <c r="Y6296" s="13" t="n">
        <v>79</v>
      </c>
      <c r="AU6296" s="13" t="n">
        <v>79</v>
      </c>
      <c r="BQ6296" s="13" t="n">
        <v>79</v>
      </c>
      <c r="CM6296" s="13" t="n">
        <v>79</v>
      </c>
      <c r="DI6296" s="13" t="n">
        <v>79</v>
      </c>
      <c r="EE6296" s="13" t="n">
        <v>79</v>
      </c>
      <c r="FA6296" s="13" t="n">
        <v>79</v>
      </c>
      <c r="FW6296" s="13" t="n">
        <v>79</v>
      </c>
      <c r="GS6296" s="13" t="n">
        <v>79</v>
      </c>
    </row>
    <row r="6297">
      <c r="C6297" s="13" t="n">
        <v>80</v>
      </c>
      <c r="D6297" s="13">
        <f>D2073*D2265</f>
        <v/>
      </c>
      <c r="E6297" s="13">
        <f>E2073*E2265</f>
        <v/>
      </c>
      <c r="F6297" s="13">
        <f>F2073*F2265</f>
        <v/>
      </c>
      <c r="Y6297" s="13" t="n">
        <v>80</v>
      </c>
      <c r="AU6297" s="13" t="n">
        <v>80</v>
      </c>
      <c r="BQ6297" s="13" t="n">
        <v>80</v>
      </c>
      <c r="CM6297" s="13" t="n">
        <v>80</v>
      </c>
      <c r="DI6297" s="13" t="n">
        <v>80</v>
      </c>
      <c r="EE6297" s="13" t="n">
        <v>80</v>
      </c>
      <c r="FA6297" s="13" t="n">
        <v>80</v>
      </c>
      <c r="FW6297" s="13" t="n">
        <v>80</v>
      </c>
      <c r="GS6297" s="13" t="n">
        <v>80</v>
      </c>
    </row>
    <row r="6298">
      <c r="C6298" s="13" t="n">
        <v>81</v>
      </c>
      <c r="D6298" s="13">
        <f>D2074*D2266</f>
        <v/>
      </c>
      <c r="E6298" s="13">
        <f>E2074*E2266</f>
        <v/>
      </c>
      <c r="F6298" s="13">
        <f>F2074*F2266</f>
        <v/>
      </c>
      <c r="Y6298" s="13" t="n">
        <v>81</v>
      </c>
      <c r="AU6298" s="13" t="n">
        <v>81</v>
      </c>
      <c r="BQ6298" s="13" t="n">
        <v>81</v>
      </c>
      <c r="CM6298" s="13" t="n">
        <v>81</v>
      </c>
      <c r="DI6298" s="13" t="n">
        <v>81</v>
      </c>
      <c r="EE6298" s="13" t="n">
        <v>81</v>
      </c>
      <c r="FA6298" s="13" t="n">
        <v>81</v>
      </c>
      <c r="FW6298" s="13" t="n">
        <v>81</v>
      </c>
      <c r="GS6298" s="13" t="n">
        <v>81</v>
      </c>
    </row>
    <row r="6299">
      <c r="C6299" s="13" t="n">
        <v>82</v>
      </c>
      <c r="D6299" s="13">
        <f>D2075*D2267</f>
        <v/>
      </c>
      <c r="E6299" s="13">
        <f>E2075*E2267</f>
        <v/>
      </c>
      <c r="F6299" s="13">
        <f>F2075*F2267</f>
        <v/>
      </c>
      <c r="Y6299" s="13" t="n">
        <v>82</v>
      </c>
      <c r="AU6299" s="13" t="n">
        <v>82</v>
      </c>
      <c r="BQ6299" s="13" t="n">
        <v>82</v>
      </c>
      <c r="CM6299" s="13" t="n">
        <v>82</v>
      </c>
      <c r="DI6299" s="13" t="n">
        <v>82</v>
      </c>
      <c r="EE6299" s="13" t="n">
        <v>82</v>
      </c>
      <c r="FA6299" s="13" t="n">
        <v>82</v>
      </c>
      <c r="FW6299" s="13" t="n">
        <v>82</v>
      </c>
      <c r="GS6299" s="13" t="n">
        <v>82</v>
      </c>
    </row>
    <row r="6300">
      <c r="C6300" s="13" t="n">
        <v>83</v>
      </c>
      <c r="D6300" s="13">
        <f>D2076*D2268</f>
        <v/>
      </c>
      <c r="E6300" s="13">
        <f>E2076*E2268</f>
        <v/>
      </c>
      <c r="F6300" s="13">
        <f>F2076*F2268</f>
        <v/>
      </c>
      <c r="Y6300" s="13" t="n">
        <v>83</v>
      </c>
      <c r="AU6300" s="13" t="n">
        <v>83</v>
      </c>
      <c r="BQ6300" s="13" t="n">
        <v>83</v>
      </c>
      <c r="CM6300" s="13" t="n">
        <v>83</v>
      </c>
      <c r="DI6300" s="13" t="n">
        <v>83</v>
      </c>
      <c r="EE6300" s="13" t="n">
        <v>83</v>
      </c>
      <c r="FA6300" s="13" t="n">
        <v>83</v>
      </c>
      <c r="FW6300" s="13" t="n">
        <v>83</v>
      </c>
      <c r="GS6300" s="13" t="n">
        <v>83</v>
      </c>
    </row>
    <row r="6301">
      <c r="C6301" s="13" t="n">
        <v>84</v>
      </c>
      <c r="D6301" s="13">
        <f>D2077*D2269</f>
        <v/>
      </c>
      <c r="E6301" s="13">
        <f>E2077*E2269</f>
        <v/>
      </c>
      <c r="F6301" s="13">
        <f>F2077*F2269</f>
        <v/>
      </c>
      <c r="Y6301" s="13" t="n">
        <v>84</v>
      </c>
      <c r="AU6301" s="13" t="n">
        <v>84</v>
      </c>
      <c r="BQ6301" s="13" t="n">
        <v>84</v>
      </c>
      <c r="CM6301" s="13" t="n">
        <v>84</v>
      </c>
      <c r="DI6301" s="13" t="n">
        <v>84</v>
      </c>
      <c r="EE6301" s="13" t="n">
        <v>84</v>
      </c>
      <c r="FA6301" s="13" t="n">
        <v>84</v>
      </c>
      <c r="FW6301" s="13" t="n">
        <v>84</v>
      </c>
      <c r="GS6301" s="13" t="n">
        <v>84</v>
      </c>
    </row>
    <row r="6302">
      <c r="C6302" s="13" t="n">
        <v>85</v>
      </c>
      <c r="D6302" s="13">
        <f>D2078*D2270</f>
        <v/>
      </c>
      <c r="E6302" s="13">
        <f>E2078*E2270</f>
        <v/>
      </c>
      <c r="F6302" s="13">
        <f>F2078*F2270</f>
        <v/>
      </c>
      <c r="Y6302" s="13" t="n">
        <v>85</v>
      </c>
      <c r="AU6302" s="13" t="n">
        <v>85</v>
      </c>
      <c r="BQ6302" s="13" t="n">
        <v>85</v>
      </c>
      <c r="CM6302" s="13" t="n">
        <v>85</v>
      </c>
      <c r="DI6302" s="13" t="n">
        <v>85</v>
      </c>
      <c r="EE6302" s="13" t="n">
        <v>85</v>
      </c>
      <c r="FA6302" s="13" t="n">
        <v>85</v>
      </c>
      <c r="FW6302" s="13" t="n">
        <v>85</v>
      </c>
      <c r="GS6302" s="13" t="n">
        <v>85</v>
      </c>
    </row>
    <row r="6303">
      <c r="C6303" s="13" t="n">
        <v>86</v>
      </c>
      <c r="D6303" s="13">
        <f>D2079*D2271</f>
        <v/>
      </c>
      <c r="E6303" s="13">
        <f>E2079*E2271</f>
        <v/>
      </c>
      <c r="F6303" s="13">
        <f>F2079*F2271</f>
        <v/>
      </c>
      <c r="Y6303" s="13" t="n">
        <v>86</v>
      </c>
      <c r="AU6303" s="13" t="n">
        <v>86</v>
      </c>
      <c r="BQ6303" s="13" t="n">
        <v>86</v>
      </c>
      <c r="CM6303" s="13" t="n">
        <v>86</v>
      </c>
      <c r="DI6303" s="13" t="n">
        <v>86</v>
      </c>
      <c r="EE6303" s="13" t="n">
        <v>86</v>
      </c>
      <c r="FA6303" s="13" t="n">
        <v>86</v>
      </c>
      <c r="FW6303" s="13" t="n">
        <v>86</v>
      </c>
      <c r="GS6303" s="13" t="n">
        <v>86</v>
      </c>
    </row>
    <row r="6304">
      <c r="C6304" s="13" t="n">
        <v>87</v>
      </c>
      <c r="D6304" s="13">
        <f>D2080*D2272</f>
        <v/>
      </c>
      <c r="E6304" s="13">
        <f>E2080*E2272</f>
        <v/>
      </c>
      <c r="F6304" s="13">
        <f>F2080*F2272</f>
        <v/>
      </c>
      <c r="Y6304" s="13" t="n">
        <v>87</v>
      </c>
      <c r="AU6304" s="13" t="n">
        <v>87</v>
      </c>
      <c r="BQ6304" s="13" t="n">
        <v>87</v>
      </c>
      <c r="CM6304" s="13" t="n">
        <v>87</v>
      </c>
      <c r="DI6304" s="13" t="n">
        <v>87</v>
      </c>
      <c r="EE6304" s="13" t="n">
        <v>87</v>
      </c>
      <c r="FA6304" s="13" t="n">
        <v>87</v>
      </c>
      <c r="FW6304" s="13" t="n">
        <v>87</v>
      </c>
      <c r="GS6304" s="13" t="n">
        <v>87</v>
      </c>
    </row>
    <row r="6305">
      <c r="C6305" s="13" t="n">
        <v>88</v>
      </c>
      <c r="D6305" s="13">
        <f>D2081*D2273</f>
        <v/>
      </c>
      <c r="E6305" s="13">
        <f>E2081*E2273</f>
        <v/>
      </c>
      <c r="F6305" s="13">
        <f>F2081*F2273</f>
        <v/>
      </c>
      <c r="Y6305" s="13" t="n">
        <v>88</v>
      </c>
      <c r="AU6305" s="13" t="n">
        <v>88</v>
      </c>
      <c r="BQ6305" s="13" t="n">
        <v>88</v>
      </c>
      <c r="CM6305" s="13" t="n">
        <v>88</v>
      </c>
      <c r="DI6305" s="13" t="n">
        <v>88</v>
      </c>
      <c r="EE6305" s="13" t="n">
        <v>88</v>
      </c>
      <c r="FA6305" s="13" t="n">
        <v>88</v>
      </c>
      <c r="FW6305" s="13" t="n">
        <v>88</v>
      </c>
      <c r="GS6305" s="13" t="n">
        <v>88</v>
      </c>
    </row>
    <row r="6306">
      <c r="C6306" s="13" t="n">
        <v>89</v>
      </c>
      <c r="D6306" s="13">
        <f>D2082*D2274</f>
        <v/>
      </c>
      <c r="E6306" s="13">
        <f>E2082*E2274</f>
        <v/>
      </c>
      <c r="F6306" s="13">
        <f>F2082*F2274</f>
        <v/>
      </c>
      <c r="Y6306" s="13" t="n">
        <v>89</v>
      </c>
      <c r="AU6306" s="13" t="n">
        <v>89</v>
      </c>
      <c r="BQ6306" s="13" t="n">
        <v>89</v>
      </c>
      <c r="CM6306" s="13" t="n">
        <v>89</v>
      </c>
      <c r="DI6306" s="13" t="n">
        <v>89</v>
      </c>
      <c r="EE6306" s="13" t="n">
        <v>89</v>
      </c>
      <c r="FA6306" s="13" t="n">
        <v>89</v>
      </c>
      <c r="FW6306" s="13" t="n">
        <v>89</v>
      </c>
      <c r="GS6306" s="13" t="n">
        <v>89</v>
      </c>
    </row>
    <row r="6307">
      <c r="C6307" s="13" t="n">
        <v>90</v>
      </c>
      <c r="D6307" s="13">
        <f>D2083*D2275</f>
        <v/>
      </c>
      <c r="E6307" s="13">
        <f>E2083*E2275</f>
        <v/>
      </c>
      <c r="F6307" s="13">
        <f>F2083*F2275</f>
        <v/>
      </c>
      <c r="Y6307" s="13" t="n">
        <v>90</v>
      </c>
      <c r="AU6307" s="13" t="n">
        <v>90</v>
      </c>
      <c r="BQ6307" s="13" t="n">
        <v>90</v>
      </c>
      <c r="CM6307" s="13" t="n">
        <v>90</v>
      </c>
      <c r="DI6307" s="13" t="n">
        <v>90</v>
      </c>
      <c r="EE6307" s="13" t="n">
        <v>90</v>
      </c>
      <c r="FA6307" s="13" t="n">
        <v>90</v>
      </c>
      <c r="FW6307" s="13" t="n">
        <v>90</v>
      </c>
      <c r="GS6307" s="13" t="n">
        <v>90</v>
      </c>
    </row>
    <row r="6308">
      <c r="C6308" s="13" t="n">
        <v>91</v>
      </c>
      <c r="D6308" s="13">
        <f>D2084*D2276</f>
        <v/>
      </c>
      <c r="E6308" s="13">
        <f>E2084*E2276</f>
        <v/>
      </c>
      <c r="F6308" s="13">
        <f>F2084*F2276</f>
        <v/>
      </c>
      <c r="Y6308" s="13" t="n">
        <v>91</v>
      </c>
      <c r="AU6308" s="13" t="n">
        <v>91</v>
      </c>
      <c r="BQ6308" s="13" t="n">
        <v>91</v>
      </c>
      <c r="CM6308" s="13" t="n">
        <v>91</v>
      </c>
      <c r="DI6308" s="13" t="n">
        <v>91</v>
      </c>
      <c r="EE6308" s="13" t="n">
        <v>91</v>
      </c>
      <c r="FA6308" s="13" t="n">
        <v>91</v>
      </c>
      <c r="FW6308" s="13" t="n">
        <v>91</v>
      </c>
      <c r="GS6308" s="13" t="n">
        <v>91</v>
      </c>
    </row>
    <row r="6309">
      <c r="C6309" s="13" t="n">
        <v>92</v>
      </c>
      <c r="D6309" s="13">
        <f>D2085*D2277</f>
        <v/>
      </c>
      <c r="E6309" s="13">
        <f>E2085*E2277</f>
        <v/>
      </c>
      <c r="F6309" s="13">
        <f>F2085*F2277</f>
        <v/>
      </c>
      <c r="Y6309" s="13" t="n">
        <v>92</v>
      </c>
      <c r="AU6309" s="13" t="n">
        <v>92</v>
      </c>
      <c r="BQ6309" s="13" t="n">
        <v>92</v>
      </c>
      <c r="CM6309" s="13" t="n">
        <v>92</v>
      </c>
      <c r="DI6309" s="13" t="n">
        <v>92</v>
      </c>
      <c r="EE6309" s="13" t="n">
        <v>92</v>
      </c>
      <c r="FA6309" s="13" t="n">
        <v>92</v>
      </c>
      <c r="FW6309" s="13" t="n">
        <v>92</v>
      </c>
      <c r="GS6309" s="13" t="n">
        <v>92</v>
      </c>
    </row>
    <row r="6310">
      <c r="C6310" s="13" t="n">
        <v>93</v>
      </c>
      <c r="D6310" s="13">
        <f>D2086*D2278</f>
        <v/>
      </c>
      <c r="E6310" s="13">
        <f>E2086*E2278</f>
        <v/>
      </c>
      <c r="F6310" s="13">
        <f>F2086*F2278</f>
        <v/>
      </c>
      <c r="Y6310" s="13" t="n">
        <v>93</v>
      </c>
      <c r="AU6310" s="13" t="n">
        <v>93</v>
      </c>
      <c r="BQ6310" s="13" t="n">
        <v>93</v>
      </c>
      <c r="CM6310" s="13" t="n">
        <v>93</v>
      </c>
      <c r="DI6310" s="13" t="n">
        <v>93</v>
      </c>
      <c r="EE6310" s="13" t="n">
        <v>93</v>
      </c>
      <c r="FA6310" s="13" t="n">
        <v>93</v>
      </c>
      <c r="FW6310" s="13" t="n">
        <v>93</v>
      </c>
      <c r="GS6310" s="13" t="n">
        <v>93</v>
      </c>
    </row>
    <row r="6311">
      <c r="C6311" s="13" t="n">
        <v>94</v>
      </c>
      <c r="D6311" s="13">
        <f>D2087*D2279</f>
        <v/>
      </c>
      <c r="E6311" s="13">
        <f>E2087*E2279</f>
        <v/>
      </c>
      <c r="F6311" s="13">
        <f>F2087*F2279</f>
        <v/>
      </c>
      <c r="Y6311" s="13" t="n">
        <v>94</v>
      </c>
      <c r="AU6311" s="13" t="n">
        <v>94</v>
      </c>
      <c r="BQ6311" s="13" t="n">
        <v>94</v>
      </c>
      <c r="CM6311" s="13" t="n">
        <v>94</v>
      </c>
      <c r="DI6311" s="13" t="n">
        <v>94</v>
      </c>
      <c r="EE6311" s="13" t="n">
        <v>94</v>
      </c>
      <c r="FA6311" s="13" t="n">
        <v>94</v>
      </c>
      <c r="FW6311" s="13" t="n">
        <v>94</v>
      </c>
      <c r="GS6311" s="13" t="n">
        <v>94</v>
      </c>
    </row>
    <row r="6312">
      <c r="C6312" s="13" t="n">
        <v>95</v>
      </c>
      <c r="D6312" s="13">
        <f>D2088*D2280</f>
        <v/>
      </c>
      <c r="E6312" s="13">
        <f>E2088*E2280</f>
        <v/>
      </c>
      <c r="F6312" s="13">
        <f>F2088*F2280</f>
        <v/>
      </c>
      <c r="Y6312" s="13" t="n">
        <v>95</v>
      </c>
      <c r="AU6312" s="13" t="n">
        <v>95</v>
      </c>
      <c r="BQ6312" s="13" t="n">
        <v>95</v>
      </c>
      <c r="CM6312" s="13" t="n">
        <v>95</v>
      </c>
      <c r="DI6312" s="13" t="n">
        <v>95</v>
      </c>
      <c r="EE6312" s="13" t="n">
        <v>95</v>
      </c>
      <c r="FA6312" s="13" t="n">
        <v>95</v>
      </c>
      <c r="FW6312" s="13" t="n">
        <v>95</v>
      </c>
      <c r="GS6312" s="13" t="n">
        <v>95</v>
      </c>
    </row>
    <row r="6313">
      <c r="C6313" s="13" t="n">
        <v>96</v>
      </c>
      <c r="D6313" s="13">
        <f>D2089*D2281</f>
        <v/>
      </c>
      <c r="E6313" s="13">
        <f>E2089*E2281</f>
        <v/>
      </c>
      <c r="F6313" s="13">
        <f>F2089*F2281</f>
        <v/>
      </c>
      <c r="Y6313" s="13" t="n">
        <v>96</v>
      </c>
      <c r="AU6313" s="13" t="n">
        <v>96</v>
      </c>
      <c r="BQ6313" s="13" t="n">
        <v>96</v>
      </c>
      <c r="CM6313" s="13" t="n">
        <v>96</v>
      </c>
      <c r="DI6313" s="13" t="n">
        <v>96</v>
      </c>
      <c r="EE6313" s="13" t="n">
        <v>96</v>
      </c>
      <c r="FA6313" s="13" t="n">
        <v>96</v>
      </c>
      <c r="FW6313" s="13" t="n">
        <v>96</v>
      </c>
      <c r="GS6313" s="13" t="n">
        <v>96</v>
      </c>
    </row>
    <row r="6314">
      <c r="C6314" s="13" t="n">
        <v>97</v>
      </c>
      <c r="D6314" s="13">
        <f>D2090*D2282</f>
        <v/>
      </c>
      <c r="E6314" s="13">
        <f>E2090*E2282</f>
        <v/>
      </c>
      <c r="F6314" s="13">
        <f>F2090*F2282</f>
        <v/>
      </c>
      <c r="Y6314" s="13" t="n">
        <v>97</v>
      </c>
      <c r="AU6314" s="13" t="n">
        <v>97</v>
      </c>
      <c r="BQ6314" s="13" t="n">
        <v>97</v>
      </c>
      <c r="CM6314" s="13" t="n">
        <v>97</v>
      </c>
      <c r="DI6314" s="13" t="n">
        <v>97</v>
      </c>
      <c r="EE6314" s="13" t="n">
        <v>97</v>
      </c>
      <c r="FA6314" s="13" t="n">
        <v>97</v>
      </c>
      <c r="FW6314" s="13" t="n">
        <v>97</v>
      </c>
      <c r="GS6314" s="13" t="n">
        <v>97</v>
      </c>
    </row>
    <row r="6315">
      <c r="C6315" s="13" t="n">
        <v>98</v>
      </c>
      <c r="D6315" s="13">
        <f>D2091*D2283</f>
        <v/>
      </c>
      <c r="E6315" s="13">
        <f>E2091*E2283</f>
        <v/>
      </c>
      <c r="F6315" s="13">
        <f>F2091*F2283</f>
        <v/>
      </c>
      <c r="Y6315" s="13" t="n">
        <v>98</v>
      </c>
      <c r="AU6315" s="13" t="n">
        <v>98</v>
      </c>
      <c r="BQ6315" s="13" t="n">
        <v>98</v>
      </c>
      <c r="CM6315" s="13" t="n">
        <v>98</v>
      </c>
      <c r="DI6315" s="13" t="n">
        <v>98</v>
      </c>
      <c r="EE6315" s="13" t="n">
        <v>98</v>
      </c>
      <c r="FA6315" s="13" t="n">
        <v>98</v>
      </c>
      <c r="FW6315" s="13" t="n">
        <v>98</v>
      </c>
      <c r="GS6315" s="13" t="n">
        <v>98</v>
      </c>
    </row>
    <row r="6316">
      <c r="C6316" s="13" t="n">
        <v>99</v>
      </c>
      <c r="D6316" s="13">
        <f>D2092*D2284</f>
        <v/>
      </c>
      <c r="E6316" s="13">
        <f>E2092*E2284</f>
        <v/>
      </c>
      <c r="F6316" s="13">
        <f>F2092*F2284</f>
        <v/>
      </c>
      <c r="Y6316" s="13" t="n">
        <v>99</v>
      </c>
      <c r="AU6316" s="13" t="n">
        <v>99</v>
      </c>
      <c r="BQ6316" s="13" t="n">
        <v>99</v>
      </c>
      <c r="CM6316" s="13" t="n">
        <v>99</v>
      </c>
      <c r="DI6316" s="13" t="n">
        <v>99</v>
      </c>
      <c r="EE6316" s="13" t="n">
        <v>99</v>
      </c>
      <c r="FA6316" s="13" t="n">
        <v>99</v>
      </c>
      <c r="FW6316" s="13" t="n">
        <v>99</v>
      </c>
      <c r="GS6316" s="13" t="n">
        <v>99</v>
      </c>
    </row>
    <row r="6317">
      <c r="C6317" s="13" t="n">
        <v>100</v>
      </c>
      <c r="D6317" s="13">
        <f>D2093*D2285</f>
        <v/>
      </c>
      <c r="E6317" s="13">
        <f>E2093*E2285</f>
        <v/>
      </c>
      <c r="F6317" s="13">
        <f>F2093*F2285</f>
        <v/>
      </c>
      <c r="Y6317" s="13" t="n">
        <v>100</v>
      </c>
      <c r="AU6317" s="13" t="n">
        <v>100</v>
      </c>
      <c r="BQ6317" s="13" t="n">
        <v>100</v>
      </c>
      <c r="CM6317" s="13" t="n">
        <v>100</v>
      </c>
      <c r="DI6317" s="13" t="n">
        <v>100</v>
      </c>
      <c r="EE6317" s="13" t="n">
        <v>100</v>
      </c>
      <c r="FA6317" s="13" t="n">
        <v>100</v>
      </c>
      <c r="FW6317" s="13" t="n">
        <v>100</v>
      </c>
      <c r="GS6317" s="13" t="n">
        <v>100</v>
      </c>
    </row>
    <row r="6318">
      <c r="C6318" s="13" t="n">
        <v>101</v>
      </c>
      <c r="D6318" s="13">
        <f>D2094*D2286</f>
        <v/>
      </c>
      <c r="E6318" s="13">
        <f>E2094*E2286</f>
        <v/>
      </c>
      <c r="F6318" s="13">
        <f>F2094*F2286</f>
        <v/>
      </c>
      <c r="Y6318" s="13" t="n">
        <v>101</v>
      </c>
      <c r="AU6318" s="13" t="n">
        <v>101</v>
      </c>
      <c r="BQ6318" s="13" t="n">
        <v>101</v>
      </c>
      <c r="CM6318" s="13" t="n">
        <v>101</v>
      </c>
      <c r="DI6318" s="13" t="n">
        <v>101</v>
      </c>
      <c r="EE6318" s="13" t="n">
        <v>101</v>
      </c>
      <c r="FA6318" s="13" t="n">
        <v>101</v>
      </c>
      <c r="FW6318" s="13" t="n">
        <v>101</v>
      </c>
      <c r="GS6318" s="13" t="n">
        <v>101</v>
      </c>
    </row>
    <row r="6319">
      <c r="C6319" s="13" t="n">
        <v>102</v>
      </c>
      <c r="D6319" s="13">
        <f>D2095*D2287</f>
        <v/>
      </c>
      <c r="E6319" s="13">
        <f>E2095*E2287</f>
        <v/>
      </c>
      <c r="F6319" s="13">
        <f>F2095*F2287</f>
        <v/>
      </c>
      <c r="Y6319" s="13" t="n">
        <v>102</v>
      </c>
      <c r="AU6319" s="13" t="n">
        <v>102</v>
      </c>
      <c r="BQ6319" s="13" t="n">
        <v>102</v>
      </c>
      <c r="CM6319" s="13" t="n">
        <v>102</v>
      </c>
      <c r="DI6319" s="13" t="n">
        <v>102</v>
      </c>
      <c r="EE6319" s="13" t="n">
        <v>102</v>
      </c>
      <c r="FA6319" s="13" t="n">
        <v>102</v>
      </c>
      <c r="FW6319" s="13" t="n">
        <v>102</v>
      </c>
      <c r="GS6319" s="13" t="n">
        <v>102</v>
      </c>
    </row>
    <row r="6320">
      <c r="C6320" s="13" t="n">
        <v>103</v>
      </c>
      <c r="D6320" s="13">
        <f>D2096*D2288</f>
        <v/>
      </c>
      <c r="E6320" s="13">
        <f>E2096*E2288</f>
        <v/>
      </c>
      <c r="F6320" s="13">
        <f>F2096*F2288</f>
        <v/>
      </c>
      <c r="Y6320" s="13" t="n">
        <v>103</v>
      </c>
      <c r="AU6320" s="13" t="n">
        <v>103</v>
      </c>
      <c r="BQ6320" s="13" t="n">
        <v>103</v>
      </c>
      <c r="CM6320" s="13" t="n">
        <v>103</v>
      </c>
      <c r="DI6320" s="13" t="n">
        <v>103</v>
      </c>
      <c r="EE6320" s="13" t="n">
        <v>103</v>
      </c>
      <c r="FA6320" s="13" t="n">
        <v>103</v>
      </c>
      <c r="FW6320" s="13" t="n">
        <v>103</v>
      </c>
      <c r="GS6320" s="13" t="n">
        <v>103</v>
      </c>
    </row>
    <row r="6321">
      <c r="C6321" s="13" t="n">
        <v>104</v>
      </c>
      <c r="D6321" s="13">
        <f>D2097*D2289</f>
        <v/>
      </c>
      <c r="E6321" s="13">
        <f>E2097*E2289</f>
        <v/>
      </c>
      <c r="F6321" s="13">
        <f>F2097*F2289</f>
        <v/>
      </c>
      <c r="Y6321" s="13" t="n">
        <v>104</v>
      </c>
      <c r="AU6321" s="13" t="n">
        <v>104</v>
      </c>
      <c r="BQ6321" s="13" t="n">
        <v>104</v>
      </c>
      <c r="CM6321" s="13" t="n">
        <v>104</v>
      </c>
      <c r="DI6321" s="13" t="n">
        <v>104</v>
      </c>
      <c r="EE6321" s="13" t="n">
        <v>104</v>
      </c>
      <c r="FA6321" s="13" t="n">
        <v>104</v>
      </c>
      <c r="FW6321" s="13" t="n">
        <v>104</v>
      </c>
      <c r="GS6321" s="13" t="n">
        <v>104</v>
      </c>
    </row>
    <row r="6322">
      <c r="C6322" s="13" t="n">
        <v>105</v>
      </c>
      <c r="D6322" s="13">
        <f>D2098*D2290</f>
        <v/>
      </c>
      <c r="E6322" s="13">
        <f>E2098*E2290</f>
        <v/>
      </c>
      <c r="F6322" s="13">
        <f>F2098*F2290</f>
        <v/>
      </c>
      <c r="Y6322" s="13" t="n">
        <v>105</v>
      </c>
      <c r="AU6322" s="13" t="n">
        <v>105</v>
      </c>
      <c r="BQ6322" s="13" t="n">
        <v>105</v>
      </c>
      <c r="CM6322" s="13" t="n">
        <v>105</v>
      </c>
      <c r="DI6322" s="13" t="n">
        <v>105</v>
      </c>
      <c r="EE6322" s="13" t="n">
        <v>105</v>
      </c>
      <c r="FA6322" s="13" t="n">
        <v>105</v>
      </c>
      <c r="FW6322" s="13" t="n">
        <v>105</v>
      </c>
      <c r="GS6322" s="13" t="n">
        <v>105</v>
      </c>
    </row>
    <row r="6323">
      <c r="C6323" s="13" t="n">
        <v>106</v>
      </c>
      <c r="D6323" s="13">
        <f>D2099*D2291</f>
        <v/>
      </c>
      <c r="E6323" s="13">
        <f>E2099*E2291</f>
        <v/>
      </c>
      <c r="F6323" s="13">
        <f>F2099*F2291</f>
        <v/>
      </c>
      <c r="Y6323" s="13" t="n">
        <v>106</v>
      </c>
      <c r="AU6323" s="13" t="n">
        <v>106</v>
      </c>
      <c r="BQ6323" s="13" t="n">
        <v>106</v>
      </c>
      <c r="CM6323" s="13" t="n">
        <v>106</v>
      </c>
      <c r="DI6323" s="13" t="n">
        <v>106</v>
      </c>
      <c r="EE6323" s="13" t="n">
        <v>106</v>
      </c>
      <c r="FA6323" s="13" t="n">
        <v>106</v>
      </c>
      <c r="FW6323" s="13" t="n">
        <v>106</v>
      </c>
      <c r="GS6323" s="13" t="n">
        <v>106</v>
      </c>
    </row>
    <row r="6324">
      <c r="C6324" s="13" t="n">
        <v>107</v>
      </c>
      <c r="D6324" s="13">
        <f>D2100*D2292</f>
        <v/>
      </c>
      <c r="E6324" s="13">
        <f>E2100*E2292</f>
        <v/>
      </c>
      <c r="F6324" s="13">
        <f>F2100*F2292</f>
        <v/>
      </c>
      <c r="Y6324" s="13" t="n">
        <v>107</v>
      </c>
      <c r="AU6324" s="13" t="n">
        <v>107</v>
      </c>
      <c r="BQ6324" s="13" t="n">
        <v>107</v>
      </c>
      <c r="CM6324" s="13" t="n">
        <v>107</v>
      </c>
      <c r="DI6324" s="13" t="n">
        <v>107</v>
      </c>
      <c r="EE6324" s="13" t="n">
        <v>107</v>
      </c>
      <c r="FA6324" s="13" t="n">
        <v>107</v>
      </c>
      <c r="FW6324" s="13" t="n">
        <v>107</v>
      </c>
      <c r="GS6324" s="13" t="n">
        <v>107</v>
      </c>
    </row>
    <row r="6325">
      <c r="C6325" s="13" t="n">
        <v>108</v>
      </c>
      <c r="D6325" s="13">
        <f>D2101*D2293</f>
        <v/>
      </c>
      <c r="E6325" s="13">
        <f>E2101*E2293</f>
        <v/>
      </c>
      <c r="F6325" s="13">
        <f>F2101*F2293</f>
        <v/>
      </c>
      <c r="Y6325" s="13" t="n">
        <v>108</v>
      </c>
      <c r="AU6325" s="13" t="n">
        <v>108</v>
      </c>
      <c r="BQ6325" s="13" t="n">
        <v>108</v>
      </c>
      <c r="CM6325" s="13" t="n">
        <v>108</v>
      </c>
      <c r="DI6325" s="13" t="n">
        <v>108</v>
      </c>
      <c r="EE6325" s="13" t="n">
        <v>108</v>
      </c>
      <c r="FA6325" s="13" t="n">
        <v>108</v>
      </c>
      <c r="FW6325" s="13" t="n">
        <v>108</v>
      </c>
      <c r="GS6325" s="13" t="n">
        <v>108</v>
      </c>
    </row>
    <row r="6326">
      <c r="C6326" s="13" t="n">
        <v>109</v>
      </c>
      <c r="D6326" s="13">
        <f>D2102*D2294</f>
        <v/>
      </c>
      <c r="E6326" s="13">
        <f>E2102*E2294</f>
        <v/>
      </c>
      <c r="F6326" s="13">
        <f>F2102*F2294</f>
        <v/>
      </c>
      <c r="Y6326" s="13" t="n">
        <v>109</v>
      </c>
      <c r="AU6326" s="13" t="n">
        <v>109</v>
      </c>
      <c r="BQ6326" s="13" t="n">
        <v>109</v>
      </c>
      <c r="CM6326" s="13" t="n">
        <v>109</v>
      </c>
      <c r="DI6326" s="13" t="n">
        <v>109</v>
      </c>
      <c r="EE6326" s="13" t="n">
        <v>109</v>
      </c>
      <c r="FA6326" s="13" t="n">
        <v>109</v>
      </c>
      <c r="FW6326" s="13" t="n">
        <v>109</v>
      </c>
      <c r="GS6326" s="13" t="n">
        <v>109</v>
      </c>
    </row>
    <row r="6327">
      <c r="C6327" s="13" t="n">
        <v>110</v>
      </c>
      <c r="D6327" s="13">
        <f>D2103*D2295</f>
        <v/>
      </c>
      <c r="E6327" s="13">
        <f>E2103*E2295</f>
        <v/>
      </c>
      <c r="F6327" s="13">
        <f>F2103*F2295</f>
        <v/>
      </c>
      <c r="Y6327" s="13" t="n">
        <v>110</v>
      </c>
      <c r="AU6327" s="13" t="n">
        <v>110</v>
      </c>
      <c r="BQ6327" s="13" t="n">
        <v>110</v>
      </c>
      <c r="CM6327" s="13" t="n">
        <v>110</v>
      </c>
      <c r="DI6327" s="13" t="n">
        <v>110</v>
      </c>
      <c r="EE6327" s="13" t="n">
        <v>110</v>
      </c>
      <c r="FA6327" s="13" t="n">
        <v>110</v>
      </c>
      <c r="FW6327" s="13" t="n">
        <v>110</v>
      </c>
      <c r="GS6327" s="13" t="n">
        <v>110</v>
      </c>
    </row>
    <row r="6328">
      <c r="C6328" s="13" t="n">
        <v>111</v>
      </c>
      <c r="D6328" s="13">
        <f>D2104*D2296</f>
        <v/>
      </c>
      <c r="E6328" s="13">
        <f>E2104*E2296</f>
        <v/>
      </c>
      <c r="F6328" s="13">
        <f>F2104*F2296</f>
        <v/>
      </c>
      <c r="Y6328" s="13" t="n">
        <v>111</v>
      </c>
      <c r="AU6328" s="13" t="n">
        <v>111</v>
      </c>
      <c r="BQ6328" s="13" t="n">
        <v>111</v>
      </c>
      <c r="CM6328" s="13" t="n">
        <v>111</v>
      </c>
      <c r="DI6328" s="13" t="n">
        <v>111</v>
      </c>
      <c r="EE6328" s="13" t="n">
        <v>111</v>
      </c>
      <c r="FA6328" s="13" t="n">
        <v>111</v>
      </c>
      <c r="FW6328" s="13" t="n">
        <v>111</v>
      </c>
      <c r="GS6328" s="13" t="n">
        <v>111</v>
      </c>
    </row>
    <row r="6329">
      <c r="C6329" s="13" t="n">
        <v>112</v>
      </c>
      <c r="D6329" s="13">
        <f>D2105*D2297</f>
        <v/>
      </c>
      <c r="E6329" s="13">
        <f>E2105*E2297</f>
        <v/>
      </c>
      <c r="F6329" s="13">
        <f>F2105*F2297</f>
        <v/>
      </c>
      <c r="Y6329" s="13" t="n">
        <v>112</v>
      </c>
      <c r="AU6329" s="13" t="n">
        <v>112</v>
      </c>
      <c r="BQ6329" s="13" t="n">
        <v>112</v>
      </c>
      <c r="CM6329" s="13" t="n">
        <v>112</v>
      </c>
      <c r="DI6329" s="13" t="n">
        <v>112</v>
      </c>
      <c r="EE6329" s="13" t="n">
        <v>112</v>
      </c>
      <c r="FA6329" s="13" t="n">
        <v>112</v>
      </c>
      <c r="FW6329" s="13" t="n">
        <v>112</v>
      </c>
      <c r="GS6329" s="13" t="n">
        <v>112</v>
      </c>
    </row>
    <row r="6330">
      <c r="C6330" s="13" t="n">
        <v>113</v>
      </c>
      <c r="D6330" s="13">
        <f>D2106*D2298</f>
        <v/>
      </c>
      <c r="E6330" s="13">
        <f>E2106*E2298</f>
        <v/>
      </c>
      <c r="F6330" s="13">
        <f>F2106*F2298</f>
        <v/>
      </c>
      <c r="Y6330" s="13" t="n">
        <v>113</v>
      </c>
      <c r="AU6330" s="13" t="n">
        <v>113</v>
      </c>
      <c r="BQ6330" s="13" t="n">
        <v>113</v>
      </c>
      <c r="CM6330" s="13" t="n">
        <v>113</v>
      </c>
      <c r="DI6330" s="13" t="n">
        <v>113</v>
      </c>
      <c r="EE6330" s="13" t="n">
        <v>113</v>
      </c>
      <c r="FA6330" s="13" t="n">
        <v>113</v>
      </c>
      <c r="FW6330" s="13" t="n">
        <v>113</v>
      </c>
      <c r="GS6330" s="13" t="n">
        <v>113</v>
      </c>
    </row>
    <row r="6331">
      <c r="C6331" s="13" t="n">
        <v>114</v>
      </c>
      <c r="D6331" s="13">
        <f>D2107*D2299</f>
        <v/>
      </c>
      <c r="E6331" s="13">
        <f>E2107*E2299</f>
        <v/>
      </c>
      <c r="F6331" s="13">
        <f>F2107*F2299</f>
        <v/>
      </c>
      <c r="Y6331" s="13" t="n">
        <v>114</v>
      </c>
      <c r="AU6331" s="13" t="n">
        <v>114</v>
      </c>
      <c r="BQ6331" s="13" t="n">
        <v>114</v>
      </c>
      <c r="CM6331" s="13" t="n">
        <v>114</v>
      </c>
      <c r="DI6331" s="13" t="n">
        <v>114</v>
      </c>
      <c r="EE6331" s="13" t="n">
        <v>114</v>
      </c>
      <c r="FA6331" s="13" t="n">
        <v>114</v>
      </c>
      <c r="FW6331" s="13" t="n">
        <v>114</v>
      </c>
      <c r="GS6331" s="13" t="n">
        <v>114</v>
      </c>
    </row>
    <row r="6332">
      <c r="C6332" s="13" t="n">
        <v>115</v>
      </c>
      <c r="D6332" s="13">
        <f>D2108*D2300</f>
        <v/>
      </c>
      <c r="E6332" s="13">
        <f>E2108*E2300</f>
        <v/>
      </c>
      <c r="F6332" s="13">
        <f>F2108*F2300</f>
        <v/>
      </c>
      <c r="Y6332" s="13" t="n">
        <v>115</v>
      </c>
      <c r="AU6332" s="13" t="n">
        <v>115</v>
      </c>
      <c r="BQ6332" s="13" t="n">
        <v>115</v>
      </c>
      <c r="CM6332" s="13" t="n">
        <v>115</v>
      </c>
      <c r="DI6332" s="13" t="n">
        <v>115</v>
      </c>
      <c r="EE6332" s="13" t="n">
        <v>115</v>
      </c>
      <c r="FA6332" s="13" t="n">
        <v>115</v>
      </c>
      <c r="FW6332" s="13" t="n">
        <v>115</v>
      </c>
      <c r="GS6332" s="13" t="n">
        <v>115</v>
      </c>
    </row>
    <row r="6333">
      <c r="C6333" s="13" t="n">
        <v>116</v>
      </c>
      <c r="D6333" s="13">
        <f>D2109*D2301</f>
        <v/>
      </c>
      <c r="E6333" s="13">
        <f>E2109*E2301</f>
        <v/>
      </c>
      <c r="F6333" s="13">
        <f>F2109*F2301</f>
        <v/>
      </c>
      <c r="Y6333" s="13" t="n">
        <v>116</v>
      </c>
      <c r="AU6333" s="13" t="n">
        <v>116</v>
      </c>
      <c r="BQ6333" s="13" t="n">
        <v>116</v>
      </c>
      <c r="CM6333" s="13" t="n">
        <v>116</v>
      </c>
      <c r="DI6333" s="13" t="n">
        <v>116</v>
      </c>
      <c r="EE6333" s="13" t="n">
        <v>116</v>
      </c>
      <c r="FA6333" s="13" t="n">
        <v>116</v>
      </c>
      <c r="FW6333" s="13" t="n">
        <v>116</v>
      </c>
      <c r="GS6333" s="13" t="n">
        <v>116</v>
      </c>
    </row>
    <row r="6334">
      <c r="C6334" s="13" t="n">
        <v>117</v>
      </c>
      <c r="D6334" s="13">
        <f>D2110*D2302</f>
        <v/>
      </c>
      <c r="E6334" s="13">
        <f>E2110*E2302</f>
        <v/>
      </c>
      <c r="F6334" s="13">
        <f>F2110*F2302</f>
        <v/>
      </c>
      <c r="Y6334" s="13" t="n">
        <v>117</v>
      </c>
      <c r="AU6334" s="13" t="n">
        <v>117</v>
      </c>
      <c r="BQ6334" s="13" t="n">
        <v>117</v>
      </c>
      <c r="CM6334" s="13" t="n">
        <v>117</v>
      </c>
      <c r="DI6334" s="13" t="n">
        <v>117</v>
      </c>
      <c r="EE6334" s="13" t="n">
        <v>117</v>
      </c>
      <c r="FA6334" s="13" t="n">
        <v>117</v>
      </c>
      <c r="FW6334" s="13" t="n">
        <v>117</v>
      </c>
      <c r="GS6334" s="13" t="n">
        <v>117</v>
      </c>
    </row>
    <row r="6335">
      <c r="C6335" s="13" t="n">
        <v>118</v>
      </c>
      <c r="D6335" s="13">
        <f>D2111*D2303</f>
        <v/>
      </c>
      <c r="E6335" s="13">
        <f>E2111*E2303</f>
        <v/>
      </c>
      <c r="F6335" s="13">
        <f>F2111*F2303</f>
        <v/>
      </c>
      <c r="Y6335" s="13" t="n">
        <v>118</v>
      </c>
      <c r="AU6335" s="13" t="n">
        <v>118</v>
      </c>
      <c r="BQ6335" s="13" t="n">
        <v>118</v>
      </c>
      <c r="CM6335" s="13" t="n">
        <v>118</v>
      </c>
      <c r="DI6335" s="13" t="n">
        <v>118</v>
      </c>
      <c r="EE6335" s="13" t="n">
        <v>118</v>
      </c>
      <c r="FA6335" s="13" t="n">
        <v>118</v>
      </c>
      <c r="FW6335" s="13" t="n">
        <v>118</v>
      </c>
      <c r="GS6335" s="13" t="n">
        <v>118</v>
      </c>
    </row>
    <row r="6336">
      <c r="C6336" s="13" t="n">
        <v>119</v>
      </c>
      <c r="D6336" s="13">
        <f>D2112*D2304</f>
        <v/>
      </c>
      <c r="E6336" s="13">
        <f>E2112*E2304</f>
        <v/>
      </c>
      <c r="F6336" s="13">
        <f>F2112*F2304</f>
        <v/>
      </c>
      <c r="Y6336" s="13" t="n">
        <v>119</v>
      </c>
      <c r="AU6336" s="13" t="n">
        <v>119</v>
      </c>
      <c r="BQ6336" s="13" t="n">
        <v>119</v>
      </c>
      <c r="CM6336" s="13" t="n">
        <v>119</v>
      </c>
      <c r="DI6336" s="13" t="n">
        <v>119</v>
      </c>
      <c r="EE6336" s="13" t="n">
        <v>119</v>
      </c>
      <c r="FA6336" s="13" t="n">
        <v>119</v>
      </c>
      <c r="FW6336" s="13" t="n">
        <v>119</v>
      </c>
      <c r="GS6336" s="13" t="n">
        <v>119</v>
      </c>
    </row>
    <row r="6337">
      <c r="C6337" s="13" t="n">
        <v>120</v>
      </c>
      <c r="D6337" s="13">
        <f>D2113*D2305</f>
        <v/>
      </c>
      <c r="E6337" s="13">
        <f>E2113*E2305</f>
        <v/>
      </c>
      <c r="F6337" s="13">
        <f>F2113*F2305</f>
        <v/>
      </c>
      <c r="Y6337" s="13" t="n">
        <v>120</v>
      </c>
      <c r="AU6337" s="13" t="n">
        <v>120</v>
      </c>
      <c r="BQ6337" s="13" t="n">
        <v>120</v>
      </c>
      <c r="CM6337" s="13" t="n">
        <v>120</v>
      </c>
      <c r="DI6337" s="13" t="n">
        <v>120</v>
      </c>
      <c r="EE6337" s="13" t="n">
        <v>120</v>
      </c>
      <c r="FA6337" s="13" t="n">
        <v>120</v>
      </c>
      <c r="FW6337" s="13" t="n">
        <v>120</v>
      </c>
      <c r="GS6337" s="13" t="n">
        <v>120</v>
      </c>
    </row>
    <row r="6338">
      <c r="C6338" s="13" t="n">
        <v>121</v>
      </c>
      <c r="D6338" s="13">
        <f>D2114*D2306</f>
        <v/>
      </c>
      <c r="E6338" s="13">
        <f>E2114*E2306</f>
        <v/>
      </c>
      <c r="F6338" s="13">
        <f>F2114*F2306</f>
        <v/>
      </c>
      <c r="Y6338" s="13" t="n">
        <v>121</v>
      </c>
      <c r="AU6338" s="13" t="n">
        <v>121</v>
      </c>
      <c r="BQ6338" s="13" t="n">
        <v>121</v>
      </c>
      <c r="CM6338" s="13" t="n">
        <v>121</v>
      </c>
      <c r="DI6338" s="13" t="n">
        <v>121</v>
      </c>
      <c r="EE6338" s="13" t="n">
        <v>121</v>
      </c>
      <c r="FA6338" s="13" t="n">
        <v>121</v>
      </c>
      <c r="FW6338" s="13" t="n">
        <v>121</v>
      </c>
      <c r="GS6338" s="13" t="n">
        <v>121</v>
      </c>
    </row>
    <row r="6339">
      <c r="C6339" s="13" t="n">
        <v>122</v>
      </c>
      <c r="D6339" s="13">
        <f>D2115*D2307</f>
        <v/>
      </c>
      <c r="E6339" s="13">
        <f>E2115*E2307</f>
        <v/>
      </c>
      <c r="F6339" s="13">
        <f>F2115*F2307</f>
        <v/>
      </c>
      <c r="Y6339" s="13" t="n">
        <v>122</v>
      </c>
      <c r="AU6339" s="13" t="n">
        <v>122</v>
      </c>
      <c r="BQ6339" s="13" t="n">
        <v>122</v>
      </c>
      <c r="CM6339" s="13" t="n">
        <v>122</v>
      </c>
      <c r="DI6339" s="13" t="n">
        <v>122</v>
      </c>
      <c r="EE6339" s="13" t="n">
        <v>122</v>
      </c>
      <c r="FA6339" s="13" t="n">
        <v>122</v>
      </c>
      <c r="FW6339" s="13" t="n">
        <v>122</v>
      </c>
      <c r="GS6339" s="13" t="n">
        <v>122</v>
      </c>
    </row>
    <row r="6340">
      <c r="C6340" s="13" t="n">
        <v>123</v>
      </c>
      <c r="D6340" s="13">
        <f>D2116*D2308</f>
        <v/>
      </c>
      <c r="E6340" s="13">
        <f>E2116*E2308</f>
        <v/>
      </c>
      <c r="F6340" s="13">
        <f>F2116*F2308</f>
        <v/>
      </c>
      <c r="Y6340" s="13" t="n">
        <v>123</v>
      </c>
      <c r="AU6340" s="13" t="n">
        <v>123</v>
      </c>
      <c r="BQ6340" s="13" t="n">
        <v>123</v>
      </c>
      <c r="CM6340" s="13" t="n">
        <v>123</v>
      </c>
      <c r="DI6340" s="13" t="n">
        <v>123</v>
      </c>
      <c r="EE6340" s="13" t="n">
        <v>123</v>
      </c>
      <c r="FA6340" s="13" t="n">
        <v>123</v>
      </c>
      <c r="FW6340" s="13" t="n">
        <v>123</v>
      </c>
      <c r="GS6340" s="13" t="n">
        <v>123</v>
      </c>
    </row>
    <row r="6341">
      <c r="C6341" s="13" t="n">
        <v>124</v>
      </c>
      <c r="D6341" s="13">
        <f>D2117*D2309</f>
        <v/>
      </c>
      <c r="E6341" s="13">
        <f>E2117*E2309</f>
        <v/>
      </c>
      <c r="F6341" s="13">
        <f>F2117*F2309</f>
        <v/>
      </c>
      <c r="Y6341" s="13" t="n">
        <v>124</v>
      </c>
      <c r="AU6341" s="13" t="n">
        <v>124</v>
      </c>
      <c r="BQ6341" s="13" t="n">
        <v>124</v>
      </c>
      <c r="CM6341" s="13" t="n">
        <v>124</v>
      </c>
      <c r="DI6341" s="13" t="n">
        <v>124</v>
      </c>
      <c r="EE6341" s="13" t="n">
        <v>124</v>
      </c>
      <c r="FA6341" s="13" t="n">
        <v>124</v>
      </c>
      <c r="FW6341" s="13" t="n">
        <v>124</v>
      </c>
      <c r="GS6341" s="13" t="n">
        <v>124</v>
      </c>
    </row>
    <row r="6342">
      <c r="C6342" s="13" t="n">
        <v>125</v>
      </c>
      <c r="D6342" s="13">
        <f>D2118*D2310</f>
        <v/>
      </c>
      <c r="E6342" s="13">
        <f>E2118*E2310</f>
        <v/>
      </c>
      <c r="F6342" s="13">
        <f>F2118*F2310</f>
        <v/>
      </c>
      <c r="Y6342" s="13" t="n">
        <v>125</v>
      </c>
      <c r="AU6342" s="13" t="n">
        <v>125</v>
      </c>
      <c r="BQ6342" s="13" t="n">
        <v>125</v>
      </c>
      <c r="CM6342" s="13" t="n">
        <v>125</v>
      </c>
      <c r="DI6342" s="13" t="n">
        <v>125</v>
      </c>
      <c r="EE6342" s="13" t="n">
        <v>125</v>
      </c>
      <c r="FA6342" s="13" t="n">
        <v>125</v>
      </c>
      <c r="FW6342" s="13" t="n">
        <v>125</v>
      </c>
      <c r="GS6342" s="13" t="n">
        <v>125</v>
      </c>
    </row>
    <row r="6343">
      <c r="C6343" s="13" t="n">
        <v>126</v>
      </c>
      <c r="D6343" s="13">
        <f>D2119*D2311</f>
        <v/>
      </c>
      <c r="E6343" s="13">
        <f>E2119*E2311</f>
        <v/>
      </c>
      <c r="F6343" s="13">
        <f>F2119*F2311</f>
        <v/>
      </c>
      <c r="Y6343" s="13" t="n">
        <v>126</v>
      </c>
      <c r="AU6343" s="13" t="n">
        <v>126</v>
      </c>
      <c r="BQ6343" s="13" t="n">
        <v>126</v>
      </c>
      <c r="CM6343" s="13" t="n">
        <v>126</v>
      </c>
      <c r="DI6343" s="13" t="n">
        <v>126</v>
      </c>
      <c r="EE6343" s="13" t="n">
        <v>126</v>
      </c>
      <c r="FA6343" s="13" t="n">
        <v>126</v>
      </c>
      <c r="FW6343" s="13" t="n">
        <v>126</v>
      </c>
      <c r="GS6343" s="13" t="n">
        <v>126</v>
      </c>
    </row>
    <row r="6344">
      <c r="C6344" s="13" t="n">
        <v>127</v>
      </c>
      <c r="D6344" s="13">
        <f>D2120*D2312</f>
        <v/>
      </c>
      <c r="E6344" s="13">
        <f>E2120*E2312</f>
        <v/>
      </c>
      <c r="F6344" s="13">
        <f>F2120*F2312</f>
        <v/>
      </c>
      <c r="Y6344" s="13" t="n">
        <v>127</v>
      </c>
      <c r="AU6344" s="13" t="n">
        <v>127</v>
      </c>
      <c r="BQ6344" s="13" t="n">
        <v>127</v>
      </c>
      <c r="CM6344" s="13" t="n">
        <v>127</v>
      </c>
      <c r="DI6344" s="13" t="n">
        <v>127</v>
      </c>
      <c r="EE6344" s="13" t="n">
        <v>127</v>
      </c>
      <c r="FA6344" s="13" t="n">
        <v>127</v>
      </c>
      <c r="FW6344" s="13" t="n">
        <v>127</v>
      </c>
      <c r="GS6344" s="13" t="n">
        <v>127</v>
      </c>
    </row>
    <row r="6345">
      <c r="C6345" s="13" t="n">
        <v>128</v>
      </c>
      <c r="D6345" s="13">
        <f>D2121*D2313</f>
        <v/>
      </c>
      <c r="E6345" s="13">
        <f>E2121*E2313</f>
        <v/>
      </c>
      <c r="F6345" s="13">
        <f>F2121*F2313</f>
        <v/>
      </c>
      <c r="Y6345" s="13" t="n">
        <v>128</v>
      </c>
      <c r="AU6345" s="13" t="n">
        <v>128</v>
      </c>
      <c r="BQ6345" s="13" t="n">
        <v>128</v>
      </c>
      <c r="CM6345" s="13" t="n">
        <v>128</v>
      </c>
      <c r="DI6345" s="13" t="n">
        <v>128</v>
      </c>
      <c r="EE6345" s="13" t="n">
        <v>128</v>
      </c>
      <c r="FA6345" s="13" t="n">
        <v>128</v>
      </c>
      <c r="FW6345" s="13" t="n">
        <v>128</v>
      </c>
      <c r="GS6345" s="13" t="n">
        <v>128</v>
      </c>
    </row>
    <row r="6346">
      <c r="C6346" s="13" t="n">
        <v>129</v>
      </c>
      <c r="D6346" s="13">
        <f>D2122*D2314</f>
        <v/>
      </c>
      <c r="E6346" s="13">
        <f>E2122*E2314</f>
        <v/>
      </c>
      <c r="F6346" s="13">
        <f>F2122*F2314</f>
        <v/>
      </c>
      <c r="Y6346" s="13" t="n">
        <v>129</v>
      </c>
      <c r="AU6346" s="13" t="n">
        <v>129</v>
      </c>
      <c r="BQ6346" s="13" t="n">
        <v>129</v>
      </c>
      <c r="CM6346" s="13" t="n">
        <v>129</v>
      </c>
      <c r="DI6346" s="13" t="n">
        <v>129</v>
      </c>
      <c r="EE6346" s="13" t="n">
        <v>129</v>
      </c>
      <c r="FA6346" s="13" t="n">
        <v>129</v>
      </c>
      <c r="FW6346" s="13" t="n">
        <v>129</v>
      </c>
      <c r="GS6346" s="13" t="n">
        <v>129</v>
      </c>
    </row>
    <row r="6347">
      <c r="C6347" s="13" t="n">
        <v>130</v>
      </c>
      <c r="D6347" s="13">
        <f>D2123*D2315</f>
        <v/>
      </c>
      <c r="E6347" s="13">
        <f>E2123*E2315</f>
        <v/>
      </c>
      <c r="F6347" s="13">
        <f>F2123*F2315</f>
        <v/>
      </c>
      <c r="Y6347" s="13" t="n">
        <v>130</v>
      </c>
      <c r="AU6347" s="13" t="n">
        <v>130</v>
      </c>
      <c r="BQ6347" s="13" t="n">
        <v>130</v>
      </c>
      <c r="CM6347" s="13" t="n">
        <v>130</v>
      </c>
      <c r="DI6347" s="13" t="n">
        <v>130</v>
      </c>
      <c r="EE6347" s="13" t="n">
        <v>130</v>
      </c>
      <c r="FA6347" s="13" t="n">
        <v>130</v>
      </c>
      <c r="FW6347" s="13" t="n">
        <v>130</v>
      </c>
      <c r="GS6347" s="13" t="n">
        <v>130</v>
      </c>
    </row>
    <row r="6348">
      <c r="C6348" s="13" t="n">
        <v>131</v>
      </c>
      <c r="D6348" s="13">
        <f>D2124*D2316</f>
        <v/>
      </c>
      <c r="E6348" s="13">
        <f>E2124*E2316</f>
        <v/>
      </c>
      <c r="F6348" s="13">
        <f>F2124*F2316</f>
        <v/>
      </c>
      <c r="Y6348" s="13" t="n">
        <v>131</v>
      </c>
      <c r="AU6348" s="13" t="n">
        <v>131</v>
      </c>
      <c r="BQ6348" s="13" t="n">
        <v>131</v>
      </c>
      <c r="CM6348" s="13" t="n">
        <v>131</v>
      </c>
      <c r="DI6348" s="13" t="n">
        <v>131</v>
      </c>
      <c r="EE6348" s="13" t="n">
        <v>131</v>
      </c>
      <c r="FA6348" s="13" t="n">
        <v>131</v>
      </c>
      <c r="FW6348" s="13" t="n">
        <v>131</v>
      </c>
      <c r="GS6348" s="13" t="n">
        <v>131</v>
      </c>
    </row>
    <row r="6349">
      <c r="C6349" s="13" t="n">
        <v>132</v>
      </c>
      <c r="D6349" s="13">
        <f>D2125*D2317</f>
        <v/>
      </c>
      <c r="E6349" s="13">
        <f>E2125*E2317</f>
        <v/>
      </c>
      <c r="F6349" s="13">
        <f>F2125*F2317</f>
        <v/>
      </c>
      <c r="Y6349" s="13" t="n">
        <v>132</v>
      </c>
      <c r="AU6349" s="13" t="n">
        <v>132</v>
      </c>
      <c r="BQ6349" s="13" t="n">
        <v>132</v>
      </c>
      <c r="CM6349" s="13" t="n">
        <v>132</v>
      </c>
      <c r="DI6349" s="13" t="n">
        <v>132</v>
      </c>
      <c r="EE6349" s="13" t="n">
        <v>132</v>
      </c>
      <c r="FA6349" s="13" t="n">
        <v>132</v>
      </c>
      <c r="FW6349" s="13" t="n">
        <v>132</v>
      </c>
      <c r="GS6349" s="13" t="n">
        <v>132</v>
      </c>
    </row>
    <row r="6350">
      <c r="C6350" s="13" t="n">
        <v>133</v>
      </c>
      <c r="D6350" s="13">
        <f>D2126*D2318</f>
        <v/>
      </c>
      <c r="E6350" s="13">
        <f>E2126*E2318</f>
        <v/>
      </c>
      <c r="F6350" s="13">
        <f>F2126*F2318</f>
        <v/>
      </c>
      <c r="Y6350" s="13" t="n">
        <v>133</v>
      </c>
      <c r="AU6350" s="13" t="n">
        <v>133</v>
      </c>
      <c r="BQ6350" s="13" t="n">
        <v>133</v>
      </c>
      <c r="CM6350" s="13" t="n">
        <v>133</v>
      </c>
      <c r="DI6350" s="13" t="n">
        <v>133</v>
      </c>
      <c r="EE6350" s="13" t="n">
        <v>133</v>
      </c>
      <c r="FA6350" s="13" t="n">
        <v>133</v>
      </c>
      <c r="FW6350" s="13" t="n">
        <v>133</v>
      </c>
      <c r="GS6350" s="13" t="n">
        <v>133</v>
      </c>
    </row>
    <row r="6351">
      <c r="C6351" s="13" t="n">
        <v>134</v>
      </c>
      <c r="D6351" s="13">
        <f>D2127*D2319</f>
        <v/>
      </c>
      <c r="E6351" s="13">
        <f>E2127*E2319</f>
        <v/>
      </c>
      <c r="F6351" s="13">
        <f>F2127*F2319</f>
        <v/>
      </c>
      <c r="Y6351" s="13" t="n">
        <v>134</v>
      </c>
      <c r="AU6351" s="13" t="n">
        <v>134</v>
      </c>
      <c r="BQ6351" s="13" t="n">
        <v>134</v>
      </c>
      <c r="CM6351" s="13" t="n">
        <v>134</v>
      </c>
      <c r="DI6351" s="13" t="n">
        <v>134</v>
      </c>
      <c r="EE6351" s="13" t="n">
        <v>134</v>
      </c>
      <c r="FA6351" s="13" t="n">
        <v>134</v>
      </c>
      <c r="FW6351" s="13" t="n">
        <v>134</v>
      </c>
      <c r="GS6351" s="13" t="n">
        <v>134</v>
      </c>
    </row>
    <row r="6352">
      <c r="C6352" s="13" t="n">
        <v>135</v>
      </c>
      <c r="D6352" s="13">
        <f>D2128*D2320</f>
        <v/>
      </c>
      <c r="E6352" s="13">
        <f>E2128*E2320</f>
        <v/>
      </c>
      <c r="F6352" s="13">
        <f>F2128*F2320</f>
        <v/>
      </c>
      <c r="Y6352" s="13" t="n">
        <v>135</v>
      </c>
      <c r="AU6352" s="13" t="n">
        <v>135</v>
      </c>
      <c r="BQ6352" s="13" t="n">
        <v>135</v>
      </c>
      <c r="CM6352" s="13" t="n">
        <v>135</v>
      </c>
      <c r="DI6352" s="13" t="n">
        <v>135</v>
      </c>
      <c r="EE6352" s="13" t="n">
        <v>135</v>
      </c>
      <c r="FA6352" s="13" t="n">
        <v>135</v>
      </c>
      <c r="FW6352" s="13" t="n">
        <v>135</v>
      </c>
      <c r="GS6352" s="13" t="n">
        <v>135</v>
      </c>
    </row>
    <row r="6353">
      <c r="C6353" s="13" t="n">
        <v>136</v>
      </c>
      <c r="D6353" s="13">
        <f>D2129*D2321</f>
        <v/>
      </c>
      <c r="E6353" s="13">
        <f>E2129*E2321</f>
        <v/>
      </c>
      <c r="F6353" s="13">
        <f>F2129*F2321</f>
        <v/>
      </c>
      <c r="Y6353" s="13" t="n">
        <v>136</v>
      </c>
      <c r="AU6353" s="13" t="n">
        <v>136</v>
      </c>
      <c r="BQ6353" s="13" t="n">
        <v>136</v>
      </c>
      <c r="CM6353" s="13" t="n">
        <v>136</v>
      </c>
      <c r="DI6353" s="13" t="n">
        <v>136</v>
      </c>
      <c r="EE6353" s="13" t="n">
        <v>136</v>
      </c>
      <c r="FA6353" s="13" t="n">
        <v>136</v>
      </c>
      <c r="FW6353" s="13" t="n">
        <v>136</v>
      </c>
      <c r="GS6353" s="13" t="n">
        <v>136</v>
      </c>
    </row>
    <row r="6354">
      <c r="C6354" s="13" t="n">
        <v>137</v>
      </c>
      <c r="D6354" s="13">
        <f>D2130*D2322</f>
        <v/>
      </c>
      <c r="E6354" s="13">
        <f>E2130*E2322</f>
        <v/>
      </c>
      <c r="F6354" s="13">
        <f>F2130*F2322</f>
        <v/>
      </c>
      <c r="Y6354" s="13" t="n">
        <v>137</v>
      </c>
      <c r="AU6354" s="13" t="n">
        <v>137</v>
      </c>
      <c r="BQ6354" s="13" t="n">
        <v>137</v>
      </c>
      <c r="CM6354" s="13" t="n">
        <v>137</v>
      </c>
      <c r="DI6354" s="13" t="n">
        <v>137</v>
      </c>
      <c r="EE6354" s="13" t="n">
        <v>137</v>
      </c>
      <c r="FA6354" s="13" t="n">
        <v>137</v>
      </c>
      <c r="FW6354" s="13" t="n">
        <v>137</v>
      </c>
      <c r="GS6354" s="13" t="n">
        <v>137</v>
      </c>
    </row>
    <row r="6355">
      <c r="C6355" s="13" t="n">
        <v>138</v>
      </c>
      <c r="D6355" s="13">
        <f>D2131*D2323</f>
        <v/>
      </c>
      <c r="E6355" s="13">
        <f>E2131*E2323</f>
        <v/>
      </c>
      <c r="F6355" s="13">
        <f>F2131*F2323</f>
        <v/>
      </c>
      <c r="Y6355" s="13" t="n">
        <v>138</v>
      </c>
      <c r="AU6355" s="13" t="n">
        <v>138</v>
      </c>
      <c r="BQ6355" s="13" t="n">
        <v>138</v>
      </c>
      <c r="CM6355" s="13" t="n">
        <v>138</v>
      </c>
      <c r="DI6355" s="13" t="n">
        <v>138</v>
      </c>
      <c r="EE6355" s="13" t="n">
        <v>138</v>
      </c>
      <c r="FA6355" s="13" t="n">
        <v>138</v>
      </c>
      <c r="FW6355" s="13" t="n">
        <v>138</v>
      </c>
      <c r="GS6355" s="13" t="n">
        <v>138</v>
      </c>
    </row>
    <row r="6356">
      <c r="C6356" s="13" t="n">
        <v>139</v>
      </c>
      <c r="D6356" s="13">
        <f>D2132*D2324</f>
        <v/>
      </c>
      <c r="E6356" s="13">
        <f>E2132*E2324</f>
        <v/>
      </c>
      <c r="F6356" s="13">
        <f>F2132*F2324</f>
        <v/>
      </c>
      <c r="Y6356" s="13" t="n">
        <v>139</v>
      </c>
      <c r="AU6356" s="13" t="n">
        <v>139</v>
      </c>
      <c r="BQ6356" s="13" t="n">
        <v>139</v>
      </c>
      <c r="CM6356" s="13" t="n">
        <v>139</v>
      </c>
      <c r="DI6356" s="13" t="n">
        <v>139</v>
      </c>
      <c r="EE6356" s="13" t="n">
        <v>139</v>
      </c>
      <c r="FA6356" s="13" t="n">
        <v>139</v>
      </c>
      <c r="FW6356" s="13" t="n">
        <v>139</v>
      </c>
      <c r="GS6356" s="13" t="n">
        <v>139</v>
      </c>
    </row>
    <row r="6357">
      <c r="C6357" s="13" t="n">
        <v>140</v>
      </c>
      <c r="D6357" s="13">
        <f>D2133*D2325</f>
        <v/>
      </c>
      <c r="E6357" s="13">
        <f>E2133*E2325</f>
        <v/>
      </c>
      <c r="F6357" s="13">
        <f>F2133*F2325</f>
        <v/>
      </c>
      <c r="Y6357" s="13" t="n">
        <v>140</v>
      </c>
      <c r="AU6357" s="13" t="n">
        <v>140</v>
      </c>
      <c r="BQ6357" s="13" t="n">
        <v>140</v>
      </c>
      <c r="CM6357" s="13" t="n">
        <v>140</v>
      </c>
      <c r="DI6357" s="13" t="n">
        <v>140</v>
      </c>
      <c r="EE6357" s="13" t="n">
        <v>140</v>
      </c>
      <c r="FA6357" s="13" t="n">
        <v>140</v>
      </c>
      <c r="FW6357" s="13" t="n">
        <v>140</v>
      </c>
      <c r="GS6357" s="13" t="n">
        <v>140</v>
      </c>
    </row>
    <row r="6358">
      <c r="C6358" s="13" t="n">
        <v>141</v>
      </c>
      <c r="D6358" s="13">
        <f>D2134*D2326</f>
        <v/>
      </c>
      <c r="E6358" s="13">
        <f>E2134*E2326</f>
        <v/>
      </c>
      <c r="F6358" s="13">
        <f>F2134*F2326</f>
        <v/>
      </c>
      <c r="Y6358" s="13" t="n">
        <v>141</v>
      </c>
      <c r="AU6358" s="13" t="n">
        <v>141</v>
      </c>
      <c r="BQ6358" s="13" t="n">
        <v>141</v>
      </c>
      <c r="CM6358" s="13" t="n">
        <v>141</v>
      </c>
      <c r="DI6358" s="13" t="n">
        <v>141</v>
      </c>
      <c r="EE6358" s="13" t="n">
        <v>141</v>
      </c>
      <c r="FA6358" s="13" t="n">
        <v>141</v>
      </c>
      <c r="FW6358" s="13" t="n">
        <v>141</v>
      </c>
      <c r="GS6358" s="13" t="n">
        <v>141</v>
      </c>
    </row>
    <row r="6359">
      <c r="C6359" s="13" t="n">
        <v>142</v>
      </c>
      <c r="D6359" s="13">
        <f>D2135*D2327</f>
        <v/>
      </c>
      <c r="E6359" s="13">
        <f>E2135*E2327</f>
        <v/>
      </c>
      <c r="F6359" s="13">
        <f>F2135*F2327</f>
        <v/>
      </c>
      <c r="Y6359" s="13" t="n">
        <v>142</v>
      </c>
      <c r="AU6359" s="13" t="n">
        <v>142</v>
      </c>
      <c r="BQ6359" s="13" t="n">
        <v>142</v>
      </c>
      <c r="CM6359" s="13" t="n">
        <v>142</v>
      </c>
      <c r="DI6359" s="13" t="n">
        <v>142</v>
      </c>
      <c r="EE6359" s="13" t="n">
        <v>142</v>
      </c>
      <c r="FA6359" s="13" t="n">
        <v>142</v>
      </c>
      <c r="FW6359" s="13" t="n">
        <v>142</v>
      </c>
      <c r="GS6359" s="13" t="n">
        <v>142</v>
      </c>
    </row>
    <row r="6360">
      <c r="C6360" s="13" t="n">
        <v>143</v>
      </c>
      <c r="D6360" s="13">
        <f>D2136*D2328</f>
        <v/>
      </c>
      <c r="E6360" s="13">
        <f>E2136*E2328</f>
        <v/>
      </c>
      <c r="F6360" s="13">
        <f>F2136*F2328</f>
        <v/>
      </c>
      <c r="Y6360" s="13" t="n">
        <v>143</v>
      </c>
      <c r="AU6360" s="13" t="n">
        <v>143</v>
      </c>
      <c r="BQ6360" s="13" t="n">
        <v>143</v>
      </c>
      <c r="CM6360" s="13" t="n">
        <v>143</v>
      </c>
      <c r="DI6360" s="13" t="n">
        <v>143</v>
      </c>
      <c r="EE6360" s="13" t="n">
        <v>143</v>
      </c>
      <c r="FA6360" s="13" t="n">
        <v>143</v>
      </c>
      <c r="FW6360" s="13" t="n">
        <v>143</v>
      </c>
      <c r="GS6360" s="13" t="n">
        <v>143</v>
      </c>
    </row>
    <row r="6361">
      <c r="C6361" s="13" t="n">
        <v>144</v>
      </c>
      <c r="D6361" s="13">
        <f>D2137*D2329</f>
        <v/>
      </c>
      <c r="E6361" s="13">
        <f>E2137*E2329</f>
        <v/>
      </c>
      <c r="F6361" s="13">
        <f>F2137*F2329</f>
        <v/>
      </c>
      <c r="Y6361" s="13" t="n">
        <v>144</v>
      </c>
      <c r="AU6361" s="13" t="n">
        <v>144</v>
      </c>
      <c r="BQ6361" s="13" t="n">
        <v>144</v>
      </c>
      <c r="CM6361" s="13" t="n">
        <v>144</v>
      </c>
      <c r="DI6361" s="13" t="n">
        <v>144</v>
      </c>
      <c r="EE6361" s="13" t="n">
        <v>144</v>
      </c>
      <c r="FA6361" s="13" t="n">
        <v>144</v>
      </c>
      <c r="FW6361" s="13" t="n">
        <v>144</v>
      </c>
      <c r="GS6361" s="13" t="n">
        <v>144</v>
      </c>
    </row>
    <row r="6362">
      <c r="C6362" s="13" t="n">
        <v>145</v>
      </c>
      <c r="D6362" s="13">
        <f>D2138*D2330</f>
        <v/>
      </c>
      <c r="E6362" s="13">
        <f>E2138*E2330</f>
        <v/>
      </c>
      <c r="F6362" s="13">
        <f>F2138*F2330</f>
        <v/>
      </c>
      <c r="Y6362" s="13" t="n">
        <v>145</v>
      </c>
      <c r="AU6362" s="13" t="n">
        <v>145</v>
      </c>
      <c r="BQ6362" s="13" t="n">
        <v>145</v>
      </c>
      <c r="CM6362" s="13" t="n">
        <v>145</v>
      </c>
      <c r="DI6362" s="13" t="n">
        <v>145</v>
      </c>
      <c r="EE6362" s="13" t="n">
        <v>145</v>
      </c>
      <c r="FA6362" s="13" t="n">
        <v>145</v>
      </c>
      <c r="FW6362" s="13" t="n">
        <v>145</v>
      </c>
      <c r="GS6362" s="13" t="n">
        <v>145</v>
      </c>
    </row>
    <row r="6363">
      <c r="C6363" s="13" t="n">
        <v>146</v>
      </c>
      <c r="D6363" s="13">
        <f>D2139*D2331</f>
        <v/>
      </c>
      <c r="E6363" s="13">
        <f>E2139*E2331</f>
        <v/>
      </c>
      <c r="F6363" s="13">
        <f>F2139*F2331</f>
        <v/>
      </c>
      <c r="Y6363" s="13" t="n">
        <v>146</v>
      </c>
      <c r="AU6363" s="13" t="n">
        <v>146</v>
      </c>
      <c r="BQ6363" s="13" t="n">
        <v>146</v>
      </c>
      <c r="CM6363" s="13" t="n">
        <v>146</v>
      </c>
      <c r="DI6363" s="13" t="n">
        <v>146</v>
      </c>
      <c r="EE6363" s="13" t="n">
        <v>146</v>
      </c>
      <c r="FA6363" s="13" t="n">
        <v>146</v>
      </c>
      <c r="FW6363" s="13" t="n">
        <v>146</v>
      </c>
      <c r="GS6363" s="13" t="n">
        <v>146</v>
      </c>
    </row>
    <row r="6364">
      <c r="C6364" s="13" t="n">
        <v>147</v>
      </c>
      <c r="D6364" s="13">
        <f>D2140*D2332</f>
        <v/>
      </c>
      <c r="E6364" s="13">
        <f>E2140*E2332</f>
        <v/>
      </c>
      <c r="F6364" s="13">
        <f>F2140*F2332</f>
        <v/>
      </c>
      <c r="Y6364" s="13" t="n">
        <v>147</v>
      </c>
      <c r="AU6364" s="13" t="n">
        <v>147</v>
      </c>
      <c r="BQ6364" s="13" t="n">
        <v>147</v>
      </c>
      <c r="CM6364" s="13" t="n">
        <v>147</v>
      </c>
      <c r="DI6364" s="13" t="n">
        <v>147</v>
      </c>
      <c r="EE6364" s="13" t="n">
        <v>147</v>
      </c>
      <c r="FA6364" s="13" t="n">
        <v>147</v>
      </c>
      <c r="FW6364" s="13" t="n">
        <v>147</v>
      </c>
      <c r="GS6364" s="13" t="n">
        <v>147</v>
      </c>
    </row>
    <row r="6365">
      <c r="C6365" s="13" t="n">
        <v>148</v>
      </c>
      <c r="D6365" s="13">
        <f>D2141*D2333</f>
        <v/>
      </c>
      <c r="E6365" s="13">
        <f>E2141*E2333</f>
        <v/>
      </c>
      <c r="F6365" s="13">
        <f>F2141*F2333</f>
        <v/>
      </c>
      <c r="Y6365" s="13" t="n">
        <v>148</v>
      </c>
      <c r="AU6365" s="13" t="n">
        <v>148</v>
      </c>
      <c r="BQ6365" s="13" t="n">
        <v>148</v>
      </c>
      <c r="CM6365" s="13" t="n">
        <v>148</v>
      </c>
      <c r="DI6365" s="13" t="n">
        <v>148</v>
      </c>
      <c r="EE6365" s="13" t="n">
        <v>148</v>
      </c>
      <c r="FA6365" s="13" t="n">
        <v>148</v>
      </c>
      <c r="FW6365" s="13" t="n">
        <v>148</v>
      </c>
      <c r="GS6365" s="13" t="n">
        <v>148</v>
      </c>
    </row>
    <row r="6366">
      <c r="C6366" s="13" t="n">
        <v>149</v>
      </c>
      <c r="D6366" s="13">
        <f>D2142*D2334</f>
        <v/>
      </c>
      <c r="E6366" s="13">
        <f>E2142*E2334</f>
        <v/>
      </c>
      <c r="F6366" s="13">
        <f>F2142*F2334</f>
        <v/>
      </c>
      <c r="Y6366" s="13" t="n">
        <v>149</v>
      </c>
      <c r="AU6366" s="13" t="n">
        <v>149</v>
      </c>
      <c r="BQ6366" s="13" t="n">
        <v>149</v>
      </c>
      <c r="CM6366" s="13" t="n">
        <v>149</v>
      </c>
      <c r="DI6366" s="13" t="n">
        <v>149</v>
      </c>
      <c r="EE6366" s="13" t="n">
        <v>149</v>
      </c>
      <c r="FA6366" s="13" t="n">
        <v>149</v>
      </c>
      <c r="FW6366" s="13" t="n">
        <v>149</v>
      </c>
      <c r="GS6366" s="13" t="n">
        <v>149</v>
      </c>
    </row>
    <row r="6367">
      <c r="C6367" s="13" t="n">
        <v>150</v>
      </c>
      <c r="D6367" s="13">
        <f>D2143*D2335</f>
        <v/>
      </c>
      <c r="E6367" s="13">
        <f>E2143*E2335</f>
        <v/>
      </c>
      <c r="F6367" s="13">
        <f>F2143*F2335</f>
        <v/>
      </c>
      <c r="Y6367" s="13" t="n">
        <v>150</v>
      </c>
      <c r="AU6367" s="13" t="n">
        <v>150</v>
      </c>
      <c r="BQ6367" s="13" t="n">
        <v>150</v>
      </c>
      <c r="CM6367" s="13" t="n">
        <v>150</v>
      </c>
      <c r="DI6367" s="13" t="n">
        <v>150</v>
      </c>
      <c r="EE6367" s="13" t="n">
        <v>150</v>
      </c>
      <c r="FA6367" s="13" t="n">
        <v>150</v>
      </c>
      <c r="FW6367" s="13" t="n">
        <v>150</v>
      </c>
      <c r="GS6367" s="13" t="n">
        <v>150</v>
      </c>
    </row>
    <row r="6368">
      <c r="C6368" s="13" t="n">
        <v>151</v>
      </c>
      <c r="D6368" s="13">
        <f>D2144*D2336</f>
        <v/>
      </c>
      <c r="E6368" s="13">
        <f>E2144*E2336</f>
        <v/>
      </c>
      <c r="F6368" s="13">
        <f>F2144*F2336</f>
        <v/>
      </c>
      <c r="Y6368" s="13" t="n">
        <v>151</v>
      </c>
      <c r="AU6368" s="13" t="n">
        <v>151</v>
      </c>
      <c r="BQ6368" s="13" t="n">
        <v>151</v>
      </c>
      <c r="CM6368" s="13" t="n">
        <v>151</v>
      </c>
      <c r="DI6368" s="13" t="n">
        <v>151</v>
      </c>
      <c r="EE6368" s="13" t="n">
        <v>151</v>
      </c>
      <c r="FA6368" s="13" t="n">
        <v>151</v>
      </c>
      <c r="FW6368" s="13" t="n">
        <v>151</v>
      </c>
      <c r="GS6368" s="13" t="n">
        <v>151</v>
      </c>
    </row>
    <row r="6369">
      <c r="C6369" s="13" t="n">
        <v>152</v>
      </c>
      <c r="D6369" s="13">
        <f>D2145*D2337</f>
        <v/>
      </c>
      <c r="E6369" s="13">
        <f>E2145*E2337</f>
        <v/>
      </c>
      <c r="F6369" s="13">
        <f>F2145*F2337</f>
        <v/>
      </c>
      <c r="Y6369" s="13" t="n">
        <v>152</v>
      </c>
      <c r="AU6369" s="13" t="n">
        <v>152</v>
      </c>
      <c r="BQ6369" s="13" t="n">
        <v>152</v>
      </c>
      <c r="CM6369" s="13" t="n">
        <v>152</v>
      </c>
      <c r="DI6369" s="13" t="n">
        <v>152</v>
      </c>
      <c r="EE6369" s="13" t="n">
        <v>152</v>
      </c>
      <c r="FA6369" s="13" t="n">
        <v>152</v>
      </c>
      <c r="FW6369" s="13" t="n">
        <v>152</v>
      </c>
      <c r="GS6369" s="13" t="n">
        <v>152</v>
      </c>
    </row>
    <row r="6370">
      <c r="C6370" s="13" t="n">
        <v>153</v>
      </c>
      <c r="D6370" s="13">
        <f>D2146*D2338</f>
        <v/>
      </c>
      <c r="E6370" s="13">
        <f>E2146*E2338</f>
        <v/>
      </c>
      <c r="F6370" s="13">
        <f>F2146*F2338</f>
        <v/>
      </c>
      <c r="Y6370" s="13" t="n">
        <v>153</v>
      </c>
      <c r="AU6370" s="13" t="n">
        <v>153</v>
      </c>
      <c r="BQ6370" s="13" t="n">
        <v>153</v>
      </c>
      <c r="CM6370" s="13" t="n">
        <v>153</v>
      </c>
      <c r="DI6370" s="13" t="n">
        <v>153</v>
      </c>
      <c r="EE6370" s="13" t="n">
        <v>153</v>
      </c>
      <c r="FA6370" s="13" t="n">
        <v>153</v>
      </c>
      <c r="FW6370" s="13" t="n">
        <v>153</v>
      </c>
      <c r="GS6370" s="13" t="n">
        <v>153</v>
      </c>
    </row>
    <row r="6371">
      <c r="C6371" s="13" t="n">
        <v>154</v>
      </c>
      <c r="D6371" s="13">
        <f>D2147*D2339</f>
        <v/>
      </c>
      <c r="E6371" s="13">
        <f>E2147*E2339</f>
        <v/>
      </c>
      <c r="F6371" s="13">
        <f>F2147*F2339</f>
        <v/>
      </c>
      <c r="Y6371" s="13" t="n">
        <v>154</v>
      </c>
      <c r="AU6371" s="13" t="n">
        <v>154</v>
      </c>
      <c r="BQ6371" s="13" t="n">
        <v>154</v>
      </c>
      <c r="CM6371" s="13" t="n">
        <v>154</v>
      </c>
      <c r="DI6371" s="13" t="n">
        <v>154</v>
      </c>
      <c r="EE6371" s="13" t="n">
        <v>154</v>
      </c>
      <c r="FA6371" s="13" t="n">
        <v>154</v>
      </c>
      <c r="FW6371" s="13" t="n">
        <v>154</v>
      </c>
      <c r="GS6371" s="13" t="n">
        <v>154</v>
      </c>
    </row>
    <row r="6372">
      <c r="C6372" s="13" t="n">
        <v>155</v>
      </c>
      <c r="D6372" s="13">
        <f>D2148*D2340</f>
        <v/>
      </c>
      <c r="E6372" s="13">
        <f>E2148*E2340</f>
        <v/>
      </c>
      <c r="F6372" s="13">
        <f>F2148*F2340</f>
        <v/>
      </c>
      <c r="Y6372" s="13" t="n">
        <v>155</v>
      </c>
      <c r="AU6372" s="13" t="n">
        <v>155</v>
      </c>
      <c r="BQ6372" s="13" t="n">
        <v>155</v>
      </c>
      <c r="CM6372" s="13" t="n">
        <v>155</v>
      </c>
      <c r="DI6372" s="13" t="n">
        <v>155</v>
      </c>
      <c r="EE6372" s="13" t="n">
        <v>155</v>
      </c>
      <c r="FA6372" s="13" t="n">
        <v>155</v>
      </c>
      <c r="FW6372" s="13" t="n">
        <v>155</v>
      </c>
      <c r="GS6372" s="13" t="n">
        <v>155</v>
      </c>
    </row>
    <row r="6373">
      <c r="C6373" s="13" t="n">
        <v>156</v>
      </c>
      <c r="D6373" s="13">
        <f>D2149*D2341</f>
        <v/>
      </c>
      <c r="E6373" s="13">
        <f>E2149*E2341</f>
        <v/>
      </c>
      <c r="F6373" s="13">
        <f>F2149*F2341</f>
        <v/>
      </c>
      <c r="Y6373" s="13" t="n">
        <v>156</v>
      </c>
      <c r="AU6373" s="13" t="n">
        <v>156</v>
      </c>
      <c r="BQ6373" s="13" t="n">
        <v>156</v>
      </c>
      <c r="CM6373" s="13" t="n">
        <v>156</v>
      </c>
      <c r="DI6373" s="13" t="n">
        <v>156</v>
      </c>
      <c r="EE6373" s="13" t="n">
        <v>156</v>
      </c>
      <c r="FA6373" s="13" t="n">
        <v>156</v>
      </c>
      <c r="FW6373" s="13" t="n">
        <v>156</v>
      </c>
      <c r="GS6373" s="13" t="n">
        <v>156</v>
      </c>
    </row>
    <row r="6374">
      <c r="C6374" s="13" t="n">
        <v>157</v>
      </c>
      <c r="D6374" s="13">
        <f>D2150*D2342</f>
        <v/>
      </c>
      <c r="E6374" s="13">
        <f>E2150*E2342</f>
        <v/>
      </c>
      <c r="F6374" s="13">
        <f>F2150*F2342</f>
        <v/>
      </c>
      <c r="Y6374" s="13" t="n">
        <v>157</v>
      </c>
      <c r="AU6374" s="13" t="n">
        <v>157</v>
      </c>
      <c r="BQ6374" s="13" t="n">
        <v>157</v>
      </c>
      <c r="CM6374" s="13" t="n">
        <v>157</v>
      </c>
      <c r="DI6374" s="13" t="n">
        <v>157</v>
      </c>
      <c r="EE6374" s="13" t="n">
        <v>157</v>
      </c>
      <c r="FA6374" s="13" t="n">
        <v>157</v>
      </c>
      <c r="FW6374" s="13" t="n">
        <v>157</v>
      </c>
      <c r="GS6374" s="13" t="n">
        <v>157</v>
      </c>
    </row>
    <row r="6375">
      <c r="C6375" s="13" t="n">
        <v>158</v>
      </c>
      <c r="D6375" s="13">
        <f>D2151*D2343</f>
        <v/>
      </c>
      <c r="E6375" s="13">
        <f>E2151*E2343</f>
        <v/>
      </c>
      <c r="F6375" s="13">
        <f>F2151*F2343</f>
        <v/>
      </c>
      <c r="Y6375" s="13" t="n">
        <v>158</v>
      </c>
      <c r="AU6375" s="13" t="n">
        <v>158</v>
      </c>
      <c r="BQ6375" s="13" t="n">
        <v>158</v>
      </c>
      <c r="CM6375" s="13" t="n">
        <v>158</v>
      </c>
      <c r="DI6375" s="13" t="n">
        <v>158</v>
      </c>
      <c r="EE6375" s="13" t="n">
        <v>158</v>
      </c>
      <c r="FA6375" s="13" t="n">
        <v>158</v>
      </c>
      <c r="FW6375" s="13" t="n">
        <v>158</v>
      </c>
      <c r="GS6375" s="13" t="n">
        <v>158</v>
      </c>
    </row>
    <row r="6376">
      <c r="C6376" s="13" t="n">
        <v>159</v>
      </c>
      <c r="D6376" s="13">
        <f>D2152*D2344</f>
        <v/>
      </c>
      <c r="E6376" s="13">
        <f>E2152*E2344</f>
        <v/>
      </c>
      <c r="F6376" s="13">
        <f>F2152*F2344</f>
        <v/>
      </c>
      <c r="Y6376" s="13" t="n">
        <v>159</v>
      </c>
      <c r="AU6376" s="13" t="n">
        <v>159</v>
      </c>
      <c r="BQ6376" s="13" t="n">
        <v>159</v>
      </c>
      <c r="CM6376" s="13" t="n">
        <v>159</v>
      </c>
      <c r="DI6376" s="13" t="n">
        <v>159</v>
      </c>
      <c r="EE6376" s="13" t="n">
        <v>159</v>
      </c>
      <c r="FA6376" s="13" t="n">
        <v>159</v>
      </c>
      <c r="FW6376" s="13" t="n">
        <v>159</v>
      </c>
      <c r="GS6376" s="13" t="n">
        <v>159</v>
      </c>
    </row>
    <row r="6377">
      <c r="C6377" s="13" t="n">
        <v>160</v>
      </c>
      <c r="D6377" s="13">
        <f>D2153*D2345</f>
        <v/>
      </c>
      <c r="E6377" s="13">
        <f>E2153*E2345</f>
        <v/>
      </c>
      <c r="F6377" s="13">
        <f>F2153*F2345</f>
        <v/>
      </c>
      <c r="Y6377" s="13" t="n">
        <v>160</v>
      </c>
      <c r="AU6377" s="13" t="n">
        <v>160</v>
      </c>
      <c r="BQ6377" s="13" t="n">
        <v>160</v>
      </c>
      <c r="CM6377" s="13" t="n">
        <v>160</v>
      </c>
      <c r="DI6377" s="13" t="n">
        <v>160</v>
      </c>
      <c r="EE6377" s="13" t="n">
        <v>160</v>
      </c>
      <c r="FA6377" s="13" t="n">
        <v>160</v>
      </c>
      <c r="FW6377" s="13" t="n">
        <v>160</v>
      </c>
      <c r="GS6377" s="13" t="n">
        <v>160</v>
      </c>
    </row>
    <row r="6378">
      <c r="C6378" s="13" t="n">
        <v>161</v>
      </c>
      <c r="D6378" s="13">
        <f>D2154*D2346</f>
        <v/>
      </c>
      <c r="E6378" s="13">
        <f>E2154*E2346</f>
        <v/>
      </c>
      <c r="F6378" s="13">
        <f>F2154*F2346</f>
        <v/>
      </c>
      <c r="Y6378" s="13" t="n">
        <v>161</v>
      </c>
      <c r="AU6378" s="13" t="n">
        <v>161</v>
      </c>
      <c r="BQ6378" s="13" t="n">
        <v>161</v>
      </c>
      <c r="CM6378" s="13" t="n">
        <v>161</v>
      </c>
      <c r="DI6378" s="13" t="n">
        <v>161</v>
      </c>
      <c r="EE6378" s="13" t="n">
        <v>161</v>
      </c>
      <c r="FA6378" s="13" t="n">
        <v>161</v>
      </c>
      <c r="FW6378" s="13" t="n">
        <v>161</v>
      </c>
      <c r="GS6378" s="13" t="n">
        <v>161</v>
      </c>
    </row>
    <row r="6379">
      <c r="C6379" s="13" t="n">
        <v>162</v>
      </c>
      <c r="D6379" s="13">
        <f>D2155*D2347</f>
        <v/>
      </c>
      <c r="E6379" s="13">
        <f>E2155*E2347</f>
        <v/>
      </c>
      <c r="F6379" s="13">
        <f>F2155*F2347</f>
        <v/>
      </c>
      <c r="Y6379" s="13" t="n">
        <v>162</v>
      </c>
      <c r="AU6379" s="13" t="n">
        <v>162</v>
      </c>
      <c r="BQ6379" s="13" t="n">
        <v>162</v>
      </c>
      <c r="CM6379" s="13" t="n">
        <v>162</v>
      </c>
      <c r="DI6379" s="13" t="n">
        <v>162</v>
      </c>
      <c r="EE6379" s="13" t="n">
        <v>162</v>
      </c>
      <c r="FA6379" s="13" t="n">
        <v>162</v>
      </c>
      <c r="FW6379" s="13" t="n">
        <v>162</v>
      </c>
      <c r="GS6379" s="13" t="n">
        <v>162</v>
      </c>
    </row>
    <row r="6380">
      <c r="C6380" s="13" t="n">
        <v>163</v>
      </c>
      <c r="D6380" s="13">
        <f>D2156*D2348</f>
        <v/>
      </c>
      <c r="E6380" s="13">
        <f>E2156*E2348</f>
        <v/>
      </c>
      <c r="F6380" s="13">
        <f>F2156*F2348</f>
        <v/>
      </c>
      <c r="Y6380" s="13" t="n">
        <v>163</v>
      </c>
      <c r="AU6380" s="13" t="n">
        <v>163</v>
      </c>
      <c r="BQ6380" s="13" t="n">
        <v>163</v>
      </c>
      <c r="CM6380" s="13" t="n">
        <v>163</v>
      </c>
      <c r="DI6380" s="13" t="n">
        <v>163</v>
      </c>
      <c r="EE6380" s="13" t="n">
        <v>163</v>
      </c>
      <c r="FA6380" s="13" t="n">
        <v>163</v>
      </c>
      <c r="FW6380" s="13" t="n">
        <v>163</v>
      </c>
      <c r="GS6380" s="13" t="n">
        <v>163</v>
      </c>
    </row>
    <row r="6381">
      <c r="C6381" s="13" t="n">
        <v>164</v>
      </c>
      <c r="D6381" s="13">
        <f>D2157*D2349</f>
        <v/>
      </c>
      <c r="E6381" s="13">
        <f>E2157*E2349</f>
        <v/>
      </c>
      <c r="F6381" s="13">
        <f>F2157*F2349</f>
        <v/>
      </c>
      <c r="Y6381" s="13" t="n">
        <v>164</v>
      </c>
      <c r="AU6381" s="13" t="n">
        <v>164</v>
      </c>
      <c r="BQ6381" s="13" t="n">
        <v>164</v>
      </c>
      <c r="CM6381" s="13" t="n">
        <v>164</v>
      </c>
      <c r="DI6381" s="13" t="n">
        <v>164</v>
      </c>
      <c r="EE6381" s="13" t="n">
        <v>164</v>
      </c>
      <c r="FA6381" s="13" t="n">
        <v>164</v>
      </c>
      <c r="FW6381" s="13" t="n">
        <v>164</v>
      </c>
      <c r="GS6381" s="13" t="n">
        <v>164</v>
      </c>
    </row>
    <row r="6382">
      <c r="C6382" s="13" t="n">
        <v>165</v>
      </c>
      <c r="D6382" s="13">
        <f>D2158*D2350</f>
        <v/>
      </c>
      <c r="E6382" s="13">
        <f>E2158*E2350</f>
        <v/>
      </c>
      <c r="F6382" s="13">
        <f>F2158*F2350</f>
        <v/>
      </c>
      <c r="Y6382" s="13" t="n">
        <v>165</v>
      </c>
      <c r="AU6382" s="13" t="n">
        <v>165</v>
      </c>
      <c r="BQ6382" s="13" t="n">
        <v>165</v>
      </c>
      <c r="CM6382" s="13" t="n">
        <v>165</v>
      </c>
      <c r="DI6382" s="13" t="n">
        <v>165</v>
      </c>
      <c r="EE6382" s="13" t="n">
        <v>165</v>
      </c>
      <c r="FA6382" s="13" t="n">
        <v>165</v>
      </c>
      <c r="FW6382" s="13" t="n">
        <v>165</v>
      </c>
      <c r="GS6382" s="13" t="n">
        <v>165</v>
      </c>
    </row>
    <row r="6383">
      <c r="C6383" s="13" t="n">
        <v>166</v>
      </c>
      <c r="D6383" s="13">
        <f>D2159*D2351</f>
        <v/>
      </c>
      <c r="E6383" s="13">
        <f>E2159*E2351</f>
        <v/>
      </c>
      <c r="F6383" s="13">
        <f>F2159*F2351</f>
        <v/>
      </c>
      <c r="Y6383" s="13" t="n">
        <v>166</v>
      </c>
      <c r="AU6383" s="13" t="n">
        <v>166</v>
      </c>
      <c r="BQ6383" s="13" t="n">
        <v>166</v>
      </c>
      <c r="CM6383" s="13" t="n">
        <v>166</v>
      </c>
      <c r="DI6383" s="13" t="n">
        <v>166</v>
      </c>
      <c r="EE6383" s="13" t="n">
        <v>166</v>
      </c>
      <c r="FA6383" s="13" t="n">
        <v>166</v>
      </c>
      <c r="FW6383" s="13" t="n">
        <v>166</v>
      </c>
      <c r="GS6383" s="13" t="n">
        <v>166</v>
      </c>
    </row>
    <row r="6384">
      <c r="C6384" s="13" t="n">
        <v>167</v>
      </c>
      <c r="D6384" s="13">
        <f>D2160*D2352</f>
        <v/>
      </c>
      <c r="E6384" s="13">
        <f>E2160*E2352</f>
        <v/>
      </c>
      <c r="F6384" s="13">
        <f>F2160*F2352</f>
        <v/>
      </c>
      <c r="Y6384" s="13" t="n">
        <v>167</v>
      </c>
      <c r="AU6384" s="13" t="n">
        <v>167</v>
      </c>
      <c r="BQ6384" s="13" t="n">
        <v>167</v>
      </c>
      <c r="CM6384" s="13" t="n">
        <v>167</v>
      </c>
      <c r="DI6384" s="13" t="n">
        <v>167</v>
      </c>
      <c r="EE6384" s="13" t="n">
        <v>167</v>
      </c>
      <c r="FA6384" s="13" t="n">
        <v>167</v>
      </c>
      <c r="FW6384" s="13" t="n">
        <v>167</v>
      </c>
      <c r="GS6384" s="13" t="n">
        <v>167</v>
      </c>
    </row>
    <row r="6385">
      <c r="C6385" s="13" t="n">
        <v>168</v>
      </c>
      <c r="D6385" s="13">
        <f>D2161*D2353</f>
        <v/>
      </c>
      <c r="E6385" s="13">
        <f>E2161*E2353</f>
        <v/>
      </c>
      <c r="F6385" s="13">
        <f>F2161*F2353</f>
        <v/>
      </c>
      <c r="Y6385" s="13" t="n">
        <v>168</v>
      </c>
      <c r="AU6385" s="13" t="n">
        <v>168</v>
      </c>
      <c r="BQ6385" s="13" t="n">
        <v>168</v>
      </c>
      <c r="CM6385" s="13" t="n">
        <v>168</v>
      </c>
      <c r="DI6385" s="13" t="n">
        <v>168</v>
      </c>
      <c r="EE6385" s="13" t="n">
        <v>168</v>
      </c>
      <c r="FA6385" s="13" t="n">
        <v>168</v>
      </c>
      <c r="FW6385" s="13" t="n">
        <v>168</v>
      </c>
      <c r="GS6385" s="13" t="n">
        <v>168</v>
      </c>
    </row>
    <row r="6386">
      <c r="C6386" s="13" t="n">
        <v>169</v>
      </c>
      <c r="D6386" s="13">
        <f>D2162*D2354</f>
        <v/>
      </c>
      <c r="E6386" s="13">
        <f>E2162*E2354</f>
        <v/>
      </c>
      <c r="F6386" s="13">
        <f>F2162*F2354</f>
        <v/>
      </c>
      <c r="Y6386" s="13" t="n">
        <v>169</v>
      </c>
      <c r="AU6386" s="13" t="n">
        <v>169</v>
      </c>
      <c r="BQ6386" s="13" t="n">
        <v>169</v>
      </c>
      <c r="CM6386" s="13" t="n">
        <v>169</v>
      </c>
      <c r="DI6386" s="13" t="n">
        <v>169</v>
      </c>
      <c r="EE6386" s="13" t="n">
        <v>169</v>
      </c>
      <c r="FA6386" s="13" t="n">
        <v>169</v>
      </c>
      <c r="FW6386" s="13" t="n">
        <v>169</v>
      </c>
      <c r="GS6386" s="13" t="n">
        <v>169</v>
      </c>
    </row>
    <row r="6387">
      <c r="C6387" s="13" t="n">
        <v>170</v>
      </c>
      <c r="D6387" s="13">
        <f>D2163*D2355</f>
        <v/>
      </c>
      <c r="E6387" s="13">
        <f>E2163*E2355</f>
        <v/>
      </c>
      <c r="F6387" s="13">
        <f>F2163*F2355</f>
        <v/>
      </c>
      <c r="Y6387" s="13" t="n">
        <v>170</v>
      </c>
      <c r="AU6387" s="13" t="n">
        <v>170</v>
      </c>
      <c r="BQ6387" s="13" t="n">
        <v>170</v>
      </c>
      <c r="CM6387" s="13" t="n">
        <v>170</v>
      </c>
      <c r="DI6387" s="13" t="n">
        <v>170</v>
      </c>
      <c r="EE6387" s="13" t="n">
        <v>170</v>
      </c>
      <c r="FA6387" s="13" t="n">
        <v>170</v>
      </c>
      <c r="FW6387" s="13" t="n">
        <v>170</v>
      </c>
      <c r="GS6387" s="13" t="n">
        <v>170</v>
      </c>
    </row>
    <row r="6388">
      <c r="C6388" s="13" t="n">
        <v>171</v>
      </c>
      <c r="D6388" s="13">
        <f>D2164*D2356</f>
        <v/>
      </c>
      <c r="E6388" s="13">
        <f>E2164*E2356</f>
        <v/>
      </c>
      <c r="F6388" s="13">
        <f>F2164*F2356</f>
        <v/>
      </c>
      <c r="Y6388" s="13" t="n">
        <v>171</v>
      </c>
      <c r="AU6388" s="13" t="n">
        <v>171</v>
      </c>
      <c r="BQ6388" s="13" t="n">
        <v>171</v>
      </c>
      <c r="CM6388" s="13" t="n">
        <v>171</v>
      </c>
      <c r="DI6388" s="13" t="n">
        <v>171</v>
      </c>
      <c r="EE6388" s="13" t="n">
        <v>171</v>
      </c>
      <c r="FA6388" s="13" t="n">
        <v>171</v>
      </c>
      <c r="FW6388" s="13" t="n">
        <v>171</v>
      </c>
      <c r="GS6388" s="13" t="n">
        <v>171</v>
      </c>
    </row>
    <row r="6389">
      <c r="C6389" s="13" t="n">
        <v>172</v>
      </c>
      <c r="D6389" s="13">
        <f>D2165*D2357</f>
        <v/>
      </c>
      <c r="E6389" s="13">
        <f>E2165*E2357</f>
        <v/>
      </c>
      <c r="F6389" s="13">
        <f>F2165*F2357</f>
        <v/>
      </c>
      <c r="Y6389" s="13" t="n">
        <v>172</v>
      </c>
      <c r="AU6389" s="13" t="n">
        <v>172</v>
      </c>
      <c r="BQ6389" s="13" t="n">
        <v>172</v>
      </c>
      <c r="CM6389" s="13" t="n">
        <v>172</v>
      </c>
      <c r="DI6389" s="13" t="n">
        <v>172</v>
      </c>
      <c r="EE6389" s="13" t="n">
        <v>172</v>
      </c>
      <c r="FA6389" s="13" t="n">
        <v>172</v>
      </c>
      <c r="FW6389" s="13" t="n">
        <v>172</v>
      </c>
      <c r="GS6389" s="13" t="n">
        <v>172</v>
      </c>
    </row>
    <row r="6390">
      <c r="C6390" s="13" t="n">
        <v>173</v>
      </c>
      <c r="D6390" s="13">
        <f>D2166*D2358</f>
        <v/>
      </c>
      <c r="E6390" s="13">
        <f>E2166*E2358</f>
        <v/>
      </c>
      <c r="F6390" s="13">
        <f>F2166*F2358</f>
        <v/>
      </c>
      <c r="Y6390" s="13" t="n">
        <v>173</v>
      </c>
      <c r="AU6390" s="13" t="n">
        <v>173</v>
      </c>
      <c r="BQ6390" s="13" t="n">
        <v>173</v>
      </c>
      <c r="CM6390" s="13" t="n">
        <v>173</v>
      </c>
      <c r="DI6390" s="13" t="n">
        <v>173</v>
      </c>
      <c r="EE6390" s="13" t="n">
        <v>173</v>
      </c>
      <c r="FA6390" s="13" t="n">
        <v>173</v>
      </c>
      <c r="FW6390" s="13" t="n">
        <v>173</v>
      </c>
      <c r="GS6390" s="13" t="n">
        <v>173</v>
      </c>
    </row>
    <row r="6391">
      <c r="C6391" s="13" t="n">
        <v>174</v>
      </c>
      <c r="D6391" s="13">
        <f>D2167*D2359</f>
        <v/>
      </c>
      <c r="E6391" s="13">
        <f>E2167*E2359</f>
        <v/>
      </c>
      <c r="F6391" s="13">
        <f>F2167*F2359</f>
        <v/>
      </c>
      <c r="Y6391" s="13" t="n">
        <v>174</v>
      </c>
      <c r="AU6391" s="13" t="n">
        <v>174</v>
      </c>
      <c r="BQ6391" s="13" t="n">
        <v>174</v>
      </c>
      <c r="CM6391" s="13" t="n">
        <v>174</v>
      </c>
      <c r="DI6391" s="13" t="n">
        <v>174</v>
      </c>
      <c r="EE6391" s="13" t="n">
        <v>174</v>
      </c>
      <c r="FA6391" s="13" t="n">
        <v>174</v>
      </c>
      <c r="FW6391" s="13" t="n">
        <v>174</v>
      </c>
      <c r="GS6391" s="13" t="n">
        <v>174</v>
      </c>
    </row>
    <row r="6392">
      <c r="C6392" s="13" t="n">
        <v>175</v>
      </c>
      <c r="D6392" s="13">
        <f>D2168*D2360</f>
        <v/>
      </c>
      <c r="E6392" s="13">
        <f>E2168*E2360</f>
        <v/>
      </c>
      <c r="F6392" s="13">
        <f>F2168*F2360</f>
        <v/>
      </c>
      <c r="Y6392" s="13" t="n">
        <v>175</v>
      </c>
      <c r="AU6392" s="13" t="n">
        <v>175</v>
      </c>
      <c r="BQ6392" s="13" t="n">
        <v>175</v>
      </c>
      <c r="CM6392" s="13" t="n">
        <v>175</v>
      </c>
      <c r="DI6392" s="13" t="n">
        <v>175</v>
      </c>
      <c r="EE6392" s="13" t="n">
        <v>175</v>
      </c>
      <c r="FA6392" s="13" t="n">
        <v>175</v>
      </c>
      <c r="FW6392" s="13" t="n">
        <v>175</v>
      </c>
      <c r="GS6392" s="13" t="n">
        <v>175</v>
      </c>
    </row>
    <row r="6393">
      <c r="C6393" s="13" t="n">
        <v>176</v>
      </c>
      <c r="D6393" s="13">
        <f>D2169*D2361</f>
        <v/>
      </c>
      <c r="E6393" s="13">
        <f>E2169*E2361</f>
        <v/>
      </c>
      <c r="F6393" s="13">
        <f>F2169*F2361</f>
        <v/>
      </c>
      <c r="Y6393" s="13" t="n">
        <v>176</v>
      </c>
      <c r="AU6393" s="13" t="n">
        <v>176</v>
      </c>
      <c r="BQ6393" s="13" t="n">
        <v>176</v>
      </c>
      <c r="CM6393" s="13" t="n">
        <v>176</v>
      </c>
      <c r="DI6393" s="13" t="n">
        <v>176</v>
      </c>
      <c r="EE6393" s="13" t="n">
        <v>176</v>
      </c>
      <c r="FA6393" s="13" t="n">
        <v>176</v>
      </c>
      <c r="FW6393" s="13" t="n">
        <v>176</v>
      </c>
      <c r="GS6393" s="13" t="n">
        <v>176</v>
      </c>
    </row>
    <row r="6394">
      <c r="C6394" s="13" t="n">
        <v>177</v>
      </c>
      <c r="D6394" s="13">
        <f>D2170*D2362</f>
        <v/>
      </c>
      <c r="E6394" s="13">
        <f>E2170*E2362</f>
        <v/>
      </c>
      <c r="F6394" s="13">
        <f>F2170*F2362</f>
        <v/>
      </c>
      <c r="Y6394" s="13" t="n">
        <v>177</v>
      </c>
      <c r="AU6394" s="13" t="n">
        <v>177</v>
      </c>
      <c r="BQ6394" s="13" t="n">
        <v>177</v>
      </c>
      <c r="CM6394" s="13" t="n">
        <v>177</v>
      </c>
      <c r="DI6394" s="13" t="n">
        <v>177</v>
      </c>
      <c r="EE6394" s="13" t="n">
        <v>177</v>
      </c>
      <c r="FA6394" s="13" t="n">
        <v>177</v>
      </c>
      <c r="FW6394" s="13" t="n">
        <v>177</v>
      </c>
      <c r="GS6394" s="13" t="n">
        <v>177</v>
      </c>
    </row>
    <row r="6395">
      <c r="C6395" s="13" t="n">
        <v>178</v>
      </c>
      <c r="D6395" s="13">
        <f>D2171*D2363</f>
        <v/>
      </c>
      <c r="E6395" s="13">
        <f>E2171*E2363</f>
        <v/>
      </c>
      <c r="F6395" s="13">
        <f>F2171*F2363</f>
        <v/>
      </c>
      <c r="Y6395" s="13" t="n">
        <v>178</v>
      </c>
      <c r="AU6395" s="13" t="n">
        <v>178</v>
      </c>
      <c r="BQ6395" s="13" t="n">
        <v>178</v>
      </c>
      <c r="CM6395" s="13" t="n">
        <v>178</v>
      </c>
      <c r="DI6395" s="13" t="n">
        <v>178</v>
      </c>
      <c r="EE6395" s="13" t="n">
        <v>178</v>
      </c>
      <c r="FA6395" s="13" t="n">
        <v>178</v>
      </c>
      <c r="FW6395" s="13" t="n">
        <v>178</v>
      </c>
      <c r="GS6395" s="13" t="n">
        <v>178</v>
      </c>
    </row>
    <row r="6396">
      <c r="C6396" s="13" t="n">
        <v>179</v>
      </c>
      <c r="D6396" s="13">
        <f>D2172*D2364</f>
        <v/>
      </c>
      <c r="E6396" s="13">
        <f>E2172*E2364</f>
        <v/>
      </c>
      <c r="F6396" s="13">
        <f>F2172*F2364</f>
        <v/>
      </c>
      <c r="Y6396" s="13" t="n">
        <v>179</v>
      </c>
      <c r="AU6396" s="13" t="n">
        <v>179</v>
      </c>
      <c r="BQ6396" s="13" t="n">
        <v>179</v>
      </c>
      <c r="CM6396" s="13" t="n">
        <v>179</v>
      </c>
      <c r="DI6396" s="13" t="n">
        <v>179</v>
      </c>
      <c r="EE6396" s="13" t="n">
        <v>179</v>
      </c>
      <c r="FA6396" s="13" t="n">
        <v>179</v>
      </c>
      <c r="FW6396" s="13" t="n">
        <v>179</v>
      </c>
      <c r="GS6396" s="13" t="n">
        <v>179</v>
      </c>
    </row>
    <row r="6397">
      <c r="C6397" s="13" t="n">
        <v>180</v>
      </c>
      <c r="D6397" s="13">
        <f>D2173*D2365</f>
        <v/>
      </c>
      <c r="E6397" s="13">
        <f>E2173*E2365</f>
        <v/>
      </c>
      <c r="F6397" s="13">
        <f>F2173*F2365</f>
        <v/>
      </c>
      <c r="Y6397" s="13" t="n">
        <v>180</v>
      </c>
      <c r="AU6397" s="13" t="n">
        <v>180</v>
      </c>
      <c r="BQ6397" s="13" t="n">
        <v>180</v>
      </c>
      <c r="CM6397" s="13" t="n">
        <v>180</v>
      </c>
      <c r="DI6397" s="13" t="n">
        <v>180</v>
      </c>
      <c r="EE6397" s="13" t="n">
        <v>180</v>
      </c>
      <c r="FA6397" s="13" t="n">
        <v>180</v>
      </c>
      <c r="FW6397" s="13" t="n">
        <v>180</v>
      </c>
      <c r="GS6397" s="13" t="n">
        <v>180</v>
      </c>
    </row>
    <row r="6398">
      <c r="C6398" s="13" t="n">
        <v>181</v>
      </c>
      <c r="D6398" s="13">
        <f>D2174*D2366</f>
        <v/>
      </c>
      <c r="E6398" s="13">
        <f>E2174*E2366</f>
        <v/>
      </c>
      <c r="F6398" s="13">
        <f>F2174*F2366</f>
        <v/>
      </c>
      <c r="Y6398" s="13" t="n">
        <v>181</v>
      </c>
      <c r="AU6398" s="13" t="n">
        <v>181</v>
      </c>
      <c r="BQ6398" s="13" t="n">
        <v>181</v>
      </c>
      <c r="CM6398" s="13" t="n">
        <v>181</v>
      </c>
      <c r="DI6398" s="13" t="n">
        <v>181</v>
      </c>
      <c r="EE6398" s="13" t="n">
        <v>181</v>
      </c>
      <c r="FA6398" s="13" t="n">
        <v>181</v>
      </c>
      <c r="FW6398" s="13" t="n">
        <v>181</v>
      </c>
      <c r="GS6398" s="13" t="n">
        <v>181</v>
      </c>
    </row>
    <row r="6399">
      <c r="C6399" s="13" t="n">
        <v>182</v>
      </c>
      <c r="D6399" s="13">
        <f>D2175*D2367</f>
        <v/>
      </c>
      <c r="E6399" s="13">
        <f>E2175*E2367</f>
        <v/>
      </c>
      <c r="F6399" s="13">
        <f>F2175*F2367</f>
        <v/>
      </c>
      <c r="Y6399" s="13" t="n">
        <v>182</v>
      </c>
      <c r="AU6399" s="13" t="n">
        <v>182</v>
      </c>
      <c r="BQ6399" s="13" t="n">
        <v>182</v>
      </c>
      <c r="CM6399" s="13" t="n">
        <v>182</v>
      </c>
      <c r="DI6399" s="13" t="n">
        <v>182</v>
      </c>
      <c r="EE6399" s="13" t="n">
        <v>182</v>
      </c>
      <c r="FA6399" s="13" t="n">
        <v>182</v>
      </c>
      <c r="FW6399" s="13" t="n">
        <v>182</v>
      </c>
      <c r="GS6399" s="13" t="n">
        <v>182</v>
      </c>
    </row>
    <row r="6400">
      <c r="C6400" s="13" t="n">
        <v>183</v>
      </c>
      <c r="D6400" s="13">
        <f>D2176*D2368</f>
        <v/>
      </c>
      <c r="E6400" s="13">
        <f>E2176*E2368</f>
        <v/>
      </c>
      <c r="F6400" s="13">
        <f>F2176*F2368</f>
        <v/>
      </c>
      <c r="Y6400" s="13" t="n">
        <v>183</v>
      </c>
      <c r="AU6400" s="13" t="n">
        <v>183</v>
      </c>
      <c r="BQ6400" s="13" t="n">
        <v>183</v>
      </c>
      <c r="CM6400" s="13" t="n">
        <v>183</v>
      </c>
      <c r="DI6400" s="13" t="n">
        <v>183</v>
      </c>
      <c r="EE6400" s="13" t="n">
        <v>183</v>
      </c>
      <c r="FA6400" s="13" t="n">
        <v>183</v>
      </c>
      <c r="FW6400" s="13" t="n">
        <v>183</v>
      </c>
      <c r="GS6400" s="13" t="n">
        <v>183</v>
      </c>
    </row>
    <row r="6401">
      <c r="C6401" s="13" t="n">
        <v>184</v>
      </c>
      <c r="D6401" s="13">
        <f>D2177*D2369</f>
        <v/>
      </c>
      <c r="E6401" s="13">
        <f>E2177*E2369</f>
        <v/>
      </c>
      <c r="F6401" s="13">
        <f>F2177*F2369</f>
        <v/>
      </c>
      <c r="Y6401" s="13" t="n">
        <v>184</v>
      </c>
      <c r="AU6401" s="13" t="n">
        <v>184</v>
      </c>
      <c r="BQ6401" s="13" t="n">
        <v>184</v>
      </c>
      <c r="CM6401" s="13" t="n">
        <v>184</v>
      </c>
      <c r="DI6401" s="13" t="n">
        <v>184</v>
      </c>
      <c r="EE6401" s="13" t="n">
        <v>184</v>
      </c>
      <c r="FA6401" s="13" t="n">
        <v>184</v>
      </c>
      <c r="FW6401" s="13" t="n">
        <v>184</v>
      </c>
      <c r="GS6401" s="13" t="n">
        <v>184</v>
      </c>
    </row>
    <row r="6402">
      <c r="C6402" s="13" t="n">
        <v>185</v>
      </c>
      <c r="D6402" s="13">
        <f>D2178*D2370</f>
        <v/>
      </c>
      <c r="E6402" s="13">
        <f>E2178*E2370</f>
        <v/>
      </c>
      <c r="F6402" s="13">
        <f>F2178*F2370</f>
        <v/>
      </c>
      <c r="Y6402" s="13" t="n">
        <v>185</v>
      </c>
      <c r="AU6402" s="13" t="n">
        <v>185</v>
      </c>
      <c r="BQ6402" s="13" t="n">
        <v>185</v>
      </c>
      <c r="CM6402" s="13" t="n">
        <v>185</v>
      </c>
      <c r="DI6402" s="13" t="n">
        <v>185</v>
      </c>
      <c r="EE6402" s="13" t="n">
        <v>185</v>
      </c>
      <c r="FA6402" s="13" t="n">
        <v>185</v>
      </c>
      <c r="FW6402" s="13" t="n">
        <v>185</v>
      </c>
      <c r="GS6402" s="13" t="n">
        <v>185</v>
      </c>
    </row>
    <row r="6403">
      <c r="C6403" s="13" t="n">
        <v>186</v>
      </c>
      <c r="D6403" s="13">
        <f>D2179*D2371</f>
        <v/>
      </c>
      <c r="E6403" s="13">
        <f>E2179*E2371</f>
        <v/>
      </c>
      <c r="F6403" s="13">
        <f>F2179*F2371</f>
        <v/>
      </c>
      <c r="Y6403" s="13" t="n">
        <v>186</v>
      </c>
      <c r="AU6403" s="13" t="n">
        <v>186</v>
      </c>
      <c r="BQ6403" s="13" t="n">
        <v>186</v>
      </c>
      <c r="CM6403" s="13" t="n">
        <v>186</v>
      </c>
      <c r="DI6403" s="13" t="n">
        <v>186</v>
      </c>
      <c r="EE6403" s="13" t="n">
        <v>186</v>
      </c>
      <c r="FA6403" s="13" t="n">
        <v>186</v>
      </c>
      <c r="FW6403" s="13" t="n">
        <v>186</v>
      </c>
      <c r="GS6403" s="13" t="n">
        <v>186</v>
      </c>
    </row>
    <row r="6404">
      <c r="C6404" s="13" t="n">
        <v>187</v>
      </c>
      <c r="D6404" s="13">
        <f>D2180*D2372</f>
        <v/>
      </c>
      <c r="E6404" s="13">
        <f>E2180*E2372</f>
        <v/>
      </c>
      <c r="F6404" s="13">
        <f>F2180*F2372</f>
        <v/>
      </c>
      <c r="Y6404" s="13" t="n">
        <v>187</v>
      </c>
      <c r="AU6404" s="13" t="n">
        <v>187</v>
      </c>
      <c r="BQ6404" s="13" t="n">
        <v>187</v>
      </c>
      <c r="CM6404" s="13" t="n">
        <v>187</v>
      </c>
      <c r="DI6404" s="13" t="n">
        <v>187</v>
      </c>
      <c r="EE6404" s="13" t="n">
        <v>187</v>
      </c>
      <c r="FA6404" s="13" t="n">
        <v>187</v>
      </c>
      <c r="FW6404" s="13" t="n">
        <v>187</v>
      </c>
      <c r="GS6404" s="13" t="n">
        <v>187</v>
      </c>
    </row>
    <row r="6405">
      <c r="C6405" s="13" t="n">
        <v>188</v>
      </c>
      <c r="D6405" s="13">
        <f>D2181*D2373</f>
        <v/>
      </c>
      <c r="E6405" s="13">
        <f>E2181*E2373</f>
        <v/>
      </c>
      <c r="F6405" s="13">
        <f>F2181*F2373</f>
        <v/>
      </c>
      <c r="Y6405" s="13" t="n">
        <v>188</v>
      </c>
      <c r="AU6405" s="13" t="n">
        <v>188</v>
      </c>
      <c r="BQ6405" s="13" t="n">
        <v>188</v>
      </c>
      <c r="CM6405" s="13" t="n">
        <v>188</v>
      </c>
      <c r="DI6405" s="13" t="n">
        <v>188</v>
      </c>
      <c r="EE6405" s="13" t="n">
        <v>188</v>
      </c>
      <c r="FA6405" s="13" t="n">
        <v>188</v>
      </c>
      <c r="FW6405" s="13" t="n">
        <v>188</v>
      </c>
      <c r="GS6405" s="13" t="n">
        <v>188</v>
      </c>
    </row>
    <row r="6406">
      <c r="C6406" s="13" t="n">
        <v>189</v>
      </c>
      <c r="D6406" s="13">
        <f>D2182*D2374</f>
        <v/>
      </c>
      <c r="E6406" s="13">
        <f>E2182*E2374</f>
        <v/>
      </c>
      <c r="F6406" s="13">
        <f>F2182*F2374</f>
        <v/>
      </c>
      <c r="Y6406" s="13" t="n">
        <v>189</v>
      </c>
      <c r="AU6406" s="13" t="n">
        <v>189</v>
      </c>
      <c r="BQ6406" s="13" t="n">
        <v>189</v>
      </c>
      <c r="CM6406" s="13" t="n">
        <v>189</v>
      </c>
      <c r="DI6406" s="13" t="n">
        <v>189</v>
      </c>
      <c r="EE6406" s="13" t="n">
        <v>189</v>
      </c>
      <c r="FA6406" s="13" t="n">
        <v>189</v>
      </c>
      <c r="FW6406" s="13" t="n">
        <v>189</v>
      </c>
      <c r="GS6406" s="13" t="n">
        <v>189</v>
      </c>
    </row>
    <row r="6407">
      <c r="C6407" s="13" t="n">
        <v>190</v>
      </c>
      <c r="D6407" s="13">
        <f>D2183*D2375</f>
        <v/>
      </c>
      <c r="E6407" s="13">
        <f>E2183*E2375</f>
        <v/>
      </c>
      <c r="F6407" s="13">
        <f>F2183*F2375</f>
        <v/>
      </c>
      <c r="Y6407" s="13" t="n">
        <v>190</v>
      </c>
      <c r="AU6407" s="13" t="n">
        <v>190</v>
      </c>
      <c r="BQ6407" s="13" t="n">
        <v>190</v>
      </c>
      <c r="CM6407" s="13" t="n">
        <v>190</v>
      </c>
      <c r="DI6407" s="13" t="n">
        <v>190</v>
      </c>
      <c r="EE6407" s="13" t="n">
        <v>190</v>
      </c>
      <c r="FA6407" s="13" t="n">
        <v>190</v>
      </c>
      <c r="FW6407" s="13" t="n">
        <v>190</v>
      </c>
      <c r="GS6407" s="13" t="n">
        <v>190</v>
      </c>
    </row>
    <row r="6408">
      <c r="C6408" s="13" t="n">
        <v>191</v>
      </c>
      <c r="D6408" s="13">
        <f>D2184*D2376</f>
        <v/>
      </c>
      <c r="E6408" s="13">
        <f>E2184*E2376</f>
        <v/>
      </c>
      <c r="F6408" s="13">
        <f>F2184*F2376</f>
        <v/>
      </c>
      <c r="Y6408" s="13" t="n">
        <v>191</v>
      </c>
      <c r="AU6408" s="13" t="n">
        <v>191</v>
      </c>
      <c r="BQ6408" s="13" t="n">
        <v>191</v>
      </c>
      <c r="CM6408" s="13" t="n">
        <v>191</v>
      </c>
      <c r="DI6408" s="13" t="n">
        <v>191</v>
      </c>
      <c r="EE6408" s="13" t="n">
        <v>191</v>
      </c>
      <c r="FA6408" s="13" t="n">
        <v>191</v>
      </c>
      <c r="FW6408" s="13" t="n">
        <v>191</v>
      </c>
      <c r="GS6408" s="13" t="n">
        <v>191</v>
      </c>
    </row>
    <row r="6409">
      <c r="C6409" s="13" t="n">
        <v>192</v>
      </c>
      <c r="D6409" s="13">
        <f>D2185*D2377</f>
        <v/>
      </c>
      <c r="E6409" s="13">
        <f>E2185*E2377</f>
        <v/>
      </c>
      <c r="F6409" s="13">
        <f>F2185*F2377</f>
        <v/>
      </c>
      <c r="Y6409" s="13" t="n">
        <v>192</v>
      </c>
      <c r="AU6409" s="13" t="n">
        <v>192</v>
      </c>
      <c r="BQ6409" s="13" t="n">
        <v>192</v>
      </c>
      <c r="CM6409" s="13" t="n">
        <v>192</v>
      </c>
      <c r="DI6409" s="13" t="n">
        <v>192</v>
      </c>
      <c r="EE6409" s="13" t="n">
        <v>192</v>
      </c>
      <c r="FA6409" s="13" t="n">
        <v>192</v>
      </c>
      <c r="FW6409" s="13" t="n">
        <v>192</v>
      </c>
      <c r="GS6409" s="13" t="n">
        <v>192</v>
      </c>
    </row>
    <row r="6410">
      <c r="C6410" s="13" t="n">
        <v>193</v>
      </c>
      <c r="D6410" s="13">
        <f>D2186*D2378</f>
        <v/>
      </c>
      <c r="E6410" s="13">
        <f>E2186*E2378</f>
        <v/>
      </c>
      <c r="F6410" s="13">
        <f>F2186*F2378</f>
        <v/>
      </c>
      <c r="Y6410" s="13" t="n">
        <v>193</v>
      </c>
      <c r="AU6410" s="13" t="n">
        <v>193</v>
      </c>
      <c r="BQ6410" s="13" t="n">
        <v>193</v>
      </c>
      <c r="CM6410" s="13" t="n">
        <v>193</v>
      </c>
      <c r="DI6410" s="13" t="n">
        <v>193</v>
      </c>
      <c r="EE6410" s="13" t="n">
        <v>193</v>
      </c>
      <c r="FA6410" s="13" t="n">
        <v>193</v>
      </c>
      <c r="FW6410" s="13" t="n">
        <v>193</v>
      </c>
      <c r="GS6410" s="13" t="n">
        <v>193</v>
      </c>
    </row>
    <row r="6411">
      <c r="C6411" s="13" t="n">
        <v>194</v>
      </c>
      <c r="D6411" s="13">
        <f>D2187*D2379</f>
        <v/>
      </c>
      <c r="E6411" s="13">
        <f>E2187*E2379</f>
        <v/>
      </c>
      <c r="F6411" s="13">
        <f>F2187*F2379</f>
        <v/>
      </c>
      <c r="Y6411" s="13" t="n">
        <v>194</v>
      </c>
      <c r="AU6411" s="13" t="n">
        <v>194</v>
      </c>
      <c r="BQ6411" s="13" t="n">
        <v>194</v>
      </c>
      <c r="CM6411" s="13" t="n">
        <v>194</v>
      </c>
      <c r="DI6411" s="13" t="n">
        <v>194</v>
      </c>
      <c r="EE6411" s="13" t="n">
        <v>194</v>
      </c>
      <c r="FA6411" s="13" t="n">
        <v>194</v>
      </c>
      <c r="FW6411" s="13" t="n">
        <v>194</v>
      </c>
      <c r="GS6411" s="13" t="n">
        <v>194</v>
      </c>
    </row>
    <row r="6412">
      <c r="C6412" s="13" t="n">
        <v>195</v>
      </c>
      <c r="D6412" s="13">
        <f>D2188*D2380</f>
        <v/>
      </c>
      <c r="E6412" s="13">
        <f>E2188*E2380</f>
        <v/>
      </c>
      <c r="F6412" s="13">
        <f>F2188*F2380</f>
        <v/>
      </c>
      <c r="Y6412" s="13" t="n">
        <v>195</v>
      </c>
      <c r="AU6412" s="13" t="n">
        <v>195</v>
      </c>
      <c r="BQ6412" s="13" t="n">
        <v>195</v>
      </c>
      <c r="CM6412" s="13" t="n">
        <v>195</v>
      </c>
      <c r="DI6412" s="13" t="n">
        <v>195</v>
      </c>
      <c r="EE6412" s="13" t="n">
        <v>195</v>
      </c>
      <c r="FA6412" s="13" t="n">
        <v>195</v>
      </c>
      <c r="FW6412" s="13" t="n">
        <v>195</v>
      </c>
      <c r="GS6412" s="13" t="n">
        <v>195</v>
      </c>
    </row>
    <row r="6413">
      <c r="C6413" s="13" t="n">
        <v>196</v>
      </c>
      <c r="D6413" s="13">
        <f>D2189*D2381</f>
        <v/>
      </c>
      <c r="E6413" s="13">
        <f>E2189*E2381</f>
        <v/>
      </c>
      <c r="F6413" s="13">
        <f>F2189*F2381</f>
        <v/>
      </c>
      <c r="Y6413" s="13" t="n">
        <v>196</v>
      </c>
      <c r="AU6413" s="13" t="n">
        <v>196</v>
      </c>
      <c r="BQ6413" s="13" t="n">
        <v>196</v>
      </c>
      <c r="CM6413" s="13" t="n">
        <v>196</v>
      </c>
      <c r="DI6413" s="13" t="n">
        <v>196</v>
      </c>
      <c r="EE6413" s="13" t="n">
        <v>196</v>
      </c>
      <c r="FA6413" s="13" t="n">
        <v>196</v>
      </c>
      <c r="FW6413" s="13" t="n">
        <v>196</v>
      </c>
      <c r="GS6413" s="13" t="n">
        <v>196</v>
      </c>
    </row>
    <row r="6414">
      <c r="C6414" s="13" t="n">
        <v>197</v>
      </c>
      <c r="D6414" s="13">
        <f>D2190*D2382</f>
        <v/>
      </c>
      <c r="E6414" s="13">
        <f>E2190*E2382</f>
        <v/>
      </c>
      <c r="F6414" s="13">
        <f>F2190*F2382</f>
        <v/>
      </c>
      <c r="Y6414" s="13" t="n">
        <v>197</v>
      </c>
      <c r="AU6414" s="13" t="n">
        <v>197</v>
      </c>
      <c r="BQ6414" s="13" t="n">
        <v>197</v>
      </c>
      <c r="CM6414" s="13" t="n">
        <v>197</v>
      </c>
      <c r="DI6414" s="13" t="n">
        <v>197</v>
      </c>
      <c r="EE6414" s="13" t="n">
        <v>197</v>
      </c>
      <c r="FA6414" s="13" t="n">
        <v>197</v>
      </c>
      <c r="FW6414" s="13" t="n">
        <v>197</v>
      </c>
      <c r="GS6414" s="13" t="n">
        <v>197</v>
      </c>
    </row>
    <row r="6415">
      <c r="C6415" s="13" t="n">
        <v>198</v>
      </c>
      <c r="D6415" s="13">
        <f>D2191*D2383</f>
        <v/>
      </c>
      <c r="E6415" s="13">
        <f>E2191*E2383</f>
        <v/>
      </c>
      <c r="F6415" s="13">
        <f>F2191*F2383</f>
        <v/>
      </c>
      <c r="Y6415" s="13" t="n">
        <v>198</v>
      </c>
      <c r="AU6415" s="13" t="n">
        <v>198</v>
      </c>
      <c r="BQ6415" s="13" t="n">
        <v>198</v>
      </c>
      <c r="CM6415" s="13" t="n">
        <v>198</v>
      </c>
      <c r="DI6415" s="13" t="n">
        <v>198</v>
      </c>
      <c r="EE6415" s="13" t="n">
        <v>198</v>
      </c>
      <c r="FA6415" s="13" t="n">
        <v>198</v>
      </c>
      <c r="FW6415" s="13" t="n">
        <v>198</v>
      </c>
      <c r="GS6415" s="13" t="n">
        <v>198</v>
      </c>
    </row>
    <row r="6417">
      <c r="C6417" s="13" t="inlineStr">
        <is>
          <t>Reorder(Estado da arte)</t>
        </is>
      </c>
      <c r="D6417" s="13" t="n">
        <v>22</v>
      </c>
      <c r="E6417" s="13" t="n">
        <v>23</v>
      </c>
      <c r="F6417" s="13" t="n">
        <v>24</v>
      </c>
      <c r="Y6417" s="13" t="inlineStr">
        <is>
          <t>Reorder(Estado da arte)</t>
        </is>
      </c>
      <c r="Z6417" s="13" t="n">
        <v>22</v>
      </c>
      <c r="AA6417" s="13" t="n">
        <v>23</v>
      </c>
      <c r="AB6417" s="13" t="n">
        <v>24</v>
      </c>
      <c r="AU6417" s="13" t="inlineStr">
        <is>
          <t>Reorder(Estado da arte)</t>
        </is>
      </c>
      <c r="AV6417" s="13" t="n">
        <v>22</v>
      </c>
      <c r="AW6417" s="13" t="n">
        <v>23</v>
      </c>
      <c r="AX6417" s="13" t="n">
        <v>24</v>
      </c>
      <c r="BQ6417" s="13" t="inlineStr">
        <is>
          <t>Reorder(Estado da arte)</t>
        </is>
      </c>
      <c r="BR6417" s="13" t="n">
        <v>22</v>
      </c>
      <c r="BS6417" s="13" t="n">
        <v>23</v>
      </c>
      <c r="BT6417" s="13" t="n">
        <v>24</v>
      </c>
      <c r="CM6417" s="13" t="inlineStr">
        <is>
          <t>Reorder(Estado da arte)</t>
        </is>
      </c>
      <c r="CN6417" s="13" t="n">
        <v>22</v>
      </c>
      <c r="CO6417" s="13" t="n">
        <v>23</v>
      </c>
      <c r="CP6417" s="13" t="n">
        <v>24</v>
      </c>
      <c r="DI6417" s="13" t="inlineStr">
        <is>
          <t>Reorder(Estado da arte)</t>
        </is>
      </c>
      <c r="DJ6417" s="13" t="n">
        <v>22</v>
      </c>
      <c r="DK6417" s="13" t="n">
        <v>23</v>
      </c>
      <c r="DL6417" s="13" t="n">
        <v>24</v>
      </c>
      <c r="EE6417" s="13" t="inlineStr">
        <is>
          <t>Reorder(Estado da arte)</t>
        </is>
      </c>
      <c r="EF6417" s="13" t="n">
        <v>22</v>
      </c>
      <c r="EG6417" s="13" t="n">
        <v>23</v>
      </c>
      <c r="EH6417" s="13" t="n">
        <v>24</v>
      </c>
      <c r="FA6417" s="13" t="inlineStr">
        <is>
          <t>Reorder(Estado da arte)</t>
        </is>
      </c>
      <c r="FB6417" s="13" t="n">
        <v>22</v>
      </c>
      <c r="FC6417" s="13" t="n">
        <v>23</v>
      </c>
      <c r="FD6417" s="13" t="n">
        <v>24</v>
      </c>
      <c r="FW6417" s="13" t="inlineStr">
        <is>
          <t>Reorder(Estado da arte)</t>
        </is>
      </c>
      <c r="FX6417" s="13" t="n">
        <v>22</v>
      </c>
      <c r="FY6417" s="13" t="n">
        <v>23</v>
      </c>
      <c r="FZ6417" s="13" t="n">
        <v>24</v>
      </c>
      <c r="GS6417" s="13" t="inlineStr">
        <is>
          <t>Reorder(Estado da arte)</t>
        </is>
      </c>
      <c r="GT6417" s="13" t="n">
        <v>22</v>
      </c>
      <c r="GU6417" s="13" t="n">
        <v>23</v>
      </c>
      <c r="GV6417" s="13" t="n">
        <v>24</v>
      </c>
    </row>
    <row r="6418">
      <c r="C6418" s="13" t="n">
        <v>9</v>
      </c>
      <c r="D6418" s="13">
        <f>D6226+$B$6035*D6034</f>
        <v/>
      </c>
      <c r="E6418" s="13">
        <f>E6226+$B$6035*E6034</f>
        <v/>
      </c>
      <c r="F6418" s="13">
        <f>F6226+$B$6035*F6034</f>
        <v/>
      </c>
      <c r="Y6418" s="13" t="n">
        <v>9</v>
      </c>
      <c r="AU6418" s="13" t="n">
        <v>9</v>
      </c>
      <c r="BQ6418" s="13" t="n">
        <v>9</v>
      </c>
      <c r="CM6418" s="13" t="n">
        <v>9</v>
      </c>
      <c r="DI6418" s="13" t="n">
        <v>9</v>
      </c>
      <c r="EE6418" s="13" t="n">
        <v>9</v>
      </c>
      <c r="FA6418" s="13" t="n">
        <v>9</v>
      </c>
      <c r="FW6418" s="13" t="n">
        <v>9</v>
      </c>
      <c r="GS6418" s="13" t="n">
        <v>9</v>
      </c>
    </row>
    <row r="6419">
      <c r="C6419" s="13" t="n">
        <v>10</v>
      </c>
      <c r="D6419" s="13">
        <f>D6227+$B$6035*D6035</f>
        <v/>
      </c>
      <c r="E6419" s="13">
        <f>E6227+$B$6035*E6035</f>
        <v/>
      </c>
      <c r="F6419" s="13">
        <f>F6227+$B$6035*F6035</f>
        <v/>
      </c>
      <c r="Y6419" s="13" t="n">
        <v>10</v>
      </c>
      <c r="AU6419" s="13" t="n">
        <v>10</v>
      </c>
      <c r="BQ6419" s="13" t="n">
        <v>10</v>
      </c>
      <c r="CM6419" s="13" t="n">
        <v>10</v>
      </c>
      <c r="DI6419" s="13" t="n">
        <v>10</v>
      </c>
      <c r="EE6419" s="13" t="n">
        <v>10</v>
      </c>
      <c r="FA6419" s="13" t="n">
        <v>10</v>
      </c>
      <c r="FW6419" s="13" t="n">
        <v>10</v>
      </c>
      <c r="GS6419" s="13" t="n">
        <v>10</v>
      </c>
    </row>
    <row r="6420">
      <c r="C6420" s="13" t="n">
        <v>11</v>
      </c>
      <c r="D6420" s="13">
        <f>D6228+$B$6035*D6036</f>
        <v/>
      </c>
      <c r="E6420" s="13">
        <f>E6228+$B$6035*E6036</f>
        <v/>
      </c>
      <c r="F6420" s="13">
        <f>F6228+$B$6035*F6036</f>
        <v/>
      </c>
      <c r="Y6420" s="13" t="n">
        <v>11</v>
      </c>
      <c r="AU6420" s="13" t="n">
        <v>11</v>
      </c>
      <c r="BQ6420" s="13" t="n">
        <v>11</v>
      </c>
      <c r="CM6420" s="13" t="n">
        <v>11</v>
      </c>
      <c r="DI6420" s="13" t="n">
        <v>11</v>
      </c>
      <c r="EE6420" s="13" t="n">
        <v>11</v>
      </c>
      <c r="FA6420" s="13" t="n">
        <v>11</v>
      </c>
      <c r="FW6420" s="13" t="n">
        <v>11</v>
      </c>
      <c r="GS6420" s="13" t="n">
        <v>11</v>
      </c>
    </row>
    <row r="6421">
      <c r="C6421" s="13" t="n">
        <v>12</v>
      </c>
      <c r="D6421" s="13">
        <f>D6229+$B$6035*D6037</f>
        <v/>
      </c>
      <c r="E6421" s="13">
        <f>E6229+$B$6035*E6037</f>
        <v/>
      </c>
      <c r="F6421" s="13">
        <f>F6229+$B$6035*F6037</f>
        <v/>
      </c>
      <c r="Y6421" s="13" t="n">
        <v>12</v>
      </c>
      <c r="AU6421" s="13" t="n">
        <v>12</v>
      </c>
      <c r="BQ6421" s="13" t="n">
        <v>12</v>
      </c>
      <c r="CM6421" s="13" t="n">
        <v>12</v>
      </c>
      <c r="DI6421" s="13" t="n">
        <v>12</v>
      </c>
      <c r="EE6421" s="13" t="n">
        <v>12</v>
      </c>
      <c r="FA6421" s="13" t="n">
        <v>12</v>
      </c>
      <c r="FW6421" s="13" t="n">
        <v>12</v>
      </c>
      <c r="GS6421" s="13" t="n">
        <v>12</v>
      </c>
    </row>
    <row r="6422">
      <c r="C6422" s="13" t="n">
        <v>13</v>
      </c>
      <c r="D6422" s="13">
        <f>D6230+$B$6035*D6038</f>
        <v/>
      </c>
      <c r="E6422" s="13">
        <f>E6230+$B$6035*E6038</f>
        <v/>
      </c>
      <c r="F6422" s="13">
        <f>F6230+$B$6035*F6038</f>
        <v/>
      </c>
      <c r="Y6422" s="13" t="n">
        <v>13</v>
      </c>
      <c r="AU6422" s="13" t="n">
        <v>13</v>
      </c>
      <c r="BQ6422" s="13" t="n">
        <v>13</v>
      </c>
      <c r="CM6422" s="13" t="n">
        <v>13</v>
      </c>
      <c r="DI6422" s="13" t="n">
        <v>13</v>
      </c>
      <c r="EE6422" s="13" t="n">
        <v>13</v>
      </c>
      <c r="FA6422" s="13" t="n">
        <v>13</v>
      </c>
      <c r="FW6422" s="13" t="n">
        <v>13</v>
      </c>
      <c r="GS6422" s="13" t="n">
        <v>13</v>
      </c>
    </row>
    <row r="6423">
      <c r="C6423" s="13" t="n">
        <v>14</v>
      </c>
      <c r="D6423" s="13">
        <f>D6231+$B$6035*D6039</f>
        <v/>
      </c>
      <c r="E6423" s="13">
        <f>E6231+$B$6035*E6039</f>
        <v/>
      </c>
      <c r="F6423" s="13">
        <f>F6231+$B$6035*F6039</f>
        <v/>
      </c>
      <c r="Y6423" s="13" t="n">
        <v>14</v>
      </c>
      <c r="AU6423" s="13" t="n">
        <v>14</v>
      </c>
      <c r="BQ6423" s="13" t="n">
        <v>14</v>
      </c>
      <c r="CM6423" s="13" t="n">
        <v>14</v>
      </c>
      <c r="DI6423" s="13" t="n">
        <v>14</v>
      </c>
      <c r="EE6423" s="13" t="n">
        <v>14</v>
      </c>
      <c r="FA6423" s="13" t="n">
        <v>14</v>
      </c>
      <c r="FW6423" s="13" t="n">
        <v>14</v>
      </c>
      <c r="GS6423" s="13" t="n">
        <v>14</v>
      </c>
    </row>
    <row r="6424">
      <c r="C6424" s="13" t="n">
        <v>15</v>
      </c>
      <c r="D6424" s="13">
        <f>D6232+$B$6035*D6040</f>
        <v/>
      </c>
      <c r="E6424" s="13">
        <f>E6232+$B$6035*E6040</f>
        <v/>
      </c>
      <c r="F6424" s="13">
        <f>F6232+$B$6035*F6040</f>
        <v/>
      </c>
      <c r="Y6424" s="13" t="n">
        <v>15</v>
      </c>
      <c r="AU6424" s="13" t="n">
        <v>15</v>
      </c>
      <c r="BQ6424" s="13" t="n">
        <v>15</v>
      </c>
      <c r="CM6424" s="13" t="n">
        <v>15</v>
      </c>
      <c r="DI6424" s="13" t="n">
        <v>15</v>
      </c>
      <c r="EE6424" s="13" t="n">
        <v>15</v>
      </c>
      <c r="FA6424" s="13" t="n">
        <v>15</v>
      </c>
      <c r="FW6424" s="13" t="n">
        <v>15</v>
      </c>
      <c r="GS6424" s="13" t="n">
        <v>15</v>
      </c>
    </row>
    <row r="6425">
      <c r="C6425" s="13" t="n">
        <v>16</v>
      </c>
      <c r="D6425" s="13">
        <f>D6233+$B$6035*D6041</f>
        <v/>
      </c>
      <c r="E6425" s="13">
        <f>E6233+$B$6035*E6041</f>
        <v/>
      </c>
      <c r="F6425" s="13">
        <f>F6233+$B$6035*F6041</f>
        <v/>
      </c>
      <c r="Y6425" s="13" t="n">
        <v>16</v>
      </c>
      <c r="AU6425" s="13" t="n">
        <v>16</v>
      </c>
      <c r="BQ6425" s="13" t="n">
        <v>16</v>
      </c>
      <c r="CM6425" s="13" t="n">
        <v>16</v>
      </c>
      <c r="DI6425" s="13" t="n">
        <v>16</v>
      </c>
      <c r="EE6425" s="13" t="n">
        <v>16</v>
      </c>
      <c r="FA6425" s="13" t="n">
        <v>16</v>
      </c>
      <c r="FW6425" s="13" t="n">
        <v>16</v>
      </c>
      <c r="GS6425" s="13" t="n">
        <v>16</v>
      </c>
    </row>
    <row r="6426">
      <c r="C6426" s="13" t="n">
        <v>17</v>
      </c>
      <c r="D6426" s="13">
        <f>D6234+$B$6035*D6042</f>
        <v/>
      </c>
      <c r="E6426" s="13">
        <f>E6234+$B$6035*E6042</f>
        <v/>
      </c>
      <c r="F6426" s="13">
        <f>F6234+$B$6035*F6042</f>
        <v/>
      </c>
      <c r="Y6426" s="13" t="n">
        <v>17</v>
      </c>
      <c r="AU6426" s="13" t="n">
        <v>17</v>
      </c>
      <c r="BQ6426" s="13" t="n">
        <v>17</v>
      </c>
      <c r="CM6426" s="13" t="n">
        <v>17</v>
      </c>
      <c r="DI6426" s="13" t="n">
        <v>17</v>
      </c>
      <c r="EE6426" s="13" t="n">
        <v>17</v>
      </c>
      <c r="FA6426" s="13" t="n">
        <v>17</v>
      </c>
      <c r="FW6426" s="13" t="n">
        <v>17</v>
      </c>
      <c r="GS6426" s="13" t="n">
        <v>17</v>
      </c>
    </row>
    <row r="6427">
      <c r="C6427" s="13" t="n">
        <v>18</v>
      </c>
      <c r="D6427" s="13">
        <f>D6235+$B$6035*D6043</f>
        <v/>
      </c>
      <c r="E6427" s="13">
        <f>E6235+$B$6035*E6043</f>
        <v/>
      </c>
      <c r="F6427" s="13">
        <f>F6235+$B$6035*F6043</f>
        <v/>
      </c>
      <c r="Y6427" s="13" t="n">
        <v>18</v>
      </c>
      <c r="AU6427" s="13" t="n">
        <v>18</v>
      </c>
      <c r="BQ6427" s="13" t="n">
        <v>18</v>
      </c>
      <c r="CM6427" s="13" t="n">
        <v>18</v>
      </c>
      <c r="DI6427" s="13" t="n">
        <v>18</v>
      </c>
      <c r="EE6427" s="13" t="n">
        <v>18</v>
      </c>
      <c r="FA6427" s="13" t="n">
        <v>18</v>
      </c>
      <c r="FW6427" s="13" t="n">
        <v>18</v>
      </c>
      <c r="GS6427" s="13" t="n">
        <v>18</v>
      </c>
    </row>
    <row r="6428">
      <c r="C6428" s="13" t="n">
        <v>19</v>
      </c>
      <c r="D6428" s="13">
        <f>D6236+$B$6035*D6044</f>
        <v/>
      </c>
      <c r="E6428" s="13">
        <f>E6236+$B$6035*E6044</f>
        <v/>
      </c>
      <c r="F6428" s="13">
        <f>F6236+$B$6035*F6044</f>
        <v/>
      </c>
      <c r="Y6428" s="13" t="n">
        <v>19</v>
      </c>
      <c r="AU6428" s="13" t="n">
        <v>19</v>
      </c>
      <c r="BQ6428" s="13" t="n">
        <v>19</v>
      </c>
      <c r="CM6428" s="13" t="n">
        <v>19</v>
      </c>
      <c r="DI6428" s="13" t="n">
        <v>19</v>
      </c>
      <c r="EE6428" s="13" t="n">
        <v>19</v>
      </c>
      <c r="FA6428" s="13" t="n">
        <v>19</v>
      </c>
      <c r="FW6428" s="13" t="n">
        <v>19</v>
      </c>
      <c r="GS6428" s="13" t="n">
        <v>19</v>
      </c>
    </row>
    <row r="6429">
      <c r="C6429" s="13" t="n">
        <v>20</v>
      </c>
      <c r="D6429" s="13">
        <f>D6237+$B$6035*D6045</f>
        <v/>
      </c>
      <c r="E6429" s="13">
        <f>E6237+$B$6035*E6045</f>
        <v/>
      </c>
      <c r="F6429" s="13">
        <f>F6237+$B$6035*F6045</f>
        <v/>
      </c>
      <c r="Y6429" s="13" t="n">
        <v>20</v>
      </c>
      <c r="AU6429" s="13" t="n">
        <v>20</v>
      </c>
      <c r="BQ6429" s="13" t="n">
        <v>20</v>
      </c>
      <c r="CM6429" s="13" t="n">
        <v>20</v>
      </c>
      <c r="DI6429" s="13" t="n">
        <v>20</v>
      </c>
      <c r="EE6429" s="13" t="n">
        <v>20</v>
      </c>
      <c r="FA6429" s="13" t="n">
        <v>20</v>
      </c>
      <c r="FW6429" s="13" t="n">
        <v>20</v>
      </c>
      <c r="GS6429" s="13" t="n">
        <v>20</v>
      </c>
    </row>
    <row r="6430">
      <c r="C6430" s="13" t="n">
        <v>21</v>
      </c>
      <c r="D6430" s="13">
        <f>D6238+$B$6035*D6046</f>
        <v/>
      </c>
      <c r="E6430" s="13">
        <f>E6238+$B$6035*E6046</f>
        <v/>
      </c>
      <c r="F6430" s="13">
        <f>F6238+$B$6035*F6046</f>
        <v/>
      </c>
      <c r="Y6430" s="13" t="n">
        <v>21</v>
      </c>
      <c r="AU6430" s="13" t="n">
        <v>21</v>
      </c>
      <c r="BQ6430" s="13" t="n">
        <v>21</v>
      </c>
      <c r="CM6430" s="13" t="n">
        <v>21</v>
      </c>
      <c r="DI6430" s="13" t="n">
        <v>21</v>
      </c>
      <c r="EE6430" s="13" t="n">
        <v>21</v>
      </c>
      <c r="FA6430" s="13" t="n">
        <v>21</v>
      </c>
      <c r="FW6430" s="13" t="n">
        <v>21</v>
      </c>
      <c r="GS6430" s="13" t="n">
        <v>21</v>
      </c>
    </row>
    <row r="6431">
      <c r="C6431" s="13" t="n">
        <v>22</v>
      </c>
      <c r="D6431" s="13">
        <f>D6239+$B$6035*D6047</f>
        <v/>
      </c>
      <c r="E6431" s="13">
        <f>E6239+$B$6035*E6047</f>
        <v/>
      </c>
      <c r="F6431" s="13">
        <f>F6239+$B$6035*F6047</f>
        <v/>
      </c>
      <c r="Y6431" s="13" t="n">
        <v>22</v>
      </c>
      <c r="AU6431" s="13" t="n">
        <v>22</v>
      </c>
      <c r="BQ6431" s="13" t="n">
        <v>22</v>
      </c>
      <c r="CM6431" s="13" t="n">
        <v>22</v>
      </c>
      <c r="DI6431" s="13" t="n">
        <v>22</v>
      </c>
      <c r="EE6431" s="13" t="n">
        <v>22</v>
      </c>
      <c r="FA6431" s="13" t="n">
        <v>22</v>
      </c>
      <c r="FW6431" s="13" t="n">
        <v>22</v>
      </c>
      <c r="GS6431" s="13" t="n">
        <v>22</v>
      </c>
    </row>
    <row r="6432">
      <c r="C6432" s="13" t="n">
        <v>23</v>
      </c>
      <c r="D6432" s="13">
        <f>D6240+$B$6035*D6048</f>
        <v/>
      </c>
      <c r="E6432" s="13">
        <f>E6240+$B$6035*E6048</f>
        <v/>
      </c>
      <c r="F6432" s="13">
        <f>F6240+$B$6035*F6048</f>
        <v/>
      </c>
      <c r="Y6432" s="13" t="n">
        <v>23</v>
      </c>
      <c r="AU6432" s="13" t="n">
        <v>23</v>
      </c>
      <c r="BQ6432" s="13" t="n">
        <v>23</v>
      </c>
      <c r="CM6432" s="13" t="n">
        <v>23</v>
      </c>
      <c r="DI6432" s="13" t="n">
        <v>23</v>
      </c>
      <c r="EE6432" s="13" t="n">
        <v>23</v>
      </c>
      <c r="FA6432" s="13" t="n">
        <v>23</v>
      </c>
      <c r="FW6432" s="13" t="n">
        <v>23</v>
      </c>
      <c r="GS6432" s="13" t="n">
        <v>23</v>
      </c>
    </row>
    <row r="6433">
      <c r="C6433" s="13" t="n">
        <v>24</v>
      </c>
      <c r="D6433" s="13">
        <f>D6241+$B$6035*D6049</f>
        <v/>
      </c>
      <c r="E6433" s="13">
        <f>E6241+$B$6035*E6049</f>
        <v/>
      </c>
      <c r="F6433" s="13">
        <f>F6241+$B$6035*F6049</f>
        <v/>
      </c>
      <c r="Y6433" s="13" t="n">
        <v>24</v>
      </c>
      <c r="AU6433" s="13" t="n">
        <v>24</v>
      </c>
      <c r="BQ6433" s="13" t="n">
        <v>24</v>
      </c>
      <c r="CM6433" s="13" t="n">
        <v>24</v>
      </c>
      <c r="DI6433" s="13" t="n">
        <v>24</v>
      </c>
      <c r="EE6433" s="13" t="n">
        <v>24</v>
      </c>
      <c r="FA6433" s="13" t="n">
        <v>24</v>
      </c>
      <c r="FW6433" s="13" t="n">
        <v>24</v>
      </c>
      <c r="GS6433" s="13" t="n">
        <v>24</v>
      </c>
    </row>
    <row r="6434">
      <c r="C6434" s="13" t="n">
        <v>25</v>
      </c>
      <c r="D6434" s="13">
        <f>D6242+$B$6035*D6050</f>
        <v/>
      </c>
      <c r="E6434" s="13">
        <f>E6242+$B$6035*E6050</f>
        <v/>
      </c>
      <c r="F6434" s="13">
        <f>F6242+$B$6035*F6050</f>
        <v/>
      </c>
      <c r="Y6434" s="13" t="n">
        <v>25</v>
      </c>
      <c r="AU6434" s="13" t="n">
        <v>25</v>
      </c>
      <c r="BQ6434" s="13" t="n">
        <v>25</v>
      </c>
      <c r="CM6434" s="13" t="n">
        <v>25</v>
      </c>
      <c r="DI6434" s="13" t="n">
        <v>25</v>
      </c>
      <c r="EE6434" s="13" t="n">
        <v>25</v>
      </c>
      <c r="FA6434" s="13" t="n">
        <v>25</v>
      </c>
      <c r="FW6434" s="13" t="n">
        <v>25</v>
      </c>
      <c r="GS6434" s="13" t="n">
        <v>25</v>
      </c>
    </row>
    <row r="6435">
      <c r="C6435" s="13" t="n">
        <v>26</v>
      </c>
      <c r="D6435" s="13">
        <f>D6243+$B$6035*D6051</f>
        <v/>
      </c>
      <c r="E6435" s="13">
        <f>E6243+$B$6035*E6051</f>
        <v/>
      </c>
      <c r="F6435" s="13">
        <f>F6243+$B$6035*F6051</f>
        <v/>
      </c>
      <c r="Y6435" s="13" t="n">
        <v>26</v>
      </c>
      <c r="AU6435" s="13" t="n">
        <v>26</v>
      </c>
      <c r="BQ6435" s="13" t="n">
        <v>26</v>
      </c>
      <c r="CM6435" s="13" t="n">
        <v>26</v>
      </c>
      <c r="DI6435" s="13" t="n">
        <v>26</v>
      </c>
      <c r="EE6435" s="13" t="n">
        <v>26</v>
      </c>
      <c r="FA6435" s="13" t="n">
        <v>26</v>
      </c>
      <c r="FW6435" s="13" t="n">
        <v>26</v>
      </c>
      <c r="GS6435" s="13" t="n">
        <v>26</v>
      </c>
    </row>
    <row r="6436">
      <c r="C6436" s="13" t="n">
        <v>27</v>
      </c>
      <c r="D6436" s="13">
        <f>D6244+$B$6035*D6052</f>
        <v/>
      </c>
      <c r="E6436" s="13">
        <f>E6244+$B$6035*E6052</f>
        <v/>
      </c>
      <c r="F6436" s="13">
        <f>F6244+$B$6035*F6052</f>
        <v/>
      </c>
      <c r="Y6436" s="13" t="n">
        <v>27</v>
      </c>
      <c r="AU6436" s="13" t="n">
        <v>27</v>
      </c>
      <c r="BQ6436" s="13" t="n">
        <v>27</v>
      </c>
      <c r="CM6436" s="13" t="n">
        <v>27</v>
      </c>
      <c r="DI6436" s="13" t="n">
        <v>27</v>
      </c>
      <c r="EE6436" s="13" t="n">
        <v>27</v>
      </c>
      <c r="FA6436" s="13" t="n">
        <v>27</v>
      </c>
      <c r="FW6436" s="13" t="n">
        <v>27</v>
      </c>
      <c r="GS6436" s="13" t="n">
        <v>27</v>
      </c>
    </row>
    <row r="6437">
      <c r="C6437" s="13" t="n">
        <v>28</v>
      </c>
      <c r="D6437" s="13">
        <f>D6245+$B$6035*D6053</f>
        <v/>
      </c>
      <c r="E6437" s="13">
        <f>E6245+$B$6035*E6053</f>
        <v/>
      </c>
      <c r="F6437" s="13">
        <f>F6245+$B$6035*F6053</f>
        <v/>
      </c>
      <c r="Y6437" s="13" t="n">
        <v>28</v>
      </c>
      <c r="AU6437" s="13" t="n">
        <v>28</v>
      </c>
      <c r="BQ6437" s="13" t="n">
        <v>28</v>
      </c>
      <c r="CM6437" s="13" t="n">
        <v>28</v>
      </c>
      <c r="DI6437" s="13" t="n">
        <v>28</v>
      </c>
      <c r="EE6437" s="13" t="n">
        <v>28</v>
      </c>
      <c r="FA6437" s="13" t="n">
        <v>28</v>
      </c>
      <c r="FW6437" s="13" t="n">
        <v>28</v>
      </c>
      <c r="GS6437" s="13" t="n">
        <v>28</v>
      </c>
    </row>
    <row r="6438">
      <c r="C6438" s="13" t="n">
        <v>29</v>
      </c>
      <c r="D6438" s="13">
        <f>D6246+$B$6035*D6054</f>
        <v/>
      </c>
      <c r="E6438" s="13">
        <f>E6246+$B$6035*E6054</f>
        <v/>
      </c>
      <c r="F6438" s="13">
        <f>F6246+$B$6035*F6054</f>
        <v/>
      </c>
      <c r="Y6438" s="13" t="n">
        <v>29</v>
      </c>
      <c r="AU6438" s="13" t="n">
        <v>29</v>
      </c>
      <c r="BQ6438" s="13" t="n">
        <v>29</v>
      </c>
      <c r="CM6438" s="13" t="n">
        <v>29</v>
      </c>
      <c r="DI6438" s="13" t="n">
        <v>29</v>
      </c>
      <c r="EE6438" s="13" t="n">
        <v>29</v>
      </c>
      <c r="FA6438" s="13" t="n">
        <v>29</v>
      </c>
      <c r="FW6438" s="13" t="n">
        <v>29</v>
      </c>
      <c r="GS6438" s="13" t="n">
        <v>29</v>
      </c>
    </row>
    <row r="6439">
      <c r="C6439" s="13" t="n">
        <v>30</v>
      </c>
      <c r="D6439" s="13">
        <f>D6247+$B$6035*D6055</f>
        <v/>
      </c>
      <c r="E6439" s="13">
        <f>E6247+$B$6035*E6055</f>
        <v/>
      </c>
      <c r="F6439" s="13">
        <f>F6247+$B$6035*F6055</f>
        <v/>
      </c>
      <c r="Y6439" s="13" t="n">
        <v>30</v>
      </c>
      <c r="AU6439" s="13" t="n">
        <v>30</v>
      </c>
      <c r="BQ6439" s="13" t="n">
        <v>30</v>
      </c>
      <c r="CM6439" s="13" t="n">
        <v>30</v>
      </c>
      <c r="DI6439" s="13" t="n">
        <v>30</v>
      </c>
      <c r="EE6439" s="13" t="n">
        <v>30</v>
      </c>
      <c r="FA6439" s="13" t="n">
        <v>30</v>
      </c>
      <c r="FW6439" s="13" t="n">
        <v>30</v>
      </c>
      <c r="GS6439" s="13" t="n">
        <v>30</v>
      </c>
    </row>
    <row r="6440">
      <c r="C6440" s="13" t="n">
        <v>31</v>
      </c>
      <c r="D6440" s="13">
        <f>D6248+$B$6035*D6056</f>
        <v/>
      </c>
      <c r="E6440" s="13">
        <f>E6248+$B$6035*E6056</f>
        <v/>
      </c>
      <c r="F6440" s="13">
        <f>F6248+$B$6035*F6056</f>
        <v/>
      </c>
      <c r="Y6440" s="13" t="n">
        <v>31</v>
      </c>
      <c r="AU6440" s="13" t="n">
        <v>31</v>
      </c>
      <c r="BQ6440" s="13" t="n">
        <v>31</v>
      </c>
      <c r="CM6440" s="13" t="n">
        <v>31</v>
      </c>
      <c r="DI6440" s="13" t="n">
        <v>31</v>
      </c>
      <c r="EE6440" s="13" t="n">
        <v>31</v>
      </c>
      <c r="FA6440" s="13" t="n">
        <v>31</v>
      </c>
      <c r="FW6440" s="13" t="n">
        <v>31</v>
      </c>
      <c r="GS6440" s="13" t="n">
        <v>31</v>
      </c>
    </row>
    <row r="6441">
      <c r="C6441" s="13" t="n">
        <v>32</v>
      </c>
      <c r="D6441" s="13">
        <f>D6249+$B$6035*D6057</f>
        <v/>
      </c>
      <c r="E6441" s="13">
        <f>E6249+$B$6035*E6057</f>
        <v/>
      </c>
      <c r="F6441" s="13">
        <f>F6249+$B$6035*F6057</f>
        <v/>
      </c>
      <c r="Y6441" s="13" t="n">
        <v>32</v>
      </c>
      <c r="AU6441" s="13" t="n">
        <v>32</v>
      </c>
      <c r="BQ6441" s="13" t="n">
        <v>32</v>
      </c>
      <c r="CM6441" s="13" t="n">
        <v>32</v>
      </c>
      <c r="DI6441" s="13" t="n">
        <v>32</v>
      </c>
      <c r="EE6441" s="13" t="n">
        <v>32</v>
      </c>
      <c r="FA6441" s="13" t="n">
        <v>32</v>
      </c>
      <c r="FW6441" s="13" t="n">
        <v>32</v>
      </c>
      <c r="GS6441" s="13" t="n">
        <v>32</v>
      </c>
    </row>
    <row r="6442">
      <c r="C6442" s="13" t="n">
        <v>33</v>
      </c>
      <c r="D6442" s="13">
        <f>D6250+$B$6035*D6058</f>
        <v/>
      </c>
      <c r="E6442" s="13">
        <f>E6250+$B$6035*E6058</f>
        <v/>
      </c>
      <c r="F6442" s="13">
        <f>F6250+$B$6035*F6058</f>
        <v/>
      </c>
      <c r="Y6442" s="13" t="n">
        <v>33</v>
      </c>
      <c r="AU6442" s="13" t="n">
        <v>33</v>
      </c>
      <c r="BQ6442" s="13" t="n">
        <v>33</v>
      </c>
      <c r="CM6442" s="13" t="n">
        <v>33</v>
      </c>
      <c r="DI6442" s="13" t="n">
        <v>33</v>
      </c>
      <c r="EE6442" s="13" t="n">
        <v>33</v>
      </c>
      <c r="FA6442" s="13" t="n">
        <v>33</v>
      </c>
      <c r="FW6442" s="13" t="n">
        <v>33</v>
      </c>
      <c r="GS6442" s="13" t="n">
        <v>33</v>
      </c>
    </row>
    <row r="6443">
      <c r="C6443" s="13" t="n">
        <v>34</v>
      </c>
      <c r="D6443" s="13">
        <f>D6251+$B$6035*D6059</f>
        <v/>
      </c>
      <c r="E6443" s="13">
        <f>E6251+$B$6035*E6059</f>
        <v/>
      </c>
      <c r="F6443" s="13">
        <f>F6251+$B$6035*F6059</f>
        <v/>
      </c>
      <c r="Y6443" s="13" t="n">
        <v>34</v>
      </c>
      <c r="AU6443" s="13" t="n">
        <v>34</v>
      </c>
      <c r="BQ6443" s="13" t="n">
        <v>34</v>
      </c>
      <c r="CM6443" s="13" t="n">
        <v>34</v>
      </c>
      <c r="DI6443" s="13" t="n">
        <v>34</v>
      </c>
      <c r="EE6443" s="13" t="n">
        <v>34</v>
      </c>
      <c r="FA6443" s="13" t="n">
        <v>34</v>
      </c>
      <c r="FW6443" s="13" t="n">
        <v>34</v>
      </c>
      <c r="GS6443" s="13" t="n">
        <v>34</v>
      </c>
    </row>
    <row r="6444">
      <c r="C6444" s="13" t="n">
        <v>35</v>
      </c>
      <c r="D6444" s="13">
        <f>D6252+$B$6035*D6060</f>
        <v/>
      </c>
      <c r="E6444" s="13">
        <f>E6252+$B$6035*E6060</f>
        <v/>
      </c>
      <c r="F6444" s="13">
        <f>F6252+$B$6035*F6060</f>
        <v/>
      </c>
      <c r="Y6444" s="13" t="n">
        <v>35</v>
      </c>
      <c r="AU6444" s="13" t="n">
        <v>35</v>
      </c>
      <c r="BQ6444" s="13" t="n">
        <v>35</v>
      </c>
      <c r="CM6444" s="13" t="n">
        <v>35</v>
      </c>
      <c r="DI6444" s="13" t="n">
        <v>35</v>
      </c>
      <c r="EE6444" s="13" t="n">
        <v>35</v>
      </c>
      <c r="FA6444" s="13" t="n">
        <v>35</v>
      </c>
      <c r="FW6444" s="13" t="n">
        <v>35</v>
      </c>
      <c r="GS6444" s="13" t="n">
        <v>35</v>
      </c>
    </row>
    <row r="6445">
      <c r="C6445" s="13" t="n">
        <v>36</v>
      </c>
      <c r="D6445" s="13">
        <f>D6253+$B$6035*D6061</f>
        <v/>
      </c>
      <c r="E6445" s="13">
        <f>E6253+$B$6035*E6061</f>
        <v/>
      </c>
      <c r="F6445" s="13">
        <f>F6253+$B$6035*F6061</f>
        <v/>
      </c>
      <c r="Y6445" s="13" t="n">
        <v>36</v>
      </c>
      <c r="AU6445" s="13" t="n">
        <v>36</v>
      </c>
      <c r="BQ6445" s="13" t="n">
        <v>36</v>
      </c>
      <c r="CM6445" s="13" t="n">
        <v>36</v>
      </c>
      <c r="DI6445" s="13" t="n">
        <v>36</v>
      </c>
      <c r="EE6445" s="13" t="n">
        <v>36</v>
      </c>
      <c r="FA6445" s="13" t="n">
        <v>36</v>
      </c>
      <c r="FW6445" s="13" t="n">
        <v>36</v>
      </c>
      <c r="GS6445" s="13" t="n">
        <v>36</v>
      </c>
    </row>
    <row r="6446">
      <c r="C6446" s="13" t="n">
        <v>37</v>
      </c>
      <c r="D6446" s="13">
        <f>D6254+$B$6035*D6062</f>
        <v/>
      </c>
      <c r="E6446" s="13">
        <f>E6254+$B$6035*E6062</f>
        <v/>
      </c>
      <c r="F6446" s="13">
        <f>F6254+$B$6035*F6062</f>
        <v/>
      </c>
      <c r="Y6446" s="13" t="n">
        <v>37</v>
      </c>
      <c r="AU6446" s="13" t="n">
        <v>37</v>
      </c>
      <c r="BQ6446" s="13" t="n">
        <v>37</v>
      </c>
      <c r="CM6446" s="13" t="n">
        <v>37</v>
      </c>
      <c r="DI6446" s="13" t="n">
        <v>37</v>
      </c>
      <c r="EE6446" s="13" t="n">
        <v>37</v>
      </c>
      <c r="FA6446" s="13" t="n">
        <v>37</v>
      </c>
      <c r="FW6446" s="13" t="n">
        <v>37</v>
      </c>
      <c r="GS6446" s="13" t="n">
        <v>37</v>
      </c>
    </row>
    <row r="6447">
      <c r="C6447" s="13" t="n">
        <v>38</v>
      </c>
      <c r="D6447" s="13">
        <f>D6255+$B$6035*D6063</f>
        <v/>
      </c>
      <c r="E6447" s="13">
        <f>E6255+$B$6035*E6063</f>
        <v/>
      </c>
      <c r="F6447" s="13">
        <f>F6255+$B$6035*F6063</f>
        <v/>
      </c>
      <c r="Y6447" s="13" t="n">
        <v>38</v>
      </c>
      <c r="AU6447" s="13" t="n">
        <v>38</v>
      </c>
      <c r="BQ6447" s="13" t="n">
        <v>38</v>
      </c>
      <c r="CM6447" s="13" t="n">
        <v>38</v>
      </c>
      <c r="DI6447" s="13" t="n">
        <v>38</v>
      </c>
      <c r="EE6447" s="13" t="n">
        <v>38</v>
      </c>
      <c r="FA6447" s="13" t="n">
        <v>38</v>
      </c>
      <c r="FW6447" s="13" t="n">
        <v>38</v>
      </c>
      <c r="GS6447" s="13" t="n">
        <v>38</v>
      </c>
    </row>
    <row r="6448">
      <c r="C6448" s="13" t="n">
        <v>39</v>
      </c>
      <c r="D6448" s="13">
        <f>D6256+$B$6035*D6064</f>
        <v/>
      </c>
      <c r="E6448" s="13">
        <f>E6256+$B$6035*E6064</f>
        <v/>
      </c>
      <c r="F6448" s="13">
        <f>F6256+$B$6035*F6064</f>
        <v/>
      </c>
      <c r="Y6448" s="13" t="n">
        <v>39</v>
      </c>
      <c r="AU6448" s="13" t="n">
        <v>39</v>
      </c>
      <c r="BQ6448" s="13" t="n">
        <v>39</v>
      </c>
      <c r="CM6448" s="13" t="n">
        <v>39</v>
      </c>
      <c r="DI6448" s="13" t="n">
        <v>39</v>
      </c>
      <c r="EE6448" s="13" t="n">
        <v>39</v>
      </c>
      <c r="FA6448" s="13" t="n">
        <v>39</v>
      </c>
      <c r="FW6448" s="13" t="n">
        <v>39</v>
      </c>
      <c r="GS6448" s="13" t="n">
        <v>39</v>
      </c>
    </row>
    <row r="6449">
      <c r="C6449" s="13" t="n">
        <v>40</v>
      </c>
      <c r="D6449" s="13">
        <f>D6257+$B$6035*D6065</f>
        <v/>
      </c>
      <c r="E6449" s="13">
        <f>E6257+$B$6035*E6065</f>
        <v/>
      </c>
      <c r="F6449" s="13">
        <f>F6257+$B$6035*F6065</f>
        <v/>
      </c>
      <c r="Y6449" s="13" t="n">
        <v>40</v>
      </c>
      <c r="AU6449" s="13" t="n">
        <v>40</v>
      </c>
      <c r="BQ6449" s="13" t="n">
        <v>40</v>
      </c>
      <c r="CM6449" s="13" t="n">
        <v>40</v>
      </c>
      <c r="DI6449" s="13" t="n">
        <v>40</v>
      </c>
      <c r="EE6449" s="13" t="n">
        <v>40</v>
      </c>
      <c r="FA6449" s="13" t="n">
        <v>40</v>
      </c>
      <c r="FW6449" s="13" t="n">
        <v>40</v>
      </c>
      <c r="GS6449" s="13" t="n">
        <v>40</v>
      </c>
    </row>
    <row r="6450">
      <c r="C6450" s="13" t="n">
        <v>41</v>
      </c>
      <c r="D6450" s="13">
        <f>D6258+$B$6035*D6066</f>
        <v/>
      </c>
      <c r="E6450" s="13">
        <f>E6258+$B$6035*E6066</f>
        <v/>
      </c>
      <c r="F6450" s="13">
        <f>F6258+$B$6035*F6066</f>
        <v/>
      </c>
      <c r="Y6450" s="13" t="n">
        <v>41</v>
      </c>
      <c r="AU6450" s="13" t="n">
        <v>41</v>
      </c>
      <c r="BQ6450" s="13" t="n">
        <v>41</v>
      </c>
      <c r="CM6450" s="13" t="n">
        <v>41</v>
      </c>
      <c r="DI6450" s="13" t="n">
        <v>41</v>
      </c>
      <c r="EE6450" s="13" t="n">
        <v>41</v>
      </c>
      <c r="FA6450" s="13" t="n">
        <v>41</v>
      </c>
      <c r="FW6450" s="13" t="n">
        <v>41</v>
      </c>
      <c r="GS6450" s="13" t="n">
        <v>41</v>
      </c>
    </row>
    <row r="6451">
      <c r="C6451" s="13" t="n">
        <v>42</v>
      </c>
      <c r="D6451" s="13">
        <f>D6259+$B$6035*D6067</f>
        <v/>
      </c>
      <c r="E6451" s="13">
        <f>E6259+$B$6035*E6067</f>
        <v/>
      </c>
      <c r="F6451" s="13">
        <f>F6259+$B$6035*F6067</f>
        <v/>
      </c>
      <c r="Y6451" s="13" t="n">
        <v>42</v>
      </c>
      <c r="AU6451" s="13" t="n">
        <v>42</v>
      </c>
      <c r="BQ6451" s="13" t="n">
        <v>42</v>
      </c>
      <c r="CM6451" s="13" t="n">
        <v>42</v>
      </c>
      <c r="DI6451" s="13" t="n">
        <v>42</v>
      </c>
      <c r="EE6451" s="13" t="n">
        <v>42</v>
      </c>
      <c r="FA6451" s="13" t="n">
        <v>42</v>
      </c>
      <c r="FW6451" s="13" t="n">
        <v>42</v>
      </c>
      <c r="GS6451" s="13" t="n">
        <v>42</v>
      </c>
    </row>
    <row r="6452">
      <c r="C6452" s="13" t="n">
        <v>43</v>
      </c>
      <c r="D6452" s="13">
        <f>D6260+$B$6035*D6068</f>
        <v/>
      </c>
      <c r="E6452" s="13">
        <f>E6260+$B$6035*E6068</f>
        <v/>
      </c>
      <c r="F6452" s="13">
        <f>F6260+$B$6035*F6068</f>
        <v/>
      </c>
      <c r="Y6452" s="13" t="n">
        <v>43</v>
      </c>
      <c r="AU6452" s="13" t="n">
        <v>43</v>
      </c>
      <c r="BQ6452" s="13" t="n">
        <v>43</v>
      </c>
      <c r="CM6452" s="13" t="n">
        <v>43</v>
      </c>
      <c r="DI6452" s="13" t="n">
        <v>43</v>
      </c>
      <c r="EE6452" s="13" t="n">
        <v>43</v>
      </c>
      <c r="FA6452" s="13" t="n">
        <v>43</v>
      </c>
      <c r="FW6452" s="13" t="n">
        <v>43</v>
      </c>
      <c r="GS6452" s="13" t="n">
        <v>43</v>
      </c>
    </row>
    <row r="6453">
      <c r="C6453" s="13" t="n">
        <v>44</v>
      </c>
      <c r="D6453" s="13">
        <f>D6261+$B$6035*D6069</f>
        <v/>
      </c>
      <c r="E6453" s="13">
        <f>E6261+$B$6035*E6069</f>
        <v/>
      </c>
      <c r="F6453" s="13">
        <f>F6261+$B$6035*F6069</f>
        <v/>
      </c>
      <c r="Y6453" s="13" t="n">
        <v>44</v>
      </c>
      <c r="AU6453" s="13" t="n">
        <v>44</v>
      </c>
      <c r="BQ6453" s="13" t="n">
        <v>44</v>
      </c>
      <c r="CM6453" s="13" t="n">
        <v>44</v>
      </c>
      <c r="DI6453" s="13" t="n">
        <v>44</v>
      </c>
      <c r="EE6453" s="13" t="n">
        <v>44</v>
      </c>
      <c r="FA6453" s="13" t="n">
        <v>44</v>
      </c>
      <c r="FW6453" s="13" t="n">
        <v>44</v>
      </c>
      <c r="GS6453" s="13" t="n">
        <v>44</v>
      </c>
    </row>
    <row r="6454">
      <c r="C6454" s="13" t="n">
        <v>45</v>
      </c>
      <c r="D6454" s="13">
        <f>D6262+$B$6035*D6070</f>
        <v/>
      </c>
      <c r="E6454" s="13">
        <f>E6262+$B$6035*E6070</f>
        <v/>
      </c>
      <c r="F6454" s="13">
        <f>F6262+$B$6035*F6070</f>
        <v/>
      </c>
      <c r="Y6454" s="13" t="n">
        <v>45</v>
      </c>
      <c r="AU6454" s="13" t="n">
        <v>45</v>
      </c>
      <c r="BQ6454" s="13" t="n">
        <v>45</v>
      </c>
      <c r="CM6454" s="13" t="n">
        <v>45</v>
      </c>
      <c r="DI6454" s="13" t="n">
        <v>45</v>
      </c>
      <c r="EE6454" s="13" t="n">
        <v>45</v>
      </c>
      <c r="FA6454" s="13" t="n">
        <v>45</v>
      </c>
      <c r="FW6454" s="13" t="n">
        <v>45</v>
      </c>
      <c r="GS6454" s="13" t="n">
        <v>45</v>
      </c>
    </row>
    <row r="6455">
      <c r="C6455" s="13" t="n">
        <v>46</v>
      </c>
      <c r="D6455" s="13">
        <f>D6263+$B$6035*D6071</f>
        <v/>
      </c>
      <c r="E6455" s="13">
        <f>E6263+$B$6035*E6071</f>
        <v/>
      </c>
      <c r="F6455" s="13">
        <f>F6263+$B$6035*F6071</f>
        <v/>
      </c>
      <c r="Y6455" s="13" t="n">
        <v>46</v>
      </c>
      <c r="AU6455" s="13" t="n">
        <v>46</v>
      </c>
      <c r="BQ6455" s="13" t="n">
        <v>46</v>
      </c>
      <c r="CM6455" s="13" t="n">
        <v>46</v>
      </c>
      <c r="DI6455" s="13" t="n">
        <v>46</v>
      </c>
      <c r="EE6455" s="13" t="n">
        <v>46</v>
      </c>
      <c r="FA6455" s="13" t="n">
        <v>46</v>
      </c>
      <c r="FW6455" s="13" t="n">
        <v>46</v>
      </c>
      <c r="GS6455" s="13" t="n">
        <v>46</v>
      </c>
    </row>
    <row r="6456">
      <c r="C6456" s="13" t="n">
        <v>47</v>
      </c>
      <c r="D6456" s="13">
        <f>D6264+$B$6035*D6072</f>
        <v/>
      </c>
      <c r="E6456" s="13">
        <f>E6264+$B$6035*E6072</f>
        <v/>
      </c>
      <c r="F6456" s="13">
        <f>F6264+$B$6035*F6072</f>
        <v/>
      </c>
      <c r="Y6456" s="13" t="n">
        <v>47</v>
      </c>
      <c r="AU6456" s="13" t="n">
        <v>47</v>
      </c>
      <c r="BQ6456" s="13" t="n">
        <v>47</v>
      </c>
      <c r="CM6456" s="13" t="n">
        <v>47</v>
      </c>
      <c r="DI6456" s="13" t="n">
        <v>47</v>
      </c>
      <c r="EE6456" s="13" t="n">
        <v>47</v>
      </c>
      <c r="FA6456" s="13" t="n">
        <v>47</v>
      </c>
      <c r="FW6456" s="13" t="n">
        <v>47</v>
      </c>
      <c r="GS6456" s="13" t="n">
        <v>47</v>
      </c>
    </row>
    <row r="6457">
      <c r="C6457" s="13" t="n">
        <v>48</v>
      </c>
      <c r="D6457" s="13">
        <f>D6265+$B$6035*D6073</f>
        <v/>
      </c>
      <c r="E6457" s="13">
        <f>E6265+$B$6035*E6073</f>
        <v/>
      </c>
      <c r="F6457" s="13">
        <f>F6265+$B$6035*F6073</f>
        <v/>
      </c>
      <c r="Y6457" s="13" t="n">
        <v>48</v>
      </c>
      <c r="AU6457" s="13" t="n">
        <v>48</v>
      </c>
      <c r="BQ6457" s="13" t="n">
        <v>48</v>
      </c>
      <c r="CM6457" s="13" t="n">
        <v>48</v>
      </c>
      <c r="DI6457" s="13" t="n">
        <v>48</v>
      </c>
      <c r="EE6457" s="13" t="n">
        <v>48</v>
      </c>
      <c r="FA6457" s="13" t="n">
        <v>48</v>
      </c>
      <c r="FW6457" s="13" t="n">
        <v>48</v>
      </c>
      <c r="GS6457" s="13" t="n">
        <v>48</v>
      </c>
    </row>
    <row r="6458">
      <c r="C6458" s="13" t="n">
        <v>49</v>
      </c>
      <c r="D6458" s="13">
        <f>D6266+$B$6035*D6074</f>
        <v/>
      </c>
      <c r="E6458" s="13">
        <f>E6266+$B$6035*E6074</f>
        <v/>
      </c>
      <c r="F6458" s="13">
        <f>F6266+$B$6035*F6074</f>
        <v/>
      </c>
      <c r="Y6458" s="13" t="n">
        <v>49</v>
      </c>
      <c r="AU6458" s="13" t="n">
        <v>49</v>
      </c>
      <c r="BQ6458" s="13" t="n">
        <v>49</v>
      </c>
      <c r="CM6458" s="13" t="n">
        <v>49</v>
      </c>
      <c r="DI6458" s="13" t="n">
        <v>49</v>
      </c>
      <c r="EE6458" s="13" t="n">
        <v>49</v>
      </c>
      <c r="FA6458" s="13" t="n">
        <v>49</v>
      </c>
      <c r="FW6458" s="13" t="n">
        <v>49</v>
      </c>
      <c r="GS6458" s="13" t="n">
        <v>49</v>
      </c>
    </row>
    <row r="6459">
      <c r="C6459" s="13" t="n">
        <v>50</v>
      </c>
      <c r="D6459" s="13">
        <f>D6267+$B$6035*D6075</f>
        <v/>
      </c>
      <c r="E6459" s="13">
        <f>E6267+$B$6035*E6075</f>
        <v/>
      </c>
      <c r="F6459" s="13">
        <f>F6267+$B$6035*F6075</f>
        <v/>
      </c>
      <c r="Y6459" s="13" t="n">
        <v>50</v>
      </c>
      <c r="AU6459" s="13" t="n">
        <v>50</v>
      </c>
      <c r="BQ6459" s="13" t="n">
        <v>50</v>
      </c>
      <c r="CM6459" s="13" t="n">
        <v>50</v>
      </c>
      <c r="DI6459" s="13" t="n">
        <v>50</v>
      </c>
      <c r="EE6459" s="13" t="n">
        <v>50</v>
      </c>
      <c r="FA6459" s="13" t="n">
        <v>50</v>
      </c>
      <c r="FW6459" s="13" t="n">
        <v>50</v>
      </c>
      <c r="GS6459" s="13" t="n">
        <v>50</v>
      </c>
    </row>
    <row r="6460">
      <c r="C6460" s="13" t="n">
        <v>51</v>
      </c>
      <c r="D6460" s="13">
        <f>D6268+$B$6035*D6076</f>
        <v/>
      </c>
      <c r="E6460" s="13">
        <f>E6268+$B$6035*E6076</f>
        <v/>
      </c>
      <c r="F6460" s="13">
        <f>F6268+$B$6035*F6076</f>
        <v/>
      </c>
      <c r="Y6460" s="13" t="n">
        <v>51</v>
      </c>
      <c r="AU6460" s="13" t="n">
        <v>51</v>
      </c>
      <c r="BQ6460" s="13" t="n">
        <v>51</v>
      </c>
      <c r="CM6460" s="13" t="n">
        <v>51</v>
      </c>
      <c r="DI6460" s="13" t="n">
        <v>51</v>
      </c>
      <c r="EE6460" s="13" t="n">
        <v>51</v>
      </c>
      <c r="FA6460" s="13" t="n">
        <v>51</v>
      </c>
      <c r="FW6460" s="13" t="n">
        <v>51</v>
      </c>
      <c r="GS6460" s="13" t="n">
        <v>51</v>
      </c>
    </row>
    <row r="6461">
      <c r="C6461" s="13" t="n">
        <v>52</v>
      </c>
      <c r="D6461" s="13">
        <f>D6269+$B$6035*D6077</f>
        <v/>
      </c>
      <c r="E6461" s="13">
        <f>E6269+$B$6035*E6077</f>
        <v/>
      </c>
      <c r="F6461" s="13">
        <f>F6269+$B$6035*F6077</f>
        <v/>
      </c>
      <c r="Y6461" s="13" t="n">
        <v>52</v>
      </c>
      <c r="AU6461" s="13" t="n">
        <v>52</v>
      </c>
      <c r="BQ6461" s="13" t="n">
        <v>52</v>
      </c>
      <c r="CM6461" s="13" t="n">
        <v>52</v>
      </c>
      <c r="DI6461" s="13" t="n">
        <v>52</v>
      </c>
      <c r="EE6461" s="13" t="n">
        <v>52</v>
      </c>
      <c r="FA6461" s="13" t="n">
        <v>52</v>
      </c>
      <c r="FW6461" s="13" t="n">
        <v>52</v>
      </c>
      <c r="GS6461" s="13" t="n">
        <v>52</v>
      </c>
    </row>
    <row r="6462">
      <c r="C6462" s="13" t="n">
        <v>53</v>
      </c>
      <c r="D6462" s="13">
        <f>D6270+$B$6035*D6078</f>
        <v/>
      </c>
      <c r="E6462" s="13">
        <f>E6270+$B$6035*E6078</f>
        <v/>
      </c>
      <c r="F6462" s="13">
        <f>F6270+$B$6035*F6078</f>
        <v/>
      </c>
      <c r="Y6462" s="13" t="n">
        <v>53</v>
      </c>
      <c r="AU6462" s="13" t="n">
        <v>53</v>
      </c>
      <c r="BQ6462" s="13" t="n">
        <v>53</v>
      </c>
      <c r="CM6462" s="13" t="n">
        <v>53</v>
      </c>
      <c r="DI6462" s="13" t="n">
        <v>53</v>
      </c>
      <c r="EE6462" s="13" t="n">
        <v>53</v>
      </c>
      <c r="FA6462" s="13" t="n">
        <v>53</v>
      </c>
      <c r="FW6462" s="13" t="n">
        <v>53</v>
      </c>
      <c r="GS6462" s="13" t="n">
        <v>53</v>
      </c>
    </row>
    <row r="6463">
      <c r="C6463" s="13" t="n">
        <v>54</v>
      </c>
      <c r="D6463" s="13">
        <f>D6271+$B$6035*D6079</f>
        <v/>
      </c>
      <c r="E6463" s="13">
        <f>E6271+$B$6035*E6079</f>
        <v/>
      </c>
      <c r="F6463" s="13">
        <f>F6271+$B$6035*F6079</f>
        <v/>
      </c>
      <c r="Y6463" s="13" t="n">
        <v>54</v>
      </c>
      <c r="AU6463" s="13" t="n">
        <v>54</v>
      </c>
      <c r="BQ6463" s="13" t="n">
        <v>54</v>
      </c>
      <c r="CM6463" s="13" t="n">
        <v>54</v>
      </c>
      <c r="DI6463" s="13" t="n">
        <v>54</v>
      </c>
      <c r="EE6463" s="13" t="n">
        <v>54</v>
      </c>
      <c r="FA6463" s="13" t="n">
        <v>54</v>
      </c>
      <c r="FW6463" s="13" t="n">
        <v>54</v>
      </c>
      <c r="GS6463" s="13" t="n">
        <v>54</v>
      </c>
    </row>
    <row r="6464">
      <c r="C6464" s="13" t="n">
        <v>55</v>
      </c>
      <c r="D6464" s="13">
        <f>D6272+$B$6035*D6080</f>
        <v/>
      </c>
      <c r="E6464" s="13">
        <f>E6272+$B$6035*E6080</f>
        <v/>
      </c>
      <c r="F6464" s="13">
        <f>F6272+$B$6035*F6080</f>
        <v/>
      </c>
      <c r="Y6464" s="13" t="n">
        <v>55</v>
      </c>
      <c r="AU6464" s="13" t="n">
        <v>55</v>
      </c>
      <c r="BQ6464" s="13" t="n">
        <v>55</v>
      </c>
      <c r="CM6464" s="13" t="n">
        <v>55</v>
      </c>
      <c r="DI6464" s="13" t="n">
        <v>55</v>
      </c>
      <c r="EE6464" s="13" t="n">
        <v>55</v>
      </c>
      <c r="FA6464" s="13" t="n">
        <v>55</v>
      </c>
      <c r="FW6464" s="13" t="n">
        <v>55</v>
      </c>
      <c r="GS6464" s="13" t="n">
        <v>55</v>
      </c>
    </row>
    <row r="6465">
      <c r="C6465" s="13" t="n">
        <v>56</v>
      </c>
      <c r="D6465" s="13">
        <f>D6273+$B$6035*D6081</f>
        <v/>
      </c>
      <c r="E6465" s="13">
        <f>E6273+$B$6035*E6081</f>
        <v/>
      </c>
      <c r="F6465" s="13">
        <f>F6273+$B$6035*F6081</f>
        <v/>
      </c>
      <c r="Y6465" s="13" t="n">
        <v>56</v>
      </c>
      <c r="AU6465" s="13" t="n">
        <v>56</v>
      </c>
      <c r="BQ6465" s="13" t="n">
        <v>56</v>
      </c>
      <c r="CM6465" s="13" t="n">
        <v>56</v>
      </c>
      <c r="DI6465" s="13" t="n">
        <v>56</v>
      </c>
      <c r="EE6465" s="13" t="n">
        <v>56</v>
      </c>
      <c r="FA6465" s="13" t="n">
        <v>56</v>
      </c>
      <c r="FW6465" s="13" t="n">
        <v>56</v>
      </c>
      <c r="GS6465" s="13" t="n">
        <v>56</v>
      </c>
    </row>
    <row r="6466">
      <c r="C6466" s="13" t="n">
        <v>57</v>
      </c>
      <c r="D6466" s="13">
        <f>D6274+$B$6035*D6082</f>
        <v/>
      </c>
      <c r="E6466" s="13">
        <f>E6274+$B$6035*E6082</f>
        <v/>
      </c>
      <c r="F6466" s="13">
        <f>F6274+$B$6035*F6082</f>
        <v/>
      </c>
      <c r="Y6466" s="13" t="n">
        <v>57</v>
      </c>
      <c r="AU6466" s="13" t="n">
        <v>57</v>
      </c>
      <c r="BQ6466" s="13" t="n">
        <v>57</v>
      </c>
      <c r="CM6466" s="13" t="n">
        <v>57</v>
      </c>
      <c r="DI6466" s="13" t="n">
        <v>57</v>
      </c>
      <c r="EE6466" s="13" t="n">
        <v>57</v>
      </c>
      <c r="FA6466" s="13" t="n">
        <v>57</v>
      </c>
      <c r="FW6466" s="13" t="n">
        <v>57</v>
      </c>
      <c r="GS6466" s="13" t="n">
        <v>57</v>
      </c>
    </row>
    <row r="6467">
      <c r="C6467" s="13" t="n">
        <v>58</v>
      </c>
      <c r="D6467" s="13">
        <f>D6275+$B$6035*D6083</f>
        <v/>
      </c>
      <c r="E6467" s="13">
        <f>E6275+$B$6035*E6083</f>
        <v/>
      </c>
      <c r="F6467" s="13">
        <f>F6275+$B$6035*F6083</f>
        <v/>
      </c>
      <c r="Y6467" s="13" t="n">
        <v>58</v>
      </c>
      <c r="AU6467" s="13" t="n">
        <v>58</v>
      </c>
      <c r="BQ6467" s="13" t="n">
        <v>58</v>
      </c>
      <c r="CM6467" s="13" t="n">
        <v>58</v>
      </c>
      <c r="DI6467" s="13" t="n">
        <v>58</v>
      </c>
      <c r="EE6467" s="13" t="n">
        <v>58</v>
      </c>
      <c r="FA6467" s="13" t="n">
        <v>58</v>
      </c>
      <c r="FW6467" s="13" t="n">
        <v>58</v>
      </c>
      <c r="GS6467" s="13" t="n">
        <v>58</v>
      </c>
    </row>
    <row r="6468">
      <c r="C6468" s="13" t="n">
        <v>59</v>
      </c>
      <c r="D6468" s="13">
        <f>D6276+$B$6035*D6084</f>
        <v/>
      </c>
      <c r="E6468" s="13">
        <f>E6276+$B$6035*E6084</f>
        <v/>
      </c>
      <c r="F6468" s="13">
        <f>F6276+$B$6035*F6084</f>
        <v/>
      </c>
      <c r="Y6468" s="13" t="n">
        <v>59</v>
      </c>
      <c r="AU6468" s="13" t="n">
        <v>59</v>
      </c>
      <c r="BQ6468" s="13" t="n">
        <v>59</v>
      </c>
      <c r="CM6468" s="13" t="n">
        <v>59</v>
      </c>
      <c r="DI6468" s="13" t="n">
        <v>59</v>
      </c>
      <c r="EE6468" s="13" t="n">
        <v>59</v>
      </c>
      <c r="FA6468" s="13" t="n">
        <v>59</v>
      </c>
      <c r="FW6468" s="13" t="n">
        <v>59</v>
      </c>
      <c r="GS6468" s="13" t="n">
        <v>59</v>
      </c>
    </row>
    <row r="6469">
      <c r="C6469" s="13" t="n">
        <v>60</v>
      </c>
      <c r="D6469" s="13">
        <f>D6277+$B$6035*D6085</f>
        <v/>
      </c>
      <c r="E6469" s="13">
        <f>E6277+$B$6035*E6085</f>
        <v/>
      </c>
      <c r="F6469" s="13">
        <f>F6277+$B$6035*F6085</f>
        <v/>
      </c>
      <c r="Y6469" s="13" t="n">
        <v>60</v>
      </c>
      <c r="AU6469" s="13" t="n">
        <v>60</v>
      </c>
      <c r="BQ6469" s="13" t="n">
        <v>60</v>
      </c>
      <c r="CM6469" s="13" t="n">
        <v>60</v>
      </c>
      <c r="DI6469" s="13" t="n">
        <v>60</v>
      </c>
      <c r="EE6469" s="13" t="n">
        <v>60</v>
      </c>
      <c r="FA6469" s="13" t="n">
        <v>60</v>
      </c>
      <c r="FW6469" s="13" t="n">
        <v>60</v>
      </c>
      <c r="GS6469" s="13" t="n">
        <v>60</v>
      </c>
    </row>
    <row r="6470">
      <c r="C6470" s="13" t="n">
        <v>61</v>
      </c>
      <c r="D6470" s="13">
        <f>D6278+$B$6035*D6086</f>
        <v/>
      </c>
      <c r="E6470" s="13">
        <f>E6278+$B$6035*E6086</f>
        <v/>
      </c>
      <c r="F6470" s="13">
        <f>F6278+$B$6035*F6086</f>
        <v/>
      </c>
      <c r="Y6470" s="13" t="n">
        <v>61</v>
      </c>
      <c r="AU6470" s="13" t="n">
        <v>61</v>
      </c>
      <c r="BQ6470" s="13" t="n">
        <v>61</v>
      </c>
      <c r="CM6470" s="13" t="n">
        <v>61</v>
      </c>
      <c r="DI6470" s="13" t="n">
        <v>61</v>
      </c>
      <c r="EE6470" s="13" t="n">
        <v>61</v>
      </c>
      <c r="FA6470" s="13" t="n">
        <v>61</v>
      </c>
      <c r="FW6470" s="13" t="n">
        <v>61</v>
      </c>
      <c r="GS6470" s="13" t="n">
        <v>61</v>
      </c>
    </row>
    <row r="6471">
      <c r="C6471" s="13" t="n">
        <v>62</v>
      </c>
      <c r="D6471" s="13">
        <f>D6279+$B$6035*D6087</f>
        <v/>
      </c>
      <c r="E6471" s="13">
        <f>E6279+$B$6035*E6087</f>
        <v/>
      </c>
      <c r="F6471" s="13">
        <f>F6279+$B$6035*F6087</f>
        <v/>
      </c>
      <c r="Y6471" s="13" t="n">
        <v>62</v>
      </c>
      <c r="AU6471" s="13" t="n">
        <v>62</v>
      </c>
      <c r="BQ6471" s="13" t="n">
        <v>62</v>
      </c>
      <c r="CM6471" s="13" t="n">
        <v>62</v>
      </c>
      <c r="DI6471" s="13" t="n">
        <v>62</v>
      </c>
      <c r="EE6471" s="13" t="n">
        <v>62</v>
      </c>
      <c r="FA6471" s="13" t="n">
        <v>62</v>
      </c>
      <c r="FW6471" s="13" t="n">
        <v>62</v>
      </c>
      <c r="GS6471" s="13" t="n">
        <v>62</v>
      </c>
    </row>
    <row r="6472">
      <c r="C6472" s="13" t="n">
        <v>63</v>
      </c>
      <c r="D6472" s="13">
        <f>D6280+$B$6035*D6088</f>
        <v/>
      </c>
      <c r="E6472" s="13">
        <f>E6280+$B$6035*E6088</f>
        <v/>
      </c>
      <c r="F6472" s="13">
        <f>F6280+$B$6035*F6088</f>
        <v/>
      </c>
      <c r="Y6472" s="13" t="n">
        <v>63</v>
      </c>
      <c r="AU6472" s="13" t="n">
        <v>63</v>
      </c>
      <c r="BQ6472" s="13" t="n">
        <v>63</v>
      </c>
      <c r="CM6472" s="13" t="n">
        <v>63</v>
      </c>
      <c r="DI6472" s="13" t="n">
        <v>63</v>
      </c>
      <c r="EE6472" s="13" t="n">
        <v>63</v>
      </c>
      <c r="FA6472" s="13" t="n">
        <v>63</v>
      </c>
      <c r="FW6472" s="13" t="n">
        <v>63</v>
      </c>
      <c r="GS6472" s="13" t="n">
        <v>63</v>
      </c>
    </row>
    <row r="6473">
      <c r="C6473" s="13" t="n">
        <v>64</v>
      </c>
      <c r="D6473" s="13">
        <f>D6281+$B$6035*D6089</f>
        <v/>
      </c>
      <c r="E6473" s="13">
        <f>E6281+$B$6035*E6089</f>
        <v/>
      </c>
      <c r="F6473" s="13">
        <f>F6281+$B$6035*F6089</f>
        <v/>
      </c>
      <c r="Y6473" s="13" t="n">
        <v>64</v>
      </c>
      <c r="AU6473" s="13" t="n">
        <v>64</v>
      </c>
      <c r="BQ6473" s="13" t="n">
        <v>64</v>
      </c>
      <c r="CM6473" s="13" t="n">
        <v>64</v>
      </c>
      <c r="DI6473" s="13" t="n">
        <v>64</v>
      </c>
      <c r="EE6473" s="13" t="n">
        <v>64</v>
      </c>
      <c r="FA6473" s="13" t="n">
        <v>64</v>
      </c>
      <c r="FW6473" s="13" t="n">
        <v>64</v>
      </c>
      <c r="GS6473" s="13" t="n">
        <v>64</v>
      </c>
    </row>
    <row r="6474">
      <c r="C6474" s="13" t="n">
        <v>65</v>
      </c>
      <c r="D6474" s="13">
        <f>D6282+$B$6035*D6090</f>
        <v/>
      </c>
      <c r="E6474" s="13">
        <f>E6282+$B$6035*E6090</f>
        <v/>
      </c>
      <c r="F6474" s="13">
        <f>F6282+$B$6035*F6090</f>
        <v/>
      </c>
      <c r="Y6474" s="13" t="n">
        <v>65</v>
      </c>
      <c r="AU6474" s="13" t="n">
        <v>65</v>
      </c>
      <c r="BQ6474" s="13" t="n">
        <v>65</v>
      </c>
      <c r="CM6474" s="13" t="n">
        <v>65</v>
      </c>
      <c r="DI6474" s="13" t="n">
        <v>65</v>
      </c>
      <c r="EE6474" s="13" t="n">
        <v>65</v>
      </c>
      <c r="FA6474" s="13" t="n">
        <v>65</v>
      </c>
      <c r="FW6474" s="13" t="n">
        <v>65</v>
      </c>
      <c r="GS6474" s="13" t="n">
        <v>65</v>
      </c>
    </row>
    <row r="6475">
      <c r="C6475" s="13" t="n">
        <v>66</v>
      </c>
      <c r="D6475" s="13">
        <f>D6283+$B$6035*D6091</f>
        <v/>
      </c>
      <c r="E6475" s="13">
        <f>E6283+$B$6035*E6091</f>
        <v/>
      </c>
      <c r="F6475" s="13">
        <f>F6283+$B$6035*F6091</f>
        <v/>
      </c>
      <c r="Y6475" s="13" t="n">
        <v>66</v>
      </c>
      <c r="AU6475" s="13" t="n">
        <v>66</v>
      </c>
      <c r="BQ6475" s="13" t="n">
        <v>66</v>
      </c>
      <c r="CM6475" s="13" t="n">
        <v>66</v>
      </c>
      <c r="DI6475" s="13" t="n">
        <v>66</v>
      </c>
      <c r="EE6475" s="13" t="n">
        <v>66</v>
      </c>
      <c r="FA6475" s="13" t="n">
        <v>66</v>
      </c>
      <c r="FW6475" s="13" t="n">
        <v>66</v>
      </c>
      <c r="GS6475" s="13" t="n">
        <v>66</v>
      </c>
    </row>
    <row r="6476">
      <c r="C6476" s="13" t="n">
        <v>67</v>
      </c>
      <c r="D6476" s="13">
        <f>D6284+$B$6035*D6092</f>
        <v/>
      </c>
      <c r="E6476" s="13">
        <f>E6284+$B$6035*E6092</f>
        <v/>
      </c>
      <c r="F6476" s="13">
        <f>F6284+$B$6035*F6092</f>
        <v/>
      </c>
      <c r="Y6476" s="13" t="n">
        <v>67</v>
      </c>
      <c r="AU6476" s="13" t="n">
        <v>67</v>
      </c>
      <c r="BQ6476" s="13" t="n">
        <v>67</v>
      </c>
      <c r="CM6476" s="13" t="n">
        <v>67</v>
      </c>
      <c r="DI6476" s="13" t="n">
        <v>67</v>
      </c>
      <c r="EE6476" s="13" t="n">
        <v>67</v>
      </c>
      <c r="FA6476" s="13" t="n">
        <v>67</v>
      </c>
      <c r="FW6476" s="13" t="n">
        <v>67</v>
      </c>
      <c r="GS6476" s="13" t="n">
        <v>67</v>
      </c>
    </row>
    <row r="6477">
      <c r="C6477" s="13" t="n">
        <v>68</v>
      </c>
      <c r="D6477" s="13">
        <f>D6285+$B$6035*D6093</f>
        <v/>
      </c>
      <c r="E6477" s="13">
        <f>E6285+$B$6035*E6093</f>
        <v/>
      </c>
      <c r="F6477" s="13">
        <f>F6285+$B$6035*F6093</f>
        <v/>
      </c>
      <c r="Y6477" s="13" t="n">
        <v>68</v>
      </c>
      <c r="AU6477" s="13" t="n">
        <v>68</v>
      </c>
      <c r="BQ6477" s="13" t="n">
        <v>68</v>
      </c>
      <c r="CM6477" s="13" t="n">
        <v>68</v>
      </c>
      <c r="DI6477" s="13" t="n">
        <v>68</v>
      </c>
      <c r="EE6477" s="13" t="n">
        <v>68</v>
      </c>
      <c r="FA6477" s="13" t="n">
        <v>68</v>
      </c>
      <c r="FW6477" s="13" t="n">
        <v>68</v>
      </c>
      <c r="GS6477" s="13" t="n">
        <v>68</v>
      </c>
    </row>
    <row r="6478">
      <c r="C6478" s="13" t="n">
        <v>69</v>
      </c>
      <c r="D6478" s="13">
        <f>D6286+$B$6035*D6094</f>
        <v/>
      </c>
      <c r="E6478" s="13">
        <f>E6286+$B$6035*E6094</f>
        <v/>
      </c>
      <c r="F6478" s="13">
        <f>F6286+$B$6035*F6094</f>
        <v/>
      </c>
      <c r="Y6478" s="13" t="n">
        <v>69</v>
      </c>
      <c r="AU6478" s="13" t="n">
        <v>69</v>
      </c>
      <c r="BQ6478" s="13" t="n">
        <v>69</v>
      </c>
      <c r="CM6478" s="13" t="n">
        <v>69</v>
      </c>
      <c r="DI6478" s="13" t="n">
        <v>69</v>
      </c>
      <c r="EE6478" s="13" t="n">
        <v>69</v>
      </c>
      <c r="FA6478" s="13" t="n">
        <v>69</v>
      </c>
      <c r="FW6478" s="13" t="n">
        <v>69</v>
      </c>
      <c r="GS6478" s="13" t="n">
        <v>69</v>
      </c>
    </row>
    <row r="6479">
      <c r="C6479" s="13" t="n">
        <v>70</v>
      </c>
      <c r="D6479" s="13">
        <f>D6287+$B$6035*D6095</f>
        <v/>
      </c>
      <c r="E6479" s="13">
        <f>E6287+$B$6035*E6095</f>
        <v/>
      </c>
      <c r="F6479" s="13">
        <f>F6287+$B$6035*F6095</f>
        <v/>
      </c>
      <c r="Y6479" s="13" t="n">
        <v>70</v>
      </c>
      <c r="AU6479" s="13" t="n">
        <v>70</v>
      </c>
      <c r="BQ6479" s="13" t="n">
        <v>70</v>
      </c>
      <c r="CM6479" s="13" t="n">
        <v>70</v>
      </c>
      <c r="DI6479" s="13" t="n">
        <v>70</v>
      </c>
      <c r="EE6479" s="13" t="n">
        <v>70</v>
      </c>
      <c r="FA6479" s="13" t="n">
        <v>70</v>
      </c>
      <c r="FW6479" s="13" t="n">
        <v>70</v>
      </c>
      <c r="GS6479" s="13" t="n">
        <v>70</v>
      </c>
    </row>
    <row r="6480">
      <c r="C6480" s="13" t="n">
        <v>71</v>
      </c>
      <c r="D6480" s="13">
        <f>D6288+$B$6035*D6096</f>
        <v/>
      </c>
      <c r="E6480" s="13">
        <f>E6288+$B$6035*E6096</f>
        <v/>
      </c>
      <c r="F6480" s="13">
        <f>F6288+$B$6035*F6096</f>
        <v/>
      </c>
      <c r="Y6480" s="13" t="n">
        <v>71</v>
      </c>
      <c r="AU6480" s="13" t="n">
        <v>71</v>
      </c>
      <c r="BQ6480" s="13" t="n">
        <v>71</v>
      </c>
      <c r="CM6480" s="13" t="n">
        <v>71</v>
      </c>
      <c r="DI6480" s="13" t="n">
        <v>71</v>
      </c>
      <c r="EE6480" s="13" t="n">
        <v>71</v>
      </c>
      <c r="FA6480" s="13" t="n">
        <v>71</v>
      </c>
      <c r="FW6480" s="13" t="n">
        <v>71</v>
      </c>
      <c r="GS6480" s="13" t="n">
        <v>71</v>
      </c>
    </row>
    <row r="6481">
      <c r="C6481" s="13" t="n">
        <v>72</v>
      </c>
      <c r="D6481" s="13">
        <f>D6289+$B$6035*D6097</f>
        <v/>
      </c>
      <c r="E6481" s="13">
        <f>E6289+$B$6035*E6097</f>
        <v/>
      </c>
      <c r="F6481" s="13">
        <f>F6289+$B$6035*F6097</f>
        <v/>
      </c>
      <c r="Y6481" s="13" t="n">
        <v>72</v>
      </c>
      <c r="AU6481" s="13" t="n">
        <v>72</v>
      </c>
      <c r="BQ6481" s="13" t="n">
        <v>72</v>
      </c>
      <c r="CM6481" s="13" t="n">
        <v>72</v>
      </c>
      <c r="DI6481" s="13" t="n">
        <v>72</v>
      </c>
      <c r="EE6481" s="13" t="n">
        <v>72</v>
      </c>
      <c r="FA6481" s="13" t="n">
        <v>72</v>
      </c>
      <c r="FW6481" s="13" t="n">
        <v>72</v>
      </c>
      <c r="GS6481" s="13" t="n">
        <v>72</v>
      </c>
    </row>
    <row r="6482">
      <c r="C6482" s="13" t="n">
        <v>73</v>
      </c>
      <c r="D6482" s="13">
        <f>D6290+$B$6035*D6098</f>
        <v/>
      </c>
      <c r="E6482" s="13">
        <f>E6290+$B$6035*E6098</f>
        <v/>
      </c>
      <c r="F6482" s="13">
        <f>F6290+$B$6035*F6098</f>
        <v/>
      </c>
      <c r="Y6482" s="13" t="n">
        <v>73</v>
      </c>
      <c r="AU6482" s="13" t="n">
        <v>73</v>
      </c>
      <c r="BQ6482" s="13" t="n">
        <v>73</v>
      </c>
      <c r="CM6482" s="13" t="n">
        <v>73</v>
      </c>
      <c r="DI6482" s="13" t="n">
        <v>73</v>
      </c>
      <c r="EE6482" s="13" t="n">
        <v>73</v>
      </c>
      <c r="FA6482" s="13" t="n">
        <v>73</v>
      </c>
      <c r="FW6482" s="13" t="n">
        <v>73</v>
      </c>
      <c r="GS6482" s="13" t="n">
        <v>73</v>
      </c>
    </row>
    <row r="6483">
      <c r="C6483" s="13" t="n">
        <v>74</v>
      </c>
      <c r="D6483" s="13">
        <f>D6291+$B$6035*D6099</f>
        <v/>
      </c>
      <c r="E6483" s="13">
        <f>E6291+$B$6035*E6099</f>
        <v/>
      </c>
      <c r="F6483" s="13">
        <f>F6291+$B$6035*F6099</f>
        <v/>
      </c>
      <c r="Y6483" s="13" t="n">
        <v>74</v>
      </c>
      <c r="AU6483" s="13" t="n">
        <v>74</v>
      </c>
      <c r="BQ6483" s="13" t="n">
        <v>74</v>
      </c>
      <c r="CM6483" s="13" t="n">
        <v>74</v>
      </c>
      <c r="DI6483" s="13" t="n">
        <v>74</v>
      </c>
      <c r="EE6483" s="13" t="n">
        <v>74</v>
      </c>
      <c r="FA6483" s="13" t="n">
        <v>74</v>
      </c>
      <c r="FW6483" s="13" t="n">
        <v>74</v>
      </c>
      <c r="GS6483" s="13" t="n">
        <v>74</v>
      </c>
    </row>
    <row r="6484">
      <c r="C6484" s="13" t="n">
        <v>75</v>
      </c>
      <c r="D6484" s="13">
        <f>D6292+$B$6035*D6100</f>
        <v/>
      </c>
      <c r="E6484" s="13">
        <f>E6292+$B$6035*E6100</f>
        <v/>
      </c>
      <c r="F6484" s="13">
        <f>F6292+$B$6035*F6100</f>
        <v/>
      </c>
      <c r="Y6484" s="13" t="n">
        <v>75</v>
      </c>
      <c r="AU6484" s="13" t="n">
        <v>75</v>
      </c>
      <c r="BQ6484" s="13" t="n">
        <v>75</v>
      </c>
      <c r="CM6484" s="13" t="n">
        <v>75</v>
      </c>
      <c r="DI6484" s="13" t="n">
        <v>75</v>
      </c>
      <c r="EE6484" s="13" t="n">
        <v>75</v>
      </c>
      <c r="FA6484" s="13" t="n">
        <v>75</v>
      </c>
      <c r="FW6484" s="13" t="n">
        <v>75</v>
      </c>
      <c r="GS6484" s="13" t="n">
        <v>75</v>
      </c>
    </row>
    <row r="6485">
      <c r="C6485" s="13" t="n">
        <v>76</v>
      </c>
      <c r="D6485" s="13">
        <f>D6293+$B$6035*D6101</f>
        <v/>
      </c>
      <c r="E6485" s="13">
        <f>E6293+$B$6035*E6101</f>
        <v/>
      </c>
      <c r="F6485" s="13">
        <f>F6293+$B$6035*F6101</f>
        <v/>
      </c>
      <c r="Y6485" s="13" t="n">
        <v>76</v>
      </c>
      <c r="AU6485" s="13" t="n">
        <v>76</v>
      </c>
      <c r="BQ6485" s="13" t="n">
        <v>76</v>
      </c>
      <c r="CM6485" s="13" t="n">
        <v>76</v>
      </c>
      <c r="DI6485" s="13" t="n">
        <v>76</v>
      </c>
      <c r="EE6485" s="13" t="n">
        <v>76</v>
      </c>
      <c r="FA6485" s="13" t="n">
        <v>76</v>
      </c>
      <c r="FW6485" s="13" t="n">
        <v>76</v>
      </c>
      <c r="GS6485" s="13" t="n">
        <v>76</v>
      </c>
    </row>
    <row r="6486">
      <c r="C6486" s="13" t="n">
        <v>77</v>
      </c>
      <c r="D6486" s="13">
        <f>D6294+$B$6035*D6102</f>
        <v/>
      </c>
      <c r="E6486" s="13">
        <f>E6294+$B$6035*E6102</f>
        <v/>
      </c>
      <c r="F6486" s="13">
        <f>F6294+$B$6035*F6102</f>
        <v/>
      </c>
      <c r="Y6486" s="13" t="n">
        <v>77</v>
      </c>
      <c r="AU6486" s="13" t="n">
        <v>77</v>
      </c>
      <c r="BQ6486" s="13" t="n">
        <v>77</v>
      </c>
      <c r="CM6486" s="13" t="n">
        <v>77</v>
      </c>
      <c r="DI6486" s="13" t="n">
        <v>77</v>
      </c>
      <c r="EE6486" s="13" t="n">
        <v>77</v>
      </c>
      <c r="FA6486" s="13" t="n">
        <v>77</v>
      </c>
      <c r="FW6486" s="13" t="n">
        <v>77</v>
      </c>
      <c r="GS6486" s="13" t="n">
        <v>77</v>
      </c>
    </row>
    <row r="6487">
      <c r="C6487" s="13" t="n">
        <v>78</v>
      </c>
      <c r="D6487" s="13">
        <f>D6295+$B$6035*D6103</f>
        <v/>
      </c>
      <c r="E6487" s="13">
        <f>E6295+$B$6035*E6103</f>
        <v/>
      </c>
      <c r="F6487" s="13">
        <f>F6295+$B$6035*F6103</f>
        <v/>
      </c>
      <c r="Y6487" s="13" t="n">
        <v>78</v>
      </c>
      <c r="AU6487" s="13" t="n">
        <v>78</v>
      </c>
      <c r="BQ6487" s="13" t="n">
        <v>78</v>
      </c>
      <c r="CM6487" s="13" t="n">
        <v>78</v>
      </c>
      <c r="DI6487" s="13" t="n">
        <v>78</v>
      </c>
      <c r="EE6487" s="13" t="n">
        <v>78</v>
      </c>
      <c r="FA6487" s="13" t="n">
        <v>78</v>
      </c>
      <c r="FW6487" s="13" t="n">
        <v>78</v>
      </c>
      <c r="GS6487" s="13" t="n">
        <v>78</v>
      </c>
    </row>
    <row r="6488">
      <c r="C6488" s="13" t="n">
        <v>79</v>
      </c>
      <c r="D6488" s="13">
        <f>D6296+$B$6035*D6104</f>
        <v/>
      </c>
      <c r="E6488" s="13">
        <f>E6296+$B$6035*E6104</f>
        <v/>
      </c>
      <c r="F6488" s="13">
        <f>F6296+$B$6035*F6104</f>
        <v/>
      </c>
      <c r="Y6488" s="13" t="n">
        <v>79</v>
      </c>
      <c r="AU6488" s="13" t="n">
        <v>79</v>
      </c>
      <c r="BQ6488" s="13" t="n">
        <v>79</v>
      </c>
      <c r="CM6488" s="13" t="n">
        <v>79</v>
      </c>
      <c r="DI6488" s="13" t="n">
        <v>79</v>
      </c>
      <c r="EE6488" s="13" t="n">
        <v>79</v>
      </c>
      <c r="FA6488" s="13" t="n">
        <v>79</v>
      </c>
      <c r="FW6488" s="13" t="n">
        <v>79</v>
      </c>
      <c r="GS6488" s="13" t="n">
        <v>79</v>
      </c>
    </row>
    <row r="6489">
      <c r="C6489" s="13" t="n">
        <v>80</v>
      </c>
      <c r="D6489" s="13">
        <f>D6297+$B$6035*D6105</f>
        <v/>
      </c>
      <c r="E6489" s="13">
        <f>E6297+$B$6035*E6105</f>
        <v/>
      </c>
      <c r="F6489" s="13">
        <f>F6297+$B$6035*F6105</f>
        <v/>
      </c>
      <c r="Y6489" s="13" t="n">
        <v>80</v>
      </c>
      <c r="AU6489" s="13" t="n">
        <v>80</v>
      </c>
      <c r="BQ6489" s="13" t="n">
        <v>80</v>
      </c>
      <c r="CM6489" s="13" t="n">
        <v>80</v>
      </c>
      <c r="DI6489" s="13" t="n">
        <v>80</v>
      </c>
      <c r="EE6489" s="13" t="n">
        <v>80</v>
      </c>
      <c r="FA6489" s="13" t="n">
        <v>80</v>
      </c>
      <c r="FW6489" s="13" t="n">
        <v>80</v>
      </c>
      <c r="GS6489" s="13" t="n">
        <v>80</v>
      </c>
    </row>
    <row r="6490">
      <c r="C6490" s="13" t="n">
        <v>81</v>
      </c>
      <c r="D6490" s="13">
        <f>D6298+$B$6035*D6106</f>
        <v/>
      </c>
      <c r="E6490" s="13">
        <f>E6298+$B$6035*E6106</f>
        <v/>
      </c>
      <c r="F6490" s="13">
        <f>F6298+$B$6035*F6106</f>
        <v/>
      </c>
      <c r="Y6490" s="13" t="n">
        <v>81</v>
      </c>
      <c r="AU6490" s="13" t="n">
        <v>81</v>
      </c>
      <c r="BQ6490" s="13" t="n">
        <v>81</v>
      </c>
      <c r="CM6490" s="13" t="n">
        <v>81</v>
      </c>
      <c r="DI6490" s="13" t="n">
        <v>81</v>
      </c>
      <c r="EE6490" s="13" t="n">
        <v>81</v>
      </c>
      <c r="FA6490" s="13" t="n">
        <v>81</v>
      </c>
      <c r="FW6490" s="13" t="n">
        <v>81</v>
      </c>
      <c r="GS6490" s="13" t="n">
        <v>81</v>
      </c>
    </row>
    <row r="6491">
      <c r="C6491" s="13" t="n">
        <v>82</v>
      </c>
      <c r="D6491" s="13">
        <f>D6299+$B$6035*D6107</f>
        <v/>
      </c>
      <c r="E6491" s="13">
        <f>E6299+$B$6035*E6107</f>
        <v/>
      </c>
      <c r="F6491" s="13">
        <f>F6299+$B$6035*F6107</f>
        <v/>
      </c>
      <c r="Y6491" s="13" t="n">
        <v>82</v>
      </c>
      <c r="AU6491" s="13" t="n">
        <v>82</v>
      </c>
      <c r="BQ6491" s="13" t="n">
        <v>82</v>
      </c>
      <c r="CM6491" s="13" t="n">
        <v>82</v>
      </c>
      <c r="DI6491" s="13" t="n">
        <v>82</v>
      </c>
      <c r="EE6491" s="13" t="n">
        <v>82</v>
      </c>
      <c r="FA6491" s="13" t="n">
        <v>82</v>
      </c>
      <c r="FW6491" s="13" t="n">
        <v>82</v>
      </c>
      <c r="GS6491" s="13" t="n">
        <v>82</v>
      </c>
    </row>
    <row r="6492">
      <c r="C6492" s="13" t="n">
        <v>83</v>
      </c>
      <c r="D6492" s="13">
        <f>D6300+$B$6035*D6108</f>
        <v/>
      </c>
      <c r="E6492" s="13">
        <f>E6300+$B$6035*E6108</f>
        <v/>
      </c>
      <c r="F6492" s="13">
        <f>F6300+$B$6035*F6108</f>
        <v/>
      </c>
      <c r="Y6492" s="13" t="n">
        <v>83</v>
      </c>
      <c r="AU6492" s="13" t="n">
        <v>83</v>
      </c>
      <c r="BQ6492" s="13" t="n">
        <v>83</v>
      </c>
      <c r="CM6492" s="13" t="n">
        <v>83</v>
      </c>
      <c r="DI6492" s="13" t="n">
        <v>83</v>
      </c>
      <c r="EE6492" s="13" t="n">
        <v>83</v>
      </c>
      <c r="FA6492" s="13" t="n">
        <v>83</v>
      </c>
      <c r="FW6492" s="13" t="n">
        <v>83</v>
      </c>
      <c r="GS6492" s="13" t="n">
        <v>83</v>
      </c>
    </row>
    <row r="6493">
      <c r="C6493" s="13" t="n">
        <v>84</v>
      </c>
      <c r="D6493" s="13">
        <f>D6301+$B$6035*D6109</f>
        <v/>
      </c>
      <c r="E6493" s="13">
        <f>E6301+$B$6035*E6109</f>
        <v/>
      </c>
      <c r="F6493" s="13">
        <f>F6301+$B$6035*F6109</f>
        <v/>
      </c>
      <c r="Y6493" s="13" t="n">
        <v>84</v>
      </c>
      <c r="AU6493" s="13" t="n">
        <v>84</v>
      </c>
      <c r="BQ6493" s="13" t="n">
        <v>84</v>
      </c>
      <c r="CM6493" s="13" t="n">
        <v>84</v>
      </c>
      <c r="DI6493" s="13" t="n">
        <v>84</v>
      </c>
      <c r="EE6493" s="13" t="n">
        <v>84</v>
      </c>
      <c r="FA6493" s="13" t="n">
        <v>84</v>
      </c>
      <c r="FW6493" s="13" t="n">
        <v>84</v>
      </c>
      <c r="GS6493" s="13" t="n">
        <v>84</v>
      </c>
    </row>
    <row r="6494">
      <c r="C6494" s="13" t="n">
        <v>85</v>
      </c>
      <c r="D6494" s="13">
        <f>D6302+$B$6035*D6110</f>
        <v/>
      </c>
      <c r="E6494" s="13">
        <f>E6302+$B$6035*E6110</f>
        <v/>
      </c>
      <c r="F6494" s="13">
        <f>F6302+$B$6035*F6110</f>
        <v/>
      </c>
      <c r="Y6494" s="13" t="n">
        <v>85</v>
      </c>
      <c r="AU6494" s="13" t="n">
        <v>85</v>
      </c>
      <c r="BQ6494" s="13" t="n">
        <v>85</v>
      </c>
      <c r="CM6494" s="13" t="n">
        <v>85</v>
      </c>
      <c r="DI6494" s="13" t="n">
        <v>85</v>
      </c>
      <c r="EE6494" s="13" t="n">
        <v>85</v>
      </c>
      <c r="FA6494" s="13" t="n">
        <v>85</v>
      </c>
      <c r="FW6494" s="13" t="n">
        <v>85</v>
      </c>
      <c r="GS6494" s="13" t="n">
        <v>85</v>
      </c>
    </row>
    <row r="6495">
      <c r="C6495" s="13" t="n">
        <v>86</v>
      </c>
      <c r="D6495" s="13">
        <f>D6303+$B$6035*D6111</f>
        <v/>
      </c>
      <c r="E6495" s="13">
        <f>E6303+$B$6035*E6111</f>
        <v/>
      </c>
      <c r="F6495" s="13">
        <f>F6303+$B$6035*F6111</f>
        <v/>
      </c>
      <c r="Y6495" s="13" t="n">
        <v>86</v>
      </c>
      <c r="AU6495" s="13" t="n">
        <v>86</v>
      </c>
      <c r="BQ6495" s="13" t="n">
        <v>86</v>
      </c>
      <c r="CM6495" s="13" t="n">
        <v>86</v>
      </c>
      <c r="DI6495" s="13" t="n">
        <v>86</v>
      </c>
      <c r="EE6495" s="13" t="n">
        <v>86</v>
      </c>
      <c r="FA6495" s="13" t="n">
        <v>86</v>
      </c>
      <c r="FW6495" s="13" t="n">
        <v>86</v>
      </c>
      <c r="GS6495" s="13" t="n">
        <v>86</v>
      </c>
    </row>
    <row r="6496">
      <c r="C6496" s="13" t="n">
        <v>87</v>
      </c>
      <c r="D6496" s="13">
        <f>D6304+$B$6035*D6112</f>
        <v/>
      </c>
      <c r="E6496" s="13">
        <f>E6304+$B$6035*E6112</f>
        <v/>
      </c>
      <c r="F6496" s="13">
        <f>F6304+$B$6035*F6112</f>
        <v/>
      </c>
      <c r="Y6496" s="13" t="n">
        <v>87</v>
      </c>
      <c r="AU6496" s="13" t="n">
        <v>87</v>
      </c>
      <c r="BQ6496" s="13" t="n">
        <v>87</v>
      </c>
      <c r="CM6496" s="13" t="n">
        <v>87</v>
      </c>
      <c r="DI6496" s="13" t="n">
        <v>87</v>
      </c>
      <c r="EE6496" s="13" t="n">
        <v>87</v>
      </c>
      <c r="FA6496" s="13" t="n">
        <v>87</v>
      </c>
      <c r="FW6496" s="13" t="n">
        <v>87</v>
      </c>
      <c r="GS6496" s="13" t="n">
        <v>87</v>
      </c>
    </row>
    <row r="6497">
      <c r="C6497" s="13" t="n">
        <v>88</v>
      </c>
      <c r="D6497" s="13">
        <f>D6305+$B$6035*D6113</f>
        <v/>
      </c>
      <c r="E6497" s="13">
        <f>E6305+$B$6035*E6113</f>
        <v/>
      </c>
      <c r="F6497" s="13">
        <f>F6305+$B$6035*F6113</f>
        <v/>
      </c>
      <c r="Y6497" s="13" t="n">
        <v>88</v>
      </c>
      <c r="AU6497" s="13" t="n">
        <v>88</v>
      </c>
      <c r="BQ6497" s="13" t="n">
        <v>88</v>
      </c>
      <c r="CM6497" s="13" t="n">
        <v>88</v>
      </c>
      <c r="DI6497" s="13" t="n">
        <v>88</v>
      </c>
      <c r="EE6497" s="13" t="n">
        <v>88</v>
      </c>
      <c r="FA6497" s="13" t="n">
        <v>88</v>
      </c>
      <c r="FW6497" s="13" t="n">
        <v>88</v>
      </c>
      <c r="GS6497" s="13" t="n">
        <v>88</v>
      </c>
    </row>
    <row r="6498">
      <c r="C6498" s="13" t="n">
        <v>89</v>
      </c>
      <c r="D6498" s="13">
        <f>D6306+$B$6035*D6114</f>
        <v/>
      </c>
      <c r="E6498" s="13">
        <f>E6306+$B$6035*E6114</f>
        <v/>
      </c>
      <c r="F6498" s="13">
        <f>F6306+$B$6035*F6114</f>
        <v/>
      </c>
      <c r="Y6498" s="13" t="n">
        <v>89</v>
      </c>
      <c r="AU6498" s="13" t="n">
        <v>89</v>
      </c>
      <c r="BQ6498" s="13" t="n">
        <v>89</v>
      </c>
      <c r="CM6498" s="13" t="n">
        <v>89</v>
      </c>
      <c r="DI6498" s="13" t="n">
        <v>89</v>
      </c>
      <c r="EE6498" s="13" t="n">
        <v>89</v>
      </c>
      <c r="FA6498" s="13" t="n">
        <v>89</v>
      </c>
      <c r="FW6498" s="13" t="n">
        <v>89</v>
      </c>
      <c r="GS6498" s="13" t="n">
        <v>89</v>
      </c>
    </row>
    <row r="6499">
      <c r="C6499" s="13" t="n">
        <v>90</v>
      </c>
      <c r="D6499" s="13">
        <f>D6307+$B$6035*D6115</f>
        <v/>
      </c>
      <c r="E6499" s="13">
        <f>E6307+$B$6035*E6115</f>
        <v/>
      </c>
      <c r="F6499" s="13">
        <f>F6307+$B$6035*F6115</f>
        <v/>
      </c>
      <c r="Y6499" s="13" t="n">
        <v>90</v>
      </c>
      <c r="AU6499" s="13" t="n">
        <v>90</v>
      </c>
      <c r="BQ6499" s="13" t="n">
        <v>90</v>
      </c>
      <c r="CM6499" s="13" t="n">
        <v>90</v>
      </c>
      <c r="DI6499" s="13" t="n">
        <v>90</v>
      </c>
      <c r="EE6499" s="13" t="n">
        <v>90</v>
      </c>
      <c r="FA6499" s="13" t="n">
        <v>90</v>
      </c>
      <c r="FW6499" s="13" t="n">
        <v>90</v>
      </c>
      <c r="GS6499" s="13" t="n">
        <v>90</v>
      </c>
    </row>
    <row r="6500">
      <c r="C6500" s="13" t="n">
        <v>91</v>
      </c>
      <c r="D6500" s="13">
        <f>D6308+$B$6035*D6116</f>
        <v/>
      </c>
      <c r="E6500" s="13">
        <f>E6308+$B$6035*E6116</f>
        <v/>
      </c>
      <c r="F6500" s="13">
        <f>F6308+$B$6035*F6116</f>
        <v/>
      </c>
      <c r="Y6500" s="13" t="n">
        <v>91</v>
      </c>
      <c r="AU6500" s="13" t="n">
        <v>91</v>
      </c>
      <c r="BQ6500" s="13" t="n">
        <v>91</v>
      </c>
      <c r="CM6500" s="13" t="n">
        <v>91</v>
      </c>
      <c r="DI6500" s="13" t="n">
        <v>91</v>
      </c>
      <c r="EE6500" s="13" t="n">
        <v>91</v>
      </c>
      <c r="FA6500" s="13" t="n">
        <v>91</v>
      </c>
      <c r="FW6500" s="13" t="n">
        <v>91</v>
      </c>
      <c r="GS6500" s="13" t="n">
        <v>91</v>
      </c>
    </row>
    <row r="6501">
      <c r="C6501" s="13" t="n">
        <v>92</v>
      </c>
      <c r="D6501" s="13">
        <f>D6309+$B$6035*D6117</f>
        <v/>
      </c>
      <c r="E6501" s="13">
        <f>E6309+$B$6035*E6117</f>
        <v/>
      </c>
      <c r="F6501" s="13">
        <f>F6309+$B$6035*F6117</f>
        <v/>
      </c>
      <c r="Y6501" s="13" t="n">
        <v>92</v>
      </c>
      <c r="AU6501" s="13" t="n">
        <v>92</v>
      </c>
      <c r="BQ6501" s="13" t="n">
        <v>92</v>
      </c>
      <c r="CM6501" s="13" t="n">
        <v>92</v>
      </c>
      <c r="DI6501" s="13" t="n">
        <v>92</v>
      </c>
      <c r="EE6501" s="13" t="n">
        <v>92</v>
      </c>
      <c r="FA6501" s="13" t="n">
        <v>92</v>
      </c>
      <c r="FW6501" s="13" t="n">
        <v>92</v>
      </c>
      <c r="GS6501" s="13" t="n">
        <v>92</v>
      </c>
    </row>
    <row r="6502">
      <c r="C6502" s="13" t="n">
        <v>93</v>
      </c>
      <c r="D6502" s="13">
        <f>D6310+$B$6035*D6118</f>
        <v/>
      </c>
      <c r="E6502" s="13">
        <f>E6310+$B$6035*E6118</f>
        <v/>
      </c>
      <c r="F6502" s="13">
        <f>F6310+$B$6035*F6118</f>
        <v/>
      </c>
      <c r="Y6502" s="13" t="n">
        <v>93</v>
      </c>
      <c r="AU6502" s="13" t="n">
        <v>93</v>
      </c>
      <c r="BQ6502" s="13" t="n">
        <v>93</v>
      </c>
      <c r="CM6502" s="13" t="n">
        <v>93</v>
      </c>
      <c r="DI6502" s="13" t="n">
        <v>93</v>
      </c>
      <c r="EE6502" s="13" t="n">
        <v>93</v>
      </c>
      <c r="FA6502" s="13" t="n">
        <v>93</v>
      </c>
      <c r="FW6502" s="13" t="n">
        <v>93</v>
      </c>
      <c r="GS6502" s="13" t="n">
        <v>93</v>
      </c>
    </row>
    <row r="6503">
      <c r="C6503" s="13" t="n">
        <v>94</v>
      </c>
      <c r="D6503" s="13">
        <f>D6311+$B$6035*D6119</f>
        <v/>
      </c>
      <c r="E6503" s="13">
        <f>E6311+$B$6035*E6119</f>
        <v/>
      </c>
      <c r="F6503" s="13">
        <f>F6311+$B$6035*F6119</f>
        <v/>
      </c>
      <c r="Y6503" s="13" t="n">
        <v>94</v>
      </c>
      <c r="AU6503" s="13" t="n">
        <v>94</v>
      </c>
      <c r="BQ6503" s="13" t="n">
        <v>94</v>
      </c>
      <c r="CM6503" s="13" t="n">
        <v>94</v>
      </c>
      <c r="DI6503" s="13" t="n">
        <v>94</v>
      </c>
      <c r="EE6503" s="13" t="n">
        <v>94</v>
      </c>
      <c r="FA6503" s="13" t="n">
        <v>94</v>
      </c>
      <c r="FW6503" s="13" t="n">
        <v>94</v>
      </c>
      <c r="GS6503" s="13" t="n">
        <v>94</v>
      </c>
    </row>
    <row r="6504">
      <c r="C6504" s="13" t="n">
        <v>95</v>
      </c>
      <c r="D6504" s="13">
        <f>D6312+$B$6035*D6120</f>
        <v/>
      </c>
      <c r="E6504" s="13">
        <f>E6312+$B$6035*E6120</f>
        <v/>
      </c>
      <c r="F6504" s="13">
        <f>F6312+$B$6035*F6120</f>
        <v/>
      </c>
      <c r="Y6504" s="13" t="n">
        <v>95</v>
      </c>
      <c r="AU6504" s="13" t="n">
        <v>95</v>
      </c>
      <c r="BQ6504" s="13" t="n">
        <v>95</v>
      </c>
      <c r="CM6504" s="13" t="n">
        <v>95</v>
      </c>
      <c r="DI6504" s="13" t="n">
        <v>95</v>
      </c>
      <c r="EE6504" s="13" t="n">
        <v>95</v>
      </c>
      <c r="FA6504" s="13" t="n">
        <v>95</v>
      </c>
      <c r="FW6504" s="13" t="n">
        <v>95</v>
      </c>
      <c r="GS6504" s="13" t="n">
        <v>95</v>
      </c>
    </row>
    <row r="6505">
      <c r="C6505" s="13" t="n">
        <v>96</v>
      </c>
      <c r="D6505" s="13">
        <f>D6313+$B$6035*D6121</f>
        <v/>
      </c>
      <c r="E6505" s="13">
        <f>E6313+$B$6035*E6121</f>
        <v/>
      </c>
      <c r="F6505" s="13">
        <f>F6313+$B$6035*F6121</f>
        <v/>
      </c>
      <c r="Y6505" s="13" t="n">
        <v>96</v>
      </c>
      <c r="AU6505" s="13" t="n">
        <v>96</v>
      </c>
      <c r="BQ6505" s="13" t="n">
        <v>96</v>
      </c>
      <c r="CM6505" s="13" t="n">
        <v>96</v>
      </c>
      <c r="DI6505" s="13" t="n">
        <v>96</v>
      </c>
      <c r="EE6505" s="13" t="n">
        <v>96</v>
      </c>
      <c r="FA6505" s="13" t="n">
        <v>96</v>
      </c>
      <c r="FW6505" s="13" t="n">
        <v>96</v>
      </c>
      <c r="GS6505" s="13" t="n">
        <v>96</v>
      </c>
    </row>
    <row r="6506">
      <c r="C6506" s="13" t="n">
        <v>97</v>
      </c>
      <c r="D6506" s="13">
        <f>D6314+$B$6035*D6122</f>
        <v/>
      </c>
      <c r="E6506" s="13">
        <f>E6314+$B$6035*E6122</f>
        <v/>
      </c>
      <c r="F6506" s="13">
        <f>F6314+$B$6035*F6122</f>
        <v/>
      </c>
      <c r="Y6506" s="13" t="n">
        <v>97</v>
      </c>
      <c r="AU6506" s="13" t="n">
        <v>97</v>
      </c>
      <c r="BQ6506" s="13" t="n">
        <v>97</v>
      </c>
      <c r="CM6506" s="13" t="n">
        <v>97</v>
      </c>
      <c r="DI6506" s="13" t="n">
        <v>97</v>
      </c>
      <c r="EE6506" s="13" t="n">
        <v>97</v>
      </c>
      <c r="FA6506" s="13" t="n">
        <v>97</v>
      </c>
      <c r="FW6506" s="13" t="n">
        <v>97</v>
      </c>
      <c r="GS6506" s="13" t="n">
        <v>97</v>
      </c>
    </row>
    <row r="6507">
      <c r="C6507" s="13" t="n">
        <v>98</v>
      </c>
      <c r="D6507" s="13">
        <f>D6315+$B$6035*D6123</f>
        <v/>
      </c>
      <c r="E6507" s="13">
        <f>E6315+$B$6035*E6123</f>
        <v/>
      </c>
      <c r="F6507" s="13">
        <f>F6315+$B$6035*F6123</f>
        <v/>
      </c>
      <c r="Y6507" s="13" t="n">
        <v>98</v>
      </c>
      <c r="AU6507" s="13" t="n">
        <v>98</v>
      </c>
      <c r="BQ6507" s="13" t="n">
        <v>98</v>
      </c>
      <c r="CM6507" s="13" t="n">
        <v>98</v>
      </c>
      <c r="DI6507" s="13" t="n">
        <v>98</v>
      </c>
      <c r="EE6507" s="13" t="n">
        <v>98</v>
      </c>
      <c r="FA6507" s="13" t="n">
        <v>98</v>
      </c>
      <c r="FW6507" s="13" t="n">
        <v>98</v>
      </c>
      <c r="GS6507" s="13" t="n">
        <v>98</v>
      </c>
    </row>
    <row r="6508">
      <c r="C6508" s="13" t="n">
        <v>99</v>
      </c>
      <c r="D6508" s="13">
        <f>D6316+$B$6035*D6124</f>
        <v/>
      </c>
      <c r="E6508" s="13">
        <f>E6316+$B$6035*E6124</f>
        <v/>
      </c>
      <c r="F6508" s="13">
        <f>F6316+$B$6035*F6124</f>
        <v/>
      </c>
      <c r="Y6508" s="13" t="n">
        <v>99</v>
      </c>
      <c r="AU6508" s="13" t="n">
        <v>99</v>
      </c>
      <c r="BQ6508" s="13" t="n">
        <v>99</v>
      </c>
      <c r="CM6508" s="13" t="n">
        <v>99</v>
      </c>
      <c r="DI6508" s="13" t="n">
        <v>99</v>
      </c>
      <c r="EE6508" s="13" t="n">
        <v>99</v>
      </c>
      <c r="FA6508" s="13" t="n">
        <v>99</v>
      </c>
      <c r="FW6508" s="13" t="n">
        <v>99</v>
      </c>
      <c r="GS6508" s="13" t="n">
        <v>99</v>
      </c>
    </row>
    <row r="6509">
      <c r="C6509" s="13" t="n">
        <v>100</v>
      </c>
      <c r="D6509" s="13">
        <f>D6317+$B$6035*D6125</f>
        <v/>
      </c>
      <c r="E6509" s="13">
        <f>E6317+$B$6035*E6125</f>
        <v/>
      </c>
      <c r="F6509" s="13">
        <f>F6317+$B$6035*F6125</f>
        <v/>
      </c>
      <c r="Y6509" s="13" t="n">
        <v>100</v>
      </c>
      <c r="AU6509" s="13" t="n">
        <v>100</v>
      </c>
      <c r="BQ6509" s="13" t="n">
        <v>100</v>
      </c>
      <c r="CM6509" s="13" t="n">
        <v>100</v>
      </c>
      <c r="DI6509" s="13" t="n">
        <v>100</v>
      </c>
      <c r="EE6509" s="13" t="n">
        <v>100</v>
      </c>
      <c r="FA6509" s="13" t="n">
        <v>100</v>
      </c>
      <c r="FW6509" s="13" t="n">
        <v>100</v>
      </c>
      <c r="GS6509" s="13" t="n">
        <v>100</v>
      </c>
    </row>
    <row r="6510">
      <c r="C6510" s="13" t="n">
        <v>101</v>
      </c>
      <c r="D6510" s="13">
        <f>D6318+$B$6035*D6126</f>
        <v/>
      </c>
      <c r="E6510" s="13">
        <f>E6318+$B$6035*E6126</f>
        <v/>
      </c>
      <c r="F6510" s="13">
        <f>F6318+$B$6035*F6126</f>
        <v/>
      </c>
      <c r="Y6510" s="13" t="n">
        <v>101</v>
      </c>
      <c r="AU6510" s="13" t="n">
        <v>101</v>
      </c>
      <c r="BQ6510" s="13" t="n">
        <v>101</v>
      </c>
      <c r="CM6510" s="13" t="n">
        <v>101</v>
      </c>
      <c r="DI6510" s="13" t="n">
        <v>101</v>
      </c>
      <c r="EE6510" s="13" t="n">
        <v>101</v>
      </c>
      <c r="FA6510" s="13" t="n">
        <v>101</v>
      </c>
      <c r="FW6510" s="13" t="n">
        <v>101</v>
      </c>
      <c r="GS6510" s="13" t="n">
        <v>101</v>
      </c>
    </row>
    <row r="6511">
      <c r="C6511" s="13" t="n">
        <v>102</v>
      </c>
      <c r="D6511" s="13">
        <f>D6319+$B$6035*D6127</f>
        <v/>
      </c>
      <c r="E6511" s="13">
        <f>E6319+$B$6035*E6127</f>
        <v/>
      </c>
      <c r="F6511" s="13">
        <f>F6319+$B$6035*F6127</f>
        <v/>
      </c>
      <c r="Y6511" s="13" t="n">
        <v>102</v>
      </c>
      <c r="AU6511" s="13" t="n">
        <v>102</v>
      </c>
      <c r="BQ6511" s="13" t="n">
        <v>102</v>
      </c>
      <c r="CM6511" s="13" t="n">
        <v>102</v>
      </c>
      <c r="DI6511" s="13" t="n">
        <v>102</v>
      </c>
      <c r="EE6511" s="13" t="n">
        <v>102</v>
      </c>
      <c r="FA6511" s="13" t="n">
        <v>102</v>
      </c>
      <c r="FW6511" s="13" t="n">
        <v>102</v>
      </c>
      <c r="GS6511" s="13" t="n">
        <v>102</v>
      </c>
    </row>
    <row r="6512">
      <c r="C6512" s="13" t="n">
        <v>103</v>
      </c>
      <c r="D6512" s="13">
        <f>D6320+$B$6035*D6128</f>
        <v/>
      </c>
      <c r="E6512" s="13">
        <f>E6320+$B$6035*E6128</f>
        <v/>
      </c>
      <c r="F6512" s="13">
        <f>F6320+$B$6035*F6128</f>
        <v/>
      </c>
      <c r="Y6512" s="13" t="n">
        <v>103</v>
      </c>
      <c r="AU6512" s="13" t="n">
        <v>103</v>
      </c>
      <c r="BQ6512" s="13" t="n">
        <v>103</v>
      </c>
      <c r="CM6512" s="13" t="n">
        <v>103</v>
      </c>
      <c r="DI6512" s="13" t="n">
        <v>103</v>
      </c>
      <c r="EE6512" s="13" t="n">
        <v>103</v>
      </c>
      <c r="FA6512" s="13" t="n">
        <v>103</v>
      </c>
      <c r="FW6512" s="13" t="n">
        <v>103</v>
      </c>
      <c r="GS6512" s="13" t="n">
        <v>103</v>
      </c>
    </row>
    <row r="6513">
      <c r="C6513" s="13" t="n">
        <v>104</v>
      </c>
      <c r="D6513" s="13">
        <f>D6321+$B$6035*D6129</f>
        <v/>
      </c>
      <c r="E6513" s="13">
        <f>E6321+$B$6035*E6129</f>
        <v/>
      </c>
      <c r="F6513" s="13">
        <f>F6321+$B$6035*F6129</f>
        <v/>
      </c>
      <c r="Y6513" s="13" t="n">
        <v>104</v>
      </c>
      <c r="AU6513" s="13" t="n">
        <v>104</v>
      </c>
      <c r="BQ6513" s="13" t="n">
        <v>104</v>
      </c>
      <c r="CM6513" s="13" t="n">
        <v>104</v>
      </c>
      <c r="DI6513" s="13" t="n">
        <v>104</v>
      </c>
      <c r="EE6513" s="13" t="n">
        <v>104</v>
      </c>
      <c r="FA6513" s="13" t="n">
        <v>104</v>
      </c>
      <c r="FW6513" s="13" t="n">
        <v>104</v>
      </c>
      <c r="GS6513" s="13" t="n">
        <v>104</v>
      </c>
    </row>
    <row r="6514">
      <c r="C6514" s="13" t="n">
        <v>105</v>
      </c>
      <c r="D6514" s="13">
        <f>D6322+$B$6035*D6130</f>
        <v/>
      </c>
      <c r="E6514" s="13">
        <f>E6322+$B$6035*E6130</f>
        <v/>
      </c>
      <c r="F6514" s="13">
        <f>F6322+$B$6035*F6130</f>
        <v/>
      </c>
      <c r="Y6514" s="13" t="n">
        <v>105</v>
      </c>
      <c r="AU6514" s="13" t="n">
        <v>105</v>
      </c>
      <c r="BQ6514" s="13" t="n">
        <v>105</v>
      </c>
      <c r="CM6514" s="13" t="n">
        <v>105</v>
      </c>
      <c r="DI6514" s="13" t="n">
        <v>105</v>
      </c>
      <c r="EE6514" s="13" t="n">
        <v>105</v>
      </c>
      <c r="FA6514" s="13" t="n">
        <v>105</v>
      </c>
      <c r="FW6514" s="13" t="n">
        <v>105</v>
      </c>
      <c r="GS6514" s="13" t="n">
        <v>105</v>
      </c>
    </row>
    <row r="6515">
      <c r="C6515" s="13" t="n">
        <v>106</v>
      </c>
      <c r="D6515" s="13">
        <f>D6323+$B$6035*D6131</f>
        <v/>
      </c>
      <c r="E6515" s="13">
        <f>E6323+$B$6035*E6131</f>
        <v/>
      </c>
      <c r="F6515" s="13">
        <f>F6323+$B$6035*F6131</f>
        <v/>
      </c>
      <c r="Y6515" s="13" t="n">
        <v>106</v>
      </c>
      <c r="AU6515" s="13" t="n">
        <v>106</v>
      </c>
      <c r="BQ6515" s="13" t="n">
        <v>106</v>
      </c>
      <c r="CM6515" s="13" t="n">
        <v>106</v>
      </c>
      <c r="DI6515" s="13" t="n">
        <v>106</v>
      </c>
      <c r="EE6515" s="13" t="n">
        <v>106</v>
      </c>
      <c r="FA6515" s="13" t="n">
        <v>106</v>
      </c>
      <c r="FW6515" s="13" t="n">
        <v>106</v>
      </c>
      <c r="GS6515" s="13" t="n">
        <v>106</v>
      </c>
    </row>
    <row r="6516">
      <c r="C6516" s="13" t="n">
        <v>107</v>
      </c>
      <c r="D6516" s="13">
        <f>D6324+$B$6035*D6132</f>
        <v/>
      </c>
      <c r="E6516" s="13">
        <f>E6324+$B$6035*E6132</f>
        <v/>
      </c>
      <c r="F6516" s="13">
        <f>F6324+$B$6035*F6132</f>
        <v/>
      </c>
      <c r="Y6516" s="13" t="n">
        <v>107</v>
      </c>
      <c r="AU6516" s="13" t="n">
        <v>107</v>
      </c>
      <c r="BQ6516" s="13" t="n">
        <v>107</v>
      </c>
      <c r="CM6516" s="13" t="n">
        <v>107</v>
      </c>
      <c r="DI6516" s="13" t="n">
        <v>107</v>
      </c>
      <c r="EE6516" s="13" t="n">
        <v>107</v>
      </c>
      <c r="FA6516" s="13" t="n">
        <v>107</v>
      </c>
      <c r="FW6516" s="13" t="n">
        <v>107</v>
      </c>
      <c r="GS6516" s="13" t="n">
        <v>107</v>
      </c>
    </row>
    <row r="6517">
      <c r="C6517" s="13" t="n">
        <v>108</v>
      </c>
      <c r="D6517" s="13">
        <f>D6325+$B$6035*D6133</f>
        <v/>
      </c>
      <c r="E6517" s="13">
        <f>E6325+$B$6035*E6133</f>
        <v/>
      </c>
      <c r="F6517" s="13">
        <f>F6325+$B$6035*F6133</f>
        <v/>
      </c>
      <c r="Y6517" s="13" t="n">
        <v>108</v>
      </c>
      <c r="AU6517" s="13" t="n">
        <v>108</v>
      </c>
      <c r="BQ6517" s="13" t="n">
        <v>108</v>
      </c>
      <c r="CM6517" s="13" t="n">
        <v>108</v>
      </c>
      <c r="DI6517" s="13" t="n">
        <v>108</v>
      </c>
      <c r="EE6517" s="13" t="n">
        <v>108</v>
      </c>
      <c r="FA6517" s="13" t="n">
        <v>108</v>
      </c>
      <c r="FW6517" s="13" t="n">
        <v>108</v>
      </c>
      <c r="GS6517" s="13" t="n">
        <v>108</v>
      </c>
    </row>
    <row r="6518">
      <c r="C6518" s="13" t="n">
        <v>109</v>
      </c>
      <c r="D6518" s="13">
        <f>D6326+$B$6035*D6134</f>
        <v/>
      </c>
      <c r="E6518" s="13">
        <f>E6326+$B$6035*E6134</f>
        <v/>
      </c>
      <c r="F6518" s="13">
        <f>F6326+$B$6035*F6134</f>
        <v/>
      </c>
      <c r="Y6518" s="13" t="n">
        <v>109</v>
      </c>
      <c r="AU6518" s="13" t="n">
        <v>109</v>
      </c>
      <c r="BQ6518" s="13" t="n">
        <v>109</v>
      </c>
      <c r="CM6518" s="13" t="n">
        <v>109</v>
      </c>
      <c r="DI6518" s="13" t="n">
        <v>109</v>
      </c>
      <c r="EE6518" s="13" t="n">
        <v>109</v>
      </c>
      <c r="FA6518" s="13" t="n">
        <v>109</v>
      </c>
      <c r="FW6518" s="13" t="n">
        <v>109</v>
      </c>
      <c r="GS6518" s="13" t="n">
        <v>109</v>
      </c>
    </row>
    <row r="6519">
      <c r="C6519" s="13" t="n">
        <v>110</v>
      </c>
      <c r="D6519" s="13">
        <f>D6327+$B$6035*D6135</f>
        <v/>
      </c>
      <c r="E6519" s="13">
        <f>E6327+$B$6035*E6135</f>
        <v/>
      </c>
      <c r="F6519" s="13">
        <f>F6327+$B$6035*F6135</f>
        <v/>
      </c>
      <c r="Y6519" s="13" t="n">
        <v>110</v>
      </c>
      <c r="AU6519" s="13" t="n">
        <v>110</v>
      </c>
      <c r="BQ6519" s="13" t="n">
        <v>110</v>
      </c>
      <c r="CM6519" s="13" t="n">
        <v>110</v>
      </c>
      <c r="DI6519" s="13" t="n">
        <v>110</v>
      </c>
      <c r="EE6519" s="13" t="n">
        <v>110</v>
      </c>
      <c r="FA6519" s="13" t="n">
        <v>110</v>
      </c>
      <c r="FW6519" s="13" t="n">
        <v>110</v>
      </c>
      <c r="GS6519" s="13" t="n">
        <v>110</v>
      </c>
    </row>
    <row r="6520">
      <c r="C6520" s="13" t="n">
        <v>111</v>
      </c>
      <c r="D6520" s="13">
        <f>D6328+$B$6035*D6136</f>
        <v/>
      </c>
      <c r="E6520" s="13">
        <f>E6328+$B$6035*E6136</f>
        <v/>
      </c>
      <c r="F6520" s="13">
        <f>F6328+$B$6035*F6136</f>
        <v/>
      </c>
      <c r="Y6520" s="13" t="n">
        <v>111</v>
      </c>
      <c r="AU6520" s="13" t="n">
        <v>111</v>
      </c>
      <c r="BQ6520" s="13" t="n">
        <v>111</v>
      </c>
      <c r="CM6520" s="13" t="n">
        <v>111</v>
      </c>
      <c r="DI6520" s="13" t="n">
        <v>111</v>
      </c>
      <c r="EE6520" s="13" t="n">
        <v>111</v>
      </c>
      <c r="FA6520" s="13" t="n">
        <v>111</v>
      </c>
      <c r="FW6520" s="13" t="n">
        <v>111</v>
      </c>
      <c r="GS6520" s="13" t="n">
        <v>111</v>
      </c>
    </row>
    <row r="6521">
      <c r="C6521" s="13" t="n">
        <v>112</v>
      </c>
      <c r="D6521" s="13">
        <f>D6329+$B$6035*D6137</f>
        <v/>
      </c>
      <c r="E6521" s="13">
        <f>E6329+$B$6035*E6137</f>
        <v/>
      </c>
      <c r="F6521" s="13">
        <f>F6329+$B$6035*F6137</f>
        <v/>
      </c>
      <c r="Y6521" s="13" t="n">
        <v>112</v>
      </c>
      <c r="AU6521" s="13" t="n">
        <v>112</v>
      </c>
      <c r="BQ6521" s="13" t="n">
        <v>112</v>
      </c>
      <c r="CM6521" s="13" t="n">
        <v>112</v>
      </c>
      <c r="DI6521" s="13" t="n">
        <v>112</v>
      </c>
      <c r="EE6521" s="13" t="n">
        <v>112</v>
      </c>
      <c r="FA6521" s="13" t="n">
        <v>112</v>
      </c>
      <c r="FW6521" s="13" t="n">
        <v>112</v>
      </c>
      <c r="GS6521" s="13" t="n">
        <v>112</v>
      </c>
    </row>
    <row r="6522">
      <c r="C6522" s="13" t="n">
        <v>113</v>
      </c>
      <c r="D6522" s="13">
        <f>D6330+$B$6035*D6138</f>
        <v/>
      </c>
      <c r="E6522" s="13">
        <f>E6330+$B$6035*E6138</f>
        <v/>
      </c>
      <c r="F6522" s="13">
        <f>F6330+$B$6035*F6138</f>
        <v/>
      </c>
      <c r="Y6522" s="13" t="n">
        <v>113</v>
      </c>
      <c r="AU6522" s="13" t="n">
        <v>113</v>
      </c>
      <c r="BQ6522" s="13" t="n">
        <v>113</v>
      </c>
      <c r="CM6522" s="13" t="n">
        <v>113</v>
      </c>
      <c r="DI6522" s="13" t="n">
        <v>113</v>
      </c>
      <c r="EE6522" s="13" t="n">
        <v>113</v>
      </c>
      <c r="FA6522" s="13" t="n">
        <v>113</v>
      </c>
      <c r="FW6522" s="13" t="n">
        <v>113</v>
      </c>
      <c r="GS6522" s="13" t="n">
        <v>113</v>
      </c>
    </row>
    <row r="6523">
      <c r="C6523" s="13" t="n">
        <v>114</v>
      </c>
      <c r="D6523" s="13">
        <f>D6331+$B$6035*D6139</f>
        <v/>
      </c>
      <c r="E6523" s="13">
        <f>E6331+$B$6035*E6139</f>
        <v/>
      </c>
      <c r="F6523" s="13">
        <f>F6331+$B$6035*F6139</f>
        <v/>
      </c>
      <c r="Y6523" s="13" t="n">
        <v>114</v>
      </c>
      <c r="AU6523" s="13" t="n">
        <v>114</v>
      </c>
      <c r="BQ6523" s="13" t="n">
        <v>114</v>
      </c>
      <c r="CM6523" s="13" t="n">
        <v>114</v>
      </c>
      <c r="DI6523" s="13" t="n">
        <v>114</v>
      </c>
      <c r="EE6523" s="13" t="n">
        <v>114</v>
      </c>
      <c r="FA6523" s="13" t="n">
        <v>114</v>
      </c>
      <c r="FW6523" s="13" t="n">
        <v>114</v>
      </c>
      <c r="GS6523" s="13" t="n">
        <v>114</v>
      </c>
    </row>
    <row r="6524">
      <c r="C6524" s="13" t="n">
        <v>115</v>
      </c>
      <c r="D6524" s="13">
        <f>D6332+$B$6035*D6140</f>
        <v/>
      </c>
      <c r="E6524" s="13">
        <f>E6332+$B$6035*E6140</f>
        <v/>
      </c>
      <c r="F6524" s="13">
        <f>F6332+$B$6035*F6140</f>
        <v/>
      </c>
      <c r="Y6524" s="13" t="n">
        <v>115</v>
      </c>
      <c r="AU6524" s="13" t="n">
        <v>115</v>
      </c>
      <c r="BQ6524" s="13" t="n">
        <v>115</v>
      </c>
      <c r="CM6524" s="13" t="n">
        <v>115</v>
      </c>
      <c r="DI6524" s="13" t="n">
        <v>115</v>
      </c>
      <c r="EE6524" s="13" t="n">
        <v>115</v>
      </c>
      <c r="FA6524" s="13" t="n">
        <v>115</v>
      </c>
      <c r="FW6524" s="13" t="n">
        <v>115</v>
      </c>
      <c r="GS6524" s="13" t="n">
        <v>115</v>
      </c>
    </row>
    <row r="6525">
      <c r="C6525" s="13" t="n">
        <v>116</v>
      </c>
      <c r="D6525" s="13">
        <f>D6333+$B$6035*D6141</f>
        <v/>
      </c>
      <c r="E6525" s="13">
        <f>E6333+$B$6035*E6141</f>
        <v/>
      </c>
      <c r="F6525" s="13">
        <f>F6333+$B$6035*F6141</f>
        <v/>
      </c>
      <c r="Y6525" s="13" t="n">
        <v>116</v>
      </c>
      <c r="AU6525" s="13" t="n">
        <v>116</v>
      </c>
      <c r="BQ6525" s="13" t="n">
        <v>116</v>
      </c>
      <c r="CM6525" s="13" t="n">
        <v>116</v>
      </c>
      <c r="DI6525" s="13" t="n">
        <v>116</v>
      </c>
      <c r="EE6525" s="13" t="n">
        <v>116</v>
      </c>
      <c r="FA6525" s="13" t="n">
        <v>116</v>
      </c>
      <c r="FW6525" s="13" t="n">
        <v>116</v>
      </c>
      <c r="GS6525" s="13" t="n">
        <v>116</v>
      </c>
    </row>
    <row r="6526">
      <c r="C6526" s="13" t="n">
        <v>117</v>
      </c>
      <c r="D6526" s="13">
        <f>D6334+$B$6035*D6142</f>
        <v/>
      </c>
      <c r="E6526" s="13">
        <f>E6334+$B$6035*E6142</f>
        <v/>
      </c>
      <c r="F6526" s="13">
        <f>F6334+$B$6035*F6142</f>
        <v/>
      </c>
      <c r="Y6526" s="13" t="n">
        <v>117</v>
      </c>
      <c r="AU6526" s="13" t="n">
        <v>117</v>
      </c>
      <c r="BQ6526" s="13" t="n">
        <v>117</v>
      </c>
      <c r="CM6526" s="13" t="n">
        <v>117</v>
      </c>
      <c r="DI6526" s="13" t="n">
        <v>117</v>
      </c>
      <c r="EE6526" s="13" t="n">
        <v>117</v>
      </c>
      <c r="FA6526" s="13" t="n">
        <v>117</v>
      </c>
      <c r="FW6526" s="13" t="n">
        <v>117</v>
      </c>
      <c r="GS6526" s="13" t="n">
        <v>117</v>
      </c>
    </row>
    <row r="6527">
      <c r="C6527" s="13" t="n">
        <v>118</v>
      </c>
      <c r="D6527" s="13">
        <f>D6335+$B$6035*D6143</f>
        <v/>
      </c>
      <c r="E6527" s="13">
        <f>E6335+$B$6035*E6143</f>
        <v/>
      </c>
      <c r="F6527" s="13">
        <f>F6335+$B$6035*F6143</f>
        <v/>
      </c>
      <c r="Y6527" s="13" t="n">
        <v>118</v>
      </c>
      <c r="AU6527" s="13" t="n">
        <v>118</v>
      </c>
      <c r="BQ6527" s="13" t="n">
        <v>118</v>
      </c>
      <c r="CM6527" s="13" t="n">
        <v>118</v>
      </c>
      <c r="DI6527" s="13" t="n">
        <v>118</v>
      </c>
      <c r="EE6527" s="13" t="n">
        <v>118</v>
      </c>
      <c r="FA6527" s="13" t="n">
        <v>118</v>
      </c>
      <c r="FW6527" s="13" t="n">
        <v>118</v>
      </c>
      <c r="GS6527" s="13" t="n">
        <v>118</v>
      </c>
    </row>
    <row r="6528">
      <c r="C6528" s="13" t="n">
        <v>119</v>
      </c>
      <c r="D6528" s="13">
        <f>D6336+$B$6035*D6144</f>
        <v/>
      </c>
      <c r="E6528" s="13">
        <f>E6336+$B$6035*E6144</f>
        <v/>
      </c>
      <c r="F6528" s="13">
        <f>F6336+$B$6035*F6144</f>
        <v/>
      </c>
      <c r="Y6528" s="13" t="n">
        <v>119</v>
      </c>
      <c r="AU6528" s="13" t="n">
        <v>119</v>
      </c>
      <c r="BQ6528" s="13" t="n">
        <v>119</v>
      </c>
      <c r="CM6528" s="13" t="n">
        <v>119</v>
      </c>
      <c r="DI6528" s="13" t="n">
        <v>119</v>
      </c>
      <c r="EE6528" s="13" t="n">
        <v>119</v>
      </c>
      <c r="FA6528" s="13" t="n">
        <v>119</v>
      </c>
      <c r="FW6528" s="13" t="n">
        <v>119</v>
      </c>
      <c r="GS6528" s="13" t="n">
        <v>119</v>
      </c>
    </row>
    <row r="6529">
      <c r="C6529" s="13" t="n">
        <v>120</v>
      </c>
      <c r="D6529" s="13">
        <f>D6337+$B$6035*D6145</f>
        <v/>
      </c>
      <c r="E6529" s="13">
        <f>E6337+$B$6035*E6145</f>
        <v/>
      </c>
      <c r="F6529" s="13">
        <f>F6337+$B$6035*F6145</f>
        <v/>
      </c>
      <c r="Y6529" s="13" t="n">
        <v>120</v>
      </c>
      <c r="AU6529" s="13" t="n">
        <v>120</v>
      </c>
      <c r="BQ6529" s="13" t="n">
        <v>120</v>
      </c>
      <c r="CM6529" s="13" t="n">
        <v>120</v>
      </c>
      <c r="DI6529" s="13" t="n">
        <v>120</v>
      </c>
      <c r="EE6529" s="13" t="n">
        <v>120</v>
      </c>
      <c r="FA6529" s="13" t="n">
        <v>120</v>
      </c>
      <c r="FW6529" s="13" t="n">
        <v>120</v>
      </c>
      <c r="GS6529" s="13" t="n">
        <v>120</v>
      </c>
    </row>
    <row r="6530">
      <c r="C6530" s="13" t="n">
        <v>121</v>
      </c>
      <c r="D6530" s="13">
        <f>D6338+$B$6035*D6146</f>
        <v/>
      </c>
      <c r="E6530" s="13">
        <f>E6338+$B$6035*E6146</f>
        <v/>
      </c>
      <c r="F6530" s="13">
        <f>F6338+$B$6035*F6146</f>
        <v/>
      </c>
      <c r="Y6530" s="13" t="n">
        <v>121</v>
      </c>
      <c r="AU6530" s="13" t="n">
        <v>121</v>
      </c>
      <c r="BQ6530" s="13" t="n">
        <v>121</v>
      </c>
      <c r="CM6530" s="13" t="n">
        <v>121</v>
      </c>
      <c r="DI6530" s="13" t="n">
        <v>121</v>
      </c>
      <c r="EE6530" s="13" t="n">
        <v>121</v>
      </c>
      <c r="FA6530" s="13" t="n">
        <v>121</v>
      </c>
      <c r="FW6530" s="13" t="n">
        <v>121</v>
      </c>
      <c r="GS6530" s="13" t="n">
        <v>121</v>
      </c>
    </row>
    <row r="6531">
      <c r="C6531" s="13" t="n">
        <v>122</v>
      </c>
      <c r="D6531" s="13">
        <f>D6339+$B$6035*D6147</f>
        <v/>
      </c>
      <c r="E6531" s="13">
        <f>E6339+$B$6035*E6147</f>
        <v/>
      </c>
      <c r="F6531" s="13">
        <f>F6339+$B$6035*F6147</f>
        <v/>
      </c>
      <c r="Y6531" s="13" t="n">
        <v>122</v>
      </c>
      <c r="AU6531" s="13" t="n">
        <v>122</v>
      </c>
      <c r="BQ6531" s="13" t="n">
        <v>122</v>
      </c>
      <c r="CM6531" s="13" t="n">
        <v>122</v>
      </c>
      <c r="DI6531" s="13" t="n">
        <v>122</v>
      </c>
      <c r="EE6531" s="13" t="n">
        <v>122</v>
      </c>
      <c r="FA6531" s="13" t="n">
        <v>122</v>
      </c>
      <c r="FW6531" s="13" t="n">
        <v>122</v>
      </c>
      <c r="GS6531" s="13" t="n">
        <v>122</v>
      </c>
    </row>
    <row r="6532">
      <c r="C6532" s="13" t="n">
        <v>123</v>
      </c>
      <c r="D6532" s="13">
        <f>D6340+$B$6035*D6148</f>
        <v/>
      </c>
      <c r="E6532" s="13">
        <f>E6340+$B$6035*E6148</f>
        <v/>
      </c>
      <c r="F6532" s="13">
        <f>F6340+$B$6035*F6148</f>
        <v/>
      </c>
      <c r="Y6532" s="13" t="n">
        <v>123</v>
      </c>
      <c r="AU6532" s="13" t="n">
        <v>123</v>
      </c>
      <c r="BQ6532" s="13" t="n">
        <v>123</v>
      </c>
      <c r="CM6532" s="13" t="n">
        <v>123</v>
      </c>
      <c r="DI6532" s="13" t="n">
        <v>123</v>
      </c>
      <c r="EE6532" s="13" t="n">
        <v>123</v>
      </c>
      <c r="FA6532" s="13" t="n">
        <v>123</v>
      </c>
      <c r="FW6532" s="13" t="n">
        <v>123</v>
      </c>
      <c r="GS6532" s="13" t="n">
        <v>123</v>
      </c>
    </row>
    <row r="6533">
      <c r="C6533" s="13" t="n">
        <v>124</v>
      </c>
      <c r="D6533" s="13">
        <f>D6341+$B$6035*D6149</f>
        <v/>
      </c>
      <c r="E6533" s="13">
        <f>E6341+$B$6035*E6149</f>
        <v/>
      </c>
      <c r="F6533" s="13">
        <f>F6341+$B$6035*F6149</f>
        <v/>
      </c>
      <c r="Y6533" s="13" t="n">
        <v>124</v>
      </c>
      <c r="AU6533" s="13" t="n">
        <v>124</v>
      </c>
      <c r="BQ6533" s="13" t="n">
        <v>124</v>
      </c>
      <c r="CM6533" s="13" t="n">
        <v>124</v>
      </c>
      <c r="DI6533" s="13" t="n">
        <v>124</v>
      </c>
      <c r="EE6533" s="13" t="n">
        <v>124</v>
      </c>
      <c r="FA6533" s="13" t="n">
        <v>124</v>
      </c>
      <c r="FW6533" s="13" t="n">
        <v>124</v>
      </c>
      <c r="GS6533" s="13" t="n">
        <v>124</v>
      </c>
    </row>
    <row r="6534">
      <c r="C6534" s="13" t="n">
        <v>125</v>
      </c>
      <c r="D6534" s="13">
        <f>D6342+$B$6035*D6150</f>
        <v/>
      </c>
      <c r="E6534" s="13">
        <f>E6342+$B$6035*E6150</f>
        <v/>
      </c>
      <c r="F6534" s="13">
        <f>F6342+$B$6035*F6150</f>
        <v/>
      </c>
      <c r="Y6534" s="13" t="n">
        <v>125</v>
      </c>
      <c r="AU6534" s="13" t="n">
        <v>125</v>
      </c>
      <c r="BQ6534" s="13" t="n">
        <v>125</v>
      </c>
      <c r="CM6534" s="13" t="n">
        <v>125</v>
      </c>
      <c r="DI6534" s="13" t="n">
        <v>125</v>
      </c>
      <c r="EE6534" s="13" t="n">
        <v>125</v>
      </c>
      <c r="FA6534" s="13" t="n">
        <v>125</v>
      </c>
      <c r="FW6534" s="13" t="n">
        <v>125</v>
      </c>
      <c r="GS6534" s="13" t="n">
        <v>125</v>
      </c>
    </row>
    <row r="6535">
      <c r="C6535" s="13" t="n">
        <v>126</v>
      </c>
      <c r="D6535" s="13">
        <f>D6343+$B$6035*D6151</f>
        <v/>
      </c>
      <c r="E6535" s="13">
        <f>E6343+$B$6035*E6151</f>
        <v/>
      </c>
      <c r="F6535" s="13">
        <f>F6343+$B$6035*F6151</f>
        <v/>
      </c>
      <c r="Y6535" s="13" t="n">
        <v>126</v>
      </c>
      <c r="AU6535" s="13" t="n">
        <v>126</v>
      </c>
      <c r="BQ6535" s="13" t="n">
        <v>126</v>
      </c>
      <c r="CM6535" s="13" t="n">
        <v>126</v>
      </c>
      <c r="DI6535" s="13" t="n">
        <v>126</v>
      </c>
      <c r="EE6535" s="13" t="n">
        <v>126</v>
      </c>
      <c r="FA6535" s="13" t="n">
        <v>126</v>
      </c>
      <c r="FW6535" s="13" t="n">
        <v>126</v>
      </c>
      <c r="GS6535" s="13" t="n">
        <v>126</v>
      </c>
    </row>
    <row r="6536">
      <c r="C6536" s="13" t="n">
        <v>127</v>
      </c>
      <c r="D6536" s="13">
        <f>D6344+$B$6035*D6152</f>
        <v/>
      </c>
      <c r="E6536" s="13">
        <f>E6344+$B$6035*E6152</f>
        <v/>
      </c>
      <c r="F6536" s="13">
        <f>F6344+$B$6035*F6152</f>
        <v/>
      </c>
      <c r="Y6536" s="13" t="n">
        <v>127</v>
      </c>
      <c r="AU6536" s="13" t="n">
        <v>127</v>
      </c>
      <c r="BQ6536" s="13" t="n">
        <v>127</v>
      </c>
      <c r="CM6536" s="13" t="n">
        <v>127</v>
      </c>
      <c r="DI6536" s="13" t="n">
        <v>127</v>
      </c>
      <c r="EE6536" s="13" t="n">
        <v>127</v>
      </c>
      <c r="FA6536" s="13" t="n">
        <v>127</v>
      </c>
      <c r="FW6536" s="13" t="n">
        <v>127</v>
      </c>
      <c r="GS6536" s="13" t="n">
        <v>127</v>
      </c>
    </row>
    <row r="6537">
      <c r="C6537" s="13" t="n">
        <v>128</v>
      </c>
      <c r="D6537" s="13">
        <f>D6345+$B$6035*D6153</f>
        <v/>
      </c>
      <c r="E6537" s="13">
        <f>E6345+$B$6035*E6153</f>
        <v/>
      </c>
      <c r="F6537" s="13">
        <f>F6345+$B$6035*F6153</f>
        <v/>
      </c>
      <c r="Y6537" s="13" t="n">
        <v>128</v>
      </c>
      <c r="AU6537" s="13" t="n">
        <v>128</v>
      </c>
      <c r="BQ6537" s="13" t="n">
        <v>128</v>
      </c>
      <c r="CM6537" s="13" t="n">
        <v>128</v>
      </c>
      <c r="DI6537" s="13" t="n">
        <v>128</v>
      </c>
      <c r="EE6537" s="13" t="n">
        <v>128</v>
      </c>
      <c r="FA6537" s="13" t="n">
        <v>128</v>
      </c>
      <c r="FW6537" s="13" t="n">
        <v>128</v>
      </c>
      <c r="GS6537" s="13" t="n">
        <v>128</v>
      </c>
    </row>
    <row r="6538">
      <c r="C6538" s="13" t="n">
        <v>129</v>
      </c>
      <c r="D6538" s="13">
        <f>D6346+$B$6035*D6154</f>
        <v/>
      </c>
      <c r="E6538" s="13">
        <f>E6346+$B$6035*E6154</f>
        <v/>
      </c>
      <c r="F6538" s="13">
        <f>F6346+$B$6035*F6154</f>
        <v/>
      </c>
      <c r="Y6538" s="13" t="n">
        <v>129</v>
      </c>
      <c r="AU6538" s="13" t="n">
        <v>129</v>
      </c>
      <c r="BQ6538" s="13" t="n">
        <v>129</v>
      </c>
      <c r="CM6538" s="13" t="n">
        <v>129</v>
      </c>
      <c r="DI6538" s="13" t="n">
        <v>129</v>
      </c>
      <c r="EE6538" s="13" t="n">
        <v>129</v>
      </c>
      <c r="FA6538" s="13" t="n">
        <v>129</v>
      </c>
      <c r="FW6538" s="13" t="n">
        <v>129</v>
      </c>
      <c r="GS6538" s="13" t="n">
        <v>129</v>
      </c>
    </row>
    <row r="6539">
      <c r="C6539" s="13" t="n">
        <v>130</v>
      </c>
      <c r="D6539" s="13">
        <f>D6347+$B$6035*D6155</f>
        <v/>
      </c>
      <c r="E6539" s="13">
        <f>E6347+$B$6035*E6155</f>
        <v/>
      </c>
      <c r="F6539" s="13">
        <f>F6347+$B$6035*F6155</f>
        <v/>
      </c>
      <c r="Y6539" s="13" t="n">
        <v>130</v>
      </c>
      <c r="AU6539" s="13" t="n">
        <v>130</v>
      </c>
      <c r="BQ6539" s="13" t="n">
        <v>130</v>
      </c>
      <c r="CM6539" s="13" t="n">
        <v>130</v>
      </c>
      <c r="DI6539" s="13" t="n">
        <v>130</v>
      </c>
      <c r="EE6539" s="13" t="n">
        <v>130</v>
      </c>
      <c r="FA6539" s="13" t="n">
        <v>130</v>
      </c>
      <c r="FW6539" s="13" t="n">
        <v>130</v>
      </c>
      <c r="GS6539" s="13" t="n">
        <v>130</v>
      </c>
    </row>
    <row r="6540">
      <c r="C6540" s="13" t="n">
        <v>131</v>
      </c>
      <c r="D6540" s="13">
        <f>D6348+$B$6035*D6156</f>
        <v/>
      </c>
      <c r="E6540" s="13">
        <f>E6348+$B$6035*E6156</f>
        <v/>
      </c>
      <c r="F6540" s="13">
        <f>F6348+$B$6035*F6156</f>
        <v/>
      </c>
      <c r="Y6540" s="13" t="n">
        <v>131</v>
      </c>
      <c r="AU6540" s="13" t="n">
        <v>131</v>
      </c>
      <c r="BQ6540" s="13" t="n">
        <v>131</v>
      </c>
      <c r="CM6540" s="13" t="n">
        <v>131</v>
      </c>
      <c r="DI6540" s="13" t="n">
        <v>131</v>
      </c>
      <c r="EE6540" s="13" t="n">
        <v>131</v>
      </c>
      <c r="FA6540" s="13" t="n">
        <v>131</v>
      </c>
      <c r="FW6540" s="13" t="n">
        <v>131</v>
      </c>
      <c r="GS6540" s="13" t="n">
        <v>131</v>
      </c>
    </row>
    <row r="6541">
      <c r="C6541" s="13" t="n">
        <v>132</v>
      </c>
      <c r="D6541" s="13">
        <f>D6349+$B$6035*D6157</f>
        <v/>
      </c>
      <c r="E6541" s="13">
        <f>E6349+$B$6035*E6157</f>
        <v/>
      </c>
      <c r="F6541" s="13">
        <f>F6349+$B$6035*F6157</f>
        <v/>
      </c>
      <c r="Y6541" s="13" t="n">
        <v>132</v>
      </c>
      <c r="AU6541" s="13" t="n">
        <v>132</v>
      </c>
      <c r="BQ6541" s="13" t="n">
        <v>132</v>
      </c>
      <c r="CM6541" s="13" t="n">
        <v>132</v>
      </c>
      <c r="DI6541" s="13" t="n">
        <v>132</v>
      </c>
      <c r="EE6541" s="13" t="n">
        <v>132</v>
      </c>
      <c r="FA6541" s="13" t="n">
        <v>132</v>
      </c>
      <c r="FW6541" s="13" t="n">
        <v>132</v>
      </c>
      <c r="GS6541" s="13" t="n">
        <v>132</v>
      </c>
    </row>
    <row r="6542">
      <c r="C6542" s="13" t="n">
        <v>133</v>
      </c>
      <c r="D6542" s="13">
        <f>D6350+$B$6035*D6158</f>
        <v/>
      </c>
      <c r="E6542" s="13">
        <f>E6350+$B$6035*E6158</f>
        <v/>
      </c>
      <c r="F6542" s="13">
        <f>F6350+$B$6035*F6158</f>
        <v/>
      </c>
      <c r="Y6542" s="13" t="n">
        <v>133</v>
      </c>
      <c r="AU6542" s="13" t="n">
        <v>133</v>
      </c>
      <c r="BQ6542" s="13" t="n">
        <v>133</v>
      </c>
      <c r="CM6542" s="13" t="n">
        <v>133</v>
      </c>
      <c r="DI6542" s="13" t="n">
        <v>133</v>
      </c>
      <c r="EE6542" s="13" t="n">
        <v>133</v>
      </c>
      <c r="FA6542" s="13" t="n">
        <v>133</v>
      </c>
      <c r="FW6542" s="13" t="n">
        <v>133</v>
      </c>
      <c r="GS6542" s="13" t="n">
        <v>133</v>
      </c>
    </row>
    <row r="6543">
      <c r="C6543" s="13" t="n">
        <v>134</v>
      </c>
      <c r="D6543" s="13">
        <f>D6351+$B$6035*D6159</f>
        <v/>
      </c>
      <c r="E6543" s="13">
        <f>E6351+$B$6035*E6159</f>
        <v/>
      </c>
      <c r="F6543" s="13">
        <f>F6351+$B$6035*F6159</f>
        <v/>
      </c>
      <c r="Y6543" s="13" t="n">
        <v>134</v>
      </c>
      <c r="AU6543" s="13" t="n">
        <v>134</v>
      </c>
      <c r="BQ6543" s="13" t="n">
        <v>134</v>
      </c>
      <c r="CM6543" s="13" t="n">
        <v>134</v>
      </c>
      <c r="DI6543" s="13" t="n">
        <v>134</v>
      </c>
      <c r="EE6543" s="13" t="n">
        <v>134</v>
      </c>
      <c r="FA6543" s="13" t="n">
        <v>134</v>
      </c>
      <c r="FW6543" s="13" t="n">
        <v>134</v>
      </c>
      <c r="GS6543" s="13" t="n">
        <v>134</v>
      </c>
    </row>
    <row r="6544">
      <c r="C6544" s="13" t="n">
        <v>135</v>
      </c>
      <c r="D6544" s="13">
        <f>D6352+$B$6035*D6160</f>
        <v/>
      </c>
      <c r="E6544" s="13">
        <f>E6352+$B$6035*E6160</f>
        <v/>
      </c>
      <c r="F6544" s="13">
        <f>F6352+$B$6035*F6160</f>
        <v/>
      </c>
      <c r="Y6544" s="13" t="n">
        <v>135</v>
      </c>
      <c r="AU6544" s="13" t="n">
        <v>135</v>
      </c>
      <c r="BQ6544" s="13" t="n">
        <v>135</v>
      </c>
      <c r="CM6544" s="13" t="n">
        <v>135</v>
      </c>
      <c r="DI6544" s="13" t="n">
        <v>135</v>
      </c>
      <c r="EE6544" s="13" t="n">
        <v>135</v>
      </c>
      <c r="FA6544" s="13" t="n">
        <v>135</v>
      </c>
      <c r="FW6544" s="13" t="n">
        <v>135</v>
      </c>
      <c r="GS6544" s="13" t="n">
        <v>135</v>
      </c>
    </row>
    <row r="6545">
      <c r="C6545" s="13" t="n">
        <v>136</v>
      </c>
      <c r="D6545" s="13">
        <f>D6353+$B$6035*D6161</f>
        <v/>
      </c>
      <c r="E6545" s="13">
        <f>E6353+$B$6035*E6161</f>
        <v/>
      </c>
      <c r="F6545" s="13">
        <f>F6353+$B$6035*F6161</f>
        <v/>
      </c>
      <c r="Y6545" s="13" t="n">
        <v>136</v>
      </c>
      <c r="AU6545" s="13" t="n">
        <v>136</v>
      </c>
      <c r="BQ6545" s="13" t="n">
        <v>136</v>
      </c>
      <c r="CM6545" s="13" t="n">
        <v>136</v>
      </c>
      <c r="DI6545" s="13" t="n">
        <v>136</v>
      </c>
      <c r="EE6545" s="13" t="n">
        <v>136</v>
      </c>
      <c r="FA6545" s="13" t="n">
        <v>136</v>
      </c>
      <c r="FW6545" s="13" t="n">
        <v>136</v>
      </c>
      <c r="GS6545" s="13" t="n">
        <v>136</v>
      </c>
    </row>
    <row r="6546">
      <c r="C6546" s="13" t="n">
        <v>137</v>
      </c>
      <c r="D6546" s="13">
        <f>D6354+$B$6035*D6162</f>
        <v/>
      </c>
      <c r="E6546" s="13">
        <f>E6354+$B$6035*E6162</f>
        <v/>
      </c>
      <c r="F6546" s="13">
        <f>F6354+$B$6035*F6162</f>
        <v/>
      </c>
      <c r="Y6546" s="13" t="n">
        <v>137</v>
      </c>
      <c r="AU6546" s="13" t="n">
        <v>137</v>
      </c>
      <c r="BQ6546" s="13" t="n">
        <v>137</v>
      </c>
      <c r="CM6546" s="13" t="n">
        <v>137</v>
      </c>
      <c r="DI6546" s="13" t="n">
        <v>137</v>
      </c>
      <c r="EE6546" s="13" t="n">
        <v>137</v>
      </c>
      <c r="FA6546" s="13" t="n">
        <v>137</v>
      </c>
      <c r="FW6546" s="13" t="n">
        <v>137</v>
      </c>
      <c r="GS6546" s="13" t="n">
        <v>137</v>
      </c>
    </row>
    <row r="6547">
      <c r="C6547" s="13" t="n">
        <v>138</v>
      </c>
      <c r="D6547" s="13">
        <f>D6355+$B$6035*D6163</f>
        <v/>
      </c>
      <c r="E6547" s="13">
        <f>E6355+$B$6035*E6163</f>
        <v/>
      </c>
      <c r="F6547" s="13">
        <f>F6355+$B$6035*F6163</f>
        <v/>
      </c>
      <c r="Y6547" s="13" t="n">
        <v>138</v>
      </c>
      <c r="AU6547" s="13" t="n">
        <v>138</v>
      </c>
      <c r="BQ6547" s="13" t="n">
        <v>138</v>
      </c>
      <c r="CM6547" s="13" t="n">
        <v>138</v>
      </c>
      <c r="DI6547" s="13" t="n">
        <v>138</v>
      </c>
      <c r="EE6547" s="13" t="n">
        <v>138</v>
      </c>
      <c r="FA6547" s="13" t="n">
        <v>138</v>
      </c>
      <c r="FW6547" s="13" t="n">
        <v>138</v>
      </c>
      <c r="GS6547" s="13" t="n">
        <v>138</v>
      </c>
    </row>
    <row r="6548">
      <c r="C6548" s="13" t="n">
        <v>139</v>
      </c>
      <c r="D6548" s="13">
        <f>D6356+$B$6035*D6164</f>
        <v/>
      </c>
      <c r="E6548" s="13">
        <f>E6356+$B$6035*E6164</f>
        <v/>
      </c>
      <c r="F6548" s="13">
        <f>F6356+$B$6035*F6164</f>
        <v/>
      </c>
      <c r="Y6548" s="13" t="n">
        <v>139</v>
      </c>
      <c r="AU6548" s="13" t="n">
        <v>139</v>
      </c>
      <c r="BQ6548" s="13" t="n">
        <v>139</v>
      </c>
      <c r="CM6548" s="13" t="n">
        <v>139</v>
      </c>
      <c r="DI6548" s="13" t="n">
        <v>139</v>
      </c>
      <c r="EE6548" s="13" t="n">
        <v>139</v>
      </c>
      <c r="FA6548" s="13" t="n">
        <v>139</v>
      </c>
      <c r="FW6548" s="13" t="n">
        <v>139</v>
      </c>
      <c r="GS6548" s="13" t="n">
        <v>139</v>
      </c>
    </row>
    <row r="6549">
      <c r="C6549" s="13" t="n">
        <v>140</v>
      </c>
      <c r="D6549" s="13">
        <f>D6357+$B$6035*D6165</f>
        <v/>
      </c>
      <c r="E6549" s="13">
        <f>E6357+$B$6035*E6165</f>
        <v/>
      </c>
      <c r="F6549" s="13">
        <f>F6357+$B$6035*F6165</f>
        <v/>
      </c>
      <c r="Y6549" s="13" t="n">
        <v>140</v>
      </c>
      <c r="AU6549" s="13" t="n">
        <v>140</v>
      </c>
      <c r="BQ6549" s="13" t="n">
        <v>140</v>
      </c>
      <c r="CM6549" s="13" t="n">
        <v>140</v>
      </c>
      <c r="DI6549" s="13" t="n">
        <v>140</v>
      </c>
      <c r="EE6549" s="13" t="n">
        <v>140</v>
      </c>
      <c r="FA6549" s="13" t="n">
        <v>140</v>
      </c>
      <c r="FW6549" s="13" t="n">
        <v>140</v>
      </c>
      <c r="GS6549" s="13" t="n">
        <v>140</v>
      </c>
    </row>
    <row r="6550">
      <c r="C6550" s="13" t="n">
        <v>141</v>
      </c>
      <c r="D6550" s="13">
        <f>D6358+$B$6035*D6166</f>
        <v/>
      </c>
      <c r="E6550" s="13">
        <f>E6358+$B$6035*E6166</f>
        <v/>
      </c>
      <c r="F6550" s="13">
        <f>F6358+$B$6035*F6166</f>
        <v/>
      </c>
      <c r="Y6550" s="13" t="n">
        <v>141</v>
      </c>
      <c r="AU6550" s="13" t="n">
        <v>141</v>
      </c>
      <c r="BQ6550" s="13" t="n">
        <v>141</v>
      </c>
      <c r="CM6550" s="13" t="n">
        <v>141</v>
      </c>
      <c r="DI6550" s="13" t="n">
        <v>141</v>
      </c>
      <c r="EE6550" s="13" t="n">
        <v>141</v>
      </c>
      <c r="FA6550" s="13" t="n">
        <v>141</v>
      </c>
      <c r="FW6550" s="13" t="n">
        <v>141</v>
      </c>
      <c r="GS6550" s="13" t="n">
        <v>141</v>
      </c>
    </row>
    <row r="6551">
      <c r="C6551" s="13" t="n">
        <v>142</v>
      </c>
      <c r="D6551" s="13">
        <f>D6359+$B$6035*D6167</f>
        <v/>
      </c>
      <c r="E6551" s="13">
        <f>E6359+$B$6035*E6167</f>
        <v/>
      </c>
      <c r="F6551" s="13">
        <f>F6359+$B$6035*F6167</f>
        <v/>
      </c>
      <c r="Y6551" s="13" t="n">
        <v>142</v>
      </c>
      <c r="AU6551" s="13" t="n">
        <v>142</v>
      </c>
      <c r="BQ6551" s="13" t="n">
        <v>142</v>
      </c>
      <c r="CM6551" s="13" t="n">
        <v>142</v>
      </c>
      <c r="DI6551" s="13" t="n">
        <v>142</v>
      </c>
      <c r="EE6551" s="13" t="n">
        <v>142</v>
      </c>
      <c r="FA6551" s="13" t="n">
        <v>142</v>
      </c>
      <c r="FW6551" s="13" t="n">
        <v>142</v>
      </c>
      <c r="GS6551" s="13" t="n">
        <v>142</v>
      </c>
    </row>
    <row r="6552">
      <c r="C6552" s="13" t="n">
        <v>143</v>
      </c>
      <c r="D6552" s="13">
        <f>D6360+$B$6035*D6168</f>
        <v/>
      </c>
      <c r="E6552" s="13">
        <f>E6360+$B$6035*E6168</f>
        <v/>
      </c>
      <c r="F6552" s="13">
        <f>F6360+$B$6035*F6168</f>
        <v/>
      </c>
      <c r="Y6552" s="13" t="n">
        <v>143</v>
      </c>
      <c r="AU6552" s="13" t="n">
        <v>143</v>
      </c>
      <c r="BQ6552" s="13" t="n">
        <v>143</v>
      </c>
      <c r="CM6552" s="13" t="n">
        <v>143</v>
      </c>
      <c r="DI6552" s="13" t="n">
        <v>143</v>
      </c>
      <c r="EE6552" s="13" t="n">
        <v>143</v>
      </c>
      <c r="FA6552" s="13" t="n">
        <v>143</v>
      </c>
      <c r="FW6552" s="13" t="n">
        <v>143</v>
      </c>
      <c r="GS6552" s="13" t="n">
        <v>143</v>
      </c>
    </row>
    <row r="6553">
      <c r="C6553" s="13" t="n">
        <v>144</v>
      </c>
      <c r="D6553" s="13">
        <f>D6361+$B$6035*D6169</f>
        <v/>
      </c>
      <c r="E6553" s="13">
        <f>E6361+$B$6035*E6169</f>
        <v/>
      </c>
      <c r="F6553" s="13">
        <f>F6361+$B$6035*F6169</f>
        <v/>
      </c>
      <c r="Y6553" s="13" t="n">
        <v>144</v>
      </c>
      <c r="AU6553" s="13" t="n">
        <v>144</v>
      </c>
      <c r="BQ6553" s="13" t="n">
        <v>144</v>
      </c>
      <c r="CM6553" s="13" t="n">
        <v>144</v>
      </c>
      <c r="DI6553" s="13" t="n">
        <v>144</v>
      </c>
      <c r="EE6553" s="13" t="n">
        <v>144</v>
      </c>
      <c r="FA6553" s="13" t="n">
        <v>144</v>
      </c>
      <c r="FW6553" s="13" t="n">
        <v>144</v>
      </c>
      <c r="GS6553" s="13" t="n">
        <v>144</v>
      </c>
    </row>
    <row r="6554">
      <c r="C6554" s="13" t="n">
        <v>145</v>
      </c>
      <c r="D6554" s="13">
        <f>D6362+$B$6035*D6170</f>
        <v/>
      </c>
      <c r="E6554" s="13">
        <f>E6362+$B$6035*E6170</f>
        <v/>
      </c>
      <c r="F6554" s="13">
        <f>F6362+$B$6035*F6170</f>
        <v/>
      </c>
      <c r="Y6554" s="13" t="n">
        <v>145</v>
      </c>
      <c r="AU6554" s="13" t="n">
        <v>145</v>
      </c>
      <c r="BQ6554" s="13" t="n">
        <v>145</v>
      </c>
      <c r="CM6554" s="13" t="n">
        <v>145</v>
      </c>
      <c r="DI6554" s="13" t="n">
        <v>145</v>
      </c>
      <c r="EE6554" s="13" t="n">
        <v>145</v>
      </c>
      <c r="FA6554" s="13" t="n">
        <v>145</v>
      </c>
      <c r="FW6554" s="13" t="n">
        <v>145</v>
      </c>
      <c r="GS6554" s="13" t="n">
        <v>145</v>
      </c>
    </row>
    <row r="6555">
      <c r="C6555" s="13" t="n">
        <v>146</v>
      </c>
      <c r="D6555" s="13">
        <f>D6363+$B$6035*D6171</f>
        <v/>
      </c>
      <c r="E6555" s="13">
        <f>E6363+$B$6035*E6171</f>
        <v/>
      </c>
      <c r="F6555" s="13">
        <f>F6363+$B$6035*F6171</f>
        <v/>
      </c>
      <c r="Y6555" s="13" t="n">
        <v>146</v>
      </c>
      <c r="AU6555" s="13" t="n">
        <v>146</v>
      </c>
      <c r="BQ6555" s="13" t="n">
        <v>146</v>
      </c>
      <c r="CM6555" s="13" t="n">
        <v>146</v>
      </c>
      <c r="DI6555" s="13" t="n">
        <v>146</v>
      </c>
      <c r="EE6555" s="13" t="n">
        <v>146</v>
      </c>
      <c r="FA6555" s="13" t="n">
        <v>146</v>
      </c>
      <c r="FW6555" s="13" t="n">
        <v>146</v>
      </c>
      <c r="GS6555" s="13" t="n">
        <v>146</v>
      </c>
    </row>
    <row r="6556">
      <c r="C6556" s="13" t="n">
        <v>147</v>
      </c>
      <c r="D6556" s="13">
        <f>D6364+$B$6035*D6172</f>
        <v/>
      </c>
      <c r="E6556" s="13">
        <f>E6364+$B$6035*E6172</f>
        <v/>
      </c>
      <c r="F6556" s="13">
        <f>F6364+$B$6035*F6172</f>
        <v/>
      </c>
      <c r="Y6556" s="13" t="n">
        <v>147</v>
      </c>
      <c r="AU6556" s="13" t="n">
        <v>147</v>
      </c>
      <c r="BQ6556" s="13" t="n">
        <v>147</v>
      </c>
      <c r="CM6556" s="13" t="n">
        <v>147</v>
      </c>
      <c r="DI6556" s="13" t="n">
        <v>147</v>
      </c>
      <c r="EE6556" s="13" t="n">
        <v>147</v>
      </c>
      <c r="FA6556" s="13" t="n">
        <v>147</v>
      </c>
      <c r="FW6556" s="13" t="n">
        <v>147</v>
      </c>
      <c r="GS6556" s="13" t="n">
        <v>147</v>
      </c>
    </row>
    <row r="6557">
      <c r="C6557" s="13" t="n">
        <v>148</v>
      </c>
      <c r="D6557" s="13">
        <f>D6365+$B$6035*D6173</f>
        <v/>
      </c>
      <c r="E6557" s="13">
        <f>E6365+$B$6035*E6173</f>
        <v/>
      </c>
      <c r="F6557" s="13">
        <f>F6365+$B$6035*F6173</f>
        <v/>
      </c>
      <c r="Y6557" s="13" t="n">
        <v>148</v>
      </c>
      <c r="AU6557" s="13" t="n">
        <v>148</v>
      </c>
      <c r="BQ6557" s="13" t="n">
        <v>148</v>
      </c>
      <c r="CM6557" s="13" t="n">
        <v>148</v>
      </c>
      <c r="DI6557" s="13" t="n">
        <v>148</v>
      </c>
      <c r="EE6557" s="13" t="n">
        <v>148</v>
      </c>
      <c r="FA6557" s="13" t="n">
        <v>148</v>
      </c>
      <c r="FW6557" s="13" t="n">
        <v>148</v>
      </c>
      <c r="GS6557" s="13" t="n">
        <v>148</v>
      </c>
    </row>
    <row r="6558">
      <c r="C6558" s="13" t="n">
        <v>149</v>
      </c>
      <c r="D6558" s="13">
        <f>D6366+$B$6035*D6174</f>
        <v/>
      </c>
      <c r="E6558" s="13">
        <f>E6366+$B$6035*E6174</f>
        <v/>
      </c>
      <c r="F6558" s="13">
        <f>F6366+$B$6035*F6174</f>
        <v/>
      </c>
      <c r="Y6558" s="13" t="n">
        <v>149</v>
      </c>
      <c r="AU6558" s="13" t="n">
        <v>149</v>
      </c>
      <c r="BQ6558" s="13" t="n">
        <v>149</v>
      </c>
      <c r="CM6558" s="13" t="n">
        <v>149</v>
      </c>
      <c r="DI6558" s="13" t="n">
        <v>149</v>
      </c>
      <c r="EE6558" s="13" t="n">
        <v>149</v>
      </c>
      <c r="FA6558" s="13" t="n">
        <v>149</v>
      </c>
      <c r="FW6558" s="13" t="n">
        <v>149</v>
      </c>
      <c r="GS6558" s="13" t="n">
        <v>149</v>
      </c>
    </row>
    <row r="6559">
      <c r="C6559" s="13" t="n">
        <v>150</v>
      </c>
      <c r="D6559" s="13">
        <f>D6367+$B$6035*D6175</f>
        <v/>
      </c>
      <c r="E6559" s="13">
        <f>E6367+$B$6035*E6175</f>
        <v/>
      </c>
      <c r="F6559" s="13">
        <f>F6367+$B$6035*F6175</f>
        <v/>
      </c>
      <c r="Y6559" s="13" t="n">
        <v>150</v>
      </c>
      <c r="AU6559" s="13" t="n">
        <v>150</v>
      </c>
      <c r="BQ6559" s="13" t="n">
        <v>150</v>
      </c>
      <c r="CM6559" s="13" t="n">
        <v>150</v>
      </c>
      <c r="DI6559" s="13" t="n">
        <v>150</v>
      </c>
      <c r="EE6559" s="13" t="n">
        <v>150</v>
      </c>
      <c r="FA6559" s="13" t="n">
        <v>150</v>
      </c>
      <c r="FW6559" s="13" t="n">
        <v>150</v>
      </c>
      <c r="GS6559" s="13" t="n">
        <v>150</v>
      </c>
    </row>
    <row r="6560">
      <c r="C6560" s="13" t="n">
        <v>151</v>
      </c>
      <c r="D6560" s="13">
        <f>D6368+$B$6035*D6176</f>
        <v/>
      </c>
      <c r="E6560" s="13">
        <f>E6368+$B$6035*E6176</f>
        <v/>
      </c>
      <c r="F6560" s="13">
        <f>F6368+$B$6035*F6176</f>
        <v/>
      </c>
      <c r="Y6560" s="13" t="n">
        <v>151</v>
      </c>
      <c r="AU6560" s="13" t="n">
        <v>151</v>
      </c>
      <c r="BQ6560" s="13" t="n">
        <v>151</v>
      </c>
      <c r="CM6560" s="13" t="n">
        <v>151</v>
      </c>
      <c r="DI6560" s="13" t="n">
        <v>151</v>
      </c>
      <c r="EE6560" s="13" t="n">
        <v>151</v>
      </c>
      <c r="FA6560" s="13" t="n">
        <v>151</v>
      </c>
      <c r="FW6560" s="13" t="n">
        <v>151</v>
      </c>
      <c r="GS6560" s="13" t="n">
        <v>151</v>
      </c>
    </row>
    <row r="6561">
      <c r="C6561" s="13" t="n">
        <v>152</v>
      </c>
      <c r="D6561" s="13">
        <f>D6369+$B$6035*D6177</f>
        <v/>
      </c>
      <c r="E6561" s="13">
        <f>E6369+$B$6035*E6177</f>
        <v/>
      </c>
      <c r="F6561" s="13">
        <f>F6369+$B$6035*F6177</f>
        <v/>
      </c>
      <c r="Y6561" s="13" t="n">
        <v>152</v>
      </c>
      <c r="AU6561" s="13" t="n">
        <v>152</v>
      </c>
      <c r="BQ6561" s="13" t="n">
        <v>152</v>
      </c>
      <c r="CM6561" s="13" t="n">
        <v>152</v>
      </c>
      <c r="DI6561" s="13" t="n">
        <v>152</v>
      </c>
      <c r="EE6561" s="13" t="n">
        <v>152</v>
      </c>
      <c r="FA6561" s="13" t="n">
        <v>152</v>
      </c>
      <c r="FW6561" s="13" t="n">
        <v>152</v>
      </c>
      <c r="GS6561" s="13" t="n">
        <v>152</v>
      </c>
    </row>
    <row r="6562">
      <c r="C6562" s="13" t="n">
        <v>153</v>
      </c>
      <c r="D6562" s="13">
        <f>D6370+$B$6035*D6178</f>
        <v/>
      </c>
      <c r="E6562" s="13">
        <f>E6370+$B$6035*E6178</f>
        <v/>
      </c>
      <c r="F6562" s="13">
        <f>F6370+$B$6035*F6178</f>
        <v/>
      </c>
      <c r="Y6562" s="13" t="n">
        <v>153</v>
      </c>
      <c r="AU6562" s="13" t="n">
        <v>153</v>
      </c>
      <c r="BQ6562" s="13" t="n">
        <v>153</v>
      </c>
      <c r="CM6562" s="13" t="n">
        <v>153</v>
      </c>
      <c r="DI6562" s="13" t="n">
        <v>153</v>
      </c>
      <c r="EE6562" s="13" t="n">
        <v>153</v>
      </c>
      <c r="FA6562" s="13" t="n">
        <v>153</v>
      </c>
      <c r="FW6562" s="13" t="n">
        <v>153</v>
      </c>
      <c r="GS6562" s="13" t="n">
        <v>153</v>
      </c>
    </row>
    <row r="6563">
      <c r="C6563" s="13" t="n">
        <v>154</v>
      </c>
      <c r="D6563" s="13">
        <f>D6371+$B$6035*D6179</f>
        <v/>
      </c>
      <c r="E6563" s="13">
        <f>E6371+$B$6035*E6179</f>
        <v/>
      </c>
      <c r="F6563" s="13">
        <f>F6371+$B$6035*F6179</f>
        <v/>
      </c>
      <c r="Y6563" s="13" t="n">
        <v>154</v>
      </c>
      <c r="AU6563" s="13" t="n">
        <v>154</v>
      </c>
      <c r="BQ6563" s="13" t="n">
        <v>154</v>
      </c>
      <c r="CM6563" s="13" t="n">
        <v>154</v>
      </c>
      <c r="DI6563" s="13" t="n">
        <v>154</v>
      </c>
      <c r="EE6563" s="13" t="n">
        <v>154</v>
      </c>
      <c r="FA6563" s="13" t="n">
        <v>154</v>
      </c>
      <c r="FW6563" s="13" t="n">
        <v>154</v>
      </c>
      <c r="GS6563" s="13" t="n">
        <v>154</v>
      </c>
    </row>
    <row r="6564">
      <c r="C6564" s="13" t="n">
        <v>155</v>
      </c>
      <c r="D6564" s="13">
        <f>D6372+$B$6035*D6180</f>
        <v/>
      </c>
      <c r="E6564" s="13">
        <f>E6372+$B$6035*E6180</f>
        <v/>
      </c>
      <c r="F6564" s="13">
        <f>F6372+$B$6035*F6180</f>
        <v/>
      </c>
      <c r="Y6564" s="13" t="n">
        <v>155</v>
      </c>
      <c r="AU6564" s="13" t="n">
        <v>155</v>
      </c>
      <c r="BQ6564" s="13" t="n">
        <v>155</v>
      </c>
      <c r="CM6564" s="13" t="n">
        <v>155</v>
      </c>
      <c r="DI6564" s="13" t="n">
        <v>155</v>
      </c>
      <c r="EE6564" s="13" t="n">
        <v>155</v>
      </c>
      <c r="FA6564" s="13" t="n">
        <v>155</v>
      </c>
      <c r="FW6564" s="13" t="n">
        <v>155</v>
      </c>
      <c r="GS6564" s="13" t="n">
        <v>155</v>
      </c>
    </row>
    <row r="6565">
      <c r="C6565" s="13" t="n">
        <v>156</v>
      </c>
      <c r="D6565" s="13">
        <f>D6373+$B$6035*D6181</f>
        <v/>
      </c>
      <c r="E6565" s="13">
        <f>E6373+$B$6035*E6181</f>
        <v/>
      </c>
      <c r="F6565" s="13">
        <f>F6373+$B$6035*F6181</f>
        <v/>
      </c>
      <c r="Y6565" s="13" t="n">
        <v>156</v>
      </c>
      <c r="AU6565" s="13" t="n">
        <v>156</v>
      </c>
      <c r="BQ6565" s="13" t="n">
        <v>156</v>
      </c>
      <c r="CM6565" s="13" t="n">
        <v>156</v>
      </c>
      <c r="DI6565" s="13" t="n">
        <v>156</v>
      </c>
      <c r="EE6565" s="13" t="n">
        <v>156</v>
      </c>
      <c r="FA6565" s="13" t="n">
        <v>156</v>
      </c>
      <c r="FW6565" s="13" t="n">
        <v>156</v>
      </c>
      <c r="GS6565" s="13" t="n">
        <v>156</v>
      </c>
    </row>
    <row r="6566">
      <c r="C6566" s="13" t="n">
        <v>157</v>
      </c>
      <c r="D6566" s="13">
        <f>D6374+$B$6035*D6182</f>
        <v/>
      </c>
      <c r="E6566" s="13">
        <f>E6374+$B$6035*E6182</f>
        <v/>
      </c>
      <c r="F6566" s="13">
        <f>F6374+$B$6035*F6182</f>
        <v/>
      </c>
      <c r="Y6566" s="13" t="n">
        <v>157</v>
      </c>
      <c r="AU6566" s="13" t="n">
        <v>157</v>
      </c>
      <c r="BQ6566" s="13" t="n">
        <v>157</v>
      </c>
      <c r="CM6566" s="13" t="n">
        <v>157</v>
      </c>
      <c r="DI6566" s="13" t="n">
        <v>157</v>
      </c>
      <c r="EE6566" s="13" t="n">
        <v>157</v>
      </c>
      <c r="FA6566" s="13" t="n">
        <v>157</v>
      </c>
      <c r="FW6566" s="13" t="n">
        <v>157</v>
      </c>
      <c r="GS6566" s="13" t="n">
        <v>157</v>
      </c>
    </row>
    <row r="6567">
      <c r="C6567" s="13" t="n">
        <v>158</v>
      </c>
      <c r="D6567" s="13">
        <f>D6375+$B$6035*D6183</f>
        <v/>
      </c>
      <c r="E6567" s="13">
        <f>E6375+$B$6035*E6183</f>
        <v/>
      </c>
      <c r="F6567" s="13">
        <f>F6375+$B$6035*F6183</f>
        <v/>
      </c>
      <c r="Y6567" s="13" t="n">
        <v>158</v>
      </c>
      <c r="AU6567" s="13" t="n">
        <v>158</v>
      </c>
      <c r="BQ6567" s="13" t="n">
        <v>158</v>
      </c>
      <c r="CM6567" s="13" t="n">
        <v>158</v>
      </c>
      <c r="DI6567" s="13" t="n">
        <v>158</v>
      </c>
      <c r="EE6567" s="13" t="n">
        <v>158</v>
      </c>
      <c r="FA6567" s="13" t="n">
        <v>158</v>
      </c>
      <c r="FW6567" s="13" t="n">
        <v>158</v>
      </c>
      <c r="GS6567" s="13" t="n">
        <v>158</v>
      </c>
    </row>
    <row r="6568">
      <c r="C6568" s="13" t="n">
        <v>159</v>
      </c>
      <c r="D6568" s="13">
        <f>D6376+$B$6035*D6184</f>
        <v/>
      </c>
      <c r="E6568" s="13">
        <f>E6376+$B$6035*E6184</f>
        <v/>
      </c>
      <c r="F6568" s="13">
        <f>F6376+$B$6035*F6184</f>
        <v/>
      </c>
      <c r="Y6568" s="13" t="n">
        <v>159</v>
      </c>
      <c r="AU6568" s="13" t="n">
        <v>159</v>
      </c>
      <c r="BQ6568" s="13" t="n">
        <v>159</v>
      </c>
      <c r="CM6568" s="13" t="n">
        <v>159</v>
      </c>
      <c r="DI6568" s="13" t="n">
        <v>159</v>
      </c>
      <c r="EE6568" s="13" t="n">
        <v>159</v>
      </c>
      <c r="FA6568" s="13" t="n">
        <v>159</v>
      </c>
      <c r="FW6568" s="13" t="n">
        <v>159</v>
      </c>
      <c r="GS6568" s="13" t="n">
        <v>159</v>
      </c>
    </row>
    <row r="6569">
      <c r="C6569" s="13" t="n">
        <v>160</v>
      </c>
      <c r="D6569" s="13">
        <f>D6377+$B$6035*D6185</f>
        <v/>
      </c>
      <c r="E6569" s="13">
        <f>E6377+$B$6035*E6185</f>
        <v/>
      </c>
      <c r="F6569" s="13">
        <f>F6377+$B$6035*F6185</f>
        <v/>
      </c>
      <c r="Y6569" s="13" t="n">
        <v>160</v>
      </c>
      <c r="AU6569" s="13" t="n">
        <v>160</v>
      </c>
      <c r="BQ6569" s="13" t="n">
        <v>160</v>
      </c>
      <c r="CM6569" s="13" t="n">
        <v>160</v>
      </c>
      <c r="DI6569" s="13" t="n">
        <v>160</v>
      </c>
      <c r="EE6569" s="13" t="n">
        <v>160</v>
      </c>
      <c r="FA6569" s="13" t="n">
        <v>160</v>
      </c>
      <c r="FW6569" s="13" t="n">
        <v>160</v>
      </c>
      <c r="GS6569" s="13" t="n">
        <v>160</v>
      </c>
    </row>
    <row r="6570">
      <c r="C6570" s="13" t="n">
        <v>161</v>
      </c>
      <c r="D6570" s="13">
        <f>D6378+$B$6035*D6186</f>
        <v/>
      </c>
      <c r="E6570" s="13">
        <f>E6378+$B$6035*E6186</f>
        <v/>
      </c>
      <c r="F6570" s="13">
        <f>F6378+$B$6035*F6186</f>
        <v/>
      </c>
      <c r="Y6570" s="13" t="n">
        <v>161</v>
      </c>
      <c r="AU6570" s="13" t="n">
        <v>161</v>
      </c>
      <c r="BQ6570" s="13" t="n">
        <v>161</v>
      </c>
      <c r="CM6570" s="13" t="n">
        <v>161</v>
      </c>
      <c r="DI6570" s="13" t="n">
        <v>161</v>
      </c>
      <c r="EE6570" s="13" t="n">
        <v>161</v>
      </c>
      <c r="FA6570" s="13" t="n">
        <v>161</v>
      </c>
      <c r="FW6570" s="13" t="n">
        <v>161</v>
      </c>
      <c r="GS6570" s="13" t="n">
        <v>161</v>
      </c>
    </row>
    <row r="6571">
      <c r="C6571" s="13" t="n">
        <v>162</v>
      </c>
      <c r="D6571" s="13">
        <f>D6379+$B$6035*D6187</f>
        <v/>
      </c>
      <c r="E6571" s="13">
        <f>E6379+$B$6035*E6187</f>
        <v/>
      </c>
      <c r="F6571" s="13">
        <f>F6379+$B$6035*F6187</f>
        <v/>
      </c>
      <c r="Y6571" s="13" t="n">
        <v>162</v>
      </c>
      <c r="AU6571" s="13" t="n">
        <v>162</v>
      </c>
      <c r="BQ6571" s="13" t="n">
        <v>162</v>
      </c>
      <c r="CM6571" s="13" t="n">
        <v>162</v>
      </c>
      <c r="DI6571" s="13" t="n">
        <v>162</v>
      </c>
      <c r="EE6571" s="13" t="n">
        <v>162</v>
      </c>
      <c r="FA6571" s="13" t="n">
        <v>162</v>
      </c>
      <c r="FW6571" s="13" t="n">
        <v>162</v>
      </c>
      <c r="GS6571" s="13" t="n">
        <v>162</v>
      </c>
    </row>
    <row r="6572">
      <c r="C6572" s="13" t="n">
        <v>163</v>
      </c>
      <c r="D6572" s="13">
        <f>D6380+$B$6035*D6188</f>
        <v/>
      </c>
      <c r="E6572" s="13">
        <f>E6380+$B$6035*E6188</f>
        <v/>
      </c>
      <c r="F6572" s="13">
        <f>F6380+$B$6035*F6188</f>
        <v/>
      </c>
      <c r="Y6572" s="13" t="n">
        <v>163</v>
      </c>
      <c r="AU6572" s="13" t="n">
        <v>163</v>
      </c>
      <c r="BQ6572" s="13" t="n">
        <v>163</v>
      </c>
      <c r="CM6572" s="13" t="n">
        <v>163</v>
      </c>
      <c r="DI6572" s="13" t="n">
        <v>163</v>
      </c>
      <c r="EE6572" s="13" t="n">
        <v>163</v>
      </c>
      <c r="FA6572" s="13" t="n">
        <v>163</v>
      </c>
      <c r="FW6572" s="13" t="n">
        <v>163</v>
      </c>
      <c r="GS6572" s="13" t="n">
        <v>163</v>
      </c>
    </row>
    <row r="6573">
      <c r="C6573" s="13" t="n">
        <v>164</v>
      </c>
      <c r="D6573" s="13">
        <f>D6381+$B$6035*D6189</f>
        <v/>
      </c>
      <c r="E6573" s="13">
        <f>E6381+$B$6035*E6189</f>
        <v/>
      </c>
      <c r="F6573" s="13">
        <f>F6381+$B$6035*F6189</f>
        <v/>
      </c>
      <c r="Y6573" s="13" t="n">
        <v>164</v>
      </c>
      <c r="AU6573" s="13" t="n">
        <v>164</v>
      </c>
      <c r="BQ6573" s="13" t="n">
        <v>164</v>
      </c>
      <c r="CM6573" s="13" t="n">
        <v>164</v>
      </c>
      <c r="DI6573" s="13" t="n">
        <v>164</v>
      </c>
      <c r="EE6573" s="13" t="n">
        <v>164</v>
      </c>
      <c r="FA6573" s="13" t="n">
        <v>164</v>
      </c>
      <c r="FW6573" s="13" t="n">
        <v>164</v>
      </c>
      <c r="GS6573" s="13" t="n">
        <v>164</v>
      </c>
    </row>
    <row r="6574">
      <c r="C6574" s="13" t="n">
        <v>165</v>
      </c>
      <c r="D6574" s="13">
        <f>D6382+$B$6035*D6190</f>
        <v/>
      </c>
      <c r="E6574" s="13">
        <f>E6382+$B$6035*E6190</f>
        <v/>
      </c>
      <c r="F6574" s="13">
        <f>F6382+$B$6035*F6190</f>
        <v/>
      </c>
      <c r="Y6574" s="13" t="n">
        <v>165</v>
      </c>
      <c r="AU6574" s="13" t="n">
        <v>165</v>
      </c>
      <c r="BQ6574" s="13" t="n">
        <v>165</v>
      </c>
      <c r="CM6574" s="13" t="n">
        <v>165</v>
      </c>
      <c r="DI6574" s="13" t="n">
        <v>165</v>
      </c>
      <c r="EE6574" s="13" t="n">
        <v>165</v>
      </c>
      <c r="FA6574" s="13" t="n">
        <v>165</v>
      </c>
      <c r="FW6574" s="13" t="n">
        <v>165</v>
      </c>
      <c r="GS6574" s="13" t="n">
        <v>165</v>
      </c>
    </row>
    <row r="6575">
      <c r="C6575" s="13" t="n">
        <v>166</v>
      </c>
      <c r="D6575" s="13">
        <f>D6383+$B$6035*D6191</f>
        <v/>
      </c>
      <c r="E6575" s="13">
        <f>E6383+$B$6035*E6191</f>
        <v/>
      </c>
      <c r="F6575" s="13">
        <f>F6383+$B$6035*F6191</f>
        <v/>
      </c>
      <c r="Y6575" s="13" t="n">
        <v>166</v>
      </c>
      <c r="AU6575" s="13" t="n">
        <v>166</v>
      </c>
      <c r="BQ6575" s="13" t="n">
        <v>166</v>
      </c>
      <c r="CM6575" s="13" t="n">
        <v>166</v>
      </c>
      <c r="DI6575" s="13" t="n">
        <v>166</v>
      </c>
      <c r="EE6575" s="13" t="n">
        <v>166</v>
      </c>
      <c r="FA6575" s="13" t="n">
        <v>166</v>
      </c>
      <c r="FW6575" s="13" t="n">
        <v>166</v>
      </c>
      <c r="GS6575" s="13" t="n">
        <v>166</v>
      </c>
    </row>
    <row r="6576">
      <c r="C6576" s="13" t="n">
        <v>167</v>
      </c>
      <c r="D6576" s="13">
        <f>D6384+$B$6035*D6192</f>
        <v/>
      </c>
      <c r="E6576" s="13">
        <f>E6384+$B$6035*E6192</f>
        <v/>
      </c>
      <c r="F6576" s="13">
        <f>F6384+$B$6035*F6192</f>
        <v/>
      </c>
      <c r="Y6576" s="13" t="n">
        <v>167</v>
      </c>
      <c r="AU6576" s="13" t="n">
        <v>167</v>
      </c>
      <c r="BQ6576" s="13" t="n">
        <v>167</v>
      </c>
      <c r="CM6576" s="13" t="n">
        <v>167</v>
      </c>
      <c r="DI6576" s="13" t="n">
        <v>167</v>
      </c>
      <c r="EE6576" s="13" t="n">
        <v>167</v>
      </c>
      <c r="FA6576" s="13" t="n">
        <v>167</v>
      </c>
      <c r="FW6576" s="13" t="n">
        <v>167</v>
      </c>
      <c r="GS6576" s="13" t="n">
        <v>167</v>
      </c>
    </row>
    <row r="6577">
      <c r="C6577" s="13" t="n">
        <v>168</v>
      </c>
      <c r="D6577" s="13">
        <f>D6385+$B$6035*D6193</f>
        <v/>
      </c>
      <c r="E6577" s="13">
        <f>E6385+$B$6035*E6193</f>
        <v/>
      </c>
      <c r="F6577" s="13">
        <f>F6385+$B$6035*F6193</f>
        <v/>
      </c>
      <c r="Y6577" s="13" t="n">
        <v>168</v>
      </c>
      <c r="AU6577" s="13" t="n">
        <v>168</v>
      </c>
      <c r="BQ6577" s="13" t="n">
        <v>168</v>
      </c>
      <c r="CM6577" s="13" t="n">
        <v>168</v>
      </c>
      <c r="DI6577" s="13" t="n">
        <v>168</v>
      </c>
      <c r="EE6577" s="13" t="n">
        <v>168</v>
      </c>
      <c r="FA6577" s="13" t="n">
        <v>168</v>
      </c>
      <c r="FW6577" s="13" t="n">
        <v>168</v>
      </c>
      <c r="GS6577" s="13" t="n">
        <v>168</v>
      </c>
    </row>
    <row r="6578">
      <c r="C6578" s="13" t="n">
        <v>169</v>
      </c>
      <c r="D6578" s="13">
        <f>D6386+$B$6035*D6194</f>
        <v/>
      </c>
      <c r="E6578" s="13">
        <f>E6386+$B$6035*E6194</f>
        <v/>
      </c>
      <c r="F6578" s="13">
        <f>F6386+$B$6035*F6194</f>
        <v/>
      </c>
      <c r="Y6578" s="13" t="n">
        <v>169</v>
      </c>
      <c r="AU6578" s="13" t="n">
        <v>169</v>
      </c>
      <c r="BQ6578" s="13" t="n">
        <v>169</v>
      </c>
      <c r="CM6578" s="13" t="n">
        <v>169</v>
      </c>
      <c r="DI6578" s="13" t="n">
        <v>169</v>
      </c>
      <c r="EE6578" s="13" t="n">
        <v>169</v>
      </c>
      <c r="FA6578" s="13" t="n">
        <v>169</v>
      </c>
      <c r="FW6578" s="13" t="n">
        <v>169</v>
      </c>
      <c r="GS6578" s="13" t="n">
        <v>169</v>
      </c>
    </row>
    <row r="6579">
      <c r="C6579" s="13" t="n">
        <v>170</v>
      </c>
      <c r="D6579" s="13">
        <f>D6387+$B$6035*D6195</f>
        <v/>
      </c>
      <c r="E6579" s="13">
        <f>E6387+$B$6035*E6195</f>
        <v/>
      </c>
      <c r="F6579" s="13">
        <f>F6387+$B$6035*F6195</f>
        <v/>
      </c>
      <c r="Y6579" s="13" t="n">
        <v>170</v>
      </c>
      <c r="AU6579" s="13" t="n">
        <v>170</v>
      </c>
      <c r="BQ6579" s="13" t="n">
        <v>170</v>
      </c>
      <c r="CM6579" s="13" t="n">
        <v>170</v>
      </c>
      <c r="DI6579" s="13" t="n">
        <v>170</v>
      </c>
      <c r="EE6579" s="13" t="n">
        <v>170</v>
      </c>
      <c r="FA6579" s="13" t="n">
        <v>170</v>
      </c>
      <c r="FW6579" s="13" t="n">
        <v>170</v>
      </c>
      <c r="GS6579" s="13" t="n">
        <v>170</v>
      </c>
    </row>
    <row r="6580">
      <c r="C6580" s="13" t="n">
        <v>171</v>
      </c>
      <c r="D6580" s="13">
        <f>D6388+$B$6035*D6196</f>
        <v/>
      </c>
      <c r="E6580" s="13">
        <f>E6388+$B$6035*E6196</f>
        <v/>
      </c>
      <c r="F6580" s="13">
        <f>F6388+$B$6035*F6196</f>
        <v/>
      </c>
      <c r="Y6580" s="13" t="n">
        <v>171</v>
      </c>
      <c r="AU6580" s="13" t="n">
        <v>171</v>
      </c>
      <c r="BQ6580" s="13" t="n">
        <v>171</v>
      </c>
      <c r="CM6580" s="13" t="n">
        <v>171</v>
      </c>
      <c r="DI6580" s="13" t="n">
        <v>171</v>
      </c>
      <c r="EE6580" s="13" t="n">
        <v>171</v>
      </c>
      <c r="FA6580" s="13" t="n">
        <v>171</v>
      </c>
      <c r="FW6580" s="13" t="n">
        <v>171</v>
      </c>
      <c r="GS6580" s="13" t="n">
        <v>171</v>
      </c>
    </row>
    <row r="6581">
      <c r="C6581" s="13" t="n">
        <v>172</v>
      </c>
      <c r="D6581" s="13">
        <f>D6389+$B$6035*D6197</f>
        <v/>
      </c>
      <c r="E6581" s="13">
        <f>E6389+$B$6035*E6197</f>
        <v/>
      </c>
      <c r="F6581" s="13">
        <f>F6389+$B$6035*F6197</f>
        <v/>
      </c>
      <c r="Y6581" s="13" t="n">
        <v>172</v>
      </c>
      <c r="AU6581" s="13" t="n">
        <v>172</v>
      </c>
      <c r="BQ6581" s="13" t="n">
        <v>172</v>
      </c>
      <c r="CM6581" s="13" t="n">
        <v>172</v>
      </c>
      <c r="DI6581" s="13" t="n">
        <v>172</v>
      </c>
      <c r="EE6581" s="13" t="n">
        <v>172</v>
      </c>
      <c r="FA6581" s="13" t="n">
        <v>172</v>
      </c>
      <c r="FW6581" s="13" t="n">
        <v>172</v>
      </c>
      <c r="GS6581" s="13" t="n">
        <v>172</v>
      </c>
    </row>
    <row r="6582">
      <c r="C6582" s="13" t="n">
        <v>173</v>
      </c>
      <c r="D6582" s="13">
        <f>D6390+$B$6035*D6198</f>
        <v/>
      </c>
      <c r="E6582" s="13">
        <f>E6390+$B$6035*E6198</f>
        <v/>
      </c>
      <c r="F6582" s="13">
        <f>F6390+$B$6035*F6198</f>
        <v/>
      </c>
      <c r="Y6582" s="13" t="n">
        <v>173</v>
      </c>
      <c r="AU6582" s="13" t="n">
        <v>173</v>
      </c>
      <c r="BQ6582" s="13" t="n">
        <v>173</v>
      </c>
      <c r="CM6582" s="13" t="n">
        <v>173</v>
      </c>
      <c r="DI6582" s="13" t="n">
        <v>173</v>
      </c>
      <c r="EE6582" s="13" t="n">
        <v>173</v>
      </c>
      <c r="FA6582" s="13" t="n">
        <v>173</v>
      </c>
      <c r="FW6582" s="13" t="n">
        <v>173</v>
      </c>
      <c r="GS6582" s="13" t="n">
        <v>173</v>
      </c>
    </row>
    <row r="6583">
      <c r="C6583" s="13" t="n">
        <v>174</v>
      </c>
      <c r="D6583" s="13">
        <f>D6391+$B$6035*D6199</f>
        <v/>
      </c>
      <c r="E6583" s="13">
        <f>E6391+$B$6035*E6199</f>
        <v/>
      </c>
      <c r="F6583" s="13">
        <f>F6391+$B$6035*F6199</f>
        <v/>
      </c>
      <c r="Y6583" s="13" t="n">
        <v>174</v>
      </c>
      <c r="AU6583" s="13" t="n">
        <v>174</v>
      </c>
      <c r="BQ6583" s="13" t="n">
        <v>174</v>
      </c>
      <c r="CM6583" s="13" t="n">
        <v>174</v>
      </c>
      <c r="DI6583" s="13" t="n">
        <v>174</v>
      </c>
      <c r="EE6583" s="13" t="n">
        <v>174</v>
      </c>
      <c r="FA6583" s="13" t="n">
        <v>174</v>
      </c>
      <c r="FW6583" s="13" t="n">
        <v>174</v>
      </c>
      <c r="GS6583" s="13" t="n">
        <v>174</v>
      </c>
    </row>
    <row r="6584">
      <c r="C6584" s="13" t="n">
        <v>175</v>
      </c>
      <c r="D6584" s="13">
        <f>D6392+$B$6035*D6200</f>
        <v/>
      </c>
      <c r="E6584" s="13">
        <f>E6392+$B$6035*E6200</f>
        <v/>
      </c>
      <c r="F6584" s="13">
        <f>F6392+$B$6035*F6200</f>
        <v/>
      </c>
      <c r="Y6584" s="13" t="n">
        <v>175</v>
      </c>
      <c r="AU6584" s="13" t="n">
        <v>175</v>
      </c>
      <c r="BQ6584" s="13" t="n">
        <v>175</v>
      </c>
      <c r="CM6584" s="13" t="n">
        <v>175</v>
      </c>
      <c r="DI6584" s="13" t="n">
        <v>175</v>
      </c>
      <c r="EE6584" s="13" t="n">
        <v>175</v>
      </c>
      <c r="FA6584" s="13" t="n">
        <v>175</v>
      </c>
      <c r="FW6584" s="13" t="n">
        <v>175</v>
      </c>
      <c r="GS6584" s="13" t="n">
        <v>175</v>
      </c>
    </row>
    <row r="6585">
      <c r="C6585" s="13" t="n">
        <v>176</v>
      </c>
      <c r="D6585" s="13">
        <f>D6393+$B$6035*D6201</f>
        <v/>
      </c>
      <c r="E6585" s="13">
        <f>E6393+$B$6035*E6201</f>
        <v/>
      </c>
      <c r="F6585" s="13">
        <f>F6393+$B$6035*F6201</f>
        <v/>
      </c>
      <c r="Y6585" s="13" t="n">
        <v>176</v>
      </c>
      <c r="AU6585" s="13" t="n">
        <v>176</v>
      </c>
      <c r="BQ6585" s="13" t="n">
        <v>176</v>
      </c>
      <c r="CM6585" s="13" t="n">
        <v>176</v>
      </c>
      <c r="DI6585" s="13" t="n">
        <v>176</v>
      </c>
      <c r="EE6585" s="13" t="n">
        <v>176</v>
      </c>
      <c r="FA6585" s="13" t="n">
        <v>176</v>
      </c>
      <c r="FW6585" s="13" t="n">
        <v>176</v>
      </c>
      <c r="GS6585" s="13" t="n">
        <v>176</v>
      </c>
    </row>
    <row r="6586">
      <c r="C6586" s="13" t="n">
        <v>177</v>
      </c>
      <c r="D6586" s="13">
        <f>D6394+$B$6035*D6202</f>
        <v/>
      </c>
      <c r="E6586" s="13">
        <f>E6394+$B$6035*E6202</f>
        <v/>
      </c>
      <c r="F6586" s="13">
        <f>F6394+$B$6035*F6202</f>
        <v/>
      </c>
      <c r="Y6586" s="13" t="n">
        <v>177</v>
      </c>
      <c r="AU6586" s="13" t="n">
        <v>177</v>
      </c>
      <c r="BQ6586" s="13" t="n">
        <v>177</v>
      </c>
      <c r="CM6586" s="13" t="n">
        <v>177</v>
      </c>
      <c r="DI6586" s="13" t="n">
        <v>177</v>
      </c>
      <c r="EE6586" s="13" t="n">
        <v>177</v>
      </c>
      <c r="FA6586" s="13" t="n">
        <v>177</v>
      </c>
      <c r="FW6586" s="13" t="n">
        <v>177</v>
      </c>
      <c r="GS6586" s="13" t="n">
        <v>177</v>
      </c>
    </row>
    <row r="6587">
      <c r="C6587" s="13" t="n">
        <v>178</v>
      </c>
      <c r="D6587" s="13">
        <f>D6395+$B$6035*D6203</f>
        <v/>
      </c>
      <c r="E6587" s="13">
        <f>E6395+$B$6035*E6203</f>
        <v/>
      </c>
      <c r="F6587" s="13">
        <f>F6395+$B$6035*F6203</f>
        <v/>
      </c>
      <c r="Y6587" s="13" t="n">
        <v>178</v>
      </c>
      <c r="AU6587" s="13" t="n">
        <v>178</v>
      </c>
      <c r="BQ6587" s="13" t="n">
        <v>178</v>
      </c>
      <c r="CM6587" s="13" t="n">
        <v>178</v>
      </c>
      <c r="DI6587" s="13" t="n">
        <v>178</v>
      </c>
      <c r="EE6587" s="13" t="n">
        <v>178</v>
      </c>
      <c r="FA6587" s="13" t="n">
        <v>178</v>
      </c>
      <c r="FW6587" s="13" t="n">
        <v>178</v>
      </c>
      <c r="GS6587" s="13" t="n">
        <v>178</v>
      </c>
    </row>
    <row r="6588">
      <c r="C6588" s="13" t="n">
        <v>179</v>
      </c>
      <c r="D6588" s="13">
        <f>D6396+$B$6035*D6204</f>
        <v/>
      </c>
      <c r="E6588" s="13">
        <f>E6396+$B$6035*E6204</f>
        <v/>
      </c>
      <c r="F6588" s="13">
        <f>F6396+$B$6035*F6204</f>
        <v/>
      </c>
      <c r="Y6588" s="13" t="n">
        <v>179</v>
      </c>
      <c r="AU6588" s="13" t="n">
        <v>179</v>
      </c>
      <c r="BQ6588" s="13" t="n">
        <v>179</v>
      </c>
      <c r="CM6588" s="13" t="n">
        <v>179</v>
      </c>
      <c r="DI6588" s="13" t="n">
        <v>179</v>
      </c>
      <c r="EE6588" s="13" t="n">
        <v>179</v>
      </c>
      <c r="FA6588" s="13" t="n">
        <v>179</v>
      </c>
      <c r="FW6588" s="13" t="n">
        <v>179</v>
      </c>
      <c r="GS6588" s="13" t="n">
        <v>179</v>
      </c>
    </row>
    <row r="6589">
      <c r="C6589" s="13" t="n">
        <v>180</v>
      </c>
      <c r="D6589" s="13">
        <f>D6397+$B$6035*D6205</f>
        <v/>
      </c>
      <c r="E6589" s="13">
        <f>E6397+$B$6035*E6205</f>
        <v/>
      </c>
      <c r="F6589" s="13">
        <f>F6397+$B$6035*F6205</f>
        <v/>
      </c>
      <c r="Y6589" s="13" t="n">
        <v>180</v>
      </c>
      <c r="AU6589" s="13" t="n">
        <v>180</v>
      </c>
      <c r="BQ6589" s="13" t="n">
        <v>180</v>
      </c>
      <c r="CM6589" s="13" t="n">
        <v>180</v>
      </c>
      <c r="DI6589" s="13" t="n">
        <v>180</v>
      </c>
      <c r="EE6589" s="13" t="n">
        <v>180</v>
      </c>
      <c r="FA6589" s="13" t="n">
        <v>180</v>
      </c>
      <c r="FW6589" s="13" t="n">
        <v>180</v>
      </c>
      <c r="GS6589" s="13" t="n">
        <v>180</v>
      </c>
    </row>
    <row r="6590">
      <c r="C6590" s="13" t="n">
        <v>181</v>
      </c>
      <c r="D6590" s="13">
        <f>D6398+$B$6035*D6206</f>
        <v/>
      </c>
      <c r="E6590" s="13">
        <f>E6398+$B$6035*E6206</f>
        <v/>
      </c>
      <c r="F6590" s="13">
        <f>F6398+$B$6035*F6206</f>
        <v/>
      </c>
      <c r="Y6590" s="13" t="n">
        <v>181</v>
      </c>
      <c r="AU6590" s="13" t="n">
        <v>181</v>
      </c>
      <c r="BQ6590" s="13" t="n">
        <v>181</v>
      </c>
      <c r="CM6590" s="13" t="n">
        <v>181</v>
      </c>
      <c r="DI6590" s="13" t="n">
        <v>181</v>
      </c>
      <c r="EE6590" s="13" t="n">
        <v>181</v>
      </c>
      <c r="FA6590" s="13" t="n">
        <v>181</v>
      </c>
      <c r="FW6590" s="13" t="n">
        <v>181</v>
      </c>
      <c r="GS6590" s="13" t="n">
        <v>181</v>
      </c>
    </row>
    <row r="6591">
      <c r="C6591" s="13" t="n">
        <v>182</v>
      </c>
      <c r="D6591" s="13">
        <f>D6399+$B$6035*D6207</f>
        <v/>
      </c>
      <c r="E6591" s="13">
        <f>E6399+$B$6035*E6207</f>
        <v/>
      </c>
      <c r="F6591" s="13">
        <f>F6399+$B$6035*F6207</f>
        <v/>
      </c>
      <c r="Y6591" s="13" t="n">
        <v>182</v>
      </c>
      <c r="AU6591" s="13" t="n">
        <v>182</v>
      </c>
      <c r="BQ6591" s="13" t="n">
        <v>182</v>
      </c>
      <c r="CM6591" s="13" t="n">
        <v>182</v>
      </c>
      <c r="DI6591" s="13" t="n">
        <v>182</v>
      </c>
      <c r="EE6591" s="13" t="n">
        <v>182</v>
      </c>
      <c r="FA6591" s="13" t="n">
        <v>182</v>
      </c>
      <c r="FW6591" s="13" t="n">
        <v>182</v>
      </c>
      <c r="GS6591" s="13" t="n">
        <v>182</v>
      </c>
    </row>
    <row r="6592">
      <c r="C6592" s="13" t="n">
        <v>183</v>
      </c>
      <c r="D6592" s="13">
        <f>D6400+$B$6035*D6208</f>
        <v/>
      </c>
      <c r="E6592" s="13">
        <f>E6400+$B$6035*E6208</f>
        <v/>
      </c>
      <c r="F6592" s="13">
        <f>F6400+$B$6035*F6208</f>
        <v/>
      </c>
      <c r="Y6592" s="13" t="n">
        <v>183</v>
      </c>
      <c r="AU6592" s="13" t="n">
        <v>183</v>
      </c>
      <c r="BQ6592" s="13" t="n">
        <v>183</v>
      </c>
      <c r="CM6592" s="13" t="n">
        <v>183</v>
      </c>
      <c r="DI6592" s="13" t="n">
        <v>183</v>
      </c>
      <c r="EE6592" s="13" t="n">
        <v>183</v>
      </c>
      <c r="FA6592" s="13" t="n">
        <v>183</v>
      </c>
      <c r="FW6592" s="13" t="n">
        <v>183</v>
      </c>
      <c r="GS6592" s="13" t="n">
        <v>183</v>
      </c>
    </row>
    <row r="6593">
      <c r="C6593" s="13" t="n">
        <v>184</v>
      </c>
      <c r="D6593" s="13">
        <f>D6401+$B$6035*D6209</f>
        <v/>
      </c>
      <c r="E6593" s="13">
        <f>E6401+$B$6035*E6209</f>
        <v/>
      </c>
      <c r="F6593" s="13">
        <f>F6401+$B$6035*F6209</f>
        <v/>
      </c>
      <c r="Y6593" s="13" t="n">
        <v>184</v>
      </c>
      <c r="AU6593" s="13" t="n">
        <v>184</v>
      </c>
      <c r="BQ6593" s="13" t="n">
        <v>184</v>
      </c>
      <c r="CM6593" s="13" t="n">
        <v>184</v>
      </c>
      <c r="DI6593" s="13" t="n">
        <v>184</v>
      </c>
      <c r="EE6593" s="13" t="n">
        <v>184</v>
      </c>
      <c r="FA6593" s="13" t="n">
        <v>184</v>
      </c>
      <c r="FW6593" s="13" t="n">
        <v>184</v>
      </c>
      <c r="GS6593" s="13" t="n">
        <v>184</v>
      </c>
    </row>
    <row r="6594">
      <c r="C6594" s="13" t="n">
        <v>185</v>
      </c>
      <c r="D6594" s="13">
        <f>D6402+$B$6035*D6210</f>
        <v/>
      </c>
      <c r="E6594" s="13">
        <f>E6402+$B$6035*E6210</f>
        <v/>
      </c>
      <c r="F6594" s="13">
        <f>F6402+$B$6035*F6210</f>
        <v/>
      </c>
      <c r="Y6594" s="13" t="n">
        <v>185</v>
      </c>
      <c r="AU6594" s="13" t="n">
        <v>185</v>
      </c>
      <c r="BQ6594" s="13" t="n">
        <v>185</v>
      </c>
      <c r="CM6594" s="13" t="n">
        <v>185</v>
      </c>
      <c r="DI6594" s="13" t="n">
        <v>185</v>
      </c>
      <c r="EE6594" s="13" t="n">
        <v>185</v>
      </c>
      <c r="FA6594" s="13" t="n">
        <v>185</v>
      </c>
      <c r="FW6594" s="13" t="n">
        <v>185</v>
      </c>
      <c r="GS6594" s="13" t="n">
        <v>185</v>
      </c>
    </row>
    <row r="6595">
      <c r="C6595" s="13" t="n">
        <v>186</v>
      </c>
      <c r="D6595" s="13">
        <f>D6403+$B$6035*D6211</f>
        <v/>
      </c>
      <c r="E6595" s="13">
        <f>E6403+$B$6035*E6211</f>
        <v/>
      </c>
      <c r="F6595" s="13">
        <f>F6403+$B$6035*F6211</f>
        <v/>
      </c>
      <c r="Y6595" s="13" t="n">
        <v>186</v>
      </c>
      <c r="AU6595" s="13" t="n">
        <v>186</v>
      </c>
      <c r="BQ6595" s="13" t="n">
        <v>186</v>
      </c>
      <c r="CM6595" s="13" t="n">
        <v>186</v>
      </c>
      <c r="DI6595" s="13" t="n">
        <v>186</v>
      </c>
      <c r="EE6595" s="13" t="n">
        <v>186</v>
      </c>
      <c r="FA6595" s="13" t="n">
        <v>186</v>
      </c>
      <c r="FW6595" s="13" t="n">
        <v>186</v>
      </c>
      <c r="GS6595" s="13" t="n">
        <v>186</v>
      </c>
    </row>
    <row r="6596">
      <c r="C6596" s="13" t="n">
        <v>187</v>
      </c>
      <c r="D6596" s="13">
        <f>D6404+$B$6035*D6212</f>
        <v/>
      </c>
      <c r="E6596" s="13">
        <f>E6404+$B$6035*E6212</f>
        <v/>
      </c>
      <c r="F6596" s="13">
        <f>F6404+$B$6035*F6212</f>
        <v/>
      </c>
      <c r="Y6596" s="13" t="n">
        <v>187</v>
      </c>
      <c r="AU6596" s="13" t="n">
        <v>187</v>
      </c>
      <c r="BQ6596" s="13" t="n">
        <v>187</v>
      </c>
      <c r="CM6596" s="13" t="n">
        <v>187</v>
      </c>
      <c r="DI6596" s="13" t="n">
        <v>187</v>
      </c>
      <c r="EE6596" s="13" t="n">
        <v>187</v>
      </c>
      <c r="FA6596" s="13" t="n">
        <v>187</v>
      </c>
      <c r="FW6596" s="13" t="n">
        <v>187</v>
      </c>
      <c r="GS6596" s="13" t="n">
        <v>187</v>
      </c>
    </row>
    <row r="6597">
      <c r="C6597" s="13" t="n">
        <v>188</v>
      </c>
      <c r="D6597" s="13">
        <f>D6405+$B$6035*D6213</f>
        <v/>
      </c>
      <c r="E6597" s="13">
        <f>E6405+$B$6035*E6213</f>
        <v/>
      </c>
      <c r="F6597" s="13">
        <f>F6405+$B$6035*F6213</f>
        <v/>
      </c>
      <c r="Y6597" s="13" t="n">
        <v>188</v>
      </c>
      <c r="AU6597" s="13" t="n">
        <v>188</v>
      </c>
      <c r="BQ6597" s="13" t="n">
        <v>188</v>
      </c>
      <c r="CM6597" s="13" t="n">
        <v>188</v>
      </c>
      <c r="DI6597" s="13" t="n">
        <v>188</v>
      </c>
      <c r="EE6597" s="13" t="n">
        <v>188</v>
      </c>
      <c r="FA6597" s="13" t="n">
        <v>188</v>
      </c>
      <c r="FW6597" s="13" t="n">
        <v>188</v>
      </c>
      <c r="GS6597" s="13" t="n">
        <v>188</v>
      </c>
    </row>
    <row r="6598">
      <c r="C6598" s="13" t="n">
        <v>189</v>
      </c>
      <c r="D6598" s="13">
        <f>D6406+$B$6035*D6214</f>
        <v/>
      </c>
      <c r="E6598" s="13">
        <f>E6406+$B$6035*E6214</f>
        <v/>
      </c>
      <c r="F6598" s="13">
        <f>F6406+$B$6035*F6214</f>
        <v/>
      </c>
      <c r="Y6598" s="13" t="n">
        <v>189</v>
      </c>
      <c r="AU6598" s="13" t="n">
        <v>189</v>
      </c>
      <c r="BQ6598" s="13" t="n">
        <v>189</v>
      </c>
      <c r="CM6598" s="13" t="n">
        <v>189</v>
      </c>
      <c r="DI6598" s="13" t="n">
        <v>189</v>
      </c>
      <c r="EE6598" s="13" t="n">
        <v>189</v>
      </c>
      <c r="FA6598" s="13" t="n">
        <v>189</v>
      </c>
      <c r="FW6598" s="13" t="n">
        <v>189</v>
      </c>
      <c r="GS6598" s="13" t="n">
        <v>189</v>
      </c>
    </row>
    <row r="6599">
      <c r="C6599" s="13" t="n">
        <v>190</v>
      </c>
      <c r="D6599" s="13">
        <f>D6407+$B$6035*D6215</f>
        <v/>
      </c>
      <c r="E6599" s="13">
        <f>E6407+$B$6035*E6215</f>
        <v/>
      </c>
      <c r="F6599" s="13">
        <f>F6407+$B$6035*F6215</f>
        <v/>
      </c>
      <c r="Y6599" s="13" t="n">
        <v>190</v>
      </c>
      <c r="AU6599" s="13" t="n">
        <v>190</v>
      </c>
      <c r="BQ6599" s="13" t="n">
        <v>190</v>
      </c>
      <c r="CM6599" s="13" t="n">
        <v>190</v>
      </c>
      <c r="DI6599" s="13" t="n">
        <v>190</v>
      </c>
      <c r="EE6599" s="13" t="n">
        <v>190</v>
      </c>
      <c r="FA6599" s="13" t="n">
        <v>190</v>
      </c>
      <c r="FW6599" s="13" t="n">
        <v>190</v>
      </c>
      <c r="GS6599" s="13" t="n">
        <v>190</v>
      </c>
    </row>
    <row r="6600">
      <c r="C6600" s="13" t="n">
        <v>191</v>
      </c>
      <c r="D6600" s="13">
        <f>D6408+$B$6035*D6216</f>
        <v/>
      </c>
      <c r="E6600" s="13">
        <f>E6408+$B$6035*E6216</f>
        <v/>
      </c>
      <c r="F6600" s="13">
        <f>F6408+$B$6035*F6216</f>
        <v/>
      </c>
      <c r="Y6600" s="13" t="n">
        <v>191</v>
      </c>
      <c r="AU6600" s="13" t="n">
        <v>191</v>
      </c>
      <c r="BQ6600" s="13" t="n">
        <v>191</v>
      </c>
      <c r="CM6600" s="13" t="n">
        <v>191</v>
      </c>
      <c r="DI6600" s="13" t="n">
        <v>191</v>
      </c>
      <c r="EE6600" s="13" t="n">
        <v>191</v>
      </c>
      <c r="FA6600" s="13" t="n">
        <v>191</v>
      </c>
      <c r="FW6600" s="13" t="n">
        <v>191</v>
      </c>
      <c r="GS6600" s="13" t="n">
        <v>191</v>
      </c>
    </row>
    <row r="6601">
      <c r="C6601" s="13" t="n">
        <v>192</v>
      </c>
      <c r="D6601" s="13">
        <f>D6409+$B$6035*D6217</f>
        <v/>
      </c>
      <c r="E6601" s="13">
        <f>E6409+$B$6035*E6217</f>
        <v/>
      </c>
      <c r="F6601" s="13">
        <f>F6409+$B$6035*F6217</f>
        <v/>
      </c>
      <c r="Y6601" s="13" t="n">
        <v>192</v>
      </c>
      <c r="AU6601" s="13" t="n">
        <v>192</v>
      </c>
      <c r="BQ6601" s="13" t="n">
        <v>192</v>
      </c>
      <c r="CM6601" s="13" t="n">
        <v>192</v>
      </c>
      <c r="DI6601" s="13" t="n">
        <v>192</v>
      </c>
      <c r="EE6601" s="13" t="n">
        <v>192</v>
      </c>
      <c r="FA6601" s="13" t="n">
        <v>192</v>
      </c>
      <c r="FW6601" s="13" t="n">
        <v>192</v>
      </c>
      <c r="GS6601" s="13" t="n">
        <v>192</v>
      </c>
    </row>
    <row r="6602">
      <c r="C6602" s="13" t="n">
        <v>193</v>
      </c>
      <c r="D6602" s="13">
        <f>D6410+$B$6035*D6218</f>
        <v/>
      </c>
      <c r="E6602" s="13">
        <f>E6410+$B$6035*E6218</f>
        <v/>
      </c>
      <c r="F6602" s="13">
        <f>F6410+$B$6035*F6218</f>
        <v/>
      </c>
      <c r="Y6602" s="13" t="n">
        <v>193</v>
      </c>
      <c r="AU6602" s="13" t="n">
        <v>193</v>
      </c>
      <c r="BQ6602" s="13" t="n">
        <v>193</v>
      </c>
      <c r="CM6602" s="13" t="n">
        <v>193</v>
      </c>
      <c r="DI6602" s="13" t="n">
        <v>193</v>
      </c>
      <c r="EE6602" s="13" t="n">
        <v>193</v>
      </c>
      <c r="FA6602" s="13" t="n">
        <v>193</v>
      </c>
      <c r="FW6602" s="13" t="n">
        <v>193</v>
      </c>
      <c r="GS6602" s="13" t="n">
        <v>193</v>
      </c>
    </row>
    <row r="6603">
      <c r="C6603" s="13" t="n">
        <v>194</v>
      </c>
      <c r="D6603" s="13">
        <f>D6411+$B$6035*D6219</f>
        <v/>
      </c>
      <c r="E6603" s="13">
        <f>E6411+$B$6035*E6219</f>
        <v/>
      </c>
      <c r="F6603" s="13">
        <f>F6411+$B$6035*F6219</f>
        <v/>
      </c>
      <c r="Y6603" s="13" t="n">
        <v>194</v>
      </c>
      <c r="AU6603" s="13" t="n">
        <v>194</v>
      </c>
      <c r="BQ6603" s="13" t="n">
        <v>194</v>
      </c>
      <c r="CM6603" s="13" t="n">
        <v>194</v>
      </c>
      <c r="DI6603" s="13" t="n">
        <v>194</v>
      </c>
      <c r="EE6603" s="13" t="n">
        <v>194</v>
      </c>
      <c r="FA6603" s="13" t="n">
        <v>194</v>
      </c>
      <c r="FW6603" s="13" t="n">
        <v>194</v>
      </c>
      <c r="GS6603" s="13" t="n">
        <v>194</v>
      </c>
    </row>
    <row r="6604">
      <c r="C6604" s="13" t="n">
        <v>195</v>
      </c>
      <c r="D6604" s="13">
        <f>D6412+$B$6035*D6220</f>
        <v/>
      </c>
      <c r="E6604" s="13">
        <f>E6412+$B$6035*E6220</f>
        <v/>
      </c>
      <c r="F6604" s="13">
        <f>F6412+$B$6035*F6220</f>
        <v/>
      </c>
      <c r="Y6604" s="13" t="n">
        <v>195</v>
      </c>
      <c r="AU6604" s="13" t="n">
        <v>195</v>
      </c>
      <c r="BQ6604" s="13" t="n">
        <v>195</v>
      </c>
      <c r="CM6604" s="13" t="n">
        <v>195</v>
      </c>
      <c r="DI6604" s="13" t="n">
        <v>195</v>
      </c>
      <c r="EE6604" s="13" t="n">
        <v>195</v>
      </c>
      <c r="FA6604" s="13" t="n">
        <v>195</v>
      </c>
      <c r="FW6604" s="13" t="n">
        <v>195</v>
      </c>
      <c r="GS6604" s="13" t="n">
        <v>195</v>
      </c>
    </row>
    <row r="6605">
      <c r="C6605" s="13" t="n">
        <v>196</v>
      </c>
      <c r="D6605" s="13">
        <f>D6413+$B$6035*D6221</f>
        <v/>
      </c>
      <c r="E6605" s="13">
        <f>E6413+$B$6035*E6221</f>
        <v/>
      </c>
      <c r="F6605" s="13">
        <f>F6413+$B$6035*F6221</f>
        <v/>
      </c>
      <c r="Y6605" s="13" t="n">
        <v>196</v>
      </c>
      <c r="AU6605" s="13" t="n">
        <v>196</v>
      </c>
      <c r="BQ6605" s="13" t="n">
        <v>196</v>
      </c>
      <c r="CM6605" s="13" t="n">
        <v>196</v>
      </c>
      <c r="DI6605" s="13" t="n">
        <v>196</v>
      </c>
      <c r="EE6605" s="13" t="n">
        <v>196</v>
      </c>
      <c r="FA6605" s="13" t="n">
        <v>196</v>
      </c>
      <c r="FW6605" s="13" t="n">
        <v>196</v>
      </c>
      <c r="GS6605" s="13" t="n">
        <v>196</v>
      </c>
    </row>
    <row r="6606">
      <c r="C6606" s="13" t="n">
        <v>197</v>
      </c>
      <c r="D6606" s="13">
        <f>D6414+$B$6035*D6222</f>
        <v/>
      </c>
      <c r="E6606" s="13">
        <f>E6414+$B$6035*E6222</f>
        <v/>
      </c>
      <c r="F6606" s="13">
        <f>F6414+$B$6035*F6222</f>
        <v/>
      </c>
      <c r="Y6606" s="13" t="n">
        <v>197</v>
      </c>
      <c r="AU6606" s="13" t="n">
        <v>197</v>
      </c>
      <c r="BQ6606" s="13" t="n">
        <v>197</v>
      </c>
      <c r="CM6606" s="13" t="n">
        <v>197</v>
      </c>
      <c r="DI6606" s="13" t="n">
        <v>197</v>
      </c>
      <c r="EE6606" s="13" t="n">
        <v>197</v>
      </c>
      <c r="FA6606" s="13" t="n">
        <v>197</v>
      </c>
      <c r="FW6606" s="13" t="n">
        <v>197</v>
      </c>
      <c r="GS6606" s="13" t="n">
        <v>197</v>
      </c>
    </row>
    <row r="6607">
      <c r="C6607" s="13" t="n">
        <v>198</v>
      </c>
      <c r="D6607" s="13">
        <f>D6415+$B$6035*D6223</f>
        <v/>
      </c>
      <c r="E6607" s="13">
        <f>E6415+$B$6035*E6223</f>
        <v/>
      </c>
      <c r="F6607" s="13">
        <f>F6415+$B$6035*F6223</f>
        <v/>
      </c>
      <c r="Y6607" s="13" t="n">
        <v>198</v>
      </c>
      <c r="AU6607" s="13" t="n">
        <v>198</v>
      </c>
      <c r="BQ6607" s="13" t="n">
        <v>198</v>
      </c>
      <c r="CM6607" s="13" t="n">
        <v>198</v>
      </c>
      <c r="DI6607" s="13" t="n">
        <v>198</v>
      </c>
      <c r="EE6607" s="13" t="n">
        <v>198</v>
      </c>
      <c r="FA6607" s="13" t="n">
        <v>198</v>
      </c>
      <c r="FW6607" s="13" t="n">
        <v>198</v>
      </c>
      <c r="GS6607" s="13" t="n">
        <v>198</v>
      </c>
    </row>
    <row r="6609">
      <c r="C6609" s="13" t="inlineStr">
        <is>
          <t>Erro &gt; 0,01%</t>
        </is>
      </c>
      <c r="D6609" s="13" t="n">
        <v>22</v>
      </c>
      <c r="E6609" s="13" t="n">
        <v>23</v>
      </c>
      <c r="F6609" s="13" t="n">
        <v>24</v>
      </c>
      <c r="Y6609" s="13" t="inlineStr">
        <is>
          <t>Erro &gt; 0,01%</t>
        </is>
      </c>
      <c r="Z6609" s="13" t="n">
        <v>22</v>
      </c>
      <c r="AA6609" s="13" t="n">
        <v>23</v>
      </c>
      <c r="AB6609" s="13" t="n">
        <v>24</v>
      </c>
      <c r="AU6609" s="13" t="inlineStr">
        <is>
          <t>Erro &gt; 0,01%</t>
        </is>
      </c>
      <c r="AV6609" s="13" t="n">
        <v>22</v>
      </c>
      <c r="AW6609" s="13" t="n">
        <v>23</v>
      </c>
      <c r="AX6609" s="13" t="n">
        <v>24</v>
      </c>
      <c r="BQ6609" s="13" t="inlineStr">
        <is>
          <t>Erro &gt; 0,01%</t>
        </is>
      </c>
      <c r="BR6609" s="13" t="n">
        <v>22</v>
      </c>
      <c r="BS6609" s="13" t="n">
        <v>23</v>
      </c>
      <c r="BT6609" s="13" t="n">
        <v>24</v>
      </c>
      <c r="CM6609" s="13" t="inlineStr">
        <is>
          <t>Erro &gt; 0,01%</t>
        </is>
      </c>
      <c r="CN6609" s="13" t="n">
        <v>22</v>
      </c>
      <c r="CO6609" s="13" t="n">
        <v>23</v>
      </c>
      <c r="CP6609" s="13" t="n">
        <v>24</v>
      </c>
      <c r="DI6609" s="13" t="inlineStr">
        <is>
          <t>Erro &gt; 0,01%</t>
        </is>
      </c>
      <c r="DJ6609" s="13" t="n">
        <v>22</v>
      </c>
      <c r="DK6609" s="13" t="n">
        <v>23</v>
      </c>
      <c r="DL6609" s="13" t="n">
        <v>24</v>
      </c>
      <c r="EE6609" s="13" t="inlineStr">
        <is>
          <t>Erro &gt; 0,01%</t>
        </is>
      </c>
      <c r="EF6609" s="13" t="n">
        <v>22</v>
      </c>
      <c r="EG6609" s="13" t="n">
        <v>23</v>
      </c>
      <c r="EH6609" s="13" t="n">
        <v>24</v>
      </c>
      <c r="FA6609" s="13" t="inlineStr">
        <is>
          <t>Erro &gt; 0,01%</t>
        </is>
      </c>
      <c r="FB6609" s="13" t="n">
        <v>22</v>
      </c>
      <c r="FC6609" s="13" t="n">
        <v>23</v>
      </c>
      <c r="FD6609" s="13" t="n">
        <v>24</v>
      </c>
      <c r="FW6609" s="13" t="inlineStr">
        <is>
          <t>Erro &gt; 0,01%</t>
        </is>
      </c>
      <c r="FX6609" s="13" t="n">
        <v>22</v>
      </c>
      <c r="FY6609" s="13" t="n">
        <v>23</v>
      </c>
      <c r="FZ6609" s="13" t="n">
        <v>24</v>
      </c>
      <c r="GS6609" s="13" t="inlineStr">
        <is>
          <t>Erro &gt; 0,01%</t>
        </is>
      </c>
      <c r="GT6609" s="13" t="n">
        <v>22</v>
      </c>
      <c r="GU6609" s="13" t="n">
        <v>23</v>
      </c>
      <c r="GV6609" s="13" t="n">
        <v>24</v>
      </c>
    </row>
    <row r="6610">
      <c r="C6610" s="13" t="n">
        <v>9</v>
      </c>
      <c r="Y6610" s="13" t="n">
        <v>9</v>
      </c>
      <c r="AU6610" s="13" t="n">
        <v>9</v>
      </c>
      <c r="BQ6610" s="13" t="n">
        <v>9</v>
      </c>
      <c r="CM6610" s="13" t="n">
        <v>9</v>
      </c>
      <c r="DI6610" s="13" t="n">
        <v>9</v>
      </c>
      <c r="EE6610" s="13" t="n">
        <v>9</v>
      </c>
      <c r="FA6610" s="13" t="n">
        <v>9</v>
      </c>
      <c r="FW6610" s="13" t="n">
        <v>9</v>
      </c>
      <c r="GS6610" s="13" t="n">
        <v>9</v>
      </c>
    </row>
    <row r="6611">
      <c r="C6611" s="13" t="n">
        <v>10</v>
      </c>
      <c r="Y6611" s="13" t="n">
        <v>10</v>
      </c>
      <c r="AU6611" s="13" t="n">
        <v>10</v>
      </c>
      <c r="BQ6611" s="13" t="n">
        <v>10</v>
      </c>
      <c r="CM6611" s="13" t="n">
        <v>10</v>
      </c>
      <c r="DI6611" s="13" t="n">
        <v>10</v>
      </c>
      <c r="EE6611" s="13" t="n">
        <v>10</v>
      </c>
      <c r="FA6611" s="13" t="n">
        <v>10</v>
      </c>
      <c r="FW6611" s="13" t="n">
        <v>10</v>
      </c>
      <c r="GS6611" s="13" t="n">
        <v>10</v>
      </c>
    </row>
    <row r="6612">
      <c r="C6612" s="13" t="n">
        <v>11</v>
      </c>
      <c r="Y6612" s="13" t="n">
        <v>11</v>
      </c>
      <c r="AU6612" s="13" t="n">
        <v>11</v>
      </c>
      <c r="BQ6612" s="13" t="n">
        <v>11</v>
      </c>
      <c r="CM6612" s="13" t="n">
        <v>11</v>
      </c>
      <c r="DI6612" s="13" t="n">
        <v>11</v>
      </c>
      <c r="EE6612" s="13" t="n">
        <v>11</v>
      </c>
      <c r="FA6612" s="13" t="n">
        <v>11</v>
      </c>
      <c r="FW6612" s="13" t="n">
        <v>11</v>
      </c>
      <c r="GS6612" s="13" t="n">
        <v>11</v>
      </c>
    </row>
    <row r="6613">
      <c r="C6613" s="13" t="n">
        <v>12</v>
      </c>
      <c r="Y6613" s="13" t="n">
        <v>12</v>
      </c>
      <c r="AU6613" s="13" t="n">
        <v>12</v>
      </c>
      <c r="BQ6613" s="13" t="n">
        <v>12</v>
      </c>
      <c r="CM6613" s="13" t="n">
        <v>12</v>
      </c>
      <c r="DI6613" s="13" t="n">
        <v>12</v>
      </c>
      <c r="EE6613" s="13" t="n">
        <v>12</v>
      </c>
      <c r="FA6613" s="13" t="n">
        <v>12</v>
      </c>
      <c r="FW6613" s="13" t="n">
        <v>12</v>
      </c>
      <c r="GS6613" s="13" t="n">
        <v>12</v>
      </c>
    </row>
    <row r="6614">
      <c r="C6614" s="13" t="n">
        <v>13</v>
      </c>
      <c r="Y6614" s="13" t="n">
        <v>13</v>
      </c>
      <c r="AU6614" s="13" t="n">
        <v>13</v>
      </c>
      <c r="BQ6614" s="13" t="n">
        <v>13</v>
      </c>
      <c r="CM6614" s="13" t="n">
        <v>13</v>
      </c>
      <c r="DI6614" s="13" t="n">
        <v>13</v>
      </c>
      <c r="EE6614" s="13" t="n">
        <v>13</v>
      </c>
      <c r="FA6614" s="13" t="n">
        <v>13</v>
      </c>
      <c r="FW6614" s="13" t="n">
        <v>13</v>
      </c>
      <c r="GS6614" s="13" t="n">
        <v>13</v>
      </c>
    </row>
    <row r="6615">
      <c r="C6615" s="13" t="n">
        <v>14</v>
      </c>
      <c r="Y6615" s="13" t="n">
        <v>14</v>
      </c>
      <c r="AU6615" s="13" t="n">
        <v>14</v>
      </c>
      <c r="BQ6615" s="13" t="n">
        <v>14</v>
      </c>
      <c r="CM6615" s="13" t="n">
        <v>14</v>
      </c>
      <c r="DI6615" s="13" t="n">
        <v>14</v>
      </c>
      <c r="EE6615" s="13" t="n">
        <v>14</v>
      </c>
      <c r="FA6615" s="13" t="n">
        <v>14</v>
      </c>
      <c r="FW6615" s="13" t="n">
        <v>14</v>
      </c>
      <c r="GS6615" s="13" t="n">
        <v>14</v>
      </c>
    </row>
    <row r="6616">
      <c r="C6616" s="13" t="n">
        <v>15</v>
      </c>
      <c r="Y6616" s="13" t="n">
        <v>15</v>
      </c>
      <c r="AU6616" s="13" t="n">
        <v>15</v>
      </c>
      <c r="BQ6616" s="13" t="n">
        <v>15</v>
      </c>
      <c r="CM6616" s="13" t="n">
        <v>15</v>
      </c>
      <c r="DI6616" s="13" t="n">
        <v>15</v>
      </c>
      <c r="EE6616" s="13" t="n">
        <v>15</v>
      </c>
      <c r="FA6616" s="13" t="n">
        <v>15</v>
      </c>
      <c r="FW6616" s="13" t="n">
        <v>15</v>
      </c>
      <c r="GS6616" s="13" t="n">
        <v>15</v>
      </c>
    </row>
    <row r="6617">
      <c r="C6617" s="13" t="n">
        <v>16</v>
      </c>
      <c r="Y6617" s="13" t="n">
        <v>16</v>
      </c>
      <c r="AU6617" s="13" t="n">
        <v>16</v>
      </c>
      <c r="BQ6617" s="13" t="n">
        <v>16</v>
      </c>
      <c r="CM6617" s="13" t="n">
        <v>16</v>
      </c>
      <c r="DI6617" s="13" t="n">
        <v>16</v>
      </c>
      <c r="EE6617" s="13" t="n">
        <v>16</v>
      </c>
      <c r="FA6617" s="13" t="n">
        <v>16</v>
      </c>
      <c r="FW6617" s="13" t="n">
        <v>16</v>
      </c>
      <c r="GS6617" s="13" t="n">
        <v>16</v>
      </c>
    </row>
    <row r="6618">
      <c r="C6618" s="13" t="n">
        <v>17</v>
      </c>
      <c r="Y6618" s="13" t="n">
        <v>17</v>
      </c>
      <c r="AU6618" s="13" t="n">
        <v>17</v>
      </c>
      <c r="BQ6618" s="13" t="n">
        <v>17</v>
      </c>
      <c r="CM6618" s="13" t="n">
        <v>17</v>
      </c>
      <c r="DI6618" s="13" t="n">
        <v>17</v>
      </c>
      <c r="EE6618" s="13" t="n">
        <v>17</v>
      </c>
      <c r="FA6618" s="13" t="n">
        <v>17</v>
      </c>
      <c r="FW6618" s="13" t="n">
        <v>17</v>
      </c>
      <c r="GS6618" s="13" t="n">
        <v>17</v>
      </c>
    </row>
    <row r="6619">
      <c r="C6619" s="13" t="n">
        <v>18</v>
      </c>
      <c r="Y6619" s="13" t="n">
        <v>18</v>
      </c>
      <c r="AU6619" s="13" t="n">
        <v>18</v>
      </c>
      <c r="BQ6619" s="13" t="n">
        <v>18</v>
      </c>
      <c r="CM6619" s="13" t="n">
        <v>18</v>
      </c>
      <c r="DI6619" s="13" t="n">
        <v>18</v>
      </c>
      <c r="EE6619" s="13" t="n">
        <v>18</v>
      </c>
      <c r="FA6619" s="13" t="n">
        <v>18</v>
      </c>
      <c r="FW6619" s="13" t="n">
        <v>18</v>
      </c>
      <c r="GS6619" s="13" t="n">
        <v>18</v>
      </c>
    </row>
    <row r="6620">
      <c r="C6620" s="13" t="n">
        <v>19</v>
      </c>
      <c r="Y6620" s="13" t="n">
        <v>19</v>
      </c>
      <c r="AU6620" s="13" t="n">
        <v>19</v>
      </c>
      <c r="BQ6620" s="13" t="n">
        <v>19</v>
      </c>
      <c r="CM6620" s="13" t="n">
        <v>19</v>
      </c>
      <c r="DI6620" s="13" t="n">
        <v>19</v>
      </c>
      <c r="EE6620" s="13" t="n">
        <v>19</v>
      </c>
      <c r="FA6620" s="13" t="n">
        <v>19</v>
      </c>
      <c r="FW6620" s="13" t="n">
        <v>19</v>
      </c>
      <c r="GS6620" s="13" t="n">
        <v>19</v>
      </c>
    </row>
    <row r="6621">
      <c r="C6621" s="13" t="n">
        <v>20</v>
      </c>
      <c r="Y6621" s="13" t="n">
        <v>20</v>
      </c>
      <c r="AU6621" s="13" t="n">
        <v>20</v>
      </c>
      <c r="BQ6621" s="13" t="n">
        <v>20</v>
      </c>
      <c r="CM6621" s="13" t="n">
        <v>20</v>
      </c>
      <c r="DI6621" s="13" t="n">
        <v>20</v>
      </c>
      <c r="EE6621" s="13" t="n">
        <v>20</v>
      </c>
      <c r="FA6621" s="13" t="n">
        <v>20</v>
      </c>
      <c r="FW6621" s="13" t="n">
        <v>20</v>
      </c>
      <c r="GS6621" s="13" t="n">
        <v>20</v>
      </c>
    </row>
    <row r="6622">
      <c r="C6622" s="13" t="n">
        <v>21</v>
      </c>
      <c r="Y6622" s="13" t="n">
        <v>21</v>
      </c>
      <c r="AU6622" s="13" t="n">
        <v>21</v>
      </c>
      <c r="BQ6622" s="13" t="n">
        <v>21</v>
      </c>
      <c r="CM6622" s="13" t="n">
        <v>21</v>
      </c>
      <c r="DI6622" s="13" t="n">
        <v>21</v>
      </c>
      <c r="EE6622" s="13" t="n">
        <v>21</v>
      </c>
      <c r="FA6622" s="13" t="n">
        <v>21</v>
      </c>
      <c r="FW6622" s="13" t="n">
        <v>21</v>
      </c>
      <c r="GS6622" s="13" t="n">
        <v>21</v>
      </c>
    </row>
    <row r="6623">
      <c r="C6623" s="13" t="n">
        <v>22</v>
      </c>
      <c r="Y6623" s="13" t="n">
        <v>22</v>
      </c>
      <c r="AU6623" s="13" t="n">
        <v>22</v>
      </c>
      <c r="BQ6623" s="13" t="n">
        <v>22</v>
      </c>
      <c r="CM6623" s="13" t="n">
        <v>22</v>
      </c>
      <c r="DI6623" s="13" t="n">
        <v>22</v>
      </c>
      <c r="EE6623" s="13" t="n">
        <v>22</v>
      </c>
      <c r="FA6623" s="13" t="n">
        <v>22</v>
      </c>
      <c r="FW6623" s="13" t="n">
        <v>22</v>
      </c>
      <c r="GS6623" s="13" t="n">
        <v>22</v>
      </c>
    </row>
    <row r="6624">
      <c r="C6624" s="13" t="n">
        <v>23</v>
      </c>
      <c r="Y6624" s="13" t="n">
        <v>23</v>
      </c>
      <c r="AU6624" s="13" t="n">
        <v>23</v>
      </c>
      <c r="BQ6624" s="13" t="n">
        <v>23</v>
      </c>
      <c r="CM6624" s="13" t="n">
        <v>23</v>
      </c>
      <c r="DI6624" s="13" t="n">
        <v>23</v>
      </c>
      <c r="EE6624" s="13" t="n">
        <v>23</v>
      </c>
      <c r="FA6624" s="13" t="n">
        <v>23</v>
      </c>
      <c r="FW6624" s="13" t="n">
        <v>23</v>
      </c>
      <c r="GS6624" s="13" t="n">
        <v>23</v>
      </c>
    </row>
    <row r="6625">
      <c r="C6625" s="13" t="n">
        <v>24</v>
      </c>
      <c r="Y6625" s="13" t="n">
        <v>24</v>
      </c>
      <c r="AU6625" s="13" t="n">
        <v>24</v>
      </c>
      <c r="BQ6625" s="13" t="n">
        <v>24</v>
      </c>
      <c r="CM6625" s="13" t="n">
        <v>24</v>
      </c>
      <c r="DI6625" s="13" t="n">
        <v>24</v>
      </c>
      <c r="EE6625" s="13" t="n">
        <v>24</v>
      </c>
      <c r="FA6625" s="13" t="n">
        <v>24</v>
      </c>
      <c r="FW6625" s="13" t="n">
        <v>24</v>
      </c>
      <c r="GS6625" s="13" t="n">
        <v>24</v>
      </c>
    </row>
    <row r="6626">
      <c r="C6626" s="13" t="n">
        <v>25</v>
      </c>
      <c r="Y6626" s="13" t="n">
        <v>25</v>
      </c>
      <c r="AU6626" s="13" t="n">
        <v>25</v>
      </c>
      <c r="BQ6626" s="13" t="n">
        <v>25</v>
      </c>
      <c r="CM6626" s="13" t="n">
        <v>25</v>
      </c>
      <c r="DI6626" s="13" t="n">
        <v>25</v>
      </c>
      <c r="EE6626" s="13" t="n">
        <v>25</v>
      </c>
      <c r="FA6626" s="13" t="n">
        <v>25</v>
      </c>
      <c r="FW6626" s="13" t="n">
        <v>25</v>
      </c>
      <c r="GS6626" s="13" t="n">
        <v>25</v>
      </c>
    </row>
    <row r="6627">
      <c r="C6627" s="13" t="n">
        <v>26</v>
      </c>
      <c r="Y6627" s="13" t="n">
        <v>26</v>
      </c>
      <c r="AU6627" s="13" t="n">
        <v>26</v>
      </c>
      <c r="BQ6627" s="13" t="n">
        <v>26</v>
      </c>
      <c r="CM6627" s="13" t="n">
        <v>26</v>
      </c>
      <c r="DI6627" s="13" t="n">
        <v>26</v>
      </c>
      <c r="EE6627" s="13" t="n">
        <v>26</v>
      </c>
      <c r="FA6627" s="13" t="n">
        <v>26</v>
      </c>
      <c r="FW6627" s="13" t="n">
        <v>26</v>
      </c>
      <c r="GS6627" s="13" t="n">
        <v>26</v>
      </c>
    </row>
    <row r="6628">
      <c r="C6628" s="13" t="n">
        <v>27</v>
      </c>
      <c r="Y6628" s="13" t="n">
        <v>27</v>
      </c>
      <c r="AU6628" s="13" t="n">
        <v>27</v>
      </c>
      <c r="BQ6628" s="13" t="n">
        <v>27</v>
      </c>
      <c r="CM6628" s="13" t="n">
        <v>27</v>
      </c>
      <c r="DI6628" s="13" t="n">
        <v>27</v>
      </c>
      <c r="EE6628" s="13" t="n">
        <v>27</v>
      </c>
      <c r="FA6628" s="13" t="n">
        <v>27</v>
      </c>
      <c r="FW6628" s="13" t="n">
        <v>27</v>
      </c>
      <c r="GS6628" s="13" t="n">
        <v>27</v>
      </c>
    </row>
    <row r="6629">
      <c r="C6629" s="13" t="n">
        <v>28</v>
      </c>
      <c r="Y6629" s="13" t="n">
        <v>28</v>
      </c>
      <c r="AU6629" s="13" t="n">
        <v>28</v>
      </c>
      <c r="BQ6629" s="13" t="n">
        <v>28</v>
      </c>
      <c r="CM6629" s="13" t="n">
        <v>28</v>
      </c>
      <c r="DI6629" s="13" t="n">
        <v>28</v>
      </c>
      <c r="EE6629" s="13" t="n">
        <v>28</v>
      </c>
      <c r="FA6629" s="13" t="n">
        <v>28</v>
      </c>
      <c r="FW6629" s="13" t="n">
        <v>28</v>
      </c>
      <c r="GS6629" s="13" t="n">
        <v>28</v>
      </c>
    </row>
    <row r="6630">
      <c r="C6630" s="13" t="n">
        <v>29</v>
      </c>
      <c r="Y6630" s="13" t="n">
        <v>29</v>
      </c>
      <c r="AU6630" s="13" t="n">
        <v>29</v>
      </c>
      <c r="BQ6630" s="13" t="n">
        <v>29</v>
      </c>
      <c r="CM6630" s="13" t="n">
        <v>29</v>
      </c>
      <c r="DI6630" s="13" t="n">
        <v>29</v>
      </c>
      <c r="EE6630" s="13" t="n">
        <v>29</v>
      </c>
      <c r="FA6630" s="13" t="n">
        <v>29</v>
      </c>
      <c r="FW6630" s="13" t="n">
        <v>29</v>
      </c>
      <c r="GS6630" s="13" t="n">
        <v>29</v>
      </c>
    </row>
    <row r="6631">
      <c r="C6631" s="13" t="n">
        <v>30</v>
      </c>
      <c r="Y6631" s="13" t="n">
        <v>30</v>
      </c>
      <c r="AU6631" s="13" t="n">
        <v>30</v>
      </c>
      <c r="BQ6631" s="13" t="n">
        <v>30</v>
      </c>
      <c r="CM6631" s="13" t="n">
        <v>30</v>
      </c>
      <c r="DI6631" s="13" t="n">
        <v>30</v>
      </c>
      <c r="EE6631" s="13" t="n">
        <v>30</v>
      </c>
      <c r="FA6631" s="13" t="n">
        <v>30</v>
      </c>
      <c r="FW6631" s="13" t="n">
        <v>30</v>
      </c>
      <c r="GS6631" s="13" t="n">
        <v>30</v>
      </c>
    </row>
    <row r="6632">
      <c r="C6632" s="13" t="n">
        <v>31</v>
      </c>
      <c r="Y6632" s="13" t="n">
        <v>31</v>
      </c>
      <c r="AU6632" s="13" t="n">
        <v>31</v>
      </c>
      <c r="BQ6632" s="13" t="n">
        <v>31</v>
      </c>
      <c r="CM6632" s="13" t="n">
        <v>31</v>
      </c>
      <c r="DI6632" s="13" t="n">
        <v>31</v>
      </c>
      <c r="EE6632" s="13" t="n">
        <v>31</v>
      </c>
      <c r="FA6632" s="13" t="n">
        <v>31</v>
      </c>
      <c r="FW6632" s="13" t="n">
        <v>31</v>
      </c>
      <c r="GS6632" s="13" t="n">
        <v>31</v>
      </c>
    </row>
    <row r="6633">
      <c r="C6633" s="13" t="n">
        <v>32</v>
      </c>
      <c r="Y6633" s="13" t="n">
        <v>32</v>
      </c>
      <c r="AU6633" s="13" t="n">
        <v>32</v>
      </c>
      <c r="BQ6633" s="13" t="n">
        <v>32</v>
      </c>
      <c r="CM6633" s="13" t="n">
        <v>32</v>
      </c>
      <c r="DI6633" s="13" t="n">
        <v>32</v>
      </c>
      <c r="EE6633" s="13" t="n">
        <v>32</v>
      </c>
      <c r="FA6633" s="13" t="n">
        <v>32</v>
      </c>
      <c r="FW6633" s="13" t="n">
        <v>32</v>
      </c>
      <c r="GS6633" s="13" t="n">
        <v>32</v>
      </c>
    </row>
    <row r="6634">
      <c r="C6634" s="13" t="n">
        <v>33</v>
      </c>
      <c r="Y6634" s="13" t="n">
        <v>33</v>
      </c>
      <c r="AU6634" s="13" t="n">
        <v>33</v>
      </c>
      <c r="BQ6634" s="13" t="n">
        <v>33</v>
      </c>
      <c r="CM6634" s="13" t="n">
        <v>33</v>
      </c>
      <c r="DI6634" s="13" t="n">
        <v>33</v>
      </c>
      <c r="EE6634" s="13" t="n">
        <v>33</v>
      </c>
      <c r="FA6634" s="13" t="n">
        <v>33</v>
      </c>
      <c r="FW6634" s="13" t="n">
        <v>33</v>
      </c>
      <c r="GS6634" s="13" t="n">
        <v>33</v>
      </c>
    </row>
    <row r="6635">
      <c r="C6635" s="13" t="n">
        <v>34</v>
      </c>
      <c r="Y6635" s="13" t="n">
        <v>34</v>
      </c>
      <c r="AU6635" s="13" t="n">
        <v>34</v>
      </c>
      <c r="BQ6635" s="13" t="n">
        <v>34</v>
      </c>
      <c r="CM6635" s="13" t="n">
        <v>34</v>
      </c>
      <c r="DI6635" s="13" t="n">
        <v>34</v>
      </c>
      <c r="EE6635" s="13" t="n">
        <v>34</v>
      </c>
      <c r="FA6635" s="13" t="n">
        <v>34</v>
      </c>
      <c r="FW6635" s="13" t="n">
        <v>34</v>
      </c>
      <c r="GS6635" s="13" t="n">
        <v>34</v>
      </c>
    </row>
    <row r="6636">
      <c r="C6636" s="13" t="n">
        <v>35</v>
      </c>
      <c r="Y6636" s="13" t="n">
        <v>35</v>
      </c>
      <c r="AU6636" s="13" t="n">
        <v>35</v>
      </c>
      <c r="BQ6636" s="13" t="n">
        <v>35</v>
      </c>
      <c r="CM6636" s="13" t="n">
        <v>35</v>
      </c>
      <c r="DI6636" s="13" t="n">
        <v>35</v>
      </c>
      <c r="EE6636" s="13" t="n">
        <v>35</v>
      </c>
      <c r="FA6636" s="13" t="n">
        <v>35</v>
      </c>
      <c r="FW6636" s="13" t="n">
        <v>35</v>
      </c>
      <c r="GS6636" s="13" t="n">
        <v>35</v>
      </c>
    </row>
    <row r="6637">
      <c r="C6637" s="13" t="n">
        <v>36</v>
      </c>
      <c r="Y6637" s="13" t="n">
        <v>36</v>
      </c>
      <c r="AU6637" s="13" t="n">
        <v>36</v>
      </c>
      <c r="BQ6637" s="13" t="n">
        <v>36</v>
      </c>
      <c r="CM6637" s="13" t="n">
        <v>36</v>
      </c>
      <c r="DI6637" s="13" t="n">
        <v>36</v>
      </c>
      <c r="EE6637" s="13" t="n">
        <v>36</v>
      </c>
      <c r="FA6637" s="13" t="n">
        <v>36</v>
      </c>
      <c r="FW6637" s="13" t="n">
        <v>36</v>
      </c>
      <c r="GS6637" s="13" t="n">
        <v>36</v>
      </c>
    </row>
    <row r="6638">
      <c r="C6638" s="13" t="n">
        <v>37</v>
      </c>
      <c r="Y6638" s="13" t="n">
        <v>37</v>
      </c>
      <c r="AU6638" s="13" t="n">
        <v>37</v>
      </c>
      <c r="BQ6638" s="13" t="n">
        <v>37</v>
      </c>
      <c r="CM6638" s="13" t="n">
        <v>37</v>
      </c>
      <c r="DI6638" s="13" t="n">
        <v>37</v>
      </c>
      <c r="EE6638" s="13" t="n">
        <v>37</v>
      </c>
      <c r="FA6638" s="13" t="n">
        <v>37</v>
      </c>
      <c r="FW6638" s="13" t="n">
        <v>37</v>
      </c>
      <c r="GS6638" s="13" t="n">
        <v>37</v>
      </c>
    </row>
    <row r="6639">
      <c r="C6639" s="13" t="n">
        <v>38</v>
      </c>
      <c r="Y6639" s="13" t="n">
        <v>38</v>
      </c>
      <c r="AU6639" s="13" t="n">
        <v>38</v>
      </c>
      <c r="BQ6639" s="13" t="n">
        <v>38</v>
      </c>
      <c r="CM6639" s="13" t="n">
        <v>38</v>
      </c>
      <c r="DI6639" s="13" t="n">
        <v>38</v>
      </c>
      <c r="EE6639" s="13" t="n">
        <v>38</v>
      </c>
      <c r="FA6639" s="13" t="n">
        <v>38</v>
      </c>
      <c r="FW6639" s="13" t="n">
        <v>38</v>
      </c>
      <c r="GS6639" s="13" t="n">
        <v>38</v>
      </c>
    </row>
    <row r="6640">
      <c r="C6640" s="13" t="n">
        <v>39</v>
      </c>
      <c r="Y6640" s="13" t="n">
        <v>39</v>
      </c>
      <c r="AU6640" s="13" t="n">
        <v>39</v>
      </c>
      <c r="BQ6640" s="13" t="n">
        <v>39</v>
      </c>
      <c r="CM6640" s="13" t="n">
        <v>39</v>
      </c>
      <c r="DI6640" s="13" t="n">
        <v>39</v>
      </c>
      <c r="EE6640" s="13" t="n">
        <v>39</v>
      </c>
      <c r="FA6640" s="13" t="n">
        <v>39</v>
      </c>
      <c r="FW6640" s="13" t="n">
        <v>39</v>
      </c>
      <c r="GS6640" s="13" t="n">
        <v>39</v>
      </c>
    </row>
    <row r="6641">
      <c r="C6641" s="13" t="n">
        <v>40</v>
      </c>
      <c r="Y6641" s="13" t="n">
        <v>40</v>
      </c>
      <c r="AU6641" s="13" t="n">
        <v>40</v>
      </c>
      <c r="BQ6641" s="13" t="n">
        <v>40</v>
      </c>
      <c r="CM6641" s="13" t="n">
        <v>40</v>
      </c>
      <c r="DI6641" s="13" t="n">
        <v>40</v>
      </c>
      <c r="EE6641" s="13" t="n">
        <v>40</v>
      </c>
      <c r="FA6641" s="13" t="n">
        <v>40</v>
      </c>
      <c r="FW6641" s="13" t="n">
        <v>40</v>
      </c>
      <c r="GS6641" s="13" t="n">
        <v>40</v>
      </c>
    </row>
    <row r="6642">
      <c r="C6642" s="13" t="n">
        <v>41</v>
      </c>
      <c r="Y6642" s="13" t="n">
        <v>41</v>
      </c>
      <c r="AU6642" s="13" t="n">
        <v>41</v>
      </c>
      <c r="BQ6642" s="13" t="n">
        <v>41</v>
      </c>
      <c r="CM6642" s="13" t="n">
        <v>41</v>
      </c>
      <c r="DI6642" s="13" t="n">
        <v>41</v>
      </c>
      <c r="EE6642" s="13" t="n">
        <v>41</v>
      </c>
      <c r="FA6642" s="13" t="n">
        <v>41</v>
      </c>
      <c r="FW6642" s="13" t="n">
        <v>41</v>
      </c>
      <c r="GS6642" s="13" t="n">
        <v>41</v>
      </c>
    </row>
    <row r="6643">
      <c r="C6643" s="13" t="n">
        <v>42</v>
      </c>
      <c r="Y6643" s="13" t="n">
        <v>42</v>
      </c>
      <c r="AU6643" s="13" t="n">
        <v>42</v>
      </c>
      <c r="BQ6643" s="13" t="n">
        <v>42</v>
      </c>
      <c r="CM6643" s="13" t="n">
        <v>42</v>
      </c>
      <c r="DI6643" s="13" t="n">
        <v>42</v>
      </c>
      <c r="EE6643" s="13" t="n">
        <v>42</v>
      </c>
      <c r="FA6643" s="13" t="n">
        <v>42</v>
      </c>
      <c r="FW6643" s="13" t="n">
        <v>42</v>
      </c>
      <c r="GS6643" s="13" t="n">
        <v>42</v>
      </c>
    </row>
    <row r="6644">
      <c r="C6644" s="13" t="n">
        <v>43</v>
      </c>
      <c r="Y6644" s="13" t="n">
        <v>43</v>
      </c>
      <c r="AU6644" s="13" t="n">
        <v>43</v>
      </c>
      <c r="BQ6644" s="13" t="n">
        <v>43</v>
      </c>
      <c r="CM6644" s="13" t="n">
        <v>43</v>
      </c>
      <c r="DI6644" s="13" t="n">
        <v>43</v>
      </c>
      <c r="EE6644" s="13" t="n">
        <v>43</v>
      </c>
      <c r="FA6644" s="13" t="n">
        <v>43</v>
      </c>
      <c r="FW6644" s="13" t="n">
        <v>43</v>
      </c>
      <c r="GS6644" s="13" t="n">
        <v>43</v>
      </c>
    </row>
    <row r="6645">
      <c r="C6645" s="13" t="n">
        <v>44</v>
      </c>
      <c r="Y6645" s="13" t="n">
        <v>44</v>
      </c>
      <c r="AU6645" s="13" t="n">
        <v>44</v>
      </c>
      <c r="BQ6645" s="13" t="n">
        <v>44</v>
      </c>
      <c r="CM6645" s="13" t="n">
        <v>44</v>
      </c>
      <c r="DI6645" s="13" t="n">
        <v>44</v>
      </c>
      <c r="EE6645" s="13" t="n">
        <v>44</v>
      </c>
      <c r="FA6645" s="13" t="n">
        <v>44</v>
      </c>
      <c r="FW6645" s="13" t="n">
        <v>44</v>
      </c>
      <c r="GS6645" s="13" t="n">
        <v>44</v>
      </c>
    </row>
    <row r="6646">
      <c r="C6646" s="13" t="n">
        <v>45</v>
      </c>
      <c r="Y6646" s="13" t="n">
        <v>45</v>
      </c>
      <c r="AU6646" s="13" t="n">
        <v>45</v>
      </c>
      <c r="BQ6646" s="13" t="n">
        <v>45</v>
      </c>
      <c r="CM6646" s="13" t="n">
        <v>45</v>
      </c>
      <c r="DI6646" s="13" t="n">
        <v>45</v>
      </c>
      <c r="EE6646" s="13" t="n">
        <v>45</v>
      </c>
      <c r="FA6646" s="13" t="n">
        <v>45</v>
      </c>
      <c r="FW6646" s="13" t="n">
        <v>45</v>
      </c>
      <c r="GS6646" s="13" t="n">
        <v>45</v>
      </c>
    </row>
    <row r="6647">
      <c r="C6647" s="13" t="n">
        <v>46</v>
      </c>
      <c r="Y6647" s="13" t="n">
        <v>46</v>
      </c>
      <c r="AU6647" s="13" t="n">
        <v>46</v>
      </c>
      <c r="BQ6647" s="13" t="n">
        <v>46</v>
      </c>
      <c r="CM6647" s="13" t="n">
        <v>46</v>
      </c>
      <c r="DI6647" s="13" t="n">
        <v>46</v>
      </c>
      <c r="EE6647" s="13" t="n">
        <v>46</v>
      </c>
      <c r="FA6647" s="13" t="n">
        <v>46</v>
      </c>
      <c r="FW6647" s="13" t="n">
        <v>46</v>
      </c>
      <c r="GS6647" s="13" t="n">
        <v>46</v>
      </c>
    </row>
    <row r="6648">
      <c r="C6648" s="13" t="n">
        <v>47</v>
      </c>
      <c r="Y6648" s="13" t="n">
        <v>47</v>
      </c>
      <c r="AU6648" s="13" t="n">
        <v>47</v>
      </c>
      <c r="BQ6648" s="13" t="n">
        <v>47</v>
      </c>
      <c r="CM6648" s="13" t="n">
        <v>47</v>
      </c>
      <c r="DI6648" s="13" t="n">
        <v>47</v>
      </c>
      <c r="EE6648" s="13" t="n">
        <v>47</v>
      </c>
      <c r="FA6648" s="13" t="n">
        <v>47</v>
      </c>
      <c r="FW6648" s="13" t="n">
        <v>47</v>
      </c>
      <c r="GS6648" s="13" t="n">
        <v>47</v>
      </c>
    </row>
    <row r="6649">
      <c r="C6649" s="13" t="n">
        <v>48</v>
      </c>
      <c r="Y6649" s="13" t="n">
        <v>48</v>
      </c>
      <c r="AU6649" s="13" t="n">
        <v>48</v>
      </c>
      <c r="BQ6649" s="13" t="n">
        <v>48</v>
      </c>
      <c r="CM6649" s="13" t="n">
        <v>48</v>
      </c>
      <c r="DI6649" s="13" t="n">
        <v>48</v>
      </c>
      <c r="EE6649" s="13" t="n">
        <v>48</v>
      </c>
      <c r="FA6649" s="13" t="n">
        <v>48</v>
      </c>
      <c r="FW6649" s="13" t="n">
        <v>48</v>
      </c>
      <c r="GS6649" s="13" t="n">
        <v>48</v>
      </c>
    </row>
    <row r="6650">
      <c r="C6650" s="13" t="n">
        <v>49</v>
      </c>
      <c r="Y6650" s="13" t="n">
        <v>49</v>
      </c>
      <c r="AU6650" s="13" t="n">
        <v>49</v>
      </c>
      <c r="BQ6650" s="13" t="n">
        <v>49</v>
      </c>
      <c r="CM6650" s="13" t="n">
        <v>49</v>
      </c>
      <c r="DI6650" s="13" t="n">
        <v>49</v>
      </c>
      <c r="EE6650" s="13" t="n">
        <v>49</v>
      </c>
      <c r="FA6650" s="13" t="n">
        <v>49</v>
      </c>
      <c r="FW6650" s="13" t="n">
        <v>49</v>
      </c>
      <c r="GS6650" s="13" t="n">
        <v>49</v>
      </c>
    </row>
    <row r="6651">
      <c r="C6651" s="13" t="n">
        <v>50</v>
      </c>
      <c r="Y6651" s="13" t="n">
        <v>50</v>
      </c>
      <c r="AU6651" s="13" t="n">
        <v>50</v>
      </c>
      <c r="BQ6651" s="13" t="n">
        <v>50</v>
      </c>
      <c r="CM6651" s="13" t="n">
        <v>50</v>
      </c>
      <c r="DI6651" s="13" t="n">
        <v>50</v>
      </c>
      <c r="EE6651" s="13" t="n">
        <v>50</v>
      </c>
      <c r="FA6651" s="13" t="n">
        <v>50</v>
      </c>
      <c r="FW6651" s="13" t="n">
        <v>50</v>
      </c>
      <c r="GS6651" s="13" t="n">
        <v>50</v>
      </c>
    </row>
    <row r="6652">
      <c r="C6652" s="13" t="n">
        <v>51</v>
      </c>
      <c r="Y6652" s="13" t="n">
        <v>51</v>
      </c>
      <c r="AU6652" s="13" t="n">
        <v>51</v>
      </c>
      <c r="BQ6652" s="13" t="n">
        <v>51</v>
      </c>
      <c r="CM6652" s="13" t="n">
        <v>51</v>
      </c>
      <c r="DI6652" s="13" t="n">
        <v>51</v>
      </c>
      <c r="EE6652" s="13" t="n">
        <v>51</v>
      </c>
      <c r="FA6652" s="13" t="n">
        <v>51</v>
      </c>
      <c r="FW6652" s="13" t="n">
        <v>51</v>
      </c>
      <c r="GS6652" s="13" t="n">
        <v>51</v>
      </c>
    </row>
    <row r="6653">
      <c r="C6653" s="13" t="n">
        <v>52</v>
      </c>
      <c r="Y6653" s="13" t="n">
        <v>52</v>
      </c>
      <c r="AU6653" s="13" t="n">
        <v>52</v>
      </c>
      <c r="BQ6653" s="13" t="n">
        <v>52</v>
      </c>
      <c r="CM6653" s="13" t="n">
        <v>52</v>
      </c>
      <c r="DI6653" s="13" t="n">
        <v>52</v>
      </c>
      <c r="EE6653" s="13" t="n">
        <v>52</v>
      </c>
      <c r="FA6653" s="13" t="n">
        <v>52</v>
      </c>
      <c r="FW6653" s="13" t="n">
        <v>52</v>
      </c>
      <c r="GS6653" s="13" t="n">
        <v>52</v>
      </c>
    </row>
    <row r="6654">
      <c r="C6654" s="13" t="n">
        <v>53</v>
      </c>
      <c r="Y6654" s="13" t="n">
        <v>53</v>
      </c>
      <c r="AU6654" s="13" t="n">
        <v>53</v>
      </c>
      <c r="BQ6654" s="13" t="n">
        <v>53</v>
      </c>
      <c r="CM6654" s="13" t="n">
        <v>53</v>
      </c>
      <c r="DI6654" s="13" t="n">
        <v>53</v>
      </c>
      <c r="EE6654" s="13" t="n">
        <v>53</v>
      </c>
      <c r="FA6654" s="13" t="n">
        <v>53</v>
      </c>
      <c r="FW6654" s="13" t="n">
        <v>53</v>
      </c>
      <c r="GS6654" s="13" t="n">
        <v>53</v>
      </c>
    </row>
    <row r="6655">
      <c r="C6655" s="13" t="n">
        <v>54</v>
      </c>
      <c r="Y6655" s="13" t="n">
        <v>54</v>
      </c>
      <c r="AU6655" s="13" t="n">
        <v>54</v>
      </c>
      <c r="BQ6655" s="13" t="n">
        <v>54</v>
      </c>
      <c r="CM6655" s="13" t="n">
        <v>54</v>
      </c>
      <c r="DI6655" s="13" t="n">
        <v>54</v>
      </c>
      <c r="EE6655" s="13" t="n">
        <v>54</v>
      </c>
      <c r="FA6655" s="13" t="n">
        <v>54</v>
      </c>
      <c r="FW6655" s="13" t="n">
        <v>54</v>
      </c>
      <c r="GS6655" s="13" t="n">
        <v>54</v>
      </c>
    </row>
    <row r="6656">
      <c r="C6656" s="13" t="n">
        <v>55</v>
      </c>
      <c r="Y6656" s="13" t="n">
        <v>55</v>
      </c>
      <c r="AU6656" s="13" t="n">
        <v>55</v>
      </c>
      <c r="BQ6656" s="13" t="n">
        <v>55</v>
      </c>
      <c r="CM6656" s="13" t="n">
        <v>55</v>
      </c>
      <c r="DI6656" s="13" t="n">
        <v>55</v>
      </c>
      <c r="EE6656" s="13" t="n">
        <v>55</v>
      </c>
      <c r="FA6656" s="13" t="n">
        <v>55</v>
      </c>
      <c r="FW6656" s="13" t="n">
        <v>55</v>
      </c>
      <c r="GS6656" s="13" t="n">
        <v>55</v>
      </c>
    </row>
    <row r="6657">
      <c r="C6657" s="13" t="n">
        <v>56</v>
      </c>
      <c r="Y6657" s="13" t="n">
        <v>56</v>
      </c>
      <c r="AU6657" s="13" t="n">
        <v>56</v>
      </c>
      <c r="BQ6657" s="13" t="n">
        <v>56</v>
      </c>
      <c r="CM6657" s="13" t="n">
        <v>56</v>
      </c>
      <c r="DI6657" s="13" t="n">
        <v>56</v>
      </c>
      <c r="EE6657" s="13" t="n">
        <v>56</v>
      </c>
      <c r="FA6657" s="13" t="n">
        <v>56</v>
      </c>
      <c r="FW6657" s="13" t="n">
        <v>56</v>
      </c>
      <c r="GS6657" s="13" t="n">
        <v>56</v>
      </c>
    </row>
    <row r="6658">
      <c r="C6658" s="13" t="n">
        <v>57</v>
      </c>
      <c r="Y6658" s="13" t="n">
        <v>57</v>
      </c>
      <c r="AU6658" s="13" t="n">
        <v>57</v>
      </c>
      <c r="BQ6658" s="13" t="n">
        <v>57</v>
      </c>
      <c r="CM6658" s="13" t="n">
        <v>57</v>
      </c>
      <c r="DI6658" s="13" t="n">
        <v>57</v>
      </c>
      <c r="EE6658" s="13" t="n">
        <v>57</v>
      </c>
      <c r="FA6658" s="13" t="n">
        <v>57</v>
      </c>
      <c r="FW6658" s="13" t="n">
        <v>57</v>
      </c>
      <c r="GS6658" s="13" t="n">
        <v>57</v>
      </c>
    </row>
    <row r="6659">
      <c r="C6659" s="13" t="n">
        <v>58</v>
      </c>
      <c r="Y6659" s="13" t="n">
        <v>58</v>
      </c>
      <c r="AU6659" s="13" t="n">
        <v>58</v>
      </c>
      <c r="BQ6659" s="13" t="n">
        <v>58</v>
      </c>
      <c r="CM6659" s="13" t="n">
        <v>58</v>
      </c>
      <c r="DI6659" s="13" t="n">
        <v>58</v>
      </c>
      <c r="EE6659" s="13" t="n">
        <v>58</v>
      </c>
      <c r="FA6659" s="13" t="n">
        <v>58</v>
      </c>
      <c r="FW6659" s="13" t="n">
        <v>58</v>
      </c>
      <c r="GS6659" s="13" t="n">
        <v>58</v>
      </c>
    </row>
    <row r="6660">
      <c r="C6660" s="13" t="n">
        <v>59</v>
      </c>
      <c r="Y6660" s="13" t="n">
        <v>59</v>
      </c>
      <c r="AU6660" s="13" t="n">
        <v>59</v>
      </c>
      <c r="BQ6660" s="13" t="n">
        <v>59</v>
      </c>
      <c r="CM6660" s="13" t="n">
        <v>59</v>
      </c>
      <c r="DI6660" s="13" t="n">
        <v>59</v>
      </c>
      <c r="EE6660" s="13" t="n">
        <v>59</v>
      </c>
      <c r="FA6660" s="13" t="n">
        <v>59</v>
      </c>
      <c r="FW6660" s="13" t="n">
        <v>59</v>
      </c>
      <c r="GS6660" s="13" t="n">
        <v>59</v>
      </c>
    </row>
    <row r="6661">
      <c r="C6661" s="13" t="n">
        <v>60</v>
      </c>
      <c r="Y6661" s="13" t="n">
        <v>60</v>
      </c>
      <c r="AU6661" s="13" t="n">
        <v>60</v>
      </c>
      <c r="BQ6661" s="13" t="n">
        <v>60</v>
      </c>
      <c r="CM6661" s="13" t="n">
        <v>60</v>
      </c>
      <c r="DI6661" s="13" t="n">
        <v>60</v>
      </c>
      <c r="EE6661" s="13" t="n">
        <v>60</v>
      </c>
      <c r="FA6661" s="13" t="n">
        <v>60</v>
      </c>
      <c r="FW6661" s="13" t="n">
        <v>60</v>
      </c>
      <c r="GS6661" s="13" t="n">
        <v>60</v>
      </c>
    </row>
    <row r="6662">
      <c r="C6662" s="13" t="n">
        <v>61</v>
      </c>
      <c r="Y6662" s="13" t="n">
        <v>61</v>
      </c>
      <c r="AU6662" s="13" t="n">
        <v>61</v>
      </c>
      <c r="BQ6662" s="13" t="n">
        <v>61</v>
      </c>
      <c r="CM6662" s="13" t="n">
        <v>61</v>
      </c>
      <c r="DI6662" s="13" t="n">
        <v>61</v>
      </c>
      <c r="EE6662" s="13" t="n">
        <v>61</v>
      </c>
      <c r="FA6662" s="13" t="n">
        <v>61</v>
      </c>
      <c r="FW6662" s="13" t="n">
        <v>61</v>
      </c>
      <c r="GS6662" s="13" t="n">
        <v>61</v>
      </c>
    </row>
    <row r="6663">
      <c r="C6663" s="13" t="n">
        <v>62</v>
      </c>
      <c r="Y6663" s="13" t="n">
        <v>62</v>
      </c>
      <c r="AU6663" s="13" t="n">
        <v>62</v>
      </c>
      <c r="BQ6663" s="13" t="n">
        <v>62</v>
      </c>
      <c r="CM6663" s="13" t="n">
        <v>62</v>
      </c>
      <c r="DI6663" s="13" t="n">
        <v>62</v>
      </c>
      <c r="EE6663" s="13" t="n">
        <v>62</v>
      </c>
      <c r="FA6663" s="13" t="n">
        <v>62</v>
      </c>
      <c r="FW6663" s="13" t="n">
        <v>62</v>
      </c>
      <c r="GS6663" s="13" t="n">
        <v>62</v>
      </c>
    </row>
    <row r="6664">
      <c r="C6664" s="13" t="n">
        <v>63</v>
      </c>
      <c r="Y6664" s="13" t="n">
        <v>63</v>
      </c>
      <c r="AU6664" s="13" t="n">
        <v>63</v>
      </c>
      <c r="BQ6664" s="13" t="n">
        <v>63</v>
      </c>
      <c r="CM6664" s="13" t="n">
        <v>63</v>
      </c>
      <c r="DI6664" s="13" t="n">
        <v>63</v>
      </c>
      <c r="EE6664" s="13" t="n">
        <v>63</v>
      </c>
      <c r="FA6664" s="13" t="n">
        <v>63</v>
      </c>
      <c r="FW6664" s="13" t="n">
        <v>63</v>
      </c>
      <c r="GS6664" s="13" t="n">
        <v>63</v>
      </c>
    </row>
    <row r="6665">
      <c r="C6665" s="13" t="n">
        <v>64</v>
      </c>
      <c r="Y6665" s="13" t="n">
        <v>64</v>
      </c>
      <c r="AU6665" s="13" t="n">
        <v>64</v>
      </c>
      <c r="BQ6665" s="13" t="n">
        <v>64</v>
      </c>
      <c r="CM6665" s="13" t="n">
        <v>64</v>
      </c>
      <c r="DI6665" s="13" t="n">
        <v>64</v>
      </c>
      <c r="EE6665" s="13" t="n">
        <v>64</v>
      </c>
      <c r="FA6665" s="13" t="n">
        <v>64</v>
      </c>
      <c r="FW6665" s="13" t="n">
        <v>64</v>
      </c>
      <c r="GS6665" s="13" t="n">
        <v>64</v>
      </c>
    </row>
    <row r="6666">
      <c r="C6666" s="13" t="n">
        <v>65</v>
      </c>
      <c r="Y6666" s="13" t="n">
        <v>65</v>
      </c>
      <c r="AU6666" s="13" t="n">
        <v>65</v>
      </c>
      <c r="BQ6666" s="13" t="n">
        <v>65</v>
      </c>
      <c r="CM6666" s="13" t="n">
        <v>65</v>
      </c>
      <c r="DI6666" s="13" t="n">
        <v>65</v>
      </c>
      <c r="EE6666" s="13" t="n">
        <v>65</v>
      </c>
      <c r="FA6666" s="13" t="n">
        <v>65</v>
      </c>
      <c r="FW6666" s="13" t="n">
        <v>65</v>
      </c>
      <c r="GS6666" s="13" t="n">
        <v>65</v>
      </c>
    </row>
    <row r="6667">
      <c r="C6667" s="13" t="n">
        <v>66</v>
      </c>
      <c r="Y6667" s="13" t="n">
        <v>66</v>
      </c>
      <c r="AU6667" s="13" t="n">
        <v>66</v>
      </c>
      <c r="BQ6667" s="13" t="n">
        <v>66</v>
      </c>
      <c r="CM6667" s="13" t="n">
        <v>66</v>
      </c>
      <c r="DI6667" s="13" t="n">
        <v>66</v>
      </c>
      <c r="EE6667" s="13" t="n">
        <v>66</v>
      </c>
      <c r="FA6667" s="13" t="n">
        <v>66</v>
      </c>
      <c r="FW6667" s="13" t="n">
        <v>66</v>
      </c>
      <c r="GS6667" s="13" t="n">
        <v>66</v>
      </c>
    </row>
    <row r="6668">
      <c r="C6668" s="13" t="n">
        <v>67</v>
      </c>
      <c r="Y6668" s="13" t="n">
        <v>67</v>
      </c>
      <c r="AU6668" s="13" t="n">
        <v>67</v>
      </c>
      <c r="BQ6668" s="13" t="n">
        <v>67</v>
      </c>
      <c r="CM6668" s="13" t="n">
        <v>67</v>
      </c>
      <c r="DI6668" s="13" t="n">
        <v>67</v>
      </c>
      <c r="EE6668" s="13" t="n">
        <v>67</v>
      </c>
      <c r="FA6668" s="13" t="n">
        <v>67</v>
      </c>
      <c r="FW6668" s="13" t="n">
        <v>67</v>
      </c>
      <c r="GS6668" s="13" t="n">
        <v>67</v>
      </c>
    </row>
    <row r="6669">
      <c r="C6669" s="13" t="n">
        <v>68</v>
      </c>
      <c r="Y6669" s="13" t="n">
        <v>68</v>
      </c>
      <c r="AU6669" s="13" t="n">
        <v>68</v>
      </c>
      <c r="BQ6669" s="13" t="n">
        <v>68</v>
      </c>
      <c r="CM6669" s="13" t="n">
        <v>68</v>
      </c>
      <c r="DI6669" s="13" t="n">
        <v>68</v>
      </c>
      <c r="EE6669" s="13" t="n">
        <v>68</v>
      </c>
      <c r="FA6669" s="13" t="n">
        <v>68</v>
      </c>
      <c r="FW6669" s="13" t="n">
        <v>68</v>
      </c>
      <c r="GS6669" s="13" t="n">
        <v>68</v>
      </c>
    </row>
    <row r="6670">
      <c r="C6670" s="13" t="n">
        <v>69</v>
      </c>
      <c r="Y6670" s="13" t="n">
        <v>69</v>
      </c>
      <c r="AU6670" s="13" t="n">
        <v>69</v>
      </c>
      <c r="BQ6670" s="13" t="n">
        <v>69</v>
      </c>
      <c r="CM6670" s="13" t="n">
        <v>69</v>
      </c>
      <c r="DI6670" s="13" t="n">
        <v>69</v>
      </c>
      <c r="EE6670" s="13" t="n">
        <v>69</v>
      </c>
      <c r="FA6670" s="13" t="n">
        <v>69</v>
      </c>
      <c r="FW6670" s="13" t="n">
        <v>69</v>
      </c>
      <c r="GS6670" s="13" t="n">
        <v>69</v>
      </c>
    </row>
    <row r="6671">
      <c r="C6671" s="13" t="n">
        <v>70</v>
      </c>
      <c r="Y6671" s="13" t="n">
        <v>70</v>
      </c>
      <c r="AU6671" s="13" t="n">
        <v>70</v>
      </c>
      <c r="BQ6671" s="13" t="n">
        <v>70</v>
      </c>
      <c r="CM6671" s="13" t="n">
        <v>70</v>
      </c>
      <c r="DI6671" s="13" t="n">
        <v>70</v>
      </c>
      <c r="EE6671" s="13" t="n">
        <v>70</v>
      </c>
      <c r="FA6671" s="13" t="n">
        <v>70</v>
      </c>
      <c r="FW6671" s="13" t="n">
        <v>70</v>
      </c>
      <c r="GS6671" s="13" t="n">
        <v>70</v>
      </c>
    </row>
    <row r="6672">
      <c r="C6672" s="13" t="n">
        <v>71</v>
      </c>
      <c r="Y6672" s="13" t="n">
        <v>71</v>
      </c>
      <c r="AU6672" s="13" t="n">
        <v>71</v>
      </c>
      <c r="BQ6672" s="13" t="n">
        <v>71</v>
      </c>
      <c r="CM6672" s="13" t="n">
        <v>71</v>
      </c>
      <c r="DI6672" s="13" t="n">
        <v>71</v>
      </c>
      <c r="EE6672" s="13" t="n">
        <v>71</v>
      </c>
      <c r="FA6672" s="13" t="n">
        <v>71</v>
      </c>
      <c r="FW6672" s="13" t="n">
        <v>71</v>
      </c>
      <c r="GS6672" s="13" t="n">
        <v>71</v>
      </c>
    </row>
    <row r="6673">
      <c r="C6673" s="13" t="n">
        <v>72</v>
      </c>
      <c r="Y6673" s="13" t="n">
        <v>72</v>
      </c>
      <c r="AU6673" s="13" t="n">
        <v>72</v>
      </c>
      <c r="BQ6673" s="13" t="n">
        <v>72</v>
      </c>
      <c r="CM6673" s="13" t="n">
        <v>72</v>
      </c>
      <c r="DI6673" s="13" t="n">
        <v>72</v>
      </c>
      <c r="EE6673" s="13" t="n">
        <v>72</v>
      </c>
      <c r="FA6673" s="13" t="n">
        <v>72</v>
      </c>
      <c r="FW6673" s="13" t="n">
        <v>72</v>
      </c>
      <c r="GS6673" s="13" t="n">
        <v>72</v>
      </c>
    </row>
    <row r="6674">
      <c r="C6674" s="13" t="n">
        <v>73</v>
      </c>
      <c r="Y6674" s="13" t="n">
        <v>73</v>
      </c>
      <c r="AU6674" s="13" t="n">
        <v>73</v>
      </c>
      <c r="BQ6674" s="13" t="n">
        <v>73</v>
      </c>
      <c r="CM6674" s="13" t="n">
        <v>73</v>
      </c>
      <c r="DI6674" s="13" t="n">
        <v>73</v>
      </c>
      <c r="EE6674" s="13" t="n">
        <v>73</v>
      </c>
      <c r="FA6674" s="13" t="n">
        <v>73</v>
      </c>
      <c r="FW6674" s="13" t="n">
        <v>73</v>
      </c>
      <c r="GS6674" s="13" t="n">
        <v>73</v>
      </c>
    </row>
    <row r="6675">
      <c r="C6675" s="13" t="n">
        <v>74</v>
      </c>
      <c r="Y6675" s="13" t="n">
        <v>74</v>
      </c>
      <c r="AU6675" s="13" t="n">
        <v>74</v>
      </c>
      <c r="BQ6675" s="13" t="n">
        <v>74</v>
      </c>
      <c r="CM6675" s="13" t="n">
        <v>74</v>
      </c>
      <c r="DI6675" s="13" t="n">
        <v>74</v>
      </c>
      <c r="EE6675" s="13" t="n">
        <v>74</v>
      </c>
      <c r="FA6675" s="13" t="n">
        <v>74</v>
      </c>
      <c r="FW6675" s="13" t="n">
        <v>74</v>
      </c>
      <c r="GS6675" s="13" t="n">
        <v>74</v>
      </c>
    </row>
    <row r="6676">
      <c r="C6676" s="13" t="n">
        <v>75</v>
      </c>
      <c r="Y6676" s="13" t="n">
        <v>75</v>
      </c>
      <c r="AU6676" s="13" t="n">
        <v>75</v>
      </c>
      <c r="BQ6676" s="13" t="n">
        <v>75</v>
      </c>
      <c r="CM6676" s="13" t="n">
        <v>75</v>
      </c>
      <c r="DI6676" s="13" t="n">
        <v>75</v>
      </c>
      <c r="EE6676" s="13" t="n">
        <v>75</v>
      </c>
      <c r="FA6676" s="13" t="n">
        <v>75</v>
      </c>
      <c r="FW6676" s="13" t="n">
        <v>75</v>
      </c>
      <c r="GS6676" s="13" t="n">
        <v>75</v>
      </c>
    </row>
    <row r="6677">
      <c r="C6677" s="13" t="n">
        <v>76</v>
      </c>
      <c r="Y6677" s="13" t="n">
        <v>76</v>
      </c>
      <c r="AU6677" s="13" t="n">
        <v>76</v>
      </c>
      <c r="BQ6677" s="13" t="n">
        <v>76</v>
      </c>
      <c r="CM6677" s="13" t="n">
        <v>76</v>
      </c>
      <c r="DI6677" s="13" t="n">
        <v>76</v>
      </c>
      <c r="EE6677" s="13" t="n">
        <v>76</v>
      </c>
      <c r="FA6677" s="13" t="n">
        <v>76</v>
      </c>
      <c r="FW6677" s="13" t="n">
        <v>76</v>
      </c>
      <c r="GS6677" s="13" t="n">
        <v>76</v>
      </c>
    </row>
    <row r="6678">
      <c r="C6678" s="13" t="n">
        <v>77</v>
      </c>
      <c r="Y6678" s="13" t="n">
        <v>77</v>
      </c>
      <c r="AU6678" s="13" t="n">
        <v>77</v>
      </c>
      <c r="BQ6678" s="13" t="n">
        <v>77</v>
      </c>
      <c r="CM6678" s="13" t="n">
        <v>77</v>
      </c>
      <c r="DI6678" s="13" t="n">
        <v>77</v>
      </c>
      <c r="EE6678" s="13" t="n">
        <v>77</v>
      </c>
      <c r="FA6678" s="13" t="n">
        <v>77</v>
      </c>
      <c r="FW6678" s="13" t="n">
        <v>77</v>
      </c>
      <c r="GS6678" s="13" t="n">
        <v>77</v>
      </c>
    </row>
    <row r="6679">
      <c r="C6679" s="13" t="n">
        <v>78</v>
      </c>
      <c r="Y6679" s="13" t="n">
        <v>78</v>
      </c>
      <c r="AU6679" s="13" t="n">
        <v>78</v>
      </c>
      <c r="BQ6679" s="13" t="n">
        <v>78</v>
      </c>
      <c r="CM6679" s="13" t="n">
        <v>78</v>
      </c>
      <c r="DI6679" s="13" t="n">
        <v>78</v>
      </c>
      <c r="EE6679" s="13" t="n">
        <v>78</v>
      </c>
      <c r="FA6679" s="13" t="n">
        <v>78</v>
      </c>
      <c r="FW6679" s="13" t="n">
        <v>78</v>
      </c>
      <c r="GS6679" s="13" t="n">
        <v>78</v>
      </c>
    </row>
    <row r="6680">
      <c r="C6680" s="13" t="n">
        <v>79</v>
      </c>
      <c r="Y6680" s="13" t="n">
        <v>79</v>
      </c>
      <c r="AU6680" s="13" t="n">
        <v>79</v>
      </c>
      <c r="BQ6680" s="13" t="n">
        <v>79</v>
      </c>
      <c r="CM6680" s="13" t="n">
        <v>79</v>
      </c>
      <c r="DI6680" s="13" t="n">
        <v>79</v>
      </c>
      <c r="EE6680" s="13" t="n">
        <v>79</v>
      </c>
      <c r="FA6680" s="13" t="n">
        <v>79</v>
      </c>
      <c r="FW6680" s="13" t="n">
        <v>79</v>
      </c>
      <c r="GS6680" s="13" t="n">
        <v>79</v>
      </c>
    </row>
    <row r="6681">
      <c r="C6681" s="13" t="n">
        <v>80</v>
      </c>
      <c r="Y6681" s="13" t="n">
        <v>80</v>
      </c>
      <c r="AU6681" s="13" t="n">
        <v>80</v>
      </c>
      <c r="BQ6681" s="13" t="n">
        <v>80</v>
      </c>
      <c r="CM6681" s="13" t="n">
        <v>80</v>
      </c>
      <c r="DI6681" s="13" t="n">
        <v>80</v>
      </c>
      <c r="EE6681" s="13" t="n">
        <v>80</v>
      </c>
      <c r="FA6681" s="13" t="n">
        <v>80</v>
      </c>
      <c r="FW6681" s="13" t="n">
        <v>80</v>
      </c>
      <c r="GS6681" s="13" t="n">
        <v>80</v>
      </c>
    </row>
    <row r="6682">
      <c r="C6682" s="13" t="n">
        <v>81</v>
      </c>
      <c r="Y6682" s="13" t="n">
        <v>81</v>
      </c>
      <c r="AU6682" s="13" t="n">
        <v>81</v>
      </c>
      <c r="BQ6682" s="13" t="n">
        <v>81</v>
      </c>
      <c r="CM6682" s="13" t="n">
        <v>81</v>
      </c>
      <c r="DI6682" s="13" t="n">
        <v>81</v>
      </c>
      <c r="EE6682" s="13" t="n">
        <v>81</v>
      </c>
      <c r="FA6682" s="13" t="n">
        <v>81</v>
      </c>
      <c r="FW6682" s="13" t="n">
        <v>81</v>
      </c>
      <c r="GS6682" s="13" t="n">
        <v>81</v>
      </c>
    </row>
    <row r="6683">
      <c r="C6683" s="13" t="n">
        <v>82</v>
      </c>
      <c r="Y6683" s="13" t="n">
        <v>82</v>
      </c>
      <c r="AU6683" s="13" t="n">
        <v>82</v>
      </c>
      <c r="BQ6683" s="13" t="n">
        <v>82</v>
      </c>
      <c r="CM6683" s="13" t="n">
        <v>82</v>
      </c>
      <c r="DI6683" s="13" t="n">
        <v>82</v>
      </c>
      <c r="EE6683" s="13" t="n">
        <v>82</v>
      </c>
      <c r="FA6683" s="13" t="n">
        <v>82</v>
      </c>
      <c r="FW6683" s="13" t="n">
        <v>82</v>
      </c>
      <c r="GS6683" s="13" t="n">
        <v>82</v>
      </c>
    </row>
    <row r="6684">
      <c r="C6684" s="13" t="n">
        <v>83</v>
      </c>
      <c r="Y6684" s="13" t="n">
        <v>83</v>
      </c>
      <c r="AU6684" s="13" t="n">
        <v>83</v>
      </c>
      <c r="BQ6684" s="13" t="n">
        <v>83</v>
      </c>
      <c r="CM6684" s="13" t="n">
        <v>83</v>
      </c>
      <c r="DI6684" s="13" t="n">
        <v>83</v>
      </c>
      <c r="EE6684" s="13" t="n">
        <v>83</v>
      </c>
      <c r="FA6684" s="13" t="n">
        <v>83</v>
      </c>
      <c r="FW6684" s="13" t="n">
        <v>83</v>
      </c>
      <c r="GS6684" s="13" t="n">
        <v>83</v>
      </c>
    </row>
    <row r="6685">
      <c r="C6685" s="13" t="n">
        <v>84</v>
      </c>
      <c r="Y6685" s="13" t="n">
        <v>84</v>
      </c>
      <c r="AU6685" s="13" t="n">
        <v>84</v>
      </c>
      <c r="BQ6685" s="13" t="n">
        <v>84</v>
      </c>
      <c r="CM6685" s="13" t="n">
        <v>84</v>
      </c>
      <c r="DI6685" s="13" t="n">
        <v>84</v>
      </c>
      <c r="EE6685" s="13" t="n">
        <v>84</v>
      </c>
      <c r="FA6685" s="13" t="n">
        <v>84</v>
      </c>
      <c r="FW6685" s="13" t="n">
        <v>84</v>
      </c>
      <c r="GS6685" s="13" t="n">
        <v>84</v>
      </c>
    </row>
    <row r="6686">
      <c r="C6686" s="13" t="n">
        <v>85</v>
      </c>
      <c r="Y6686" s="13" t="n">
        <v>85</v>
      </c>
      <c r="AU6686" s="13" t="n">
        <v>85</v>
      </c>
      <c r="BQ6686" s="13" t="n">
        <v>85</v>
      </c>
      <c r="CM6686" s="13" t="n">
        <v>85</v>
      </c>
      <c r="DI6686" s="13" t="n">
        <v>85</v>
      </c>
      <c r="EE6686" s="13" t="n">
        <v>85</v>
      </c>
      <c r="FA6686" s="13" t="n">
        <v>85</v>
      </c>
      <c r="FW6686" s="13" t="n">
        <v>85</v>
      </c>
      <c r="GS6686" s="13" t="n">
        <v>85</v>
      </c>
    </row>
    <row r="6687">
      <c r="C6687" s="13" t="n">
        <v>86</v>
      </c>
      <c r="Y6687" s="13" t="n">
        <v>86</v>
      </c>
      <c r="AU6687" s="13" t="n">
        <v>86</v>
      </c>
      <c r="BQ6687" s="13" t="n">
        <v>86</v>
      </c>
      <c r="CM6687" s="13" t="n">
        <v>86</v>
      </c>
      <c r="DI6687" s="13" t="n">
        <v>86</v>
      </c>
      <c r="EE6687" s="13" t="n">
        <v>86</v>
      </c>
      <c r="FA6687" s="13" t="n">
        <v>86</v>
      </c>
      <c r="FW6687" s="13" t="n">
        <v>86</v>
      </c>
      <c r="GS6687" s="13" t="n">
        <v>86</v>
      </c>
    </row>
    <row r="6688">
      <c r="C6688" s="13" t="n">
        <v>87</v>
      </c>
      <c r="Y6688" s="13" t="n">
        <v>87</v>
      </c>
      <c r="AU6688" s="13" t="n">
        <v>87</v>
      </c>
      <c r="BQ6688" s="13" t="n">
        <v>87</v>
      </c>
      <c r="CM6688" s="13" t="n">
        <v>87</v>
      </c>
      <c r="DI6688" s="13" t="n">
        <v>87</v>
      </c>
      <c r="EE6688" s="13" t="n">
        <v>87</v>
      </c>
      <c r="FA6688" s="13" t="n">
        <v>87</v>
      </c>
      <c r="FW6688" s="13" t="n">
        <v>87</v>
      </c>
      <c r="GS6688" s="13" t="n">
        <v>87</v>
      </c>
    </row>
    <row r="6689">
      <c r="C6689" s="13" t="n">
        <v>88</v>
      </c>
      <c r="Y6689" s="13" t="n">
        <v>88</v>
      </c>
      <c r="AU6689" s="13" t="n">
        <v>88</v>
      </c>
      <c r="BQ6689" s="13" t="n">
        <v>88</v>
      </c>
      <c r="CM6689" s="13" t="n">
        <v>88</v>
      </c>
      <c r="DI6689" s="13" t="n">
        <v>88</v>
      </c>
      <c r="EE6689" s="13" t="n">
        <v>88</v>
      </c>
      <c r="FA6689" s="13" t="n">
        <v>88</v>
      </c>
      <c r="FW6689" s="13" t="n">
        <v>88</v>
      </c>
      <c r="GS6689" s="13" t="n">
        <v>88</v>
      </c>
    </row>
    <row r="6690">
      <c r="C6690" s="13" t="n">
        <v>89</v>
      </c>
      <c r="Y6690" s="13" t="n">
        <v>89</v>
      </c>
      <c r="AU6690" s="13" t="n">
        <v>89</v>
      </c>
      <c r="BQ6690" s="13" t="n">
        <v>89</v>
      </c>
      <c r="CM6690" s="13" t="n">
        <v>89</v>
      </c>
      <c r="DI6690" s="13" t="n">
        <v>89</v>
      </c>
      <c r="EE6690" s="13" t="n">
        <v>89</v>
      </c>
      <c r="FA6690" s="13" t="n">
        <v>89</v>
      </c>
      <c r="FW6690" s="13" t="n">
        <v>89</v>
      </c>
      <c r="GS6690" s="13" t="n">
        <v>89</v>
      </c>
    </row>
    <row r="6691">
      <c r="C6691" s="13" t="n">
        <v>90</v>
      </c>
      <c r="Y6691" s="13" t="n">
        <v>90</v>
      </c>
      <c r="AU6691" s="13" t="n">
        <v>90</v>
      </c>
      <c r="BQ6691" s="13" t="n">
        <v>90</v>
      </c>
      <c r="CM6691" s="13" t="n">
        <v>90</v>
      </c>
      <c r="DI6691" s="13" t="n">
        <v>90</v>
      </c>
      <c r="EE6691" s="13" t="n">
        <v>90</v>
      </c>
      <c r="FA6691" s="13" t="n">
        <v>90</v>
      </c>
      <c r="FW6691" s="13" t="n">
        <v>90</v>
      </c>
      <c r="GS6691" s="13" t="n">
        <v>90</v>
      </c>
    </row>
    <row r="6692">
      <c r="C6692" s="13" t="n">
        <v>91</v>
      </c>
      <c r="Y6692" s="13" t="n">
        <v>91</v>
      </c>
      <c r="AU6692" s="13" t="n">
        <v>91</v>
      </c>
      <c r="BQ6692" s="13" t="n">
        <v>91</v>
      </c>
      <c r="CM6692" s="13" t="n">
        <v>91</v>
      </c>
      <c r="DI6692" s="13" t="n">
        <v>91</v>
      </c>
      <c r="EE6692" s="13" t="n">
        <v>91</v>
      </c>
      <c r="FA6692" s="13" t="n">
        <v>91</v>
      </c>
      <c r="FW6692" s="13" t="n">
        <v>91</v>
      </c>
      <c r="GS6692" s="13" t="n">
        <v>91</v>
      </c>
    </row>
    <row r="6693">
      <c r="C6693" s="13" t="n">
        <v>92</v>
      </c>
      <c r="Y6693" s="13" t="n">
        <v>92</v>
      </c>
      <c r="AU6693" s="13" t="n">
        <v>92</v>
      </c>
      <c r="BQ6693" s="13" t="n">
        <v>92</v>
      </c>
      <c r="CM6693" s="13" t="n">
        <v>92</v>
      </c>
      <c r="DI6693" s="13" t="n">
        <v>92</v>
      </c>
      <c r="EE6693" s="13" t="n">
        <v>92</v>
      </c>
      <c r="FA6693" s="13" t="n">
        <v>92</v>
      </c>
      <c r="FW6693" s="13" t="n">
        <v>92</v>
      </c>
      <c r="GS6693" s="13" t="n">
        <v>92</v>
      </c>
    </row>
    <row r="6694">
      <c r="C6694" s="13" t="n">
        <v>93</v>
      </c>
      <c r="Y6694" s="13" t="n">
        <v>93</v>
      </c>
      <c r="AU6694" s="13" t="n">
        <v>93</v>
      </c>
      <c r="BQ6694" s="13" t="n">
        <v>93</v>
      </c>
      <c r="CM6694" s="13" t="n">
        <v>93</v>
      </c>
      <c r="DI6694" s="13" t="n">
        <v>93</v>
      </c>
      <c r="EE6694" s="13" t="n">
        <v>93</v>
      </c>
      <c r="FA6694" s="13" t="n">
        <v>93</v>
      </c>
      <c r="FW6694" s="13" t="n">
        <v>93</v>
      </c>
      <c r="GS6694" s="13" t="n">
        <v>93</v>
      </c>
    </row>
    <row r="6695">
      <c r="C6695" s="13" t="n">
        <v>94</v>
      </c>
      <c r="Y6695" s="13" t="n">
        <v>94</v>
      </c>
      <c r="AU6695" s="13" t="n">
        <v>94</v>
      </c>
      <c r="BQ6695" s="13" t="n">
        <v>94</v>
      </c>
      <c r="CM6695" s="13" t="n">
        <v>94</v>
      </c>
      <c r="DI6695" s="13" t="n">
        <v>94</v>
      </c>
      <c r="EE6695" s="13" t="n">
        <v>94</v>
      </c>
      <c r="FA6695" s="13" t="n">
        <v>94</v>
      </c>
      <c r="FW6695" s="13" t="n">
        <v>94</v>
      </c>
      <c r="GS6695" s="13" t="n">
        <v>94</v>
      </c>
    </row>
    <row r="6696">
      <c r="C6696" s="13" t="n">
        <v>95</v>
      </c>
      <c r="Y6696" s="13" t="n">
        <v>95</v>
      </c>
      <c r="AU6696" s="13" t="n">
        <v>95</v>
      </c>
      <c r="BQ6696" s="13" t="n">
        <v>95</v>
      </c>
      <c r="CM6696" s="13" t="n">
        <v>95</v>
      </c>
      <c r="DI6696" s="13" t="n">
        <v>95</v>
      </c>
      <c r="EE6696" s="13" t="n">
        <v>95</v>
      </c>
      <c r="FA6696" s="13" t="n">
        <v>95</v>
      </c>
      <c r="FW6696" s="13" t="n">
        <v>95</v>
      </c>
      <c r="GS6696" s="13" t="n">
        <v>95</v>
      </c>
    </row>
    <row r="6697">
      <c r="C6697" s="13" t="n">
        <v>96</v>
      </c>
      <c r="Y6697" s="13" t="n">
        <v>96</v>
      </c>
      <c r="AU6697" s="13" t="n">
        <v>96</v>
      </c>
      <c r="BQ6697" s="13" t="n">
        <v>96</v>
      </c>
      <c r="CM6697" s="13" t="n">
        <v>96</v>
      </c>
      <c r="DI6697" s="13" t="n">
        <v>96</v>
      </c>
      <c r="EE6697" s="13" t="n">
        <v>96</v>
      </c>
      <c r="FA6697" s="13" t="n">
        <v>96</v>
      </c>
      <c r="FW6697" s="13" t="n">
        <v>96</v>
      </c>
      <c r="GS6697" s="13" t="n">
        <v>96</v>
      </c>
    </row>
    <row r="6698">
      <c r="C6698" s="13" t="n">
        <v>97</v>
      </c>
      <c r="Y6698" s="13" t="n">
        <v>97</v>
      </c>
      <c r="AU6698" s="13" t="n">
        <v>97</v>
      </c>
      <c r="BQ6698" s="13" t="n">
        <v>97</v>
      </c>
      <c r="CM6698" s="13" t="n">
        <v>97</v>
      </c>
      <c r="DI6698" s="13" t="n">
        <v>97</v>
      </c>
      <c r="EE6698" s="13" t="n">
        <v>97</v>
      </c>
      <c r="FA6698" s="13" t="n">
        <v>97</v>
      </c>
      <c r="FW6698" s="13" t="n">
        <v>97</v>
      </c>
      <c r="GS6698" s="13" t="n">
        <v>97</v>
      </c>
    </row>
    <row r="6699">
      <c r="C6699" s="13" t="n">
        <v>98</v>
      </c>
      <c r="Y6699" s="13" t="n">
        <v>98</v>
      </c>
      <c r="AU6699" s="13" t="n">
        <v>98</v>
      </c>
      <c r="BQ6699" s="13" t="n">
        <v>98</v>
      </c>
      <c r="CM6699" s="13" t="n">
        <v>98</v>
      </c>
      <c r="DI6699" s="13" t="n">
        <v>98</v>
      </c>
      <c r="EE6699" s="13" t="n">
        <v>98</v>
      </c>
      <c r="FA6699" s="13" t="n">
        <v>98</v>
      </c>
      <c r="FW6699" s="13" t="n">
        <v>98</v>
      </c>
      <c r="GS6699" s="13" t="n">
        <v>98</v>
      </c>
    </row>
    <row r="6700">
      <c r="C6700" s="13" t="n">
        <v>99</v>
      </c>
      <c r="Y6700" s="13" t="n">
        <v>99</v>
      </c>
      <c r="AU6700" s="13" t="n">
        <v>99</v>
      </c>
      <c r="BQ6700" s="13" t="n">
        <v>99</v>
      </c>
      <c r="CM6700" s="13" t="n">
        <v>99</v>
      </c>
      <c r="DI6700" s="13" t="n">
        <v>99</v>
      </c>
      <c r="EE6700" s="13" t="n">
        <v>99</v>
      </c>
      <c r="FA6700" s="13" t="n">
        <v>99</v>
      </c>
      <c r="FW6700" s="13" t="n">
        <v>99</v>
      </c>
      <c r="GS6700" s="13" t="n">
        <v>99</v>
      </c>
    </row>
    <row r="6701">
      <c r="C6701" s="13" t="n">
        <v>100</v>
      </c>
      <c r="Y6701" s="13" t="n">
        <v>100</v>
      </c>
      <c r="AU6701" s="13" t="n">
        <v>100</v>
      </c>
      <c r="BQ6701" s="13" t="n">
        <v>100</v>
      </c>
      <c r="CM6701" s="13" t="n">
        <v>100</v>
      </c>
      <c r="DI6701" s="13" t="n">
        <v>100</v>
      </c>
      <c r="EE6701" s="13" t="n">
        <v>100</v>
      </c>
      <c r="FA6701" s="13" t="n">
        <v>100</v>
      </c>
      <c r="FW6701" s="13" t="n">
        <v>100</v>
      </c>
      <c r="GS6701" s="13" t="n">
        <v>100</v>
      </c>
    </row>
    <row r="6702">
      <c r="C6702" s="13" t="n">
        <v>101</v>
      </c>
      <c r="Y6702" s="13" t="n">
        <v>101</v>
      </c>
      <c r="AU6702" s="13" t="n">
        <v>101</v>
      </c>
      <c r="BQ6702" s="13" t="n">
        <v>101</v>
      </c>
      <c r="CM6702" s="13" t="n">
        <v>101</v>
      </c>
      <c r="DI6702" s="13" t="n">
        <v>101</v>
      </c>
      <c r="EE6702" s="13" t="n">
        <v>101</v>
      </c>
      <c r="FA6702" s="13" t="n">
        <v>101</v>
      </c>
      <c r="FW6702" s="13" t="n">
        <v>101</v>
      </c>
      <c r="GS6702" s="13" t="n">
        <v>101</v>
      </c>
    </row>
    <row r="6703">
      <c r="C6703" s="13" t="n">
        <v>102</v>
      </c>
      <c r="Y6703" s="13" t="n">
        <v>102</v>
      </c>
      <c r="AU6703" s="13" t="n">
        <v>102</v>
      </c>
      <c r="BQ6703" s="13" t="n">
        <v>102</v>
      </c>
      <c r="CM6703" s="13" t="n">
        <v>102</v>
      </c>
      <c r="DI6703" s="13" t="n">
        <v>102</v>
      </c>
      <c r="EE6703" s="13" t="n">
        <v>102</v>
      </c>
      <c r="FA6703" s="13" t="n">
        <v>102</v>
      </c>
      <c r="FW6703" s="13" t="n">
        <v>102</v>
      </c>
      <c r="GS6703" s="13" t="n">
        <v>102</v>
      </c>
    </row>
    <row r="6704">
      <c r="C6704" s="13" t="n">
        <v>103</v>
      </c>
      <c r="Y6704" s="13" t="n">
        <v>103</v>
      </c>
      <c r="AU6704" s="13" t="n">
        <v>103</v>
      </c>
      <c r="BQ6704" s="13" t="n">
        <v>103</v>
      </c>
      <c r="CM6704" s="13" t="n">
        <v>103</v>
      </c>
      <c r="DI6704" s="13" t="n">
        <v>103</v>
      </c>
      <c r="EE6704" s="13" t="n">
        <v>103</v>
      </c>
      <c r="FA6704" s="13" t="n">
        <v>103</v>
      </c>
      <c r="FW6704" s="13" t="n">
        <v>103</v>
      </c>
      <c r="GS6704" s="13" t="n">
        <v>103</v>
      </c>
    </row>
    <row r="6705">
      <c r="C6705" s="13" t="n">
        <v>104</v>
      </c>
      <c r="Y6705" s="13" t="n">
        <v>104</v>
      </c>
      <c r="AU6705" s="13" t="n">
        <v>104</v>
      </c>
      <c r="BQ6705" s="13" t="n">
        <v>104</v>
      </c>
      <c r="CM6705" s="13" t="n">
        <v>104</v>
      </c>
      <c r="DI6705" s="13" t="n">
        <v>104</v>
      </c>
      <c r="EE6705" s="13" t="n">
        <v>104</v>
      </c>
      <c r="FA6705" s="13" t="n">
        <v>104</v>
      </c>
      <c r="FW6705" s="13" t="n">
        <v>104</v>
      </c>
      <c r="GS6705" s="13" t="n">
        <v>104</v>
      </c>
    </row>
    <row r="6706">
      <c r="C6706" s="13" t="n">
        <v>105</v>
      </c>
      <c r="Y6706" s="13" t="n">
        <v>105</v>
      </c>
      <c r="AU6706" s="13" t="n">
        <v>105</v>
      </c>
      <c r="BQ6706" s="13" t="n">
        <v>105</v>
      </c>
      <c r="CM6706" s="13" t="n">
        <v>105</v>
      </c>
      <c r="DI6706" s="13" t="n">
        <v>105</v>
      </c>
      <c r="EE6706" s="13" t="n">
        <v>105</v>
      </c>
      <c r="FA6706" s="13" t="n">
        <v>105</v>
      </c>
      <c r="FW6706" s="13" t="n">
        <v>105</v>
      </c>
      <c r="GS6706" s="13" t="n">
        <v>105</v>
      </c>
    </row>
    <row r="6707">
      <c r="C6707" s="13" t="n">
        <v>106</v>
      </c>
      <c r="Y6707" s="13" t="n">
        <v>106</v>
      </c>
      <c r="AU6707" s="13" t="n">
        <v>106</v>
      </c>
      <c r="BQ6707" s="13" t="n">
        <v>106</v>
      </c>
      <c r="CM6707" s="13" t="n">
        <v>106</v>
      </c>
      <c r="DI6707" s="13" t="n">
        <v>106</v>
      </c>
      <c r="EE6707" s="13" t="n">
        <v>106</v>
      </c>
      <c r="FA6707" s="13" t="n">
        <v>106</v>
      </c>
      <c r="FW6707" s="13" t="n">
        <v>106</v>
      </c>
      <c r="GS6707" s="13" t="n">
        <v>106</v>
      </c>
    </row>
    <row r="6708">
      <c r="C6708" s="13" t="n">
        <v>107</v>
      </c>
      <c r="Y6708" s="13" t="n">
        <v>107</v>
      </c>
      <c r="AU6708" s="13" t="n">
        <v>107</v>
      </c>
      <c r="BQ6708" s="13" t="n">
        <v>107</v>
      </c>
      <c r="CM6708" s="13" t="n">
        <v>107</v>
      </c>
      <c r="DI6708" s="13" t="n">
        <v>107</v>
      </c>
      <c r="EE6708" s="13" t="n">
        <v>107</v>
      </c>
      <c r="FA6708" s="13" t="n">
        <v>107</v>
      </c>
      <c r="FW6708" s="13" t="n">
        <v>107</v>
      </c>
      <c r="GS6708" s="13" t="n">
        <v>107</v>
      </c>
    </row>
    <row r="6709">
      <c r="C6709" s="13" t="n">
        <v>108</v>
      </c>
      <c r="Y6709" s="13" t="n">
        <v>108</v>
      </c>
      <c r="AU6709" s="13" t="n">
        <v>108</v>
      </c>
      <c r="BQ6709" s="13" t="n">
        <v>108</v>
      </c>
      <c r="CM6709" s="13" t="n">
        <v>108</v>
      </c>
      <c r="DI6709" s="13" t="n">
        <v>108</v>
      </c>
      <c r="EE6709" s="13" t="n">
        <v>108</v>
      </c>
      <c r="FA6709" s="13" t="n">
        <v>108</v>
      </c>
      <c r="FW6709" s="13" t="n">
        <v>108</v>
      </c>
      <c r="GS6709" s="13" t="n">
        <v>108</v>
      </c>
    </row>
    <row r="6710">
      <c r="C6710" s="13" t="n">
        <v>109</v>
      </c>
      <c r="Y6710" s="13" t="n">
        <v>109</v>
      </c>
      <c r="AU6710" s="13" t="n">
        <v>109</v>
      </c>
      <c r="BQ6710" s="13" t="n">
        <v>109</v>
      </c>
      <c r="CM6710" s="13" t="n">
        <v>109</v>
      </c>
      <c r="DI6710" s="13" t="n">
        <v>109</v>
      </c>
      <c r="EE6710" s="13" t="n">
        <v>109</v>
      </c>
      <c r="FA6710" s="13" t="n">
        <v>109</v>
      </c>
      <c r="FW6710" s="13" t="n">
        <v>109</v>
      </c>
      <c r="GS6710" s="13" t="n">
        <v>109</v>
      </c>
    </row>
    <row r="6711">
      <c r="C6711" s="13" t="n">
        <v>110</v>
      </c>
      <c r="Y6711" s="13" t="n">
        <v>110</v>
      </c>
      <c r="AU6711" s="13" t="n">
        <v>110</v>
      </c>
      <c r="BQ6711" s="13" t="n">
        <v>110</v>
      </c>
      <c r="CM6711" s="13" t="n">
        <v>110</v>
      </c>
      <c r="DI6711" s="13" t="n">
        <v>110</v>
      </c>
      <c r="EE6711" s="13" t="n">
        <v>110</v>
      </c>
      <c r="FA6711" s="13" t="n">
        <v>110</v>
      </c>
      <c r="FW6711" s="13" t="n">
        <v>110</v>
      </c>
      <c r="GS6711" s="13" t="n">
        <v>110</v>
      </c>
    </row>
    <row r="6712">
      <c r="C6712" s="13" t="n">
        <v>111</v>
      </c>
      <c r="Y6712" s="13" t="n">
        <v>111</v>
      </c>
      <c r="AU6712" s="13" t="n">
        <v>111</v>
      </c>
      <c r="BQ6712" s="13" t="n">
        <v>111</v>
      </c>
      <c r="CM6712" s="13" t="n">
        <v>111</v>
      </c>
      <c r="DI6712" s="13" t="n">
        <v>111</v>
      </c>
      <c r="EE6712" s="13" t="n">
        <v>111</v>
      </c>
      <c r="FA6712" s="13" t="n">
        <v>111</v>
      </c>
      <c r="FW6712" s="13" t="n">
        <v>111</v>
      </c>
      <c r="GS6712" s="13" t="n">
        <v>111</v>
      </c>
    </row>
    <row r="6713">
      <c r="C6713" s="13" t="n">
        <v>112</v>
      </c>
      <c r="Y6713" s="13" t="n">
        <v>112</v>
      </c>
      <c r="AU6713" s="13" t="n">
        <v>112</v>
      </c>
      <c r="BQ6713" s="13" t="n">
        <v>112</v>
      </c>
      <c r="CM6713" s="13" t="n">
        <v>112</v>
      </c>
      <c r="DI6713" s="13" t="n">
        <v>112</v>
      </c>
      <c r="EE6713" s="13" t="n">
        <v>112</v>
      </c>
      <c r="FA6713" s="13" t="n">
        <v>112</v>
      </c>
      <c r="FW6713" s="13" t="n">
        <v>112</v>
      </c>
      <c r="GS6713" s="13" t="n">
        <v>112</v>
      </c>
    </row>
    <row r="6714">
      <c r="C6714" s="13" t="n">
        <v>113</v>
      </c>
      <c r="Y6714" s="13" t="n">
        <v>113</v>
      </c>
      <c r="AU6714" s="13" t="n">
        <v>113</v>
      </c>
      <c r="BQ6714" s="13" t="n">
        <v>113</v>
      </c>
      <c r="CM6714" s="13" t="n">
        <v>113</v>
      </c>
      <c r="DI6714" s="13" t="n">
        <v>113</v>
      </c>
      <c r="EE6714" s="13" t="n">
        <v>113</v>
      </c>
      <c r="FA6714" s="13" t="n">
        <v>113</v>
      </c>
      <c r="FW6714" s="13" t="n">
        <v>113</v>
      </c>
      <c r="GS6714" s="13" t="n">
        <v>113</v>
      </c>
    </row>
    <row r="6715">
      <c r="C6715" s="13" t="n">
        <v>114</v>
      </c>
      <c r="Y6715" s="13" t="n">
        <v>114</v>
      </c>
      <c r="AU6715" s="13" t="n">
        <v>114</v>
      </c>
      <c r="BQ6715" s="13" t="n">
        <v>114</v>
      </c>
      <c r="CM6715" s="13" t="n">
        <v>114</v>
      </c>
      <c r="DI6715" s="13" t="n">
        <v>114</v>
      </c>
      <c r="EE6715" s="13" t="n">
        <v>114</v>
      </c>
      <c r="FA6715" s="13" t="n">
        <v>114</v>
      </c>
      <c r="FW6715" s="13" t="n">
        <v>114</v>
      </c>
      <c r="GS6715" s="13" t="n">
        <v>114</v>
      </c>
    </row>
    <row r="6716">
      <c r="C6716" s="13" t="n">
        <v>115</v>
      </c>
      <c r="Y6716" s="13" t="n">
        <v>115</v>
      </c>
      <c r="AU6716" s="13" t="n">
        <v>115</v>
      </c>
      <c r="BQ6716" s="13" t="n">
        <v>115</v>
      </c>
      <c r="CM6716" s="13" t="n">
        <v>115</v>
      </c>
      <c r="DI6716" s="13" t="n">
        <v>115</v>
      </c>
      <c r="EE6716" s="13" t="n">
        <v>115</v>
      </c>
      <c r="FA6716" s="13" t="n">
        <v>115</v>
      </c>
      <c r="FW6716" s="13" t="n">
        <v>115</v>
      </c>
      <c r="GS6716" s="13" t="n">
        <v>115</v>
      </c>
    </row>
    <row r="6717">
      <c r="C6717" s="13" t="n">
        <v>116</v>
      </c>
      <c r="Y6717" s="13" t="n">
        <v>116</v>
      </c>
      <c r="AU6717" s="13" t="n">
        <v>116</v>
      </c>
      <c r="BQ6717" s="13" t="n">
        <v>116</v>
      </c>
      <c r="CM6717" s="13" t="n">
        <v>116</v>
      </c>
      <c r="DI6717" s="13" t="n">
        <v>116</v>
      </c>
      <c r="EE6717" s="13" t="n">
        <v>116</v>
      </c>
      <c r="FA6717" s="13" t="n">
        <v>116</v>
      </c>
      <c r="FW6717" s="13" t="n">
        <v>116</v>
      </c>
      <c r="GS6717" s="13" t="n">
        <v>116</v>
      </c>
    </row>
    <row r="6718">
      <c r="C6718" s="13" t="n">
        <v>117</v>
      </c>
      <c r="Y6718" s="13" t="n">
        <v>117</v>
      </c>
      <c r="AU6718" s="13" t="n">
        <v>117</v>
      </c>
      <c r="BQ6718" s="13" t="n">
        <v>117</v>
      </c>
      <c r="CM6718" s="13" t="n">
        <v>117</v>
      </c>
      <c r="DI6718" s="13" t="n">
        <v>117</v>
      </c>
      <c r="EE6718" s="13" t="n">
        <v>117</v>
      </c>
      <c r="FA6718" s="13" t="n">
        <v>117</v>
      </c>
      <c r="FW6718" s="13" t="n">
        <v>117</v>
      </c>
      <c r="GS6718" s="13" t="n">
        <v>117</v>
      </c>
    </row>
    <row r="6719">
      <c r="C6719" s="13" t="n">
        <v>118</v>
      </c>
      <c r="Y6719" s="13" t="n">
        <v>118</v>
      </c>
      <c r="AU6719" s="13" t="n">
        <v>118</v>
      </c>
      <c r="BQ6719" s="13" t="n">
        <v>118</v>
      </c>
      <c r="CM6719" s="13" t="n">
        <v>118</v>
      </c>
      <c r="DI6719" s="13" t="n">
        <v>118</v>
      </c>
      <c r="EE6719" s="13" t="n">
        <v>118</v>
      </c>
      <c r="FA6719" s="13" t="n">
        <v>118</v>
      </c>
      <c r="FW6719" s="13" t="n">
        <v>118</v>
      </c>
      <c r="GS6719" s="13" t="n">
        <v>118</v>
      </c>
    </row>
    <row r="6720">
      <c r="C6720" s="13" t="n">
        <v>119</v>
      </c>
      <c r="Y6720" s="13" t="n">
        <v>119</v>
      </c>
      <c r="AU6720" s="13" t="n">
        <v>119</v>
      </c>
      <c r="BQ6720" s="13" t="n">
        <v>119</v>
      </c>
      <c r="CM6720" s="13" t="n">
        <v>119</v>
      </c>
      <c r="DI6720" s="13" t="n">
        <v>119</v>
      </c>
      <c r="EE6720" s="13" t="n">
        <v>119</v>
      </c>
      <c r="FA6720" s="13" t="n">
        <v>119</v>
      </c>
      <c r="FW6720" s="13" t="n">
        <v>119</v>
      </c>
      <c r="GS6720" s="13" t="n">
        <v>119</v>
      </c>
    </row>
    <row r="6721">
      <c r="C6721" s="13" t="n">
        <v>120</v>
      </c>
      <c r="Y6721" s="13" t="n">
        <v>120</v>
      </c>
      <c r="AU6721" s="13" t="n">
        <v>120</v>
      </c>
      <c r="BQ6721" s="13" t="n">
        <v>120</v>
      </c>
      <c r="CM6721" s="13" t="n">
        <v>120</v>
      </c>
      <c r="DI6721" s="13" t="n">
        <v>120</v>
      </c>
      <c r="EE6721" s="13" t="n">
        <v>120</v>
      </c>
      <c r="FA6721" s="13" t="n">
        <v>120</v>
      </c>
      <c r="FW6721" s="13" t="n">
        <v>120</v>
      </c>
      <c r="GS6721" s="13" t="n">
        <v>120</v>
      </c>
    </row>
    <row r="6722">
      <c r="C6722" s="13" t="n">
        <v>121</v>
      </c>
      <c r="Y6722" s="13" t="n">
        <v>121</v>
      </c>
      <c r="AU6722" s="13" t="n">
        <v>121</v>
      </c>
      <c r="BQ6722" s="13" t="n">
        <v>121</v>
      </c>
      <c r="CM6722" s="13" t="n">
        <v>121</v>
      </c>
      <c r="DI6722" s="13" t="n">
        <v>121</v>
      </c>
      <c r="EE6722" s="13" t="n">
        <v>121</v>
      </c>
      <c r="FA6722" s="13" t="n">
        <v>121</v>
      </c>
      <c r="FW6722" s="13" t="n">
        <v>121</v>
      </c>
      <c r="GS6722" s="13" t="n">
        <v>121</v>
      </c>
    </row>
    <row r="6723">
      <c r="C6723" s="13" t="n">
        <v>122</v>
      </c>
      <c r="Y6723" s="13" t="n">
        <v>122</v>
      </c>
      <c r="AU6723" s="13" t="n">
        <v>122</v>
      </c>
      <c r="BQ6723" s="13" t="n">
        <v>122</v>
      </c>
      <c r="CM6723" s="13" t="n">
        <v>122</v>
      </c>
      <c r="DI6723" s="13" t="n">
        <v>122</v>
      </c>
      <c r="EE6723" s="13" t="n">
        <v>122</v>
      </c>
      <c r="FA6723" s="13" t="n">
        <v>122</v>
      </c>
      <c r="FW6723" s="13" t="n">
        <v>122</v>
      </c>
      <c r="GS6723" s="13" t="n">
        <v>122</v>
      </c>
    </row>
    <row r="6724">
      <c r="C6724" s="13" t="n">
        <v>123</v>
      </c>
      <c r="Y6724" s="13" t="n">
        <v>123</v>
      </c>
      <c r="AU6724" s="13" t="n">
        <v>123</v>
      </c>
      <c r="BQ6724" s="13" t="n">
        <v>123</v>
      </c>
      <c r="CM6724" s="13" t="n">
        <v>123</v>
      </c>
      <c r="DI6724" s="13" t="n">
        <v>123</v>
      </c>
      <c r="EE6724" s="13" t="n">
        <v>123</v>
      </c>
      <c r="FA6724" s="13" t="n">
        <v>123</v>
      </c>
      <c r="FW6724" s="13" t="n">
        <v>123</v>
      </c>
      <c r="GS6724" s="13" t="n">
        <v>123</v>
      </c>
    </row>
    <row r="6725">
      <c r="C6725" s="13" t="n">
        <v>124</v>
      </c>
      <c r="Y6725" s="13" t="n">
        <v>124</v>
      </c>
      <c r="AU6725" s="13" t="n">
        <v>124</v>
      </c>
      <c r="BQ6725" s="13" t="n">
        <v>124</v>
      </c>
      <c r="CM6725" s="13" t="n">
        <v>124</v>
      </c>
      <c r="DI6725" s="13" t="n">
        <v>124</v>
      </c>
      <c r="EE6725" s="13" t="n">
        <v>124</v>
      </c>
      <c r="FA6725" s="13" t="n">
        <v>124</v>
      </c>
      <c r="FW6725" s="13" t="n">
        <v>124</v>
      </c>
      <c r="GS6725" s="13" t="n">
        <v>124</v>
      </c>
    </row>
    <row r="6726">
      <c r="C6726" s="13" t="n">
        <v>125</v>
      </c>
      <c r="Y6726" s="13" t="n">
        <v>125</v>
      </c>
      <c r="AU6726" s="13" t="n">
        <v>125</v>
      </c>
      <c r="BQ6726" s="13" t="n">
        <v>125</v>
      </c>
      <c r="CM6726" s="13" t="n">
        <v>125</v>
      </c>
      <c r="DI6726" s="13" t="n">
        <v>125</v>
      </c>
      <c r="EE6726" s="13" t="n">
        <v>125</v>
      </c>
      <c r="FA6726" s="13" t="n">
        <v>125</v>
      </c>
      <c r="FW6726" s="13" t="n">
        <v>125</v>
      </c>
      <c r="GS6726" s="13" t="n">
        <v>125</v>
      </c>
    </row>
    <row r="6727">
      <c r="C6727" s="13" t="n">
        <v>126</v>
      </c>
      <c r="Y6727" s="13" t="n">
        <v>126</v>
      </c>
      <c r="AU6727" s="13" t="n">
        <v>126</v>
      </c>
      <c r="BQ6727" s="13" t="n">
        <v>126</v>
      </c>
      <c r="CM6727" s="13" t="n">
        <v>126</v>
      </c>
      <c r="DI6727" s="13" t="n">
        <v>126</v>
      </c>
      <c r="EE6727" s="13" t="n">
        <v>126</v>
      </c>
      <c r="FA6727" s="13" t="n">
        <v>126</v>
      </c>
      <c r="FW6727" s="13" t="n">
        <v>126</v>
      </c>
      <c r="GS6727" s="13" t="n">
        <v>126</v>
      </c>
    </row>
    <row r="6728">
      <c r="C6728" s="13" t="n">
        <v>127</v>
      </c>
      <c r="Y6728" s="13" t="n">
        <v>127</v>
      </c>
      <c r="AU6728" s="13" t="n">
        <v>127</v>
      </c>
      <c r="BQ6728" s="13" t="n">
        <v>127</v>
      </c>
      <c r="CM6728" s="13" t="n">
        <v>127</v>
      </c>
      <c r="DI6728" s="13" t="n">
        <v>127</v>
      </c>
      <c r="EE6728" s="13" t="n">
        <v>127</v>
      </c>
      <c r="FA6728" s="13" t="n">
        <v>127</v>
      </c>
      <c r="FW6728" s="13" t="n">
        <v>127</v>
      </c>
      <c r="GS6728" s="13" t="n">
        <v>127</v>
      </c>
    </row>
    <row r="6729">
      <c r="C6729" s="13" t="n">
        <v>128</v>
      </c>
      <c r="Y6729" s="13" t="n">
        <v>128</v>
      </c>
      <c r="AU6729" s="13" t="n">
        <v>128</v>
      </c>
      <c r="BQ6729" s="13" t="n">
        <v>128</v>
      </c>
      <c r="CM6729" s="13" t="n">
        <v>128</v>
      </c>
      <c r="DI6729" s="13" t="n">
        <v>128</v>
      </c>
      <c r="EE6729" s="13" t="n">
        <v>128</v>
      </c>
      <c r="FA6729" s="13" t="n">
        <v>128</v>
      </c>
      <c r="FW6729" s="13" t="n">
        <v>128</v>
      </c>
      <c r="GS6729" s="13" t="n">
        <v>128</v>
      </c>
    </row>
    <row r="6730">
      <c r="C6730" s="13" t="n">
        <v>129</v>
      </c>
      <c r="Y6730" s="13" t="n">
        <v>129</v>
      </c>
      <c r="AU6730" s="13" t="n">
        <v>129</v>
      </c>
      <c r="BQ6730" s="13" t="n">
        <v>129</v>
      </c>
      <c r="CM6730" s="13" t="n">
        <v>129</v>
      </c>
      <c r="DI6730" s="13" t="n">
        <v>129</v>
      </c>
      <c r="EE6730" s="13" t="n">
        <v>129</v>
      </c>
      <c r="FA6730" s="13" t="n">
        <v>129</v>
      </c>
      <c r="FW6730" s="13" t="n">
        <v>129</v>
      </c>
      <c r="GS6730" s="13" t="n">
        <v>129</v>
      </c>
    </row>
    <row r="6731">
      <c r="C6731" s="13" t="n">
        <v>130</v>
      </c>
      <c r="Y6731" s="13" t="n">
        <v>130</v>
      </c>
      <c r="AU6731" s="13" t="n">
        <v>130</v>
      </c>
      <c r="BQ6731" s="13" t="n">
        <v>130</v>
      </c>
      <c r="CM6731" s="13" t="n">
        <v>130</v>
      </c>
      <c r="DI6731" s="13" t="n">
        <v>130</v>
      </c>
      <c r="EE6731" s="13" t="n">
        <v>130</v>
      </c>
      <c r="FA6731" s="13" t="n">
        <v>130</v>
      </c>
      <c r="FW6731" s="13" t="n">
        <v>130</v>
      </c>
      <c r="GS6731" s="13" t="n">
        <v>130</v>
      </c>
    </row>
    <row r="6732">
      <c r="C6732" s="13" t="n">
        <v>131</v>
      </c>
      <c r="Y6732" s="13" t="n">
        <v>131</v>
      </c>
      <c r="AU6732" s="13" t="n">
        <v>131</v>
      </c>
      <c r="BQ6732" s="13" t="n">
        <v>131</v>
      </c>
      <c r="CM6732" s="13" t="n">
        <v>131</v>
      </c>
      <c r="DI6732" s="13" t="n">
        <v>131</v>
      </c>
      <c r="EE6732" s="13" t="n">
        <v>131</v>
      </c>
      <c r="FA6732" s="13" t="n">
        <v>131</v>
      </c>
      <c r="FW6732" s="13" t="n">
        <v>131</v>
      </c>
      <c r="GS6732" s="13" t="n">
        <v>131</v>
      </c>
    </row>
    <row r="6733">
      <c r="C6733" s="13" t="n">
        <v>132</v>
      </c>
      <c r="Y6733" s="13" t="n">
        <v>132</v>
      </c>
      <c r="AU6733" s="13" t="n">
        <v>132</v>
      </c>
      <c r="BQ6733" s="13" t="n">
        <v>132</v>
      </c>
      <c r="CM6733" s="13" t="n">
        <v>132</v>
      </c>
      <c r="DI6733" s="13" t="n">
        <v>132</v>
      </c>
      <c r="EE6733" s="13" t="n">
        <v>132</v>
      </c>
      <c r="FA6733" s="13" t="n">
        <v>132</v>
      </c>
      <c r="FW6733" s="13" t="n">
        <v>132</v>
      </c>
      <c r="GS6733" s="13" t="n">
        <v>132</v>
      </c>
    </row>
    <row r="6734">
      <c r="C6734" s="13" t="n">
        <v>133</v>
      </c>
      <c r="Y6734" s="13" t="n">
        <v>133</v>
      </c>
      <c r="AU6734" s="13" t="n">
        <v>133</v>
      </c>
      <c r="BQ6734" s="13" t="n">
        <v>133</v>
      </c>
      <c r="CM6734" s="13" t="n">
        <v>133</v>
      </c>
      <c r="DI6734" s="13" t="n">
        <v>133</v>
      </c>
      <c r="EE6734" s="13" t="n">
        <v>133</v>
      </c>
      <c r="FA6734" s="13" t="n">
        <v>133</v>
      </c>
      <c r="FW6734" s="13" t="n">
        <v>133</v>
      </c>
      <c r="GS6734" s="13" t="n">
        <v>133</v>
      </c>
    </row>
    <row r="6735">
      <c r="C6735" s="13" t="n">
        <v>134</v>
      </c>
      <c r="Y6735" s="13" t="n">
        <v>134</v>
      </c>
      <c r="AU6735" s="13" t="n">
        <v>134</v>
      </c>
      <c r="BQ6735" s="13" t="n">
        <v>134</v>
      </c>
      <c r="CM6735" s="13" t="n">
        <v>134</v>
      </c>
      <c r="DI6735" s="13" t="n">
        <v>134</v>
      </c>
      <c r="EE6735" s="13" t="n">
        <v>134</v>
      </c>
      <c r="FA6735" s="13" t="n">
        <v>134</v>
      </c>
      <c r="FW6735" s="13" t="n">
        <v>134</v>
      </c>
      <c r="GS6735" s="13" t="n">
        <v>134</v>
      </c>
    </row>
    <row r="6736">
      <c r="C6736" s="13" t="n">
        <v>135</v>
      </c>
      <c r="Y6736" s="13" t="n">
        <v>135</v>
      </c>
      <c r="AU6736" s="13" t="n">
        <v>135</v>
      </c>
      <c r="BQ6736" s="13" t="n">
        <v>135</v>
      </c>
      <c r="CM6736" s="13" t="n">
        <v>135</v>
      </c>
      <c r="DI6736" s="13" t="n">
        <v>135</v>
      </c>
      <c r="EE6736" s="13" t="n">
        <v>135</v>
      </c>
      <c r="FA6736" s="13" t="n">
        <v>135</v>
      </c>
      <c r="FW6736" s="13" t="n">
        <v>135</v>
      </c>
      <c r="GS6736" s="13" t="n">
        <v>135</v>
      </c>
    </row>
    <row r="6737">
      <c r="C6737" s="13" t="n">
        <v>136</v>
      </c>
      <c r="Y6737" s="13" t="n">
        <v>136</v>
      </c>
      <c r="AU6737" s="13" t="n">
        <v>136</v>
      </c>
      <c r="BQ6737" s="13" t="n">
        <v>136</v>
      </c>
      <c r="CM6737" s="13" t="n">
        <v>136</v>
      </c>
      <c r="DI6737" s="13" t="n">
        <v>136</v>
      </c>
      <c r="EE6737" s="13" t="n">
        <v>136</v>
      </c>
      <c r="FA6737" s="13" t="n">
        <v>136</v>
      </c>
      <c r="FW6737" s="13" t="n">
        <v>136</v>
      </c>
      <c r="GS6737" s="13" t="n">
        <v>136</v>
      </c>
    </row>
    <row r="6738">
      <c r="C6738" s="13" t="n">
        <v>137</v>
      </c>
      <c r="Y6738" s="13" t="n">
        <v>137</v>
      </c>
      <c r="AU6738" s="13" t="n">
        <v>137</v>
      </c>
      <c r="BQ6738" s="13" t="n">
        <v>137</v>
      </c>
      <c r="CM6738" s="13" t="n">
        <v>137</v>
      </c>
      <c r="DI6738" s="13" t="n">
        <v>137</v>
      </c>
      <c r="EE6738" s="13" t="n">
        <v>137</v>
      </c>
      <c r="FA6738" s="13" t="n">
        <v>137</v>
      </c>
      <c r="FW6738" s="13" t="n">
        <v>137</v>
      </c>
      <c r="GS6738" s="13" t="n">
        <v>137</v>
      </c>
    </row>
    <row r="6739">
      <c r="C6739" s="13" t="n">
        <v>138</v>
      </c>
      <c r="Y6739" s="13" t="n">
        <v>138</v>
      </c>
      <c r="AU6739" s="13" t="n">
        <v>138</v>
      </c>
      <c r="BQ6739" s="13" t="n">
        <v>138</v>
      </c>
      <c r="CM6739" s="13" t="n">
        <v>138</v>
      </c>
      <c r="DI6739" s="13" t="n">
        <v>138</v>
      </c>
      <c r="EE6739" s="13" t="n">
        <v>138</v>
      </c>
      <c r="FA6739" s="13" t="n">
        <v>138</v>
      </c>
      <c r="FW6739" s="13" t="n">
        <v>138</v>
      </c>
      <c r="GS6739" s="13" t="n">
        <v>138</v>
      </c>
    </row>
    <row r="6740">
      <c r="C6740" s="13" t="n">
        <v>139</v>
      </c>
      <c r="Y6740" s="13" t="n">
        <v>139</v>
      </c>
      <c r="AU6740" s="13" t="n">
        <v>139</v>
      </c>
      <c r="BQ6740" s="13" t="n">
        <v>139</v>
      </c>
      <c r="CM6740" s="13" t="n">
        <v>139</v>
      </c>
      <c r="DI6740" s="13" t="n">
        <v>139</v>
      </c>
      <c r="EE6740" s="13" t="n">
        <v>139</v>
      </c>
      <c r="FA6740" s="13" t="n">
        <v>139</v>
      </c>
      <c r="FW6740" s="13" t="n">
        <v>139</v>
      </c>
      <c r="GS6740" s="13" t="n">
        <v>139</v>
      </c>
    </row>
    <row r="6741">
      <c r="C6741" s="13" t="n">
        <v>140</v>
      </c>
      <c r="Y6741" s="13" t="n">
        <v>140</v>
      </c>
      <c r="AU6741" s="13" t="n">
        <v>140</v>
      </c>
      <c r="BQ6741" s="13" t="n">
        <v>140</v>
      </c>
      <c r="CM6741" s="13" t="n">
        <v>140</v>
      </c>
      <c r="DI6741" s="13" t="n">
        <v>140</v>
      </c>
      <c r="EE6741" s="13" t="n">
        <v>140</v>
      </c>
      <c r="FA6741" s="13" t="n">
        <v>140</v>
      </c>
      <c r="FW6741" s="13" t="n">
        <v>140</v>
      </c>
      <c r="GS6741" s="13" t="n">
        <v>140</v>
      </c>
    </row>
    <row r="6742">
      <c r="C6742" s="13" t="n">
        <v>141</v>
      </c>
      <c r="Y6742" s="13" t="n">
        <v>141</v>
      </c>
      <c r="AU6742" s="13" t="n">
        <v>141</v>
      </c>
      <c r="BQ6742" s="13" t="n">
        <v>141</v>
      </c>
      <c r="CM6742" s="13" t="n">
        <v>141</v>
      </c>
      <c r="DI6742" s="13" t="n">
        <v>141</v>
      </c>
      <c r="EE6742" s="13" t="n">
        <v>141</v>
      </c>
      <c r="FA6742" s="13" t="n">
        <v>141</v>
      </c>
      <c r="FW6742" s="13" t="n">
        <v>141</v>
      </c>
      <c r="GS6742" s="13" t="n">
        <v>141</v>
      </c>
    </row>
    <row r="6743">
      <c r="C6743" s="13" t="n">
        <v>142</v>
      </c>
      <c r="Y6743" s="13" t="n">
        <v>142</v>
      </c>
      <c r="AU6743" s="13" t="n">
        <v>142</v>
      </c>
      <c r="BQ6743" s="13" t="n">
        <v>142</v>
      </c>
      <c r="CM6743" s="13" t="n">
        <v>142</v>
      </c>
      <c r="DI6743" s="13" t="n">
        <v>142</v>
      </c>
      <c r="EE6743" s="13" t="n">
        <v>142</v>
      </c>
      <c r="FA6743" s="13" t="n">
        <v>142</v>
      </c>
      <c r="FW6743" s="13" t="n">
        <v>142</v>
      </c>
      <c r="GS6743" s="13" t="n">
        <v>142</v>
      </c>
    </row>
    <row r="6744">
      <c r="C6744" s="13" t="n">
        <v>143</v>
      </c>
      <c r="Y6744" s="13" t="n">
        <v>143</v>
      </c>
      <c r="AU6744" s="13" t="n">
        <v>143</v>
      </c>
      <c r="BQ6744" s="13" t="n">
        <v>143</v>
      </c>
      <c r="CM6744" s="13" t="n">
        <v>143</v>
      </c>
      <c r="DI6744" s="13" t="n">
        <v>143</v>
      </c>
      <c r="EE6744" s="13" t="n">
        <v>143</v>
      </c>
      <c r="FA6744" s="13" t="n">
        <v>143</v>
      </c>
      <c r="FW6744" s="13" t="n">
        <v>143</v>
      </c>
      <c r="GS6744" s="13" t="n">
        <v>143</v>
      </c>
    </row>
    <row r="6745">
      <c r="C6745" s="13" t="n">
        <v>144</v>
      </c>
      <c r="Y6745" s="13" t="n">
        <v>144</v>
      </c>
      <c r="AU6745" s="13" t="n">
        <v>144</v>
      </c>
      <c r="BQ6745" s="13" t="n">
        <v>144</v>
      </c>
      <c r="CM6745" s="13" t="n">
        <v>144</v>
      </c>
      <c r="DI6745" s="13" t="n">
        <v>144</v>
      </c>
      <c r="EE6745" s="13" t="n">
        <v>144</v>
      </c>
      <c r="FA6745" s="13" t="n">
        <v>144</v>
      </c>
      <c r="FW6745" s="13" t="n">
        <v>144</v>
      </c>
      <c r="GS6745" s="13" t="n">
        <v>144</v>
      </c>
    </row>
    <row r="6746">
      <c r="C6746" s="13" t="n">
        <v>145</v>
      </c>
      <c r="Y6746" s="13" t="n">
        <v>145</v>
      </c>
      <c r="AU6746" s="13" t="n">
        <v>145</v>
      </c>
      <c r="BQ6746" s="13" t="n">
        <v>145</v>
      </c>
      <c r="CM6746" s="13" t="n">
        <v>145</v>
      </c>
      <c r="DI6746" s="13" t="n">
        <v>145</v>
      </c>
      <c r="EE6746" s="13" t="n">
        <v>145</v>
      </c>
      <c r="FA6746" s="13" t="n">
        <v>145</v>
      </c>
      <c r="FW6746" s="13" t="n">
        <v>145</v>
      </c>
      <c r="GS6746" s="13" t="n">
        <v>145</v>
      </c>
    </row>
    <row r="6747">
      <c r="C6747" s="13" t="n">
        <v>146</v>
      </c>
      <c r="Y6747" s="13" t="n">
        <v>146</v>
      </c>
      <c r="AU6747" s="13" t="n">
        <v>146</v>
      </c>
      <c r="BQ6747" s="13" t="n">
        <v>146</v>
      </c>
      <c r="CM6747" s="13" t="n">
        <v>146</v>
      </c>
      <c r="DI6747" s="13" t="n">
        <v>146</v>
      </c>
      <c r="EE6747" s="13" t="n">
        <v>146</v>
      </c>
      <c r="FA6747" s="13" t="n">
        <v>146</v>
      </c>
      <c r="FW6747" s="13" t="n">
        <v>146</v>
      </c>
      <c r="GS6747" s="13" t="n">
        <v>146</v>
      </c>
    </row>
    <row r="6748">
      <c r="C6748" s="13" t="n">
        <v>147</v>
      </c>
      <c r="Y6748" s="13" t="n">
        <v>147</v>
      </c>
      <c r="AU6748" s="13" t="n">
        <v>147</v>
      </c>
      <c r="BQ6748" s="13" t="n">
        <v>147</v>
      </c>
      <c r="CM6748" s="13" t="n">
        <v>147</v>
      </c>
      <c r="DI6748" s="13" t="n">
        <v>147</v>
      </c>
      <c r="EE6748" s="13" t="n">
        <v>147</v>
      </c>
      <c r="FA6748" s="13" t="n">
        <v>147</v>
      </c>
      <c r="FW6748" s="13" t="n">
        <v>147</v>
      </c>
      <c r="GS6748" s="13" t="n">
        <v>147</v>
      </c>
    </row>
    <row r="6749">
      <c r="C6749" s="13" t="n">
        <v>148</v>
      </c>
      <c r="Y6749" s="13" t="n">
        <v>148</v>
      </c>
      <c r="AU6749" s="13" t="n">
        <v>148</v>
      </c>
      <c r="BQ6749" s="13" t="n">
        <v>148</v>
      </c>
      <c r="CM6749" s="13" t="n">
        <v>148</v>
      </c>
      <c r="DI6749" s="13" t="n">
        <v>148</v>
      </c>
      <c r="EE6749" s="13" t="n">
        <v>148</v>
      </c>
      <c r="FA6749" s="13" t="n">
        <v>148</v>
      </c>
      <c r="FW6749" s="13" t="n">
        <v>148</v>
      </c>
      <c r="GS6749" s="13" t="n">
        <v>148</v>
      </c>
    </row>
    <row r="6750">
      <c r="C6750" s="13" t="n">
        <v>149</v>
      </c>
      <c r="Y6750" s="13" t="n">
        <v>149</v>
      </c>
      <c r="AU6750" s="13" t="n">
        <v>149</v>
      </c>
      <c r="BQ6750" s="13" t="n">
        <v>149</v>
      </c>
      <c r="CM6750" s="13" t="n">
        <v>149</v>
      </c>
      <c r="DI6750" s="13" t="n">
        <v>149</v>
      </c>
      <c r="EE6750" s="13" t="n">
        <v>149</v>
      </c>
      <c r="FA6750" s="13" t="n">
        <v>149</v>
      </c>
      <c r="FW6750" s="13" t="n">
        <v>149</v>
      </c>
      <c r="GS6750" s="13" t="n">
        <v>149</v>
      </c>
    </row>
    <row r="6751">
      <c r="C6751" s="13" t="n">
        <v>150</v>
      </c>
      <c r="Y6751" s="13" t="n">
        <v>150</v>
      </c>
      <c r="AU6751" s="13" t="n">
        <v>150</v>
      </c>
      <c r="BQ6751" s="13" t="n">
        <v>150</v>
      </c>
      <c r="CM6751" s="13" t="n">
        <v>150</v>
      </c>
      <c r="DI6751" s="13" t="n">
        <v>150</v>
      </c>
      <c r="EE6751" s="13" t="n">
        <v>150</v>
      </c>
      <c r="FA6751" s="13" t="n">
        <v>150</v>
      </c>
      <c r="FW6751" s="13" t="n">
        <v>150</v>
      </c>
      <c r="GS6751" s="13" t="n">
        <v>150</v>
      </c>
    </row>
    <row r="6752">
      <c r="C6752" s="13" t="n">
        <v>151</v>
      </c>
      <c r="Y6752" s="13" t="n">
        <v>151</v>
      </c>
      <c r="AU6752" s="13" t="n">
        <v>151</v>
      </c>
      <c r="BQ6752" s="13" t="n">
        <v>151</v>
      </c>
      <c r="CM6752" s="13" t="n">
        <v>151</v>
      </c>
      <c r="DI6752" s="13" t="n">
        <v>151</v>
      </c>
      <c r="EE6752" s="13" t="n">
        <v>151</v>
      </c>
      <c r="FA6752" s="13" t="n">
        <v>151</v>
      </c>
      <c r="FW6752" s="13" t="n">
        <v>151</v>
      </c>
      <c r="GS6752" s="13" t="n">
        <v>151</v>
      </c>
    </row>
    <row r="6753">
      <c r="C6753" s="13" t="n">
        <v>152</v>
      </c>
      <c r="Y6753" s="13" t="n">
        <v>152</v>
      </c>
      <c r="AU6753" s="13" t="n">
        <v>152</v>
      </c>
      <c r="BQ6753" s="13" t="n">
        <v>152</v>
      </c>
      <c r="CM6753" s="13" t="n">
        <v>152</v>
      </c>
      <c r="DI6753" s="13" t="n">
        <v>152</v>
      </c>
      <c r="EE6753" s="13" t="n">
        <v>152</v>
      </c>
      <c r="FA6753" s="13" t="n">
        <v>152</v>
      </c>
      <c r="FW6753" s="13" t="n">
        <v>152</v>
      </c>
      <c r="GS6753" s="13" t="n">
        <v>152</v>
      </c>
    </row>
    <row r="6754">
      <c r="C6754" s="13" t="n">
        <v>153</v>
      </c>
      <c r="Y6754" s="13" t="n">
        <v>153</v>
      </c>
      <c r="AU6754" s="13" t="n">
        <v>153</v>
      </c>
      <c r="BQ6754" s="13" t="n">
        <v>153</v>
      </c>
      <c r="CM6754" s="13" t="n">
        <v>153</v>
      </c>
      <c r="DI6754" s="13" t="n">
        <v>153</v>
      </c>
      <c r="EE6754" s="13" t="n">
        <v>153</v>
      </c>
      <c r="FA6754" s="13" t="n">
        <v>153</v>
      </c>
      <c r="FW6754" s="13" t="n">
        <v>153</v>
      </c>
      <c r="GS6754" s="13" t="n">
        <v>153</v>
      </c>
    </row>
    <row r="6755">
      <c r="C6755" s="13" t="n">
        <v>154</v>
      </c>
      <c r="Y6755" s="13" t="n">
        <v>154</v>
      </c>
      <c r="AU6755" s="13" t="n">
        <v>154</v>
      </c>
      <c r="BQ6755" s="13" t="n">
        <v>154</v>
      </c>
      <c r="CM6755" s="13" t="n">
        <v>154</v>
      </c>
      <c r="DI6755" s="13" t="n">
        <v>154</v>
      </c>
      <c r="EE6755" s="13" t="n">
        <v>154</v>
      </c>
      <c r="FA6755" s="13" t="n">
        <v>154</v>
      </c>
      <c r="FW6755" s="13" t="n">
        <v>154</v>
      </c>
      <c r="GS6755" s="13" t="n">
        <v>154</v>
      </c>
    </row>
    <row r="6756">
      <c r="C6756" s="13" t="n">
        <v>155</v>
      </c>
      <c r="Y6756" s="13" t="n">
        <v>155</v>
      </c>
      <c r="AU6756" s="13" t="n">
        <v>155</v>
      </c>
      <c r="BQ6756" s="13" t="n">
        <v>155</v>
      </c>
      <c r="CM6756" s="13" t="n">
        <v>155</v>
      </c>
      <c r="DI6756" s="13" t="n">
        <v>155</v>
      </c>
      <c r="EE6756" s="13" t="n">
        <v>155</v>
      </c>
      <c r="FA6756" s="13" t="n">
        <v>155</v>
      </c>
      <c r="FW6756" s="13" t="n">
        <v>155</v>
      </c>
      <c r="GS6756" s="13" t="n">
        <v>155</v>
      </c>
    </row>
    <row r="6757">
      <c r="C6757" s="13" t="n">
        <v>156</v>
      </c>
      <c r="Y6757" s="13" t="n">
        <v>156</v>
      </c>
      <c r="AU6757" s="13" t="n">
        <v>156</v>
      </c>
      <c r="BQ6757" s="13" t="n">
        <v>156</v>
      </c>
      <c r="CM6757" s="13" t="n">
        <v>156</v>
      </c>
      <c r="DI6757" s="13" t="n">
        <v>156</v>
      </c>
      <c r="EE6757" s="13" t="n">
        <v>156</v>
      </c>
      <c r="FA6757" s="13" t="n">
        <v>156</v>
      </c>
      <c r="FW6757" s="13" t="n">
        <v>156</v>
      </c>
      <c r="GS6757" s="13" t="n">
        <v>156</v>
      </c>
    </row>
    <row r="6758">
      <c r="C6758" s="13" t="n">
        <v>157</v>
      </c>
      <c r="Y6758" s="13" t="n">
        <v>157</v>
      </c>
      <c r="AU6758" s="13" t="n">
        <v>157</v>
      </c>
      <c r="BQ6758" s="13" t="n">
        <v>157</v>
      </c>
      <c r="CM6758" s="13" t="n">
        <v>157</v>
      </c>
      <c r="DI6758" s="13" t="n">
        <v>157</v>
      </c>
      <c r="EE6758" s="13" t="n">
        <v>157</v>
      </c>
      <c r="FA6758" s="13" t="n">
        <v>157</v>
      </c>
      <c r="FW6758" s="13" t="n">
        <v>157</v>
      </c>
      <c r="GS6758" s="13" t="n">
        <v>157</v>
      </c>
    </row>
    <row r="6759">
      <c r="C6759" s="13" t="n">
        <v>158</v>
      </c>
      <c r="Y6759" s="13" t="n">
        <v>158</v>
      </c>
      <c r="AU6759" s="13" t="n">
        <v>158</v>
      </c>
      <c r="BQ6759" s="13" t="n">
        <v>158</v>
      </c>
      <c r="CM6759" s="13" t="n">
        <v>158</v>
      </c>
      <c r="DI6759" s="13" t="n">
        <v>158</v>
      </c>
      <c r="EE6759" s="13" t="n">
        <v>158</v>
      </c>
      <c r="FA6759" s="13" t="n">
        <v>158</v>
      </c>
      <c r="FW6759" s="13" t="n">
        <v>158</v>
      </c>
      <c r="GS6759" s="13" t="n">
        <v>158</v>
      </c>
    </row>
    <row r="6760">
      <c r="C6760" s="13" t="n">
        <v>159</v>
      </c>
      <c r="Y6760" s="13" t="n">
        <v>159</v>
      </c>
      <c r="AU6760" s="13" t="n">
        <v>159</v>
      </c>
      <c r="BQ6760" s="13" t="n">
        <v>159</v>
      </c>
      <c r="CM6760" s="13" t="n">
        <v>159</v>
      </c>
      <c r="DI6760" s="13" t="n">
        <v>159</v>
      </c>
      <c r="EE6760" s="13" t="n">
        <v>159</v>
      </c>
      <c r="FA6760" s="13" t="n">
        <v>159</v>
      </c>
      <c r="FW6760" s="13" t="n">
        <v>159</v>
      </c>
      <c r="GS6760" s="13" t="n">
        <v>159</v>
      </c>
    </row>
    <row r="6761">
      <c r="C6761" s="13" t="n">
        <v>160</v>
      </c>
      <c r="Y6761" s="13" t="n">
        <v>160</v>
      </c>
      <c r="AU6761" s="13" t="n">
        <v>160</v>
      </c>
      <c r="BQ6761" s="13" t="n">
        <v>160</v>
      </c>
      <c r="CM6761" s="13" t="n">
        <v>160</v>
      </c>
      <c r="DI6761" s="13" t="n">
        <v>160</v>
      </c>
      <c r="EE6761" s="13" t="n">
        <v>160</v>
      </c>
      <c r="FA6761" s="13" t="n">
        <v>160</v>
      </c>
      <c r="FW6761" s="13" t="n">
        <v>160</v>
      </c>
      <c r="GS6761" s="13" t="n">
        <v>160</v>
      </c>
    </row>
    <row r="6762">
      <c r="C6762" s="13" t="n">
        <v>161</v>
      </c>
      <c r="Y6762" s="13" t="n">
        <v>161</v>
      </c>
      <c r="AU6762" s="13" t="n">
        <v>161</v>
      </c>
      <c r="BQ6762" s="13" t="n">
        <v>161</v>
      </c>
      <c r="CM6762" s="13" t="n">
        <v>161</v>
      </c>
      <c r="DI6762" s="13" t="n">
        <v>161</v>
      </c>
      <c r="EE6762" s="13" t="n">
        <v>161</v>
      </c>
      <c r="FA6762" s="13" t="n">
        <v>161</v>
      </c>
      <c r="FW6762" s="13" t="n">
        <v>161</v>
      </c>
      <c r="GS6762" s="13" t="n">
        <v>161</v>
      </c>
    </row>
    <row r="6763">
      <c r="C6763" s="13" t="n">
        <v>162</v>
      </c>
      <c r="Y6763" s="13" t="n">
        <v>162</v>
      </c>
      <c r="AU6763" s="13" t="n">
        <v>162</v>
      </c>
      <c r="BQ6763" s="13" t="n">
        <v>162</v>
      </c>
      <c r="CM6763" s="13" t="n">
        <v>162</v>
      </c>
      <c r="DI6763" s="13" t="n">
        <v>162</v>
      </c>
      <c r="EE6763" s="13" t="n">
        <v>162</v>
      </c>
      <c r="FA6763" s="13" t="n">
        <v>162</v>
      </c>
      <c r="FW6763" s="13" t="n">
        <v>162</v>
      </c>
      <c r="GS6763" s="13" t="n">
        <v>162</v>
      </c>
    </row>
    <row r="6764">
      <c r="C6764" s="13" t="n">
        <v>163</v>
      </c>
      <c r="Y6764" s="13" t="n">
        <v>163</v>
      </c>
      <c r="AU6764" s="13" t="n">
        <v>163</v>
      </c>
      <c r="BQ6764" s="13" t="n">
        <v>163</v>
      </c>
      <c r="CM6764" s="13" t="n">
        <v>163</v>
      </c>
      <c r="DI6764" s="13" t="n">
        <v>163</v>
      </c>
      <c r="EE6764" s="13" t="n">
        <v>163</v>
      </c>
      <c r="FA6764" s="13" t="n">
        <v>163</v>
      </c>
      <c r="FW6764" s="13" t="n">
        <v>163</v>
      </c>
      <c r="GS6764" s="13" t="n">
        <v>163</v>
      </c>
    </row>
    <row r="6765">
      <c r="C6765" s="13" t="n">
        <v>164</v>
      </c>
      <c r="Y6765" s="13" t="n">
        <v>164</v>
      </c>
      <c r="AU6765" s="13" t="n">
        <v>164</v>
      </c>
      <c r="BQ6765" s="13" t="n">
        <v>164</v>
      </c>
      <c r="CM6765" s="13" t="n">
        <v>164</v>
      </c>
      <c r="DI6765" s="13" t="n">
        <v>164</v>
      </c>
      <c r="EE6765" s="13" t="n">
        <v>164</v>
      </c>
      <c r="FA6765" s="13" t="n">
        <v>164</v>
      </c>
      <c r="FW6765" s="13" t="n">
        <v>164</v>
      </c>
      <c r="GS6765" s="13" t="n">
        <v>164</v>
      </c>
    </row>
    <row r="6766">
      <c r="C6766" s="13" t="n">
        <v>165</v>
      </c>
      <c r="Y6766" s="13" t="n">
        <v>165</v>
      </c>
      <c r="AU6766" s="13" t="n">
        <v>165</v>
      </c>
      <c r="BQ6766" s="13" t="n">
        <v>165</v>
      </c>
      <c r="CM6766" s="13" t="n">
        <v>165</v>
      </c>
      <c r="DI6766" s="13" t="n">
        <v>165</v>
      </c>
      <c r="EE6766" s="13" t="n">
        <v>165</v>
      </c>
      <c r="FA6766" s="13" t="n">
        <v>165</v>
      </c>
      <c r="FW6766" s="13" t="n">
        <v>165</v>
      </c>
      <c r="GS6766" s="13" t="n">
        <v>165</v>
      </c>
    </row>
    <row r="6767">
      <c r="C6767" s="13" t="n">
        <v>166</v>
      </c>
      <c r="Y6767" s="13" t="n">
        <v>166</v>
      </c>
      <c r="AU6767" s="13" t="n">
        <v>166</v>
      </c>
      <c r="BQ6767" s="13" t="n">
        <v>166</v>
      </c>
      <c r="CM6767" s="13" t="n">
        <v>166</v>
      </c>
      <c r="DI6767" s="13" t="n">
        <v>166</v>
      </c>
      <c r="EE6767" s="13" t="n">
        <v>166</v>
      </c>
      <c r="FA6767" s="13" t="n">
        <v>166</v>
      </c>
      <c r="FW6767" s="13" t="n">
        <v>166</v>
      </c>
      <c r="GS6767" s="13" t="n">
        <v>166</v>
      </c>
    </row>
    <row r="6768">
      <c r="C6768" s="13" t="n">
        <v>167</v>
      </c>
      <c r="Y6768" s="13" t="n">
        <v>167</v>
      </c>
      <c r="AU6768" s="13" t="n">
        <v>167</v>
      </c>
      <c r="BQ6768" s="13" t="n">
        <v>167</v>
      </c>
      <c r="CM6768" s="13" t="n">
        <v>167</v>
      </c>
      <c r="DI6768" s="13" t="n">
        <v>167</v>
      </c>
      <c r="EE6768" s="13" t="n">
        <v>167</v>
      </c>
      <c r="FA6768" s="13" t="n">
        <v>167</v>
      </c>
      <c r="FW6768" s="13" t="n">
        <v>167</v>
      </c>
      <c r="GS6768" s="13" t="n">
        <v>167</v>
      </c>
    </row>
    <row r="6769">
      <c r="C6769" s="13" t="n">
        <v>168</v>
      </c>
      <c r="Y6769" s="13" t="n">
        <v>168</v>
      </c>
      <c r="AU6769" s="13" t="n">
        <v>168</v>
      </c>
      <c r="BQ6769" s="13" t="n">
        <v>168</v>
      </c>
      <c r="CM6769" s="13" t="n">
        <v>168</v>
      </c>
      <c r="DI6769" s="13" t="n">
        <v>168</v>
      </c>
      <c r="EE6769" s="13" t="n">
        <v>168</v>
      </c>
      <c r="FA6769" s="13" t="n">
        <v>168</v>
      </c>
      <c r="FW6769" s="13" t="n">
        <v>168</v>
      </c>
      <c r="GS6769" s="13" t="n">
        <v>168</v>
      </c>
    </row>
    <row r="6770">
      <c r="C6770" s="13" t="n">
        <v>169</v>
      </c>
      <c r="Y6770" s="13" t="n">
        <v>169</v>
      </c>
      <c r="AU6770" s="13" t="n">
        <v>169</v>
      </c>
      <c r="BQ6770" s="13" t="n">
        <v>169</v>
      </c>
      <c r="CM6770" s="13" t="n">
        <v>169</v>
      </c>
      <c r="DI6770" s="13" t="n">
        <v>169</v>
      </c>
      <c r="EE6770" s="13" t="n">
        <v>169</v>
      </c>
      <c r="FA6770" s="13" t="n">
        <v>169</v>
      </c>
      <c r="FW6770" s="13" t="n">
        <v>169</v>
      </c>
      <c r="GS6770" s="13" t="n">
        <v>169</v>
      </c>
    </row>
    <row r="6771">
      <c r="C6771" s="13" t="n">
        <v>170</v>
      </c>
      <c r="Y6771" s="13" t="n">
        <v>170</v>
      </c>
      <c r="AU6771" s="13" t="n">
        <v>170</v>
      </c>
      <c r="BQ6771" s="13" t="n">
        <v>170</v>
      </c>
      <c r="CM6771" s="13" t="n">
        <v>170</v>
      </c>
      <c r="DI6771" s="13" t="n">
        <v>170</v>
      </c>
      <c r="EE6771" s="13" t="n">
        <v>170</v>
      </c>
      <c r="FA6771" s="13" t="n">
        <v>170</v>
      </c>
      <c r="FW6771" s="13" t="n">
        <v>170</v>
      </c>
      <c r="GS6771" s="13" t="n">
        <v>170</v>
      </c>
    </row>
    <row r="6772">
      <c r="C6772" s="13" t="n">
        <v>171</v>
      </c>
      <c r="Y6772" s="13" t="n">
        <v>171</v>
      </c>
      <c r="AU6772" s="13" t="n">
        <v>171</v>
      </c>
      <c r="BQ6772" s="13" t="n">
        <v>171</v>
      </c>
      <c r="CM6772" s="13" t="n">
        <v>171</v>
      </c>
      <c r="DI6772" s="13" t="n">
        <v>171</v>
      </c>
      <c r="EE6772" s="13" t="n">
        <v>171</v>
      </c>
      <c r="FA6772" s="13" t="n">
        <v>171</v>
      </c>
      <c r="FW6772" s="13" t="n">
        <v>171</v>
      </c>
      <c r="GS6772" s="13" t="n">
        <v>171</v>
      </c>
    </row>
    <row r="6773">
      <c r="C6773" s="13" t="n">
        <v>172</v>
      </c>
      <c r="Y6773" s="13" t="n">
        <v>172</v>
      </c>
      <c r="AU6773" s="13" t="n">
        <v>172</v>
      </c>
      <c r="BQ6773" s="13" t="n">
        <v>172</v>
      </c>
      <c r="CM6773" s="13" t="n">
        <v>172</v>
      </c>
      <c r="DI6773" s="13" t="n">
        <v>172</v>
      </c>
      <c r="EE6773" s="13" t="n">
        <v>172</v>
      </c>
      <c r="FA6773" s="13" t="n">
        <v>172</v>
      </c>
      <c r="FW6773" s="13" t="n">
        <v>172</v>
      </c>
      <c r="GS6773" s="13" t="n">
        <v>172</v>
      </c>
    </row>
    <row r="6774">
      <c r="C6774" s="13" t="n">
        <v>173</v>
      </c>
      <c r="Y6774" s="13" t="n">
        <v>173</v>
      </c>
      <c r="AU6774" s="13" t="n">
        <v>173</v>
      </c>
      <c r="BQ6774" s="13" t="n">
        <v>173</v>
      </c>
      <c r="CM6774" s="13" t="n">
        <v>173</v>
      </c>
      <c r="DI6774" s="13" t="n">
        <v>173</v>
      </c>
      <c r="EE6774" s="13" t="n">
        <v>173</v>
      </c>
      <c r="FA6774" s="13" t="n">
        <v>173</v>
      </c>
      <c r="FW6774" s="13" t="n">
        <v>173</v>
      </c>
      <c r="GS6774" s="13" t="n">
        <v>173</v>
      </c>
    </row>
    <row r="6775">
      <c r="C6775" s="13" t="n">
        <v>174</v>
      </c>
      <c r="Y6775" s="13" t="n">
        <v>174</v>
      </c>
      <c r="AU6775" s="13" t="n">
        <v>174</v>
      </c>
      <c r="BQ6775" s="13" t="n">
        <v>174</v>
      </c>
      <c r="CM6775" s="13" t="n">
        <v>174</v>
      </c>
      <c r="DI6775" s="13" t="n">
        <v>174</v>
      </c>
      <c r="EE6775" s="13" t="n">
        <v>174</v>
      </c>
      <c r="FA6775" s="13" t="n">
        <v>174</v>
      </c>
      <c r="FW6775" s="13" t="n">
        <v>174</v>
      </c>
      <c r="GS6775" s="13" t="n">
        <v>174</v>
      </c>
    </row>
    <row r="6776">
      <c r="C6776" s="13" t="n">
        <v>175</v>
      </c>
      <c r="Y6776" s="13" t="n">
        <v>175</v>
      </c>
      <c r="AU6776" s="13" t="n">
        <v>175</v>
      </c>
      <c r="BQ6776" s="13" t="n">
        <v>175</v>
      </c>
      <c r="CM6776" s="13" t="n">
        <v>175</v>
      </c>
      <c r="DI6776" s="13" t="n">
        <v>175</v>
      </c>
      <c r="EE6776" s="13" t="n">
        <v>175</v>
      </c>
      <c r="FA6776" s="13" t="n">
        <v>175</v>
      </c>
      <c r="FW6776" s="13" t="n">
        <v>175</v>
      </c>
      <c r="GS6776" s="13" t="n">
        <v>175</v>
      </c>
    </row>
    <row r="6777">
      <c r="C6777" s="13" t="n">
        <v>176</v>
      </c>
      <c r="Y6777" s="13" t="n">
        <v>176</v>
      </c>
      <c r="AU6777" s="13" t="n">
        <v>176</v>
      </c>
      <c r="BQ6777" s="13" t="n">
        <v>176</v>
      </c>
      <c r="CM6777" s="13" t="n">
        <v>176</v>
      </c>
      <c r="DI6777" s="13" t="n">
        <v>176</v>
      </c>
      <c r="EE6777" s="13" t="n">
        <v>176</v>
      </c>
      <c r="FA6777" s="13" t="n">
        <v>176</v>
      </c>
      <c r="FW6777" s="13" t="n">
        <v>176</v>
      </c>
      <c r="GS6777" s="13" t="n">
        <v>176</v>
      </c>
    </row>
    <row r="6778">
      <c r="C6778" s="13" t="n">
        <v>177</v>
      </c>
      <c r="Y6778" s="13" t="n">
        <v>177</v>
      </c>
      <c r="AU6778" s="13" t="n">
        <v>177</v>
      </c>
      <c r="BQ6778" s="13" t="n">
        <v>177</v>
      </c>
      <c r="CM6778" s="13" t="n">
        <v>177</v>
      </c>
      <c r="DI6778" s="13" t="n">
        <v>177</v>
      </c>
      <c r="EE6778" s="13" t="n">
        <v>177</v>
      </c>
      <c r="FA6778" s="13" t="n">
        <v>177</v>
      </c>
      <c r="FW6778" s="13" t="n">
        <v>177</v>
      </c>
      <c r="GS6778" s="13" t="n">
        <v>177</v>
      </c>
    </row>
    <row r="6779">
      <c r="C6779" s="13" t="n">
        <v>178</v>
      </c>
      <c r="Y6779" s="13" t="n">
        <v>178</v>
      </c>
      <c r="AU6779" s="13" t="n">
        <v>178</v>
      </c>
      <c r="BQ6779" s="13" t="n">
        <v>178</v>
      </c>
      <c r="CM6779" s="13" t="n">
        <v>178</v>
      </c>
      <c r="DI6779" s="13" t="n">
        <v>178</v>
      </c>
      <c r="EE6779" s="13" t="n">
        <v>178</v>
      </c>
      <c r="FA6779" s="13" t="n">
        <v>178</v>
      </c>
      <c r="FW6779" s="13" t="n">
        <v>178</v>
      </c>
      <c r="GS6779" s="13" t="n">
        <v>178</v>
      </c>
    </row>
    <row r="6780">
      <c r="C6780" s="13" t="n">
        <v>179</v>
      </c>
      <c r="Y6780" s="13" t="n">
        <v>179</v>
      </c>
      <c r="AU6780" s="13" t="n">
        <v>179</v>
      </c>
      <c r="BQ6780" s="13" t="n">
        <v>179</v>
      </c>
      <c r="CM6780" s="13" t="n">
        <v>179</v>
      </c>
      <c r="DI6780" s="13" t="n">
        <v>179</v>
      </c>
      <c r="EE6780" s="13" t="n">
        <v>179</v>
      </c>
      <c r="FA6780" s="13" t="n">
        <v>179</v>
      </c>
      <c r="FW6780" s="13" t="n">
        <v>179</v>
      </c>
      <c r="GS6780" s="13" t="n">
        <v>179</v>
      </c>
    </row>
    <row r="6781">
      <c r="C6781" s="13" t="n">
        <v>180</v>
      </c>
      <c r="Y6781" s="13" t="n">
        <v>180</v>
      </c>
      <c r="AU6781" s="13" t="n">
        <v>180</v>
      </c>
      <c r="BQ6781" s="13" t="n">
        <v>180</v>
      </c>
      <c r="CM6781" s="13" t="n">
        <v>180</v>
      </c>
      <c r="DI6781" s="13" t="n">
        <v>180</v>
      </c>
      <c r="EE6781" s="13" t="n">
        <v>180</v>
      </c>
      <c r="FA6781" s="13" t="n">
        <v>180</v>
      </c>
      <c r="FW6781" s="13" t="n">
        <v>180</v>
      </c>
      <c r="GS6781" s="13" t="n">
        <v>180</v>
      </c>
    </row>
    <row r="6782">
      <c r="C6782" s="13" t="n">
        <v>181</v>
      </c>
      <c r="Y6782" s="13" t="n">
        <v>181</v>
      </c>
      <c r="AU6782" s="13" t="n">
        <v>181</v>
      </c>
      <c r="BQ6782" s="13" t="n">
        <v>181</v>
      </c>
      <c r="CM6782" s="13" t="n">
        <v>181</v>
      </c>
      <c r="DI6782" s="13" t="n">
        <v>181</v>
      </c>
      <c r="EE6782" s="13" t="n">
        <v>181</v>
      </c>
      <c r="FA6782" s="13" t="n">
        <v>181</v>
      </c>
      <c r="FW6782" s="13" t="n">
        <v>181</v>
      </c>
      <c r="GS6782" s="13" t="n">
        <v>181</v>
      </c>
    </row>
    <row r="6783">
      <c r="C6783" s="13" t="n">
        <v>182</v>
      </c>
      <c r="Y6783" s="13" t="n">
        <v>182</v>
      </c>
      <c r="AU6783" s="13" t="n">
        <v>182</v>
      </c>
      <c r="BQ6783" s="13" t="n">
        <v>182</v>
      </c>
      <c r="CM6783" s="13" t="n">
        <v>182</v>
      </c>
      <c r="DI6783" s="13" t="n">
        <v>182</v>
      </c>
      <c r="EE6783" s="13" t="n">
        <v>182</v>
      </c>
      <c r="FA6783" s="13" t="n">
        <v>182</v>
      </c>
      <c r="FW6783" s="13" t="n">
        <v>182</v>
      </c>
      <c r="GS6783" s="13" t="n">
        <v>182</v>
      </c>
    </row>
    <row r="6784">
      <c r="C6784" s="13" t="n">
        <v>183</v>
      </c>
      <c r="Y6784" s="13" t="n">
        <v>183</v>
      </c>
      <c r="AU6784" s="13" t="n">
        <v>183</v>
      </c>
      <c r="BQ6784" s="13" t="n">
        <v>183</v>
      </c>
      <c r="CM6784" s="13" t="n">
        <v>183</v>
      </c>
      <c r="DI6784" s="13" t="n">
        <v>183</v>
      </c>
      <c r="EE6784" s="13" t="n">
        <v>183</v>
      </c>
      <c r="FA6784" s="13" t="n">
        <v>183</v>
      </c>
      <c r="FW6784" s="13" t="n">
        <v>183</v>
      </c>
      <c r="GS6784" s="13" t="n">
        <v>183</v>
      </c>
    </row>
    <row r="6785">
      <c r="C6785" s="13" t="n">
        <v>184</v>
      </c>
      <c r="Y6785" s="13" t="n">
        <v>184</v>
      </c>
      <c r="AU6785" s="13" t="n">
        <v>184</v>
      </c>
      <c r="BQ6785" s="13" t="n">
        <v>184</v>
      </c>
      <c r="CM6785" s="13" t="n">
        <v>184</v>
      </c>
      <c r="DI6785" s="13" t="n">
        <v>184</v>
      </c>
      <c r="EE6785" s="13" t="n">
        <v>184</v>
      </c>
      <c r="FA6785" s="13" t="n">
        <v>184</v>
      </c>
      <c r="FW6785" s="13" t="n">
        <v>184</v>
      </c>
      <c r="GS6785" s="13" t="n">
        <v>184</v>
      </c>
    </row>
    <row r="6786">
      <c r="C6786" s="13" t="n">
        <v>185</v>
      </c>
      <c r="Y6786" s="13" t="n">
        <v>185</v>
      </c>
      <c r="AU6786" s="13" t="n">
        <v>185</v>
      </c>
      <c r="BQ6786" s="13" t="n">
        <v>185</v>
      </c>
      <c r="CM6786" s="13" t="n">
        <v>185</v>
      </c>
      <c r="DI6786" s="13" t="n">
        <v>185</v>
      </c>
      <c r="EE6786" s="13" t="n">
        <v>185</v>
      </c>
      <c r="FA6786" s="13" t="n">
        <v>185</v>
      </c>
      <c r="FW6786" s="13" t="n">
        <v>185</v>
      </c>
      <c r="GS6786" s="13" t="n">
        <v>185</v>
      </c>
    </row>
    <row r="6787">
      <c r="C6787" s="13" t="n">
        <v>186</v>
      </c>
      <c r="Y6787" s="13" t="n">
        <v>186</v>
      </c>
      <c r="AU6787" s="13" t="n">
        <v>186</v>
      </c>
      <c r="BQ6787" s="13" t="n">
        <v>186</v>
      </c>
      <c r="CM6787" s="13" t="n">
        <v>186</v>
      </c>
      <c r="DI6787" s="13" t="n">
        <v>186</v>
      </c>
      <c r="EE6787" s="13" t="n">
        <v>186</v>
      </c>
      <c r="FA6787" s="13" t="n">
        <v>186</v>
      </c>
      <c r="FW6787" s="13" t="n">
        <v>186</v>
      </c>
      <c r="GS6787" s="13" t="n">
        <v>186</v>
      </c>
    </row>
    <row r="6788">
      <c r="C6788" s="13" t="n">
        <v>187</v>
      </c>
      <c r="Y6788" s="13" t="n">
        <v>187</v>
      </c>
      <c r="AU6788" s="13" t="n">
        <v>187</v>
      </c>
      <c r="BQ6788" s="13" t="n">
        <v>187</v>
      </c>
      <c r="CM6788" s="13" t="n">
        <v>187</v>
      </c>
      <c r="DI6788" s="13" t="n">
        <v>187</v>
      </c>
      <c r="EE6788" s="13" t="n">
        <v>187</v>
      </c>
      <c r="FA6788" s="13" t="n">
        <v>187</v>
      </c>
      <c r="FW6788" s="13" t="n">
        <v>187</v>
      </c>
      <c r="GS6788" s="13" t="n">
        <v>187</v>
      </c>
    </row>
    <row r="6789">
      <c r="C6789" s="13" t="n">
        <v>188</v>
      </c>
      <c r="Y6789" s="13" t="n">
        <v>188</v>
      </c>
      <c r="AU6789" s="13" t="n">
        <v>188</v>
      </c>
      <c r="BQ6789" s="13" t="n">
        <v>188</v>
      </c>
      <c r="CM6789" s="13" t="n">
        <v>188</v>
      </c>
      <c r="DI6789" s="13" t="n">
        <v>188</v>
      </c>
      <c r="EE6789" s="13" t="n">
        <v>188</v>
      </c>
      <c r="FA6789" s="13" t="n">
        <v>188</v>
      </c>
      <c r="FW6789" s="13" t="n">
        <v>188</v>
      </c>
      <c r="GS6789" s="13" t="n">
        <v>188</v>
      </c>
    </row>
    <row r="6790">
      <c r="C6790" s="13" t="n">
        <v>189</v>
      </c>
      <c r="Y6790" s="13" t="n">
        <v>189</v>
      </c>
      <c r="AU6790" s="13" t="n">
        <v>189</v>
      </c>
      <c r="BQ6790" s="13" t="n">
        <v>189</v>
      </c>
      <c r="CM6790" s="13" t="n">
        <v>189</v>
      </c>
      <c r="DI6790" s="13" t="n">
        <v>189</v>
      </c>
      <c r="EE6790" s="13" t="n">
        <v>189</v>
      </c>
      <c r="FA6790" s="13" t="n">
        <v>189</v>
      </c>
      <c r="FW6790" s="13" t="n">
        <v>189</v>
      </c>
      <c r="GS6790" s="13" t="n">
        <v>189</v>
      </c>
    </row>
    <row r="6791">
      <c r="C6791" s="13" t="n">
        <v>190</v>
      </c>
      <c r="Y6791" s="13" t="n">
        <v>190</v>
      </c>
      <c r="AU6791" s="13" t="n">
        <v>190</v>
      </c>
      <c r="BQ6791" s="13" t="n">
        <v>190</v>
      </c>
      <c r="CM6791" s="13" t="n">
        <v>190</v>
      </c>
      <c r="DI6791" s="13" t="n">
        <v>190</v>
      </c>
      <c r="EE6791" s="13" t="n">
        <v>190</v>
      </c>
      <c r="FA6791" s="13" t="n">
        <v>190</v>
      </c>
      <c r="FW6791" s="13" t="n">
        <v>190</v>
      </c>
      <c r="GS6791" s="13" t="n">
        <v>190</v>
      </c>
    </row>
    <row r="6792">
      <c r="C6792" s="13" t="n">
        <v>191</v>
      </c>
      <c r="Y6792" s="13" t="n">
        <v>191</v>
      </c>
      <c r="AU6792" s="13" t="n">
        <v>191</v>
      </c>
      <c r="BQ6792" s="13" t="n">
        <v>191</v>
      </c>
      <c r="CM6792" s="13" t="n">
        <v>191</v>
      </c>
      <c r="DI6792" s="13" t="n">
        <v>191</v>
      </c>
      <c r="EE6792" s="13" t="n">
        <v>191</v>
      </c>
      <c r="FA6792" s="13" t="n">
        <v>191</v>
      </c>
      <c r="FW6792" s="13" t="n">
        <v>191</v>
      </c>
      <c r="GS6792" s="13" t="n">
        <v>191</v>
      </c>
    </row>
    <row r="6793">
      <c r="C6793" s="13" t="n">
        <v>192</v>
      </c>
      <c r="Y6793" s="13" t="n">
        <v>192</v>
      </c>
      <c r="AU6793" s="13" t="n">
        <v>192</v>
      </c>
      <c r="BQ6793" s="13" t="n">
        <v>192</v>
      </c>
      <c r="CM6793" s="13" t="n">
        <v>192</v>
      </c>
      <c r="DI6793" s="13" t="n">
        <v>192</v>
      </c>
      <c r="EE6793" s="13" t="n">
        <v>192</v>
      </c>
      <c r="FA6793" s="13" t="n">
        <v>192</v>
      </c>
      <c r="FW6793" s="13" t="n">
        <v>192</v>
      </c>
      <c r="GS6793" s="13" t="n">
        <v>192</v>
      </c>
    </row>
    <row r="6794">
      <c r="C6794" s="13" t="n">
        <v>193</v>
      </c>
      <c r="Y6794" s="13" t="n">
        <v>193</v>
      </c>
      <c r="AU6794" s="13" t="n">
        <v>193</v>
      </c>
      <c r="BQ6794" s="13" t="n">
        <v>193</v>
      </c>
      <c r="CM6794" s="13" t="n">
        <v>193</v>
      </c>
      <c r="DI6794" s="13" t="n">
        <v>193</v>
      </c>
      <c r="EE6794" s="13" t="n">
        <v>193</v>
      </c>
      <c r="FA6794" s="13" t="n">
        <v>193</v>
      </c>
      <c r="FW6794" s="13" t="n">
        <v>193</v>
      </c>
      <c r="GS6794" s="13" t="n">
        <v>193</v>
      </c>
    </row>
    <row r="6795">
      <c r="C6795" s="13" t="n">
        <v>194</v>
      </c>
      <c r="Y6795" s="13" t="n">
        <v>194</v>
      </c>
      <c r="AU6795" s="13" t="n">
        <v>194</v>
      </c>
      <c r="BQ6795" s="13" t="n">
        <v>194</v>
      </c>
      <c r="CM6795" s="13" t="n">
        <v>194</v>
      </c>
      <c r="DI6795" s="13" t="n">
        <v>194</v>
      </c>
      <c r="EE6795" s="13" t="n">
        <v>194</v>
      </c>
      <c r="FA6795" s="13" t="n">
        <v>194</v>
      </c>
      <c r="FW6795" s="13" t="n">
        <v>194</v>
      </c>
      <c r="GS6795" s="13" t="n">
        <v>194</v>
      </c>
    </row>
    <row r="6796">
      <c r="C6796" s="13" t="n">
        <v>195</v>
      </c>
      <c r="Y6796" s="13" t="n">
        <v>195</v>
      </c>
      <c r="AU6796" s="13" t="n">
        <v>195</v>
      </c>
      <c r="BQ6796" s="13" t="n">
        <v>195</v>
      </c>
      <c r="CM6796" s="13" t="n">
        <v>195</v>
      </c>
      <c r="DI6796" s="13" t="n">
        <v>195</v>
      </c>
      <c r="EE6796" s="13" t="n">
        <v>195</v>
      </c>
      <c r="FA6796" s="13" t="n">
        <v>195</v>
      </c>
      <c r="FW6796" s="13" t="n">
        <v>195</v>
      </c>
      <c r="GS6796" s="13" t="n">
        <v>195</v>
      </c>
    </row>
    <row r="6797">
      <c r="C6797" s="13" t="n">
        <v>196</v>
      </c>
      <c r="Y6797" s="13" t="n">
        <v>196</v>
      </c>
      <c r="AU6797" s="13" t="n">
        <v>196</v>
      </c>
      <c r="BQ6797" s="13" t="n">
        <v>196</v>
      </c>
      <c r="CM6797" s="13" t="n">
        <v>196</v>
      </c>
      <c r="DI6797" s="13" t="n">
        <v>196</v>
      </c>
      <c r="EE6797" s="13" t="n">
        <v>196</v>
      </c>
      <c r="FA6797" s="13" t="n">
        <v>196</v>
      </c>
      <c r="FW6797" s="13" t="n">
        <v>196</v>
      </c>
      <c r="GS6797" s="13" t="n">
        <v>196</v>
      </c>
    </row>
    <row r="6798">
      <c r="C6798" s="13" t="n">
        <v>197</v>
      </c>
      <c r="Y6798" s="13" t="n">
        <v>197</v>
      </c>
      <c r="AU6798" s="13" t="n">
        <v>197</v>
      </c>
      <c r="BQ6798" s="13" t="n">
        <v>197</v>
      </c>
      <c r="CM6798" s="13" t="n">
        <v>197</v>
      </c>
      <c r="DI6798" s="13" t="n">
        <v>197</v>
      </c>
      <c r="EE6798" s="13" t="n">
        <v>197</v>
      </c>
      <c r="FA6798" s="13" t="n">
        <v>197</v>
      </c>
      <c r="FW6798" s="13" t="n">
        <v>197</v>
      </c>
      <c r="GS6798" s="13" t="n">
        <v>197</v>
      </c>
    </row>
    <row r="6799">
      <c r="C6799" s="13" t="n">
        <v>198</v>
      </c>
      <c r="Y6799" s="13" t="n">
        <v>198</v>
      </c>
      <c r="AU6799" s="13" t="n">
        <v>198</v>
      </c>
      <c r="BQ6799" s="13" t="n">
        <v>198</v>
      </c>
      <c r="CM6799" s="13" t="n">
        <v>198</v>
      </c>
      <c r="DI6799" s="13" t="n">
        <v>198</v>
      </c>
      <c r="EE6799" s="13" t="n">
        <v>198</v>
      </c>
      <c r="FA6799" s="13" t="n">
        <v>198</v>
      </c>
      <c r="FW6799" s="13" t="n">
        <v>198</v>
      </c>
      <c r="GS6799" s="13" t="n">
        <v>198</v>
      </c>
    </row>
    <row r="6800">
      <c r="A6800" s="13" t="inlineStr">
        <is>
          <t>FIM</t>
        </is>
      </c>
      <c r="B6800" s="13" t="inlineStr">
        <is>
          <t>FIM</t>
        </is>
      </c>
      <c r="C6800" s="13" t="inlineStr">
        <is>
          <t>FIM</t>
        </is>
      </c>
      <c r="D6800" s="13" t="inlineStr">
        <is>
          <t>FIM</t>
        </is>
      </c>
      <c r="E6800" s="13" t="inlineStr">
        <is>
          <t>FIM</t>
        </is>
      </c>
      <c r="F6800" s="13" t="inlineStr">
        <is>
          <t>FIM</t>
        </is>
      </c>
      <c r="G6800" s="13" t="inlineStr">
        <is>
          <t>FIM</t>
        </is>
      </c>
      <c r="H6800" s="13" t="inlineStr">
        <is>
          <t>FIM</t>
        </is>
      </c>
      <c r="I6800" s="13" t="inlineStr">
        <is>
          <t>FIM</t>
        </is>
      </c>
      <c r="J6800" s="13" t="inlineStr">
        <is>
          <t>FIM</t>
        </is>
      </c>
      <c r="K6800" s="13" t="inlineStr">
        <is>
          <t>FIM</t>
        </is>
      </c>
      <c r="L6800" s="13" t="inlineStr">
        <is>
          <t>FIM</t>
        </is>
      </c>
      <c r="M6800" s="13" t="inlineStr">
        <is>
          <t>FIM</t>
        </is>
      </c>
      <c r="N6800" s="13" t="inlineStr">
        <is>
          <t>FIM</t>
        </is>
      </c>
      <c r="O6800" s="13" t="inlineStr">
        <is>
          <t>FIM</t>
        </is>
      </c>
      <c r="P6800" s="13" t="inlineStr">
        <is>
          <t>FIM</t>
        </is>
      </c>
      <c r="Q6800" s="13" t="inlineStr">
        <is>
          <t>FIM</t>
        </is>
      </c>
      <c r="R6800" s="13" t="inlineStr">
        <is>
          <t>FIM</t>
        </is>
      </c>
      <c r="S6800" s="13" t="inlineStr">
        <is>
          <t>FIM</t>
        </is>
      </c>
      <c r="T6800" s="13" t="inlineStr">
        <is>
          <t>FIM</t>
        </is>
      </c>
      <c r="U6800" s="13" t="inlineStr">
        <is>
          <t>FIM</t>
        </is>
      </c>
      <c r="V6800" s="13" t="inlineStr">
        <is>
          <t>FIM</t>
        </is>
      </c>
      <c r="W6800" s="13" t="inlineStr">
        <is>
          <t>FIM</t>
        </is>
      </c>
      <c r="X6800" s="13" t="inlineStr">
        <is>
          <t>FIM</t>
        </is>
      </c>
      <c r="Y6800" s="13" t="inlineStr">
        <is>
          <t>FIM</t>
        </is>
      </c>
      <c r="Z6800" s="13" t="inlineStr">
        <is>
          <t>FIM</t>
        </is>
      </c>
      <c r="AA6800" s="13" t="inlineStr">
        <is>
          <t>FIM</t>
        </is>
      </c>
      <c r="AB6800" s="13" t="inlineStr">
        <is>
          <t>FIM</t>
        </is>
      </c>
      <c r="AC6800" s="13" t="inlineStr">
        <is>
          <t>FIM</t>
        </is>
      </c>
      <c r="AD6800" s="13" t="inlineStr">
        <is>
          <t>FIM</t>
        </is>
      </c>
      <c r="AE6800" s="13" t="inlineStr">
        <is>
          <t>FIM</t>
        </is>
      </c>
      <c r="AF6800" s="13" t="inlineStr">
        <is>
          <t>FIM</t>
        </is>
      </c>
      <c r="AG6800" s="13" t="inlineStr">
        <is>
          <t>FIM</t>
        </is>
      </c>
      <c r="AH6800" s="13" t="inlineStr">
        <is>
          <t>FIM</t>
        </is>
      </c>
      <c r="AI6800" s="13" t="inlineStr">
        <is>
          <t>FIM</t>
        </is>
      </c>
      <c r="AJ6800" s="13" t="inlineStr">
        <is>
          <t>FIM</t>
        </is>
      </c>
      <c r="AK6800" s="13" t="inlineStr">
        <is>
          <t>FIM</t>
        </is>
      </c>
      <c r="AL6800" s="13" t="inlineStr">
        <is>
          <t>FIM</t>
        </is>
      </c>
      <c r="AM6800" s="13" t="inlineStr">
        <is>
          <t>FIM</t>
        </is>
      </c>
      <c r="AN6800" s="13" t="inlineStr">
        <is>
          <t>FIM</t>
        </is>
      </c>
      <c r="AT6800" s="13" t="inlineStr">
        <is>
          <t>FIM</t>
        </is>
      </c>
      <c r="AU6800" s="13" t="inlineStr">
        <is>
          <t>FIM</t>
        </is>
      </c>
      <c r="AV6800" s="13" t="inlineStr">
        <is>
          <t>FIM</t>
        </is>
      </c>
      <c r="AW6800" s="13" t="inlineStr">
        <is>
          <t>FIM</t>
        </is>
      </c>
      <c r="AX6800" s="13" t="inlineStr">
        <is>
          <t>FIM</t>
        </is>
      </c>
      <c r="AY6800" s="13" t="inlineStr">
        <is>
          <t>FIM</t>
        </is>
      </c>
      <c r="AZ6800" s="13" t="inlineStr">
        <is>
          <t>FIM</t>
        </is>
      </c>
      <c r="BA6800" s="13" t="inlineStr">
        <is>
          <t>FIM</t>
        </is>
      </c>
      <c r="BB6800" s="13" t="inlineStr">
        <is>
          <t>FIM</t>
        </is>
      </c>
      <c r="BC6800" s="13" t="inlineStr">
        <is>
          <t>FIM</t>
        </is>
      </c>
      <c r="BD6800" s="13" t="inlineStr">
        <is>
          <t>FIM</t>
        </is>
      </c>
      <c r="BE6800" s="13" t="inlineStr">
        <is>
          <t>FIM</t>
        </is>
      </c>
      <c r="BF6800" s="13" t="inlineStr">
        <is>
          <t>FIM</t>
        </is>
      </c>
      <c r="BG6800" s="13" t="inlineStr">
        <is>
          <t>FIM</t>
        </is>
      </c>
      <c r="BH6800" s="13" t="inlineStr">
        <is>
          <t>FIM</t>
        </is>
      </c>
      <c r="BI6800" s="13" t="inlineStr">
        <is>
          <t>FIM</t>
        </is>
      </c>
      <c r="BJ6800" s="13" t="inlineStr">
        <is>
          <t>FIM</t>
        </is>
      </c>
      <c r="BP6800" s="13" t="inlineStr">
        <is>
          <t>FIM</t>
        </is>
      </c>
      <c r="BQ6800" s="13" t="inlineStr">
        <is>
          <t>FIM</t>
        </is>
      </c>
      <c r="BR6800" s="13" t="inlineStr">
        <is>
          <t>FIM</t>
        </is>
      </c>
      <c r="BS6800" s="13" t="inlineStr">
        <is>
          <t>FIM</t>
        </is>
      </c>
      <c r="BT6800" s="13" t="inlineStr">
        <is>
          <t>FIM</t>
        </is>
      </c>
      <c r="BU6800" s="13" t="inlineStr">
        <is>
          <t>FIM</t>
        </is>
      </c>
      <c r="BV6800" s="13" t="inlineStr">
        <is>
          <t>FIM</t>
        </is>
      </c>
      <c r="BW6800" s="13" t="inlineStr">
        <is>
          <t>FIM</t>
        </is>
      </c>
      <c r="BX6800" s="13" t="inlineStr">
        <is>
          <t>FIM</t>
        </is>
      </c>
      <c r="BY6800" s="13" t="inlineStr">
        <is>
          <t>FIM</t>
        </is>
      </c>
      <c r="BZ6800" s="13" t="inlineStr">
        <is>
          <t>FIM</t>
        </is>
      </c>
      <c r="CA6800" s="13" t="inlineStr">
        <is>
          <t>FIM</t>
        </is>
      </c>
      <c r="CB6800" s="13" t="inlineStr">
        <is>
          <t>FIM</t>
        </is>
      </c>
      <c r="CC6800" s="13" t="inlineStr">
        <is>
          <t>FIM</t>
        </is>
      </c>
      <c r="CD6800" s="13" t="inlineStr">
        <is>
          <t>FIM</t>
        </is>
      </c>
      <c r="CE6800" s="13" t="inlineStr">
        <is>
          <t>FIM</t>
        </is>
      </c>
      <c r="CF6800" s="13" t="inlineStr">
        <is>
          <t>FIM</t>
        </is>
      </c>
      <c r="CL6800" s="13" t="inlineStr">
        <is>
          <t>FIM</t>
        </is>
      </c>
      <c r="CM6800" s="13" t="inlineStr">
        <is>
          <t>FIM</t>
        </is>
      </c>
      <c r="CN6800" s="13" t="inlineStr">
        <is>
          <t>FIM</t>
        </is>
      </c>
      <c r="CO6800" s="13" t="inlineStr">
        <is>
          <t>FIM</t>
        </is>
      </c>
      <c r="CP6800" s="13" t="inlineStr">
        <is>
          <t>FIM</t>
        </is>
      </c>
      <c r="CQ6800" s="13" t="inlineStr">
        <is>
          <t>FIM</t>
        </is>
      </c>
      <c r="CR6800" s="13" t="inlineStr">
        <is>
          <t>FIM</t>
        </is>
      </c>
      <c r="CS6800" s="13" t="inlineStr">
        <is>
          <t>FIM</t>
        </is>
      </c>
      <c r="CT6800" s="13" t="inlineStr">
        <is>
          <t>FIM</t>
        </is>
      </c>
      <c r="CU6800" s="13" t="inlineStr">
        <is>
          <t>FIM</t>
        </is>
      </c>
      <c r="CV6800" s="13" t="inlineStr">
        <is>
          <t>FIM</t>
        </is>
      </c>
      <c r="CW6800" s="13" t="inlineStr">
        <is>
          <t>FIM</t>
        </is>
      </c>
      <c r="CX6800" s="13" t="inlineStr">
        <is>
          <t>FIM</t>
        </is>
      </c>
      <c r="CY6800" s="13" t="inlineStr">
        <is>
          <t>FIM</t>
        </is>
      </c>
      <c r="CZ6800" s="13" t="inlineStr">
        <is>
          <t>FIM</t>
        </is>
      </c>
      <c r="DA6800" s="13" t="inlineStr">
        <is>
          <t>FIM</t>
        </is>
      </c>
      <c r="DB6800" s="13" t="inlineStr">
        <is>
          <t>FIM</t>
        </is>
      </c>
      <c r="DH6800" s="13" t="inlineStr">
        <is>
          <t>FIM</t>
        </is>
      </c>
      <c r="DI6800" s="13" t="inlineStr">
        <is>
          <t>FIM</t>
        </is>
      </c>
      <c r="DJ6800" s="13" t="inlineStr">
        <is>
          <t>FIM</t>
        </is>
      </c>
      <c r="DK6800" s="13" t="inlineStr">
        <is>
          <t>FIM</t>
        </is>
      </c>
      <c r="DL6800" s="13" t="inlineStr">
        <is>
          <t>FIM</t>
        </is>
      </c>
      <c r="DM6800" s="13" t="inlineStr">
        <is>
          <t>FIM</t>
        </is>
      </c>
      <c r="DN6800" s="13" t="inlineStr">
        <is>
          <t>FIM</t>
        </is>
      </c>
      <c r="DO6800" s="13" t="inlineStr">
        <is>
          <t>FIM</t>
        </is>
      </c>
      <c r="DP6800" s="13" t="inlineStr">
        <is>
          <t>FIM</t>
        </is>
      </c>
      <c r="DQ6800" s="13" t="inlineStr">
        <is>
          <t>FIM</t>
        </is>
      </c>
      <c r="DR6800" s="13" t="inlineStr">
        <is>
          <t>FIM</t>
        </is>
      </c>
      <c r="DS6800" s="13" t="inlineStr">
        <is>
          <t>FIM</t>
        </is>
      </c>
      <c r="DT6800" s="13" t="inlineStr">
        <is>
          <t>FIM</t>
        </is>
      </c>
      <c r="DU6800" s="13" t="inlineStr">
        <is>
          <t>FIM</t>
        </is>
      </c>
      <c r="DV6800" s="13" t="inlineStr">
        <is>
          <t>FIM</t>
        </is>
      </c>
      <c r="DW6800" s="13" t="inlineStr">
        <is>
          <t>FIM</t>
        </is>
      </c>
      <c r="DX6800" s="13" t="inlineStr">
        <is>
          <t>FIM</t>
        </is>
      </c>
      <c r="ED6800" s="13" t="inlineStr">
        <is>
          <t>FIM</t>
        </is>
      </c>
      <c r="EE6800" s="13" t="inlineStr">
        <is>
          <t>FIM</t>
        </is>
      </c>
      <c r="EF6800" s="13" t="inlineStr">
        <is>
          <t>FIM</t>
        </is>
      </c>
      <c r="EG6800" s="13" t="inlineStr">
        <is>
          <t>FIM</t>
        </is>
      </c>
      <c r="EH6800" s="13" t="inlineStr">
        <is>
          <t>FIM</t>
        </is>
      </c>
      <c r="EI6800" s="13" t="inlineStr">
        <is>
          <t>FIM</t>
        </is>
      </c>
      <c r="EJ6800" s="13" t="inlineStr">
        <is>
          <t>FIM</t>
        </is>
      </c>
      <c r="EK6800" s="13" t="inlineStr">
        <is>
          <t>FIM</t>
        </is>
      </c>
      <c r="EL6800" s="13" t="inlineStr">
        <is>
          <t>FIM</t>
        </is>
      </c>
      <c r="EM6800" s="13" t="inlineStr">
        <is>
          <t>FIM</t>
        </is>
      </c>
      <c r="EN6800" s="13" t="inlineStr">
        <is>
          <t>FIM</t>
        </is>
      </c>
      <c r="EO6800" s="13" t="inlineStr">
        <is>
          <t>FIM</t>
        </is>
      </c>
      <c r="EP6800" s="13" t="inlineStr">
        <is>
          <t>FIM</t>
        </is>
      </c>
      <c r="EQ6800" s="13" t="inlineStr">
        <is>
          <t>FIM</t>
        </is>
      </c>
      <c r="ER6800" s="13" t="inlineStr">
        <is>
          <t>FIM</t>
        </is>
      </c>
      <c r="ES6800" s="13" t="inlineStr">
        <is>
          <t>FIM</t>
        </is>
      </c>
      <c r="ET6800" s="13" t="inlineStr">
        <is>
          <t>FIM</t>
        </is>
      </c>
      <c r="EZ6800" s="13" t="inlineStr">
        <is>
          <t>FIM</t>
        </is>
      </c>
      <c r="FA6800" s="13" t="inlineStr">
        <is>
          <t>FIM</t>
        </is>
      </c>
      <c r="FB6800" s="13" t="inlineStr">
        <is>
          <t>FIM</t>
        </is>
      </c>
      <c r="FC6800" s="13" t="inlineStr">
        <is>
          <t>FIM</t>
        </is>
      </c>
      <c r="FD6800" s="13" t="inlineStr">
        <is>
          <t>FIM</t>
        </is>
      </c>
      <c r="FE6800" s="13" t="inlineStr">
        <is>
          <t>FIM</t>
        </is>
      </c>
      <c r="FF6800" s="13" t="inlineStr">
        <is>
          <t>FIM</t>
        </is>
      </c>
      <c r="FG6800" s="13" t="inlineStr">
        <is>
          <t>FIM</t>
        </is>
      </c>
      <c r="FH6800" s="13" t="inlineStr">
        <is>
          <t>FIM</t>
        </is>
      </c>
      <c r="FI6800" s="13" t="inlineStr">
        <is>
          <t>FIM</t>
        </is>
      </c>
      <c r="FJ6800" s="13" t="inlineStr">
        <is>
          <t>FIM</t>
        </is>
      </c>
      <c r="FK6800" s="13" t="inlineStr">
        <is>
          <t>FIM</t>
        </is>
      </c>
      <c r="FL6800" s="13" t="inlineStr">
        <is>
          <t>FIM</t>
        </is>
      </c>
      <c r="FM6800" s="13" t="inlineStr">
        <is>
          <t>FIM</t>
        </is>
      </c>
      <c r="FN6800" s="13" t="inlineStr">
        <is>
          <t>FIM</t>
        </is>
      </c>
      <c r="FO6800" s="13" t="inlineStr">
        <is>
          <t>FIM</t>
        </is>
      </c>
      <c r="FP6800" s="13" t="inlineStr">
        <is>
          <t>FIM</t>
        </is>
      </c>
      <c r="FV6800" s="13" t="inlineStr">
        <is>
          <t>FIM</t>
        </is>
      </c>
      <c r="FW6800" s="13" t="inlineStr">
        <is>
          <t>FIM</t>
        </is>
      </c>
      <c r="FX6800" s="13" t="inlineStr">
        <is>
          <t>FIM</t>
        </is>
      </c>
      <c r="FY6800" s="13" t="inlineStr">
        <is>
          <t>FIM</t>
        </is>
      </c>
      <c r="FZ6800" s="13" t="inlineStr">
        <is>
          <t>FIM</t>
        </is>
      </c>
      <c r="GA6800" s="13" t="inlineStr">
        <is>
          <t>FIM</t>
        </is>
      </c>
      <c r="GB6800" s="13" t="inlineStr">
        <is>
          <t>FIM</t>
        </is>
      </c>
      <c r="GC6800" s="13" t="inlineStr">
        <is>
          <t>FIM</t>
        </is>
      </c>
      <c r="GD6800" s="13" t="inlineStr">
        <is>
          <t>FIM</t>
        </is>
      </c>
      <c r="GE6800" s="13" t="inlineStr">
        <is>
          <t>FIM</t>
        </is>
      </c>
      <c r="GF6800" s="13" t="inlineStr">
        <is>
          <t>FIM</t>
        </is>
      </c>
      <c r="GG6800" s="13" t="inlineStr">
        <is>
          <t>FIM</t>
        </is>
      </c>
      <c r="GH6800" s="13" t="inlineStr">
        <is>
          <t>FIM</t>
        </is>
      </c>
      <c r="GI6800" s="13" t="inlineStr">
        <is>
          <t>FIM</t>
        </is>
      </c>
      <c r="GJ6800" s="13" t="inlineStr">
        <is>
          <t>FIM</t>
        </is>
      </c>
      <c r="GK6800" s="13" t="inlineStr">
        <is>
          <t>FIM</t>
        </is>
      </c>
      <c r="GL6800" s="13" t="inlineStr">
        <is>
          <t>FIM</t>
        </is>
      </c>
      <c r="GR6800" s="13" t="inlineStr">
        <is>
          <t>FIM</t>
        </is>
      </c>
      <c r="GS6800" s="13" t="inlineStr">
        <is>
          <t>FIM</t>
        </is>
      </c>
      <c r="GT6800" s="13" t="inlineStr">
        <is>
          <t>FIM</t>
        </is>
      </c>
      <c r="GU6800" s="13" t="inlineStr">
        <is>
          <t>FIM</t>
        </is>
      </c>
      <c r="GV6800" s="13" t="inlineStr">
        <is>
          <t>FIM</t>
        </is>
      </c>
      <c r="GW6800" s="13" t="inlineStr">
        <is>
          <t>FIM</t>
        </is>
      </c>
      <c r="GX6800" s="13" t="inlineStr">
        <is>
          <t>FIM</t>
        </is>
      </c>
      <c r="GY6800" s="13" t="inlineStr">
        <is>
          <t>FIM</t>
        </is>
      </c>
      <c r="GZ6800" s="13" t="inlineStr">
        <is>
          <t>FIM</t>
        </is>
      </c>
      <c r="HA6800" s="13" t="inlineStr">
        <is>
          <t>FIM</t>
        </is>
      </c>
      <c r="HB6800" s="13" t="inlineStr">
        <is>
          <t>FIM</t>
        </is>
      </c>
      <c r="HC6800" s="13" t="inlineStr">
        <is>
          <t>FIM</t>
        </is>
      </c>
      <c r="HD6800" s="13" t="inlineStr">
        <is>
          <t>FIM</t>
        </is>
      </c>
      <c r="HE6800" s="13" t="inlineStr">
        <is>
          <t>FIM</t>
        </is>
      </c>
      <c r="HF6800" s="13" t="inlineStr">
        <is>
          <t>FIM</t>
        </is>
      </c>
      <c r="HG6800" s="13" t="inlineStr">
        <is>
          <t>FIM</t>
        </is>
      </c>
      <c r="HH6800" s="13" t="inlineStr">
        <is>
          <t>FIM</t>
        </is>
      </c>
    </row>
    <row r="6801">
      <c r="D6801" s="13" t="n">
        <v>22</v>
      </c>
      <c r="E6801" s="13" t="n">
        <v>23</v>
      </c>
      <c r="F6801" s="13" t="n">
        <v>24</v>
      </c>
      <c r="Z6801" s="13" t="n">
        <v>22</v>
      </c>
      <c r="AA6801" s="13" t="n">
        <v>23</v>
      </c>
      <c r="AB6801" s="13" t="n">
        <v>24</v>
      </c>
      <c r="AV6801" s="13" t="n">
        <v>22</v>
      </c>
      <c r="AW6801" s="13" t="n">
        <v>23</v>
      </c>
      <c r="AX6801" s="13" t="n">
        <v>24</v>
      </c>
      <c r="BR6801" s="13" t="n">
        <v>22</v>
      </c>
      <c r="BS6801" s="13" t="n">
        <v>23</v>
      </c>
      <c r="BT6801" s="13" t="n">
        <v>24</v>
      </c>
      <c r="CN6801" s="13" t="n">
        <v>22</v>
      </c>
      <c r="CO6801" s="13" t="n">
        <v>23</v>
      </c>
      <c r="CP6801" s="13" t="n">
        <v>24</v>
      </c>
      <c r="DJ6801" s="13" t="n">
        <v>22</v>
      </c>
      <c r="DK6801" s="13" t="n">
        <v>23</v>
      </c>
      <c r="DL6801" s="13" t="n">
        <v>24</v>
      </c>
      <c r="EF6801" s="13" t="n">
        <v>22</v>
      </c>
      <c r="EG6801" s="13" t="n">
        <v>23</v>
      </c>
      <c r="EH6801" s="13" t="n">
        <v>24</v>
      </c>
      <c r="FB6801" s="13" t="n">
        <v>22</v>
      </c>
      <c r="FC6801" s="13" t="n">
        <v>23</v>
      </c>
      <c r="FD6801" s="13" t="n">
        <v>24</v>
      </c>
      <c r="FX6801" s="13" t="n">
        <v>22</v>
      </c>
      <c r="FY6801" s="13" t="n">
        <v>23</v>
      </c>
      <c r="FZ6801" s="13" t="n">
        <v>24</v>
      </c>
      <c r="GT6801" s="13" t="n">
        <v>22</v>
      </c>
      <c r="GU6801" s="13" t="n">
        <v>23</v>
      </c>
      <c r="GV6801" s="13" t="n">
        <v>24</v>
      </c>
    </row>
    <row r="6802">
      <c r="C6802" s="13" t="n">
        <v>9</v>
      </c>
      <c r="Y6802" s="13" t="n">
        <v>9</v>
      </c>
      <c r="AU6802" s="13" t="n">
        <v>9</v>
      </c>
      <c r="BQ6802" s="13" t="n">
        <v>9</v>
      </c>
      <c r="CM6802" s="13" t="n">
        <v>9</v>
      </c>
      <c r="DI6802" s="13" t="n">
        <v>9</v>
      </c>
      <c r="EE6802" s="13" t="n">
        <v>9</v>
      </c>
      <c r="FA6802" s="13" t="n">
        <v>9</v>
      </c>
      <c r="FW6802" s="13" t="n">
        <v>9</v>
      </c>
      <c r="GS6802" s="13" t="n">
        <v>9</v>
      </c>
    </row>
    <row r="6803">
      <c r="C6803" s="13" t="n">
        <v>10</v>
      </c>
      <c r="Y6803" s="13" t="n">
        <v>10</v>
      </c>
      <c r="AU6803" s="13" t="n">
        <v>10</v>
      </c>
      <c r="BQ6803" s="13" t="n">
        <v>10</v>
      </c>
      <c r="CM6803" s="13" t="n">
        <v>10</v>
      </c>
      <c r="DI6803" s="13" t="n">
        <v>10</v>
      </c>
      <c r="EE6803" s="13" t="n">
        <v>10</v>
      </c>
      <c r="FA6803" s="13" t="n">
        <v>10</v>
      </c>
      <c r="FW6803" s="13" t="n">
        <v>10</v>
      </c>
      <c r="GS6803" s="13" t="n">
        <v>10</v>
      </c>
    </row>
    <row r="6804">
      <c r="C6804" s="13" t="n">
        <v>11</v>
      </c>
      <c r="Y6804" s="13" t="n">
        <v>11</v>
      </c>
      <c r="AU6804" s="13" t="n">
        <v>11</v>
      </c>
      <c r="BQ6804" s="13" t="n">
        <v>11</v>
      </c>
      <c r="CM6804" s="13" t="n">
        <v>11</v>
      </c>
      <c r="DI6804" s="13" t="n">
        <v>11</v>
      </c>
      <c r="EE6804" s="13" t="n">
        <v>11</v>
      </c>
      <c r="FA6804" s="13" t="n">
        <v>11</v>
      </c>
      <c r="FW6804" s="13" t="n">
        <v>11</v>
      </c>
      <c r="GS6804" s="13" t="n">
        <v>11</v>
      </c>
    </row>
    <row r="6805">
      <c r="C6805" s="13" t="n">
        <v>12</v>
      </c>
      <c r="Y6805" s="13" t="n">
        <v>12</v>
      </c>
      <c r="AU6805" s="13" t="n">
        <v>12</v>
      </c>
      <c r="BQ6805" s="13" t="n">
        <v>12</v>
      </c>
      <c r="CM6805" s="13" t="n">
        <v>12</v>
      </c>
      <c r="DI6805" s="13" t="n">
        <v>12</v>
      </c>
      <c r="EE6805" s="13" t="n">
        <v>12</v>
      </c>
      <c r="FA6805" s="13" t="n">
        <v>12</v>
      </c>
      <c r="FW6805" s="13" t="n">
        <v>12</v>
      </c>
      <c r="GS6805" s="13" t="n">
        <v>12</v>
      </c>
    </row>
    <row r="6806">
      <c r="C6806" s="13" t="n">
        <v>13</v>
      </c>
      <c r="Y6806" s="13" t="n">
        <v>13</v>
      </c>
      <c r="AU6806" s="13" t="n">
        <v>13</v>
      </c>
      <c r="BQ6806" s="13" t="n">
        <v>13</v>
      </c>
      <c r="CM6806" s="13" t="n">
        <v>13</v>
      </c>
      <c r="DI6806" s="13" t="n">
        <v>13</v>
      </c>
      <c r="EE6806" s="13" t="n">
        <v>13</v>
      </c>
      <c r="FA6806" s="13" t="n">
        <v>13</v>
      </c>
      <c r="FW6806" s="13" t="n">
        <v>13</v>
      </c>
      <c r="GS6806" s="13" t="n">
        <v>13</v>
      </c>
    </row>
    <row r="6807">
      <c r="C6807" s="13" t="n">
        <v>14</v>
      </c>
      <c r="Y6807" s="13" t="n">
        <v>14</v>
      </c>
      <c r="AU6807" s="13" t="n">
        <v>14</v>
      </c>
      <c r="BQ6807" s="13" t="n">
        <v>14</v>
      </c>
      <c r="CM6807" s="13" t="n">
        <v>14</v>
      </c>
      <c r="DI6807" s="13" t="n">
        <v>14</v>
      </c>
      <c r="EE6807" s="13" t="n">
        <v>14</v>
      </c>
      <c r="FA6807" s="13" t="n">
        <v>14</v>
      </c>
      <c r="FW6807" s="13" t="n">
        <v>14</v>
      </c>
      <c r="GS6807" s="13" t="n">
        <v>14</v>
      </c>
    </row>
    <row r="6808">
      <c r="C6808" s="13" t="n">
        <v>15</v>
      </c>
      <c r="Y6808" s="13" t="n">
        <v>15</v>
      </c>
      <c r="AU6808" s="13" t="n">
        <v>15</v>
      </c>
      <c r="BQ6808" s="13" t="n">
        <v>15</v>
      </c>
      <c r="CM6808" s="13" t="n">
        <v>15</v>
      </c>
      <c r="DI6808" s="13" t="n">
        <v>15</v>
      </c>
      <c r="EE6808" s="13" t="n">
        <v>15</v>
      </c>
      <c r="FA6808" s="13" t="n">
        <v>15</v>
      </c>
      <c r="FW6808" s="13" t="n">
        <v>15</v>
      </c>
      <c r="GS6808" s="13" t="n">
        <v>15</v>
      </c>
    </row>
    <row r="6809">
      <c r="C6809" s="13" t="n">
        <v>16</v>
      </c>
      <c r="Y6809" s="13" t="n">
        <v>16</v>
      </c>
      <c r="AU6809" s="13" t="n">
        <v>16</v>
      </c>
      <c r="BQ6809" s="13" t="n">
        <v>16</v>
      </c>
      <c r="CM6809" s="13" t="n">
        <v>16</v>
      </c>
      <c r="DI6809" s="13" t="n">
        <v>16</v>
      </c>
      <c r="EE6809" s="13" t="n">
        <v>16</v>
      </c>
      <c r="FA6809" s="13" t="n">
        <v>16</v>
      </c>
      <c r="FW6809" s="13" t="n">
        <v>16</v>
      </c>
      <c r="GS6809" s="13" t="n">
        <v>16</v>
      </c>
    </row>
    <row r="6810">
      <c r="C6810" s="13" t="n">
        <v>17</v>
      </c>
      <c r="Y6810" s="13" t="n">
        <v>17</v>
      </c>
      <c r="AU6810" s="13" t="n">
        <v>17</v>
      </c>
      <c r="BQ6810" s="13" t="n">
        <v>17</v>
      </c>
      <c r="CM6810" s="13" t="n">
        <v>17</v>
      </c>
      <c r="DI6810" s="13" t="n">
        <v>17</v>
      </c>
      <c r="EE6810" s="13" t="n">
        <v>17</v>
      </c>
      <c r="FA6810" s="13" t="n">
        <v>17</v>
      </c>
      <c r="FW6810" s="13" t="n">
        <v>17</v>
      </c>
      <c r="GS6810" s="13" t="n">
        <v>17</v>
      </c>
    </row>
    <row r="6811">
      <c r="C6811" s="13" t="n">
        <v>18</v>
      </c>
      <c r="Y6811" s="13" t="n">
        <v>18</v>
      </c>
      <c r="AU6811" s="13" t="n">
        <v>18</v>
      </c>
      <c r="BQ6811" s="13" t="n">
        <v>18</v>
      </c>
      <c r="CM6811" s="13" t="n">
        <v>18</v>
      </c>
      <c r="DI6811" s="13" t="n">
        <v>18</v>
      </c>
      <c r="EE6811" s="13" t="n">
        <v>18</v>
      </c>
      <c r="FA6811" s="13" t="n">
        <v>18</v>
      </c>
      <c r="FW6811" s="13" t="n">
        <v>18</v>
      </c>
      <c r="GS6811" s="13" t="n">
        <v>18</v>
      </c>
    </row>
    <row r="6812">
      <c r="C6812" s="13" t="n">
        <v>19</v>
      </c>
      <c r="Y6812" s="13" t="n">
        <v>19</v>
      </c>
      <c r="AU6812" s="13" t="n">
        <v>19</v>
      </c>
      <c r="BQ6812" s="13" t="n">
        <v>19</v>
      </c>
      <c r="CM6812" s="13" t="n">
        <v>19</v>
      </c>
      <c r="DI6812" s="13" t="n">
        <v>19</v>
      </c>
      <c r="EE6812" s="13" t="n">
        <v>19</v>
      </c>
      <c r="FA6812" s="13" t="n">
        <v>19</v>
      </c>
      <c r="FW6812" s="13" t="n">
        <v>19</v>
      </c>
      <c r="GS6812" s="13" t="n">
        <v>19</v>
      </c>
    </row>
    <row r="6813">
      <c r="C6813" s="13" t="n">
        <v>20</v>
      </c>
      <c r="Y6813" s="13" t="n">
        <v>20</v>
      </c>
      <c r="AU6813" s="13" t="n">
        <v>20</v>
      </c>
      <c r="BQ6813" s="13" t="n">
        <v>20</v>
      </c>
      <c r="CM6813" s="13" t="n">
        <v>20</v>
      </c>
      <c r="DI6813" s="13" t="n">
        <v>20</v>
      </c>
      <c r="EE6813" s="13" t="n">
        <v>20</v>
      </c>
      <c r="FA6813" s="13" t="n">
        <v>20</v>
      </c>
      <c r="FW6813" s="13" t="n">
        <v>20</v>
      </c>
      <c r="GS6813" s="13" t="n">
        <v>20</v>
      </c>
    </row>
    <row r="6814">
      <c r="C6814" s="13" t="n">
        <v>21</v>
      </c>
      <c r="Y6814" s="13" t="n">
        <v>21</v>
      </c>
      <c r="AU6814" s="13" t="n">
        <v>21</v>
      </c>
      <c r="BQ6814" s="13" t="n">
        <v>21</v>
      </c>
      <c r="CM6814" s="13" t="n">
        <v>21</v>
      </c>
      <c r="DI6814" s="13" t="n">
        <v>21</v>
      </c>
      <c r="EE6814" s="13" t="n">
        <v>21</v>
      </c>
      <c r="FA6814" s="13" t="n">
        <v>21</v>
      </c>
      <c r="FW6814" s="13" t="n">
        <v>21</v>
      </c>
      <c r="GS6814" s="13" t="n">
        <v>21</v>
      </c>
    </row>
    <row r="6815">
      <c r="C6815" s="13" t="n">
        <v>22</v>
      </c>
      <c r="Y6815" s="13" t="n">
        <v>22</v>
      </c>
      <c r="AU6815" s="13" t="n">
        <v>22</v>
      </c>
      <c r="BQ6815" s="13" t="n">
        <v>22</v>
      </c>
      <c r="CM6815" s="13" t="n">
        <v>22</v>
      </c>
      <c r="DI6815" s="13" t="n">
        <v>22</v>
      </c>
      <c r="EE6815" s="13" t="n">
        <v>22</v>
      </c>
      <c r="FA6815" s="13" t="n">
        <v>22</v>
      </c>
      <c r="FW6815" s="13" t="n">
        <v>22</v>
      </c>
      <c r="GS6815" s="13" t="n">
        <v>22</v>
      </c>
    </row>
    <row r="6816">
      <c r="C6816" s="13" t="n">
        <v>23</v>
      </c>
      <c r="Y6816" s="13" t="n">
        <v>23</v>
      </c>
      <c r="AU6816" s="13" t="n">
        <v>23</v>
      </c>
      <c r="BQ6816" s="13" t="n">
        <v>23</v>
      </c>
      <c r="CM6816" s="13" t="n">
        <v>23</v>
      </c>
      <c r="DI6816" s="13" t="n">
        <v>23</v>
      </c>
      <c r="EE6816" s="13" t="n">
        <v>23</v>
      </c>
      <c r="FA6816" s="13" t="n">
        <v>23</v>
      </c>
      <c r="FW6816" s="13" t="n">
        <v>23</v>
      </c>
      <c r="GS6816" s="13" t="n">
        <v>23</v>
      </c>
    </row>
    <row r="6817">
      <c r="C6817" s="13" t="n">
        <v>24</v>
      </c>
      <c r="Y6817" s="13" t="n">
        <v>24</v>
      </c>
      <c r="AU6817" s="13" t="n">
        <v>24</v>
      </c>
      <c r="BQ6817" s="13" t="n">
        <v>24</v>
      </c>
      <c r="CM6817" s="13" t="n">
        <v>24</v>
      </c>
      <c r="DI6817" s="13" t="n">
        <v>24</v>
      </c>
      <c r="EE6817" s="13" t="n">
        <v>24</v>
      </c>
      <c r="FA6817" s="13" t="n">
        <v>24</v>
      </c>
      <c r="FW6817" s="13" t="n">
        <v>24</v>
      </c>
      <c r="GS6817" s="13" t="n">
        <v>24</v>
      </c>
    </row>
    <row r="6818">
      <c r="C6818" s="13" t="n">
        <v>25</v>
      </c>
      <c r="Y6818" s="13" t="n">
        <v>25</v>
      </c>
      <c r="AU6818" s="13" t="n">
        <v>25</v>
      </c>
      <c r="BQ6818" s="13" t="n">
        <v>25</v>
      </c>
      <c r="CM6818" s="13" t="n">
        <v>25</v>
      </c>
      <c r="DI6818" s="13" t="n">
        <v>25</v>
      </c>
      <c r="EE6818" s="13" t="n">
        <v>25</v>
      </c>
      <c r="FA6818" s="13" t="n">
        <v>25</v>
      </c>
      <c r="FW6818" s="13" t="n">
        <v>25</v>
      </c>
      <c r="GS6818" s="13" t="n">
        <v>25</v>
      </c>
    </row>
    <row r="6819">
      <c r="C6819" s="13" t="n">
        <v>26</v>
      </c>
      <c r="Y6819" s="13" t="n">
        <v>26</v>
      </c>
      <c r="AU6819" s="13" t="n">
        <v>26</v>
      </c>
      <c r="BQ6819" s="13" t="n">
        <v>26</v>
      </c>
      <c r="CM6819" s="13" t="n">
        <v>26</v>
      </c>
      <c r="DI6819" s="13" t="n">
        <v>26</v>
      </c>
      <c r="EE6819" s="13" t="n">
        <v>26</v>
      </c>
      <c r="FA6819" s="13" t="n">
        <v>26</v>
      </c>
      <c r="FW6819" s="13" t="n">
        <v>26</v>
      </c>
      <c r="GS6819" s="13" t="n">
        <v>26</v>
      </c>
    </row>
    <row r="6820">
      <c r="C6820" s="13" t="n">
        <v>27</v>
      </c>
      <c r="Y6820" s="13" t="n">
        <v>27</v>
      </c>
      <c r="AU6820" s="13" t="n">
        <v>27</v>
      </c>
      <c r="BQ6820" s="13" t="n">
        <v>27</v>
      </c>
      <c r="CM6820" s="13" t="n">
        <v>27</v>
      </c>
      <c r="DI6820" s="13" t="n">
        <v>27</v>
      </c>
      <c r="EE6820" s="13" t="n">
        <v>27</v>
      </c>
      <c r="FA6820" s="13" t="n">
        <v>27</v>
      </c>
      <c r="FW6820" s="13" t="n">
        <v>27</v>
      </c>
      <c r="GS6820" s="13" t="n">
        <v>27</v>
      </c>
    </row>
    <row r="6821">
      <c r="C6821" s="13" t="n">
        <v>28</v>
      </c>
      <c r="Y6821" s="13" t="n">
        <v>28</v>
      </c>
      <c r="AU6821" s="13" t="n">
        <v>28</v>
      </c>
      <c r="BQ6821" s="13" t="n">
        <v>28</v>
      </c>
      <c r="CM6821" s="13" t="n">
        <v>28</v>
      </c>
      <c r="DI6821" s="13" t="n">
        <v>28</v>
      </c>
      <c r="EE6821" s="13" t="n">
        <v>28</v>
      </c>
      <c r="FA6821" s="13" t="n">
        <v>28</v>
      </c>
      <c r="FW6821" s="13" t="n">
        <v>28</v>
      </c>
      <c r="GS6821" s="13" t="n">
        <v>28</v>
      </c>
    </row>
    <row r="6822">
      <c r="C6822" s="13" t="n">
        <v>29</v>
      </c>
      <c r="Y6822" s="13" t="n">
        <v>29</v>
      </c>
      <c r="AU6822" s="13" t="n">
        <v>29</v>
      </c>
      <c r="BQ6822" s="13" t="n">
        <v>29</v>
      </c>
      <c r="CM6822" s="13" t="n">
        <v>29</v>
      </c>
      <c r="DI6822" s="13" t="n">
        <v>29</v>
      </c>
      <c r="EE6822" s="13" t="n">
        <v>29</v>
      </c>
      <c r="FA6822" s="13" t="n">
        <v>29</v>
      </c>
      <c r="FW6822" s="13" t="n">
        <v>29</v>
      </c>
      <c r="GS6822" s="13" t="n">
        <v>29</v>
      </c>
    </row>
    <row r="6823">
      <c r="C6823" s="13" t="n">
        <v>30</v>
      </c>
      <c r="Y6823" s="13" t="n">
        <v>30</v>
      </c>
      <c r="AU6823" s="13" t="n">
        <v>30</v>
      </c>
      <c r="BQ6823" s="13" t="n">
        <v>30</v>
      </c>
      <c r="CM6823" s="13" t="n">
        <v>30</v>
      </c>
      <c r="DI6823" s="13" t="n">
        <v>30</v>
      </c>
      <c r="EE6823" s="13" t="n">
        <v>30</v>
      </c>
      <c r="FA6823" s="13" t="n">
        <v>30</v>
      </c>
      <c r="FW6823" s="13" t="n">
        <v>30</v>
      </c>
      <c r="GS6823" s="13" t="n">
        <v>30</v>
      </c>
    </row>
    <row r="6824">
      <c r="C6824" s="13" t="n">
        <v>31</v>
      </c>
      <c r="Y6824" s="13" t="n">
        <v>31</v>
      </c>
      <c r="AU6824" s="13" t="n">
        <v>31</v>
      </c>
      <c r="BQ6824" s="13" t="n">
        <v>31</v>
      </c>
      <c r="CM6824" s="13" t="n">
        <v>31</v>
      </c>
      <c r="DI6824" s="13" t="n">
        <v>31</v>
      </c>
      <c r="EE6824" s="13" t="n">
        <v>31</v>
      </c>
      <c r="FA6824" s="13" t="n">
        <v>31</v>
      </c>
      <c r="FW6824" s="13" t="n">
        <v>31</v>
      </c>
      <c r="GS6824" s="13" t="n">
        <v>31</v>
      </c>
    </row>
    <row r="6825">
      <c r="C6825" s="13" t="n">
        <v>32</v>
      </c>
      <c r="Y6825" s="13" t="n">
        <v>32</v>
      </c>
      <c r="AU6825" s="13" t="n">
        <v>32</v>
      </c>
      <c r="BQ6825" s="13" t="n">
        <v>32</v>
      </c>
      <c r="CM6825" s="13" t="n">
        <v>32</v>
      </c>
      <c r="DI6825" s="13" t="n">
        <v>32</v>
      </c>
      <c r="EE6825" s="13" t="n">
        <v>32</v>
      </c>
      <c r="FA6825" s="13" t="n">
        <v>32</v>
      </c>
      <c r="FW6825" s="13" t="n">
        <v>32</v>
      </c>
      <c r="GS6825" s="13" t="n">
        <v>32</v>
      </c>
    </row>
    <row r="6826">
      <c r="C6826" s="13" t="n">
        <v>33</v>
      </c>
      <c r="Y6826" s="13" t="n">
        <v>33</v>
      </c>
      <c r="AU6826" s="13" t="n">
        <v>33</v>
      </c>
      <c r="BQ6826" s="13" t="n">
        <v>33</v>
      </c>
      <c r="CM6826" s="13" t="n">
        <v>33</v>
      </c>
      <c r="DI6826" s="13" t="n">
        <v>33</v>
      </c>
      <c r="EE6826" s="13" t="n">
        <v>33</v>
      </c>
      <c r="FA6826" s="13" t="n">
        <v>33</v>
      </c>
      <c r="FW6826" s="13" t="n">
        <v>33</v>
      </c>
      <c r="GS6826" s="13" t="n">
        <v>33</v>
      </c>
    </row>
    <row r="6827">
      <c r="C6827" s="13" t="n">
        <v>34</v>
      </c>
      <c r="Y6827" s="13" t="n">
        <v>34</v>
      </c>
      <c r="AU6827" s="13" t="n">
        <v>34</v>
      </c>
      <c r="BQ6827" s="13" t="n">
        <v>34</v>
      </c>
      <c r="CM6827" s="13" t="n">
        <v>34</v>
      </c>
      <c r="DI6827" s="13" t="n">
        <v>34</v>
      </c>
      <c r="EE6827" s="13" t="n">
        <v>34</v>
      </c>
      <c r="FA6827" s="13" t="n">
        <v>34</v>
      </c>
      <c r="FW6827" s="13" t="n">
        <v>34</v>
      </c>
      <c r="GS6827" s="13" t="n">
        <v>34</v>
      </c>
    </row>
    <row r="6828">
      <c r="C6828" s="13" t="n">
        <v>35</v>
      </c>
      <c r="Y6828" s="13" t="n">
        <v>35</v>
      </c>
      <c r="AU6828" s="13" t="n">
        <v>35</v>
      </c>
      <c r="BQ6828" s="13" t="n">
        <v>35</v>
      </c>
      <c r="CM6828" s="13" t="n">
        <v>35</v>
      </c>
      <c r="DI6828" s="13" t="n">
        <v>35</v>
      </c>
      <c r="EE6828" s="13" t="n">
        <v>35</v>
      </c>
      <c r="FA6828" s="13" t="n">
        <v>35</v>
      </c>
      <c r="FW6828" s="13" t="n">
        <v>35</v>
      </c>
      <c r="GS6828" s="13" t="n">
        <v>35</v>
      </c>
    </row>
    <row r="6829">
      <c r="C6829" s="13" t="n">
        <v>36</v>
      </c>
      <c r="Y6829" s="13" t="n">
        <v>36</v>
      </c>
      <c r="AU6829" s="13" t="n">
        <v>36</v>
      </c>
      <c r="BQ6829" s="13" t="n">
        <v>36</v>
      </c>
      <c r="CM6829" s="13" t="n">
        <v>36</v>
      </c>
      <c r="DI6829" s="13" t="n">
        <v>36</v>
      </c>
      <c r="EE6829" s="13" t="n">
        <v>36</v>
      </c>
      <c r="FA6829" s="13" t="n">
        <v>36</v>
      </c>
      <c r="FW6829" s="13" t="n">
        <v>36</v>
      </c>
      <c r="GS6829" s="13" t="n">
        <v>36</v>
      </c>
    </row>
    <row r="6830">
      <c r="C6830" s="13" t="n">
        <v>37</v>
      </c>
      <c r="Y6830" s="13" t="n">
        <v>37</v>
      </c>
      <c r="AU6830" s="13" t="n">
        <v>37</v>
      </c>
      <c r="BQ6830" s="13" t="n">
        <v>37</v>
      </c>
      <c r="CM6830" s="13" t="n">
        <v>37</v>
      </c>
      <c r="DI6830" s="13" t="n">
        <v>37</v>
      </c>
      <c r="EE6830" s="13" t="n">
        <v>37</v>
      </c>
      <c r="FA6830" s="13" t="n">
        <v>37</v>
      </c>
      <c r="FW6830" s="13" t="n">
        <v>37</v>
      </c>
      <c r="GS6830" s="13" t="n">
        <v>37</v>
      </c>
    </row>
    <row r="6831">
      <c r="C6831" s="13" t="n">
        <v>38</v>
      </c>
      <c r="Y6831" s="13" t="n">
        <v>38</v>
      </c>
      <c r="AU6831" s="13" t="n">
        <v>38</v>
      </c>
      <c r="BQ6831" s="13" t="n">
        <v>38</v>
      </c>
      <c r="CM6831" s="13" t="n">
        <v>38</v>
      </c>
      <c r="DI6831" s="13" t="n">
        <v>38</v>
      </c>
      <c r="EE6831" s="13" t="n">
        <v>38</v>
      </c>
      <c r="FA6831" s="13" t="n">
        <v>38</v>
      </c>
      <c r="FW6831" s="13" t="n">
        <v>38</v>
      </c>
      <c r="GS6831" s="13" t="n">
        <v>38</v>
      </c>
    </row>
    <row r="6832">
      <c r="C6832" s="13" t="n">
        <v>39</v>
      </c>
      <c r="Y6832" s="13" t="n">
        <v>39</v>
      </c>
      <c r="AU6832" s="13" t="n">
        <v>39</v>
      </c>
      <c r="BQ6832" s="13" t="n">
        <v>39</v>
      </c>
      <c r="CM6832" s="13" t="n">
        <v>39</v>
      </c>
      <c r="DI6832" s="13" t="n">
        <v>39</v>
      </c>
      <c r="EE6832" s="13" t="n">
        <v>39</v>
      </c>
      <c r="FA6832" s="13" t="n">
        <v>39</v>
      </c>
      <c r="FW6832" s="13" t="n">
        <v>39</v>
      </c>
      <c r="GS6832" s="13" t="n">
        <v>39</v>
      </c>
    </row>
    <row r="6833">
      <c r="C6833" s="13" t="n">
        <v>40</v>
      </c>
      <c r="Y6833" s="13" t="n">
        <v>40</v>
      </c>
      <c r="AU6833" s="13" t="n">
        <v>40</v>
      </c>
      <c r="BQ6833" s="13" t="n">
        <v>40</v>
      </c>
      <c r="CM6833" s="13" t="n">
        <v>40</v>
      </c>
      <c r="DI6833" s="13" t="n">
        <v>40</v>
      </c>
      <c r="EE6833" s="13" t="n">
        <v>40</v>
      </c>
      <c r="FA6833" s="13" t="n">
        <v>40</v>
      </c>
      <c r="FW6833" s="13" t="n">
        <v>40</v>
      </c>
      <c r="GS6833" s="13" t="n">
        <v>40</v>
      </c>
    </row>
    <row r="6834">
      <c r="C6834" s="13" t="n">
        <v>41</v>
      </c>
      <c r="Y6834" s="13" t="n">
        <v>41</v>
      </c>
      <c r="AU6834" s="13" t="n">
        <v>41</v>
      </c>
      <c r="BQ6834" s="13" t="n">
        <v>41</v>
      </c>
      <c r="CM6834" s="13" t="n">
        <v>41</v>
      </c>
      <c r="DI6834" s="13" t="n">
        <v>41</v>
      </c>
      <c r="EE6834" s="13" t="n">
        <v>41</v>
      </c>
      <c r="FA6834" s="13" t="n">
        <v>41</v>
      </c>
      <c r="FW6834" s="13" t="n">
        <v>41</v>
      </c>
      <c r="GS6834" s="13" t="n">
        <v>41</v>
      </c>
    </row>
    <row r="6835">
      <c r="C6835" s="13" t="n">
        <v>42</v>
      </c>
      <c r="Y6835" s="13" t="n">
        <v>42</v>
      </c>
      <c r="AU6835" s="13" t="n">
        <v>42</v>
      </c>
      <c r="BQ6835" s="13" t="n">
        <v>42</v>
      </c>
      <c r="CM6835" s="13" t="n">
        <v>42</v>
      </c>
      <c r="DI6835" s="13" t="n">
        <v>42</v>
      </c>
      <c r="EE6835" s="13" t="n">
        <v>42</v>
      </c>
      <c r="FA6835" s="13" t="n">
        <v>42</v>
      </c>
      <c r="FW6835" s="13" t="n">
        <v>42</v>
      </c>
      <c r="GS6835" s="13" t="n">
        <v>42</v>
      </c>
    </row>
    <row r="6836">
      <c r="C6836" s="13" t="n">
        <v>43</v>
      </c>
      <c r="Y6836" s="13" t="n">
        <v>43</v>
      </c>
      <c r="AU6836" s="13" t="n">
        <v>43</v>
      </c>
      <c r="BQ6836" s="13" t="n">
        <v>43</v>
      </c>
      <c r="CM6836" s="13" t="n">
        <v>43</v>
      </c>
      <c r="DI6836" s="13" t="n">
        <v>43</v>
      </c>
      <c r="EE6836" s="13" t="n">
        <v>43</v>
      </c>
      <c r="FA6836" s="13" t="n">
        <v>43</v>
      </c>
      <c r="FW6836" s="13" t="n">
        <v>43</v>
      </c>
      <c r="GS6836" s="13" t="n">
        <v>43</v>
      </c>
    </row>
    <row r="6837">
      <c r="C6837" s="13" t="n">
        <v>44</v>
      </c>
      <c r="Y6837" s="13" t="n">
        <v>44</v>
      </c>
      <c r="AU6837" s="13" t="n">
        <v>44</v>
      </c>
      <c r="BQ6837" s="13" t="n">
        <v>44</v>
      </c>
      <c r="CM6837" s="13" t="n">
        <v>44</v>
      </c>
      <c r="DI6837" s="13" t="n">
        <v>44</v>
      </c>
      <c r="EE6837" s="13" t="n">
        <v>44</v>
      </c>
      <c r="FA6837" s="13" t="n">
        <v>44</v>
      </c>
      <c r="FW6837" s="13" t="n">
        <v>44</v>
      </c>
      <c r="GS6837" s="13" t="n">
        <v>44</v>
      </c>
    </row>
    <row r="6838">
      <c r="C6838" s="13" t="n">
        <v>45</v>
      </c>
      <c r="Y6838" s="13" t="n">
        <v>45</v>
      </c>
      <c r="AU6838" s="13" t="n">
        <v>45</v>
      </c>
      <c r="BQ6838" s="13" t="n">
        <v>45</v>
      </c>
      <c r="CM6838" s="13" t="n">
        <v>45</v>
      </c>
      <c r="DI6838" s="13" t="n">
        <v>45</v>
      </c>
      <c r="EE6838" s="13" t="n">
        <v>45</v>
      </c>
      <c r="FA6838" s="13" t="n">
        <v>45</v>
      </c>
      <c r="FW6838" s="13" t="n">
        <v>45</v>
      </c>
      <c r="GS6838" s="13" t="n">
        <v>45</v>
      </c>
    </row>
    <row r="6839">
      <c r="C6839" s="13" t="n">
        <v>46</v>
      </c>
      <c r="Y6839" s="13" t="n">
        <v>46</v>
      </c>
      <c r="AU6839" s="13" t="n">
        <v>46</v>
      </c>
      <c r="BQ6839" s="13" t="n">
        <v>46</v>
      </c>
      <c r="CM6839" s="13" t="n">
        <v>46</v>
      </c>
      <c r="DI6839" s="13" t="n">
        <v>46</v>
      </c>
      <c r="EE6839" s="13" t="n">
        <v>46</v>
      </c>
      <c r="FA6839" s="13" t="n">
        <v>46</v>
      </c>
      <c r="FW6839" s="13" t="n">
        <v>46</v>
      </c>
      <c r="GS6839" s="13" t="n">
        <v>46</v>
      </c>
    </row>
    <row r="6840">
      <c r="C6840" s="13" t="n">
        <v>47</v>
      </c>
      <c r="Y6840" s="13" t="n">
        <v>47</v>
      </c>
      <c r="AU6840" s="13" t="n">
        <v>47</v>
      </c>
      <c r="BQ6840" s="13" t="n">
        <v>47</v>
      </c>
      <c r="CM6840" s="13" t="n">
        <v>47</v>
      </c>
      <c r="DI6840" s="13" t="n">
        <v>47</v>
      </c>
      <c r="EE6840" s="13" t="n">
        <v>47</v>
      </c>
      <c r="FA6840" s="13" t="n">
        <v>47</v>
      </c>
      <c r="FW6840" s="13" t="n">
        <v>47</v>
      </c>
      <c r="GS6840" s="13" t="n">
        <v>47</v>
      </c>
    </row>
    <row r="6841">
      <c r="C6841" s="13" t="n">
        <v>48</v>
      </c>
      <c r="Y6841" s="13" t="n">
        <v>48</v>
      </c>
      <c r="AU6841" s="13" t="n">
        <v>48</v>
      </c>
      <c r="BQ6841" s="13" t="n">
        <v>48</v>
      </c>
      <c r="CM6841" s="13" t="n">
        <v>48</v>
      </c>
      <c r="DI6841" s="13" t="n">
        <v>48</v>
      </c>
      <c r="EE6841" s="13" t="n">
        <v>48</v>
      </c>
      <c r="FA6841" s="13" t="n">
        <v>48</v>
      </c>
      <c r="FW6841" s="13" t="n">
        <v>48</v>
      </c>
      <c r="GS6841" s="13" t="n">
        <v>48</v>
      </c>
    </row>
    <row r="6842">
      <c r="C6842" s="13" t="n">
        <v>49</v>
      </c>
      <c r="Y6842" s="13" t="n">
        <v>49</v>
      </c>
      <c r="AU6842" s="13" t="n">
        <v>49</v>
      </c>
      <c r="BQ6842" s="13" t="n">
        <v>49</v>
      </c>
      <c r="CM6842" s="13" t="n">
        <v>49</v>
      </c>
      <c r="DI6842" s="13" t="n">
        <v>49</v>
      </c>
      <c r="EE6842" s="13" t="n">
        <v>49</v>
      </c>
      <c r="FA6842" s="13" t="n">
        <v>49</v>
      </c>
      <c r="FW6842" s="13" t="n">
        <v>49</v>
      </c>
      <c r="GS6842" s="13" t="n">
        <v>49</v>
      </c>
    </row>
    <row r="6843">
      <c r="C6843" s="13" t="n">
        <v>50</v>
      </c>
      <c r="Y6843" s="13" t="n">
        <v>50</v>
      </c>
      <c r="AU6843" s="13" t="n">
        <v>50</v>
      </c>
      <c r="BQ6843" s="13" t="n">
        <v>50</v>
      </c>
      <c r="CM6843" s="13" t="n">
        <v>50</v>
      </c>
      <c r="DI6843" s="13" t="n">
        <v>50</v>
      </c>
      <c r="EE6843" s="13" t="n">
        <v>50</v>
      </c>
      <c r="FA6843" s="13" t="n">
        <v>50</v>
      </c>
      <c r="FW6843" s="13" t="n">
        <v>50</v>
      </c>
      <c r="GS6843" s="13" t="n">
        <v>50</v>
      </c>
    </row>
    <row r="6844">
      <c r="C6844" s="13" t="n">
        <v>51</v>
      </c>
      <c r="Y6844" s="13" t="n">
        <v>51</v>
      </c>
      <c r="AU6844" s="13" t="n">
        <v>51</v>
      </c>
      <c r="BQ6844" s="13" t="n">
        <v>51</v>
      </c>
      <c r="CM6844" s="13" t="n">
        <v>51</v>
      </c>
      <c r="DI6844" s="13" t="n">
        <v>51</v>
      </c>
      <c r="EE6844" s="13" t="n">
        <v>51</v>
      </c>
      <c r="FA6844" s="13" t="n">
        <v>51</v>
      </c>
      <c r="FW6844" s="13" t="n">
        <v>51</v>
      </c>
      <c r="GS6844" s="13" t="n">
        <v>51</v>
      </c>
    </row>
    <row r="6845">
      <c r="C6845" s="13" t="n">
        <v>52</v>
      </c>
      <c r="Y6845" s="13" t="n">
        <v>52</v>
      </c>
      <c r="AU6845" s="13" t="n">
        <v>52</v>
      </c>
      <c r="BQ6845" s="13" t="n">
        <v>52</v>
      </c>
      <c r="CM6845" s="13" t="n">
        <v>52</v>
      </c>
      <c r="DI6845" s="13" t="n">
        <v>52</v>
      </c>
      <c r="EE6845" s="13" t="n">
        <v>52</v>
      </c>
      <c r="FA6845" s="13" t="n">
        <v>52</v>
      </c>
      <c r="FW6845" s="13" t="n">
        <v>52</v>
      </c>
      <c r="GS6845" s="13" t="n">
        <v>52</v>
      </c>
    </row>
    <row r="6846">
      <c r="C6846" s="13" t="n">
        <v>53</v>
      </c>
      <c r="Y6846" s="13" t="n">
        <v>53</v>
      </c>
      <c r="AU6846" s="13" t="n">
        <v>53</v>
      </c>
      <c r="BQ6846" s="13" t="n">
        <v>53</v>
      </c>
      <c r="CM6846" s="13" t="n">
        <v>53</v>
      </c>
      <c r="DI6846" s="13" t="n">
        <v>53</v>
      </c>
      <c r="EE6846" s="13" t="n">
        <v>53</v>
      </c>
      <c r="FA6846" s="13" t="n">
        <v>53</v>
      </c>
      <c r="FW6846" s="13" t="n">
        <v>53</v>
      </c>
      <c r="GS6846" s="13" t="n">
        <v>53</v>
      </c>
    </row>
    <row r="6847">
      <c r="C6847" s="13" t="n">
        <v>54</v>
      </c>
      <c r="Y6847" s="13" t="n">
        <v>54</v>
      </c>
      <c r="AU6847" s="13" t="n">
        <v>54</v>
      </c>
      <c r="BQ6847" s="13" t="n">
        <v>54</v>
      </c>
      <c r="CM6847" s="13" t="n">
        <v>54</v>
      </c>
      <c r="DI6847" s="13" t="n">
        <v>54</v>
      </c>
      <c r="EE6847" s="13" t="n">
        <v>54</v>
      </c>
      <c r="FA6847" s="13" t="n">
        <v>54</v>
      </c>
      <c r="FW6847" s="13" t="n">
        <v>54</v>
      </c>
      <c r="GS6847" s="13" t="n">
        <v>54</v>
      </c>
    </row>
    <row r="6848">
      <c r="C6848" s="13" t="n">
        <v>55</v>
      </c>
      <c r="Y6848" s="13" t="n">
        <v>55</v>
      </c>
      <c r="AU6848" s="13" t="n">
        <v>55</v>
      </c>
      <c r="BQ6848" s="13" t="n">
        <v>55</v>
      </c>
      <c r="CM6848" s="13" t="n">
        <v>55</v>
      </c>
      <c r="DI6848" s="13" t="n">
        <v>55</v>
      </c>
      <c r="EE6848" s="13" t="n">
        <v>55</v>
      </c>
      <c r="FA6848" s="13" t="n">
        <v>55</v>
      </c>
      <c r="FW6848" s="13" t="n">
        <v>55</v>
      </c>
      <c r="GS6848" s="13" t="n">
        <v>55</v>
      </c>
    </row>
    <row r="6849">
      <c r="C6849" s="13" t="n">
        <v>56</v>
      </c>
      <c r="Y6849" s="13" t="n">
        <v>56</v>
      </c>
      <c r="AU6849" s="13" t="n">
        <v>56</v>
      </c>
      <c r="BQ6849" s="13" t="n">
        <v>56</v>
      </c>
      <c r="CM6849" s="13" t="n">
        <v>56</v>
      </c>
      <c r="DI6849" s="13" t="n">
        <v>56</v>
      </c>
      <c r="EE6849" s="13" t="n">
        <v>56</v>
      </c>
      <c r="FA6849" s="13" t="n">
        <v>56</v>
      </c>
      <c r="FW6849" s="13" t="n">
        <v>56</v>
      </c>
      <c r="GS6849" s="13" t="n">
        <v>56</v>
      </c>
    </row>
    <row r="6850">
      <c r="C6850" s="13" t="n">
        <v>57</v>
      </c>
      <c r="Y6850" s="13" t="n">
        <v>57</v>
      </c>
      <c r="AU6850" s="13" t="n">
        <v>57</v>
      </c>
      <c r="BQ6850" s="13" t="n">
        <v>57</v>
      </c>
      <c r="CM6850" s="13" t="n">
        <v>57</v>
      </c>
      <c r="DI6850" s="13" t="n">
        <v>57</v>
      </c>
      <c r="EE6850" s="13" t="n">
        <v>57</v>
      </c>
      <c r="FA6850" s="13" t="n">
        <v>57</v>
      </c>
      <c r="FW6850" s="13" t="n">
        <v>57</v>
      </c>
      <c r="GS6850" s="13" t="n">
        <v>57</v>
      </c>
    </row>
    <row r="6851">
      <c r="C6851" s="13" t="n">
        <v>58</v>
      </c>
      <c r="Y6851" s="13" t="n">
        <v>58</v>
      </c>
      <c r="AU6851" s="13" t="n">
        <v>58</v>
      </c>
      <c r="BQ6851" s="13" t="n">
        <v>58</v>
      </c>
      <c r="CM6851" s="13" t="n">
        <v>58</v>
      </c>
      <c r="DI6851" s="13" t="n">
        <v>58</v>
      </c>
      <c r="EE6851" s="13" t="n">
        <v>58</v>
      </c>
      <c r="FA6851" s="13" t="n">
        <v>58</v>
      </c>
      <c r="FW6851" s="13" t="n">
        <v>58</v>
      </c>
      <c r="GS6851" s="13" t="n">
        <v>58</v>
      </c>
    </row>
    <row r="6852">
      <c r="C6852" s="13" t="n">
        <v>59</v>
      </c>
      <c r="Y6852" s="13" t="n">
        <v>59</v>
      </c>
      <c r="AU6852" s="13" t="n">
        <v>59</v>
      </c>
      <c r="BQ6852" s="13" t="n">
        <v>59</v>
      </c>
      <c r="CM6852" s="13" t="n">
        <v>59</v>
      </c>
      <c r="DI6852" s="13" t="n">
        <v>59</v>
      </c>
      <c r="EE6852" s="13" t="n">
        <v>59</v>
      </c>
      <c r="FA6852" s="13" t="n">
        <v>59</v>
      </c>
      <c r="FW6852" s="13" t="n">
        <v>59</v>
      </c>
      <c r="GS6852" s="13" t="n">
        <v>59</v>
      </c>
    </row>
    <row r="6853">
      <c r="C6853" s="13" t="n">
        <v>60</v>
      </c>
      <c r="Y6853" s="13" t="n">
        <v>60</v>
      </c>
      <c r="AU6853" s="13" t="n">
        <v>60</v>
      </c>
      <c r="BQ6853" s="13" t="n">
        <v>60</v>
      </c>
      <c r="CM6853" s="13" t="n">
        <v>60</v>
      </c>
      <c r="DI6853" s="13" t="n">
        <v>60</v>
      </c>
      <c r="EE6853" s="13" t="n">
        <v>60</v>
      </c>
      <c r="FA6853" s="13" t="n">
        <v>60</v>
      </c>
      <c r="FW6853" s="13" t="n">
        <v>60</v>
      </c>
      <c r="GS6853" s="13" t="n">
        <v>60</v>
      </c>
    </row>
    <row r="6854">
      <c r="C6854" s="13" t="n">
        <v>61</v>
      </c>
      <c r="Y6854" s="13" t="n">
        <v>61</v>
      </c>
      <c r="AU6854" s="13" t="n">
        <v>61</v>
      </c>
      <c r="BQ6854" s="13" t="n">
        <v>61</v>
      </c>
      <c r="CM6854" s="13" t="n">
        <v>61</v>
      </c>
      <c r="DI6854" s="13" t="n">
        <v>61</v>
      </c>
      <c r="EE6854" s="13" t="n">
        <v>61</v>
      </c>
      <c r="FA6854" s="13" t="n">
        <v>61</v>
      </c>
      <c r="FW6854" s="13" t="n">
        <v>61</v>
      </c>
      <c r="GS6854" s="13" t="n">
        <v>61</v>
      </c>
    </row>
    <row r="6855">
      <c r="C6855" s="13" t="n">
        <v>62</v>
      </c>
      <c r="Y6855" s="13" t="n">
        <v>62</v>
      </c>
      <c r="AU6855" s="13" t="n">
        <v>62</v>
      </c>
      <c r="BQ6855" s="13" t="n">
        <v>62</v>
      </c>
      <c r="CM6855" s="13" t="n">
        <v>62</v>
      </c>
      <c r="DI6855" s="13" t="n">
        <v>62</v>
      </c>
      <c r="EE6855" s="13" t="n">
        <v>62</v>
      </c>
      <c r="FA6855" s="13" t="n">
        <v>62</v>
      </c>
      <c r="FW6855" s="13" t="n">
        <v>62</v>
      </c>
      <c r="GS6855" s="13" t="n">
        <v>62</v>
      </c>
    </row>
    <row r="6856">
      <c r="C6856" s="13" t="n">
        <v>63</v>
      </c>
      <c r="Y6856" s="13" t="n">
        <v>63</v>
      </c>
      <c r="AU6856" s="13" t="n">
        <v>63</v>
      </c>
      <c r="BQ6856" s="13" t="n">
        <v>63</v>
      </c>
      <c r="CM6856" s="13" t="n">
        <v>63</v>
      </c>
      <c r="DI6856" s="13" t="n">
        <v>63</v>
      </c>
      <c r="EE6856" s="13" t="n">
        <v>63</v>
      </c>
      <c r="FA6856" s="13" t="n">
        <v>63</v>
      </c>
      <c r="FW6856" s="13" t="n">
        <v>63</v>
      </c>
      <c r="GS6856" s="13" t="n">
        <v>63</v>
      </c>
    </row>
    <row r="6857">
      <c r="C6857" s="13" t="n">
        <v>64</v>
      </c>
      <c r="Y6857" s="13" t="n">
        <v>64</v>
      </c>
      <c r="AU6857" s="13" t="n">
        <v>64</v>
      </c>
      <c r="BQ6857" s="13" t="n">
        <v>64</v>
      </c>
      <c r="CM6857" s="13" t="n">
        <v>64</v>
      </c>
      <c r="DI6857" s="13" t="n">
        <v>64</v>
      </c>
      <c r="EE6857" s="13" t="n">
        <v>64</v>
      </c>
      <c r="FA6857" s="13" t="n">
        <v>64</v>
      </c>
      <c r="FW6857" s="13" t="n">
        <v>64</v>
      </c>
      <c r="GS6857" s="13" t="n">
        <v>64</v>
      </c>
    </row>
    <row r="6858">
      <c r="C6858" s="13" t="n">
        <v>65</v>
      </c>
      <c r="Y6858" s="13" t="n">
        <v>65</v>
      </c>
      <c r="AU6858" s="13" t="n">
        <v>65</v>
      </c>
      <c r="BQ6858" s="13" t="n">
        <v>65</v>
      </c>
      <c r="CM6858" s="13" t="n">
        <v>65</v>
      </c>
      <c r="DI6858" s="13" t="n">
        <v>65</v>
      </c>
      <c r="EE6858" s="13" t="n">
        <v>65</v>
      </c>
      <c r="FA6858" s="13" t="n">
        <v>65</v>
      </c>
      <c r="FW6858" s="13" t="n">
        <v>65</v>
      </c>
      <c r="GS6858" s="13" t="n">
        <v>65</v>
      </c>
    </row>
    <row r="6859">
      <c r="C6859" s="13" t="n">
        <v>66</v>
      </c>
      <c r="Y6859" s="13" t="n">
        <v>66</v>
      </c>
      <c r="AU6859" s="13" t="n">
        <v>66</v>
      </c>
      <c r="BQ6859" s="13" t="n">
        <v>66</v>
      </c>
      <c r="CM6859" s="13" t="n">
        <v>66</v>
      </c>
      <c r="DI6859" s="13" t="n">
        <v>66</v>
      </c>
      <c r="EE6859" s="13" t="n">
        <v>66</v>
      </c>
      <c r="FA6859" s="13" t="n">
        <v>66</v>
      </c>
      <c r="FW6859" s="13" t="n">
        <v>66</v>
      </c>
      <c r="GS6859" s="13" t="n">
        <v>66</v>
      </c>
    </row>
    <row r="6860">
      <c r="C6860" s="13" t="n">
        <v>67</v>
      </c>
      <c r="Y6860" s="13" t="n">
        <v>67</v>
      </c>
      <c r="AU6860" s="13" t="n">
        <v>67</v>
      </c>
      <c r="BQ6860" s="13" t="n">
        <v>67</v>
      </c>
      <c r="CM6860" s="13" t="n">
        <v>67</v>
      </c>
      <c r="DI6860" s="13" t="n">
        <v>67</v>
      </c>
      <c r="EE6860" s="13" t="n">
        <v>67</v>
      </c>
      <c r="FA6860" s="13" t="n">
        <v>67</v>
      </c>
      <c r="FW6860" s="13" t="n">
        <v>67</v>
      </c>
      <c r="GS6860" s="13" t="n">
        <v>67</v>
      </c>
    </row>
    <row r="6861">
      <c r="C6861" s="13" t="n">
        <v>68</v>
      </c>
      <c r="Y6861" s="13" t="n">
        <v>68</v>
      </c>
      <c r="AU6861" s="13" t="n">
        <v>68</v>
      </c>
      <c r="BQ6861" s="13" t="n">
        <v>68</v>
      </c>
      <c r="CM6861" s="13" t="n">
        <v>68</v>
      </c>
      <c r="DI6861" s="13" t="n">
        <v>68</v>
      </c>
      <c r="EE6861" s="13" t="n">
        <v>68</v>
      </c>
      <c r="FA6861" s="13" t="n">
        <v>68</v>
      </c>
      <c r="FW6861" s="13" t="n">
        <v>68</v>
      </c>
      <c r="GS6861" s="13" t="n">
        <v>68</v>
      </c>
    </row>
    <row r="6862">
      <c r="C6862" s="13" t="n">
        <v>69</v>
      </c>
      <c r="Y6862" s="13" t="n">
        <v>69</v>
      </c>
      <c r="AU6862" s="13" t="n">
        <v>69</v>
      </c>
      <c r="BQ6862" s="13" t="n">
        <v>69</v>
      </c>
      <c r="CM6862" s="13" t="n">
        <v>69</v>
      </c>
      <c r="DI6862" s="13" t="n">
        <v>69</v>
      </c>
      <c r="EE6862" s="13" t="n">
        <v>69</v>
      </c>
      <c r="FA6862" s="13" t="n">
        <v>69</v>
      </c>
      <c r="FW6862" s="13" t="n">
        <v>69</v>
      </c>
      <c r="GS6862" s="13" t="n">
        <v>69</v>
      </c>
    </row>
    <row r="6863">
      <c r="C6863" s="13" t="n">
        <v>70</v>
      </c>
      <c r="Y6863" s="13" t="n">
        <v>70</v>
      </c>
      <c r="AU6863" s="13" t="n">
        <v>70</v>
      </c>
      <c r="BQ6863" s="13" t="n">
        <v>70</v>
      </c>
      <c r="CM6863" s="13" t="n">
        <v>70</v>
      </c>
      <c r="DI6863" s="13" t="n">
        <v>70</v>
      </c>
      <c r="EE6863" s="13" t="n">
        <v>70</v>
      </c>
      <c r="FA6863" s="13" t="n">
        <v>70</v>
      </c>
      <c r="FW6863" s="13" t="n">
        <v>70</v>
      </c>
      <c r="GS6863" s="13" t="n">
        <v>70</v>
      </c>
    </row>
    <row r="6864">
      <c r="C6864" s="13" t="n">
        <v>71</v>
      </c>
      <c r="Y6864" s="13" t="n">
        <v>71</v>
      </c>
      <c r="AU6864" s="13" t="n">
        <v>71</v>
      </c>
      <c r="BQ6864" s="13" t="n">
        <v>71</v>
      </c>
      <c r="CM6864" s="13" t="n">
        <v>71</v>
      </c>
      <c r="DI6864" s="13" t="n">
        <v>71</v>
      </c>
      <c r="EE6864" s="13" t="n">
        <v>71</v>
      </c>
      <c r="FA6864" s="13" t="n">
        <v>71</v>
      </c>
      <c r="FW6864" s="13" t="n">
        <v>71</v>
      </c>
      <c r="GS6864" s="13" t="n">
        <v>71</v>
      </c>
    </row>
    <row r="6865">
      <c r="C6865" s="13" t="n">
        <v>72</v>
      </c>
      <c r="Y6865" s="13" t="n">
        <v>72</v>
      </c>
      <c r="AU6865" s="13" t="n">
        <v>72</v>
      </c>
      <c r="BQ6865" s="13" t="n">
        <v>72</v>
      </c>
      <c r="CM6865" s="13" t="n">
        <v>72</v>
      </c>
      <c r="DI6865" s="13" t="n">
        <v>72</v>
      </c>
      <c r="EE6865" s="13" t="n">
        <v>72</v>
      </c>
      <c r="FA6865" s="13" t="n">
        <v>72</v>
      </c>
      <c r="FW6865" s="13" t="n">
        <v>72</v>
      </c>
      <c r="GS6865" s="13" t="n">
        <v>72</v>
      </c>
    </row>
    <row r="6866">
      <c r="C6866" s="13" t="n">
        <v>73</v>
      </c>
      <c r="Y6866" s="13" t="n">
        <v>73</v>
      </c>
      <c r="AU6866" s="13" t="n">
        <v>73</v>
      </c>
      <c r="BQ6866" s="13" t="n">
        <v>73</v>
      </c>
      <c r="CM6866" s="13" t="n">
        <v>73</v>
      </c>
      <c r="DI6866" s="13" t="n">
        <v>73</v>
      </c>
      <c r="EE6866" s="13" t="n">
        <v>73</v>
      </c>
      <c r="FA6866" s="13" t="n">
        <v>73</v>
      </c>
      <c r="FW6866" s="13" t="n">
        <v>73</v>
      </c>
      <c r="GS6866" s="13" t="n">
        <v>73</v>
      </c>
    </row>
    <row r="6867">
      <c r="C6867" s="13" t="n">
        <v>74</v>
      </c>
      <c r="Y6867" s="13" t="n">
        <v>74</v>
      </c>
      <c r="AU6867" s="13" t="n">
        <v>74</v>
      </c>
      <c r="BQ6867" s="13" t="n">
        <v>74</v>
      </c>
      <c r="CM6867" s="13" t="n">
        <v>74</v>
      </c>
      <c r="DI6867" s="13" t="n">
        <v>74</v>
      </c>
      <c r="EE6867" s="13" t="n">
        <v>74</v>
      </c>
      <c r="FA6867" s="13" t="n">
        <v>74</v>
      </c>
      <c r="FW6867" s="13" t="n">
        <v>74</v>
      </c>
      <c r="GS6867" s="13" t="n">
        <v>74</v>
      </c>
    </row>
    <row r="6868">
      <c r="C6868" s="13" t="n">
        <v>75</v>
      </c>
      <c r="Y6868" s="13" t="n">
        <v>75</v>
      </c>
      <c r="AU6868" s="13" t="n">
        <v>75</v>
      </c>
      <c r="BQ6868" s="13" t="n">
        <v>75</v>
      </c>
      <c r="CM6868" s="13" t="n">
        <v>75</v>
      </c>
      <c r="DI6868" s="13" t="n">
        <v>75</v>
      </c>
      <c r="EE6868" s="13" t="n">
        <v>75</v>
      </c>
      <c r="FA6868" s="13" t="n">
        <v>75</v>
      </c>
      <c r="FW6868" s="13" t="n">
        <v>75</v>
      </c>
      <c r="GS6868" s="13" t="n">
        <v>75</v>
      </c>
    </row>
    <row r="6869">
      <c r="C6869" s="13" t="n">
        <v>76</v>
      </c>
      <c r="Y6869" s="13" t="n">
        <v>76</v>
      </c>
      <c r="AU6869" s="13" t="n">
        <v>76</v>
      </c>
      <c r="BQ6869" s="13" t="n">
        <v>76</v>
      </c>
      <c r="CM6869" s="13" t="n">
        <v>76</v>
      </c>
      <c r="DI6869" s="13" t="n">
        <v>76</v>
      </c>
      <c r="EE6869" s="13" t="n">
        <v>76</v>
      </c>
      <c r="FA6869" s="13" t="n">
        <v>76</v>
      </c>
      <c r="FW6869" s="13" t="n">
        <v>76</v>
      </c>
      <c r="GS6869" s="13" t="n">
        <v>76</v>
      </c>
    </row>
    <row r="6870">
      <c r="C6870" s="13" t="n">
        <v>77</v>
      </c>
      <c r="Y6870" s="13" t="n">
        <v>77</v>
      </c>
      <c r="AU6870" s="13" t="n">
        <v>77</v>
      </c>
      <c r="BQ6870" s="13" t="n">
        <v>77</v>
      </c>
      <c r="CM6870" s="13" t="n">
        <v>77</v>
      </c>
      <c r="DI6870" s="13" t="n">
        <v>77</v>
      </c>
      <c r="EE6870" s="13" t="n">
        <v>77</v>
      </c>
      <c r="FA6870" s="13" t="n">
        <v>77</v>
      </c>
      <c r="FW6870" s="13" t="n">
        <v>77</v>
      </c>
      <c r="GS6870" s="13" t="n">
        <v>77</v>
      </c>
    </row>
    <row r="6871">
      <c r="C6871" s="13" t="n">
        <v>78</v>
      </c>
      <c r="Y6871" s="13" t="n">
        <v>78</v>
      </c>
      <c r="AU6871" s="13" t="n">
        <v>78</v>
      </c>
      <c r="BQ6871" s="13" t="n">
        <v>78</v>
      </c>
      <c r="CM6871" s="13" t="n">
        <v>78</v>
      </c>
      <c r="DI6871" s="13" t="n">
        <v>78</v>
      </c>
      <c r="EE6871" s="13" t="n">
        <v>78</v>
      </c>
      <c r="FA6871" s="13" t="n">
        <v>78</v>
      </c>
      <c r="FW6871" s="13" t="n">
        <v>78</v>
      </c>
      <c r="GS6871" s="13" t="n">
        <v>78</v>
      </c>
    </row>
    <row r="6872">
      <c r="C6872" s="13" t="n">
        <v>79</v>
      </c>
      <c r="Y6872" s="13" t="n">
        <v>79</v>
      </c>
      <c r="AU6872" s="13" t="n">
        <v>79</v>
      </c>
      <c r="BQ6872" s="13" t="n">
        <v>79</v>
      </c>
      <c r="CM6872" s="13" t="n">
        <v>79</v>
      </c>
      <c r="DI6872" s="13" t="n">
        <v>79</v>
      </c>
      <c r="EE6872" s="13" t="n">
        <v>79</v>
      </c>
      <c r="FA6872" s="13" t="n">
        <v>79</v>
      </c>
      <c r="FW6872" s="13" t="n">
        <v>79</v>
      </c>
      <c r="GS6872" s="13" t="n">
        <v>79</v>
      </c>
    </row>
    <row r="6873">
      <c r="C6873" s="13" t="n">
        <v>80</v>
      </c>
      <c r="Y6873" s="13" t="n">
        <v>80</v>
      </c>
      <c r="AU6873" s="13" t="n">
        <v>80</v>
      </c>
      <c r="BQ6873" s="13" t="n">
        <v>80</v>
      </c>
      <c r="CM6873" s="13" t="n">
        <v>80</v>
      </c>
      <c r="DI6873" s="13" t="n">
        <v>80</v>
      </c>
      <c r="EE6873" s="13" t="n">
        <v>80</v>
      </c>
      <c r="FA6873" s="13" t="n">
        <v>80</v>
      </c>
      <c r="FW6873" s="13" t="n">
        <v>80</v>
      </c>
      <c r="GS6873" s="13" t="n">
        <v>80</v>
      </c>
    </row>
    <row r="6874">
      <c r="C6874" s="13" t="n">
        <v>81</v>
      </c>
      <c r="Y6874" s="13" t="n">
        <v>81</v>
      </c>
      <c r="AU6874" s="13" t="n">
        <v>81</v>
      </c>
      <c r="BQ6874" s="13" t="n">
        <v>81</v>
      </c>
      <c r="CM6874" s="13" t="n">
        <v>81</v>
      </c>
      <c r="DI6874" s="13" t="n">
        <v>81</v>
      </c>
      <c r="EE6874" s="13" t="n">
        <v>81</v>
      </c>
      <c r="FA6874" s="13" t="n">
        <v>81</v>
      </c>
      <c r="FW6874" s="13" t="n">
        <v>81</v>
      </c>
      <c r="GS6874" s="13" t="n">
        <v>81</v>
      </c>
    </row>
    <row r="6875">
      <c r="C6875" s="13" t="n">
        <v>82</v>
      </c>
      <c r="Y6875" s="13" t="n">
        <v>82</v>
      </c>
      <c r="AU6875" s="13" t="n">
        <v>82</v>
      </c>
      <c r="BQ6875" s="13" t="n">
        <v>82</v>
      </c>
      <c r="CM6875" s="13" t="n">
        <v>82</v>
      </c>
      <c r="DI6875" s="13" t="n">
        <v>82</v>
      </c>
      <c r="EE6875" s="13" t="n">
        <v>82</v>
      </c>
      <c r="FA6875" s="13" t="n">
        <v>82</v>
      </c>
      <c r="FW6875" s="13" t="n">
        <v>82</v>
      </c>
      <c r="GS6875" s="13" t="n">
        <v>82</v>
      </c>
    </row>
    <row r="6876">
      <c r="C6876" s="13" t="n">
        <v>83</v>
      </c>
      <c r="Y6876" s="13" t="n">
        <v>83</v>
      </c>
      <c r="AU6876" s="13" t="n">
        <v>83</v>
      </c>
      <c r="BQ6876" s="13" t="n">
        <v>83</v>
      </c>
      <c r="CM6876" s="13" t="n">
        <v>83</v>
      </c>
      <c r="DI6876" s="13" t="n">
        <v>83</v>
      </c>
      <c r="EE6876" s="13" t="n">
        <v>83</v>
      </c>
      <c r="FA6876" s="13" t="n">
        <v>83</v>
      </c>
      <c r="FW6876" s="13" t="n">
        <v>83</v>
      </c>
      <c r="GS6876" s="13" t="n">
        <v>83</v>
      </c>
    </row>
    <row r="6877">
      <c r="C6877" s="13" t="n">
        <v>84</v>
      </c>
      <c r="Y6877" s="13" t="n">
        <v>84</v>
      </c>
      <c r="AU6877" s="13" t="n">
        <v>84</v>
      </c>
      <c r="BQ6877" s="13" t="n">
        <v>84</v>
      </c>
      <c r="CM6877" s="13" t="n">
        <v>84</v>
      </c>
      <c r="DI6877" s="13" t="n">
        <v>84</v>
      </c>
      <c r="EE6877" s="13" t="n">
        <v>84</v>
      </c>
      <c r="FA6877" s="13" t="n">
        <v>84</v>
      </c>
      <c r="FW6877" s="13" t="n">
        <v>84</v>
      </c>
      <c r="GS6877" s="13" t="n">
        <v>84</v>
      </c>
    </row>
    <row r="6878">
      <c r="C6878" s="13" t="n">
        <v>85</v>
      </c>
      <c r="Y6878" s="13" t="n">
        <v>85</v>
      </c>
      <c r="AU6878" s="13" t="n">
        <v>85</v>
      </c>
      <c r="BQ6878" s="13" t="n">
        <v>85</v>
      </c>
      <c r="CM6878" s="13" t="n">
        <v>85</v>
      </c>
      <c r="DI6878" s="13" t="n">
        <v>85</v>
      </c>
      <c r="EE6878" s="13" t="n">
        <v>85</v>
      </c>
      <c r="FA6878" s="13" t="n">
        <v>85</v>
      </c>
      <c r="FW6878" s="13" t="n">
        <v>85</v>
      </c>
      <c r="GS6878" s="13" t="n">
        <v>85</v>
      </c>
    </row>
    <row r="6879">
      <c r="C6879" s="13" t="n">
        <v>86</v>
      </c>
      <c r="Y6879" s="13" t="n">
        <v>86</v>
      </c>
      <c r="AU6879" s="13" t="n">
        <v>86</v>
      </c>
      <c r="BQ6879" s="13" t="n">
        <v>86</v>
      </c>
      <c r="CM6879" s="13" t="n">
        <v>86</v>
      </c>
      <c r="DI6879" s="13" t="n">
        <v>86</v>
      </c>
      <c r="EE6879" s="13" t="n">
        <v>86</v>
      </c>
      <c r="FA6879" s="13" t="n">
        <v>86</v>
      </c>
      <c r="FW6879" s="13" t="n">
        <v>86</v>
      </c>
      <c r="GS6879" s="13" t="n">
        <v>86</v>
      </c>
    </row>
    <row r="6880">
      <c r="C6880" s="13" t="n">
        <v>87</v>
      </c>
      <c r="Y6880" s="13" t="n">
        <v>87</v>
      </c>
      <c r="AU6880" s="13" t="n">
        <v>87</v>
      </c>
      <c r="BQ6880" s="13" t="n">
        <v>87</v>
      </c>
      <c r="CM6880" s="13" t="n">
        <v>87</v>
      </c>
      <c r="DI6880" s="13" t="n">
        <v>87</v>
      </c>
      <c r="EE6880" s="13" t="n">
        <v>87</v>
      </c>
      <c r="FA6880" s="13" t="n">
        <v>87</v>
      </c>
      <c r="FW6880" s="13" t="n">
        <v>87</v>
      </c>
      <c r="GS6880" s="13" t="n">
        <v>87</v>
      </c>
    </row>
    <row r="6881">
      <c r="C6881" s="13" t="n">
        <v>88</v>
      </c>
      <c r="Y6881" s="13" t="n">
        <v>88</v>
      </c>
      <c r="AU6881" s="13" t="n">
        <v>88</v>
      </c>
      <c r="BQ6881" s="13" t="n">
        <v>88</v>
      </c>
      <c r="CM6881" s="13" t="n">
        <v>88</v>
      </c>
      <c r="DI6881" s="13" t="n">
        <v>88</v>
      </c>
      <c r="EE6881" s="13" t="n">
        <v>88</v>
      </c>
      <c r="FA6881" s="13" t="n">
        <v>88</v>
      </c>
      <c r="FW6881" s="13" t="n">
        <v>88</v>
      </c>
      <c r="GS6881" s="13" t="n">
        <v>88</v>
      </c>
    </row>
    <row r="6882">
      <c r="C6882" s="13" t="n">
        <v>89</v>
      </c>
      <c r="Y6882" s="13" t="n">
        <v>89</v>
      </c>
      <c r="AU6882" s="13" t="n">
        <v>89</v>
      </c>
      <c r="BQ6882" s="13" t="n">
        <v>89</v>
      </c>
      <c r="CM6882" s="13" t="n">
        <v>89</v>
      </c>
      <c r="DI6882" s="13" t="n">
        <v>89</v>
      </c>
      <c r="EE6882" s="13" t="n">
        <v>89</v>
      </c>
      <c r="FA6882" s="13" t="n">
        <v>89</v>
      </c>
      <c r="FW6882" s="13" t="n">
        <v>89</v>
      </c>
      <c r="GS6882" s="13" t="n">
        <v>89</v>
      </c>
    </row>
    <row r="6883">
      <c r="C6883" s="13" t="n">
        <v>90</v>
      </c>
      <c r="Y6883" s="13" t="n">
        <v>90</v>
      </c>
      <c r="AU6883" s="13" t="n">
        <v>90</v>
      </c>
      <c r="BQ6883" s="13" t="n">
        <v>90</v>
      </c>
      <c r="CM6883" s="13" t="n">
        <v>90</v>
      </c>
      <c r="DI6883" s="13" t="n">
        <v>90</v>
      </c>
      <c r="EE6883" s="13" t="n">
        <v>90</v>
      </c>
      <c r="FA6883" s="13" t="n">
        <v>90</v>
      </c>
      <c r="FW6883" s="13" t="n">
        <v>90</v>
      </c>
      <c r="GS6883" s="13" t="n">
        <v>90</v>
      </c>
    </row>
    <row r="6884">
      <c r="C6884" s="13" t="n">
        <v>91</v>
      </c>
      <c r="Y6884" s="13" t="n">
        <v>91</v>
      </c>
      <c r="AU6884" s="13" t="n">
        <v>91</v>
      </c>
      <c r="BQ6884" s="13" t="n">
        <v>91</v>
      </c>
      <c r="CM6884" s="13" t="n">
        <v>91</v>
      </c>
      <c r="DI6884" s="13" t="n">
        <v>91</v>
      </c>
      <c r="EE6884" s="13" t="n">
        <v>91</v>
      </c>
      <c r="FA6884" s="13" t="n">
        <v>91</v>
      </c>
      <c r="FW6884" s="13" t="n">
        <v>91</v>
      </c>
      <c r="GS6884" s="13" t="n">
        <v>91</v>
      </c>
    </row>
    <row r="6885">
      <c r="C6885" s="13" t="n">
        <v>92</v>
      </c>
      <c r="Y6885" s="13" t="n">
        <v>92</v>
      </c>
      <c r="AU6885" s="13" t="n">
        <v>92</v>
      </c>
      <c r="BQ6885" s="13" t="n">
        <v>92</v>
      </c>
      <c r="CM6885" s="13" t="n">
        <v>92</v>
      </c>
      <c r="DI6885" s="13" t="n">
        <v>92</v>
      </c>
      <c r="EE6885" s="13" t="n">
        <v>92</v>
      </c>
      <c r="FA6885" s="13" t="n">
        <v>92</v>
      </c>
      <c r="FW6885" s="13" t="n">
        <v>92</v>
      </c>
      <c r="GS6885" s="13" t="n">
        <v>92</v>
      </c>
    </row>
    <row r="6886">
      <c r="C6886" s="13" t="n">
        <v>93</v>
      </c>
      <c r="Y6886" s="13" t="n">
        <v>93</v>
      </c>
      <c r="AU6886" s="13" t="n">
        <v>93</v>
      </c>
      <c r="BQ6886" s="13" t="n">
        <v>93</v>
      </c>
      <c r="CM6886" s="13" t="n">
        <v>93</v>
      </c>
      <c r="DI6886" s="13" t="n">
        <v>93</v>
      </c>
      <c r="EE6886" s="13" t="n">
        <v>93</v>
      </c>
      <c r="FA6886" s="13" t="n">
        <v>93</v>
      </c>
      <c r="FW6886" s="13" t="n">
        <v>93</v>
      </c>
      <c r="GS6886" s="13" t="n">
        <v>93</v>
      </c>
    </row>
    <row r="6887">
      <c r="C6887" s="13" t="n">
        <v>94</v>
      </c>
      <c r="Y6887" s="13" t="n">
        <v>94</v>
      </c>
      <c r="AU6887" s="13" t="n">
        <v>94</v>
      </c>
      <c r="BQ6887" s="13" t="n">
        <v>94</v>
      </c>
      <c r="CM6887" s="13" t="n">
        <v>94</v>
      </c>
      <c r="DI6887" s="13" t="n">
        <v>94</v>
      </c>
      <c r="EE6887" s="13" t="n">
        <v>94</v>
      </c>
      <c r="FA6887" s="13" t="n">
        <v>94</v>
      </c>
      <c r="FW6887" s="13" t="n">
        <v>94</v>
      </c>
      <c r="GS6887" s="13" t="n">
        <v>94</v>
      </c>
    </row>
    <row r="6888">
      <c r="C6888" s="13" t="n">
        <v>95</v>
      </c>
      <c r="Y6888" s="13" t="n">
        <v>95</v>
      </c>
      <c r="AU6888" s="13" t="n">
        <v>95</v>
      </c>
      <c r="BQ6888" s="13" t="n">
        <v>95</v>
      </c>
      <c r="CM6888" s="13" t="n">
        <v>95</v>
      </c>
      <c r="DI6888" s="13" t="n">
        <v>95</v>
      </c>
      <c r="EE6888" s="13" t="n">
        <v>95</v>
      </c>
      <c r="FA6888" s="13" t="n">
        <v>95</v>
      </c>
      <c r="FW6888" s="13" t="n">
        <v>95</v>
      </c>
      <c r="GS6888" s="13" t="n">
        <v>95</v>
      </c>
    </row>
    <row r="6889">
      <c r="C6889" s="13" t="n">
        <v>96</v>
      </c>
      <c r="Y6889" s="13" t="n">
        <v>96</v>
      </c>
      <c r="AU6889" s="13" t="n">
        <v>96</v>
      </c>
      <c r="BQ6889" s="13" t="n">
        <v>96</v>
      </c>
      <c r="CM6889" s="13" t="n">
        <v>96</v>
      </c>
      <c r="DI6889" s="13" t="n">
        <v>96</v>
      </c>
      <c r="EE6889" s="13" t="n">
        <v>96</v>
      </c>
      <c r="FA6889" s="13" t="n">
        <v>96</v>
      </c>
      <c r="FW6889" s="13" t="n">
        <v>96</v>
      </c>
      <c r="GS6889" s="13" t="n">
        <v>96</v>
      </c>
    </row>
    <row r="6890">
      <c r="C6890" s="13" t="n">
        <v>97</v>
      </c>
      <c r="Y6890" s="13" t="n">
        <v>97</v>
      </c>
      <c r="AU6890" s="13" t="n">
        <v>97</v>
      </c>
      <c r="BQ6890" s="13" t="n">
        <v>97</v>
      </c>
      <c r="CM6890" s="13" t="n">
        <v>97</v>
      </c>
      <c r="DI6890" s="13" t="n">
        <v>97</v>
      </c>
      <c r="EE6890" s="13" t="n">
        <v>97</v>
      </c>
      <c r="FA6890" s="13" t="n">
        <v>97</v>
      </c>
      <c r="FW6890" s="13" t="n">
        <v>97</v>
      </c>
      <c r="GS6890" s="13" t="n">
        <v>97</v>
      </c>
    </row>
    <row r="6891">
      <c r="C6891" s="13" t="n">
        <v>98</v>
      </c>
      <c r="Y6891" s="13" t="n">
        <v>98</v>
      </c>
      <c r="AU6891" s="13" t="n">
        <v>98</v>
      </c>
      <c r="BQ6891" s="13" t="n">
        <v>98</v>
      </c>
      <c r="CM6891" s="13" t="n">
        <v>98</v>
      </c>
      <c r="DI6891" s="13" t="n">
        <v>98</v>
      </c>
      <c r="EE6891" s="13" t="n">
        <v>98</v>
      </c>
      <c r="FA6891" s="13" t="n">
        <v>98</v>
      </c>
      <c r="FW6891" s="13" t="n">
        <v>98</v>
      </c>
      <c r="GS6891" s="13" t="n">
        <v>98</v>
      </c>
    </row>
    <row r="6892">
      <c r="C6892" s="13" t="n">
        <v>99</v>
      </c>
      <c r="Y6892" s="13" t="n">
        <v>99</v>
      </c>
      <c r="AU6892" s="13" t="n">
        <v>99</v>
      </c>
      <c r="BQ6892" s="13" t="n">
        <v>99</v>
      </c>
      <c r="CM6892" s="13" t="n">
        <v>99</v>
      </c>
      <c r="DI6892" s="13" t="n">
        <v>99</v>
      </c>
      <c r="EE6892" s="13" t="n">
        <v>99</v>
      </c>
      <c r="FA6892" s="13" t="n">
        <v>99</v>
      </c>
      <c r="FW6892" s="13" t="n">
        <v>99</v>
      </c>
      <c r="GS6892" s="13" t="n">
        <v>99</v>
      </c>
    </row>
    <row r="6893">
      <c r="C6893" s="13" t="n">
        <v>100</v>
      </c>
      <c r="Y6893" s="13" t="n">
        <v>100</v>
      </c>
      <c r="AU6893" s="13" t="n">
        <v>100</v>
      </c>
      <c r="BQ6893" s="13" t="n">
        <v>100</v>
      </c>
      <c r="CM6893" s="13" t="n">
        <v>100</v>
      </c>
      <c r="DI6893" s="13" t="n">
        <v>100</v>
      </c>
      <c r="EE6893" s="13" t="n">
        <v>100</v>
      </c>
      <c r="FA6893" s="13" t="n">
        <v>100</v>
      </c>
      <c r="FW6893" s="13" t="n">
        <v>100</v>
      </c>
      <c r="GS6893" s="13" t="n">
        <v>100</v>
      </c>
    </row>
    <row r="6894">
      <c r="C6894" s="13" t="n">
        <v>101</v>
      </c>
      <c r="Y6894" s="13" t="n">
        <v>101</v>
      </c>
      <c r="AU6894" s="13" t="n">
        <v>101</v>
      </c>
      <c r="BQ6894" s="13" t="n">
        <v>101</v>
      </c>
      <c r="CM6894" s="13" t="n">
        <v>101</v>
      </c>
      <c r="DI6894" s="13" t="n">
        <v>101</v>
      </c>
      <c r="EE6894" s="13" t="n">
        <v>101</v>
      </c>
      <c r="FA6894" s="13" t="n">
        <v>101</v>
      </c>
      <c r="FW6894" s="13" t="n">
        <v>101</v>
      </c>
      <c r="GS6894" s="13" t="n">
        <v>101</v>
      </c>
    </row>
    <row r="6895">
      <c r="C6895" s="13" t="n">
        <v>102</v>
      </c>
      <c r="Y6895" s="13" t="n">
        <v>102</v>
      </c>
      <c r="AU6895" s="13" t="n">
        <v>102</v>
      </c>
      <c r="BQ6895" s="13" t="n">
        <v>102</v>
      </c>
      <c r="CM6895" s="13" t="n">
        <v>102</v>
      </c>
      <c r="DI6895" s="13" t="n">
        <v>102</v>
      </c>
      <c r="EE6895" s="13" t="n">
        <v>102</v>
      </c>
      <c r="FA6895" s="13" t="n">
        <v>102</v>
      </c>
      <c r="FW6895" s="13" t="n">
        <v>102</v>
      </c>
      <c r="GS6895" s="13" t="n">
        <v>102</v>
      </c>
    </row>
    <row r="6896">
      <c r="C6896" s="13" t="n">
        <v>103</v>
      </c>
      <c r="Y6896" s="13" t="n">
        <v>103</v>
      </c>
      <c r="AU6896" s="13" t="n">
        <v>103</v>
      </c>
      <c r="BQ6896" s="13" t="n">
        <v>103</v>
      </c>
      <c r="CM6896" s="13" t="n">
        <v>103</v>
      </c>
      <c r="DI6896" s="13" t="n">
        <v>103</v>
      </c>
      <c r="EE6896" s="13" t="n">
        <v>103</v>
      </c>
      <c r="FA6896" s="13" t="n">
        <v>103</v>
      </c>
      <c r="FW6896" s="13" t="n">
        <v>103</v>
      </c>
      <c r="GS6896" s="13" t="n">
        <v>103</v>
      </c>
    </row>
    <row r="6897">
      <c r="C6897" s="13" t="n">
        <v>104</v>
      </c>
      <c r="Y6897" s="13" t="n">
        <v>104</v>
      </c>
      <c r="AU6897" s="13" t="n">
        <v>104</v>
      </c>
      <c r="BQ6897" s="13" t="n">
        <v>104</v>
      </c>
      <c r="CM6897" s="13" t="n">
        <v>104</v>
      </c>
      <c r="DI6897" s="13" t="n">
        <v>104</v>
      </c>
      <c r="EE6897" s="13" t="n">
        <v>104</v>
      </c>
      <c r="FA6897" s="13" t="n">
        <v>104</v>
      </c>
      <c r="FW6897" s="13" t="n">
        <v>104</v>
      </c>
      <c r="GS6897" s="13" t="n">
        <v>104</v>
      </c>
    </row>
    <row r="6898">
      <c r="C6898" s="13" t="n">
        <v>105</v>
      </c>
      <c r="Y6898" s="13" t="n">
        <v>105</v>
      </c>
      <c r="AU6898" s="13" t="n">
        <v>105</v>
      </c>
      <c r="BQ6898" s="13" t="n">
        <v>105</v>
      </c>
      <c r="CM6898" s="13" t="n">
        <v>105</v>
      </c>
      <c r="DI6898" s="13" t="n">
        <v>105</v>
      </c>
      <c r="EE6898" s="13" t="n">
        <v>105</v>
      </c>
      <c r="FA6898" s="13" t="n">
        <v>105</v>
      </c>
      <c r="FW6898" s="13" t="n">
        <v>105</v>
      </c>
      <c r="GS6898" s="13" t="n">
        <v>105</v>
      </c>
    </row>
    <row r="6899">
      <c r="C6899" s="13" t="n">
        <v>106</v>
      </c>
      <c r="Y6899" s="13" t="n">
        <v>106</v>
      </c>
      <c r="AU6899" s="13" t="n">
        <v>106</v>
      </c>
      <c r="BQ6899" s="13" t="n">
        <v>106</v>
      </c>
      <c r="CM6899" s="13" t="n">
        <v>106</v>
      </c>
      <c r="DI6899" s="13" t="n">
        <v>106</v>
      </c>
      <c r="EE6899" s="13" t="n">
        <v>106</v>
      </c>
      <c r="FA6899" s="13" t="n">
        <v>106</v>
      </c>
      <c r="FW6899" s="13" t="n">
        <v>106</v>
      </c>
      <c r="GS6899" s="13" t="n">
        <v>106</v>
      </c>
    </row>
    <row r="6900">
      <c r="C6900" s="13" t="n">
        <v>107</v>
      </c>
      <c r="Y6900" s="13" t="n">
        <v>107</v>
      </c>
      <c r="AU6900" s="13" t="n">
        <v>107</v>
      </c>
      <c r="BQ6900" s="13" t="n">
        <v>107</v>
      </c>
      <c r="CM6900" s="13" t="n">
        <v>107</v>
      </c>
      <c r="DI6900" s="13" t="n">
        <v>107</v>
      </c>
      <c r="EE6900" s="13" t="n">
        <v>107</v>
      </c>
      <c r="FA6900" s="13" t="n">
        <v>107</v>
      </c>
      <c r="FW6900" s="13" t="n">
        <v>107</v>
      </c>
      <c r="GS6900" s="13" t="n">
        <v>107</v>
      </c>
    </row>
    <row r="6901">
      <c r="C6901" s="13" t="n">
        <v>108</v>
      </c>
      <c r="Y6901" s="13" t="n">
        <v>108</v>
      </c>
      <c r="AU6901" s="13" t="n">
        <v>108</v>
      </c>
      <c r="BQ6901" s="13" t="n">
        <v>108</v>
      </c>
      <c r="CM6901" s="13" t="n">
        <v>108</v>
      </c>
      <c r="DI6901" s="13" t="n">
        <v>108</v>
      </c>
      <c r="EE6901" s="13" t="n">
        <v>108</v>
      </c>
      <c r="FA6901" s="13" t="n">
        <v>108</v>
      </c>
      <c r="FW6901" s="13" t="n">
        <v>108</v>
      </c>
      <c r="GS6901" s="13" t="n">
        <v>108</v>
      </c>
    </row>
    <row r="6902">
      <c r="C6902" s="13" t="n">
        <v>109</v>
      </c>
      <c r="Y6902" s="13" t="n">
        <v>109</v>
      </c>
      <c r="AU6902" s="13" t="n">
        <v>109</v>
      </c>
      <c r="BQ6902" s="13" t="n">
        <v>109</v>
      </c>
      <c r="CM6902" s="13" t="n">
        <v>109</v>
      </c>
      <c r="DI6902" s="13" t="n">
        <v>109</v>
      </c>
      <c r="EE6902" s="13" t="n">
        <v>109</v>
      </c>
      <c r="FA6902" s="13" t="n">
        <v>109</v>
      </c>
      <c r="FW6902" s="13" t="n">
        <v>109</v>
      </c>
      <c r="GS6902" s="13" t="n">
        <v>109</v>
      </c>
    </row>
    <row r="6903">
      <c r="C6903" s="13" t="n">
        <v>110</v>
      </c>
      <c r="Y6903" s="13" t="n">
        <v>110</v>
      </c>
      <c r="AU6903" s="13" t="n">
        <v>110</v>
      </c>
      <c r="BQ6903" s="13" t="n">
        <v>110</v>
      </c>
      <c r="CM6903" s="13" t="n">
        <v>110</v>
      </c>
      <c r="DI6903" s="13" t="n">
        <v>110</v>
      </c>
      <c r="EE6903" s="13" t="n">
        <v>110</v>
      </c>
      <c r="FA6903" s="13" t="n">
        <v>110</v>
      </c>
      <c r="FW6903" s="13" t="n">
        <v>110</v>
      </c>
      <c r="GS6903" s="13" t="n">
        <v>110</v>
      </c>
    </row>
    <row r="6904">
      <c r="C6904" s="13" t="n">
        <v>111</v>
      </c>
      <c r="Y6904" s="13" t="n">
        <v>111</v>
      </c>
      <c r="AU6904" s="13" t="n">
        <v>111</v>
      </c>
      <c r="BQ6904" s="13" t="n">
        <v>111</v>
      </c>
      <c r="CM6904" s="13" t="n">
        <v>111</v>
      </c>
      <c r="DI6904" s="13" t="n">
        <v>111</v>
      </c>
      <c r="EE6904" s="13" t="n">
        <v>111</v>
      </c>
      <c r="FA6904" s="13" t="n">
        <v>111</v>
      </c>
      <c r="FW6904" s="13" t="n">
        <v>111</v>
      </c>
      <c r="GS6904" s="13" t="n">
        <v>111</v>
      </c>
    </row>
    <row r="6905">
      <c r="C6905" s="13" t="n">
        <v>112</v>
      </c>
      <c r="Y6905" s="13" t="n">
        <v>112</v>
      </c>
      <c r="AU6905" s="13" t="n">
        <v>112</v>
      </c>
      <c r="BQ6905" s="13" t="n">
        <v>112</v>
      </c>
      <c r="CM6905" s="13" t="n">
        <v>112</v>
      </c>
      <c r="DI6905" s="13" t="n">
        <v>112</v>
      </c>
      <c r="EE6905" s="13" t="n">
        <v>112</v>
      </c>
      <c r="FA6905" s="13" t="n">
        <v>112</v>
      </c>
      <c r="FW6905" s="13" t="n">
        <v>112</v>
      </c>
      <c r="GS6905" s="13" t="n">
        <v>112</v>
      </c>
    </row>
    <row r="6906">
      <c r="C6906" s="13" t="n">
        <v>113</v>
      </c>
      <c r="Y6906" s="13" t="n">
        <v>113</v>
      </c>
      <c r="AU6906" s="13" t="n">
        <v>113</v>
      </c>
      <c r="BQ6906" s="13" t="n">
        <v>113</v>
      </c>
      <c r="CM6906" s="13" t="n">
        <v>113</v>
      </c>
      <c r="DI6906" s="13" t="n">
        <v>113</v>
      </c>
      <c r="EE6906" s="13" t="n">
        <v>113</v>
      </c>
      <c r="FA6906" s="13" t="n">
        <v>113</v>
      </c>
      <c r="FW6906" s="13" t="n">
        <v>113</v>
      </c>
      <c r="GS6906" s="13" t="n">
        <v>113</v>
      </c>
    </row>
    <row r="6907">
      <c r="C6907" s="13" t="n">
        <v>114</v>
      </c>
      <c r="Y6907" s="13" t="n">
        <v>114</v>
      </c>
      <c r="AU6907" s="13" t="n">
        <v>114</v>
      </c>
      <c r="BQ6907" s="13" t="n">
        <v>114</v>
      </c>
      <c r="CM6907" s="13" t="n">
        <v>114</v>
      </c>
      <c r="DI6907" s="13" t="n">
        <v>114</v>
      </c>
      <c r="EE6907" s="13" t="n">
        <v>114</v>
      </c>
      <c r="FA6907" s="13" t="n">
        <v>114</v>
      </c>
      <c r="FW6907" s="13" t="n">
        <v>114</v>
      </c>
      <c r="GS6907" s="13" t="n">
        <v>114</v>
      </c>
    </row>
    <row r="6908">
      <c r="C6908" s="13" t="n">
        <v>115</v>
      </c>
      <c r="Y6908" s="13" t="n">
        <v>115</v>
      </c>
      <c r="AU6908" s="13" t="n">
        <v>115</v>
      </c>
      <c r="BQ6908" s="13" t="n">
        <v>115</v>
      </c>
      <c r="CM6908" s="13" t="n">
        <v>115</v>
      </c>
      <c r="DI6908" s="13" t="n">
        <v>115</v>
      </c>
      <c r="EE6908" s="13" t="n">
        <v>115</v>
      </c>
      <c r="FA6908" s="13" t="n">
        <v>115</v>
      </c>
      <c r="FW6908" s="13" t="n">
        <v>115</v>
      </c>
      <c r="GS6908" s="13" t="n">
        <v>115</v>
      </c>
    </row>
    <row r="6909">
      <c r="C6909" s="13" t="n">
        <v>116</v>
      </c>
      <c r="Y6909" s="13" t="n">
        <v>116</v>
      </c>
      <c r="AU6909" s="13" t="n">
        <v>116</v>
      </c>
      <c r="BQ6909" s="13" t="n">
        <v>116</v>
      </c>
      <c r="CM6909" s="13" t="n">
        <v>116</v>
      </c>
      <c r="DI6909" s="13" t="n">
        <v>116</v>
      </c>
      <c r="EE6909" s="13" t="n">
        <v>116</v>
      </c>
      <c r="FA6909" s="13" t="n">
        <v>116</v>
      </c>
      <c r="FW6909" s="13" t="n">
        <v>116</v>
      </c>
      <c r="GS6909" s="13" t="n">
        <v>116</v>
      </c>
    </row>
    <row r="6910">
      <c r="C6910" s="13" t="n">
        <v>117</v>
      </c>
      <c r="Y6910" s="13" t="n">
        <v>117</v>
      </c>
      <c r="AU6910" s="13" t="n">
        <v>117</v>
      </c>
      <c r="BQ6910" s="13" t="n">
        <v>117</v>
      </c>
      <c r="CM6910" s="13" t="n">
        <v>117</v>
      </c>
      <c r="DI6910" s="13" t="n">
        <v>117</v>
      </c>
      <c r="EE6910" s="13" t="n">
        <v>117</v>
      </c>
      <c r="FA6910" s="13" t="n">
        <v>117</v>
      </c>
      <c r="FW6910" s="13" t="n">
        <v>117</v>
      </c>
      <c r="GS6910" s="13" t="n">
        <v>117</v>
      </c>
    </row>
    <row r="6911">
      <c r="C6911" s="13" t="n">
        <v>118</v>
      </c>
      <c r="Y6911" s="13" t="n">
        <v>118</v>
      </c>
      <c r="AU6911" s="13" t="n">
        <v>118</v>
      </c>
      <c r="BQ6911" s="13" t="n">
        <v>118</v>
      </c>
      <c r="CM6911" s="13" t="n">
        <v>118</v>
      </c>
      <c r="DI6911" s="13" t="n">
        <v>118</v>
      </c>
      <c r="EE6911" s="13" t="n">
        <v>118</v>
      </c>
      <c r="FA6911" s="13" t="n">
        <v>118</v>
      </c>
      <c r="FW6911" s="13" t="n">
        <v>118</v>
      </c>
      <c r="GS6911" s="13" t="n">
        <v>118</v>
      </c>
    </row>
    <row r="6912">
      <c r="C6912" s="13" t="n">
        <v>119</v>
      </c>
      <c r="Y6912" s="13" t="n">
        <v>119</v>
      </c>
      <c r="AU6912" s="13" t="n">
        <v>119</v>
      </c>
      <c r="BQ6912" s="13" t="n">
        <v>119</v>
      </c>
      <c r="CM6912" s="13" t="n">
        <v>119</v>
      </c>
      <c r="DI6912" s="13" t="n">
        <v>119</v>
      </c>
      <c r="EE6912" s="13" t="n">
        <v>119</v>
      </c>
      <c r="FA6912" s="13" t="n">
        <v>119</v>
      </c>
      <c r="FW6912" s="13" t="n">
        <v>119</v>
      </c>
      <c r="GS6912" s="13" t="n">
        <v>119</v>
      </c>
    </row>
    <row r="6913">
      <c r="C6913" s="13" t="n">
        <v>120</v>
      </c>
      <c r="Y6913" s="13" t="n">
        <v>120</v>
      </c>
      <c r="AU6913" s="13" t="n">
        <v>120</v>
      </c>
      <c r="BQ6913" s="13" t="n">
        <v>120</v>
      </c>
      <c r="CM6913" s="13" t="n">
        <v>120</v>
      </c>
      <c r="DI6913" s="13" t="n">
        <v>120</v>
      </c>
      <c r="EE6913" s="13" t="n">
        <v>120</v>
      </c>
      <c r="FA6913" s="13" t="n">
        <v>120</v>
      </c>
      <c r="FW6913" s="13" t="n">
        <v>120</v>
      </c>
      <c r="GS6913" s="13" t="n">
        <v>120</v>
      </c>
    </row>
    <row r="6914">
      <c r="C6914" s="13" t="n">
        <v>121</v>
      </c>
      <c r="Y6914" s="13" t="n">
        <v>121</v>
      </c>
      <c r="AU6914" s="13" t="n">
        <v>121</v>
      </c>
      <c r="BQ6914" s="13" t="n">
        <v>121</v>
      </c>
      <c r="CM6914" s="13" t="n">
        <v>121</v>
      </c>
      <c r="DI6914" s="13" t="n">
        <v>121</v>
      </c>
      <c r="EE6914" s="13" t="n">
        <v>121</v>
      </c>
      <c r="FA6914" s="13" t="n">
        <v>121</v>
      </c>
      <c r="FW6914" s="13" t="n">
        <v>121</v>
      </c>
      <c r="GS6914" s="13" t="n">
        <v>121</v>
      </c>
    </row>
    <row r="6915">
      <c r="C6915" s="13" t="n">
        <v>122</v>
      </c>
      <c r="Y6915" s="13" t="n">
        <v>122</v>
      </c>
      <c r="AU6915" s="13" t="n">
        <v>122</v>
      </c>
      <c r="BQ6915" s="13" t="n">
        <v>122</v>
      </c>
      <c r="CM6915" s="13" t="n">
        <v>122</v>
      </c>
      <c r="DI6915" s="13" t="n">
        <v>122</v>
      </c>
      <c r="EE6915" s="13" t="n">
        <v>122</v>
      </c>
      <c r="FA6915" s="13" t="n">
        <v>122</v>
      </c>
      <c r="FW6915" s="13" t="n">
        <v>122</v>
      </c>
      <c r="GS6915" s="13" t="n">
        <v>122</v>
      </c>
    </row>
    <row r="6916">
      <c r="C6916" s="13" t="n">
        <v>123</v>
      </c>
      <c r="Y6916" s="13" t="n">
        <v>123</v>
      </c>
      <c r="AU6916" s="13" t="n">
        <v>123</v>
      </c>
      <c r="BQ6916" s="13" t="n">
        <v>123</v>
      </c>
      <c r="CM6916" s="13" t="n">
        <v>123</v>
      </c>
      <c r="DI6916" s="13" t="n">
        <v>123</v>
      </c>
      <c r="EE6916" s="13" t="n">
        <v>123</v>
      </c>
      <c r="FA6916" s="13" t="n">
        <v>123</v>
      </c>
      <c r="FW6916" s="13" t="n">
        <v>123</v>
      </c>
      <c r="GS6916" s="13" t="n">
        <v>123</v>
      </c>
    </row>
    <row r="6917">
      <c r="C6917" s="13" t="n">
        <v>124</v>
      </c>
      <c r="Y6917" s="13" t="n">
        <v>124</v>
      </c>
      <c r="AU6917" s="13" t="n">
        <v>124</v>
      </c>
      <c r="BQ6917" s="13" t="n">
        <v>124</v>
      </c>
      <c r="CM6917" s="13" t="n">
        <v>124</v>
      </c>
      <c r="DI6917" s="13" t="n">
        <v>124</v>
      </c>
      <c r="EE6917" s="13" t="n">
        <v>124</v>
      </c>
      <c r="FA6917" s="13" t="n">
        <v>124</v>
      </c>
      <c r="FW6917" s="13" t="n">
        <v>124</v>
      </c>
      <c r="GS6917" s="13" t="n">
        <v>124</v>
      </c>
    </row>
    <row r="6918">
      <c r="C6918" s="13" t="n">
        <v>125</v>
      </c>
      <c r="Y6918" s="13" t="n">
        <v>125</v>
      </c>
      <c r="AU6918" s="13" t="n">
        <v>125</v>
      </c>
      <c r="BQ6918" s="13" t="n">
        <v>125</v>
      </c>
      <c r="CM6918" s="13" t="n">
        <v>125</v>
      </c>
      <c r="DI6918" s="13" t="n">
        <v>125</v>
      </c>
      <c r="EE6918" s="13" t="n">
        <v>125</v>
      </c>
      <c r="FA6918" s="13" t="n">
        <v>125</v>
      </c>
      <c r="FW6918" s="13" t="n">
        <v>125</v>
      </c>
      <c r="GS6918" s="13" t="n">
        <v>125</v>
      </c>
    </row>
    <row r="6919">
      <c r="C6919" s="13" t="n">
        <v>126</v>
      </c>
      <c r="Y6919" s="13" t="n">
        <v>126</v>
      </c>
      <c r="AU6919" s="13" t="n">
        <v>126</v>
      </c>
      <c r="BQ6919" s="13" t="n">
        <v>126</v>
      </c>
      <c r="CM6919" s="13" t="n">
        <v>126</v>
      </c>
      <c r="DI6919" s="13" t="n">
        <v>126</v>
      </c>
      <c r="EE6919" s="13" t="n">
        <v>126</v>
      </c>
      <c r="FA6919" s="13" t="n">
        <v>126</v>
      </c>
      <c r="FW6919" s="13" t="n">
        <v>126</v>
      </c>
      <c r="GS6919" s="13" t="n">
        <v>126</v>
      </c>
    </row>
    <row r="6920">
      <c r="C6920" s="13" t="n">
        <v>127</v>
      </c>
      <c r="Y6920" s="13" t="n">
        <v>127</v>
      </c>
      <c r="AU6920" s="13" t="n">
        <v>127</v>
      </c>
      <c r="BQ6920" s="13" t="n">
        <v>127</v>
      </c>
      <c r="CM6920" s="13" t="n">
        <v>127</v>
      </c>
      <c r="DI6920" s="13" t="n">
        <v>127</v>
      </c>
      <c r="EE6920" s="13" t="n">
        <v>127</v>
      </c>
      <c r="FA6920" s="13" t="n">
        <v>127</v>
      </c>
      <c r="FW6920" s="13" t="n">
        <v>127</v>
      </c>
      <c r="GS6920" s="13" t="n">
        <v>127</v>
      </c>
    </row>
    <row r="6921">
      <c r="C6921" s="13" t="n">
        <v>128</v>
      </c>
      <c r="Y6921" s="13" t="n">
        <v>128</v>
      </c>
      <c r="AU6921" s="13" t="n">
        <v>128</v>
      </c>
      <c r="BQ6921" s="13" t="n">
        <v>128</v>
      </c>
      <c r="CM6921" s="13" t="n">
        <v>128</v>
      </c>
      <c r="DI6921" s="13" t="n">
        <v>128</v>
      </c>
      <c r="EE6921" s="13" t="n">
        <v>128</v>
      </c>
      <c r="FA6921" s="13" t="n">
        <v>128</v>
      </c>
      <c r="FW6921" s="13" t="n">
        <v>128</v>
      </c>
      <c r="GS6921" s="13" t="n">
        <v>128</v>
      </c>
    </row>
    <row r="6922">
      <c r="C6922" s="13" t="n">
        <v>129</v>
      </c>
      <c r="Y6922" s="13" t="n">
        <v>129</v>
      </c>
      <c r="AU6922" s="13" t="n">
        <v>129</v>
      </c>
      <c r="BQ6922" s="13" t="n">
        <v>129</v>
      </c>
      <c r="CM6922" s="13" t="n">
        <v>129</v>
      </c>
      <c r="DI6922" s="13" t="n">
        <v>129</v>
      </c>
      <c r="EE6922" s="13" t="n">
        <v>129</v>
      </c>
      <c r="FA6922" s="13" t="n">
        <v>129</v>
      </c>
      <c r="FW6922" s="13" t="n">
        <v>129</v>
      </c>
      <c r="GS6922" s="13" t="n">
        <v>129</v>
      </c>
    </row>
    <row r="6923">
      <c r="C6923" s="13" t="n">
        <v>130</v>
      </c>
      <c r="Y6923" s="13" t="n">
        <v>130</v>
      </c>
      <c r="AU6923" s="13" t="n">
        <v>130</v>
      </c>
      <c r="BQ6923" s="13" t="n">
        <v>130</v>
      </c>
      <c r="CM6923" s="13" t="n">
        <v>130</v>
      </c>
      <c r="DI6923" s="13" t="n">
        <v>130</v>
      </c>
      <c r="EE6923" s="13" t="n">
        <v>130</v>
      </c>
      <c r="FA6923" s="13" t="n">
        <v>130</v>
      </c>
      <c r="FW6923" s="13" t="n">
        <v>130</v>
      </c>
      <c r="GS6923" s="13" t="n">
        <v>130</v>
      </c>
    </row>
    <row r="6924">
      <c r="C6924" s="13" t="n">
        <v>131</v>
      </c>
      <c r="Y6924" s="13" t="n">
        <v>131</v>
      </c>
      <c r="AU6924" s="13" t="n">
        <v>131</v>
      </c>
      <c r="BQ6924" s="13" t="n">
        <v>131</v>
      </c>
      <c r="CM6924" s="13" t="n">
        <v>131</v>
      </c>
      <c r="DI6924" s="13" t="n">
        <v>131</v>
      </c>
      <c r="EE6924" s="13" t="n">
        <v>131</v>
      </c>
      <c r="FA6924" s="13" t="n">
        <v>131</v>
      </c>
      <c r="FW6924" s="13" t="n">
        <v>131</v>
      </c>
      <c r="GS6924" s="13" t="n">
        <v>131</v>
      </c>
    </row>
    <row r="6925">
      <c r="C6925" s="13" t="n">
        <v>132</v>
      </c>
      <c r="Y6925" s="13" t="n">
        <v>132</v>
      </c>
      <c r="AU6925" s="13" t="n">
        <v>132</v>
      </c>
      <c r="BQ6925" s="13" t="n">
        <v>132</v>
      </c>
      <c r="CM6925" s="13" t="n">
        <v>132</v>
      </c>
      <c r="DI6925" s="13" t="n">
        <v>132</v>
      </c>
      <c r="EE6925" s="13" t="n">
        <v>132</v>
      </c>
      <c r="FA6925" s="13" t="n">
        <v>132</v>
      </c>
      <c r="FW6925" s="13" t="n">
        <v>132</v>
      </c>
      <c r="GS6925" s="13" t="n">
        <v>132</v>
      </c>
    </row>
    <row r="6926">
      <c r="C6926" s="13" t="n">
        <v>133</v>
      </c>
      <c r="Y6926" s="13" t="n">
        <v>133</v>
      </c>
      <c r="AU6926" s="13" t="n">
        <v>133</v>
      </c>
      <c r="BQ6926" s="13" t="n">
        <v>133</v>
      </c>
      <c r="CM6926" s="13" t="n">
        <v>133</v>
      </c>
      <c r="DI6926" s="13" t="n">
        <v>133</v>
      </c>
      <c r="EE6926" s="13" t="n">
        <v>133</v>
      </c>
      <c r="FA6926" s="13" t="n">
        <v>133</v>
      </c>
      <c r="FW6926" s="13" t="n">
        <v>133</v>
      </c>
      <c r="GS6926" s="13" t="n">
        <v>133</v>
      </c>
    </row>
    <row r="6927">
      <c r="C6927" s="13" t="n">
        <v>134</v>
      </c>
      <c r="Y6927" s="13" t="n">
        <v>134</v>
      </c>
      <c r="AU6927" s="13" t="n">
        <v>134</v>
      </c>
      <c r="BQ6927" s="13" t="n">
        <v>134</v>
      </c>
      <c r="CM6927" s="13" t="n">
        <v>134</v>
      </c>
      <c r="DI6927" s="13" t="n">
        <v>134</v>
      </c>
      <c r="EE6927" s="13" t="n">
        <v>134</v>
      </c>
      <c r="FA6927" s="13" t="n">
        <v>134</v>
      </c>
      <c r="FW6927" s="13" t="n">
        <v>134</v>
      </c>
      <c r="GS6927" s="13" t="n">
        <v>134</v>
      </c>
    </row>
    <row r="6928">
      <c r="C6928" s="13" t="n">
        <v>135</v>
      </c>
      <c r="Y6928" s="13" t="n">
        <v>135</v>
      </c>
      <c r="AU6928" s="13" t="n">
        <v>135</v>
      </c>
      <c r="BQ6928" s="13" t="n">
        <v>135</v>
      </c>
      <c r="CM6928" s="13" t="n">
        <v>135</v>
      </c>
      <c r="DI6928" s="13" t="n">
        <v>135</v>
      </c>
      <c r="EE6928" s="13" t="n">
        <v>135</v>
      </c>
      <c r="FA6928" s="13" t="n">
        <v>135</v>
      </c>
      <c r="FW6928" s="13" t="n">
        <v>135</v>
      </c>
      <c r="GS6928" s="13" t="n">
        <v>135</v>
      </c>
    </row>
    <row r="6929">
      <c r="C6929" s="13" t="n">
        <v>136</v>
      </c>
      <c r="Y6929" s="13" t="n">
        <v>136</v>
      </c>
      <c r="AU6929" s="13" t="n">
        <v>136</v>
      </c>
      <c r="BQ6929" s="13" t="n">
        <v>136</v>
      </c>
      <c r="CM6929" s="13" t="n">
        <v>136</v>
      </c>
      <c r="DI6929" s="13" t="n">
        <v>136</v>
      </c>
      <c r="EE6929" s="13" t="n">
        <v>136</v>
      </c>
      <c r="FA6929" s="13" t="n">
        <v>136</v>
      </c>
      <c r="FW6929" s="13" t="n">
        <v>136</v>
      </c>
      <c r="GS6929" s="13" t="n">
        <v>136</v>
      </c>
    </row>
    <row r="6930">
      <c r="C6930" s="13" t="n">
        <v>137</v>
      </c>
      <c r="Y6930" s="13" t="n">
        <v>137</v>
      </c>
      <c r="AU6930" s="13" t="n">
        <v>137</v>
      </c>
      <c r="BQ6930" s="13" t="n">
        <v>137</v>
      </c>
      <c r="CM6930" s="13" t="n">
        <v>137</v>
      </c>
      <c r="DI6930" s="13" t="n">
        <v>137</v>
      </c>
      <c r="EE6930" s="13" t="n">
        <v>137</v>
      </c>
      <c r="FA6930" s="13" t="n">
        <v>137</v>
      </c>
      <c r="FW6930" s="13" t="n">
        <v>137</v>
      </c>
      <c r="GS6930" s="13" t="n">
        <v>137</v>
      </c>
    </row>
    <row r="6931">
      <c r="C6931" s="13" t="n">
        <v>138</v>
      </c>
      <c r="Y6931" s="13" t="n">
        <v>138</v>
      </c>
      <c r="AU6931" s="13" t="n">
        <v>138</v>
      </c>
      <c r="BQ6931" s="13" t="n">
        <v>138</v>
      </c>
      <c r="CM6931" s="13" t="n">
        <v>138</v>
      </c>
      <c r="DI6931" s="13" t="n">
        <v>138</v>
      </c>
      <c r="EE6931" s="13" t="n">
        <v>138</v>
      </c>
      <c r="FA6931" s="13" t="n">
        <v>138</v>
      </c>
      <c r="FW6931" s="13" t="n">
        <v>138</v>
      </c>
      <c r="GS6931" s="13" t="n">
        <v>138</v>
      </c>
    </row>
    <row r="6932">
      <c r="C6932" s="13" t="n">
        <v>139</v>
      </c>
      <c r="Y6932" s="13" t="n">
        <v>139</v>
      </c>
      <c r="AU6932" s="13" t="n">
        <v>139</v>
      </c>
      <c r="BQ6932" s="13" t="n">
        <v>139</v>
      </c>
      <c r="CM6932" s="13" t="n">
        <v>139</v>
      </c>
      <c r="DI6932" s="13" t="n">
        <v>139</v>
      </c>
      <c r="EE6932" s="13" t="n">
        <v>139</v>
      </c>
      <c r="FA6932" s="13" t="n">
        <v>139</v>
      </c>
      <c r="FW6932" s="13" t="n">
        <v>139</v>
      </c>
      <c r="GS6932" s="13" t="n">
        <v>139</v>
      </c>
    </row>
    <row r="6933">
      <c r="C6933" s="13" t="n">
        <v>140</v>
      </c>
      <c r="Y6933" s="13" t="n">
        <v>140</v>
      </c>
      <c r="AU6933" s="13" t="n">
        <v>140</v>
      </c>
      <c r="BQ6933" s="13" t="n">
        <v>140</v>
      </c>
      <c r="CM6933" s="13" t="n">
        <v>140</v>
      </c>
      <c r="DI6933" s="13" t="n">
        <v>140</v>
      </c>
      <c r="EE6933" s="13" t="n">
        <v>140</v>
      </c>
      <c r="FA6933" s="13" t="n">
        <v>140</v>
      </c>
      <c r="FW6933" s="13" t="n">
        <v>140</v>
      </c>
      <c r="GS6933" s="13" t="n">
        <v>140</v>
      </c>
    </row>
    <row r="6934">
      <c r="C6934" s="13" t="n">
        <v>141</v>
      </c>
      <c r="Y6934" s="13" t="n">
        <v>141</v>
      </c>
      <c r="AU6934" s="13" t="n">
        <v>141</v>
      </c>
      <c r="BQ6934" s="13" t="n">
        <v>141</v>
      </c>
      <c r="CM6934" s="13" t="n">
        <v>141</v>
      </c>
      <c r="DI6934" s="13" t="n">
        <v>141</v>
      </c>
      <c r="EE6934" s="13" t="n">
        <v>141</v>
      </c>
      <c r="FA6934" s="13" t="n">
        <v>141</v>
      </c>
      <c r="FW6934" s="13" t="n">
        <v>141</v>
      </c>
      <c r="GS6934" s="13" t="n">
        <v>141</v>
      </c>
    </row>
    <row r="6935">
      <c r="C6935" s="13" t="n">
        <v>142</v>
      </c>
      <c r="Y6935" s="13" t="n">
        <v>142</v>
      </c>
      <c r="AU6935" s="13" t="n">
        <v>142</v>
      </c>
      <c r="BQ6935" s="13" t="n">
        <v>142</v>
      </c>
      <c r="CM6935" s="13" t="n">
        <v>142</v>
      </c>
      <c r="DI6935" s="13" t="n">
        <v>142</v>
      </c>
      <c r="EE6935" s="13" t="n">
        <v>142</v>
      </c>
      <c r="FA6935" s="13" t="n">
        <v>142</v>
      </c>
      <c r="FW6935" s="13" t="n">
        <v>142</v>
      </c>
      <c r="GS6935" s="13" t="n">
        <v>142</v>
      </c>
    </row>
    <row r="6936">
      <c r="C6936" s="13" t="n">
        <v>143</v>
      </c>
      <c r="Y6936" s="13" t="n">
        <v>143</v>
      </c>
      <c r="AU6936" s="13" t="n">
        <v>143</v>
      </c>
      <c r="BQ6936" s="13" t="n">
        <v>143</v>
      </c>
      <c r="CM6936" s="13" t="n">
        <v>143</v>
      </c>
      <c r="DI6936" s="13" t="n">
        <v>143</v>
      </c>
      <c r="EE6936" s="13" t="n">
        <v>143</v>
      </c>
      <c r="FA6936" s="13" t="n">
        <v>143</v>
      </c>
      <c r="FW6936" s="13" t="n">
        <v>143</v>
      </c>
      <c r="GS6936" s="13" t="n">
        <v>143</v>
      </c>
    </row>
    <row r="6937">
      <c r="C6937" s="13" t="n">
        <v>144</v>
      </c>
      <c r="Y6937" s="13" t="n">
        <v>144</v>
      </c>
      <c r="AU6937" s="13" t="n">
        <v>144</v>
      </c>
      <c r="BQ6937" s="13" t="n">
        <v>144</v>
      </c>
      <c r="CM6937" s="13" t="n">
        <v>144</v>
      </c>
      <c r="DI6937" s="13" t="n">
        <v>144</v>
      </c>
      <c r="EE6937" s="13" t="n">
        <v>144</v>
      </c>
      <c r="FA6937" s="13" t="n">
        <v>144</v>
      </c>
      <c r="FW6937" s="13" t="n">
        <v>144</v>
      </c>
      <c r="GS6937" s="13" t="n">
        <v>144</v>
      </c>
    </row>
    <row r="6938">
      <c r="C6938" s="13" t="n">
        <v>145</v>
      </c>
      <c r="Y6938" s="13" t="n">
        <v>145</v>
      </c>
      <c r="AU6938" s="13" t="n">
        <v>145</v>
      </c>
      <c r="BQ6938" s="13" t="n">
        <v>145</v>
      </c>
      <c r="CM6938" s="13" t="n">
        <v>145</v>
      </c>
      <c r="DI6938" s="13" t="n">
        <v>145</v>
      </c>
      <c r="EE6938" s="13" t="n">
        <v>145</v>
      </c>
      <c r="FA6938" s="13" t="n">
        <v>145</v>
      </c>
      <c r="FW6938" s="13" t="n">
        <v>145</v>
      </c>
      <c r="GS6938" s="13" t="n">
        <v>145</v>
      </c>
    </row>
    <row r="6939">
      <c r="C6939" s="13" t="n">
        <v>146</v>
      </c>
      <c r="Y6939" s="13" t="n">
        <v>146</v>
      </c>
      <c r="AU6939" s="13" t="n">
        <v>146</v>
      </c>
      <c r="BQ6939" s="13" t="n">
        <v>146</v>
      </c>
      <c r="CM6939" s="13" t="n">
        <v>146</v>
      </c>
      <c r="DI6939" s="13" t="n">
        <v>146</v>
      </c>
      <c r="EE6939" s="13" t="n">
        <v>146</v>
      </c>
      <c r="FA6939" s="13" t="n">
        <v>146</v>
      </c>
      <c r="FW6939" s="13" t="n">
        <v>146</v>
      </c>
      <c r="GS6939" s="13" t="n">
        <v>146</v>
      </c>
    </row>
    <row r="6940">
      <c r="C6940" s="13" t="n">
        <v>147</v>
      </c>
      <c r="Y6940" s="13" t="n">
        <v>147</v>
      </c>
      <c r="AU6940" s="13" t="n">
        <v>147</v>
      </c>
      <c r="BQ6940" s="13" t="n">
        <v>147</v>
      </c>
      <c r="CM6940" s="13" t="n">
        <v>147</v>
      </c>
      <c r="DI6940" s="13" t="n">
        <v>147</v>
      </c>
      <c r="EE6940" s="13" t="n">
        <v>147</v>
      </c>
      <c r="FA6940" s="13" t="n">
        <v>147</v>
      </c>
      <c r="FW6940" s="13" t="n">
        <v>147</v>
      </c>
      <c r="GS6940" s="13" t="n">
        <v>147</v>
      </c>
    </row>
    <row r="6941">
      <c r="C6941" s="13" t="n">
        <v>148</v>
      </c>
      <c r="Y6941" s="13" t="n">
        <v>148</v>
      </c>
      <c r="AU6941" s="13" t="n">
        <v>148</v>
      </c>
      <c r="BQ6941" s="13" t="n">
        <v>148</v>
      </c>
      <c r="CM6941" s="13" t="n">
        <v>148</v>
      </c>
      <c r="DI6941" s="13" t="n">
        <v>148</v>
      </c>
      <c r="EE6941" s="13" t="n">
        <v>148</v>
      </c>
      <c r="FA6941" s="13" t="n">
        <v>148</v>
      </c>
      <c r="FW6941" s="13" t="n">
        <v>148</v>
      </c>
      <c r="GS6941" s="13" t="n">
        <v>148</v>
      </c>
    </row>
    <row r="6942">
      <c r="C6942" s="13" t="n">
        <v>149</v>
      </c>
      <c r="Y6942" s="13" t="n">
        <v>149</v>
      </c>
      <c r="AU6942" s="13" t="n">
        <v>149</v>
      </c>
      <c r="BQ6942" s="13" t="n">
        <v>149</v>
      </c>
      <c r="CM6942" s="13" t="n">
        <v>149</v>
      </c>
      <c r="DI6942" s="13" t="n">
        <v>149</v>
      </c>
      <c r="EE6942" s="13" t="n">
        <v>149</v>
      </c>
      <c r="FA6942" s="13" t="n">
        <v>149</v>
      </c>
      <c r="FW6942" s="13" t="n">
        <v>149</v>
      </c>
      <c r="GS6942" s="13" t="n">
        <v>149</v>
      </c>
    </row>
    <row r="6943">
      <c r="C6943" s="13" t="n">
        <v>150</v>
      </c>
      <c r="Y6943" s="13" t="n">
        <v>150</v>
      </c>
      <c r="AU6943" s="13" t="n">
        <v>150</v>
      </c>
      <c r="BQ6943" s="13" t="n">
        <v>150</v>
      </c>
      <c r="CM6943" s="13" t="n">
        <v>150</v>
      </c>
      <c r="DI6943" s="13" t="n">
        <v>150</v>
      </c>
      <c r="EE6943" s="13" t="n">
        <v>150</v>
      </c>
      <c r="FA6943" s="13" t="n">
        <v>150</v>
      </c>
      <c r="FW6943" s="13" t="n">
        <v>150</v>
      </c>
      <c r="GS6943" s="13" t="n">
        <v>150</v>
      </c>
    </row>
    <row r="6944">
      <c r="C6944" s="13" t="n">
        <v>151</v>
      </c>
      <c r="Y6944" s="13" t="n">
        <v>151</v>
      </c>
      <c r="AU6944" s="13" t="n">
        <v>151</v>
      </c>
      <c r="BQ6944" s="13" t="n">
        <v>151</v>
      </c>
      <c r="CM6944" s="13" t="n">
        <v>151</v>
      </c>
      <c r="DI6944" s="13" t="n">
        <v>151</v>
      </c>
      <c r="EE6944" s="13" t="n">
        <v>151</v>
      </c>
      <c r="FA6944" s="13" t="n">
        <v>151</v>
      </c>
      <c r="FW6944" s="13" t="n">
        <v>151</v>
      </c>
      <c r="GS6944" s="13" t="n">
        <v>151</v>
      </c>
    </row>
    <row r="6945">
      <c r="C6945" s="13" t="n">
        <v>152</v>
      </c>
      <c r="Y6945" s="13" t="n">
        <v>152</v>
      </c>
      <c r="AU6945" s="13" t="n">
        <v>152</v>
      </c>
      <c r="BQ6945" s="13" t="n">
        <v>152</v>
      </c>
      <c r="CM6945" s="13" t="n">
        <v>152</v>
      </c>
      <c r="DI6945" s="13" t="n">
        <v>152</v>
      </c>
      <c r="EE6945" s="13" t="n">
        <v>152</v>
      </c>
      <c r="FA6945" s="13" t="n">
        <v>152</v>
      </c>
      <c r="FW6945" s="13" t="n">
        <v>152</v>
      </c>
      <c r="GS6945" s="13" t="n">
        <v>152</v>
      </c>
    </row>
    <row r="6946">
      <c r="C6946" s="13" t="n">
        <v>153</v>
      </c>
      <c r="Y6946" s="13" t="n">
        <v>153</v>
      </c>
      <c r="AU6946" s="13" t="n">
        <v>153</v>
      </c>
      <c r="BQ6946" s="13" t="n">
        <v>153</v>
      </c>
      <c r="CM6946" s="13" t="n">
        <v>153</v>
      </c>
      <c r="DI6946" s="13" t="n">
        <v>153</v>
      </c>
      <c r="EE6946" s="13" t="n">
        <v>153</v>
      </c>
      <c r="FA6946" s="13" t="n">
        <v>153</v>
      </c>
      <c r="FW6946" s="13" t="n">
        <v>153</v>
      </c>
      <c r="GS6946" s="13" t="n">
        <v>153</v>
      </c>
    </row>
    <row r="6947">
      <c r="C6947" s="13" t="n">
        <v>154</v>
      </c>
      <c r="Y6947" s="13" t="n">
        <v>154</v>
      </c>
      <c r="AU6947" s="13" t="n">
        <v>154</v>
      </c>
      <c r="BQ6947" s="13" t="n">
        <v>154</v>
      </c>
      <c r="CM6947" s="13" t="n">
        <v>154</v>
      </c>
      <c r="DI6947" s="13" t="n">
        <v>154</v>
      </c>
      <c r="EE6947" s="13" t="n">
        <v>154</v>
      </c>
      <c r="FA6947" s="13" t="n">
        <v>154</v>
      </c>
      <c r="FW6947" s="13" t="n">
        <v>154</v>
      </c>
      <c r="GS6947" s="13" t="n">
        <v>154</v>
      </c>
    </row>
    <row r="6948">
      <c r="C6948" s="13" t="n">
        <v>155</v>
      </c>
      <c r="Y6948" s="13" t="n">
        <v>155</v>
      </c>
      <c r="AU6948" s="13" t="n">
        <v>155</v>
      </c>
      <c r="BQ6948" s="13" t="n">
        <v>155</v>
      </c>
      <c r="CM6948" s="13" t="n">
        <v>155</v>
      </c>
      <c r="DI6948" s="13" t="n">
        <v>155</v>
      </c>
      <c r="EE6948" s="13" t="n">
        <v>155</v>
      </c>
      <c r="FA6948" s="13" t="n">
        <v>155</v>
      </c>
      <c r="FW6948" s="13" t="n">
        <v>155</v>
      </c>
      <c r="GS6948" s="13" t="n">
        <v>155</v>
      </c>
    </row>
    <row r="6949">
      <c r="C6949" s="13" t="n">
        <v>156</v>
      </c>
      <c r="Y6949" s="13" t="n">
        <v>156</v>
      </c>
      <c r="AU6949" s="13" t="n">
        <v>156</v>
      </c>
      <c r="BQ6949" s="13" t="n">
        <v>156</v>
      </c>
      <c r="CM6949" s="13" t="n">
        <v>156</v>
      </c>
      <c r="DI6949" s="13" t="n">
        <v>156</v>
      </c>
      <c r="EE6949" s="13" t="n">
        <v>156</v>
      </c>
      <c r="FA6949" s="13" t="n">
        <v>156</v>
      </c>
      <c r="FW6949" s="13" t="n">
        <v>156</v>
      </c>
      <c r="GS6949" s="13" t="n">
        <v>156</v>
      </c>
    </row>
    <row r="6950">
      <c r="C6950" s="13" t="n">
        <v>157</v>
      </c>
      <c r="Y6950" s="13" t="n">
        <v>157</v>
      </c>
      <c r="AU6950" s="13" t="n">
        <v>157</v>
      </c>
      <c r="BQ6950" s="13" t="n">
        <v>157</v>
      </c>
      <c r="CM6950" s="13" t="n">
        <v>157</v>
      </c>
      <c r="DI6950" s="13" t="n">
        <v>157</v>
      </c>
      <c r="EE6950" s="13" t="n">
        <v>157</v>
      </c>
      <c r="FA6950" s="13" t="n">
        <v>157</v>
      </c>
      <c r="FW6950" s="13" t="n">
        <v>157</v>
      </c>
      <c r="GS6950" s="13" t="n">
        <v>157</v>
      </c>
    </row>
    <row r="6951">
      <c r="C6951" s="13" t="n">
        <v>158</v>
      </c>
      <c r="Y6951" s="13" t="n">
        <v>158</v>
      </c>
      <c r="AU6951" s="13" t="n">
        <v>158</v>
      </c>
      <c r="BQ6951" s="13" t="n">
        <v>158</v>
      </c>
      <c r="CM6951" s="13" t="n">
        <v>158</v>
      </c>
      <c r="DI6951" s="13" t="n">
        <v>158</v>
      </c>
      <c r="EE6951" s="13" t="n">
        <v>158</v>
      </c>
      <c r="FA6951" s="13" t="n">
        <v>158</v>
      </c>
      <c r="FW6951" s="13" t="n">
        <v>158</v>
      </c>
      <c r="GS6951" s="13" t="n">
        <v>158</v>
      </c>
    </row>
    <row r="6952">
      <c r="C6952" s="13" t="n">
        <v>159</v>
      </c>
      <c r="Y6952" s="13" t="n">
        <v>159</v>
      </c>
      <c r="AU6952" s="13" t="n">
        <v>159</v>
      </c>
      <c r="BQ6952" s="13" t="n">
        <v>159</v>
      </c>
      <c r="CM6952" s="13" t="n">
        <v>159</v>
      </c>
      <c r="DI6952" s="13" t="n">
        <v>159</v>
      </c>
      <c r="EE6952" s="13" t="n">
        <v>159</v>
      </c>
      <c r="FA6952" s="13" t="n">
        <v>159</v>
      </c>
      <c r="FW6952" s="13" t="n">
        <v>159</v>
      </c>
      <c r="GS6952" s="13" t="n">
        <v>159</v>
      </c>
    </row>
    <row r="6953">
      <c r="C6953" s="13" t="n">
        <v>160</v>
      </c>
      <c r="Y6953" s="13" t="n">
        <v>160</v>
      </c>
      <c r="AU6953" s="13" t="n">
        <v>160</v>
      </c>
      <c r="BQ6953" s="13" t="n">
        <v>160</v>
      </c>
      <c r="CM6953" s="13" t="n">
        <v>160</v>
      </c>
      <c r="DI6953" s="13" t="n">
        <v>160</v>
      </c>
      <c r="EE6953" s="13" t="n">
        <v>160</v>
      </c>
      <c r="FA6953" s="13" t="n">
        <v>160</v>
      </c>
      <c r="FW6953" s="13" t="n">
        <v>160</v>
      </c>
      <c r="GS6953" s="13" t="n">
        <v>160</v>
      </c>
    </row>
    <row r="6954">
      <c r="C6954" s="13" t="n">
        <v>161</v>
      </c>
      <c r="Y6954" s="13" t="n">
        <v>161</v>
      </c>
      <c r="AU6954" s="13" t="n">
        <v>161</v>
      </c>
      <c r="BQ6954" s="13" t="n">
        <v>161</v>
      </c>
      <c r="CM6954" s="13" t="n">
        <v>161</v>
      </c>
      <c r="DI6954" s="13" t="n">
        <v>161</v>
      </c>
      <c r="EE6954" s="13" t="n">
        <v>161</v>
      </c>
      <c r="FA6954" s="13" t="n">
        <v>161</v>
      </c>
      <c r="FW6954" s="13" t="n">
        <v>161</v>
      </c>
      <c r="GS6954" s="13" t="n">
        <v>161</v>
      </c>
    </row>
    <row r="6955">
      <c r="C6955" s="13" t="n">
        <v>162</v>
      </c>
      <c r="Y6955" s="13" t="n">
        <v>162</v>
      </c>
      <c r="AU6955" s="13" t="n">
        <v>162</v>
      </c>
      <c r="BQ6955" s="13" t="n">
        <v>162</v>
      </c>
      <c r="CM6955" s="13" t="n">
        <v>162</v>
      </c>
      <c r="DI6955" s="13" t="n">
        <v>162</v>
      </c>
      <c r="EE6955" s="13" t="n">
        <v>162</v>
      </c>
      <c r="FA6955" s="13" t="n">
        <v>162</v>
      </c>
      <c r="FW6955" s="13" t="n">
        <v>162</v>
      </c>
      <c r="GS6955" s="13" t="n">
        <v>162</v>
      </c>
    </row>
    <row r="6956">
      <c r="C6956" s="13" t="n">
        <v>163</v>
      </c>
      <c r="Y6956" s="13" t="n">
        <v>163</v>
      </c>
      <c r="AU6956" s="13" t="n">
        <v>163</v>
      </c>
      <c r="BQ6956" s="13" t="n">
        <v>163</v>
      </c>
      <c r="CM6956" s="13" t="n">
        <v>163</v>
      </c>
      <c r="DI6956" s="13" t="n">
        <v>163</v>
      </c>
      <c r="EE6956" s="13" t="n">
        <v>163</v>
      </c>
      <c r="FA6956" s="13" t="n">
        <v>163</v>
      </c>
      <c r="FW6956" s="13" t="n">
        <v>163</v>
      </c>
      <c r="GS6956" s="13" t="n">
        <v>163</v>
      </c>
    </row>
    <row r="6957">
      <c r="C6957" s="13" t="n">
        <v>164</v>
      </c>
      <c r="Y6957" s="13" t="n">
        <v>164</v>
      </c>
      <c r="AU6957" s="13" t="n">
        <v>164</v>
      </c>
      <c r="BQ6957" s="13" t="n">
        <v>164</v>
      </c>
      <c r="CM6957" s="13" t="n">
        <v>164</v>
      </c>
      <c r="DI6957" s="13" t="n">
        <v>164</v>
      </c>
      <c r="EE6957" s="13" t="n">
        <v>164</v>
      </c>
      <c r="FA6957" s="13" t="n">
        <v>164</v>
      </c>
      <c r="FW6957" s="13" t="n">
        <v>164</v>
      </c>
      <c r="GS6957" s="13" t="n">
        <v>164</v>
      </c>
    </row>
    <row r="6958">
      <c r="C6958" s="13" t="n">
        <v>165</v>
      </c>
      <c r="Y6958" s="13" t="n">
        <v>165</v>
      </c>
      <c r="AU6958" s="13" t="n">
        <v>165</v>
      </c>
      <c r="BQ6958" s="13" t="n">
        <v>165</v>
      </c>
      <c r="CM6958" s="13" t="n">
        <v>165</v>
      </c>
      <c r="DI6958" s="13" t="n">
        <v>165</v>
      </c>
      <c r="EE6958" s="13" t="n">
        <v>165</v>
      </c>
      <c r="FA6958" s="13" t="n">
        <v>165</v>
      </c>
      <c r="FW6958" s="13" t="n">
        <v>165</v>
      </c>
      <c r="GS6958" s="13" t="n">
        <v>165</v>
      </c>
    </row>
    <row r="6959">
      <c r="C6959" s="13" t="n">
        <v>166</v>
      </c>
      <c r="Y6959" s="13" t="n">
        <v>166</v>
      </c>
      <c r="AU6959" s="13" t="n">
        <v>166</v>
      </c>
      <c r="BQ6959" s="13" t="n">
        <v>166</v>
      </c>
      <c r="CM6959" s="13" t="n">
        <v>166</v>
      </c>
      <c r="DI6959" s="13" t="n">
        <v>166</v>
      </c>
      <c r="EE6959" s="13" t="n">
        <v>166</v>
      </c>
      <c r="FA6959" s="13" t="n">
        <v>166</v>
      </c>
      <c r="FW6959" s="13" t="n">
        <v>166</v>
      </c>
      <c r="GS6959" s="13" t="n">
        <v>166</v>
      </c>
    </row>
    <row r="6960">
      <c r="C6960" s="13" t="n">
        <v>167</v>
      </c>
      <c r="Y6960" s="13" t="n">
        <v>167</v>
      </c>
      <c r="AU6960" s="13" t="n">
        <v>167</v>
      </c>
      <c r="BQ6960" s="13" t="n">
        <v>167</v>
      </c>
      <c r="CM6960" s="13" t="n">
        <v>167</v>
      </c>
      <c r="DI6960" s="13" t="n">
        <v>167</v>
      </c>
      <c r="EE6960" s="13" t="n">
        <v>167</v>
      </c>
      <c r="FA6960" s="13" t="n">
        <v>167</v>
      </c>
      <c r="FW6960" s="13" t="n">
        <v>167</v>
      </c>
      <c r="GS6960" s="13" t="n">
        <v>167</v>
      </c>
    </row>
    <row r="6961">
      <c r="C6961" s="13" t="n">
        <v>168</v>
      </c>
      <c r="Y6961" s="13" t="n">
        <v>168</v>
      </c>
      <c r="AU6961" s="13" t="n">
        <v>168</v>
      </c>
      <c r="BQ6961" s="13" t="n">
        <v>168</v>
      </c>
      <c r="CM6961" s="13" t="n">
        <v>168</v>
      </c>
      <c r="DI6961" s="13" t="n">
        <v>168</v>
      </c>
      <c r="EE6961" s="13" t="n">
        <v>168</v>
      </c>
      <c r="FA6961" s="13" t="n">
        <v>168</v>
      </c>
      <c r="FW6961" s="13" t="n">
        <v>168</v>
      </c>
      <c r="GS6961" s="13" t="n">
        <v>168</v>
      </c>
    </row>
    <row r="6962">
      <c r="C6962" s="13" t="n">
        <v>169</v>
      </c>
      <c r="Y6962" s="13" t="n">
        <v>169</v>
      </c>
      <c r="AU6962" s="13" t="n">
        <v>169</v>
      </c>
      <c r="BQ6962" s="13" t="n">
        <v>169</v>
      </c>
      <c r="CM6962" s="13" t="n">
        <v>169</v>
      </c>
      <c r="DI6962" s="13" t="n">
        <v>169</v>
      </c>
      <c r="EE6962" s="13" t="n">
        <v>169</v>
      </c>
      <c r="FA6962" s="13" t="n">
        <v>169</v>
      </c>
      <c r="FW6962" s="13" t="n">
        <v>169</v>
      </c>
      <c r="GS6962" s="13" t="n">
        <v>169</v>
      </c>
    </row>
    <row r="6963">
      <c r="C6963" s="13" t="n">
        <v>170</v>
      </c>
      <c r="Y6963" s="13" t="n">
        <v>170</v>
      </c>
      <c r="AU6963" s="13" t="n">
        <v>170</v>
      </c>
      <c r="BQ6963" s="13" t="n">
        <v>170</v>
      </c>
      <c r="CM6963" s="13" t="n">
        <v>170</v>
      </c>
      <c r="DI6963" s="13" t="n">
        <v>170</v>
      </c>
      <c r="EE6963" s="13" t="n">
        <v>170</v>
      </c>
      <c r="FA6963" s="13" t="n">
        <v>170</v>
      </c>
      <c r="FW6963" s="13" t="n">
        <v>170</v>
      </c>
      <c r="GS6963" s="13" t="n">
        <v>170</v>
      </c>
    </row>
    <row r="6964">
      <c r="C6964" s="13" t="n">
        <v>171</v>
      </c>
      <c r="Y6964" s="13" t="n">
        <v>171</v>
      </c>
      <c r="AU6964" s="13" t="n">
        <v>171</v>
      </c>
      <c r="BQ6964" s="13" t="n">
        <v>171</v>
      </c>
      <c r="CM6964" s="13" t="n">
        <v>171</v>
      </c>
      <c r="DI6964" s="13" t="n">
        <v>171</v>
      </c>
      <c r="EE6964" s="13" t="n">
        <v>171</v>
      </c>
      <c r="FA6964" s="13" t="n">
        <v>171</v>
      </c>
      <c r="FW6964" s="13" t="n">
        <v>171</v>
      </c>
      <c r="GS6964" s="13" t="n">
        <v>171</v>
      </c>
    </row>
    <row r="6965">
      <c r="C6965" s="13" t="n">
        <v>172</v>
      </c>
      <c r="Y6965" s="13" t="n">
        <v>172</v>
      </c>
      <c r="AU6965" s="13" t="n">
        <v>172</v>
      </c>
      <c r="BQ6965" s="13" t="n">
        <v>172</v>
      </c>
      <c r="CM6965" s="13" t="n">
        <v>172</v>
      </c>
      <c r="DI6965" s="13" t="n">
        <v>172</v>
      </c>
      <c r="EE6965" s="13" t="n">
        <v>172</v>
      </c>
      <c r="FA6965" s="13" t="n">
        <v>172</v>
      </c>
      <c r="FW6965" s="13" t="n">
        <v>172</v>
      </c>
      <c r="GS6965" s="13" t="n">
        <v>172</v>
      </c>
    </row>
    <row r="6966">
      <c r="C6966" s="13" t="n">
        <v>173</v>
      </c>
      <c r="Y6966" s="13" t="n">
        <v>173</v>
      </c>
      <c r="AU6966" s="13" t="n">
        <v>173</v>
      </c>
      <c r="BQ6966" s="13" t="n">
        <v>173</v>
      </c>
      <c r="CM6966" s="13" t="n">
        <v>173</v>
      </c>
      <c r="DI6966" s="13" t="n">
        <v>173</v>
      </c>
      <c r="EE6966" s="13" t="n">
        <v>173</v>
      </c>
      <c r="FA6966" s="13" t="n">
        <v>173</v>
      </c>
      <c r="FW6966" s="13" t="n">
        <v>173</v>
      </c>
      <c r="GS6966" s="13" t="n">
        <v>173</v>
      </c>
    </row>
    <row r="6967">
      <c r="C6967" s="13" t="n">
        <v>174</v>
      </c>
      <c r="Y6967" s="13" t="n">
        <v>174</v>
      </c>
      <c r="AU6967" s="13" t="n">
        <v>174</v>
      </c>
      <c r="BQ6967" s="13" t="n">
        <v>174</v>
      </c>
      <c r="CM6967" s="13" t="n">
        <v>174</v>
      </c>
      <c r="DI6967" s="13" t="n">
        <v>174</v>
      </c>
      <c r="EE6967" s="13" t="n">
        <v>174</v>
      </c>
      <c r="FA6967" s="13" t="n">
        <v>174</v>
      </c>
      <c r="FW6967" s="13" t="n">
        <v>174</v>
      </c>
      <c r="GS6967" s="13" t="n">
        <v>174</v>
      </c>
    </row>
    <row r="6968">
      <c r="C6968" s="13" t="n">
        <v>175</v>
      </c>
      <c r="Y6968" s="13" t="n">
        <v>175</v>
      </c>
      <c r="AU6968" s="13" t="n">
        <v>175</v>
      </c>
      <c r="BQ6968" s="13" t="n">
        <v>175</v>
      </c>
      <c r="CM6968" s="13" t="n">
        <v>175</v>
      </c>
      <c r="DI6968" s="13" t="n">
        <v>175</v>
      </c>
      <c r="EE6968" s="13" t="n">
        <v>175</v>
      </c>
      <c r="FA6968" s="13" t="n">
        <v>175</v>
      </c>
      <c r="FW6968" s="13" t="n">
        <v>175</v>
      </c>
      <c r="GS6968" s="13" t="n">
        <v>175</v>
      </c>
    </row>
    <row r="6969">
      <c r="C6969" s="13" t="n">
        <v>176</v>
      </c>
      <c r="Y6969" s="13" t="n">
        <v>176</v>
      </c>
      <c r="AU6969" s="13" t="n">
        <v>176</v>
      </c>
      <c r="BQ6969" s="13" t="n">
        <v>176</v>
      </c>
      <c r="CM6969" s="13" t="n">
        <v>176</v>
      </c>
      <c r="DI6969" s="13" t="n">
        <v>176</v>
      </c>
      <c r="EE6969" s="13" t="n">
        <v>176</v>
      </c>
      <c r="FA6969" s="13" t="n">
        <v>176</v>
      </c>
      <c r="FW6969" s="13" t="n">
        <v>176</v>
      </c>
      <c r="GS6969" s="13" t="n">
        <v>176</v>
      </c>
    </row>
    <row r="6970">
      <c r="C6970" s="13" t="n">
        <v>177</v>
      </c>
      <c r="Y6970" s="13" t="n">
        <v>177</v>
      </c>
      <c r="AU6970" s="13" t="n">
        <v>177</v>
      </c>
      <c r="BQ6970" s="13" t="n">
        <v>177</v>
      </c>
      <c r="CM6970" s="13" t="n">
        <v>177</v>
      </c>
      <c r="DI6970" s="13" t="n">
        <v>177</v>
      </c>
      <c r="EE6970" s="13" t="n">
        <v>177</v>
      </c>
      <c r="FA6970" s="13" t="n">
        <v>177</v>
      </c>
      <c r="FW6970" s="13" t="n">
        <v>177</v>
      </c>
      <c r="GS6970" s="13" t="n">
        <v>177</v>
      </c>
    </row>
    <row r="6971">
      <c r="C6971" s="13" t="n">
        <v>178</v>
      </c>
      <c r="Y6971" s="13" t="n">
        <v>178</v>
      </c>
      <c r="AU6971" s="13" t="n">
        <v>178</v>
      </c>
      <c r="BQ6971" s="13" t="n">
        <v>178</v>
      </c>
      <c r="CM6971" s="13" t="n">
        <v>178</v>
      </c>
      <c r="DI6971" s="13" t="n">
        <v>178</v>
      </c>
      <c r="EE6971" s="13" t="n">
        <v>178</v>
      </c>
      <c r="FA6971" s="13" t="n">
        <v>178</v>
      </c>
      <c r="FW6971" s="13" t="n">
        <v>178</v>
      </c>
      <c r="GS6971" s="13" t="n">
        <v>178</v>
      </c>
    </row>
    <row r="6972">
      <c r="C6972" s="13" t="n">
        <v>179</v>
      </c>
      <c r="Y6972" s="13" t="n">
        <v>179</v>
      </c>
      <c r="AU6972" s="13" t="n">
        <v>179</v>
      </c>
      <c r="BQ6972" s="13" t="n">
        <v>179</v>
      </c>
      <c r="CM6972" s="13" t="n">
        <v>179</v>
      </c>
      <c r="DI6972" s="13" t="n">
        <v>179</v>
      </c>
      <c r="EE6972" s="13" t="n">
        <v>179</v>
      </c>
      <c r="FA6972" s="13" t="n">
        <v>179</v>
      </c>
      <c r="FW6972" s="13" t="n">
        <v>179</v>
      </c>
      <c r="GS6972" s="13" t="n">
        <v>179</v>
      </c>
    </row>
    <row r="6973">
      <c r="C6973" s="13" t="n">
        <v>180</v>
      </c>
      <c r="Y6973" s="13" t="n">
        <v>180</v>
      </c>
      <c r="AU6973" s="13" t="n">
        <v>180</v>
      </c>
      <c r="BQ6973" s="13" t="n">
        <v>180</v>
      </c>
      <c r="CM6973" s="13" t="n">
        <v>180</v>
      </c>
      <c r="DI6973" s="13" t="n">
        <v>180</v>
      </c>
      <c r="EE6973" s="13" t="n">
        <v>180</v>
      </c>
      <c r="FA6973" s="13" t="n">
        <v>180</v>
      </c>
      <c r="FW6973" s="13" t="n">
        <v>180</v>
      </c>
      <c r="GS6973" s="13" t="n">
        <v>180</v>
      </c>
    </row>
    <row r="6974">
      <c r="C6974" s="13" t="n">
        <v>181</v>
      </c>
      <c r="Y6974" s="13" t="n">
        <v>181</v>
      </c>
      <c r="AU6974" s="13" t="n">
        <v>181</v>
      </c>
      <c r="BQ6974" s="13" t="n">
        <v>181</v>
      </c>
      <c r="CM6974" s="13" t="n">
        <v>181</v>
      </c>
      <c r="DI6974" s="13" t="n">
        <v>181</v>
      </c>
      <c r="EE6974" s="13" t="n">
        <v>181</v>
      </c>
      <c r="FA6974" s="13" t="n">
        <v>181</v>
      </c>
      <c r="FW6974" s="13" t="n">
        <v>181</v>
      </c>
      <c r="GS6974" s="13" t="n">
        <v>181</v>
      </c>
    </row>
    <row r="6975">
      <c r="C6975" s="13" t="n">
        <v>182</v>
      </c>
      <c r="Y6975" s="13" t="n">
        <v>182</v>
      </c>
      <c r="AU6975" s="13" t="n">
        <v>182</v>
      </c>
      <c r="BQ6975" s="13" t="n">
        <v>182</v>
      </c>
      <c r="CM6975" s="13" t="n">
        <v>182</v>
      </c>
      <c r="DI6975" s="13" t="n">
        <v>182</v>
      </c>
      <c r="EE6975" s="13" t="n">
        <v>182</v>
      </c>
      <c r="FA6975" s="13" t="n">
        <v>182</v>
      </c>
      <c r="FW6975" s="13" t="n">
        <v>182</v>
      </c>
      <c r="GS6975" s="13" t="n">
        <v>182</v>
      </c>
    </row>
    <row r="6976">
      <c r="C6976" s="13" t="n">
        <v>183</v>
      </c>
      <c r="Y6976" s="13" t="n">
        <v>183</v>
      </c>
      <c r="AU6976" s="13" t="n">
        <v>183</v>
      </c>
      <c r="BQ6976" s="13" t="n">
        <v>183</v>
      </c>
      <c r="CM6976" s="13" t="n">
        <v>183</v>
      </c>
      <c r="DI6976" s="13" t="n">
        <v>183</v>
      </c>
      <c r="EE6976" s="13" t="n">
        <v>183</v>
      </c>
      <c r="FA6976" s="13" t="n">
        <v>183</v>
      </c>
      <c r="FW6976" s="13" t="n">
        <v>183</v>
      </c>
      <c r="GS6976" s="13" t="n">
        <v>183</v>
      </c>
    </row>
    <row r="6977">
      <c r="C6977" s="13" t="n">
        <v>184</v>
      </c>
      <c r="Y6977" s="13" t="n">
        <v>184</v>
      </c>
      <c r="AU6977" s="13" t="n">
        <v>184</v>
      </c>
      <c r="BQ6977" s="13" t="n">
        <v>184</v>
      </c>
      <c r="CM6977" s="13" t="n">
        <v>184</v>
      </c>
      <c r="DI6977" s="13" t="n">
        <v>184</v>
      </c>
      <c r="EE6977" s="13" t="n">
        <v>184</v>
      </c>
      <c r="FA6977" s="13" t="n">
        <v>184</v>
      </c>
      <c r="FW6977" s="13" t="n">
        <v>184</v>
      </c>
      <c r="GS6977" s="13" t="n">
        <v>184</v>
      </c>
    </row>
    <row r="6978">
      <c r="C6978" s="13" t="n">
        <v>185</v>
      </c>
      <c r="Y6978" s="13" t="n">
        <v>185</v>
      </c>
      <c r="AU6978" s="13" t="n">
        <v>185</v>
      </c>
      <c r="BQ6978" s="13" t="n">
        <v>185</v>
      </c>
      <c r="CM6978" s="13" t="n">
        <v>185</v>
      </c>
      <c r="DI6978" s="13" t="n">
        <v>185</v>
      </c>
      <c r="EE6978" s="13" t="n">
        <v>185</v>
      </c>
      <c r="FA6978" s="13" t="n">
        <v>185</v>
      </c>
      <c r="FW6978" s="13" t="n">
        <v>185</v>
      </c>
      <c r="GS6978" s="13" t="n">
        <v>185</v>
      </c>
    </row>
    <row r="6979">
      <c r="C6979" s="13" t="n">
        <v>186</v>
      </c>
      <c r="Y6979" s="13" t="n">
        <v>186</v>
      </c>
      <c r="AU6979" s="13" t="n">
        <v>186</v>
      </c>
      <c r="BQ6979" s="13" t="n">
        <v>186</v>
      </c>
      <c r="CM6979" s="13" t="n">
        <v>186</v>
      </c>
      <c r="DI6979" s="13" t="n">
        <v>186</v>
      </c>
      <c r="EE6979" s="13" t="n">
        <v>186</v>
      </c>
      <c r="FA6979" s="13" t="n">
        <v>186</v>
      </c>
      <c r="FW6979" s="13" t="n">
        <v>186</v>
      </c>
      <c r="GS6979" s="13" t="n">
        <v>186</v>
      </c>
    </row>
    <row r="6980">
      <c r="C6980" s="13" t="n">
        <v>187</v>
      </c>
      <c r="Y6980" s="13" t="n">
        <v>187</v>
      </c>
      <c r="AU6980" s="13" t="n">
        <v>187</v>
      </c>
      <c r="BQ6980" s="13" t="n">
        <v>187</v>
      </c>
      <c r="CM6980" s="13" t="n">
        <v>187</v>
      </c>
      <c r="DI6980" s="13" t="n">
        <v>187</v>
      </c>
      <c r="EE6980" s="13" t="n">
        <v>187</v>
      </c>
      <c r="FA6980" s="13" t="n">
        <v>187</v>
      </c>
      <c r="FW6980" s="13" t="n">
        <v>187</v>
      </c>
      <c r="GS6980" s="13" t="n">
        <v>187</v>
      </c>
    </row>
    <row r="6981">
      <c r="C6981" s="13" t="n">
        <v>188</v>
      </c>
      <c r="Y6981" s="13" t="n">
        <v>188</v>
      </c>
      <c r="AU6981" s="13" t="n">
        <v>188</v>
      </c>
      <c r="BQ6981" s="13" t="n">
        <v>188</v>
      </c>
      <c r="CM6981" s="13" t="n">
        <v>188</v>
      </c>
      <c r="DI6981" s="13" t="n">
        <v>188</v>
      </c>
      <c r="EE6981" s="13" t="n">
        <v>188</v>
      </c>
      <c r="FA6981" s="13" t="n">
        <v>188</v>
      </c>
      <c r="FW6981" s="13" t="n">
        <v>188</v>
      </c>
      <c r="GS6981" s="13" t="n">
        <v>188</v>
      </c>
    </row>
    <row r="6982">
      <c r="C6982" s="13" t="n">
        <v>189</v>
      </c>
      <c r="Y6982" s="13" t="n">
        <v>189</v>
      </c>
      <c r="AU6982" s="13" t="n">
        <v>189</v>
      </c>
      <c r="BQ6982" s="13" t="n">
        <v>189</v>
      </c>
      <c r="CM6982" s="13" t="n">
        <v>189</v>
      </c>
      <c r="DI6982" s="13" t="n">
        <v>189</v>
      </c>
      <c r="EE6982" s="13" t="n">
        <v>189</v>
      </c>
      <c r="FA6982" s="13" t="n">
        <v>189</v>
      </c>
      <c r="FW6982" s="13" t="n">
        <v>189</v>
      </c>
      <c r="GS6982" s="13" t="n">
        <v>189</v>
      </c>
    </row>
    <row r="6983">
      <c r="C6983" s="13" t="n">
        <v>190</v>
      </c>
      <c r="Y6983" s="13" t="n">
        <v>190</v>
      </c>
      <c r="AU6983" s="13" t="n">
        <v>190</v>
      </c>
      <c r="BQ6983" s="13" t="n">
        <v>190</v>
      </c>
      <c r="CM6983" s="13" t="n">
        <v>190</v>
      </c>
      <c r="DI6983" s="13" t="n">
        <v>190</v>
      </c>
      <c r="EE6983" s="13" t="n">
        <v>190</v>
      </c>
      <c r="FA6983" s="13" t="n">
        <v>190</v>
      </c>
      <c r="FW6983" s="13" t="n">
        <v>190</v>
      </c>
      <c r="GS6983" s="13" t="n">
        <v>190</v>
      </c>
    </row>
    <row r="6984">
      <c r="C6984" s="13" t="n">
        <v>191</v>
      </c>
      <c r="Y6984" s="13" t="n">
        <v>191</v>
      </c>
      <c r="AU6984" s="13" t="n">
        <v>191</v>
      </c>
      <c r="BQ6984" s="13" t="n">
        <v>191</v>
      </c>
      <c r="CM6984" s="13" t="n">
        <v>191</v>
      </c>
      <c r="DI6984" s="13" t="n">
        <v>191</v>
      </c>
      <c r="EE6984" s="13" t="n">
        <v>191</v>
      </c>
      <c r="FA6984" s="13" t="n">
        <v>191</v>
      </c>
      <c r="FW6984" s="13" t="n">
        <v>191</v>
      </c>
      <c r="GS6984" s="13" t="n">
        <v>191</v>
      </c>
    </row>
    <row r="6985">
      <c r="C6985" s="13" t="n">
        <v>192</v>
      </c>
      <c r="Y6985" s="13" t="n">
        <v>192</v>
      </c>
      <c r="AU6985" s="13" t="n">
        <v>192</v>
      </c>
      <c r="BQ6985" s="13" t="n">
        <v>192</v>
      </c>
      <c r="CM6985" s="13" t="n">
        <v>192</v>
      </c>
      <c r="DI6985" s="13" t="n">
        <v>192</v>
      </c>
      <c r="EE6985" s="13" t="n">
        <v>192</v>
      </c>
      <c r="FA6985" s="13" t="n">
        <v>192</v>
      </c>
      <c r="FW6985" s="13" t="n">
        <v>192</v>
      </c>
      <c r="GS6985" s="13" t="n">
        <v>192</v>
      </c>
    </row>
    <row r="6986">
      <c r="C6986" s="13" t="n">
        <v>193</v>
      </c>
      <c r="Y6986" s="13" t="n">
        <v>193</v>
      </c>
      <c r="AU6986" s="13" t="n">
        <v>193</v>
      </c>
      <c r="BQ6986" s="13" t="n">
        <v>193</v>
      </c>
      <c r="CM6986" s="13" t="n">
        <v>193</v>
      </c>
      <c r="DI6986" s="13" t="n">
        <v>193</v>
      </c>
      <c r="EE6986" s="13" t="n">
        <v>193</v>
      </c>
      <c r="FA6986" s="13" t="n">
        <v>193</v>
      </c>
      <c r="FW6986" s="13" t="n">
        <v>193</v>
      </c>
      <c r="GS6986" s="13" t="n">
        <v>193</v>
      </c>
    </row>
    <row r="6987">
      <c r="C6987" s="13" t="n">
        <v>194</v>
      </c>
      <c r="Y6987" s="13" t="n">
        <v>194</v>
      </c>
      <c r="AU6987" s="13" t="n">
        <v>194</v>
      </c>
      <c r="BQ6987" s="13" t="n">
        <v>194</v>
      </c>
      <c r="CM6987" s="13" t="n">
        <v>194</v>
      </c>
      <c r="DI6987" s="13" t="n">
        <v>194</v>
      </c>
      <c r="EE6987" s="13" t="n">
        <v>194</v>
      </c>
      <c r="FA6987" s="13" t="n">
        <v>194</v>
      </c>
      <c r="FW6987" s="13" t="n">
        <v>194</v>
      </c>
      <c r="GS6987" s="13" t="n">
        <v>194</v>
      </c>
    </row>
    <row r="6988">
      <c r="C6988" s="13" t="n">
        <v>195</v>
      </c>
      <c r="Y6988" s="13" t="n">
        <v>195</v>
      </c>
      <c r="AU6988" s="13" t="n">
        <v>195</v>
      </c>
      <c r="BQ6988" s="13" t="n">
        <v>195</v>
      </c>
      <c r="CM6988" s="13" t="n">
        <v>195</v>
      </c>
      <c r="DI6988" s="13" t="n">
        <v>195</v>
      </c>
      <c r="EE6988" s="13" t="n">
        <v>195</v>
      </c>
      <c r="FA6988" s="13" t="n">
        <v>195</v>
      </c>
      <c r="FW6988" s="13" t="n">
        <v>195</v>
      </c>
      <c r="GS6988" s="13" t="n">
        <v>195</v>
      </c>
    </row>
    <row r="6989">
      <c r="C6989" s="13" t="n">
        <v>196</v>
      </c>
      <c r="Y6989" s="13" t="n">
        <v>196</v>
      </c>
      <c r="AU6989" s="13" t="n">
        <v>196</v>
      </c>
      <c r="BQ6989" s="13" t="n">
        <v>196</v>
      </c>
      <c r="CM6989" s="13" t="n">
        <v>196</v>
      </c>
      <c r="DI6989" s="13" t="n">
        <v>196</v>
      </c>
      <c r="EE6989" s="13" t="n">
        <v>196</v>
      </c>
      <c r="FA6989" s="13" t="n">
        <v>196</v>
      </c>
      <c r="FW6989" s="13" t="n">
        <v>196</v>
      </c>
      <c r="GS6989" s="13" t="n">
        <v>196</v>
      </c>
    </row>
    <row r="6990">
      <c r="C6990" s="13" t="n">
        <v>197</v>
      </c>
      <c r="Y6990" s="13" t="n">
        <v>197</v>
      </c>
      <c r="AU6990" s="13" t="n">
        <v>197</v>
      </c>
      <c r="BQ6990" s="13" t="n">
        <v>197</v>
      </c>
      <c r="CM6990" s="13" t="n">
        <v>197</v>
      </c>
      <c r="DI6990" s="13" t="n">
        <v>197</v>
      </c>
      <c r="EE6990" s="13" t="n">
        <v>197</v>
      </c>
      <c r="FA6990" s="13" t="n">
        <v>197</v>
      </c>
      <c r="FW6990" s="13" t="n">
        <v>197</v>
      </c>
      <c r="GS6990" s="13" t="n">
        <v>197</v>
      </c>
    </row>
    <row r="6991">
      <c r="C6991" s="13" t="n">
        <v>198</v>
      </c>
      <c r="Y6991" s="13" t="n">
        <v>198</v>
      </c>
      <c r="AU6991" s="13" t="n">
        <v>198</v>
      </c>
      <c r="BQ6991" s="13" t="n">
        <v>198</v>
      </c>
      <c r="CM6991" s="13" t="n">
        <v>198</v>
      </c>
      <c r="DI6991" s="13" t="n">
        <v>198</v>
      </c>
      <c r="EE6991" s="13" t="n">
        <v>198</v>
      </c>
      <c r="FA6991" s="13" t="n">
        <v>198</v>
      </c>
      <c r="FW6991" s="13" t="n">
        <v>198</v>
      </c>
      <c r="GS6991" s="13" t="n">
        <v>198</v>
      </c>
    </row>
    <row r="6993">
      <c r="D6993" s="13" t="n">
        <v>22</v>
      </c>
      <c r="E6993" s="13" t="n">
        <v>23</v>
      </c>
      <c r="F6993" s="13" t="n">
        <v>24</v>
      </c>
      <c r="Z6993" s="13" t="n">
        <v>22</v>
      </c>
      <c r="AA6993" s="13" t="n">
        <v>23</v>
      </c>
      <c r="AB6993" s="13" t="n">
        <v>24</v>
      </c>
      <c r="AV6993" s="13" t="n">
        <v>22</v>
      </c>
      <c r="AW6993" s="13" t="n">
        <v>23</v>
      </c>
      <c r="AX6993" s="13" t="n">
        <v>24</v>
      </c>
      <c r="BR6993" s="13" t="n">
        <v>22</v>
      </c>
      <c r="BS6993" s="13" t="n">
        <v>23</v>
      </c>
      <c r="BT6993" s="13" t="n">
        <v>24</v>
      </c>
      <c r="CN6993" s="13" t="n">
        <v>22</v>
      </c>
      <c r="CO6993" s="13" t="n">
        <v>23</v>
      </c>
      <c r="CP6993" s="13" t="n">
        <v>24</v>
      </c>
      <c r="DJ6993" s="13" t="n">
        <v>22</v>
      </c>
      <c r="DK6993" s="13" t="n">
        <v>23</v>
      </c>
      <c r="DL6993" s="13" t="n">
        <v>24</v>
      </c>
      <c r="EF6993" s="13" t="n">
        <v>22</v>
      </c>
      <c r="EG6993" s="13" t="n">
        <v>23</v>
      </c>
      <c r="EH6993" s="13" t="n">
        <v>24</v>
      </c>
      <c r="FB6993" s="13" t="n">
        <v>22</v>
      </c>
      <c r="FC6993" s="13" t="n">
        <v>23</v>
      </c>
      <c r="FD6993" s="13" t="n">
        <v>24</v>
      </c>
      <c r="FX6993" s="13" t="n">
        <v>22</v>
      </c>
      <c r="FY6993" s="13" t="n">
        <v>23</v>
      </c>
      <c r="FZ6993" s="13" t="n">
        <v>24</v>
      </c>
      <c r="GT6993" s="13" t="n">
        <v>22</v>
      </c>
      <c r="GU6993" s="13" t="n">
        <v>23</v>
      </c>
      <c r="GV6993" s="13" t="n">
        <v>24</v>
      </c>
    </row>
    <row r="6994">
      <c r="C6994" s="13" t="n">
        <v>9</v>
      </c>
      <c r="Y6994" s="13" t="n">
        <v>9</v>
      </c>
      <c r="AU6994" s="13" t="n">
        <v>9</v>
      </c>
      <c r="BQ6994" s="13" t="n">
        <v>9</v>
      </c>
      <c r="CM6994" s="13" t="n">
        <v>9</v>
      </c>
      <c r="DI6994" s="13" t="n">
        <v>9</v>
      </c>
      <c r="EE6994" s="13" t="n">
        <v>9</v>
      </c>
      <c r="FA6994" s="13" t="n">
        <v>9</v>
      </c>
      <c r="FW6994" s="13" t="n">
        <v>9</v>
      </c>
      <c r="GS6994" s="13" t="n">
        <v>9</v>
      </c>
    </row>
    <row r="6995">
      <c r="C6995" s="13" t="n">
        <v>10</v>
      </c>
      <c r="Y6995" s="13" t="n">
        <v>10</v>
      </c>
      <c r="AU6995" s="13" t="n">
        <v>10</v>
      </c>
      <c r="BQ6995" s="13" t="n">
        <v>10</v>
      </c>
      <c r="CM6995" s="13" t="n">
        <v>10</v>
      </c>
      <c r="DI6995" s="13" t="n">
        <v>10</v>
      </c>
      <c r="EE6995" s="13" t="n">
        <v>10</v>
      </c>
      <c r="FA6995" s="13" t="n">
        <v>10</v>
      </c>
      <c r="FW6995" s="13" t="n">
        <v>10</v>
      </c>
      <c r="GS6995" s="13" t="n">
        <v>10</v>
      </c>
    </row>
    <row r="6996">
      <c r="C6996" s="13" t="n">
        <v>11</v>
      </c>
      <c r="Y6996" s="13" t="n">
        <v>11</v>
      </c>
      <c r="AU6996" s="13" t="n">
        <v>11</v>
      </c>
      <c r="BQ6996" s="13" t="n">
        <v>11</v>
      </c>
      <c r="CM6996" s="13" t="n">
        <v>11</v>
      </c>
      <c r="DI6996" s="13" t="n">
        <v>11</v>
      </c>
      <c r="EE6996" s="13" t="n">
        <v>11</v>
      </c>
      <c r="FA6996" s="13" t="n">
        <v>11</v>
      </c>
      <c r="FW6996" s="13" t="n">
        <v>11</v>
      </c>
      <c r="GS6996" s="13" t="n">
        <v>11</v>
      </c>
    </row>
    <row r="6997">
      <c r="C6997" s="13" t="n">
        <v>12</v>
      </c>
      <c r="Y6997" s="13" t="n">
        <v>12</v>
      </c>
      <c r="AU6997" s="13" t="n">
        <v>12</v>
      </c>
      <c r="BQ6997" s="13" t="n">
        <v>12</v>
      </c>
      <c r="CM6997" s="13" t="n">
        <v>12</v>
      </c>
      <c r="DI6997" s="13" t="n">
        <v>12</v>
      </c>
      <c r="EE6997" s="13" t="n">
        <v>12</v>
      </c>
      <c r="FA6997" s="13" t="n">
        <v>12</v>
      </c>
      <c r="FW6997" s="13" t="n">
        <v>12</v>
      </c>
      <c r="GS6997" s="13" t="n">
        <v>12</v>
      </c>
    </row>
    <row r="6998">
      <c r="C6998" s="13" t="n">
        <v>13</v>
      </c>
      <c r="Y6998" s="13" t="n">
        <v>13</v>
      </c>
      <c r="AU6998" s="13" t="n">
        <v>13</v>
      </c>
      <c r="BQ6998" s="13" t="n">
        <v>13</v>
      </c>
      <c r="CM6998" s="13" t="n">
        <v>13</v>
      </c>
      <c r="DI6998" s="13" t="n">
        <v>13</v>
      </c>
      <c r="EE6998" s="13" t="n">
        <v>13</v>
      </c>
      <c r="FA6998" s="13" t="n">
        <v>13</v>
      </c>
      <c r="FW6998" s="13" t="n">
        <v>13</v>
      </c>
      <c r="GS6998" s="13" t="n">
        <v>13</v>
      </c>
    </row>
    <row r="6999">
      <c r="C6999" s="13" t="n">
        <v>14</v>
      </c>
      <c r="Y6999" s="13" t="n">
        <v>14</v>
      </c>
      <c r="AU6999" s="13" t="n">
        <v>14</v>
      </c>
      <c r="BQ6999" s="13" t="n">
        <v>14</v>
      </c>
      <c r="CM6999" s="13" t="n">
        <v>14</v>
      </c>
      <c r="DI6999" s="13" t="n">
        <v>14</v>
      </c>
      <c r="EE6999" s="13" t="n">
        <v>14</v>
      </c>
      <c r="FA6999" s="13" t="n">
        <v>14</v>
      </c>
      <c r="FW6999" s="13" t="n">
        <v>14</v>
      </c>
      <c r="GS6999" s="13" t="n">
        <v>14</v>
      </c>
    </row>
    <row r="7000">
      <c r="C7000" s="13" t="n">
        <v>15</v>
      </c>
      <c r="Y7000" s="13" t="n">
        <v>15</v>
      </c>
      <c r="AU7000" s="13" t="n">
        <v>15</v>
      </c>
      <c r="BQ7000" s="13" t="n">
        <v>15</v>
      </c>
      <c r="CM7000" s="13" t="n">
        <v>15</v>
      </c>
      <c r="DI7000" s="13" t="n">
        <v>15</v>
      </c>
      <c r="EE7000" s="13" t="n">
        <v>15</v>
      </c>
      <c r="FA7000" s="13" t="n">
        <v>15</v>
      </c>
      <c r="FW7000" s="13" t="n">
        <v>15</v>
      </c>
      <c r="GS7000" s="13" t="n">
        <v>15</v>
      </c>
    </row>
    <row r="7001">
      <c r="C7001" s="13" t="n">
        <v>16</v>
      </c>
      <c r="Y7001" s="13" t="n">
        <v>16</v>
      </c>
      <c r="AU7001" s="13" t="n">
        <v>16</v>
      </c>
      <c r="BQ7001" s="13" t="n">
        <v>16</v>
      </c>
      <c r="CM7001" s="13" t="n">
        <v>16</v>
      </c>
      <c r="DI7001" s="13" t="n">
        <v>16</v>
      </c>
      <c r="EE7001" s="13" t="n">
        <v>16</v>
      </c>
      <c r="FA7001" s="13" t="n">
        <v>16</v>
      </c>
      <c r="FW7001" s="13" t="n">
        <v>16</v>
      </c>
      <c r="GS7001" s="13" t="n">
        <v>16</v>
      </c>
    </row>
    <row r="7002">
      <c r="C7002" s="13" t="n">
        <v>17</v>
      </c>
      <c r="Y7002" s="13" t="n">
        <v>17</v>
      </c>
      <c r="AU7002" s="13" t="n">
        <v>17</v>
      </c>
      <c r="BQ7002" s="13" t="n">
        <v>17</v>
      </c>
      <c r="CM7002" s="13" t="n">
        <v>17</v>
      </c>
      <c r="DI7002" s="13" t="n">
        <v>17</v>
      </c>
      <c r="EE7002" s="13" t="n">
        <v>17</v>
      </c>
      <c r="FA7002" s="13" t="n">
        <v>17</v>
      </c>
      <c r="FW7002" s="13" t="n">
        <v>17</v>
      </c>
      <c r="GS7002" s="13" t="n">
        <v>17</v>
      </c>
    </row>
    <row r="7003">
      <c r="C7003" s="13" t="n">
        <v>18</v>
      </c>
      <c r="Y7003" s="13" t="n">
        <v>18</v>
      </c>
      <c r="AU7003" s="13" t="n">
        <v>18</v>
      </c>
      <c r="BQ7003" s="13" t="n">
        <v>18</v>
      </c>
      <c r="CM7003" s="13" t="n">
        <v>18</v>
      </c>
      <c r="DI7003" s="13" t="n">
        <v>18</v>
      </c>
      <c r="EE7003" s="13" t="n">
        <v>18</v>
      </c>
      <c r="FA7003" s="13" t="n">
        <v>18</v>
      </c>
      <c r="FW7003" s="13" t="n">
        <v>18</v>
      </c>
      <c r="GS7003" s="13" t="n">
        <v>18</v>
      </c>
    </row>
    <row r="7004">
      <c r="C7004" s="13" t="n">
        <v>19</v>
      </c>
      <c r="Y7004" s="13" t="n">
        <v>19</v>
      </c>
      <c r="AU7004" s="13" t="n">
        <v>19</v>
      </c>
      <c r="BQ7004" s="13" t="n">
        <v>19</v>
      </c>
      <c r="CM7004" s="13" t="n">
        <v>19</v>
      </c>
      <c r="DI7004" s="13" t="n">
        <v>19</v>
      </c>
      <c r="EE7004" s="13" t="n">
        <v>19</v>
      </c>
      <c r="FA7004" s="13" t="n">
        <v>19</v>
      </c>
      <c r="FW7004" s="13" t="n">
        <v>19</v>
      </c>
      <c r="GS7004" s="13" t="n">
        <v>19</v>
      </c>
    </row>
    <row r="7005">
      <c r="C7005" s="13" t="n">
        <v>20</v>
      </c>
      <c r="Y7005" s="13" t="n">
        <v>20</v>
      </c>
      <c r="AU7005" s="13" t="n">
        <v>20</v>
      </c>
      <c r="BQ7005" s="13" t="n">
        <v>20</v>
      </c>
      <c r="CM7005" s="13" t="n">
        <v>20</v>
      </c>
      <c r="DI7005" s="13" t="n">
        <v>20</v>
      </c>
      <c r="EE7005" s="13" t="n">
        <v>20</v>
      </c>
      <c r="FA7005" s="13" t="n">
        <v>20</v>
      </c>
      <c r="FW7005" s="13" t="n">
        <v>20</v>
      </c>
      <c r="GS7005" s="13" t="n">
        <v>20</v>
      </c>
    </row>
    <row r="7006">
      <c r="C7006" s="13" t="n">
        <v>21</v>
      </c>
      <c r="Y7006" s="13" t="n">
        <v>21</v>
      </c>
      <c r="AU7006" s="13" t="n">
        <v>21</v>
      </c>
      <c r="BQ7006" s="13" t="n">
        <v>21</v>
      </c>
      <c r="CM7006" s="13" t="n">
        <v>21</v>
      </c>
      <c r="DI7006" s="13" t="n">
        <v>21</v>
      </c>
      <c r="EE7006" s="13" t="n">
        <v>21</v>
      </c>
      <c r="FA7006" s="13" t="n">
        <v>21</v>
      </c>
      <c r="FW7006" s="13" t="n">
        <v>21</v>
      </c>
      <c r="GS7006" s="13" t="n">
        <v>21</v>
      </c>
    </row>
    <row r="7007">
      <c r="C7007" s="13" t="n">
        <v>22</v>
      </c>
      <c r="Y7007" s="13" t="n">
        <v>22</v>
      </c>
      <c r="AU7007" s="13" t="n">
        <v>22</v>
      </c>
      <c r="BQ7007" s="13" t="n">
        <v>22</v>
      </c>
      <c r="CM7007" s="13" t="n">
        <v>22</v>
      </c>
      <c r="DI7007" s="13" t="n">
        <v>22</v>
      </c>
      <c r="EE7007" s="13" t="n">
        <v>22</v>
      </c>
      <c r="FA7007" s="13" t="n">
        <v>22</v>
      </c>
      <c r="FW7007" s="13" t="n">
        <v>22</v>
      </c>
      <c r="GS7007" s="13" t="n">
        <v>22</v>
      </c>
    </row>
    <row r="7008">
      <c r="C7008" s="13" t="n">
        <v>23</v>
      </c>
      <c r="Y7008" s="13" t="n">
        <v>23</v>
      </c>
      <c r="AU7008" s="13" t="n">
        <v>23</v>
      </c>
      <c r="BQ7008" s="13" t="n">
        <v>23</v>
      </c>
      <c r="CM7008" s="13" t="n">
        <v>23</v>
      </c>
      <c r="DI7008" s="13" t="n">
        <v>23</v>
      </c>
      <c r="EE7008" s="13" t="n">
        <v>23</v>
      </c>
      <c r="FA7008" s="13" t="n">
        <v>23</v>
      </c>
      <c r="FW7008" s="13" t="n">
        <v>23</v>
      </c>
      <c r="GS7008" s="13" t="n">
        <v>23</v>
      </c>
    </row>
    <row r="7009">
      <c r="C7009" s="13" t="n">
        <v>24</v>
      </c>
      <c r="Y7009" s="13" t="n">
        <v>24</v>
      </c>
      <c r="AU7009" s="13" t="n">
        <v>24</v>
      </c>
      <c r="BQ7009" s="13" t="n">
        <v>24</v>
      </c>
      <c r="CM7009" s="13" t="n">
        <v>24</v>
      </c>
      <c r="DI7009" s="13" t="n">
        <v>24</v>
      </c>
      <c r="EE7009" s="13" t="n">
        <v>24</v>
      </c>
      <c r="FA7009" s="13" t="n">
        <v>24</v>
      </c>
      <c r="FW7009" s="13" t="n">
        <v>24</v>
      </c>
      <c r="GS7009" s="13" t="n">
        <v>24</v>
      </c>
    </row>
    <row r="7010">
      <c r="C7010" s="13" t="n">
        <v>25</v>
      </c>
      <c r="Y7010" s="13" t="n">
        <v>25</v>
      </c>
      <c r="AU7010" s="13" t="n">
        <v>25</v>
      </c>
      <c r="BQ7010" s="13" t="n">
        <v>25</v>
      </c>
      <c r="CM7010" s="13" t="n">
        <v>25</v>
      </c>
      <c r="DI7010" s="13" t="n">
        <v>25</v>
      </c>
      <c r="EE7010" s="13" t="n">
        <v>25</v>
      </c>
      <c r="FA7010" s="13" t="n">
        <v>25</v>
      </c>
      <c r="FW7010" s="13" t="n">
        <v>25</v>
      </c>
      <c r="GS7010" s="13" t="n">
        <v>25</v>
      </c>
    </row>
    <row r="7011">
      <c r="C7011" s="13" t="n">
        <v>26</v>
      </c>
      <c r="Y7011" s="13" t="n">
        <v>26</v>
      </c>
      <c r="AU7011" s="13" t="n">
        <v>26</v>
      </c>
      <c r="BQ7011" s="13" t="n">
        <v>26</v>
      </c>
      <c r="CM7011" s="13" t="n">
        <v>26</v>
      </c>
      <c r="DI7011" s="13" t="n">
        <v>26</v>
      </c>
      <c r="EE7011" s="13" t="n">
        <v>26</v>
      </c>
      <c r="FA7011" s="13" t="n">
        <v>26</v>
      </c>
      <c r="FW7011" s="13" t="n">
        <v>26</v>
      </c>
      <c r="GS7011" s="13" t="n">
        <v>26</v>
      </c>
    </row>
    <row r="7012">
      <c r="C7012" s="13" t="n">
        <v>27</v>
      </c>
      <c r="Y7012" s="13" t="n">
        <v>27</v>
      </c>
      <c r="AU7012" s="13" t="n">
        <v>27</v>
      </c>
      <c r="BQ7012" s="13" t="n">
        <v>27</v>
      </c>
      <c r="CM7012" s="13" t="n">
        <v>27</v>
      </c>
      <c r="DI7012" s="13" t="n">
        <v>27</v>
      </c>
      <c r="EE7012" s="13" t="n">
        <v>27</v>
      </c>
      <c r="FA7012" s="13" t="n">
        <v>27</v>
      </c>
      <c r="FW7012" s="13" t="n">
        <v>27</v>
      </c>
      <c r="GS7012" s="13" t="n">
        <v>27</v>
      </c>
    </row>
    <row r="7013">
      <c r="C7013" s="13" t="n">
        <v>28</v>
      </c>
      <c r="Y7013" s="13" t="n">
        <v>28</v>
      </c>
      <c r="AU7013" s="13" t="n">
        <v>28</v>
      </c>
      <c r="BQ7013" s="13" t="n">
        <v>28</v>
      </c>
      <c r="CM7013" s="13" t="n">
        <v>28</v>
      </c>
      <c r="DI7013" s="13" t="n">
        <v>28</v>
      </c>
      <c r="EE7013" s="13" t="n">
        <v>28</v>
      </c>
      <c r="FA7013" s="13" t="n">
        <v>28</v>
      </c>
      <c r="FW7013" s="13" t="n">
        <v>28</v>
      </c>
      <c r="GS7013" s="13" t="n">
        <v>28</v>
      </c>
    </row>
    <row r="7014">
      <c r="C7014" s="13" t="n">
        <v>29</v>
      </c>
      <c r="Y7014" s="13" t="n">
        <v>29</v>
      </c>
      <c r="AU7014" s="13" t="n">
        <v>29</v>
      </c>
      <c r="BQ7014" s="13" t="n">
        <v>29</v>
      </c>
      <c r="CM7014" s="13" t="n">
        <v>29</v>
      </c>
      <c r="DI7014" s="13" t="n">
        <v>29</v>
      </c>
      <c r="EE7014" s="13" t="n">
        <v>29</v>
      </c>
      <c r="FA7014" s="13" t="n">
        <v>29</v>
      </c>
      <c r="FW7014" s="13" t="n">
        <v>29</v>
      </c>
      <c r="GS7014" s="13" t="n">
        <v>29</v>
      </c>
    </row>
    <row r="7015">
      <c r="C7015" s="13" t="n">
        <v>30</v>
      </c>
      <c r="Y7015" s="13" t="n">
        <v>30</v>
      </c>
      <c r="AU7015" s="13" t="n">
        <v>30</v>
      </c>
      <c r="BQ7015" s="13" t="n">
        <v>30</v>
      </c>
      <c r="CM7015" s="13" t="n">
        <v>30</v>
      </c>
      <c r="DI7015" s="13" t="n">
        <v>30</v>
      </c>
      <c r="EE7015" s="13" t="n">
        <v>30</v>
      </c>
      <c r="FA7015" s="13" t="n">
        <v>30</v>
      </c>
      <c r="FW7015" s="13" t="n">
        <v>30</v>
      </c>
      <c r="GS7015" s="13" t="n">
        <v>30</v>
      </c>
    </row>
    <row r="7016">
      <c r="C7016" s="13" t="n">
        <v>31</v>
      </c>
      <c r="Y7016" s="13" t="n">
        <v>31</v>
      </c>
      <c r="AU7016" s="13" t="n">
        <v>31</v>
      </c>
      <c r="BQ7016" s="13" t="n">
        <v>31</v>
      </c>
      <c r="CM7016" s="13" t="n">
        <v>31</v>
      </c>
      <c r="DI7016" s="13" t="n">
        <v>31</v>
      </c>
      <c r="EE7016" s="13" t="n">
        <v>31</v>
      </c>
      <c r="FA7016" s="13" t="n">
        <v>31</v>
      </c>
      <c r="FW7016" s="13" t="n">
        <v>31</v>
      </c>
      <c r="GS7016" s="13" t="n">
        <v>31</v>
      </c>
    </row>
    <row r="7017">
      <c r="C7017" s="13" t="n">
        <v>32</v>
      </c>
      <c r="Y7017" s="13" t="n">
        <v>32</v>
      </c>
      <c r="AU7017" s="13" t="n">
        <v>32</v>
      </c>
      <c r="BQ7017" s="13" t="n">
        <v>32</v>
      </c>
      <c r="CM7017" s="13" t="n">
        <v>32</v>
      </c>
      <c r="DI7017" s="13" t="n">
        <v>32</v>
      </c>
      <c r="EE7017" s="13" t="n">
        <v>32</v>
      </c>
      <c r="FA7017" s="13" t="n">
        <v>32</v>
      </c>
      <c r="FW7017" s="13" t="n">
        <v>32</v>
      </c>
      <c r="GS7017" s="13" t="n">
        <v>32</v>
      </c>
    </row>
    <row r="7018">
      <c r="C7018" s="13" t="n">
        <v>33</v>
      </c>
      <c r="Y7018" s="13" t="n">
        <v>33</v>
      </c>
      <c r="AU7018" s="13" t="n">
        <v>33</v>
      </c>
      <c r="BQ7018" s="13" t="n">
        <v>33</v>
      </c>
      <c r="CM7018" s="13" t="n">
        <v>33</v>
      </c>
      <c r="DI7018" s="13" t="n">
        <v>33</v>
      </c>
      <c r="EE7018" s="13" t="n">
        <v>33</v>
      </c>
      <c r="FA7018" s="13" t="n">
        <v>33</v>
      </c>
      <c r="FW7018" s="13" t="n">
        <v>33</v>
      </c>
      <c r="GS7018" s="13" t="n">
        <v>33</v>
      </c>
    </row>
    <row r="7019">
      <c r="C7019" s="13" t="n">
        <v>34</v>
      </c>
      <c r="Y7019" s="13" t="n">
        <v>34</v>
      </c>
      <c r="AU7019" s="13" t="n">
        <v>34</v>
      </c>
      <c r="BQ7019" s="13" t="n">
        <v>34</v>
      </c>
      <c r="CM7019" s="13" t="n">
        <v>34</v>
      </c>
      <c r="DI7019" s="13" t="n">
        <v>34</v>
      </c>
      <c r="EE7019" s="13" t="n">
        <v>34</v>
      </c>
      <c r="FA7019" s="13" t="n">
        <v>34</v>
      </c>
      <c r="FW7019" s="13" t="n">
        <v>34</v>
      </c>
      <c r="GS7019" s="13" t="n">
        <v>34</v>
      </c>
    </row>
    <row r="7020">
      <c r="C7020" s="13" t="n">
        <v>35</v>
      </c>
      <c r="Y7020" s="13" t="n">
        <v>35</v>
      </c>
      <c r="AU7020" s="13" t="n">
        <v>35</v>
      </c>
      <c r="BQ7020" s="13" t="n">
        <v>35</v>
      </c>
      <c r="CM7020" s="13" t="n">
        <v>35</v>
      </c>
      <c r="DI7020" s="13" t="n">
        <v>35</v>
      </c>
      <c r="EE7020" s="13" t="n">
        <v>35</v>
      </c>
      <c r="FA7020" s="13" t="n">
        <v>35</v>
      </c>
      <c r="FW7020" s="13" t="n">
        <v>35</v>
      </c>
      <c r="GS7020" s="13" t="n">
        <v>35</v>
      </c>
    </row>
    <row r="7021">
      <c r="C7021" s="13" t="n">
        <v>36</v>
      </c>
      <c r="Y7021" s="13" t="n">
        <v>36</v>
      </c>
      <c r="AU7021" s="13" t="n">
        <v>36</v>
      </c>
      <c r="BQ7021" s="13" t="n">
        <v>36</v>
      </c>
      <c r="CM7021" s="13" t="n">
        <v>36</v>
      </c>
      <c r="DI7021" s="13" t="n">
        <v>36</v>
      </c>
      <c r="EE7021" s="13" t="n">
        <v>36</v>
      </c>
      <c r="FA7021" s="13" t="n">
        <v>36</v>
      </c>
      <c r="FW7021" s="13" t="n">
        <v>36</v>
      </c>
      <c r="GS7021" s="13" t="n">
        <v>36</v>
      </c>
    </row>
    <row r="7022">
      <c r="C7022" s="13" t="n">
        <v>37</v>
      </c>
      <c r="Y7022" s="13" t="n">
        <v>37</v>
      </c>
      <c r="AU7022" s="13" t="n">
        <v>37</v>
      </c>
      <c r="BQ7022" s="13" t="n">
        <v>37</v>
      </c>
      <c r="CM7022" s="13" t="n">
        <v>37</v>
      </c>
      <c r="DI7022" s="13" t="n">
        <v>37</v>
      </c>
      <c r="EE7022" s="13" t="n">
        <v>37</v>
      </c>
      <c r="FA7022" s="13" t="n">
        <v>37</v>
      </c>
      <c r="FW7022" s="13" t="n">
        <v>37</v>
      </c>
      <c r="GS7022" s="13" t="n">
        <v>37</v>
      </c>
    </row>
    <row r="7023">
      <c r="C7023" s="13" t="n">
        <v>38</v>
      </c>
      <c r="Y7023" s="13" t="n">
        <v>38</v>
      </c>
      <c r="AU7023" s="13" t="n">
        <v>38</v>
      </c>
      <c r="BQ7023" s="13" t="n">
        <v>38</v>
      </c>
      <c r="CM7023" s="13" t="n">
        <v>38</v>
      </c>
      <c r="DI7023" s="13" t="n">
        <v>38</v>
      </c>
      <c r="EE7023" s="13" t="n">
        <v>38</v>
      </c>
      <c r="FA7023" s="13" t="n">
        <v>38</v>
      </c>
      <c r="FW7023" s="13" t="n">
        <v>38</v>
      </c>
      <c r="GS7023" s="13" t="n">
        <v>38</v>
      </c>
    </row>
    <row r="7024">
      <c r="C7024" s="13" t="n">
        <v>39</v>
      </c>
      <c r="Y7024" s="13" t="n">
        <v>39</v>
      </c>
      <c r="AU7024" s="13" t="n">
        <v>39</v>
      </c>
      <c r="BQ7024" s="13" t="n">
        <v>39</v>
      </c>
      <c r="CM7024" s="13" t="n">
        <v>39</v>
      </c>
      <c r="DI7024" s="13" t="n">
        <v>39</v>
      </c>
      <c r="EE7024" s="13" t="n">
        <v>39</v>
      </c>
      <c r="FA7024" s="13" t="n">
        <v>39</v>
      </c>
      <c r="FW7024" s="13" t="n">
        <v>39</v>
      </c>
      <c r="GS7024" s="13" t="n">
        <v>39</v>
      </c>
    </row>
    <row r="7025">
      <c r="C7025" s="13" t="n">
        <v>40</v>
      </c>
      <c r="Y7025" s="13" t="n">
        <v>40</v>
      </c>
      <c r="AU7025" s="13" t="n">
        <v>40</v>
      </c>
      <c r="BQ7025" s="13" t="n">
        <v>40</v>
      </c>
      <c r="CM7025" s="13" t="n">
        <v>40</v>
      </c>
      <c r="DI7025" s="13" t="n">
        <v>40</v>
      </c>
      <c r="EE7025" s="13" t="n">
        <v>40</v>
      </c>
      <c r="FA7025" s="13" t="n">
        <v>40</v>
      </c>
      <c r="FW7025" s="13" t="n">
        <v>40</v>
      </c>
      <c r="GS7025" s="13" t="n">
        <v>40</v>
      </c>
    </row>
    <row r="7026">
      <c r="C7026" s="13" t="n">
        <v>41</v>
      </c>
      <c r="Y7026" s="13" t="n">
        <v>41</v>
      </c>
      <c r="AU7026" s="13" t="n">
        <v>41</v>
      </c>
      <c r="BQ7026" s="13" t="n">
        <v>41</v>
      </c>
      <c r="CM7026" s="13" t="n">
        <v>41</v>
      </c>
      <c r="DI7026" s="13" t="n">
        <v>41</v>
      </c>
      <c r="EE7026" s="13" t="n">
        <v>41</v>
      </c>
      <c r="FA7026" s="13" t="n">
        <v>41</v>
      </c>
      <c r="FW7026" s="13" t="n">
        <v>41</v>
      </c>
      <c r="GS7026" s="13" t="n">
        <v>41</v>
      </c>
    </row>
    <row r="7027">
      <c r="C7027" s="13" t="n">
        <v>42</v>
      </c>
      <c r="Y7027" s="13" t="n">
        <v>42</v>
      </c>
      <c r="AU7027" s="13" t="n">
        <v>42</v>
      </c>
      <c r="BQ7027" s="13" t="n">
        <v>42</v>
      </c>
      <c r="CM7027" s="13" t="n">
        <v>42</v>
      </c>
      <c r="DI7027" s="13" t="n">
        <v>42</v>
      </c>
      <c r="EE7027" s="13" t="n">
        <v>42</v>
      </c>
      <c r="FA7027" s="13" t="n">
        <v>42</v>
      </c>
      <c r="FW7027" s="13" t="n">
        <v>42</v>
      </c>
      <c r="GS7027" s="13" t="n">
        <v>42</v>
      </c>
    </row>
    <row r="7028">
      <c r="C7028" s="13" t="n">
        <v>43</v>
      </c>
      <c r="Y7028" s="13" t="n">
        <v>43</v>
      </c>
      <c r="AU7028" s="13" t="n">
        <v>43</v>
      </c>
      <c r="BQ7028" s="13" t="n">
        <v>43</v>
      </c>
      <c r="CM7028" s="13" t="n">
        <v>43</v>
      </c>
      <c r="DI7028" s="13" t="n">
        <v>43</v>
      </c>
      <c r="EE7028" s="13" t="n">
        <v>43</v>
      </c>
      <c r="FA7028" s="13" t="n">
        <v>43</v>
      </c>
      <c r="FW7028" s="13" t="n">
        <v>43</v>
      </c>
      <c r="GS7028" s="13" t="n">
        <v>43</v>
      </c>
    </row>
    <row r="7029">
      <c r="C7029" s="13" t="n">
        <v>44</v>
      </c>
      <c r="Y7029" s="13" t="n">
        <v>44</v>
      </c>
      <c r="AU7029" s="13" t="n">
        <v>44</v>
      </c>
      <c r="BQ7029" s="13" t="n">
        <v>44</v>
      </c>
      <c r="CM7029" s="13" t="n">
        <v>44</v>
      </c>
      <c r="DI7029" s="13" t="n">
        <v>44</v>
      </c>
      <c r="EE7029" s="13" t="n">
        <v>44</v>
      </c>
      <c r="FA7029" s="13" t="n">
        <v>44</v>
      </c>
      <c r="FW7029" s="13" t="n">
        <v>44</v>
      </c>
      <c r="GS7029" s="13" t="n">
        <v>44</v>
      </c>
    </row>
    <row r="7030">
      <c r="C7030" s="13" t="n">
        <v>45</v>
      </c>
      <c r="Y7030" s="13" t="n">
        <v>45</v>
      </c>
      <c r="AU7030" s="13" t="n">
        <v>45</v>
      </c>
      <c r="BQ7030" s="13" t="n">
        <v>45</v>
      </c>
      <c r="CM7030" s="13" t="n">
        <v>45</v>
      </c>
      <c r="DI7030" s="13" t="n">
        <v>45</v>
      </c>
      <c r="EE7030" s="13" t="n">
        <v>45</v>
      </c>
      <c r="FA7030" s="13" t="n">
        <v>45</v>
      </c>
      <c r="FW7030" s="13" t="n">
        <v>45</v>
      </c>
      <c r="GS7030" s="13" t="n">
        <v>45</v>
      </c>
    </row>
    <row r="7031">
      <c r="C7031" s="13" t="n">
        <v>46</v>
      </c>
      <c r="Y7031" s="13" t="n">
        <v>46</v>
      </c>
      <c r="AU7031" s="13" t="n">
        <v>46</v>
      </c>
      <c r="BQ7031" s="13" t="n">
        <v>46</v>
      </c>
      <c r="CM7031" s="13" t="n">
        <v>46</v>
      </c>
      <c r="DI7031" s="13" t="n">
        <v>46</v>
      </c>
      <c r="EE7031" s="13" t="n">
        <v>46</v>
      </c>
      <c r="FA7031" s="13" t="n">
        <v>46</v>
      </c>
      <c r="FW7031" s="13" t="n">
        <v>46</v>
      </c>
      <c r="GS7031" s="13" t="n">
        <v>46</v>
      </c>
    </row>
    <row r="7032">
      <c r="C7032" s="13" t="n">
        <v>47</v>
      </c>
      <c r="Y7032" s="13" t="n">
        <v>47</v>
      </c>
      <c r="AU7032" s="13" t="n">
        <v>47</v>
      </c>
      <c r="BQ7032" s="13" t="n">
        <v>47</v>
      </c>
      <c r="CM7032" s="13" t="n">
        <v>47</v>
      </c>
      <c r="DI7032" s="13" t="n">
        <v>47</v>
      </c>
      <c r="EE7032" s="13" t="n">
        <v>47</v>
      </c>
      <c r="FA7032" s="13" t="n">
        <v>47</v>
      </c>
      <c r="FW7032" s="13" t="n">
        <v>47</v>
      </c>
      <c r="GS7032" s="13" t="n">
        <v>47</v>
      </c>
    </row>
    <row r="7033">
      <c r="C7033" s="13" t="n">
        <v>48</v>
      </c>
      <c r="Y7033" s="13" t="n">
        <v>48</v>
      </c>
      <c r="AU7033" s="13" t="n">
        <v>48</v>
      </c>
      <c r="BQ7033" s="13" t="n">
        <v>48</v>
      </c>
      <c r="CM7033" s="13" t="n">
        <v>48</v>
      </c>
      <c r="DI7033" s="13" t="n">
        <v>48</v>
      </c>
      <c r="EE7033" s="13" t="n">
        <v>48</v>
      </c>
      <c r="FA7033" s="13" t="n">
        <v>48</v>
      </c>
      <c r="FW7033" s="13" t="n">
        <v>48</v>
      </c>
      <c r="GS7033" s="13" t="n">
        <v>48</v>
      </c>
    </row>
    <row r="7034">
      <c r="C7034" s="13" t="n">
        <v>49</v>
      </c>
      <c r="Y7034" s="13" t="n">
        <v>49</v>
      </c>
      <c r="AU7034" s="13" t="n">
        <v>49</v>
      </c>
      <c r="BQ7034" s="13" t="n">
        <v>49</v>
      </c>
      <c r="CM7034" s="13" t="n">
        <v>49</v>
      </c>
      <c r="DI7034" s="13" t="n">
        <v>49</v>
      </c>
      <c r="EE7034" s="13" t="n">
        <v>49</v>
      </c>
      <c r="FA7034" s="13" t="n">
        <v>49</v>
      </c>
      <c r="FW7034" s="13" t="n">
        <v>49</v>
      </c>
      <c r="GS7034" s="13" t="n">
        <v>49</v>
      </c>
    </row>
    <row r="7035">
      <c r="C7035" s="13" t="n">
        <v>50</v>
      </c>
      <c r="Y7035" s="13" t="n">
        <v>50</v>
      </c>
      <c r="AU7035" s="13" t="n">
        <v>50</v>
      </c>
      <c r="BQ7035" s="13" t="n">
        <v>50</v>
      </c>
      <c r="CM7035" s="13" t="n">
        <v>50</v>
      </c>
      <c r="DI7035" s="13" t="n">
        <v>50</v>
      </c>
      <c r="EE7035" s="13" t="n">
        <v>50</v>
      </c>
      <c r="FA7035" s="13" t="n">
        <v>50</v>
      </c>
      <c r="FW7035" s="13" t="n">
        <v>50</v>
      </c>
      <c r="GS7035" s="13" t="n">
        <v>50</v>
      </c>
    </row>
    <row r="7036">
      <c r="C7036" s="13" t="n">
        <v>51</v>
      </c>
      <c r="Y7036" s="13" t="n">
        <v>51</v>
      </c>
      <c r="AU7036" s="13" t="n">
        <v>51</v>
      </c>
      <c r="BQ7036" s="13" t="n">
        <v>51</v>
      </c>
      <c r="CM7036" s="13" t="n">
        <v>51</v>
      </c>
      <c r="DI7036" s="13" t="n">
        <v>51</v>
      </c>
      <c r="EE7036" s="13" t="n">
        <v>51</v>
      </c>
      <c r="FA7036" s="13" t="n">
        <v>51</v>
      </c>
      <c r="FW7036" s="13" t="n">
        <v>51</v>
      </c>
      <c r="GS7036" s="13" t="n">
        <v>51</v>
      </c>
    </row>
    <row r="7037">
      <c r="C7037" s="13" t="n">
        <v>52</v>
      </c>
      <c r="Y7037" s="13" t="n">
        <v>52</v>
      </c>
      <c r="AU7037" s="13" t="n">
        <v>52</v>
      </c>
      <c r="BQ7037" s="13" t="n">
        <v>52</v>
      </c>
      <c r="CM7037" s="13" t="n">
        <v>52</v>
      </c>
      <c r="DI7037" s="13" t="n">
        <v>52</v>
      </c>
      <c r="EE7037" s="13" t="n">
        <v>52</v>
      </c>
      <c r="FA7037" s="13" t="n">
        <v>52</v>
      </c>
      <c r="FW7037" s="13" t="n">
        <v>52</v>
      </c>
      <c r="GS7037" s="13" t="n">
        <v>52</v>
      </c>
    </row>
    <row r="7038">
      <c r="C7038" s="13" t="n">
        <v>53</v>
      </c>
      <c r="Y7038" s="13" t="n">
        <v>53</v>
      </c>
      <c r="AU7038" s="13" t="n">
        <v>53</v>
      </c>
      <c r="BQ7038" s="13" t="n">
        <v>53</v>
      </c>
      <c r="CM7038" s="13" t="n">
        <v>53</v>
      </c>
      <c r="DI7038" s="13" t="n">
        <v>53</v>
      </c>
      <c r="EE7038" s="13" t="n">
        <v>53</v>
      </c>
      <c r="FA7038" s="13" t="n">
        <v>53</v>
      </c>
      <c r="FW7038" s="13" t="n">
        <v>53</v>
      </c>
      <c r="GS7038" s="13" t="n">
        <v>53</v>
      </c>
    </row>
    <row r="7039">
      <c r="C7039" s="13" t="n">
        <v>54</v>
      </c>
      <c r="Y7039" s="13" t="n">
        <v>54</v>
      </c>
      <c r="AU7039" s="13" t="n">
        <v>54</v>
      </c>
      <c r="BQ7039" s="13" t="n">
        <v>54</v>
      </c>
      <c r="CM7039" s="13" t="n">
        <v>54</v>
      </c>
      <c r="DI7039" s="13" t="n">
        <v>54</v>
      </c>
      <c r="EE7039" s="13" t="n">
        <v>54</v>
      </c>
      <c r="FA7039" s="13" t="n">
        <v>54</v>
      </c>
      <c r="FW7039" s="13" t="n">
        <v>54</v>
      </c>
      <c r="GS7039" s="13" t="n">
        <v>54</v>
      </c>
    </row>
    <row r="7040">
      <c r="C7040" s="13" t="n">
        <v>55</v>
      </c>
      <c r="Y7040" s="13" t="n">
        <v>55</v>
      </c>
      <c r="AU7040" s="13" t="n">
        <v>55</v>
      </c>
      <c r="BQ7040" s="13" t="n">
        <v>55</v>
      </c>
      <c r="CM7040" s="13" t="n">
        <v>55</v>
      </c>
      <c r="DI7040" s="13" t="n">
        <v>55</v>
      </c>
      <c r="EE7040" s="13" t="n">
        <v>55</v>
      </c>
      <c r="FA7040" s="13" t="n">
        <v>55</v>
      </c>
      <c r="FW7040" s="13" t="n">
        <v>55</v>
      </c>
      <c r="GS7040" s="13" t="n">
        <v>55</v>
      </c>
    </row>
    <row r="7041">
      <c r="C7041" s="13" t="n">
        <v>56</v>
      </c>
      <c r="Y7041" s="13" t="n">
        <v>56</v>
      </c>
      <c r="AU7041" s="13" t="n">
        <v>56</v>
      </c>
      <c r="BQ7041" s="13" t="n">
        <v>56</v>
      </c>
      <c r="CM7041" s="13" t="n">
        <v>56</v>
      </c>
      <c r="DI7041" s="13" t="n">
        <v>56</v>
      </c>
      <c r="EE7041" s="13" t="n">
        <v>56</v>
      </c>
      <c r="FA7041" s="13" t="n">
        <v>56</v>
      </c>
      <c r="FW7041" s="13" t="n">
        <v>56</v>
      </c>
      <c r="GS7041" s="13" t="n">
        <v>56</v>
      </c>
    </row>
    <row r="7042">
      <c r="C7042" s="13" t="n">
        <v>57</v>
      </c>
      <c r="Y7042" s="13" t="n">
        <v>57</v>
      </c>
      <c r="AU7042" s="13" t="n">
        <v>57</v>
      </c>
      <c r="BQ7042" s="13" t="n">
        <v>57</v>
      </c>
      <c r="CM7042" s="13" t="n">
        <v>57</v>
      </c>
      <c r="DI7042" s="13" t="n">
        <v>57</v>
      </c>
      <c r="EE7042" s="13" t="n">
        <v>57</v>
      </c>
      <c r="FA7042" s="13" t="n">
        <v>57</v>
      </c>
      <c r="FW7042" s="13" t="n">
        <v>57</v>
      </c>
      <c r="GS7042" s="13" t="n">
        <v>57</v>
      </c>
    </row>
    <row r="7043">
      <c r="C7043" s="13" t="n">
        <v>58</v>
      </c>
      <c r="Y7043" s="13" t="n">
        <v>58</v>
      </c>
      <c r="AU7043" s="13" t="n">
        <v>58</v>
      </c>
      <c r="BQ7043" s="13" t="n">
        <v>58</v>
      </c>
      <c r="CM7043" s="13" t="n">
        <v>58</v>
      </c>
      <c r="DI7043" s="13" t="n">
        <v>58</v>
      </c>
      <c r="EE7043" s="13" t="n">
        <v>58</v>
      </c>
      <c r="FA7043" s="13" t="n">
        <v>58</v>
      </c>
      <c r="FW7043" s="13" t="n">
        <v>58</v>
      </c>
      <c r="GS7043" s="13" t="n">
        <v>58</v>
      </c>
    </row>
    <row r="7044">
      <c r="C7044" s="13" t="n">
        <v>59</v>
      </c>
      <c r="Y7044" s="13" t="n">
        <v>59</v>
      </c>
      <c r="AU7044" s="13" t="n">
        <v>59</v>
      </c>
      <c r="BQ7044" s="13" t="n">
        <v>59</v>
      </c>
      <c r="CM7044" s="13" t="n">
        <v>59</v>
      </c>
      <c r="DI7044" s="13" t="n">
        <v>59</v>
      </c>
      <c r="EE7044" s="13" t="n">
        <v>59</v>
      </c>
      <c r="FA7044" s="13" t="n">
        <v>59</v>
      </c>
      <c r="FW7044" s="13" t="n">
        <v>59</v>
      </c>
      <c r="GS7044" s="13" t="n">
        <v>59</v>
      </c>
    </row>
    <row r="7045">
      <c r="C7045" s="13" t="n">
        <v>60</v>
      </c>
      <c r="Y7045" s="13" t="n">
        <v>60</v>
      </c>
      <c r="AU7045" s="13" t="n">
        <v>60</v>
      </c>
      <c r="BQ7045" s="13" t="n">
        <v>60</v>
      </c>
      <c r="CM7045" s="13" t="n">
        <v>60</v>
      </c>
      <c r="DI7045" s="13" t="n">
        <v>60</v>
      </c>
      <c r="EE7045" s="13" t="n">
        <v>60</v>
      </c>
      <c r="FA7045" s="13" t="n">
        <v>60</v>
      </c>
      <c r="FW7045" s="13" t="n">
        <v>60</v>
      </c>
      <c r="GS7045" s="13" t="n">
        <v>60</v>
      </c>
    </row>
    <row r="7046">
      <c r="C7046" s="13" t="n">
        <v>61</v>
      </c>
      <c r="Y7046" s="13" t="n">
        <v>61</v>
      </c>
      <c r="AU7046" s="13" t="n">
        <v>61</v>
      </c>
      <c r="BQ7046" s="13" t="n">
        <v>61</v>
      </c>
      <c r="CM7046" s="13" t="n">
        <v>61</v>
      </c>
      <c r="DI7046" s="13" t="n">
        <v>61</v>
      </c>
      <c r="EE7046" s="13" t="n">
        <v>61</v>
      </c>
      <c r="FA7046" s="13" t="n">
        <v>61</v>
      </c>
      <c r="FW7046" s="13" t="n">
        <v>61</v>
      </c>
      <c r="GS7046" s="13" t="n">
        <v>61</v>
      </c>
    </row>
    <row r="7047">
      <c r="C7047" s="13" t="n">
        <v>62</v>
      </c>
      <c r="Y7047" s="13" t="n">
        <v>62</v>
      </c>
      <c r="AU7047" s="13" t="n">
        <v>62</v>
      </c>
      <c r="BQ7047" s="13" t="n">
        <v>62</v>
      </c>
      <c r="CM7047" s="13" t="n">
        <v>62</v>
      </c>
      <c r="DI7047" s="13" t="n">
        <v>62</v>
      </c>
      <c r="EE7047" s="13" t="n">
        <v>62</v>
      </c>
      <c r="FA7047" s="13" t="n">
        <v>62</v>
      </c>
      <c r="FW7047" s="13" t="n">
        <v>62</v>
      </c>
      <c r="GS7047" s="13" t="n">
        <v>62</v>
      </c>
    </row>
    <row r="7048">
      <c r="C7048" s="13" t="n">
        <v>63</v>
      </c>
      <c r="Y7048" s="13" t="n">
        <v>63</v>
      </c>
      <c r="AU7048" s="13" t="n">
        <v>63</v>
      </c>
      <c r="BQ7048" s="13" t="n">
        <v>63</v>
      </c>
      <c r="CM7048" s="13" t="n">
        <v>63</v>
      </c>
      <c r="DI7048" s="13" t="n">
        <v>63</v>
      </c>
      <c r="EE7048" s="13" t="n">
        <v>63</v>
      </c>
      <c r="FA7048" s="13" t="n">
        <v>63</v>
      </c>
      <c r="FW7048" s="13" t="n">
        <v>63</v>
      </c>
      <c r="GS7048" s="13" t="n">
        <v>63</v>
      </c>
    </row>
    <row r="7049">
      <c r="C7049" s="13" t="n">
        <v>64</v>
      </c>
      <c r="Y7049" s="13" t="n">
        <v>64</v>
      </c>
      <c r="AU7049" s="13" t="n">
        <v>64</v>
      </c>
      <c r="BQ7049" s="13" t="n">
        <v>64</v>
      </c>
      <c r="CM7049" s="13" t="n">
        <v>64</v>
      </c>
      <c r="DI7049" s="13" t="n">
        <v>64</v>
      </c>
      <c r="EE7049" s="13" t="n">
        <v>64</v>
      </c>
      <c r="FA7049" s="13" t="n">
        <v>64</v>
      </c>
      <c r="FW7049" s="13" t="n">
        <v>64</v>
      </c>
      <c r="GS7049" s="13" t="n">
        <v>64</v>
      </c>
    </row>
    <row r="7050">
      <c r="C7050" s="13" t="n">
        <v>65</v>
      </c>
      <c r="Y7050" s="13" t="n">
        <v>65</v>
      </c>
      <c r="AU7050" s="13" t="n">
        <v>65</v>
      </c>
      <c r="BQ7050" s="13" t="n">
        <v>65</v>
      </c>
      <c r="CM7050" s="13" t="n">
        <v>65</v>
      </c>
      <c r="DI7050" s="13" t="n">
        <v>65</v>
      </c>
      <c r="EE7050" s="13" t="n">
        <v>65</v>
      </c>
      <c r="FA7050" s="13" t="n">
        <v>65</v>
      </c>
      <c r="FW7050" s="13" t="n">
        <v>65</v>
      </c>
      <c r="GS7050" s="13" t="n">
        <v>65</v>
      </c>
    </row>
    <row r="7051">
      <c r="C7051" s="13" t="n">
        <v>66</v>
      </c>
      <c r="Y7051" s="13" t="n">
        <v>66</v>
      </c>
      <c r="AU7051" s="13" t="n">
        <v>66</v>
      </c>
      <c r="BQ7051" s="13" t="n">
        <v>66</v>
      </c>
      <c r="CM7051" s="13" t="n">
        <v>66</v>
      </c>
      <c r="DI7051" s="13" t="n">
        <v>66</v>
      </c>
      <c r="EE7051" s="13" t="n">
        <v>66</v>
      </c>
      <c r="FA7051" s="13" t="n">
        <v>66</v>
      </c>
      <c r="FW7051" s="13" t="n">
        <v>66</v>
      </c>
      <c r="GS7051" s="13" t="n">
        <v>66</v>
      </c>
    </row>
    <row r="7052">
      <c r="C7052" s="13" t="n">
        <v>67</v>
      </c>
      <c r="Y7052" s="13" t="n">
        <v>67</v>
      </c>
      <c r="AU7052" s="13" t="n">
        <v>67</v>
      </c>
      <c r="BQ7052" s="13" t="n">
        <v>67</v>
      </c>
      <c r="CM7052" s="13" t="n">
        <v>67</v>
      </c>
      <c r="DI7052" s="13" t="n">
        <v>67</v>
      </c>
      <c r="EE7052" s="13" t="n">
        <v>67</v>
      </c>
      <c r="FA7052" s="13" t="n">
        <v>67</v>
      </c>
      <c r="FW7052" s="13" t="n">
        <v>67</v>
      </c>
      <c r="GS7052" s="13" t="n">
        <v>67</v>
      </c>
    </row>
    <row r="7053">
      <c r="C7053" s="13" t="n">
        <v>68</v>
      </c>
      <c r="Y7053" s="13" t="n">
        <v>68</v>
      </c>
      <c r="AU7053" s="13" t="n">
        <v>68</v>
      </c>
      <c r="BQ7053" s="13" t="n">
        <v>68</v>
      </c>
      <c r="CM7053" s="13" t="n">
        <v>68</v>
      </c>
      <c r="DI7053" s="13" t="n">
        <v>68</v>
      </c>
      <c r="EE7053" s="13" t="n">
        <v>68</v>
      </c>
      <c r="FA7053" s="13" t="n">
        <v>68</v>
      </c>
      <c r="FW7053" s="13" t="n">
        <v>68</v>
      </c>
      <c r="GS7053" s="13" t="n">
        <v>68</v>
      </c>
    </row>
    <row r="7054">
      <c r="C7054" s="13" t="n">
        <v>69</v>
      </c>
      <c r="Y7054" s="13" t="n">
        <v>69</v>
      </c>
      <c r="AU7054" s="13" t="n">
        <v>69</v>
      </c>
      <c r="BQ7054" s="13" t="n">
        <v>69</v>
      </c>
      <c r="CM7054" s="13" t="n">
        <v>69</v>
      </c>
      <c r="DI7054" s="13" t="n">
        <v>69</v>
      </c>
      <c r="EE7054" s="13" t="n">
        <v>69</v>
      </c>
      <c r="FA7054" s="13" t="n">
        <v>69</v>
      </c>
      <c r="FW7054" s="13" t="n">
        <v>69</v>
      </c>
      <c r="GS7054" s="13" t="n">
        <v>69</v>
      </c>
    </row>
    <row r="7055">
      <c r="C7055" s="13" t="n">
        <v>70</v>
      </c>
      <c r="Y7055" s="13" t="n">
        <v>70</v>
      </c>
      <c r="AU7055" s="13" t="n">
        <v>70</v>
      </c>
      <c r="BQ7055" s="13" t="n">
        <v>70</v>
      </c>
      <c r="CM7055" s="13" t="n">
        <v>70</v>
      </c>
      <c r="DI7055" s="13" t="n">
        <v>70</v>
      </c>
      <c r="EE7055" s="13" t="n">
        <v>70</v>
      </c>
      <c r="FA7055" s="13" t="n">
        <v>70</v>
      </c>
      <c r="FW7055" s="13" t="n">
        <v>70</v>
      </c>
      <c r="GS7055" s="13" t="n">
        <v>70</v>
      </c>
    </row>
    <row r="7056">
      <c r="C7056" s="13" t="n">
        <v>71</v>
      </c>
      <c r="Y7056" s="13" t="n">
        <v>71</v>
      </c>
      <c r="AU7056" s="13" t="n">
        <v>71</v>
      </c>
      <c r="BQ7056" s="13" t="n">
        <v>71</v>
      </c>
      <c r="CM7056" s="13" t="n">
        <v>71</v>
      </c>
      <c r="DI7056" s="13" t="n">
        <v>71</v>
      </c>
      <c r="EE7056" s="13" t="n">
        <v>71</v>
      </c>
      <c r="FA7056" s="13" t="n">
        <v>71</v>
      </c>
      <c r="FW7056" s="13" t="n">
        <v>71</v>
      </c>
      <c r="GS7056" s="13" t="n">
        <v>71</v>
      </c>
    </row>
    <row r="7057">
      <c r="C7057" s="13" t="n">
        <v>72</v>
      </c>
      <c r="Y7057" s="13" t="n">
        <v>72</v>
      </c>
      <c r="AU7057" s="13" t="n">
        <v>72</v>
      </c>
      <c r="BQ7057" s="13" t="n">
        <v>72</v>
      </c>
      <c r="CM7057" s="13" t="n">
        <v>72</v>
      </c>
      <c r="DI7057" s="13" t="n">
        <v>72</v>
      </c>
      <c r="EE7057" s="13" t="n">
        <v>72</v>
      </c>
      <c r="FA7057" s="13" t="n">
        <v>72</v>
      </c>
      <c r="FW7057" s="13" t="n">
        <v>72</v>
      </c>
      <c r="GS7057" s="13" t="n">
        <v>72</v>
      </c>
    </row>
    <row r="7058">
      <c r="C7058" s="13" t="n">
        <v>73</v>
      </c>
      <c r="Y7058" s="13" t="n">
        <v>73</v>
      </c>
      <c r="AU7058" s="13" t="n">
        <v>73</v>
      </c>
      <c r="BQ7058" s="13" t="n">
        <v>73</v>
      </c>
      <c r="CM7058" s="13" t="n">
        <v>73</v>
      </c>
      <c r="DI7058" s="13" t="n">
        <v>73</v>
      </c>
      <c r="EE7058" s="13" t="n">
        <v>73</v>
      </c>
      <c r="FA7058" s="13" t="n">
        <v>73</v>
      </c>
      <c r="FW7058" s="13" t="n">
        <v>73</v>
      </c>
      <c r="GS7058" s="13" t="n">
        <v>73</v>
      </c>
    </row>
    <row r="7059">
      <c r="C7059" s="13" t="n">
        <v>74</v>
      </c>
      <c r="Y7059" s="13" t="n">
        <v>74</v>
      </c>
      <c r="AU7059" s="13" t="n">
        <v>74</v>
      </c>
      <c r="BQ7059" s="13" t="n">
        <v>74</v>
      </c>
      <c r="CM7059" s="13" t="n">
        <v>74</v>
      </c>
      <c r="DI7059" s="13" t="n">
        <v>74</v>
      </c>
      <c r="EE7059" s="13" t="n">
        <v>74</v>
      </c>
      <c r="FA7059" s="13" t="n">
        <v>74</v>
      </c>
      <c r="FW7059" s="13" t="n">
        <v>74</v>
      </c>
      <c r="GS7059" s="13" t="n">
        <v>74</v>
      </c>
    </row>
    <row r="7060">
      <c r="C7060" s="13" t="n">
        <v>75</v>
      </c>
      <c r="Y7060" s="13" t="n">
        <v>75</v>
      </c>
      <c r="AU7060" s="13" t="n">
        <v>75</v>
      </c>
      <c r="BQ7060" s="13" t="n">
        <v>75</v>
      </c>
      <c r="CM7060" s="13" t="n">
        <v>75</v>
      </c>
      <c r="DI7060" s="13" t="n">
        <v>75</v>
      </c>
      <c r="EE7060" s="13" t="n">
        <v>75</v>
      </c>
      <c r="FA7060" s="13" t="n">
        <v>75</v>
      </c>
      <c r="FW7060" s="13" t="n">
        <v>75</v>
      </c>
      <c r="GS7060" s="13" t="n">
        <v>75</v>
      </c>
    </row>
    <row r="7061">
      <c r="C7061" s="13" t="n">
        <v>76</v>
      </c>
      <c r="Y7061" s="13" t="n">
        <v>76</v>
      </c>
      <c r="AU7061" s="13" t="n">
        <v>76</v>
      </c>
      <c r="BQ7061" s="13" t="n">
        <v>76</v>
      </c>
      <c r="CM7061" s="13" t="n">
        <v>76</v>
      </c>
      <c r="DI7061" s="13" t="n">
        <v>76</v>
      </c>
      <c r="EE7061" s="13" t="n">
        <v>76</v>
      </c>
      <c r="FA7061" s="13" t="n">
        <v>76</v>
      </c>
      <c r="FW7061" s="13" t="n">
        <v>76</v>
      </c>
      <c r="GS7061" s="13" t="n">
        <v>76</v>
      </c>
    </row>
    <row r="7062">
      <c r="C7062" s="13" t="n">
        <v>77</v>
      </c>
      <c r="Y7062" s="13" t="n">
        <v>77</v>
      </c>
      <c r="AU7062" s="13" t="n">
        <v>77</v>
      </c>
      <c r="BQ7062" s="13" t="n">
        <v>77</v>
      </c>
      <c r="CM7062" s="13" t="n">
        <v>77</v>
      </c>
      <c r="DI7062" s="13" t="n">
        <v>77</v>
      </c>
      <c r="EE7062" s="13" t="n">
        <v>77</v>
      </c>
      <c r="FA7062" s="13" t="n">
        <v>77</v>
      </c>
      <c r="FW7062" s="13" t="n">
        <v>77</v>
      </c>
      <c r="GS7062" s="13" t="n">
        <v>77</v>
      </c>
    </row>
    <row r="7063">
      <c r="C7063" s="13" t="n">
        <v>78</v>
      </c>
      <c r="Y7063" s="13" t="n">
        <v>78</v>
      </c>
      <c r="AU7063" s="13" t="n">
        <v>78</v>
      </c>
      <c r="BQ7063" s="13" t="n">
        <v>78</v>
      </c>
      <c r="CM7063" s="13" t="n">
        <v>78</v>
      </c>
      <c r="DI7063" s="13" t="n">
        <v>78</v>
      </c>
      <c r="EE7063" s="13" t="n">
        <v>78</v>
      </c>
      <c r="FA7063" s="13" t="n">
        <v>78</v>
      </c>
      <c r="FW7063" s="13" t="n">
        <v>78</v>
      </c>
      <c r="GS7063" s="13" t="n">
        <v>78</v>
      </c>
    </row>
    <row r="7064">
      <c r="C7064" s="13" t="n">
        <v>79</v>
      </c>
      <c r="Y7064" s="13" t="n">
        <v>79</v>
      </c>
      <c r="AU7064" s="13" t="n">
        <v>79</v>
      </c>
      <c r="BQ7064" s="13" t="n">
        <v>79</v>
      </c>
      <c r="CM7064" s="13" t="n">
        <v>79</v>
      </c>
      <c r="DI7064" s="13" t="n">
        <v>79</v>
      </c>
      <c r="EE7064" s="13" t="n">
        <v>79</v>
      </c>
      <c r="FA7064" s="13" t="n">
        <v>79</v>
      </c>
      <c r="FW7064" s="13" t="n">
        <v>79</v>
      </c>
      <c r="GS7064" s="13" t="n">
        <v>79</v>
      </c>
    </row>
    <row r="7065">
      <c r="C7065" s="13" t="n">
        <v>80</v>
      </c>
      <c r="Y7065" s="13" t="n">
        <v>80</v>
      </c>
      <c r="AU7065" s="13" t="n">
        <v>80</v>
      </c>
      <c r="BQ7065" s="13" t="n">
        <v>80</v>
      </c>
      <c r="CM7065" s="13" t="n">
        <v>80</v>
      </c>
      <c r="DI7065" s="13" t="n">
        <v>80</v>
      </c>
      <c r="EE7065" s="13" t="n">
        <v>80</v>
      </c>
      <c r="FA7065" s="13" t="n">
        <v>80</v>
      </c>
      <c r="FW7065" s="13" t="n">
        <v>80</v>
      </c>
      <c r="GS7065" s="13" t="n">
        <v>80</v>
      </c>
    </row>
    <row r="7066">
      <c r="C7066" s="13" t="n">
        <v>81</v>
      </c>
      <c r="Y7066" s="13" t="n">
        <v>81</v>
      </c>
      <c r="AU7066" s="13" t="n">
        <v>81</v>
      </c>
      <c r="BQ7066" s="13" t="n">
        <v>81</v>
      </c>
      <c r="CM7066" s="13" t="n">
        <v>81</v>
      </c>
      <c r="DI7066" s="13" t="n">
        <v>81</v>
      </c>
      <c r="EE7066" s="13" t="n">
        <v>81</v>
      </c>
      <c r="FA7066" s="13" t="n">
        <v>81</v>
      </c>
      <c r="FW7066" s="13" t="n">
        <v>81</v>
      </c>
      <c r="GS7066" s="13" t="n">
        <v>81</v>
      </c>
    </row>
    <row r="7067">
      <c r="C7067" s="13" t="n">
        <v>82</v>
      </c>
      <c r="Y7067" s="13" t="n">
        <v>82</v>
      </c>
      <c r="AU7067" s="13" t="n">
        <v>82</v>
      </c>
      <c r="BQ7067" s="13" t="n">
        <v>82</v>
      </c>
      <c r="CM7067" s="13" t="n">
        <v>82</v>
      </c>
      <c r="DI7067" s="13" t="n">
        <v>82</v>
      </c>
      <c r="EE7067" s="13" t="n">
        <v>82</v>
      </c>
      <c r="FA7067" s="13" t="n">
        <v>82</v>
      </c>
      <c r="FW7067" s="13" t="n">
        <v>82</v>
      </c>
      <c r="GS7067" s="13" t="n">
        <v>82</v>
      </c>
    </row>
    <row r="7068">
      <c r="C7068" s="13" t="n">
        <v>83</v>
      </c>
      <c r="Y7068" s="13" t="n">
        <v>83</v>
      </c>
      <c r="AU7068" s="13" t="n">
        <v>83</v>
      </c>
      <c r="BQ7068" s="13" t="n">
        <v>83</v>
      </c>
      <c r="CM7068" s="13" t="n">
        <v>83</v>
      </c>
      <c r="DI7068" s="13" t="n">
        <v>83</v>
      </c>
      <c r="EE7068" s="13" t="n">
        <v>83</v>
      </c>
      <c r="FA7068" s="13" t="n">
        <v>83</v>
      </c>
      <c r="FW7068" s="13" t="n">
        <v>83</v>
      </c>
      <c r="GS7068" s="13" t="n">
        <v>83</v>
      </c>
    </row>
    <row r="7069">
      <c r="C7069" s="13" t="n">
        <v>84</v>
      </c>
      <c r="Y7069" s="13" t="n">
        <v>84</v>
      </c>
      <c r="AU7069" s="13" t="n">
        <v>84</v>
      </c>
      <c r="BQ7069" s="13" t="n">
        <v>84</v>
      </c>
      <c r="CM7069" s="13" t="n">
        <v>84</v>
      </c>
      <c r="DI7069" s="13" t="n">
        <v>84</v>
      </c>
      <c r="EE7069" s="13" t="n">
        <v>84</v>
      </c>
      <c r="FA7069" s="13" t="n">
        <v>84</v>
      </c>
      <c r="FW7069" s="13" t="n">
        <v>84</v>
      </c>
      <c r="GS7069" s="13" t="n">
        <v>84</v>
      </c>
    </row>
    <row r="7070">
      <c r="C7070" s="13" t="n">
        <v>85</v>
      </c>
      <c r="Y7070" s="13" t="n">
        <v>85</v>
      </c>
      <c r="AU7070" s="13" t="n">
        <v>85</v>
      </c>
      <c r="BQ7070" s="13" t="n">
        <v>85</v>
      </c>
      <c r="CM7070" s="13" t="n">
        <v>85</v>
      </c>
      <c r="DI7070" s="13" t="n">
        <v>85</v>
      </c>
      <c r="EE7070" s="13" t="n">
        <v>85</v>
      </c>
      <c r="FA7070" s="13" t="n">
        <v>85</v>
      </c>
      <c r="FW7070" s="13" t="n">
        <v>85</v>
      </c>
      <c r="GS7070" s="13" t="n">
        <v>85</v>
      </c>
    </row>
    <row r="7071">
      <c r="C7071" s="13" t="n">
        <v>86</v>
      </c>
      <c r="Y7071" s="13" t="n">
        <v>86</v>
      </c>
      <c r="AU7071" s="13" t="n">
        <v>86</v>
      </c>
      <c r="BQ7071" s="13" t="n">
        <v>86</v>
      </c>
      <c r="CM7071" s="13" t="n">
        <v>86</v>
      </c>
      <c r="DI7071" s="13" t="n">
        <v>86</v>
      </c>
      <c r="EE7071" s="13" t="n">
        <v>86</v>
      </c>
      <c r="FA7071" s="13" t="n">
        <v>86</v>
      </c>
      <c r="FW7071" s="13" t="n">
        <v>86</v>
      </c>
      <c r="GS7071" s="13" t="n">
        <v>86</v>
      </c>
    </row>
    <row r="7072">
      <c r="C7072" s="13" t="n">
        <v>87</v>
      </c>
      <c r="Y7072" s="13" t="n">
        <v>87</v>
      </c>
      <c r="AU7072" s="13" t="n">
        <v>87</v>
      </c>
      <c r="BQ7072" s="13" t="n">
        <v>87</v>
      </c>
      <c r="CM7072" s="13" t="n">
        <v>87</v>
      </c>
      <c r="DI7072" s="13" t="n">
        <v>87</v>
      </c>
      <c r="EE7072" s="13" t="n">
        <v>87</v>
      </c>
      <c r="FA7072" s="13" t="n">
        <v>87</v>
      </c>
      <c r="FW7072" s="13" t="n">
        <v>87</v>
      </c>
      <c r="GS7072" s="13" t="n">
        <v>87</v>
      </c>
    </row>
    <row r="7073">
      <c r="C7073" s="13" t="n">
        <v>88</v>
      </c>
      <c r="Y7073" s="13" t="n">
        <v>88</v>
      </c>
      <c r="AU7073" s="13" t="n">
        <v>88</v>
      </c>
      <c r="BQ7073" s="13" t="n">
        <v>88</v>
      </c>
      <c r="CM7073" s="13" t="n">
        <v>88</v>
      </c>
      <c r="DI7073" s="13" t="n">
        <v>88</v>
      </c>
      <c r="EE7073" s="13" t="n">
        <v>88</v>
      </c>
      <c r="FA7073" s="13" t="n">
        <v>88</v>
      </c>
      <c r="FW7073" s="13" t="n">
        <v>88</v>
      </c>
      <c r="GS7073" s="13" t="n">
        <v>88</v>
      </c>
    </row>
    <row r="7074">
      <c r="C7074" s="13" t="n">
        <v>89</v>
      </c>
      <c r="Y7074" s="13" t="n">
        <v>89</v>
      </c>
      <c r="AU7074" s="13" t="n">
        <v>89</v>
      </c>
      <c r="BQ7074" s="13" t="n">
        <v>89</v>
      </c>
      <c r="CM7074" s="13" t="n">
        <v>89</v>
      </c>
      <c r="DI7074" s="13" t="n">
        <v>89</v>
      </c>
      <c r="EE7074" s="13" t="n">
        <v>89</v>
      </c>
      <c r="FA7074" s="13" t="n">
        <v>89</v>
      </c>
      <c r="FW7074" s="13" t="n">
        <v>89</v>
      </c>
      <c r="GS7074" s="13" t="n">
        <v>89</v>
      </c>
    </row>
    <row r="7075">
      <c r="C7075" s="13" t="n">
        <v>90</v>
      </c>
      <c r="Y7075" s="13" t="n">
        <v>90</v>
      </c>
      <c r="AU7075" s="13" t="n">
        <v>90</v>
      </c>
      <c r="BQ7075" s="13" t="n">
        <v>90</v>
      </c>
      <c r="CM7075" s="13" t="n">
        <v>90</v>
      </c>
      <c r="DI7075" s="13" t="n">
        <v>90</v>
      </c>
      <c r="EE7075" s="13" t="n">
        <v>90</v>
      </c>
      <c r="FA7075" s="13" t="n">
        <v>90</v>
      </c>
      <c r="FW7075" s="13" t="n">
        <v>90</v>
      </c>
      <c r="GS7075" s="13" t="n">
        <v>90</v>
      </c>
    </row>
    <row r="7076">
      <c r="C7076" s="13" t="n">
        <v>91</v>
      </c>
      <c r="Y7076" s="13" t="n">
        <v>91</v>
      </c>
      <c r="AU7076" s="13" t="n">
        <v>91</v>
      </c>
      <c r="BQ7076" s="13" t="n">
        <v>91</v>
      </c>
      <c r="CM7076" s="13" t="n">
        <v>91</v>
      </c>
      <c r="DI7076" s="13" t="n">
        <v>91</v>
      </c>
      <c r="EE7076" s="13" t="n">
        <v>91</v>
      </c>
      <c r="FA7076" s="13" t="n">
        <v>91</v>
      </c>
      <c r="FW7076" s="13" t="n">
        <v>91</v>
      </c>
      <c r="GS7076" s="13" t="n">
        <v>91</v>
      </c>
    </row>
    <row r="7077">
      <c r="C7077" s="13" t="n">
        <v>92</v>
      </c>
      <c r="Y7077" s="13" t="n">
        <v>92</v>
      </c>
      <c r="AU7077" s="13" t="n">
        <v>92</v>
      </c>
      <c r="BQ7077" s="13" t="n">
        <v>92</v>
      </c>
      <c r="CM7077" s="13" t="n">
        <v>92</v>
      </c>
      <c r="DI7077" s="13" t="n">
        <v>92</v>
      </c>
      <c r="EE7077" s="13" t="n">
        <v>92</v>
      </c>
      <c r="FA7077" s="13" t="n">
        <v>92</v>
      </c>
      <c r="FW7077" s="13" t="n">
        <v>92</v>
      </c>
      <c r="GS7077" s="13" t="n">
        <v>92</v>
      </c>
    </row>
    <row r="7078">
      <c r="C7078" s="13" t="n">
        <v>93</v>
      </c>
      <c r="Y7078" s="13" t="n">
        <v>93</v>
      </c>
      <c r="AU7078" s="13" t="n">
        <v>93</v>
      </c>
      <c r="BQ7078" s="13" t="n">
        <v>93</v>
      </c>
      <c r="CM7078" s="13" t="n">
        <v>93</v>
      </c>
      <c r="DI7078" s="13" t="n">
        <v>93</v>
      </c>
      <c r="EE7078" s="13" t="n">
        <v>93</v>
      </c>
      <c r="FA7078" s="13" t="n">
        <v>93</v>
      </c>
      <c r="FW7078" s="13" t="n">
        <v>93</v>
      </c>
      <c r="GS7078" s="13" t="n">
        <v>93</v>
      </c>
    </row>
    <row r="7079">
      <c r="C7079" s="13" t="n">
        <v>94</v>
      </c>
      <c r="Y7079" s="13" t="n">
        <v>94</v>
      </c>
      <c r="AU7079" s="13" t="n">
        <v>94</v>
      </c>
      <c r="BQ7079" s="13" t="n">
        <v>94</v>
      </c>
      <c r="CM7079" s="13" t="n">
        <v>94</v>
      </c>
      <c r="DI7079" s="13" t="n">
        <v>94</v>
      </c>
      <c r="EE7079" s="13" t="n">
        <v>94</v>
      </c>
      <c r="FA7079" s="13" t="n">
        <v>94</v>
      </c>
      <c r="FW7079" s="13" t="n">
        <v>94</v>
      </c>
      <c r="GS7079" s="13" t="n">
        <v>94</v>
      </c>
    </row>
    <row r="7080">
      <c r="C7080" s="13" t="n">
        <v>95</v>
      </c>
      <c r="Y7080" s="13" t="n">
        <v>95</v>
      </c>
      <c r="AU7080" s="13" t="n">
        <v>95</v>
      </c>
      <c r="BQ7080" s="13" t="n">
        <v>95</v>
      </c>
      <c r="CM7080" s="13" t="n">
        <v>95</v>
      </c>
      <c r="DI7080" s="13" t="n">
        <v>95</v>
      </c>
      <c r="EE7080" s="13" t="n">
        <v>95</v>
      </c>
      <c r="FA7080" s="13" t="n">
        <v>95</v>
      </c>
      <c r="FW7080" s="13" t="n">
        <v>95</v>
      </c>
      <c r="GS7080" s="13" t="n">
        <v>95</v>
      </c>
    </row>
    <row r="7081">
      <c r="C7081" s="13" t="n">
        <v>96</v>
      </c>
      <c r="Y7081" s="13" t="n">
        <v>96</v>
      </c>
      <c r="AU7081" s="13" t="n">
        <v>96</v>
      </c>
      <c r="BQ7081" s="13" t="n">
        <v>96</v>
      </c>
      <c r="CM7081" s="13" t="n">
        <v>96</v>
      </c>
      <c r="DI7081" s="13" t="n">
        <v>96</v>
      </c>
      <c r="EE7081" s="13" t="n">
        <v>96</v>
      </c>
      <c r="FA7081" s="13" t="n">
        <v>96</v>
      </c>
      <c r="FW7081" s="13" t="n">
        <v>96</v>
      </c>
      <c r="GS7081" s="13" t="n">
        <v>96</v>
      </c>
    </row>
    <row r="7082">
      <c r="C7082" s="13" t="n">
        <v>97</v>
      </c>
      <c r="Y7082" s="13" t="n">
        <v>97</v>
      </c>
      <c r="AU7082" s="13" t="n">
        <v>97</v>
      </c>
      <c r="BQ7082" s="13" t="n">
        <v>97</v>
      </c>
      <c r="CM7082" s="13" t="n">
        <v>97</v>
      </c>
      <c r="DI7082" s="13" t="n">
        <v>97</v>
      </c>
      <c r="EE7082" s="13" t="n">
        <v>97</v>
      </c>
      <c r="FA7082" s="13" t="n">
        <v>97</v>
      </c>
      <c r="FW7082" s="13" t="n">
        <v>97</v>
      </c>
      <c r="GS7082" s="13" t="n">
        <v>97</v>
      </c>
    </row>
    <row r="7083">
      <c r="C7083" s="13" t="n">
        <v>98</v>
      </c>
      <c r="Y7083" s="13" t="n">
        <v>98</v>
      </c>
      <c r="AU7083" s="13" t="n">
        <v>98</v>
      </c>
      <c r="BQ7083" s="13" t="n">
        <v>98</v>
      </c>
      <c r="CM7083" s="13" t="n">
        <v>98</v>
      </c>
      <c r="DI7083" s="13" t="n">
        <v>98</v>
      </c>
      <c r="EE7083" s="13" t="n">
        <v>98</v>
      </c>
      <c r="FA7083" s="13" t="n">
        <v>98</v>
      </c>
      <c r="FW7083" s="13" t="n">
        <v>98</v>
      </c>
      <c r="GS7083" s="13" t="n">
        <v>98</v>
      </c>
    </row>
    <row r="7084">
      <c r="C7084" s="13" t="n">
        <v>99</v>
      </c>
      <c r="Y7084" s="13" t="n">
        <v>99</v>
      </c>
      <c r="AU7084" s="13" t="n">
        <v>99</v>
      </c>
      <c r="BQ7084" s="13" t="n">
        <v>99</v>
      </c>
      <c r="CM7084" s="13" t="n">
        <v>99</v>
      </c>
      <c r="DI7084" s="13" t="n">
        <v>99</v>
      </c>
      <c r="EE7084" s="13" t="n">
        <v>99</v>
      </c>
      <c r="FA7084" s="13" t="n">
        <v>99</v>
      </c>
      <c r="FW7084" s="13" t="n">
        <v>99</v>
      </c>
      <c r="GS7084" s="13" t="n">
        <v>99</v>
      </c>
    </row>
    <row r="7085">
      <c r="C7085" s="13" t="n">
        <v>100</v>
      </c>
      <c r="Y7085" s="13" t="n">
        <v>100</v>
      </c>
      <c r="AU7085" s="13" t="n">
        <v>100</v>
      </c>
      <c r="BQ7085" s="13" t="n">
        <v>100</v>
      </c>
      <c r="CM7085" s="13" t="n">
        <v>100</v>
      </c>
      <c r="DI7085" s="13" t="n">
        <v>100</v>
      </c>
      <c r="EE7085" s="13" t="n">
        <v>100</v>
      </c>
      <c r="FA7085" s="13" t="n">
        <v>100</v>
      </c>
      <c r="FW7085" s="13" t="n">
        <v>100</v>
      </c>
      <c r="GS7085" s="13" t="n">
        <v>100</v>
      </c>
    </row>
    <row r="7086">
      <c r="C7086" s="13" t="n">
        <v>101</v>
      </c>
      <c r="Y7086" s="13" t="n">
        <v>101</v>
      </c>
      <c r="AU7086" s="13" t="n">
        <v>101</v>
      </c>
      <c r="BQ7086" s="13" t="n">
        <v>101</v>
      </c>
      <c r="CM7086" s="13" t="n">
        <v>101</v>
      </c>
      <c r="DI7086" s="13" t="n">
        <v>101</v>
      </c>
      <c r="EE7086" s="13" t="n">
        <v>101</v>
      </c>
      <c r="FA7086" s="13" t="n">
        <v>101</v>
      </c>
      <c r="FW7086" s="13" t="n">
        <v>101</v>
      </c>
      <c r="GS7086" s="13" t="n">
        <v>101</v>
      </c>
    </row>
    <row r="7087">
      <c r="C7087" s="13" t="n">
        <v>102</v>
      </c>
      <c r="Y7087" s="13" t="n">
        <v>102</v>
      </c>
      <c r="AU7087" s="13" t="n">
        <v>102</v>
      </c>
      <c r="BQ7087" s="13" t="n">
        <v>102</v>
      </c>
      <c r="CM7087" s="13" t="n">
        <v>102</v>
      </c>
      <c r="DI7087" s="13" t="n">
        <v>102</v>
      </c>
      <c r="EE7087" s="13" t="n">
        <v>102</v>
      </c>
      <c r="FA7087" s="13" t="n">
        <v>102</v>
      </c>
      <c r="FW7087" s="13" t="n">
        <v>102</v>
      </c>
      <c r="GS7087" s="13" t="n">
        <v>102</v>
      </c>
    </row>
    <row r="7088">
      <c r="C7088" s="13" t="n">
        <v>103</v>
      </c>
      <c r="Y7088" s="13" t="n">
        <v>103</v>
      </c>
      <c r="AU7088" s="13" t="n">
        <v>103</v>
      </c>
      <c r="BQ7088" s="13" t="n">
        <v>103</v>
      </c>
      <c r="CM7088" s="13" t="n">
        <v>103</v>
      </c>
      <c r="DI7088" s="13" t="n">
        <v>103</v>
      </c>
      <c r="EE7088" s="13" t="n">
        <v>103</v>
      </c>
      <c r="FA7088" s="13" t="n">
        <v>103</v>
      </c>
      <c r="FW7088" s="13" t="n">
        <v>103</v>
      </c>
      <c r="GS7088" s="13" t="n">
        <v>103</v>
      </c>
    </row>
    <row r="7089">
      <c r="C7089" s="13" t="n">
        <v>104</v>
      </c>
      <c r="Y7089" s="13" t="n">
        <v>104</v>
      </c>
      <c r="AU7089" s="13" t="n">
        <v>104</v>
      </c>
      <c r="BQ7089" s="13" t="n">
        <v>104</v>
      </c>
      <c r="CM7089" s="13" t="n">
        <v>104</v>
      </c>
      <c r="DI7089" s="13" t="n">
        <v>104</v>
      </c>
      <c r="EE7089" s="13" t="n">
        <v>104</v>
      </c>
      <c r="FA7089" s="13" t="n">
        <v>104</v>
      </c>
      <c r="FW7089" s="13" t="n">
        <v>104</v>
      </c>
      <c r="GS7089" s="13" t="n">
        <v>104</v>
      </c>
    </row>
    <row r="7090">
      <c r="C7090" s="13" t="n">
        <v>105</v>
      </c>
      <c r="Y7090" s="13" t="n">
        <v>105</v>
      </c>
      <c r="AU7090" s="13" t="n">
        <v>105</v>
      </c>
      <c r="BQ7090" s="13" t="n">
        <v>105</v>
      </c>
      <c r="CM7090" s="13" t="n">
        <v>105</v>
      </c>
      <c r="DI7090" s="13" t="n">
        <v>105</v>
      </c>
      <c r="EE7090" s="13" t="n">
        <v>105</v>
      </c>
      <c r="FA7090" s="13" t="n">
        <v>105</v>
      </c>
      <c r="FW7090" s="13" t="n">
        <v>105</v>
      </c>
      <c r="GS7090" s="13" t="n">
        <v>105</v>
      </c>
    </row>
    <row r="7091">
      <c r="C7091" s="13" t="n">
        <v>106</v>
      </c>
      <c r="Y7091" s="13" t="n">
        <v>106</v>
      </c>
      <c r="AU7091" s="13" t="n">
        <v>106</v>
      </c>
      <c r="BQ7091" s="13" t="n">
        <v>106</v>
      </c>
      <c r="CM7091" s="13" t="n">
        <v>106</v>
      </c>
      <c r="DI7091" s="13" t="n">
        <v>106</v>
      </c>
      <c r="EE7091" s="13" t="n">
        <v>106</v>
      </c>
      <c r="FA7091" s="13" t="n">
        <v>106</v>
      </c>
      <c r="FW7091" s="13" t="n">
        <v>106</v>
      </c>
      <c r="GS7091" s="13" t="n">
        <v>106</v>
      </c>
    </row>
    <row r="7092">
      <c r="C7092" s="13" t="n">
        <v>107</v>
      </c>
      <c r="Y7092" s="13" t="n">
        <v>107</v>
      </c>
      <c r="AU7092" s="13" t="n">
        <v>107</v>
      </c>
      <c r="BQ7092" s="13" t="n">
        <v>107</v>
      </c>
      <c r="CM7092" s="13" t="n">
        <v>107</v>
      </c>
      <c r="DI7092" s="13" t="n">
        <v>107</v>
      </c>
      <c r="EE7092" s="13" t="n">
        <v>107</v>
      </c>
      <c r="FA7092" s="13" t="n">
        <v>107</v>
      </c>
      <c r="FW7092" s="13" t="n">
        <v>107</v>
      </c>
      <c r="GS7092" s="13" t="n">
        <v>107</v>
      </c>
    </row>
    <row r="7093">
      <c r="C7093" s="13" t="n">
        <v>108</v>
      </c>
      <c r="Y7093" s="13" t="n">
        <v>108</v>
      </c>
      <c r="AU7093" s="13" t="n">
        <v>108</v>
      </c>
      <c r="BQ7093" s="13" t="n">
        <v>108</v>
      </c>
      <c r="CM7093" s="13" t="n">
        <v>108</v>
      </c>
      <c r="DI7093" s="13" t="n">
        <v>108</v>
      </c>
      <c r="EE7093" s="13" t="n">
        <v>108</v>
      </c>
      <c r="FA7093" s="13" t="n">
        <v>108</v>
      </c>
      <c r="FW7093" s="13" t="n">
        <v>108</v>
      </c>
      <c r="GS7093" s="13" t="n">
        <v>108</v>
      </c>
    </row>
    <row r="7094">
      <c r="C7094" s="13" t="n">
        <v>109</v>
      </c>
      <c r="Y7094" s="13" t="n">
        <v>109</v>
      </c>
      <c r="AU7094" s="13" t="n">
        <v>109</v>
      </c>
      <c r="BQ7094" s="13" t="n">
        <v>109</v>
      </c>
      <c r="CM7094" s="13" t="n">
        <v>109</v>
      </c>
      <c r="DI7094" s="13" t="n">
        <v>109</v>
      </c>
      <c r="EE7094" s="13" t="n">
        <v>109</v>
      </c>
      <c r="FA7094" s="13" t="n">
        <v>109</v>
      </c>
      <c r="FW7094" s="13" t="n">
        <v>109</v>
      </c>
      <c r="GS7094" s="13" t="n">
        <v>109</v>
      </c>
    </row>
    <row r="7095">
      <c r="C7095" s="13" t="n">
        <v>110</v>
      </c>
      <c r="Y7095" s="13" t="n">
        <v>110</v>
      </c>
      <c r="AU7095" s="13" t="n">
        <v>110</v>
      </c>
      <c r="BQ7095" s="13" t="n">
        <v>110</v>
      </c>
      <c r="CM7095" s="13" t="n">
        <v>110</v>
      </c>
      <c r="DI7095" s="13" t="n">
        <v>110</v>
      </c>
      <c r="EE7095" s="13" t="n">
        <v>110</v>
      </c>
      <c r="FA7095" s="13" t="n">
        <v>110</v>
      </c>
      <c r="FW7095" s="13" t="n">
        <v>110</v>
      </c>
      <c r="GS7095" s="13" t="n">
        <v>110</v>
      </c>
    </row>
    <row r="7096">
      <c r="C7096" s="13" t="n">
        <v>111</v>
      </c>
      <c r="Y7096" s="13" t="n">
        <v>111</v>
      </c>
      <c r="AU7096" s="13" t="n">
        <v>111</v>
      </c>
      <c r="BQ7096" s="13" t="n">
        <v>111</v>
      </c>
      <c r="CM7096" s="13" t="n">
        <v>111</v>
      </c>
      <c r="DI7096" s="13" t="n">
        <v>111</v>
      </c>
      <c r="EE7096" s="13" t="n">
        <v>111</v>
      </c>
      <c r="FA7096" s="13" t="n">
        <v>111</v>
      </c>
      <c r="FW7096" s="13" t="n">
        <v>111</v>
      </c>
      <c r="GS7096" s="13" t="n">
        <v>111</v>
      </c>
    </row>
    <row r="7097">
      <c r="C7097" s="13" t="n">
        <v>112</v>
      </c>
      <c r="Y7097" s="13" t="n">
        <v>112</v>
      </c>
      <c r="AU7097" s="13" t="n">
        <v>112</v>
      </c>
      <c r="BQ7097" s="13" t="n">
        <v>112</v>
      </c>
      <c r="CM7097" s="13" t="n">
        <v>112</v>
      </c>
      <c r="DI7097" s="13" t="n">
        <v>112</v>
      </c>
      <c r="EE7097" s="13" t="n">
        <v>112</v>
      </c>
      <c r="FA7097" s="13" t="n">
        <v>112</v>
      </c>
      <c r="FW7097" s="13" t="n">
        <v>112</v>
      </c>
      <c r="GS7097" s="13" t="n">
        <v>112</v>
      </c>
    </row>
    <row r="7098">
      <c r="C7098" s="13" t="n">
        <v>113</v>
      </c>
      <c r="Y7098" s="13" t="n">
        <v>113</v>
      </c>
      <c r="AU7098" s="13" t="n">
        <v>113</v>
      </c>
      <c r="BQ7098" s="13" t="n">
        <v>113</v>
      </c>
      <c r="CM7098" s="13" t="n">
        <v>113</v>
      </c>
      <c r="DI7098" s="13" t="n">
        <v>113</v>
      </c>
      <c r="EE7098" s="13" t="n">
        <v>113</v>
      </c>
      <c r="FA7098" s="13" t="n">
        <v>113</v>
      </c>
      <c r="FW7098" s="13" t="n">
        <v>113</v>
      </c>
      <c r="GS7098" s="13" t="n">
        <v>113</v>
      </c>
    </row>
    <row r="7099">
      <c r="C7099" s="13" t="n">
        <v>114</v>
      </c>
      <c r="Y7099" s="13" t="n">
        <v>114</v>
      </c>
      <c r="AU7099" s="13" t="n">
        <v>114</v>
      </c>
      <c r="BQ7099" s="13" t="n">
        <v>114</v>
      </c>
      <c r="CM7099" s="13" t="n">
        <v>114</v>
      </c>
      <c r="DI7099" s="13" t="n">
        <v>114</v>
      </c>
      <c r="EE7099" s="13" t="n">
        <v>114</v>
      </c>
      <c r="FA7099" s="13" t="n">
        <v>114</v>
      </c>
      <c r="FW7099" s="13" t="n">
        <v>114</v>
      </c>
      <c r="GS7099" s="13" t="n">
        <v>114</v>
      </c>
    </row>
    <row r="7100">
      <c r="C7100" s="13" t="n">
        <v>115</v>
      </c>
      <c r="Y7100" s="13" t="n">
        <v>115</v>
      </c>
      <c r="AU7100" s="13" t="n">
        <v>115</v>
      </c>
      <c r="BQ7100" s="13" t="n">
        <v>115</v>
      </c>
      <c r="CM7100" s="13" t="n">
        <v>115</v>
      </c>
      <c r="DI7100" s="13" t="n">
        <v>115</v>
      </c>
      <c r="EE7100" s="13" t="n">
        <v>115</v>
      </c>
      <c r="FA7100" s="13" t="n">
        <v>115</v>
      </c>
      <c r="FW7100" s="13" t="n">
        <v>115</v>
      </c>
      <c r="GS7100" s="13" t="n">
        <v>115</v>
      </c>
    </row>
    <row r="7101">
      <c r="C7101" s="13" t="n">
        <v>116</v>
      </c>
      <c r="Y7101" s="13" t="n">
        <v>116</v>
      </c>
      <c r="AU7101" s="13" t="n">
        <v>116</v>
      </c>
      <c r="BQ7101" s="13" t="n">
        <v>116</v>
      </c>
      <c r="CM7101" s="13" t="n">
        <v>116</v>
      </c>
      <c r="DI7101" s="13" t="n">
        <v>116</v>
      </c>
      <c r="EE7101" s="13" t="n">
        <v>116</v>
      </c>
      <c r="FA7101" s="13" t="n">
        <v>116</v>
      </c>
      <c r="FW7101" s="13" t="n">
        <v>116</v>
      </c>
      <c r="GS7101" s="13" t="n">
        <v>116</v>
      </c>
    </row>
    <row r="7102">
      <c r="C7102" s="13" t="n">
        <v>117</v>
      </c>
      <c r="Y7102" s="13" t="n">
        <v>117</v>
      </c>
      <c r="AU7102" s="13" t="n">
        <v>117</v>
      </c>
      <c r="BQ7102" s="13" t="n">
        <v>117</v>
      </c>
      <c r="CM7102" s="13" t="n">
        <v>117</v>
      </c>
      <c r="DI7102" s="13" t="n">
        <v>117</v>
      </c>
      <c r="EE7102" s="13" t="n">
        <v>117</v>
      </c>
      <c r="FA7102" s="13" t="n">
        <v>117</v>
      </c>
      <c r="FW7102" s="13" t="n">
        <v>117</v>
      </c>
      <c r="GS7102" s="13" t="n">
        <v>117</v>
      </c>
    </row>
    <row r="7103">
      <c r="C7103" s="13" t="n">
        <v>118</v>
      </c>
      <c r="Y7103" s="13" t="n">
        <v>118</v>
      </c>
      <c r="AU7103" s="13" t="n">
        <v>118</v>
      </c>
      <c r="BQ7103" s="13" t="n">
        <v>118</v>
      </c>
      <c r="CM7103" s="13" t="n">
        <v>118</v>
      </c>
      <c r="DI7103" s="13" t="n">
        <v>118</v>
      </c>
      <c r="EE7103" s="13" t="n">
        <v>118</v>
      </c>
      <c r="FA7103" s="13" t="n">
        <v>118</v>
      </c>
      <c r="FW7103" s="13" t="n">
        <v>118</v>
      </c>
      <c r="GS7103" s="13" t="n">
        <v>118</v>
      </c>
    </row>
    <row r="7104">
      <c r="C7104" s="13" t="n">
        <v>119</v>
      </c>
      <c r="Y7104" s="13" t="n">
        <v>119</v>
      </c>
      <c r="AU7104" s="13" t="n">
        <v>119</v>
      </c>
      <c r="BQ7104" s="13" t="n">
        <v>119</v>
      </c>
      <c r="CM7104" s="13" t="n">
        <v>119</v>
      </c>
      <c r="DI7104" s="13" t="n">
        <v>119</v>
      </c>
      <c r="EE7104" s="13" t="n">
        <v>119</v>
      </c>
      <c r="FA7104" s="13" t="n">
        <v>119</v>
      </c>
      <c r="FW7104" s="13" t="n">
        <v>119</v>
      </c>
      <c r="GS7104" s="13" t="n">
        <v>119</v>
      </c>
    </row>
    <row r="7105">
      <c r="C7105" s="13" t="n">
        <v>120</v>
      </c>
      <c r="Y7105" s="13" t="n">
        <v>120</v>
      </c>
      <c r="AU7105" s="13" t="n">
        <v>120</v>
      </c>
      <c r="BQ7105" s="13" t="n">
        <v>120</v>
      </c>
      <c r="CM7105" s="13" t="n">
        <v>120</v>
      </c>
      <c r="DI7105" s="13" t="n">
        <v>120</v>
      </c>
      <c r="EE7105" s="13" t="n">
        <v>120</v>
      </c>
      <c r="FA7105" s="13" t="n">
        <v>120</v>
      </c>
      <c r="FW7105" s="13" t="n">
        <v>120</v>
      </c>
      <c r="GS7105" s="13" t="n">
        <v>120</v>
      </c>
    </row>
    <row r="7106">
      <c r="C7106" s="13" t="n">
        <v>121</v>
      </c>
      <c r="Y7106" s="13" t="n">
        <v>121</v>
      </c>
      <c r="AU7106" s="13" t="n">
        <v>121</v>
      </c>
      <c r="BQ7106" s="13" t="n">
        <v>121</v>
      </c>
      <c r="CM7106" s="13" t="n">
        <v>121</v>
      </c>
      <c r="DI7106" s="13" t="n">
        <v>121</v>
      </c>
      <c r="EE7106" s="13" t="n">
        <v>121</v>
      </c>
      <c r="FA7106" s="13" t="n">
        <v>121</v>
      </c>
      <c r="FW7106" s="13" t="n">
        <v>121</v>
      </c>
      <c r="GS7106" s="13" t="n">
        <v>121</v>
      </c>
    </row>
    <row r="7107">
      <c r="C7107" s="13" t="n">
        <v>122</v>
      </c>
      <c r="Y7107" s="13" t="n">
        <v>122</v>
      </c>
      <c r="AU7107" s="13" t="n">
        <v>122</v>
      </c>
      <c r="BQ7107" s="13" t="n">
        <v>122</v>
      </c>
      <c r="CM7107" s="13" t="n">
        <v>122</v>
      </c>
      <c r="DI7107" s="13" t="n">
        <v>122</v>
      </c>
      <c r="EE7107" s="13" t="n">
        <v>122</v>
      </c>
      <c r="FA7107" s="13" t="n">
        <v>122</v>
      </c>
      <c r="FW7107" s="13" t="n">
        <v>122</v>
      </c>
      <c r="GS7107" s="13" t="n">
        <v>122</v>
      </c>
    </row>
    <row r="7108">
      <c r="C7108" s="13" t="n">
        <v>123</v>
      </c>
      <c r="Y7108" s="13" t="n">
        <v>123</v>
      </c>
      <c r="AU7108" s="13" t="n">
        <v>123</v>
      </c>
      <c r="BQ7108" s="13" t="n">
        <v>123</v>
      </c>
      <c r="CM7108" s="13" t="n">
        <v>123</v>
      </c>
      <c r="DI7108" s="13" t="n">
        <v>123</v>
      </c>
      <c r="EE7108" s="13" t="n">
        <v>123</v>
      </c>
      <c r="FA7108" s="13" t="n">
        <v>123</v>
      </c>
      <c r="FW7108" s="13" t="n">
        <v>123</v>
      </c>
      <c r="GS7108" s="13" t="n">
        <v>123</v>
      </c>
    </row>
    <row r="7109">
      <c r="C7109" s="13" t="n">
        <v>124</v>
      </c>
      <c r="Y7109" s="13" t="n">
        <v>124</v>
      </c>
      <c r="AU7109" s="13" t="n">
        <v>124</v>
      </c>
      <c r="BQ7109" s="13" t="n">
        <v>124</v>
      </c>
      <c r="CM7109" s="13" t="n">
        <v>124</v>
      </c>
      <c r="DI7109" s="13" t="n">
        <v>124</v>
      </c>
      <c r="EE7109" s="13" t="n">
        <v>124</v>
      </c>
      <c r="FA7109" s="13" t="n">
        <v>124</v>
      </c>
      <c r="FW7109" s="13" t="n">
        <v>124</v>
      </c>
      <c r="GS7109" s="13" t="n">
        <v>124</v>
      </c>
    </row>
    <row r="7110">
      <c r="C7110" s="13" t="n">
        <v>125</v>
      </c>
      <c r="Y7110" s="13" t="n">
        <v>125</v>
      </c>
      <c r="AU7110" s="13" t="n">
        <v>125</v>
      </c>
      <c r="BQ7110" s="13" t="n">
        <v>125</v>
      </c>
      <c r="CM7110" s="13" t="n">
        <v>125</v>
      </c>
      <c r="DI7110" s="13" t="n">
        <v>125</v>
      </c>
      <c r="EE7110" s="13" t="n">
        <v>125</v>
      </c>
      <c r="FA7110" s="13" t="n">
        <v>125</v>
      </c>
      <c r="FW7110" s="13" t="n">
        <v>125</v>
      </c>
      <c r="GS7110" s="13" t="n">
        <v>125</v>
      </c>
    </row>
    <row r="7111">
      <c r="C7111" s="13" t="n">
        <v>126</v>
      </c>
      <c r="Y7111" s="13" t="n">
        <v>126</v>
      </c>
      <c r="AU7111" s="13" t="n">
        <v>126</v>
      </c>
      <c r="BQ7111" s="13" t="n">
        <v>126</v>
      </c>
      <c r="CM7111" s="13" t="n">
        <v>126</v>
      </c>
      <c r="DI7111" s="13" t="n">
        <v>126</v>
      </c>
      <c r="EE7111" s="13" t="n">
        <v>126</v>
      </c>
      <c r="FA7111" s="13" t="n">
        <v>126</v>
      </c>
      <c r="FW7111" s="13" t="n">
        <v>126</v>
      </c>
      <c r="GS7111" s="13" t="n">
        <v>126</v>
      </c>
    </row>
    <row r="7112">
      <c r="C7112" s="13" t="n">
        <v>127</v>
      </c>
      <c r="Y7112" s="13" t="n">
        <v>127</v>
      </c>
      <c r="AU7112" s="13" t="n">
        <v>127</v>
      </c>
      <c r="BQ7112" s="13" t="n">
        <v>127</v>
      </c>
      <c r="CM7112" s="13" t="n">
        <v>127</v>
      </c>
      <c r="DI7112" s="13" t="n">
        <v>127</v>
      </c>
      <c r="EE7112" s="13" t="n">
        <v>127</v>
      </c>
      <c r="FA7112" s="13" t="n">
        <v>127</v>
      </c>
      <c r="FW7112" s="13" t="n">
        <v>127</v>
      </c>
      <c r="GS7112" s="13" t="n">
        <v>127</v>
      </c>
    </row>
    <row r="7113">
      <c r="C7113" s="13" t="n">
        <v>128</v>
      </c>
      <c r="Y7113" s="13" t="n">
        <v>128</v>
      </c>
      <c r="AU7113" s="13" t="n">
        <v>128</v>
      </c>
      <c r="BQ7113" s="13" t="n">
        <v>128</v>
      </c>
      <c r="CM7113" s="13" t="n">
        <v>128</v>
      </c>
      <c r="DI7113" s="13" t="n">
        <v>128</v>
      </c>
      <c r="EE7113" s="13" t="n">
        <v>128</v>
      </c>
      <c r="FA7113" s="13" t="n">
        <v>128</v>
      </c>
      <c r="FW7113" s="13" t="n">
        <v>128</v>
      </c>
      <c r="GS7113" s="13" t="n">
        <v>128</v>
      </c>
    </row>
    <row r="7114">
      <c r="C7114" s="13" t="n">
        <v>129</v>
      </c>
      <c r="Y7114" s="13" t="n">
        <v>129</v>
      </c>
      <c r="AU7114" s="13" t="n">
        <v>129</v>
      </c>
      <c r="BQ7114" s="13" t="n">
        <v>129</v>
      </c>
      <c r="CM7114" s="13" t="n">
        <v>129</v>
      </c>
      <c r="DI7114" s="13" t="n">
        <v>129</v>
      </c>
      <c r="EE7114" s="13" t="n">
        <v>129</v>
      </c>
      <c r="FA7114" s="13" t="n">
        <v>129</v>
      </c>
      <c r="FW7114" s="13" t="n">
        <v>129</v>
      </c>
      <c r="GS7114" s="13" t="n">
        <v>129</v>
      </c>
    </row>
    <row r="7115">
      <c r="C7115" s="13" t="n">
        <v>130</v>
      </c>
      <c r="Y7115" s="13" t="n">
        <v>130</v>
      </c>
      <c r="AU7115" s="13" t="n">
        <v>130</v>
      </c>
      <c r="BQ7115" s="13" t="n">
        <v>130</v>
      </c>
      <c r="CM7115" s="13" t="n">
        <v>130</v>
      </c>
      <c r="DI7115" s="13" t="n">
        <v>130</v>
      </c>
      <c r="EE7115" s="13" t="n">
        <v>130</v>
      </c>
      <c r="FA7115" s="13" t="n">
        <v>130</v>
      </c>
      <c r="FW7115" s="13" t="n">
        <v>130</v>
      </c>
      <c r="GS7115" s="13" t="n">
        <v>130</v>
      </c>
    </row>
    <row r="7116">
      <c r="C7116" s="13" t="n">
        <v>131</v>
      </c>
      <c r="Y7116" s="13" t="n">
        <v>131</v>
      </c>
      <c r="AU7116" s="13" t="n">
        <v>131</v>
      </c>
      <c r="BQ7116" s="13" t="n">
        <v>131</v>
      </c>
      <c r="CM7116" s="13" t="n">
        <v>131</v>
      </c>
      <c r="DI7116" s="13" t="n">
        <v>131</v>
      </c>
      <c r="EE7116" s="13" t="n">
        <v>131</v>
      </c>
      <c r="FA7116" s="13" t="n">
        <v>131</v>
      </c>
      <c r="FW7116" s="13" t="n">
        <v>131</v>
      </c>
      <c r="GS7116" s="13" t="n">
        <v>131</v>
      </c>
    </row>
    <row r="7117">
      <c r="C7117" s="13" t="n">
        <v>132</v>
      </c>
      <c r="Y7117" s="13" t="n">
        <v>132</v>
      </c>
      <c r="AU7117" s="13" t="n">
        <v>132</v>
      </c>
      <c r="BQ7117" s="13" t="n">
        <v>132</v>
      </c>
      <c r="CM7117" s="13" t="n">
        <v>132</v>
      </c>
      <c r="DI7117" s="13" t="n">
        <v>132</v>
      </c>
      <c r="EE7117" s="13" t="n">
        <v>132</v>
      </c>
      <c r="FA7117" s="13" t="n">
        <v>132</v>
      </c>
      <c r="FW7117" s="13" t="n">
        <v>132</v>
      </c>
      <c r="GS7117" s="13" t="n">
        <v>132</v>
      </c>
    </row>
    <row r="7118">
      <c r="C7118" s="13" t="n">
        <v>133</v>
      </c>
      <c r="Y7118" s="13" t="n">
        <v>133</v>
      </c>
      <c r="AU7118" s="13" t="n">
        <v>133</v>
      </c>
      <c r="BQ7118" s="13" t="n">
        <v>133</v>
      </c>
      <c r="CM7118" s="13" t="n">
        <v>133</v>
      </c>
      <c r="DI7118" s="13" t="n">
        <v>133</v>
      </c>
      <c r="EE7118" s="13" t="n">
        <v>133</v>
      </c>
      <c r="FA7118" s="13" t="n">
        <v>133</v>
      </c>
      <c r="FW7118" s="13" t="n">
        <v>133</v>
      </c>
      <c r="GS7118" s="13" t="n">
        <v>133</v>
      </c>
    </row>
    <row r="7119">
      <c r="C7119" s="13" t="n">
        <v>134</v>
      </c>
      <c r="Y7119" s="13" t="n">
        <v>134</v>
      </c>
      <c r="AU7119" s="13" t="n">
        <v>134</v>
      </c>
      <c r="BQ7119" s="13" t="n">
        <v>134</v>
      </c>
      <c r="CM7119" s="13" t="n">
        <v>134</v>
      </c>
      <c r="DI7119" s="13" t="n">
        <v>134</v>
      </c>
      <c r="EE7119" s="13" t="n">
        <v>134</v>
      </c>
      <c r="FA7119" s="13" t="n">
        <v>134</v>
      </c>
      <c r="FW7119" s="13" t="n">
        <v>134</v>
      </c>
      <c r="GS7119" s="13" t="n">
        <v>134</v>
      </c>
    </row>
    <row r="7120">
      <c r="C7120" s="13" t="n">
        <v>135</v>
      </c>
      <c r="Y7120" s="13" t="n">
        <v>135</v>
      </c>
      <c r="AU7120" s="13" t="n">
        <v>135</v>
      </c>
      <c r="BQ7120" s="13" t="n">
        <v>135</v>
      </c>
      <c r="CM7120" s="13" t="n">
        <v>135</v>
      </c>
      <c r="DI7120" s="13" t="n">
        <v>135</v>
      </c>
      <c r="EE7120" s="13" t="n">
        <v>135</v>
      </c>
      <c r="FA7120" s="13" t="n">
        <v>135</v>
      </c>
      <c r="FW7120" s="13" t="n">
        <v>135</v>
      </c>
      <c r="GS7120" s="13" t="n">
        <v>135</v>
      </c>
    </row>
    <row r="7121">
      <c r="C7121" s="13" t="n">
        <v>136</v>
      </c>
      <c r="Y7121" s="13" t="n">
        <v>136</v>
      </c>
      <c r="AU7121" s="13" t="n">
        <v>136</v>
      </c>
      <c r="BQ7121" s="13" t="n">
        <v>136</v>
      </c>
      <c r="CM7121" s="13" t="n">
        <v>136</v>
      </c>
      <c r="DI7121" s="13" t="n">
        <v>136</v>
      </c>
      <c r="EE7121" s="13" t="n">
        <v>136</v>
      </c>
      <c r="FA7121" s="13" t="n">
        <v>136</v>
      </c>
      <c r="FW7121" s="13" t="n">
        <v>136</v>
      </c>
      <c r="GS7121" s="13" t="n">
        <v>136</v>
      </c>
    </row>
    <row r="7122">
      <c r="C7122" s="13" t="n">
        <v>137</v>
      </c>
      <c r="Y7122" s="13" t="n">
        <v>137</v>
      </c>
      <c r="AU7122" s="13" t="n">
        <v>137</v>
      </c>
      <c r="BQ7122" s="13" t="n">
        <v>137</v>
      </c>
      <c r="CM7122" s="13" t="n">
        <v>137</v>
      </c>
      <c r="DI7122" s="13" t="n">
        <v>137</v>
      </c>
      <c r="EE7122" s="13" t="n">
        <v>137</v>
      </c>
      <c r="FA7122" s="13" t="n">
        <v>137</v>
      </c>
      <c r="FW7122" s="13" t="n">
        <v>137</v>
      </c>
      <c r="GS7122" s="13" t="n">
        <v>137</v>
      </c>
    </row>
    <row r="7123">
      <c r="C7123" s="13" t="n">
        <v>138</v>
      </c>
      <c r="Y7123" s="13" t="n">
        <v>138</v>
      </c>
      <c r="AU7123" s="13" t="n">
        <v>138</v>
      </c>
      <c r="BQ7123" s="13" t="n">
        <v>138</v>
      </c>
      <c r="CM7123" s="13" t="n">
        <v>138</v>
      </c>
      <c r="DI7123" s="13" t="n">
        <v>138</v>
      </c>
      <c r="EE7123" s="13" t="n">
        <v>138</v>
      </c>
      <c r="FA7123" s="13" t="n">
        <v>138</v>
      </c>
      <c r="FW7123" s="13" t="n">
        <v>138</v>
      </c>
      <c r="GS7123" s="13" t="n">
        <v>138</v>
      </c>
    </row>
    <row r="7124">
      <c r="C7124" s="13" t="n">
        <v>139</v>
      </c>
      <c r="Y7124" s="13" t="n">
        <v>139</v>
      </c>
      <c r="AU7124" s="13" t="n">
        <v>139</v>
      </c>
      <c r="BQ7124" s="13" t="n">
        <v>139</v>
      </c>
      <c r="CM7124" s="13" t="n">
        <v>139</v>
      </c>
      <c r="DI7124" s="13" t="n">
        <v>139</v>
      </c>
      <c r="EE7124" s="13" t="n">
        <v>139</v>
      </c>
      <c r="FA7124" s="13" t="n">
        <v>139</v>
      </c>
      <c r="FW7124" s="13" t="n">
        <v>139</v>
      </c>
      <c r="GS7124" s="13" t="n">
        <v>139</v>
      </c>
    </row>
    <row r="7125">
      <c r="C7125" s="13" t="n">
        <v>140</v>
      </c>
      <c r="Y7125" s="13" t="n">
        <v>140</v>
      </c>
      <c r="AU7125" s="13" t="n">
        <v>140</v>
      </c>
      <c r="BQ7125" s="13" t="n">
        <v>140</v>
      </c>
      <c r="CM7125" s="13" t="n">
        <v>140</v>
      </c>
      <c r="DI7125" s="13" t="n">
        <v>140</v>
      </c>
      <c r="EE7125" s="13" t="n">
        <v>140</v>
      </c>
      <c r="FA7125" s="13" t="n">
        <v>140</v>
      </c>
      <c r="FW7125" s="13" t="n">
        <v>140</v>
      </c>
      <c r="GS7125" s="13" t="n">
        <v>140</v>
      </c>
    </row>
    <row r="7126">
      <c r="C7126" s="13" t="n">
        <v>141</v>
      </c>
      <c r="Y7126" s="13" t="n">
        <v>141</v>
      </c>
      <c r="AU7126" s="13" t="n">
        <v>141</v>
      </c>
      <c r="BQ7126" s="13" t="n">
        <v>141</v>
      </c>
      <c r="CM7126" s="13" t="n">
        <v>141</v>
      </c>
      <c r="DI7126" s="13" t="n">
        <v>141</v>
      </c>
      <c r="EE7126" s="13" t="n">
        <v>141</v>
      </c>
      <c r="FA7126" s="13" t="n">
        <v>141</v>
      </c>
      <c r="FW7126" s="13" t="n">
        <v>141</v>
      </c>
      <c r="GS7126" s="13" t="n">
        <v>141</v>
      </c>
    </row>
    <row r="7127">
      <c r="C7127" s="13" t="n">
        <v>142</v>
      </c>
      <c r="Y7127" s="13" t="n">
        <v>142</v>
      </c>
      <c r="AU7127" s="13" t="n">
        <v>142</v>
      </c>
      <c r="BQ7127" s="13" t="n">
        <v>142</v>
      </c>
      <c r="CM7127" s="13" t="n">
        <v>142</v>
      </c>
      <c r="DI7127" s="13" t="n">
        <v>142</v>
      </c>
      <c r="EE7127" s="13" t="n">
        <v>142</v>
      </c>
      <c r="FA7127" s="13" t="n">
        <v>142</v>
      </c>
      <c r="FW7127" s="13" t="n">
        <v>142</v>
      </c>
      <c r="GS7127" s="13" t="n">
        <v>142</v>
      </c>
    </row>
    <row r="7128">
      <c r="C7128" s="13" t="n">
        <v>143</v>
      </c>
      <c r="Y7128" s="13" t="n">
        <v>143</v>
      </c>
      <c r="AU7128" s="13" t="n">
        <v>143</v>
      </c>
      <c r="BQ7128" s="13" t="n">
        <v>143</v>
      </c>
      <c r="CM7128" s="13" t="n">
        <v>143</v>
      </c>
      <c r="DI7128" s="13" t="n">
        <v>143</v>
      </c>
      <c r="EE7128" s="13" t="n">
        <v>143</v>
      </c>
      <c r="FA7128" s="13" t="n">
        <v>143</v>
      </c>
      <c r="FW7128" s="13" t="n">
        <v>143</v>
      </c>
      <c r="GS7128" s="13" t="n">
        <v>143</v>
      </c>
    </row>
    <row r="7129">
      <c r="C7129" s="13" t="n">
        <v>144</v>
      </c>
      <c r="Y7129" s="13" t="n">
        <v>144</v>
      </c>
      <c r="AU7129" s="13" t="n">
        <v>144</v>
      </c>
      <c r="BQ7129" s="13" t="n">
        <v>144</v>
      </c>
      <c r="CM7129" s="13" t="n">
        <v>144</v>
      </c>
      <c r="DI7129" s="13" t="n">
        <v>144</v>
      </c>
      <c r="EE7129" s="13" t="n">
        <v>144</v>
      </c>
      <c r="FA7129" s="13" t="n">
        <v>144</v>
      </c>
      <c r="FW7129" s="13" t="n">
        <v>144</v>
      </c>
      <c r="GS7129" s="13" t="n">
        <v>144</v>
      </c>
    </row>
    <row r="7130">
      <c r="C7130" s="13" t="n">
        <v>145</v>
      </c>
      <c r="Y7130" s="13" t="n">
        <v>145</v>
      </c>
      <c r="AU7130" s="13" t="n">
        <v>145</v>
      </c>
      <c r="BQ7130" s="13" t="n">
        <v>145</v>
      </c>
      <c r="CM7130" s="13" t="n">
        <v>145</v>
      </c>
      <c r="DI7130" s="13" t="n">
        <v>145</v>
      </c>
      <c r="EE7130" s="13" t="n">
        <v>145</v>
      </c>
      <c r="FA7130" s="13" t="n">
        <v>145</v>
      </c>
      <c r="FW7130" s="13" t="n">
        <v>145</v>
      </c>
      <c r="GS7130" s="13" t="n">
        <v>145</v>
      </c>
    </row>
    <row r="7131">
      <c r="C7131" s="13" t="n">
        <v>146</v>
      </c>
      <c r="Y7131" s="13" t="n">
        <v>146</v>
      </c>
      <c r="AU7131" s="13" t="n">
        <v>146</v>
      </c>
      <c r="BQ7131" s="13" t="n">
        <v>146</v>
      </c>
      <c r="CM7131" s="13" t="n">
        <v>146</v>
      </c>
      <c r="DI7131" s="13" t="n">
        <v>146</v>
      </c>
      <c r="EE7131" s="13" t="n">
        <v>146</v>
      </c>
      <c r="FA7131" s="13" t="n">
        <v>146</v>
      </c>
      <c r="FW7131" s="13" t="n">
        <v>146</v>
      </c>
      <c r="GS7131" s="13" t="n">
        <v>146</v>
      </c>
    </row>
    <row r="7132">
      <c r="C7132" s="13" t="n">
        <v>147</v>
      </c>
      <c r="Y7132" s="13" t="n">
        <v>147</v>
      </c>
      <c r="AU7132" s="13" t="n">
        <v>147</v>
      </c>
      <c r="BQ7132" s="13" t="n">
        <v>147</v>
      </c>
      <c r="CM7132" s="13" t="n">
        <v>147</v>
      </c>
      <c r="DI7132" s="13" t="n">
        <v>147</v>
      </c>
      <c r="EE7132" s="13" t="n">
        <v>147</v>
      </c>
      <c r="FA7132" s="13" t="n">
        <v>147</v>
      </c>
      <c r="FW7132" s="13" t="n">
        <v>147</v>
      </c>
      <c r="GS7132" s="13" t="n">
        <v>147</v>
      </c>
    </row>
    <row r="7133">
      <c r="C7133" s="13" t="n">
        <v>148</v>
      </c>
      <c r="Y7133" s="13" t="n">
        <v>148</v>
      </c>
      <c r="AU7133" s="13" t="n">
        <v>148</v>
      </c>
      <c r="BQ7133" s="13" t="n">
        <v>148</v>
      </c>
      <c r="CM7133" s="13" t="n">
        <v>148</v>
      </c>
      <c r="DI7133" s="13" t="n">
        <v>148</v>
      </c>
      <c r="EE7133" s="13" t="n">
        <v>148</v>
      </c>
      <c r="FA7133" s="13" t="n">
        <v>148</v>
      </c>
      <c r="FW7133" s="13" t="n">
        <v>148</v>
      </c>
      <c r="GS7133" s="13" t="n">
        <v>148</v>
      </c>
    </row>
    <row r="7134">
      <c r="C7134" s="13" t="n">
        <v>149</v>
      </c>
      <c r="Y7134" s="13" t="n">
        <v>149</v>
      </c>
      <c r="AU7134" s="13" t="n">
        <v>149</v>
      </c>
      <c r="BQ7134" s="13" t="n">
        <v>149</v>
      </c>
      <c r="CM7134" s="13" t="n">
        <v>149</v>
      </c>
      <c r="DI7134" s="13" t="n">
        <v>149</v>
      </c>
      <c r="EE7134" s="13" t="n">
        <v>149</v>
      </c>
      <c r="FA7134" s="13" t="n">
        <v>149</v>
      </c>
      <c r="FW7134" s="13" t="n">
        <v>149</v>
      </c>
      <c r="GS7134" s="13" t="n">
        <v>149</v>
      </c>
    </row>
    <row r="7135">
      <c r="C7135" s="13" t="n">
        <v>150</v>
      </c>
      <c r="Y7135" s="13" t="n">
        <v>150</v>
      </c>
      <c r="AU7135" s="13" t="n">
        <v>150</v>
      </c>
      <c r="BQ7135" s="13" t="n">
        <v>150</v>
      </c>
      <c r="CM7135" s="13" t="n">
        <v>150</v>
      </c>
      <c r="DI7135" s="13" t="n">
        <v>150</v>
      </c>
      <c r="EE7135" s="13" t="n">
        <v>150</v>
      </c>
      <c r="FA7135" s="13" t="n">
        <v>150</v>
      </c>
      <c r="FW7135" s="13" t="n">
        <v>150</v>
      </c>
      <c r="GS7135" s="13" t="n">
        <v>150</v>
      </c>
    </row>
    <row r="7136">
      <c r="C7136" s="13" t="n">
        <v>151</v>
      </c>
      <c r="Y7136" s="13" t="n">
        <v>151</v>
      </c>
      <c r="AU7136" s="13" t="n">
        <v>151</v>
      </c>
      <c r="BQ7136" s="13" t="n">
        <v>151</v>
      </c>
      <c r="CM7136" s="13" t="n">
        <v>151</v>
      </c>
      <c r="DI7136" s="13" t="n">
        <v>151</v>
      </c>
      <c r="EE7136" s="13" t="n">
        <v>151</v>
      </c>
      <c r="FA7136" s="13" t="n">
        <v>151</v>
      </c>
      <c r="FW7136" s="13" t="n">
        <v>151</v>
      </c>
      <c r="GS7136" s="13" t="n">
        <v>151</v>
      </c>
    </row>
    <row r="7137">
      <c r="C7137" s="13" t="n">
        <v>152</v>
      </c>
      <c r="Y7137" s="13" t="n">
        <v>152</v>
      </c>
      <c r="AU7137" s="13" t="n">
        <v>152</v>
      </c>
      <c r="BQ7137" s="13" t="n">
        <v>152</v>
      </c>
      <c r="CM7137" s="13" t="n">
        <v>152</v>
      </c>
      <c r="DI7137" s="13" t="n">
        <v>152</v>
      </c>
      <c r="EE7137" s="13" t="n">
        <v>152</v>
      </c>
      <c r="FA7137" s="13" t="n">
        <v>152</v>
      </c>
      <c r="FW7137" s="13" t="n">
        <v>152</v>
      </c>
      <c r="GS7137" s="13" t="n">
        <v>152</v>
      </c>
    </row>
    <row r="7138">
      <c r="C7138" s="13" t="n">
        <v>153</v>
      </c>
      <c r="Y7138" s="13" t="n">
        <v>153</v>
      </c>
      <c r="AU7138" s="13" t="n">
        <v>153</v>
      </c>
      <c r="BQ7138" s="13" t="n">
        <v>153</v>
      </c>
      <c r="CM7138" s="13" t="n">
        <v>153</v>
      </c>
      <c r="DI7138" s="13" t="n">
        <v>153</v>
      </c>
      <c r="EE7138" s="13" t="n">
        <v>153</v>
      </c>
      <c r="FA7138" s="13" t="n">
        <v>153</v>
      </c>
      <c r="FW7138" s="13" t="n">
        <v>153</v>
      </c>
      <c r="GS7138" s="13" t="n">
        <v>153</v>
      </c>
    </row>
    <row r="7139">
      <c r="C7139" s="13" t="n">
        <v>154</v>
      </c>
      <c r="Y7139" s="13" t="n">
        <v>154</v>
      </c>
      <c r="AU7139" s="13" t="n">
        <v>154</v>
      </c>
      <c r="BQ7139" s="13" t="n">
        <v>154</v>
      </c>
      <c r="CM7139" s="13" t="n">
        <v>154</v>
      </c>
      <c r="DI7139" s="13" t="n">
        <v>154</v>
      </c>
      <c r="EE7139" s="13" t="n">
        <v>154</v>
      </c>
      <c r="FA7139" s="13" t="n">
        <v>154</v>
      </c>
      <c r="FW7139" s="13" t="n">
        <v>154</v>
      </c>
      <c r="GS7139" s="13" t="n">
        <v>154</v>
      </c>
    </row>
    <row r="7140">
      <c r="C7140" s="13" t="n">
        <v>155</v>
      </c>
      <c r="Y7140" s="13" t="n">
        <v>155</v>
      </c>
      <c r="AU7140" s="13" t="n">
        <v>155</v>
      </c>
      <c r="BQ7140" s="13" t="n">
        <v>155</v>
      </c>
      <c r="CM7140" s="13" t="n">
        <v>155</v>
      </c>
      <c r="DI7140" s="13" t="n">
        <v>155</v>
      </c>
      <c r="EE7140" s="13" t="n">
        <v>155</v>
      </c>
      <c r="FA7140" s="13" t="n">
        <v>155</v>
      </c>
      <c r="FW7140" s="13" t="n">
        <v>155</v>
      </c>
      <c r="GS7140" s="13" t="n">
        <v>155</v>
      </c>
    </row>
    <row r="7141">
      <c r="C7141" s="13" t="n">
        <v>156</v>
      </c>
      <c r="Y7141" s="13" t="n">
        <v>156</v>
      </c>
      <c r="AU7141" s="13" t="n">
        <v>156</v>
      </c>
      <c r="BQ7141" s="13" t="n">
        <v>156</v>
      </c>
      <c r="CM7141" s="13" t="n">
        <v>156</v>
      </c>
      <c r="DI7141" s="13" t="n">
        <v>156</v>
      </c>
      <c r="EE7141" s="13" t="n">
        <v>156</v>
      </c>
      <c r="FA7141" s="13" t="n">
        <v>156</v>
      </c>
      <c r="FW7141" s="13" t="n">
        <v>156</v>
      </c>
      <c r="GS7141" s="13" t="n">
        <v>156</v>
      </c>
    </row>
    <row r="7142">
      <c r="C7142" s="13" t="n">
        <v>157</v>
      </c>
      <c r="Y7142" s="13" t="n">
        <v>157</v>
      </c>
      <c r="AU7142" s="13" t="n">
        <v>157</v>
      </c>
      <c r="BQ7142" s="13" t="n">
        <v>157</v>
      </c>
      <c r="CM7142" s="13" t="n">
        <v>157</v>
      </c>
      <c r="DI7142" s="13" t="n">
        <v>157</v>
      </c>
      <c r="EE7142" s="13" t="n">
        <v>157</v>
      </c>
      <c r="FA7142" s="13" t="n">
        <v>157</v>
      </c>
      <c r="FW7142" s="13" t="n">
        <v>157</v>
      </c>
      <c r="GS7142" s="13" t="n">
        <v>157</v>
      </c>
    </row>
    <row r="7143">
      <c r="C7143" s="13" t="n">
        <v>158</v>
      </c>
      <c r="Y7143" s="13" t="n">
        <v>158</v>
      </c>
      <c r="AU7143" s="13" t="n">
        <v>158</v>
      </c>
      <c r="BQ7143" s="13" t="n">
        <v>158</v>
      </c>
      <c r="CM7143" s="13" t="n">
        <v>158</v>
      </c>
      <c r="DI7143" s="13" t="n">
        <v>158</v>
      </c>
      <c r="EE7143" s="13" t="n">
        <v>158</v>
      </c>
      <c r="FA7143" s="13" t="n">
        <v>158</v>
      </c>
      <c r="FW7143" s="13" t="n">
        <v>158</v>
      </c>
      <c r="GS7143" s="13" t="n">
        <v>158</v>
      </c>
    </row>
    <row r="7144">
      <c r="C7144" s="13" t="n">
        <v>159</v>
      </c>
      <c r="Y7144" s="13" t="n">
        <v>159</v>
      </c>
      <c r="AU7144" s="13" t="n">
        <v>159</v>
      </c>
      <c r="BQ7144" s="13" t="n">
        <v>159</v>
      </c>
      <c r="CM7144" s="13" t="n">
        <v>159</v>
      </c>
      <c r="DI7144" s="13" t="n">
        <v>159</v>
      </c>
      <c r="EE7144" s="13" t="n">
        <v>159</v>
      </c>
      <c r="FA7144" s="13" t="n">
        <v>159</v>
      </c>
      <c r="FW7144" s="13" t="n">
        <v>159</v>
      </c>
      <c r="GS7144" s="13" t="n">
        <v>159</v>
      </c>
    </row>
    <row r="7145">
      <c r="C7145" s="13" t="n">
        <v>160</v>
      </c>
      <c r="Y7145" s="13" t="n">
        <v>160</v>
      </c>
      <c r="AU7145" s="13" t="n">
        <v>160</v>
      </c>
      <c r="BQ7145" s="13" t="n">
        <v>160</v>
      </c>
      <c r="CM7145" s="13" t="n">
        <v>160</v>
      </c>
      <c r="DI7145" s="13" t="n">
        <v>160</v>
      </c>
      <c r="EE7145" s="13" t="n">
        <v>160</v>
      </c>
      <c r="FA7145" s="13" t="n">
        <v>160</v>
      </c>
      <c r="FW7145" s="13" t="n">
        <v>160</v>
      </c>
      <c r="GS7145" s="13" t="n">
        <v>160</v>
      </c>
    </row>
    <row r="7146">
      <c r="C7146" s="13" t="n">
        <v>161</v>
      </c>
      <c r="Y7146" s="13" t="n">
        <v>161</v>
      </c>
      <c r="AU7146" s="13" t="n">
        <v>161</v>
      </c>
      <c r="BQ7146" s="13" t="n">
        <v>161</v>
      </c>
      <c r="CM7146" s="13" t="n">
        <v>161</v>
      </c>
      <c r="DI7146" s="13" t="n">
        <v>161</v>
      </c>
      <c r="EE7146" s="13" t="n">
        <v>161</v>
      </c>
      <c r="FA7146" s="13" t="n">
        <v>161</v>
      </c>
      <c r="FW7146" s="13" t="n">
        <v>161</v>
      </c>
      <c r="GS7146" s="13" t="n">
        <v>161</v>
      </c>
    </row>
    <row r="7147">
      <c r="C7147" s="13" t="n">
        <v>162</v>
      </c>
      <c r="Y7147" s="13" t="n">
        <v>162</v>
      </c>
      <c r="AU7147" s="13" t="n">
        <v>162</v>
      </c>
      <c r="BQ7147" s="13" t="n">
        <v>162</v>
      </c>
      <c r="CM7147" s="13" t="n">
        <v>162</v>
      </c>
      <c r="DI7147" s="13" t="n">
        <v>162</v>
      </c>
      <c r="EE7147" s="13" t="n">
        <v>162</v>
      </c>
      <c r="FA7147" s="13" t="n">
        <v>162</v>
      </c>
      <c r="FW7147" s="13" t="n">
        <v>162</v>
      </c>
      <c r="GS7147" s="13" t="n">
        <v>162</v>
      </c>
    </row>
    <row r="7148">
      <c r="C7148" s="13" t="n">
        <v>163</v>
      </c>
      <c r="Y7148" s="13" t="n">
        <v>163</v>
      </c>
      <c r="AU7148" s="13" t="n">
        <v>163</v>
      </c>
      <c r="BQ7148" s="13" t="n">
        <v>163</v>
      </c>
      <c r="CM7148" s="13" t="n">
        <v>163</v>
      </c>
      <c r="DI7148" s="13" t="n">
        <v>163</v>
      </c>
      <c r="EE7148" s="13" t="n">
        <v>163</v>
      </c>
      <c r="FA7148" s="13" t="n">
        <v>163</v>
      </c>
      <c r="FW7148" s="13" t="n">
        <v>163</v>
      </c>
      <c r="GS7148" s="13" t="n">
        <v>163</v>
      </c>
    </row>
    <row r="7149">
      <c r="C7149" s="13" t="n">
        <v>164</v>
      </c>
      <c r="Y7149" s="13" t="n">
        <v>164</v>
      </c>
      <c r="AU7149" s="13" t="n">
        <v>164</v>
      </c>
      <c r="BQ7149" s="13" t="n">
        <v>164</v>
      </c>
      <c r="CM7149" s="13" t="n">
        <v>164</v>
      </c>
      <c r="DI7149" s="13" t="n">
        <v>164</v>
      </c>
      <c r="EE7149" s="13" t="n">
        <v>164</v>
      </c>
      <c r="FA7149" s="13" t="n">
        <v>164</v>
      </c>
      <c r="FW7149" s="13" t="n">
        <v>164</v>
      </c>
      <c r="GS7149" s="13" t="n">
        <v>164</v>
      </c>
    </row>
    <row r="7150">
      <c r="C7150" s="13" t="n">
        <v>165</v>
      </c>
      <c r="Y7150" s="13" t="n">
        <v>165</v>
      </c>
      <c r="AU7150" s="13" t="n">
        <v>165</v>
      </c>
      <c r="BQ7150" s="13" t="n">
        <v>165</v>
      </c>
      <c r="CM7150" s="13" t="n">
        <v>165</v>
      </c>
      <c r="DI7150" s="13" t="n">
        <v>165</v>
      </c>
      <c r="EE7150" s="13" t="n">
        <v>165</v>
      </c>
      <c r="FA7150" s="13" t="n">
        <v>165</v>
      </c>
      <c r="FW7150" s="13" t="n">
        <v>165</v>
      </c>
      <c r="GS7150" s="13" t="n">
        <v>165</v>
      </c>
    </row>
    <row r="7151">
      <c r="C7151" s="13" t="n">
        <v>166</v>
      </c>
      <c r="Y7151" s="13" t="n">
        <v>166</v>
      </c>
      <c r="AU7151" s="13" t="n">
        <v>166</v>
      </c>
      <c r="BQ7151" s="13" t="n">
        <v>166</v>
      </c>
      <c r="CM7151" s="13" t="n">
        <v>166</v>
      </c>
      <c r="DI7151" s="13" t="n">
        <v>166</v>
      </c>
      <c r="EE7151" s="13" t="n">
        <v>166</v>
      </c>
      <c r="FA7151" s="13" t="n">
        <v>166</v>
      </c>
      <c r="FW7151" s="13" t="n">
        <v>166</v>
      </c>
      <c r="GS7151" s="13" t="n">
        <v>166</v>
      </c>
    </row>
    <row r="7152">
      <c r="C7152" s="13" t="n">
        <v>167</v>
      </c>
      <c r="Y7152" s="13" t="n">
        <v>167</v>
      </c>
      <c r="AU7152" s="13" t="n">
        <v>167</v>
      </c>
      <c r="BQ7152" s="13" t="n">
        <v>167</v>
      </c>
      <c r="CM7152" s="13" t="n">
        <v>167</v>
      </c>
      <c r="DI7152" s="13" t="n">
        <v>167</v>
      </c>
      <c r="EE7152" s="13" t="n">
        <v>167</v>
      </c>
      <c r="FA7152" s="13" t="n">
        <v>167</v>
      </c>
      <c r="FW7152" s="13" t="n">
        <v>167</v>
      </c>
      <c r="GS7152" s="13" t="n">
        <v>167</v>
      </c>
    </row>
    <row r="7153">
      <c r="C7153" s="13" t="n">
        <v>168</v>
      </c>
      <c r="Y7153" s="13" t="n">
        <v>168</v>
      </c>
      <c r="AU7153" s="13" t="n">
        <v>168</v>
      </c>
      <c r="BQ7153" s="13" t="n">
        <v>168</v>
      </c>
      <c r="CM7153" s="13" t="n">
        <v>168</v>
      </c>
      <c r="DI7153" s="13" t="n">
        <v>168</v>
      </c>
      <c r="EE7153" s="13" t="n">
        <v>168</v>
      </c>
      <c r="FA7153" s="13" t="n">
        <v>168</v>
      </c>
      <c r="FW7153" s="13" t="n">
        <v>168</v>
      </c>
      <c r="GS7153" s="13" t="n">
        <v>168</v>
      </c>
    </row>
    <row r="7154">
      <c r="C7154" s="13" t="n">
        <v>169</v>
      </c>
      <c r="Y7154" s="13" t="n">
        <v>169</v>
      </c>
      <c r="AU7154" s="13" t="n">
        <v>169</v>
      </c>
      <c r="BQ7154" s="13" t="n">
        <v>169</v>
      </c>
      <c r="CM7154" s="13" t="n">
        <v>169</v>
      </c>
      <c r="DI7154" s="13" t="n">
        <v>169</v>
      </c>
      <c r="EE7154" s="13" t="n">
        <v>169</v>
      </c>
      <c r="FA7154" s="13" t="n">
        <v>169</v>
      </c>
      <c r="FW7154" s="13" t="n">
        <v>169</v>
      </c>
      <c r="GS7154" s="13" t="n">
        <v>169</v>
      </c>
    </row>
    <row r="7155">
      <c r="C7155" s="13" t="n">
        <v>170</v>
      </c>
      <c r="Y7155" s="13" t="n">
        <v>170</v>
      </c>
      <c r="AU7155" s="13" t="n">
        <v>170</v>
      </c>
      <c r="BQ7155" s="13" t="n">
        <v>170</v>
      </c>
      <c r="CM7155" s="13" t="n">
        <v>170</v>
      </c>
      <c r="DI7155" s="13" t="n">
        <v>170</v>
      </c>
      <c r="EE7155" s="13" t="n">
        <v>170</v>
      </c>
      <c r="FA7155" s="13" t="n">
        <v>170</v>
      </c>
      <c r="FW7155" s="13" t="n">
        <v>170</v>
      </c>
      <c r="GS7155" s="13" t="n">
        <v>170</v>
      </c>
    </row>
    <row r="7156">
      <c r="C7156" s="13" t="n">
        <v>171</v>
      </c>
      <c r="Y7156" s="13" t="n">
        <v>171</v>
      </c>
      <c r="AU7156" s="13" t="n">
        <v>171</v>
      </c>
      <c r="BQ7156" s="13" t="n">
        <v>171</v>
      </c>
      <c r="CM7156" s="13" t="n">
        <v>171</v>
      </c>
      <c r="DI7156" s="13" t="n">
        <v>171</v>
      </c>
      <c r="EE7156" s="13" t="n">
        <v>171</v>
      </c>
      <c r="FA7156" s="13" t="n">
        <v>171</v>
      </c>
      <c r="FW7156" s="13" t="n">
        <v>171</v>
      </c>
      <c r="GS7156" s="13" t="n">
        <v>171</v>
      </c>
    </row>
    <row r="7157">
      <c r="C7157" s="13" t="n">
        <v>172</v>
      </c>
      <c r="Y7157" s="13" t="n">
        <v>172</v>
      </c>
      <c r="AU7157" s="13" t="n">
        <v>172</v>
      </c>
      <c r="BQ7157" s="13" t="n">
        <v>172</v>
      </c>
      <c r="CM7157" s="13" t="n">
        <v>172</v>
      </c>
      <c r="DI7157" s="13" t="n">
        <v>172</v>
      </c>
      <c r="EE7157" s="13" t="n">
        <v>172</v>
      </c>
      <c r="FA7157" s="13" t="n">
        <v>172</v>
      </c>
      <c r="FW7157" s="13" t="n">
        <v>172</v>
      </c>
      <c r="GS7157" s="13" t="n">
        <v>172</v>
      </c>
    </row>
    <row r="7158">
      <c r="C7158" s="13" t="n">
        <v>173</v>
      </c>
      <c r="Y7158" s="13" t="n">
        <v>173</v>
      </c>
      <c r="AU7158" s="13" t="n">
        <v>173</v>
      </c>
      <c r="BQ7158" s="13" t="n">
        <v>173</v>
      </c>
      <c r="CM7158" s="13" t="n">
        <v>173</v>
      </c>
      <c r="DI7158" s="13" t="n">
        <v>173</v>
      </c>
      <c r="EE7158" s="13" t="n">
        <v>173</v>
      </c>
      <c r="FA7158" s="13" t="n">
        <v>173</v>
      </c>
      <c r="FW7158" s="13" t="n">
        <v>173</v>
      </c>
      <c r="GS7158" s="13" t="n">
        <v>173</v>
      </c>
    </row>
    <row r="7159">
      <c r="C7159" s="13" t="n">
        <v>174</v>
      </c>
      <c r="Y7159" s="13" t="n">
        <v>174</v>
      </c>
      <c r="AU7159" s="13" t="n">
        <v>174</v>
      </c>
      <c r="BQ7159" s="13" t="n">
        <v>174</v>
      </c>
      <c r="CM7159" s="13" t="n">
        <v>174</v>
      </c>
      <c r="DI7159" s="13" t="n">
        <v>174</v>
      </c>
      <c r="EE7159" s="13" t="n">
        <v>174</v>
      </c>
      <c r="FA7159" s="13" t="n">
        <v>174</v>
      </c>
      <c r="FW7159" s="13" t="n">
        <v>174</v>
      </c>
      <c r="GS7159" s="13" t="n">
        <v>174</v>
      </c>
    </row>
    <row r="7160">
      <c r="C7160" s="13" t="n">
        <v>175</v>
      </c>
      <c r="Y7160" s="13" t="n">
        <v>175</v>
      </c>
      <c r="AU7160" s="13" t="n">
        <v>175</v>
      </c>
      <c r="BQ7160" s="13" t="n">
        <v>175</v>
      </c>
      <c r="CM7160" s="13" t="n">
        <v>175</v>
      </c>
      <c r="DI7160" s="13" t="n">
        <v>175</v>
      </c>
      <c r="EE7160" s="13" t="n">
        <v>175</v>
      </c>
      <c r="FA7160" s="13" t="n">
        <v>175</v>
      </c>
      <c r="FW7160" s="13" t="n">
        <v>175</v>
      </c>
      <c r="GS7160" s="13" t="n">
        <v>175</v>
      </c>
    </row>
    <row r="7161">
      <c r="C7161" s="13" t="n">
        <v>176</v>
      </c>
      <c r="Y7161" s="13" t="n">
        <v>176</v>
      </c>
      <c r="AU7161" s="13" t="n">
        <v>176</v>
      </c>
      <c r="BQ7161" s="13" t="n">
        <v>176</v>
      </c>
      <c r="CM7161" s="13" t="n">
        <v>176</v>
      </c>
      <c r="DI7161" s="13" t="n">
        <v>176</v>
      </c>
      <c r="EE7161" s="13" t="n">
        <v>176</v>
      </c>
      <c r="FA7161" s="13" t="n">
        <v>176</v>
      </c>
      <c r="FW7161" s="13" t="n">
        <v>176</v>
      </c>
      <c r="GS7161" s="13" t="n">
        <v>176</v>
      </c>
    </row>
    <row r="7162">
      <c r="C7162" s="13" t="n">
        <v>177</v>
      </c>
      <c r="Y7162" s="13" t="n">
        <v>177</v>
      </c>
      <c r="AU7162" s="13" t="n">
        <v>177</v>
      </c>
      <c r="BQ7162" s="13" t="n">
        <v>177</v>
      </c>
      <c r="CM7162" s="13" t="n">
        <v>177</v>
      </c>
      <c r="DI7162" s="13" t="n">
        <v>177</v>
      </c>
      <c r="EE7162" s="13" t="n">
        <v>177</v>
      </c>
      <c r="FA7162" s="13" t="n">
        <v>177</v>
      </c>
      <c r="FW7162" s="13" t="n">
        <v>177</v>
      </c>
      <c r="GS7162" s="13" t="n">
        <v>177</v>
      </c>
    </row>
    <row r="7163">
      <c r="C7163" s="13" t="n">
        <v>178</v>
      </c>
      <c r="Y7163" s="13" t="n">
        <v>178</v>
      </c>
      <c r="AU7163" s="13" t="n">
        <v>178</v>
      </c>
      <c r="BQ7163" s="13" t="n">
        <v>178</v>
      </c>
      <c r="CM7163" s="13" t="n">
        <v>178</v>
      </c>
      <c r="DI7163" s="13" t="n">
        <v>178</v>
      </c>
      <c r="EE7163" s="13" t="n">
        <v>178</v>
      </c>
      <c r="FA7163" s="13" t="n">
        <v>178</v>
      </c>
      <c r="FW7163" s="13" t="n">
        <v>178</v>
      </c>
      <c r="GS7163" s="13" t="n">
        <v>178</v>
      </c>
    </row>
    <row r="7164">
      <c r="C7164" s="13" t="n">
        <v>179</v>
      </c>
      <c r="Y7164" s="13" t="n">
        <v>179</v>
      </c>
      <c r="AU7164" s="13" t="n">
        <v>179</v>
      </c>
      <c r="BQ7164" s="13" t="n">
        <v>179</v>
      </c>
      <c r="CM7164" s="13" t="n">
        <v>179</v>
      </c>
      <c r="DI7164" s="13" t="n">
        <v>179</v>
      </c>
      <c r="EE7164" s="13" t="n">
        <v>179</v>
      </c>
      <c r="FA7164" s="13" t="n">
        <v>179</v>
      </c>
      <c r="FW7164" s="13" t="n">
        <v>179</v>
      </c>
      <c r="GS7164" s="13" t="n">
        <v>179</v>
      </c>
    </row>
    <row r="7165">
      <c r="C7165" s="13" t="n">
        <v>180</v>
      </c>
      <c r="Y7165" s="13" t="n">
        <v>180</v>
      </c>
      <c r="AU7165" s="13" t="n">
        <v>180</v>
      </c>
      <c r="BQ7165" s="13" t="n">
        <v>180</v>
      </c>
      <c r="CM7165" s="13" t="n">
        <v>180</v>
      </c>
      <c r="DI7165" s="13" t="n">
        <v>180</v>
      </c>
      <c r="EE7165" s="13" t="n">
        <v>180</v>
      </c>
      <c r="FA7165" s="13" t="n">
        <v>180</v>
      </c>
      <c r="FW7165" s="13" t="n">
        <v>180</v>
      </c>
      <c r="GS7165" s="13" t="n">
        <v>180</v>
      </c>
    </row>
    <row r="7166">
      <c r="C7166" s="13" t="n">
        <v>181</v>
      </c>
      <c r="Y7166" s="13" t="n">
        <v>181</v>
      </c>
      <c r="AU7166" s="13" t="n">
        <v>181</v>
      </c>
      <c r="BQ7166" s="13" t="n">
        <v>181</v>
      </c>
      <c r="CM7166" s="13" t="n">
        <v>181</v>
      </c>
      <c r="DI7166" s="13" t="n">
        <v>181</v>
      </c>
      <c r="EE7166" s="13" t="n">
        <v>181</v>
      </c>
      <c r="FA7166" s="13" t="n">
        <v>181</v>
      </c>
      <c r="FW7166" s="13" t="n">
        <v>181</v>
      </c>
      <c r="GS7166" s="13" t="n">
        <v>181</v>
      </c>
    </row>
    <row r="7167">
      <c r="C7167" s="13" t="n">
        <v>182</v>
      </c>
      <c r="Y7167" s="13" t="n">
        <v>182</v>
      </c>
      <c r="AU7167" s="13" t="n">
        <v>182</v>
      </c>
      <c r="BQ7167" s="13" t="n">
        <v>182</v>
      </c>
      <c r="CM7167" s="13" t="n">
        <v>182</v>
      </c>
      <c r="DI7167" s="13" t="n">
        <v>182</v>
      </c>
      <c r="EE7167" s="13" t="n">
        <v>182</v>
      </c>
      <c r="FA7167" s="13" t="n">
        <v>182</v>
      </c>
      <c r="FW7167" s="13" t="n">
        <v>182</v>
      </c>
      <c r="GS7167" s="13" t="n">
        <v>182</v>
      </c>
    </row>
    <row r="7168">
      <c r="C7168" s="13" t="n">
        <v>183</v>
      </c>
      <c r="Y7168" s="13" t="n">
        <v>183</v>
      </c>
      <c r="AU7168" s="13" t="n">
        <v>183</v>
      </c>
      <c r="BQ7168" s="13" t="n">
        <v>183</v>
      </c>
      <c r="CM7168" s="13" t="n">
        <v>183</v>
      </c>
      <c r="DI7168" s="13" t="n">
        <v>183</v>
      </c>
      <c r="EE7168" s="13" t="n">
        <v>183</v>
      </c>
      <c r="FA7168" s="13" t="n">
        <v>183</v>
      </c>
      <c r="FW7168" s="13" t="n">
        <v>183</v>
      </c>
      <c r="GS7168" s="13" t="n">
        <v>183</v>
      </c>
    </row>
    <row r="7169">
      <c r="C7169" s="13" t="n">
        <v>184</v>
      </c>
      <c r="Y7169" s="13" t="n">
        <v>184</v>
      </c>
      <c r="AU7169" s="13" t="n">
        <v>184</v>
      </c>
      <c r="BQ7169" s="13" t="n">
        <v>184</v>
      </c>
      <c r="CM7169" s="13" t="n">
        <v>184</v>
      </c>
      <c r="DI7169" s="13" t="n">
        <v>184</v>
      </c>
      <c r="EE7169" s="13" t="n">
        <v>184</v>
      </c>
      <c r="FA7169" s="13" t="n">
        <v>184</v>
      </c>
      <c r="FW7169" s="13" t="n">
        <v>184</v>
      </c>
      <c r="GS7169" s="13" t="n">
        <v>184</v>
      </c>
    </row>
    <row r="7170">
      <c r="C7170" s="13" t="n">
        <v>185</v>
      </c>
      <c r="Y7170" s="13" t="n">
        <v>185</v>
      </c>
      <c r="AU7170" s="13" t="n">
        <v>185</v>
      </c>
      <c r="BQ7170" s="13" t="n">
        <v>185</v>
      </c>
      <c r="CM7170" s="13" t="n">
        <v>185</v>
      </c>
      <c r="DI7170" s="13" t="n">
        <v>185</v>
      </c>
      <c r="EE7170" s="13" t="n">
        <v>185</v>
      </c>
      <c r="FA7170" s="13" t="n">
        <v>185</v>
      </c>
      <c r="FW7170" s="13" t="n">
        <v>185</v>
      </c>
      <c r="GS7170" s="13" t="n">
        <v>185</v>
      </c>
    </row>
    <row r="7171">
      <c r="C7171" s="13" t="n">
        <v>186</v>
      </c>
      <c r="Y7171" s="13" t="n">
        <v>186</v>
      </c>
      <c r="AU7171" s="13" t="n">
        <v>186</v>
      </c>
      <c r="BQ7171" s="13" t="n">
        <v>186</v>
      </c>
      <c r="CM7171" s="13" t="n">
        <v>186</v>
      </c>
      <c r="DI7171" s="13" t="n">
        <v>186</v>
      </c>
      <c r="EE7171" s="13" t="n">
        <v>186</v>
      </c>
      <c r="FA7171" s="13" t="n">
        <v>186</v>
      </c>
      <c r="FW7171" s="13" t="n">
        <v>186</v>
      </c>
      <c r="GS7171" s="13" t="n">
        <v>186</v>
      </c>
    </row>
    <row r="7172">
      <c r="C7172" s="13" t="n">
        <v>187</v>
      </c>
      <c r="Y7172" s="13" t="n">
        <v>187</v>
      </c>
      <c r="AU7172" s="13" t="n">
        <v>187</v>
      </c>
      <c r="BQ7172" s="13" t="n">
        <v>187</v>
      </c>
      <c r="CM7172" s="13" t="n">
        <v>187</v>
      </c>
      <c r="DI7172" s="13" t="n">
        <v>187</v>
      </c>
      <c r="EE7172" s="13" t="n">
        <v>187</v>
      </c>
      <c r="FA7172" s="13" t="n">
        <v>187</v>
      </c>
      <c r="FW7172" s="13" t="n">
        <v>187</v>
      </c>
      <c r="GS7172" s="13" t="n">
        <v>187</v>
      </c>
    </row>
    <row r="7173">
      <c r="C7173" s="13" t="n">
        <v>188</v>
      </c>
      <c r="Y7173" s="13" t="n">
        <v>188</v>
      </c>
      <c r="AU7173" s="13" t="n">
        <v>188</v>
      </c>
      <c r="BQ7173" s="13" t="n">
        <v>188</v>
      </c>
      <c r="CM7173" s="13" t="n">
        <v>188</v>
      </c>
      <c r="DI7173" s="13" t="n">
        <v>188</v>
      </c>
      <c r="EE7173" s="13" t="n">
        <v>188</v>
      </c>
      <c r="FA7173" s="13" t="n">
        <v>188</v>
      </c>
      <c r="FW7173" s="13" t="n">
        <v>188</v>
      </c>
      <c r="GS7173" s="13" t="n">
        <v>188</v>
      </c>
    </row>
    <row r="7174">
      <c r="C7174" s="13" t="n">
        <v>189</v>
      </c>
      <c r="Y7174" s="13" t="n">
        <v>189</v>
      </c>
      <c r="AU7174" s="13" t="n">
        <v>189</v>
      </c>
      <c r="BQ7174" s="13" t="n">
        <v>189</v>
      </c>
      <c r="CM7174" s="13" t="n">
        <v>189</v>
      </c>
      <c r="DI7174" s="13" t="n">
        <v>189</v>
      </c>
      <c r="EE7174" s="13" t="n">
        <v>189</v>
      </c>
      <c r="FA7174" s="13" t="n">
        <v>189</v>
      </c>
      <c r="FW7174" s="13" t="n">
        <v>189</v>
      </c>
      <c r="GS7174" s="13" t="n">
        <v>189</v>
      </c>
    </row>
    <row r="7175">
      <c r="C7175" s="13" t="n">
        <v>190</v>
      </c>
      <c r="Y7175" s="13" t="n">
        <v>190</v>
      </c>
      <c r="AU7175" s="13" t="n">
        <v>190</v>
      </c>
      <c r="BQ7175" s="13" t="n">
        <v>190</v>
      </c>
      <c r="CM7175" s="13" t="n">
        <v>190</v>
      </c>
      <c r="DI7175" s="13" t="n">
        <v>190</v>
      </c>
      <c r="EE7175" s="13" t="n">
        <v>190</v>
      </c>
      <c r="FA7175" s="13" t="n">
        <v>190</v>
      </c>
      <c r="FW7175" s="13" t="n">
        <v>190</v>
      </c>
      <c r="GS7175" s="13" t="n">
        <v>190</v>
      </c>
    </row>
    <row r="7176">
      <c r="C7176" s="13" t="n">
        <v>191</v>
      </c>
      <c r="Y7176" s="13" t="n">
        <v>191</v>
      </c>
      <c r="AU7176" s="13" t="n">
        <v>191</v>
      </c>
      <c r="BQ7176" s="13" t="n">
        <v>191</v>
      </c>
      <c r="CM7176" s="13" t="n">
        <v>191</v>
      </c>
      <c r="DI7176" s="13" t="n">
        <v>191</v>
      </c>
      <c r="EE7176" s="13" t="n">
        <v>191</v>
      </c>
      <c r="FA7176" s="13" t="n">
        <v>191</v>
      </c>
      <c r="FW7176" s="13" t="n">
        <v>191</v>
      </c>
      <c r="GS7176" s="13" t="n">
        <v>191</v>
      </c>
    </row>
    <row r="7177">
      <c r="C7177" s="13" t="n">
        <v>192</v>
      </c>
      <c r="Y7177" s="13" t="n">
        <v>192</v>
      </c>
      <c r="AU7177" s="13" t="n">
        <v>192</v>
      </c>
      <c r="BQ7177" s="13" t="n">
        <v>192</v>
      </c>
      <c r="CM7177" s="13" t="n">
        <v>192</v>
      </c>
      <c r="DI7177" s="13" t="n">
        <v>192</v>
      </c>
      <c r="EE7177" s="13" t="n">
        <v>192</v>
      </c>
      <c r="FA7177" s="13" t="n">
        <v>192</v>
      </c>
      <c r="FW7177" s="13" t="n">
        <v>192</v>
      </c>
      <c r="GS7177" s="13" t="n">
        <v>192</v>
      </c>
    </row>
    <row r="7178">
      <c r="C7178" s="13" t="n">
        <v>193</v>
      </c>
      <c r="Y7178" s="13" t="n">
        <v>193</v>
      </c>
      <c r="AU7178" s="13" t="n">
        <v>193</v>
      </c>
      <c r="BQ7178" s="13" t="n">
        <v>193</v>
      </c>
      <c r="CM7178" s="13" t="n">
        <v>193</v>
      </c>
      <c r="DI7178" s="13" t="n">
        <v>193</v>
      </c>
      <c r="EE7178" s="13" t="n">
        <v>193</v>
      </c>
      <c r="FA7178" s="13" t="n">
        <v>193</v>
      </c>
      <c r="FW7178" s="13" t="n">
        <v>193</v>
      </c>
      <c r="GS7178" s="13" t="n">
        <v>193</v>
      </c>
    </row>
    <row r="7179">
      <c r="C7179" s="13" t="n">
        <v>194</v>
      </c>
      <c r="Y7179" s="13" t="n">
        <v>194</v>
      </c>
      <c r="AU7179" s="13" t="n">
        <v>194</v>
      </c>
      <c r="BQ7179" s="13" t="n">
        <v>194</v>
      </c>
      <c r="CM7179" s="13" t="n">
        <v>194</v>
      </c>
      <c r="DI7179" s="13" t="n">
        <v>194</v>
      </c>
      <c r="EE7179" s="13" t="n">
        <v>194</v>
      </c>
      <c r="FA7179" s="13" t="n">
        <v>194</v>
      </c>
      <c r="FW7179" s="13" t="n">
        <v>194</v>
      </c>
      <c r="GS7179" s="13" t="n">
        <v>194</v>
      </c>
    </row>
    <row r="7180">
      <c r="C7180" s="13" t="n">
        <v>195</v>
      </c>
      <c r="Y7180" s="13" t="n">
        <v>195</v>
      </c>
      <c r="AU7180" s="13" t="n">
        <v>195</v>
      </c>
      <c r="BQ7180" s="13" t="n">
        <v>195</v>
      </c>
      <c r="CM7180" s="13" t="n">
        <v>195</v>
      </c>
      <c r="DI7180" s="13" t="n">
        <v>195</v>
      </c>
      <c r="EE7180" s="13" t="n">
        <v>195</v>
      </c>
      <c r="FA7180" s="13" t="n">
        <v>195</v>
      </c>
      <c r="FW7180" s="13" t="n">
        <v>195</v>
      </c>
      <c r="GS7180" s="13" t="n">
        <v>195</v>
      </c>
    </row>
    <row r="7181">
      <c r="C7181" s="13" t="n">
        <v>196</v>
      </c>
      <c r="Y7181" s="13" t="n">
        <v>196</v>
      </c>
      <c r="AU7181" s="13" t="n">
        <v>196</v>
      </c>
      <c r="BQ7181" s="13" t="n">
        <v>196</v>
      </c>
      <c r="CM7181" s="13" t="n">
        <v>196</v>
      </c>
      <c r="DI7181" s="13" t="n">
        <v>196</v>
      </c>
      <c r="EE7181" s="13" t="n">
        <v>196</v>
      </c>
      <c r="FA7181" s="13" t="n">
        <v>196</v>
      </c>
      <c r="FW7181" s="13" t="n">
        <v>196</v>
      </c>
      <c r="GS7181" s="13" t="n">
        <v>196</v>
      </c>
    </row>
    <row r="7182">
      <c r="C7182" s="13" t="n">
        <v>197</v>
      </c>
      <c r="Y7182" s="13" t="n">
        <v>197</v>
      </c>
      <c r="AU7182" s="13" t="n">
        <v>197</v>
      </c>
      <c r="BQ7182" s="13" t="n">
        <v>197</v>
      </c>
      <c r="CM7182" s="13" t="n">
        <v>197</v>
      </c>
      <c r="DI7182" s="13" t="n">
        <v>197</v>
      </c>
      <c r="EE7182" s="13" t="n">
        <v>197</v>
      </c>
      <c r="FA7182" s="13" t="n">
        <v>197</v>
      </c>
      <c r="FW7182" s="13" t="n">
        <v>197</v>
      </c>
      <c r="GS7182" s="13" t="n">
        <v>197</v>
      </c>
    </row>
    <row r="7183">
      <c r="C7183" s="13" t="n">
        <v>198</v>
      </c>
      <c r="Y7183" s="13" t="n">
        <v>198</v>
      </c>
      <c r="AU7183" s="13" t="n">
        <v>198</v>
      </c>
      <c r="BQ7183" s="13" t="n">
        <v>198</v>
      </c>
      <c r="CM7183" s="13" t="n">
        <v>198</v>
      </c>
      <c r="DI7183" s="13" t="n">
        <v>198</v>
      </c>
      <c r="EE7183" s="13" t="n">
        <v>198</v>
      </c>
      <c r="FA7183" s="13" t="n">
        <v>198</v>
      </c>
      <c r="FW7183" s="13" t="n">
        <v>198</v>
      </c>
      <c r="GS7183" s="13" t="n">
        <v>198</v>
      </c>
    </row>
    <row r="7185">
      <c r="D7185" s="13" t="n">
        <v>22</v>
      </c>
      <c r="E7185" s="13" t="n">
        <v>23</v>
      </c>
      <c r="F7185" s="13" t="n">
        <v>24</v>
      </c>
      <c r="Z7185" s="13" t="n">
        <v>22</v>
      </c>
      <c r="AA7185" s="13" t="n">
        <v>23</v>
      </c>
      <c r="AB7185" s="13" t="n">
        <v>24</v>
      </c>
      <c r="AV7185" s="13" t="n">
        <v>22</v>
      </c>
      <c r="AW7185" s="13" t="n">
        <v>23</v>
      </c>
      <c r="AX7185" s="13" t="n">
        <v>24</v>
      </c>
      <c r="BR7185" s="13" t="n">
        <v>22</v>
      </c>
      <c r="BS7185" s="13" t="n">
        <v>23</v>
      </c>
      <c r="BT7185" s="13" t="n">
        <v>24</v>
      </c>
      <c r="CN7185" s="13" t="n">
        <v>22</v>
      </c>
      <c r="CO7185" s="13" t="n">
        <v>23</v>
      </c>
      <c r="CP7185" s="13" t="n">
        <v>24</v>
      </c>
      <c r="DJ7185" s="13" t="n">
        <v>22</v>
      </c>
      <c r="DK7185" s="13" t="n">
        <v>23</v>
      </c>
      <c r="DL7185" s="13" t="n">
        <v>24</v>
      </c>
      <c r="EF7185" s="13" t="n">
        <v>22</v>
      </c>
      <c r="EG7185" s="13" t="n">
        <v>23</v>
      </c>
      <c r="EH7185" s="13" t="n">
        <v>24</v>
      </c>
      <c r="FB7185" s="13" t="n">
        <v>22</v>
      </c>
      <c r="FC7185" s="13" t="n">
        <v>23</v>
      </c>
      <c r="FD7185" s="13" t="n">
        <v>24</v>
      </c>
      <c r="FX7185" s="13" t="n">
        <v>22</v>
      </c>
      <c r="FY7185" s="13" t="n">
        <v>23</v>
      </c>
      <c r="FZ7185" s="13" t="n">
        <v>24</v>
      </c>
      <c r="GT7185" s="13" t="n">
        <v>22</v>
      </c>
      <c r="GU7185" s="13" t="n">
        <v>23</v>
      </c>
      <c r="GV7185" s="13" t="n">
        <v>24</v>
      </c>
    </row>
    <row r="7186">
      <c r="C7186" s="13" t="n">
        <v>9</v>
      </c>
      <c r="Y7186" s="13" t="n">
        <v>9</v>
      </c>
      <c r="AU7186" s="13" t="n">
        <v>9</v>
      </c>
      <c r="BQ7186" s="13" t="n">
        <v>9</v>
      </c>
      <c r="CM7186" s="13" t="n">
        <v>9</v>
      </c>
      <c r="DI7186" s="13" t="n">
        <v>9</v>
      </c>
      <c r="EE7186" s="13" t="n">
        <v>9</v>
      </c>
      <c r="FA7186" s="13" t="n">
        <v>9</v>
      </c>
      <c r="FW7186" s="13" t="n">
        <v>9</v>
      </c>
      <c r="GS7186" s="13" t="n">
        <v>9</v>
      </c>
    </row>
    <row r="7187">
      <c r="C7187" s="13" t="n">
        <v>10</v>
      </c>
      <c r="Y7187" s="13" t="n">
        <v>10</v>
      </c>
      <c r="AU7187" s="13" t="n">
        <v>10</v>
      </c>
      <c r="BQ7187" s="13" t="n">
        <v>10</v>
      </c>
      <c r="CM7187" s="13" t="n">
        <v>10</v>
      </c>
      <c r="DI7187" s="13" t="n">
        <v>10</v>
      </c>
      <c r="EE7187" s="13" t="n">
        <v>10</v>
      </c>
      <c r="FA7187" s="13" t="n">
        <v>10</v>
      </c>
      <c r="FW7187" s="13" t="n">
        <v>10</v>
      </c>
      <c r="GS7187" s="13" t="n">
        <v>10</v>
      </c>
    </row>
    <row r="7188">
      <c r="C7188" s="13" t="n">
        <v>11</v>
      </c>
      <c r="Y7188" s="13" t="n">
        <v>11</v>
      </c>
      <c r="AU7188" s="13" t="n">
        <v>11</v>
      </c>
      <c r="BQ7188" s="13" t="n">
        <v>11</v>
      </c>
      <c r="CM7188" s="13" t="n">
        <v>11</v>
      </c>
      <c r="DI7188" s="13" t="n">
        <v>11</v>
      </c>
      <c r="EE7188" s="13" t="n">
        <v>11</v>
      </c>
      <c r="FA7188" s="13" t="n">
        <v>11</v>
      </c>
      <c r="FW7188" s="13" t="n">
        <v>11</v>
      </c>
      <c r="GS7188" s="13" t="n">
        <v>11</v>
      </c>
    </row>
    <row r="7189">
      <c r="C7189" s="13" t="n">
        <v>12</v>
      </c>
      <c r="Y7189" s="13" t="n">
        <v>12</v>
      </c>
      <c r="AU7189" s="13" t="n">
        <v>12</v>
      </c>
      <c r="BQ7189" s="13" t="n">
        <v>12</v>
      </c>
      <c r="CM7189" s="13" t="n">
        <v>12</v>
      </c>
      <c r="DI7189" s="13" t="n">
        <v>12</v>
      </c>
      <c r="EE7189" s="13" t="n">
        <v>12</v>
      </c>
      <c r="FA7189" s="13" t="n">
        <v>12</v>
      </c>
      <c r="FW7189" s="13" t="n">
        <v>12</v>
      </c>
      <c r="GS7189" s="13" t="n">
        <v>12</v>
      </c>
    </row>
    <row r="7190">
      <c r="C7190" s="13" t="n">
        <v>13</v>
      </c>
      <c r="Y7190" s="13" t="n">
        <v>13</v>
      </c>
      <c r="AU7190" s="13" t="n">
        <v>13</v>
      </c>
      <c r="BQ7190" s="13" t="n">
        <v>13</v>
      </c>
      <c r="CM7190" s="13" t="n">
        <v>13</v>
      </c>
      <c r="DI7190" s="13" t="n">
        <v>13</v>
      </c>
      <c r="EE7190" s="13" t="n">
        <v>13</v>
      </c>
      <c r="FA7190" s="13" t="n">
        <v>13</v>
      </c>
      <c r="FW7190" s="13" t="n">
        <v>13</v>
      </c>
      <c r="GS7190" s="13" t="n">
        <v>13</v>
      </c>
    </row>
    <row r="7191">
      <c r="C7191" s="13" t="n">
        <v>14</v>
      </c>
      <c r="Y7191" s="13" t="n">
        <v>14</v>
      </c>
      <c r="AU7191" s="13" t="n">
        <v>14</v>
      </c>
      <c r="BQ7191" s="13" t="n">
        <v>14</v>
      </c>
      <c r="CM7191" s="13" t="n">
        <v>14</v>
      </c>
      <c r="DI7191" s="13" t="n">
        <v>14</v>
      </c>
      <c r="EE7191" s="13" t="n">
        <v>14</v>
      </c>
      <c r="FA7191" s="13" t="n">
        <v>14</v>
      </c>
      <c r="FW7191" s="13" t="n">
        <v>14</v>
      </c>
      <c r="GS7191" s="13" t="n">
        <v>14</v>
      </c>
    </row>
    <row r="7192">
      <c r="C7192" s="13" t="n">
        <v>15</v>
      </c>
      <c r="Y7192" s="13" t="n">
        <v>15</v>
      </c>
      <c r="AU7192" s="13" t="n">
        <v>15</v>
      </c>
      <c r="BQ7192" s="13" t="n">
        <v>15</v>
      </c>
      <c r="CM7192" s="13" t="n">
        <v>15</v>
      </c>
      <c r="DI7192" s="13" t="n">
        <v>15</v>
      </c>
      <c r="EE7192" s="13" t="n">
        <v>15</v>
      </c>
      <c r="FA7192" s="13" t="n">
        <v>15</v>
      </c>
      <c r="FW7192" s="13" t="n">
        <v>15</v>
      </c>
      <c r="GS7192" s="13" t="n">
        <v>15</v>
      </c>
    </row>
    <row r="7193">
      <c r="C7193" s="13" t="n">
        <v>16</v>
      </c>
      <c r="Y7193" s="13" t="n">
        <v>16</v>
      </c>
      <c r="AU7193" s="13" t="n">
        <v>16</v>
      </c>
      <c r="BQ7193" s="13" t="n">
        <v>16</v>
      </c>
      <c r="CM7193" s="13" t="n">
        <v>16</v>
      </c>
      <c r="DI7193" s="13" t="n">
        <v>16</v>
      </c>
      <c r="EE7193" s="13" t="n">
        <v>16</v>
      </c>
      <c r="FA7193" s="13" t="n">
        <v>16</v>
      </c>
      <c r="FW7193" s="13" t="n">
        <v>16</v>
      </c>
      <c r="GS7193" s="13" t="n">
        <v>16</v>
      </c>
    </row>
    <row r="7194">
      <c r="C7194" s="13" t="n">
        <v>17</v>
      </c>
      <c r="Y7194" s="13" t="n">
        <v>17</v>
      </c>
      <c r="AU7194" s="13" t="n">
        <v>17</v>
      </c>
      <c r="BQ7194" s="13" t="n">
        <v>17</v>
      </c>
      <c r="CM7194" s="13" t="n">
        <v>17</v>
      </c>
      <c r="DI7194" s="13" t="n">
        <v>17</v>
      </c>
      <c r="EE7194" s="13" t="n">
        <v>17</v>
      </c>
      <c r="FA7194" s="13" t="n">
        <v>17</v>
      </c>
      <c r="FW7194" s="13" t="n">
        <v>17</v>
      </c>
      <c r="GS7194" s="13" t="n">
        <v>17</v>
      </c>
    </row>
    <row r="7195">
      <c r="C7195" s="13" t="n">
        <v>18</v>
      </c>
      <c r="Y7195" s="13" t="n">
        <v>18</v>
      </c>
      <c r="AU7195" s="13" t="n">
        <v>18</v>
      </c>
      <c r="BQ7195" s="13" t="n">
        <v>18</v>
      </c>
      <c r="CM7195" s="13" t="n">
        <v>18</v>
      </c>
      <c r="DI7195" s="13" t="n">
        <v>18</v>
      </c>
      <c r="EE7195" s="13" t="n">
        <v>18</v>
      </c>
      <c r="FA7195" s="13" t="n">
        <v>18</v>
      </c>
      <c r="FW7195" s="13" t="n">
        <v>18</v>
      </c>
      <c r="GS7195" s="13" t="n">
        <v>18</v>
      </c>
    </row>
    <row r="7196">
      <c r="C7196" s="13" t="n">
        <v>19</v>
      </c>
      <c r="Y7196" s="13" t="n">
        <v>19</v>
      </c>
      <c r="AU7196" s="13" t="n">
        <v>19</v>
      </c>
      <c r="BQ7196" s="13" t="n">
        <v>19</v>
      </c>
      <c r="CM7196" s="13" t="n">
        <v>19</v>
      </c>
      <c r="DI7196" s="13" t="n">
        <v>19</v>
      </c>
      <c r="EE7196" s="13" t="n">
        <v>19</v>
      </c>
      <c r="FA7196" s="13" t="n">
        <v>19</v>
      </c>
      <c r="FW7196" s="13" t="n">
        <v>19</v>
      </c>
      <c r="GS7196" s="13" t="n">
        <v>19</v>
      </c>
    </row>
    <row r="7197">
      <c r="C7197" s="13" t="n">
        <v>20</v>
      </c>
      <c r="Y7197" s="13" t="n">
        <v>20</v>
      </c>
      <c r="AU7197" s="13" t="n">
        <v>20</v>
      </c>
      <c r="BQ7197" s="13" t="n">
        <v>20</v>
      </c>
      <c r="CM7197" s="13" t="n">
        <v>20</v>
      </c>
      <c r="DI7197" s="13" t="n">
        <v>20</v>
      </c>
      <c r="EE7197" s="13" t="n">
        <v>20</v>
      </c>
      <c r="FA7197" s="13" t="n">
        <v>20</v>
      </c>
      <c r="FW7197" s="13" t="n">
        <v>20</v>
      </c>
      <c r="GS7197" s="13" t="n">
        <v>20</v>
      </c>
    </row>
    <row r="7198">
      <c r="C7198" s="13" t="n">
        <v>21</v>
      </c>
      <c r="Y7198" s="13" t="n">
        <v>21</v>
      </c>
      <c r="AU7198" s="13" t="n">
        <v>21</v>
      </c>
      <c r="BQ7198" s="13" t="n">
        <v>21</v>
      </c>
      <c r="CM7198" s="13" t="n">
        <v>21</v>
      </c>
      <c r="DI7198" s="13" t="n">
        <v>21</v>
      </c>
      <c r="EE7198" s="13" t="n">
        <v>21</v>
      </c>
      <c r="FA7198" s="13" t="n">
        <v>21</v>
      </c>
      <c r="FW7198" s="13" t="n">
        <v>21</v>
      </c>
      <c r="GS7198" s="13" t="n">
        <v>21</v>
      </c>
    </row>
    <row r="7199">
      <c r="C7199" s="13" t="n">
        <v>22</v>
      </c>
      <c r="Y7199" s="13" t="n">
        <v>22</v>
      </c>
      <c r="AU7199" s="13" t="n">
        <v>22</v>
      </c>
      <c r="BQ7199" s="13" t="n">
        <v>22</v>
      </c>
      <c r="CM7199" s="13" t="n">
        <v>22</v>
      </c>
      <c r="DI7199" s="13" t="n">
        <v>22</v>
      </c>
      <c r="EE7199" s="13" t="n">
        <v>22</v>
      </c>
      <c r="FA7199" s="13" t="n">
        <v>22</v>
      </c>
      <c r="FW7199" s="13" t="n">
        <v>22</v>
      </c>
      <c r="GS7199" s="13" t="n">
        <v>22</v>
      </c>
    </row>
    <row r="7200">
      <c r="C7200" s="13" t="n">
        <v>23</v>
      </c>
      <c r="Y7200" s="13" t="n">
        <v>23</v>
      </c>
      <c r="AU7200" s="13" t="n">
        <v>23</v>
      </c>
      <c r="BQ7200" s="13" t="n">
        <v>23</v>
      </c>
      <c r="CM7200" s="13" t="n">
        <v>23</v>
      </c>
      <c r="DI7200" s="13" t="n">
        <v>23</v>
      </c>
      <c r="EE7200" s="13" t="n">
        <v>23</v>
      </c>
      <c r="FA7200" s="13" t="n">
        <v>23</v>
      </c>
      <c r="FW7200" s="13" t="n">
        <v>23</v>
      </c>
      <c r="GS7200" s="13" t="n">
        <v>23</v>
      </c>
    </row>
    <row r="7201">
      <c r="C7201" s="13" t="n">
        <v>24</v>
      </c>
      <c r="Y7201" s="13" t="n">
        <v>24</v>
      </c>
      <c r="AU7201" s="13" t="n">
        <v>24</v>
      </c>
      <c r="BQ7201" s="13" t="n">
        <v>24</v>
      </c>
      <c r="CM7201" s="13" t="n">
        <v>24</v>
      </c>
      <c r="DI7201" s="13" t="n">
        <v>24</v>
      </c>
      <c r="EE7201" s="13" t="n">
        <v>24</v>
      </c>
      <c r="FA7201" s="13" t="n">
        <v>24</v>
      </c>
      <c r="FW7201" s="13" t="n">
        <v>24</v>
      </c>
      <c r="GS7201" s="13" t="n">
        <v>24</v>
      </c>
    </row>
    <row r="7202">
      <c r="C7202" s="13" t="n">
        <v>25</v>
      </c>
      <c r="Y7202" s="13" t="n">
        <v>25</v>
      </c>
      <c r="AU7202" s="13" t="n">
        <v>25</v>
      </c>
      <c r="BQ7202" s="13" t="n">
        <v>25</v>
      </c>
      <c r="CM7202" s="13" t="n">
        <v>25</v>
      </c>
      <c r="DI7202" s="13" t="n">
        <v>25</v>
      </c>
      <c r="EE7202" s="13" t="n">
        <v>25</v>
      </c>
      <c r="FA7202" s="13" t="n">
        <v>25</v>
      </c>
      <c r="FW7202" s="13" t="n">
        <v>25</v>
      </c>
      <c r="GS7202" s="13" t="n">
        <v>25</v>
      </c>
    </row>
    <row r="7203">
      <c r="C7203" s="13" t="n">
        <v>26</v>
      </c>
      <c r="Y7203" s="13" t="n">
        <v>26</v>
      </c>
      <c r="AU7203" s="13" t="n">
        <v>26</v>
      </c>
      <c r="BQ7203" s="13" t="n">
        <v>26</v>
      </c>
      <c r="CM7203" s="13" t="n">
        <v>26</v>
      </c>
      <c r="DI7203" s="13" t="n">
        <v>26</v>
      </c>
      <c r="EE7203" s="13" t="n">
        <v>26</v>
      </c>
      <c r="FA7203" s="13" t="n">
        <v>26</v>
      </c>
      <c r="FW7203" s="13" t="n">
        <v>26</v>
      </c>
      <c r="GS7203" s="13" t="n">
        <v>26</v>
      </c>
    </row>
    <row r="7204">
      <c r="C7204" s="13" t="n">
        <v>27</v>
      </c>
      <c r="Y7204" s="13" t="n">
        <v>27</v>
      </c>
      <c r="AU7204" s="13" t="n">
        <v>27</v>
      </c>
      <c r="BQ7204" s="13" t="n">
        <v>27</v>
      </c>
      <c r="CM7204" s="13" t="n">
        <v>27</v>
      </c>
      <c r="DI7204" s="13" t="n">
        <v>27</v>
      </c>
      <c r="EE7204" s="13" t="n">
        <v>27</v>
      </c>
      <c r="FA7204" s="13" t="n">
        <v>27</v>
      </c>
      <c r="FW7204" s="13" t="n">
        <v>27</v>
      </c>
      <c r="GS7204" s="13" t="n">
        <v>27</v>
      </c>
    </row>
    <row r="7205">
      <c r="C7205" s="13" t="n">
        <v>28</v>
      </c>
      <c r="Y7205" s="13" t="n">
        <v>28</v>
      </c>
      <c r="AU7205" s="13" t="n">
        <v>28</v>
      </c>
      <c r="BQ7205" s="13" t="n">
        <v>28</v>
      </c>
      <c r="CM7205" s="13" t="n">
        <v>28</v>
      </c>
      <c r="DI7205" s="13" t="n">
        <v>28</v>
      </c>
      <c r="EE7205" s="13" t="n">
        <v>28</v>
      </c>
      <c r="FA7205" s="13" t="n">
        <v>28</v>
      </c>
      <c r="FW7205" s="13" t="n">
        <v>28</v>
      </c>
      <c r="GS7205" s="13" t="n">
        <v>28</v>
      </c>
    </row>
    <row r="7206">
      <c r="C7206" s="13" t="n">
        <v>29</v>
      </c>
      <c r="Y7206" s="13" t="n">
        <v>29</v>
      </c>
      <c r="AU7206" s="13" t="n">
        <v>29</v>
      </c>
      <c r="BQ7206" s="13" t="n">
        <v>29</v>
      </c>
      <c r="CM7206" s="13" t="n">
        <v>29</v>
      </c>
      <c r="DI7206" s="13" t="n">
        <v>29</v>
      </c>
      <c r="EE7206" s="13" t="n">
        <v>29</v>
      </c>
      <c r="FA7206" s="13" t="n">
        <v>29</v>
      </c>
      <c r="FW7206" s="13" t="n">
        <v>29</v>
      </c>
      <c r="GS7206" s="13" t="n">
        <v>29</v>
      </c>
    </row>
    <row r="7207">
      <c r="C7207" s="13" t="n">
        <v>30</v>
      </c>
      <c r="Y7207" s="13" t="n">
        <v>30</v>
      </c>
      <c r="AU7207" s="13" t="n">
        <v>30</v>
      </c>
      <c r="BQ7207" s="13" t="n">
        <v>30</v>
      </c>
      <c r="CM7207" s="13" t="n">
        <v>30</v>
      </c>
      <c r="DI7207" s="13" t="n">
        <v>30</v>
      </c>
      <c r="EE7207" s="13" t="n">
        <v>30</v>
      </c>
      <c r="FA7207" s="13" t="n">
        <v>30</v>
      </c>
      <c r="FW7207" s="13" t="n">
        <v>30</v>
      </c>
      <c r="GS7207" s="13" t="n">
        <v>30</v>
      </c>
    </row>
    <row r="7208">
      <c r="C7208" s="13" t="n">
        <v>31</v>
      </c>
      <c r="Y7208" s="13" t="n">
        <v>31</v>
      </c>
      <c r="AU7208" s="13" t="n">
        <v>31</v>
      </c>
      <c r="BQ7208" s="13" t="n">
        <v>31</v>
      </c>
      <c r="CM7208" s="13" t="n">
        <v>31</v>
      </c>
      <c r="DI7208" s="13" t="n">
        <v>31</v>
      </c>
      <c r="EE7208" s="13" t="n">
        <v>31</v>
      </c>
      <c r="FA7208" s="13" t="n">
        <v>31</v>
      </c>
      <c r="FW7208" s="13" t="n">
        <v>31</v>
      </c>
      <c r="GS7208" s="13" t="n">
        <v>31</v>
      </c>
    </row>
    <row r="7209">
      <c r="C7209" s="13" t="n">
        <v>32</v>
      </c>
      <c r="Y7209" s="13" t="n">
        <v>32</v>
      </c>
      <c r="AU7209" s="13" t="n">
        <v>32</v>
      </c>
      <c r="BQ7209" s="13" t="n">
        <v>32</v>
      </c>
      <c r="CM7209" s="13" t="n">
        <v>32</v>
      </c>
      <c r="DI7209" s="13" t="n">
        <v>32</v>
      </c>
      <c r="EE7209" s="13" t="n">
        <v>32</v>
      </c>
      <c r="FA7209" s="13" t="n">
        <v>32</v>
      </c>
      <c r="FW7209" s="13" t="n">
        <v>32</v>
      </c>
      <c r="GS7209" s="13" t="n">
        <v>32</v>
      </c>
    </row>
    <row r="7210">
      <c r="C7210" s="13" t="n">
        <v>33</v>
      </c>
      <c r="Y7210" s="13" t="n">
        <v>33</v>
      </c>
      <c r="AU7210" s="13" t="n">
        <v>33</v>
      </c>
      <c r="BQ7210" s="13" t="n">
        <v>33</v>
      </c>
      <c r="CM7210" s="13" t="n">
        <v>33</v>
      </c>
      <c r="DI7210" s="13" t="n">
        <v>33</v>
      </c>
      <c r="EE7210" s="13" t="n">
        <v>33</v>
      </c>
      <c r="FA7210" s="13" t="n">
        <v>33</v>
      </c>
      <c r="FW7210" s="13" t="n">
        <v>33</v>
      </c>
      <c r="GS7210" s="13" t="n">
        <v>33</v>
      </c>
    </row>
    <row r="7211">
      <c r="C7211" s="13" t="n">
        <v>34</v>
      </c>
      <c r="Y7211" s="13" t="n">
        <v>34</v>
      </c>
      <c r="AU7211" s="13" t="n">
        <v>34</v>
      </c>
      <c r="BQ7211" s="13" t="n">
        <v>34</v>
      </c>
      <c r="CM7211" s="13" t="n">
        <v>34</v>
      </c>
      <c r="DI7211" s="13" t="n">
        <v>34</v>
      </c>
      <c r="EE7211" s="13" t="n">
        <v>34</v>
      </c>
      <c r="FA7211" s="13" t="n">
        <v>34</v>
      </c>
      <c r="FW7211" s="13" t="n">
        <v>34</v>
      </c>
      <c r="GS7211" s="13" t="n">
        <v>34</v>
      </c>
    </row>
    <row r="7212">
      <c r="C7212" s="13" t="n">
        <v>35</v>
      </c>
      <c r="Y7212" s="13" t="n">
        <v>35</v>
      </c>
      <c r="AU7212" s="13" t="n">
        <v>35</v>
      </c>
      <c r="BQ7212" s="13" t="n">
        <v>35</v>
      </c>
      <c r="CM7212" s="13" t="n">
        <v>35</v>
      </c>
      <c r="DI7212" s="13" t="n">
        <v>35</v>
      </c>
      <c r="EE7212" s="13" t="n">
        <v>35</v>
      </c>
      <c r="FA7212" s="13" t="n">
        <v>35</v>
      </c>
      <c r="FW7212" s="13" t="n">
        <v>35</v>
      </c>
      <c r="GS7212" s="13" t="n">
        <v>35</v>
      </c>
    </row>
    <row r="7213">
      <c r="C7213" s="13" t="n">
        <v>36</v>
      </c>
      <c r="Y7213" s="13" t="n">
        <v>36</v>
      </c>
      <c r="AU7213" s="13" t="n">
        <v>36</v>
      </c>
      <c r="BQ7213" s="13" t="n">
        <v>36</v>
      </c>
      <c r="CM7213" s="13" t="n">
        <v>36</v>
      </c>
      <c r="DI7213" s="13" t="n">
        <v>36</v>
      </c>
      <c r="EE7213" s="13" t="n">
        <v>36</v>
      </c>
      <c r="FA7213" s="13" t="n">
        <v>36</v>
      </c>
      <c r="FW7213" s="13" t="n">
        <v>36</v>
      </c>
      <c r="GS7213" s="13" t="n">
        <v>36</v>
      </c>
    </row>
    <row r="7214">
      <c r="C7214" s="13" t="n">
        <v>37</v>
      </c>
      <c r="Y7214" s="13" t="n">
        <v>37</v>
      </c>
      <c r="AU7214" s="13" t="n">
        <v>37</v>
      </c>
      <c r="BQ7214" s="13" t="n">
        <v>37</v>
      </c>
      <c r="CM7214" s="13" t="n">
        <v>37</v>
      </c>
      <c r="DI7214" s="13" t="n">
        <v>37</v>
      </c>
      <c r="EE7214" s="13" t="n">
        <v>37</v>
      </c>
      <c r="FA7214" s="13" t="n">
        <v>37</v>
      </c>
      <c r="FW7214" s="13" t="n">
        <v>37</v>
      </c>
      <c r="GS7214" s="13" t="n">
        <v>37</v>
      </c>
    </row>
    <row r="7215">
      <c r="C7215" s="13" t="n">
        <v>38</v>
      </c>
      <c r="Y7215" s="13" t="n">
        <v>38</v>
      </c>
      <c r="AU7215" s="13" t="n">
        <v>38</v>
      </c>
      <c r="BQ7215" s="13" t="n">
        <v>38</v>
      </c>
      <c r="CM7215" s="13" t="n">
        <v>38</v>
      </c>
      <c r="DI7215" s="13" t="n">
        <v>38</v>
      </c>
      <c r="EE7215" s="13" t="n">
        <v>38</v>
      </c>
      <c r="FA7215" s="13" t="n">
        <v>38</v>
      </c>
      <c r="FW7215" s="13" t="n">
        <v>38</v>
      </c>
      <c r="GS7215" s="13" t="n">
        <v>38</v>
      </c>
    </row>
    <row r="7216">
      <c r="C7216" s="13" t="n">
        <v>39</v>
      </c>
      <c r="Y7216" s="13" t="n">
        <v>39</v>
      </c>
      <c r="AU7216" s="13" t="n">
        <v>39</v>
      </c>
      <c r="BQ7216" s="13" t="n">
        <v>39</v>
      </c>
      <c r="CM7216" s="13" t="n">
        <v>39</v>
      </c>
      <c r="DI7216" s="13" t="n">
        <v>39</v>
      </c>
      <c r="EE7216" s="13" t="n">
        <v>39</v>
      </c>
      <c r="FA7216" s="13" t="n">
        <v>39</v>
      </c>
      <c r="FW7216" s="13" t="n">
        <v>39</v>
      </c>
      <c r="GS7216" s="13" t="n">
        <v>39</v>
      </c>
    </row>
    <row r="7217">
      <c r="C7217" s="13" t="n">
        <v>40</v>
      </c>
      <c r="Y7217" s="13" t="n">
        <v>40</v>
      </c>
      <c r="AU7217" s="13" t="n">
        <v>40</v>
      </c>
      <c r="BQ7217" s="13" t="n">
        <v>40</v>
      </c>
      <c r="CM7217" s="13" t="n">
        <v>40</v>
      </c>
      <c r="DI7217" s="13" t="n">
        <v>40</v>
      </c>
      <c r="EE7217" s="13" t="n">
        <v>40</v>
      </c>
      <c r="FA7217" s="13" t="n">
        <v>40</v>
      </c>
      <c r="FW7217" s="13" t="n">
        <v>40</v>
      </c>
      <c r="GS7217" s="13" t="n">
        <v>40</v>
      </c>
    </row>
    <row r="7218">
      <c r="C7218" s="13" t="n">
        <v>41</v>
      </c>
      <c r="Y7218" s="13" t="n">
        <v>41</v>
      </c>
      <c r="AU7218" s="13" t="n">
        <v>41</v>
      </c>
      <c r="BQ7218" s="13" t="n">
        <v>41</v>
      </c>
      <c r="CM7218" s="13" t="n">
        <v>41</v>
      </c>
      <c r="DI7218" s="13" t="n">
        <v>41</v>
      </c>
      <c r="EE7218" s="13" t="n">
        <v>41</v>
      </c>
      <c r="FA7218" s="13" t="n">
        <v>41</v>
      </c>
      <c r="FW7218" s="13" t="n">
        <v>41</v>
      </c>
      <c r="GS7218" s="13" t="n">
        <v>41</v>
      </c>
    </row>
    <row r="7219">
      <c r="C7219" s="13" t="n">
        <v>42</v>
      </c>
      <c r="Y7219" s="13" t="n">
        <v>42</v>
      </c>
      <c r="AU7219" s="13" t="n">
        <v>42</v>
      </c>
      <c r="BQ7219" s="13" t="n">
        <v>42</v>
      </c>
      <c r="CM7219" s="13" t="n">
        <v>42</v>
      </c>
      <c r="DI7219" s="13" t="n">
        <v>42</v>
      </c>
      <c r="EE7219" s="13" t="n">
        <v>42</v>
      </c>
      <c r="FA7219" s="13" t="n">
        <v>42</v>
      </c>
      <c r="FW7219" s="13" t="n">
        <v>42</v>
      </c>
      <c r="GS7219" s="13" t="n">
        <v>42</v>
      </c>
    </row>
    <row r="7220">
      <c r="C7220" s="13" t="n">
        <v>43</v>
      </c>
      <c r="Y7220" s="13" t="n">
        <v>43</v>
      </c>
      <c r="AU7220" s="13" t="n">
        <v>43</v>
      </c>
      <c r="BQ7220" s="13" t="n">
        <v>43</v>
      </c>
      <c r="CM7220" s="13" t="n">
        <v>43</v>
      </c>
      <c r="DI7220" s="13" t="n">
        <v>43</v>
      </c>
      <c r="EE7220" s="13" t="n">
        <v>43</v>
      </c>
      <c r="FA7220" s="13" t="n">
        <v>43</v>
      </c>
      <c r="FW7220" s="13" t="n">
        <v>43</v>
      </c>
      <c r="GS7220" s="13" t="n">
        <v>43</v>
      </c>
    </row>
    <row r="7221">
      <c r="C7221" s="13" t="n">
        <v>44</v>
      </c>
      <c r="Y7221" s="13" t="n">
        <v>44</v>
      </c>
      <c r="AU7221" s="13" t="n">
        <v>44</v>
      </c>
      <c r="BQ7221" s="13" t="n">
        <v>44</v>
      </c>
      <c r="CM7221" s="13" t="n">
        <v>44</v>
      </c>
      <c r="DI7221" s="13" t="n">
        <v>44</v>
      </c>
      <c r="EE7221" s="13" t="n">
        <v>44</v>
      </c>
      <c r="FA7221" s="13" t="n">
        <v>44</v>
      </c>
      <c r="FW7221" s="13" t="n">
        <v>44</v>
      </c>
      <c r="GS7221" s="13" t="n">
        <v>44</v>
      </c>
    </row>
    <row r="7222">
      <c r="C7222" s="13" t="n">
        <v>45</v>
      </c>
      <c r="Y7222" s="13" t="n">
        <v>45</v>
      </c>
      <c r="AU7222" s="13" t="n">
        <v>45</v>
      </c>
      <c r="BQ7222" s="13" t="n">
        <v>45</v>
      </c>
      <c r="CM7222" s="13" t="n">
        <v>45</v>
      </c>
      <c r="DI7222" s="13" t="n">
        <v>45</v>
      </c>
      <c r="EE7222" s="13" t="n">
        <v>45</v>
      </c>
      <c r="FA7222" s="13" t="n">
        <v>45</v>
      </c>
      <c r="FW7222" s="13" t="n">
        <v>45</v>
      </c>
      <c r="GS7222" s="13" t="n">
        <v>45</v>
      </c>
    </row>
    <row r="7223">
      <c r="C7223" s="13" t="n">
        <v>46</v>
      </c>
      <c r="Y7223" s="13" t="n">
        <v>46</v>
      </c>
      <c r="AU7223" s="13" t="n">
        <v>46</v>
      </c>
      <c r="BQ7223" s="13" t="n">
        <v>46</v>
      </c>
      <c r="CM7223" s="13" t="n">
        <v>46</v>
      </c>
      <c r="DI7223" s="13" t="n">
        <v>46</v>
      </c>
      <c r="EE7223" s="13" t="n">
        <v>46</v>
      </c>
      <c r="FA7223" s="13" t="n">
        <v>46</v>
      </c>
      <c r="FW7223" s="13" t="n">
        <v>46</v>
      </c>
      <c r="GS7223" s="13" t="n">
        <v>46</v>
      </c>
    </row>
    <row r="7224">
      <c r="C7224" s="13" t="n">
        <v>47</v>
      </c>
      <c r="Y7224" s="13" t="n">
        <v>47</v>
      </c>
      <c r="AU7224" s="13" t="n">
        <v>47</v>
      </c>
      <c r="BQ7224" s="13" t="n">
        <v>47</v>
      </c>
      <c r="CM7224" s="13" t="n">
        <v>47</v>
      </c>
      <c r="DI7224" s="13" t="n">
        <v>47</v>
      </c>
      <c r="EE7224" s="13" t="n">
        <v>47</v>
      </c>
      <c r="FA7224" s="13" t="n">
        <v>47</v>
      </c>
      <c r="FW7224" s="13" t="n">
        <v>47</v>
      </c>
      <c r="GS7224" s="13" t="n">
        <v>47</v>
      </c>
    </row>
    <row r="7225">
      <c r="C7225" s="13" t="n">
        <v>48</v>
      </c>
      <c r="Y7225" s="13" t="n">
        <v>48</v>
      </c>
      <c r="AU7225" s="13" t="n">
        <v>48</v>
      </c>
      <c r="BQ7225" s="13" t="n">
        <v>48</v>
      </c>
      <c r="CM7225" s="13" t="n">
        <v>48</v>
      </c>
      <c r="DI7225" s="13" t="n">
        <v>48</v>
      </c>
      <c r="EE7225" s="13" t="n">
        <v>48</v>
      </c>
      <c r="FA7225" s="13" t="n">
        <v>48</v>
      </c>
      <c r="FW7225" s="13" t="n">
        <v>48</v>
      </c>
      <c r="GS7225" s="13" t="n">
        <v>48</v>
      </c>
    </row>
    <row r="7226">
      <c r="C7226" s="13" t="n">
        <v>49</v>
      </c>
      <c r="Y7226" s="13" t="n">
        <v>49</v>
      </c>
      <c r="AU7226" s="13" t="n">
        <v>49</v>
      </c>
      <c r="BQ7226" s="13" t="n">
        <v>49</v>
      </c>
      <c r="CM7226" s="13" t="n">
        <v>49</v>
      </c>
      <c r="DI7226" s="13" t="n">
        <v>49</v>
      </c>
      <c r="EE7226" s="13" t="n">
        <v>49</v>
      </c>
      <c r="FA7226" s="13" t="n">
        <v>49</v>
      </c>
      <c r="FW7226" s="13" t="n">
        <v>49</v>
      </c>
      <c r="GS7226" s="13" t="n">
        <v>49</v>
      </c>
    </row>
    <row r="7227">
      <c r="C7227" s="13" t="n">
        <v>50</v>
      </c>
      <c r="Y7227" s="13" t="n">
        <v>50</v>
      </c>
      <c r="AU7227" s="13" t="n">
        <v>50</v>
      </c>
      <c r="BQ7227" s="13" t="n">
        <v>50</v>
      </c>
      <c r="CM7227" s="13" t="n">
        <v>50</v>
      </c>
      <c r="DI7227" s="13" t="n">
        <v>50</v>
      </c>
      <c r="EE7227" s="13" t="n">
        <v>50</v>
      </c>
      <c r="FA7227" s="13" t="n">
        <v>50</v>
      </c>
      <c r="FW7227" s="13" t="n">
        <v>50</v>
      </c>
      <c r="GS7227" s="13" t="n">
        <v>50</v>
      </c>
    </row>
    <row r="7228">
      <c r="C7228" s="13" t="n">
        <v>51</v>
      </c>
      <c r="Y7228" s="13" t="n">
        <v>51</v>
      </c>
      <c r="AU7228" s="13" t="n">
        <v>51</v>
      </c>
      <c r="BQ7228" s="13" t="n">
        <v>51</v>
      </c>
      <c r="CM7228" s="13" t="n">
        <v>51</v>
      </c>
      <c r="DI7228" s="13" t="n">
        <v>51</v>
      </c>
      <c r="EE7228" s="13" t="n">
        <v>51</v>
      </c>
      <c r="FA7228" s="13" t="n">
        <v>51</v>
      </c>
      <c r="FW7228" s="13" t="n">
        <v>51</v>
      </c>
      <c r="GS7228" s="13" t="n">
        <v>51</v>
      </c>
    </row>
    <row r="7229">
      <c r="C7229" s="13" t="n">
        <v>52</v>
      </c>
      <c r="Y7229" s="13" t="n">
        <v>52</v>
      </c>
      <c r="AU7229" s="13" t="n">
        <v>52</v>
      </c>
      <c r="BQ7229" s="13" t="n">
        <v>52</v>
      </c>
      <c r="CM7229" s="13" t="n">
        <v>52</v>
      </c>
      <c r="DI7229" s="13" t="n">
        <v>52</v>
      </c>
      <c r="EE7229" s="13" t="n">
        <v>52</v>
      </c>
      <c r="FA7229" s="13" t="n">
        <v>52</v>
      </c>
      <c r="FW7229" s="13" t="n">
        <v>52</v>
      </c>
      <c r="GS7229" s="13" t="n">
        <v>52</v>
      </c>
    </row>
    <row r="7230">
      <c r="C7230" s="13" t="n">
        <v>53</v>
      </c>
      <c r="Y7230" s="13" t="n">
        <v>53</v>
      </c>
      <c r="AU7230" s="13" t="n">
        <v>53</v>
      </c>
      <c r="BQ7230" s="13" t="n">
        <v>53</v>
      </c>
      <c r="CM7230" s="13" t="n">
        <v>53</v>
      </c>
      <c r="DI7230" s="13" t="n">
        <v>53</v>
      </c>
      <c r="EE7230" s="13" t="n">
        <v>53</v>
      </c>
      <c r="FA7230" s="13" t="n">
        <v>53</v>
      </c>
      <c r="FW7230" s="13" t="n">
        <v>53</v>
      </c>
      <c r="GS7230" s="13" t="n">
        <v>53</v>
      </c>
    </row>
    <row r="7231">
      <c r="C7231" s="13" t="n">
        <v>54</v>
      </c>
      <c r="Y7231" s="13" t="n">
        <v>54</v>
      </c>
      <c r="AU7231" s="13" t="n">
        <v>54</v>
      </c>
      <c r="BQ7231" s="13" t="n">
        <v>54</v>
      </c>
      <c r="CM7231" s="13" t="n">
        <v>54</v>
      </c>
      <c r="DI7231" s="13" t="n">
        <v>54</v>
      </c>
      <c r="EE7231" s="13" t="n">
        <v>54</v>
      </c>
      <c r="FA7231" s="13" t="n">
        <v>54</v>
      </c>
      <c r="FW7231" s="13" t="n">
        <v>54</v>
      </c>
      <c r="GS7231" s="13" t="n">
        <v>54</v>
      </c>
    </row>
    <row r="7232">
      <c r="C7232" s="13" t="n">
        <v>55</v>
      </c>
      <c r="Y7232" s="13" t="n">
        <v>55</v>
      </c>
      <c r="AU7232" s="13" t="n">
        <v>55</v>
      </c>
      <c r="BQ7232" s="13" t="n">
        <v>55</v>
      </c>
      <c r="CM7232" s="13" t="n">
        <v>55</v>
      </c>
      <c r="DI7232" s="13" t="n">
        <v>55</v>
      </c>
      <c r="EE7232" s="13" t="n">
        <v>55</v>
      </c>
      <c r="FA7232" s="13" t="n">
        <v>55</v>
      </c>
      <c r="FW7232" s="13" t="n">
        <v>55</v>
      </c>
      <c r="GS7232" s="13" t="n">
        <v>55</v>
      </c>
    </row>
    <row r="7233">
      <c r="C7233" s="13" t="n">
        <v>56</v>
      </c>
      <c r="Y7233" s="13" t="n">
        <v>56</v>
      </c>
      <c r="AU7233" s="13" t="n">
        <v>56</v>
      </c>
      <c r="BQ7233" s="13" t="n">
        <v>56</v>
      </c>
      <c r="CM7233" s="13" t="n">
        <v>56</v>
      </c>
      <c r="DI7233" s="13" t="n">
        <v>56</v>
      </c>
      <c r="EE7233" s="13" t="n">
        <v>56</v>
      </c>
      <c r="FA7233" s="13" t="n">
        <v>56</v>
      </c>
      <c r="FW7233" s="13" t="n">
        <v>56</v>
      </c>
      <c r="GS7233" s="13" t="n">
        <v>56</v>
      </c>
    </row>
    <row r="7234">
      <c r="C7234" s="13" t="n">
        <v>57</v>
      </c>
      <c r="Y7234" s="13" t="n">
        <v>57</v>
      </c>
      <c r="AU7234" s="13" t="n">
        <v>57</v>
      </c>
      <c r="BQ7234" s="13" t="n">
        <v>57</v>
      </c>
      <c r="CM7234" s="13" t="n">
        <v>57</v>
      </c>
      <c r="DI7234" s="13" t="n">
        <v>57</v>
      </c>
      <c r="EE7234" s="13" t="n">
        <v>57</v>
      </c>
      <c r="FA7234" s="13" t="n">
        <v>57</v>
      </c>
      <c r="FW7234" s="13" t="n">
        <v>57</v>
      </c>
      <c r="GS7234" s="13" t="n">
        <v>57</v>
      </c>
    </row>
    <row r="7235">
      <c r="C7235" s="13" t="n">
        <v>58</v>
      </c>
      <c r="Y7235" s="13" t="n">
        <v>58</v>
      </c>
      <c r="AU7235" s="13" t="n">
        <v>58</v>
      </c>
      <c r="BQ7235" s="13" t="n">
        <v>58</v>
      </c>
      <c r="CM7235" s="13" t="n">
        <v>58</v>
      </c>
      <c r="DI7235" s="13" t="n">
        <v>58</v>
      </c>
      <c r="EE7235" s="13" t="n">
        <v>58</v>
      </c>
      <c r="FA7235" s="13" t="n">
        <v>58</v>
      </c>
      <c r="FW7235" s="13" t="n">
        <v>58</v>
      </c>
      <c r="GS7235" s="13" t="n">
        <v>58</v>
      </c>
    </row>
    <row r="7236">
      <c r="C7236" s="13" t="n">
        <v>59</v>
      </c>
      <c r="Y7236" s="13" t="n">
        <v>59</v>
      </c>
      <c r="AU7236" s="13" t="n">
        <v>59</v>
      </c>
      <c r="BQ7236" s="13" t="n">
        <v>59</v>
      </c>
      <c r="CM7236" s="13" t="n">
        <v>59</v>
      </c>
      <c r="DI7236" s="13" t="n">
        <v>59</v>
      </c>
      <c r="EE7236" s="13" t="n">
        <v>59</v>
      </c>
      <c r="FA7236" s="13" t="n">
        <v>59</v>
      </c>
      <c r="FW7236" s="13" t="n">
        <v>59</v>
      </c>
      <c r="GS7236" s="13" t="n">
        <v>59</v>
      </c>
    </row>
    <row r="7237">
      <c r="C7237" s="13" t="n">
        <v>60</v>
      </c>
      <c r="Y7237" s="13" t="n">
        <v>60</v>
      </c>
      <c r="AU7237" s="13" t="n">
        <v>60</v>
      </c>
      <c r="BQ7237" s="13" t="n">
        <v>60</v>
      </c>
      <c r="CM7237" s="13" t="n">
        <v>60</v>
      </c>
      <c r="DI7237" s="13" t="n">
        <v>60</v>
      </c>
      <c r="EE7237" s="13" t="n">
        <v>60</v>
      </c>
      <c r="FA7237" s="13" t="n">
        <v>60</v>
      </c>
      <c r="FW7237" s="13" t="n">
        <v>60</v>
      </c>
      <c r="GS7237" s="13" t="n">
        <v>60</v>
      </c>
    </row>
    <row r="7238">
      <c r="C7238" s="13" t="n">
        <v>61</v>
      </c>
      <c r="Y7238" s="13" t="n">
        <v>61</v>
      </c>
      <c r="AU7238" s="13" t="n">
        <v>61</v>
      </c>
      <c r="BQ7238" s="13" t="n">
        <v>61</v>
      </c>
      <c r="CM7238" s="13" t="n">
        <v>61</v>
      </c>
      <c r="DI7238" s="13" t="n">
        <v>61</v>
      </c>
      <c r="EE7238" s="13" t="n">
        <v>61</v>
      </c>
      <c r="FA7238" s="13" t="n">
        <v>61</v>
      </c>
      <c r="FW7238" s="13" t="n">
        <v>61</v>
      </c>
      <c r="GS7238" s="13" t="n">
        <v>61</v>
      </c>
    </row>
    <row r="7239">
      <c r="C7239" s="13" t="n">
        <v>62</v>
      </c>
      <c r="Y7239" s="13" t="n">
        <v>62</v>
      </c>
      <c r="AU7239" s="13" t="n">
        <v>62</v>
      </c>
      <c r="BQ7239" s="13" t="n">
        <v>62</v>
      </c>
      <c r="CM7239" s="13" t="n">
        <v>62</v>
      </c>
      <c r="DI7239" s="13" t="n">
        <v>62</v>
      </c>
      <c r="EE7239" s="13" t="n">
        <v>62</v>
      </c>
      <c r="FA7239" s="13" t="n">
        <v>62</v>
      </c>
      <c r="FW7239" s="13" t="n">
        <v>62</v>
      </c>
      <c r="GS7239" s="13" t="n">
        <v>62</v>
      </c>
    </row>
    <row r="7240">
      <c r="C7240" s="13" t="n">
        <v>63</v>
      </c>
      <c r="Y7240" s="13" t="n">
        <v>63</v>
      </c>
      <c r="AU7240" s="13" t="n">
        <v>63</v>
      </c>
      <c r="BQ7240" s="13" t="n">
        <v>63</v>
      </c>
      <c r="CM7240" s="13" t="n">
        <v>63</v>
      </c>
      <c r="DI7240" s="13" t="n">
        <v>63</v>
      </c>
      <c r="EE7240" s="13" t="n">
        <v>63</v>
      </c>
      <c r="FA7240" s="13" t="n">
        <v>63</v>
      </c>
      <c r="FW7240" s="13" t="n">
        <v>63</v>
      </c>
      <c r="GS7240" s="13" t="n">
        <v>63</v>
      </c>
    </row>
    <row r="7241">
      <c r="C7241" s="13" t="n">
        <v>64</v>
      </c>
      <c r="Y7241" s="13" t="n">
        <v>64</v>
      </c>
      <c r="AU7241" s="13" t="n">
        <v>64</v>
      </c>
      <c r="BQ7241" s="13" t="n">
        <v>64</v>
      </c>
      <c r="CM7241" s="13" t="n">
        <v>64</v>
      </c>
      <c r="DI7241" s="13" t="n">
        <v>64</v>
      </c>
      <c r="EE7241" s="13" t="n">
        <v>64</v>
      </c>
      <c r="FA7241" s="13" t="n">
        <v>64</v>
      </c>
      <c r="FW7241" s="13" t="n">
        <v>64</v>
      </c>
      <c r="GS7241" s="13" t="n">
        <v>64</v>
      </c>
    </row>
    <row r="7242">
      <c r="C7242" s="13" t="n">
        <v>65</v>
      </c>
      <c r="Y7242" s="13" t="n">
        <v>65</v>
      </c>
      <c r="AU7242" s="13" t="n">
        <v>65</v>
      </c>
      <c r="BQ7242" s="13" t="n">
        <v>65</v>
      </c>
      <c r="CM7242" s="13" t="n">
        <v>65</v>
      </c>
      <c r="DI7242" s="13" t="n">
        <v>65</v>
      </c>
      <c r="EE7242" s="13" t="n">
        <v>65</v>
      </c>
      <c r="FA7242" s="13" t="n">
        <v>65</v>
      </c>
      <c r="FW7242" s="13" t="n">
        <v>65</v>
      </c>
      <c r="GS7242" s="13" t="n">
        <v>65</v>
      </c>
    </row>
    <row r="7243">
      <c r="C7243" s="13" t="n">
        <v>66</v>
      </c>
      <c r="Y7243" s="13" t="n">
        <v>66</v>
      </c>
      <c r="AU7243" s="13" t="n">
        <v>66</v>
      </c>
      <c r="BQ7243" s="13" t="n">
        <v>66</v>
      </c>
      <c r="CM7243" s="13" t="n">
        <v>66</v>
      </c>
      <c r="DI7243" s="13" t="n">
        <v>66</v>
      </c>
      <c r="EE7243" s="13" t="n">
        <v>66</v>
      </c>
      <c r="FA7243" s="13" t="n">
        <v>66</v>
      </c>
      <c r="FW7243" s="13" t="n">
        <v>66</v>
      </c>
      <c r="GS7243" s="13" t="n">
        <v>66</v>
      </c>
    </row>
    <row r="7244">
      <c r="C7244" s="13" t="n">
        <v>67</v>
      </c>
      <c r="Y7244" s="13" t="n">
        <v>67</v>
      </c>
      <c r="AU7244" s="13" t="n">
        <v>67</v>
      </c>
      <c r="BQ7244" s="13" t="n">
        <v>67</v>
      </c>
      <c r="CM7244" s="13" t="n">
        <v>67</v>
      </c>
      <c r="DI7244" s="13" t="n">
        <v>67</v>
      </c>
      <c r="EE7244" s="13" t="n">
        <v>67</v>
      </c>
      <c r="FA7244" s="13" t="n">
        <v>67</v>
      </c>
      <c r="FW7244" s="13" t="n">
        <v>67</v>
      </c>
      <c r="GS7244" s="13" t="n">
        <v>67</v>
      </c>
    </row>
    <row r="7245">
      <c r="C7245" s="13" t="n">
        <v>68</v>
      </c>
      <c r="Y7245" s="13" t="n">
        <v>68</v>
      </c>
      <c r="AU7245" s="13" t="n">
        <v>68</v>
      </c>
      <c r="BQ7245" s="13" t="n">
        <v>68</v>
      </c>
      <c r="CM7245" s="13" t="n">
        <v>68</v>
      </c>
      <c r="DI7245" s="13" t="n">
        <v>68</v>
      </c>
      <c r="EE7245" s="13" t="n">
        <v>68</v>
      </c>
      <c r="FA7245" s="13" t="n">
        <v>68</v>
      </c>
      <c r="FW7245" s="13" t="n">
        <v>68</v>
      </c>
      <c r="GS7245" s="13" t="n">
        <v>68</v>
      </c>
    </row>
    <row r="7246">
      <c r="C7246" s="13" t="n">
        <v>69</v>
      </c>
      <c r="Y7246" s="13" t="n">
        <v>69</v>
      </c>
      <c r="AU7246" s="13" t="n">
        <v>69</v>
      </c>
      <c r="BQ7246" s="13" t="n">
        <v>69</v>
      </c>
      <c r="CM7246" s="13" t="n">
        <v>69</v>
      </c>
      <c r="DI7246" s="13" t="n">
        <v>69</v>
      </c>
      <c r="EE7246" s="13" t="n">
        <v>69</v>
      </c>
      <c r="FA7246" s="13" t="n">
        <v>69</v>
      </c>
      <c r="FW7246" s="13" t="n">
        <v>69</v>
      </c>
      <c r="GS7246" s="13" t="n">
        <v>69</v>
      </c>
    </row>
    <row r="7247">
      <c r="C7247" s="13" t="n">
        <v>70</v>
      </c>
      <c r="Y7247" s="13" t="n">
        <v>70</v>
      </c>
      <c r="AU7247" s="13" t="n">
        <v>70</v>
      </c>
      <c r="BQ7247" s="13" t="n">
        <v>70</v>
      </c>
      <c r="CM7247" s="13" t="n">
        <v>70</v>
      </c>
      <c r="DI7247" s="13" t="n">
        <v>70</v>
      </c>
      <c r="EE7247" s="13" t="n">
        <v>70</v>
      </c>
      <c r="FA7247" s="13" t="n">
        <v>70</v>
      </c>
      <c r="FW7247" s="13" t="n">
        <v>70</v>
      </c>
      <c r="GS7247" s="13" t="n">
        <v>70</v>
      </c>
    </row>
    <row r="7248">
      <c r="C7248" s="13" t="n">
        <v>71</v>
      </c>
      <c r="Y7248" s="13" t="n">
        <v>71</v>
      </c>
      <c r="AU7248" s="13" t="n">
        <v>71</v>
      </c>
      <c r="BQ7248" s="13" t="n">
        <v>71</v>
      </c>
      <c r="CM7248" s="13" t="n">
        <v>71</v>
      </c>
      <c r="DI7248" s="13" t="n">
        <v>71</v>
      </c>
      <c r="EE7248" s="13" t="n">
        <v>71</v>
      </c>
      <c r="FA7248" s="13" t="n">
        <v>71</v>
      </c>
      <c r="FW7248" s="13" t="n">
        <v>71</v>
      </c>
      <c r="GS7248" s="13" t="n">
        <v>71</v>
      </c>
    </row>
    <row r="7249">
      <c r="C7249" s="13" t="n">
        <v>72</v>
      </c>
      <c r="Y7249" s="13" t="n">
        <v>72</v>
      </c>
      <c r="AU7249" s="13" t="n">
        <v>72</v>
      </c>
      <c r="BQ7249" s="13" t="n">
        <v>72</v>
      </c>
      <c r="CM7249" s="13" t="n">
        <v>72</v>
      </c>
      <c r="DI7249" s="13" t="n">
        <v>72</v>
      </c>
      <c r="EE7249" s="13" t="n">
        <v>72</v>
      </c>
      <c r="FA7249" s="13" t="n">
        <v>72</v>
      </c>
      <c r="FW7249" s="13" t="n">
        <v>72</v>
      </c>
      <c r="GS7249" s="13" t="n">
        <v>72</v>
      </c>
    </row>
    <row r="7250">
      <c r="C7250" s="13" t="n">
        <v>73</v>
      </c>
      <c r="Y7250" s="13" t="n">
        <v>73</v>
      </c>
      <c r="AU7250" s="13" t="n">
        <v>73</v>
      </c>
      <c r="BQ7250" s="13" t="n">
        <v>73</v>
      </c>
      <c r="CM7250" s="13" t="n">
        <v>73</v>
      </c>
      <c r="DI7250" s="13" t="n">
        <v>73</v>
      </c>
      <c r="EE7250" s="13" t="n">
        <v>73</v>
      </c>
      <c r="FA7250" s="13" t="n">
        <v>73</v>
      </c>
      <c r="FW7250" s="13" t="n">
        <v>73</v>
      </c>
      <c r="GS7250" s="13" t="n">
        <v>73</v>
      </c>
    </row>
    <row r="7251">
      <c r="C7251" s="13" t="n">
        <v>74</v>
      </c>
      <c r="Y7251" s="13" t="n">
        <v>74</v>
      </c>
      <c r="AU7251" s="13" t="n">
        <v>74</v>
      </c>
      <c r="BQ7251" s="13" t="n">
        <v>74</v>
      </c>
      <c r="CM7251" s="13" t="n">
        <v>74</v>
      </c>
      <c r="DI7251" s="13" t="n">
        <v>74</v>
      </c>
      <c r="EE7251" s="13" t="n">
        <v>74</v>
      </c>
      <c r="FA7251" s="13" t="n">
        <v>74</v>
      </c>
      <c r="FW7251" s="13" t="n">
        <v>74</v>
      </c>
      <c r="GS7251" s="13" t="n">
        <v>74</v>
      </c>
    </row>
    <row r="7252">
      <c r="C7252" s="13" t="n">
        <v>75</v>
      </c>
      <c r="Y7252" s="13" t="n">
        <v>75</v>
      </c>
      <c r="AU7252" s="13" t="n">
        <v>75</v>
      </c>
      <c r="BQ7252" s="13" t="n">
        <v>75</v>
      </c>
      <c r="CM7252" s="13" t="n">
        <v>75</v>
      </c>
      <c r="DI7252" s="13" t="n">
        <v>75</v>
      </c>
      <c r="EE7252" s="13" t="n">
        <v>75</v>
      </c>
      <c r="FA7252" s="13" t="n">
        <v>75</v>
      </c>
      <c r="FW7252" s="13" t="n">
        <v>75</v>
      </c>
      <c r="GS7252" s="13" t="n">
        <v>75</v>
      </c>
    </row>
    <row r="7253">
      <c r="C7253" s="13" t="n">
        <v>76</v>
      </c>
      <c r="Y7253" s="13" t="n">
        <v>76</v>
      </c>
      <c r="AU7253" s="13" t="n">
        <v>76</v>
      </c>
      <c r="BQ7253" s="13" t="n">
        <v>76</v>
      </c>
      <c r="CM7253" s="13" t="n">
        <v>76</v>
      </c>
      <c r="DI7253" s="13" t="n">
        <v>76</v>
      </c>
      <c r="EE7253" s="13" t="n">
        <v>76</v>
      </c>
      <c r="FA7253" s="13" t="n">
        <v>76</v>
      </c>
      <c r="FW7253" s="13" t="n">
        <v>76</v>
      </c>
      <c r="GS7253" s="13" t="n">
        <v>76</v>
      </c>
    </row>
    <row r="7254">
      <c r="C7254" s="13" t="n">
        <v>77</v>
      </c>
      <c r="Y7254" s="13" t="n">
        <v>77</v>
      </c>
      <c r="AU7254" s="13" t="n">
        <v>77</v>
      </c>
      <c r="BQ7254" s="13" t="n">
        <v>77</v>
      </c>
      <c r="CM7254" s="13" t="n">
        <v>77</v>
      </c>
      <c r="DI7254" s="13" t="n">
        <v>77</v>
      </c>
      <c r="EE7254" s="13" t="n">
        <v>77</v>
      </c>
      <c r="FA7254" s="13" t="n">
        <v>77</v>
      </c>
      <c r="FW7254" s="13" t="n">
        <v>77</v>
      </c>
      <c r="GS7254" s="13" t="n">
        <v>77</v>
      </c>
    </row>
    <row r="7255">
      <c r="C7255" s="13" t="n">
        <v>78</v>
      </c>
      <c r="Y7255" s="13" t="n">
        <v>78</v>
      </c>
      <c r="AU7255" s="13" t="n">
        <v>78</v>
      </c>
      <c r="BQ7255" s="13" t="n">
        <v>78</v>
      </c>
      <c r="CM7255" s="13" t="n">
        <v>78</v>
      </c>
      <c r="DI7255" s="13" t="n">
        <v>78</v>
      </c>
      <c r="EE7255" s="13" t="n">
        <v>78</v>
      </c>
      <c r="FA7255" s="13" t="n">
        <v>78</v>
      </c>
      <c r="FW7255" s="13" t="n">
        <v>78</v>
      </c>
      <c r="GS7255" s="13" t="n">
        <v>78</v>
      </c>
    </row>
    <row r="7256">
      <c r="C7256" s="13" t="n">
        <v>79</v>
      </c>
      <c r="Y7256" s="13" t="n">
        <v>79</v>
      </c>
      <c r="AU7256" s="13" t="n">
        <v>79</v>
      </c>
      <c r="BQ7256" s="13" t="n">
        <v>79</v>
      </c>
      <c r="CM7256" s="13" t="n">
        <v>79</v>
      </c>
      <c r="DI7256" s="13" t="n">
        <v>79</v>
      </c>
      <c r="EE7256" s="13" t="n">
        <v>79</v>
      </c>
      <c r="FA7256" s="13" t="n">
        <v>79</v>
      </c>
      <c r="FW7256" s="13" t="n">
        <v>79</v>
      </c>
      <c r="GS7256" s="13" t="n">
        <v>79</v>
      </c>
    </row>
    <row r="7257">
      <c r="C7257" s="13" t="n">
        <v>80</v>
      </c>
      <c r="Y7257" s="13" t="n">
        <v>80</v>
      </c>
      <c r="AU7257" s="13" t="n">
        <v>80</v>
      </c>
      <c r="BQ7257" s="13" t="n">
        <v>80</v>
      </c>
      <c r="CM7257" s="13" t="n">
        <v>80</v>
      </c>
      <c r="DI7257" s="13" t="n">
        <v>80</v>
      </c>
      <c r="EE7257" s="13" t="n">
        <v>80</v>
      </c>
      <c r="FA7257" s="13" t="n">
        <v>80</v>
      </c>
      <c r="FW7257" s="13" t="n">
        <v>80</v>
      </c>
      <c r="GS7257" s="13" t="n">
        <v>80</v>
      </c>
    </row>
    <row r="7258">
      <c r="C7258" s="13" t="n">
        <v>81</v>
      </c>
      <c r="Y7258" s="13" t="n">
        <v>81</v>
      </c>
      <c r="AU7258" s="13" t="n">
        <v>81</v>
      </c>
      <c r="BQ7258" s="13" t="n">
        <v>81</v>
      </c>
      <c r="CM7258" s="13" t="n">
        <v>81</v>
      </c>
      <c r="DI7258" s="13" t="n">
        <v>81</v>
      </c>
      <c r="EE7258" s="13" t="n">
        <v>81</v>
      </c>
      <c r="FA7258" s="13" t="n">
        <v>81</v>
      </c>
      <c r="FW7258" s="13" t="n">
        <v>81</v>
      </c>
      <c r="GS7258" s="13" t="n">
        <v>81</v>
      </c>
    </row>
    <row r="7259">
      <c r="C7259" s="13" t="n">
        <v>82</v>
      </c>
      <c r="Y7259" s="13" t="n">
        <v>82</v>
      </c>
      <c r="AU7259" s="13" t="n">
        <v>82</v>
      </c>
      <c r="BQ7259" s="13" t="n">
        <v>82</v>
      </c>
      <c r="CM7259" s="13" t="n">
        <v>82</v>
      </c>
      <c r="DI7259" s="13" t="n">
        <v>82</v>
      </c>
      <c r="EE7259" s="13" t="n">
        <v>82</v>
      </c>
      <c r="FA7259" s="13" t="n">
        <v>82</v>
      </c>
      <c r="FW7259" s="13" t="n">
        <v>82</v>
      </c>
      <c r="GS7259" s="13" t="n">
        <v>82</v>
      </c>
    </row>
    <row r="7260">
      <c r="C7260" s="13" t="n">
        <v>83</v>
      </c>
      <c r="Y7260" s="13" t="n">
        <v>83</v>
      </c>
      <c r="AU7260" s="13" t="n">
        <v>83</v>
      </c>
      <c r="BQ7260" s="13" t="n">
        <v>83</v>
      </c>
      <c r="CM7260" s="13" t="n">
        <v>83</v>
      </c>
      <c r="DI7260" s="13" t="n">
        <v>83</v>
      </c>
      <c r="EE7260" s="13" t="n">
        <v>83</v>
      </c>
      <c r="FA7260" s="13" t="n">
        <v>83</v>
      </c>
      <c r="FW7260" s="13" t="n">
        <v>83</v>
      </c>
      <c r="GS7260" s="13" t="n">
        <v>83</v>
      </c>
    </row>
    <row r="7261">
      <c r="C7261" s="13" t="n">
        <v>84</v>
      </c>
      <c r="Y7261" s="13" t="n">
        <v>84</v>
      </c>
      <c r="AU7261" s="13" t="n">
        <v>84</v>
      </c>
      <c r="BQ7261" s="13" t="n">
        <v>84</v>
      </c>
      <c r="CM7261" s="13" t="n">
        <v>84</v>
      </c>
      <c r="DI7261" s="13" t="n">
        <v>84</v>
      </c>
      <c r="EE7261" s="13" t="n">
        <v>84</v>
      </c>
      <c r="FA7261" s="13" t="n">
        <v>84</v>
      </c>
      <c r="FW7261" s="13" t="n">
        <v>84</v>
      </c>
      <c r="GS7261" s="13" t="n">
        <v>84</v>
      </c>
    </row>
    <row r="7262">
      <c r="C7262" s="13" t="n">
        <v>85</v>
      </c>
      <c r="Y7262" s="13" t="n">
        <v>85</v>
      </c>
      <c r="AU7262" s="13" t="n">
        <v>85</v>
      </c>
      <c r="BQ7262" s="13" t="n">
        <v>85</v>
      </c>
      <c r="CM7262" s="13" t="n">
        <v>85</v>
      </c>
      <c r="DI7262" s="13" t="n">
        <v>85</v>
      </c>
      <c r="EE7262" s="13" t="n">
        <v>85</v>
      </c>
      <c r="FA7262" s="13" t="n">
        <v>85</v>
      </c>
      <c r="FW7262" s="13" t="n">
        <v>85</v>
      </c>
      <c r="GS7262" s="13" t="n">
        <v>85</v>
      </c>
    </row>
    <row r="7263">
      <c r="C7263" s="13" t="n">
        <v>86</v>
      </c>
      <c r="Y7263" s="13" t="n">
        <v>86</v>
      </c>
      <c r="AU7263" s="13" t="n">
        <v>86</v>
      </c>
      <c r="BQ7263" s="13" t="n">
        <v>86</v>
      </c>
      <c r="CM7263" s="13" t="n">
        <v>86</v>
      </c>
      <c r="DI7263" s="13" t="n">
        <v>86</v>
      </c>
      <c r="EE7263" s="13" t="n">
        <v>86</v>
      </c>
      <c r="FA7263" s="13" t="n">
        <v>86</v>
      </c>
      <c r="FW7263" s="13" t="n">
        <v>86</v>
      </c>
      <c r="GS7263" s="13" t="n">
        <v>86</v>
      </c>
    </row>
    <row r="7264">
      <c r="C7264" s="13" t="n">
        <v>87</v>
      </c>
      <c r="Y7264" s="13" t="n">
        <v>87</v>
      </c>
      <c r="AU7264" s="13" t="n">
        <v>87</v>
      </c>
      <c r="BQ7264" s="13" t="n">
        <v>87</v>
      </c>
      <c r="CM7264" s="13" t="n">
        <v>87</v>
      </c>
      <c r="DI7264" s="13" t="n">
        <v>87</v>
      </c>
      <c r="EE7264" s="13" t="n">
        <v>87</v>
      </c>
      <c r="FA7264" s="13" t="n">
        <v>87</v>
      </c>
      <c r="FW7264" s="13" t="n">
        <v>87</v>
      </c>
      <c r="GS7264" s="13" t="n">
        <v>87</v>
      </c>
    </row>
    <row r="7265">
      <c r="C7265" s="13" t="n">
        <v>88</v>
      </c>
      <c r="Y7265" s="13" t="n">
        <v>88</v>
      </c>
      <c r="AU7265" s="13" t="n">
        <v>88</v>
      </c>
      <c r="BQ7265" s="13" t="n">
        <v>88</v>
      </c>
      <c r="CM7265" s="13" t="n">
        <v>88</v>
      </c>
      <c r="DI7265" s="13" t="n">
        <v>88</v>
      </c>
      <c r="EE7265" s="13" t="n">
        <v>88</v>
      </c>
      <c r="FA7265" s="13" t="n">
        <v>88</v>
      </c>
      <c r="FW7265" s="13" t="n">
        <v>88</v>
      </c>
      <c r="GS7265" s="13" t="n">
        <v>88</v>
      </c>
    </row>
    <row r="7266">
      <c r="C7266" s="13" t="n">
        <v>89</v>
      </c>
      <c r="Y7266" s="13" t="n">
        <v>89</v>
      </c>
      <c r="AU7266" s="13" t="n">
        <v>89</v>
      </c>
      <c r="BQ7266" s="13" t="n">
        <v>89</v>
      </c>
      <c r="CM7266" s="13" t="n">
        <v>89</v>
      </c>
      <c r="DI7266" s="13" t="n">
        <v>89</v>
      </c>
      <c r="EE7266" s="13" t="n">
        <v>89</v>
      </c>
      <c r="FA7266" s="13" t="n">
        <v>89</v>
      </c>
      <c r="FW7266" s="13" t="n">
        <v>89</v>
      </c>
      <c r="GS7266" s="13" t="n">
        <v>89</v>
      </c>
    </row>
    <row r="7267">
      <c r="C7267" s="13" t="n">
        <v>90</v>
      </c>
      <c r="Y7267" s="13" t="n">
        <v>90</v>
      </c>
      <c r="AU7267" s="13" t="n">
        <v>90</v>
      </c>
      <c r="BQ7267" s="13" t="n">
        <v>90</v>
      </c>
      <c r="CM7267" s="13" t="n">
        <v>90</v>
      </c>
      <c r="DI7267" s="13" t="n">
        <v>90</v>
      </c>
      <c r="EE7267" s="13" t="n">
        <v>90</v>
      </c>
      <c r="FA7267" s="13" t="n">
        <v>90</v>
      </c>
      <c r="FW7267" s="13" t="n">
        <v>90</v>
      </c>
      <c r="GS7267" s="13" t="n">
        <v>90</v>
      </c>
    </row>
    <row r="7268">
      <c r="C7268" s="13" t="n">
        <v>91</v>
      </c>
      <c r="Y7268" s="13" t="n">
        <v>91</v>
      </c>
      <c r="AU7268" s="13" t="n">
        <v>91</v>
      </c>
      <c r="BQ7268" s="13" t="n">
        <v>91</v>
      </c>
      <c r="CM7268" s="13" t="n">
        <v>91</v>
      </c>
      <c r="DI7268" s="13" t="n">
        <v>91</v>
      </c>
      <c r="EE7268" s="13" t="n">
        <v>91</v>
      </c>
      <c r="FA7268" s="13" t="n">
        <v>91</v>
      </c>
      <c r="FW7268" s="13" t="n">
        <v>91</v>
      </c>
      <c r="GS7268" s="13" t="n">
        <v>91</v>
      </c>
    </row>
    <row r="7269">
      <c r="C7269" s="13" t="n">
        <v>92</v>
      </c>
      <c r="Y7269" s="13" t="n">
        <v>92</v>
      </c>
      <c r="AU7269" s="13" t="n">
        <v>92</v>
      </c>
      <c r="BQ7269" s="13" t="n">
        <v>92</v>
      </c>
      <c r="CM7269" s="13" t="n">
        <v>92</v>
      </c>
      <c r="DI7269" s="13" t="n">
        <v>92</v>
      </c>
      <c r="EE7269" s="13" t="n">
        <v>92</v>
      </c>
      <c r="FA7269" s="13" t="n">
        <v>92</v>
      </c>
      <c r="FW7269" s="13" t="n">
        <v>92</v>
      </c>
      <c r="GS7269" s="13" t="n">
        <v>92</v>
      </c>
    </row>
    <row r="7270">
      <c r="C7270" s="13" t="n">
        <v>93</v>
      </c>
      <c r="Y7270" s="13" t="n">
        <v>93</v>
      </c>
      <c r="AU7270" s="13" t="n">
        <v>93</v>
      </c>
      <c r="BQ7270" s="13" t="n">
        <v>93</v>
      </c>
      <c r="CM7270" s="13" t="n">
        <v>93</v>
      </c>
      <c r="DI7270" s="13" t="n">
        <v>93</v>
      </c>
      <c r="EE7270" s="13" t="n">
        <v>93</v>
      </c>
      <c r="FA7270" s="13" t="n">
        <v>93</v>
      </c>
      <c r="FW7270" s="13" t="n">
        <v>93</v>
      </c>
      <c r="GS7270" s="13" t="n">
        <v>93</v>
      </c>
    </row>
    <row r="7271">
      <c r="C7271" s="13" t="n">
        <v>94</v>
      </c>
      <c r="Y7271" s="13" t="n">
        <v>94</v>
      </c>
      <c r="AU7271" s="13" t="n">
        <v>94</v>
      </c>
      <c r="BQ7271" s="13" t="n">
        <v>94</v>
      </c>
      <c r="CM7271" s="13" t="n">
        <v>94</v>
      </c>
      <c r="DI7271" s="13" t="n">
        <v>94</v>
      </c>
      <c r="EE7271" s="13" t="n">
        <v>94</v>
      </c>
      <c r="FA7271" s="13" t="n">
        <v>94</v>
      </c>
      <c r="FW7271" s="13" t="n">
        <v>94</v>
      </c>
      <c r="GS7271" s="13" t="n">
        <v>94</v>
      </c>
    </row>
    <row r="7272">
      <c r="C7272" s="13" t="n">
        <v>95</v>
      </c>
      <c r="Y7272" s="13" t="n">
        <v>95</v>
      </c>
      <c r="AU7272" s="13" t="n">
        <v>95</v>
      </c>
      <c r="BQ7272" s="13" t="n">
        <v>95</v>
      </c>
      <c r="CM7272" s="13" t="n">
        <v>95</v>
      </c>
      <c r="DI7272" s="13" t="n">
        <v>95</v>
      </c>
      <c r="EE7272" s="13" t="n">
        <v>95</v>
      </c>
      <c r="FA7272" s="13" t="n">
        <v>95</v>
      </c>
      <c r="FW7272" s="13" t="n">
        <v>95</v>
      </c>
      <c r="GS7272" s="13" t="n">
        <v>95</v>
      </c>
    </row>
    <row r="7273">
      <c r="C7273" s="13" t="n">
        <v>96</v>
      </c>
      <c r="Y7273" s="13" t="n">
        <v>96</v>
      </c>
      <c r="AU7273" s="13" t="n">
        <v>96</v>
      </c>
      <c r="BQ7273" s="13" t="n">
        <v>96</v>
      </c>
      <c r="CM7273" s="13" t="n">
        <v>96</v>
      </c>
      <c r="DI7273" s="13" t="n">
        <v>96</v>
      </c>
      <c r="EE7273" s="13" t="n">
        <v>96</v>
      </c>
      <c r="FA7273" s="13" t="n">
        <v>96</v>
      </c>
      <c r="FW7273" s="13" t="n">
        <v>96</v>
      </c>
      <c r="GS7273" s="13" t="n">
        <v>96</v>
      </c>
    </row>
    <row r="7274">
      <c r="C7274" s="13" t="n">
        <v>97</v>
      </c>
      <c r="Y7274" s="13" t="n">
        <v>97</v>
      </c>
      <c r="AU7274" s="13" t="n">
        <v>97</v>
      </c>
      <c r="BQ7274" s="13" t="n">
        <v>97</v>
      </c>
      <c r="CM7274" s="13" t="n">
        <v>97</v>
      </c>
      <c r="DI7274" s="13" t="n">
        <v>97</v>
      </c>
      <c r="EE7274" s="13" t="n">
        <v>97</v>
      </c>
      <c r="FA7274" s="13" t="n">
        <v>97</v>
      </c>
      <c r="FW7274" s="13" t="n">
        <v>97</v>
      </c>
      <c r="GS7274" s="13" t="n">
        <v>97</v>
      </c>
    </row>
    <row r="7275">
      <c r="C7275" s="13" t="n">
        <v>98</v>
      </c>
      <c r="Y7275" s="13" t="n">
        <v>98</v>
      </c>
      <c r="AU7275" s="13" t="n">
        <v>98</v>
      </c>
      <c r="BQ7275" s="13" t="n">
        <v>98</v>
      </c>
      <c r="CM7275" s="13" t="n">
        <v>98</v>
      </c>
      <c r="DI7275" s="13" t="n">
        <v>98</v>
      </c>
      <c r="EE7275" s="13" t="n">
        <v>98</v>
      </c>
      <c r="FA7275" s="13" t="n">
        <v>98</v>
      </c>
      <c r="FW7275" s="13" t="n">
        <v>98</v>
      </c>
      <c r="GS7275" s="13" t="n">
        <v>98</v>
      </c>
    </row>
    <row r="7276">
      <c r="C7276" s="13" t="n">
        <v>99</v>
      </c>
      <c r="Y7276" s="13" t="n">
        <v>99</v>
      </c>
      <c r="AU7276" s="13" t="n">
        <v>99</v>
      </c>
      <c r="BQ7276" s="13" t="n">
        <v>99</v>
      </c>
      <c r="CM7276" s="13" t="n">
        <v>99</v>
      </c>
      <c r="DI7276" s="13" t="n">
        <v>99</v>
      </c>
      <c r="EE7276" s="13" t="n">
        <v>99</v>
      </c>
      <c r="FA7276" s="13" t="n">
        <v>99</v>
      </c>
      <c r="FW7276" s="13" t="n">
        <v>99</v>
      </c>
      <c r="GS7276" s="13" t="n">
        <v>99</v>
      </c>
    </row>
    <row r="7277">
      <c r="C7277" s="13" t="n">
        <v>100</v>
      </c>
      <c r="Y7277" s="13" t="n">
        <v>100</v>
      </c>
      <c r="AU7277" s="13" t="n">
        <v>100</v>
      </c>
      <c r="BQ7277" s="13" t="n">
        <v>100</v>
      </c>
      <c r="CM7277" s="13" t="n">
        <v>100</v>
      </c>
      <c r="DI7277" s="13" t="n">
        <v>100</v>
      </c>
      <c r="EE7277" s="13" t="n">
        <v>100</v>
      </c>
      <c r="FA7277" s="13" t="n">
        <v>100</v>
      </c>
      <c r="FW7277" s="13" t="n">
        <v>100</v>
      </c>
      <c r="GS7277" s="13" t="n">
        <v>100</v>
      </c>
    </row>
    <row r="7278">
      <c r="C7278" s="13" t="n">
        <v>101</v>
      </c>
      <c r="Y7278" s="13" t="n">
        <v>101</v>
      </c>
      <c r="AU7278" s="13" t="n">
        <v>101</v>
      </c>
      <c r="BQ7278" s="13" t="n">
        <v>101</v>
      </c>
      <c r="CM7278" s="13" t="n">
        <v>101</v>
      </c>
      <c r="DI7278" s="13" t="n">
        <v>101</v>
      </c>
      <c r="EE7278" s="13" t="n">
        <v>101</v>
      </c>
      <c r="FA7278" s="13" t="n">
        <v>101</v>
      </c>
      <c r="FW7278" s="13" t="n">
        <v>101</v>
      </c>
      <c r="GS7278" s="13" t="n">
        <v>101</v>
      </c>
    </row>
    <row r="7279">
      <c r="C7279" s="13" t="n">
        <v>102</v>
      </c>
      <c r="Y7279" s="13" t="n">
        <v>102</v>
      </c>
      <c r="AU7279" s="13" t="n">
        <v>102</v>
      </c>
      <c r="BQ7279" s="13" t="n">
        <v>102</v>
      </c>
      <c r="CM7279" s="13" t="n">
        <v>102</v>
      </c>
      <c r="DI7279" s="13" t="n">
        <v>102</v>
      </c>
      <c r="EE7279" s="13" t="n">
        <v>102</v>
      </c>
      <c r="FA7279" s="13" t="n">
        <v>102</v>
      </c>
      <c r="FW7279" s="13" t="n">
        <v>102</v>
      </c>
      <c r="GS7279" s="13" t="n">
        <v>102</v>
      </c>
    </row>
    <row r="7280">
      <c r="C7280" s="13" t="n">
        <v>103</v>
      </c>
      <c r="Y7280" s="13" t="n">
        <v>103</v>
      </c>
      <c r="AU7280" s="13" t="n">
        <v>103</v>
      </c>
      <c r="BQ7280" s="13" t="n">
        <v>103</v>
      </c>
      <c r="CM7280" s="13" t="n">
        <v>103</v>
      </c>
      <c r="DI7280" s="13" t="n">
        <v>103</v>
      </c>
      <c r="EE7280" s="13" t="n">
        <v>103</v>
      </c>
      <c r="FA7280" s="13" t="n">
        <v>103</v>
      </c>
      <c r="FW7280" s="13" t="n">
        <v>103</v>
      </c>
      <c r="GS7280" s="13" t="n">
        <v>103</v>
      </c>
    </row>
    <row r="7281">
      <c r="C7281" s="13" t="n">
        <v>104</v>
      </c>
      <c r="Y7281" s="13" t="n">
        <v>104</v>
      </c>
      <c r="AU7281" s="13" t="n">
        <v>104</v>
      </c>
      <c r="BQ7281" s="13" t="n">
        <v>104</v>
      </c>
      <c r="CM7281" s="13" t="n">
        <v>104</v>
      </c>
      <c r="DI7281" s="13" t="n">
        <v>104</v>
      </c>
      <c r="EE7281" s="13" t="n">
        <v>104</v>
      </c>
      <c r="FA7281" s="13" t="n">
        <v>104</v>
      </c>
      <c r="FW7281" s="13" t="n">
        <v>104</v>
      </c>
      <c r="GS7281" s="13" t="n">
        <v>104</v>
      </c>
    </row>
    <row r="7282">
      <c r="C7282" s="13" t="n">
        <v>105</v>
      </c>
      <c r="Y7282" s="13" t="n">
        <v>105</v>
      </c>
      <c r="AU7282" s="13" t="n">
        <v>105</v>
      </c>
      <c r="BQ7282" s="13" t="n">
        <v>105</v>
      </c>
      <c r="CM7282" s="13" t="n">
        <v>105</v>
      </c>
      <c r="DI7282" s="13" t="n">
        <v>105</v>
      </c>
      <c r="EE7282" s="13" t="n">
        <v>105</v>
      </c>
      <c r="FA7282" s="13" t="n">
        <v>105</v>
      </c>
      <c r="FW7282" s="13" t="n">
        <v>105</v>
      </c>
      <c r="GS7282" s="13" t="n">
        <v>105</v>
      </c>
    </row>
    <row r="7283">
      <c r="C7283" s="13" t="n">
        <v>106</v>
      </c>
      <c r="Y7283" s="13" t="n">
        <v>106</v>
      </c>
      <c r="AU7283" s="13" t="n">
        <v>106</v>
      </c>
      <c r="BQ7283" s="13" t="n">
        <v>106</v>
      </c>
      <c r="CM7283" s="13" t="n">
        <v>106</v>
      </c>
      <c r="DI7283" s="13" t="n">
        <v>106</v>
      </c>
      <c r="EE7283" s="13" t="n">
        <v>106</v>
      </c>
      <c r="FA7283" s="13" t="n">
        <v>106</v>
      </c>
      <c r="FW7283" s="13" t="n">
        <v>106</v>
      </c>
      <c r="GS7283" s="13" t="n">
        <v>106</v>
      </c>
    </row>
    <row r="7284">
      <c r="C7284" s="13" t="n">
        <v>107</v>
      </c>
      <c r="Y7284" s="13" t="n">
        <v>107</v>
      </c>
      <c r="AU7284" s="13" t="n">
        <v>107</v>
      </c>
      <c r="BQ7284" s="13" t="n">
        <v>107</v>
      </c>
      <c r="CM7284" s="13" t="n">
        <v>107</v>
      </c>
      <c r="DI7284" s="13" t="n">
        <v>107</v>
      </c>
      <c r="EE7284" s="13" t="n">
        <v>107</v>
      </c>
      <c r="FA7284" s="13" t="n">
        <v>107</v>
      </c>
      <c r="FW7284" s="13" t="n">
        <v>107</v>
      </c>
      <c r="GS7284" s="13" t="n">
        <v>107</v>
      </c>
    </row>
    <row r="7285">
      <c r="C7285" s="13" t="n">
        <v>108</v>
      </c>
      <c r="Y7285" s="13" t="n">
        <v>108</v>
      </c>
      <c r="AU7285" s="13" t="n">
        <v>108</v>
      </c>
      <c r="BQ7285" s="13" t="n">
        <v>108</v>
      </c>
      <c r="CM7285" s="13" t="n">
        <v>108</v>
      </c>
      <c r="DI7285" s="13" t="n">
        <v>108</v>
      </c>
      <c r="EE7285" s="13" t="n">
        <v>108</v>
      </c>
      <c r="FA7285" s="13" t="n">
        <v>108</v>
      </c>
      <c r="FW7285" s="13" t="n">
        <v>108</v>
      </c>
      <c r="GS7285" s="13" t="n">
        <v>108</v>
      </c>
    </row>
    <row r="7286">
      <c r="C7286" s="13" t="n">
        <v>109</v>
      </c>
      <c r="Y7286" s="13" t="n">
        <v>109</v>
      </c>
      <c r="AU7286" s="13" t="n">
        <v>109</v>
      </c>
      <c r="BQ7286" s="13" t="n">
        <v>109</v>
      </c>
      <c r="CM7286" s="13" t="n">
        <v>109</v>
      </c>
      <c r="DI7286" s="13" t="n">
        <v>109</v>
      </c>
      <c r="EE7286" s="13" t="n">
        <v>109</v>
      </c>
      <c r="FA7286" s="13" t="n">
        <v>109</v>
      </c>
      <c r="FW7286" s="13" t="n">
        <v>109</v>
      </c>
      <c r="GS7286" s="13" t="n">
        <v>109</v>
      </c>
    </row>
    <row r="7287">
      <c r="C7287" s="13" t="n">
        <v>110</v>
      </c>
      <c r="Y7287" s="13" t="n">
        <v>110</v>
      </c>
      <c r="AU7287" s="13" t="n">
        <v>110</v>
      </c>
      <c r="BQ7287" s="13" t="n">
        <v>110</v>
      </c>
      <c r="CM7287" s="13" t="n">
        <v>110</v>
      </c>
      <c r="DI7287" s="13" t="n">
        <v>110</v>
      </c>
      <c r="EE7287" s="13" t="n">
        <v>110</v>
      </c>
      <c r="FA7287" s="13" t="n">
        <v>110</v>
      </c>
      <c r="FW7287" s="13" t="n">
        <v>110</v>
      </c>
      <c r="GS7287" s="13" t="n">
        <v>110</v>
      </c>
    </row>
    <row r="7288">
      <c r="C7288" s="13" t="n">
        <v>111</v>
      </c>
      <c r="Y7288" s="13" t="n">
        <v>111</v>
      </c>
      <c r="AU7288" s="13" t="n">
        <v>111</v>
      </c>
      <c r="BQ7288" s="13" t="n">
        <v>111</v>
      </c>
      <c r="CM7288" s="13" t="n">
        <v>111</v>
      </c>
      <c r="DI7288" s="13" t="n">
        <v>111</v>
      </c>
      <c r="EE7288" s="13" t="n">
        <v>111</v>
      </c>
      <c r="FA7288" s="13" t="n">
        <v>111</v>
      </c>
      <c r="FW7288" s="13" t="n">
        <v>111</v>
      </c>
      <c r="GS7288" s="13" t="n">
        <v>111</v>
      </c>
    </row>
    <row r="7289">
      <c r="C7289" s="13" t="n">
        <v>112</v>
      </c>
      <c r="Y7289" s="13" t="n">
        <v>112</v>
      </c>
      <c r="AU7289" s="13" t="n">
        <v>112</v>
      </c>
      <c r="BQ7289" s="13" t="n">
        <v>112</v>
      </c>
      <c r="CM7289" s="13" t="n">
        <v>112</v>
      </c>
      <c r="DI7289" s="13" t="n">
        <v>112</v>
      </c>
      <c r="EE7289" s="13" t="n">
        <v>112</v>
      </c>
      <c r="FA7289" s="13" t="n">
        <v>112</v>
      </c>
      <c r="FW7289" s="13" t="n">
        <v>112</v>
      </c>
      <c r="GS7289" s="13" t="n">
        <v>112</v>
      </c>
    </row>
    <row r="7290">
      <c r="C7290" s="13" t="n">
        <v>113</v>
      </c>
      <c r="Y7290" s="13" t="n">
        <v>113</v>
      </c>
      <c r="AU7290" s="13" t="n">
        <v>113</v>
      </c>
      <c r="BQ7290" s="13" t="n">
        <v>113</v>
      </c>
      <c r="CM7290" s="13" t="n">
        <v>113</v>
      </c>
      <c r="DI7290" s="13" t="n">
        <v>113</v>
      </c>
      <c r="EE7290" s="13" t="n">
        <v>113</v>
      </c>
      <c r="FA7290" s="13" t="n">
        <v>113</v>
      </c>
      <c r="FW7290" s="13" t="n">
        <v>113</v>
      </c>
      <c r="GS7290" s="13" t="n">
        <v>113</v>
      </c>
    </row>
    <row r="7291">
      <c r="C7291" s="13" t="n">
        <v>114</v>
      </c>
      <c r="Y7291" s="13" t="n">
        <v>114</v>
      </c>
      <c r="AU7291" s="13" t="n">
        <v>114</v>
      </c>
      <c r="BQ7291" s="13" t="n">
        <v>114</v>
      </c>
      <c r="CM7291" s="13" t="n">
        <v>114</v>
      </c>
      <c r="DI7291" s="13" t="n">
        <v>114</v>
      </c>
      <c r="EE7291" s="13" t="n">
        <v>114</v>
      </c>
      <c r="FA7291" s="13" t="n">
        <v>114</v>
      </c>
      <c r="FW7291" s="13" t="n">
        <v>114</v>
      </c>
      <c r="GS7291" s="13" t="n">
        <v>114</v>
      </c>
    </row>
    <row r="7292">
      <c r="C7292" s="13" t="n">
        <v>115</v>
      </c>
      <c r="Y7292" s="13" t="n">
        <v>115</v>
      </c>
      <c r="AU7292" s="13" t="n">
        <v>115</v>
      </c>
      <c r="BQ7292" s="13" t="n">
        <v>115</v>
      </c>
      <c r="CM7292" s="13" t="n">
        <v>115</v>
      </c>
      <c r="DI7292" s="13" t="n">
        <v>115</v>
      </c>
      <c r="EE7292" s="13" t="n">
        <v>115</v>
      </c>
      <c r="FA7292" s="13" t="n">
        <v>115</v>
      </c>
      <c r="FW7292" s="13" t="n">
        <v>115</v>
      </c>
      <c r="GS7292" s="13" t="n">
        <v>115</v>
      </c>
    </row>
    <row r="7293">
      <c r="C7293" s="13" t="n">
        <v>116</v>
      </c>
      <c r="Y7293" s="13" t="n">
        <v>116</v>
      </c>
      <c r="AU7293" s="13" t="n">
        <v>116</v>
      </c>
      <c r="BQ7293" s="13" t="n">
        <v>116</v>
      </c>
      <c r="CM7293" s="13" t="n">
        <v>116</v>
      </c>
      <c r="DI7293" s="13" t="n">
        <v>116</v>
      </c>
      <c r="EE7293" s="13" t="n">
        <v>116</v>
      </c>
      <c r="FA7293" s="13" t="n">
        <v>116</v>
      </c>
      <c r="FW7293" s="13" t="n">
        <v>116</v>
      </c>
      <c r="GS7293" s="13" t="n">
        <v>116</v>
      </c>
    </row>
    <row r="7294">
      <c r="C7294" s="13" t="n">
        <v>117</v>
      </c>
      <c r="Y7294" s="13" t="n">
        <v>117</v>
      </c>
      <c r="AU7294" s="13" t="n">
        <v>117</v>
      </c>
      <c r="BQ7294" s="13" t="n">
        <v>117</v>
      </c>
      <c r="CM7294" s="13" t="n">
        <v>117</v>
      </c>
      <c r="DI7294" s="13" t="n">
        <v>117</v>
      </c>
      <c r="EE7294" s="13" t="n">
        <v>117</v>
      </c>
      <c r="FA7294" s="13" t="n">
        <v>117</v>
      </c>
      <c r="FW7294" s="13" t="n">
        <v>117</v>
      </c>
      <c r="GS7294" s="13" t="n">
        <v>117</v>
      </c>
    </row>
    <row r="7295">
      <c r="C7295" s="13" t="n">
        <v>118</v>
      </c>
      <c r="Y7295" s="13" t="n">
        <v>118</v>
      </c>
      <c r="AU7295" s="13" t="n">
        <v>118</v>
      </c>
      <c r="BQ7295" s="13" t="n">
        <v>118</v>
      </c>
      <c r="CM7295" s="13" t="n">
        <v>118</v>
      </c>
      <c r="DI7295" s="13" t="n">
        <v>118</v>
      </c>
      <c r="EE7295" s="13" t="n">
        <v>118</v>
      </c>
      <c r="FA7295" s="13" t="n">
        <v>118</v>
      </c>
      <c r="FW7295" s="13" t="n">
        <v>118</v>
      </c>
      <c r="GS7295" s="13" t="n">
        <v>118</v>
      </c>
    </row>
    <row r="7296">
      <c r="C7296" s="13" t="n">
        <v>119</v>
      </c>
      <c r="Y7296" s="13" t="n">
        <v>119</v>
      </c>
      <c r="AU7296" s="13" t="n">
        <v>119</v>
      </c>
      <c r="BQ7296" s="13" t="n">
        <v>119</v>
      </c>
      <c r="CM7296" s="13" t="n">
        <v>119</v>
      </c>
      <c r="DI7296" s="13" t="n">
        <v>119</v>
      </c>
      <c r="EE7296" s="13" t="n">
        <v>119</v>
      </c>
      <c r="FA7296" s="13" t="n">
        <v>119</v>
      </c>
      <c r="FW7296" s="13" t="n">
        <v>119</v>
      </c>
      <c r="GS7296" s="13" t="n">
        <v>119</v>
      </c>
    </row>
    <row r="7297">
      <c r="C7297" s="13" t="n">
        <v>120</v>
      </c>
      <c r="Y7297" s="13" t="n">
        <v>120</v>
      </c>
      <c r="AU7297" s="13" t="n">
        <v>120</v>
      </c>
      <c r="BQ7297" s="13" t="n">
        <v>120</v>
      </c>
      <c r="CM7297" s="13" t="n">
        <v>120</v>
      </c>
      <c r="DI7297" s="13" t="n">
        <v>120</v>
      </c>
      <c r="EE7297" s="13" t="n">
        <v>120</v>
      </c>
      <c r="FA7297" s="13" t="n">
        <v>120</v>
      </c>
      <c r="FW7297" s="13" t="n">
        <v>120</v>
      </c>
      <c r="GS7297" s="13" t="n">
        <v>120</v>
      </c>
    </row>
    <row r="7298">
      <c r="C7298" s="13" t="n">
        <v>121</v>
      </c>
      <c r="Y7298" s="13" t="n">
        <v>121</v>
      </c>
      <c r="AU7298" s="13" t="n">
        <v>121</v>
      </c>
      <c r="BQ7298" s="13" t="n">
        <v>121</v>
      </c>
      <c r="CM7298" s="13" t="n">
        <v>121</v>
      </c>
      <c r="DI7298" s="13" t="n">
        <v>121</v>
      </c>
      <c r="EE7298" s="13" t="n">
        <v>121</v>
      </c>
      <c r="FA7298" s="13" t="n">
        <v>121</v>
      </c>
      <c r="FW7298" s="13" t="n">
        <v>121</v>
      </c>
      <c r="GS7298" s="13" t="n">
        <v>121</v>
      </c>
    </row>
    <row r="7299">
      <c r="C7299" s="13" t="n">
        <v>122</v>
      </c>
      <c r="Y7299" s="13" t="n">
        <v>122</v>
      </c>
      <c r="AU7299" s="13" t="n">
        <v>122</v>
      </c>
      <c r="BQ7299" s="13" t="n">
        <v>122</v>
      </c>
      <c r="CM7299" s="13" t="n">
        <v>122</v>
      </c>
      <c r="DI7299" s="13" t="n">
        <v>122</v>
      </c>
      <c r="EE7299" s="13" t="n">
        <v>122</v>
      </c>
      <c r="FA7299" s="13" t="n">
        <v>122</v>
      </c>
      <c r="FW7299" s="13" t="n">
        <v>122</v>
      </c>
      <c r="GS7299" s="13" t="n">
        <v>122</v>
      </c>
    </row>
    <row r="7300">
      <c r="C7300" s="13" t="n">
        <v>123</v>
      </c>
      <c r="Y7300" s="13" t="n">
        <v>123</v>
      </c>
      <c r="AU7300" s="13" t="n">
        <v>123</v>
      </c>
      <c r="BQ7300" s="13" t="n">
        <v>123</v>
      </c>
      <c r="CM7300" s="13" t="n">
        <v>123</v>
      </c>
      <c r="DI7300" s="13" t="n">
        <v>123</v>
      </c>
      <c r="EE7300" s="13" t="n">
        <v>123</v>
      </c>
      <c r="FA7300" s="13" t="n">
        <v>123</v>
      </c>
      <c r="FW7300" s="13" t="n">
        <v>123</v>
      </c>
      <c r="GS7300" s="13" t="n">
        <v>123</v>
      </c>
    </row>
    <row r="7301">
      <c r="C7301" s="13" t="n">
        <v>124</v>
      </c>
      <c r="Y7301" s="13" t="n">
        <v>124</v>
      </c>
      <c r="AU7301" s="13" t="n">
        <v>124</v>
      </c>
      <c r="BQ7301" s="13" t="n">
        <v>124</v>
      </c>
      <c r="CM7301" s="13" t="n">
        <v>124</v>
      </c>
      <c r="DI7301" s="13" t="n">
        <v>124</v>
      </c>
      <c r="EE7301" s="13" t="n">
        <v>124</v>
      </c>
      <c r="FA7301" s="13" t="n">
        <v>124</v>
      </c>
      <c r="FW7301" s="13" t="n">
        <v>124</v>
      </c>
      <c r="GS7301" s="13" t="n">
        <v>124</v>
      </c>
    </row>
    <row r="7302">
      <c r="C7302" s="13" t="n">
        <v>125</v>
      </c>
      <c r="Y7302" s="13" t="n">
        <v>125</v>
      </c>
      <c r="AU7302" s="13" t="n">
        <v>125</v>
      </c>
      <c r="BQ7302" s="13" t="n">
        <v>125</v>
      </c>
      <c r="CM7302" s="13" t="n">
        <v>125</v>
      </c>
      <c r="DI7302" s="13" t="n">
        <v>125</v>
      </c>
      <c r="EE7302" s="13" t="n">
        <v>125</v>
      </c>
      <c r="FA7302" s="13" t="n">
        <v>125</v>
      </c>
      <c r="FW7302" s="13" t="n">
        <v>125</v>
      </c>
      <c r="GS7302" s="13" t="n">
        <v>125</v>
      </c>
    </row>
    <row r="7303">
      <c r="C7303" s="13" t="n">
        <v>126</v>
      </c>
      <c r="Y7303" s="13" t="n">
        <v>126</v>
      </c>
      <c r="AU7303" s="13" t="n">
        <v>126</v>
      </c>
      <c r="BQ7303" s="13" t="n">
        <v>126</v>
      </c>
      <c r="CM7303" s="13" t="n">
        <v>126</v>
      </c>
      <c r="DI7303" s="13" t="n">
        <v>126</v>
      </c>
      <c r="EE7303" s="13" t="n">
        <v>126</v>
      </c>
      <c r="FA7303" s="13" t="n">
        <v>126</v>
      </c>
      <c r="FW7303" s="13" t="n">
        <v>126</v>
      </c>
      <c r="GS7303" s="13" t="n">
        <v>126</v>
      </c>
    </row>
    <row r="7304">
      <c r="C7304" s="13" t="n">
        <v>127</v>
      </c>
      <c r="Y7304" s="13" t="n">
        <v>127</v>
      </c>
      <c r="AU7304" s="13" t="n">
        <v>127</v>
      </c>
      <c r="BQ7304" s="13" t="n">
        <v>127</v>
      </c>
      <c r="CM7304" s="13" t="n">
        <v>127</v>
      </c>
      <c r="DI7304" s="13" t="n">
        <v>127</v>
      </c>
      <c r="EE7304" s="13" t="n">
        <v>127</v>
      </c>
      <c r="FA7304" s="13" t="n">
        <v>127</v>
      </c>
      <c r="FW7304" s="13" t="n">
        <v>127</v>
      </c>
      <c r="GS7304" s="13" t="n">
        <v>127</v>
      </c>
    </row>
    <row r="7305">
      <c r="C7305" s="13" t="n">
        <v>128</v>
      </c>
      <c r="Y7305" s="13" t="n">
        <v>128</v>
      </c>
      <c r="AU7305" s="13" t="n">
        <v>128</v>
      </c>
      <c r="BQ7305" s="13" t="n">
        <v>128</v>
      </c>
      <c r="CM7305" s="13" t="n">
        <v>128</v>
      </c>
      <c r="DI7305" s="13" t="n">
        <v>128</v>
      </c>
      <c r="EE7305" s="13" t="n">
        <v>128</v>
      </c>
      <c r="FA7305" s="13" t="n">
        <v>128</v>
      </c>
      <c r="FW7305" s="13" t="n">
        <v>128</v>
      </c>
      <c r="GS7305" s="13" t="n">
        <v>128</v>
      </c>
    </row>
    <row r="7306">
      <c r="C7306" s="13" t="n">
        <v>129</v>
      </c>
      <c r="Y7306" s="13" t="n">
        <v>129</v>
      </c>
      <c r="AU7306" s="13" t="n">
        <v>129</v>
      </c>
      <c r="BQ7306" s="13" t="n">
        <v>129</v>
      </c>
      <c r="CM7306" s="13" t="n">
        <v>129</v>
      </c>
      <c r="DI7306" s="13" t="n">
        <v>129</v>
      </c>
      <c r="EE7306" s="13" t="n">
        <v>129</v>
      </c>
      <c r="FA7306" s="13" t="n">
        <v>129</v>
      </c>
      <c r="FW7306" s="13" t="n">
        <v>129</v>
      </c>
      <c r="GS7306" s="13" t="n">
        <v>129</v>
      </c>
    </row>
    <row r="7307">
      <c r="C7307" s="13" t="n">
        <v>130</v>
      </c>
      <c r="Y7307" s="13" t="n">
        <v>130</v>
      </c>
      <c r="AU7307" s="13" t="n">
        <v>130</v>
      </c>
      <c r="BQ7307" s="13" t="n">
        <v>130</v>
      </c>
      <c r="CM7307" s="13" t="n">
        <v>130</v>
      </c>
      <c r="DI7307" s="13" t="n">
        <v>130</v>
      </c>
      <c r="EE7307" s="13" t="n">
        <v>130</v>
      </c>
      <c r="FA7307" s="13" t="n">
        <v>130</v>
      </c>
      <c r="FW7307" s="13" t="n">
        <v>130</v>
      </c>
      <c r="GS7307" s="13" t="n">
        <v>130</v>
      </c>
    </row>
    <row r="7308">
      <c r="C7308" s="13" t="n">
        <v>131</v>
      </c>
      <c r="Y7308" s="13" t="n">
        <v>131</v>
      </c>
      <c r="AU7308" s="13" t="n">
        <v>131</v>
      </c>
      <c r="BQ7308" s="13" t="n">
        <v>131</v>
      </c>
      <c r="CM7308" s="13" t="n">
        <v>131</v>
      </c>
      <c r="DI7308" s="13" t="n">
        <v>131</v>
      </c>
      <c r="EE7308" s="13" t="n">
        <v>131</v>
      </c>
      <c r="FA7308" s="13" t="n">
        <v>131</v>
      </c>
      <c r="FW7308" s="13" t="n">
        <v>131</v>
      </c>
      <c r="GS7308" s="13" t="n">
        <v>131</v>
      </c>
    </row>
    <row r="7309">
      <c r="C7309" s="13" t="n">
        <v>132</v>
      </c>
      <c r="Y7309" s="13" t="n">
        <v>132</v>
      </c>
      <c r="AU7309" s="13" t="n">
        <v>132</v>
      </c>
      <c r="BQ7309" s="13" t="n">
        <v>132</v>
      </c>
      <c r="CM7309" s="13" t="n">
        <v>132</v>
      </c>
      <c r="DI7309" s="13" t="n">
        <v>132</v>
      </c>
      <c r="EE7309" s="13" t="n">
        <v>132</v>
      </c>
      <c r="FA7309" s="13" t="n">
        <v>132</v>
      </c>
      <c r="FW7309" s="13" t="n">
        <v>132</v>
      </c>
      <c r="GS7309" s="13" t="n">
        <v>132</v>
      </c>
    </row>
    <row r="7310">
      <c r="C7310" s="13" t="n">
        <v>133</v>
      </c>
      <c r="Y7310" s="13" t="n">
        <v>133</v>
      </c>
      <c r="AU7310" s="13" t="n">
        <v>133</v>
      </c>
      <c r="BQ7310" s="13" t="n">
        <v>133</v>
      </c>
      <c r="CM7310" s="13" t="n">
        <v>133</v>
      </c>
      <c r="DI7310" s="13" t="n">
        <v>133</v>
      </c>
      <c r="EE7310" s="13" t="n">
        <v>133</v>
      </c>
      <c r="FA7310" s="13" t="n">
        <v>133</v>
      </c>
      <c r="FW7310" s="13" t="n">
        <v>133</v>
      </c>
      <c r="GS7310" s="13" t="n">
        <v>133</v>
      </c>
    </row>
    <row r="7311">
      <c r="C7311" s="13" t="n">
        <v>134</v>
      </c>
      <c r="Y7311" s="13" t="n">
        <v>134</v>
      </c>
      <c r="AU7311" s="13" t="n">
        <v>134</v>
      </c>
      <c r="BQ7311" s="13" t="n">
        <v>134</v>
      </c>
      <c r="CM7311" s="13" t="n">
        <v>134</v>
      </c>
      <c r="DI7311" s="13" t="n">
        <v>134</v>
      </c>
      <c r="EE7311" s="13" t="n">
        <v>134</v>
      </c>
      <c r="FA7311" s="13" t="n">
        <v>134</v>
      </c>
      <c r="FW7311" s="13" t="n">
        <v>134</v>
      </c>
      <c r="GS7311" s="13" t="n">
        <v>134</v>
      </c>
    </row>
    <row r="7312">
      <c r="C7312" s="13" t="n">
        <v>135</v>
      </c>
      <c r="Y7312" s="13" t="n">
        <v>135</v>
      </c>
      <c r="AU7312" s="13" t="n">
        <v>135</v>
      </c>
      <c r="BQ7312" s="13" t="n">
        <v>135</v>
      </c>
      <c r="CM7312" s="13" t="n">
        <v>135</v>
      </c>
      <c r="DI7312" s="13" t="n">
        <v>135</v>
      </c>
      <c r="EE7312" s="13" t="n">
        <v>135</v>
      </c>
      <c r="FA7312" s="13" t="n">
        <v>135</v>
      </c>
      <c r="FW7312" s="13" t="n">
        <v>135</v>
      </c>
      <c r="GS7312" s="13" t="n">
        <v>135</v>
      </c>
    </row>
    <row r="7313">
      <c r="C7313" s="13" t="n">
        <v>136</v>
      </c>
      <c r="Y7313" s="13" t="n">
        <v>136</v>
      </c>
      <c r="AU7313" s="13" t="n">
        <v>136</v>
      </c>
      <c r="BQ7313" s="13" t="n">
        <v>136</v>
      </c>
      <c r="CM7313" s="13" t="n">
        <v>136</v>
      </c>
      <c r="DI7313" s="13" t="n">
        <v>136</v>
      </c>
      <c r="EE7313" s="13" t="n">
        <v>136</v>
      </c>
      <c r="FA7313" s="13" t="n">
        <v>136</v>
      </c>
      <c r="FW7313" s="13" t="n">
        <v>136</v>
      </c>
      <c r="GS7313" s="13" t="n">
        <v>136</v>
      </c>
    </row>
    <row r="7314">
      <c r="C7314" s="13" t="n">
        <v>137</v>
      </c>
      <c r="Y7314" s="13" t="n">
        <v>137</v>
      </c>
      <c r="AU7314" s="13" t="n">
        <v>137</v>
      </c>
      <c r="BQ7314" s="13" t="n">
        <v>137</v>
      </c>
      <c r="CM7314" s="13" t="n">
        <v>137</v>
      </c>
      <c r="DI7314" s="13" t="n">
        <v>137</v>
      </c>
      <c r="EE7314" s="13" t="n">
        <v>137</v>
      </c>
      <c r="FA7314" s="13" t="n">
        <v>137</v>
      </c>
      <c r="FW7314" s="13" t="n">
        <v>137</v>
      </c>
      <c r="GS7314" s="13" t="n">
        <v>137</v>
      </c>
    </row>
    <row r="7315">
      <c r="C7315" s="13" t="n">
        <v>138</v>
      </c>
      <c r="Y7315" s="13" t="n">
        <v>138</v>
      </c>
      <c r="AU7315" s="13" t="n">
        <v>138</v>
      </c>
      <c r="BQ7315" s="13" t="n">
        <v>138</v>
      </c>
      <c r="CM7315" s="13" t="n">
        <v>138</v>
      </c>
      <c r="DI7315" s="13" t="n">
        <v>138</v>
      </c>
      <c r="EE7315" s="13" t="n">
        <v>138</v>
      </c>
      <c r="FA7315" s="13" t="n">
        <v>138</v>
      </c>
      <c r="FW7315" s="13" t="n">
        <v>138</v>
      </c>
      <c r="GS7315" s="13" t="n">
        <v>138</v>
      </c>
    </row>
    <row r="7316">
      <c r="C7316" s="13" t="n">
        <v>139</v>
      </c>
      <c r="Y7316" s="13" t="n">
        <v>139</v>
      </c>
      <c r="AU7316" s="13" t="n">
        <v>139</v>
      </c>
      <c r="BQ7316" s="13" t="n">
        <v>139</v>
      </c>
      <c r="CM7316" s="13" t="n">
        <v>139</v>
      </c>
      <c r="DI7316" s="13" t="n">
        <v>139</v>
      </c>
      <c r="EE7316" s="13" t="n">
        <v>139</v>
      </c>
      <c r="FA7316" s="13" t="n">
        <v>139</v>
      </c>
      <c r="FW7316" s="13" t="n">
        <v>139</v>
      </c>
      <c r="GS7316" s="13" t="n">
        <v>139</v>
      </c>
    </row>
    <row r="7317">
      <c r="C7317" s="13" t="n">
        <v>140</v>
      </c>
      <c r="Y7317" s="13" t="n">
        <v>140</v>
      </c>
      <c r="AU7317" s="13" t="n">
        <v>140</v>
      </c>
      <c r="BQ7317" s="13" t="n">
        <v>140</v>
      </c>
      <c r="CM7317" s="13" t="n">
        <v>140</v>
      </c>
      <c r="DI7317" s="13" t="n">
        <v>140</v>
      </c>
      <c r="EE7317" s="13" t="n">
        <v>140</v>
      </c>
      <c r="FA7317" s="13" t="n">
        <v>140</v>
      </c>
      <c r="FW7317" s="13" t="n">
        <v>140</v>
      </c>
      <c r="GS7317" s="13" t="n">
        <v>140</v>
      </c>
    </row>
    <row r="7318">
      <c r="C7318" s="13" t="n">
        <v>141</v>
      </c>
      <c r="Y7318" s="13" t="n">
        <v>141</v>
      </c>
      <c r="AU7318" s="13" t="n">
        <v>141</v>
      </c>
      <c r="BQ7318" s="13" t="n">
        <v>141</v>
      </c>
      <c r="CM7318" s="13" t="n">
        <v>141</v>
      </c>
      <c r="DI7318" s="13" t="n">
        <v>141</v>
      </c>
      <c r="EE7318" s="13" t="n">
        <v>141</v>
      </c>
      <c r="FA7318" s="13" t="n">
        <v>141</v>
      </c>
      <c r="FW7318" s="13" t="n">
        <v>141</v>
      </c>
      <c r="GS7318" s="13" t="n">
        <v>141</v>
      </c>
    </row>
    <row r="7319">
      <c r="C7319" s="13" t="n">
        <v>142</v>
      </c>
      <c r="Y7319" s="13" t="n">
        <v>142</v>
      </c>
      <c r="AU7319" s="13" t="n">
        <v>142</v>
      </c>
      <c r="BQ7319" s="13" t="n">
        <v>142</v>
      </c>
      <c r="CM7319" s="13" t="n">
        <v>142</v>
      </c>
      <c r="DI7319" s="13" t="n">
        <v>142</v>
      </c>
      <c r="EE7319" s="13" t="n">
        <v>142</v>
      </c>
      <c r="FA7319" s="13" t="n">
        <v>142</v>
      </c>
      <c r="FW7319" s="13" t="n">
        <v>142</v>
      </c>
      <c r="GS7319" s="13" t="n">
        <v>142</v>
      </c>
    </row>
    <row r="7320">
      <c r="C7320" s="13" t="n">
        <v>143</v>
      </c>
      <c r="Y7320" s="13" t="n">
        <v>143</v>
      </c>
      <c r="AU7320" s="13" t="n">
        <v>143</v>
      </c>
      <c r="BQ7320" s="13" t="n">
        <v>143</v>
      </c>
      <c r="CM7320" s="13" t="n">
        <v>143</v>
      </c>
      <c r="DI7320" s="13" t="n">
        <v>143</v>
      </c>
      <c r="EE7320" s="13" t="n">
        <v>143</v>
      </c>
      <c r="FA7320" s="13" t="n">
        <v>143</v>
      </c>
      <c r="FW7320" s="13" t="n">
        <v>143</v>
      </c>
      <c r="GS7320" s="13" t="n">
        <v>143</v>
      </c>
    </row>
    <row r="7321">
      <c r="C7321" s="13" t="n">
        <v>144</v>
      </c>
      <c r="Y7321" s="13" t="n">
        <v>144</v>
      </c>
      <c r="AU7321" s="13" t="n">
        <v>144</v>
      </c>
      <c r="BQ7321" s="13" t="n">
        <v>144</v>
      </c>
      <c r="CM7321" s="13" t="n">
        <v>144</v>
      </c>
      <c r="DI7321" s="13" t="n">
        <v>144</v>
      </c>
      <c r="EE7321" s="13" t="n">
        <v>144</v>
      </c>
      <c r="FA7321" s="13" t="n">
        <v>144</v>
      </c>
      <c r="FW7321" s="13" t="n">
        <v>144</v>
      </c>
      <c r="GS7321" s="13" t="n">
        <v>144</v>
      </c>
    </row>
    <row r="7322">
      <c r="C7322" s="13" t="n">
        <v>145</v>
      </c>
      <c r="Y7322" s="13" t="n">
        <v>145</v>
      </c>
      <c r="AU7322" s="13" t="n">
        <v>145</v>
      </c>
      <c r="BQ7322" s="13" t="n">
        <v>145</v>
      </c>
      <c r="CM7322" s="13" t="n">
        <v>145</v>
      </c>
      <c r="DI7322" s="13" t="n">
        <v>145</v>
      </c>
      <c r="EE7322" s="13" t="n">
        <v>145</v>
      </c>
      <c r="FA7322" s="13" t="n">
        <v>145</v>
      </c>
      <c r="FW7322" s="13" t="n">
        <v>145</v>
      </c>
      <c r="GS7322" s="13" t="n">
        <v>145</v>
      </c>
    </row>
    <row r="7323">
      <c r="C7323" s="13" t="n">
        <v>146</v>
      </c>
      <c r="Y7323" s="13" t="n">
        <v>146</v>
      </c>
      <c r="AU7323" s="13" t="n">
        <v>146</v>
      </c>
      <c r="BQ7323" s="13" t="n">
        <v>146</v>
      </c>
      <c r="CM7323" s="13" t="n">
        <v>146</v>
      </c>
      <c r="DI7323" s="13" t="n">
        <v>146</v>
      </c>
      <c r="EE7323" s="13" t="n">
        <v>146</v>
      </c>
      <c r="FA7323" s="13" t="n">
        <v>146</v>
      </c>
      <c r="FW7323" s="13" t="n">
        <v>146</v>
      </c>
      <c r="GS7323" s="13" t="n">
        <v>146</v>
      </c>
    </row>
    <row r="7324">
      <c r="C7324" s="13" t="n">
        <v>147</v>
      </c>
      <c r="Y7324" s="13" t="n">
        <v>147</v>
      </c>
      <c r="AU7324" s="13" t="n">
        <v>147</v>
      </c>
      <c r="BQ7324" s="13" t="n">
        <v>147</v>
      </c>
      <c r="CM7324" s="13" t="n">
        <v>147</v>
      </c>
      <c r="DI7324" s="13" t="n">
        <v>147</v>
      </c>
      <c r="EE7324" s="13" t="n">
        <v>147</v>
      </c>
      <c r="FA7324" s="13" t="n">
        <v>147</v>
      </c>
      <c r="FW7324" s="13" t="n">
        <v>147</v>
      </c>
      <c r="GS7324" s="13" t="n">
        <v>147</v>
      </c>
    </row>
    <row r="7325">
      <c r="C7325" s="13" t="n">
        <v>148</v>
      </c>
      <c r="Y7325" s="13" t="n">
        <v>148</v>
      </c>
      <c r="AU7325" s="13" t="n">
        <v>148</v>
      </c>
      <c r="BQ7325" s="13" t="n">
        <v>148</v>
      </c>
      <c r="CM7325" s="13" t="n">
        <v>148</v>
      </c>
      <c r="DI7325" s="13" t="n">
        <v>148</v>
      </c>
      <c r="EE7325" s="13" t="n">
        <v>148</v>
      </c>
      <c r="FA7325" s="13" t="n">
        <v>148</v>
      </c>
      <c r="FW7325" s="13" t="n">
        <v>148</v>
      </c>
      <c r="GS7325" s="13" t="n">
        <v>148</v>
      </c>
    </row>
    <row r="7326">
      <c r="C7326" s="13" t="n">
        <v>149</v>
      </c>
      <c r="Y7326" s="13" t="n">
        <v>149</v>
      </c>
      <c r="AU7326" s="13" t="n">
        <v>149</v>
      </c>
      <c r="BQ7326" s="13" t="n">
        <v>149</v>
      </c>
      <c r="CM7326" s="13" t="n">
        <v>149</v>
      </c>
      <c r="DI7326" s="13" t="n">
        <v>149</v>
      </c>
      <c r="EE7326" s="13" t="n">
        <v>149</v>
      </c>
      <c r="FA7326" s="13" t="n">
        <v>149</v>
      </c>
      <c r="FW7326" s="13" t="n">
        <v>149</v>
      </c>
      <c r="GS7326" s="13" t="n">
        <v>149</v>
      </c>
    </row>
    <row r="7327">
      <c r="C7327" s="13" t="n">
        <v>150</v>
      </c>
      <c r="Y7327" s="13" t="n">
        <v>150</v>
      </c>
      <c r="AU7327" s="13" t="n">
        <v>150</v>
      </c>
      <c r="BQ7327" s="13" t="n">
        <v>150</v>
      </c>
      <c r="CM7327" s="13" t="n">
        <v>150</v>
      </c>
      <c r="DI7327" s="13" t="n">
        <v>150</v>
      </c>
      <c r="EE7327" s="13" t="n">
        <v>150</v>
      </c>
      <c r="FA7327" s="13" t="n">
        <v>150</v>
      </c>
      <c r="FW7327" s="13" t="n">
        <v>150</v>
      </c>
      <c r="GS7327" s="13" t="n">
        <v>150</v>
      </c>
    </row>
    <row r="7328">
      <c r="C7328" s="13" t="n">
        <v>151</v>
      </c>
      <c r="Y7328" s="13" t="n">
        <v>151</v>
      </c>
      <c r="AU7328" s="13" t="n">
        <v>151</v>
      </c>
      <c r="BQ7328" s="13" t="n">
        <v>151</v>
      </c>
      <c r="CM7328" s="13" t="n">
        <v>151</v>
      </c>
      <c r="DI7328" s="13" t="n">
        <v>151</v>
      </c>
      <c r="EE7328" s="13" t="n">
        <v>151</v>
      </c>
      <c r="FA7328" s="13" t="n">
        <v>151</v>
      </c>
      <c r="FW7328" s="13" t="n">
        <v>151</v>
      </c>
      <c r="GS7328" s="13" t="n">
        <v>151</v>
      </c>
    </row>
    <row r="7329">
      <c r="C7329" s="13" t="n">
        <v>152</v>
      </c>
      <c r="Y7329" s="13" t="n">
        <v>152</v>
      </c>
      <c r="AU7329" s="13" t="n">
        <v>152</v>
      </c>
      <c r="BQ7329" s="13" t="n">
        <v>152</v>
      </c>
      <c r="CM7329" s="13" t="n">
        <v>152</v>
      </c>
      <c r="DI7329" s="13" t="n">
        <v>152</v>
      </c>
      <c r="EE7329" s="13" t="n">
        <v>152</v>
      </c>
      <c r="FA7329" s="13" t="n">
        <v>152</v>
      </c>
      <c r="FW7329" s="13" t="n">
        <v>152</v>
      </c>
      <c r="GS7329" s="13" t="n">
        <v>152</v>
      </c>
    </row>
    <row r="7330">
      <c r="C7330" s="13" t="n">
        <v>153</v>
      </c>
      <c r="Y7330" s="13" t="n">
        <v>153</v>
      </c>
      <c r="AU7330" s="13" t="n">
        <v>153</v>
      </c>
      <c r="BQ7330" s="13" t="n">
        <v>153</v>
      </c>
      <c r="CM7330" s="13" t="n">
        <v>153</v>
      </c>
      <c r="DI7330" s="13" t="n">
        <v>153</v>
      </c>
      <c r="EE7330" s="13" t="n">
        <v>153</v>
      </c>
      <c r="FA7330" s="13" t="n">
        <v>153</v>
      </c>
      <c r="FW7330" s="13" t="n">
        <v>153</v>
      </c>
      <c r="GS7330" s="13" t="n">
        <v>153</v>
      </c>
    </row>
    <row r="7331">
      <c r="C7331" s="13" t="n">
        <v>154</v>
      </c>
      <c r="Y7331" s="13" t="n">
        <v>154</v>
      </c>
      <c r="AU7331" s="13" t="n">
        <v>154</v>
      </c>
      <c r="BQ7331" s="13" t="n">
        <v>154</v>
      </c>
      <c r="CM7331" s="13" t="n">
        <v>154</v>
      </c>
      <c r="DI7331" s="13" t="n">
        <v>154</v>
      </c>
      <c r="EE7331" s="13" t="n">
        <v>154</v>
      </c>
      <c r="FA7331" s="13" t="n">
        <v>154</v>
      </c>
      <c r="FW7331" s="13" t="n">
        <v>154</v>
      </c>
      <c r="GS7331" s="13" t="n">
        <v>154</v>
      </c>
    </row>
    <row r="7332">
      <c r="C7332" s="13" t="n">
        <v>155</v>
      </c>
      <c r="Y7332" s="13" t="n">
        <v>155</v>
      </c>
      <c r="AU7332" s="13" t="n">
        <v>155</v>
      </c>
      <c r="BQ7332" s="13" t="n">
        <v>155</v>
      </c>
      <c r="CM7332" s="13" t="n">
        <v>155</v>
      </c>
      <c r="DI7332" s="13" t="n">
        <v>155</v>
      </c>
      <c r="EE7332" s="13" t="n">
        <v>155</v>
      </c>
      <c r="FA7332" s="13" t="n">
        <v>155</v>
      </c>
      <c r="FW7332" s="13" t="n">
        <v>155</v>
      </c>
      <c r="GS7332" s="13" t="n">
        <v>155</v>
      </c>
    </row>
    <row r="7333">
      <c r="C7333" s="13" t="n">
        <v>156</v>
      </c>
      <c r="Y7333" s="13" t="n">
        <v>156</v>
      </c>
      <c r="AU7333" s="13" t="n">
        <v>156</v>
      </c>
      <c r="BQ7333" s="13" t="n">
        <v>156</v>
      </c>
      <c r="CM7333" s="13" t="n">
        <v>156</v>
      </c>
      <c r="DI7333" s="13" t="n">
        <v>156</v>
      </c>
      <c r="EE7333" s="13" t="n">
        <v>156</v>
      </c>
      <c r="FA7333" s="13" t="n">
        <v>156</v>
      </c>
      <c r="FW7333" s="13" t="n">
        <v>156</v>
      </c>
      <c r="GS7333" s="13" t="n">
        <v>156</v>
      </c>
    </row>
    <row r="7334">
      <c r="C7334" s="13" t="n">
        <v>157</v>
      </c>
      <c r="Y7334" s="13" t="n">
        <v>157</v>
      </c>
      <c r="AU7334" s="13" t="n">
        <v>157</v>
      </c>
      <c r="BQ7334" s="13" t="n">
        <v>157</v>
      </c>
      <c r="CM7334" s="13" t="n">
        <v>157</v>
      </c>
      <c r="DI7334" s="13" t="n">
        <v>157</v>
      </c>
      <c r="EE7334" s="13" t="n">
        <v>157</v>
      </c>
      <c r="FA7334" s="13" t="n">
        <v>157</v>
      </c>
      <c r="FW7334" s="13" t="n">
        <v>157</v>
      </c>
      <c r="GS7334" s="13" t="n">
        <v>157</v>
      </c>
    </row>
    <row r="7335">
      <c r="C7335" s="13" t="n">
        <v>158</v>
      </c>
      <c r="Y7335" s="13" t="n">
        <v>158</v>
      </c>
      <c r="AU7335" s="13" t="n">
        <v>158</v>
      </c>
      <c r="BQ7335" s="13" t="n">
        <v>158</v>
      </c>
      <c r="CM7335" s="13" t="n">
        <v>158</v>
      </c>
      <c r="DI7335" s="13" t="n">
        <v>158</v>
      </c>
      <c r="EE7335" s="13" t="n">
        <v>158</v>
      </c>
      <c r="FA7335" s="13" t="n">
        <v>158</v>
      </c>
      <c r="FW7335" s="13" t="n">
        <v>158</v>
      </c>
      <c r="GS7335" s="13" t="n">
        <v>158</v>
      </c>
    </row>
    <row r="7336">
      <c r="C7336" s="13" t="n">
        <v>159</v>
      </c>
      <c r="Y7336" s="13" t="n">
        <v>159</v>
      </c>
      <c r="AU7336" s="13" t="n">
        <v>159</v>
      </c>
      <c r="BQ7336" s="13" t="n">
        <v>159</v>
      </c>
      <c r="CM7336" s="13" t="n">
        <v>159</v>
      </c>
      <c r="DI7336" s="13" t="n">
        <v>159</v>
      </c>
      <c r="EE7336" s="13" t="n">
        <v>159</v>
      </c>
      <c r="FA7336" s="13" t="n">
        <v>159</v>
      </c>
      <c r="FW7336" s="13" t="n">
        <v>159</v>
      </c>
      <c r="GS7336" s="13" t="n">
        <v>159</v>
      </c>
    </row>
    <row r="7337">
      <c r="C7337" s="13" t="n">
        <v>160</v>
      </c>
      <c r="Y7337" s="13" t="n">
        <v>160</v>
      </c>
      <c r="AU7337" s="13" t="n">
        <v>160</v>
      </c>
      <c r="BQ7337" s="13" t="n">
        <v>160</v>
      </c>
      <c r="CM7337" s="13" t="n">
        <v>160</v>
      </c>
      <c r="DI7337" s="13" t="n">
        <v>160</v>
      </c>
      <c r="EE7337" s="13" t="n">
        <v>160</v>
      </c>
      <c r="FA7337" s="13" t="n">
        <v>160</v>
      </c>
      <c r="FW7337" s="13" t="n">
        <v>160</v>
      </c>
      <c r="GS7337" s="13" t="n">
        <v>160</v>
      </c>
    </row>
    <row r="7338">
      <c r="C7338" s="13" t="n">
        <v>161</v>
      </c>
      <c r="Y7338" s="13" t="n">
        <v>161</v>
      </c>
      <c r="AU7338" s="13" t="n">
        <v>161</v>
      </c>
      <c r="BQ7338" s="13" t="n">
        <v>161</v>
      </c>
      <c r="CM7338" s="13" t="n">
        <v>161</v>
      </c>
      <c r="DI7338" s="13" t="n">
        <v>161</v>
      </c>
      <c r="EE7338" s="13" t="n">
        <v>161</v>
      </c>
      <c r="FA7338" s="13" t="n">
        <v>161</v>
      </c>
      <c r="FW7338" s="13" t="n">
        <v>161</v>
      </c>
      <c r="GS7338" s="13" t="n">
        <v>161</v>
      </c>
    </row>
    <row r="7339">
      <c r="C7339" s="13" t="n">
        <v>162</v>
      </c>
      <c r="Y7339" s="13" t="n">
        <v>162</v>
      </c>
      <c r="AU7339" s="13" t="n">
        <v>162</v>
      </c>
      <c r="BQ7339" s="13" t="n">
        <v>162</v>
      </c>
      <c r="CM7339" s="13" t="n">
        <v>162</v>
      </c>
      <c r="DI7339" s="13" t="n">
        <v>162</v>
      </c>
      <c r="EE7339" s="13" t="n">
        <v>162</v>
      </c>
      <c r="FA7339" s="13" t="n">
        <v>162</v>
      </c>
      <c r="FW7339" s="13" t="n">
        <v>162</v>
      </c>
      <c r="GS7339" s="13" t="n">
        <v>162</v>
      </c>
    </row>
    <row r="7340">
      <c r="C7340" s="13" t="n">
        <v>163</v>
      </c>
      <c r="Y7340" s="13" t="n">
        <v>163</v>
      </c>
      <c r="AU7340" s="13" t="n">
        <v>163</v>
      </c>
      <c r="BQ7340" s="13" t="n">
        <v>163</v>
      </c>
      <c r="CM7340" s="13" t="n">
        <v>163</v>
      </c>
      <c r="DI7340" s="13" t="n">
        <v>163</v>
      </c>
      <c r="EE7340" s="13" t="n">
        <v>163</v>
      </c>
      <c r="FA7340" s="13" t="n">
        <v>163</v>
      </c>
      <c r="FW7340" s="13" t="n">
        <v>163</v>
      </c>
      <c r="GS7340" s="13" t="n">
        <v>163</v>
      </c>
    </row>
    <row r="7341">
      <c r="C7341" s="13" t="n">
        <v>164</v>
      </c>
      <c r="Y7341" s="13" t="n">
        <v>164</v>
      </c>
      <c r="AU7341" s="13" t="n">
        <v>164</v>
      </c>
      <c r="BQ7341" s="13" t="n">
        <v>164</v>
      </c>
      <c r="CM7341" s="13" t="n">
        <v>164</v>
      </c>
      <c r="DI7341" s="13" t="n">
        <v>164</v>
      </c>
      <c r="EE7341" s="13" t="n">
        <v>164</v>
      </c>
      <c r="FA7341" s="13" t="n">
        <v>164</v>
      </c>
      <c r="FW7341" s="13" t="n">
        <v>164</v>
      </c>
      <c r="GS7341" s="13" t="n">
        <v>164</v>
      </c>
    </row>
    <row r="7342">
      <c r="C7342" s="13" t="n">
        <v>165</v>
      </c>
      <c r="Y7342" s="13" t="n">
        <v>165</v>
      </c>
      <c r="AU7342" s="13" t="n">
        <v>165</v>
      </c>
      <c r="BQ7342" s="13" t="n">
        <v>165</v>
      </c>
      <c r="CM7342" s="13" t="n">
        <v>165</v>
      </c>
      <c r="DI7342" s="13" t="n">
        <v>165</v>
      </c>
      <c r="EE7342" s="13" t="n">
        <v>165</v>
      </c>
      <c r="FA7342" s="13" t="n">
        <v>165</v>
      </c>
      <c r="FW7342" s="13" t="n">
        <v>165</v>
      </c>
      <c r="GS7342" s="13" t="n">
        <v>165</v>
      </c>
    </row>
    <row r="7343">
      <c r="C7343" s="13" t="n">
        <v>166</v>
      </c>
      <c r="Y7343" s="13" t="n">
        <v>166</v>
      </c>
      <c r="AU7343" s="13" t="n">
        <v>166</v>
      </c>
      <c r="BQ7343" s="13" t="n">
        <v>166</v>
      </c>
      <c r="CM7343" s="13" t="n">
        <v>166</v>
      </c>
      <c r="DI7343" s="13" t="n">
        <v>166</v>
      </c>
      <c r="EE7343" s="13" t="n">
        <v>166</v>
      </c>
      <c r="FA7343" s="13" t="n">
        <v>166</v>
      </c>
      <c r="FW7343" s="13" t="n">
        <v>166</v>
      </c>
      <c r="GS7343" s="13" t="n">
        <v>166</v>
      </c>
    </row>
    <row r="7344">
      <c r="C7344" s="13" t="n">
        <v>167</v>
      </c>
      <c r="Y7344" s="13" t="n">
        <v>167</v>
      </c>
      <c r="AU7344" s="13" t="n">
        <v>167</v>
      </c>
      <c r="BQ7344" s="13" t="n">
        <v>167</v>
      </c>
      <c r="CM7344" s="13" t="n">
        <v>167</v>
      </c>
      <c r="DI7344" s="13" t="n">
        <v>167</v>
      </c>
      <c r="EE7344" s="13" t="n">
        <v>167</v>
      </c>
      <c r="FA7344" s="13" t="n">
        <v>167</v>
      </c>
      <c r="FW7344" s="13" t="n">
        <v>167</v>
      </c>
      <c r="GS7344" s="13" t="n">
        <v>167</v>
      </c>
    </row>
    <row r="7345">
      <c r="C7345" s="13" t="n">
        <v>168</v>
      </c>
      <c r="Y7345" s="13" t="n">
        <v>168</v>
      </c>
      <c r="AU7345" s="13" t="n">
        <v>168</v>
      </c>
      <c r="BQ7345" s="13" t="n">
        <v>168</v>
      </c>
      <c r="CM7345" s="13" t="n">
        <v>168</v>
      </c>
      <c r="DI7345" s="13" t="n">
        <v>168</v>
      </c>
      <c r="EE7345" s="13" t="n">
        <v>168</v>
      </c>
      <c r="FA7345" s="13" t="n">
        <v>168</v>
      </c>
      <c r="FW7345" s="13" t="n">
        <v>168</v>
      </c>
      <c r="GS7345" s="13" t="n">
        <v>168</v>
      </c>
    </row>
    <row r="7346">
      <c r="C7346" s="13" t="n">
        <v>169</v>
      </c>
      <c r="Y7346" s="13" t="n">
        <v>169</v>
      </c>
      <c r="AU7346" s="13" t="n">
        <v>169</v>
      </c>
      <c r="BQ7346" s="13" t="n">
        <v>169</v>
      </c>
      <c r="CM7346" s="13" t="n">
        <v>169</v>
      </c>
      <c r="DI7346" s="13" t="n">
        <v>169</v>
      </c>
      <c r="EE7346" s="13" t="n">
        <v>169</v>
      </c>
      <c r="FA7346" s="13" t="n">
        <v>169</v>
      </c>
      <c r="FW7346" s="13" t="n">
        <v>169</v>
      </c>
      <c r="GS7346" s="13" t="n">
        <v>169</v>
      </c>
    </row>
    <row r="7347">
      <c r="C7347" s="13" t="n">
        <v>170</v>
      </c>
      <c r="Y7347" s="13" t="n">
        <v>170</v>
      </c>
      <c r="AU7347" s="13" t="n">
        <v>170</v>
      </c>
      <c r="BQ7347" s="13" t="n">
        <v>170</v>
      </c>
      <c r="CM7347" s="13" t="n">
        <v>170</v>
      </c>
      <c r="DI7347" s="13" t="n">
        <v>170</v>
      </c>
      <c r="EE7347" s="13" t="n">
        <v>170</v>
      </c>
      <c r="FA7347" s="13" t="n">
        <v>170</v>
      </c>
      <c r="FW7347" s="13" t="n">
        <v>170</v>
      </c>
      <c r="GS7347" s="13" t="n">
        <v>170</v>
      </c>
    </row>
    <row r="7348">
      <c r="C7348" s="13" t="n">
        <v>171</v>
      </c>
      <c r="Y7348" s="13" t="n">
        <v>171</v>
      </c>
      <c r="AU7348" s="13" t="n">
        <v>171</v>
      </c>
      <c r="BQ7348" s="13" t="n">
        <v>171</v>
      </c>
      <c r="CM7348" s="13" t="n">
        <v>171</v>
      </c>
      <c r="DI7348" s="13" t="n">
        <v>171</v>
      </c>
      <c r="EE7348" s="13" t="n">
        <v>171</v>
      </c>
      <c r="FA7348" s="13" t="n">
        <v>171</v>
      </c>
      <c r="FW7348" s="13" t="n">
        <v>171</v>
      </c>
      <c r="GS7348" s="13" t="n">
        <v>171</v>
      </c>
    </row>
    <row r="7349">
      <c r="C7349" s="13" t="n">
        <v>172</v>
      </c>
      <c r="Y7349" s="13" t="n">
        <v>172</v>
      </c>
      <c r="AU7349" s="13" t="n">
        <v>172</v>
      </c>
      <c r="BQ7349" s="13" t="n">
        <v>172</v>
      </c>
      <c r="CM7349" s="13" t="n">
        <v>172</v>
      </c>
      <c r="DI7349" s="13" t="n">
        <v>172</v>
      </c>
      <c r="EE7349" s="13" t="n">
        <v>172</v>
      </c>
      <c r="FA7349" s="13" t="n">
        <v>172</v>
      </c>
      <c r="FW7349" s="13" t="n">
        <v>172</v>
      </c>
      <c r="GS7349" s="13" t="n">
        <v>172</v>
      </c>
    </row>
    <row r="7350">
      <c r="C7350" s="13" t="n">
        <v>173</v>
      </c>
      <c r="Y7350" s="13" t="n">
        <v>173</v>
      </c>
      <c r="AU7350" s="13" t="n">
        <v>173</v>
      </c>
      <c r="BQ7350" s="13" t="n">
        <v>173</v>
      </c>
      <c r="CM7350" s="13" t="n">
        <v>173</v>
      </c>
      <c r="DI7350" s="13" t="n">
        <v>173</v>
      </c>
      <c r="EE7350" s="13" t="n">
        <v>173</v>
      </c>
      <c r="FA7350" s="13" t="n">
        <v>173</v>
      </c>
      <c r="FW7350" s="13" t="n">
        <v>173</v>
      </c>
      <c r="GS7350" s="13" t="n">
        <v>173</v>
      </c>
    </row>
    <row r="7351">
      <c r="C7351" s="13" t="n">
        <v>174</v>
      </c>
      <c r="Y7351" s="13" t="n">
        <v>174</v>
      </c>
      <c r="AU7351" s="13" t="n">
        <v>174</v>
      </c>
      <c r="BQ7351" s="13" t="n">
        <v>174</v>
      </c>
      <c r="CM7351" s="13" t="n">
        <v>174</v>
      </c>
      <c r="DI7351" s="13" t="n">
        <v>174</v>
      </c>
      <c r="EE7351" s="13" t="n">
        <v>174</v>
      </c>
      <c r="FA7351" s="13" t="n">
        <v>174</v>
      </c>
      <c r="FW7351" s="13" t="n">
        <v>174</v>
      </c>
      <c r="GS7351" s="13" t="n">
        <v>174</v>
      </c>
    </row>
    <row r="7352">
      <c r="C7352" s="13" t="n">
        <v>175</v>
      </c>
      <c r="Y7352" s="13" t="n">
        <v>175</v>
      </c>
      <c r="AU7352" s="13" t="n">
        <v>175</v>
      </c>
      <c r="BQ7352" s="13" t="n">
        <v>175</v>
      </c>
      <c r="CM7352" s="13" t="n">
        <v>175</v>
      </c>
      <c r="DI7352" s="13" t="n">
        <v>175</v>
      </c>
      <c r="EE7352" s="13" t="n">
        <v>175</v>
      </c>
      <c r="FA7352" s="13" t="n">
        <v>175</v>
      </c>
      <c r="FW7352" s="13" t="n">
        <v>175</v>
      </c>
      <c r="GS7352" s="13" t="n">
        <v>175</v>
      </c>
    </row>
    <row r="7353">
      <c r="C7353" s="13" t="n">
        <v>176</v>
      </c>
      <c r="Y7353" s="13" t="n">
        <v>176</v>
      </c>
      <c r="AU7353" s="13" t="n">
        <v>176</v>
      </c>
      <c r="BQ7353" s="13" t="n">
        <v>176</v>
      </c>
      <c r="CM7353" s="13" t="n">
        <v>176</v>
      </c>
      <c r="DI7353" s="13" t="n">
        <v>176</v>
      </c>
      <c r="EE7353" s="13" t="n">
        <v>176</v>
      </c>
      <c r="FA7353" s="13" t="n">
        <v>176</v>
      </c>
      <c r="FW7353" s="13" t="n">
        <v>176</v>
      </c>
      <c r="GS7353" s="13" t="n">
        <v>176</v>
      </c>
    </row>
    <row r="7354">
      <c r="C7354" s="13" t="n">
        <v>177</v>
      </c>
      <c r="Y7354" s="13" t="n">
        <v>177</v>
      </c>
      <c r="AU7354" s="13" t="n">
        <v>177</v>
      </c>
      <c r="BQ7354" s="13" t="n">
        <v>177</v>
      </c>
      <c r="CM7354" s="13" t="n">
        <v>177</v>
      </c>
      <c r="DI7354" s="13" t="n">
        <v>177</v>
      </c>
      <c r="EE7354" s="13" t="n">
        <v>177</v>
      </c>
      <c r="FA7354" s="13" t="n">
        <v>177</v>
      </c>
      <c r="FW7354" s="13" t="n">
        <v>177</v>
      </c>
      <c r="GS7354" s="13" t="n">
        <v>177</v>
      </c>
    </row>
    <row r="7355">
      <c r="C7355" s="13" t="n">
        <v>178</v>
      </c>
      <c r="Y7355" s="13" t="n">
        <v>178</v>
      </c>
      <c r="AU7355" s="13" t="n">
        <v>178</v>
      </c>
      <c r="BQ7355" s="13" t="n">
        <v>178</v>
      </c>
      <c r="CM7355" s="13" t="n">
        <v>178</v>
      </c>
      <c r="DI7355" s="13" t="n">
        <v>178</v>
      </c>
      <c r="EE7355" s="13" t="n">
        <v>178</v>
      </c>
      <c r="FA7355" s="13" t="n">
        <v>178</v>
      </c>
      <c r="FW7355" s="13" t="n">
        <v>178</v>
      </c>
      <c r="GS7355" s="13" t="n">
        <v>178</v>
      </c>
    </row>
    <row r="7356">
      <c r="C7356" s="13" t="n">
        <v>179</v>
      </c>
      <c r="Y7356" s="13" t="n">
        <v>179</v>
      </c>
      <c r="AU7356" s="13" t="n">
        <v>179</v>
      </c>
      <c r="BQ7356" s="13" t="n">
        <v>179</v>
      </c>
      <c r="CM7356" s="13" t="n">
        <v>179</v>
      </c>
      <c r="DI7356" s="13" t="n">
        <v>179</v>
      </c>
      <c r="EE7356" s="13" t="n">
        <v>179</v>
      </c>
      <c r="FA7356" s="13" t="n">
        <v>179</v>
      </c>
      <c r="FW7356" s="13" t="n">
        <v>179</v>
      </c>
      <c r="GS7356" s="13" t="n">
        <v>179</v>
      </c>
    </row>
    <row r="7357">
      <c r="C7357" s="13" t="n">
        <v>180</v>
      </c>
      <c r="Y7357" s="13" t="n">
        <v>180</v>
      </c>
      <c r="AU7357" s="13" t="n">
        <v>180</v>
      </c>
      <c r="BQ7357" s="13" t="n">
        <v>180</v>
      </c>
      <c r="CM7357" s="13" t="n">
        <v>180</v>
      </c>
      <c r="DI7357" s="13" t="n">
        <v>180</v>
      </c>
      <c r="EE7357" s="13" t="n">
        <v>180</v>
      </c>
      <c r="FA7357" s="13" t="n">
        <v>180</v>
      </c>
      <c r="FW7357" s="13" t="n">
        <v>180</v>
      </c>
      <c r="GS7357" s="13" t="n">
        <v>180</v>
      </c>
    </row>
    <row r="7358">
      <c r="C7358" s="13" t="n">
        <v>181</v>
      </c>
      <c r="Y7358" s="13" t="n">
        <v>181</v>
      </c>
      <c r="AU7358" s="13" t="n">
        <v>181</v>
      </c>
      <c r="BQ7358" s="13" t="n">
        <v>181</v>
      </c>
      <c r="CM7358" s="13" t="n">
        <v>181</v>
      </c>
      <c r="DI7358" s="13" t="n">
        <v>181</v>
      </c>
      <c r="EE7358" s="13" t="n">
        <v>181</v>
      </c>
      <c r="FA7358" s="13" t="n">
        <v>181</v>
      </c>
      <c r="FW7358" s="13" t="n">
        <v>181</v>
      </c>
      <c r="GS7358" s="13" t="n">
        <v>181</v>
      </c>
    </row>
    <row r="7359">
      <c r="C7359" s="13" t="n">
        <v>182</v>
      </c>
      <c r="Y7359" s="13" t="n">
        <v>182</v>
      </c>
      <c r="AU7359" s="13" t="n">
        <v>182</v>
      </c>
      <c r="BQ7359" s="13" t="n">
        <v>182</v>
      </c>
      <c r="CM7359" s="13" t="n">
        <v>182</v>
      </c>
      <c r="DI7359" s="13" t="n">
        <v>182</v>
      </c>
      <c r="EE7359" s="13" t="n">
        <v>182</v>
      </c>
      <c r="FA7359" s="13" t="n">
        <v>182</v>
      </c>
      <c r="FW7359" s="13" t="n">
        <v>182</v>
      </c>
      <c r="GS7359" s="13" t="n">
        <v>182</v>
      </c>
    </row>
    <row r="7360">
      <c r="C7360" s="13" t="n">
        <v>183</v>
      </c>
      <c r="Y7360" s="13" t="n">
        <v>183</v>
      </c>
      <c r="AU7360" s="13" t="n">
        <v>183</v>
      </c>
      <c r="BQ7360" s="13" t="n">
        <v>183</v>
      </c>
      <c r="CM7360" s="13" t="n">
        <v>183</v>
      </c>
      <c r="DI7360" s="13" t="n">
        <v>183</v>
      </c>
      <c r="EE7360" s="13" t="n">
        <v>183</v>
      </c>
      <c r="FA7360" s="13" t="n">
        <v>183</v>
      </c>
      <c r="FW7360" s="13" t="n">
        <v>183</v>
      </c>
      <c r="GS7360" s="13" t="n">
        <v>183</v>
      </c>
    </row>
    <row r="7361">
      <c r="C7361" s="13" t="n">
        <v>184</v>
      </c>
      <c r="Y7361" s="13" t="n">
        <v>184</v>
      </c>
      <c r="AU7361" s="13" t="n">
        <v>184</v>
      </c>
      <c r="BQ7361" s="13" t="n">
        <v>184</v>
      </c>
      <c r="CM7361" s="13" t="n">
        <v>184</v>
      </c>
      <c r="DI7361" s="13" t="n">
        <v>184</v>
      </c>
      <c r="EE7361" s="13" t="n">
        <v>184</v>
      </c>
      <c r="FA7361" s="13" t="n">
        <v>184</v>
      </c>
      <c r="FW7361" s="13" t="n">
        <v>184</v>
      </c>
      <c r="GS7361" s="13" t="n">
        <v>184</v>
      </c>
    </row>
    <row r="7362">
      <c r="C7362" s="13" t="n">
        <v>185</v>
      </c>
      <c r="Y7362" s="13" t="n">
        <v>185</v>
      </c>
      <c r="AU7362" s="13" t="n">
        <v>185</v>
      </c>
      <c r="BQ7362" s="13" t="n">
        <v>185</v>
      </c>
      <c r="CM7362" s="13" t="n">
        <v>185</v>
      </c>
      <c r="DI7362" s="13" t="n">
        <v>185</v>
      </c>
      <c r="EE7362" s="13" t="n">
        <v>185</v>
      </c>
      <c r="FA7362" s="13" t="n">
        <v>185</v>
      </c>
      <c r="FW7362" s="13" t="n">
        <v>185</v>
      </c>
      <c r="GS7362" s="13" t="n">
        <v>185</v>
      </c>
    </row>
    <row r="7363">
      <c r="C7363" s="13" t="n">
        <v>186</v>
      </c>
      <c r="Y7363" s="13" t="n">
        <v>186</v>
      </c>
      <c r="AU7363" s="13" t="n">
        <v>186</v>
      </c>
      <c r="BQ7363" s="13" t="n">
        <v>186</v>
      </c>
      <c r="CM7363" s="13" t="n">
        <v>186</v>
      </c>
      <c r="DI7363" s="13" t="n">
        <v>186</v>
      </c>
      <c r="EE7363" s="13" t="n">
        <v>186</v>
      </c>
      <c r="FA7363" s="13" t="n">
        <v>186</v>
      </c>
      <c r="FW7363" s="13" t="n">
        <v>186</v>
      </c>
      <c r="GS7363" s="13" t="n">
        <v>186</v>
      </c>
    </row>
    <row r="7364">
      <c r="C7364" s="13" t="n">
        <v>187</v>
      </c>
      <c r="Y7364" s="13" t="n">
        <v>187</v>
      </c>
      <c r="AU7364" s="13" t="n">
        <v>187</v>
      </c>
      <c r="BQ7364" s="13" t="n">
        <v>187</v>
      </c>
      <c r="CM7364" s="13" t="n">
        <v>187</v>
      </c>
      <c r="DI7364" s="13" t="n">
        <v>187</v>
      </c>
      <c r="EE7364" s="13" t="n">
        <v>187</v>
      </c>
      <c r="FA7364" s="13" t="n">
        <v>187</v>
      </c>
      <c r="FW7364" s="13" t="n">
        <v>187</v>
      </c>
      <c r="GS7364" s="13" t="n">
        <v>187</v>
      </c>
    </row>
    <row r="7365">
      <c r="C7365" s="13" t="n">
        <v>188</v>
      </c>
      <c r="Y7365" s="13" t="n">
        <v>188</v>
      </c>
      <c r="AU7365" s="13" t="n">
        <v>188</v>
      </c>
      <c r="BQ7365" s="13" t="n">
        <v>188</v>
      </c>
      <c r="CM7365" s="13" t="n">
        <v>188</v>
      </c>
      <c r="DI7365" s="13" t="n">
        <v>188</v>
      </c>
      <c r="EE7365" s="13" t="n">
        <v>188</v>
      </c>
      <c r="FA7365" s="13" t="n">
        <v>188</v>
      </c>
      <c r="FW7365" s="13" t="n">
        <v>188</v>
      </c>
      <c r="GS7365" s="13" t="n">
        <v>188</v>
      </c>
    </row>
    <row r="7366">
      <c r="C7366" s="13" t="n">
        <v>189</v>
      </c>
      <c r="Y7366" s="13" t="n">
        <v>189</v>
      </c>
      <c r="AU7366" s="13" t="n">
        <v>189</v>
      </c>
      <c r="BQ7366" s="13" t="n">
        <v>189</v>
      </c>
      <c r="CM7366" s="13" t="n">
        <v>189</v>
      </c>
      <c r="DI7366" s="13" t="n">
        <v>189</v>
      </c>
      <c r="EE7366" s="13" t="n">
        <v>189</v>
      </c>
      <c r="FA7366" s="13" t="n">
        <v>189</v>
      </c>
      <c r="FW7366" s="13" t="n">
        <v>189</v>
      </c>
      <c r="GS7366" s="13" t="n">
        <v>189</v>
      </c>
    </row>
    <row r="7367">
      <c r="C7367" s="13" t="n">
        <v>190</v>
      </c>
      <c r="Y7367" s="13" t="n">
        <v>190</v>
      </c>
      <c r="AU7367" s="13" t="n">
        <v>190</v>
      </c>
      <c r="BQ7367" s="13" t="n">
        <v>190</v>
      </c>
      <c r="CM7367" s="13" t="n">
        <v>190</v>
      </c>
      <c r="DI7367" s="13" t="n">
        <v>190</v>
      </c>
      <c r="EE7367" s="13" t="n">
        <v>190</v>
      </c>
      <c r="FA7367" s="13" t="n">
        <v>190</v>
      </c>
      <c r="FW7367" s="13" t="n">
        <v>190</v>
      </c>
      <c r="GS7367" s="13" t="n">
        <v>190</v>
      </c>
    </row>
    <row r="7368">
      <c r="C7368" s="13" t="n">
        <v>191</v>
      </c>
      <c r="Y7368" s="13" t="n">
        <v>191</v>
      </c>
      <c r="AU7368" s="13" t="n">
        <v>191</v>
      </c>
      <c r="BQ7368" s="13" t="n">
        <v>191</v>
      </c>
      <c r="CM7368" s="13" t="n">
        <v>191</v>
      </c>
      <c r="DI7368" s="13" t="n">
        <v>191</v>
      </c>
      <c r="EE7368" s="13" t="n">
        <v>191</v>
      </c>
      <c r="FA7368" s="13" t="n">
        <v>191</v>
      </c>
      <c r="FW7368" s="13" t="n">
        <v>191</v>
      </c>
      <c r="GS7368" s="13" t="n">
        <v>191</v>
      </c>
    </row>
    <row r="7369">
      <c r="C7369" s="13" t="n">
        <v>192</v>
      </c>
      <c r="Y7369" s="13" t="n">
        <v>192</v>
      </c>
      <c r="AU7369" s="13" t="n">
        <v>192</v>
      </c>
      <c r="BQ7369" s="13" t="n">
        <v>192</v>
      </c>
      <c r="CM7369" s="13" t="n">
        <v>192</v>
      </c>
      <c r="DI7369" s="13" t="n">
        <v>192</v>
      </c>
      <c r="EE7369" s="13" t="n">
        <v>192</v>
      </c>
      <c r="FA7369" s="13" t="n">
        <v>192</v>
      </c>
      <c r="FW7369" s="13" t="n">
        <v>192</v>
      </c>
      <c r="GS7369" s="13" t="n">
        <v>192</v>
      </c>
    </row>
    <row r="7370">
      <c r="C7370" s="13" t="n">
        <v>193</v>
      </c>
      <c r="Y7370" s="13" t="n">
        <v>193</v>
      </c>
      <c r="AU7370" s="13" t="n">
        <v>193</v>
      </c>
      <c r="BQ7370" s="13" t="n">
        <v>193</v>
      </c>
      <c r="CM7370" s="13" t="n">
        <v>193</v>
      </c>
      <c r="DI7370" s="13" t="n">
        <v>193</v>
      </c>
      <c r="EE7370" s="13" t="n">
        <v>193</v>
      </c>
      <c r="FA7370" s="13" t="n">
        <v>193</v>
      </c>
      <c r="FW7370" s="13" t="n">
        <v>193</v>
      </c>
      <c r="GS7370" s="13" t="n">
        <v>193</v>
      </c>
    </row>
    <row r="7371">
      <c r="C7371" s="13" t="n">
        <v>194</v>
      </c>
      <c r="Y7371" s="13" t="n">
        <v>194</v>
      </c>
      <c r="AU7371" s="13" t="n">
        <v>194</v>
      </c>
      <c r="BQ7371" s="13" t="n">
        <v>194</v>
      </c>
      <c r="CM7371" s="13" t="n">
        <v>194</v>
      </c>
      <c r="DI7371" s="13" t="n">
        <v>194</v>
      </c>
      <c r="EE7371" s="13" t="n">
        <v>194</v>
      </c>
      <c r="FA7371" s="13" t="n">
        <v>194</v>
      </c>
      <c r="FW7371" s="13" t="n">
        <v>194</v>
      </c>
      <c r="GS7371" s="13" t="n">
        <v>194</v>
      </c>
    </row>
    <row r="7372">
      <c r="C7372" s="13" t="n">
        <v>195</v>
      </c>
      <c r="Y7372" s="13" t="n">
        <v>195</v>
      </c>
      <c r="AU7372" s="13" t="n">
        <v>195</v>
      </c>
      <c r="BQ7372" s="13" t="n">
        <v>195</v>
      </c>
      <c r="CM7372" s="13" t="n">
        <v>195</v>
      </c>
      <c r="DI7372" s="13" t="n">
        <v>195</v>
      </c>
      <c r="EE7372" s="13" t="n">
        <v>195</v>
      </c>
      <c r="FA7372" s="13" t="n">
        <v>195</v>
      </c>
      <c r="FW7372" s="13" t="n">
        <v>195</v>
      </c>
      <c r="GS7372" s="13" t="n">
        <v>195</v>
      </c>
    </row>
    <row r="7373">
      <c r="C7373" s="13" t="n">
        <v>196</v>
      </c>
      <c r="Y7373" s="13" t="n">
        <v>196</v>
      </c>
      <c r="AU7373" s="13" t="n">
        <v>196</v>
      </c>
      <c r="BQ7373" s="13" t="n">
        <v>196</v>
      </c>
      <c r="CM7373" s="13" t="n">
        <v>196</v>
      </c>
      <c r="DI7373" s="13" t="n">
        <v>196</v>
      </c>
      <c r="EE7373" s="13" t="n">
        <v>196</v>
      </c>
      <c r="FA7373" s="13" t="n">
        <v>196</v>
      </c>
      <c r="FW7373" s="13" t="n">
        <v>196</v>
      </c>
      <c r="GS7373" s="13" t="n">
        <v>196</v>
      </c>
    </row>
    <row r="7374">
      <c r="C7374" s="13" t="n">
        <v>197</v>
      </c>
      <c r="Y7374" s="13" t="n">
        <v>197</v>
      </c>
      <c r="AU7374" s="13" t="n">
        <v>197</v>
      </c>
      <c r="BQ7374" s="13" t="n">
        <v>197</v>
      </c>
      <c r="CM7374" s="13" t="n">
        <v>197</v>
      </c>
      <c r="DI7374" s="13" t="n">
        <v>197</v>
      </c>
      <c r="EE7374" s="13" t="n">
        <v>197</v>
      </c>
      <c r="FA7374" s="13" t="n">
        <v>197</v>
      </c>
      <c r="FW7374" s="13" t="n">
        <v>197</v>
      </c>
      <c r="GS7374" s="13" t="n">
        <v>197</v>
      </c>
    </row>
    <row r="7375">
      <c r="C7375" s="13" t="n">
        <v>198</v>
      </c>
      <c r="Y7375" s="13" t="n">
        <v>198</v>
      </c>
      <c r="AU7375" s="13" t="n">
        <v>198</v>
      </c>
      <c r="BQ7375" s="13" t="n">
        <v>198</v>
      </c>
      <c r="CM7375" s="13" t="n">
        <v>198</v>
      </c>
      <c r="DI7375" s="13" t="n">
        <v>198</v>
      </c>
      <c r="EE7375" s="13" t="n">
        <v>198</v>
      </c>
      <c r="FA7375" s="13" t="n">
        <v>198</v>
      </c>
      <c r="FW7375" s="13" t="n">
        <v>198</v>
      </c>
      <c r="GS7375" s="13" t="n">
        <v>198</v>
      </c>
    </row>
    <row r="7377">
      <c r="D7377" s="13" t="n">
        <v>22</v>
      </c>
      <c r="E7377" s="13" t="n">
        <v>23</v>
      </c>
      <c r="F7377" s="13" t="n">
        <v>24</v>
      </c>
      <c r="Z7377" s="13" t="n">
        <v>22</v>
      </c>
      <c r="AA7377" s="13" t="n">
        <v>23</v>
      </c>
      <c r="AB7377" s="13" t="n">
        <v>24</v>
      </c>
      <c r="AV7377" s="13" t="n">
        <v>22</v>
      </c>
      <c r="AW7377" s="13" t="n">
        <v>23</v>
      </c>
      <c r="AX7377" s="13" t="n">
        <v>24</v>
      </c>
      <c r="BR7377" s="13" t="n">
        <v>22</v>
      </c>
      <c r="BS7377" s="13" t="n">
        <v>23</v>
      </c>
      <c r="BT7377" s="13" t="n">
        <v>24</v>
      </c>
      <c r="CN7377" s="13" t="n">
        <v>22</v>
      </c>
      <c r="CO7377" s="13" t="n">
        <v>23</v>
      </c>
      <c r="CP7377" s="13" t="n">
        <v>24</v>
      </c>
      <c r="DJ7377" s="13" t="n">
        <v>22</v>
      </c>
      <c r="DK7377" s="13" t="n">
        <v>23</v>
      </c>
      <c r="DL7377" s="13" t="n">
        <v>24</v>
      </c>
      <c r="EF7377" s="13" t="n">
        <v>22</v>
      </c>
      <c r="EG7377" s="13" t="n">
        <v>23</v>
      </c>
      <c r="EH7377" s="13" t="n">
        <v>24</v>
      </c>
      <c r="FB7377" s="13" t="n">
        <v>22</v>
      </c>
      <c r="FC7377" s="13" t="n">
        <v>23</v>
      </c>
      <c r="FD7377" s="13" t="n">
        <v>24</v>
      </c>
      <c r="FX7377" s="13" t="n">
        <v>22</v>
      </c>
      <c r="FY7377" s="13" t="n">
        <v>23</v>
      </c>
      <c r="FZ7377" s="13" t="n">
        <v>24</v>
      </c>
      <c r="GT7377" s="13" t="n">
        <v>22</v>
      </c>
      <c r="GU7377" s="13" t="n">
        <v>23</v>
      </c>
      <c r="GV7377" s="13" t="n">
        <v>24</v>
      </c>
    </row>
    <row r="7378">
      <c r="C7378" s="13" t="n">
        <v>9</v>
      </c>
      <c r="Y7378" s="13" t="n">
        <v>9</v>
      </c>
      <c r="AU7378" s="13" t="n">
        <v>9</v>
      </c>
      <c r="BQ7378" s="13" t="n">
        <v>9</v>
      </c>
      <c r="CM7378" s="13" t="n">
        <v>9</v>
      </c>
      <c r="DI7378" s="13" t="n">
        <v>9</v>
      </c>
      <c r="EE7378" s="13" t="n">
        <v>9</v>
      </c>
      <c r="FA7378" s="13" t="n">
        <v>9</v>
      </c>
      <c r="FW7378" s="13" t="n">
        <v>9</v>
      </c>
      <c r="GS7378" s="13" t="n">
        <v>9</v>
      </c>
    </row>
    <row r="7379">
      <c r="C7379" s="13" t="n">
        <v>10</v>
      </c>
      <c r="Y7379" s="13" t="n">
        <v>10</v>
      </c>
      <c r="AU7379" s="13" t="n">
        <v>10</v>
      </c>
      <c r="BQ7379" s="13" t="n">
        <v>10</v>
      </c>
      <c r="CM7379" s="13" t="n">
        <v>10</v>
      </c>
      <c r="DI7379" s="13" t="n">
        <v>10</v>
      </c>
      <c r="EE7379" s="13" t="n">
        <v>10</v>
      </c>
      <c r="FA7379" s="13" t="n">
        <v>10</v>
      </c>
      <c r="FW7379" s="13" t="n">
        <v>10</v>
      </c>
      <c r="GS7379" s="13" t="n">
        <v>10</v>
      </c>
    </row>
    <row r="7380">
      <c r="C7380" s="13" t="n">
        <v>11</v>
      </c>
      <c r="Y7380" s="13" t="n">
        <v>11</v>
      </c>
      <c r="AU7380" s="13" t="n">
        <v>11</v>
      </c>
      <c r="BQ7380" s="13" t="n">
        <v>11</v>
      </c>
      <c r="CM7380" s="13" t="n">
        <v>11</v>
      </c>
      <c r="DI7380" s="13" t="n">
        <v>11</v>
      </c>
      <c r="EE7380" s="13" t="n">
        <v>11</v>
      </c>
      <c r="FA7380" s="13" t="n">
        <v>11</v>
      </c>
      <c r="FW7380" s="13" t="n">
        <v>11</v>
      </c>
      <c r="GS7380" s="13" t="n">
        <v>11</v>
      </c>
    </row>
    <row r="7381">
      <c r="C7381" s="13" t="n">
        <v>12</v>
      </c>
      <c r="Y7381" s="13" t="n">
        <v>12</v>
      </c>
      <c r="AU7381" s="13" t="n">
        <v>12</v>
      </c>
      <c r="BQ7381" s="13" t="n">
        <v>12</v>
      </c>
      <c r="CM7381" s="13" t="n">
        <v>12</v>
      </c>
      <c r="DI7381" s="13" t="n">
        <v>12</v>
      </c>
      <c r="EE7381" s="13" t="n">
        <v>12</v>
      </c>
      <c r="FA7381" s="13" t="n">
        <v>12</v>
      </c>
      <c r="FW7381" s="13" t="n">
        <v>12</v>
      </c>
      <c r="GS7381" s="13" t="n">
        <v>12</v>
      </c>
    </row>
    <row r="7382">
      <c r="C7382" s="13" t="n">
        <v>13</v>
      </c>
      <c r="Y7382" s="13" t="n">
        <v>13</v>
      </c>
      <c r="AU7382" s="13" t="n">
        <v>13</v>
      </c>
      <c r="BQ7382" s="13" t="n">
        <v>13</v>
      </c>
      <c r="CM7382" s="13" t="n">
        <v>13</v>
      </c>
      <c r="DI7382" s="13" t="n">
        <v>13</v>
      </c>
      <c r="EE7382" s="13" t="n">
        <v>13</v>
      </c>
      <c r="FA7382" s="13" t="n">
        <v>13</v>
      </c>
      <c r="FW7382" s="13" t="n">
        <v>13</v>
      </c>
      <c r="GS7382" s="13" t="n">
        <v>13</v>
      </c>
    </row>
    <row r="7383">
      <c r="C7383" s="13" t="n">
        <v>14</v>
      </c>
      <c r="Y7383" s="13" t="n">
        <v>14</v>
      </c>
      <c r="AU7383" s="13" t="n">
        <v>14</v>
      </c>
      <c r="BQ7383" s="13" t="n">
        <v>14</v>
      </c>
      <c r="CM7383" s="13" t="n">
        <v>14</v>
      </c>
      <c r="DI7383" s="13" t="n">
        <v>14</v>
      </c>
      <c r="EE7383" s="13" t="n">
        <v>14</v>
      </c>
      <c r="FA7383" s="13" t="n">
        <v>14</v>
      </c>
      <c r="FW7383" s="13" t="n">
        <v>14</v>
      </c>
      <c r="GS7383" s="13" t="n">
        <v>14</v>
      </c>
    </row>
    <row r="7384">
      <c r="C7384" s="13" t="n">
        <v>15</v>
      </c>
      <c r="Y7384" s="13" t="n">
        <v>15</v>
      </c>
      <c r="AU7384" s="13" t="n">
        <v>15</v>
      </c>
      <c r="BQ7384" s="13" t="n">
        <v>15</v>
      </c>
      <c r="CM7384" s="13" t="n">
        <v>15</v>
      </c>
      <c r="DI7384" s="13" t="n">
        <v>15</v>
      </c>
      <c r="EE7384" s="13" t="n">
        <v>15</v>
      </c>
      <c r="FA7384" s="13" t="n">
        <v>15</v>
      </c>
      <c r="FW7384" s="13" t="n">
        <v>15</v>
      </c>
      <c r="GS7384" s="13" t="n">
        <v>15</v>
      </c>
    </row>
    <row r="7385">
      <c r="C7385" s="13" t="n">
        <v>16</v>
      </c>
      <c r="Y7385" s="13" t="n">
        <v>16</v>
      </c>
      <c r="AU7385" s="13" t="n">
        <v>16</v>
      </c>
      <c r="BQ7385" s="13" t="n">
        <v>16</v>
      </c>
      <c r="CM7385" s="13" t="n">
        <v>16</v>
      </c>
      <c r="DI7385" s="13" t="n">
        <v>16</v>
      </c>
      <c r="EE7385" s="13" t="n">
        <v>16</v>
      </c>
      <c r="FA7385" s="13" t="n">
        <v>16</v>
      </c>
      <c r="FW7385" s="13" t="n">
        <v>16</v>
      </c>
      <c r="GS7385" s="13" t="n">
        <v>16</v>
      </c>
    </row>
    <row r="7386">
      <c r="C7386" s="13" t="n">
        <v>17</v>
      </c>
      <c r="Y7386" s="13" t="n">
        <v>17</v>
      </c>
      <c r="AU7386" s="13" t="n">
        <v>17</v>
      </c>
      <c r="BQ7386" s="13" t="n">
        <v>17</v>
      </c>
      <c r="CM7386" s="13" t="n">
        <v>17</v>
      </c>
      <c r="DI7386" s="13" t="n">
        <v>17</v>
      </c>
      <c r="EE7386" s="13" t="n">
        <v>17</v>
      </c>
      <c r="FA7386" s="13" t="n">
        <v>17</v>
      </c>
      <c r="FW7386" s="13" t="n">
        <v>17</v>
      </c>
      <c r="GS7386" s="13" t="n">
        <v>17</v>
      </c>
    </row>
    <row r="7387">
      <c r="C7387" s="13" t="n">
        <v>18</v>
      </c>
      <c r="Y7387" s="13" t="n">
        <v>18</v>
      </c>
      <c r="AU7387" s="13" t="n">
        <v>18</v>
      </c>
      <c r="BQ7387" s="13" t="n">
        <v>18</v>
      </c>
      <c r="CM7387" s="13" t="n">
        <v>18</v>
      </c>
      <c r="DI7387" s="13" t="n">
        <v>18</v>
      </c>
      <c r="EE7387" s="13" t="n">
        <v>18</v>
      </c>
      <c r="FA7387" s="13" t="n">
        <v>18</v>
      </c>
      <c r="FW7387" s="13" t="n">
        <v>18</v>
      </c>
      <c r="GS7387" s="13" t="n">
        <v>18</v>
      </c>
    </row>
    <row r="7388">
      <c r="C7388" s="13" t="n">
        <v>19</v>
      </c>
      <c r="Y7388" s="13" t="n">
        <v>19</v>
      </c>
      <c r="AU7388" s="13" t="n">
        <v>19</v>
      </c>
      <c r="BQ7388" s="13" t="n">
        <v>19</v>
      </c>
      <c r="CM7388" s="13" t="n">
        <v>19</v>
      </c>
      <c r="DI7388" s="13" t="n">
        <v>19</v>
      </c>
      <c r="EE7388" s="13" t="n">
        <v>19</v>
      </c>
      <c r="FA7388" s="13" t="n">
        <v>19</v>
      </c>
      <c r="FW7388" s="13" t="n">
        <v>19</v>
      </c>
      <c r="GS7388" s="13" t="n">
        <v>19</v>
      </c>
    </row>
    <row r="7389">
      <c r="C7389" s="13" t="n">
        <v>20</v>
      </c>
      <c r="Y7389" s="13" t="n">
        <v>20</v>
      </c>
      <c r="AU7389" s="13" t="n">
        <v>20</v>
      </c>
      <c r="BQ7389" s="13" t="n">
        <v>20</v>
      </c>
      <c r="CM7389" s="13" t="n">
        <v>20</v>
      </c>
      <c r="DI7389" s="13" t="n">
        <v>20</v>
      </c>
      <c r="EE7389" s="13" t="n">
        <v>20</v>
      </c>
      <c r="FA7389" s="13" t="n">
        <v>20</v>
      </c>
      <c r="FW7389" s="13" t="n">
        <v>20</v>
      </c>
      <c r="GS7389" s="13" t="n">
        <v>20</v>
      </c>
    </row>
    <row r="7390">
      <c r="C7390" s="13" t="n">
        <v>21</v>
      </c>
      <c r="Y7390" s="13" t="n">
        <v>21</v>
      </c>
      <c r="AU7390" s="13" t="n">
        <v>21</v>
      </c>
      <c r="BQ7390" s="13" t="n">
        <v>21</v>
      </c>
      <c r="CM7390" s="13" t="n">
        <v>21</v>
      </c>
      <c r="DI7390" s="13" t="n">
        <v>21</v>
      </c>
      <c r="EE7390" s="13" t="n">
        <v>21</v>
      </c>
      <c r="FA7390" s="13" t="n">
        <v>21</v>
      </c>
      <c r="FW7390" s="13" t="n">
        <v>21</v>
      </c>
      <c r="GS7390" s="13" t="n">
        <v>21</v>
      </c>
    </row>
    <row r="7391">
      <c r="C7391" s="13" t="n">
        <v>22</v>
      </c>
      <c r="Y7391" s="13" t="n">
        <v>22</v>
      </c>
      <c r="AU7391" s="13" t="n">
        <v>22</v>
      </c>
      <c r="BQ7391" s="13" t="n">
        <v>22</v>
      </c>
      <c r="CM7391" s="13" t="n">
        <v>22</v>
      </c>
      <c r="DI7391" s="13" t="n">
        <v>22</v>
      </c>
      <c r="EE7391" s="13" t="n">
        <v>22</v>
      </c>
      <c r="FA7391" s="13" t="n">
        <v>22</v>
      </c>
      <c r="FW7391" s="13" t="n">
        <v>22</v>
      </c>
      <c r="GS7391" s="13" t="n">
        <v>22</v>
      </c>
    </row>
    <row r="7392">
      <c r="C7392" s="13" t="n">
        <v>23</v>
      </c>
      <c r="Y7392" s="13" t="n">
        <v>23</v>
      </c>
      <c r="AU7392" s="13" t="n">
        <v>23</v>
      </c>
      <c r="BQ7392" s="13" t="n">
        <v>23</v>
      </c>
      <c r="CM7392" s="13" t="n">
        <v>23</v>
      </c>
      <c r="DI7392" s="13" t="n">
        <v>23</v>
      </c>
      <c r="EE7392" s="13" t="n">
        <v>23</v>
      </c>
      <c r="FA7392" s="13" t="n">
        <v>23</v>
      </c>
      <c r="FW7392" s="13" t="n">
        <v>23</v>
      </c>
      <c r="GS7392" s="13" t="n">
        <v>23</v>
      </c>
    </row>
    <row r="7393">
      <c r="C7393" s="13" t="n">
        <v>24</v>
      </c>
      <c r="Y7393" s="13" t="n">
        <v>24</v>
      </c>
      <c r="AU7393" s="13" t="n">
        <v>24</v>
      </c>
      <c r="BQ7393" s="13" t="n">
        <v>24</v>
      </c>
      <c r="CM7393" s="13" t="n">
        <v>24</v>
      </c>
      <c r="DI7393" s="13" t="n">
        <v>24</v>
      </c>
      <c r="EE7393" s="13" t="n">
        <v>24</v>
      </c>
      <c r="FA7393" s="13" t="n">
        <v>24</v>
      </c>
      <c r="FW7393" s="13" t="n">
        <v>24</v>
      </c>
      <c r="GS7393" s="13" t="n">
        <v>24</v>
      </c>
    </row>
    <row r="7394">
      <c r="C7394" s="13" t="n">
        <v>25</v>
      </c>
      <c r="Y7394" s="13" t="n">
        <v>25</v>
      </c>
      <c r="AU7394" s="13" t="n">
        <v>25</v>
      </c>
      <c r="BQ7394" s="13" t="n">
        <v>25</v>
      </c>
      <c r="CM7394" s="13" t="n">
        <v>25</v>
      </c>
      <c r="DI7394" s="13" t="n">
        <v>25</v>
      </c>
      <c r="EE7394" s="13" t="n">
        <v>25</v>
      </c>
      <c r="FA7394" s="13" t="n">
        <v>25</v>
      </c>
      <c r="FW7394" s="13" t="n">
        <v>25</v>
      </c>
      <c r="GS7394" s="13" t="n">
        <v>25</v>
      </c>
    </row>
    <row r="7395">
      <c r="C7395" s="13" t="n">
        <v>26</v>
      </c>
      <c r="Y7395" s="13" t="n">
        <v>26</v>
      </c>
      <c r="AU7395" s="13" t="n">
        <v>26</v>
      </c>
      <c r="BQ7395" s="13" t="n">
        <v>26</v>
      </c>
      <c r="CM7395" s="13" t="n">
        <v>26</v>
      </c>
      <c r="DI7395" s="13" t="n">
        <v>26</v>
      </c>
      <c r="EE7395" s="13" t="n">
        <v>26</v>
      </c>
      <c r="FA7395" s="13" t="n">
        <v>26</v>
      </c>
      <c r="FW7395" s="13" t="n">
        <v>26</v>
      </c>
      <c r="GS7395" s="13" t="n">
        <v>26</v>
      </c>
    </row>
    <row r="7396">
      <c r="C7396" s="13" t="n">
        <v>27</v>
      </c>
      <c r="Y7396" s="13" t="n">
        <v>27</v>
      </c>
      <c r="AU7396" s="13" t="n">
        <v>27</v>
      </c>
      <c r="BQ7396" s="13" t="n">
        <v>27</v>
      </c>
      <c r="CM7396" s="13" t="n">
        <v>27</v>
      </c>
      <c r="DI7396" s="13" t="n">
        <v>27</v>
      </c>
      <c r="EE7396" s="13" t="n">
        <v>27</v>
      </c>
      <c r="FA7396" s="13" t="n">
        <v>27</v>
      </c>
      <c r="FW7396" s="13" t="n">
        <v>27</v>
      </c>
      <c r="GS7396" s="13" t="n">
        <v>27</v>
      </c>
    </row>
    <row r="7397">
      <c r="C7397" s="13" t="n">
        <v>28</v>
      </c>
      <c r="Y7397" s="13" t="n">
        <v>28</v>
      </c>
      <c r="AU7397" s="13" t="n">
        <v>28</v>
      </c>
      <c r="BQ7397" s="13" t="n">
        <v>28</v>
      </c>
      <c r="CM7397" s="13" t="n">
        <v>28</v>
      </c>
      <c r="DI7397" s="13" t="n">
        <v>28</v>
      </c>
      <c r="EE7397" s="13" t="n">
        <v>28</v>
      </c>
      <c r="FA7397" s="13" t="n">
        <v>28</v>
      </c>
      <c r="FW7397" s="13" t="n">
        <v>28</v>
      </c>
      <c r="GS7397" s="13" t="n">
        <v>28</v>
      </c>
    </row>
    <row r="7398">
      <c r="C7398" s="13" t="n">
        <v>29</v>
      </c>
      <c r="Y7398" s="13" t="n">
        <v>29</v>
      </c>
      <c r="AU7398" s="13" t="n">
        <v>29</v>
      </c>
      <c r="BQ7398" s="13" t="n">
        <v>29</v>
      </c>
      <c r="CM7398" s="13" t="n">
        <v>29</v>
      </c>
      <c r="DI7398" s="13" t="n">
        <v>29</v>
      </c>
      <c r="EE7398" s="13" t="n">
        <v>29</v>
      </c>
      <c r="FA7398" s="13" t="n">
        <v>29</v>
      </c>
      <c r="FW7398" s="13" t="n">
        <v>29</v>
      </c>
      <c r="GS7398" s="13" t="n">
        <v>29</v>
      </c>
    </row>
    <row r="7399">
      <c r="C7399" s="13" t="n">
        <v>30</v>
      </c>
      <c r="Y7399" s="13" t="n">
        <v>30</v>
      </c>
      <c r="AU7399" s="13" t="n">
        <v>30</v>
      </c>
      <c r="BQ7399" s="13" t="n">
        <v>30</v>
      </c>
      <c r="CM7399" s="13" t="n">
        <v>30</v>
      </c>
      <c r="DI7399" s="13" t="n">
        <v>30</v>
      </c>
      <c r="EE7399" s="13" t="n">
        <v>30</v>
      </c>
      <c r="FA7399" s="13" t="n">
        <v>30</v>
      </c>
      <c r="FW7399" s="13" t="n">
        <v>30</v>
      </c>
      <c r="GS7399" s="13" t="n">
        <v>30</v>
      </c>
    </row>
    <row r="7400">
      <c r="C7400" s="13" t="n">
        <v>31</v>
      </c>
      <c r="Y7400" s="13" t="n">
        <v>31</v>
      </c>
      <c r="AU7400" s="13" t="n">
        <v>31</v>
      </c>
      <c r="BQ7400" s="13" t="n">
        <v>31</v>
      </c>
      <c r="CM7400" s="13" t="n">
        <v>31</v>
      </c>
      <c r="DI7400" s="13" t="n">
        <v>31</v>
      </c>
      <c r="EE7400" s="13" t="n">
        <v>31</v>
      </c>
      <c r="FA7400" s="13" t="n">
        <v>31</v>
      </c>
      <c r="FW7400" s="13" t="n">
        <v>31</v>
      </c>
      <c r="GS7400" s="13" t="n">
        <v>31</v>
      </c>
    </row>
    <row r="7401">
      <c r="C7401" s="13" t="n">
        <v>32</v>
      </c>
      <c r="Y7401" s="13" t="n">
        <v>32</v>
      </c>
      <c r="AU7401" s="13" t="n">
        <v>32</v>
      </c>
      <c r="BQ7401" s="13" t="n">
        <v>32</v>
      </c>
      <c r="CM7401" s="13" t="n">
        <v>32</v>
      </c>
      <c r="DI7401" s="13" t="n">
        <v>32</v>
      </c>
      <c r="EE7401" s="13" t="n">
        <v>32</v>
      </c>
      <c r="FA7401" s="13" t="n">
        <v>32</v>
      </c>
      <c r="FW7401" s="13" t="n">
        <v>32</v>
      </c>
      <c r="GS7401" s="13" t="n">
        <v>32</v>
      </c>
    </row>
    <row r="7402">
      <c r="C7402" s="13" t="n">
        <v>33</v>
      </c>
      <c r="Y7402" s="13" t="n">
        <v>33</v>
      </c>
      <c r="AU7402" s="13" t="n">
        <v>33</v>
      </c>
      <c r="BQ7402" s="13" t="n">
        <v>33</v>
      </c>
      <c r="CM7402" s="13" t="n">
        <v>33</v>
      </c>
      <c r="DI7402" s="13" t="n">
        <v>33</v>
      </c>
      <c r="EE7402" s="13" t="n">
        <v>33</v>
      </c>
      <c r="FA7402" s="13" t="n">
        <v>33</v>
      </c>
      <c r="FW7402" s="13" t="n">
        <v>33</v>
      </c>
      <c r="GS7402" s="13" t="n">
        <v>33</v>
      </c>
    </row>
    <row r="7403">
      <c r="C7403" s="13" t="n">
        <v>34</v>
      </c>
      <c r="Y7403" s="13" t="n">
        <v>34</v>
      </c>
      <c r="AU7403" s="13" t="n">
        <v>34</v>
      </c>
      <c r="BQ7403" s="13" t="n">
        <v>34</v>
      </c>
      <c r="CM7403" s="13" t="n">
        <v>34</v>
      </c>
      <c r="DI7403" s="13" t="n">
        <v>34</v>
      </c>
      <c r="EE7403" s="13" t="n">
        <v>34</v>
      </c>
      <c r="FA7403" s="13" t="n">
        <v>34</v>
      </c>
      <c r="FW7403" s="13" t="n">
        <v>34</v>
      </c>
      <c r="GS7403" s="13" t="n">
        <v>34</v>
      </c>
    </row>
    <row r="7404">
      <c r="C7404" s="13" t="n">
        <v>35</v>
      </c>
      <c r="Y7404" s="13" t="n">
        <v>35</v>
      </c>
      <c r="AU7404" s="13" t="n">
        <v>35</v>
      </c>
      <c r="BQ7404" s="13" t="n">
        <v>35</v>
      </c>
      <c r="CM7404" s="13" t="n">
        <v>35</v>
      </c>
      <c r="DI7404" s="13" t="n">
        <v>35</v>
      </c>
      <c r="EE7404" s="13" t="n">
        <v>35</v>
      </c>
      <c r="FA7404" s="13" t="n">
        <v>35</v>
      </c>
      <c r="FW7404" s="13" t="n">
        <v>35</v>
      </c>
      <c r="GS7404" s="13" t="n">
        <v>35</v>
      </c>
    </row>
    <row r="7405">
      <c r="C7405" s="13" t="n">
        <v>36</v>
      </c>
      <c r="Y7405" s="13" t="n">
        <v>36</v>
      </c>
      <c r="AU7405" s="13" t="n">
        <v>36</v>
      </c>
      <c r="BQ7405" s="13" t="n">
        <v>36</v>
      </c>
      <c r="CM7405" s="13" t="n">
        <v>36</v>
      </c>
      <c r="DI7405" s="13" t="n">
        <v>36</v>
      </c>
      <c r="EE7405" s="13" t="n">
        <v>36</v>
      </c>
      <c r="FA7405" s="13" t="n">
        <v>36</v>
      </c>
      <c r="FW7405" s="13" t="n">
        <v>36</v>
      </c>
      <c r="GS7405" s="13" t="n">
        <v>36</v>
      </c>
    </row>
    <row r="7406">
      <c r="C7406" s="13" t="n">
        <v>37</v>
      </c>
      <c r="Y7406" s="13" t="n">
        <v>37</v>
      </c>
      <c r="AU7406" s="13" t="n">
        <v>37</v>
      </c>
      <c r="BQ7406" s="13" t="n">
        <v>37</v>
      </c>
      <c r="CM7406" s="13" t="n">
        <v>37</v>
      </c>
      <c r="DI7406" s="13" t="n">
        <v>37</v>
      </c>
      <c r="EE7406" s="13" t="n">
        <v>37</v>
      </c>
      <c r="FA7406" s="13" t="n">
        <v>37</v>
      </c>
      <c r="FW7406" s="13" t="n">
        <v>37</v>
      </c>
      <c r="GS7406" s="13" t="n">
        <v>37</v>
      </c>
    </row>
    <row r="7407">
      <c r="C7407" s="13" t="n">
        <v>38</v>
      </c>
      <c r="Y7407" s="13" t="n">
        <v>38</v>
      </c>
      <c r="AU7407" s="13" t="n">
        <v>38</v>
      </c>
      <c r="BQ7407" s="13" t="n">
        <v>38</v>
      </c>
      <c r="CM7407" s="13" t="n">
        <v>38</v>
      </c>
      <c r="DI7407" s="13" t="n">
        <v>38</v>
      </c>
      <c r="EE7407" s="13" t="n">
        <v>38</v>
      </c>
      <c r="FA7407" s="13" t="n">
        <v>38</v>
      </c>
      <c r="FW7407" s="13" t="n">
        <v>38</v>
      </c>
      <c r="GS7407" s="13" t="n">
        <v>38</v>
      </c>
    </row>
    <row r="7408">
      <c r="C7408" s="13" t="n">
        <v>39</v>
      </c>
      <c r="Y7408" s="13" t="n">
        <v>39</v>
      </c>
      <c r="AU7408" s="13" t="n">
        <v>39</v>
      </c>
      <c r="BQ7408" s="13" t="n">
        <v>39</v>
      </c>
      <c r="CM7408" s="13" t="n">
        <v>39</v>
      </c>
      <c r="DI7408" s="13" t="n">
        <v>39</v>
      </c>
      <c r="EE7408" s="13" t="n">
        <v>39</v>
      </c>
      <c r="FA7408" s="13" t="n">
        <v>39</v>
      </c>
      <c r="FW7408" s="13" t="n">
        <v>39</v>
      </c>
      <c r="GS7408" s="13" t="n">
        <v>39</v>
      </c>
    </row>
    <row r="7409">
      <c r="C7409" s="13" t="n">
        <v>40</v>
      </c>
      <c r="Y7409" s="13" t="n">
        <v>40</v>
      </c>
      <c r="AU7409" s="13" t="n">
        <v>40</v>
      </c>
      <c r="BQ7409" s="13" t="n">
        <v>40</v>
      </c>
      <c r="CM7409" s="13" t="n">
        <v>40</v>
      </c>
      <c r="DI7409" s="13" t="n">
        <v>40</v>
      </c>
      <c r="EE7409" s="13" t="n">
        <v>40</v>
      </c>
      <c r="FA7409" s="13" t="n">
        <v>40</v>
      </c>
      <c r="FW7409" s="13" t="n">
        <v>40</v>
      </c>
      <c r="GS7409" s="13" t="n">
        <v>40</v>
      </c>
    </row>
    <row r="7410">
      <c r="C7410" s="13" t="n">
        <v>41</v>
      </c>
      <c r="Y7410" s="13" t="n">
        <v>41</v>
      </c>
      <c r="AU7410" s="13" t="n">
        <v>41</v>
      </c>
      <c r="BQ7410" s="13" t="n">
        <v>41</v>
      </c>
      <c r="CM7410" s="13" t="n">
        <v>41</v>
      </c>
      <c r="DI7410" s="13" t="n">
        <v>41</v>
      </c>
      <c r="EE7410" s="13" t="n">
        <v>41</v>
      </c>
      <c r="FA7410" s="13" t="n">
        <v>41</v>
      </c>
      <c r="FW7410" s="13" t="n">
        <v>41</v>
      </c>
      <c r="GS7410" s="13" t="n">
        <v>41</v>
      </c>
    </row>
    <row r="7411">
      <c r="C7411" s="13" t="n">
        <v>42</v>
      </c>
      <c r="Y7411" s="13" t="n">
        <v>42</v>
      </c>
      <c r="AU7411" s="13" t="n">
        <v>42</v>
      </c>
      <c r="BQ7411" s="13" t="n">
        <v>42</v>
      </c>
      <c r="CM7411" s="13" t="n">
        <v>42</v>
      </c>
      <c r="DI7411" s="13" t="n">
        <v>42</v>
      </c>
      <c r="EE7411" s="13" t="n">
        <v>42</v>
      </c>
      <c r="FA7411" s="13" t="n">
        <v>42</v>
      </c>
      <c r="FW7411" s="13" t="n">
        <v>42</v>
      </c>
      <c r="GS7411" s="13" t="n">
        <v>42</v>
      </c>
    </row>
    <row r="7412">
      <c r="C7412" s="13" t="n">
        <v>43</v>
      </c>
      <c r="Y7412" s="13" t="n">
        <v>43</v>
      </c>
      <c r="AU7412" s="13" t="n">
        <v>43</v>
      </c>
      <c r="BQ7412" s="13" t="n">
        <v>43</v>
      </c>
      <c r="CM7412" s="13" t="n">
        <v>43</v>
      </c>
      <c r="DI7412" s="13" t="n">
        <v>43</v>
      </c>
      <c r="EE7412" s="13" t="n">
        <v>43</v>
      </c>
      <c r="FA7412" s="13" t="n">
        <v>43</v>
      </c>
      <c r="FW7412" s="13" t="n">
        <v>43</v>
      </c>
      <c r="GS7412" s="13" t="n">
        <v>43</v>
      </c>
    </row>
    <row r="7413">
      <c r="C7413" s="13" t="n">
        <v>44</v>
      </c>
      <c r="Y7413" s="13" t="n">
        <v>44</v>
      </c>
      <c r="AU7413" s="13" t="n">
        <v>44</v>
      </c>
      <c r="BQ7413" s="13" t="n">
        <v>44</v>
      </c>
      <c r="CM7413" s="13" t="n">
        <v>44</v>
      </c>
      <c r="DI7413" s="13" t="n">
        <v>44</v>
      </c>
      <c r="EE7413" s="13" t="n">
        <v>44</v>
      </c>
      <c r="FA7413" s="13" t="n">
        <v>44</v>
      </c>
      <c r="FW7413" s="13" t="n">
        <v>44</v>
      </c>
      <c r="GS7413" s="13" t="n">
        <v>44</v>
      </c>
    </row>
    <row r="7414">
      <c r="C7414" s="13" t="n">
        <v>45</v>
      </c>
      <c r="Y7414" s="13" t="n">
        <v>45</v>
      </c>
      <c r="AU7414" s="13" t="n">
        <v>45</v>
      </c>
      <c r="BQ7414" s="13" t="n">
        <v>45</v>
      </c>
      <c r="CM7414" s="13" t="n">
        <v>45</v>
      </c>
      <c r="DI7414" s="13" t="n">
        <v>45</v>
      </c>
      <c r="EE7414" s="13" t="n">
        <v>45</v>
      </c>
      <c r="FA7414" s="13" t="n">
        <v>45</v>
      </c>
      <c r="FW7414" s="13" t="n">
        <v>45</v>
      </c>
      <c r="GS7414" s="13" t="n">
        <v>45</v>
      </c>
    </row>
    <row r="7415">
      <c r="C7415" s="13" t="n">
        <v>46</v>
      </c>
      <c r="Y7415" s="13" t="n">
        <v>46</v>
      </c>
      <c r="AU7415" s="13" t="n">
        <v>46</v>
      </c>
      <c r="BQ7415" s="13" t="n">
        <v>46</v>
      </c>
      <c r="CM7415" s="13" t="n">
        <v>46</v>
      </c>
      <c r="DI7415" s="13" t="n">
        <v>46</v>
      </c>
      <c r="EE7415" s="13" t="n">
        <v>46</v>
      </c>
      <c r="FA7415" s="13" t="n">
        <v>46</v>
      </c>
      <c r="FW7415" s="13" t="n">
        <v>46</v>
      </c>
      <c r="GS7415" s="13" t="n">
        <v>46</v>
      </c>
    </row>
    <row r="7416">
      <c r="C7416" s="13" t="n">
        <v>47</v>
      </c>
      <c r="Y7416" s="13" t="n">
        <v>47</v>
      </c>
      <c r="AU7416" s="13" t="n">
        <v>47</v>
      </c>
      <c r="BQ7416" s="13" t="n">
        <v>47</v>
      </c>
      <c r="CM7416" s="13" t="n">
        <v>47</v>
      </c>
      <c r="DI7416" s="13" t="n">
        <v>47</v>
      </c>
      <c r="EE7416" s="13" t="n">
        <v>47</v>
      </c>
      <c r="FA7416" s="13" t="n">
        <v>47</v>
      </c>
      <c r="FW7416" s="13" t="n">
        <v>47</v>
      </c>
      <c r="GS7416" s="13" t="n">
        <v>47</v>
      </c>
    </row>
    <row r="7417">
      <c r="C7417" s="13" t="n">
        <v>48</v>
      </c>
      <c r="Y7417" s="13" t="n">
        <v>48</v>
      </c>
      <c r="AU7417" s="13" t="n">
        <v>48</v>
      </c>
      <c r="BQ7417" s="13" t="n">
        <v>48</v>
      </c>
      <c r="CM7417" s="13" t="n">
        <v>48</v>
      </c>
      <c r="DI7417" s="13" t="n">
        <v>48</v>
      </c>
      <c r="EE7417" s="13" t="n">
        <v>48</v>
      </c>
      <c r="FA7417" s="13" t="n">
        <v>48</v>
      </c>
      <c r="FW7417" s="13" t="n">
        <v>48</v>
      </c>
      <c r="GS7417" s="13" t="n">
        <v>48</v>
      </c>
    </row>
    <row r="7418">
      <c r="C7418" s="13" t="n">
        <v>49</v>
      </c>
      <c r="Y7418" s="13" t="n">
        <v>49</v>
      </c>
      <c r="AU7418" s="13" t="n">
        <v>49</v>
      </c>
      <c r="BQ7418" s="13" t="n">
        <v>49</v>
      </c>
      <c r="CM7418" s="13" t="n">
        <v>49</v>
      </c>
      <c r="DI7418" s="13" t="n">
        <v>49</v>
      </c>
      <c r="EE7418" s="13" t="n">
        <v>49</v>
      </c>
      <c r="FA7418" s="13" t="n">
        <v>49</v>
      </c>
      <c r="FW7418" s="13" t="n">
        <v>49</v>
      </c>
      <c r="GS7418" s="13" t="n">
        <v>49</v>
      </c>
    </row>
    <row r="7419">
      <c r="C7419" s="13" t="n">
        <v>50</v>
      </c>
      <c r="Y7419" s="13" t="n">
        <v>50</v>
      </c>
      <c r="AU7419" s="13" t="n">
        <v>50</v>
      </c>
      <c r="BQ7419" s="13" t="n">
        <v>50</v>
      </c>
      <c r="CM7419" s="13" t="n">
        <v>50</v>
      </c>
      <c r="DI7419" s="13" t="n">
        <v>50</v>
      </c>
      <c r="EE7419" s="13" t="n">
        <v>50</v>
      </c>
      <c r="FA7419" s="13" t="n">
        <v>50</v>
      </c>
      <c r="FW7419" s="13" t="n">
        <v>50</v>
      </c>
      <c r="GS7419" s="13" t="n">
        <v>50</v>
      </c>
    </row>
    <row r="7420">
      <c r="C7420" s="13" t="n">
        <v>51</v>
      </c>
      <c r="Y7420" s="13" t="n">
        <v>51</v>
      </c>
      <c r="AU7420" s="13" t="n">
        <v>51</v>
      </c>
      <c r="BQ7420" s="13" t="n">
        <v>51</v>
      </c>
      <c r="CM7420" s="13" t="n">
        <v>51</v>
      </c>
      <c r="DI7420" s="13" t="n">
        <v>51</v>
      </c>
      <c r="EE7420" s="13" t="n">
        <v>51</v>
      </c>
      <c r="FA7420" s="13" t="n">
        <v>51</v>
      </c>
      <c r="FW7420" s="13" t="n">
        <v>51</v>
      </c>
      <c r="GS7420" s="13" t="n">
        <v>51</v>
      </c>
    </row>
    <row r="7421">
      <c r="C7421" s="13" t="n">
        <v>52</v>
      </c>
      <c r="Y7421" s="13" t="n">
        <v>52</v>
      </c>
      <c r="AU7421" s="13" t="n">
        <v>52</v>
      </c>
      <c r="BQ7421" s="13" t="n">
        <v>52</v>
      </c>
      <c r="CM7421" s="13" t="n">
        <v>52</v>
      </c>
      <c r="DI7421" s="13" t="n">
        <v>52</v>
      </c>
      <c r="EE7421" s="13" t="n">
        <v>52</v>
      </c>
      <c r="FA7421" s="13" t="n">
        <v>52</v>
      </c>
      <c r="FW7421" s="13" t="n">
        <v>52</v>
      </c>
      <c r="GS7421" s="13" t="n">
        <v>52</v>
      </c>
    </row>
    <row r="7422">
      <c r="C7422" s="13" t="n">
        <v>53</v>
      </c>
      <c r="Y7422" s="13" t="n">
        <v>53</v>
      </c>
      <c r="AU7422" s="13" t="n">
        <v>53</v>
      </c>
      <c r="BQ7422" s="13" t="n">
        <v>53</v>
      </c>
      <c r="CM7422" s="13" t="n">
        <v>53</v>
      </c>
      <c r="DI7422" s="13" t="n">
        <v>53</v>
      </c>
      <c r="EE7422" s="13" t="n">
        <v>53</v>
      </c>
      <c r="FA7422" s="13" t="n">
        <v>53</v>
      </c>
      <c r="FW7422" s="13" t="n">
        <v>53</v>
      </c>
      <c r="GS7422" s="13" t="n">
        <v>53</v>
      </c>
    </row>
    <row r="7423">
      <c r="C7423" s="13" t="n">
        <v>54</v>
      </c>
      <c r="Y7423" s="13" t="n">
        <v>54</v>
      </c>
      <c r="AU7423" s="13" t="n">
        <v>54</v>
      </c>
      <c r="BQ7423" s="13" t="n">
        <v>54</v>
      </c>
      <c r="CM7423" s="13" t="n">
        <v>54</v>
      </c>
      <c r="DI7423" s="13" t="n">
        <v>54</v>
      </c>
      <c r="EE7423" s="13" t="n">
        <v>54</v>
      </c>
      <c r="FA7423" s="13" t="n">
        <v>54</v>
      </c>
      <c r="FW7423" s="13" t="n">
        <v>54</v>
      </c>
      <c r="GS7423" s="13" t="n">
        <v>54</v>
      </c>
    </row>
    <row r="7424">
      <c r="C7424" s="13" t="n">
        <v>55</v>
      </c>
      <c r="Y7424" s="13" t="n">
        <v>55</v>
      </c>
      <c r="AU7424" s="13" t="n">
        <v>55</v>
      </c>
      <c r="BQ7424" s="13" t="n">
        <v>55</v>
      </c>
      <c r="CM7424" s="13" t="n">
        <v>55</v>
      </c>
      <c r="DI7424" s="13" t="n">
        <v>55</v>
      </c>
      <c r="EE7424" s="13" t="n">
        <v>55</v>
      </c>
      <c r="FA7424" s="13" t="n">
        <v>55</v>
      </c>
      <c r="FW7424" s="13" t="n">
        <v>55</v>
      </c>
      <c r="GS7424" s="13" t="n">
        <v>55</v>
      </c>
    </row>
    <row r="7425">
      <c r="C7425" s="13" t="n">
        <v>56</v>
      </c>
      <c r="Y7425" s="13" t="n">
        <v>56</v>
      </c>
      <c r="AU7425" s="13" t="n">
        <v>56</v>
      </c>
      <c r="BQ7425" s="13" t="n">
        <v>56</v>
      </c>
      <c r="CM7425" s="13" t="n">
        <v>56</v>
      </c>
      <c r="DI7425" s="13" t="n">
        <v>56</v>
      </c>
      <c r="EE7425" s="13" t="n">
        <v>56</v>
      </c>
      <c r="FA7425" s="13" t="n">
        <v>56</v>
      </c>
      <c r="FW7425" s="13" t="n">
        <v>56</v>
      </c>
      <c r="GS7425" s="13" t="n">
        <v>56</v>
      </c>
    </row>
    <row r="7426">
      <c r="C7426" s="13" t="n">
        <v>57</v>
      </c>
      <c r="Y7426" s="13" t="n">
        <v>57</v>
      </c>
      <c r="AU7426" s="13" t="n">
        <v>57</v>
      </c>
      <c r="BQ7426" s="13" t="n">
        <v>57</v>
      </c>
      <c r="CM7426" s="13" t="n">
        <v>57</v>
      </c>
      <c r="DI7426" s="13" t="n">
        <v>57</v>
      </c>
      <c r="EE7426" s="13" t="n">
        <v>57</v>
      </c>
      <c r="FA7426" s="13" t="n">
        <v>57</v>
      </c>
      <c r="FW7426" s="13" t="n">
        <v>57</v>
      </c>
      <c r="GS7426" s="13" t="n">
        <v>57</v>
      </c>
    </row>
    <row r="7427">
      <c r="C7427" s="13" t="n">
        <v>58</v>
      </c>
      <c r="Y7427" s="13" t="n">
        <v>58</v>
      </c>
      <c r="AU7427" s="13" t="n">
        <v>58</v>
      </c>
      <c r="BQ7427" s="13" t="n">
        <v>58</v>
      </c>
      <c r="CM7427" s="13" t="n">
        <v>58</v>
      </c>
      <c r="DI7427" s="13" t="n">
        <v>58</v>
      </c>
      <c r="EE7427" s="13" t="n">
        <v>58</v>
      </c>
      <c r="FA7427" s="13" t="n">
        <v>58</v>
      </c>
      <c r="FW7427" s="13" t="n">
        <v>58</v>
      </c>
      <c r="GS7427" s="13" t="n">
        <v>58</v>
      </c>
    </row>
    <row r="7428">
      <c r="C7428" s="13" t="n">
        <v>59</v>
      </c>
      <c r="Y7428" s="13" t="n">
        <v>59</v>
      </c>
      <c r="AU7428" s="13" t="n">
        <v>59</v>
      </c>
      <c r="BQ7428" s="13" t="n">
        <v>59</v>
      </c>
      <c r="CM7428" s="13" t="n">
        <v>59</v>
      </c>
      <c r="DI7428" s="13" t="n">
        <v>59</v>
      </c>
      <c r="EE7428" s="13" t="n">
        <v>59</v>
      </c>
      <c r="FA7428" s="13" t="n">
        <v>59</v>
      </c>
      <c r="FW7428" s="13" t="n">
        <v>59</v>
      </c>
      <c r="GS7428" s="13" t="n">
        <v>59</v>
      </c>
    </row>
    <row r="7429">
      <c r="C7429" s="13" t="n">
        <v>60</v>
      </c>
      <c r="Y7429" s="13" t="n">
        <v>60</v>
      </c>
      <c r="AU7429" s="13" t="n">
        <v>60</v>
      </c>
      <c r="BQ7429" s="13" t="n">
        <v>60</v>
      </c>
      <c r="CM7429" s="13" t="n">
        <v>60</v>
      </c>
      <c r="DI7429" s="13" t="n">
        <v>60</v>
      </c>
      <c r="EE7429" s="13" t="n">
        <v>60</v>
      </c>
      <c r="FA7429" s="13" t="n">
        <v>60</v>
      </c>
      <c r="FW7429" s="13" t="n">
        <v>60</v>
      </c>
      <c r="GS7429" s="13" t="n">
        <v>60</v>
      </c>
    </row>
    <row r="7430">
      <c r="C7430" s="13" t="n">
        <v>61</v>
      </c>
      <c r="Y7430" s="13" t="n">
        <v>61</v>
      </c>
      <c r="AU7430" s="13" t="n">
        <v>61</v>
      </c>
      <c r="BQ7430" s="13" t="n">
        <v>61</v>
      </c>
      <c r="CM7430" s="13" t="n">
        <v>61</v>
      </c>
      <c r="DI7430" s="13" t="n">
        <v>61</v>
      </c>
      <c r="EE7430" s="13" t="n">
        <v>61</v>
      </c>
      <c r="FA7430" s="13" t="n">
        <v>61</v>
      </c>
      <c r="FW7430" s="13" t="n">
        <v>61</v>
      </c>
      <c r="GS7430" s="13" t="n">
        <v>61</v>
      </c>
    </row>
    <row r="7431">
      <c r="C7431" s="13" t="n">
        <v>62</v>
      </c>
      <c r="Y7431" s="13" t="n">
        <v>62</v>
      </c>
      <c r="AU7431" s="13" t="n">
        <v>62</v>
      </c>
      <c r="BQ7431" s="13" t="n">
        <v>62</v>
      </c>
      <c r="CM7431" s="13" t="n">
        <v>62</v>
      </c>
      <c r="DI7431" s="13" t="n">
        <v>62</v>
      </c>
      <c r="EE7431" s="13" t="n">
        <v>62</v>
      </c>
      <c r="FA7431" s="13" t="n">
        <v>62</v>
      </c>
      <c r="FW7431" s="13" t="n">
        <v>62</v>
      </c>
      <c r="GS7431" s="13" t="n">
        <v>62</v>
      </c>
    </row>
    <row r="7432">
      <c r="C7432" s="13" t="n">
        <v>63</v>
      </c>
      <c r="Y7432" s="13" t="n">
        <v>63</v>
      </c>
      <c r="AU7432" s="13" t="n">
        <v>63</v>
      </c>
      <c r="BQ7432" s="13" t="n">
        <v>63</v>
      </c>
      <c r="CM7432" s="13" t="n">
        <v>63</v>
      </c>
      <c r="DI7432" s="13" t="n">
        <v>63</v>
      </c>
      <c r="EE7432" s="13" t="n">
        <v>63</v>
      </c>
      <c r="FA7432" s="13" t="n">
        <v>63</v>
      </c>
      <c r="FW7432" s="13" t="n">
        <v>63</v>
      </c>
      <c r="GS7432" s="13" t="n">
        <v>63</v>
      </c>
    </row>
    <row r="7433">
      <c r="C7433" s="13" t="n">
        <v>64</v>
      </c>
      <c r="Y7433" s="13" t="n">
        <v>64</v>
      </c>
      <c r="AU7433" s="13" t="n">
        <v>64</v>
      </c>
      <c r="BQ7433" s="13" t="n">
        <v>64</v>
      </c>
      <c r="CM7433" s="13" t="n">
        <v>64</v>
      </c>
      <c r="DI7433" s="13" t="n">
        <v>64</v>
      </c>
      <c r="EE7433" s="13" t="n">
        <v>64</v>
      </c>
      <c r="FA7433" s="13" t="n">
        <v>64</v>
      </c>
      <c r="FW7433" s="13" t="n">
        <v>64</v>
      </c>
      <c r="GS7433" s="13" t="n">
        <v>64</v>
      </c>
    </row>
    <row r="7434">
      <c r="C7434" s="13" t="n">
        <v>65</v>
      </c>
      <c r="Y7434" s="13" t="n">
        <v>65</v>
      </c>
      <c r="AU7434" s="13" t="n">
        <v>65</v>
      </c>
      <c r="BQ7434" s="13" t="n">
        <v>65</v>
      </c>
      <c r="CM7434" s="13" t="n">
        <v>65</v>
      </c>
      <c r="DI7434" s="13" t="n">
        <v>65</v>
      </c>
      <c r="EE7434" s="13" t="n">
        <v>65</v>
      </c>
      <c r="FA7434" s="13" t="n">
        <v>65</v>
      </c>
      <c r="FW7434" s="13" t="n">
        <v>65</v>
      </c>
      <c r="GS7434" s="13" t="n">
        <v>65</v>
      </c>
    </row>
    <row r="7435">
      <c r="C7435" s="13" t="n">
        <v>66</v>
      </c>
      <c r="Y7435" s="13" t="n">
        <v>66</v>
      </c>
      <c r="AU7435" s="13" t="n">
        <v>66</v>
      </c>
      <c r="BQ7435" s="13" t="n">
        <v>66</v>
      </c>
      <c r="CM7435" s="13" t="n">
        <v>66</v>
      </c>
      <c r="DI7435" s="13" t="n">
        <v>66</v>
      </c>
      <c r="EE7435" s="13" t="n">
        <v>66</v>
      </c>
      <c r="FA7435" s="13" t="n">
        <v>66</v>
      </c>
      <c r="FW7435" s="13" t="n">
        <v>66</v>
      </c>
      <c r="GS7435" s="13" t="n">
        <v>66</v>
      </c>
    </row>
    <row r="7436">
      <c r="C7436" s="13" t="n">
        <v>67</v>
      </c>
      <c r="Y7436" s="13" t="n">
        <v>67</v>
      </c>
      <c r="AU7436" s="13" t="n">
        <v>67</v>
      </c>
      <c r="BQ7436" s="13" t="n">
        <v>67</v>
      </c>
      <c r="CM7436" s="13" t="n">
        <v>67</v>
      </c>
      <c r="DI7436" s="13" t="n">
        <v>67</v>
      </c>
      <c r="EE7436" s="13" t="n">
        <v>67</v>
      </c>
      <c r="FA7436" s="13" t="n">
        <v>67</v>
      </c>
      <c r="FW7436" s="13" t="n">
        <v>67</v>
      </c>
      <c r="GS7436" s="13" t="n">
        <v>67</v>
      </c>
    </row>
    <row r="7437">
      <c r="C7437" s="13" t="n">
        <v>68</v>
      </c>
      <c r="Y7437" s="13" t="n">
        <v>68</v>
      </c>
      <c r="AU7437" s="13" t="n">
        <v>68</v>
      </c>
      <c r="BQ7437" s="13" t="n">
        <v>68</v>
      </c>
      <c r="CM7437" s="13" t="n">
        <v>68</v>
      </c>
      <c r="DI7437" s="13" t="n">
        <v>68</v>
      </c>
      <c r="EE7437" s="13" t="n">
        <v>68</v>
      </c>
      <c r="FA7437" s="13" t="n">
        <v>68</v>
      </c>
      <c r="FW7437" s="13" t="n">
        <v>68</v>
      </c>
      <c r="GS7437" s="13" t="n">
        <v>68</v>
      </c>
    </row>
    <row r="7438">
      <c r="C7438" s="13" t="n">
        <v>69</v>
      </c>
      <c r="Y7438" s="13" t="n">
        <v>69</v>
      </c>
      <c r="AU7438" s="13" t="n">
        <v>69</v>
      </c>
      <c r="BQ7438" s="13" t="n">
        <v>69</v>
      </c>
      <c r="CM7438" s="13" t="n">
        <v>69</v>
      </c>
      <c r="DI7438" s="13" t="n">
        <v>69</v>
      </c>
      <c r="EE7438" s="13" t="n">
        <v>69</v>
      </c>
      <c r="FA7438" s="13" t="n">
        <v>69</v>
      </c>
      <c r="FW7438" s="13" t="n">
        <v>69</v>
      </c>
      <c r="GS7438" s="13" t="n">
        <v>69</v>
      </c>
    </row>
    <row r="7439">
      <c r="C7439" s="13" t="n">
        <v>70</v>
      </c>
      <c r="Y7439" s="13" t="n">
        <v>70</v>
      </c>
      <c r="AU7439" s="13" t="n">
        <v>70</v>
      </c>
      <c r="BQ7439" s="13" t="n">
        <v>70</v>
      </c>
      <c r="CM7439" s="13" t="n">
        <v>70</v>
      </c>
      <c r="DI7439" s="13" t="n">
        <v>70</v>
      </c>
      <c r="EE7439" s="13" t="n">
        <v>70</v>
      </c>
      <c r="FA7439" s="13" t="n">
        <v>70</v>
      </c>
      <c r="FW7439" s="13" t="n">
        <v>70</v>
      </c>
      <c r="GS7439" s="13" t="n">
        <v>70</v>
      </c>
    </row>
    <row r="7440">
      <c r="C7440" s="13" t="n">
        <v>71</v>
      </c>
      <c r="Y7440" s="13" t="n">
        <v>71</v>
      </c>
      <c r="AU7440" s="13" t="n">
        <v>71</v>
      </c>
      <c r="BQ7440" s="13" t="n">
        <v>71</v>
      </c>
      <c r="CM7440" s="13" t="n">
        <v>71</v>
      </c>
      <c r="DI7440" s="13" t="n">
        <v>71</v>
      </c>
      <c r="EE7440" s="13" t="n">
        <v>71</v>
      </c>
      <c r="FA7440" s="13" t="n">
        <v>71</v>
      </c>
      <c r="FW7440" s="13" t="n">
        <v>71</v>
      </c>
      <c r="GS7440" s="13" t="n">
        <v>71</v>
      </c>
    </row>
    <row r="7441">
      <c r="C7441" s="13" t="n">
        <v>72</v>
      </c>
      <c r="Y7441" s="13" t="n">
        <v>72</v>
      </c>
      <c r="AU7441" s="13" t="n">
        <v>72</v>
      </c>
      <c r="BQ7441" s="13" t="n">
        <v>72</v>
      </c>
      <c r="CM7441" s="13" t="n">
        <v>72</v>
      </c>
      <c r="DI7441" s="13" t="n">
        <v>72</v>
      </c>
      <c r="EE7441" s="13" t="n">
        <v>72</v>
      </c>
      <c r="FA7441" s="13" t="n">
        <v>72</v>
      </c>
      <c r="FW7441" s="13" t="n">
        <v>72</v>
      </c>
      <c r="GS7441" s="13" t="n">
        <v>72</v>
      </c>
    </row>
    <row r="7442">
      <c r="C7442" s="13" t="n">
        <v>73</v>
      </c>
      <c r="Y7442" s="13" t="n">
        <v>73</v>
      </c>
      <c r="AU7442" s="13" t="n">
        <v>73</v>
      </c>
      <c r="BQ7442" s="13" t="n">
        <v>73</v>
      </c>
      <c r="CM7442" s="13" t="n">
        <v>73</v>
      </c>
      <c r="DI7442" s="13" t="n">
        <v>73</v>
      </c>
      <c r="EE7442" s="13" t="n">
        <v>73</v>
      </c>
      <c r="FA7442" s="13" t="n">
        <v>73</v>
      </c>
      <c r="FW7442" s="13" t="n">
        <v>73</v>
      </c>
      <c r="GS7442" s="13" t="n">
        <v>73</v>
      </c>
    </row>
    <row r="7443">
      <c r="C7443" s="13" t="n">
        <v>74</v>
      </c>
      <c r="Y7443" s="13" t="n">
        <v>74</v>
      </c>
      <c r="AU7443" s="13" t="n">
        <v>74</v>
      </c>
      <c r="BQ7443" s="13" t="n">
        <v>74</v>
      </c>
      <c r="CM7443" s="13" t="n">
        <v>74</v>
      </c>
      <c r="DI7443" s="13" t="n">
        <v>74</v>
      </c>
      <c r="EE7443" s="13" t="n">
        <v>74</v>
      </c>
      <c r="FA7443" s="13" t="n">
        <v>74</v>
      </c>
      <c r="FW7443" s="13" t="n">
        <v>74</v>
      </c>
      <c r="GS7443" s="13" t="n">
        <v>74</v>
      </c>
    </row>
    <row r="7444">
      <c r="C7444" s="13" t="n">
        <v>75</v>
      </c>
      <c r="Y7444" s="13" t="n">
        <v>75</v>
      </c>
      <c r="AU7444" s="13" t="n">
        <v>75</v>
      </c>
      <c r="BQ7444" s="13" t="n">
        <v>75</v>
      </c>
      <c r="CM7444" s="13" t="n">
        <v>75</v>
      </c>
      <c r="DI7444" s="13" t="n">
        <v>75</v>
      </c>
      <c r="EE7444" s="13" t="n">
        <v>75</v>
      </c>
      <c r="FA7444" s="13" t="n">
        <v>75</v>
      </c>
      <c r="FW7444" s="13" t="n">
        <v>75</v>
      </c>
      <c r="GS7444" s="13" t="n">
        <v>75</v>
      </c>
    </row>
    <row r="7445">
      <c r="C7445" s="13" t="n">
        <v>76</v>
      </c>
      <c r="Y7445" s="13" t="n">
        <v>76</v>
      </c>
      <c r="AU7445" s="13" t="n">
        <v>76</v>
      </c>
      <c r="BQ7445" s="13" t="n">
        <v>76</v>
      </c>
      <c r="CM7445" s="13" t="n">
        <v>76</v>
      </c>
      <c r="DI7445" s="13" t="n">
        <v>76</v>
      </c>
      <c r="EE7445" s="13" t="n">
        <v>76</v>
      </c>
      <c r="FA7445" s="13" t="n">
        <v>76</v>
      </c>
      <c r="FW7445" s="13" t="n">
        <v>76</v>
      </c>
      <c r="GS7445" s="13" t="n">
        <v>76</v>
      </c>
    </row>
    <row r="7446">
      <c r="C7446" s="13" t="n">
        <v>77</v>
      </c>
      <c r="Y7446" s="13" t="n">
        <v>77</v>
      </c>
      <c r="AU7446" s="13" t="n">
        <v>77</v>
      </c>
      <c r="BQ7446" s="13" t="n">
        <v>77</v>
      </c>
      <c r="CM7446" s="13" t="n">
        <v>77</v>
      </c>
      <c r="DI7446" s="13" t="n">
        <v>77</v>
      </c>
      <c r="EE7446" s="13" t="n">
        <v>77</v>
      </c>
      <c r="FA7446" s="13" t="n">
        <v>77</v>
      </c>
      <c r="FW7446" s="13" t="n">
        <v>77</v>
      </c>
      <c r="GS7446" s="13" t="n">
        <v>77</v>
      </c>
    </row>
    <row r="7447">
      <c r="C7447" s="13" t="n">
        <v>78</v>
      </c>
      <c r="Y7447" s="13" t="n">
        <v>78</v>
      </c>
      <c r="AU7447" s="13" t="n">
        <v>78</v>
      </c>
      <c r="BQ7447" s="13" t="n">
        <v>78</v>
      </c>
      <c r="CM7447" s="13" t="n">
        <v>78</v>
      </c>
      <c r="DI7447" s="13" t="n">
        <v>78</v>
      </c>
      <c r="EE7447" s="13" t="n">
        <v>78</v>
      </c>
      <c r="FA7447" s="13" t="n">
        <v>78</v>
      </c>
      <c r="FW7447" s="13" t="n">
        <v>78</v>
      </c>
      <c r="GS7447" s="13" t="n">
        <v>78</v>
      </c>
    </row>
    <row r="7448">
      <c r="C7448" s="13" t="n">
        <v>79</v>
      </c>
      <c r="Y7448" s="13" t="n">
        <v>79</v>
      </c>
      <c r="AU7448" s="13" t="n">
        <v>79</v>
      </c>
      <c r="BQ7448" s="13" t="n">
        <v>79</v>
      </c>
      <c r="CM7448" s="13" t="n">
        <v>79</v>
      </c>
      <c r="DI7448" s="13" t="n">
        <v>79</v>
      </c>
      <c r="EE7448" s="13" t="n">
        <v>79</v>
      </c>
      <c r="FA7448" s="13" t="n">
        <v>79</v>
      </c>
      <c r="FW7448" s="13" t="n">
        <v>79</v>
      </c>
      <c r="GS7448" s="13" t="n">
        <v>79</v>
      </c>
    </row>
    <row r="7449">
      <c r="C7449" s="13" t="n">
        <v>80</v>
      </c>
      <c r="Y7449" s="13" t="n">
        <v>80</v>
      </c>
      <c r="AU7449" s="13" t="n">
        <v>80</v>
      </c>
      <c r="BQ7449" s="13" t="n">
        <v>80</v>
      </c>
      <c r="CM7449" s="13" t="n">
        <v>80</v>
      </c>
      <c r="DI7449" s="13" t="n">
        <v>80</v>
      </c>
      <c r="EE7449" s="13" t="n">
        <v>80</v>
      </c>
      <c r="FA7449" s="13" t="n">
        <v>80</v>
      </c>
      <c r="FW7449" s="13" t="n">
        <v>80</v>
      </c>
      <c r="GS7449" s="13" t="n">
        <v>80</v>
      </c>
    </row>
    <row r="7450">
      <c r="C7450" s="13" t="n">
        <v>81</v>
      </c>
      <c r="Y7450" s="13" t="n">
        <v>81</v>
      </c>
      <c r="AU7450" s="13" t="n">
        <v>81</v>
      </c>
      <c r="BQ7450" s="13" t="n">
        <v>81</v>
      </c>
      <c r="CM7450" s="13" t="n">
        <v>81</v>
      </c>
      <c r="DI7450" s="13" t="n">
        <v>81</v>
      </c>
      <c r="EE7450" s="13" t="n">
        <v>81</v>
      </c>
      <c r="FA7450" s="13" t="n">
        <v>81</v>
      </c>
      <c r="FW7450" s="13" t="n">
        <v>81</v>
      </c>
      <c r="GS7450" s="13" t="n">
        <v>81</v>
      </c>
    </row>
    <row r="7451">
      <c r="C7451" s="13" t="n">
        <v>82</v>
      </c>
      <c r="Y7451" s="13" t="n">
        <v>82</v>
      </c>
      <c r="AU7451" s="13" t="n">
        <v>82</v>
      </c>
      <c r="BQ7451" s="13" t="n">
        <v>82</v>
      </c>
      <c r="CM7451" s="13" t="n">
        <v>82</v>
      </c>
      <c r="DI7451" s="13" t="n">
        <v>82</v>
      </c>
      <c r="EE7451" s="13" t="n">
        <v>82</v>
      </c>
      <c r="FA7451" s="13" t="n">
        <v>82</v>
      </c>
      <c r="FW7451" s="13" t="n">
        <v>82</v>
      </c>
      <c r="GS7451" s="13" t="n">
        <v>82</v>
      </c>
    </row>
    <row r="7452">
      <c r="C7452" s="13" t="n">
        <v>83</v>
      </c>
      <c r="Y7452" s="13" t="n">
        <v>83</v>
      </c>
      <c r="AU7452" s="13" t="n">
        <v>83</v>
      </c>
      <c r="BQ7452" s="13" t="n">
        <v>83</v>
      </c>
      <c r="CM7452" s="13" t="n">
        <v>83</v>
      </c>
      <c r="DI7452" s="13" t="n">
        <v>83</v>
      </c>
      <c r="EE7452" s="13" t="n">
        <v>83</v>
      </c>
      <c r="FA7452" s="13" t="n">
        <v>83</v>
      </c>
      <c r="FW7452" s="13" t="n">
        <v>83</v>
      </c>
      <c r="GS7452" s="13" t="n">
        <v>83</v>
      </c>
    </row>
    <row r="7453">
      <c r="C7453" s="13" t="n">
        <v>84</v>
      </c>
      <c r="Y7453" s="13" t="n">
        <v>84</v>
      </c>
      <c r="AU7453" s="13" t="n">
        <v>84</v>
      </c>
      <c r="BQ7453" s="13" t="n">
        <v>84</v>
      </c>
      <c r="CM7453" s="13" t="n">
        <v>84</v>
      </c>
      <c r="DI7453" s="13" t="n">
        <v>84</v>
      </c>
      <c r="EE7453" s="13" t="n">
        <v>84</v>
      </c>
      <c r="FA7453" s="13" t="n">
        <v>84</v>
      </c>
      <c r="FW7453" s="13" t="n">
        <v>84</v>
      </c>
      <c r="GS7453" s="13" t="n">
        <v>84</v>
      </c>
    </row>
    <row r="7454">
      <c r="C7454" s="13" t="n">
        <v>85</v>
      </c>
      <c r="Y7454" s="13" t="n">
        <v>85</v>
      </c>
      <c r="AU7454" s="13" t="n">
        <v>85</v>
      </c>
      <c r="BQ7454" s="13" t="n">
        <v>85</v>
      </c>
      <c r="CM7454" s="13" t="n">
        <v>85</v>
      </c>
      <c r="DI7454" s="13" t="n">
        <v>85</v>
      </c>
      <c r="EE7454" s="13" t="n">
        <v>85</v>
      </c>
      <c r="FA7454" s="13" t="n">
        <v>85</v>
      </c>
      <c r="FW7454" s="13" t="n">
        <v>85</v>
      </c>
      <c r="GS7454" s="13" t="n">
        <v>85</v>
      </c>
    </row>
    <row r="7455">
      <c r="C7455" s="13" t="n">
        <v>86</v>
      </c>
      <c r="Y7455" s="13" t="n">
        <v>86</v>
      </c>
      <c r="AU7455" s="13" t="n">
        <v>86</v>
      </c>
      <c r="BQ7455" s="13" t="n">
        <v>86</v>
      </c>
      <c r="CM7455" s="13" t="n">
        <v>86</v>
      </c>
      <c r="DI7455" s="13" t="n">
        <v>86</v>
      </c>
      <c r="EE7455" s="13" t="n">
        <v>86</v>
      </c>
      <c r="FA7455" s="13" t="n">
        <v>86</v>
      </c>
      <c r="FW7455" s="13" t="n">
        <v>86</v>
      </c>
      <c r="GS7455" s="13" t="n">
        <v>86</v>
      </c>
    </row>
    <row r="7456">
      <c r="C7456" s="13" t="n">
        <v>87</v>
      </c>
      <c r="Y7456" s="13" t="n">
        <v>87</v>
      </c>
      <c r="AU7456" s="13" t="n">
        <v>87</v>
      </c>
      <c r="BQ7456" s="13" t="n">
        <v>87</v>
      </c>
      <c r="CM7456" s="13" t="n">
        <v>87</v>
      </c>
      <c r="DI7456" s="13" t="n">
        <v>87</v>
      </c>
      <c r="EE7456" s="13" t="n">
        <v>87</v>
      </c>
      <c r="FA7456" s="13" t="n">
        <v>87</v>
      </c>
      <c r="FW7456" s="13" t="n">
        <v>87</v>
      </c>
      <c r="GS7456" s="13" t="n">
        <v>87</v>
      </c>
    </row>
    <row r="7457">
      <c r="C7457" s="13" t="n">
        <v>88</v>
      </c>
      <c r="Y7457" s="13" t="n">
        <v>88</v>
      </c>
      <c r="AU7457" s="13" t="n">
        <v>88</v>
      </c>
      <c r="BQ7457" s="13" t="n">
        <v>88</v>
      </c>
      <c r="CM7457" s="13" t="n">
        <v>88</v>
      </c>
      <c r="DI7457" s="13" t="n">
        <v>88</v>
      </c>
      <c r="EE7457" s="13" t="n">
        <v>88</v>
      </c>
      <c r="FA7457" s="13" t="n">
        <v>88</v>
      </c>
      <c r="FW7457" s="13" t="n">
        <v>88</v>
      </c>
      <c r="GS7457" s="13" t="n">
        <v>88</v>
      </c>
    </row>
    <row r="7458">
      <c r="C7458" s="13" t="n">
        <v>89</v>
      </c>
      <c r="Y7458" s="13" t="n">
        <v>89</v>
      </c>
      <c r="AU7458" s="13" t="n">
        <v>89</v>
      </c>
      <c r="BQ7458" s="13" t="n">
        <v>89</v>
      </c>
      <c r="CM7458" s="13" t="n">
        <v>89</v>
      </c>
      <c r="DI7458" s="13" t="n">
        <v>89</v>
      </c>
      <c r="EE7458" s="13" t="n">
        <v>89</v>
      </c>
      <c r="FA7458" s="13" t="n">
        <v>89</v>
      </c>
      <c r="FW7458" s="13" t="n">
        <v>89</v>
      </c>
      <c r="GS7458" s="13" t="n">
        <v>89</v>
      </c>
    </row>
    <row r="7459">
      <c r="C7459" s="13" t="n">
        <v>90</v>
      </c>
      <c r="Y7459" s="13" t="n">
        <v>90</v>
      </c>
      <c r="AU7459" s="13" t="n">
        <v>90</v>
      </c>
      <c r="BQ7459" s="13" t="n">
        <v>90</v>
      </c>
      <c r="CM7459" s="13" t="n">
        <v>90</v>
      </c>
      <c r="DI7459" s="13" t="n">
        <v>90</v>
      </c>
      <c r="EE7459" s="13" t="n">
        <v>90</v>
      </c>
      <c r="FA7459" s="13" t="n">
        <v>90</v>
      </c>
      <c r="FW7459" s="13" t="n">
        <v>90</v>
      </c>
      <c r="GS7459" s="13" t="n">
        <v>90</v>
      </c>
    </row>
    <row r="7460">
      <c r="C7460" s="13" t="n">
        <v>91</v>
      </c>
      <c r="Y7460" s="13" t="n">
        <v>91</v>
      </c>
      <c r="AU7460" s="13" t="n">
        <v>91</v>
      </c>
      <c r="BQ7460" s="13" t="n">
        <v>91</v>
      </c>
      <c r="CM7460" s="13" t="n">
        <v>91</v>
      </c>
      <c r="DI7460" s="13" t="n">
        <v>91</v>
      </c>
      <c r="EE7460" s="13" t="n">
        <v>91</v>
      </c>
      <c r="FA7460" s="13" t="n">
        <v>91</v>
      </c>
      <c r="FW7460" s="13" t="n">
        <v>91</v>
      </c>
      <c r="GS7460" s="13" t="n">
        <v>91</v>
      </c>
    </row>
    <row r="7461">
      <c r="C7461" s="13" t="n">
        <v>92</v>
      </c>
      <c r="Y7461" s="13" t="n">
        <v>92</v>
      </c>
      <c r="AU7461" s="13" t="n">
        <v>92</v>
      </c>
      <c r="BQ7461" s="13" t="n">
        <v>92</v>
      </c>
      <c r="CM7461" s="13" t="n">
        <v>92</v>
      </c>
      <c r="DI7461" s="13" t="n">
        <v>92</v>
      </c>
      <c r="EE7461" s="13" t="n">
        <v>92</v>
      </c>
      <c r="FA7461" s="13" t="n">
        <v>92</v>
      </c>
      <c r="FW7461" s="13" t="n">
        <v>92</v>
      </c>
      <c r="GS7461" s="13" t="n">
        <v>92</v>
      </c>
    </row>
    <row r="7462">
      <c r="C7462" s="13" t="n">
        <v>93</v>
      </c>
      <c r="Y7462" s="13" t="n">
        <v>93</v>
      </c>
      <c r="AU7462" s="13" t="n">
        <v>93</v>
      </c>
      <c r="BQ7462" s="13" t="n">
        <v>93</v>
      </c>
      <c r="CM7462" s="13" t="n">
        <v>93</v>
      </c>
      <c r="DI7462" s="13" t="n">
        <v>93</v>
      </c>
      <c r="EE7462" s="13" t="n">
        <v>93</v>
      </c>
      <c r="FA7462" s="13" t="n">
        <v>93</v>
      </c>
      <c r="FW7462" s="13" t="n">
        <v>93</v>
      </c>
      <c r="GS7462" s="13" t="n">
        <v>93</v>
      </c>
    </row>
    <row r="7463">
      <c r="C7463" s="13" t="n">
        <v>94</v>
      </c>
      <c r="Y7463" s="13" t="n">
        <v>94</v>
      </c>
      <c r="AU7463" s="13" t="n">
        <v>94</v>
      </c>
      <c r="BQ7463" s="13" t="n">
        <v>94</v>
      </c>
      <c r="CM7463" s="13" t="n">
        <v>94</v>
      </c>
      <c r="DI7463" s="13" t="n">
        <v>94</v>
      </c>
      <c r="EE7463" s="13" t="n">
        <v>94</v>
      </c>
      <c r="FA7463" s="13" t="n">
        <v>94</v>
      </c>
      <c r="FW7463" s="13" t="n">
        <v>94</v>
      </c>
      <c r="GS7463" s="13" t="n">
        <v>94</v>
      </c>
    </row>
    <row r="7464">
      <c r="C7464" s="13" t="n">
        <v>95</v>
      </c>
      <c r="Y7464" s="13" t="n">
        <v>95</v>
      </c>
      <c r="AU7464" s="13" t="n">
        <v>95</v>
      </c>
      <c r="BQ7464" s="13" t="n">
        <v>95</v>
      </c>
      <c r="CM7464" s="13" t="n">
        <v>95</v>
      </c>
      <c r="DI7464" s="13" t="n">
        <v>95</v>
      </c>
      <c r="EE7464" s="13" t="n">
        <v>95</v>
      </c>
      <c r="FA7464" s="13" t="n">
        <v>95</v>
      </c>
      <c r="FW7464" s="13" t="n">
        <v>95</v>
      </c>
      <c r="GS7464" s="13" t="n">
        <v>95</v>
      </c>
    </row>
    <row r="7465">
      <c r="C7465" s="13" t="n">
        <v>96</v>
      </c>
      <c r="Y7465" s="13" t="n">
        <v>96</v>
      </c>
      <c r="AU7465" s="13" t="n">
        <v>96</v>
      </c>
      <c r="BQ7465" s="13" t="n">
        <v>96</v>
      </c>
      <c r="CM7465" s="13" t="n">
        <v>96</v>
      </c>
      <c r="DI7465" s="13" t="n">
        <v>96</v>
      </c>
      <c r="EE7465" s="13" t="n">
        <v>96</v>
      </c>
      <c r="FA7465" s="13" t="n">
        <v>96</v>
      </c>
      <c r="FW7465" s="13" t="n">
        <v>96</v>
      </c>
      <c r="GS7465" s="13" t="n">
        <v>96</v>
      </c>
    </row>
    <row r="7466">
      <c r="C7466" s="13" t="n">
        <v>97</v>
      </c>
      <c r="Y7466" s="13" t="n">
        <v>97</v>
      </c>
      <c r="AU7466" s="13" t="n">
        <v>97</v>
      </c>
      <c r="BQ7466" s="13" t="n">
        <v>97</v>
      </c>
      <c r="CM7466" s="13" t="n">
        <v>97</v>
      </c>
      <c r="DI7466" s="13" t="n">
        <v>97</v>
      </c>
      <c r="EE7466" s="13" t="n">
        <v>97</v>
      </c>
      <c r="FA7466" s="13" t="n">
        <v>97</v>
      </c>
      <c r="FW7466" s="13" t="n">
        <v>97</v>
      </c>
      <c r="GS7466" s="13" t="n">
        <v>97</v>
      </c>
    </row>
    <row r="7467">
      <c r="C7467" s="13" t="n">
        <v>98</v>
      </c>
      <c r="Y7467" s="13" t="n">
        <v>98</v>
      </c>
      <c r="AU7467" s="13" t="n">
        <v>98</v>
      </c>
      <c r="BQ7467" s="13" t="n">
        <v>98</v>
      </c>
      <c r="CM7467" s="13" t="n">
        <v>98</v>
      </c>
      <c r="DI7467" s="13" t="n">
        <v>98</v>
      </c>
      <c r="EE7467" s="13" t="n">
        <v>98</v>
      </c>
      <c r="FA7467" s="13" t="n">
        <v>98</v>
      </c>
      <c r="FW7467" s="13" t="n">
        <v>98</v>
      </c>
      <c r="GS7467" s="13" t="n">
        <v>98</v>
      </c>
    </row>
    <row r="7468">
      <c r="C7468" s="13" t="n">
        <v>99</v>
      </c>
      <c r="Y7468" s="13" t="n">
        <v>99</v>
      </c>
      <c r="AU7468" s="13" t="n">
        <v>99</v>
      </c>
      <c r="BQ7468" s="13" t="n">
        <v>99</v>
      </c>
      <c r="CM7468" s="13" t="n">
        <v>99</v>
      </c>
      <c r="DI7468" s="13" t="n">
        <v>99</v>
      </c>
      <c r="EE7468" s="13" t="n">
        <v>99</v>
      </c>
      <c r="FA7468" s="13" t="n">
        <v>99</v>
      </c>
      <c r="FW7468" s="13" t="n">
        <v>99</v>
      </c>
      <c r="GS7468" s="13" t="n">
        <v>99</v>
      </c>
    </row>
    <row r="7469">
      <c r="C7469" s="13" t="n">
        <v>100</v>
      </c>
      <c r="Y7469" s="13" t="n">
        <v>100</v>
      </c>
      <c r="AU7469" s="13" t="n">
        <v>100</v>
      </c>
      <c r="BQ7469" s="13" t="n">
        <v>100</v>
      </c>
      <c r="CM7469" s="13" t="n">
        <v>100</v>
      </c>
      <c r="DI7469" s="13" t="n">
        <v>100</v>
      </c>
      <c r="EE7469" s="13" t="n">
        <v>100</v>
      </c>
      <c r="FA7469" s="13" t="n">
        <v>100</v>
      </c>
      <c r="FW7469" s="13" t="n">
        <v>100</v>
      </c>
      <c r="GS7469" s="13" t="n">
        <v>100</v>
      </c>
    </row>
    <row r="7470">
      <c r="C7470" s="13" t="n">
        <v>101</v>
      </c>
      <c r="Y7470" s="13" t="n">
        <v>101</v>
      </c>
      <c r="AU7470" s="13" t="n">
        <v>101</v>
      </c>
      <c r="BQ7470" s="13" t="n">
        <v>101</v>
      </c>
      <c r="CM7470" s="13" t="n">
        <v>101</v>
      </c>
      <c r="DI7470" s="13" t="n">
        <v>101</v>
      </c>
      <c r="EE7470" s="13" t="n">
        <v>101</v>
      </c>
      <c r="FA7470" s="13" t="n">
        <v>101</v>
      </c>
      <c r="FW7470" s="13" t="n">
        <v>101</v>
      </c>
      <c r="GS7470" s="13" t="n">
        <v>101</v>
      </c>
    </row>
    <row r="7471">
      <c r="C7471" s="13" t="n">
        <v>102</v>
      </c>
      <c r="Y7471" s="13" t="n">
        <v>102</v>
      </c>
      <c r="AU7471" s="13" t="n">
        <v>102</v>
      </c>
      <c r="BQ7471" s="13" t="n">
        <v>102</v>
      </c>
      <c r="CM7471" s="13" t="n">
        <v>102</v>
      </c>
      <c r="DI7471" s="13" t="n">
        <v>102</v>
      </c>
      <c r="EE7471" s="13" t="n">
        <v>102</v>
      </c>
      <c r="FA7471" s="13" t="n">
        <v>102</v>
      </c>
      <c r="FW7471" s="13" t="n">
        <v>102</v>
      </c>
      <c r="GS7471" s="13" t="n">
        <v>102</v>
      </c>
    </row>
    <row r="7472">
      <c r="C7472" s="13" t="n">
        <v>103</v>
      </c>
      <c r="Y7472" s="13" t="n">
        <v>103</v>
      </c>
      <c r="AU7472" s="13" t="n">
        <v>103</v>
      </c>
      <c r="BQ7472" s="13" t="n">
        <v>103</v>
      </c>
      <c r="CM7472" s="13" t="n">
        <v>103</v>
      </c>
      <c r="DI7472" s="13" t="n">
        <v>103</v>
      </c>
      <c r="EE7472" s="13" t="n">
        <v>103</v>
      </c>
      <c r="FA7472" s="13" t="n">
        <v>103</v>
      </c>
      <c r="FW7472" s="13" t="n">
        <v>103</v>
      </c>
      <c r="GS7472" s="13" t="n">
        <v>103</v>
      </c>
    </row>
    <row r="7473">
      <c r="C7473" s="13" t="n">
        <v>104</v>
      </c>
      <c r="Y7473" s="13" t="n">
        <v>104</v>
      </c>
      <c r="AU7473" s="13" t="n">
        <v>104</v>
      </c>
      <c r="BQ7473" s="13" t="n">
        <v>104</v>
      </c>
      <c r="CM7473" s="13" t="n">
        <v>104</v>
      </c>
      <c r="DI7473" s="13" t="n">
        <v>104</v>
      </c>
      <c r="EE7473" s="13" t="n">
        <v>104</v>
      </c>
      <c r="FA7473" s="13" t="n">
        <v>104</v>
      </c>
      <c r="FW7473" s="13" t="n">
        <v>104</v>
      </c>
      <c r="GS7473" s="13" t="n">
        <v>104</v>
      </c>
    </row>
    <row r="7474">
      <c r="C7474" s="13" t="n">
        <v>105</v>
      </c>
      <c r="Y7474" s="13" t="n">
        <v>105</v>
      </c>
      <c r="AU7474" s="13" t="n">
        <v>105</v>
      </c>
      <c r="BQ7474" s="13" t="n">
        <v>105</v>
      </c>
      <c r="CM7474" s="13" t="n">
        <v>105</v>
      </c>
      <c r="DI7474" s="13" t="n">
        <v>105</v>
      </c>
      <c r="EE7474" s="13" t="n">
        <v>105</v>
      </c>
      <c r="FA7474" s="13" t="n">
        <v>105</v>
      </c>
      <c r="FW7474" s="13" t="n">
        <v>105</v>
      </c>
      <c r="GS7474" s="13" t="n">
        <v>105</v>
      </c>
    </row>
    <row r="7475">
      <c r="C7475" s="13" t="n">
        <v>106</v>
      </c>
      <c r="Y7475" s="13" t="n">
        <v>106</v>
      </c>
      <c r="AU7475" s="13" t="n">
        <v>106</v>
      </c>
      <c r="BQ7475" s="13" t="n">
        <v>106</v>
      </c>
      <c r="CM7475" s="13" t="n">
        <v>106</v>
      </c>
      <c r="DI7475" s="13" t="n">
        <v>106</v>
      </c>
      <c r="EE7475" s="13" t="n">
        <v>106</v>
      </c>
      <c r="FA7475" s="13" t="n">
        <v>106</v>
      </c>
      <c r="FW7475" s="13" t="n">
        <v>106</v>
      </c>
      <c r="GS7475" s="13" t="n">
        <v>106</v>
      </c>
    </row>
    <row r="7476">
      <c r="C7476" s="13" t="n">
        <v>107</v>
      </c>
      <c r="Y7476" s="13" t="n">
        <v>107</v>
      </c>
      <c r="AU7476" s="13" t="n">
        <v>107</v>
      </c>
      <c r="BQ7476" s="13" t="n">
        <v>107</v>
      </c>
      <c r="CM7476" s="13" t="n">
        <v>107</v>
      </c>
      <c r="DI7476" s="13" t="n">
        <v>107</v>
      </c>
      <c r="EE7476" s="13" t="n">
        <v>107</v>
      </c>
      <c r="FA7476" s="13" t="n">
        <v>107</v>
      </c>
      <c r="FW7476" s="13" t="n">
        <v>107</v>
      </c>
      <c r="GS7476" s="13" t="n">
        <v>107</v>
      </c>
    </row>
    <row r="7477">
      <c r="C7477" s="13" t="n">
        <v>108</v>
      </c>
      <c r="Y7477" s="13" t="n">
        <v>108</v>
      </c>
      <c r="AU7477" s="13" t="n">
        <v>108</v>
      </c>
      <c r="BQ7477" s="13" t="n">
        <v>108</v>
      </c>
      <c r="CM7477" s="13" t="n">
        <v>108</v>
      </c>
      <c r="DI7477" s="13" t="n">
        <v>108</v>
      </c>
      <c r="EE7477" s="13" t="n">
        <v>108</v>
      </c>
      <c r="FA7477" s="13" t="n">
        <v>108</v>
      </c>
      <c r="FW7477" s="13" t="n">
        <v>108</v>
      </c>
      <c r="GS7477" s="13" t="n">
        <v>108</v>
      </c>
    </row>
    <row r="7478">
      <c r="C7478" s="13" t="n">
        <v>109</v>
      </c>
      <c r="Y7478" s="13" t="n">
        <v>109</v>
      </c>
      <c r="AU7478" s="13" t="n">
        <v>109</v>
      </c>
      <c r="BQ7478" s="13" t="n">
        <v>109</v>
      </c>
      <c r="CM7478" s="13" t="n">
        <v>109</v>
      </c>
      <c r="DI7478" s="13" t="n">
        <v>109</v>
      </c>
      <c r="EE7478" s="13" t="n">
        <v>109</v>
      </c>
      <c r="FA7478" s="13" t="n">
        <v>109</v>
      </c>
      <c r="FW7478" s="13" t="n">
        <v>109</v>
      </c>
      <c r="GS7478" s="13" t="n">
        <v>109</v>
      </c>
    </row>
    <row r="7479">
      <c r="C7479" s="13" t="n">
        <v>110</v>
      </c>
      <c r="Y7479" s="13" t="n">
        <v>110</v>
      </c>
      <c r="AU7479" s="13" t="n">
        <v>110</v>
      </c>
      <c r="BQ7479" s="13" t="n">
        <v>110</v>
      </c>
      <c r="CM7479" s="13" t="n">
        <v>110</v>
      </c>
      <c r="DI7479" s="13" t="n">
        <v>110</v>
      </c>
      <c r="EE7479" s="13" t="n">
        <v>110</v>
      </c>
      <c r="FA7479" s="13" t="n">
        <v>110</v>
      </c>
      <c r="FW7479" s="13" t="n">
        <v>110</v>
      </c>
      <c r="GS7479" s="13" t="n">
        <v>110</v>
      </c>
    </row>
    <row r="7480">
      <c r="C7480" s="13" t="n">
        <v>111</v>
      </c>
      <c r="Y7480" s="13" t="n">
        <v>111</v>
      </c>
      <c r="AU7480" s="13" t="n">
        <v>111</v>
      </c>
      <c r="BQ7480" s="13" t="n">
        <v>111</v>
      </c>
      <c r="CM7480" s="13" t="n">
        <v>111</v>
      </c>
      <c r="DI7480" s="13" t="n">
        <v>111</v>
      </c>
      <c r="EE7480" s="13" t="n">
        <v>111</v>
      </c>
      <c r="FA7480" s="13" t="n">
        <v>111</v>
      </c>
      <c r="FW7480" s="13" t="n">
        <v>111</v>
      </c>
      <c r="GS7480" s="13" t="n">
        <v>111</v>
      </c>
    </row>
    <row r="7481">
      <c r="C7481" s="13" t="n">
        <v>112</v>
      </c>
      <c r="Y7481" s="13" t="n">
        <v>112</v>
      </c>
      <c r="AU7481" s="13" t="n">
        <v>112</v>
      </c>
      <c r="BQ7481" s="13" t="n">
        <v>112</v>
      </c>
      <c r="CM7481" s="13" t="n">
        <v>112</v>
      </c>
      <c r="DI7481" s="13" t="n">
        <v>112</v>
      </c>
      <c r="EE7481" s="13" t="n">
        <v>112</v>
      </c>
      <c r="FA7481" s="13" t="n">
        <v>112</v>
      </c>
      <c r="FW7481" s="13" t="n">
        <v>112</v>
      </c>
      <c r="GS7481" s="13" t="n">
        <v>112</v>
      </c>
    </row>
    <row r="7482">
      <c r="C7482" s="13" t="n">
        <v>113</v>
      </c>
      <c r="Y7482" s="13" t="n">
        <v>113</v>
      </c>
      <c r="AU7482" s="13" t="n">
        <v>113</v>
      </c>
      <c r="BQ7482" s="13" t="n">
        <v>113</v>
      </c>
      <c r="CM7482" s="13" t="n">
        <v>113</v>
      </c>
      <c r="DI7482" s="13" t="n">
        <v>113</v>
      </c>
      <c r="EE7482" s="13" t="n">
        <v>113</v>
      </c>
      <c r="FA7482" s="13" t="n">
        <v>113</v>
      </c>
      <c r="FW7482" s="13" t="n">
        <v>113</v>
      </c>
      <c r="GS7482" s="13" t="n">
        <v>113</v>
      </c>
    </row>
    <row r="7483">
      <c r="C7483" s="13" t="n">
        <v>114</v>
      </c>
      <c r="Y7483" s="13" t="n">
        <v>114</v>
      </c>
      <c r="AU7483" s="13" t="n">
        <v>114</v>
      </c>
      <c r="BQ7483" s="13" t="n">
        <v>114</v>
      </c>
      <c r="CM7483" s="13" t="n">
        <v>114</v>
      </c>
      <c r="DI7483" s="13" t="n">
        <v>114</v>
      </c>
      <c r="EE7483" s="13" t="n">
        <v>114</v>
      </c>
      <c r="FA7483" s="13" t="n">
        <v>114</v>
      </c>
      <c r="FW7483" s="13" t="n">
        <v>114</v>
      </c>
      <c r="GS7483" s="13" t="n">
        <v>114</v>
      </c>
    </row>
    <row r="7484">
      <c r="C7484" s="13" t="n">
        <v>115</v>
      </c>
      <c r="Y7484" s="13" t="n">
        <v>115</v>
      </c>
      <c r="AU7484" s="13" t="n">
        <v>115</v>
      </c>
      <c r="BQ7484" s="13" t="n">
        <v>115</v>
      </c>
      <c r="CM7484" s="13" t="n">
        <v>115</v>
      </c>
      <c r="DI7484" s="13" t="n">
        <v>115</v>
      </c>
      <c r="EE7484" s="13" t="n">
        <v>115</v>
      </c>
      <c r="FA7484" s="13" t="n">
        <v>115</v>
      </c>
      <c r="FW7484" s="13" t="n">
        <v>115</v>
      </c>
      <c r="GS7484" s="13" t="n">
        <v>115</v>
      </c>
    </row>
    <row r="7485">
      <c r="C7485" s="13" t="n">
        <v>116</v>
      </c>
      <c r="Y7485" s="13" t="n">
        <v>116</v>
      </c>
      <c r="AU7485" s="13" t="n">
        <v>116</v>
      </c>
      <c r="BQ7485" s="13" t="n">
        <v>116</v>
      </c>
      <c r="CM7485" s="13" t="n">
        <v>116</v>
      </c>
      <c r="DI7485" s="13" t="n">
        <v>116</v>
      </c>
      <c r="EE7485" s="13" t="n">
        <v>116</v>
      </c>
      <c r="FA7485" s="13" t="n">
        <v>116</v>
      </c>
      <c r="FW7485" s="13" t="n">
        <v>116</v>
      </c>
      <c r="GS7485" s="13" t="n">
        <v>116</v>
      </c>
    </row>
    <row r="7486">
      <c r="C7486" s="13" t="n">
        <v>117</v>
      </c>
      <c r="Y7486" s="13" t="n">
        <v>117</v>
      </c>
      <c r="AU7486" s="13" t="n">
        <v>117</v>
      </c>
      <c r="BQ7486" s="13" t="n">
        <v>117</v>
      </c>
      <c r="CM7486" s="13" t="n">
        <v>117</v>
      </c>
      <c r="DI7486" s="13" t="n">
        <v>117</v>
      </c>
      <c r="EE7486" s="13" t="n">
        <v>117</v>
      </c>
      <c r="FA7486" s="13" t="n">
        <v>117</v>
      </c>
      <c r="FW7486" s="13" t="n">
        <v>117</v>
      </c>
      <c r="GS7486" s="13" t="n">
        <v>117</v>
      </c>
    </row>
    <row r="7487">
      <c r="C7487" s="13" t="n">
        <v>118</v>
      </c>
      <c r="Y7487" s="13" t="n">
        <v>118</v>
      </c>
      <c r="AU7487" s="13" t="n">
        <v>118</v>
      </c>
      <c r="BQ7487" s="13" t="n">
        <v>118</v>
      </c>
      <c r="CM7487" s="13" t="n">
        <v>118</v>
      </c>
      <c r="DI7487" s="13" t="n">
        <v>118</v>
      </c>
      <c r="EE7487" s="13" t="n">
        <v>118</v>
      </c>
      <c r="FA7487" s="13" t="n">
        <v>118</v>
      </c>
      <c r="FW7487" s="13" t="n">
        <v>118</v>
      </c>
      <c r="GS7487" s="13" t="n">
        <v>118</v>
      </c>
    </row>
    <row r="7488">
      <c r="C7488" s="13" t="n">
        <v>119</v>
      </c>
      <c r="Y7488" s="13" t="n">
        <v>119</v>
      </c>
      <c r="AU7488" s="13" t="n">
        <v>119</v>
      </c>
      <c r="BQ7488" s="13" t="n">
        <v>119</v>
      </c>
      <c r="CM7488" s="13" t="n">
        <v>119</v>
      </c>
      <c r="DI7488" s="13" t="n">
        <v>119</v>
      </c>
      <c r="EE7488" s="13" t="n">
        <v>119</v>
      </c>
      <c r="FA7488" s="13" t="n">
        <v>119</v>
      </c>
      <c r="FW7488" s="13" t="n">
        <v>119</v>
      </c>
      <c r="GS7488" s="13" t="n">
        <v>119</v>
      </c>
    </row>
    <row r="7489">
      <c r="C7489" s="13" t="n">
        <v>120</v>
      </c>
      <c r="Y7489" s="13" t="n">
        <v>120</v>
      </c>
      <c r="AU7489" s="13" t="n">
        <v>120</v>
      </c>
      <c r="BQ7489" s="13" t="n">
        <v>120</v>
      </c>
      <c r="CM7489" s="13" t="n">
        <v>120</v>
      </c>
      <c r="DI7489" s="13" t="n">
        <v>120</v>
      </c>
      <c r="EE7489" s="13" t="n">
        <v>120</v>
      </c>
      <c r="FA7489" s="13" t="n">
        <v>120</v>
      </c>
      <c r="FW7489" s="13" t="n">
        <v>120</v>
      </c>
      <c r="GS7489" s="13" t="n">
        <v>120</v>
      </c>
    </row>
    <row r="7490">
      <c r="C7490" s="13" t="n">
        <v>121</v>
      </c>
      <c r="Y7490" s="13" t="n">
        <v>121</v>
      </c>
      <c r="AU7490" s="13" t="n">
        <v>121</v>
      </c>
      <c r="BQ7490" s="13" t="n">
        <v>121</v>
      </c>
      <c r="CM7490" s="13" t="n">
        <v>121</v>
      </c>
      <c r="DI7490" s="13" t="n">
        <v>121</v>
      </c>
      <c r="EE7490" s="13" t="n">
        <v>121</v>
      </c>
      <c r="FA7490" s="13" t="n">
        <v>121</v>
      </c>
      <c r="FW7490" s="13" t="n">
        <v>121</v>
      </c>
      <c r="GS7490" s="13" t="n">
        <v>121</v>
      </c>
    </row>
    <row r="7491">
      <c r="C7491" s="13" t="n">
        <v>122</v>
      </c>
      <c r="Y7491" s="13" t="n">
        <v>122</v>
      </c>
      <c r="AU7491" s="13" t="n">
        <v>122</v>
      </c>
      <c r="BQ7491" s="13" t="n">
        <v>122</v>
      </c>
      <c r="CM7491" s="13" t="n">
        <v>122</v>
      </c>
      <c r="DI7491" s="13" t="n">
        <v>122</v>
      </c>
      <c r="EE7491" s="13" t="n">
        <v>122</v>
      </c>
      <c r="FA7491" s="13" t="n">
        <v>122</v>
      </c>
      <c r="FW7491" s="13" t="n">
        <v>122</v>
      </c>
      <c r="GS7491" s="13" t="n">
        <v>122</v>
      </c>
    </row>
    <row r="7492">
      <c r="C7492" s="13" t="n">
        <v>123</v>
      </c>
      <c r="Y7492" s="13" t="n">
        <v>123</v>
      </c>
      <c r="AU7492" s="13" t="n">
        <v>123</v>
      </c>
      <c r="BQ7492" s="13" t="n">
        <v>123</v>
      </c>
      <c r="CM7492" s="13" t="n">
        <v>123</v>
      </c>
      <c r="DI7492" s="13" t="n">
        <v>123</v>
      </c>
      <c r="EE7492" s="13" t="n">
        <v>123</v>
      </c>
      <c r="FA7492" s="13" t="n">
        <v>123</v>
      </c>
      <c r="FW7492" s="13" t="n">
        <v>123</v>
      </c>
      <c r="GS7492" s="13" t="n">
        <v>123</v>
      </c>
    </row>
    <row r="7493">
      <c r="C7493" s="13" t="n">
        <v>124</v>
      </c>
      <c r="Y7493" s="13" t="n">
        <v>124</v>
      </c>
      <c r="AU7493" s="13" t="n">
        <v>124</v>
      </c>
      <c r="BQ7493" s="13" t="n">
        <v>124</v>
      </c>
      <c r="CM7493" s="13" t="n">
        <v>124</v>
      </c>
      <c r="DI7493" s="13" t="n">
        <v>124</v>
      </c>
      <c r="EE7493" s="13" t="n">
        <v>124</v>
      </c>
      <c r="FA7493" s="13" t="n">
        <v>124</v>
      </c>
      <c r="FW7493" s="13" t="n">
        <v>124</v>
      </c>
      <c r="GS7493" s="13" t="n">
        <v>124</v>
      </c>
    </row>
    <row r="7494">
      <c r="C7494" s="13" t="n">
        <v>125</v>
      </c>
      <c r="Y7494" s="13" t="n">
        <v>125</v>
      </c>
      <c r="AU7494" s="13" t="n">
        <v>125</v>
      </c>
      <c r="BQ7494" s="13" t="n">
        <v>125</v>
      </c>
      <c r="CM7494" s="13" t="n">
        <v>125</v>
      </c>
      <c r="DI7494" s="13" t="n">
        <v>125</v>
      </c>
      <c r="EE7494" s="13" t="n">
        <v>125</v>
      </c>
      <c r="FA7494" s="13" t="n">
        <v>125</v>
      </c>
      <c r="FW7494" s="13" t="n">
        <v>125</v>
      </c>
      <c r="GS7494" s="13" t="n">
        <v>125</v>
      </c>
    </row>
    <row r="7495">
      <c r="C7495" s="13" t="n">
        <v>126</v>
      </c>
      <c r="Y7495" s="13" t="n">
        <v>126</v>
      </c>
      <c r="AU7495" s="13" t="n">
        <v>126</v>
      </c>
      <c r="BQ7495" s="13" t="n">
        <v>126</v>
      </c>
      <c r="CM7495" s="13" t="n">
        <v>126</v>
      </c>
      <c r="DI7495" s="13" t="n">
        <v>126</v>
      </c>
      <c r="EE7495" s="13" t="n">
        <v>126</v>
      </c>
      <c r="FA7495" s="13" t="n">
        <v>126</v>
      </c>
      <c r="FW7495" s="13" t="n">
        <v>126</v>
      </c>
      <c r="GS7495" s="13" t="n">
        <v>126</v>
      </c>
    </row>
    <row r="7496">
      <c r="C7496" s="13" t="n">
        <v>127</v>
      </c>
      <c r="Y7496" s="13" t="n">
        <v>127</v>
      </c>
      <c r="AU7496" s="13" t="n">
        <v>127</v>
      </c>
      <c r="BQ7496" s="13" t="n">
        <v>127</v>
      </c>
      <c r="CM7496" s="13" t="n">
        <v>127</v>
      </c>
      <c r="DI7496" s="13" t="n">
        <v>127</v>
      </c>
      <c r="EE7496" s="13" t="n">
        <v>127</v>
      </c>
      <c r="FA7496" s="13" t="n">
        <v>127</v>
      </c>
      <c r="FW7496" s="13" t="n">
        <v>127</v>
      </c>
      <c r="GS7496" s="13" t="n">
        <v>127</v>
      </c>
    </row>
    <row r="7497">
      <c r="C7497" s="13" t="n">
        <v>128</v>
      </c>
      <c r="Y7497" s="13" t="n">
        <v>128</v>
      </c>
      <c r="AU7497" s="13" t="n">
        <v>128</v>
      </c>
      <c r="BQ7497" s="13" t="n">
        <v>128</v>
      </c>
      <c r="CM7497" s="13" t="n">
        <v>128</v>
      </c>
      <c r="DI7497" s="13" t="n">
        <v>128</v>
      </c>
      <c r="EE7497" s="13" t="n">
        <v>128</v>
      </c>
      <c r="FA7497" s="13" t="n">
        <v>128</v>
      </c>
      <c r="FW7497" s="13" t="n">
        <v>128</v>
      </c>
      <c r="GS7497" s="13" t="n">
        <v>128</v>
      </c>
    </row>
    <row r="7498">
      <c r="C7498" s="13" t="n">
        <v>129</v>
      </c>
      <c r="Y7498" s="13" t="n">
        <v>129</v>
      </c>
      <c r="AU7498" s="13" t="n">
        <v>129</v>
      </c>
      <c r="BQ7498" s="13" t="n">
        <v>129</v>
      </c>
      <c r="CM7498" s="13" t="n">
        <v>129</v>
      </c>
      <c r="DI7498" s="13" t="n">
        <v>129</v>
      </c>
      <c r="EE7498" s="13" t="n">
        <v>129</v>
      </c>
      <c r="FA7498" s="13" t="n">
        <v>129</v>
      </c>
      <c r="FW7498" s="13" t="n">
        <v>129</v>
      </c>
      <c r="GS7498" s="13" t="n">
        <v>129</v>
      </c>
    </row>
    <row r="7499">
      <c r="C7499" s="13" t="n">
        <v>130</v>
      </c>
      <c r="Y7499" s="13" t="n">
        <v>130</v>
      </c>
      <c r="AU7499" s="13" t="n">
        <v>130</v>
      </c>
      <c r="BQ7499" s="13" t="n">
        <v>130</v>
      </c>
      <c r="CM7499" s="13" t="n">
        <v>130</v>
      </c>
      <c r="DI7499" s="13" t="n">
        <v>130</v>
      </c>
      <c r="EE7499" s="13" t="n">
        <v>130</v>
      </c>
      <c r="FA7499" s="13" t="n">
        <v>130</v>
      </c>
      <c r="FW7499" s="13" t="n">
        <v>130</v>
      </c>
      <c r="GS7499" s="13" t="n">
        <v>130</v>
      </c>
    </row>
    <row r="7500">
      <c r="C7500" s="13" t="n">
        <v>131</v>
      </c>
      <c r="Y7500" s="13" t="n">
        <v>131</v>
      </c>
      <c r="AU7500" s="13" t="n">
        <v>131</v>
      </c>
      <c r="BQ7500" s="13" t="n">
        <v>131</v>
      </c>
      <c r="CM7500" s="13" t="n">
        <v>131</v>
      </c>
      <c r="DI7500" s="13" t="n">
        <v>131</v>
      </c>
      <c r="EE7500" s="13" t="n">
        <v>131</v>
      </c>
      <c r="FA7500" s="13" t="n">
        <v>131</v>
      </c>
      <c r="FW7500" s="13" t="n">
        <v>131</v>
      </c>
      <c r="GS7500" s="13" t="n">
        <v>131</v>
      </c>
    </row>
    <row r="7501">
      <c r="C7501" s="13" t="n">
        <v>132</v>
      </c>
      <c r="Y7501" s="13" t="n">
        <v>132</v>
      </c>
      <c r="AU7501" s="13" t="n">
        <v>132</v>
      </c>
      <c r="BQ7501" s="13" t="n">
        <v>132</v>
      </c>
      <c r="CM7501" s="13" t="n">
        <v>132</v>
      </c>
      <c r="DI7501" s="13" t="n">
        <v>132</v>
      </c>
      <c r="EE7501" s="13" t="n">
        <v>132</v>
      </c>
      <c r="FA7501" s="13" t="n">
        <v>132</v>
      </c>
      <c r="FW7501" s="13" t="n">
        <v>132</v>
      </c>
      <c r="GS7501" s="13" t="n">
        <v>132</v>
      </c>
    </row>
    <row r="7502">
      <c r="C7502" s="13" t="n">
        <v>133</v>
      </c>
      <c r="Y7502" s="13" t="n">
        <v>133</v>
      </c>
      <c r="AU7502" s="13" t="n">
        <v>133</v>
      </c>
      <c r="BQ7502" s="13" t="n">
        <v>133</v>
      </c>
      <c r="CM7502" s="13" t="n">
        <v>133</v>
      </c>
      <c r="DI7502" s="13" t="n">
        <v>133</v>
      </c>
      <c r="EE7502" s="13" t="n">
        <v>133</v>
      </c>
      <c r="FA7502" s="13" t="n">
        <v>133</v>
      </c>
      <c r="FW7502" s="13" t="n">
        <v>133</v>
      </c>
      <c r="GS7502" s="13" t="n">
        <v>133</v>
      </c>
    </row>
    <row r="7503">
      <c r="C7503" s="13" t="n">
        <v>134</v>
      </c>
      <c r="Y7503" s="13" t="n">
        <v>134</v>
      </c>
      <c r="AU7503" s="13" t="n">
        <v>134</v>
      </c>
      <c r="BQ7503" s="13" t="n">
        <v>134</v>
      </c>
      <c r="CM7503" s="13" t="n">
        <v>134</v>
      </c>
      <c r="DI7503" s="13" t="n">
        <v>134</v>
      </c>
      <c r="EE7503" s="13" t="n">
        <v>134</v>
      </c>
      <c r="FA7503" s="13" t="n">
        <v>134</v>
      </c>
      <c r="FW7503" s="13" t="n">
        <v>134</v>
      </c>
      <c r="GS7503" s="13" t="n">
        <v>134</v>
      </c>
    </row>
    <row r="7504">
      <c r="C7504" s="13" t="n">
        <v>135</v>
      </c>
      <c r="Y7504" s="13" t="n">
        <v>135</v>
      </c>
      <c r="AU7504" s="13" t="n">
        <v>135</v>
      </c>
      <c r="BQ7504" s="13" t="n">
        <v>135</v>
      </c>
      <c r="CM7504" s="13" t="n">
        <v>135</v>
      </c>
      <c r="DI7504" s="13" t="n">
        <v>135</v>
      </c>
      <c r="EE7504" s="13" t="n">
        <v>135</v>
      </c>
      <c r="FA7504" s="13" t="n">
        <v>135</v>
      </c>
      <c r="FW7504" s="13" t="n">
        <v>135</v>
      </c>
      <c r="GS7504" s="13" t="n">
        <v>135</v>
      </c>
    </row>
    <row r="7505">
      <c r="C7505" s="13" t="n">
        <v>136</v>
      </c>
      <c r="Y7505" s="13" t="n">
        <v>136</v>
      </c>
      <c r="AU7505" s="13" t="n">
        <v>136</v>
      </c>
      <c r="BQ7505" s="13" t="n">
        <v>136</v>
      </c>
      <c r="CM7505" s="13" t="n">
        <v>136</v>
      </c>
      <c r="DI7505" s="13" t="n">
        <v>136</v>
      </c>
      <c r="EE7505" s="13" t="n">
        <v>136</v>
      </c>
      <c r="FA7505" s="13" t="n">
        <v>136</v>
      </c>
      <c r="FW7505" s="13" t="n">
        <v>136</v>
      </c>
      <c r="GS7505" s="13" t="n">
        <v>136</v>
      </c>
    </row>
    <row r="7506">
      <c r="C7506" s="13" t="n">
        <v>137</v>
      </c>
      <c r="Y7506" s="13" t="n">
        <v>137</v>
      </c>
      <c r="AU7506" s="13" t="n">
        <v>137</v>
      </c>
      <c r="BQ7506" s="13" t="n">
        <v>137</v>
      </c>
      <c r="CM7506" s="13" t="n">
        <v>137</v>
      </c>
      <c r="DI7506" s="13" t="n">
        <v>137</v>
      </c>
      <c r="EE7506" s="13" t="n">
        <v>137</v>
      </c>
      <c r="FA7506" s="13" t="n">
        <v>137</v>
      </c>
      <c r="FW7506" s="13" t="n">
        <v>137</v>
      </c>
      <c r="GS7506" s="13" t="n">
        <v>137</v>
      </c>
    </row>
    <row r="7507">
      <c r="C7507" s="13" t="n">
        <v>138</v>
      </c>
      <c r="Y7507" s="13" t="n">
        <v>138</v>
      </c>
      <c r="AU7507" s="13" t="n">
        <v>138</v>
      </c>
      <c r="BQ7507" s="13" t="n">
        <v>138</v>
      </c>
      <c r="CM7507" s="13" t="n">
        <v>138</v>
      </c>
      <c r="DI7507" s="13" t="n">
        <v>138</v>
      </c>
      <c r="EE7507" s="13" t="n">
        <v>138</v>
      </c>
      <c r="FA7507" s="13" t="n">
        <v>138</v>
      </c>
      <c r="FW7507" s="13" t="n">
        <v>138</v>
      </c>
      <c r="GS7507" s="13" t="n">
        <v>138</v>
      </c>
    </row>
    <row r="7508">
      <c r="C7508" s="13" t="n">
        <v>139</v>
      </c>
      <c r="Y7508" s="13" t="n">
        <v>139</v>
      </c>
      <c r="AU7508" s="13" t="n">
        <v>139</v>
      </c>
      <c r="BQ7508" s="13" t="n">
        <v>139</v>
      </c>
      <c r="CM7508" s="13" t="n">
        <v>139</v>
      </c>
      <c r="DI7508" s="13" t="n">
        <v>139</v>
      </c>
      <c r="EE7508" s="13" t="n">
        <v>139</v>
      </c>
      <c r="FA7508" s="13" t="n">
        <v>139</v>
      </c>
      <c r="FW7508" s="13" t="n">
        <v>139</v>
      </c>
      <c r="GS7508" s="13" t="n">
        <v>139</v>
      </c>
    </row>
    <row r="7509">
      <c r="C7509" s="13" t="n">
        <v>140</v>
      </c>
      <c r="Y7509" s="13" t="n">
        <v>140</v>
      </c>
      <c r="AU7509" s="13" t="n">
        <v>140</v>
      </c>
      <c r="BQ7509" s="13" t="n">
        <v>140</v>
      </c>
      <c r="CM7509" s="13" t="n">
        <v>140</v>
      </c>
      <c r="DI7509" s="13" t="n">
        <v>140</v>
      </c>
      <c r="EE7509" s="13" t="n">
        <v>140</v>
      </c>
      <c r="FA7509" s="13" t="n">
        <v>140</v>
      </c>
      <c r="FW7509" s="13" t="n">
        <v>140</v>
      </c>
      <c r="GS7509" s="13" t="n">
        <v>140</v>
      </c>
    </row>
    <row r="7510">
      <c r="C7510" s="13" t="n">
        <v>141</v>
      </c>
      <c r="Y7510" s="13" t="n">
        <v>141</v>
      </c>
      <c r="AU7510" s="13" t="n">
        <v>141</v>
      </c>
      <c r="BQ7510" s="13" t="n">
        <v>141</v>
      </c>
      <c r="CM7510" s="13" t="n">
        <v>141</v>
      </c>
      <c r="DI7510" s="13" t="n">
        <v>141</v>
      </c>
      <c r="EE7510" s="13" t="n">
        <v>141</v>
      </c>
      <c r="FA7510" s="13" t="n">
        <v>141</v>
      </c>
      <c r="FW7510" s="13" t="n">
        <v>141</v>
      </c>
      <c r="GS7510" s="13" t="n">
        <v>141</v>
      </c>
    </row>
    <row r="7511">
      <c r="C7511" s="13" t="n">
        <v>142</v>
      </c>
      <c r="Y7511" s="13" t="n">
        <v>142</v>
      </c>
      <c r="AU7511" s="13" t="n">
        <v>142</v>
      </c>
      <c r="BQ7511" s="13" t="n">
        <v>142</v>
      </c>
      <c r="CM7511" s="13" t="n">
        <v>142</v>
      </c>
      <c r="DI7511" s="13" t="n">
        <v>142</v>
      </c>
      <c r="EE7511" s="13" t="n">
        <v>142</v>
      </c>
      <c r="FA7511" s="13" t="n">
        <v>142</v>
      </c>
      <c r="FW7511" s="13" t="n">
        <v>142</v>
      </c>
      <c r="GS7511" s="13" t="n">
        <v>142</v>
      </c>
    </row>
    <row r="7512">
      <c r="C7512" s="13" t="n">
        <v>143</v>
      </c>
      <c r="Y7512" s="13" t="n">
        <v>143</v>
      </c>
      <c r="AU7512" s="13" t="n">
        <v>143</v>
      </c>
      <c r="BQ7512" s="13" t="n">
        <v>143</v>
      </c>
      <c r="CM7512" s="13" t="n">
        <v>143</v>
      </c>
      <c r="DI7512" s="13" t="n">
        <v>143</v>
      </c>
      <c r="EE7512" s="13" t="n">
        <v>143</v>
      </c>
      <c r="FA7512" s="13" t="n">
        <v>143</v>
      </c>
      <c r="FW7512" s="13" t="n">
        <v>143</v>
      </c>
      <c r="GS7512" s="13" t="n">
        <v>143</v>
      </c>
    </row>
    <row r="7513">
      <c r="C7513" s="13" t="n">
        <v>144</v>
      </c>
      <c r="Y7513" s="13" t="n">
        <v>144</v>
      </c>
      <c r="AU7513" s="13" t="n">
        <v>144</v>
      </c>
      <c r="BQ7513" s="13" t="n">
        <v>144</v>
      </c>
      <c r="CM7513" s="13" t="n">
        <v>144</v>
      </c>
      <c r="DI7513" s="13" t="n">
        <v>144</v>
      </c>
      <c r="EE7513" s="13" t="n">
        <v>144</v>
      </c>
      <c r="FA7513" s="13" t="n">
        <v>144</v>
      </c>
      <c r="FW7513" s="13" t="n">
        <v>144</v>
      </c>
      <c r="GS7513" s="13" t="n">
        <v>144</v>
      </c>
    </row>
    <row r="7514">
      <c r="C7514" s="13" t="n">
        <v>145</v>
      </c>
      <c r="Y7514" s="13" t="n">
        <v>145</v>
      </c>
      <c r="AU7514" s="13" t="n">
        <v>145</v>
      </c>
      <c r="BQ7514" s="13" t="n">
        <v>145</v>
      </c>
      <c r="CM7514" s="13" t="n">
        <v>145</v>
      </c>
      <c r="DI7514" s="13" t="n">
        <v>145</v>
      </c>
      <c r="EE7514" s="13" t="n">
        <v>145</v>
      </c>
      <c r="FA7514" s="13" t="n">
        <v>145</v>
      </c>
      <c r="FW7514" s="13" t="n">
        <v>145</v>
      </c>
      <c r="GS7514" s="13" t="n">
        <v>145</v>
      </c>
    </row>
    <row r="7515">
      <c r="C7515" s="13" t="n">
        <v>146</v>
      </c>
      <c r="Y7515" s="13" t="n">
        <v>146</v>
      </c>
      <c r="AU7515" s="13" t="n">
        <v>146</v>
      </c>
      <c r="BQ7515" s="13" t="n">
        <v>146</v>
      </c>
      <c r="CM7515" s="13" t="n">
        <v>146</v>
      </c>
      <c r="DI7515" s="13" t="n">
        <v>146</v>
      </c>
      <c r="EE7515" s="13" t="n">
        <v>146</v>
      </c>
      <c r="FA7515" s="13" t="n">
        <v>146</v>
      </c>
      <c r="FW7515" s="13" t="n">
        <v>146</v>
      </c>
      <c r="GS7515" s="13" t="n">
        <v>146</v>
      </c>
    </row>
    <row r="7516">
      <c r="C7516" s="13" t="n">
        <v>147</v>
      </c>
      <c r="Y7516" s="13" t="n">
        <v>147</v>
      </c>
      <c r="AU7516" s="13" t="n">
        <v>147</v>
      </c>
      <c r="BQ7516" s="13" t="n">
        <v>147</v>
      </c>
      <c r="CM7516" s="13" t="n">
        <v>147</v>
      </c>
      <c r="DI7516" s="13" t="n">
        <v>147</v>
      </c>
      <c r="EE7516" s="13" t="n">
        <v>147</v>
      </c>
      <c r="FA7516" s="13" t="n">
        <v>147</v>
      </c>
      <c r="FW7516" s="13" t="n">
        <v>147</v>
      </c>
      <c r="GS7516" s="13" t="n">
        <v>147</v>
      </c>
    </row>
    <row r="7517">
      <c r="C7517" s="13" t="n">
        <v>148</v>
      </c>
      <c r="Y7517" s="13" t="n">
        <v>148</v>
      </c>
      <c r="AU7517" s="13" t="n">
        <v>148</v>
      </c>
      <c r="BQ7517" s="13" t="n">
        <v>148</v>
      </c>
      <c r="CM7517" s="13" t="n">
        <v>148</v>
      </c>
      <c r="DI7517" s="13" t="n">
        <v>148</v>
      </c>
      <c r="EE7517" s="13" t="n">
        <v>148</v>
      </c>
      <c r="FA7517" s="13" t="n">
        <v>148</v>
      </c>
      <c r="FW7517" s="13" t="n">
        <v>148</v>
      </c>
      <c r="GS7517" s="13" t="n">
        <v>148</v>
      </c>
    </row>
    <row r="7518">
      <c r="C7518" s="13" t="n">
        <v>149</v>
      </c>
      <c r="Y7518" s="13" t="n">
        <v>149</v>
      </c>
      <c r="AU7518" s="13" t="n">
        <v>149</v>
      </c>
      <c r="BQ7518" s="13" t="n">
        <v>149</v>
      </c>
      <c r="CM7518" s="13" t="n">
        <v>149</v>
      </c>
      <c r="DI7518" s="13" t="n">
        <v>149</v>
      </c>
      <c r="EE7518" s="13" t="n">
        <v>149</v>
      </c>
      <c r="FA7518" s="13" t="n">
        <v>149</v>
      </c>
      <c r="FW7518" s="13" t="n">
        <v>149</v>
      </c>
      <c r="GS7518" s="13" t="n">
        <v>149</v>
      </c>
    </row>
    <row r="7519">
      <c r="C7519" s="13" t="n">
        <v>150</v>
      </c>
      <c r="Y7519" s="13" t="n">
        <v>150</v>
      </c>
      <c r="AU7519" s="13" t="n">
        <v>150</v>
      </c>
      <c r="BQ7519" s="13" t="n">
        <v>150</v>
      </c>
      <c r="CM7519" s="13" t="n">
        <v>150</v>
      </c>
      <c r="DI7519" s="13" t="n">
        <v>150</v>
      </c>
      <c r="EE7519" s="13" t="n">
        <v>150</v>
      </c>
      <c r="FA7519" s="13" t="n">
        <v>150</v>
      </c>
      <c r="FW7519" s="13" t="n">
        <v>150</v>
      </c>
      <c r="GS7519" s="13" t="n">
        <v>150</v>
      </c>
    </row>
    <row r="7520">
      <c r="C7520" s="13" t="n">
        <v>151</v>
      </c>
      <c r="Y7520" s="13" t="n">
        <v>151</v>
      </c>
      <c r="AU7520" s="13" t="n">
        <v>151</v>
      </c>
      <c r="BQ7520" s="13" t="n">
        <v>151</v>
      </c>
      <c r="CM7520" s="13" t="n">
        <v>151</v>
      </c>
      <c r="DI7520" s="13" t="n">
        <v>151</v>
      </c>
      <c r="EE7520" s="13" t="n">
        <v>151</v>
      </c>
      <c r="FA7520" s="13" t="n">
        <v>151</v>
      </c>
      <c r="FW7520" s="13" t="n">
        <v>151</v>
      </c>
      <c r="GS7520" s="13" t="n">
        <v>151</v>
      </c>
    </row>
    <row r="7521">
      <c r="C7521" s="13" t="n">
        <v>152</v>
      </c>
      <c r="Y7521" s="13" t="n">
        <v>152</v>
      </c>
      <c r="AU7521" s="13" t="n">
        <v>152</v>
      </c>
      <c r="BQ7521" s="13" t="n">
        <v>152</v>
      </c>
      <c r="CM7521" s="13" t="n">
        <v>152</v>
      </c>
      <c r="DI7521" s="13" t="n">
        <v>152</v>
      </c>
      <c r="EE7521" s="13" t="n">
        <v>152</v>
      </c>
      <c r="FA7521" s="13" t="n">
        <v>152</v>
      </c>
      <c r="FW7521" s="13" t="n">
        <v>152</v>
      </c>
      <c r="GS7521" s="13" t="n">
        <v>152</v>
      </c>
    </row>
    <row r="7522">
      <c r="C7522" s="13" t="n">
        <v>153</v>
      </c>
      <c r="Y7522" s="13" t="n">
        <v>153</v>
      </c>
      <c r="AU7522" s="13" t="n">
        <v>153</v>
      </c>
      <c r="BQ7522" s="13" t="n">
        <v>153</v>
      </c>
      <c r="CM7522" s="13" t="n">
        <v>153</v>
      </c>
      <c r="DI7522" s="13" t="n">
        <v>153</v>
      </c>
      <c r="EE7522" s="13" t="n">
        <v>153</v>
      </c>
      <c r="FA7522" s="13" t="n">
        <v>153</v>
      </c>
      <c r="FW7522" s="13" t="n">
        <v>153</v>
      </c>
      <c r="GS7522" s="13" t="n">
        <v>153</v>
      </c>
    </row>
    <row r="7523">
      <c r="C7523" s="13" t="n">
        <v>154</v>
      </c>
      <c r="Y7523" s="13" t="n">
        <v>154</v>
      </c>
      <c r="AU7523" s="13" t="n">
        <v>154</v>
      </c>
      <c r="BQ7523" s="13" t="n">
        <v>154</v>
      </c>
      <c r="CM7523" s="13" t="n">
        <v>154</v>
      </c>
      <c r="DI7523" s="13" t="n">
        <v>154</v>
      </c>
      <c r="EE7523" s="13" t="n">
        <v>154</v>
      </c>
      <c r="FA7523" s="13" t="n">
        <v>154</v>
      </c>
      <c r="FW7523" s="13" t="n">
        <v>154</v>
      </c>
      <c r="GS7523" s="13" t="n">
        <v>154</v>
      </c>
    </row>
    <row r="7524">
      <c r="C7524" s="13" t="n">
        <v>155</v>
      </c>
      <c r="Y7524" s="13" t="n">
        <v>155</v>
      </c>
      <c r="AU7524" s="13" t="n">
        <v>155</v>
      </c>
      <c r="BQ7524" s="13" t="n">
        <v>155</v>
      </c>
      <c r="CM7524" s="13" t="n">
        <v>155</v>
      </c>
      <c r="DI7524" s="13" t="n">
        <v>155</v>
      </c>
      <c r="EE7524" s="13" t="n">
        <v>155</v>
      </c>
      <c r="FA7524" s="13" t="n">
        <v>155</v>
      </c>
      <c r="FW7524" s="13" t="n">
        <v>155</v>
      </c>
      <c r="GS7524" s="13" t="n">
        <v>155</v>
      </c>
    </row>
    <row r="7525">
      <c r="C7525" s="13" t="n">
        <v>156</v>
      </c>
      <c r="Y7525" s="13" t="n">
        <v>156</v>
      </c>
      <c r="AU7525" s="13" t="n">
        <v>156</v>
      </c>
      <c r="BQ7525" s="13" t="n">
        <v>156</v>
      </c>
      <c r="CM7525" s="13" t="n">
        <v>156</v>
      </c>
      <c r="DI7525" s="13" t="n">
        <v>156</v>
      </c>
      <c r="EE7525" s="13" t="n">
        <v>156</v>
      </c>
      <c r="FA7525" s="13" t="n">
        <v>156</v>
      </c>
      <c r="FW7525" s="13" t="n">
        <v>156</v>
      </c>
      <c r="GS7525" s="13" t="n">
        <v>156</v>
      </c>
    </row>
    <row r="7526">
      <c r="C7526" s="13" t="n">
        <v>157</v>
      </c>
      <c r="Y7526" s="13" t="n">
        <v>157</v>
      </c>
      <c r="AU7526" s="13" t="n">
        <v>157</v>
      </c>
      <c r="BQ7526" s="13" t="n">
        <v>157</v>
      </c>
      <c r="CM7526" s="13" t="n">
        <v>157</v>
      </c>
      <c r="DI7526" s="13" t="n">
        <v>157</v>
      </c>
      <c r="EE7526" s="13" t="n">
        <v>157</v>
      </c>
      <c r="FA7526" s="13" t="n">
        <v>157</v>
      </c>
      <c r="FW7526" s="13" t="n">
        <v>157</v>
      </c>
      <c r="GS7526" s="13" t="n">
        <v>157</v>
      </c>
    </row>
    <row r="7527">
      <c r="C7527" s="13" t="n">
        <v>158</v>
      </c>
      <c r="Y7527" s="13" t="n">
        <v>158</v>
      </c>
      <c r="AU7527" s="13" t="n">
        <v>158</v>
      </c>
      <c r="BQ7527" s="13" t="n">
        <v>158</v>
      </c>
      <c r="CM7527" s="13" t="n">
        <v>158</v>
      </c>
      <c r="DI7527" s="13" t="n">
        <v>158</v>
      </c>
      <c r="EE7527" s="13" t="n">
        <v>158</v>
      </c>
      <c r="FA7527" s="13" t="n">
        <v>158</v>
      </c>
      <c r="FW7527" s="13" t="n">
        <v>158</v>
      </c>
      <c r="GS7527" s="13" t="n">
        <v>158</v>
      </c>
    </row>
    <row r="7528">
      <c r="C7528" s="13" t="n">
        <v>159</v>
      </c>
      <c r="Y7528" s="13" t="n">
        <v>159</v>
      </c>
      <c r="AU7528" s="13" t="n">
        <v>159</v>
      </c>
      <c r="BQ7528" s="13" t="n">
        <v>159</v>
      </c>
      <c r="CM7528" s="13" t="n">
        <v>159</v>
      </c>
      <c r="DI7528" s="13" t="n">
        <v>159</v>
      </c>
      <c r="EE7528" s="13" t="n">
        <v>159</v>
      </c>
      <c r="FA7528" s="13" t="n">
        <v>159</v>
      </c>
      <c r="FW7528" s="13" t="n">
        <v>159</v>
      </c>
      <c r="GS7528" s="13" t="n">
        <v>159</v>
      </c>
    </row>
    <row r="7529">
      <c r="C7529" s="13" t="n">
        <v>160</v>
      </c>
      <c r="Y7529" s="13" t="n">
        <v>160</v>
      </c>
      <c r="AU7529" s="13" t="n">
        <v>160</v>
      </c>
      <c r="BQ7529" s="13" t="n">
        <v>160</v>
      </c>
      <c r="CM7529" s="13" t="n">
        <v>160</v>
      </c>
      <c r="DI7529" s="13" t="n">
        <v>160</v>
      </c>
      <c r="EE7529" s="13" t="n">
        <v>160</v>
      </c>
      <c r="FA7529" s="13" t="n">
        <v>160</v>
      </c>
      <c r="FW7529" s="13" t="n">
        <v>160</v>
      </c>
      <c r="GS7529" s="13" t="n">
        <v>160</v>
      </c>
    </row>
    <row r="7530">
      <c r="C7530" s="13" t="n">
        <v>161</v>
      </c>
      <c r="Y7530" s="13" t="n">
        <v>161</v>
      </c>
      <c r="AU7530" s="13" t="n">
        <v>161</v>
      </c>
      <c r="BQ7530" s="13" t="n">
        <v>161</v>
      </c>
      <c r="CM7530" s="13" t="n">
        <v>161</v>
      </c>
      <c r="DI7530" s="13" t="n">
        <v>161</v>
      </c>
      <c r="EE7530" s="13" t="n">
        <v>161</v>
      </c>
      <c r="FA7530" s="13" t="n">
        <v>161</v>
      </c>
      <c r="FW7530" s="13" t="n">
        <v>161</v>
      </c>
      <c r="GS7530" s="13" t="n">
        <v>161</v>
      </c>
    </row>
    <row r="7531">
      <c r="C7531" s="13" t="n">
        <v>162</v>
      </c>
      <c r="Y7531" s="13" t="n">
        <v>162</v>
      </c>
      <c r="AU7531" s="13" t="n">
        <v>162</v>
      </c>
      <c r="BQ7531" s="13" t="n">
        <v>162</v>
      </c>
      <c r="CM7531" s="13" t="n">
        <v>162</v>
      </c>
      <c r="DI7531" s="13" t="n">
        <v>162</v>
      </c>
      <c r="EE7531" s="13" t="n">
        <v>162</v>
      </c>
      <c r="FA7531" s="13" t="n">
        <v>162</v>
      </c>
      <c r="FW7531" s="13" t="n">
        <v>162</v>
      </c>
      <c r="GS7531" s="13" t="n">
        <v>162</v>
      </c>
    </row>
    <row r="7532">
      <c r="C7532" s="13" t="n">
        <v>163</v>
      </c>
      <c r="Y7532" s="13" t="n">
        <v>163</v>
      </c>
      <c r="AU7532" s="13" t="n">
        <v>163</v>
      </c>
      <c r="BQ7532" s="13" t="n">
        <v>163</v>
      </c>
      <c r="CM7532" s="13" t="n">
        <v>163</v>
      </c>
      <c r="DI7532" s="13" t="n">
        <v>163</v>
      </c>
      <c r="EE7532" s="13" t="n">
        <v>163</v>
      </c>
      <c r="FA7532" s="13" t="n">
        <v>163</v>
      </c>
      <c r="FW7532" s="13" t="n">
        <v>163</v>
      </c>
      <c r="GS7532" s="13" t="n">
        <v>163</v>
      </c>
    </row>
    <row r="7533">
      <c r="C7533" s="13" t="n">
        <v>164</v>
      </c>
      <c r="Y7533" s="13" t="n">
        <v>164</v>
      </c>
      <c r="AU7533" s="13" t="n">
        <v>164</v>
      </c>
      <c r="BQ7533" s="13" t="n">
        <v>164</v>
      </c>
      <c r="CM7533" s="13" t="n">
        <v>164</v>
      </c>
      <c r="DI7533" s="13" t="n">
        <v>164</v>
      </c>
      <c r="EE7533" s="13" t="n">
        <v>164</v>
      </c>
      <c r="FA7533" s="13" t="n">
        <v>164</v>
      </c>
      <c r="FW7533" s="13" t="n">
        <v>164</v>
      </c>
      <c r="GS7533" s="13" t="n">
        <v>164</v>
      </c>
    </row>
    <row r="7534">
      <c r="C7534" s="13" t="n">
        <v>165</v>
      </c>
      <c r="Y7534" s="13" t="n">
        <v>165</v>
      </c>
      <c r="AU7534" s="13" t="n">
        <v>165</v>
      </c>
      <c r="BQ7534" s="13" t="n">
        <v>165</v>
      </c>
      <c r="CM7534" s="13" t="n">
        <v>165</v>
      </c>
      <c r="DI7534" s="13" t="n">
        <v>165</v>
      </c>
      <c r="EE7534" s="13" t="n">
        <v>165</v>
      </c>
      <c r="FA7534" s="13" t="n">
        <v>165</v>
      </c>
      <c r="FW7534" s="13" t="n">
        <v>165</v>
      </c>
      <c r="GS7534" s="13" t="n">
        <v>165</v>
      </c>
    </row>
    <row r="7535">
      <c r="C7535" s="13" t="n">
        <v>166</v>
      </c>
      <c r="Y7535" s="13" t="n">
        <v>166</v>
      </c>
      <c r="AU7535" s="13" t="n">
        <v>166</v>
      </c>
      <c r="BQ7535" s="13" t="n">
        <v>166</v>
      </c>
      <c r="CM7535" s="13" t="n">
        <v>166</v>
      </c>
      <c r="DI7535" s="13" t="n">
        <v>166</v>
      </c>
      <c r="EE7535" s="13" t="n">
        <v>166</v>
      </c>
      <c r="FA7535" s="13" t="n">
        <v>166</v>
      </c>
      <c r="FW7535" s="13" t="n">
        <v>166</v>
      </c>
      <c r="GS7535" s="13" t="n">
        <v>166</v>
      </c>
    </row>
    <row r="7536">
      <c r="C7536" s="13" t="n">
        <v>167</v>
      </c>
      <c r="Y7536" s="13" t="n">
        <v>167</v>
      </c>
      <c r="AU7536" s="13" t="n">
        <v>167</v>
      </c>
      <c r="BQ7536" s="13" t="n">
        <v>167</v>
      </c>
      <c r="CM7536" s="13" t="n">
        <v>167</v>
      </c>
      <c r="DI7536" s="13" t="n">
        <v>167</v>
      </c>
      <c r="EE7536" s="13" t="n">
        <v>167</v>
      </c>
      <c r="FA7536" s="13" t="n">
        <v>167</v>
      </c>
      <c r="FW7536" s="13" t="n">
        <v>167</v>
      </c>
      <c r="GS7536" s="13" t="n">
        <v>167</v>
      </c>
    </row>
    <row r="7537">
      <c r="C7537" s="13" t="n">
        <v>168</v>
      </c>
      <c r="Y7537" s="13" t="n">
        <v>168</v>
      </c>
      <c r="AU7537" s="13" t="n">
        <v>168</v>
      </c>
      <c r="BQ7537" s="13" t="n">
        <v>168</v>
      </c>
      <c r="CM7537" s="13" t="n">
        <v>168</v>
      </c>
      <c r="DI7537" s="13" t="n">
        <v>168</v>
      </c>
      <c r="EE7537" s="13" t="n">
        <v>168</v>
      </c>
      <c r="FA7537" s="13" t="n">
        <v>168</v>
      </c>
      <c r="FW7537" s="13" t="n">
        <v>168</v>
      </c>
      <c r="GS7537" s="13" t="n">
        <v>168</v>
      </c>
    </row>
    <row r="7538">
      <c r="C7538" s="13" t="n">
        <v>169</v>
      </c>
      <c r="Y7538" s="13" t="n">
        <v>169</v>
      </c>
      <c r="AU7538" s="13" t="n">
        <v>169</v>
      </c>
      <c r="BQ7538" s="13" t="n">
        <v>169</v>
      </c>
      <c r="CM7538" s="13" t="n">
        <v>169</v>
      </c>
      <c r="DI7538" s="13" t="n">
        <v>169</v>
      </c>
      <c r="EE7538" s="13" t="n">
        <v>169</v>
      </c>
      <c r="FA7538" s="13" t="n">
        <v>169</v>
      </c>
      <c r="FW7538" s="13" t="n">
        <v>169</v>
      </c>
      <c r="GS7538" s="13" t="n">
        <v>169</v>
      </c>
    </row>
    <row r="7539">
      <c r="C7539" s="13" t="n">
        <v>170</v>
      </c>
      <c r="Y7539" s="13" t="n">
        <v>170</v>
      </c>
      <c r="AU7539" s="13" t="n">
        <v>170</v>
      </c>
      <c r="BQ7539" s="13" t="n">
        <v>170</v>
      </c>
      <c r="CM7539" s="13" t="n">
        <v>170</v>
      </c>
      <c r="DI7539" s="13" t="n">
        <v>170</v>
      </c>
      <c r="EE7539" s="13" t="n">
        <v>170</v>
      </c>
      <c r="FA7539" s="13" t="n">
        <v>170</v>
      </c>
      <c r="FW7539" s="13" t="n">
        <v>170</v>
      </c>
      <c r="GS7539" s="13" t="n">
        <v>170</v>
      </c>
    </row>
    <row r="7540">
      <c r="C7540" s="13" t="n">
        <v>171</v>
      </c>
      <c r="Y7540" s="13" t="n">
        <v>171</v>
      </c>
      <c r="AU7540" s="13" t="n">
        <v>171</v>
      </c>
      <c r="BQ7540" s="13" t="n">
        <v>171</v>
      </c>
      <c r="CM7540" s="13" t="n">
        <v>171</v>
      </c>
      <c r="DI7540" s="13" t="n">
        <v>171</v>
      </c>
      <c r="EE7540" s="13" t="n">
        <v>171</v>
      </c>
      <c r="FA7540" s="13" t="n">
        <v>171</v>
      </c>
      <c r="FW7540" s="13" t="n">
        <v>171</v>
      </c>
      <c r="GS7540" s="13" t="n">
        <v>171</v>
      </c>
    </row>
    <row r="7541">
      <c r="C7541" s="13" t="n">
        <v>172</v>
      </c>
      <c r="Y7541" s="13" t="n">
        <v>172</v>
      </c>
      <c r="AU7541" s="13" t="n">
        <v>172</v>
      </c>
      <c r="BQ7541" s="13" t="n">
        <v>172</v>
      </c>
      <c r="CM7541" s="13" t="n">
        <v>172</v>
      </c>
      <c r="DI7541" s="13" t="n">
        <v>172</v>
      </c>
      <c r="EE7541" s="13" t="n">
        <v>172</v>
      </c>
      <c r="FA7541" s="13" t="n">
        <v>172</v>
      </c>
      <c r="FW7541" s="13" t="n">
        <v>172</v>
      </c>
      <c r="GS7541" s="13" t="n">
        <v>172</v>
      </c>
    </row>
    <row r="7542">
      <c r="C7542" s="13" t="n">
        <v>173</v>
      </c>
      <c r="Y7542" s="13" t="n">
        <v>173</v>
      </c>
      <c r="AU7542" s="13" t="n">
        <v>173</v>
      </c>
      <c r="BQ7542" s="13" t="n">
        <v>173</v>
      </c>
      <c r="CM7542" s="13" t="n">
        <v>173</v>
      </c>
      <c r="DI7542" s="13" t="n">
        <v>173</v>
      </c>
      <c r="EE7542" s="13" t="n">
        <v>173</v>
      </c>
      <c r="FA7542" s="13" t="n">
        <v>173</v>
      </c>
      <c r="FW7542" s="13" t="n">
        <v>173</v>
      </c>
      <c r="GS7542" s="13" t="n">
        <v>173</v>
      </c>
    </row>
    <row r="7543">
      <c r="C7543" s="13" t="n">
        <v>174</v>
      </c>
      <c r="Y7543" s="13" t="n">
        <v>174</v>
      </c>
      <c r="AU7543" s="13" t="n">
        <v>174</v>
      </c>
      <c r="BQ7543" s="13" t="n">
        <v>174</v>
      </c>
      <c r="CM7543" s="13" t="n">
        <v>174</v>
      </c>
      <c r="DI7543" s="13" t="n">
        <v>174</v>
      </c>
      <c r="EE7543" s="13" t="n">
        <v>174</v>
      </c>
      <c r="FA7543" s="13" t="n">
        <v>174</v>
      </c>
      <c r="FW7543" s="13" t="n">
        <v>174</v>
      </c>
      <c r="GS7543" s="13" t="n">
        <v>174</v>
      </c>
    </row>
    <row r="7544">
      <c r="C7544" s="13" t="n">
        <v>175</v>
      </c>
      <c r="Y7544" s="13" t="n">
        <v>175</v>
      </c>
      <c r="AU7544" s="13" t="n">
        <v>175</v>
      </c>
      <c r="BQ7544" s="13" t="n">
        <v>175</v>
      </c>
      <c r="CM7544" s="13" t="n">
        <v>175</v>
      </c>
      <c r="DI7544" s="13" t="n">
        <v>175</v>
      </c>
      <c r="EE7544" s="13" t="n">
        <v>175</v>
      </c>
      <c r="FA7544" s="13" t="n">
        <v>175</v>
      </c>
      <c r="FW7544" s="13" t="n">
        <v>175</v>
      </c>
      <c r="GS7544" s="13" t="n">
        <v>175</v>
      </c>
    </row>
    <row r="7545">
      <c r="C7545" s="13" t="n">
        <v>176</v>
      </c>
      <c r="Y7545" s="13" t="n">
        <v>176</v>
      </c>
      <c r="AU7545" s="13" t="n">
        <v>176</v>
      </c>
      <c r="BQ7545" s="13" t="n">
        <v>176</v>
      </c>
      <c r="CM7545" s="13" t="n">
        <v>176</v>
      </c>
      <c r="DI7545" s="13" t="n">
        <v>176</v>
      </c>
      <c r="EE7545" s="13" t="n">
        <v>176</v>
      </c>
      <c r="FA7545" s="13" t="n">
        <v>176</v>
      </c>
      <c r="FW7545" s="13" t="n">
        <v>176</v>
      </c>
      <c r="GS7545" s="13" t="n">
        <v>176</v>
      </c>
    </row>
    <row r="7546">
      <c r="C7546" s="13" t="n">
        <v>177</v>
      </c>
      <c r="Y7546" s="13" t="n">
        <v>177</v>
      </c>
      <c r="AU7546" s="13" t="n">
        <v>177</v>
      </c>
      <c r="BQ7546" s="13" t="n">
        <v>177</v>
      </c>
      <c r="CM7546" s="13" t="n">
        <v>177</v>
      </c>
      <c r="DI7546" s="13" t="n">
        <v>177</v>
      </c>
      <c r="EE7546" s="13" t="n">
        <v>177</v>
      </c>
      <c r="FA7546" s="13" t="n">
        <v>177</v>
      </c>
      <c r="FW7546" s="13" t="n">
        <v>177</v>
      </c>
      <c r="GS7546" s="13" t="n">
        <v>177</v>
      </c>
    </row>
    <row r="7547">
      <c r="C7547" s="13" t="n">
        <v>178</v>
      </c>
      <c r="Y7547" s="13" t="n">
        <v>178</v>
      </c>
      <c r="AU7547" s="13" t="n">
        <v>178</v>
      </c>
      <c r="BQ7547" s="13" t="n">
        <v>178</v>
      </c>
      <c r="CM7547" s="13" t="n">
        <v>178</v>
      </c>
      <c r="DI7547" s="13" t="n">
        <v>178</v>
      </c>
      <c r="EE7547" s="13" t="n">
        <v>178</v>
      </c>
      <c r="FA7547" s="13" t="n">
        <v>178</v>
      </c>
      <c r="FW7547" s="13" t="n">
        <v>178</v>
      </c>
      <c r="GS7547" s="13" t="n">
        <v>178</v>
      </c>
    </row>
    <row r="7548">
      <c r="C7548" s="13" t="n">
        <v>179</v>
      </c>
      <c r="Y7548" s="13" t="n">
        <v>179</v>
      </c>
      <c r="AU7548" s="13" t="n">
        <v>179</v>
      </c>
      <c r="BQ7548" s="13" t="n">
        <v>179</v>
      </c>
      <c r="CM7548" s="13" t="n">
        <v>179</v>
      </c>
      <c r="DI7548" s="13" t="n">
        <v>179</v>
      </c>
      <c r="EE7548" s="13" t="n">
        <v>179</v>
      </c>
      <c r="FA7548" s="13" t="n">
        <v>179</v>
      </c>
      <c r="FW7548" s="13" t="n">
        <v>179</v>
      </c>
      <c r="GS7548" s="13" t="n">
        <v>179</v>
      </c>
    </row>
    <row r="7549">
      <c r="C7549" s="13" t="n">
        <v>180</v>
      </c>
      <c r="Y7549" s="13" t="n">
        <v>180</v>
      </c>
      <c r="AU7549" s="13" t="n">
        <v>180</v>
      </c>
      <c r="BQ7549" s="13" t="n">
        <v>180</v>
      </c>
      <c r="CM7549" s="13" t="n">
        <v>180</v>
      </c>
      <c r="DI7549" s="13" t="n">
        <v>180</v>
      </c>
      <c r="EE7549" s="13" t="n">
        <v>180</v>
      </c>
      <c r="FA7549" s="13" t="n">
        <v>180</v>
      </c>
      <c r="FW7549" s="13" t="n">
        <v>180</v>
      </c>
      <c r="GS7549" s="13" t="n">
        <v>180</v>
      </c>
    </row>
    <row r="7550">
      <c r="C7550" s="13" t="n">
        <v>181</v>
      </c>
      <c r="Y7550" s="13" t="n">
        <v>181</v>
      </c>
      <c r="AU7550" s="13" t="n">
        <v>181</v>
      </c>
      <c r="BQ7550" s="13" t="n">
        <v>181</v>
      </c>
      <c r="CM7550" s="13" t="n">
        <v>181</v>
      </c>
      <c r="DI7550" s="13" t="n">
        <v>181</v>
      </c>
      <c r="EE7550" s="13" t="n">
        <v>181</v>
      </c>
      <c r="FA7550" s="13" t="n">
        <v>181</v>
      </c>
      <c r="FW7550" s="13" t="n">
        <v>181</v>
      </c>
      <c r="GS7550" s="13" t="n">
        <v>181</v>
      </c>
    </row>
    <row r="7551">
      <c r="C7551" s="13" t="n">
        <v>182</v>
      </c>
      <c r="Y7551" s="13" t="n">
        <v>182</v>
      </c>
      <c r="AU7551" s="13" t="n">
        <v>182</v>
      </c>
      <c r="BQ7551" s="13" t="n">
        <v>182</v>
      </c>
      <c r="CM7551" s="13" t="n">
        <v>182</v>
      </c>
      <c r="DI7551" s="13" t="n">
        <v>182</v>
      </c>
      <c r="EE7551" s="13" t="n">
        <v>182</v>
      </c>
      <c r="FA7551" s="13" t="n">
        <v>182</v>
      </c>
      <c r="FW7551" s="13" t="n">
        <v>182</v>
      </c>
      <c r="GS7551" s="13" t="n">
        <v>182</v>
      </c>
    </row>
    <row r="7552">
      <c r="C7552" s="13" t="n">
        <v>183</v>
      </c>
      <c r="Y7552" s="13" t="n">
        <v>183</v>
      </c>
      <c r="AU7552" s="13" t="n">
        <v>183</v>
      </c>
      <c r="BQ7552" s="13" t="n">
        <v>183</v>
      </c>
      <c r="CM7552" s="13" t="n">
        <v>183</v>
      </c>
      <c r="DI7552" s="13" t="n">
        <v>183</v>
      </c>
      <c r="EE7552" s="13" t="n">
        <v>183</v>
      </c>
      <c r="FA7552" s="13" t="n">
        <v>183</v>
      </c>
      <c r="FW7552" s="13" t="n">
        <v>183</v>
      </c>
      <c r="GS7552" s="13" t="n">
        <v>183</v>
      </c>
    </row>
    <row r="7553">
      <c r="C7553" s="13" t="n">
        <v>184</v>
      </c>
      <c r="Y7553" s="13" t="n">
        <v>184</v>
      </c>
      <c r="AU7553" s="13" t="n">
        <v>184</v>
      </c>
      <c r="BQ7553" s="13" t="n">
        <v>184</v>
      </c>
      <c r="CM7553" s="13" t="n">
        <v>184</v>
      </c>
      <c r="DI7553" s="13" t="n">
        <v>184</v>
      </c>
      <c r="EE7553" s="13" t="n">
        <v>184</v>
      </c>
      <c r="FA7553" s="13" t="n">
        <v>184</v>
      </c>
      <c r="FW7553" s="13" t="n">
        <v>184</v>
      </c>
      <c r="GS7553" s="13" t="n">
        <v>184</v>
      </c>
    </row>
    <row r="7554">
      <c r="C7554" s="13" t="n">
        <v>185</v>
      </c>
      <c r="Y7554" s="13" t="n">
        <v>185</v>
      </c>
      <c r="AU7554" s="13" t="n">
        <v>185</v>
      </c>
      <c r="BQ7554" s="13" t="n">
        <v>185</v>
      </c>
      <c r="CM7554" s="13" t="n">
        <v>185</v>
      </c>
      <c r="DI7554" s="13" t="n">
        <v>185</v>
      </c>
      <c r="EE7554" s="13" t="n">
        <v>185</v>
      </c>
      <c r="FA7554" s="13" t="n">
        <v>185</v>
      </c>
      <c r="FW7554" s="13" t="n">
        <v>185</v>
      </c>
      <c r="GS7554" s="13" t="n">
        <v>185</v>
      </c>
    </row>
    <row r="7555">
      <c r="C7555" s="13" t="n">
        <v>186</v>
      </c>
      <c r="Y7555" s="13" t="n">
        <v>186</v>
      </c>
      <c r="AU7555" s="13" t="n">
        <v>186</v>
      </c>
      <c r="BQ7555" s="13" t="n">
        <v>186</v>
      </c>
      <c r="CM7555" s="13" t="n">
        <v>186</v>
      </c>
      <c r="DI7555" s="13" t="n">
        <v>186</v>
      </c>
      <c r="EE7555" s="13" t="n">
        <v>186</v>
      </c>
      <c r="FA7555" s="13" t="n">
        <v>186</v>
      </c>
      <c r="FW7555" s="13" t="n">
        <v>186</v>
      </c>
      <c r="GS7555" s="13" t="n">
        <v>186</v>
      </c>
    </row>
    <row r="7556">
      <c r="C7556" s="13" t="n">
        <v>187</v>
      </c>
      <c r="Y7556" s="13" t="n">
        <v>187</v>
      </c>
      <c r="AU7556" s="13" t="n">
        <v>187</v>
      </c>
      <c r="BQ7556" s="13" t="n">
        <v>187</v>
      </c>
      <c r="CM7556" s="13" t="n">
        <v>187</v>
      </c>
      <c r="DI7556" s="13" t="n">
        <v>187</v>
      </c>
      <c r="EE7556" s="13" t="n">
        <v>187</v>
      </c>
      <c r="FA7556" s="13" t="n">
        <v>187</v>
      </c>
      <c r="FW7556" s="13" t="n">
        <v>187</v>
      </c>
      <c r="GS7556" s="13" t="n">
        <v>187</v>
      </c>
    </row>
    <row r="7557">
      <c r="C7557" s="13" t="n">
        <v>188</v>
      </c>
      <c r="Y7557" s="13" t="n">
        <v>188</v>
      </c>
      <c r="AU7557" s="13" t="n">
        <v>188</v>
      </c>
      <c r="BQ7557" s="13" t="n">
        <v>188</v>
      </c>
      <c r="CM7557" s="13" t="n">
        <v>188</v>
      </c>
      <c r="DI7557" s="13" t="n">
        <v>188</v>
      </c>
      <c r="EE7557" s="13" t="n">
        <v>188</v>
      </c>
      <c r="FA7557" s="13" t="n">
        <v>188</v>
      </c>
      <c r="FW7557" s="13" t="n">
        <v>188</v>
      </c>
      <c r="GS7557" s="13" t="n">
        <v>188</v>
      </c>
    </row>
    <row r="7558">
      <c r="C7558" s="13" t="n">
        <v>189</v>
      </c>
      <c r="Y7558" s="13" t="n">
        <v>189</v>
      </c>
      <c r="AU7558" s="13" t="n">
        <v>189</v>
      </c>
      <c r="BQ7558" s="13" t="n">
        <v>189</v>
      </c>
      <c r="CM7558" s="13" t="n">
        <v>189</v>
      </c>
      <c r="DI7558" s="13" t="n">
        <v>189</v>
      </c>
      <c r="EE7558" s="13" t="n">
        <v>189</v>
      </c>
      <c r="FA7558" s="13" t="n">
        <v>189</v>
      </c>
      <c r="FW7558" s="13" t="n">
        <v>189</v>
      </c>
      <c r="GS7558" s="13" t="n">
        <v>189</v>
      </c>
    </row>
    <row r="7559">
      <c r="C7559" s="13" t="n">
        <v>190</v>
      </c>
      <c r="Y7559" s="13" t="n">
        <v>190</v>
      </c>
      <c r="AU7559" s="13" t="n">
        <v>190</v>
      </c>
      <c r="BQ7559" s="13" t="n">
        <v>190</v>
      </c>
      <c r="CM7559" s="13" t="n">
        <v>190</v>
      </c>
      <c r="DI7559" s="13" t="n">
        <v>190</v>
      </c>
      <c r="EE7559" s="13" t="n">
        <v>190</v>
      </c>
      <c r="FA7559" s="13" t="n">
        <v>190</v>
      </c>
      <c r="FW7559" s="13" t="n">
        <v>190</v>
      </c>
      <c r="GS7559" s="13" t="n">
        <v>190</v>
      </c>
    </row>
    <row r="7560">
      <c r="C7560" s="13" t="n">
        <v>191</v>
      </c>
      <c r="Y7560" s="13" t="n">
        <v>191</v>
      </c>
      <c r="AU7560" s="13" t="n">
        <v>191</v>
      </c>
      <c r="BQ7560" s="13" t="n">
        <v>191</v>
      </c>
      <c r="CM7560" s="13" t="n">
        <v>191</v>
      </c>
      <c r="DI7560" s="13" t="n">
        <v>191</v>
      </c>
      <c r="EE7560" s="13" t="n">
        <v>191</v>
      </c>
      <c r="FA7560" s="13" t="n">
        <v>191</v>
      </c>
      <c r="FW7560" s="13" t="n">
        <v>191</v>
      </c>
      <c r="GS7560" s="13" t="n">
        <v>191</v>
      </c>
    </row>
    <row r="7561">
      <c r="C7561" s="13" t="n">
        <v>192</v>
      </c>
      <c r="Y7561" s="13" t="n">
        <v>192</v>
      </c>
      <c r="AU7561" s="13" t="n">
        <v>192</v>
      </c>
      <c r="BQ7561" s="13" t="n">
        <v>192</v>
      </c>
      <c r="CM7561" s="13" t="n">
        <v>192</v>
      </c>
      <c r="DI7561" s="13" t="n">
        <v>192</v>
      </c>
      <c r="EE7561" s="13" t="n">
        <v>192</v>
      </c>
      <c r="FA7561" s="13" t="n">
        <v>192</v>
      </c>
      <c r="FW7561" s="13" t="n">
        <v>192</v>
      </c>
      <c r="GS7561" s="13" t="n">
        <v>192</v>
      </c>
    </row>
    <row r="7562">
      <c r="C7562" s="13" t="n">
        <v>193</v>
      </c>
      <c r="Y7562" s="13" t="n">
        <v>193</v>
      </c>
      <c r="AU7562" s="13" t="n">
        <v>193</v>
      </c>
      <c r="BQ7562" s="13" t="n">
        <v>193</v>
      </c>
      <c r="CM7562" s="13" t="n">
        <v>193</v>
      </c>
      <c r="DI7562" s="13" t="n">
        <v>193</v>
      </c>
      <c r="EE7562" s="13" t="n">
        <v>193</v>
      </c>
      <c r="FA7562" s="13" t="n">
        <v>193</v>
      </c>
      <c r="FW7562" s="13" t="n">
        <v>193</v>
      </c>
      <c r="GS7562" s="13" t="n">
        <v>193</v>
      </c>
    </row>
    <row r="7563">
      <c r="C7563" s="13" t="n">
        <v>194</v>
      </c>
      <c r="Y7563" s="13" t="n">
        <v>194</v>
      </c>
      <c r="AU7563" s="13" t="n">
        <v>194</v>
      </c>
      <c r="BQ7563" s="13" t="n">
        <v>194</v>
      </c>
      <c r="CM7563" s="13" t="n">
        <v>194</v>
      </c>
      <c r="DI7563" s="13" t="n">
        <v>194</v>
      </c>
      <c r="EE7563" s="13" t="n">
        <v>194</v>
      </c>
      <c r="FA7563" s="13" t="n">
        <v>194</v>
      </c>
      <c r="FW7563" s="13" t="n">
        <v>194</v>
      </c>
      <c r="GS7563" s="13" t="n">
        <v>194</v>
      </c>
    </row>
    <row r="7564">
      <c r="C7564" s="13" t="n">
        <v>195</v>
      </c>
      <c r="Y7564" s="13" t="n">
        <v>195</v>
      </c>
      <c r="AU7564" s="13" t="n">
        <v>195</v>
      </c>
      <c r="BQ7564" s="13" t="n">
        <v>195</v>
      </c>
      <c r="CM7564" s="13" t="n">
        <v>195</v>
      </c>
      <c r="DI7564" s="13" t="n">
        <v>195</v>
      </c>
      <c r="EE7564" s="13" t="n">
        <v>195</v>
      </c>
      <c r="FA7564" s="13" t="n">
        <v>195</v>
      </c>
      <c r="FW7564" s="13" t="n">
        <v>195</v>
      </c>
      <c r="GS7564" s="13" t="n">
        <v>195</v>
      </c>
    </row>
    <row r="7565">
      <c r="C7565" s="13" t="n">
        <v>196</v>
      </c>
      <c r="Y7565" s="13" t="n">
        <v>196</v>
      </c>
      <c r="AU7565" s="13" t="n">
        <v>196</v>
      </c>
      <c r="BQ7565" s="13" t="n">
        <v>196</v>
      </c>
      <c r="CM7565" s="13" t="n">
        <v>196</v>
      </c>
      <c r="DI7565" s="13" t="n">
        <v>196</v>
      </c>
      <c r="EE7565" s="13" t="n">
        <v>196</v>
      </c>
      <c r="FA7565" s="13" t="n">
        <v>196</v>
      </c>
      <c r="FW7565" s="13" t="n">
        <v>196</v>
      </c>
      <c r="GS7565" s="13" t="n">
        <v>196</v>
      </c>
    </row>
    <row r="7566">
      <c r="C7566" s="13" t="n">
        <v>197</v>
      </c>
      <c r="Y7566" s="13" t="n">
        <v>197</v>
      </c>
      <c r="AU7566" s="13" t="n">
        <v>197</v>
      </c>
      <c r="BQ7566" s="13" t="n">
        <v>197</v>
      </c>
      <c r="CM7566" s="13" t="n">
        <v>197</v>
      </c>
      <c r="DI7566" s="13" t="n">
        <v>197</v>
      </c>
      <c r="EE7566" s="13" t="n">
        <v>197</v>
      </c>
      <c r="FA7566" s="13" t="n">
        <v>197</v>
      </c>
      <c r="FW7566" s="13" t="n">
        <v>197</v>
      </c>
      <c r="GS7566" s="13" t="n">
        <v>197</v>
      </c>
    </row>
    <row r="7567">
      <c r="C7567" s="13" t="n">
        <v>198</v>
      </c>
      <c r="Y7567" s="13" t="n">
        <v>198</v>
      </c>
      <c r="AU7567" s="13" t="n">
        <v>198</v>
      </c>
      <c r="BQ7567" s="13" t="n">
        <v>198</v>
      </c>
      <c r="CM7567" s="13" t="n">
        <v>198</v>
      </c>
      <c r="DI7567" s="13" t="n">
        <v>198</v>
      </c>
      <c r="EE7567" s="13" t="n">
        <v>198</v>
      </c>
      <c r="FA7567" s="13" t="n">
        <v>198</v>
      </c>
      <c r="FW7567" s="13" t="n">
        <v>198</v>
      </c>
      <c r="GS7567" s="13" t="n">
        <v>198</v>
      </c>
    </row>
    <row r="7569">
      <c r="D7569" s="13" t="n">
        <v>22</v>
      </c>
      <c r="E7569" s="13" t="n">
        <v>23</v>
      </c>
      <c r="F7569" s="13" t="n">
        <v>24</v>
      </c>
      <c r="Z7569" s="13" t="n">
        <v>22</v>
      </c>
      <c r="AA7569" s="13" t="n">
        <v>23</v>
      </c>
      <c r="AB7569" s="13" t="n">
        <v>24</v>
      </c>
      <c r="AV7569" s="13" t="n">
        <v>22</v>
      </c>
      <c r="AW7569" s="13" t="n">
        <v>23</v>
      </c>
      <c r="AX7569" s="13" t="n">
        <v>24</v>
      </c>
      <c r="BR7569" s="13" t="n">
        <v>22</v>
      </c>
      <c r="BS7569" s="13" t="n">
        <v>23</v>
      </c>
      <c r="BT7569" s="13" t="n">
        <v>24</v>
      </c>
      <c r="CN7569" s="13" t="n">
        <v>22</v>
      </c>
      <c r="CO7569" s="13" t="n">
        <v>23</v>
      </c>
      <c r="CP7569" s="13" t="n">
        <v>24</v>
      </c>
      <c r="DJ7569" s="13" t="n">
        <v>22</v>
      </c>
      <c r="DK7569" s="13" t="n">
        <v>23</v>
      </c>
      <c r="DL7569" s="13" t="n">
        <v>24</v>
      </c>
      <c r="EF7569" s="13" t="n">
        <v>22</v>
      </c>
      <c r="EG7569" s="13" t="n">
        <v>23</v>
      </c>
      <c r="EH7569" s="13" t="n">
        <v>24</v>
      </c>
      <c r="FB7569" s="13" t="n">
        <v>22</v>
      </c>
      <c r="FC7569" s="13" t="n">
        <v>23</v>
      </c>
      <c r="FD7569" s="13" t="n">
        <v>24</v>
      </c>
      <c r="FX7569" s="13" t="n">
        <v>22</v>
      </c>
      <c r="FY7569" s="13" t="n">
        <v>23</v>
      </c>
      <c r="FZ7569" s="13" t="n">
        <v>24</v>
      </c>
      <c r="GT7569" s="13" t="n">
        <v>22</v>
      </c>
      <c r="GU7569" s="13" t="n">
        <v>23</v>
      </c>
      <c r="GV7569" s="13" t="n">
        <v>24</v>
      </c>
    </row>
    <row r="7570">
      <c r="C7570" s="13" t="n">
        <v>9</v>
      </c>
      <c r="Y7570" s="13" t="n">
        <v>9</v>
      </c>
      <c r="AU7570" s="13" t="n">
        <v>9</v>
      </c>
      <c r="BQ7570" s="13" t="n">
        <v>9</v>
      </c>
      <c r="CM7570" s="13" t="n">
        <v>9</v>
      </c>
      <c r="DI7570" s="13" t="n">
        <v>9</v>
      </c>
      <c r="EE7570" s="13" t="n">
        <v>9</v>
      </c>
      <c r="FA7570" s="13" t="n">
        <v>9</v>
      </c>
      <c r="FW7570" s="13" t="n">
        <v>9</v>
      </c>
      <c r="GS7570" s="13" t="n">
        <v>9</v>
      </c>
    </row>
    <row r="7571">
      <c r="C7571" s="13" t="n">
        <v>10</v>
      </c>
      <c r="Y7571" s="13" t="n">
        <v>10</v>
      </c>
      <c r="AU7571" s="13" t="n">
        <v>10</v>
      </c>
      <c r="BQ7571" s="13" t="n">
        <v>10</v>
      </c>
      <c r="CM7571" s="13" t="n">
        <v>10</v>
      </c>
      <c r="DI7571" s="13" t="n">
        <v>10</v>
      </c>
      <c r="EE7571" s="13" t="n">
        <v>10</v>
      </c>
      <c r="FA7571" s="13" t="n">
        <v>10</v>
      </c>
      <c r="FW7571" s="13" t="n">
        <v>10</v>
      </c>
      <c r="GS7571" s="13" t="n">
        <v>10</v>
      </c>
    </row>
    <row r="7572">
      <c r="C7572" s="13" t="n">
        <v>11</v>
      </c>
      <c r="Y7572" s="13" t="n">
        <v>11</v>
      </c>
      <c r="AU7572" s="13" t="n">
        <v>11</v>
      </c>
      <c r="BQ7572" s="13" t="n">
        <v>11</v>
      </c>
      <c r="CM7572" s="13" t="n">
        <v>11</v>
      </c>
      <c r="DI7572" s="13" t="n">
        <v>11</v>
      </c>
      <c r="EE7572" s="13" t="n">
        <v>11</v>
      </c>
      <c r="FA7572" s="13" t="n">
        <v>11</v>
      </c>
      <c r="FW7572" s="13" t="n">
        <v>11</v>
      </c>
      <c r="GS7572" s="13" t="n">
        <v>11</v>
      </c>
    </row>
    <row r="7573">
      <c r="C7573" s="13" t="n">
        <v>12</v>
      </c>
      <c r="Y7573" s="13" t="n">
        <v>12</v>
      </c>
      <c r="AU7573" s="13" t="n">
        <v>12</v>
      </c>
      <c r="BQ7573" s="13" t="n">
        <v>12</v>
      </c>
      <c r="CM7573" s="13" t="n">
        <v>12</v>
      </c>
      <c r="DI7573" s="13" t="n">
        <v>12</v>
      </c>
      <c r="EE7573" s="13" t="n">
        <v>12</v>
      </c>
      <c r="FA7573" s="13" t="n">
        <v>12</v>
      </c>
      <c r="FW7573" s="13" t="n">
        <v>12</v>
      </c>
      <c r="GS7573" s="13" t="n">
        <v>12</v>
      </c>
    </row>
    <row r="7574">
      <c r="C7574" s="13" t="n">
        <v>13</v>
      </c>
      <c r="Y7574" s="13" t="n">
        <v>13</v>
      </c>
      <c r="AU7574" s="13" t="n">
        <v>13</v>
      </c>
      <c r="BQ7574" s="13" t="n">
        <v>13</v>
      </c>
      <c r="CM7574" s="13" t="n">
        <v>13</v>
      </c>
      <c r="DI7574" s="13" t="n">
        <v>13</v>
      </c>
      <c r="EE7574" s="13" t="n">
        <v>13</v>
      </c>
      <c r="FA7574" s="13" t="n">
        <v>13</v>
      </c>
      <c r="FW7574" s="13" t="n">
        <v>13</v>
      </c>
      <c r="GS7574" s="13" t="n">
        <v>13</v>
      </c>
    </row>
    <row r="7575">
      <c r="C7575" s="13" t="n">
        <v>14</v>
      </c>
      <c r="Y7575" s="13" t="n">
        <v>14</v>
      </c>
      <c r="AU7575" s="13" t="n">
        <v>14</v>
      </c>
      <c r="BQ7575" s="13" t="n">
        <v>14</v>
      </c>
      <c r="CM7575" s="13" t="n">
        <v>14</v>
      </c>
      <c r="DI7575" s="13" t="n">
        <v>14</v>
      </c>
      <c r="EE7575" s="13" t="n">
        <v>14</v>
      </c>
      <c r="FA7575" s="13" t="n">
        <v>14</v>
      </c>
      <c r="FW7575" s="13" t="n">
        <v>14</v>
      </c>
      <c r="GS7575" s="13" t="n">
        <v>14</v>
      </c>
    </row>
    <row r="7576">
      <c r="C7576" s="13" t="n">
        <v>15</v>
      </c>
      <c r="Y7576" s="13" t="n">
        <v>15</v>
      </c>
      <c r="AU7576" s="13" t="n">
        <v>15</v>
      </c>
      <c r="BQ7576" s="13" t="n">
        <v>15</v>
      </c>
      <c r="CM7576" s="13" t="n">
        <v>15</v>
      </c>
      <c r="DI7576" s="13" t="n">
        <v>15</v>
      </c>
      <c r="EE7576" s="13" t="n">
        <v>15</v>
      </c>
      <c r="FA7576" s="13" t="n">
        <v>15</v>
      </c>
      <c r="FW7576" s="13" t="n">
        <v>15</v>
      </c>
      <c r="GS7576" s="13" t="n">
        <v>15</v>
      </c>
    </row>
    <row r="7577">
      <c r="C7577" s="13" t="n">
        <v>16</v>
      </c>
      <c r="Y7577" s="13" t="n">
        <v>16</v>
      </c>
      <c r="AU7577" s="13" t="n">
        <v>16</v>
      </c>
      <c r="BQ7577" s="13" t="n">
        <v>16</v>
      </c>
      <c r="CM7577" s="13" t="n">
        <v>16</v>
      </c>
      <c r="DI7577" s="13" t="n">
        <v>16</v>
      </c>
      <c r="EE7577" s="13" t="n">
        <v>16</v>
      </c>
      <c r="FA7577" s="13" t="n">
        <v>16</v>
      </c>
      <c r="FW7577" s="13" t="n">
        <v>16</v>
      </c>
      <c r="GS7577" s="13" t="n">
        <v>16</v>
      </c>
    </row>
    <row r="7578">
      <c r="C7578" s="13" t="n">
        <v>17</v>
      </c>
      <c r="Y7578" s="13" t="n">
        <v>17</v>
      </c>
      <c r="AU7578" s="13" t="n">
        <v>17</v>
      </c>
      <c r="BQ7578" s="13" t="n">
        <v>17</v>
      </c>
      <c r="CM7578" s="13" t="n">
        <v>17</v>
      </c>
      <c r="DI7578" s="13" t="n">
        <v>17</v>
      </c>
      <c r="EE7578" s="13" t="n">
        <v>17</v>
      </c>
      <c r="FA7578" s="13" t="n">
        <v>17</v>
      </c>
      <c r="FW7578" s="13" t="n">
        <v>17</v>
      </c>
      <c r="GS7578" s="13" t="n">
        <v>17</v>
      </c>
    </row>
    <row r="7579">
      <c r="C7579" s="13" t="n">
        <v>18</v>
      </c>
      <c r="Y7579" s="13" t="n">
        <v>18</v>
      </c>
      <c r="AU7579" s="13" t="n">
        <v>18</v>
      </c>
      <c r="BQ7579" s="13" t="n">
        <v>18</v>
      </c>
      <c r="CM7579" s="13" t="n">
        <v>18</v>
      </c>
      <c r="DI7579" s="13" t="n">
        <v>18</v>
      </c>
      <c r="EE7579" s="13" t="n">
        <v>18</v>
      </c>
      <c r="FA7579" s="13" t="n">
        <v>18</v>
      </c>
      <c r="FW7579" s="13" t="n">
        <v>18</v>
      </c>
      <c r="GS7579" s="13" t="n">
        <v>18</v>
      </c>
    </row>
    <row r="7580">
      <c r="C7580" s="13" t="n">
        <v>19</v>
      </c>
      <c r="Y7580" s="13" t="n">
        <v>19</v>
      </c>
      <c r="AU7580" s="13" t="n">
        <v>19</v>
      </c>
      <c r="BQ7580" s="13" t="n">
        <v>19</v>
      </c>
      <c r="CM7580" s="13" t="n">
        <v>19</v>
      </c>
      <c r="DI7580" s="13" t="n">
        <v>19</v>
      </c>
      <c r="EE7580" s="13" t="n">
        <v>19</v>
      </c>
      <c r="FA7580" s="13" t="n">
        <v>19</v>
      </c>
      <c r="FW7580" s="13" t="n">
        <v>19</v>
      </c>
      <c r="GS7580" s="13" t="n">
        <v>19</v>
      </c>
    </row>
    <row r="7581">
      <c r="C7581" s="13" t="n">
        <v>20</v>
      </c>
      <c r="Y7581" s="13" t="n">
        <v>20</v>
      </c>
      <c r="AU7581" s="13" t="n">
        <v>20</v>
      </c>
      <c r="BQ7581" s="13" t="n">
        <v>20</v>
      </c>
      <c r="CM7581" s="13" t="n">
        <v>20</v>
      </c>
      <c r="DI7581" s="13" t="n">
        <v>20</v>
      </c>
      <c r="EE7581" s="13" t="n">
        <v>20</v>
      </c>
      <c r="FA7581" s="13" t="n">
        <v>20</v>
      </c>
      <c r="FW7581" s="13" t="n">
        <v>20</v>
      </c>
      <c r="GS7581" s="13" t="n">
        <v>20</v>
      </c>
    </row>
    <row r="7582">
      <c r="C7582" s="13" t="n">
        <v>21</v>
      </c>
      <c r="Y7582" s="13" t="n">
        <v>21</v>
      </c>
      <c r="AU7582" s="13" t="n">
        <v>21</v>
      </c>
      <c r="BQ7582" s="13" t="n">
        <v>21</v>
      </c>
      <c r="CM7582" s="13" t="n">
        <v>21</v>
      </c>
      <c r="DI7582" s="13" t="n">
        <v>21</v>
      </c>
      <c r="EE7582" s="13" t="n">
        <v>21</v>
      </c>
      <c r="FA7582" s="13" t="n">
        <v>21</v>
      </c>
      <c r="FW7582" s="13" t="n">
        <v>21</v>
      </c>
      <c r="GS7582" s="13" t="n">
        <v>21</v>
      </c>
    </row>
    <row r="7583">
      <c r="C7583" s="13" t="n">
        <v>22</v>
      </c>
      <c r="Y7583" s="13" t="n">
        <v>22</v>
      </c>
      <c r="AU7583" s="13" t="n">
        <v>22</v>
      </c>
      <c r="BQ7583" s="13" t="n">
        <v>22</v>
      </c>
      <c r="CM7583" s="13" t="n">
        <v>22</v>
      </c>
      <c r="DI7583" s="13" t="n">
        <v>22</v>
      </c>
      <c r="EE7583" s="13" t="n">
        <v>22</v>
      </c>
      <c r="FA7583" s="13" t="n">
        <v>22</v>
      </c>
      <c r="FW7583" s="13" t="n">
        <v>22</v>
      </c>
      <c r="GS7583" s="13" t="n">
        <v>22</v>
      </c>
    </row>
    <row r="7584">
      <c r="C7584" s="13" t="n">
        <v>23</v>
      </c>
      <c r="Y7584" s="13" t="n">
        <v>23</v>
      </c>
      <c r="AU7584" s="13" t="n">
        <v>23</v>
      </c>
      <c r="BQ7584" s="13" t="n">
        <v>23</v>
      </c>
      <c r="CM7584" s="13" t="n">
        <v>23</v>
      </c>
      <c r="DI7584" s="13" t="n">
        <v>23</v>
      </c>
      <c r="EE7584" s="13" t="n">
        <v>23</v>
      </c>
      <c r="FA7584" s="13" t="n">
        <v>23</v>
      </c>
      <c r="FW7584" s="13" t="n">
        <v>23</v>
      </c>
      <c r="GS7584" s="13" t="n">
        <v>23</v>
      </c>
    </row>
    <row r="7585">
      <c r="C7585" s="13" t="n">
        <v>24</v>
      </c>
      <c r="Y7585" s="13" t="n">
        <v>24</v>
      </c>
      <c r="AU7585" s="13" t="n">
        <v>24</v>
      </c>
      <c r="BQ7585" s="13" t="n">
        <v>24</v>
      </c>
      <c r="CM7585" s="13" t="n">
        <v>24</v>
      </c>
      <c r="DI7585" s="13" t="n">
        <v>24</v>
      </c>
      <c r="EE7585" s="13" t="n">
        <v>24</v>
      </c>
      <c r="FA7585" s="13" t="n">
        <v>24</v>
      </c>
      <c r="FW7585" s="13" t="n">
        <v>24</v>
      </c>
      <c r="GS7585" s="13" t="n">
        <v>24</v>
      </c>
    </row>
    <row r="7586">
      <c r="C7586" s="13" t="n">
        <v>25</v>
      </c>
      <c r="Y7586" s="13" t="n">
        <v>25</v>
      </c>
      <c r="AU7586" s="13" t="n">
        <v>25</v>
      </c>
      <c r="BQ7586" s="13" t="n">
        <v>25</v>
      </c>
      <c r="CM7586" s="13" t="n">
        <v>25</v>
      </c>
      <c r="DI7586" s="13" t="n">
        <v>25</v>
      </c>
      <c r="EE7586" s="13" t="n">
        <v>25</v>
      </c>
      <c r="FA7586" s="13" t="n">
        <v>25</v>
      </c>
      <c r="FW7586" s="13" t="n">
        <v>25</v>
      </c>
      <c r="GS7586" s="13" t="n">
        <v>25</v>
      </c>
    </row>
    <row r="7587">
      <c r="C7587" s="13" t="n">
        <v>26</v>
      </c>
      <c r="Y7587" s="13" t="n">
        <v>26</v>
      </c>
      <c r="AU7587" s="13" t="n">
        <v>26</v>
      </c>
      <c r="BQ7587" s="13" t="n">
        <v>26</v>
      </c>
      <c r="CM7587" s="13" t="n">
        <v>26</v>
      </c>
      <c r="DI7587" s="13" t="n">
        <v>26</v>
      </c>
      <c r="EE7587" s="13" t="n">
        <v>26</v>
      </c>
      <c r="FA7587" s="13" t="n">
        <v>26</v>
      </c>
      <c r="FW7587" s="13" t="n">
        <v>26</v>
      </c>
      <c r="GS7587" s="13" t="n">
        <v>26</v>
      </c>
    </row>
    <row r="7588">
      <c r="C7588" s="13" t="n">
        <v>27</v>
      </c>
      <c r="Y7588" s="13" t="n">
        <v>27</v>
      </c>
      <c r="AU7588" s="13" t="n">
        <v>27</v>
      </c>
      <c r="BQ7588" s="13" t="n">
        <v>27</v>
      </c>
      <c r="CM7588" s="13" t="n">
        <v>27</v>
      </c>
      <c r="DI7588" s="13" t="n">
        <v>27</v>
      </c>
      <c r="EE7588" s="13" t="n">
        <v>27</v>
      </c>
      <c r="FA7588" s="13" t="n">
        <v>27</v>
      </c>
      <c r="FW7588" s="13" t="n">
        <v>27</v>
      </c>
      <c r="GS7588" s="13" t="n">
        <v>27</v>
      </c>
    </row>
    <row r="7589">
      <c r="C7589" s="13" t="n">
        <v>28</v>
      </c>
      <c r="Y7589" s="13" t="n">
        <v>28</v>
      </c>
      <c r="AU7589" s="13" t="n">
        <v>28</v>
      </c>
      <c r="BQ7589" s="13" t="n">
        <v>28</v>
      </c>
      <c r="CM7589" s="13" t="n">
        <v>28</v>
      </c>
      <c r="DI7589" s="13" t="n">
        <v>28</v>
      </c>
      <c r="EE7589" s="13" t="n">
        <v>28</v>
      </c>
      <c r="FA7589" s="13" t="n">
        <v>28</v>
      </c>
      <c r="FW7589" s="13" t="n">
        <v>28</v>
      </c>
      <c r="GS7589" s="13" t="n">
        <v>28</v>
      </c>
    </row>
    <row r="7590">
      <c r="C7590" s="13" t="n">
        <v>29</v>
      </c>
      <c r="Y7590" s="13" t="n">
        <v>29</v>
      </c>
      <c r="AU7590" s="13" t="n">
        <v>29</v>
      </c>
      <c r="BQ7590" s="13" t="n">
        <v>29</v>
      </c>
      <c r="CM7590" s="13" t="n">
        <v>29</v>
      </c>
      <c r="DI7590" s="13" t="n">
        <v>29</v>
      </c>
      <c r="EE7590" s="13" t="n">
        <v>29</v>
      </c>
      <c r="FA7590" s="13" t="n">
        <v>29</v>
      </c>
      <c r="FW7590" s="13" t="n">
        <v>29</v>
      </c>
      <c r="GS7590" s="13" t="n">
        <v>29</v>
      </c>
    </row>
    <row r="7591">
      <c r="C7591" s="13" t="n">
        <v>30</v>
      </c>
      <c r="Y7591" s="13" t="n">
        <v>30</v>
      </c>
      <c r="AU7591" s="13" t="n">
        <v>30</v>
      </c>
      <c r="BQ7591" s="13" t="n">
        <v>30</v>
      </c>
      <c r="CM7591" s="13" t="n">
        <v>30</v>
      </c>
      <c r="DI7591" s="13" t="n">
        <v>30</v>
      </c>
      <c r="EE7591" s="13" t="n">
        <v>30</v>
      </c>
      <c r="FA7591" s="13" t="n">
        <v>30</v>
      </c>
      <c r="FW7591" s="13" t="n">
        <v>30</v>
      </c>
      <c r="GS7591" s="13" t="n">
        <v>30</v>
      </c>
    </row>
    <row r="7592">
      <c r="C7592" s="13" t="n">
        <v>31</v>
      </c>
      <c r="Y7592" s="13" t="n">
        <v>31</v>
      </c>
      <c r="AU7592" s="13" t="n">
        <v>31</v>
      </c>
      <c r="BQ7592" s="13" t="n">
        <v>31</v>
      </c>
      <c r="CM7592" s="13" t="n">
        <v>31</v>
      </c>
      <c r="DI7592" s="13" t="n">
        <v>31</v>
      </c>
      <c r="EE7592" s="13" t="n">
        <v>31</v>
      </c>
      <c r="FA7592" s="13" t="n">
        <v>31</v>
      </c>
      <c r="FW7592" s="13" t="n">
        <v>31</v>
      </c>
      <c r="GS7592" s="13" t="n">
        <v>31</v>
      </c>
    </row>
    <row r="7593">
      <c r="C7593" s="13" t="n">
        <v>32</v>
      </c>
      <c r="Y7593" s="13" t="n">
        <v>32</v>
      </c>
      <c r="AU7593" s="13" t="n">
        <v>32</v>
      </c>
      <c r="BQ7593" s="13" t="n">
        <v>32</v>
      </c>
      <c r="CM7593" s="13" t="n">
        <v>32</v>
      </c>
      <c r="DI7593" s="13" t="n">
        <v>32</v>
      </c>
      <c r="EE7593" s="13" t="n">
        <v>32</v>
      </c>
      <c r="FA7593" s="13" t="n">
        <v>32</v>
      </c>
      <c r="FW7593" s="13" t="n">
        <v>32</v>
      </c>
      <c r="GS7593" s="13" t="n">
        <v>32</v>
      </c>
    </row>
    <row r="7594">
      <c r="C7594" s="13" t="n">
        <v>33</v>
      </c>
      <c r="Y7594" s="13" t="n">
        <v>33</v>
      </c>
      <c r="AU7594" s="13" t="n">
        <v>33</v>
      </c>
      <c r="BQ7594" s="13" t="n">
        <v>33</v>
      </c>
      <c r="CM7594" s="13" t="n">
        <v>33</v>
      </c>
      <c r="DI7594" s="13" t="n">
        <v>33</v>
      </c>
      <c r="EE7594" s="13" t="n">
        <v>33</v>
      </c>
      <c r="FA7594" s="13" t="n">
        <v>33</v>
      </c>
      <c r="FW7594" s="13" t="n">
        <v>33</v>
      </c>
      <c r="GS7594" s="13" t="n">
        <v>33</v>
      </c>
    </row>
    <row r="7595">
      <c r="C7595" s="13" t="n">
        <v>34</v>
      </c>
      <c r="Y7595" s="13" t="n">
        <v>34</v>
      </c>
      <c r="AU7595" s="13" t="n">
        <v>34</v>
      </c>
      <c r="BQ7595" s="13" t="n">
        <v>34</v>
      </c>
      <c r="CM7595" s="13" t="n">
        <v>34</v>
      </c>
      <c r="DI7595" s="13" t="n">
        <v>34</v>
      </c>
      <c r="EE7595" s="13" t="n">
        <v>34</v>
      </c>
      <c r="FA7595" s="13" t="n">
        <v>34</v>
      </c>
      <c r="FW7595" s="13" t="n">
        <v>34</v>
      </c>
      <c r="GS7595" s="13" t="n">
        <v>34</v>
      </c>
    </row>
    <row r="7596">
      <c r="C7596" s="13" t="n">
        <v>35</v>
      </c>
      <c r="Y7596" s="13" t="n">
        <v>35</v>
      </c>
      <c r="AU7596" s="13" t="n">
        <v>35</v>
      </c>
      <c r="BQ7596" s="13" t="n">
        <v>35</v>
      </c>
      <c r="CM7596" s="13" t="n">
        <v>35</v>
      </c>
      <c r="DI7596" s="13" t="n">
        <v>35</v>
      </c>
      <c r="EE7596" s="13" t="n">
        <v>35</v>
      </c>
      <c r="FA7596" s="13" t="n">
        <v>35</v>
      </c>
      <c r="FW7596" s="13" t="n">
        <v>35</v>
      </c>
      <c r="GS7596" s="13" t="n">
        <v>35</v>
      </c>
    </row>
    <row r="7597">
      <c r="C7597" s="13" t="n">
        <v>36</v>
      </c>
      <c r="Y7597" s="13" t="n">
        <v>36</v>
      </c>
      <c r="AU7597" s="13" t="n">
        <v>36</v>
      </c>
      <c r="BQ7597" s="13" t="n">
        <v>36</v>
      </c>
      <c r="CM7597" s="13" t="n">
        <v>36</v>
      </c>
      <c r="DI7597" s="13" t="n">
        <v>36</v>
      </c>
      <c r="EE7597" s="13" t="n">
        <v>36</v>
      </c>
      <c r="FA7597" s="13" t="n">
        <v>36</v>
      </c>
      <c r="FW7597" s="13" t="n">
        <v>36</v>
      </c>
      <c r="GS7597" s="13" t="n">
        <v>36</v>
      </c>
    </row>
    <row r="7598">
      <c r="C7598" s="13" t="n">
        <v>37</v>
      </c>
      <c r="Y7598" s="13" t="n">
        <v>37</v>
      </c>
      <c r="AU7598" s="13" t="n">
        <v>37</v>
      </c>
      <c r="BQ7598" s="13" t="n">
        <v>37</v>
      </c>
      <c r="CM7598" s="13" t="n">
        <v>37</v>
      </c>
      <c r="DI7598" s="13" t="n">
        <v>37</v>
      </c>
      <c r="EE7598" s="13" t="n">
        <v>37</v>
      </c>
      <c r="FA7598" s="13" t="n">
        <v>37</v>
      </c>
      <c r="FW7598" s="13" t="n">
        <v>37</v>
      </c>
      <c r="GS7598" s="13" t="n">
        <v>37</v>
      </c>
    </row>
    <row r="7599">
      <c r="C7599" s="13" t="n">
        <v>38</v>
      </c>
      <c r="Y7599" s="13" t="n">
        <v>38</v>
      </c>
      <c r="AU7599" s="13" t="n">
        <v>38</v>
      </c>
      <c r="BQ7599" s="13" t="n">
        <v>38</v>
      </c>
      <c r="CM7599" s="13" t="n">
        <v>38</v>
      </c>
      <c r="DI7599" s="13" t="n">
        <v>38</v>
      </c>
      <c r="EE7599" s="13" t="n">
        <v>38</v>
      </c>
      <c r="FA7599" s="13" t="n">
        <v>38</v>
      </c>
      <c r="FW7599" s="13" t="n">
        <v>38</v>
      </c>
      <c r="GS7599" s="13" t="n">
        <v>38</v>
      </c>
    </row>
    <row r="7600">
      <c r="C7600" s="13" t="n">
        <v>39</v>
      </c>
      <c r="Y7600" s="13" t="n">
        <v>39</v>
      </c>
      <c r="AU7600" s="13" t="n">
        <v>39</v>
      </c>
      <c r="BQ7600" s="13" t="n">
        <v>39</v>
      </c>
      <c r="CM7600" s="13" t="n">
        <v>39</v>
      </c>
      <c r="DI7600" s="13" t="n">
        <v>39</v>
      </c>
      <c r="EE7600" s="13" t="n">
        <v>39</v>
      </c>
      <c r="FA7600" s="13" t="n">
        <v>39</v>
      </c>
      <c r="FW7600" s="13" t="n">
        <v>39</v>
      </c>
      <c r="GS7600" s="13" t="n">
        <v>39</v>
      </c>
    </row>
    <row r="7601">
      <c r="C7601" s="13" t="n">
        <v>40</v>
      </c>
      <c r="Y7601" s="13" t="n">
        <v>40</v>
      </c>
      <c r="AU7601" s="13" t="n">
        <v>40</v>
      </c>
      <c r="BQ7601" s="13" t="n">
        <v>40</v>
      </c>
      <c r="CM7601" s="13" t="n">
        <v>40</v>
      </c>
      <c r="DI7601" s="13" t="n">
        <v>40</v>
      </c>
      <c r="EE7601" s="13" t="n">
        <v>40</v>
      </c>
      <c r="FA7601" s="13" t="n">
        <v>40</v>
      </c>
      <c r="FW7601" s="13" t="n">
        <v>40</v>
      </c>
      <c r="GS7601" s="13" t="n">
        <v>40</v>
      </c>
    </row>
    <row r="7602">
      <c r="C7602" s="13" t="n">
        <v>41</v>
      </c>
      <c r="Y7602" s="13" t="n">
        <v>41</v>
      </c>
      <c r="AU7602" s="13" t="n">
        <v>41</v>
      </c>
      <c r="BQ7602" s="13" t="n">
        <v>41</v>
      </c>
      <c r="CM7602" s="13" t="n">
        <v>41</v>
      </c>
      <c r="DI7602" s="13" t="n">
        <v>41</v>
      </c>
      <c r="EE7602" s="13" t="n">
        <v>41</v>
      </c>
      <c r="FA7602" s="13" t="n">
        <v>41</v>
      </c>
      <c r="FW7602" s="13" t="n">
        <v>41</v>
      </c>
      <c r="GS7602" s="13" t="n">
        <v>41</v>
      </c>
    </row>
    <row r="7603">
      <c r="C7603" s="13" t="n">
        <v>42</v>
      </c>
      <c r="Y7603" s="13" t="n">
        <v>42</v>
      </c>
      <c r="AU7603" s="13" t="n">
        <v>42</v>
      </c>
      <c r="BQ7603" s="13" t="n">
        <v>42</v>
      </c>
      <c r="CM7603" s="13" t="n">
        <v>42</v>
      </c>
      <c r="DI7603" s="13" t="n">
        <v>42</v>
      </c>
      <c r="EE7603" s="13" t="n">
        <v>42</v>
      </c>
      <c r="FA7603" s="13" t="n">
        <v>42</v>
      </c>
      <c r="FW7603" s="13" t="n">
        <v>42</v>
      </c>
      <c r="GS7603" s="13" t="n">
        <v>42</v>
      </c>
    </row>
    <row r="7604">
      <c r="C7604" s="13" t="n">
        <v>43</v>
      </c>
      <c r="Y7604" s="13" t="n">
        <v>43</v>
      </c>
      <c r="AU7604" s="13" t="n">
        <v>43</v>
      </c>
      <c r="BQ7604" s="13" t="n">
        <v>43</v>
      </c>
      <c r="CM7604" s="13" t="n">
        <v>43</v>
      </c>
      <c r="DI7604" s="13" t="n">
        <v>43</v>
      </c>
      <c r="EE7604" s="13" t="n">
        <v>43</v>
      </c>
      <c r="FA7604" s="13" t="n">
        <v>43</v>
      </c>
      <c r="FW7604" s="13" t="n">
        <v>43</v>
      </c>
      <c r="GS7604" s="13" t="n">
        <v>43</v>
      </c>
    </row>
    <row r="7605">
      <c r="C7605" s="13" t="n">
        <v>44</v>
      </c>
      <c r="Y7605" s="13" t="n">
        <v>44</v>
      </c>
      <c r="AU7605" s="13" t="n">
        <v>44</v>
      </c>
      <c r="BQ7605" s="13" t="n">
        <v>44</v>
      </c>
      <c r="CM7605" s="13" t="n">
        <v>44</v>
      </c>
      <c r="DI7605" s="13" t="n">
        <v>44</v>
      </c>
      <c r="EE7605" s="13" t="n">
        <v>44</v>
      </c>
      <c r="FA7605" s="13" t="n">
        <v>44</v>
      </c>
      <c r="FW7605" s="13" t="n">
        <v>44</v>
      </c>
      <c r="GS7605" s="13" t="n">
        <v>44</v>
      </c>
    </row>
    <row r="7606">
      <c r="C7606" s="13" t="n">
        <v>45</v>
      </c>
      <c r="Y7606" s="13" t="n">
        <v>45</v>
      </c>
      <c r="AU7606" s="13" t="n">
        <v>45</v>
      </c>
      <c r="BQ7606" s="13" t="n">
        <v>45</v>
      </c>
      <c r="CM7606" s="13" t="n">
        <v>45</v>
      </c>
      <c r="DI7606" s="13" t="n">
        <v>45</v>
      </c>
      <c r="EE7606" s="13" t="n">
        <v>45</v>
      </c>
      <c r="FA7606" s="13" t="n">
        <v>45</v>
      </c>
      <c r="FW7606" s="13" t="n">
        <v>45</v>
      </c>
      <c r="GS7606" s="13" t="n">
        <v>45</v>
      </c>
    </row>
    <row r="7607">
      <c r="C7607" s="13" t="n">
        <v>46</v>
      </c>
      <c r="Y7607" s="13" t="n">
        <v>46</v>
      </c>
      <c r="AU7607" s="13" t="n">
        <v>46</v>
      </c>
      <c r="BQ7607" s="13" t="n">
        <v>46</v>
      </c>
      <c r="CM7607" s="13" t="n">
        <v>46</v>
      </c>
      <c r="DI7607" s="13" t="n">
        <v>46</v>
      </c>
      <c r="EE7607" s="13" t="n">
        <v>46</v>
      </c>
      <c r="FA7607" s="13" t="n">
        <v>46</v>
      </c>
      <c r="FW7607" s="13" t="n">
        <v>46</v>
      </c>
      <c r="GS7607" s="13" t="n">
        <v>46</v>
      </c>
    </row>
    <row r="7608">
      <c r="C7608" s="13" t="n">
        <v>47</v>
      </c>
      <c r="Y7608" s="13" t="n">
        <v>47</v>
      </c>
      <c r="AU7608" s="13" t="n">
        <v>47</v>
      </c>
      <c r="BQ7608" s="13" t="n">
        <v>47</v>
      </c>
      <c r="CM7608" s="13" t="n">
        <v>47</v>
      </c>
      <c r="DI7608" s="13" t="n">
        <v>47</v>
      </c>
      <c r="EE7608" s="13" t="n">
        <v>47</v>
      </c>
      <c r="FA7608" s="13" t="n">
        <v>47</v>
      </c>
      <c r="FW7608" s="13" t="n">
        <v>47</v>
      </c>
      <c r="GS7608" s="13" t="n">
        <v>47</v>
      </c>
    </row>
    <row r="7609">
      <c r="C7609" s="13" t="n">
        <v>48</v>
      </c>
      <c r="Y7609" s="13" t="n">
        <v>48</v>
      </c>
      <c r="AU7609" s="13" t="n">
        <v>48</v>
      </c>
      <c r="BQ7609" s="13" t="n">
        <v>48</v>
      </c>
      <c r="CM7609" s="13" t="n">
        <v>48</v>
      </c>
      <c r="DI7609" s="13" t="n">
        <v>48</v>
      </c>
      <c r="EE7609" s="13" t="n">
        <v>48</v>
      </c>
      <c r="FA7609" s="13" t="n">
        <v>48</v>
      </c>
      <c r="FW7609" s="13" t="n">
        <v>48</v>
      </c>
      <c r="GS7609" s="13" t="n">
        <v>48</v>
      </c>
    </row>
    <row r="7610">
      <c r="C7610" s="13" t="n">
        <v>49</v>
      </c>
      <c r="Y7610" s="13" t="n">
        <v>49</v>
      </c>
      <c r="AU7610" s="13" t="n">
        <v>49</v>
      </c>
      <c r="BQ7610" s="13" t="n">
        <v>49</v>
      </c>
      <c r="CM7610" s="13" t="n">
        <v>49</v>
      </c>
      <c r="DI7610" s="13" t="n">
        <v>49</v>
      </c>
      <c r="EE7610" s="13" t="n">
        <v>49</v>
      </c>
      <c r="FA7610" s="13" t="n">
        <v>49</v>
      </c>
      <c r="FW7610" s="13" t="n">
        <v>49</v>
      </c>
      <c r="GS7610" s="13" t="n">
        <v>49</v>
      </c>
    </row>
    <row r="7611">
      <c r="C7611" s="13" t="n">
        <v>50</v>
      </c>
      <c r="Y7611" s="13" t="n">
        <v>50</v>
      </c>
      <c r="AU7611" s="13" t="n">
        <v>50</v>
      </c>
      <c r="BQ7611" s="13" t="n">
        <v>50</v>
      </c>
      <c r="CM7611" s="13" t="n">
        <v>50</v>
      </c>
      <c r="DI7611" s="13" t="n">
        <v>50</v>
      </c>
      <c r="EE7611" s="13" t="n">
        <v>50</v>
      </c>
      <c r="FA7611" s="13" t="n">
        <v>50</v>
      </c>
      <c r="FW7611" s="13" t="n">
        <v>50</v>
      </c>
      <c r="GS7611" s="13" t="n">
        <v>50</v>
      </c>
    </row>
    <row r="7612">
      <c r="C7612" s="13" t="n">
        <v>51</v>
      </c>
      <c r="Y7612" s="13" t="n">
        <v>51</v>
      </c>
      <c r="AU7612" s="13" t="n">
        <v>51</v>
      </c>
      <c r="BQ7612" s="13" t="n">
        <v>51</v>
      </c>
      <c r="CM7612" s="13" t="n">
        <v>51</v>
      </c>
      <c r="DI7612" s="13" t="n">
        <v>51</v>
      </c>
      <c r="EE7612" s="13" t="n">
        <v>51</v>
      </c>
      <c r="FA7612" s="13" t="n">
        <v>51</v>
      </c>
      <c r="FW7612" s="13" t="n">
        <v>51</v>
      </c>
      <c r="GS7612" s="13" t="n">
        <v>51</v>
      </c>
    </row>
    <row r="7613">
      <c r="C7613" s="13" t="n">
        <v>52</v>
      </c>
      <c r="Y7613" s="13" t="n">
        <v>52</v>
      </c>
      <c r="AU7613" s="13" t="n">
        <v>52</v>
      </c>
      <c r="BQ7613" s="13" t="n">
        <v>52</v>
      </c>
      <c r="CM7613" s="13" t="n">
        <v>52</v>
      </c>
      <c r="DI7613" s="13" t="n">
        <v>52</v>
      </c>
      <c r="EE7613" s="13" t="n">
        <v>52</v>
      </c>
      <c r="FA7613" s="13" t="n">
        <v>52</v>
      </c>
      <c r="FW7613" s="13" t="n">
        <v>52</v>
      </c>
      <c r="GS7613" s="13" t="n">
        <v>52</v>
      </c>
    </row>
    <row r="7614">
      <c r="C7614" s="13" t="n">
        <v>53</v>
      </c>
      <c r="Y7614" s="13" t="n">
        <v>53</v>
      </c>
      <c r="AU7614" s="13" t="n">
        <v>53</v>
      </c>
      <c r="BQ7614" s="13" t="n">
        <v>53</v>
      </c>
      <c r="CM7614" s="13" t="n">
        <v>53</v>
      </c>
      <c r="DI7614" s="13" t="n">
        <v>53</v>
      </c>
      <c r="EE7614" s="13" t="n">
        <v>53</v>
      </c>
      <c r="FA7614" s="13" t="n">
        <v>53</v>
      </c>
      <c r="FW7614" s="13" t="n">
        <v>53</v>
      </c>
      <c r="GS7614" s="13" t="n">
        <v>53</v>
      </c>
    </row>
    <row r="7615">
      <c r="C7615" s="13" t="n">
        <v>54</v>
      </c>
      <c r="Y7615" s="13" t="n">
        <v>54</v>
      </c>
      <c r="AU7615" s="13" t="n">
        <v>54</v>
      </c>
      <c r="BQ7615" s="13" t="n">
        <v>54</v>
      </c>
      <c r="CM7615" s="13" t="n">
        <v>54</v>
      </c>
      <c r="DI7615" s="13" t="n">
        <v>54</v>
      </c>
      <c r="EE7615" s="13" t="n">
        <v>54</v>
      </c>
      <c r="FA7615" s="13" t="n">
        <v>54</v>
      </c>
      <c r="FW7615" s="13" t="n">
        <v>54</v>
      </c>
      <c r="GS7615" s="13" t="n">
        <v>54</v>
      </c>
    </row>
    <row r="7616">
      <c r="C7616" s="13" t="n">
        <v>55</v>
      </c>
      <c r="Y7616" s="13" t="n">
        <v>55</v>
      </c>
      <c r="AU7616" s="13" t="n">
        <v>55</v>
      </c>
      <c r="BQ7616" s="13" t="n">
        <v>55</v>
      </c>
      <c r="CM7616" s="13" t="n">
        <v>55</v>
      </c>
      <c r="DI7616" s="13" t="n">
        <v>55</v>
      </c>
      <c r="EE7616" s="13" t="n">
        <v>55</v>
      </c>
      <c r="FA7616" s="13" t="n">
        <v>55</v>
      </c>
      <c r="FW7616" s="13" t="n">
        <v>55</v>
      </c>
      <c r="GS7616" s="13" t="n">
        <v>55</v>
      </c>
    </row>
    <row r="7617">
      <c r="C7617" s="13" t="n">
        <v>56</v>
      </c>
      <c r="Y7617" s="13" t="n">
        <v>56</v>
      </c>
      <c r="AU7617" s="13" t="n">
        <v>56</v>
      </c>
      <c r="BQ7617" s="13" t="n">
        <v>56</v>
      </c>
      <c r="CM7617" s="13" t="n">
        <v>56</v>
      </c>
      <c r="DI7617" s="13" t="n">
        <v>56</v>
      </c>
      <c r="EE7617" s="13" t="n">
        <v>56</v>
      </c>
      <c r="FA7617" s="13" t="n">
        <v>56</v>
      </c>
      <c r="FW7617" s="13" t="n">
        <v>56</v>
      </c>
      <c r="GS7617" s="13" t="n">
        <v>56</v>
      </c>
    </row>
    <row r="7618">
      <c r="C7618" s="13" t="n">
        <v>57</v>
      </c>
      <c r="Y7618" s="13" t="n">
        <v>57</v>
      </c>
      <c r="AU7618" s="13" t="n">
        <v>57</v>
      </c>
      <c r="BQ7618" s="13" t="n">
        <v>57</v>
      </c>
      <c r="CM7618" s="13" t="n">
        <v>57</v>
      </c>
      <c r="DI7618" s="13" t="n">
        <v>57</v>
      </c>
      <c r="EE7618" s="13" t="n">
        <v>57</v>
      </c>
      <c r="FA7618" s="13" t="n">
        <v>57</v>
      </c>
      <c r="FW7618" s="13" t="n">
        <v>57</v>
      </c>
      <c r="GS7618" s="13" t="n">
        <v>57</v>
      </c>
    </row>
    <row r="7619">
      <c r="C7619" s="13" t="n">
        <v>58</v>
      </c>
      <c r="Y7619" s="13" t="n">
        <v>58</v>
      </c>
      <c r="AU7619" s="13" t="n">
        <v>58</v>
      </c>
      <c r="BQ7619" s="13" t="n">
        <v>58</v>
      </c>
      <c r="CM7619" s="13" t="n">
        <v>58</v>
      </c>
      <c r="DI7619" s="13" t="n">
        <v>58</v>
      </c>
      <c r="EE7619" s="13" t="n">
        <v>58</v>
      </c>
      <c r="FA7619" s="13" t="n">
        <v>58</v>
      </c>
      <c r="FW7619" s="13" t="n">
        <v>58</v>
      </c>
      <c r="GS7619" s="13" t="n">
        <v>58</v>
      </c>
    </row>
    <row r="7620">
      <c r="C7620" s="13" t="n">
        <v>59</v>
      </c>
      <c r="Y7620" s="13" t="n">
        <v>59</v>
      </c>
      <c r="AU7620" s="13" t="n">
        <v>59</v>
      </c>
      <c r="BQ7620" s="13" t="n">
        <v>59</v>
      </c>
      <c r="CM7620" s="13" t="n">
        <v>59</v>
      </c>
      <c r="DI7620" s="13" t="n">
        <v>59</v>
      </c>
      <c r="EE7620" s="13" t="n">
        <v>59</v>
      </c>
      <c r="FA7620" s="13" t="n">
        <v>59</v>
      </c>
      <c r="FW7620" s="13" t="n">
        <v>59</v>
      </c>
      <c r="GS7620" s="13" t="n">
        <v>59</v>
      </c>
    </row>
    <row r="7621">
      <c r="C7621" s="13" t="n">
        <v>60</v>
      </c>
      <c r="Y7621" s="13" t="n">
        <v>60</v>
      </c>
      <c r="AU7621" s="13" t="n">
        <v>60</v>
      </c>
      <c r="BQ7621" s="13" t="n">
        <v>60</v>
      </c>
      <c r="CM7621" s="13" t="n">
        <v>60</v>
      </c>
      <c r="DI7621" s="13" t="n">
        <v>60</v>
      </c>
      <c r="EE7621" s="13" t="n">
        <v>60</v>
      </c>
      <c r="FA7621" s="13" t="n">
        <v>60</v>
      </c>
      <c r="FW7621" s="13" t="n">
        <v>60</v>
      </c>
      <c r="GS7621" s="13" t="n">
        <v>60</v>
      </c>
    </row>
    <row r="7622">
      <c r="C7622" s="13" t="n">
        <v>61</v>
      </c>
      <c r="Y7622" s="13" t="n">
        <v>61</v>
      </c>
      <c r="AU7622" s="13" t="n">
        <v>61</v>
      </c>
      <c r="BQ7622" s="13" t="n">
        <v>61</v>
      </c>
      <c r="CM7622" s="13" t="n">
        <v>61</v>
      </c>
      <c r="DI7622" s="13" t="n">
        <v>61</v>
      </c>
      <c r="EE7622" s="13" t="n">
        <v>61</v>
      </c>
      <c r="FA7622" s="13" t="n">
        <v>61</v>
      </c>
      <c r="FW7622" s="13" t="n">
        <v>61</v>
      </c>
      <c r="GS7622" s="13" t="n">
        <v>61</v>
      </c>
    </row>
    <row r="7623">
      <c r="C7623" s="13" t="n">
        <v>62</v>
      </c>
      <c r="Y7623" s="13" t="n">
        <v>62</v>
      </c>
      <c r="AU7623" s="13" t="n">
        <v>62</v>
      </c>
      <c r="BQ7623" s="13" t="n">
        <v>62</v>
      </c>
      <c r="CM7623" s="13" t="n">
        <v>62</v>
      </c>
      <c r="DI7623" s="13" t="n">
        <v>62</v>
      </c>
      <c r="EE7623" s="13" t="n">
        <v>62</v>
      </c>
      <c r="FA7623" s="13" t="n">
        <v>62</v>
      </c>
      <c r="FW7623" s="13" t="n">
        <v>62</v>
      </c>
      <c r="GS7623" s="13" t="n">
        <v>62</v>
      </c>
    </row>
    <row r="7624">
      <c r="C7624" s="13" t="n">
        <v>63</v>
      </c>
      <c r="Y7624" s="13" t="n">
        <v>63</v>
      </c>
      <c r="AU7624" s="13" t="n">
        <v>63</v>
      </c>
      <c r="BQ7624" s="13" t="n">
        <v>63</v>
      </c>
      <c r="CM7624" s="13" t="n">
        <v>63</v>
      </c>
      <c r="DI7624" s="13" t="n">
        <v>63</v>
      </c>
      <c r="EE7624" s="13" t="n">
        <v>63</v>
      </c>
      <c r="FA7624" s="13" t="n">
        <v>63</v>
      </c>
      <c r="FW7624" s="13" t="n">
        <v>63</v>
      </c>
      <c r="GS7624" s="13" t="n">
        <v>63</v>
      </c>
    </row>
    <row r="7625">
      <c r="C7625" s="13" t="n">
        <v>64</v>
      </c>
      <c r="Y7625" s="13" t="n">
        <v>64</v>
      </c>
      <c r="AU7625" s="13" t="n">
        <v>64</v>
      </c>
      <c r="BQ7625" s="13" t="n">
        <v>64</v>
      </c>
      <c r="CM7625" s="13" t="n">
        <v>64</v>
      </c>
      <c r="DI7625" s="13" t="n">
        <v>64</v>
      </c>
      <c r="EE7625" s="13" t="n">
        <v>64</v>
      </c>
      <c r="FA7625" s="13" t="n">
        <v>64</v>
      </c>
      <c r="FW7625" s="13" t="n">
        <v>64</v>
      </c>
      <c r="GS7625" s="13" t="n">
        <v>64</v>
      </c>
    </row>
    <row r="7626">
      <c r="C7626" s="13" t="n">
        <v>65</v>
      </c>
      <c r="Y7626" s="13" t="n">
        <v>65</v>
      </c>
      <c r="AU7626" s="13" t="n">
        <v>65</v>
      </c>
      <c r="BQ7626" s="13" t="n">
        <v>65</v>
      </c>
      <c r="CM7626" s="13" t="n">
        <v>65</v>
      </c>
      <c r="DI7626" s="13" t="n">
        <v>65</v>
      </c>
      <c r="EE7626" s="13" t="n">
        <v>65</v>
      </c>
      <c r="FA7626" s="13" t="n">
        <v>65</v>
      </c>
      <c r="FW7626" s="13" t="n">
        <v>65</v>
      </c>
      <c r="GS7626" s="13" t="n">
        <v>65</v>
      </c>
    </row>
    <row r="7627">
      <c r="C7627" s="13" t="n">
        <v>66</v>
      </c>
      <c r="Y7627" s="13" t="n">
        <v>66</v>
      </c>
      <c r="AU7627" s="13" t="n">
        <v>66</v>
      </c>
      <c r="BQ7627" s="13" t="n">
        <v>66</v>
      </c>
      <c r="CM7627" s="13" t="n">
        <v>66</v>
      </c>
      <c r="DI7627" s="13" t="n">
        <v>66</v>
      </c>
      <c r="EE7627" s="13" t="n">
        <v>66</v>
      </c>
      <c r="FA7627" s="13" t="n">
        <v>66</v>
      </c>
      <c r="FW7627" s="13" t="n">
        <v>66</v>
      </c>
      <c r="GS7627" s="13" t="n">
        <v>66</v>
      </c>
    </row>
    <row r="7628">
      <c r="C7628" s="13" t="n">
        <v>67</v>
      </c>
      <c r="Y7628" s="13" t="n">
        <v>67</v>
      </c>
      <c r="AU7628" s="13" t="n">
        <v>67</v>
      </c>
      <c r="BQ7628" s="13" t="n">
        <v>67</v>
      </c>
      <c r="CM7628" s="13" t="n">
        <v>67</v>
      </c>
      <c r="DI7628" s="13" t="n">
        <v>67</v>
      </c>
      <c r="EE7628" s="13" t="n">
        <v>67</v>
      </c>
      <c r="FA7628" s="13" t="n">
        <v>67</v>
      </c>
      <c r="FW7628" s="13" t="n">
        <v>67</v>
      </c>
      <c r="GS7628" s="13" t="n">
        <v>67</v>
      </c>
    </row>
    <row r="7629">
      <c r="C7629" s="13" t="n">
        <v>68</v>
      </c>
      <c r="Y7629" s="13" t="n">
        <v>68</v>
      </c>
      <c r="AU7629" s="13" t="n">
        <v>68</v>
      </c>
      <c r="BQ7629" s="13" t="n">
        <v>68</v>
      </c>
      <c r="CM7629" s="13" t="n">
        <v>68</v>
      </c>
      <c r="DI7629" s="13" t="n">
        <v>68</v>
      </c>
      <c r="EE7629" s="13" t="n">
        <v>68</v>
      </c>
      <c r="FA7629" s="13" t="n">
        <v>68</v>
      </c>
      <c r="FW7629" s="13" t="n">
        <v>68</v>
      </c>
      <c r="GS7629" s="13" t="n">
        <v>68</v>
      </c>
    </row>
    <row r="7630">
      <c r="C7630" s="13" t="n">
        <v>69</v>
      </c>
      <c r="Y7630" s="13" t="n">
        <v>69</v>
      </c>
      <c r="AU7630" s="13" t="n">
        <v>69</v>
      </c>
      <c r="BQ7630" s="13" t="n">
        <v>69</v>
      </c>
      <c r="CM7630" s="13" t="n">
        <v>69</v>
      </c>
      <c r="DI7630" s="13" t="n">
        <v>69</v>
      </c>
      <c r="EE7630" s="13" t="n">
        <v>69</v>
      </c>
      <c r="FA7630" s="13" t="n">
        <v>69</v>
      </c>
      <c r="FW7630" s="13" t="n">
        <v>69</v>
      </c>
      <c r="GS7630" s="13" t="n">
        <v>69</v>
      </c>
    </row>
    <row r="7631">
      <c r="C7631" s="13" t="n">
        <v>70</v>
      </c>
      <c r="Y7631" s="13" t="n">
        <v>70</v>
      </c>
      <c r="AU7631" s="13" t="n">
        <v>70</v>
      </c>
      <c r="BQ7631" s="13" t="n">
        <v>70</v>
      </c>
      <c r="CM7631" s="13" t="n">
        <v>70</v>
      </c>
      <c r="DI7631" s="13" t="n">
        <v>70</v>
      </c>
      <c r="EE7631" s="13" t="n">
        <v>70</v>
      </c>
      <c r="FA7631" s="13" t="n">
        <v>70</v>
      </c>
      <c r="FW7631" s="13" t="n">
        <v>70</v>
      </c>
      <c r="GS7631" s="13" t="n">
        <v>70</v>
      </c>
    </row>
    <row r="7632">
      <c r="C7632" s="13" t="n">
        <v>71</v>
      </c>
      <c r="Y7632" s="13" t="n">
        <v>71</v>
      </c>
      <c r="AU7632" s="13" t="n">
        <v>71</v>
      </c>
      <c r="BQ7632" s="13" t="n">
        <v>71</v>
      </c>
      <c r="CM7632" s="13" t="n">
        <v>71</v>
      </c>
      <c r="DI7632" s="13" t="n">
        <v>71</v>
      </c>
      <c r="EE7632" s="13" t="n">
        <v>71</v>
      </c>
      <c r="FA7632" s="13" t="n">
        <v>71</v>
      </c>
      <c r="FW7632" s="13" t="n">
        <v>71</v>
      </c>
      <c r="GS7632" s="13" t="n">
        <v>71</v>
      </c>
    </row>
    <row r="7633">
      <c r="C7633" s="13" t="n">
        <v>72</v>
      </c>
      <c r="Y7633" s="13" t="n">
        <v>72</v>
      </c>
      <c r="AU7633" s="13" t="n">
        <v>72</v>
      </c>
      <c r="BQ7633" s="13" t="n">
        <v>72</v>
      </c>
      <c r="CM7633" s="13" t="n">
        <v>72</v>
      </c>
      <c r="DI7633" s="13" t="n">
        <v>72</v>
      </c>
      <c r="EE7633" s="13" t="n">
        <v>72</v>
      </c>
      <c r="FA7633" s="13" t="n">
        <v>72</v>
      </c>
      <c r="FW7633" s="13" t="n">
        <v>72</v>
      </c>
      <c r="GS7633" s="13" t="n">
        <v>72</v>
      </c>
    </row>
    <row r="7634">
      <c r="C7634" s="13" t="n">
        <v>73</v>
      </c>
      <c r="Y7634" s="13" t="n">
        <v>73</v>
      </c>
      <c r="AU7634" s="13" t="n">
        <v>73</v>
      </c>
      <c r="BQ7634" s="13" t="n">
        <v>73</v>
      </c>
      <c r="CM7634" s="13" t="n">
        <v>73</v>
      </c>
      <c r="DI7634" s="13" t="n">
        <v>73</v>
      </c>
      <c r="EE7634" s="13" t="n">
        <v>73</v>
      </c>
      <c r="FA7634" s="13" t="n">
        <v>73</v>
      </c>
      <c r="FW7634" s="13" t="n">
        <v>73</v>
      </c>
      <c r="GS7634" s="13" t="n">
        <v>73</v>
      </c>
    </row>
    <row r="7635">
      <c r="C7635" s="13" t="n">
        <v>74</v>
      </c>
      <c r="Y7635" s="13" t="n">
        <v>74</v>
      </c>
      <c r="AU7635" s="13" t="n">
        <v>74</v>
      </c>
      <c r="BQ7635" s="13" t="n">
        <v>74</v>
      </c>
      <c r="CM7635" s="13" t="n">
        <v>74</v>
      </c>
      <c r="DI7635" s="13" t="n">
        <v>74</v>
      </c>
      <c r="EE7635" s="13" t="n">
        <v>74</v>
      </c>
      <c r="FA7635" s="13" t="n">
        <v>74</v>
      </c>
      <c r="FW7635" s="13" t="n">
        <v>74</v>
      </c>
      <c r="GS7635" s="13" t="n">
        <v>74</v>
      </c>
    </row>
    <row r="7636">
      <c r="C7636" s="13" t="n">
        <v>75</v>
      </c>
      <c r="Y7636" s="13" t="n">
        <v>75</v>
      </c>
      <c r="AU7636" s="13" t="n">
        <v>75</v>
      </c>
      <c r="BQ7636" s="13" t="n">
        <v>75</v>
      </c>
      <c r="CM7636" s="13" t="n">
        <v>75</v>
      </c>
      <c r="DI7636" s="13" t="n">
        <v>75</v>
      </c>
      <c r="EE7636" s="13" t="n">
        <v>75</v>
      </c>
      <c r="FA7636" s="13" t="n">
        <v>75</v>
      </c>
      <c r="FW7636" s="13" t="n">
        <v>75</v>
      </c>
      <c r="GS7636" s="13" t="n">
        <v>75</v>
      </c>
    </row>
    <row r="7637">
      <c r="C7637" s="13" t="n">
        <v>76</v>
      </c>
      <c r="Y7637" s="13" t="n">
        <v>76</v>
      </c>
      <c r="AU7637" s="13" t="n">
        <v>76</v>
      </c>
      <c r="BQ7637" s="13" t="n">
        <v>76</v>
      </c>
      <c r="CM7637" s="13" t="n">
        <v>76</v>
      </c>
      <c r="DI7637" s="13" t="n">
        <v>76</v>
      </c>
      <c r="EE7637" s="13" t="n">
        <v>76</v>
      </c>
      <c r="FA7637" s="13" t="n">
        <v>76</v>
      </c>
      <c r="FW7637" s="13" t="n">
        <v>76</v>
      </c>
      <c r="GS7637" s="13" t="n">
        <v>76</v>
      </c>
    </row>
    <row r="7638">
      <c r="C7638" s="13" t="n">
        <v>77</v>
      </c>
      <c r="Y7638" s="13" t="n">
        <v>77</v>
      </c>
      <c r="AU7638" s="13" t="n">
        <v>77</v>
      </c>
      <c r="BQ7638" s="13" t="n">
        <v>77</v>
      </c>
      <c r="CM7638" s="13" t="n">
        <v>77</v>
      </c>
      <c r="DI7638" s="13" t="n">
        <v>77</v>
      </c>
      <c r="EE7638" s="13" t="n">
        <v>77</v>
      </c>
      <c r="FA7638" s="13" t="n">
        <v>77</v>
      </c>
      <c r="FW7638" s="13" t="n">
        <v>77</v>
      </c>
      <c r="GS7638" s="13" t="n">
        <v>77</v>
      </c>
    </row>
    <row r="7639">
      <c r="C7639" s="13" t="n">
        <v>78</v>
      </c>
      <c r="Y7639" s="13" t="n">
        <v>78</v>
      </c>
      <c r="AU7639" s="13" t="n">
        <v>78</v>
      </c>
      <c r="BQ7639" s="13" t="n">
        <v>78</v>
      </c>
      <c r="CM7639" s="13" t="n">
        <v>78</v>
      </c>
      <c r="DI7639" s="13" t="n">
        <v>78</v>
      </c>
      <c r="EE7639" s="13" t="n">
        <v>78</v>
      </c>
      <c r="FA7639" s="13" t="n">
        <v>78</v>
      </c>
      <c r="FW7639" s="13" t="n">
        <v>78</v>
      </c>
      <c r="GS7639" s="13" t="n">
        <v>78</v>
      </c>
    </row>
    <row r="7640">
      <c r="C7640" s="13" t="n">
        <v>79</v>
      </c>
      <c r="Y7640" s="13" t="n">
        <v>79</v>
      </c>
      <c r="AU7640" s="13" t="n">
        <v>79</v>
      </c>
      <c r="BQ7640" s="13" t="n">
        <v>79</v>
      </c>
      <c r="CM7640" s="13" t="n">
        <v>79</v>
      </c>
      <c r="DI7640" s="13" t="n">
        <v>79</v>
      </c>
      <c r="EE7640" s="13" t="n">
        <v>79</v>
      </c>
      <c r="FA7640" s="13" t="n">
        <v>79</v>
      </c>
      <c r="FW7640" s="13" t="n">
        <v>79</v>
      </c>
      <c r="GS7640" s="13" t="n">
        <v>79</v>
      </c>
    </row>
    <row r="7641">
      <c r="C7641" s="13" t="n">
        <v>80</v>
      </c>
      <c r="Y7641" s="13" t="n">
        <v>80</v>
      </c>
      <c r="AU7641" s="13" t="n">
        <v>80</v>
      </c>
      <c r="BQ7641" s="13" t="n">
        <v>80</v>
      </c>
      <c r="CM7641" s="13" t="n">
        <v>80</v>
      </c>
      <c r="DI7641" s="13" t="n">
        <v>80</v>
      </c>
      <c r="EE7641" s="13" t="n">
        <v>80</v>
      </c>
      <c r="FA7641" s="13" t="n">
        <v>80</v>
      </c>
      <c r="FW7641" s="13" t="n">
        <v>80</v>
      </c>
      <c r="GS7641" s="13" t="n">
        <v>80</v>
      </c>
    </row>
    <row r="7642">
      <c r="C7642" s="13" t="n">
        <v>81</v>
      </c>
      <c r="Y7642" s="13" t="n">
        <v>81</v>
      </c>
      <c r="AU7642" s="13" t="n">
        <v>81</v>
      </c>
      <c r="BQ7642" s="13" t="n">
        <v>81</v>
      </c>
      <c r="CM7642" s="13" t="n">
        <v>81</v>
      </c>
      <c r="DI7642" s="13" t="n">
        <v>81</v>
      </c>
      <c r="EE7642" s="13" t="n">
        <v>81</v>
      </c>
      <c r="FA7642" s="13" t="n">
        <v>81</v>
      </c>
      <c r="FW7642" s="13" t="n">
        <v>81</v>
      </c>
      <c r="GS7642" s="13" t="n">
        <v>81</v>
      </c>
    </row>
    <row r="7643">
      <c r="C7643" s="13" t="n">
        <v>82</v>
      </c>
      <c r="Y7643" s="13" t="n">
        <v>82</v>
      </c>
      <c r="AU7643" s="13" t="n">
        <v>82</v>
      </c>
      <c r="BQ7643" s="13" t="n">
        <v>82</v>
      </c>
      <c r="CM7643" s="13" t="n">
        <v>82</v>
      </c>
      <c r="DI7643" s="13" t="n">
        <v>82</v>
      </c>
      <c r="EE7643" s="13" t="n">
        <v>82</v>
      </c>
      <c r="FA7643" s="13" t="n">
        <v>82</v>
      </c>
      <c r="FW7643" s="13" t="n">
        <v>82</v>
      </c>
      <c r="GS7643" s="13" t="n">
        <v>82</v>
      </c>
    </row>
    <row r="7644">
      <c r="C7644" s="13" t="n">
        <v>83</v>
      </c>
      <c r="Y7644" s="13" t="n">
        <v>83</v>
      </c>
      <c r="AU7644" s="13" t="n">
        <v>83</v>
      </c>
      <c r="BQ7644" s="13" t="n">
        <v>83</v>
      </c>
      <c r="CM7644" s="13" t="n">
        <v>83</v>
      </c>
      <c r="DI7644" s="13" t="n">
        <v>83</v>
      </c>
      <c r="EE7644" s="13" t="n">
        <v>83</v>
      </c>
      <c r="FA7644" s="13" t="n">
        <v>83</v>
      </c>
      <c r="FW7644" s="13" t="n">
        <v>83</v>
      </c>
      <c r="GS7644" s="13" t="n">
        <v>83</v>
      </c>
    </row>
    <row r="7645">
      <c r="C7645" s="13" t="n">
        <v>84</v>
      </c>
      <c r="Y7645" s="13" t="n">
        <v>84</v>
      </c>
      <c r="AU7645" s="13" t="n">
        <v>84</v>
      </c>
      <c r="BQ7645" s="13" t="n">
        <v>84</v>
      </c>
      <c r="CM7645" s="13" t="n">
        <v>84</v>
      </c>
      <c r="DI7645" s="13" t="n">
        <v>84</v>
      </c>
      <c r="EE7645" s="13" t="n">
        <v>84</v>
      </c>
      <c r="FA7645" s="13" t="n">
        <v>84</v>
      </c>
      <c r="FW7645" s="13" t="n">
        <v>84</v>
      </c>
      <c r="GS7645" s="13" t="n">
        <v>84</v>
      </c>
    </row>
    <row r="7646">
      <c r="C7646" s="13" t="n">
        <v>85</v>
      </c>
      <c r="Y7646" s="13" t="n">
        <v>85</v>
      </c>
      <c r="AU7646" s="13" t="n">
        <v>85</v>
      </c>
      <c r="BQ7646" s="13" t="n">
        <v>85</v>
      </c>
      <c r="CM7646" s="13" t="n">
        <v>85</v>
      </c>
      <c r="DI7646" s="13" t="n">
        <v>85</v>
      </c>
      <c r="EE7646" s="13" t="n">
        <v>85</v>
      </c>
      <c r="FA7646" s="13" t="n">
        <v>85</v>
      </c>
      <c r="FW7646" s="13" t="n">
        <v>85</v>
      </c>
      <c r="GS7646" s="13" t="n">
        <v>85</v>
      </c>
    </row>
    <row r="7647">
      <c r="C7647" s="13" t="n">
        <v>86</v>
      </c>
      <c r="Y7647" s="13" t="n">
        <v>86</v>
      </c>
      <c r="AU7647" s="13" t="n">
        <v>86</v>
      </c>
      <c r="BQ7647" s="13" t="n">
        <v>86</v>
      </c>
      <c r="CM7647" s="13" t="n">
        <v>86</v>
      </c>
      <c r="DI7647" s="13" t="n">
        <v>86</v>
      </c>
      <c r="EE7647" s="13" t="n">
        <v>86</v>
      </c>
      <c r="FA7647" s="13" t="n">
        <v>86</v>
      </c>
      <c r="FW7647" s="13" t="n">
        <v>86</v>
      </c>
      <c r="GS7647" s="13" t="n">
        <v>86</v>
      </c>
    </row>
    <row r="7648">
      <c r="C7648" s="13" t="n">
        <v>87</v>
      </c>
      <c r="Y7648" s="13" t="n">
        <v>87</v>
      </c>
      <c r="AU7648" s="13" t="n">
        <v>87</v>
      </c>
      <c r="BQ7648" s="13" t="n">
        <v>87</v>
      </c>
      <c r="CM7648" s="13" t="n">
        <v>87</v>
      </c>
      <c r="DI7648" s="13" t="n">
        <v>87</v>
      </c>
      <c r="EE7648" s="13" t="n">
        <v>87</v>
      </c>
      <c r="FA7648" s="13" t="n">
        <v>87</v>
      </c>
      <c r="FW7648" s="13" t="n">
        <v>87</v>
      </c>
      <c r="GS7648" s="13" t="n">
        <v>87</v>
      </c>
    </row>
    <row r="7649">
      <c r="C7649" s="13" t="n">
        <v>88</v>
      </c>
      <c r="Y7649" s="13" t="n">
        <v>88</v>
      </c>
      <c r="AU7649" s="13" t="n">
        <v>88</v>
      </c>
      <c r="BQ7649" s="13" t="n">
        <v>88</v>
      </c>
      <c r="CM7649" s="13" t="n">
        <v>88</v>
      </c>
      <c r="DI7649" s="13" t="n">
        <v>88</v>
      </c>
      <c r="EE7649" s="13" t="n">
        <v>88</v>
      </c>
      <c r="FA7649" s="13" t="n">
        <v>88</v>
      </c>
      <c r="FW7649" s="13" t="n">
        <v>88</v>
      </c>
      <c r="GS7649" s="13" t="n">
        <v>88</v>
      </c>
    </row>
    <row r="7650">
      <c r="C7650" s="13" t="n">
        <v>89</v>
      </c>
      <c r="Y7650" s="13" t="n">
        <v>89</v>
      </c>
      <c r="AU7650" s="13" t="n">
        <v>89</v>
      </c>
      <c r="BQ7650" s="13" t="n">
        <v>89</v>
      </c>
      <c r="CM7650" s="13" t="n">
        <v>89</v>
      </c>
      <c r="DI7650" s="13" t="n">
        <v>89</v>
      </c>
      <c r="EE7650" s="13" t="n">
        <v>89</v>
      </c>
      <c r="FA7650" s="13" t="n">
        <v>89</v>
      </c>
      <c r="FW7650" s="13" t="n">
        <v>89</v>
      </c>
      <c r="GS7650" s="13" t="n">
        <v>89</v>
      </c>
    </row>
    <row r="7651">
      <c r="C7651" s="13" t="n">
        <v>90</v>
      </c>
      <c r="Y7651" s="13" t="n">
        <v>90</v>
      </c>
      <c r="AU7651" s="13" t="n">
        <v>90</v>
      </c>
      <c r="BQ7651" s="13" t="n">
        <v>90</v>
      </c>
      <c r="CM7651" s="13" t="n">
        <v>90</v>
      </c>
      <c r="DI7651" s="13" t="n">
        <v>90</v>
      </c>
      <c r="EE7651" s="13" t="n">
        <v>90</v>
      </c>
      <c r="FA7651" s="13" t="n">
        <v>90</v>
      </c>
      <c r="FW7651" s="13" t="n">
        <v>90</v>
      </c>
      <c r="GS7651" s="13" t="n">
        <v>90</v>
      </c>
    </row>
    <row r="7652">
      <c r="C7652" s="13" t="n">
        <v>91</v>
      </c>
      <c r="Y7652" s="13" t="n">
        <v>91</v>
      </c>
      <c r="AU7652" s="13" t="n">
        <v>91</v>
      </c>
      <c r="BQ7652" s="13" t="n">
        <v>91</v>
      </c>
      <c r="CM7652" s="13" t="n">
        <v>91</v>
      </c>
      <c r="DI7652" s="13" t="n">
        <v>91</v>
      </c>
      <c r="EE7652" s="13" t="n">
        <v>91</v>
      </c>
      <c r="FA7652" s="13" t="n">
        <v>91</v>
      </c>
      <c r="FW7652" s="13" t="n">
        <v>91</v>
      </c>
      <c r="GS7652" s="13" t="n">
        <v>91</v>
      </c>
    </row>
    <row r="7653">
      <c r="C7653" s="13" t="n">
        <v>92</v>
      </c>
      <c r="Y7653" s="13" t="n">
        <v>92</v>
      </c>
      <c r="AU7653" s="13" t="n">
        <v>92</v>
      </c>
      <c r="BQ7653" s="13" t="n">
        <v>92</v>
      </c>
      <c r="CM7653" s="13" t="n">
        <v>92</v>
      </c>
      <c r="DI7653" s="13" t="n">
        <v>92</v>
      </c>
      <c r="EE7653" s="13" t="n">
        <v>92</v>
      </c>
      <c r="FA7653" s="13" t="n">
        <v>92</v>
      </c>
      <c r="FW7653" s="13" t="n">
        <v>92</v>
      </c>
      <c r="GS7653" s="13" t="n">
        <v>92</v>
      </c>
    </row>
    <row r="7654">
      <c r="C7654" s="13" t="n">
        <v>93</v>
      </c>
      <c r="Y7654" s="13" t="n">
        <v>93</v>
      </c>
      <c r="AU7654" s="13" t="n">
        <v>93</v>
      </c>
      <c r="BQ7654" s="13" t="n">
        <v>93</v>
      </c>
      <c r="CM7654" s="13" t="n">
        <v>93</v>
      </c>
      <c r="DI7654" s="13" t="n">
        <v>93</v>
      </c>
      <c r="EE7654" s="13" t="n">
        <v>93</v>
      </c>
      <c r="FA7654" s="13" t="n">
        <v>93</v>
      </c>
      <c r="FW7654" s="13" t="n">
        <v>93</v>
      </c>
      <c r="GS7654" s="13" t="n">
        <v>93</v>
      </c>
    </row>
    <row r="7655">
      <c r="C7655" s="13" t="n">
        <v>94</v>
      </c>
      <c r="Y7655" s="13" t="n">
        <v>94</v>
      </c>
      <c r="AU7655" s="13" t="n">
        <v>94</v>
      </c>
      <c r="BQ7655" s="13" t="n">
        <v>94</v>
      </c>
      <c r="CM7655" s="13" t="n">
        <v>94</v>
      </c>
      <c r="DI7655" s="13" t="n">
        <v>94</v>
      </c>
      <c r="EE7655" s="13" t="n">
        <v>94</v>
      </c>
      <c r="FA7655" s="13" t="n">
        <v>94</v>
      </c>
      <c r="FW7655" s="13" t="n">
        <v>94</v>
      </c>
      <c r="GS7655" s="13" t="n">
        <v>94</v>
      </c>
    </row>
    <row r="7656">
      <c r="C7656" s="13" t="n">
        <v>95</v>
      </c>
      <c r="Y7656" s="13" t="n">
        <v>95</v>
      </c>
      <c r="AU7656" s="13" t="n">
        <v>95</v>
      </c>
      <c r="BQ7656" s="13" t="n">
        <v>95</v>
      </c>
      <c r="CM7656" s="13" t="n">
        <v>95</v>
      </c>
      <c r="DI7656" s="13" t="n">
        <v>95</v>
      </c>
      <c r="EE7656" s="13" t="n">
        <v>95</v>
      </c>
      <c r="FA7656" s="13" t="n">
        <v>95</v>
      </c>
      <c r="FW7656" s="13" t="n">
        <v>95</v>
      </c>
      <c r="GS7656" s="13" t="n">
        <v>95</v>
      </c>
    </row>
    <row r="7657">
      <c r="C7657" s="13" t="n">
        <v>96</v>
      </c>
      <c r="Y7657" s="13" t="n">
        <v>96</v>
      </c>
      <c r="AU7657" s="13" t="n">
        <v>96</v>
      </c>
      <c r="BQ7657" s="13" t="n">
        <v>96</v>
      </c>
      <c r="CM7657" s="13" t="n">
        <v>96</v>
      </c>
      <c r="DI7657" s="13" t="n">
        <v>96</v>
      </c>
      <c r="EE7657" s="13" t="n">
        <v>96</v>
      </c>
      <c r="FA7657" s="13" t="n">
        <v>96</v>
      </c>
      <c r="FW7657" s="13" t="n">
        <v>96</v>
      </c>
      <c r="GS7657" s="13" t="n">
        <v>96</v>
      </c>
    </row>
    <row r="7658">
      <c r="C7658" s="13" t="n">
        <v>97</v>
      </c>
      <c r="Y7658" s="13" t="n">
        <v>97</v>
      </c>
      <c r="AU7658" s="13" t="n">
        <v>97</v>
      </c>
      <c r="BQ7658" s="13" t="n">
        <v>97</v>
      </c>
      <c r="CM7658" s="13" t="n">
        <v>97</v>
      </c>
      <c r="DI7658" s="13" t="n">
        <v>97</v>
      </c>
      <c r="EE7658" s="13" t="n">
        <v>97</v>
      </c>
      <c r="FA7658" s="13" t="n">
        <v>97</v>
      </c>
      <c r="FW7658" s="13" t="n">
        <v>97</v>
      </c>
      <c r="GS7658" s="13" t="n">
        <v>97</v>
      </c>
    </row>
    <row r="7659">
      <c r="C7659" s="13" t="n">
        <v>98</v>
      </c>
      <c r="Y7659" s="13" t="n">
        <v>98</v>
      </c>
      <c r="AU7659" s="13" t="n">
        <v>98</v>
      </c>
      <c r="BQ7659" s="13" t="n">
        <v>98</v>
      </c>
      <c r="CM7659" s="13" t="n">
        <v>98</v>
      </c>
      <c r="DI7659" s="13" t="n">
        <v>98</v>
      </c>
      <c r="EE7659" s="13" t="n">
        <v>98</v>
      </c>
      <c r="FA7659" s="13" t="n">
        <v>98</v>
      </c>
      <c r="FW7659" s="13" t="n">
        <v>98</v>
      </c>
      <c r="GS7659" s="13" t="n">
        <v>98</v>
      </c>
    </row>
    <row r="7660">
      <c r="C7660" s="13" t="n">
        <v>99</v>
      </c>
      <c r="Y7660" s="13" t="n">
        <v>99</v>
      </c>
      <c r="AU7660" s="13" t="n">
        <v>99</v>
      </c>
      <c r="BQ7660" s="13" t="n">
        <v>99</v>
      </c>
      <c r="CM7660" s="13" t="n">
        <v>99</v>
      </c>
      <c r="DI7660" s="13" t="n">
        <v>99</v>
      </c>
      <c r="EE7660" s="13" t="n">
        <v>99</v>
      </c>
      <c r="FA7660" s="13" t="n">
        <v>99</v>
      </c>
      <c r="FW7660" s="13" t="n">
        <v>99</v>
      </c>
      <c r="GS7660" s="13" t="n">
        <v>99</v>
      </c>
    </row>
    <row r="7661">
      <c r="C7661" s="13" t="n">
        <v>100</v>
      </c>
      <c r="Y7661" s="13" t="n">
        <v>100</v>
      </c>
      <c r="AU7661" s="13" t="n">
        <v>100</v>
      </c>
      <c r="BQ7661" s="13" t="n">
        <v>100</v>
      </c>
      <c r="CM7661" s="13" t="n">
        <v>100</v>
      </c>
      <c r="DI7661" s="13" t="n">
        <v>100</v>
      </c>
      <c r="EE7661" s="13" t="n">
        <v>100</v>
      </c>
      <c r="FA7661" s="13" t="n">
        <v>100</v>
      </c>
      <c r="FW7661" s="13" t="n">
        <v>100</v>
      </c>
      <c r="GS7661" s="13" t="n">
        <v>100</v>
      </c>
    </row>
    <row r="7662">
      <c r="C7662" s="13" t="n">
        <v>101</v>
      </c>
      <c r="Y7662" s="13" t="n">
        <v>101</v>
      </c>
      <c r="AU7662" s="13" t="n">
        <v>101</v>
      </c>
      <c r="BQ7662" s="13" t="n">
        <v>101</v>
      </c>
      <c r="CM7662" s="13" t="n">
        <v>101</v>
      </c>
      <c r="DI7662" s="13" t="n">
        <v>101</v>
      </c>
      <c r="EE7662" s="13" t="n">
        <v>101</v>
      </c>
      <c r="FA7662" s="13" t="n">
        <v>101</v>
      </c>
      <c r="FW7662" s="13" t="n">
        <v>101</v>
      </c>
      <c r="GS7662" s="13" t="n">
        <v>101</v>
      </c>
    </row>
    <row r="7663">
      <c r="C7663" s="13" t="n">
        <v>102</v>
      </c>
      <c r="Y7663" s="13" t="n">
        <v>102</v>
      </c>
      <c r="AU7663" s="13" t="n">
        <v>102</v>
      </c>
      <c r="BQ7663" s="13" t="n">
        <v>102</v>
      </c>
      <c r="CM7663" s="13" t="n">
        <v>102</v>
      </c>
      <c r="DI7663" s="13" t="n">
        <v>102</v>
      </c>
      <c r="EE7663" s="13" t="n">
        <v>102</v>
      </c>
      <c r="FA7663" s="13" t="n">
        <v>102</v>
      </c>
      <c r="FW7663" s="13" t="n">
        <v>102</v>
      </c>
      <c r="GS7663" s="13" t="n">
        <v>102</v>
      </c>
    </row>
    <row r="7664">
      <c r="C7664" s="13" t="n">
        <v>103</v>
      </c>
      <c r="Y7664" s="13" t="n">
        <v>103</v>
      </c>
      <c r="AU7664" s="13" t="n">
        <v>103</v>
      </c>
      <c r="BQ7664" s="13" t="n">
        <v>103</v>
      </c>
      <c r="CM7664" s="13" t="n">
        <v>103</v>
      </c>
      <c r="DI7664" s="13" t="n">
        <v>103</v>
      </c>
      <c r="EE7664" s="13" t="n">
        <v>103</v>
      </c>
      <c r="FA7664" s="13" t="n">
        <v>103</v>
      </c>
      <c r="FW7664" s="13" t="n">
        <v>103</v>
      </c>
      <c r="GS7664" s="13" t="n">
        <v>103</v>
      </c>
    </row>
    <row r="7665">
      <c r="C7665" s="13" t="n">
        <v>104</v>
      </c>
      <c r="Y7665" s="13" t="n">
        <v>104</v>
      </c>
      <c r="AU7665" s="13" t="n">
        <v>104</v>
      </c>
      <c r="BQ7665" s="13" t="n">
        <v>104</v>
      </c>
      <c r="CM7665" s="13" t="n">
        <v>104</v>
      </c>
      <c r="DI7665" s="13" t="n">
        <v>104</v>
      </c>
      <c r="EE7665" s="13" t="n">
        <v>104</v>
      </c>
      <c r="FA7665" s="13" t="n">
        <v>104</v>
      </c>
      <c r="FW7665" s="13" t="n">
        <v>104</v>
      </c>
      <c r="GS7665" s="13" t="n">
        <v>104</v>
      </c>
    </row>
    <row r="7666">
      <c r="C7666" s="13" t="n">
        <v>105</v>
      </c>
      <c r="Y7666" s="13" t="n">
        <v>105</v>
      </c>
      <c r="AU7666" s="13" t="n">
        <v>105</v>
      </c>
      <c r="BQ7666" s="13" t="n">
        <v>105</v>
      </c>
      <c r="CM7666" s="13" t="n">
        <v>105</v>
      </c>
      <c r="DI7666" s="13" t="n">
        <v>105</v>
      </c>
      <c r="EE7666" s="13" t="n">
        <v>105</v>
      </c>
      <c r="FA7666" s="13" t="n">
        <v>105</v>
      </c>
      <c r="FW7666" s="13" t="n">
        <v>105</v>
      </c>
      <c r="GS7666" s="13" t="n">
        <v>105</v>
      </c>
    </row>
    <row r="7667">
      <c r="C7667" s="13" t="n">
        <v>106</v>
      </c>
      <c r="Y7667" s="13" t="n">
        <v>106</v>
      </c>
      <c r="AU7667" s="13" t="n">
        <v>106</v>
      </c>
      <c r="BQ7667" s="13" t="n">
        <v>106</v>
      </c>
      <c r="CM7667" s="13" t="n">
        <v>106</v>
      </c>
      <c r="DI7667" s="13" t="n">
        <v>106</v>
      </c>
      <c r="EE7667" s="13" t="n">
        <v>106</v>
      </c>
      <c r="FA7667" s="13" t="n">
        <v>106</v>
      </c>
      <c r="FW7667" s="13" t="n">
        <v>106</v>
      </c>
      <c r="GS7667" s="13" t="n">
        <v>106</v>
      </c>
    </row>
    <row r="7668">
      <c r="C7668" s="13" t="n">
        <v>107</v>
      </c>
      <c r="Y7668" s="13" t="n">
        <v>107</v>
      </c>
      <c r="AU7668" s="13" t="n">
        <v>107</v>
      </c>
      <c r="BQ7668" s="13" t="n">
        <v>107</v>
      </c>
      <c r="CM7668" s="13" t="n">
        <v>107</v>
      </c>
      <c r="DI7668" s="13" t="n">
        <v>107</v>
      </c>
      <c r="EE7668" s="13" t="n">
        <v>107</v>
      </c>
      <c r="FA7668" s="13" t="n">
        <v>107</v>
      </c>
      <c r="FW7668" s="13" t="n">
        <v>107</v>
      </c>
      <c r="GS7668" s="13" t="n">
        <v>107</v>
      </c>
    </row>
    <row r="7669">
      <c r="C7669" s="13" t="n">
        <v>108</v>
      </c>
      <c r="Y7669" s="13" t="n">
        <v>108</v>
      </c>
      <c r="AU7669" s="13" t="n">
        <v>108</v>
      </c>
      <c r="BQ7669" s="13" t="n">
        <v>108</v>
      </c>
      <c r="CM7669" s="13" t="n">
        <v>108</v>
      </c>
      <c r="DI7669" s="13" t="n">
        <v>108</v>
      </c>
      <c r="EE7669" s="13" t="n">
        <v>108</v>
      </c>
      <c r="FA7669" s="13" t="n">
        <v>108</v>
      </c>
      <c r="FW7669" s="13" t="n">
        <v>108</v>
      </c>
      <c r="GS7669" s="13" t="n">
        <v>108</v>
      </c>
    </row>
    <row r="7670">
      <c r="C7670" s="13" t="n">
        <v>109</v>
      </c>
      <c r="Y7670" s="13" t="n">
        <v>109</v>
      </c>
      <c r="AU7670" s="13" t="n">
        <v>109</v>
      </c>
      <c r="BQ7670" s="13" t="n">
        <v>109</v>
      </c>
      <c r="CM7670" s="13" t="n">
        <v>109</v>
      </c>
      <c r="DI7670" s="13" t="n">
        <v>109</v>
      </c>
      <c r="EE7670" s="13" t="n">
        <v>109</v>
      </c>
      <c r="FA7670" s="13" t="n">
        <v>109</v>
      </c>
      <c r="FW7670" s="13" t="n">
        <v>109</v>
      </c>
      <c r="GS7670" s="13" t="n">
        <v>109</v>
      </c>
    </row>
    <row r="7671">
      <c r="C7671" s="13" t="n">
        <v>110</v>
      </c>
      <c r="Y7671" s="13" t="n">
        <v>110</v>
      </c>
      <c r="AU7671" s="13" t="n">
        <v>110</v>
      </c>
      <c r="BQ7671" s="13" t="n">
        <v>110</v>
      </c>
      <c r="CM7671" s="13" t="n">
        <v>110</v>
      </c>
      <c r="DI7671" s="13" t="n">
        <v>110</v>
      </c>
      <c r="EE7671" s="13" t="n">
        <v>110</v>
      </c>
      <c r="FA7671" s="13" t="n">
        <v>110</v>
      </c>
      <c r="FW7671" s="13" t="n">
        <v>110</v>
      </c>
      <c r="GS7671" s="13" t="n">
        <v>110</v>
      </c>
    </row>
    <row r="7672">
      <c r="C7672" s="13" t="n">
        <v>111</v>
      </c>
      <c r="Y7672" s="13" t="n">
        <v>111</v>
      </c>
      <c r="AU7672" s="13" t="n">
        <v>111</v>
      </c>
      <c r="BQ7672" s="13" t="n">
        <v>111</v>
      </c>
      <c r="CM7672" s="13" t="n">
        <v>111</v>
      </c>
      <c r="DI7672" s="13" t="n">
        <v>111</v>
      </c>
      <c r="EE7672" s="13" t="n">
        <v>111</v>
      </c>
      <c r="FA7672" s="13" t="n">
        <v>111</v>
      </c>
      <c r="FW7672" s="13" t="n">
        <v>111</v>
      </c>
      <c r="GS7672" s="13" t="n">
        <v>111</v>
      </c>
    </row>
    <row r="7673">
      <c r="C7673" s="13" t="n">
        <v>112</v>
      </c>
      <c r="Y7673" s="13" t="n">
        <v>112</v>
      </c>
      <c r="AU7673" s="13" t="n">
        <v>112</v>
      </c>
      <c r="BQ7673" s="13" t="n">
        <v>112</v>
      </c>
      <c r="CM7673" s="13" t="n">
        <v>112</v>
      </c>
      <c r="DI7673" s="13" t="n">
        <v>112</v>
      </c>
      <c r="EE7673" s="13" t="n">
        <v>112</v>
      </c>
      <c r="FA7673" s="13" t="n">
        <v>112</v>
      </c>
      <c r="FW7673" s="13" t="n">
        <v>112</v>
      </c>
      <c r="GS7673" s="13" t="n">
        <v>112</v>
      </c>
    </row>
    <row r="7674">
      <c r="C7674" s="13" t="n">
        <v>113</v>
      </c>
      <c r="Y7674" s="13" t="n">
        <v>113</v>
      </c>
      <c r="AU7674" s="13" t="n">
        <v>113</v>
      </c>
      <c r="BQ7674" s="13" t="n">
        <v>113</v>
      </c>
      <c r="CM7674" s="13" t="n">
        <v>113</v>
      </c>
      <c r="DI7674" s="13" t="n">
        <v>113</v>
      </c>
      <c r="EE7674" s="13" t="n">
        <v>113</v>
      </c>
      <c r="FA7674" s="13" t="n">
        <v>113</v>
      </c>
      <c r="FW7674" s="13" t="n">
        <v>113</v>
      </c>
      <c r="GS7674" s="13" t="n">
        <v>113</v>
      </c>
    </row>
    <row r="7675">
      <c r="C7675" s="13" t="n">
        <v>114</v>
      </c>
      <c r="Y7675" s="13" t="n">
        <v>114</v>
      </c>
      <c r="AU7675" s="13" t="n">
        <v>114</v>
      </c>
      <c r="BQ7675" s="13" t="n">
        <v>114</v>
      </c>
      <c r="CM7675" s="13" t="n">
        <v>114</v>
      </c>
      <c r="DI7675" s="13" t="n">
        <v>114</v>
      </c>
      <c r="EE7675" s="13" t="n">
        <v>114</v>
      </c>
      <c r="FA7675" s="13" t="n">
        <v>114</v>
      </c>
      <c r="FW7675" s="13" t="n">
        <v>114</v>
      </c>
      <c r="GS7675" s="13" t="n">
        <v>114</v>
      </c>
    </row>
    <row r="7676">
      <c r="C7676" s="13" t="n">
        <v>115</v>
      </c>
      <c r="Y7676" s="13" t="n">
        <v>115</v>
      </c>
      <c r="AU7676" s="13" t="n">
        <v>115</v>
      </c>
      <c r="BQ7676" s="13" t="n">
        <v>115</v>
      </c>
      <c r="CM7676" s="13" t="n">
        <v>115</v>
      </c>
      <c r="DI7676" s="13" t="n">
        <v>115</v>
      </c>
      <c r="EE7676" s="13" t="n">
        <v>115</v>
      </c>
      <c r="FA7676" s="13" t="n">
        <v>115</v>
      </c>
      <c r="FW7676" s="13" t="n">
        <v>115</v>
      </c>
      <c r="GS7676" s="13" t="n">
        <v>115</v>
      </c>
    </row>
    <row r="7677">
      <c r="C7677" s="13" t="n">
        <v>116</v>
      </c>
      <c r="Y7677" s="13" t="n">
        <v>116</v>
      </c>
      <c r="AU7677" s="13" t="n">
        <v>116</v>
      </c>
      <c r="BQ7677" s="13" t="n">
        <v>116</v>
      </c>
      <c r="CM7677" s="13" t="n">
        <v>116</v>
      </c>
      <c r="DI7677" s="13" t="n">
        <v>116</v>
      </c>
      <c r="EE7677" s="13" t="n">
        <v>116</v>
      </c>
      <c r="FA7677" s="13" t="n">
        <v>116</v>
      </c>
      <c r="FW7677" s="13" t="n">
        <v>116</v>
      </c>
      <c r="GS7677" s="13" t="n">
        <v>116</v>
      </c>
    </row>
    <row r="7678">
      <c r="C7678" s="13" t="n">
        <v>117</v>
      </c>
      <c r="Y7678" s="13" t="n">
        <v>117</v>
      </c>
      <c r="AU7678" s="13" t="n">
        <v>117</v>
      </c>
      <c r="BQ7678" s="13" t="n">
        <v>117</v>
      </c>
      <c r="CM7678" s="13" t="n">
        <v>117</v>
      </c>
      <c r="DI7678" s="13" t="n">
        <v>117</v>
      </c>
      <c r="EE7678" s="13" t="n">
        <v>117</v>
      </c>
      <c r="FA7678" s="13" t="n">
        <v>117</v>
      </c>
      <c r="FW7678" s="13" t="n">
        <v>117</v>
      </c>
      <c r="GS7678" s="13" t="n">
        <v>117</v>
      </c>
    </row>
    <row r="7679">
      <c r="C7679" s="13" t="n">
        <v>118</v>
      </c>
      <c r="Y7679" s="13" t="n">
        <v>118</v>
      </c>
      <c r="AU7679" s="13" t="n">
        <v>118</v>
      </c>
      <c r="BQ7679" s="13" t="n">
        <v>118</v>
      </c>
      <c r="CM7679" s="13" t="n">
        <v>118</v>
      </c>
      <c r="DI7679" s="13" t="n">
        <v>118</v>
      </c>
      <c r="EE7679" s="13" t="n">
        <v>118</v>
      </c>
      <c r="FA7679" s="13" t="n">
        <v>118</v>
      </c>
      <c r="FW7679" s="13" t="n">
        <v>118</v>
      </c>
      <c r="GS7679" s="13" t="n">
        <v>118</v>
      </c>
    </row>
    <row r="7680">
      <c r="C7680" s="13" t="n">
        <v>119</v>
      </c>
      <c r="Y7680" s="13" t="n">
        <v>119</v>
      </c>
      <c r="AU7680" s="13" t="n">
        <v>119</v>
      </c>
      <c r="BQ7680" s="13" t="n">
        <v>119</v>
      </c>
      <c r="CM7680" s="13" t="n">
        <v>119</v>
      </c>
      <c r="DI7680" s="13" t="n">
        <v>119</v>
      </c>
      <c r="EE7680" s="13" t="n">
        <v>119</v>
      </c>
      <c r="FA7680" s="13" t="n">
        <v>119</v>
      </c>
      <c r="FW7680" s="13" t="n">
        <v>119</v>
      </c>
      <c r="GS7680" s="13" t="n">
        <v>119</v>
      </c>
    </row>
    <row r="7681">
      <c r="C7681" s="13" t="n">
        <v>120</v>
      </c>
      <c r="Y7681" s="13" t="n">
        <v>120</v>
      </c>
      <c r="AU7681" s="13" t="n">
        <v>120</v>
      </c>
      <c r="BQ7681" s="13" t="n">
        <v>120</v>
      </c>
      <c r="CM7681" s="13" t="n">
        <v>120</v>
      </c>
      <c r="DI7681" s="13" t="n">
        <v>120</v>
      </c>
      <c r="EE7681" s="13" t="n">
        <v>120</v>
      </c>
      <c r="FA7681" s="13" t="n">
        <v>120</v>
      </c>
      <c r="FW7681" s="13" t="n">
        <v>120</v>
      </c>
      <c r="GS7681" s="13" t="n">
        <v>120</v>
      </c>
    </row>
    <row r="7682">
      <c r="C7682" s="13" t="n">
        <v>121</v>
      </c>
      <c r="Y7682" s="13" t="n">
        <v>121</v>
      </c>
      <c r="AU7682" s="13" t="n">
        <v>121</v>
      </c>
      <c r="BQ7682" s="13" t="n">
        <v>121</v>
      </c>
      <c r="CM7682" s="13" t="n">
        <v>121</v>
      </c>
      <c r="DI7682" s="13" t="n">
        <v>121</v>
      </c>
      <c r="EE7682" s="13" t="n">
        <v>121</v>
      </c>
      <c r="FA7682" s="13" t="n">
        <v>121</v>
      </c>
      <c r="FW7682" s="13" t="n">
        <v>121</v>
      </c>
      <c r="GS7682" s="13" t="n">
        <v>121</v>
      </c>
    </row>
    <row r="7683">
      <c r="C7683" s="13" t="n">
        <v>122</v>
      </c>
      <c r="Y7683" s="13" t="n">
        <v>122</v>
      </c>
      <c r="AU7683" s="13" t="n">
        <v>122</v>
      </c>
      <c r="BQ7683" s="13" t="n">
        <v>122</v>
      </c>
      <c r="CM7683" s="13" t="n">
        <v>122</v>
      </c>
      <c r="DI7683" s="13" t="n">
        <v>122</v>
      </c>
      <c r="EE7683" s="13" t="n">
        <v>122</v>
      </c>
      <c r="FA7683" s="13" t="n">
        <v>122</v>
      </c>
      <c r="FW7683" s="13" t="n">
        <v>122</v>
      </c>
      <c r="GS7683" s="13" t="n">
        <v>122</v>
      </c>
    </row>
    <row r="7684">
      <c r="C7684" s="13" t="n">
        <v>123</v>
      </c>
      <c r="Y7684" s="13" t="n">
        <v>123</v>
      </c>
      <c r="AU7684" s="13" t="n">
        <v>123</v>
      </c>
      <c r="BQ7684" s="13" t="n">
        <v>123</v>
      </c>
      <c r="CM7684" s="13" t="n">
        <v>123</v>
      </c>
      <c r="DI7684" s="13" t="n">
        <v>123</v>
      </c>
      <c r="EE7684" s="13" t="n">
        <v>123</v>
      </c>
      <c r="FA7684" s="13" t="n">
        <v>123</v>
      </c>
      <c r="FW7684" s="13" t="n">
        <v>123</v>
      </c>
      <c r="GS7684" s="13" t="n">
        <v>123</v>
      </c>
    </row>
    <row r="7685">
      <c r="C7685" s="13" t="n">
        <v>124</v>
      </c>
      <c r="Y7685" s="13" t="n">
        <v>124</v>
      </c>
      <c r="AU7685" s="13" t="n">
        <v>124</v>
      </c>
      <c r="BQ7685" s="13" t="n">
        <v>124</v>
      </c>
      <c r="CM7685" s="13" t="n">
        <v>124</v>
      </c>
      <c r="DI7685" s="13" t="n">
        <v>124</v>
      </c>
      <c r="EE7685" s="13" t="n">
        <v>124</v>
      </c>
      <c r="FA7685" s="13" t="n">
        <v>124</v>
      </c>
      <c r="FW7685" s="13" t="n">
        <v>124</v>
      </c>
      <c r="GS7685" s="13" t="n">
        <v>124</v>
      </c>
    </row>
    <row r="7686">
      <c r="C7686" s="13" t="n">
        <v>125</v>
      </c>
      <c r="Y7686" s="13" t="n">
        <v>125</v>
      </c>
      <c r="AU7686" s="13" t="n">
        <v>125</v>
      </c>
      <c r="BQ7686" s="13" t="n">
        <v>125</v>
      </c>
      <c r="CM7686" s="13" t="n">
        <v>125</v>
      </c>
      <c r="DI7686" s="13" t="n">
        <v>125</v>
      </c>
      <c r="EE7686" s="13" t="n">
        <v>125</v>
      </c>
      <c r="FA7686" s="13" t="n">
        <v>125</v>
      </c>
      <c r="FW7686" s="13" t="n">
        <v>125</v>
      </c>
      <c r="GS7686" s="13" t="n">
        <v>125</v>
      </c>
    </row>
    <row r="7687">
      <c r="C7687" s="13" t="n">
        <v>126</v>
      </c>
      <c r="Y7687" s="13" t="n">
        <v>126</v>
      </c>
      <c r="AU7687" s="13" t="n">
        <v>126</v>
      </c>
      <c r="BQ7687" s="13" t="n">
        <v>126</v>
      </c>
      <c r="CM7687" s="13" t="n">
        <v>126</v>
      </c>
      <c r="DI7687" s="13" t="n">
        <v>126</v>
      </c>
      <c r="EE7687" s="13" t="n">
        <v>126</v>
      </c>
      <c r="FA7687" s="13" t="n">
        <v>126</v>
      </c>
      <c r="FW7687" s="13" t="n">
        <v>126</v>
      </c>
      <c r="GS7687" s="13" t="n">
        <v>126</v>
      </c>
    </row>
    <row r="7688">
      <c r="C7688" s="13" t="n">
        <v>127</v>
      </c>
      <c r="Y7688" s="13" t="n">
        <v>127</v>
      </c>
      <c r="AU7688" s="13" t="n">
        <v>127</v>
      </c>
      <c r="BQ7688" s="13" t="n">
        <v>127</v>
      </c>
      <c r="CM7688" s="13" t="n">
        <v>127</v>
      </c>
      <c r="DI7688" s="13" t="n">
        <v>127</v>
      </c>
      <c r="EE7688" s="13" t="n">
        <v>127</v>
      </c>
      <c r="FA7688" s="13" t="n">
        <v>127</v>
      </c>
      <c r="FW7688" s="13" t="n">
        <v>127</v>
      </c>
      <c r="GS7688" s="13" t="n">
        <v>127</v>
      </c>
    </row>
    <row r="7689">
      <c r="C7689" s="13" t="n">
        <v>128</v>
      </c>
      <c r="Y7689" s="13" t="n">
        <v>128</v>
      </c>
      <c r="AU7689" s="13" t="n">
        <v>128</v>
      </c>
      <c r="BQ7689" s="13" t="n">
        <v>128</v>
      </c>
      <c r="CM7689" s="13" t="n">
        <v>128</v>
      </c>
      <c r="DI7689" s="13" t="n">
        <v>128</v>
      </c>
      <c r="EE7689" s="13" t="n">
        <v>128</v>
      </c>
      <c r="FA7689" s="13" t="n">
        <v>128</v>
      </c>
      <c r="FW7689" s="13" t="n">
        <v>128</v>
      </c>
      <c r="GS7689" s="13" t="n">
        <v>128</v>
      </c>
    </row>
    <row r="7690">
      <c r="C7690" s="13" t="n">
        <v>129</v>
      </c>
      <c r="Y7690" s="13" t="n">
        <v>129</v>
      </c>
      <c r="AU7690" s="13" t="n">
        <v>129</v>
      </c>
      <c r="BQ7690" s="13" t="n">
        <v>129</v>
      </c>
      <c r="CM7690" s="13" t="n">
        <v>129</v>
      </c>
      <c r="DI7690" s="13" t="n">
        <v>129</v>
      </c>
      <c r="EE7690" s="13" t="n">
        <v>129</v>
      </c>
      <c r="FA7690" s="13" t="n">
        <v>129</v>
      </c>
      <c r="FW7690" s="13" t="n">
        <v>129</v>
      </c>
      <c r="GS7690" s="13" t="n">
        <v>129</v>
      </c>
    </row>
    <row r="7691">
      <c r="C7691" s="13" t="n">
        <v>130</v>
      </c>
      <c r="Y7691" s="13" t="n">
        <v>130</v>
      </c>
      <c r="AU7691" s="13" t="n">
        <v>130</v>
      </c>
      <c r="BQ7691" s="13" t="n">
        <v>130</v>
      </c>
      <c r="CM7691" s="13" t="n">
        <v>130</v>
      </c>
      <c r="DI7691" s="13" t="n">
        <v>130</v>
      </c>
      <c r="EE7691" s="13" t="n">
        <v>130</v>
      </c>
      <c r="FA7691" s="13" t="n">
        <v>130</v>
      </c>
      <c r="FW7691" s="13" t="n">
        <v>130</v>
      </c>
      <c r="GS7691" s="13" t="n">
        <v>130</v>
      </c>
    </row>
    <row r="7692">
      <c r="C7692" s="13" t="n">
        <v>131</v>
      </c>
      <c r="Y7692" s="13" t="n">
        <v>131</v>
      </c>
      <c r="AU7692" s="13" t="n">
        <v>131</v>
      </c>
      <c r="BQ7692" s="13" t="n">
        <v>131</v>
      </c>
      <c r="CM7692" s="13" t="n">
        <v>131</v>
      </c>
      <c r="DI7692" s="13" t="n">
        <v>131</v>
      </c>
      <c r="EE7692" s="13" t="n">
        <v>131</v>
      </c>
      <c r="FA7692" s="13" t="n">
        <v>131</v>
      </c>
      <c r="FW7692" s="13" t="n">
        <v>131</v>
      </c>
      <c r="GS7692" s="13" t="n">
        <v>131</v>
      </c>
    </row>
    <row r="7693">
      <c r="C7693" s="13" t="n">
        <v>132</v>
      </c>
      <c r="Y7693" s="13" t="n">
        <v>132</v>
      </c>
      <c r="AU7693" s="13" t="n">
        <v>132</v>
      </c>
      <c r="BQ7693" s="13" t="n">
        <v>132</v>
      </c>
      <c r="CM7693" s="13" t="n">
        <v>132</v>
      </c>
      <c r="DI7693" s="13" t="n">
        <v>132</v>
      </c>
      <c r="EE7693" s="13" t="n">
        <v>132</v>
      </c>
      <c r="FA7693" s="13" t="n">
        <v>132</v>
      </c>
      <c r="FW7693" s="13" t="n">
        <v>132</v>
      </c>
      <c r="GS7693" s="13" t="n">
        <v>132</v>
      </c>
    </row>
    <row r="7694">
      <c r="C7694" s="13" t="n">
        <v>133</v>
      </c>
      <c r="Y7694" s="13" t="n">
        <v>133</v>
      </c>
      <c r="AU7694" s="13" t="n">
        <v>133</v>
      </c>
      <c r="BQ7694" s="13" t="n">
        <v>133</v>
      </c>
      <c r="CM7694" s="13" t="n">
        <v>133</v>
      </c>
      <c r="DI7694" s="13" t="n">
        <v>133</v>
      </c>
      <c r="EE7694" s="13" t="n">
        <v>133</v>
      </c>
      <c r="FA7694" s="13" t="n">
        <v>133</v>
      </c>
      <c r="FW7694" s="13" t="n">
        <v>133</v>
      </c>
      <c r="GS7694" s="13" t="n">
        <v>133</v>
      </c>
    </row>
    <row r="7695">
      <c r="C7695" s="13" t="n">
        <v>134</v>
      </c>
      <c r="Y7695" s="13" t="n">
        <v>134</v>
      </c>
      <c r="AU7695" s="13" t="n">
        <v>134</v>
      </c>
      <c r="BQ7695" s="13" t="n">
        <v>134</v>
      </c>
      <c r="CM7695" s="13" t="n">
        <v>134</v>
      </c>
      <c r="DI7695" s="13" t="n">
        <v>134</v>
      </c>
      <c r="EE7695" s="13" t="n">
        <v>134</v>
      </c>
      <c r="FA7695" s="13" t="n">
        <v>134</v>
      </c>
      <c r="FW7695" s="13" t="n">
        <v>134</v>
      </c>
      <c r="GS7695" s="13" t="n">
        <v>134</v>
      </c>
    </row>
    <row r="7696">
      <c r="C7696" s="13" t="n">
        <v>135</v>
      </c>
      <c r="Y7696" s="13" t="n">
        <v>135</v>
      </c>
      <c r="AU7696" s="13" t="n">
        <v>135</v>
      </c>
      <c r="BQ7696" s="13" t="n">
        <v>135</v>
      </c>
      <c r="CM7696" s="13" t="n">
        <v>135</v>
      </c>
      <c r="DI7696" s="13" t="n">
        <v>135</v>
      </c>
      <c r="EE7696" s="13" t="n">
        <v>135</v>
      </c>
      <c r="FA7696" s="13" t="n">
        <v>135</v>
      </c>
      <c r="FW7696" s="13" t="n">
        <v>135</v>
      </c>
      <c r="GS7696" s="13" t="n">
        <v>135</v>
      </c>
    </row>
    <row r="7697">
      <c r="C7697" s="13" t="n">
        <v>136</v>
      </c>
      <c r="Y7697" s="13" t="n">
        <v>136</v>
      </c>
      <c r="AU7697" s="13" t="n">
        <v>136</v>
      </c>
      <c r="BQ7697" s="13" t="n">
        <v>136</v>
      </c>
      <c r="CM7697" s="13" t="n">
        <v>136</v>
      </c>
      <c r="DI7697" s="13" t="n">
        <v>136</v>
      </c>
      <c r="EE7697" s="13" t="n">
        <v>136</v>
      </c>
      <c r="FA7697" s="13" t="n">
        <v>136</v>
      </c>
      <c r="FW7697" s="13" t="n">
        <v>136</v>
      </c>
      <c r="GS7697" s="13" t="n">
        <v>136</v>
      </c>
    </row>
    <row r="7698">
      <c r="C7698" s="13" t="n">
        <v>137</v>
      </c>
      <c r="Y7698" s="13" t="n">
        <v>137</v>
      </c>
      <c r="AU7698" s="13" t="n">
        <v>137</v>
      </c>
      <c r="BQ7698" s="13" t="n">
        <v>137</v>
      </c>
      <c r="CM7698" s="13" t="n">
        <v>137</v>
      </c>
      <c r="DI7698" s="13" t="n">
        <v>137</v>
      </c>
      <c r="EE7698" s="13" t="n">
        <v>137</v>
      </c>
      <c r="FA7698" s="13" t="n">
        <v>137</v>
      </c>
      <c r="FW7698" s="13" t="n">
        <v>137</v>
      </c>
      <c r="GS7698" s="13" t="n">
        <v>137</v>
      </c>
    </row>
    <row r="7699">
      <c r="C7699" s="13" t="n">
        <v>138</v>
      </c>
      <c r="Y7699" s="13" t="n">
        <v>138</v>
      </c>
      <c r="AU7699" s="13" t="n">
        <v>138</v>
      </c>
      <c r="BQ7699" s="13" t="n">
        <v>138</v>
      </c>
      <c r="CM7699" s="13" t="n">
        <v>138</v>
      </c>
      <c r="DI7699" s="13" t="n">
        <v>138</v>
      </c>
      <c r="EE7699" s="13" t="n">
        <v>138</v>
      </c>
      <c r="FA7699" s="13" t="n">
        <v>138</v>
      </c>
      <c r="FW7699" s="13" t="n">
        <v>138</v>
      </c>
      <c r="GS7699" s="13" t="n">
        <v>138</v>
      </c>
    </row>
    <row r="7700">
      <c r="C7700" s="13" t="n">
        <v>139</v>
      </c>
      <c r="Y7700" s="13" t="n">
        <v>139</v>
      </c>
      <c r="AU7700" s="13" t="n">
        <v>139</v>
      </c>
      <c r="BQ7700" s="13" t="n">
        <v>139</v>
      </c>
      <c r="CM7700" s="13" t="n">
        <v>139</v>
      </c>
      <c r="DI7700" s="13" t="n">
        <v>139</v>
      </c>
      <c r="EE7700" s="13" t="n">
        <v>139</v>
      </c>
      <c r="FA7700" s="13" t="n">
        <v>139</v>
      </c>
      <c r="FW7700" s="13" t="n">
        <v>139</v>
      </c>
      <c r="GS7700" s="13" t="n">
        <v>139</v>
      </c>
    </row>
    <row r="7701">
      <c r="C7701" s="13" t="n">
        <v>140</v>
      </c>
      <c r="Y7701" s="13" t="n">
        <v>140</v>
      </c>
      <c r="AU7701" s="13" t="n">
        <v>140</v>
      </c>
      <c r="BQ7701" s="13" t="n">
        <v>140</v>
      </c>
      <c r="CM7701" s="13" t="n">
        <v>140</v>
      </c>
      <c r="DI7701" s="13" t="n">
        <v>140</v>
      </c>
      <c r="EE7701" s="13" t="n">
        <v>140</v>
      </c>
      <c r="FA7701" s="13" t="n">
        <v>140</v>
      </c>
      <c r="FW7701" s="13" t="n">
        <v>140</v>
      </c>
      <c r="GS7701" s="13" t="n">
        <v>140</v>
      </c>
    </row>
    <row r="7702">
      <c r="C7702" s="13" t="n">
        <v>141</v>
      </c>
      <c r="Y7702" s="13" t="n">
        <v>141</v>
      </c>
      <c r="AU7702" s="13" t="n">
        <v>141</v>
      </c>
      <c r="BQ7702" s="13" t="n">
        <v>141</v>
      </c>
      <c r="CM7702" s="13" t="n">
        <v>141</v>
      </c>
      <c r="DI7702" s="13" t="n">
        <v>141</v>
      </c>
      <c r="EE7702" s="13" t="n">
        <v>141</v>
      </c>
      <c r="FA7702" s="13" t="n">
        <v>141</v>
      </c>
      <c r="FW7702" s="13" t="n">
        <v>141</v>
      </c>
      <c r="GS7702" s="13" t="n">
        <v>141</v>
      </c>
    </row>
    <row r="7703">
      <c r="C7703" s="13" t="n">
        <v>142</v>
      </c>
      <c r="Y7703" s="13" t="n">
        <v>142</v>
      </c>
      <c r="AU7703" s="13" t="n">
        <v>142</v>
      </c>
      <c r="BQ7703" s="13" t="n">
        <v>142</v>
      </c>
      <c r="CM7703" s="13" t="n">
        <v>142</v>
      </c>
      <c r="DI7703" s="13" t="n">
        <v>142</v>
      </c>
      <c r="EE7703" s="13" t="n">
        <v>142</v>
      </c>
      <c r="FA7703" s="13" t="n">
        <v>142</v>
      </c>
      <c r="FW7703" s="13" t="n">
        <v>142</v>
      </c>
      <c r="GS7703" s="13" t="n">
        <v>142</v>
      </c>
    </row>
    <row r="7704">
      <c r="C7704" s="13" t="n">
        <v>143</v>
      </c>
      <c r="Y7704" s="13" t="n">
        <v>143</v>
      </c>
      <c r="AU7704" s="13" t="n">
        <v>143</v>
      </c>
      <c r="BQ7704" s="13" t="n">
        <v>143</v>
      </c>
      <c r="CM7704" s="13" t="n">
        <v>143</v>
      </c>
      <c r="DI7704" s="13" t="n">
        <v>143</v>
      </c>
      <c r="EE7704" s="13" t="n">
        <v>143</v>
      </c>
      <c r="FA7704" s="13" t="n">
        <v>143</v>
      </c>
      <c r="FW7704" s="13" t="n">
        <v>143</v>
      </c>
      <c r="GS7704" s="13" t="n">
        <v>143</v>
      </c>
    </row>
    <row r="7705">
      <c r="C7705" s="13" t="n">
        <v>144</v>
      </c>
      <c r="Y7705" s="13" t="n">
        <v>144</v>
      </c>
      <c r="AU7705" s="13" t="n">
        <v>144</v>
      </c>
      <c r="BQ7705" s="13" t="n">
        <v>144</v>
      </c>
      <c r="CM7705" s="13" t="n">
        <v>144</v>
      </c>
      <c r="DI7705" s="13" t="n">
        <v>144</v>
      </c>
      <c r="EE7705" s="13" t="n">
        <v>144</v>
      </c>
      <c r="FA7705" s="13" t="n">
        <v>144</v>
      </c>
      <c r="FW7705" s="13" t="n">
        <v>144</v>
      </c>
      <c r="GS7705" s="13" t="n">
        <v>144</v>
      </c>
    </row>
    <row r="7706">
      <c r="C7706" s="13" t="n">
        <v>145</v>
      </c>
      <c r="Y7706" s="13" t="n">
        <v>145</v>
      </c>
      <c r="AU7706" s="13" t="n">
        <v>145</v>
      </c>
      <c r="BQ7706" s="13" t="n">
        <v>145</v>
      </c>
      <c r="CM7706" s="13" t="n">
        <v>145</v>
      </c>
      <c r="DI7706" s="13" t="n">
        <v>145</v>
      </c>
      <c r="EE7706" s="13" t="n">
        <v>145</v>
      </c>
      <c r="FA7706" s="13" t="n">
        <v>145</v>
      </c>
      <c r="FW7706" s="13" t="n">
        <v>145</v>
      </c>
      <c r="GS7706" s="13" t="n">
        <v>145</v>
      </c>
    </row>
    <row r="7707">
      <c r="C7707" s="13" t="n">
        <v>146</v>
      </c>
      <c r="Y7707" s="13" t="n">
        <v>146</v>
      </c>
      <c r="AU7707" s="13" t="n">
        <v>146</v>
      </c>
      <c r="BQ7707" s="13" t="n">
        <v>146</v>
      </c>
      <c r="CM7707" s="13" t="n">
        <v>146</v>
      </c>
      <c r="DI7707" s="13" t="n">
        <v>146</v>
      </c>
      <c r="EE7707" s="13" t="n">
        <v>146</v>
      </c>
      <c r="FA7707" s="13" t="n">
        <v>146</v>
      </c>
      <c r="FW7707" s="13" t="n">
        <v>146</v>
      </c>
      <c r="GS7707" s="13" t="n">
        <v>146</v>
      </c>
    </row>
    <row r="7708">
      <c r="C7708" s="13" t="n">
        <v>147</v>
      </c>
      <c r="Y7708" s="13" t="n">
        <v>147</v>
      </c>
      <c r="AU7708" s="13" t="n">
        <v>147</v>
      </c>
      <c r="BQ7708" s="13" t="n">
        <v>147</v>
      </c>
      <c r="CM7708" s="13" t="n">
        <v>147</v>
      </c>
      <c r="DI7708" s="13" t="n">
        <v>147</v>
      </c>
      <c r="EE7708" s="13" t="n">
        <v>147</v>
      </c>
      <c r="FA7708" s="13" t="n">
        <v>147</v>
      </c>
      <c r="FW7708" s="13" t="n">
        <v>147</v>
      </c>
      <c r="GS7708" s="13" t="n">
        <v>147</v>
      </c>
    </row>
    <row r="7709">
      <c r="C7709" s="13" t="n">
        <v>148</v>
      </c>
      <c r="Y7709" s="13" t="n">
        <v>148</v>
      </c>
      <c r="AU7709" s="13" t="n">
        <v>148</v>
      </c>
      <c r="BQ7709" s="13" t="n">
        <v>148</v>
      </c>
      <c r="CM7709" s="13" t="n">
        <v>148</v>
      </c>
      <c r="DI7709" s="13" t="n">
        <v>148</v>
      </c>
      <c r="EE7709" s="13" t="n">
        <v>148</v>
      </c>
      <c r="FA7709" s="13" t="n">
        <v>148</v>
      </c>
      <c r="FW7709" s="13" t="n">
        <v>148</v>
      </c>
      <c r="GS7709" s="13" t="n">
        <v>148</v>
      </c>
    </row>
    <row r="7710">
      <c r="C7710" s="13" t="n">
        <v>149</v>
      </c>
      <c r="Y7710" s="13" t="n">
        <v>149</v>
      </c>
      <c r="AU7710" s="13" t="n">
        <v>149</v>
      </c>
      <c r="BQ7710" s="13" t="n">
        <v>149</v>
      </c>
      <c r="CM7710" s="13" t="n">
        <v>149</v>
      </c>
      <c r="DI7710" s="13" t="n">
        <v>149</v>
      </c>
      <c r="EE7710" s="13" t="n">
        <v>149</v>
      </c>
      <c r="FA7710" s="13" t="n">
        <v>149</v>
      </c>
      <c r="FW7710" s="13" t="n">
        <v>149</v>
      </c>
      <c r="GS7710" s="13" t="n">
        <v>149</v>
      </c>
    </row>
    <row r="7711">
      <c r="C7711" s="13" t="n">
        <v>150</v>
      </c>
      <c r="Y7711" s="13" t="n">
        <v>150</v>
      </c>
      <c r="AU7711" s="13" t="n">
        <v>150</v>
      </c>
      <c r="BQ7711" s="13" t="n">
        <v>150</v>
      </c>
      <c r="CM7711" s="13" t="n">
        <v>150</v>
      </c>
      <c r="DI7711" s="13" t="n">
        <v>150</v>
      </c>
      <c r="EE7711" s="13" t="n">
        <v>150</v>
      </c>
      <c r="FA7711" s="13" t="n">
        <v>150</v>
      </c>
      <c r="FW7711" s="13" t="n">
        <v>150</v>
      </c>
      <c r="GS7711" s="13" t="n">
        <v>150</v>
      </c>
    </row>
    <row r="7712">
      <c r="C7712" s="13" t="n">
        <v>151</v>
      </c>
      <c r="Y7712" s="13" t="n">
        <v>151</v>
      </c>
      <c r="AU7712" s="13" t="n">
        <v>151</v>
      </c>
      <c r="BQ7712" s="13" t="n">
        <v>151</v>
      </c>
      <c r="CM7712" s="13" t="n">
        <v>151</v>
      </c>
      <c r="DI7712" s="13" t="n">
        <v>151</v>
      </c>
      <c r="EE7712" s="13" t="n">
        <v>151</v>
      </c>
      <c r="FA7712" s="13" t="n">
        <v>151</v>
      </c>
      <c r="FW7712" s="13" t="n">
        <v>151</v>
      </c>
      <c r="GS7712" s="13" t="n">
        <v>151</v>
      </c>
    </row>
    <row r="7713">
      <c r="C7713" s="13" t="n">
        <v>152</v>
      </c>
      <c r="Y7713" s="13" t="n">
        <v>152</v>
      </c>
      <c r="AU7713" s="13" t="n">
        <v>152</v>
      </c>
      <c r="BQ7713" s="13" t="n">
        <v>152</v>
      </c>
      <c r="CM7713" s="13" t="n">
        <v>152</v>
      </c>
      <c r="DI7713" s="13" t="n">
        <v>152</v>
      </c>
      <c r="EE7713" s="13" t="n">
        <v>152</v>
      </c>
      <c r="FA7713" s="13" t="n">
        <v>152</v>
      </c>
      <c r="FW7713" s="13" t="n">
        <v>152</v>
      </c>
      <c r="GS7713" s="13" t="n">
        <v>152</v>
      </c>
    </row>
    <row r="7714">
      <c r="C7714" s="13" t="n">
        <v>153</v>
      </c>
      <c r="Y7714" s="13" t="n">
        <v>153</v>
      </c>
      <c r="AU7714" s="13" t="n">
        <v>153</v>
      </c>
      <c r="BQ7714" s="13" t="n">
        <v>153</v>
      </c>
      <c r="CM7714" s="13" t="n">
        <v>153</v>
      </c>
      <c r="DI7714" s="13" t="n">
        <v>153</v>
      </c>
      <c r="EE7714" s="13" t="n">
        <v>153</v>
      </c>
      <c r="FA7714" s="13" t="n">
        <v>153</v>
      </c>
      <c r="FW7714" s="13" t="n">
        <v>153</v>
      </c>
      <c r="GS7714" s="13" t="n">
        <v>153</v>
      </c>
    </row>
    <row r="7715">
      <c r="C7715" s="13" t="n">
        <v>154</v>
      </c>
      <c r="Y7715" s="13" t="n">
        <v>154</v>
      </c>
      <c r="AU7715" s="13" t="n">
        <v>154</v>
      </c>
      <c r="BQ7715" s="13" t="n">
        <v>154</v>
      </c>
      <c r="CM7715" s="13" t="n">
        <v>154</v>
      </c>
      <c r="DI7715" s="13" t="n">
        <v>154</v>
      </c>
      <c r="EE7715" s="13" t="n">
        <v>154</v>
      </c>
      <c r="FA7715" s="13" t="n">
        <v>154</v>
      </c>
      <c r="FW7715" s="13" t="n">
        <v>154</v>
      </c>
      <c r="GS7715" s="13" t="n">
        <v>154</v>
      </c>
    </row>
    <row r="7716">
      <c r="C7716" s="13" t="n">
        <v>155</v>
      </c>
      <c r="Y7716" s="13" t="n">
        <v>155</v>
      </c>
      <c r="AU7716" s="13" t="n">
        <v>155</v>
      </c>
      <c r="BQ7716" s="13" t="n">
        <v>155</v>
      </c>
      <c r="CM7716" s="13" t="n">
        <v>155</v>
      </c>
      <c r="DI7716" s="13" t="n">
        <v>155</v>
      </c>
      <c r="EE7716" s="13" t="n">
        <v>155</v>
      </c>
      <c r="FA7716" s="13" t="n">
        <v>155</v>
      </c>
      <c r="FW7716" s="13" t="n">
        <v>155</v>
      </c>
      <c r="GS7716" s="13" t="n">
        <v>155</v>
      </c>
    </row>
    <row r="7717">
      <c r="C7717" s="13" t="n">
        <v>156</v>
      </c>
      <c r="Y7717" s="13" t="n">
        <v>156</v>
      </c>
      <c r="AU7717" s="13" t="n">
        <v>156</v>
      </c>
      <c r="BQ7717" s="13" t="n">
        <v>156</v>
      </c>
      <c r="CM7717" s="13" t="n">
        <v>156</v>
      </c>
      <c r="DI7717" s="13" t="n">
        <v>156</v>
      </c>
      <c r="EE7717" s="13" t="n">
        <v>156</v>
      </c>
      <c r="FA7717" s="13" t="n">
        <v>156</v>
      </c>
      <c r="FW7717" s="13" t="n">
        <v>156</v>
      </c>
      <c r="GS7717" s="13" t="n">
        <v>156</v>
      </c>
    </row>
    <row r="7718">
      <c r="C7718" s="13" t="n">
        <v>157</v>
      </c>
      <c r="Y7718" s="13" t="n">
        <v>157</v>
      </c>
      <c r="AU7718" s="13" t="n">
        <v>157</v>
      </c>
      <c r="BQ7718" s="13" t="n">
        <v>157</v>
      </c>
      <c r="CM7718" s="13" t="n">
        <v>157</v>
      </c>
      <c r="DI7718" s="13" t="n">
        <v>157</v>
      </c>
      <c r="EE7718" s="13" t="n">
        <v>157</v>
      </c>
      <c r="FA7718" s="13" t="n">
        <v>157</v>
      </c>
      <c r="FW7718" s="13" t="n">
        <v>157</v>
      </c>
      <c r="GS7718" s="13" t="n">
        <v>157</v>
      </c>
    </row>
    <row r="7719">
      <c r="C7719" s="13" t="n">
        <v>158</v>
      </c>
      <c r="Y7719" s="13" t="n">
        <v>158</v>
      </c>
      <c r="AU7719" s="13" t="n">
        <v>158</v>
      </c>
      <c r="BQ7719" s="13" t="n">
        <v>158</v>
      </c>
      <c r="CM7719" s="13" t="n">
        <v>158</v>
      </c>
      <c r="DI7719" s="13" t="n">
        <v>158</v>
      </c>
      <c r="EE7719" s="13" t="n">
        <v>158</v>
      </c>
      <c r="FA7719" s="13" t="n">
        <v>158</v>
      </c>
      <c r="FW7719" s="13" t="n">
        <v>158</v>
      </c>
      <c r="GS7719" s="13" t="n">
        <v>158</v>
      </c>
    </row>
    <row r="7720">
      <c r="C7720" s="13" t="n">
        <v>159</v>
      </c>
      <c r="Y7720" s="13" t="n">
        <v>159</v>
      </c>
      <c r="AU7720" s="13" t="n">
        <v>159</v>
      </c>
      <c r="BQ7720" s="13" t="n">
        <v>159</v>
      </c>
      <c r="CM7720" s="13" t="n">
        <v>159</v>
      </c>
      <c r="DI7720" s="13" t="n">
        <v>159</v>
      </c>
      <c r="EE7720" s="13" t="n">
        <v>159</v>
      </c>
      <c r="FA7720" s="13" t="n">
        <v>159</v>
      </c>
      <c r="FW7720" s="13" t="n">
        <v>159</v>
      </c>
      <c r="GS7720" s="13" t="n">
        <v>159</v>
      </c>
    </row>
    <row r="7721">
      <c r="C7721" s="13" t="n">
        <v>160</v>
      </c>
      <c r="Y7721" s="13" t="n">
        <v>160</v>
      </c>
      <c r="AU7721" s="13" t="n">
        <v>160</v>
      </c>
      <c r="BQ7721" s="13" t="n">
        <v>160</v>
      </c>
      <c r="CM7721" s="13" t="n">
        <v>160</v>
      </c>
      <c r="DI7721" s="13" t="n">
        <v>160</v>
      </c>
      <c r="EE7721" s="13" t="n">
        <v>160</v>
      </c>
      <c r="FA7721" s="13" t="n">
        <v>160</v>
      </c>
      <c r="FW7721" s="13" t="n">
        <v>160</v>
      </c>
      <c r="GS7721" s="13" t="n">
        <v>160</v>
      </c>
    </row>
    <row r="7722">
      <c r="C7722" s="13" t="n">
        <v>161</v>
      </c>
      <c r="Y7722" s="13" t="n">
        <v>161</v>
      </c>
      <c r="AU7722" s="13" t="n">
        <v>161</v>
      </c>
      <c r="BQ7722" s="13" t="n">
        <v>161</v>
      </c>
      <c r="CM7722" s="13" t="n">
        <v>161</v>
      </c>
      <c r="DI7722" s="13" t="n">
        <v>161</v>
      </c>
      <c r="EE7722" s="13" t="n">
        <v>161</v>
      </c>
      <c r="FA7722" s="13" t="n">
        <v>161</v>
      </c>
      <c r="FW7722" s="13" t="n">
        <v>161</v>
      </c>
      <c r="GS7722" s="13" t="n">
        <v>161</v>
      </c>
    </row>
    <row r="7723">
      <c r="C7723" s="13" t="n">
        <v>162</v>
      </c>
      <c r="Y7723" s="13" t="n">
        <v>162</v>
      </c>
      <c r="AU7723" s="13" t="n">
        <v>162</v>
      </c>
      <c r="BQ7723" s="13" t="n">
        <v>162</v>
      </c>
      <c r="CM7723" s="13" t="n">
        <v>162</v>
      </c>
      <c r="DI7723" s="13" t="n">
        <v>162</v>
      </c>
      <c r="EE7723" s="13" t="n">
        <v>162</v>
      </c>
      <c r="FA7723" s="13" t="n">
        <v>162</v>
      </c>
      <c r="FW7723" s="13" t="n">
        <v>162</v>
      </c>
      <c r="GS7723" s="13" t="n">
        <v>162</v>
      </c>
    </row>
    <row r="7724">
      <c r="C7724" s="13" t="n">
        <v>163</v>
      </c>
      <c r="Y7724" s="13" t="n">
        <v>163</v>
      </c>
      <c r="AU7724" s="13" t="n">
        <v>163</v>
      </c>
      <c r="BQ7724" s="13" t="n">
        <v>163</v>
      </c>
      <c r="CM7724" s="13" t="n">
        <v>163</v>
      </c>
      <c r="DI7724" s="13" t="n">
        <v>163</v>
      </c>
      <c r="EE7724" s="13" t="n">
        <v>163</v>
      </c>
      <c r="FA7724" s="13" t="n">
        <v>163</v>
      </c>
      <c r="FW7724" s="13" t="n">
        <v>163</v>
      </c>
      <c r="GS7724" s="13" t="n">
        <v>163</v>
      </c>
    </row>
    <row r="7725">
      <c r="C7725" s="13" t="n">
        <v>164</v>
      </c>
      <c r="Y7725" s="13" t="n">
        <v>164</v>
      </c>
      <c r="AU7725" s="13" t="n">
        <v>164</v>
      </c>
      <c r="BQ7725" s="13" t="n">
        <v>164</v>
      </c>
      <c r="CM7725" s="13" t="n">
        <v>164</v>
      </c>
      <c r="DI7725" s="13" t="n">
        <v>164</v>
      </c>
      <c r="EE7725" s="13" t="n">
        <v>164</v>
      </c>
      <c r="FA7725" s="13" t="n">
        <v>164</v>
      </c>
      <c r="FW7725" s="13" t="n">
        <v>164</v>
      </c>
      <c r="GS7725" s="13" t="n">
        <v>164</v>
      </c>
    </row>
    <row r="7726">
      <c r="C7726" s="13" t="n">
        <v>165</v>
      </c>
      <c r="Y7726" s="13" t="n">
        <v>165</v>
      </c>
      <c r="AU7726" s="13" t="n">
        <v>165</v>
      </c>
      <c r="BQ7726" s="13" t="n">
        <v>165</v>
      </c>
      <c r="CM7726" s="13" t="n">
        <v>165</v>
      </c>
      <c r="DI7726" s="13" t="n">
        <v>165</v>
      </c>
      <c r="EE7726" s="13" t="n">
        <v>165</v>
      </c>
      <c r="FA7726" s="13" t="n">
        <v>165</v>
      </c>
      <c r="FW7726" s="13" t="n">
        <v>165</v>
      </c>
      <c r="GS7726" s="13" t="n">
        <v>165</v>
      </c>
    </row>
    <row r="7727">
      <c r="C7727" s="13" t="n">
        <v>166</v>
      </c>
      <c r="Y7727" s="13" t="n">
        <v>166</v>
      </c>
      <c r="AU7727" s="13" t="n">
        <v>166</v>
      </c>
      <c r="BQ7727" s="13" t="n">
        <v>166</v>
      </c>
      <c r="CM7727" s="13" t="n">
        <v>166</v>
      </c>
      <c r="DI7727" s="13" t="n">
        <v>166</v>
      </c>
      <c r="EE7727" s="13" t="n">
        <v>166</v>
      </c>
      <c r="FA7727" s="13" t="n">
        <v>166</v>
      </c>
      <c r="FW7727" s="13" t="n">
        <v>166</v>
      </c>
      <c r="GS7727" s="13" t="n">
        <v>166</v>
      </c>
    </row>
    <row r="7728">
      <c r="C7728" s="13" t="n">
        <v>167</v>
      </c>
      <c r="Y7728" s="13" t="n">
        <v>167</v>
      </c>
      <c r="AU7728" s="13" t="n">
        <v>167</v>
      </c>
      <c r="BQ7728" s="13" t="n">
        <v>167</v>
      </c>
      <c r="CM7728" s="13" t="n">
        <v>167</v>
      </c>
      <c r="DI7728" s="13" t="n">
        <v>167</v>
      </c>
      <c r="EE7728" s="13" t="n">
        <v>167</v>
      </c>
      <c r="FA7728" s="13" t="n">
        <v>167</v>
      </c>
      <c r="FW7728" s="13" t="n">
        <v>167</v>
      </c>
      <c r="GS7728" s="13" t="n">
        <v>167</v>
      </c>
    </row>
    <row r="7729">
      <c r="C7729" s="13" t="n">
        <v>168</v>
      </c>
      <c r="Y7729" s="13" t="n">
        <v>168</v>
      </c>
      <c r="AU7729" s="13" t="n">
        <v>168</v>
      </c>
      <c r="BQ7729" s="13" t="n">
        <v>168</v>
      </c>
      <c r="CM7729" s="13" t="n">
        <v>168</v>
      </c>
      <c r="DI7729" s="13" t="n">
        <v>168</v>
      </c>
      <c r="EE7729" s="13" t="n">
        <v>168</v>
      </c>
      <c r="FA7729" s="13" t="n">
        <v>168</v>
      </c>
      <c r="FW7729" s="13" t="n">
        <v>168</v>
      </c>
      <c r="GS7729" s="13" t="n">
        <v>168</v>
      </c>
    </row>
    <row r="7730">
      <c r="C7730" s="13" t="n">
        <v>169</v>
      </c>
      <c r="Y7730" s="13" t="n">
        <v>169</v>
      </c>
      <c r="AU7730" s="13" t="n">
        <v>169</v>
      </c>
      <c r="BQ7730" s="13" t="n">
        <v>169</v>
      </c>
      <c r="CM7730" s="13" t="n">
        <v>169</v>
      </c>
      <c r="DI7730" s="13" t="n">
        <v>169</v>
      </c>
      <c r="EE7730" s="13" t="n">
        <v>169</v>
      </c>
      <c r="FA7730" s="13" t="n">
        <v>169</v>
      </c>
      <c r="FW7730" s="13" t="n">
        <v>169</v>
      </c>
      <c r="GS7730" s="13" t="n">
        <v>169</v>
      </c>
    </row>
    <row r="7731">
      <c r="C7731" s="13" t="n">
        <v>170</v>
      </c>
      <c r="Y7731" s="13" t="n">
        <v>170</v>
      </c>
      <c r="AU7731" s="13" t="n">
        <v>170</v>
      </c>
      <c r="BQ7731" s="13" t="n">
        <v>170</v>
      </c>
      <c r="CM7731" s="13" t="n">
        <v>170</v>
      </c>
      <c r="DI7731" s="13" t="n">
        <v>170</v>
      </c>
      <c r="EE7731" s="13" t="n">
        <v>170</v>
      </c>
      <c r="FA7731" s="13" t="n">
        <v>170</v>
      </c>
      <c r="FW7731" s="13" t="n">
        <v>170</v>
      </c>
      <c r="GS7731" s="13" t="n">
        <v>170</v>
      </c>
    </row>
    <row r="7732">
      <c r="C7732" s="13" t="n">
        <v>171</v>
      </c>
      <c r="Y7732" s="13" t="n">
        <v>171</v>
      </c>
      <c r="AU7732" s="13" t="n">
        <v>171</v>
      </c>
      <c r="BQ7732" s="13" t="n">
        <v>171</v>
      </c>
      <c r="CM7732" s="13" t="n">
        <v>171</v>
      </c>
      <c r="DI7732" s="13" t="n">
        <v>171</v>
      </c>
      <c r="EE7732" s="13" t="n">
        <v>171</v>
      </c>
      <c r="FA7732" s="13" t="n">
        <v>171</v>
      </c>
      <c r="FW7732" s="13" t="n">
        <v>171</v>
      </c>
      <c r="GS7732" s="13" t="n">
        <v>171</v>
      </c>
    </row>
    <row r="7733">
      <c r="C7733" s="13" t="n">
        <v>172</v>
      </c>
      <c r="Y7733" s="13" t="n">
        <v>172</v>
      </c>
      <c r="AU7733" s="13" t="n">
        <v>172</v>
      </c>
      <c r="BQ7733" s="13" t="n">
        <v>172</v>
      </c>
      <c r="CM7733" s="13" t="n">
        <v>172</v>
      </c>
      <c r="DI7733" s="13" t="n">
        <v>172</v>
      </c>
      <c r="EE7733" s="13" t="n">
        <v>172</v>
      </c>
      <c r="FA7733" s="13" t="n">
        <v>172</v>
      </c>
      <c r="FW7733" s="13" t="n">
        <v>172</v>
      </c>
      <c r="GS7733" s="13" t="n">
        <v>172</v>
      </c>
    </row>
    <row r="7734">
      <c r="C7734" s="13" t="n">
        <v>173</v>
      </c>
      <c r="Y7734" s="13" t="n">
        <v>173</v>
      </c>
      <c r="AU7734" s="13" t="n">
        <v>173</v>
      </c>
      <c r="BQ7734" s="13" t="n">
        <v>173</v>
      </c>
      <c r="CM7734" s="13" t="n">
        <v>173</v>
      </c>
      <c r="DI7734" s="13" t="n">
        <v>173</v>
      </c>
      <c r="EE7734" s="13" t="n">
        <v>173</v>
      </c>
      <c r="FA7734" s="13" t="n">
        <v>173</v>
      </c>
      <c r="FW7734" s="13" t="n">
        <v>173</v>
      </c>
      <c r="GS7734" s="13" t="n">
        <v>173</v>
      </c>
    </row>
    <row r="7735">
      <c r="C7735" s="13" t="n">
        <v>174</v>
      </c>
      <c r="Y7735" s="13" t="n">
        <v>174</v>
      </c>
      <c r="AU7735" s="13" t="n">
        <v>174</v>
      </c>
      <c r="BQ7735" s="13" t="n">
        <v>174</v>
      </c>
      <c r="CM7735" s="13" t="n">
        <v>174</v>
      </c>
      <c r="DI7735" s="13" t="n">
        <v>174</v>
      </c>
      <c r="EE7735" s="13" t="n">
        <v>174</v>
      </c>
      <c r="FA7735" s="13" t="n">
        <v>174</v>
      </c>
      <c r="FW7735" s="13" t="n">
        <v>174</v>
      </c>
      <c r="GS7735" s="13" t="n">
        <v>174</v>
      </c>
    </row>
    <row r="7736">
      <c r="C7736" s="13" t="n">
        <v>175</v>
      </c>
      <c r="Y7736" s="13" t="n">
        <v>175</v>
      </c>
      <c r="AU7736" s="13" t="n">
        <v>175</v>
      </c>
      <c r="BQ7736" s="13" t="n">
        <v>175</v>
      </c>
      <c r="CM7736" s="13" t="n">
        <v>175</v>
      </c>
      <c r="DI7736" s="13" t="n">
        <v>175</v>
      </c>
      <c r="EE7736" s="13" t="n">
        <v>175</v>
      </c>
      <c r="FA7736" s="13" t="n">
        <v>175</v>
      </c>
      <c r="FW7736" s="13" t="n">
        <v>175</v>
      </c>
      <c r="GS7736" s="13" t="n">
        <v>175</v>
      </c>
    </row>
    <row r="7737">
      <c r="C7737" s="13" t="n">
        <v>176</v>
      </c>
      <c r="Y7737" s="13" t="n">
        <v>176</v>
      </c>
      <c r="AU7737" s="13" t="n">
        <v>176</v>
      </c>
      <c r="BQ7737" s="13" t="n">
        <v>176</v>
      </c>
      <c r="CM7737" s="13" t="n">
        <v>176</v>
      </c>
      <c r="DI7737" s="13" t="n">
        <v>176</v>
      </c>
      <c r="EE7737" s="13" t="n">
        <v>176</v>
      </c>
      <c r="FA7737" s="13" t="n">
        <v>176</v>
      </c>
      <c r="FW7737" s="13" t="n">
        <v>176</v>
      </c>
      <c r="GS7737" s="13" t="n">
        <v>176</v>
      </c>
    </row>
    <row r="7738">
      <c r="C7738" s="13" t="n">
        <v>177</v>
      </c>
      <c r="Y7738" s="13" t="n">
        <v>177</v>
      </c>
      <c r="AU7738" s="13" t="n">
        <v>177</v>
      </c>
      <c r="BQ7738" s="13" t="n">
        <v>177</v>
      </c>
      <c r="CM7738" s="13" t="n">
        <v>177</v>
      </c>
      <c r="DI7738" s="13" t="n">
        <v>177</v>
      </c>
      <c r="EE7738" s="13" t="n">
        <v>177</v>
      </c>
      <c r="FA7738" s="13" t="n">
        <v>177</v>
      </c>
      <c r="FW7738" s="13" t="n">
        <v>177</v>
      </c>
      <c r="GS7738" s="13" t="n">
        <v>177</v>
      </c>
    </row>
    <row r="7739">
      <c r="C7739" s="13" t="n">
        <v>178</v>
      </c>
      <c r="Y7739" s="13" t="n">
        <v>178</v>
      </c>
      <c r="AU7739" s="13" t="n">
        <v>178</v>
      </c>
      <c r="BQ7739" s="13" t="n">
        <v>178</v>
      </c>
      <c r="CM7739" s="13" t="n">
        <v>178</v>
      </c>
      <c r="DI7739" s="13" t="n">
        <v>178</v>
      </c>
      <c r="EE7739" s="13" t="n">
        <v>178</v>
      </c>
      <c r="FA7739" s="13" t="n">
        <v>178</v>
      </c>
      <c r="FW7739" s="13" t="n">
        <v>178</v>
      </c>
      <c r="GS7739" s="13" t="n">
        <v>178</v>
      </c>
    </row>
    <row r="7740">
      <c r="C7740" s="13" t="n">
        <v>179</v>
      </c>
      <c r="Y7740" s="13" t="n">
        <v>179</v>
      </c>
      <c r="AU7740" s="13" t="n">
        <v>179</v>
      </c>
      <c r="BQ7740" s="13" t="n">
        <v>179</v>
      </c>
      <c r="CM7740" s="13" t="n">
        <v>179</v>
      </c>
      <c r="DI7740" s="13" t="n">
        <v>179</v>
      </c>
      <c r="EE7740" s="13" t="n">
        <v>179</v>
      </c>
      <c r="FA7740" s="13" t="n">
        <v>179</v>
      </c>
      <c r="FW7740" s="13" t="n">
        <v>179</v>
      </c>
      <c r="GS7740" s="13" t="n">
        <v>179</v>
      </c>
    </row>
    <row r="7741">
      <c r="C7741" s="13" t="n">
        <v>180</v>
      </c>
      <c r="Y7741" s="13" t="n">
        <v>180</v>
      </c>
      <c r="AU7741" s="13" t="n">
        <v>180</v>
      </c>
      <c r="BQ7741" s="13" t="n">
        <v>180</v>
      </c>
      <c r="CM7741" s="13" t="n">
        <v>180</v>
      </c>
      <c r="DI7741" s="13" t="n">
        <v>180</v>
      </c>
      <c r="EE7741" s="13" t="n">
        <v>180</v>
      </c>
      <c r="FA7741" s="13" t="n">
        <v>180</v>
      </c>
      <c r="FW7741" s="13" t="n">
        <v>180</v>
      </c>
      <c r="GS7741" s="13" t="n">
        <v>180</v>
      </c>
    </row>
    <row r="7742">
      <c r="C7742" s="13" t="n">
        <v>181</v>
      </c>
      <c r="Y7742" s="13" t="n">
        <v>181</v>
      </c>
      <c r="AU7742" s="13" t="n">
        <v>181</v>
      </c>
      <c r="BQ7742" s="13" t="n">
        <v>181</v>
      </c>
      <c r="CM7742" s="13" t="n">
        <v>181</v>
      </c>
      <c r="DI7742" s="13" t="n">
        <v>181</v>
      </c>
      <c r="EE7742" s="13" t="n">
        <v>181</v>
      </c>
      <c r="FA7742" s="13" t="n">
        <v>181</v>
      </c>
      <c r="FW7742" s="13" t="n">
        <v>181</v>
      </c>
      <c r="GS7742" s="13" t="n">
        <v>181</v>
      </c>
    </row>
    <row r="7743">
      <c r="C7743" s="13" t="n">
        <v>182</v>
      </c>
      <c r="Y7743" s="13" t="n">
        <v>182</v>
      </c>
      <c r="AU7743" s="13" t="n">
        <v>182</v>
      </c>
      <c r="BQ7743" s="13" t="n">
        <v>182</v>
      </c>
      <c r="CM7743" s="13" t="n">
        <v>182</v>
      </c>
      <c r="DI7743" s="13" t="n">
        <v>182</v>
      </c>
      <c r="EE7743" s="13" t="n">
        <v>182</v>
      </c>
      <c r="FA7743" s="13" t="n">
        <v>182</v>
      </c>
      <c r="FW7743" s="13" t="n">
        <v>182</v>
      </c>
      <c r="GS7743" s="13" t="n">
        <v>182</v>
      </c>
    </row>
    <row r="7744">
      <c r="C7744" s="13" t="n">
        <v>183</v>
      </c>
      <c r="Y7744" s="13" t="n">
        <v>183</v>
      </c>
      <c r="AU7744" s="13" t="n">
        <v>183</v>
      </c>
      <c r="BQ7744" s="13" t="n">
        <v>183</v>
      </c>
      <c r="CM7744" s="13" t="n">
        <v>183</v>
      </c>
      <c r="DI7744" s="13" t="n">
        <v>183</v>
      </c>
      <c r="EE7744" s="13" t="n">
        <v>183</v>
      </c>
      <c r="FA7744" s="13" t="n">
        <v>183</v>
      </c>
      <c r="FW7744" s="13" t="n">
        <v>183</v>
      </c>
      <c r="GS7744" s="13" t="n">
        <v>183</v>
      </c>
    </row>
    <row r="7745">
      <c r="C7745" s="13" t="n">
        <v>184</v>
      </c>
      <c r="Y7745" s="13" t="n">
        <v>184</v>
      </c>
      <c r="AU7745" s="13" t="n">
        <v>184</v>
      </c>
      <c r="BQ7745" s="13" t="n">
        <v>184</v>
      </c>
      <c r="CM7745" s="13" t="n">
        <v>184</v>
      </c>
      <c r="DI7745" s="13" t="n">
        <v>184</v>
      </c>
      <c r="EE7745" s="13" t="n">
        <v>184</v>
      </c>
      <c r="FA7745" s="13" t="n">
        <v>184</v>
      </c>
      <c r="FW7745" s="13" t="n">
        <v>184</v>
      </c>
      <c r="GS7745" s="13" t="n">
        <v>184</v>
      </c>
    </row>
    <row r="7746">
      <c r="C7746" s="13" t="n">
        <v>185</v>
      </c>
      <c r="Y7746" s="13" t="n">
        <v>185</v>
      </c>
      <c r="AU7746" s="13" t="n">
        <v>185</v>
      </c>
      <c r="BQ7746" s="13" t="n">
        <v>185</v>
      </c>
      <c r="CM7746" s="13" t="n">
        <v>185</v>
      </c>
      <c r="DI7746" s="13" t="n">
        <v>185</v>
      </c>
      <c r="EE7746" s="13" t="n">
        <v>185</v>
      </c>
      <c r="FA7746" s="13" t="n">
        <v>185</v>
      </c>
      <c r="FW7746" s="13" t="n">
        <v>185</v>
      </c>
      <c r="GS7746" s="13" t="n">
        <v>185</v>
      </c>
    </row>
    <row r="7747">
      <c r="C7747" s="13" t="n">
        <v>186</v>
      </c>
      <c r="Y7747" s="13" t="n">
        <v>186</v>
      </c>
      <c r="AU7747" s="13" t="n">
        <v>186</v>
      </c>
      <c r="BQ7747" s="13" t="n">
        <v>186</v>
      </c>
      <c r="CM7747" s="13" t="n">
        <v>186</v>
      </c>
      <c r="DI7747" s="13" t="n">
        <v>186</v>
      </c>
      <c r="EE7747" s="13" t="n">
        <v>186</v>
      </c>
      <c r="FA7747" s="13" t="n">
        <v>186</v>
      </c>
      <c r="FW7747" s="13" t="n">
        <v>186</v>
      </c>
      <c r="GS7747" s="13" t="n">
        <v>186</v>
      </c>
    </row>
    <row r="7748">
      <c r="C7748" s="13" t="n">
        <v>187</v>
      </c>
      <c r="Y7748" s="13" t="n">
        <v>187</v>
      </c>
      <c r="AU7748" s="13" t="n">
        <v>187</v>
      </c>
      <c r="BQ7748" s="13" t="n">
        <v>187</v>
      </c>
      <c r="CM7748" s="13" t="n">
        <v>187</v>
      </c>
      <c r="DI7748" s="13" t="n">
        <v>187</v>
      </c>
      <c r="EE7748" s="13" t="n">
        <v>187</v>
      </c>
      <c r="FA7748" s="13" t="n">
        <v>187</v>
      </c>
      <c r="FW7748" s="13" t="n">
        <v>187</v>
      </c>
      <c r="GS7748" s="13" t="n">
        <v>187</v>
      </c>
    </row>
    <row r="7749">
      <c r="C7749" s="13" t="n">
        <v>188</v>
      </c>
      <c r="Y7749" s="13" t="n">
        <v>188</v>
      </c>
      <c r="AU7749" s="13" t="n">
        <v>188</v>
      </c>
      <c r="BQ7749" s="13" t="n">
        <v>188</v>
      </c>
      <c r="CM7749" s="13" t="n">
        <v>188</v>
      </c>
      <c r="DI7749" s="13" t="n">
        <v>188</v>
      </c>
      <c r="EE7749" s="13" t="n">
        <v>188</v>
      </c>
      <c r="FA7749" s="13" t="n">
        <v>188</v>
      </c>
      <c r="FW7749" s="13" t="n">
        <v>188</v>
      </c>
      <c r="GS7749" s="13" t="n">
        <v>188</v>
      </c>
    </row>
    <row r="7750">
      <c r="C7750" s="13" t="n">
        <v>189</v>
      </c>
      <c r="Y7750" s="13" t="n">
        <v>189</v>
      </c>
      <c r="AU7750" s="13" t="n">
        <v>189</v>
      </c>
      <c r="BQ7750" s="13" t="n">
        <v>189</v>
      </c>
      <c r="CM7750" s="13" t="n">
        <v>189</v>
      </c>
      <c r="DI7750" s="13" t="n">
        <v>189</v>
      </c>
      <c r="EE7750" s="13" t="n">
        <v>189</v>
      </c>
      <c r="FA7750" s="13" t="n">
        <v>189</v>
      </c>
      <c r="FW7750" s="13" t="n">
        <v>189</v>
      </c>
      <c r="GS7750" s="13" t="n">
        <v>189</v>
      </c>
    </row>
    <row r="7751">
      <c r="C7751" s="13" t="n">
        <v>190</v>
      </c>
      <c r="Y7751" s="13" t="n">
        <v>190</v>
      </c>
      <c r="AU7751" s="13" t="n">
        <v>190</v>
      </c>
      <c r="BQ7751" s="13" t="n">
        <v>190</v>
      </c>
      <c r="CM7751" s="13" t="n">
        <v>190</v>
      </c>
      <c r="DI7751" s="13" t="n">
        <v>190</v>
      </c>
      <c r="EE7751" s="13" t="n">
        <v>190</v>
      </c>
      <c r="FA7751" s="13" t="n">
        <v>190</v>
      </c>
      <c r="FW7751" s="13" t="n">
        <v>190</v>
      </c>
      <c r="GS7751" s="13" t="n">
        <v>190</v>
      </c>
    </row>
    <row r="7752">
      <c r="C7752" s="13" t="n">
        <v>191</v>
      </c>
      <c r="Y7752" s="13" t="n">
        <v>191</v>
      </c>
      <c r="AU7752" s="13" t="n">
        <v>191</v>
      </c>
      <c r="BQ7752" s="13" t="n">
        <v>191</v>
      </c>
      <c r="CM7752" s="13" t="n">
        <v>191</v>
      </c>
      <c r="DI7752" s="13" t="n">
        <v>191</v>
      </c>
      <c r="EE7752" s="13" t="n">
        <v>191</v>
      </c>
      <c r="FA7752" s="13" t="n">
        <v>191</v>
      </c>
      <c r="FW7752" s="13" t="n">
        <v>191</v>
      </c>
      <c r="GS7752" s="13" t="n">
        <v>191</v>
      </c>
    </row>
    <row r="7753">
      <c r="C7753" s="13" t="n">
        <v>192</v>
      </c>
      <c r="Y7753" s="13" t="n">
        <v>192</v>
      </c>
      <c r="AU7753" s="13" t="n">
        <v>192</v>
      </c>
      <c r="BQ7753" s="13" t="n">
        <v>192</v>
      </c>
      <c r="CM7753" s="13" t="n">
        <v>192</v>
      </c>
      <c r="DI7753" s="13" t="n">
        <v>192</v>
      </c>
      <c r="EE7753" s="13" t="n">
        <v>192</v>
      </c>
      <c r="FA7753" s="13" t="n">
        <v>192</v>
      </c>
      <c r="FW7753" s="13" t="n">
        <v>192</v>
      </c>
      <c r="GS7753" s="13" t="n">
        <v>192</v>
      </c>
    </row>
    <row r="7754">
      <c r="C7754" s="13" t="n">
        <v>193</v>
      </c>
      <c r="Y7754" s="13" t="n">
        <v>193</v>
      </c>
      <c r="AU7754" s="13" t="n">
        <v>193</v>
      </c>
      <c r="BQ7754" s="13" t="n">
        <v>193</v>
      </c>
      <c r="CM7754" s="13" t="n">
        <v>193</v>
      </c>
      <c r="DI7754" s="13" t="n">
        <v>193</v>
      </c>
      <c r="EE7754" s="13" t="n">
        <v>193</v>
      </c>
      <c r="FA7754" s="13" t="n">
        <v>193</v>
      </c>
      <c r="FW7754" s="13" t="n">
        <v>193</v>
      </c>
      <c r="GS7754" s="13" t="n">
        <v>193</v>
      </c>
    </row>
    <row r="7755">
      <c r="C7755" s="13" t="n">
        <v>194</v>
      </c>
      <c r="Y7755" s="13" t="n">
        <v>194</v>
      </c>
      <c r="AU7755" s="13" t="n">
        <v>194</v>
      </c>
      <c r="BQ7755" s="13" t="n">
        <v>194</v>
      </c>
      <c r="CM7755" s="13" t="n">
        <v>194</v>
      </c>
      <c r="DI7755" s="13" t="n">
        <v>194</v>
      </c>
      <c r="EE7755" s="13" t="n">
        <v>194</v>
      </c>
      <c r="FA7755" s="13" t="n">
        <v>194</v>
      </c>
      <c r="FW7755" s="13" t="n">
        <v>194</v>
      </c>
      <c r="GS7755" s="13" t="n">
        <v>194</v>
      </c>
    </row>
    <row r="7756">
      <c r="C7756" s="13" t="n">
        <v>195</v>
      </c>
      <c r="Y7756" s="13" t="n">
        <v>195</v>
      </c>
      <c r="AU7756" s="13" t="n">
        <v>195</v>
      </c>
      <c r="BQ7756" s="13" t="n">
        <v>195</v>
      </c>
      <c r="CM7756" s="13" t="n">
        <v>195</v>
      </c>
      <c r="DI7756" s="13" t="n">
        <v>195</v>
      </c>
      <c r="EE7756" s="13" t="n">
        <v>195</v>
      </c>
      <c r="FA7756" s="13" t="n">
        <v>195</v>
      </c>
      <c r="FW7756" s="13" t="n">
        <v>195</v>
      </c>
      <c r="GS7756" s="13" t="n">
        <v>195</v>
      </c>
    </row>
    <row r="7757">
      <c r="C7757" s="13" t="n">
        <v>196</v>
      </c>
      <c r="Y7757" s="13" t="n">
        <v>196</v>
      </c>
      <c r="AU7757" s="13" t="n">
        <v>196</v>
      </c>
      <c r="BQ7757" s="13" t="n">
        <v>196</v>
      </c>
      <c r="CM7757" s="13" t="n">
        <v>196</v>
      </c>
      <c r="DI7757" s="13" t="n">
        <v>196</v>
      </c>
      <c r="EE7757" s="13" t="n">
        <v>196</v>
      </c>
      <c r="FA7757" s="13" t="n">
        <v>196</v>
      </c>
      <c r="FW7757" s="13" t="n">
        <v>196</v>
      </c>
      <c r="GS7757" s="13" t="n">
        <v>196</v>
      </c>
    </row>
    <row r="7758">
      <c r="C7758" s="13" t="n">
        <v>197</v>
      </c>
      <c r="Y7758" s="13" t="n">
        <v>197</v>
      </c>
      <c r="AU7758" s="13" t="n">
        <v>197</v>
      </c>
      <c r="BQ7758" s="13" t="n">
        <v>197</v>
      </c>
      <c r="CM7758" s="13" t="n">
        <v>197</v>
      </c>
      <c r="DI7758" s="13" t="n">
        <v>197</v>
      </c>
      <c r="EE7758" s="13" t="n">
        <v>197</v>
      </c>
      <c r="FA7758" s="13" t="n">
        <v>197</v>
      </c>
      <c r="FW7758" s="13" t="n">
        <v>197</v>
      </c>
      <c r="GS7758" s="13" t="n">
        <v>197</v>
      </c>
    </row>
    <row r="7759">
      <c r="C7759" s="13" t="n">
        <v>198</v>
      </c>
      <c r="Y7759" s="13" t="n">
        <v>198</v>
      </c>
      <c r="AU7759" s="13" t="n">
        <v>198</v>
      </c>
      <c r="BQ7759" s="13" t="n">
        <v>198</v>
      </c>
      <c r="CM7759" s="13" t="n">
        <v>198</v>
      </c>
      <c r="DI7759" s="13" t="n">
        <v>198</v>
      </c>
      <c r="EE7759" s="13" t="n">
        <v>198</v>
      </c>
      <c r="FA7759" s="13" t="n">
        <v>198</v>
      </c>
      <c r="FW7759" s="13" t="n">
        <v>198</v>
      </c>
      <c r="GS7759" s="13" t="n">
        <v>198</v>
      </c>
    </row>
    <row r="7761">
      <c r="D7761" s="13" t="n">
        <v>22</v>
      </c>
      <c r="E7761" s="13" t="n">
        <v>23</v>
      </c>
      <c r="F7761" s="13" t="n">
        <v>24</v>
      </c>
      <c r="Z7761" s="13" t="n">
        <v>22</v>
      </c>
      <c r="AA7761" s="13" t="n">
        <v>23</v>
      </c>
      <c r="AB7761" s="13" t="n">
        <v>24</v>
      </c>
      <c r="AV7761" s="13" t="n">
        <v>22</v>
      </c>
      <c r="AW7761" s="13" t="n">
        <v>23</v>
      </c>
      <c r="AX7761" s="13" t="n">
        <v>24</v>
      </c>
      <c r="BR7761" s="13" t="n">
        <v>22</v>
      </c>
      <c r="BS7761" s="13" t="n">
        <v>23</v>
      </c>
      <c r="BT7761" s="13" t="n">
        <v>24</v>
      </c>
      <c r="CN7761" s="13" t="n">
        <v>22</v>
      </c>
      <c r="CO7761" s="13" t="n">
        <v>23</v>
      </c>
      <c r="CP7761" s="13" t="n">
        <v>24</v>
      </c>
      <c r="DJ7761" s="13" t="n">
        <v>22</v>
      </c>
      <c r="DK7761" s="13" t="n">
        <v>23</v>
      </c>
      <c r="DL7761" s="13" t="n">
        <v>24</v>
      </c>
      <c r="EF7761" s="13" t="n">
        <v>22</v>
      </c>
      <c r="EG7761" s="13" t="n">
        <v>23</v>
      </c>
      <c r="EH7761" s="13" t="n">
        <v>24</v>
      </c>
      <c r="FB7761" s="13" t="n">
        <v>22</v>
      </c>
      <c r="FC7761" s="13" t="n">
        <v>23</v>
      </c>
      <c r="FD7761" s="13" t="n">
        <v>24</v>
      </c>
      <c r="FX7761" s="13" t="n">
        <v>22</v>
      </c>
      <c r="FY7761" s="13" t="n">
        <v>23</v>
      </c>
      <c r="FZ7761" s="13" t="n">
        <v>24</v>
      </c>
      <c r="GT7761" s="13" t="n">
        <v>22</v>
      </c>
      <c r="GU7761" s="13" t="n">
        <v>23</v>
      </c>
      <c r="GV7761" s="13" t="n">
        <v>24</v>
      </c>
    </row>
    <row r="7762">
      <c r="C7762" s="13" t="n">
        <v>9</v>
      </c>
      <c r="Y7762" s="13" t="n">
        <v>9</v>
      </c>
      <c r="AU7762" s="13" t="n">
        <v>9</v>
      </c>
      <c r="BQ7762" s="13" t="n">
        <v>9</v>
      </c>
      <c r="CM7762" s="13" t="n">
        <v>9</v>
      </c>
      <c r="DI7762" s="13" t="n">
        <v>9</v>
      </c>
      <c r="EE7762" s="13" t="n">
        <v>9</v>
      </c>
      <c r="FA7762" s="13" t="n">
        <v>9</v>
      </c>
      <c r="FW7762" s="13" t="n">
        <v>9</v>
      </c>
      <c r="GS7762" s="13" t="n">
        <v>9</v>
      </c>
    </row>
    <row r="7763">
      <c r="C7763" s="13" t="n">
        <v>10</v>
      </c>
      <c r="Y7763" s="13" t="n">
        <v>10</v>
      </c>
      <c r="AU7763" s="13" t="n">
        <v>10</v>
      </c>
      <c r="BQ7763" s="13" t="n">
        <v>10</v>
      </c>
      <c r="CM7763" s="13" t="n">
        <v>10</v>
      </c>
      <c r="DI7763" s="13" t="n">
        <v>10</v>
      </c>
      <c r="EE7763" s="13" t="n">
        <v>10</v>
      </c>
      <c r="FA7763" s="13" t="n">
        <v>10</v>
      </c>
      <c r="FW7763" s="13" t="n">
        <v>10</v>
      </c>
      <c r="GS7763" s="13" t="n">
        <v>10</v>
      </c>
    </row>
    <row r="7764">
      <c r="C7764" s="13" t="n">
        <v>11</v>
      </c>
      <c r="Y7764" s="13" t="n">
        <v>11</v>
      </c>
      <c r="AU7764" s="13" t="n">
        <v>11</v>
      </c>
      <c r="BQ7764" s="13" t="n">
        <v>11</v>
      </c>
      <c r="CM7764" s="13" t="n">
        <v>11</v>
      </c>
      <c r="DI7764" s="13" t="n">
        <v>11</v>
      </c>
      <c r="EE7764" s="13" t="n">
        <v>11</v>
      </c>
      <c r="FA7764" s="13" t="n">
        <v>11</v>
      </c>
      <c r="FW7764" s="13" t="n">
        <v>11</v>
      </c>
      <c r="GS7764" s="13" t="n">
        <v>11</v>
      </c>
    </row>
    <row r="7765">
      <c r="C7765" s="13" t="n">
        <v>12</v>
      </c>
      <c r="Y7765" s="13" t="n">
        <v>12</v>
      </c>
      <c r="AU7765" s="13" t="n">
        <v>12</v>
      </c>
      <c r="BQ7765" s="13" t="n">
        <v>12</v>
      </c>
      <c r="CM7765" s="13" t="n">
        <v>12</v>
      </c>
      <c r="DI7765" s="13" t="n">
        <v>12</v>
      </c>
      <c r="EE7765" s="13" t="n">
        <v>12</v>
      </c>
      <c r="FA7765" s="13" t="n">
        <v>12</v>
      </c>
      <c r="FW7765" s="13" t="n">
        <v>12</v>
      </c>
      <c r="GS7765" s="13" t="n">
        <v>12</v>
      </c>
    </row>
    <row r="7766">
      <c r="C7766" s="13" t="n">
        <v>13</v>
      </c>
      <c r="Y7766" s="13" t="n">
        <v>13</v>
      </c>
      <c r="AU7766" s="13" t="n">
        <v>13</v>
      </c>
      <c r="BQ7766" s="13" t="n">
        <v>13</v>
      </c>
      <c r="CM7766" s="13" t="n">
        <v>13</v>
      </c>
      <c r="DI7766" s="13" t="n">
        <v>13</v>
      </c>
      <c r="EE7766" s="13" t="n">
        <v>13</v>
      </c>
      <c r="FA7766" s="13" t="n">
        <v>13</v>
      </c>
      <c r="FW7766" s="13" t="n">
        <v>13</v>
      </c>
      <c r="GS7766" s="13" t="n">
        <v>13</v>
      </c>
    </row>
    <row r="7767">
      <c r="C7767" s="13" t="n">
        <v>14</v>
      </c>
      <c r="Y7767" s="13" t="n">
        <v>14</v>
      </c>
      <c r="AU7767" s="13" t="n">
        <v>14</v>
      </c>
      <c r="BQ7767" s="13" t="n">
        <v>14</v>
      </c>
      <c r="CM7767" s="13" t="n">
        <v>14</v>
      </c>
      <c r="DI7767" s="13" t="n">
        <v>14</v>
      </c>
      <c r="EE7767" s="13" t="n">
        <v>14</v>
      </c>
      <c r="FA7767" s="13" t="n">
        <v>14</v>
      </c>
      <c r="FW7767" s="13" t="n">
        <v>14</v>
      </c>
      <c r="GS7767" s="13" t="n">
        <v>14</v>
      </c>
    </row>
    <row r="7768">
      <c r="C7768" s="13" t="n">
        <v>15</v>
      </c>
      <c r="Y7768" s="13" t="n">
        <v>15</v>
      </c>
      <c r="AU7768" s="13" t="n">
        <v>15</v>
      </c>
      <c r="BQ7768" s="13" t="n">
        <v>15</v>
      </c>
      <c r="CM7768" s="13" t="n">
        <v>15</v>
      </c>
      <c r="DI7768" s="13" t="n">
        <v>15</v>
      </c>
      <c r="EE7768" s="13" t="n">
        <v>15</v>
      </c>
      <c r="FA7768" s="13" t="n">
        <v>15</v>
      </c>
      <c r="FW7768" s="13" t="n">
        <v>15</v>
      </c>
      <c r="GS7768" s="13" t="n">
        <v>15</v>
      </c>
    </row>
    <row r="7769">
      <c r="C7769" s="13" t="n">
        <v>16</v>
      </c>
      <c r="Y7769" s="13" t="n">
        <v>16</v>
      </c>
      <c r="AU7769" s="13" t="n">
        <v>16</v>
      </c>
      <c r="BQ7769" s="13" t="n">
        <v>16</v>
      </c>
      <c r="CM7769" s="13" t="n">
        <v>16</v>
      </c>
      <c r="DI7769" s="13" t="n">
        <v>16</v>
      </c>
      <c r="EE7769" s="13" t="n">
        <v>16</v>
      </c>
      <c r="FA7769" s="13" t="n">
        <v>16</v>
      </c>
      <c r="FW7769" s="13" t="n">
        <v>16</v>
      </c>
      <c r="GS7769" s="13" t="n">
        <v>16</v>
      </c>
    </row>
    <row r="7770">
      <c r="C7770" s="13" t="n">
        <v>17</v>
      </c>
      <c r="Y7770" s="13" t="n">
        <v>17</v>
      </c>
      <c r="AU7770" s="13" t="n">
        <v>17</v>
      </c>
      <c r="BQ7770" s="13" t="n">
        <v>17</v>
      </c>
      <c r="CM7770" s="13" t="n">
        <v>17</v>
      </c>
      <c r="DI7770" s="13" t="n">
        <v>17</v>
      </c>
      <c r="EE7770" s="13" t="n">
        <v>17</v>
      </c>
      <c r="FA7770" s="13" t="n">
        <v>17</v>
      </c>
      <c r="FW7770" s="13" t="n">
        <v>17</v>
      </c>
      <c r="GS7770" s="13" t="n">
        <v>17</v>
      </c>
    </row>
    <row r="7771">
      <c r="C7771" s="13" t="n">
        <v>18</v>
      </c>
      <c r="Y7771" s="13" t="n">
        <v>18</v>
      </c>
      <c r="AU7771" s="13" t="n">
        <v>18</v>
      </c>
      <c r="BQ7771" s="13" t="n">
        <v>18</v>
      </c>
      <c r="CM7771" s="13" t="n">
        <v>18</v>
      </c>
      <c r="DI7771" s="13" t="n">
        <v>18</v>
      </c>
      <c r="EE7771" s="13" t="n">
        <v>18</v>
      </c>
      <c r="FA7771" s="13" t="n">
        <v>18</v>
      </c>
      <c r="FW7771" s="13" t="n">
        <v>18</v>
      </c>
      <c r="GS7771" s="13" t="n">
        <v>18</v>
      </c>
    </row>
    <row r="7772">
      <c r="C7772" s="13" t="n">
        <v>19</v>
      </c>
      <c r="Y7772" s="13" t="n">
        <v>19</v>
      </c>
      <c r="AU7772" s="13" t="n">
        <v>19</v>
      </c>
      <c r="BQ7772" s="13" t="n">
        <v>19</v>
      </c>
      <c r="CM7772" s="13" t="n">
        <v>19</v>
      </c>
      <c r="DI7772" s="13" t="n">
        <v>19</v>
      </c>
      <c r="EE7772" s="13" t="n">
        <v>19</v>
      </c>
      <c r="FA7772" s="13" t="n">
        <v>19</v>
      </c>
      <c r="FW7772" s="13" t="n">
        <v>19</v>
      </c>
      <c r="GS7772" s="13" t="n">
        <v>19</v>
      </c>
    </row>
    <row r="7773">
      <c r="C7773" s="13" t="n">
        <v>20</v>
      </c>
      <c r="Y7773" s="13" t="n">
        <v>20</v>
      </c>
      <c r="AU7773" s="13" t="n">
        <v>20</v>
      </c>
      <c r="BQ7773" s="13" t="n">
        <v>20</v>
      </c>
      <c r="CM7773" s="13" t="n">
        <v>20</v>
      </c>
      <c r="DI7773" s="13" t="n">
        <v>20</v>
      </c>
      <c r="EE7773" s="13" t="n">
        <v>20</v>
      </c>
      <c r="FA7773" s="13" t="n">
        <v>20</v>
      </c>
      <c r="FW7773" s="13" t="n">
        <v>20</v>
      </c>
      <c r="GS7773" s="13" t="n">
        <v>20</v>
      </c>
    </row>
    <row r="7774">
      <c r="C7774" s="13" t="n">
        <v>21</v>
      </c>
      <c r="Y7774" s="13" t="n">
        <v>21</v>
      </c>
      <c r="AU7774" s="13" t="n">
        <v>21</v>
      </c>
      <c r="BQ7774" s="13" t="n">
        <v>21</v>
      </c>
      <c r="CM7774" s="13" t="n">
        <v>21</v>
      </c>
      <c r="DI7774" s="13" t="n">
        <v>21</v>
      </c>
      <c r="EE7774" s="13" t="n">
        <v>21</v>
      </c>
      <c r="FA7774" s="13" t="n">
        <v>21</v>
      </c>
      <c r="FW7774" s="13" t="n">
        <v>21</v>
      </c>
      <c r="GS7774" s="13" t="n">
        <v>21</v>
      </c>
    </row>
    <row r="7775">
      <c r="C7775" s="13" t="n">
        <v>22</v>
      </c>
      <c r="Y7775" s="13" t="n">
        <v>22</v>
      </c>
      <c r="AU7775" s="13" t="n">
        <v>22</v>
      </c>
      <c r="BQ7775" s="13" t="n">
        <v>22</v>
      </c>
      <c r="CM7775" s="13" t="n">
        <v>22</v>
      </c>
      <c r="DI7775" s="13" t="n">
        <v>22</v>
      </c>
      <c r="EE7775" s="13" t="n">
        <v>22</v>
      </c>
      <c r="FA7775" s="13" t="n">
        <v>22</v>
      </c>
      <c r="FW7775" s="13" t="n">
        <v>22</v>
      </c>
      <c r="GS7775" s="13" t="n">
        <v>22</v>
      </c>
    </row>
    <row r="7776">
      <c r="C7776" s="13" t="n">
        <v>23</v>
      </c>
      <c r="Y7776" s="13" t="n">
        <v>23</v>
      </c>
      <c r="AU7776" s="13" t="n">
        <v>23</v>
      </c>
      <c r="BQ7776" s="13" t="n">
        <v>23</v>
      </c>
      <c r="CM7776" s="13" t="n">
        <v>23</v>
      </c>
      <c r="DI7776" s="13" t="n">
        <v>23</v>
      </c>
      <c r="EE7776" s="13" t="n">
        <v>23</v>
      </c>
      <c r="FA7776" s="13" t="n">
        <v>23</v>
      </c>
      <c r="FW7776" s="13" t="n">
        <v>23</v>
      </c>
      <c r="GS7776" s="13" t="n">
        <v>23</v>
      </c>
    </row>
    <row r="7777">
      <c r="C7777" s="13" t="n">
        <v>24</v>
      </c>
      <c r="Y7777" s="13" t="n">
        <v>24</v>
      </c>
      <c r="AU7777" s="13" t="n">
        <v>24</v>
      </c>
      <c r="BQ7777" s="13" t="n">
        <v>24</v>
      </c>
      <c r="CM7777" s="13" t="n">
        <v>24</v>
      </c>
      <c r="DI7777" s="13" t="n">
        <v>24</v>
      </c>
      <c r="EE7777" s="13" t="n">
        <v>24</v>
      </c>
      <c r="FA7777" s="13" t="n">
        <v>24</v>
      </c>
      <c r="FW7777" s="13" t="n">
        <v>24</v>
      </c>
      <c r="GS7777" s="13" t="n">
        <v>24</v>
      </c>
    </row>
    <row r="7778">
      <c r="C7778" s="13" t="n">
        <v>25</v>
      </c>
      <c r="Y7778" s="13" t="n">
        <v>25</v>
      </c>
      <c r="AU7778" s="13" t="n">
        <v>25</v>
      </c>
      <c r="BQ7778" s="13" t="n">
        <v>25</v>
      </c>
      <c r="CM7778" s="13" t="n">
        <v>25</v>
      </c>
      <c r="DI7778" s="13" t="n">
        <v>25</v>
      </c>
      <c r="EE7778" s="13" t="n">
        <v>25</v>
      </c>
      <c r="FA7778" s="13" t="n">
        <v>25</v>
      </c>
      <c r="FW7778" s="13" t="n">
        <v>25</v>
      </c>
      <c r="GS7778" s="13" t="n">
        <v>25</v>
      </c>
    </row>
    <row r="7779">
      <c r="C7779" s="13" t="n">
        <v>26</v>
      </c>
      <c r="Y7779" s="13" t="n">
        <v>26</v>
      </c>
      <c r="AU7779" s="13" t="n">
        <v>26</v>
      </c>
      <c r="BQ7779" s="13" t="n">
        <v>26</v>
      </c>
      <c r="CM7779" s="13" t="n">
        <v>26</v>
      </c>
      <c r="DI7779" s="13" t="n">
        <v>26</v>
      </c>
      <c r="EE7779" s="13" t="n">
        <v>26</v>
      </c>
      <c r="FA7779" s="13" t="n">
        <v>26</v>
      </c>
      <c r="FW7779" s="13" t="n">
        <v>26</v>
      </c>
      <c r="GS7779" s="13" t="n">
        <v>26</v>
      </c>
    </row>
    <row r="7780">
      <c r="C7780" s="13" t="n">
        <v>27</v>
      </c>
      <c r="Y7780" s="13" t="n">
        <v>27</v>
      </c>
      <c r="AU7780" s="13" t="n">
        <v>27</v>
      </c>
      <c r="BQ7780" s="13" t="n">
        <v>27</v>
      </c>
      <c r="CM7780" s="13" t="n">
        <v>27</v>
      </c>
      <c r="DI7780" s="13" t="n">
        <v>27</v>
      </c>
      <c r="EE7780" s="13" t="n">
        <v>27</v>
      </c>
      <c r="FA7780" s="13" t="n">
        <v>27</v>
      </c>
      <c r="FW7780" s="13" t="n">
        <v>27</v>
      </c>
      <c r="GS7780" s="13" t="n">
        <v>27</v>
      </c>
    </row>
    <row r="7781">
      <c r="C7781" s="13" t="n">
        <v>28</v>
      </c>
      <c r="Y7781" s="13" t="n">
        <v>28</v>
      </c>
      <c r="AU7781" s="13" t="n">
        <v>28</v>
      </c>
      <c r="BQ7781" s="13" t="n">
        <v>28</v>
      </c>
      <c r="CM7781" s="13" t="n">
        <v>28</v>
      </c>
      <c r="DI7781" s="13" t="n">
        <v>28</v>
      </c>
      <c r="EE7781" s="13" t="n">
        <v>28</v>
      </c>
      <c r="FA7781" s="13" t="n">
        <v>28</v>
      </c>
      <c r="FW7781" s="13" t="n">
        <v>28</v>
      </c>
      <c r="GS7781" s="13" t="n">
        <v>28</v>
      </c>
    </row>
    <row r="7782">
      <c r="C7782" s="13" t="n">
        <v>29</v>
      </c>
      <c r="Y7782" s="13" t="n">
        <v>29</v>
      </c>
      <c r="AU7782" s="13" t="n">
        <v>29</v>
      </c>
      <c r="BQ7782" s="13" t="n">
        <v>29</v>
      </c>
      <c r="CM7782" s="13" t="n">
        <v>29</v>
      </c>
      <c r="DI7782" s="13" t="n">
        <v>29</v>
      </c>
      <c r="EE7782" s="13" t="n">
        <v>29</v>
      </c>
      <c r="FA7782" s="13" t="n">
        <v>29</v>
      </c>
      <c r="FW7782" s="13" t="n">
        <v>29</v>
      </c>
      <c r="GS7782" s="13" t="n">
        <v>29</v>
      </c>
    </row>
    <row r="7783">
      <c r="C7783" s="13" t="n">
        <v>30</v>
      </c>
      <c r="Y7783" s="13" t="n">
        <v>30</v>
      </c>
      <c r="AU7783" s="13" t="n">
        <v>30</v>
      </c>
      <c r="BQ7783" s="13" t="n">
        <v>30</v>
      </c>
      <c r="CM7783" s="13" t="n">
        <v>30</v>
      </c>
      <c r="DI7783" s="13" t="n">
        <v>30</v>
      </c>
      <c r="EE7783" s="13" t="n">
        <v>30</v>
      </c>
      <c r="FA7783" s="13" t="n">
        <v>30</v>
      </c>
      <c r="FW7783" s="13" t="n">
        <v>30</v>
      </c>
      <c r="GS7783" s="13" t="n">
        <v>30</v>
      </c>
    </row>
    <row r="7784">
      <c r="C7784" s="13" t="n">
        <v>31</v>
      </c>
      <c r="Y7784" s="13" t="n">
        <v>31</v>
      </c>
      <c r="AU7784" s="13" t="n">
        <v>31</v>
      </c>
      <c r="BQ7784" s="13" t="n">
        <v>31</v>
      </c>
      <c r="CM7784" s="13" t="n">
        <v>31</v>
      </c>
      <c r="DI7784" s="13" t="n">
        <v>31</v>
      </c>
      <c r="EE7784" s="13" t="n">
        <v>31</v>
      </c>
      <c r="FA7784" s="13" t="n">
        <v>31</v>
      </c>
      <c r="FW7784" s="13" t="n">
        <v>31</v>
      </c>
      <c r="GS7784" s="13" t="n">
        <v>31</v>
      </c>
    </row>
    <row r="7785">
      <c r="C7785" s="13" t="n">
        <v>32</v>
      </c>
      <c r="Y7785" s="13" t="n">
        <v>32</v>
      </c>
      <c r="AU7785" s="13" t="n">
        <v>32</v>
      </c>
      <c r="BQ7785" s="13" t="n">
        <v>32</v>
      </c>
      <c r="CM7785" s="13" t="n">
        <v>32</v>
      </c>
      <c r="DI7785" s="13" t="n">
        <v>32</v>
      </c>
      <c r="EE7785" s="13" t="n">
        <v>32</v>
      </c>
      <c r="FA7785" s="13" t="n">
        <v>32</v>
      </c>
      <c r="FW7785" s="13" t="n">
        <v>32</v>
      </c>
      <c r="GS7785" s="13" t="n">
        <v>32</v>
      </c>
    </row>
    <row r="7786">
      <c r="C7786" s="13" t="n">
        <v>33</v>
      </c>
      <c r="Y7786" s="13" t="n">
        <v>33</v>
      </c>
      <c r="AU7786" s="13" t="n">
        <v>33</v>
      </c>
      <c r="BQ7786" s="13" t="n">
        <v>33</v>
      </c>
      <c r="CM7786" s="13" t="n">
        <v>33</v>
      </c>
      <c r="DI7786" s="13" t="n">
        <v>33</v>
      </c>
      <c r="EE7786" s="13" t="n">
        <v>33</v>
      </c>
      <c r="FA7786" s="13" t="n">
        <v>33</v>
      </c>
      <c r="FW7786" s="13" t="n">
        <v>33</v>
      </c>
      <c r="GS7786" s="13" t="n">
        <v>33</v>
      </c>
    </row>
    <row r="7787">
      <c r="C7787" s="13" t="n">
        <v>34</v>
      </c>
      <c r="Y7787" s="13" t="n">
        <v>34</v>
      </c>
      <c r="AU7787" s="13" t="n">
        <v>34</v>
      </c>
      <c r="BQ7787" s="13" t="n">
        <v>34</v>
      </c>
      <c r="CM7787" s="13" t="n">
        <v>34</v>
      </c>
      <c r="DI7787" s="13" t="n">
        <v>34</v>
      </c>
      <c r="EE7787" s="13" t="n">
        <v>34</v>
      </c>
      <c r="FA7787" s="13" t="n">
        <v>34</v>
      </c>
      <c r="FW7787" s="13" t="n">
        <v>34</v>
      </c>
      <c r="GS7787" s="13" t="n">
        <v>34</v>
      </c>
    </row>
    <row r="7788">
      <c r="C7788" s="13" t="n">
        <v>35</v>
      </c>
      <c r="Y7788" s="13" t="n">
        <v>35</v>
      </c>
      <c r="AU7788" s="13" t="n">
        <v>35</v>
      </c>
      <c r="BQ7788" s="13" t="n">
        <v>35</v>
      </c>
      <c r="CM7788" s="13" t="n">
        <v>35</v>
      </c>
      <c r="DI7788" s="13" t="n">
        <v>35</v>
      </c>
      <c r="EE7788" s="13" t="n">
        <v>35</v>
      </c>
      <c r="FA7788" s="13" t="n">
        <v>35</v>
      </c>
      <c r="FW7788" s="13" t="n">
        <v>35</v>
      </c>
      <c r="GS7788" s="13" t="n">
        <v>35</v>
      </c>
    </row>
    <row r="7789">
      <c r="C7789" s="13" t="n">
        <v>36</v>
      </c>
      <c r="Y7789" s="13" t="n">
        <v>36</v>
      </c>
      <c r="AU7789" s="13" t="n">
        <v>36</v>
      </c>
      <c r="BQ7789" s="13" t="n">
        <v>36</v>
      </c>
      <c r="CM7789" s="13" t="n">
        <v>36</v>
      </c>
      <c r="DI7789" s="13" t="n">
        <v>36</v>
      </c>
      <c r="EE7789" s="13" t="n">
        <v>36</v>
      </c>
      <c r="FA7789" s="13" t="n">
        <v>36</v>
      </c>
      <c r="FW7789" s="13" t="n">
        <v>36</v>
      </c>
      <c r="GS7789" s="13" t="n">
        <v>36</v>
      </c>
    </row>
    <row r="7790">
      <c r="C7790" s="13" t="n">
        <v>37</v>
      </c>
      <c r="Y7790" s="13" t="n">
        <v>37</v>
      </c>
      <c r="AU7790" s="13" t="n">
        <v>37</v>
      </c>
      <c r="BQ7790" s="13" t="n">
        <v>37</v>
      </c>
      <c r="CM7790" s="13" t="n">
        <v>37</v>
      </c>
      <c r="DI7790" s="13" t="n">
        <v>37</v>
      </c>
      <c r="EE7790" s="13" t="n">
        <v>37</v>
      </c>
      <c r="FA7790" s="13" t="n">
        <v>37</v>
      </c>
      <c r="FW7790" s="13" t="n">
        <v>37</v>
      </c>
      <c r="GS7790" s="13" t="n">
        <v>37</v>
      </c>
    </row>
    <row r="7791">
      <c r="C7791" s="13" t="n">
        <v>38</v>
      </c>
      <c r="Y7791" s="13" t="n">
        <v>38</v>
      </c>
      <c r="AU7791" s="13" t="n">
        <v>38</v>
      </c>
      <c r="BQ7791" s="13" t="n">
        <v>38</v>
      </c>
      <c r="CM7791" s="13" t="n">
        <v>38</v>
      </c>
      <c r="DI7791" s="13" t="n">
        <v>38</v>
      </c>
      <c r="EE7791" s="13" t="n">
        <v>38</v>
      </c>
      <c r="FA7791" s="13" t="n">
        <v>38</v>
      </c>
      <c r="FW7791" s="13" t="n">
        <v>38</v>
      </c>
      <c r="GS7791" s="13" t="n">
        <v>38</v>
      </c>
    </row>
    <row r="7792">
      <c r="C7792" s="13" t="n">
        <v>39</v>
      </c>
      <c r="Y7792" s="13" t="n">
        <v>39</v>
      </c>
      <c r="AU7792" s="13" t="n">
        <v>39</v>
      </c>
      <c r="BQ7792" s="13" t="n">
        <v>39</v>
      </c>
      <c r="CM7792" s="13" t="n">
        <v>39</v>
      </c>
      <c r="DI7792" s="13" t="n">
        <v>39</v>
      </c>
      <c r="EE7792" s="13" t="n">
        <v>39</v>
      </c>
      <c r="FA7792" s="13" t="n">
        <v>39</v>
      </c>
      <c r="FW7792" s="13" t="n">
        <v>39</v>
      </c>
      <c r="GS7792" s="13" t="n">
        <v>39</v>
      </c>
    </row>
    <row r="7793">
      <c r="C7793" s="13" t="n">
        <v>40</v>
      </c>
      <c r="Y7793" s="13" t="n">
        <v>40</v>
      </c>
      <c r="AU7793" s="13" t="n">
        <v>40</v>
      </c>
      <c r="BQ7793" s="13" t="n">
        <v>40</v>
      </c>
      <c r="CM7793" s="13" t="n">
        <v>40</v>
      </c>
      <c r="DI7793" s="13" t="n">
        <v>40</v>
      </c>
      <c r="EE7793" s="13" t="n">
        <v>40</v>
      </c>
      <c r="FA7793" s="13" t="n">
        <v>40</v>
      </c>
      <c r="FW7793" s="13" t="n">
        <v>40</v>
      </c>
      <c r="GS7793" s="13" t="n">
        <v>40</v>
      </c>
    </row>
    <row r="7794">
      <c r="C7794" s="13" t="n">
        <v>41</v>
      </c>
      <c r="Y7794" s="13" t="n">
        <v>41</v>
      </c>
      <c r="AU7794" s="13" t="n">
        <v>41</v>
      </c>
      <c r="BQ7794" s="13" t="n">
        <v>41</v>
      </c>
      <c r="CM7794" s="13" t="n">
        <v>41</v>
      </c>
      <c r="DI7794" s="13" t="n">
        <v>41</v>
      </c>
      <c r="EE7794" s="13" t="n">
        <v>41</v>
      </c>
      <c r="FA7794" s="13" t="n">
        <v>41</v>
      </c>
      <c r="FW7794" s="13" t="n">
        <v>41</v>
      </c>
      <c r="GS7794" s="13" t="n">
        <v>41</v>
      </c>
    </row>
    <row r="7795">
      <c r="C7795" s="13" t="n">
        <v>42</v>
      </c>
      <c r="Y7795" s="13" t="n">
        <v>42</v>
      </c>
      <c r="AU7795" s="13" t="n">
        <v>42</v>
      </c>
      <c r="BQ7795" s="13" t="n">
        <v>42</v>
      </c>
      <c r="CM7795" s="13" t="n">
        <v>42</v>
      </c>
      <c r="DI7795" s="13" t="n">
        <v>42</v>
      </c>
      <c r="EE7795" s="13" t="n">
        <v>42</v>
      </c>
      <c r="FA7795" s="13" t="n">
        <v>42</v>
      </c>
      <c r="FW7795" s="13" t="n">
        <v>42</v>
      </c>
      <c r="GS7795" s="13" t="n">
        <v>42</v>
      </c>
    </row>
    <row r="7796">
      <c r="C7796" s="13" t="n">
        <v>43</v>
      </c>
      <c r="Y7796" s="13" t="n">
        <v>43</v>
      </c>
      <c r="AU7796" s="13" t="n">
        <v>43</v>
      </c>
      <c r="BQ7796" s="13" t="n">
        <v>43</v>
      </c>
      <c r="CM7796" s="13" t="n">
        <v>43</v>
      </c>
      <c r="DI7796" s="13" t="n">
        <v>43</v>
      </c>
      <c r="EE7796" s="13" t="n">
        <v>43</v>
      </c>
      <c r="FA7796" s="13" t="n">
        <v>43</v>
      </c>
      <c r="FW7796" s="13" t="n">
        <v>43</v>
      </c>
      <c r="GS7796" s="13" t="n">
        <v>43</v>
      </c>
    </row>
    <row r="7797">
      <c r="C7797" s="13" t="n">
        <v>44</v>
      </c>
      <c r="Y7797" s="13" t="n">
        <v>44</v>
      </c>
      <c r="AU7797" s="13" t="n">
        <v>44</v>
      </c>
      <c r="BQ7797" s="13" t="n">
        <v>44</v>
      </c>
      <c r="CM7797" s="13" t="n">
        <v>44</v>
      </c>
      <c r="DI7797" s="13" t="n">
        <v>44</v>
      </c>
      <c r="EE7797" s="13" t="n">
        <v>44</v>
      </c>
      <c r="FA7797" s="13" t="n">
        <v>44</v>
      </c>
      <c r="FW7797" s="13" t="n">
        <v>44</v>
      </c>
      <c r="GS7797" s="13" t="n">
        <v>44</v>
      </c>
    </row>
    <row r="7798">
      <c r="C7798" s="13" t="n">
        <v>45</v>
      </c>
      <c r="Y7798" s="13" t="n">
        <v>45</v>
      </c>
      <c r="AU7798" s="13" t="n">
        <v>45</v>
      </c>
      <c r="BQ7798" s="13" t="n">
        <v>45</v>
      </c>
      <c r="CM7798" s="13" t="n">
        <v>45</v>
      </c>
      <c r="DI7798" s="13" t="n">
        <v>45</v>
      </c>
      <c r="EE7798" s="13" t="n">
        <v>45</v>
      </c>
      <c r="FA7798" s="13" t="n">
        <v>45</v>
      </c>
      <c r="FW7798" s="13" t="n">
        <v>45</v>
      </c>
      <c r="GS7798" s="13" t="n">
        <v>45</v>
      </c>
    </row>
    <row r="7799">
      <c r="C7799" s="13" t="n">
        <v>46</v>
      </c>
      <c r="Y7799" s="13" t="n">
        <v>46</v>
      </c>
      <c r="AU7799" s="13" t="n">
        <v>46</v>
      </c>
      <c r="BQ7799" s="13" t="n">
        <v>46</v>
      </c>
      <c r="CM7799" s="13" t="n">
        <v>46</v>
      </c>
      <c r="DI7799" s="13" t="n">
        <v>46</v>
      </c>
      <c r="EE7799" s="13" t="n">
        <v>46</v>
      </c>
      <c r="FA7799" s="13" t="n">
        <v>46</v>
      </c>
      <c r="FW7799" s="13" t="n">
        <v>46</v>
      </c>
      <c r="GS7799" s="13" t="n">
        <v>46</v>
      </c>
    </row>
    <row r="7800">
      <c r="C7800" s="13" t="n">
        <v>47</v>
      </c>
      <c r="Y7800" s="13" t="n">
        <v>47</v>
      </c>
      <c r="AU7800" s="13" t="n">
        <v>47</v>
      </c>
      <c r="BQ7800" s="13" t="n">
        <v>47</v>
      </c>
      <c r="CM7800" s="13" t="n">
        <v>47</v>
      </c>
      <c r="DI7800" s="13" t="n">
        <v>47</v>
      </c>
      <c r="EE7800" s="13" t="n">
        <v>47</v>
      </c>
      <c r="FA7800" s="13" t="n">
        <v>47</v>
      </c>
      <c r="FW7800" s="13" t="n">
        <v>47</v>
      </c>
      <c r="GS7800" s="13" t="n">
        <v>47</v>
      </c>
    </row>
    <row r="7801">
      <c r="C7801" s="13" t="n">
        <v>48</v>
      </c>
      <c r="Y7801" s="13" t="n">
        <v>48</v>
      </c>
      <c r="AU7801" s="13" t="n">
        <v>48</v>
      </c>
      <c r="BQ7801" s="13" t="n">
        <v>48</v>
      </c>
      <c r="CM7801" s="13" t="n">
        <v>48</v>
      </c>
      <c r="DI7801" s="13" t="n">
        <v>48</v>
      </c>
      <c r="EE7801" s="13" t="n">
        <v>48</v>
      </c>
      <c r="FA7801" s="13" t="n">
        <v>48</v>
      </c>
      <c r="FW7801" s="13" t="n">
        <v>48</v>
      </c>
      <c r="GS7801" s="13" t="n">
        <v>48</v>
      </c>
    </row>
    <row r="7802">
      <c r="C7802" s="13" t="n">
        <v>49</v>
      </c>
      <c r="Y7802" s="13" t="n">
        <v>49</v>
      </c>
      <c r="AU7802" s="13" t="n">
        <v>49</v>
      </c>
      <c r="BQ7802" s="13" t="n">
        <v>49</v>
      </c>
      <c r="CM7802" s="13" t="n">
        <v>49</v>
      </c>
      <c r="DI7802" s="13" t="n">
        <v>49</v>
      </c>
      <c r="EE7802" s="13" t="n">
        <v>49</v>
      </c>
      <c r="FA7802" s="13" t="n">
        <v>49</v>
      </c>
      <c r="FW7802" s="13" t="n">
        <v>49</v>
      </c>
      <c r="GS7802" s="13" t="n">
        <v>49</v>
      </c>
    </row>
    <row r="7803">
      <c r="C7803" s="13" t="n">
        <v>50</v>
      </c>
      <c r="Y7803" s="13" t="n">
        <v>50</v>
      </c>
      <c r="AU7803" s="13" t="n">
        <v>50</v>
      </c>
      <c r="BQ7803" s="13" t="n">
        <v>50</v>
      </c>
      <c r="CM7803" s="13" t="n">
        <v>50</v>
      </c>
      <c r="DI7803" s="13" t="n">
        <v>50</v>
      </c>
      <c r="EE7803" s="13" t="n">
        <v>50</v>
      </c>
      <c r="FA7803" s="13" t="n">
        <v>50</v>
      </c>
      <c r="FW7803" s="13" t="n">
        <v>50</v>
      </c>
      <c r="GS7803" s="13" t="n">
        <v>50</v>
      </c>
    </row>
    <row r="7804">
      <c r="C7804" s="13" t="n">
        <v>51</v>
      </c>
      <c r="Y7804" s="13" t="n">
        <v>51</v>
      </c>
      <c r="AU7804" s="13" t="n">
        <v>51</v>
      </c>
      <c r="BQ7804" s="13" t="n">
        <v>51</v>
      </c>
      <c r="CM7804" s="13" t="n">
        <v>51</v>
      </c>
      <c r="DI7804" s="13" t="n">
        <v>51</v>
      </c>
      <c r="EE7804" s="13" t="n">
        <v>51</v>
      </c>
      <c r="FA7804" s="13" t="n">
        <v>51</v>
      </c>
      <c r="FW7804" s="13" t="n">
        <v>51</v>
      </c>
      <c r="GS7804" s="13" t="n">
        <v>51</v>
      </c>
    </row>
    <row r="7805">
      <c r="C7805" s="13" t="n">
        <v>52</v>
      </c>
      <c r="Y7805" s="13" t="n">
        <v>52</v>
      </c>
      <c r="AU7805" s="13" t="n">
        <v>52</v>
      </c>
      <c r="BQ7805" s="13" t="n">
        <v>52</v>
      </c>
      <c r="CM7805" s="13" t="n">
        <v>52</v>
      </c>
      <c r="DI7805" s="13" t="n">
        <v>52</v>
      </c>
      <c r="EE7805" s="13" t="n">
        <v>52</v>
      </c>
      <c r="FA7805" s="13" t="n">
        <v>52</v>
      </c>
      <c r="FW7805" s="13" t="n">
        <v>52</v>
      </c>
      <c r="GS7805" s="13" t="n">
        <v>52</v>
      </c>
    </row>
    <row r="7806">
      <c r="C7806" s="13" t="n">
        <v>53</v>
      </c>
      <c r="Y7806" s="13" t="n">
        <v>53</v>
      </c>
      <c r="AU7806" s="13" t="n">
        <v>53</v>
      </c>
      <c r="BQ7806" s="13" t="n">
        <v>53</v>
      </c>
      <c r="CM7806" s="13" t="n">
        <v>53</v>
      </c>
      <c r="DI7806" s="13" t="n">
        <v>53</v>
      </c>
      <c r="EE7806" s="13" t="n">
        <v>53</v>
      </c>
      <c r="FA7806" s="13" t="n">
        <v>53</v>
      </c>
      <c r="FW7806" s="13" t="n">
        <v>53</v>
      </c>
      <c r="GS7806" s="13" t="n">
        <v>53</v>
      </c>
    </row>
    <row r="7807">
      <c r="C7807" s="13" t="n">
        <v>54</v>
      </c>
      <c r="Y7807" s="13" t="n">
        <v>54</v>
      </c>
      <c r="AU7807" s="13" t="n">
        <v>54</v>
      </c>
      <c r="BQ7807" s="13" t="n">
        <v>54</v>
      </c>
      <c r="CM7807" s="13" t="n">
        <v>54</v>
      </c>
      <c r="DI7807" s="13" t="n">
        <v>54</v>
      </c>
      <c r="EE7807" s="13" t="n">
        <v>54</v>
      </c>
      <c r="FA7807" s="13" t="n">
        <v>54</v>
      </c>
      <c r="FW7807" s="13" t="n">
        <v>54</v>
      </c>
      <c r="GS7807" s="13" t="n">
        <v>54</v>
      </c>
    </row>
    <row r="7808">
      <c r="C7808" s="13" t="n">
        <v>55</v>
      </c>
      <c r="Y7808" s="13" t="n">
        <v>55</v>
      </c>
      <c r="AU7808" s="13" t="n">
        <v>55</v>
      </c>
      <c r="BQ7808" s="13" t="n">
        <v>55</v>
      </c>
      <c r="CM7808" s="13" t="n">
        <v>55</v>
      </c>
      <c r="DI7808" s="13" t="n">
        <v>55</v>
      </c>
      <c r="EE7808" s="13" t="n">
        <v>55</v>
      </c>
      <c r="FA7808" s="13" t="n">
        <v>55</v>
      </c>
      <c r="FW7808" s="13" t="n">
        <v>55</v>
      </c>
      <c r="GS7808" s="13" t="n">
        <v>55</v>
      </c>
    </row>
    <row r="7809">
      <c r="C7809" s="13" t="n">
        <v>56</v>
      </c>
      <c r="Y7809" s="13" t="n">
        <v>56</v>
      </c>
      <c r="AU7809" s="13" t="n">
        <v>56</v>
      </c>
      <c r="BQ7809" s="13" t="n">
        <v>56</v>
      </c>
      <c r="CM7809" s="13" t="n">
        <v>56</v>
      </c>
      <c r="DI7809" s="13" t="n">
        <v>56</v>
      </c>
      <c r="EE7809" s="13" t="n">
        <v>56</v>
      </c>
      <c r="FA7809" s="13" t="n">
        <v>56</v>
      </c>
      <c r="FW7809" s="13" t="n">
        <v>56</v>
      </c>
      <c r="GS7809" s="13" t="n">
        <v>56</v>
      </c>
    </row>
    <row r="7810">
      <c r="C7810" s="13" t="n">
        <v>57</v>
      </c>
      <c r="Y7810" s="13" t="n">
        <v>57</v>
      </c>
      <c r="AU7810" s="13" t="n">
        <v>57</v>
      </c>
      <c r="BQ7810" s="13" t="n">
        <v>57</v>
      </c>
      <c r="CM7810" s="13" t="n">
        <v>57</v>
      </c>
      <c r="DI7810" s="13" t="n">
        <v>57</v>
      </c>
      <c r="EE7810" s="13" t="n">
        <v>57</v>
      </c>
      <c r="FA7810" s="13" t="n">
        <v>57</v>
      </c>
      <c r="FW7810" s="13" t="n">
        <v>57</v>
      </c>
      <c r="GS7810" s="13" t="n">
        <v>57</v>
      </c>
    </row>
    <row r="7811">
      <c r="C7811" s="13" t="n">
        <v>58</v>
      </c>
      <c r="Y7811" s="13" t="n">
        <v>58</v>
      </c>
      <c r="AU7811" s="13" t="n">
        <v>58</v>
      </c>
      <c r="BQ7811" s="13" t="n">
        <v>58</v>
      </c>
      <c r="CM7811" s="13" t="n">
        <v>58</v>
      </c>
      <c r="DI7811" s="13" t="n">
        <v>58</v>
      </c>
      <c r="EE7811" s="13" t="n">
        <v>58</v>
      </c>
      <c r="FA7811" s="13" t="n">
        <v>58</v>
      </c>
      <c r="FW7811" s="13" t="n">
        <v>58</v>
      </c>
      <c r="GS7811" s="13" t="n">
        <v>58</v>
      </c>
    </row>
    <row r="7812">
      <c r="C7812" s="13" t="n">
        <v>59</v>
      </c>
      <c r="Y7812" s="13" t="n">
        <v>59</v>
      </c>
      <c r="AU7812" s="13" t="n">
        <v>59</v>
      </c>
      <c r="BQ7812" s="13" t="n">
        <v>59</v>
      </c>
      <c r="CM7812" s="13" t="n">
        <v>59</v>
      </c>
      <c r="DI7812" s="13" t="n">
        <v>59</v>
      </c>
      <c r="EE7812" s="13" t="n">
        <v>59</v>
      </c>
      <c r="FA7812" s="13" t="n">
        <v>59</v>
      </c>
      <c r="FW7812" s="13" t="n">
        <v>59</v>
      </c>
      <c r="GS7812" s="13" t="n">
        <v>59</v>
      </c>
    </row>
    <row r="7813">
      <c r="C7813" s="13" t="n">
        <v>60</v>
      </c>
      <c r="Y7813" s="13" t="n">
        <v>60</v>
      </c>
      <c r="AU7813" s="13" t="n">
        <v>60</v>
      </c>
      <c r="BQ7813" s="13" t="n">
        <v>60</v>
      </c>
      <c r="CM7813" s="13" t="n">
        <v>60</v>
      </c>
      <c r="DI7813" s="13" t="n">
        <v>60</v>
      </c>
      <c r="EE7813" s="13" t="n">
        <v>60</v>
      </c>
      <c r="FA7813" s="13" t="n">
        <v>60</v>
      </c>
      <c r="FW7813" s="13" t="n">
        <v>60</v>
      </c>
      <c r="GS7813" s="13" t="n">
        <v>60</v>
      </c>
    </row>
    <row r="7814">
      <c r="C7814" s="13" t="n">
        <v>61</v>
      </c>
      <c r="Y7814" s="13" t="n">
        <v>61</v>
      </c>
      <c r="AU7814" s="13" t="n">
        <v>61</v>
      </c>
      <c r="BQ7814" s="13" t="n">
        <v>61</v>
      </c>
      <c r="CM7814" s="13" t="n">
        <v>61</v>
      </c>
      <c r="DI7814" s="13" t="n">
        <v>61</v>
      </c>
      <c r="EE7814" s="13" t="n">
        <v>61</v>
      </c>
      <c r="FA7814" s="13" t="n">
        <v>61</v>
      </c>
      <c r="FW7814" s="13" t="n">
        <v>61</v>
      </c>
      <c r="GS7814" s="13" t="n">
        <v>61</v>
      </c>
    </row>
    <row r="7815">
      <c r="C7815" s="13" t="n">
        <v>62</v>
      </c>
      <c r="Y7815" s="13" t="n">
        <v>62</v>
      </c>
      <c r="AU7815" s="13" t="n">
        <v>62</v>
      </c>
      <c r="BQ7815" s="13" t="n">
        <v>62</v>
      </c>
      <c r="CM7815" s="13" t="n">
        <v>62</v>
      </c>
      <c r="DI7815" s="13" t="n">
        <v>62</v>
      </c>
      <c r="EE7815" s="13" t="n">
        <v>62</v>
      </c>
      <c r="FA7815" s="13" t="n">
        <v>62</v>
      </c>
      <c r="FW7815" s="13" t="n">
        <v>62</v>
      </c>
      <c r="GS7815" s="13" t="n">
        <v>62</v>
      </c>
    </row>
    <row r="7816">
      <c r="C7816" s="13" t="n">
        <v>63</v>
      </c>
      <c r="Y7816" s="13" t="n">
        <v>63</v>
      </c>
      <c r="AU7816" s="13" t="n">
        <v>63</v>
      </c>
      <c r="BQ7816" s="13" t="n">
        <v>63</v>
      </c>
      <c r="CM7816" s="13" t="n">
        <v>63</v>
      </c>
      <c r="DI7816" s="13" t="n">
        <v>63</v>
      </c>
      <c r="EE7816" s="13" t="n">
        <v>63</v>
      </c>
      <c r="FA7816" s="13" t="n">
        <v>63</v>
      </c>
      <c r="FW7816" s="13" t="n">
        <v>63</v>
      </c>
      <c r="GS7816" s="13" t="n">
        <v>63</v>
      </c>
    </row>
    <row r="7817">
      <c r="C7817" s="13" t="n">
        <v>64</v>
      </c>
      <c r="Y7817" s="13" t="n">
        <v>64</v>
      </c>
      <c r="AU7817" s="13" t="n">
        <v>64</v>
      </c>
      <c r="BQ7817" s="13" t="n">
        <v>64</v>
      </c>
      <c r="CM7817" s="13" t="n">
        <v>64</v>
      </c>
      <c r="DI7817" s="13" t="n">
        <v>64</v>
      </c>
      <c r="EE7817" s="13" t="n">
        <v>64</v>
      </c>
      <c r="FA7817" s="13" t="n">
        <v>64</v>
      </c>
      <c r="FW7817" s="13" t="n">
        <v>64</v>
      </c>
      <c r="GS7817" s="13" t="n">
        <v>64</v>
      </c>
    </row>
    <row r="7818">
      <c r="C7818" s="13" t="n">
        <v>65</v>
      </c>
      <c r="Y7818" s="13" t="n">
        <v>65</v>
      </c>
      <c r="AU7818" s="13" t="n">
        <v>65</v>
      </c>
      <c r="BQ7818" s="13" t="n">
        <v>65</v>
      </c>
      <c r="CM7818" s="13" t="n">
        <v>65</v>
      </c>
      <c r="DI7818" s="13" t="n">
        <v>65</v>
      </c>
      <c r="EE7818" s="13" t="n">
        <v>65</v>
      </c>
      <c r="FA7818" s="13" t="n">
        <v>65</v>
      </c>
      <c r="FW7818" s="13" t="n">
        <v>65</v>
      </c>
      <c r="GS7818" s="13" t="n">
        <v>65</v>
      </c>
    </row>
    <row r="7819">
      <c r="C7819" s="13" t="n">
        <v>66</v>
      </c>
      <c r="Y7819" s="13" t="n">
        <v>66</v>
      </c>
      <c r="AU7819" s="13" t="n">
        <v>66</v>
      </c>
      <c r="BQ7819" s="13" t="n">
        <v>66</v>
      </c>
      <c r="CM7819" s="13" t="n">
        <v>66</v>
      </c>
      <c r="DI7819" s="13" t="n">
        <v>66</v>
      </c>
      <c r="EE7819" s="13" t="n">
        <v>66</v>
      </c>
      <c r="FA7819" s="13" t="n">
        <v>66</v>
      </c>
      <c r="FW7819" s="13" t="n">
        <v>66</v>
      </c>
      <c r="GS7819" s="13" t="n">
        <v>66</v>
      </c>
    </row>
    <row r="7820">
      <c r="C7820" s="13" t="n">
        <v>67</v>
      </c>
      <c r="Y7820" s="13" t="n">
        <v>67</v>
      </c>
      <c r="AU7820" s="13" t="n">
        <v>67</v>
      </c>
      <c r="BQ7820" s="13" t="n">
        <v>67</v>
      </c>
      <c r="CM7820" s="13" t="n">
        <v>67</v>
      </c>
      <c r="DI7820" s="13" t="n">
        <v>67</v>
      </c>
      <c r="EE7820" s="13" t="n">
        <v>67</v>
      </c>
      <c r="FA7820" s="13" t="n">
        <v>67</v>
      </c>
      <c r="FW7820" s="13" t="n">
        <v>67</v>
      </c>
      <c r="GS7820" s="13" t="n">
        <v>67</v>
      </c>
    </row>
    <row r="7821">
      <c r="C7821" s="13" t="n">
        <v>68</v>
      </c>
      <c r="Y7821" s="13" t="n">
        <v>68</v>
      </c>
      <c r="AU7821" s="13" t="n">
        <v>68</v>
      </c>
      <c r="BQ7821" s="13" t="n">
        <v>68</v>
      </c>
      <c r="CM7821" s="13" t="n">
        <v>68</v>
      </c>
      <c r="DI7821" s="13" t="n">
        <v>68</v>
      </c>
      <c r="EE7821" s="13" t="n">
        <v>68</v>
      </c>
      <c r="FA7821" s="13" t="n">
        <v>68</v>
      </c>
      <c r="FW7821" s="13" t="n">
        <v>68</v>
      </c>
      <c r="GS7821" s="13" t="n">
        <v>68</v>
      </c>
    </row>
    <row r="7822">
      <c r="C7822" s="13" t="n">
        <v>69</v>
      </c>
      <c r="Y7822" s="13" t="n">
        <v>69</v>
      </c>
      <c r="AU7822" s="13" t="n">
        <v>69</v>
      </c>
      <c r="BQ7822" s="13" t="n">
        <v>69</v>
      </c>
      <c r="CM7822" s="13" t="n">
        <v>69</v>
      </c>
      <c r="DI7822" s="13" t="n">
        <v>69</v>
      </c>
      <c r="EE7822" s="13" t="n">
        <v>69</v>
      </c>
      <c r="FA7822" s="13" t="n">
        <v>69</v>
      </c>
      <c r="FW7822" s="13" t="n">
        <v>69</v>
      </c>
      <c r="GS7822" s="13" t="n">
        <v>69</v>
      </c>
    </row>
    <row r="7823">
      <c r="C7823" s="13" t="n">
        <v>70</v>
      </c>
      <c r="Y7823" s="13" t="n">
        <v>70</v>
      </c>
      <c r="AU7823" s="13" t="n">
        <v>70</v>
      </c>
      <c r="BQ7823" s="13" t="n">
        <v>70</v>
      </c>
      <c r="CM7823" s="13" t="n">
        <v>70</v>
      </c>
      <c r="DI7823" s="13" t="n">
        <v>70</v>
      </c>
      <c r="EE7823" s="13" t="n">
        <v>70</v>
      </c>
      <c r="FA7823" s="13" t="n">
        <v>70</v>
      </c>
      <c r="FW7823" s="13" t="n">
        <v>70</v>
      </c>
      <c r="GS7823" s="13" t="n">
        <v>70</v>
      </c>
    </row>
    <row r="7824">
      <c r="C7824" s="13" t="n">
        <v>71</v>
      </c>
      <c r="Y7824" s="13" t="n">
        <v>71</v>
      </c>
      <c r="AU7824" s="13" t="n">
        <v>71</v>
      </c>
      <c r="BQ7824" s="13" t="n">
        <v>71</v>
      </c>
      <c r="CM7824" s="13" t="n">
        <v>71</v>
      </c>
      <c r="DI7824" s="13" t="n">
        <v>71</v>
      </c>
      <c r="EE7824" s="13" t="n">
        <v>71</v>
      </c>
      <c r="FA7824" s="13" t="n">
        <v>71</v>
      </c>
      <c r="FW7824" s="13" t="n">
        <v>71</v>
      </c>
      <c r="GS7824" s="13" t="n">
        <v>71</v>
      </c>
    </row>
    <row r="7825">
      <c r="C7825" s="13" t="n">
        <v>72</v>
      </c>
      <c r="Y7825" s="13" t="n">
        <v>72</v>
      </c>
      <c r="AU7825" s="13" t="n">
        <v>72</v>
      </c>
      <c r="BQ7825" s="13" t="n">
        <v>72</v>
      </c>
      <c r="CM7825" s="13" t="n">
        <v>72</v>
      </c>
      <c r="DI7825" s="13" t="n">
        <v>72</v>
      </c>
      <c r="EE7825" s="13" t="n">
        <v>72</v>
      </c>
      <c r="FA7825" s="13" t="n">
        <v>72</v>
      </c>
      <c r="FW7825" s="13" t="n">
        <v>72</v>
      </c>
      <c r="GS7825" s="13" t="n">
        <v>72</v>
      </c>
    </row>
    <row r="7826">
      <c r="C7826" s="13" t="n">
        <v>73</v>
      </c>
      <c r="Y7826" s="13" t="n">
        <v>73</v>
      </c>
      <c r="AU7826" s="13" t="n">
        <v>73</v>
      </c>
      <c r="BQ7826" s="13" t="n">
        <v>73</v>
      </c>
      <c r="CM7826" s="13" t="n">
        <v>73</v>
      </c>
      <c r="DI7826" s="13" t="n">
        <v>73</v>
      </c>
      <c r="EE7826" s="13" t="n">
        <v>73</v>
      </c>
      <c r="FA7826" s="13" t="n">
        <v>73</v>
      </c>
      <c r="FW7826" s="13" t="n">
        <v>73</v>
      </c>
      <c r="GS7826" s="13" t="n">
        <v>73</v>
      </c>
    </row>
    <row r="7827">
      <c r="C7827" s="13" t="n">
        <v>74</v>
      </c>
      <c r="Y7827" s="13" t="n">
        <v>74</v>
      </c>
      <c r="AU7827" s="13" t="n">
        <v>74</v>
      </c>
      <c r="BQ7827" s="13" t="n">
        <v>74</v>
      </c>
      <c r="CM7827" s="13" t="n">
        <v>74</v>
      </c>
      <c r="DI7827" s="13" t="n">
        <v>74</v>
      </c>
      <c r="EE7827" s="13" t="n">
        <v>74</v>
      </c>
      <c r="FA7827" s="13" t="n">
        <v>74</v>
      </c>
      <c r="FW7827" s="13" t="n">
        <v>74</v>
      </c>
      <c r="GS7827" s="13" t="n">
        <v>74</v>
      </c>
    </row>
    <row r="7828">
      <c r="C7828" s="13" t="n">
        <v>75</v>
      </c>
      <c r="Y7828" s="13" t="n">
        <v>75</v>
      </c>
      <c r="AU7828" s="13" t="n">
        <v>75</v>
      </c>
      <c r="BQ7828" s="13" t="n">
        <v>75</v>
      </c>
      <c r="CM7828" s="13" t="n">
        <v>75</v>
      </c>
      <c r="DI7828" s="13" t="n">
        <v>75</v>
      </c>
      <c r="EE7828" s="13" t="n">
        <v>75</v>
      </c>
      <c r="FA7828" s="13" t="n">
        <v>75</v>
      </c>
      <c r="FW7828" s="13" t="n">
        <v>75</v>
      </c>
      <c r="GS7828" s="13" t="n">
        <v>75</v>
      </c>
    </row>
    <row r="7829">
      <c r="C7829" s="13" t="n">
        <v>76</v>
      </c>
      <c r="Y7829" s="13" t="n">
        <v>76</v>
      </c>
      <c r="AU7829" s="13" t="n">
        <v>76</v>
      </c>
      <c r="BQ7829" s="13" t="n">
        <v>76</v>
      </c>
      <c r="CM7829" s="13" t="n">
        <v>76</v>
      </c>
      <c r="DI7829" s="13" t="n">
        <v>76</v>
      </c>
      <c r="EE7829" s="13" t="n">
        <v>76</v>
      </c>
      <c r="FA7829" s="13" t="n">
        <v>76</v>
      </c>
      <c r="FW7829" s="13" t="n">
        <v>76</v>
      </c>
      <c r="GS7829" s="13" t="n">
        <v>76</v>
      </c>
    </row>
    <row r="7830">
      <c r="C7830" s="13" t="n">
        <v>77</v>
      </c>
      <c r="Y7830" s="13" t="n">
        <v>77</v>
      </c>
      <c r="AU7830" s="13" t="n">
        <v>77</v>
      </c>
      <c r="BQ7830" s="13" t="n">
        <v>77</v>
      </c>
      <c r="CM7830" s="13" t="n">
        <v>77</v>
      </c>
      <c r="DI7830" s="13" t="n">
        <v>77</v>
      </c>
      <c r="EE7830" s="13" t="n">
        <v>77</v>
      </c>
      <c r="FA7830" s="13" t="n">
        <v>77</v>
      </c>
      <c r="FW7830" s="13" t="n">
        <v>77</v>
      </c>
      <c r="GS7830" s="13" t="n">
        <v>77</v>
      </c>
    </row>
    <row r="7831">
      <c r="C7831" s="13" t="n">
        <v>78</v>
      </c>
      <c r="Y7831" s="13" t="n">
        <v>78</v>
      </c>
      <c r="AU7831" s="13" t="n">
        <v>78</v>
      </c>
      <c r="BQ7831" s="13" t="n">
        <v>78</v>
      </c>
      <c r="CM7831" s="13" t="n">
        <v>78</v>
      </c>
      <c r="DI7831" s="13" t="n">
        <v>78</v>
      </c>
      <c r="EE7831" s="13" t="n">
        <v>78</v>
      </c>
      <c r="FA7831" s="13" t="n">
        <v>78</v>
      </c>
      <c r="FW7831" s="13" t="n">
        <v>78</v>
      </c>
      <c r="GS7831" s="13" t="n">
        <v>78</v>
      </c>
    </row>
    <row r="7832">
      <c r="C7832" s="13" t="n">
        <v>79</v>
      </c>
      <c r="Y7832" s="13" t="n">
        <v>79</v>
      </c>
      <c r="AU7832" s="13" t="n">
        <v>79</v>
      </c>
      <c r="BQ7832" s="13" t="n">
        <v>79</v>
      </c>
      <c r="CM7832" s="13" t="n">
        <v>79</v>
      </c>
      <c r="DI7832" s="13" t="n">
        <v>79</v>
      </c>
      <c r="EE7832" s="13" t="n">
        <v>79</v>
      </c>
      <c r="FA7832" s="13" t="n">
        <v>79</v>
      </c>
      <c r="FW7832" s="13" t="n">
        <v>79</v>
      </c>
      <c r="GS7832" s="13" t="n">
        <v>79</v>
      </c>
    </row>
    <row r="7833">
      <c r="C7833" s="13" t="n">
        <v>80</v>
      </c>
      <c r="Y7833" s="13" t="n">
        <v>80</v>
      </c>
      <c r="AU7833" s="13" t="n">
        <v>80</v>
      </c>
      <c r="BQ7833" s="13" t="n">
        <v>80</v>
      </c>
      <c r="CM7833" s="13" t="n">
        <v>80</v>
      </c>
      <c r="DI7833" s="13" t="n">
        <v>80</v>
      </c>
      <c r="EE7833" s="13" t="n">
        <v>80</v>
      </c>
      <c r="FA7833" s="13" t="n">
        <v>80</v>
      </c>
      <c r="FW7833" s="13" t="n">
        <v>80</v>
      </c>
      <c r="GS7833" s="13" t="n">
        <v>80</v>
      </c>
    </row>
    <row r="7834">
      <c r="C7834" s="13" t="n">
        <v>81</v>
      </c>
      <c r="Y7834" s="13" t="n">
        <v>81</v>
      </c>
      <c r="AU7834" s="13" t="n">
        <v>81</v>
      </c>
      <c r="BQ7834" s="13" t="n">
        <v>81</v>
      </c>
      <c r="CM7834" s="13" t="n">
        <v>81</v>
      </c>
      <c r="DI7834" s="13" t="n">
        <v>81</v>
      </c>
      <c r="EE7834" s="13" t="n">
        <v>81</v>
      </c>
      <c r="FA7834" s="13" t="n">
        <v>81</v>
      </c>
      <c r="FW7834" s="13" t="n">
        <v>81</v>
      </c>
      <c r="GS7834" s="13" t="n">
        <v>81</v>
      </c>
    </row>
    <row r="7835">
      <c r="C7835" s="13" t="n">
        <v>82</v>
      </c>
      <c r="Y7835" s="13" t="n">
        <v>82</v>
      </c>
      <c r="AU7835" s="13" t="n">
        <v>82</v>
      </c>
      <c r="BQ7835" s="13" t="n">
        <v>82</v>
      </c>
      <c r="CM7835" s="13" t="n">
        <v>82</v>
      </c>
      <c r="DI7835" s="13" t="n">
        <v>82</v>
      </c>
      <c r="EE7835" s="13" t="n">
        <v>82</v>
      </c>
      <c r="FA7835" s="13" t="n">
        <v>82</v>
      </c>
      <c r="FW7835" s="13" t="n">
        <v>82</v>
      </c>
      <c r="GS7835" s="13" t="n">
        <v>82</v>
      </c>
    </row>
    <row r="7836">
      <c r="C7836" s="13" t="n">
        <v>83</v>
      </c>
      <c r="Y7836" s="13" t="n">
        <v>83</v>
      </c>
      <c r="AU7836" s="13" t="n">
        <v>83</v>
      </c>
      <c r="BQ7836" s="13" t="n">
        <v>83</v>
      </c>
      <c r="CM7836" s="13" t="n">
        <v>83</v>
      </c>
      <c r="DI7836" s="13" t="n">
        <v>83</v>
      </c>
      <c r="EE7836" s="13" t="n">
        <v>83</v>
      </c>
      <c r="FA7836" s="13" t="n">
        <v>83</v>
      </c>
      <c r="FW7836" s="13" t="n">
        <v>83</v>
      </c>
      <c r="GS7836" s="13" t="n">
        <v>83</v>
      </c>
    </row>
    <row r="7837">
      <c r="C7837" s="13" t="n">
        <v>84</v>
      </c>
      <c r="Y7837" s="13" t="n">
        <v>84</v>
      </c>
      <c r="AU7837" s="13" t="n">
        <v>84</v>
      </c>
      <c r="BQ7837" s="13" t="n">
        <v>84</v>
      </c>
      <c r="CM7837" s="13" t="n">
        <v>84</v>
      </c>
      <c r="DI7837" s="13" t="n">
        <v>84</v>
      </c>
      <c r="EE7837" s="13" t="n">
        <v>84</v>
      </c>
      <c r="FA7837" s="13" t="n">
        <v>84</v>
      </c>
      <c r="FW7837" s="13" t="n">
        <v>84</v>
      </c>
      <c r="GS7837" s="13" t="n">
        <v>84</v>
      </c>
    </row>
    <row r="7838">
      <c r="C7838" s="13" t="n">
        <v>85</v>
      </c>
      <c r="Y7838" s="13" t="n">
        <v>85</v>
      </c>
      <c r="AU7838" s="13" t="n">
        <v>85</v>
      </c>
      <c r="BQ7838" s="13" t="n">
        <v>85</v>
      </c>
      <c r="CM7838" s="13" t="n">
        <v>85</v>
      </c>
      <c r="DI7838" s="13" t="n">
        <v>85</v>
      </c>
      <c r="EE7838" s="13" t="n">
        <v>85</v>
      </c>
      <c r="FA7838" s="13" t="n">
        <v>85</v>
      </c>
      <c r="FW7838" s="13" t="n">
        <v>85</v>
      </c>
      <c r="GS7838" s="13" t="n">
        <v>85</v>
      </c>
    </row>
    <row r="7839">
      <c r="C7839" s="13" t="n">
        <v>86</v>
      </c>
      <c r="Y7839" s="13" t="n">
        <v>86</v>
      </c>
      <c r="AU7839" s="13" t="n">
        <v>86</v>
      </c>
      <c r="BQ7839" s="13" t="n">
        <v>86</v>
      </c>
      <c r="CM7839" s="13" t="n">
        <v>86</v>
      </c>
      <c r="DI7839" s="13" t="n">
        <v>86</v>
      </c>
      <c r="EE7839" s="13" t="n">
        <v>86</v>
      </c>
      <c r="FA7839" s="13" t="n">
        <v>86</v>
      </c>
      <c r="FW7839" s="13" t="n">
        <v>86</v>
      </c>
      <c r="GS7839" s="13" t="n">
        <v>86</v>
      </c>
    </row>
    <row r="7840">
      <c r="C7840" s="13" t="n">
        <v>87</v>
      </c>
      <c r="Y7840" s="13" t="n">
        <v>87</v>
      </c>
      <c r="AU7840" s="13" t="n">
        <v>87</v>
      </c>
      <c r="BQ7840" s="13" t="n">
        <v>87</v>
      </c>
      <c r="CM7840" s="13" t="n">
        <v>87</v>
      </c>
      <c r="DI7840" s="13" t="n">
        <v>87</v>
      </c>
      <c r="EE7840" s="13" t="n">
        <v>87</v>
      </c>
      <c r="FA7840" s="13" t="n">
        <v>87</v>
      </c>
      <c r="FW7840" s="13" t="n">
        <v>87</v>
      </c>
      <c r="GS7840" s="13" t="n">
        <v>87</v>
      </c>
    </row>
    <row r="7841">
      <c r="C7841" s="13" t="n">
        <v>88</v>
      </c>
      <c r="Y7841" s="13" t="n">
        <v>88</v>
      </c>
      <c r="AU7841" s="13" t="n">
        <v>88</v>
      </c>
      <c r="BQ7841" s="13" t="n">
        <v>88</v>
      </c>
      <c r="CM7841" s="13" t="n">
        <v>88</v>
      </c>
      <c r="DI7841" s="13" t="n">
        <v>88</v>
      </c>
      <c r="EE7841" s="13" t="n">
        <v>88</v>
      </c>
      <c r="FA7841" s="13" t="n">
        <v>88</v>
      </c>
      <c r="FW7841" s="13" t="n">
        <v>88</v>
      </c>
      <c r="GS7841" s="13" t="n">
        <v>88</v>
      </c>
    </row>
    <row r="7842">
      <c r="C7842" s="13" t="n">
        <v>89</v>
      </c>
      <c r="Y7842" s="13" t="n">
        <v>89</v>
      </c>
      <c r="AU7842" s="13" t="n">
        <v>89</v>
      </c>
      <c r="BQ7842" s="13" t="n">
        <v>89</v>
      </c>
      <c r="CM7842" s="13" t="n">
        <v>89</v>
      </c>
      <c r="DI7842" s="13" t="n">
        <v>89</v>
      </c>
      <c r="EE7842" s="13" t="n">
        <v>89</v>
      </c>
      <c r="FA7842" s="13" t="n">
        <v>89</v>
      </c>
      <c r="FW7842" s="13" t="n">
        <v>89</v>
      </c>
      <c r="GS7842" s="13" t="n">
        <v>89</v>
      </c>
    </row>
    <row r="7843">
      <c r="C7843" s="13" t="n">
        <v>90</v>
      </c>
      <c r="Y7843" s="13" t="n">
        <v>90</v>
      </c>
      <c r="AU7843" s="13" t="n">
        <v>90</v>
      </c>
      <c r="BQ7843" s="13" t="n">
        <v>90</v>
      </c>
      <c r="CM7843" s="13" t="n">
        <v>90</v>
      </c>
      <c r="DI7843" s="13" t="n">
        <v>90</v>
      </c>
      <c r="EE7843" s="13" t="n">
        <v>90</v>
      </c>
      <c r="FA7843" s="13" t="n">
        <v>90</v>
      </c>
      <c r="FW7843" s="13" t="n">
        <v>90</v>
      </c>
      <c r="GS7843" s="13" t="n">
        <v>90</v>
      </c>
    </row>
    <row r="7844">
      <c r="C7844" s="13" t="n">
        <v>91</v>
      </c>
      <c r="Y7844" s="13" t="n">
        <v>91</v>
      </c>
      <c r="AU7844" s="13" t="n">
        <v>91</v>
      </c>
      <c r="BQ7844" s="13" t="n">
        <v>91</v>
      </c>
      <c r="CM7844" s="13" t="n">
        <v>91</v>
      </c>
      <c r="DI7844" s="13" t="n">
        <v>91</v>
      </c>
      <c r="EE7844" s="13" t="n">
        <v>91</v>
      </c>
      <c r="FA7844" s="13" t="n">
        <v>91</v>
      </c>
      <c r="FW7844" s="13" t="n">
        <v>91</v>
      </c>
      <c r="GS7844" s="13" t="n">
        <v>91</v>
      </c>
    </row>
    <row r="7845">
      <c r="C7845" s="13" t="n">
        <v>92</v>
      </c>
      <c r="Y7845" s="13" t="n">
        <v>92</v>
      </c>
      <c r="AU7845" s="13" t="n">
        <v>92</v>
      </c>
      <c r="BQ7845" s="13" t="n">
        <v>92</v>
      </c>
      <c r="CM7845" s="13" t="n">
        <v>92</v>
      </c>
      <c r="DI7845" s="13" t="n">
        <v>92</v>
      </c>
      <c r="EE7845" s="13" t="n">
        <v>92</v>
      </c>
      <c r="FA7845" s="13" t="n">
        <v>92</v>
      </c>
      <c r="FW7845" s="13" t="n">
        <v>92</v>
      </c>
      <c r="GS7845" s="13" t="n">
        <v>92</v>
      </c>
    </row>
    <row r="7846">
      <c r="C7846" s="13" t="n">
        <v>93</v>
      </c>
      <c r="Y7846" s="13" t="n">
        <v>93</v>
      </c>
      <c r="AU7846" s="13" t="n">
        <v>93</v>
      </c>
      <c r="BQ7846" s="13" t="n">
        <v>93</v>
      </c>
      <c r="CM7846" s="13" t="n">
        <v>93</v>
      </c>
      <c r="DI7846" s="13" t="n">
        <v>93</v>
      </c>
      <c r="EE7846" s="13" t="n">
        <v>93</v>
      </c>
      <c r="FA7846" s="13" t="n">
        <v>93</v>
      </c>
      <c r="FW7846" s="13" t="n">
        <v>93</v>
      </c>
      <c r="GS7846" s="13" t="n">
        <v>93</v>
      </c>
    </row>
    <row r="7847">
      <c r="C7847" s="13" t="n">
        <v>94</v>
      </c>
      <c r="Y7847" s="13" t="n">
        <v>94</v>
      </c>
      <c r="AU7847" s="13" t="n">
        <v>94</v>
      </c>
      <c r="BQ7847" s="13" t="n">
        <v>94</v>
      </c>
      <c r="CM7847" s="13" t="n">
        <v>94</v>
      </c>
      <c r="DI7847" s="13" t="n">
        <v>94</v>
      </c>
      <c r="EE7847" s="13" t="n">
        <v>94</v>
      </c>
      <c r="FA7847" s="13" t="n">
        <v>94</v>
      </c>
      <c r="FW7847" s="13" t="n">
        <v>94</v>
      </c>
      <c r="GS7847" s="13" t="n">
        <v>94</v>
      </c>
    </row>
    <row r="7848">
      <c r="C7848" s="13" t="n">
        <v>95</v>
      </c>
      <c r="Y7848" s="13" t="n">
        <v>95</v>
      </c>
      <c r="AU7848" s="13" t="n">
        <v>95</v>
      </c>
      <c r="BQ7848" s="13" t="n">
        <v>95</v>
      </c>
      <c r="CM7848" s="13" t="n">
        <v>95</v>
      </c>
      <c r="DI7848" s="13" t="n">
        <v>95</v>
      </c>
      <c r="EE7848" s="13" t="n">
        <v>95</v>
      </c>
      <c r="FA7848" s="13" t="n">
        <v>95</v>
      </c>
      <c r="FW7848" s="13" t="n">
        <v>95</v>
      </c>
      <c r="GS7848" s="13" t="n">
        <v>95</v>
      </c>
    </row>
    <row r="7849">
      <c r="C7849" s="13" t="n">
        <v>96</v>
      </c>
      <c r="Y7849" s="13" t="n">
        <v>96</v>
      </c>
      <c r="AU7849" s="13" t="n">
        <v>96</v>
      </c>
      <c r="BQ7849" s="13" t="n">
        <v>96</v>
      </c>
      <c r="CM7849" s="13" t="n">
        <v>96</v>
      </c>
      <c r="DI7849" s="13" t="n">
        <v>96</v>
      </c>
      <c r="EE7849" s="13" t="n">
        <v>96</v>
      </c>
      <c r="FA7849" s="13" t="n">
        <v>96</v>
      </c>
      <c r="FW7849" s="13" t="n">
        <v>96</v>
      </c>
      <c r="GS7849" s="13" t="n">
        <v>96</v>
      </c>
    </row>
    <row r="7850">
      <c r="C7850" s="13" t="n">
        <v>97</v>
      </c>
      <c r="Y7850" s="13" t="n">
        <v>97</v>
      </c>
      <c r="AU7850" s="13" t="n">
        <v>97</v>
      </c>
      <c r="BQ7850" s="13" t="n">
        <v>97</v>
      </c>
      <c r="CM7850" s="13" t="n">
        <v>97</v>
      </c>
      <c r="DI7850" s="13" t="n">
        <v>97</v>
      </c>
      <c r="EE7850" s="13" t="n">
        <v>97</v>
      </c>
      <c r="FA7850" s="13" t="n">
        <v>97</v>
      </c>
      <c r="FW7850" s="13" t="n">
        <v>97</v>
      </c>
      <c r="GS7850" s="13" t="n">
        <v>97</v>
      </c>
    </row>
    <row r="7851">
      <c r="C7851" s="13" t="n">
        <v>98</v>
      </c>
      <c r="Y7851" s="13" t="n">
        <v>98</v>
      </c>
      <c r="AU7851" s="13" t="n">
        <v>98</v>
      </c>
      <c r="BQ7851" s="13" t="n">
        <v>98</v>
      </c>
      <c r="CM7851" s="13" t="n">
        <v>98</v>
      </c>
      <c r="DI7851" s="13" t="n">
        <v>98</v>
      </c>
      <c r="EE7851" s="13" t="n">
        <v>98</v>
      </c>
      <c r="FA7851" s="13" t="n">
        <v>98</v>
      </c>
      <c r="FW7851" s="13" t="n">
        <v>98</v>
      </c>
      <c r="GS7851" s="13" t="n">
        <v>98</v>
      </c>
    </row>
    <row r="7852">
      <c r="C7852" s="13" t="n">
        <v>99</v>
      </c>
      <c r="Y7852" s="13" t="n">
        <v>99</v>
      </c>
      <c r="AU7852" s="13" t="n">
        <v>99</v>
      </c>
      <c r="BQ7852" s="13" t="n">
        <v>99</v>
      </c>
      <c r="CM7852" s="13" t="n">
        <v>99</v>
      </c>
      <c r="DI7852" s="13" t="n">
        <v>99</v>
      </c>
      <c r="EE7852" s="13" t="n">
        <v>99</v>
      </c>
      <c r="FA7852" s="13" t="n">
        <v>99</v>
      </c>
      <c r="FW7852" s="13" t="n">
        <v>99</v>
      </c>
      <c r="GS7852" s="13" t="n">
        <v>99</v>
      </c>
    </row>
    <row r="7853">
      <c r="C7853" s="13" t="n">
        <v>100</v>
      </c>
      <c r="Y7853" s="13" t="n">
        <v>100</v>
      </c>
      <c r="AU7853" s="13" t="n">
        <v>100</v>
      </c>
      <c r="BQ7853" s="13" t="n">
        <v>100</v>
      </c>
      <c r="CM7853" s="13" t="n">
        <v>100</v>
      </c>
      <c r="DI7853" s="13" t="n">
        <v>100</v>
      </c>
      <c r="EE7853" s="13" t="n">
        <v>100</v>
      </c>
      <c r="FA7853" s="13" t="n">
        <v>100</v>
      </c>
      <c r="FW7853" s="13" t="n">
        <v>100</v>
      </c>
      <c r="GS7853" s="13" t="n">
        <v>100</v>
      </c>
    </row>
    <row r="7854">
      <c r="C7854" s="13" t="n">
        <v>101</v>
      </c>
      <c r="Y7854" s="13" t="n">
        <v>101</v>
      </c>
      <c r="AU7854" s="13" t="n">
        <v>101</v>
      </c>
      <c r="BQ7854" s="13" t="n">
        <v>101</v>
      </c>
      <c r="CM7854" s="13" t="n">
        <v>101</v>
      </c>
      <c r="DI7854" s="13" t="n">
        <v>101</v>
      </c>
      <c r="EE7854" s="13" t="n">
        <v>101</v>
      </c>
      <c r="FA7854" s="13" t="n">
        <v>101</v>
      </c>
      <c r="FW7854" s="13" t="n">
        <v>101</v>
      </c>
      <c r="GS7854" s="13" t="n">
        <v>101</v>
      </c>
    </row>
    <row r="7855">
      <c r="C7855" s="13" t="n">
        <v>102</v>
      </c>
      <c r="Y7855" s="13" t="n">
        <v>102</v>
      </c>
      <c r="AU7855" s="13" t="n">
        <v>102</v>
      </c>
      <c r="BQ7855" s="13" t="n">
        <v>102</v>
      </c>
      <c r="CM7855" s="13" t="n">
        <v>102</v>
      </c>
      <c r="DI7855" s="13" t="n">
        <v>102</v>
      </c>
      <c r="EE7855" s="13" t="n">
        <v>102</v>
      </c>
      <c r="FA7855" s="13" t="n">
        <v>102</v>
      </c>
      <c r="FW7855" s="13" t="n">
        <v>102</v>
      </c>
      <c r="GS7855" s="13" t="n">
        <v>102</v>
      </c>
    </row>
    <row r="7856">
      <c r="C7856" s="13" t="n">
        <v>103</v>
      </c>
      <c r="Y7856" s="13" t="n">
        <v>103</v>
      </c>
      <c r="AU7856" s="13" t="n">
        <v>103</v>
      </c>
      <c r="BQ7856" s="13" t="n">
        <v>103</v>
      </c>
      <c r="CM7856" s="13" t="n">
        <v>103</v>
      </c>
      <c r="DI7856" s="13" t="n">
        <v>103</v>
      </c>
      <c r="EE7856" s="13" t="n">
        <v>103</v>
      </c>
      <c r="FA7856" s="13" t="n">
        <v>103</v>
      </c>
      <c r="FW7856" s="13" t="n">
        <v>103</v>
      </c>
      <c r="GS7856" s="13" t="n">
        <v>103</v>
      </c>
    </row>
    <row r="7857">
      <c r="C7857" s="13" t="n">
        <v>104</v>
      </c>
      <c r="Y7857" s="13" t="n">
        <v>104</v>
      </c>
      <c r="AU7857" s="13" t="n">
        <v>104</v>
      </c>
      <c r="BQ7857" s="13" t="n">
        <v>104</v>
      </c>
      <c r="CM7857" s="13" t="n">
        <v>104</v>
      </c>
      <c r="DI7857" s="13" t="n">
        <v>104</v>
      </c>
      <c r="EE7857" s="13" t="n">
        <v>104</v>
      </c>
      <c r="FA7857" s="13" t="n">
        <v>104</v>
      </c>
      <c r="FW7857" s="13" t="n">
        <v>104</v>
      </c>
      <c r="GS7857" s="13" t="n">
        <v>104</v>
      </c>
    </row>
    <row r="7858">
      <c r="C7858" s="13" t="n">
        <v>105</v>
      </c>
      <c r="Y7858" s="13" t="n">
        <v>105</v>
      </c>
      <c r="AU7858" s="13" t="n">
        <v>105</v>
      </c>
      <c r="BQ7858" s="13" t="n">
        <v>105</v>
      </c>
      <c r="CM7858" s="13" t="n">
        <v>105</v>
      </c>
      <c r="DI7858" s="13" t="n">
        <v>105</v>
      </c>
      <c r="EE7858" s="13" t="n">
        <v>105</v>
      </c>
      <c r="FA7858" s="13" t="n">
        <v>105</v>
      </c>
      <c r="FW7858" s="13" t="n">
        <v>105</v>
      </c>
      <c r="GS7858" s="13" t="n">
        <v>105</v>
      </c>
    </row>
    <row r="7859">
      <c r="C7859" s="13" t="n">
        <v>106</v>
      </c>
      <c r="Y7859" s="13" t="n">
        <v>106</v>
      </c>
      <c r="AU7859" s="13" t="n">
        <v>106</v>
      </c>
      <c r="BQ7859" s="13" t="n">
        <v>106</v>
      </c>
      <c r="CM7859" s="13" t="n">
        <v>106</v>
      </c>
      <c r="DI7859" s="13" t="n">
        <v>106</v>
      </c>
      <c r="EE7859" s="13" t="n">
        <v>106</v>
      </c>
      <c r="FA7859" s="13" t="n">
        <v>106</v>
      </c>
      <c r="FW7859" s="13" t="n">
        <v>106</v>
      </c>
      <c r="GS7859" s="13" t="n">
        <v>106</v>
      </c>
    </row>
    <row r="7860">
      <c r="C7860" s="13" t="n">
        <v>107</v>
      </c>
      <c r="Y7860" s="13" t="n">
        <v>107</v>
      </c>
      <c r="AU7860" s="13" t="n">
        <v>107</v>
      </c>
      <c r="BQ7860" s="13" t="n">
        <v>107</v>
      </c>
      <c r="CM7860" s="13" t="n">
        <v>107</v>
      </c>
      <c r="DI7860" s="13" t="n">
        <v>107</v>
      </c>
      <c r="EE7860" s="13" t="n">
        <v>107</v>
      </c>
      <c r="FA7860" s="13" t="n">
        <v>107</v>
      </c>
      <c r="FW7860" s="13" t="n">
        <v>107</v>
      </c>
      <c r="GS7860" s="13" t="n">
        <v>107</v>
      </c>
    </row>
    <row r="7861">
      <c r="C7861" s="13" t="n">
        <v>108</v>
      </c>
      <c r="Y7861" s="13" t="n">
        <v>108</v>
      </c>
      <c r="AU7861" s="13" t="n">
        <v>108</v>
      </c>
      <c r="BQ7861" s="13" t="n">
        <v>108</v>
      </c>
      <c r="CM7861" s="13" t="n">
        <v>108</v>
      </c>
      <c r="DI7861" s="13" t="n">
        <v>108</v>
      </c>
      <c r="EE7861" s="13" t="n">
        <v>108</v>
      </c>
      <c r="FA7861" s="13" t="n">
        <v>108</v>
      </c>
      <c r="FW7861" s="13" t="n">
        <v>108</v>
      </c>
      <c r="GS7861" s="13" t="n">
        <v>108</v>
      </c>
    </row>
    <row r="7862">
      <c r="C7862" s="13" t="n">
        <v>109</v>
      </c>
      <c r="Y7862" s="13" t="n">
        <v>109</v>
      </c>
      <c r="AU7862" s="13" t="n">
        <v>109</v>
      </c>
      <c r="BQ7862" s="13" t="n">
        <v>109</v>
      </c>
      <c r="CM7862" s="13" t="n">
        <v>109</v>
      </c>
      <c r="DI7862" s="13" t="n">
        <v>109</v>
      </c>
      <c r="EE7862" s="13" t="n">
        <v>109</v>
      </c>
      <c r="FA7862" s="13" t="n">
        <v>109</v>
      </c>
      <c r="FW7862" s="13" t="n">
        <v>109</v>
      </c>
      <c r="GS7862" s="13" t="n">
        <v>109</v>
      </c>
    </row>
    <row r="7863">
      <c r="C7863" s="13" t="n">
        <v>110</v>
      </c>
      <c r="Y7863" s="13" t="n">
        <v>110</v>
      </c>
      <c r="AU7863" s="13" t="n">
        <v>110</v>
      </c>
      <c r="BQ7863" s="13" t="n">
        <v>110</v>
      </c>
      <c r="CM7863" s="13" t="n">
        <v>110</v>
      </c>
      <c r="DI7863" s="13" t="n">
        <v>110</v>
      </c>
      <c r="EE7863" s="13" t="n">
        <v>110</v>
      </c>
      <c r="FA7863" s="13" t="n">
        <v>110</v>
      </c>
      <c r="FW7863" s="13" t="n">
        <v>110</v>
      </c>
      <c r="GS7863" s="13" t="n">
        <v>110</v>
      </c>
    </row>
    <row r="7864">
      <c r="C7864" s="13" t="n">
        <v>111</v>
      </c>
      <c r="Y7864" s="13" t="n">
        <v>111</v>
      </c>
      <c r="AU7864" s="13" t="n">
        <v>111</v>
      </c>
      <c r="BQ7864" s="13" t="n">
        <v>111</v>
      </c>
      <c r="CM7864" s="13" t="n">
        <v>111</v>
      </c>
      <c r="DI7864" s="13" t="n">
        <v>111</v>
      </c>
      <c r="EE7864" s="13" t="n">
        <v>111</v>
      </c>
      <c r="FA7864" s="13" t="n">
        <v>111</v>
      </c>
      <c r="FW7864" s="13" t="n">
        <v>111</v>
      </c>
      <c r="GS7864" s="13" t="n">
        <v>111</v>
      </c>
    </row>
    <row r="7865">
      <c r="C7865" s="13" t="n">
        <v>112</v>
      </c>
      <c r="Y7865" s="13" t="n">
        <v>112</v>
      </c>
      <c r="AU7865" s="13" t="n">
        <v>112</v>
      </c>
      <c r="BQ7865" s="13" t="n">
        <v>112</v>
      </c>
      <c r="CM7865" s="13" t="n">
        <v>112</v>
      </c>
      <c r="DI7865" s="13" t="n">
        <v>112</v>
      </c>
      <c r="EE7865" s="13" t="n">
        <v>112</v>
      </c>
      <c r="FA7865" s="13" t="n">
        <v>112</v>
      </c>
      <c r="FW7865" s="13" t="n">
        <v>112</v>
      </c>
      <c r="GS7865" s="13" t="n">
        <v>112</v>
      </c>
    </row>
    <row r="7866">
      <c r="C7866" s="13" t="n">
        <v>113</v>
      </c>
      <c r="Y7866" s="13" t="n">
        <v>113</v>
      </c>
      <c r="AU7866" s="13" t="n">
        <v>113</v>
      </c>
      <c r="BQ7866" s="13" t="n">
        <v>113</v>
      </c>
      <c r="CM7866" s="13" t="n">
        <v>113</v>
      </c>
      <c r="DI7866" s="13" t="n">
        <v>113</v>
      </c>
      <c r="EE7866" s="13" t="n">
        <v>113</v>
      </c>
      <c r="FA7866" s="13" t="n">
        <v>113</v>
      </c>
      <c r="FW7866" s="13" t="n">
        <v>113</v>
      </c>
      <c r="GS7866" s="13" t="n">
        <v>113</v>
      </c>
    </row>
    <row r="7867">
      <c r="C7867" s="13" t="n">
        <v>114</v>
      </c>
      <c r="Y7867" s="13" t="n">
        <v>114</v>
      </c>
      <c r="AU7867" s="13" t="n">
        <v>114</v>
      </c>
      <c r="BQ7867" s="13" t="n">
        <v>114</v>
      </c>
      <c r="CM7867" s="13" t="n">
        <v>114</v>
      </c>
      <c r="DI7867" s="13" t="n">
        <v>114</v>
      </c>
      <c r="EE7867" s="13" t="n">
        <v>114</v>
      </c>
      <c r="FA7867" s="13" t="n">
        <v>114</v>
      </c>
      <c r="FW7867" s="13" t="n">
        <v>114</v>
      </c>
      <c r="GS7867" s="13" t="n">
        <v>114</v>
      </c>
    </row>
    <row r="7868">
      <c r="C7868" s="13" t="n">
        <v>115</v>
      </c>
      <c r="Y7868" s="13" t="n">
        <v>115</v>
      </c>
      <c r="AU7868" s="13" t="n">
        <v>115</v>
      </c>
      <c r="BQ7868" s="13" t="n">
        <v>115</v>
      </c>
      <c r="CM7868" s="13" t="n">
        <v>115</v>
      </c>
      <c r="DI7868" s="13" t="n">
        <v>115</v>
      </c>
      <c r="EE7868" s="13" t="n">
        <v>115</v>
      </c>
      <c r="FA7868" s="13" t="n">
        <v>115</v>
      </c>
      <c r="FW7868" s="13" t="n">
        <v>115</v>
      </c>
      <c r="GS7868" s="13" t="n">
        <v>115</v>
      </c>
    </row>
    <row r="7869">
      <c r="C7869" s="13" t="n">
        <v>116</v>
      </c>
      <c r="Y7869" s="13" t="n">
        <v>116</v>
      </c>
      <c r="AU7869" s="13" t="n">
        <v>116</v>
      </c>
      <c r="BQ7869" s="13" t="n">
        <v>116</v>
      </c>
      <c r="CM7869" s="13" t="n">
        <v>116</v>
      </c>
      <c r="DI7869" s="13" t="n">
        <v>116</v>
      </c>
      <c r="EE7869" s="13" t="n">
        <v>116</v>
      </c>
      <c r="FA7869" s="13" t="n">
        <v>116</v>
      </c>
      <c r="FW7869" s="13" t="n">
        <v>116</v>
      </c>
      <c r="GS7869" s="13" t="n">
        <v>116</v>
      </c>
    </row>
    <row r="7870">
      <c r="C7870" s="13" t="n">
        <v>117</v>
      </c>
      <c r="Y7870" s="13" t="n">
        <v>117</v>
      </c>
      <c r="AU7870" s="13" t="n">
        <v>117</v>
      </c>
      <c r="BQ7870" s="13" t="n">
        <v>117</v>
      </c>
      <c r="CM7870" s="13" t="n">
        <v>117</v>
      </c>
      <c r="DI7870" s="13" t="n">
        <v>117</v>
      </c>
      <c r="EE7870" s="13" t="n">
        <v>117</v>
      </c>
      <c r="FA7870" s="13" t="n">
        <v>117</v>
      </c>
      <c r="FW7870" s="13" t="n">
        <v>117</v>
      </c>
      <c r="GS7870" s="13" t="n">
        <v>117</v>
      </c>
    </row>
    <row r="7871">
      <c r="C7871" s="13" t="n">
        <v>118</v>
      </c>
      <c r="Y7871" s="13" t="n">
        <v>118</v>
      </c>
      <c r="AU7871" s="13" t="n">
        <v>118</v>
      </c>
      <c r="BQ7871" s="13" t="n">
        <v>118</v>
      </c>
      <c r="CM7871" s="13" t="n">
        <v>118</v>
      </c>
      <c r="DI7871" s="13" t="n">
        <v>118</v>
      </c>
      <c r="EE7871" s="13" t="n">
        <v>118</v>
      </c>
      <c r="FA7871" s="13" t="n">
        <v>118</v>
      </c>
      <c r="FW7871" s="13" t="n">
        <v>118</v>
      </c>
      <c r="GS7871" s="13" t="n">
        <v>118</v>
      </c>
    </row>
    <row r="7872">
      <c r="C7872" s="13" t="n">
        <v>119</v>
      </c>
      <c r="Y7872" s="13" t="n">
        <v>119</v>
      </c>
      <c r="AU7872" s="13" t="n">
        <v>119</v>
      </c>
      <c r="BQ7872" s="13" t="n">
        <v>119</v>
      </c>
      <c r="CM7872" s="13" t="n">
        <v>119</v>
      </c>
      <c r="DI7872" s="13" t="n">
        <v>119</v>
      </c>
      <c r="EE7872" s="13" t="n">
        <v>119</v>
      </c>
      <c r="FA7872" s="13" t="n">
        <v>119</v>
      </c>
      <c r="FW7872" s="13" t="n">
        <v>119</v>
      </c>
      <c r="GS7872" s="13" t="n">
        <v>119</v>
      </c>
    </row>
    <row r="7873">
      <c r="C7873" s="13" t="n">
        <v>120</v>
      </c>
      <c r="Y7873" s="13" t="n">
        <v>120</v>
      </c>
      <c r="AU7873" s="13" t="n">
        <v>120</v>
      </c>
      <c r="BQ7873" s="13" t="n">
        <v>120</v>
      </c>
      <c r="CM7873" s="13" t="n">
        <v>120</v>
      </c>
      <c r="DI7873" s="13" t="n">
        <v>120</v>
      </c>
      <c r="EE7873" s="13" t="n">
        <v>120</v>
      </c>
      <c r="FA7873" s="13" t="n">
        <v>120</v>
      </c>
      <c r="FW7873" s="13" t="n">
        <v>120</v>
      </c>
      <c r="GS7873" s="13" t="n">
        <v>120</v>
      </c>
    </row>
    <row r="7874">
      <c r="C7874" s="13" t="n">
        <v>121</v>
      </c>
      <c r="Y7874" s="13" t="n">
        <v>121</v>
      </c>
      <c r="AU7874" s="13" t="n">
        <v>121</v>
      </c>
      <c r="BQ7874" s="13" t="n">
        <v>121</v>
      </c>
      <c r="CM7874" s="13" t="n">
        <v>121</v>
      </c>
      <c r="DI7874" s="13" t="n">
        <v>121</v>
      </c>
      <c r="EE7874" s="13" t="n">
        <v>121</v>
      </c>
      <c r="FA7874" s="13" t="n">
        <v>121</v>
      </c>
      <c r="FW7874" s="13" t="n">
        <v>121</v>
      </c>
      <c r="GS7874" s="13" t="n">
        <v>121</v>
      </c>
    </row>
    <row r="7875">
      <c r="C7875" s="13" t="n">
        <v>122</v>
      </c>
      <c r="Y7875" s="13" t="n">
        <v>122</v>
      </c>
      <c r="AU7875" s="13" t="n">
        <v>122</v>
      </c>
      <c r="BQ7875" s="13" t="n">
        <v>122</v>
      </c>
      <c r="CM7875" s="13" t="n">
        <v>122</v>
      </c>
      <c r="DI7875" s="13" t="n">
        <v>122</v>
      </c>
      <c r="EE7875" s="13" t="n">
        <v>122</v>
      </c>
      <c r="FA7875" s="13" t="n">
        <v>122</v>
      </c>
      <c r="FW7875" s="13" t="n">
        <v>122</v>
      </c>
      <c r="GS7875" s="13" t="n">
        <v>122</v>
      </c>
    </row>
    <row r="7876">
      <c r="C7876" s="13" t="n">
        <v>123</v>
      </c>
      <c r="Y7876" s="13" t="n">
        <v>123</v>
      </c>
      <c r="AU7876" s="13" t="n">
        <v>123</v>
      </c>
      <c r="BQ7876" s="13" t="n">
        <v>123</v>
      </c>
      <c r="CM7876" s="13" t="n">
        <v>123</v>
      </c>
      <c r="DI7876" s="13" t="n">
        <v>123</v>
      </c>
      <c r="EE7876" s="13" t="n">
        <v>123</v>
      </c>
      <c r="FA7876" s="13" t="n">
        <v>123</v>
      </c>
      <c r="FW7876" s="13" t="n">
        <v>123</v>
      </c>
      <c r="GS7876" s="13" t="n">
        <v>123</v>
      </c>
    </row>
    <row r="7877">
      <c r="C7877" s="13" t="n">
        <v>124</v>
      </c>
      <c r="Y7877" s="13" t="n">
        <v>124</v>
      </c>
      <c r="AU7877" s="13" t="n">
        <v>124</v>
      </c>
      <c r="BQ7877" s="13" t="n">
        <v>124</v>
      </c>
      <c r="CM7877" s="13" t="n">
        <v>124</v>
      </c>
      <c r="DI7877" s="13" t="n">
        <v>124</v>
      </c>
      <c r="EE7877" s="13" t="n">
        <v>124</v>
      </c>
      <c r="FA7877" s="13" t="n">
        <v>124</v>
      </c>
      <c r="FW7877" s="13" t="n">
        <v>124</v>
      </c>
      <c r="GS7877" s="13" t="n">
        <v>124</v>
      </c>
    </row>
    <row r="7878">
      <c r="C7878" s="13" t="n">
        <v>125</v>
      </c>
      <c r="Y7878" s="13" t="n">
        <v>125</v>
      </c>
      <c r="AU7878" s="13" t="n">
        <v>125</v>
      </c>
      <c r="BQ7878" s="13" t="n">
        <v>125</v>
      </c>
      <c r="CM7878" s="13" t="n">
        <v>125</v>
      </c>
      <c r="DI7878" s="13" t="n">
        <v>125</v>
      </c>
      <c r="EE7878" s="13" t="n">
        <v>125</v>
      </c>
      <c r="FA7878" s="13" t="n">
        <v>125</v>
      </c>
      <c r="FW7878" s="13" t="n">
        <v>125</v>
      </c>
      <c r="GS7878" s="13" t="n">
        <v>125</v>
      </c>
    </row>
    <row r="7879">
      <c r="C7879" s="13" t="n">
        <v>126</v>
      </c>
      <c r="Y7879" s="13" t="n">
        <v>126</v>
      </c>
      <c r="AU7879" s="13" t="n">
        <v>126</v>
      </c>
      <c r="BQ7879" s="13" t="n">
        <v>126</v>
      </c>
      <c r="CM7879" s="13" t="n">
        <v>126</v>
      </c>
      <c r="DI7879" s="13" t="n">
        <v>126</v>
      </c>
      <c r="EE7879" s="13" t="n">
        <v>126</v>
      </c>
      <c r="FA7879" s="13" t="n">
        <v>126</v>
      </c>
      <c r="FW7879" s="13" t="n">
        <v>126</v>
      </c>
      <c r="GS7879" s="13" t="n">
        <v>126</v>
      </c>
    </row>
    <row r="7880">
      <c r="C7880" s="13" t="n">
        <v>127</v>
      </c>
      <c r="Y7880" s="13" t="n">
        <v>127</v>
      </c>
      <c r="AU7880" s="13" t="n">
        <v>127</v>
      </c>
      <c r="BQ7880" s="13" t="n">
        <v>127</v>
      </c>
      <c r="CM7880" s="13" t="n">
        <v>127</v>
      </c>
      <c r="DI7880" s="13" t="n">
        <v>127</v>
      </c>
      <c r="EE7880" s="13" t="n">
        <v>127</v>
      </c>
      <c r="FA7880" s="13" t="n">
        <v>127</v>
      </c>
      <c r="FW7880" s="13" t="n">
        <v>127</v>
      </c>
      <c r="GS7880" s="13" t="n">
        <v>127</v>
      </c>
    </row>
    <row r="7881">
      <c r="C7881" s="13" t="n">
        <v>128</v>
      </c>
      <c r="Y7881" s="13" t="n">
        <v>128</v>
      </c>
      <c r="AU7881" s="13" t="n">
        <v>128</v>
      </c>
      <c r="BQ7881" s="13" t="n">
        <v>128</v>
      </c>
      <c r="CM7881" s="13" t="n">
        <v>128</v>
      </c>
      <c r="DI7881" s="13" t="n">
        <v>128</v>
      </c>
      <c r="EE7881" s="13" t="n">
        <v>128</v>
      </c>
      <c r="FA7881" s="13" t="n">
        <v>128</v>
      </c>
      <c r="FW7881" s="13" t="n">
        <v>128</v>
      </c>
      <c r="GS7881" s="13" t="n">
        <v>128</v>
      </c>
    </row>
    <row r="7882">
      <c r="C7882" s="13" t="n">
        <v>129</v>
      </c>
      <c r="Y7882" s="13" t="n">
        <v>129</v>
      </c>
      <c r="AU7882" s="13" t="n">
        <v>129</v>
      </c>
      <c r="BQ7882" s="13" t="n">
        <v>129</v>
      </c>
      <c r="CM7882" s="13" t="n">
        <v>129</v>
      </c>
      <c r="DI7882" s="13" t="n">
        <v>129</v>
      </c>
      <c r="EE7882" s="13" t="n">
        <v>129</v>
      </c>
      <c r="FA7882" s="13" t="n">
        <v>129</v>
      </c>
      <c r="FW7882" s="13" t="n">
        <v>129</v>
      </c>
      <c r="GS7882" s="13" t="n">
        <v>129</v>
      </c>
    </row>
    <row r="7883">
      <c r="C7883" s="13" t="n">
        <v>130</v>
      </c>
      <c r="Y7883" s="13" t="n">
        <v>130</v>
      </c>
      <c r="AU7883" s="13" t="n">
        <v>130</v>
      </c>
      <c r="BQ7883" s="13" t="n">
        <v>130</v>
      </c>
      <c r="CM7883" s="13" t="n">
        <v>130</v>
      </c>
      <c r="DI7883" s="13" t="n">
        <v>130</v>
      </c>
      <c r="EE7883" s="13" t="n">
        <v>130</v>
      </c>
      <c r="FA7883" s="13" t="n">
        <v>130</v>
      </c>
      <c r="FW7883" s="13" t="n">
        <v>130</v>
      </c>
      <c r="GS7883" s="13" t="n">
        <v>130</v>
      </c>
    </row>
    <row r="7884">
      <c r="C7884" s="13" t="n">
        <v>131</v>
      </c>
      <c r="Y7884" s="13" t="n">
        <v>131</v>
      </c>
      <c r="AU7884" s="13" t="n">
        <v>131</v>
      </c>
      <c r="BQ7884" s="13" t="n">
        <v>131</v>
      </c>
      <c r="CM7884" s="13" t="n">
        <v>131</v>
      </c>
      <c r="DI7884" s="13" t="n">
        <v>131</v>
      </c>
      <c r="EE7884" s="13" t="n">
        <v>131</v>
      </c>
      <c r="FA7884" s="13" t="n">
        <v>131</v>
      </c>
      <c r="FW7884" s="13" t="n">
        <v>131</v>
      </c>
      <c r="GS7884" s="13" t="n">
        <v>131</v>
      </c>
    </row>
    <row r="7885">
      <c r="C7885" s="13" t="n">
        <v>132</v>
      </c>
      <c r="Y7885" s="13" t="n">
        <v>132</v>
      </c>
      <c r="AU7885" s="13" t="n">
        <v>132</v>
      </c>
      <c r="BQ7885" s="13" t="n">
        <v>132</v>
      </c>
      <c r="CM7885" s="13" t="n">
        <v>132</v>
      </c>
      <c r="DI7885" s="13" t="n">
        <v>132</v>
      </c>
      <c r="EE7885" s="13" t="n">
        <v>132</v>
      </c>
      <c r="FA7885" s="13" t="n">
        <v>132</v>
      </c>
      <c r="FW7885" s="13" t="n">
        <v>132</v>
      </c>
      <c r="GS7885" s="13" t="n">
        <v>132</v>
      </c>
    </row>
    <row r="7886">
      <c r="C7886" s="13" t="n">
        <v>133</v>
      </c>
      <c r="Y7886" s="13" t="n">
        <v>133</v>
      </c>
      <c r="AU7886" s="13" t="n">
        <v>133</v>
      </c>
      <c r="BQ7886" s="13" t="n">
        <v>133</v>
      </c>
      <c r="CM7886" s="13" t="n">
        <v>133</v>
      </c>
      <c r="DI7886" s="13" t="n">
        <v>133</v>
      </c>
      <c r="EE7886" s="13" t="n">
        <v>133</v>
      </c>
      <c r="FA7886" s="13" t="n">
        <v>133</v>
      </c>
      <c r="FW7886" s="13" t="n">
        <v>133</v>
      </c>
      <c r="GS7886" s="13" t="n">
        <v>133</v>
      </c>
    </row>
    <row r="7887">
      <c r="C7887" s="13" t="n">
        <v>134</v>
      </c>
      <c r="Y7887" s="13" t="n">
        <v>134</v>
      </c>
      <c r="AU7887" s="13" t="n">
        <v>134</v>
      </c>
      <c r="BQ7887" s="13" t="n">
        <v>134</v>
      </c>
      <c r="CM7887" s="13" t="n">
        <v>134</v>
      </c>
      <c r="DI7887" s="13" t="n">
        <v>134</v>
      </c>
      <c r="EE7887" s="13" t="n">
        <v>134</v>
      </c>
      <c r="FA7887" s="13" t="n">
        <v>134</v>
      </c>
      <c r="FW7887" s="13" t="n">
        <v>134</v>
      </c>
      <c r="GS7887" s="13" t="n">
        <v>134</v>
      </c>
    </row>
    <row r="7888">
      <c r="C7888" s="13" t="n">
        <v>135</v>
      </c>
      <c r="Y7888" s="13" t="n">
        <v>135</v>
      </c>
      <c r="AU7888" s="13" t="n">
        <v>135</v>
      </c>
      <c r="BQ7888" s="13" t="n">
        <v>135</v>
      </c>
      <c r="CM7888" s="13" t="n">
        <v>135</v>
      </c>
      <c r="DI7888" s="13" t="n">
        <v>135</v>
      </c>
      <c r="EE7888" s="13" t="n">
        <v>135</v>
      </c>
      <c r="FA7888" s="13" t="n">
        <v>135</v>
      </c>
      <c r="FW7888" s="13" t="n">
        <v>135</v>
      </c>
      <c r="GS7888" s="13" t="n">
        <v>135</v>
      </c>
    </row>
    <row r="7889">
      <c r="C7889" s="13" t="n">
        <v>136</v>
      </c>
      <c r="Y7889" s="13" t="n">
        <v>136</v>
      </c>
      <c r="AU7889" s="13" t="n">
        <v>136</v>
      </c>
      <c r="BQ7889" s="13" t="n">
        <v>136</v>
      </c>
      <c r="CM7889" s="13" t="n">
        <v>136</v>
      </c>
      <c r="DI7889" s="13" t="n">
        <v>136</v>
      </c>
      <c r="EE7889" s="13" t="n">
        <v>136</v>
      </c>
      <c r="FA7889" s="13" t="n">
        <v>136</v>
      </c>
      <c r="FW7889" s="13" t="n">
        <v>136</v>
      </c>
      <c r="GS7889" s="13" t="n">
        <v>136</v>
      </c>
    </row>
    <row r="7890">
      <c r="C7890" s="13" t="n">
        <v>137</v>
      </c>
      <c r="Y7890" s="13" t="n">
        <v>137</v>
      </c>
      <c r="AU7890" s="13" t="n">
        <v>137</v>
      </c>
      <c r="BQ7890" s="13" t="n">
        <v>137</v>
      </c>
      <c r="CM7890" s="13" t="n">
        <v>137</v>
      </c>
      <c r="DI7890" s="13" t="n">
        <v>137</v>
      </c>
      <c r="EE7890" s="13" t="n">
        <v>137</v>
      </c>
      <c r="FA7890" s="13" t="n">
        <v>137</v>
      </c>
      <c r="FW7890" s="13" t="n">
        <v>137</v>
      </c>
      <c r="GS7890" s="13" t="n">
        <v>137</v>
      </c>
    </row>
    <row r="7891">
      <c r="C7891" s="13" t="n">
        <v>138</v>
      </c>
      <c r="Y7891" s="13" t="n">
        <v>138</v>
      </c>
      <c r="AU7891" s="13" t="n">
        <v>138</v>
      </c>
      <c r="BQ7891" s="13" t="n">
        <v>138</v>
      </c>
      <c r="CM7891" s="13" t="n">
        <v>138</v>
      </c>
      <c r="DI7891" s="13" t="n">
        <v>138</v>
      </c>
      <c r="EE7891" s="13" t="n">
        <v>138</v>
      </c>
      <c r="FA7891" s="13" t="n">
        <v>138</v>
      </c>
      <c r="FW7891" s="13" t="n">
        <v>138</v>
      </c>
      <c r="GS7891" s="13" t="n">
        <v>138</v>
      </c>
    </row>
    <row r="7892">
      <c r="C7892" s="13" t="n">
        <v>139</v>
      </c>
      <c r="Y7892" s="13" t="n">
        <v>139</v>
      </c>
      <c r="AU7892" s="13" t="n">
        <v>139</v>
      </c>
      <c r="BQ7892" s="13" t="n">
        <v>139</v>
      </c>
      <c r="CM7892" s="13" t="n">
        <v>139</v>
      </c>
      <c r="DI7892" s="13" t="n">
        <v>139</v>
      </c>
      <c r="EE7892" s="13" t="n">
        <v>139</v>
      </c>
      <c r="FA7892" s="13" t="n">
        <v>139</v>
      </c>
      <c r="FW7892" s="13" t="n">
        <v>139</v>
      </c>
      <c r="GS7892" s="13" t="n">
        <v>139</v>
      </c>
    </row>
    <row r="7893">
      <c r="C7893" s="13" t="n">
        <v>140</v>
      </c>
      <c r="Y7893" s="13" t="n">
        <v>140</v>
      </c>
      <c r="AU7893" s="13" t="n">
        <v>140</v>
      </c>
      <c r="BQ7893" s="13" t="n">
        <v>140</v>
      </c>
      <c r="CM7893" s="13" t="n">
        <v>140</v>
      </c>
      <c r="DI7893" s="13" t="n">
        <v>140</v>
      </c>
      <c r="EE7893" s="13" t="n">
        <v>140</v>
      </c>
      <c r="FA7893" s="13" t="n">
        <v>140</v>
      </c>
      <c r="FW7893" s="13" t="n">
        <v>140</v>
      </c>
      <c r="GS7893" s="13" t="n">
        <v>140</v>
      </c>
    </row>
    <row r="7894">
      <c r="C7894" s="13" t="n">
        <v>141</v>
      </c>
      <c r="Y7894" s="13" t="n">
        <v>141</v>
      </c>
      <c r="AU7894" s="13" t="n">
        <v>141</v>
      </c>
      <c r="BQ7894" s="13" t="n">
        <v>141</v>
      </c>
      <c r="CM7894" s="13" t="n">
        <v>141</v>
      </c>
      <c r="DI7894" s="13" t="n">
        <v>141</v>
      </c>
      <c r="EE7894" s="13" t="n">
        <v>141</v>
      </c>
      <c r="FA7894" s="13" t="n">
        <v>141</v>
      </c>
      <c r="FW7894" s="13" t="n">
        <v>141</v>
      </c>
      <c r="GS7894" s="13" t="n">
        <v>141</v>
      </c>
    </row>
    <row r="7895">
      <c r="C7895" s="13" t="n">
        <v>142</v>
      </c>
      <c r="Y7895" s="13" t="n">
        <v>142</v>
      </c>
      <c r="AU7895" s="13" t="n">
        <v>142</v>
      </c>
      <c r="BQ7895" s="13" t="n">
        <v>142</v>
      </c>
      <c r="CM7895" s="13" t="n">
        <v>142</v>
      </c>
      <c r="DI7895" s="13" t="n">
        <v>142</v>
      </c>
      <c r="EE7895" s="13" t="n">
        <v>142</v>
      </c>
      <c r="FA7895" s="13" t="n">
        <v>142</v>
      </c>
      <c r="FW7895" s="13" t="n">
        <v>142</v>
      </c>
      <c r="GS7895" s="13" t="n">
        <v>142</v>
      </c>
    </row>
    <row r="7896">
      <c r="C7896" s="13" t="n">
        <v>143</v>
      </c>
      <c r="Y7896" s="13" t="n">
        <v>143</v>
      </c>
      <c r="AU7896" s="13" t="n">
        <v>143</v>
      </c>
      <c r="BQ7896" s="13" t="n">
        <v>143</v>
      </c>
      <c r="CM7896" s="13" t="n">
        <v>143</v>
      </c>
      <c r="DI7896" s="13" t="n">
        <v>143</v>
      </c>
      <c r="EE7896" s="13" t="n">
        <v>143</v>
      </c>
      <c r="FA7896" s="13" t="n">
        <v>143</v>
      </c>
      <c r="FW7896" s="13" t="n">
        <v>143</v>
      </c>
      <c r="GS7896" s="13" t="n">
        <v>143</v>
      </c>
    </row>
    <row r="7897">
      <c r="C7897" s="13" t="n">
        <v>144</v>
      </c>
      <c r="Y7897" s="13" t="n">
        <v>144</v>
      </c>
      <c r="AU7897" s="13" t="n">
        <v>144</v>
      </c>
      <c r="BQ7897" s="13" t="n">
        <v>144</v>
      </c>
      <c r="CM7897" s="13" t="n">
        <v>144</v>
      </c>
      <c r="DI7897" s="13" t="n">
        <v>144</v>
      </c>
      <c r="EE7897" s="13" t="n">
        <v>144</v>
      </c>
      <c r="FA7897" s="13" t="n">
        <v>144</v>
      </c>
      <c r="FW7897" s="13" t="n">
        <v>144</v>
      </c>
      <c r="GS7897" s="13" t="n">
        <v>144</v>
      </c>
    </row>
    <row r="7898">
      <c r="C7898" s="13" t="n">
        <v>145</v>
      </c>
      <c r="Y7898" s="13" t="n">
        <v>145</v>
      </c>
      <c r="AU7898" s="13" t="n">
        <v>145</v>
      </c>
      <c r="BQ7898" s="13" t="n">
        <v>145</v>
      </c>
      <c r="CM7898" s="13" t="n">
        <v>145</v>
      </c>
      <c r="DI7898" s="13" t="n">
        <v>145</v>
      </c>
      <c r="EE7898" s="13" t="n">
        <v>145</v>
      </c>
      <c r="FA7898" s="13" t="n">
        <v>145</v>
      </c>
      <c r="FW7898" s="13" t="n">
        <v>145</v>
      </c>
      <c r="GS7898" s="13" t="n">
        <v>145</v>
      </c>
    </row>
    <row r="7899">
      <c r="C7899" s="13" t="n">
        <v>146</v>
      </c>
      <c r="Y7899" s="13" t="n">
        <v>146</v>
      </c>
      <c r="AU7899" s="13" t="n">
        <v>146</v>
      </c>
      <c r="BQ7899" s="13" t="n">
        <v>146</v>
      </c>
      <c r="CM7899" s="13" t="n">
        <v>146</v>
      </c>
      <c r="DI7899" s="13" t="n">
        <v>146</v>
      </c>
      <c r="EE7899" s="13" t="n">
        <v>146</v>
      </c>
      <c r="FA7899" s="13" t="n">
        <v>146</v>
      </c>
      <c r="FW7899" s="13" t="n">
        <v>146</v>
      </c>
      <c r="GS7899" s="13" t="n">
        <v>146</v>
      </c>
    </row>
    <row r="7900">
      <c r="C7900" s="13" t="n">
        <v>147</v>
      </c>
      <c r="Y7900" s="13" t="n">
        <v>147</v>
      </c>
      <c r="AU7900" s="13" t="n">
        <v>147</v>
      </c>
      <c r="BQ7900" s="13" t="n">
        <v>147</v>
      </c>
      <c r="CM7900" s="13" t="n">
        <v>147</v>
      </c>
      <c r="DI7900" s="13" t="n">
        <v>147</v>
      </c>
      <c r="EE7900" s="13" t="n">
        <v>147</v>
      </c>
      <c r="FA7900" s="13" t="n">
        <v>147</v>
      </c>
      <c r="FW7900" s="13" t="n">
        <v>147</v>
      </c>
      <c r="GS7900" s="13" t="n">
        <v>147</v>
      </c>
    </row>
    <row r="7901">
      <c r="C7901" s="13" t="n">
        <v>148</v>
      </c>
      <c r="Y7901" s="13" t="n">
        <v>148</v>
      </c>
      <c r="AU7901" s="13" t="n">
        <v>148</v>
      </c>
      <c r="BQ7901" s="13" t="n">
        <v>148</v>
      </c>
      <c r="CM7901" s="13" t="n">
        <v>148</v>
      </c>
      <c r="DI7901" s="13" t="n">
        <v>148</v>
      </c>
      <c r="EE7901" s="13" t="n">
        <v>148</v>
      </c>
      <c r="FA7901" s="13" t="n">
        <v>148</v>
      </c>
      <c r="FW7901" s="13" t="n">
        <v>148</v>
      </c>
      <c r="GS7901" s="13" t="n">
        <v>148</v>
      </c>
    </row>
    <row r="7902">
      <c r="C7902" s="13" t="n">
        <v>149</v>
      </c>
      <c r="Y7902" s="13" t="n">
        <v>149</v>
      </c>
      <c r="AU7902" s="13" t="n">
        <v>149</v>
      </c>
      <c r="BQ7902" s="13" t="n">
        <v>149</v>
      </c>
      <c r="CM7902" s="13" t="n">
        <v>149</v>
      </c>
      <c r="DI7902" s="13" t="n">
        <v>149</v>
      </c>
      <c r="EE7902" s="13" t="n">
        <v>149</v>
      </c>
      <c r="FA7902" s="13" t="n">
        <v>149</v>
      </c>
      <c r="FW7902" s="13" t="n">
        <v>149</v>
      </c>
      <c r="GS7902" s="13" t="n">
        <v>149</v>
      </c>
    </row>
    <row r="7903">
      <c r="C7903" s="13" t="n">
        <v>150</v>
      </c>
      <c r="Y7903" s="13" t="n">
        <v>150</v>
      </c>
      <c r="AU7903" s="13" t="n">
        <v>150</v>
      </c>
      <c r="BQ7903" s="13" t="n">
        <v>150</v>
      </c>
      <c r="CM7903" s="13" t="n">
        <v>150</v>
      </c>
      <c r="DI7903" s="13" t="n">
        <v>150</v>
      </c>
      <c r="EE7903" s="13" t="n">
        <v>150</v>
      </c>
      <c r="FA7903" s="13" t="n">
        <v>150</v>
      </c>
      <c r="FW7903" s="13" t="n">
        <v>150</v>
      </c>
      <c r="GS7903" s="13" t="n">
        <v>150</v>
      </c>
    </row>
    <row r="7904">
      <c r="C7904" s="13" t="n">
        <v>151</v>
      </c>
      <c r="Y7904" s="13" t="n">
        <v>151</v>
      </c>
      <c r="AU7904" s="13" t="n">
        <v>151</v>
      </c>
      <c r="BQ7904" s="13" t="n">
        <v>151</v>
      </c>
      <c r="CM7904" s="13" t="n">
        <v>151</v>
      </c>
      <c r="DI7904" s="13" t="n">
        <v>151</v>
      </c>
      <c r="EE7904" s="13" t="n">
        <v>151</v>
      </c>
      <c r="FA7904" s="13" t="n">
        <v>151</v>
      </c>
      <c r="FW7904" s="13" t="n">
        <v>151</v>
      </c>
      <c r="GS7904" s="13" t="n">
        <v>151</v>
      </c>
    </row>
    <row r="7905">
      <c r="C7905" s="13" t="n">
        <v>152</v>
      </c>
      <c r="Y7905" s="13" t="n">
        <v>152</v>
      </c>
      <c r="AU7905" s="13" t="n">
        <v>152</v>
      </c>
      <c r="BQ7905" s="13" t="n">
        <v>152</v>
      </c>
      <c r="CM7905" s="13" t="n">
        <v>152</v>
      </c>
      <c r="DI7905" s="13" t="n">
        <v>152</v>
      </c>
      <c r="EE7905" s="13" t="n">
        <v>152</v>
      </c>
      <c r="FA7905" s="13" t="n">
        <v>152</v>
      </c>
      <c r="FW7905" s="13" t="n">
        <v>152</v>
      </c>
      <c r="GS7905" s="13" t="n">
        <v>152</v>
      </c>
    </row>
    <row r="7906">
      <c r="C7906" s="13" t="n">
        <v>153</v>
      </c>
      <c r="Y7906" s="13" t="n">
        <v>153</v>
      </c>
      <c r="AU7906" s="13" t="n">
        <v>153</v>
      </c>
      <c r="BQ7906" s="13" t="n">
        <v>153</v>
      </c>
      <c r="CM7906" s="13" t="n">
        <v>153</v>
      </c>
      <c r="DI7906" s="13" t="n">
        <v>153</v>
      </c>
      <c r="EE7906" s="13" t="n">
        <v>153</v>
      </c>
      <c r="FA7906" s="13" t="n">
        <v>153</v>
      </c>
      <c r="FW7906" s="13" t="n">
        <v>153</v>
      </c>
      <c r="GS7906" s="13" t="n">
        <v>153</v>
      </c>
    </row>
    <row r="7907">
      <c r="C7907" s="13" t="n">
        <v>154</v>
      </c>
      <c r="Y7907" s="13" t="n">
        <v>154</v>
      </c>
      <c r="AU7907" s="13" t="n">
        <v>154</v>
      </c>
      <c r="BQ7907" s="13" t="n">
        <v>154</v>
      </c>
      <c r="CM7907" s="13" t="n">
        <v>154</v>
      </c>
      <c r="DI7907" s="13" t="n">
        <v>154</v>
      </c>
      <c r="EE7907" s="13" t="n">
        <v>154</v>
      </c>
      <c r="FA7907" s="13" t="n">
        <v>154</v>
      </c>
      <c r="FW7907" s="13" t="n">
        <v>154</v>
      </c>
      <c r="GS7907" s="13" t="n">
        <v>154</v>
      </c>
    </row>
    <row r="7908">
      <c r="C7908" s="13" t="n">
        <v>155</v>
      </c>
      <c r="Y7908" s="13" t="n">
        <v>155</v>
      </c>
      <c r="AU7908" s="13" t="n">
        <v>155</v>
      </c>
      <c r="BQ7908" s="13" t="n">
        <v>155</v>
      </c>
      <c r="CM7908" s="13" t="n">
        <v>155</v>
      </c>
      <c r="DI7908" s="13" t="n">
        <v>155</v>
      </c>
      <c r="EE7908" s="13" t="n">
        <v>155</v>
      </c>
      <c r="FA7908" s="13" t="n">
        <v>155</v>
      </c>
      <c r="FW7908" s="13" t="n">
        <v>155</v>
      </c>
      <c r="GS7908" s="13" t="n">
        <v>155</v>
      </c>
    </row>
    <row r="7909">
      <c r="C7909" s="13" t="n">
        <v>156</v>
      </c>
      <c r="Y7909" s="13" t="n">
        <v>156</v>
      </c>
      <c r="AU7909" s="13" t="n">
        <v>156</v>
      </c>
      <c r="BQ7909" s="13" t="n">
        <v>156</v>
      </c>
      <c r="CM7909" s="13" t="n">
        <v>156</v>
      </c>
      <c r="DI7909" s="13" t="n">
        <v>156</v>
      </c>
      <c r="EE7909" s="13" t="n">
        <v>156</v>
      </c>
      <c r="FA7909" s="13" t="n">
        <v>156</v>
      </c>
      <c r="FW7909" s="13" t="n">
        <v>156</v>
      </c>
      <c r="GS7909" s="13" t="n">
        <v>156</v>
      </c>
    </row>
    <row r="7910">
      <c r="C7910" s="13" t="n">
        <v>157</v>
      </c>
      <c r="Y7910" s="13" t="n">
        <v>157</v>
      </c>
      <c r="AU7910" s="13" t="n">
        <v>157</v>
      </c>
      <c r="BQ7910" s="13" t="n">
        <v>157</v>
      </c>
      <c r="CM7910" s="13" t="n">
        <v>157</v>
      </c>
      <c r="DI7910" s="13" t="n">
        <v>157</v>
      </c>
      <c r="EE7910" s="13" t="n">
        <v>157</v>
      </c>
      <c r="FA7910" s="13" t="n">
        <v>157</v>
      </c>
      <c r="FW7910" s="13" t="n">
        <v>157</v>
      </c>
      <c r="GS7910" s="13" t="n">
        <v>157</v>
      </c>
    </row>
    <row r="7911">
      <c r="C7911" s="13" t="n">
        <v>158</v>
      </c>
      <c r="Y7911" s="13" t="n">
        <v>158</v>
      </c>
      <c r="AU7911" s="13" t="n">
        <v>158</v>
      </c>
      <c r="BQ7911" s="13" t="n">
        <v>158</v>
      </c>
      <c r="CM7911" s="13" t="n">
        <v>158</v>
      </c>
      <c r="DI7911" s="13" t="n">
        <v>158</v>
      </c>
      <c r="EE7911" s="13" t="n">
        <v>158</v>
      </c>
      <c r="FA7911" s="13" t="n">
        <v>158</v>
      </c>
      <c r="FW7911" s="13" t="n">
        <v>158</v>
      </c>
      <c r="GS7911" s="13" t="n">
        <v>158</v>
      </c>
    </row>
    <row r="7912">
      <c r="C7912" s="13" t="n">
        <v>159</v>
      </c>
      <c r="Y7912" s="13" t="n">
        <v>159</v>
      </c>
      <c r="AU7912" s="13" t="n">
        <v>159</v>
      </c>
      <c r="BQ7912" s="13" t="n">
        <v>159</v>
      </c>
      <c r="CM7912" s="13" t="n">
        <v>159</v>
      </c>
      <c r="DI7912" s="13" t="n">
        <v>159</v>
      </c>
      <c r="EE7912" s="13" t="n">
        <v>159</v>
      </c>
      <c r="FA7912" s="13" t="n">
        <v>159</v>
      </c>
      <c r="FW7912" s="13" t="n">
        <v>159</v>
      </c>
      <c r="GS7912" s="13" t="n">
        <v>159</v>
      </c>
    </row>
    <row r="7913">
      <c r="C7913" s="13" t="n">
        <v>160</v>
      </c>
      <c r="Y7913" s="13" t="n">
        <v>160</v>
      </c>
      <c r="AU7913" s="13" t="n">
        <v>160</v>
      </c>
      <c r="BQ7913" s="13" t="n">
        <v>160</v>
      </c>
      <c r="CM7913" s="13" t="n">
        <v>160</v>
      </c>
      <c r="DI7913" s="13" t="n">
        <v>160</v>
      </c>
      <c r="EE7913" s="13" t="n">
        <v>160</v>
      </c>
      <c r="FA7913" s="13" t="n">
        <v>160</v>
      </c>
      <c r="FW7913" s="13" t="n">
        <v>160</v>
      </c>
      <c r="GS7913" s="13" t="n">
        <v>160</v>
      </c>
    </row>
    <row r="7914">
      <c r="C7914" s="13" t="n">
        <v>161</v>
      </c>
      <c r="Y7914" s="13" t="n">
        <v>161</v>
      </c>
      <c r="AU7914" s="13" t="n">
        <v>161</v>
      </c>
      <c r="BQ7914" s="13" t="n">
        <v>161</v>
      </c>
      <c r="CM7914" s="13" t="n">
        <v>161</v>
      </c>
      <c r="DI7914" s="13" t="n">
        <v>161</v>
      </c>
      <c r="EE7914" s="13" t="n">
        <v>161</v>
      </c>
      <c r="FA7914" s="13" t="n">
        <v>161</v>
      </c>
      <c r="FW7914" s="13" t="n">
        <v>161</v>
      </c>
      <c r="GS7914" s="13" t="n">
        <v>161</v>
      </c>
    </row>
    <row r="7915">
      <c r="C7915" s="13" t="n">
        <v>162</v>
      </c>
      <c r="Y7915" s="13" t="n">
        <v>162</v>
      </c>
      <c r="AU7915" s="13" t="n">
        <v>162</v>
      </c>
      <c r="BQ7915" s="13" t="n">
        <v>162</v>
      </c>
      <c r="CM7915" s="13" t="n">
        <v>162</v>
      </c>
      <c r="DI7915" s="13" t="n">
        <v>162</v>
      </c>
      <c r="EE7915" s="13" t="n">
        <v>162</v>
      </c>
      <c r="FA7915" s="13" t="n">
        <v>162</v>
      </c>
      <c r="FW7915" s="13" t="n">
        <v>162</v>
      </c>
      <c r="GS7915" s="13" t="n">
        <v>162</v>
      </c>
    </row>
    <row r="7916">
      <c r="C7916" s="13" t="n">
        <v>163</v>
      </c>
      <c r="Y7916" s="13" t="n">
        <v>163</v>
      </c>
      <c r="AU7916" s="13" t="n">
        <v>163</v>
      </c>
      <c r="BQ7916" s="13" t="n">
        <v>163</v>
      </c>
      <c r="CM7916" s="13" t="n">
        <v>163</v>
      </c>
      <c r="DI7916" s="13" t="n">
        <v>163</v>
      </c>
      <c r="EE7916" s="13" t="n">
        <v>163</v>
      </c>
      <c r="FA7916" s="13" t="n">
        <v>163</v>
      </c>
      <c r="FW7916" s="13" t="n">
        <v>163</v>
      </c>
      <c r="GS7916" s="13" t="n">
        <v>163</v>
      </c>
    </row>
    <row r="7917">
      <c r="C7917" s="13" t="n">
        <v>164</v>
      </c>
      <c r="Y7917" s="13" t="n">
        <v>164</v>
      </c>
      <c r="AU7917" s="13" t="n">
        <v>164</v>
      </c>
      <c r="BQ7917" s="13" t="n">
        <v>164</v>
      </c>
      <c r="CM7917" s="13" t="n">
        <v>164</v>
      </c>
      <c r="DI7917" s="13" t="n">
        <v>164</v>
      </c>
      <c r="EE7917" s="13" t="n">
        <v>164</v>
      </c>
      <c r="FA7917" s="13" t="n">
        <v>164</v>
      </c>
      <c r="FW7917" s="13" t="n">
        <v>164</v>
      </c>
      <c r="GS7917" s="13" t="n">
        <v>164</v>
      </c>
    </row>
    <row r="7918">
      <c r="C7918" s="13" t="n">
        <v>165</v>
      </c>
      <c r="Y7918" s="13" t="n">
        <v>165</v>
      </c>
      <c r="AU7918" s="13" t="n">
        <v>165</v>
      </c>
      <c r="BQ7918" s="13" t="n">
        <v>165</v>
      </c>
      <c r="CM7918" s="13" t="n">
        <v>165</v>
      </c>
      <c r="DI7918" s="13" t="n">
        <v>165</v>
      </c>
      <c r="EE7918" s="13" t="n">
        <v>165</v>
      </c>
      <c r="FA7918" s="13" t="n">
        <v>165</v>
      </c>
      <c r="FW7918" s="13" t="n">
        <v>165</v>
      </c>
      <c r="GS7918" s="13" t="n">
        <v>165</v>
      </c>
    </row>
    <row r="7919">
      <c r="C7919" s="13" t="n">
        <v>166</v>
      </c>
      <c r="Y7919" s="13" t="n">
        <v>166</v>
      </c>
      <c r="AU7919" s="13" t="n">
        <v>166</v>
      </c>
      <c r="BQ7919" s="13" t="n">
        <v>166</v>
      </c>
      <c r="CM7919" s="13" t="n">
        <v>166</v>
      </c>
      <c r="DI7919" s="13" t="n">
        <v>166</v>
      </c>
      <c r="EE7919" s="13" t="n">
        <v>166</v>
      </c>
      <c r="FA7919" s="13" t="n">
        <v>166</v>
      </c>
      <c r="FW7919" s="13" t="n">
        <v>166</v>
      </c>
      <c r="GS7919" s="13" t="n">
        <v>166</v>
      </c>
    </row>
    <row r="7920">
      <c r="C7920" s="13" t="n">
        <v>167</v>
      </c>
      <c r="Y7920" s="13" t="n">
        <v>167</v>
      </c>
      <c r="AU7920" s="13" t="n">
        <v>167</v>
      </c>
      <c r="BQ7920" s="13" t="n">
        <v>167</v>
      </c>
      <c r="CM7920" s="13" t="n">
        <v>167</v>
      </c>
      <c r="DI7920" s="13" t="n">
        <v>167</v>
      </c>
      <c r="EE7920" s="13" t="n">
        <v>167</v>
      </c>
      <c r="FA7920" s="13" t="n">
        <v>167</v>
      </c>
      <c r="FW7920" s="13" t="n">
        <v>167</v>
      </c>
      <c r="GS7920" s="13" t="n">
        <v>167</v>
      </c>
    </row>
    <row r="7921">
      <c r="C7921" s="13" t="n">
        <v>168</v>
      </c>
      <c r="Y7921" s="13" t="n">
        <v>168</v>
      </c>
      <c r="AU7921" s="13" t="n">
        <v>168</v>
      </c>
      <c r="BQ7921" s="13" t="n">
        <v>168</v>
      </c>
      <c r="CM7921" s="13" t="n">
        <v>168</v>
      </c>
      <c r="DI7921" s="13" t="n">
        <v>168</v>
      </c>
      <c r="EE7921" s="13" t="n">
        <v>168</v>
      </c>
      <c r="FA7921" s="13" t="n">
        <v>168</v>
      </c>
      <c r="FW7921" s="13" t="n">
        <v>168</v>
      </c>
      <c r="GS7921" s="13" t="n">
        <v>168</v>
      </c>
    </row>
    <row r="7922">
      <c r="C7922" s="13" t="n">
        <v>169</v>
      </c>
      <c r="Y7922" s="13" t="n">
        <v>169</v>
      </c>
      <c r="AU7922" s="13" t="n">
        <v>169</v>
      </c>
      <c r="BQ7922" s="13" t="n">
        <v>169</v>
      </c>
      <c r="CM7922" s="13" t="n">
        <v>169</v>
      </c>
      <c r="DI7922" s="13" t="n">
        <v>169</v>
      </c>
      <c r="EE7922" s="13" t="n">
        <v>169</v>
      </c>
      <c r="FA7922" s="13" t="n">
        <v>169</v>
      </c>
      <c r="FW7922" s="13" t="n">
        <v>169</v>
      </c>
      <c r="GS7922" s="13" t="n">
        <v>169</v>
      </c>
    </row>
    <row r="7923">
      <c r="C7923" s="13" t="n">
        <v>170</v>
      </c>
      <c r="Y7923" s="13" t="n">
        <v>170</v>
      </c>
      <c r="AU7923" s="13" t="n">
        <v>170</v>
      </c>
      <c r="BQ7923" s="13" t="n">
        <v>170</v>
      </c>
      <c r="CM7923" s="13" t="n">
        <v>170</v>
      </c>
      <c r="DI7923" s="13" t="n">
        <v>170</v>
      </c>
      <c r="EE7923" s="13" t="n">
        <v>170</v>
      </c>
      <c r="FA7923" s="13" t="n">
        <v>170</v>
      </c>
      <c r="FW7923" s="13" t="n">
        <v>170</v>
      </c>
      <c r="GS7923" s="13" t="n">
        <v>170</v>
      </c>
    </row>
    <row r="7924">
      <c r="C7924" s="13" t="n">
        <v>171</v>
      </c>
      <c r="Y7924" s="13" t="n">
        <v>171</v>
      </c>
      <c r="AU7924" s="13" t="n">
        <v>171</v>
      </c>
      <c r="BQ7924" s="13" t="n">
        <v>171</v>
      </c>
      <c r="CM7924" s="13" t="n">
        <v>171</v>
      </c>
      <c r="DI7924" s="13" t="n">
        <v>171</v>
      </c>
      <c r="EE7924" s="13" t="n">
        <v>171</v>
      </c>
      <c r="FA7924" s="13" t="n">
        <v>171</v>
      </c>
      <c r="FW7924" s="13" t="n">
        <v>171</v>
      </c>
      <c r="GS7924" s="13" t="n">
        <v>171</v>
      </c>
    </row>
    <row r="7925">
      <c r="C7925" s="13" t="n">
        <v>172</v>
      </c>
      <c r="Y7925" s="13" t="n">
        <v>172</v>
      </c>
      <c r="AU7925" s="13" t="n">
        <v>172</v>
      </c>
      <c r="BQ7925" s="13" t="n">
        <v>172</v>
      </c>
      <c r="CM7925" s="13" t="n">
        <v>172</v>
      </c>
      <c r="DI7925" s="13" t="n">
        <v>172</v>
      </c>
      <c r="EE7925" s="13" t="n">
        <v>172</v>
      </c>
      <c r="FA7925" s="13" t="n">
        <v>172</v>
      </c>
      <c r="FW7925" s="13" t="n">
        <v>172</v>
      </c>
      <c r="GS7925" s="13" t="n">
        <v>172</v>
      </c>
    </row>
    <row r="7926">
      <c r="C7926" s="13" t="n">
        <v>173</v>
      </c>
      <c r="Y7926" s="13" t="n">
        <v>173</v>
      </c>
      <c r="AU7926" s="13" t="n">
        <v>173</v>
      </c>
      <c r="BQ7926" s="13" t="n">
        <v>173</v>
      </c>
      <c r="CM7926" s="13" t="n">
        <v>173</v>
      </c>
      <c r="DI7926" s="13" t="n">
        <v>173</v>
      </c>
      <c r="EE7926" s="13" t="n">
        <v>173</v>
      </c>
      <c r="FA7926" s="13" t="n">
        <v>173</v>
      </c>
      <c r="FW7926" s="13" t="n">
        <v>173</v>
      </c>
      <c r="GS7926" s="13" t="n">
        <v>173</v>
      </c>
    </row>
    <row r="7927">
      <c r="C7927" s="13" t="n">
        <v>174</v>
      </c>
      <c r="Y7927" s="13" t="n">
        <v>174</v>
      </c>
      <c r="AU7927" s="13" t="n">
        <v>174</v>
      </c>
      <c r="BQ7927" s="13" t="n">
        <v>174</v>
      </c>
      <c r="CM7927" s="13" t="n">
        <v>174</v>
      </c>
      <c r="DI7927" s="13" t="n">
        <v>174</v>
      </c>
      <c r="EE7927" s="13" t="n">
        <v>174</v>
      </c>
      <c r="FA7927" s="13" t="n">
        <v>174</v>
      </c>
      <c r="FW7927" s="13" t="n">
        <v>174</v>
      </c>
      <c r="GS7927" s="13" t="n">
        <v>174</v>
      </c>
    </row>
    <row r="7928">
      <c r="C7928" s="13" t="n">
        <v>175</v>
      </c>
      <c r="Y7928" s="13" t="n">
        <v>175</v>
      </c>
      <c r="AU7928" s="13" t="n">
        <v>175</v>
      </c>
      <c r="BQ7928" s="13" t="n">
        <v>175</v>
      </c>
      <c r="CM7928" s="13" t="n">
        <v>175</v>
      </c>
      <c r="DI7928" s="13" t="n">
        <v>175</v>
      </c>
      <c r="EE7928" s="13" t="n">
        <v>175</v>
      </c>
      <c r="FA7928" s="13" t="n">
        <v>175</v>
      </c>
      <c r="FW7928" s="13" t="n">
        <v>175</v>
      </c>
      <c r="GS7928" s="13" t="n">
        <v>175</v>
      </c>
    </row>
    <row r="7929">
      <c r="C7929" s="13" t="n">
        <v>176</v>
      </c>
      <c r="Y7929" s="13" t="n">
        <v>176</v>
      </c>
      <c r="AU7929" s="13" t="n">
        <v>176</v>
      </c>
      <c r="BQ7929" s="13" t="n">
        <v>176</v>
      </c>
      <c r="CM7929" s="13" t="n">
        <v>176</v>
      </c>
      <c r="DI7929" s="13" t="n">
        <v>176</v>
      </c>
      <c r="EE7929" s="13" t="n">
        <v>176</v>
      </c>
      <c r="FA7929" s="13" t="n">
        <v>176</v>
      </c>
      <c r="FW7929" s="13" t="n">
        <v>176</v>
      </c>
      <c r="GS7929" s="13" t="n">
        <v>176</v>
      </c>
    </row>
    <row r="7930">
      <c r="C7930" s="13" t="n">
        <v>177</v>
      </c>
      <c r="Y7930" s="13" t="n">
        <v>177</v>
      </c>
      <c r="AU7930" s="13" t="n">
        <v>177</v>
      </c>
      <c r="BQ7930" s="13" t="n">
        <v>177</v>
      </c>
      <c r="CM7930" s="13" t="n">
        <v>177</v>
      </c>
      <c r="DI7930" s="13" t="n">
        <v>177</v>
      </c>
      <c r="EE7930" s="13" t="n">
        <v>177</v>
      </c>
      <c r="FA7930" s="13" t="n">
        <v>177</v>
      </c>
      <c r="FW7930" s="13" t="n">
        <v>177</v>
      </c>
      <c r="GS7930" s="13" t="n">
        <v>177</v>
      </c>
    </row>
    <row r="7931">
      <c r="C7931" s="13" t="n">
        <v>178</v>
      </c>
      <c r="Y7931" s="13" t="n">
        <v>178</v>
      </c>
      <c r="AU7931" s="13" t="n">
        <v>178</v>
      </c>
      <c r="BQ7931" s="13" t="n">
        <v>178</v>
      </c>
      <c r="CM7931" s="13" t="n">
        <v>178</v>
      </c>
      <c r="DI7931" s="13" t="n">
        <v>178</v>
      </c>
      <c r="EE7931" s="13" t="n">
        <v>178</v>
      </c>
      <c r="FA7931" s="13" t="n">
        <v>178</v>
      </c>
      <c r="FW7931" s="13" t="n">
        <v>178</v>
      </c>
      <c r="GS7931" s="13" t="n">
        <v>178</v>
      </c>
    </row>
    <row r="7932">
      <c r="C7932" s="13" t="n">
        <v>179</v>
      </c>
      <c r="Y7932" s="13" t="n">
        <v>179</v>
      </c>
      <c r="AU7932" s="13" t="n">
        <v>179</v>
      </c>
      <c r="BQ7932" s="13" t="n">
        <v>179</v>
      </c>
      <c r="CM7932" s="13" t="n">
        <v>179</v>
      </c>
      <c r="DI7932" s="13" t="n">
        <v>179</v>
      </c>
      <c r="EE7932" s="13" t="n">
        <v>179</v>
      </c>
      <c r="FA7932" s="13" t="n">
        <v>179</v>
      </c>
      <c r="FW7932" s="13" t="n">
        <v>179</v>
      </c>
      <c r="GS7932" s="13" t="n">
        <v>179</v>
      </c>
    </row>
    <row r="7933">
      <c r="C7933" s="13" t="n">
        <v>180</v>
      </c>
      <c r="Y7933" s="13" t="n">
        <v>180</v>
      </c>
      <c r="AU7933" s="13" t="n">
        <v>180</v>
      </c>
      <c r="BQ7933" s="13" t="n">
        <v>180</v>
      </c>
      <c r="CM7933" s="13" t="n">
        <v>180</v>
      </c>
      <c r="DI7933" s="13" t="n">
        <v>180</v>
      </c>
      <c r="EE7933" s="13" t="n">
        <v>180</v>
      </c>
      <c r="FA7933" s="13" t="n">
        <v>180</v>
      </c>
      <c r="FW7933" s="13" t="n">
        <v>180</v>
      </c>
      <c r="GS7933" s="13" t="n">
        <v>180</v>
      </c>
    </row>
    <row r="7934">
      <c r="C7934" s="13" t="n">
        <v>181</v>
      </c>
      <c r="Y7934" s="13" t="n">
        <v>181</v>
      </c>
      <c r="AU7934" s="13" t="n">
        <v>181</v>
      </c>
      <c r="BQ7934" s="13" t="n">
        <v>181</v>
      </c>
      <c r="CM7934" s="13" t="n">
        <v>181</v>
      </c>
      <c r="DI7934" s="13" t="n">
        <v>181</v>
      </c>
      <c r="EE7934" s="13" t="n">
        <v>181</v>
      </c>
      <c r="FA7934" s="13" t="n">
        <v>181</v>
      </c>
      <c r="FW7934" s="13" t="n">
        <v>181</v>
      </c>
      <c r="GS7934" s="13" t="n">
        <v>181</v>
      </c>
    </row>
    <row r="7935">
      <c r="C7935" s="13" t="n">
        <v>182</v>
      </c>
      <c r="Y7935" s="13" t="n">
        <v>182</v>
      </c>
      <c r="AU7935" s="13" t="n">
        <v>182</v>
      </c>
      <c r="BQ7935" s="13" t="n">
        <v>182</v>
      </c>
      <c r="CM7935" s="13" t="n">
        <v>182</v>
      </c>
      <c r="DI7935" s="13" t="n">
        <v>182</v>
      </c>
      <c r="EE7935" s="13" t="n">
        <v>182</v>
      </c>
      <c r="FA7935" s="13" t="n">
        <v>182</v>
      </c>
      <c r="FW7935" s="13" t="n">
        <v>182</v>
      </c>
      <c r="GS7935" s="13" t="n">
        <v>182</v>
      </c>
    </row>
    <row r="7936">
      <c r="C7936" s="13" t="n">
        <v>183</v>
      </c>
      <c r="Y7936" s="13" t="n">
        <v>183</v>
      </c>
      <c r="AU7936" s="13" t="n">
        <v>183</v>
      </c>
      <c r="BQ7936" s="13" t="n">
        <v>183</v>
      </c>
      <c r="CM7936" s="13" t="n">
        <v>183</v>
      </c>
      <c r="DI7936" s="13" t="n">
        <v>183</v>
      </c>
      <c r="EE7936" s="13" t="n">
        <v>183</v>
      </c>
      <c r="FA7936" s="13" t="n">
        <v>183</v>
      </c>
      <c r="FW7936" s="13" t="n">
        <v>183</v>
      </c>
      <c r="GS7936" s="13" t="n">
        <v>183</v>
      </c>
    </row>
    <row r="7937">
      <c r="C7937" s="13" t="n">
        <v>184</v>
      </c>
      <c r="Y7937" s="13" t="n">
        <v>184</v>
      </c>
      <c r="AU7937" s="13" t="n">
        <v>184</v>
      </c>
      <c r="BQ7937" s="13" t="n">
        <v>184</v>
      </c>
      <c r="CM7937" s="13" t="n">
        <v>184</v>
      </c>
      <c r="DI7937" s="13" t="n">
        <v>184</v>
      </c>
      <c r="EE7937" s="13" t="n">
        <v>184</v>
      </c>
      <c r="FA7937" s="13" t="n">
        <v>184</v>
      </c>
      <c r="FW7937" s="13" t="n">
        <v>184</v>
      </c>
      <c r="GS7937" s="13" t="n">
        <v>184</v>
      </c>
    </row>
    <row r="7938">
      <c r="C7938" s="13" t="n">
        <v>185</v>
      </c>
      <c r="Y7938" s="13" t="n">
        <v>185</v>
      </c>
      <c r="AU7938" s="13" t="n">
        <v>185</v>
      </c>
      <c r="BQ7938" s="13" t="n">
        <v>185</v>
      </c>
      <c r="CM7938" s="13" t="n">
        <v>185</v>
      </c>
      <c r="DI7938" s="13" t="n">
        <v>185</v>
      </c>
      <c r="EE7938" s="13" t="n">
        <v>185</v>
      </c>
      <c r="FA7938" s="13" t="n">
        <v>185</v>
      </c>
      <c r="FW7938" s="13" t="n">
        <v>185</v>
      </c>
      <c r="GS7938" s="13" t="n">
        <v>185</v>
      </c>
    </row>
    <row r="7939">
      <c r="C7939" s="13" t="n">
        <v>186</v>
      </c>
      <c r="Y7939" s="13" t="n">
        <v>186</v>
      </c>
      <c r="AU7939" s="13" t="n">
        <v>186</v>
      </c>
      <c r="BQ7939" s="13" t="n">
        <v>186</v>
      </c>
      <c r="CM7939" s="13" t="n">
        <v>186</v>
      </c>
      <c r="DI7939" s="13" t="n">
        <v>186</v>
      </c>
      <c r="EE7939" s="13" t="n">
        <v>186</v>
      </c>
      <c r="FA7939" s="13" t="n">
        <v>186</v>
      </c>
      <c r="FW7939" s="13" t="n">
        <v>186</v>
      </c>
      <c r="GS7939" s="13" t="n">
        <v>186</v>
      </c>
    </row>
    <row r="7940">
      <c r="C7940" s="13" t="n">
        <v>187</v>
      </c>
      <c r="Y7940" s="13" t="n">
        <v>187</v>
      </c>
      <c r="AU7940" s="13" t="n">
        <v>187</v>
      </c>
      <c r="BQ7940" s="13" t="n">
        <v>187</v>
      </c>
      <c r="CM7940" s="13" t="n">
        <v>187</v>
      </c>
      <c r="DI7940" s="13" t="n">
        <v>187</v>
      </c>
      <c r="EE7940" s="13" t="n">
        <v>187</v>
      </c>
      <c r="FA7940" s="13" t="n">
        <v>187</v>
      </c>
      <c r="FW7940" s="13" t="n">
        <v>187</v>
      </c>
      <c r="GS7940" s="13" t="n">
        <v>187</v>
      </c>
    </row>
    <row r="7941">
      <c r="C7941" s="13" t="n">
        <v>188</v>
      </c>
      <c r="Y7941" s="13" t="n">
        <v>188</v>
      </c>
      <c r="AU7941" s="13" t="n">
        <v>188</v>
      </c>
      <c r="BQ7941" s="13" t="n">
        <v>188</v>
      </c>
      <c r="CM7941" s="13" t="n">
        <v>188</v>
      </c>
      <c r="DI7941" s="13" t="n">
        <v>188</v>
      </c>
      <c r="EE7941" s="13" t="n">
        <v>188</v>
      </c>
      <c r="FA7941" s="13" t="n">
        <v>188</v>
      </c>
      <c r="FW7941" s="13" t="n">
        <v>188</v>
      </c>
      <c r="GS7941" s="13" t="n">
        <v>188</v>
      </c>
    </row>
    <row r="7942">
      <c r="C7942" s="13" t="n">
        <v>189</v>
      </c>
      <c r="Y7942" s="13" t="n">
        <v>189</v>
      </c>
      <c r="AU7942" s="13" t="n">
        <v>189</v>
      </c>
      <c r="BQ7942" s="13" t="n">
        <v>189</v>
      </c>
      <c r="CM7942" s="13" t="n">
        <v>189</v>
      </c>
      <c r="DI7942" s="13" t="n">
        <v>189</v>
      </c>
      <c r="EE7942" s="13" t="n">
        <v>189</v>
      </c>
      <c r="FA7942" s="13" t="n">
        <v>189</v>
      </c>
      <c r="FW7942" s="13" t="n">
        <v>189</v>
      </c>
      <c r="GS7942" s="13" t="n">
        <v>189</v>
      </c>
    </row>
    <row r="7943">
      <c r="C7943" s="13" t="n">
        <v>190</v>
      </c>
      <c r="Y7943" s="13" t="n">
        <v>190</v>
      </c>
      <c r="AU7943" s="13" t="n">
        <v>190</v>
      </c>
      <c r="BQ7943" s="13" t="n">
        <v>190</v>
      </c>
      <c r="CM7943" s="13" t="n">
        <v>190</v>
      </c>
      <c r="DI7943" s="13" t="n">
        <v>190</v>
      </c>
      <c r="EE7943" s="13" t="n">
        <v>190</v>
      </c>
      <c r="FA7943" s="13" t="n">
        <v>190</v>
      </c>
      <c r="FW7943" s="13" t="n">
        <v>190</v>
      </c>
      <c r="GS7943" s="13" t="n">
        <v>190</v>
      </c>
    </row>
    <row r="7944">
      <c r="C7944" s="13" t="n">
        <v>191</v>
      </c>
      <c r="Y7944" s="13" t="n">
        <v>191</v>
      </c>
      <c r="AU7944" s="13" t="n">
        <v>191</v>
      </c>
      <c r="BQ7944" s="13" t="n">
        <v>191</v>
      </c>
      <c r="CM7944" s="13" t="n">
        <v>191</v>
      </c>
      <c r="DI7944" s="13" t="n">
        <v>191</v>
      </c>
      <c r="EE7944" s="13" t="n">
        <v>191</v>
      </c>
      <c r="FA7944" s="13" t="n">
        <v>191</v>
      </c>
      <c r="FW7944" s="13" t="n">
        <v>191</v>
      </c>
      <c r="GS7944" s="13" t="n">
        <v>191</v>
      </c>
    </row>
    <row r="7945">
      <c r="C7945" s="13" t="n">
        <v>192</v>
      </c>
      <c r="Y7945" s="13" t="n">
        <v>192</v>
      </c>
      <c r="AU7945" s="13" t="n">
        <v>192</v>
      </c>
      <c r="BQ7945" s="13" t="n">
        <v>192</v>
      </c>
      <c r="CM7945" s="13" t="n">
        <v>192</v>
      </c>
      <c r="DI7945" s="13" t="n">
        <v>192</v>
      </c>
      <c r="EE7945" s="13" t="n">
        <v>192</v>
      </c>
      <c r="FA7945" s="13" t="n">
        <v>192</v>
      </c>
      <c r="FW7945" s="13" t="n">
        <v>192</v>
      </c>
      <c r="GS7945" s="13" t="n">
        <v>192</v>
      </c>
    </row>
    <row r="7946">
      <c r="C7946" s="13" t="n">
        <v>193</v>
      </c>
      <c r="Y7946" s="13" t="n">
        <v>193</v>
      </c>
      <c r="AU7946" s="13" t="n">
        <v>193</v>
      </c>
      <c r="BQ7946" s="13" t="n">
        <v>193</v>
      </c>
      <c r="CM7946" s="13" t="n">
        <v>193</v>
      </c>
      <c r="DI7946" s="13" t="n">
        <v>193</v>
      </c>
      <c r="EE7946" s="13" t="n">
        <v>193</v>
      </c>
      <c r="FA7946" s="13" t="n">
        <v>193</v>
      </c>
      <c r="FW7946" s="13" t="n">
        <v>193</v>
      </c>
      <c r="GS7946" s="13" t="n">
        <v>193</v>
      </c>
    </row>
    <row r="7947">
      <c r="C7947" s="13" t="n">
        <v>194</v>
      </c>
      <c r="Y7947" s="13" t="n">
        <v>194</v>
      </c>
      <c r="AU7947" s="13" t="n">
        <v>194</v>
      </c>
      <c r="BQ7947" s="13" t="n">
        <v>194</v>
      </c>
      <c r="CM7947" s="13" t="n">
        <v>194</v>
      </c>
      <c r="DI7947" s="13" t="n">
        <v>194</v>
      </c>
      <c r="EE7947" s="13" t="n">
        <v>194</v>
      </c>
      <c r="FA7947" s="13" t="n">
        <v>194</v>
      </c>
      <c r="FW7947" s="13" t="n">
        <v>194</v>
      </c>
      <c r="GS7947" s="13" t="n">
        <v>194</v>
      </c>
    </row>
    <row r="7948">
      <c r="C7948" s="13" t="n">
        <v>195</v>
      </c>
      <c r="Y7948" s="13" t="n">
        <v>195</v>
      </c>
      <c r="AU7948" s="13" t="n">
        <v>195</v>
      </c>
      <c r="BQ7948" s="13" t="n">
        <v>195</v>
      </c>
      <c r="CM7948" s="13" t="n">
        <v>195</v>
      </c>
      <c r="DI7948" s="13" t="n">
        <v>195</v>
      </c>
      <c r="EE7948" s="13" t="n">
        <v>195</v>
      </c>
      <c r="FA7948" s="13" t="n">
        <v>195</v>
      </c>
      <c r="FW7948" s="13" t="n">
        <v>195</v>
      </c>
      <c r="GS7948" s="13" t="n">
        <v>195</v>
      </c>
    </row>
    <row r="7949">
      <c r="C7949" s="13" t="n">
        <v>196</v>
      </c>
      <c r="Y7949" s="13" t="n">
        <v>196</v>
      </c>
      <c r="AU7949" s="13" t="n">
        <v>196</v>
      </c>
      <c r="BQ7949" s="13" t="n">
        <v>196</v>
      </c>
      <c r="CM7949" s="13" t="n">
        <v>196</v>
      </c>
      <c r="DI7949" s="13" t="n">
        <v>196</v>
      </c>
      <c r="EE7949" s="13" t="n">
        <v>196</v>
      </c>
      <c r="FA7949" s="13" t="n">
        <v>196</v>
      </c>
      <c r="FW7949" s="13" t="n">
        <v>196</v>
      </c>
      <c r="GS7949" s="13" t="n">
        <v>196</v>
      </c>
    </row>
    <row r="7950">
      <c r="C7950" s="13" t="n">
        <v>197</v>
      </c>
      <c r="Y7950" s="13" t="n">
        <v>197</v>
      </c>
      <c r="AU7950" s="13" t="n">
        <v>197</v>
      </c>
      <c r="BQ7950" s="13" t="n">
        <v>197</v>
      </c>
      <c r="CM7950" s="13" t="n">
        <v>197</v>
      </c>
      <c r="DI7950" s="13" t="n">
        <v>197</v>
      </c>
      <c r="EE7950" s="13" t="n">
        <v>197</v>
      </c>
      <c r="FA7950" s="13" t="n">
        <v>197</v>
      </c>
      <c r="FW7950" s="13" t="n">
        <v>197</v>
      </c>
      <c r="GS7950" s="13" t="n">
        <v>197</v>
      </c>
    </row>
    <row r="7951">
      <c r="C7951" s="13" t="n">
        <v>198</v>
      </c>
      <c r="Y7951" s="13" t="n">
        <v>198</v>
      </c>
      <c r="AU7951" s="13" t="n">
        <v>198</v>
      </c>
      <c r="BQ7951" s="13" t="n">
        <v>198</v>
      </c>
      <c r="CM7951" s="13" t="n">
        <v>198</v>
      </c>
      <c r="DI7951" s="13" t="n">
        <v>198</v>
      </c>
      <c r="EE7951" s="13" t="n">
        <v>198</v>
      </c>
      <c r="FA7951" s="13" t="n">
        <v>198</v>
      </c>
      <c r="FW7951" s="13" t="n">
        <v>198</v>
      </c>
      <c r="GS7951" s="13" t="n">
        <v>198</v>
      </c>
    </row>
  </sheetData>
  <conditionalFormatting sqref="D458:D460">
    <cfRule type="cellIs" priority="2" operator="equal" dxfId="0">
      <formula>1</formula>
    </cfRule>
  </conditionalFormatting>
  <conditionalFormatting sqref="D323:F325">
    <cfRule type="cellIs" priority="3" operator="equal" dxfId="0">
      <formula>1</formula>
    </cfRule>
  </conditionalFormatting>
  <conditionalFormatting sqref="D73:R75">
    <cfRule type="cellIs" priority="6" operator="equal" dxfId="0">
      <formula>1</formula>
    </cfRule>
  </conditionalFormatting>
  <conditionalFormatting sqref="D78:R80">
    <cfRule type="cellIs" priority="5" operator="equal" dxfId="0">
      <formula>1</formula>
    </cfRule>
  </conditionalFormatting>
  <conditionalFormatting sqref="D83:R85">
    <cfRule type="cellIs" priority="8" operator="equal" dxfId="0">
      <formula>1</formula>
    </cfRule>
  </conditionalFormatting>
  <conditionalFormatting sqref="D88:R90">
    <cfRule type="cellIs" priority="7" operator="equal" dxfId="0">
      <formula>1</formula>
    </cfRule>
  </conditionalFormatting>
  <conditionalFormatting sqref="D158:R160">
    <cfRule type="cellIs" priority="4" operator="equal" dxfId="0">
      <formula>1</formula>
    </cfRule>
  </conditionalFormatting>
  <conditionalFormatting sqref="E458:F459">
    <cfRule type="cellIs" priority="1" operator="equal" dxfId="0">
      <formula>1</formula>
    </cfRule>
  </conditionalFormatting>
  <conditionalFormatting sqref="W73:AK75">
    <cfRule type="cellIs" priority="38" operator="equal" dxfId="0">
      <formula>1</formula>
    </cfRule>
  </conditionalFormatting>
  <conditionalFormatting sqref="W78:AK80">
    <cfRule type="cellIs" priority="37" operator="equal" dxfId="0">
      <formula>1</formula>
    </cfRule>
  </conditionalFormatting>
  <conditionalFormatting sqref="W83:AK85">
    <cfRule type="cellIs" priority="40" operator="equal" dxfId="0">
      <formula>1</formula>
    </cfRule>
  </conditionalFormatting>
  <conditionalFormatting sqref="W88:AK90">
    <cfRule type="cellIs" priority="39" operator="equal" dxfId="0">
      <formula>1</formula>
    </cfRule>
  </conditionalFormatting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R43"/>
  <sheetViews>
    <sheetView zoomScale="90" zoomScaleNormal="90" workbookViewId="0">
      <selection activeCell="A1" sqref="A1"/>
    </sheetView>
  </sheetViews>
  <sheetFormatPr baseColWidth="8" defaultRowHeight="14.4"/>
  <cols>
    <col width="5.6640625" customWidth="1" style="94" min="1" max="1"/>
    <col width="27.109375" bestFit="1" customWidth="1" style="94" min="2" max="2"/>
    <col width="8.88671875" customWidth="1" style="94" min="3" max="3"/>
    <col width="11.44140625" customWidth="1" style="94" min="4" max="18"/>
    <col width="8.88671875" customWidth="1" style="94" min="19" max="16384"/>
  </cols>
  <sheetData>
    <row r="1">
      <c r="B1" s="60" t="inlineStr">
        <is>
          <t>CV</t>
        </is>
      </c>
      <c r="C1" s="60">
        <f>Data!D27</f>
        <v/>
      </c>
      <c r="G1" s="102" t="n"/>
    </row>
    <row r="2">
      <c r="B2" s="60" t="inlineStr">
        <is>
          <t>Input source</t>
        </is>
      </c>
    </row>
    <row r="3">
      <c r="D3" s="94" t="n">
        <v>1</v>
      </c>
      <c r="E3" s="94" t="n">
        <v>2</v>
      </c>
      <c r="F3" s="94" t="n">
        <v>3</v>
      </c>
      <c r="G3" s="94" t="n">
        <v>4</v>
      </c>
      <c r="H3" s="94" t="n">
        <v>5</v>
      </c>
      <c r="I3" s="94" t="n">
        <v>6</v>
      </c>
      <c r="J3" s="94" t="n">
        <v>7</v>
      </c>
      <c r="K3" s="94" t="n">
        <v>8</v>
      </c>
      <c r="L3" s="94" t="n">
        <v>9</v>
      </c>
      <c r="M3" s="94" t="n">
        <v>10</v>
      </c>
      <c r="N3" s="94" t="n">
        <v>11</v>
      </c>
      <c r="O3" s="94" t="n">
        <v>12</v>
      </c>
      <c r="P3" s="94" t="n">
        <v>13</v>
      </c>
      <c r="Q3" s="94" t="n">
        <v>14</v>
      </c>
      <c r="R3" s="94" t="n">
        <v>15</v>
      </c>
    </row>
    <row r="4">
      <c r="B4" s="94" t="inlineStr">
        <is>
          <t>Var(d)</t>
        </is>
      </c>
      <c r="C4" s="94" t="n">
        <v>1</v>
      </c>
      <c r="D4" s="94">
        <f>TRUNC(((Demand!AU5*$C$1)^2),4)</f>
        <v/>
      </c>
      <c r="E4" s="94">
        <f>TRUNC(((Demand!AV5*$C$1)^2),4)</f>
        <v/>
      </c>
      <c r="F4" s="94">
        <f>TRUNC(((Demand!AW5*$C$1)^2),4)</f>
        <v/>
      </c>
      <c r="G4" s="94">
        <f>TRUNC(((Demand!AX5*$C$1)^2),4)</f>
        <v/>
      </c>
      <c r="H4" s="94">
        <f>TRUNC(((Demand!AY5*$C$1)^2),4)</f>
        <v/>
      </c>
      <c r="I4" s="94">
        <f>TRUNC(((Demand!AZ5*$C$1)^2),4)</f>
        <v/>
      </c>
      <c r="J4" s="94">
        <f>TRUNC(((Demand!BA5*$C$1)^2),4)</f>
        <v/>
      </c>
      <c r="K4" s="94">
        <f>TRUNC(((Demand!BB5*$C$1)^2),4)</f>
        <v/>
      </c>
      <c r="L4" s="94">
        <f>TRUNC(((Demand!BC5*$C$1)^2),4)</f>
        <v/>
      </c>
      <c r="M4" s="94">
        <f>TRUNC(((Demand!BD5*$C$1)^2),4)</f>
        <v/>
      </c>
      <c r="N4" s="94">
        <f>TRUNC(((Demand!BE5*$C$1)^2),4)</f>
        <v/>
      </c>
      <c r="O4" s="94">
        <f>TRUNC(((Demand!BF5*$C$1)^2),4)</f>
        <v/>
      </c>
      <c r="P4" s="94">
        <f>TRUNC(((Demand!BG5*$C$1)^2),4)</f>
        <v/>
      </c>
      <c r="Q4" s="94">
        <f>TRUNC(((Demand!BH5*$C$1)^2),4)</f>
        <v/>
      </c>
      <c r="R4" s="94">
        <f>TRUNC(((Demand!BI5*$C$1)^2),4)</f>
        <v/>
      </c>
    </row>
    <row r="5">
      <c r="C5" s="94" t="n">
        <v>2</v>
      </c>
      <c r="D5" s="94">
        <f>TRUNC(((Demand!AU6*$C$1)^2),4)</f>
        <v/>
      </c>
      <c r="E5" s="94">
        <f>TRUNC(((Demand!AV6*$C$1)^2),4)</f>
        <v/>
      </c>
      <c r="F5" s="94">
        <f>TRUNC(((Demand!AW6*$C$1)^2),4)</f>
        <v/>
      </c>
      <c r="G5" s="94">
        <f>TRUNC(((Demand!AX6*$C$1)^2),4)</f>
        <v/>
      </c>
      <c r="H5" s="94">
        <f>TRUNC(((Demand!AY6*$C$1)^2),4)</f>
        <v/>
      </c>
      <c r="I5" s="94">
        <f>TRUNC(((Demand!AZ6*$C$1)^2),4)</f>
        <v/>
      </c>
      <c r="J5" s="94">
        <f>TRUNC(((Demand!BA6*$C$1)^2),4)</f>
        <v/>
      </c>
      <c r="K5" s="94">
        <f>TRUNC(((Demand!BB6*$C$1)^2),4)</f>
        <v/>
      </c>
      <c r="L5" s="94">
        <f>TRUNC(((Demand!BC6*$C$1)^2),4)</f>
        <v/>
      </c>
      <c r="M5" s="94">
        <f>TRUNC(((Demand!BD6*$C$1)^2),4)</f>
        <v/>
      </c>
      <c r="N5" s="94">
        <f>TRUNC(((Demand!BE6*$C$1)^2),4)</f>
        <v/>
      </c>
      <c r="O5" s="94">
        <f>TRUNC(((Demand!BF6*$C$1)^2),4)</f>
        <v/>
      </c>
      <c r="P5" s="94">
        <f>TRUNC(((Demand!BG6*$C$1)^2),4)</f>
        <v/>
      </c>
      <c r="Q5" s="94">
        <f>TRUNC(((Demand!BH6*$C$1)^2),4)</f>
        <v/>
      </c>
      <c r="R5" s="94">
        <f>TRUNC(((Demand!BI6*$C$1)^2),4)</f>
        <v/>
      </c>
    </row>
    <row r="6">
      <c r="C6" s="94" t="n">
        <v>3</v>
      </c>
      <c r="D6" s="94">
        <f>TRUNC(((Demand!AU7*$C$1)^2),4)</f>
        <v/>
      </c>
      <c r="E6" s="94">
        <f>TRUNC(((Demand!AV7*$C$1)^2),4)</f>
        <v/>
      </c>
      <c r="F6" s="94">
        <f>TRUNC(((Demand!AW7*$C$1)^2),4)</f>
        <v/>
      </c>
      <c r="G6" s="94">
        <f>TRUNC(((Demand!AX7*$C$1)^2),4)</f>
        <v/>
      </c>
      <c r="H6" s="94">
        <f>TRUNC(((Demand!AY7*$C$1)^2),4)</f>
        <v/>
      </c>
      <c r="I6" s="94">
        <f>TRUNC(((Demand!AZ7*$C$1)^2),4)</f>
        <v/>
      </c>
      <c r="J6" s="94">
        <f>TRUNC(((Demand!BA7*$C$1)^2),4)</f>
        <v/>
      </c>
      <c r="K6" s="94">
        <f>TRUNC(((Demand!BB7*$C$1)^2),4)</f>
        <v/>
      </c>
      <c r="L6" s="94">
        <f>TRUNC(((Demand!BC7*$C$1)^2),4)</f>
        <v/>
      </c>
      <c r="M6" s="94">
        <f>TRUNC(((Demand!BD7*$C$1)^2),4)</f>
        <v/>
      </c>
      <c r="N6" s="94">
        <f>TRUNC(((Demand!BE7*$C$1)^2),4)</f>
        <v/>
      </c>
      <c r="O6" s="94">
        <f>TRUNC(((Demand!BF7*$C$1)^2),4)</f>
        <v/>
      </c>
      <c r="P6" s="94">
        <f>TRUNC(((Demand!BG7*$C$1)^2),4)</f>
        <v/>
      </c>
      <c r="Q6" s="94">
        <f>TRUNC(((Demand!BH7*$C$1)^2),4)</f>
        <v/>
      </c>
      <c r="R6" s="94">
        <f>TRUNC(((Demand!BI7*$C$1)^2),4)</f>
        <v/>
      </c>
    </row>
    <row r="9">
      <c r="D9" s="94" t="n">
        <v>1</v>
      </c>
      <c r="E9" s="94" t="n">
        <v>2</v>
      </c>
      <c r="F9" s="94" t="n">
        <v>3</v>
      </c>
      <c r="G9" s="94" t="n">
        <v>4</v>
      </c>
      <c r="H9" s="94" t="n">
        <v>5</v>
      </c>
      <c r="I9" s="94" t="n">
        <v>6</v>
      </c>
      <c r="J9" s="94" t="n">
        <v>7</v>
      </c>
      <c r="K9" s="94" t="n">
        <v>8</v>
      </c>
      <c r="L9" s="94" t="n">
        <v>9</v>
      </c>
      <c r="M9" s="94" t="n">
        <v>10</v>
      </c>
      <c r="N9" s="94" t="n">
        <v>11</v>
      </c>
      <c r="O9" s="94" t="n">
        <v>12</v>
      </c>
      <c r="P9" s="94" t="n">
        <v>13</v>
      </c>
      <c r="Q9" s="94" t="n">
        <v>14</v>
      </c>
      <c r="R9" s="94" t="n">
        <v>15</v>
      </c>
    </row>
    <row r="10">
      <c r="B10" s="94" t="inlineStr">
        <is>
          <t>Var(Cap)</t>
        </is>
      </c>
      <c r="C10" s="94" t="n">
        <v>1</v>
      </c>
      <c r="D10" s="94">
        <f>TRUNC(((Suppliers_Cap!F14*$C$1)^2),4)</f>
        <v/>
      </c>
      <c r="E10" s="94">
        <f>TRUNC(((Suppliers_Cap!G14*$C$1)^2),4)</f>
        <v/>
      </c>
      <c r="F10" s="94">
        <f>TRUNC(((Suppliers_Cap!H14*$C$1)^2),4)</f>
        <v/>
      </c>
      <c r="G10" s="94">
        <f>TRUNC(((Suppliers_Cap!I14*$C$1)^2),4)</f>
        <v/>
      </c>
      <c r="H10" s="94">
        <f>TRUNC(((Suppliers_Cap!J14*$C$1)^2),4)</f>
        <v/>
      </c>
      <c r="I10" s="94">
        <f>TRUNC(((Suppliers_Cap!K14*$C$1)^2),4)</f>
        <v/>
      </c>
      <c r="J10" s="94">
        <f>TRUNC(((Suppliers_Cap!L14*$C$1)^2),4)</f>
        <v/>
      </c>
      <c r="K10" s="94">
        <f>TRUNC(((Suppliers_Cap!M14*$C$1)^2),4)</f>
        <v/>
      </c>
      <c r="L10" s="94">
        <f>TRUNC(((Suppliers_Cap!N14*$C$1)^2),4)</f>
        <v/>
      </c>
      <c r="M10" s="94">
        <f>TRUNC(((Suppliers_Cap!O14*$C$1)^2),4)</f>
        <v/>
      </c>
      <c r="N10" s="94">
        <f>TRUNC(((Suppliers_Cap!P14*$C$1)^2),4)</f>
        <v/>
      </c>
      <c r="O10" s="94">
        <f>TRUNC(((Suppliers_Cap!Q14*$C$1)^2),4)</f>
        <v/>
      </c>
      <c r="P10" s="94">
        <f>TRUNC(((Suppliers_Cap!R14*$C$1)^2),4)</f>
        <v/>
      </c>
      <c r="Q10" s="94">
        <f>TRUNC(((Suppliers_Cap!S14*$C$1)^2),4)</f>
        <v/>
      </c>
      <c r="R10" s="94">
        <f>TRUNC(((Suppliers_Cap!T14*$C$1)^2),4)</f>
        <v/>
      </c>
    </row>
    <row r="11">
      <c r="C11" s="94" t="n">
        <v>2</v>
      </c>
      <c r="D11" s="94">
        <f>TRUNC(((Suppliers_Cap!F15*$C$1)^2),4)</f>
        <v/>
      </c>
      <c r="E11" s="94">
        <f>TRUNC(((Suppliers_Cap!G15*$C$1)^2),4)</f>
        <v/>
      </c>
      <c r="F11" s="94">
        <f>TRUNC(((Suppliers_Cap!H15*$C$1)^2),4)</f>
        <v/>
      </c>
      <c r="G11" s="94">
        <f>TRUNC(((Suppliers_Cap!I15*$C$1)^2),4)</f>
        <v/>
      </c>
      <c r="H11" s="94">
        <f>TRUNC(((Suppliers_Cap!J15*$C$1)^2),4)</f>
        <v/>
      </c>
      <c r="I11" s="94">
        <f>TRUNC(((Suppliers_Cap!K15*$C$1)^2),4)</f>
        <v/>
      </c>
      <c r="J11" s="94">
        <f>TRUNC(((Suppliers_Cap!L15*$C$1)^2),4)</f>
        <v/>
      </c>
      <c r="K11" s="94">
        <f>TRUNC(((Suppliers_Cap!M15*$C$1)^2),4)</f>
        <v/>
      </c>
      <c r="L11" s="94">
        <f>TRUNC(((Suppliers_Cap!N15*$C$1)^2),4)</f>
        <v/>
      </c>
      <c r="M11" s="94">
        <f>TRUNC(((Suppliers_Cap!O15*$C$1)^2),4)</f>
        <v/>
      </c>
      <c r="N11" s="94">
        <f>TRUNC(((Suppliers_Cap!P15*$C$1)^2),4)</f>
        <v/>
      </c>
      <c r="O11" s="94">
        <f>TRUNC(((Suppliers_Cap!Q15*$C$1)^2),4)</f>
        <v/>
      </c>
      <c r="P11" s="94">
        <f>TRUNC(((Suppliers_Cap!R15*$C$1)^2),4)</f>
        <v/>
      </c>
      <c r="Q11" s="94">
        <f>TRUNC(((Suppliers_Cap!S15*$C$1)^2),4)</f>
        <v/>
      </c>
      <c r="R11" s="94">
        <f>TRUNC(((Suppliers_Cap!T15*$C$1)^2),4)</f>
        <v/>
      </c>
    </row>
    <row r="12">
      <c r="C12" s="94" t="n">
        <v>3</v>
      </c>
      <c r="D12" s="94">
        <f>TRUNC(((Suppliers_Cap!F16*$C$1)^2),4)</f>
        <v/>
      </c>
      <c r="E12" s="94">
        <f>TRUNC(((Suppliers_Cap!G16*$C$1)^2),4)</f>
        <v/>
      </c>
      <c r="F12" s="94">
        <f>TRUNC(((Suppliers_Cap!H16*$C$1)^2),4)</f>
        <v/>
      </c>
      <c r="G12" s="94">
        <f>TRUNC(((Suppliers_Cap!I16*$C$1)^2),4)</f>
        <v/>
      </c>
      <c r="H12" s="94">
        <f>TRUNC(((Suppliers_Cap!J16*$C$1)^2),4)</f>
        <v/>
      </c>
      <c r="I12" s="94">
        <f>TRUNC(((Suppliers_Cap!K16*$C$1)^2),4)</f>
        <v/>
      </c>
      <c r="J12" s="94">
        <f>TRUNC(((Suppliers_Cap!L16*$C$1)^2),4)</f>
        <v/>
      </c>
      <c r="K12" s="94">
        <f>TRUNC(((Suppliers_Cap!M16*$C$1)^2),4)</f>
        <v/>
      </c>
      <c r="L12" s="94">
        <f>TRUNC(((Suppliers_Cap!N16*$C$1)^2),4)</f>
        <v/>
      </c>
      <c r="M12" s="94">
        <f>TRUNC(((Suppliers_Cap!O16*$C$1)^2),4)</f>
        <v/>
      </c>
      <c r="N12" s="94">
        <f>TRUNC(((Suppliers_Cap!P16*$C$1)^2),4)</f>
        <v/>
      </c>
      <c r="O12" s="94">
        <f>TRUNC(((Suppliers_Cap!Q16*$C$1)^2),4)</f>
        <v/>
      </c>
      <c r="P12" s="94">
        <f>TRUNC(((Suppliers_Cap!R16*$C$1)^2),4)</f>
        <v/>
      </c>
      <c r="Q12" s="94">
        <f>TRUNC(((Suppliers_Cap!S16*$C$1)^2),4)</f>
        <v/>
      </c>
      <c r="R12" s="94">
        <f>TRUNC(((Suppliers_Cap!T16*$C$1)^2),4)</f>
        <v/>
      </c>
    </row>
    <row r="14">
      <c r="B14" s="94" t="inlineStr">
        <is>
          <t>n</t>
        </is>
      </c>
      <c r="C14" s="94" t="n">
        <v>7</v>
      </c>
    </row>
    <row r="15">
      <c r="B15" s="94" t="inlineStr">
        <is>
          <t>m</t>
        </is>
      </c>
      <c r="C15" s="94" t="n">
        <v>30</v>
      </c>
    </row>
    <row r="17">
      <c r="D17" s="94" t="n">
        <v>1</v>
      </c>
      <c r="E17" s="94" t="n">
        <v>2</v>
      </c>
      <c r="F17" s="94" t="n">
        <v>3</v>
      </c>
      <c r="G17" s="94" t="n">
        <v>4</v>
      </c>
      <c r="H17" s="94" t="n">
        <v>5</v>
      </c>
      <c r="I17" s="94" t="n">
        <v>6</v>
      </c>
      <c r="J17" s="94" t="n">
        <v>7</v>
      </c>
      <c r="K17" s="94" t="n">
        <v>8</v>
      </c>
      <c r="L17" s="94" t="n">
        <v>9</v>
      </c>
      <c r="M17" s="94" t="n">
        <v>10</v>
      </c>
      <c r="N17" s="94" t="n">
        <v>11</v>
      </c>
      <c r="O17" s="94" t="n">
        <v>12</v>
      </c>
      <c r="P17" s="94" t="n">
        <v>13</v>
      </c>
      <c r="Q17" s="94" t="n">
        <v>14</v>
      </c>
      <c r="R17" s="94" t="n">
        <v>15</v>
      </c>
    </row>
    <row r="18">
      <c r="B18" s="94" t="inlineStr">
        <is>
          <t>Var(Var(d))</t>
        </is>
      </c>
      <c r="C18" s="94" t="n">
        <v>1</v>
      </c>
      <c r="D18" s="94">
        <f>TRUNC((1/$C$14)*(5*(D4^2)-((($C$14-3)/($C$14-1))*D4^2)),4)</f>
        <v/>
      </c>
      <c r="E18" s="94">
        <f>TRUNC((1/$C$14)*(5*(E4^2)-((($C$14-3)/($C$14-1))*E4^2)),4)</f>
        <v/>
      </c>
      <c r="F18" s="94">
        <f>TRUNC((1/$C$14)*(5*(F4^2)-((($C$14-3)/($C$14-1))*F4^2)),4)</f>
        <v/>
      </c>
      <c r="G18" s="94">
        <f>TRUNC((1/$C$14)*(5*(G4^2)-((($C$14-3)/($C$14-1))*G4^2)),4)</f>
        <v/>
      </c>
      <c r="H18" s="94">
        <f>TRUNC((1/$C$14)*(5*(H4^2)-((($C$14-3)/($C$14-1))*H4^2)),4)</f>
        <v/>
      </c>
      <c r="I18" s="94">
        <f>TRUNC((1/$C$14)*(5*(I4^2)-((($C$14-3)/($C$14-1))*I4^2)),4)</f>
        <v/>
      </c>
      <c r="J18" s="94">
        <f>TRUNC((1/$C$14)*(5*(J4^2)-((($C$14-3)/($C$14-1))*J4^2)),4)</f>
        <v/>
      </c>
      <c r="K18" s="94">
        <f>TRUNC((1/$C$14)*(5*(K4^2)-((($C$14-3)/($C$14-1))*K4^2)),4)</f>
        <v/>
      </c>
      <c r="L18" s="94">
        <f>TRUNC((1/$C$14)*(5*(L4^2)-((($C$14-3)/($C$14-1))*L4^2)),4)</f>
        <v/>
      </c>
      <c r="M18" s="94">
        <f>TRUNC((1/$C$14)*(5*(M4^2)-((($C$14-3)/($C$14-1))*M4^2)),4)</f>
        <v/>
      </c>
      <c r="N18" s="94">
        <f>TRUNC((1/$C$14)*(5*(N4^2)-((($C$14-3)/($C$14-1))*N4^2)),4)</f>
        <v/>
      </c>
      <c r="O18" s="94">
        <f>TRUNC((1/$C$14)*(5*(O4^2)-((($C$14-3)/($C$14-1))*O4^2)),4)</f>
        <v/>
      </c>
      <c r="P18" s="94">
        <f>TRUNC((1/$C$14)*(5*(P4^2)-((($C$14-3)/($C$14-1))*P4^2)),4)</f>
        <v/>
      </c>
      <c r="Q18" s="94">
        <f>TRUNC((1/$C$14)*(5*(Q4^2)-((($C$14-3)/($C$14-1))*Q4^2)),4)</f>
        <v/>
      </c>
      <c r="R18" s="94">
        <f>TRUNC((1/$C$14)*(5*(R4^2)-((($C$14-3)/($C$14-1))*R4^2)),4)</f>
        <v/>
      </c>
    </row>
    <row r="19">
      <c r="C19" s="94" t="n">
        <v>2</v>
      </c>
      <c r="D19" s="94">
        <f>TRUNC((1/$C$14)*(5*(D5^2)-((($C$14-3)/($C$14-1))*D5^2)),4)</f>
        <v/>
      </c>
      <c r="E19" s="94">
        <f>TRUNC((1/$C$14)*(5*(E5^2)-((($C$14-3)/($C$14-1))*E5^2)),4)</f>
        <v/>
      </c>
      <c r="F19" s="94">
        <f>TRUNC((1/$C$14)*(5*(F5^2)-((($C$14-3)/($C$14-1))*F5^2)),4)</f>
        <v/>
      </c>
      <c r="G19" s="94">
        <f>TRUNC((1/$C$14)*(5*(G5^2)-((($C$14-3)/($C$14-1))*G5^2)),4)</f>
        <v/>
      </c>
      <c r="H19" s="94">
        <f>TRUNC((1/$C$14)*(5*(H5^2)-((($C$14-3)/($C$14-1))*H5^2)),4)</f>
        <v/>
      </c>
      <c r="I19" s="94">
        <f>TRUNC((1/$C$14)*(5*(I5^2)-((($C$14-3)/($C$14-1))*I5^2)),4)</f>
        <v/>
      </c>
      <c r="J19" s="94">
        <f>TRUNC((1/$C$14)*(5*(J5^2)-((($C$14-3)/($C$14-1))*J5^2)),4)</f>
        <v/>
      </c>
      <c r="K19" s="94">
        <f>TRUNC((1/$C$14)*(5*(K5^2)-((($C$14-3)/($C$14-1))*K5^2)),4)</f>
        <v/>
      </c>
      <c r="L19" s="94">
        <f>TRUNC((1/$C$14)*(5*(L5^2)-((($C$14-3)/($C$14-1))*L5^2)),4)</f>
        <v/>
      </c>
      <c r="M19" s="94">
        <f>TRUNC((1/$C$14)*(5*(M5^2)-((($C$14-3)/($C$14-1))*M5^2)),4)</f>
        <v/>
      </c>
      <c r="N19" s="94">
        <f>TRUNC((1/$C$14)*(5*(N5^2)-((($C$14-3)/($C$14-1))*N5^2)),4)</f>
        <v/>
      </c>
      <c r="O19" s="94">
        <f>TRUNC((1/$C$14)*(5*(O5^2)-((($C$14-3)/($C$14-1))*O5^2)),4)</f>
        <v/>
      </c>
      <c r="P19" s="94">
        <f>TRUNC((1/$C$14)*(5*(P5^2)-((($C$14-3)/($C$14-1))*P5^2)),4)</f>
        <v/>
      </c>
      <c r="Q19" s="94">
        <f>TRUNC((1/$C$14)*(5*(Q5^2)-((($C$14-3)/($C$14-1))*Q5^2)),4)</f>
        <v/>
      </c>
      <c r="R19" s="94">
        <f>TRUNC((1/$C$14)*(5*(R5^2)-((($C$14-3)/($C$14-1))*R5^2)),4)</f>
        <v/>
      </c>
    </row>
    <row r="20">
      <c r="C20" s="94" t="n">
        <v>3</v>
      </c>
      <c r="D20" s="94">
        <f>TRUNC((1/$C$14)*(5*(D6^2)-((($C$14-3)/($C$14-1))*D6^2)),4)</f>
        <v/>
      </c>
      <c r="E20" s="94">
        <f>TRUNC((1/$C$14)*(5*(E6^2)-((($C$14-3)/($C$14-1))*E6^2)),4)</f>
        <v/>
      </c>
      <c r="F20" s="94">
        <f>TRUNC((1/$C$14)*(5*(F6^2)-((($C$14-3)/($C$14-1))*F6^2)),4)</f>
        <v/>
      </c>
      <c r="G20" s="94">
        <f>TRUNC((1/$C$14)*(5*(G6^2)-((($C$14-3)/($C$14-1))*G6^2)),4)</f>
        <v/>
      </c>
      <c r="H20" s="94">
        <f>TRUNC((1/$C$14)*(5*(H6^2)-((($C$14-3)/($C$14-1))*H6^2)),4)</f>
        <v/>
      </c>
      <c r="I20" s="94">
        <f>TRUNC((1/$C$14)*(5*(I6^2)-((($C$14-3)/($C$14-1))*I6^2)),4)</f>
        <v/>
      </c>
      <c r="J20" s="94">
        <f>TRUNC((1/$C$14)*(5*(J6^2)-((($C$14-3)/($C$14-1))*J6^2)),4)</f>
        <v/>
      </c>
      <c r="K20" s="94">
        <f>TRUNC((1/$C$14)*(5*(K6^2)-((($C$14-3)/($C$14-1))*K6^2)),4)</f>
        <v/>
      </c>
      <c r="L20" s="94">
        <f>TRUNC((1/$C$14)*(5*(L6^2)-((($C$14-3)/($C$14-1))*L6^2)),4)</f>
        <v/>
      </c>
      <c r="M20" s="94">
        <f>TRUNC((1/$C$14)*(5*(M6^2)-((($C$14-3)/($C$14-1))*M6^2)),4)</f>
        <v/>
      </c>
      <c r="N20" s="94">
        <f>TRUNC((1/$C$14)*(5*(N6^2)-((($C$14-3)/($C$14-1))*N6^2)),4)</f>
        <v/>
      </c>
      <c r="O20" s="94">
        <f>TRUNC((1/$C$14)*(5*(O6^2)-((($C$14-3)/($C$14-1))*O6^2)),4)</f>
        <v/>
      </c>
      <c r="P20" s="94">
        <f>TRUNC((1/$C$14)*(5*(P6^2)-((($C$14-3)/($C$14-1))*P6^2)),4)</f>
        <v/>
      </c>
      <c r="Q20" s="94">
        <f>TRUNC((1/$C$14)*(5*(Q6^2)-((($C$14-3)/($C$14-1))*Q6^2)),4)</f>
        <v/>
      </c>
      <c r="R20" s="94">
        <f>TRUNC((1/$C$14)*(5*(R6^2)-((($C$14-3)/($C$14-1))*R6^2)),4)</f>
        <v/>
      </c>
    </row>
    <row r="23">
      <c r="D23" s="94" t="n">
        <v>1</v>
      </c>
      <c r="E23" s="94" t="n">
        <v>2</v>
      </c>
      <c r="F23" s="94" t="n">
        <v>3</v>
      </c>
      <c r="G23" s="94" t="n">
        <v>4</v>
      </c>
      <c r="H23" s="94" t="n">
        <v>5</v>
      </c>
      <c r="I23" s="94" t="n">
        <v>6</v>
      </c>
      <c r="J23" s="94" t="n">
        <v>7</v>
      </c>
      <c r="K23" s="94" t="n">
        <v>8</v>
      </c>
      <c r="L23" s="94" t="n">
        <v>9</v>
      </c>
      <c r="M23" s="94" t="n">
        <v>10</v>
      </c>
      <c r="N23" s="94" t="n">
        <v>11</v>
      </c>
      <c r="O23" s="94" t="n">
        <v>12</v>
      </c>
      <c r="P23" s="94" t="n">
        <v>13</v>
      </c>
      <c r="Q23" s="94" t="n">
        <v>14</v>
      </c>
      <c r="R23" s="94" t="n">
        <v>15</v>
      </c>
    </row>
    <row r="24">
      <c r="B24" s="94" t="inlineStr">
        <is>
          <t>Var(Var(Cap))</t>
        </is>
      </c>
      <c r="C24" s="94" t="n">
        <v>1</v>
      </c>
      <c r="D24" s="94">
        <f>TRUNC((1/$C$14)*(5*(D10^2)-((($C$14-3)/($C$14-1))*D10^2)),4)</f>
        <v/>
      </c>
      <c r="E24" s="94">
        <f>TRUNC((1/$C$14)*(5*(E10^2)-((($C$14-3)/($C$14-1))*E10^2)),4)</f>
        <v/>
      </c>
      <c r="F24" s="94">
        <f>TRUNC((1/$C$14)*(5*(F10^2)-((($C$14-3)/($C$14-1))*F10^2)),4)</f>
        <v/>
      </c>
      <c r="G24" s="94">
        <f>TRUNC((1/$C$14)*(5*(G10^2)-((($C$14-3)/($C$14-1))*G10^2)),4)</f>
        <v/>
      </c>
      <c r="H24" s="94">
        <f>TRUNC((1/$C$14)*(5*(H10^2)-((($C$14-3)/($C$14-1))*H10^2)),4)</f>
        <v/>
      </c>
      <c r="I24" s="94">
        <f>TRUNC((1/$C$14)*(5*(I10^2)-((($C$14-3)/($C$14-1))*I10^2)),4)</f>
        <v/>
      </c>
      <c r="J24" s="94">
        <f>TRUNC((1/$C$14)*(5*(J10^2)-((($C$14-3)/($C$14-1))*J10^2)),4)</f>
        <v/>
      </c>
      <c r="K24" s="94">
        <f>TRUNC((1/$C$14)*(5*(K10^2)-((($C$14-3)/($C$14-1))*K10^2)),4)</f>
        <v/>
      </c>
      <c r="L24" s="94">
        <f>TRUNC((1/$C$14)*(5*(L10^2)-((($C$14-3)/($C$14-1))*L10^2)),4)</f>
        <v/>
      </c>
      <c r="M24" s="94">
        <f>TRUNC((1/$C$14)*(5*(M10^2)-((($C$14-3)/($C$14-1))*M10^2)),4)</f>
        <v/>
      </c>
      <c r="N24" s="94">
        <f>TRUNC((1/$C$14)*(5*(N10^2)-((($C$14-3)/($C$14-1))*N10^2)),4)</f>
        <v/>
      </c>
      <c r="O24" s="94">
        <f>TRUNC((1/$C$14)*(5*(O10^2)-((($C$14-3)/($C$14-1))*O10^2)),4)</f>
        <v/>
      </c>
      <c r="P24" s="94">
        <f>TRUNC((1/$C$14)*(5*(P10^2)-((($C$14-3)/($C$14-1))*P10^2)),4)</f>
        <v/>
      </c>
      <c r="Q24" s="94">
        <f>TRUNC((1/$C$14)*(5*(Q10^2)-((($C$14-3)/($C$14-1))*Q10^2)),4)</f>
        <v/>
      </c>
      <c r="R24" s="94">
        <f>TRUNC((1/$C$14)*(5*(R10^2)-((($C$14-3)/($C$14-1))*R10^2)),4)</f>
        <v/>
      </c>
    </row>
    <row r="25">
      <c r="C25" s="94" t="n">
        <v>2</v>
      </c>
      <c r="D25" s="94">
        <f>TRUNC((1/$C$14)*(5*(D11^2)-((($C$14-3)/($C$14-1))*D11^2)),4)</f>
        <v/>
      </c>
      <c r="E25" s="94">
        <f>TRUNC((1/$C$14)*(5*(E11^2)-((($C$14-3)/($C$14-1))*E11^2)),4)</f>
        <v/>
      </c>
      <c r="F25" s="94">
        <f>TRUNC((1/$C$14)*(5*(F11^2)-((($C$14-3)/($C$14-1))*F11^2)),4)</f>
        <v/>
      </c>
      <c r="G25" s="94">
        <f>TRUNC((1/$C$14)*(5*(G11^2)-((($C$14-3)/($C$14-1))*G11^2)),4)</f>
        <v/>
      </c>
      <c r="H25" s="94">
        <f>TRUNC((1/$C$14)*(5*(H11^2)-((($C$14-3)/($C$14-1))*H11^2)),4)</f>
        <v/>
      </c>
      <c r="I25" s="94">
        <f>TRUNC((1/$C$14)*(5*(I11^2)-((($C$14-3)/($C$14-1))*I11^2)),4)</f>
        <v/>
      </c>
      <c r="J25" s="94">
        <f>TRUNC((1/$C$14)*(5*(J11^2)-((($C$14-3)/($C$14-1))*J11^2)),4)</f>
        <v/>
      </c>
      <c r="K25" s="94">
        <f>TRUNC((1/$C$14)*(5*(K11^2)-((($C$14-3)/($C$14-1))*K11^2)),4)</f>
        <v/>
      </c>
      <c r="L25" s="94">
        <f>TRUNC((1/$C$14)*(5*(L11^2)-((($C$14-3)/($C$14-1))*L11^2)),4)</f>
        <v/>
      </c>
      <c r="M25" s="94">
        <f>TRUNC((1/$C$14)*(5*(M11^2)-((($C$14-3)/($C$14-1))*M11^2)),4)</f>
        <v/>
      </c>
      <c r="N25" s="94">
        <f>TRUNC((1/$C$14)*(5*(N11^2)-((($C$14-3)/($C$14-1))*N11^2)),4)</f>
        <v/>
      </c>
      <c r="O25" s="94">
        <f>TRUNC((1/$C$14)*(5*(O11^2)-((($C$14-3)/($C$14-1))*O11^2)),4)</f>
        <v/>
      </c>
      <c r="P25" s="94">
        <f>TRUNC((1/$C$14)*(5*(P11^2)-((($C$14-3)/($C$14-1))*P11^2)),4)</f>
        <v/>
      </c>
      <c r="Q25" s="94">
        <f>TRUNC((1/$C$14)*(5*(Q11^2)-((($C$14-3)/($C$14-1))*Q11^2)),4)</f>
        <v/>
      </c>
      <c r="R25" s="94">
        <f>TRUNC((1/$C$14)*(5*(R11^2)-((($C$14-3)/($C$14-1))*R11^2)),4)</f>
        <v/>
      </c>
    </row>
    <row r="26">
      <c r="C26" s="94" t="n">
        <v>3</v>
      </c>
      <c r="D26" s="94">
        <f>TRUNC((1/$C$14)*(5*(D12^2)-((($C$14-3)/($C$14-1))*D12^2)),4)</f>
        <v/>
      </c>
      <c r="E26" s="94">
        <f>TRUNC((1/$C$14)*(5*(E12^2)-((($C$14-3)/($C$14-1))*E12^2)),4)</f>
        <v/>
      </c>
      <c r="F26" s="94">
        <f>TRUNC((1/$C$14)*(5*(F12^2)-((($C$14-3)/($C$14-1))*F12^2)),4)</f>
        <v/>
      </c>
      <c r="G26" s="94">
        <f>TRUNC((1/$C$14)*(5*(G12^2)-((($C$14-3)/($C$14-1))*G12^2)),4)</f>
        <v/>
      </c>
      <c r="H26" s="94">
        <f>TRUNC((1/$C$14)*(5*(H12^2)-((($C$14-3)/($C$14-1))*H12^2)),4)</f>
        <v/>
      </c>
      <c r="I26" s="94">
        <f>TRUNC((1/$C$14)*(5*(I12^2)-((($C$14-3)/($C$14-1))*I12^2)),4)</f>
        <v/>
      </c>
      <c r="J26" s="94">
        <f>TRUNC((1/$C$14)*(5*(J12^2)-((($C$14-3)/($C$14-1))*J12^2)),4)</f>
        <v/>
      </c>
      <c r="K26" s="94">
        <f>TRUNC((1/$C$14)*(5*(K12^2)-((($C$14-3)/($C$14-1))*K12^2)),4)</f>
        <v/>
      </c>
      <c r="L26" s="94">
        <f>TRUNC((1/$C$14)*(5*(L12^2)-((($C$14-3)/($C$14-1))*L12^2)),4)</f>
        <v/>
      </c>
      <c r="M26" s="94">
        <f>TRUNC((1/$C$14)*(5*(M12^2)-((($C$14-3)/($C$14-1))*M12^2)),4)</f>
        <v/>
      </c>
      <c r="N26" s="94">
        <f>TRUNC((1/$C$14)*(5*(N12^2)-((($C$14-3)/($C$14-1))*N12^2)),4)</f>
        <v/>
      </c>
      <c r="O26" s="94">
        <f>TRUNC((1/$C$14)*(5*(O12^2)-((($C$14-3)/($C$14-1))*O12^2)),4)</f>
        <v/>
      </c>
      <c r="P26" s="94">
        <f>TRUNC((1/$C$14)*(5*(P12^2)-((($C$14-3)/($C$14-1))*P12^2)),4)</f>
        <v/>
      </c>
      <c r="Q26" s="94">
        <f>TRUNC((1/$C$14)*(5*(Q12^2)-((($C$14-3)/($C$14-1))*Q12^2)),4)</f>
        <v/>
      </c>
      <c r="R26" s="94">
        <f>TRUNC((1/$C$14)*(5*(R12^2)-((($C$14-3)/($C$14-1))*R12^2)),4)</f>
        <v/>
      </c>
    </row>
    <row r="28">
      <c r="D28" s="94" t="n">
        <v>1</v>
      </c>
      <c r="E28" s="94" t="n">
        <v>2</v>
      </c>
      <c r="F28" s="94" t="n">
        <v>3</v>
      </c>
      <c r="G28" s="94" t="n">
        <v>4</v>
      </c>
      <c r="H28" s="94" t="n">
        <v>5</v>
      </c>
      <c r="I28" s="94" t="n">
        <v>6</v>
      </c>
      <c r="J28" s="94" t="n">
        <v>7</v>
      </c>
      <c r="K28" s="94" t="n">
        <v>8</v>
      </c>
      <c r="L28" s="94" t="n">
        <v>9</v>
      </c>
      <c r="M28" s="94" t="n">
        <v>10</v>
      </c>
      <c r="N28" s="94" t="n">
        <v>11</v>
      </c>
      <c r="O28" s="94" t="n">
        <v>12</v>
      </c>
      <c r="P28" s="94" t="n">
        <v>13</v>
      </c>
      <c r="Q28" s="94" t="n">
        <v>14</v>
      </c>
      <c r="R28" s="94" t="n">
        <v>15</v>
      </c>
    </row>
    <row r="29">
      <c r="B29" s="94" t="inlineStr">
        <is>
          <t>Var(soma das Var)</t>
        </is>
      </c>
      <c r="C29" s="94" t="n">
        <v>1</v>
      </c>
      <c r="D29" s="94">
        <f>TRUNC((D18+D24)*((1/$C$15)^2),4)</f>
        <v/>
      </c>
      <c r="E29" s="94">
        <f>TRUNC((E18+E24)*((1/$C$15)^2),4)</f>
        <v/>
      </c>
      <c r="F29" s="94">
        <f>TRUNC((F18+F24)*((1/$C$15)^2),4)</f>
        <v/>
      </c>
      <c r="G29" s="94">
        <f>TRUNC((G18+G24)*((1/$C$15)^2),4)</f>
        <v/>
      </c>
      <c r="H29" s="94">
        <f>TRUNC((H18+H24)*((1/$C$15)^2),4)</f>
        <v/>
      </c>
      <c r="I29" s="94">
        <f>TRUNC((I18+I24)*((1/$C$15)^2),4)</f>
        <v/>
      </c>
      <c r="J29" s="94">
        <f>TRUNC((J18+J24)*((1/$C$15)^2),4)</f>
        <v/>
      </c>
      <c r="K29" s="94">
        <f>TRUNC((K18+K24)*((1/$C$15)^2),4)</f>
        <v/>
      </c>
      <c r="L29" s="94">
        <f>TRUNC((L18+L24)*((1/$C$15)^2),4)</f>
        <v/>
      </c>
      <c r="M29" s="94">
        <f>TRUNC((M18+M24)*((1/$C$15)^2),4)</f>
        <v/>
      </c>
      <c r="N29" s="94">
        <f>TRUNC((N18+N24)*((1/$C$15)^2),4)</f>
        <v/>
      </c>
      <c r="O29" s="94">
        <f>TRUNC((O18+O24)*((1/$C$15)^2),4)</f>
        <v/>
      </c>
      <c r="P29" s="94">
        <f>TRUNC((P18+P24)*((1/$C$15)^2),4)</f>
        <v/>
      </c>
      <c r="Q29" s="94">
        <f>TRUNC((Q18+Q24)*((1/$C$15)^2),4)</f>
        <v/>
      </c>
      <c r="R29" s="94">
        <f>TRUNC((R18+R24)*((1/$C$15)^2),4)</f>
        <v/>
      </c>
    </row>
    <row r="30">
      <c r="C30" s="94" t="n">
        <v>2</v>
      </c>
      <c r="D30" s="94">
        <f>TRUNC((D19+D25)*((1/$C$15)^2),4)</f>
        <v/>
      </c>
      <c r="E30" s="94">
        <f>TRUNC((E19+E25)*((1/$C$15)^2),4)</f>
        <v/>
      </c>
      <c r="F30" s="94">
        <f>TRUNC((F19+F25)*((1/$C$15)^2),4)</f>
        <v/>
      </c>
      <c r="G30" s="94">
        <f>TRUNC((G19+G25)*((1/$C$15)^2),4)</f>
        <v/>
      </c>
      <c r="H30" s="94">
        <f>TRUNC((H19+H25)*((1/$C$15)^2),4)</f>
        <v/>
      </c>
      <c r="I30" s="94">
        <f>TRUNC((I19+I25)*((1/$C$15)^2),4)</f>
        <v/>
      </c>
      <c r="J30" s="94">
        <f>TRUNC((J19+J25)*((1/$C$15)^2),4)</f>
        <v/>
      </c>
      <c r="K30" s="94">
        <f>TRUNC((K19+K25)*((1/$C$15)^2),4)</f>
        <v/>
      </c>
      <c r="L30" s="94">
        <f>TRUNC((L19+L25)*((1/$C$15)^2),4)</f>
        <v/>
      </c>
      <c r="M30" s="94">
        <f>TRUNC((M19+M25)*((1/$C$15)^2),4)</f>
        <v/>
      </c>
      <c r="N30" s="94">
        <f>TRUNC((N19+N25)*((1/$C$15)^2),4)</f>
        <v/>
      </c>
      <c r="O30" s="94">
        <f>TRUNC((O19+O25)*((1/$C$15)^2),4)</f>
        <v/>
      </c>
      <c r="P30" s="94">
        <f>TRUNC((P19+P25)*((1/$C$15)^2),4)</f>
        <v/>
      </c>
      <c r="Q30" s="94">
        <f>TRUNC((Q19+Q25)*((1/$C$15)^2),4)</f>
        <v/>
      </c>
      <c r="R30" s="94">
        <f>TRUNC((R19+R25)*((1/$C$15)^2),4)</f>
        <v/>
      </c>
    </row>
    <row r="31">
      <c r="C31" s="94" t="n">
        <v>3</v>
      </c>
      <c r="D31" s="94">
        <f>TRUNC((D20+D26)*((1/$C$15)^2),4)</f>
        <v/>
      </c>
      <c r="E31" s="94">
        <f>TRUNC((E20+E26)*((1/$C$15)^2),4)</f>
        <v/>
      </c>
      <c r="F31" s="94">
        <f>TRUNC((F20+F26)*((1/$C$15)^2),4)</f>
        <v/>
      </c>
      <c r="G31" s="94">
        <f>TRUNC((G20+G26)*((1/$C$15)^2),4)</f>
        <v/>
      </c>
      <c r="H31" s="94">
        <f>TRUNC((H20+H26)*((1/$C$15)^2),4)</f>
        <v/>
      </c>
      <c r="I31" s="94">
        <f>TRUNC((I20+I26)*((1/$C$15)^2),4)</f>
        <v/>
      </c>
      <c r="J31" s="94">
        <f>TRUNC((J20+J26)*((1/$C$15)^2),4)</f>
        <v/>
      </c>
      <c r="K31" s="94">
        <f>TRUNC((K20+K26)*((1/$C$15)^2),4)</f>
        <v/>
      </c>
      <c r="L31" s="94">
        <f>TRUNC((L20+L26)*((1/$C$15)^2),4)</f>
        <v/>
      </c>
      <c r="M31" s="94">
        <f>TRUNC((M20+M26)*((1/$C$15)^2),4)</f>
        <v/>
      </c>
      <c r="N31" s="94">
        <f>TRUNC((N20+N26)*((1/$C$15)^2),4)</f>
        <v/>
      </c>
      <c r="O31" s="94">
        <f>TRUNC((O20+O26)*((1/$C$15)^2),4)</f>
        <v/>
      </c>
      <c r="P31" s="94">
        <f>TRUNC((P20+P26)*((1/$C$15)^2),4)</f>
        <v/>
      </c>
      <c r="Q31" s="94">
        <f>TRUNC((Q20+Q26)*((1/$C$15)^2),4)</f>
        <v/>
      </c>
      <c r="R31" s="94">
        <f>TRUNC((R20+R26)*((1/$C$15)^2),4)</f>
        <v/>
      </c>
    </row>
    <row r="34">
      <c r="D34" s="94" t="n">
        <v>1</v>
      </c>
      <c r="E34" s="94" t="n">
        <v>2</v>
      </c>
      <c r="F34" s="94" t="n">
        <v>3</v>
      </c>
      <c r="G34" s="94" t="n">
        <v>4</v>
      </c>
      <c r="H34" s="94" t="n">
        <v>5</v>
      </c>
      <c r="I34" s="94" t="n">
        <v>6</v>
      </c>
      <c r="J34" s="94" t="n">
        <v>7</v>
      </c>
      <c r="K34" s="94" t="n">
        <v>8</v>
      </c>
      <c r="L34" s="94" t="n">
        <v>9</v>
      </c>
      <c r="M34" s="94" t="n">
        <v>10</v>
      </c>
      <c r="N34" s="94" t="n">
        <v>11</v>
      </c>
      <c r="O34" s="94" t="n">
        <v>12</v>
      </c>
      <c r="P34" s="94" t="n">
        <v>13</v>
      </c>
      <c r="Q34" s="94" t="n">
        <v>14</v>
      </c>
      <c r="R34" s="94" t="n">
        <v>15</v>
      </c>
    </row>
    <row r="35">
      <c r="B35" s="60" t="inlineStr">
        <is>
          <t>Input source</t>
        </is>
      </c>
      <c r="C35" s="94" t="n">
        <v>1</v>
      </c>
      <c r="D35" s="60">
        <f>TRUNC(D29^0.5,4)</f>
        <v/>
      </c>
      <c r="E35" s="60">
        <f>TRUNC(E29^0.5,4)</f>
        <v/>
      </c>
      <c r="F35" s="60">
        <f>TRUNC(F29^0.5,4)</f>
        <v/>
      </c>
      <c r="G35" s="60">
        <f>TRUNC(G29^0.5,4)</f>
        <v/>
      </c>
      <c r="H35" s="60">
        <f>TRUNC(H29^0.5,4)</f>
        <v/>
      </c>
      <c r="I35" s="60">
        <f>TRUNC(I29^0.5,4)</f>
        <v/>
      </c>
      <c r="J35" s="60">
        <f>TRUNC(J29^0.5,4)</f>
        <v/>
      </c>
      <c r="K35" s="60">
        <f>TRUNC(K29^0.5,4)</f>
        <v/>
      </c>
      <c r="L35" s="60">
        <f>TRUNC(L29^0.5,4)</f>
        <v/>
      </c>
      <c r="M35" s="60">
        <f>TRUNC(M29^0.5,4)</f>
        <v/>
      </c>
      <c r="N35" s="60">
        <f>TRUNC(N29^0.5,4)</f>
        <v/>
      </c>
      <c r="O35" s="60">
        <f>TRUNC(O29^0.5,4)</f>
        <v/>
      </c>
      <c r="P35" s="60">
        <f>TRUNC(P29^0.5,4)</f>
        <v/>
      </c>
      <c r="Q35" s="60">
        <f>TRUNC(Q29^0.5,4)</f>
        <v/>
      </c>
      <c r="R35" s="60">
        <f>TRUNC(R29^0.5,4)</f>
        <v/>
      </c>
    </row>
    <row r="36">
      <c r="C36" s="94" t="n">
        <v>2</v>
      </c>
      <c r="D36" s="60">
        <f>TRUNC(D30^0.5,4)</f>
        <v/>
      </c>
      <c r="E36" s="60">
        <f>TRUNC(E30^0.5,4)</f>
        <v/>
      </c>
      <c r="F36" s="60">
        <f>TRUNC(F30^0.5,4)</f>
        <v/>
      </c>
      <c r="G36" s="60">
        <f>TRUNC(G30^0.5,4)</f>
        <v/>
      </c>
      <c r="H36" s="60">
        <f>TRUNC(H30^0.5,4)</f>
        <v/>
      </c>
      <c r="I36" s="60">
        <f>TRUNC(I30^0.5,4)</f>
        <v/>
      </c>
      <c r="J36" s="60">
        <f>TRUNC(J30^0.5,4)</f>
        <v/>
      </c>
      <c r="K36" s="60">
        <f>TRUNC(K30^0.5,4)</f>
        <v/>
      </c>
      <c r="L36" s="60">
        <f>TRUNC(L30^0.5,4)</f>
        <v/>
      </c>
      <c r="M36" s="60">
        <f>TRUNC(M30^0.5,4)</f>
        <v/>
      </c>
      <c r="N36" s="60">
        <f>TRUNC(N30^0.5,4)</f>
        <v/>
      </c>
      <c r="O36" s="60">
        <f>TRUNC(O30^0.5,4)</f>
        <v/>
      </c>
      <c r="P36" s="60">
        <f>TRUNC(P30^0.5,4)</f>
        <v/>
      </c>
      <c r="Q36" s="60">
        <f>TRUNC(Q30^0.5,4)</f>
        <v/>
      </c>
      <c r="R36" s="60">
        <f>TRUNC(R30^0.5,4)</f>
        <v/>
      </c>
    </row>
    <row r="37">
      <c r="C37" s="94" t="n">
        <v>3</v>
      </c>
      <c r="D37" s="60">
        <f>TRUNC(D31^0.5,4)</f>
        <v/>
      </c>
      <c r="E37" s="60">
        <f>TRUNC(E31^0.5,4)</f>
        <v/>
      </c>
      <c r="F37" s="60">
        <f>TRUNC(F31^0.5,4)</f>
        <v/>
      </c>
      <c r="G37" s="60">
        <f>TRUNC(G31^0.5,4)</f>
        <v/>
      </c>
      <c r="H37" s="60">
        <f>TRUNC(H31^0.5,4)</f>
        <v/>
      </c>
      <c r="I37" s="60">
        <f>TRUNC(I31^0.5,4)</f>
        <v/>
      </c>
      <c r="J37" s="60">
        <f>TRUNC(J31^0.5,4)</f>
        <v/>
      </c>
      <c r="K37" s="60">
        <f>TRUNC(K31^0.5,4)</f>
        <v/>
      </c>
      <c r="L37" s="60">
        <f>TRUNC(L31^0.5,4)</f>
        <v/>
      </c>
      <c r="M37" s="60">
        <f>TRUNC(M31^0.5,4)</f>
        <v/>
      </c>
      <c r="N37" s="60">
        <f>TRUNC(N31^0.5,4)</f>
        <v/>
      </c>
      <c r="O37" s="60">
        <f>TRUNC(O31^0.5,4)</f>
        <v/>
      </c>
      <c r="P37" s="60">
        <f>TRUNC(P31^0.5,4)</f>
        <v/>
      </c>
      <c r="Q37" s="60">
        <f>TRUNC(Q31^0.5,4)</f>
        <v/>
      </c>
      <c r="R37" s="60">
        <f>TRUNC(R31^0.5,4)</f>
        <v/>
      </c>
    </row>
    <row r="40">
      <c r="D40" s="94" t="n">
        <v>1</v>
      </c>
      <c r="E40" s="94" t="n">
        <v>2</v>
      </c>
      <c r="F40" s="94" t="n">
        <v>3</v>
      </c>
      <c r="G40" s="94" t="n">
        <v>4</v>
      </c>
      <c r="H40" s="94" t="n">
        <v>5</v>
      </c>
      <c r="I40" s="94" t="n">
        <v>6</v>
      </c>
      <c r="J40" s="94" t="n">
        <v>7</v>
      </c>
      <c r="K40" s="94" t="n">
        <v>8</v>
      </c>
      <c r="L40" s="94" t="n">
        <v>9</v>
      </c>
      <c r="M40" s="94" t="n">
        <v>10</v>
      </c>
      <c r="N40" s="94" t="n">
        <v>11</v>
      </c>
      <c r="O40" s="94" t="n">
        <v>12</v>
      </c>
      <c r="P40" s="94" t="n">
        <v>13</v>
      </c>
      <c r="Q40" s="94" t="n">
        <v>14</v>
      </c>
      <c r="R40" s="94" t="n">
        <v>15</v>
      </c>
    </row>
    <row r="41">
      <c r="B41" s="35" t="inlineStr">
        <is>
          <t>Desvpad(Var(soma das Var))</t>
        </is>
      </c>
      <c r="C41" s="94" t="n">
        <v>1</v>
      </c>
      <c r="D41" s="35" t="n">
        <v>112.4037</v>
      </c>
      <c r="E41" s="35" t="n">
        <v>150.5519</v>
      </c>
      <c r="F41" s="35" t="n">
        <v>150.0761</v>
      </c>
      <c r="G41" s="35" t="n">
        <v>125.8954</v>
      </c>
      <c r="H41" s="35" t="n">
        <v>277.3852</v>
      </c>
      <c r="I41" s="35" t="n">
        <v>114.4701</v>
      </c>
      <c r="J41" s="35" t="n">
        <v>139.7176</v>
      </c>
      <c r="K41" s="35" t="n">
        <v>251.6818</v>
      </c>
      <c r="L41" s="35" t="n">
        <v>197.052</v>
      </c>
      <c r="M41" s="35" t="n">
        <v>181.9621</v>
      </c>
      <c r="N41" s="35" t="n">
        <v>277.4759</v>
      </c>
      <c r="O41" s="35" t="n">
        <v>84.7787</v>
      </c>
      <c r="P41" s="35" t="n">
        <v>123.9421</v>
      </c>
      <c r="Q41" s="35" t="n">
        <v>109.4126</v>
      </c>
      <c r="R41" s="35" t="n">
        <v>346.4116</v>
      </c>
    </row>
    <row r="42">
      <c r="B42" s="35" t="inlineStr">
        <is>
          <t>Input</t>
        </is>
      </c>
      <c r="C42" s="94" t="n">
        <v>2</v>
      </c>
      <c r="D42" s="35" t="n">
        <v>160.9752</v>
      </c>
      <c r="E42" s="35" t="n">
        <v>121.0452</v>
      </c>
      <c r="F42" s="35" t="n">
        <v>138.0701</v>
      </c>
      <c r="G42" s="35" t="n">
        <v>362.605</v>
      </c>
      <c r="H42" s="35" t="n">
        <v>217.2882</v>
      </c>
      <c r="I42" s="35" t="n">
        <v>239.086</v>
      </c>
      <c r="J42" s="35" t="n">
        <v>140.5445</v>
      </c>
      <c r="K42" s="35" t="n">
        <v>117.3</v>
      </c>
      <c r="L42" s="35" t="n">
        <v>178.8198</v>
      </c>
      <c r="M42" s="35" t="n">
        <v>112.6414</v>
      </c>
      <c r="N42" s="35" t="n">
        <v>177.7212</v>
      </c>
      <c r="O42" s="35" t="n">
        <v>205.8108</v>
      </c>
      <c r="P42" s="35" t="n">
        <v>135.1194</v>
      </c>
      <c r="Q42" s="35" t="n">
        <v>284.6164</v>
      </c>
      <c r="R42" s="35" t="n">
        <v>247.6234</v>
      </c>
    </row>
    <row r="43">
      <c r="C43" s="94" t="n">
        <v>3</v>
      </c>
      <c r="D43" s="35" t="n">
        <v>278.6301</v>
      </c>
      <c r="E43" s="35" t="n">
        <v>152.9252</v>
      </c>
      <c r="F43" s="35" t="n">
        <v>179.974</v>
      </c>
      <c r="G43" s="35" t="n">
        <v>331.4884</v>
      </c>
      <c r="H43" s="35" t="n">
        <v>161.8803</v>
      </c>
      <c r="I43" s="35" t="n">
        <v>286.2747</v>
      </c>
      <c r="J43" s="35" t="n">
        <v>169.9887</v>
      </c>
      <c r="K43" s="35" t="n">
        <v>215.3825</v>
      </c>
      <c r="L43" s="35" t="n">
        <v>182.4408</v>
      </c>
      <c r="M43" s="35" t="n">
        <v>125.2284</v>
      </c>
      <c r="N43" s="35" t="n">
        <v>158.1255</v>
      </c>
      <c r="O43" s="35" t="n">
        <v>153.0895</v>
      </c>
      <c r="P43" s="35" t="n">
        <v>233.367</v>
      </c>
      <c r="Q43" s="35" t="n">
        <v>206.1942</v>
      </c>
      <c r="R43" s="35" t="n">
        <v>206.0767</v>
      </c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"/>
  <sheetViews>
    <sheetView zoomScale="90" zoomScaleNormal="90" workbookViewId="0">
      <selection activeCell="A1" sqref="A1"/>
    </sheetView>
  </sheetViews>
  <sheetFormatPr baseColWidth="8" defaultRowHeight="14.4"/>
  <cols>
    <col width="8.88671875" customWidth="1" style="25" min="1" max="1"/>
    <col width="27.109375" bestFit="1" customWidth="1" style="25" min="2" max="2"/>
    <col width="8.88671875" customWidth="1" style="25" min="3" max="3"/>
    <col width="17.109375" bestFit="1" customWidth="1" style="25" min="4" max="4"/>
    <col width="16" bestFit="1" customWidth="1" style="25" min="5" max="5"/>
    <col width="17.109375" bestFit="1" customWidth="1" style="25" min="6" max="6"/>
    <col width="8.88671875" customWidth="1" style="25" min="7" max="16384"/>
  </cols>
  <sheetData>
    <row r="1">
      <c r="A1" s="94" t="n"/>
      <c r="B1" s="60" t="inlineStr">
        <is>
          <t>CV</t>
        </is>
      </c>
      <c r="C1" s="60">
        <f>Data!D27</f>
        <v/>
      </c>
      <c r="D1" s="94" t="n"/>
      <c r="E1" s="94" t="n"/>
      <c r="F1" s="94" t="n"/>
      <c r="G1" s="102" t="n"/>
      <c r="H1" s="94" t="n"/>
      <c r="I1" s="94" t="n"/>
      <c r="J1" s="94" t="n"/>
      <c r="K1" s="94" t="n"/>
    </row>
    <row r="2">
      <c r="A2" s="94" t="n"/>
      <c r="B2" s="60" t="inlineStr">
        <is>
          <t>Input source</t>
        </is>
      </c>
      <c r="C2" s="94" t="n"/>
      <c r="D2" s="94" t="n"/>
      <c r="E2" s="94" t="n"/>
      <c r="F2" s="94" t="n"/>
      <c r="G2" s="94" t="n"/>
      <c r="H2" s="94" t="n"/>
      <c r="I2" s="94" t="n"/>
      <c r="J2" s="94" t="n"/>
      <c r="K2" s="94" t="n"/>
    </row>
    <row r="3">
      <c r="A3" s="94" t="n"/>
      <c r="B3" s="94" t="n"/>
      <c r="C3" s="94" t="n"/>
      <c r="D3" s="94" t="n">
        <v>16</v>
      </c>
      <c r="E3" s="94" t="n">
        <v>17</v>
      </c>
      <c r="F3" s="94" t="n">
        <v>18</v>
      </c>
    </row>
    <row r="4">
      <c r="A4" s="94" t="n"/>
      <c r="B4" s="94" t="inlineStr">
        <is>
          <t>Var(d)</t>
        </is>
      </c>
      <c r="C4" s="94" t="n">
        <v>4</v>
      </c>
      <c r="D4" s="94">
        <f>TRUNC(((Demand!AU11*$C$1)^2),2)</f>
        <v/>
      </c>
      <c r="E4" s="94">
        <f>TRUNC(((Demand!AV11*$C$1)^2),2)</f>
        <v/>
      </c>
      <c r="F4" s="94">
        <f>TRUNC(((Demand!AW11*$C$1)^2),2)</f>
        <v/>
      </c>
    </row>
    <row r="5">
      <c r="A5" s="94" t="n"/>
      <c r="B5" s="94" t="n"/>
      <c r="C5" s="94" t="n">
        <v>5</v>
      </c>
      <c r="D5" s="94">
        <f>TRUNC(((Demand!AU12*$C$1)^2),2)</f>
        <v/>
      </c>
      <c r="E5" s="94">
        <f>TRUNC(((Demand!AV12*$C$1)^2),2)</f>
        <v/>
      </c>
      <c r="F5" s="94">
        <f>TRUNC(((Demand!AW12*$C$1)^2),2)</f>
        <v/>
      </c>
    </row>
    <row r="6">
      <c r="A6" s="94" t="n"/>
      <c r="B6" s="94" t="n"/>
      <c r="C6" s="94" t="n">
        <v>6</v>
      </c>
      <c r="D6" s="94">
        <f>TRUNC(((Demand!AU13*$C$1)^2),2)</f>
        <v/>
      </c>
      <c r="E6" s="94">
        <f>TRUNC(((Demand!AV13*$C$1)^2),2)</f>
        <v/>
      </c>
      <c r="F6" s="94">
        <f>TRUNC(((Demand!AW13*$C$1)^2),2)</f>
        <v/>
      </c>
    </row>
    <row r="7">
      <c r="A7" s="94" t="n"/>
      <c r="B7" s="94" t="n"/>
      <c r="C7" s="94" t="n"/>
      <c r="D7" s="94" t="n"/>
      <c r="E7" s="94" t="n"/>
      <c r="F7" s="94" t="n"/>
    </row>
    <row r="8">
      <c r="A8" s="94" t="n"/>
      <c r="B8" s="94" t="n"/>
      <c r="C8" s="94" t="n"/>
      <c r="D8" s="94" t="n"/>
      <c r="E8" s="94" t="n"/>
      <c r="F8" s="94" t="n"/>
    </row>
    <row r="9">
      <c r="A9" s="94" t="n"/>
      <c r="B9" s="94" t="n"/>
      <c r="C9" s="94" t="n"/>
      <c r="D9" s="94" t="n">
        <v>16</v>
      </c>
      <c r="E9" s="94" t="n">
        <v>17</v>
      </c>
      <c r="F9" s="94" t="n">
        <v>18</v>
      </c>
    </row>
    <row r="10">
      <c r="A10" s="94" t="n"/>
      <c r="B10" s="94" t="inlineStr">
        <is>
          <t>Var(Cap)</t>
        </is>
      </c>
      <c r="C10" s="94" t="n">
        <v>4</v>
      </c>
      <c r="D10" s="94">
        <f>TRUNC(((Factories_Cap!F14*$C$1)^2),2)</f>
        <v/>
      </c>
      <c r="E10" s="94">
        <f>TRUNC(((Factories_Cap!G14*$C$1)^2),2)</f>
        <v/>
      </c>
      <c r="F10" s="94">
        <f>TRUNC(((Factories_Cap!H14*$C$1)^2),2)</f>
        <v/>
      </c>
    </row>
    <row r="11">
      <c r="A11" s="94" t="n"/>
      <c r="B11" s="94" t="n"/>
      <c r="C11" s="94" t="n">
        <v>5</v>
      </c>
      <c r="D11" s="94">
        <f>TRUNC(((Factories_Cap!F15*$C$1)^2),2)</f>
        <v/>
      </c>
      <c r="E11" s="94">
        <f>TRUNC(((Factories_Cap!G15*$C$1)^2),2)</f>
        <v/>
      </c>
      <c r="F11" s="94">
        <f>TRUNC(((Factories_Cap!H15*$C$1)^2),2)</f>
        <v/>
      </c>
    </row>
    <row r="12">
      <c r="A12" s="94" t="n"/>
      <c r="B12" s="94" t="n"/>
      <c r="C12" s="94" t="n">
        <v>6</v>
      </c>
      <c r="D12" s="94">
        <f>TRUNC(((Factories_Cap!F16*$C$1)^2),2)</f>
        <v/>
      </c>
      <c r="E12" s="94">
        <f>TRUNC(((Factories_Cap!G16*$C$1)^2),2)</f>
        <v/>
      </c>
      <c r="F12" s="94">
        <f>TRUNC(((Factories_Cap!H16*$C$1)^2),2)</f>
        <v/>
      </c>
    </row>
    <row r="13">
      <c r="A13" s="94" t="n"/>
      <c r="B13" s="94" t="n"/>
      <c r="C13" s="94" t="n"/>
      <c r="D13" s="94" t="n"/>
      <c r="E13" s="94" t="n"/>
      <c r="F13" s="94" t="n"/>
    </row>
    <row r="14">
      <c r="A14" s="94" t="n"/>
      <c r="B14" s="94" t="inlineStr">
        <is>
          <t>n</t>
        </is>
      </c>
      <c r="C14" s="94" t="n">
        <v>7</v>
      </c>
      <c r="D14" s="94" t="n"/>
      <c r="E14" s="94" t="n"/>
      <c r="F14" s="94" t="n"/>
    </row>
    <row r="15">
      <c r="A15" s="94" t="n"/>
      <c r="B15" s="94" t="inlineStr">
        <is>
          <t>m</t>
        </is>
      </c>
      <c r="C15" s="94" t="n">
        <v>30</v>
      </c>
      <c r="D15" s="94" t="n"/>
      <c r="E15" s="94" t="n"/>
      <c r="F15" s="94" t="n"/>
    </row>
    <row r="16">
      <c r="A16" s="94" t="n"/>
      <c r="B16" s="94" t="n"/>
      <c r="C16" s="94" t="n"/>
      <c r="D16" s="94" t="n"/>
      <c r="E16" s="94" t="n"/>
      <c r="F16" s="94" t="n"/>
    </row>
    <row r="17">
      <c r="A17" s="94" t="n"/>
      <c r="B17" s="94" t="n"/>
      <c r="C17" s="94" t="n"/>
      <c r="D17" s="94" t="n">
        <v>16</v>
      </c>
      <c r="E17" s="94" t="n">
        <v>17</v>
      </c>
      <c r="F17" s="94" t="n">
        <v>18</v>
      </c>
    </row>
    <row r="18">
      <c r="A18" s="94" t="n"/>
      <c r="B18" s="94" t="inlineStr">
        <is>
          <t>Var(Var(d))</t>
        </is>
      </c>
      <c r="C18" s="94" t="n">
        <v>4</v>
      </c>
      <c r="D18" s="39">
        <f>TRUNC((1/$C$14)*(5*(D4^2)-((($C$14-3)/($C$14-1))*D4^2)),2)</f>
        <v/>
      </c>
      <c r="E18" s="39">
        <f>TRUNC((1/$C$14)*(5*(E4^2)-((($C$14-3)/($C$14-1))*E4^2)),2)</f>
        <v/>
      </c>
      <c r="F18" s="39">
        <f>TRUNC((1/$C$14)*(5*(F4^2)-((($C$14-3)/($C$14-1))*F4^2)),2)</f>
        <v/>
      </c>
    </row>
    <row r="19">
      <c r="A19" s="94" t="n"/>
      <c r="B19" s="94" t="n"/>
      <c r="C19" s="94" t="n">
        <v>5</v>
      </c>
      <c r="D19" s="39">
        <f>TRUNC((1/$C$14)*(5*(D5^2)-((($C$14-3)/($C$14-1))*D5^2)),2)</f>
        <v/>
      </c>
      <c r="E19" s="39">
        <f>TRUNC((1/$C$14)*(5*(E5^2)-((($C$14-3)/($C$14-1))*E5^2)),2)</f>
        <v/>
      </c>
      <c r="F19" s="39">
        <f>TRUNC((1/$C$14)*(5*(F5^2)-((($C$14-3)/($C$14-1))*F5^2)),2)</f>
        <v/>
      </c>
    </row>
    <row r="20">
      <c r="A20" s="94" t="n"/>
      <c r="B20" s="94" t="n"/>
      <c r="C20" s="94" t="n">
        <v>6</v>
      </c>
      <c r="D20" s="39">
        <f>TRUNC((1/$C$14)*(5*(D6^2)-((($C$14-3)/($C$14-1))*D6^2)),2)</f>
        <v/>
      </c>
      <c r="E20" s="39">
        <f>TRUNC((1/$C$14)*(5*(E6^2)-((($C$14-3)/($C$14-1))*E6^2)),2)</f>
        <v/>
      </c>
      <c r="F20" s="39">
        <f>TRUNC((1/$C$14)*(5*(F6^2)-((($C$14-3)/($C$14-1))*F6^2)),2)</f>
        <v/>
      </c>
    </row>
    <row r="21">
      <c r="A21" s="94" t="n"/>
      <c r="B21" s="94" t="n"/>
      <c r="C21" s="94" t="n"/>
      <c r="D21" s="94" t="n"/>
      <c r="E21" s="94" t="n"/>
      <c r="F21" s="94" t="n"/>
    </row>
    <row r="22">
      <c r="A22" s="94" t="n"/>
      <c r="B22" s="94" t="n"/>
      <c r="C22" s="94" t="n"/>
      <c r="D22" s="94" t="n"/>
      <c r="E22" s="94" t="n"/>
      <c r="F22" s="94" t="n"/>
    </row>
    <row r="23">
      <c r="A23" s="94" t="n"/>
      <c r="B23" s="94" t="n"/>
      <c r="C23" s="94" t="n"/>
      <c r="D23" s="94" t="n">
        <v>16</v>
      </c>
      <c r="E23" s="94" t="n">
        <v>17</v>
      </c>
      <c r="F23" s="94" t="n">
        <v>18</v>
      </c>
    </row>
    <row r="24">
      <c r="A24" s="94" t="n"/>
      <c r="B24" s="94" t="inlineStr">
        <is>
          <t>Var(Var(Cap))</t>
        </is>
      </c>
      <c r="C24" s="94" t="n">
        <v>4</v>
      </c>
      <c r="D24" s="39">
        <f>TRUNC((1/$C$14)*(5*(D10^2)-((($C$14-3)/($C$14-1))*D10^2)),2)</f>
        <v/>
      </c>
      <c r="E24" s="39">
        <f>TRUNC((1/$C$14)*(5*(E10^2)-((($C$14-3)/($C$14-1))*E10^2)),2)</f>
        <v/>
      </c>
      <c r="F24" s="39">
        <f>TRUNC((1/$C$14)*(5*(F10^2)-((($C$14-3)/($C$14-1))*F10^2)),2)</f>
        <v/>
      </c>
    </row>
    <row r="25">
      <c r="A25" s="94" t="n"/>
      <c r="B25" s="94" t="n"/>
      <c r="C25" s="94" t="n">
        <v>5</v>
      </c>
      <c r="D25" s="39">
        <f>TRUNC((1/$C$14)*(5*(D11^2)-((($C$14-3)/($C$14-1))*D11^2)),2)</f>
        <v/>
      </c>
      <c r="E25" s="39">
        <f>TRUNC((1/$C$14)*(5*(E11^2)-((($C$14-3)/($C$14-1))*E11^2)),2)</f>
        <v/>
      </c>
      <c r="F25" s="39">
        <f>TRUNC((1/$C$14)*(5*(F11^2)-((($C$14-3)/($C$14-1))*F11^2)),2)</f>
        <v/>
      </c>
    </row>
    <row r="26">
      <c r="A26" s="94" t="n"/>
      <c r="B26" s="94" t="n"/>
      <c r="C26" s="94" t="n">
        <v>6</v>
      </c>
      <c r="D26" s="39">
        <f>TRUNC((1/$C$14)*(5*(D12^2)-((($C$14-3)/($C$14-1))*D12^2)),2)</f>
        <v/>
      </c>
      <c r="E26" s="39">
        <f>TRUNC((1/$C$14)*(5*(E12^2)-((($C$14-3)/($C$14-1))*E12^2)),2)</f>
        <v/>
      </c>
      <c r="F26" s="39">
        <f>TRUNC((1/$C$14)*(5*(F12^2)-((($C$14-3)/($C$14-1))*F12^2)),2)</f>
        <v/>
      </c>
    </row>
    <row r="27">
      <c r="A27" s="94" t="n"/>
      <c r="B27" s="94" t="n"/>
      <c r="C27" s="94" t="n"/>
      <c r="D27" s="94" t="n"/>
      <c r="E27" s="94" t="n"/>
      <c r="F27" s="94" t="n"/>
    </row>
    <row r="28">
      <c r="A28" s="94" t="n"/>
      <c r="B28" s="94" t="n"/>
      <c r="C28" s="94" t="n"/>
      <c r="D28" s="94" t="n">
        <v>16</v>
      </c>
      <c r="E28" s="94" t="n">
        <v>17</v>
      </c>
      <c r="F28" s="94" t="n">
        <v>18</v>
      </c>
    </row>
    <row r="29">
      <c r="A29" s="94" t="n"/>
      <c r="B29" s="94" t="inlineStr">
        <is>
          <t>Var(soma das Var)</t>
        </is>
      </c>
      <c r="C29" s="94" t="n">
        <v>4</v>
      </c>
      <c r="D29" s="39">
        <f>TRUNC((D18+D24)*((1/$C$15)^2),2)</f>
        <v/>
      </c>
      <c r="E29" s="39">
        <f>TRUNC((E18+E24)*((1/$C$15)^2),2)</f>
        <v/>
      </c>
      <c r="F29" s="39">
        <f>TRUNC((F18+F24)*((1/$C$15)^2),2)</f>
        <v/>
      </c>
    </row>
    <row r="30">
      <c r="A30" s="94" t="n"/>
      <c r="B30" s="94" t="n"/>
      <c r="C30" s="94" t="n">
        <v>5</v>
      </c>
      <c r="D30" s="39">
        <f>TRUNC((D19+D25)*((1/$C$15)^2),2)</f>
        <v/>
      </c>
      <c r="E30" s="39">
        <f>TRUNC((E19+E25)*((1/$C$15)^2),2)</f>
        <v/>
      </c>
      <c r="F30" s="39">
        <f>TRUNC((F19+F25)*((1/$C$15)^2),2)</f>
        <v/>
      </c>
    </row>
    <row r="31">
      <c r="A31" s="94" t="n"/>
      <c r="B31" s="94" t="n"/>
      <c r="C31" s="94" t="n">
        <v>6</v>
      </c>
      <c r="D31" s="39">
        <f>TRUNC((D20+D26)*((1/$C$15)^2),2)</f>
        <v/>
      </c>
      <c r="E31" s="39">
        <f>TRUNC((E20+E26)*((1/$C$15)^2),2)</f>
        <v/>
      </c>
      <c r="F31" s="39">
        <f>TRUNC((F20+F26)*((1/$C$15)^2),2)</f>
        <v/>
      </c>
    </row>
    <row r="32">
      <c r="A32" s="94" t="n"/>
      <c r="B32" s="94" t="n"/>
      <c r="C32" s="94" t="n"/>
      <c r="D32" s="94" t="n"/>
      <c r="E32" s="94" t="n"/>
      <c r="F32" s="94" t="n"/>
    </row>
    <row r="33">
      <c r="A33" s="94" t="n"/>
      <c r="B33" s="94" t="n"/>
      <c r="C33" s="94" t="n"/>
      <c r="D33" s="94" t="n"/>
      <c r="E33" s="94" t="n"/>
      <c r="F33" s="94" t="n"/>
    </row>
    <row r="34">
      <c r="A34" s="94" t="n"/>
      <c r="B34" s="94" t="n"/>
      <c r="C34" s="94" t="n"/>
      <c r="D34" s="94" t="n">
        <v>16</v>
      </c>
      <c r="E34" s="94" t="n">
        <v>17</v>
      </c>
      <c r="F34" s="94" t="n">
        <v>18</v>
      </c>
    </row>
    <row r="35">
      <c r="A35" s="94" t="n"/>
      <c r="B35" s="60" t="inlineStr">
        <is>
          <t>Input source</t>
        </is>
      </c>
      <c r="C35" s="94" t="n">
        <v>4</v>
      </c>
      <c r="D35" s="60">
        <f>TRUNC(D29^0.5,2)</f>
        <v/>
      </c>
      <c r="E35" s="60">
        <f>TRUNC(E29^0.5,2)</f>
        <v/>
      </c>
      <c r="F35" s="60">
        <f>TRUNC(F29^0.5,2)</f>
        <v/>
      </c>
    </row>
    <row r="36">
      <c r="A36" s="94" t="n"/>
      <c r="B36" s="94" t="n"/>
      <c r="C36" s="94" t="n">
        <v>5</v>
      </c>
      <c r="D36" s="60">
        <f>TRUNC(D30^0.5,2)</f>
        <v/>
      </c>
      <c r="E36" s="60">
        <f>TRUNC(E30^0.5,2)</f>
        <v/>
      </c>
      <c r="F36" s="60">
        <f>TRUNC(F30^0.5,2)</f>
        <v/>
      </c>
    </row>
    <row r="37">
      <c r="A37" s="94" t="n"/>
      <c r="B37" s="94" t="n"/>
      <c r="C37" s="94" t="n">
        <v>6</v>
      </c>
      <c r="D37" s="60">
        <f>TRUNC(D31^0.5,2)</f>
        <v/>
      </c>
      <c r="E37" s="60">
        <f>TRUNC(E31^0.5,2)</f>
        <v/>
      </c>
      <c r="F37" s="60">
        <f>TRUNC(F31^0.5,2)</f>
        <v/>
      </c>
    </row>
    <row r="38">
      <c r="A38" s="94" t="n"/>
      <c r="B38" s="94" t="n"/>
      <c r="C38" s="94" t="n"/>
      <c r="D38" s="94" t="n"/>
      <c r="E38" s="94" t="n"/>
      <c r="F38" s="94" t="n"/>
    </row>
    <row r="39">
      <c r="A39" s="94" t="n"/>
      <c r="B39" s="94" t="n"/>
      <c r="C39" s="94" t="n"/>
      <c r="D39" s="94" t="n"/>
      <c r="E39" s="94" t="n"/>
      <c r="F39" s="94" t="n"/>
    </row>
    <row r="40">
      <c r="A40" s="94" t="n"/>
      <c r="B40" s="94" t="n"/>
      <c r="C40" s="94" t="n"/>
      <c r="D40" s="94" t="n">
        <v>16</v>
      </c>
      <c r="E40" s="94" t="n">
        <v>17</v>
      </c>
      <c r="F40" s="94" t="n">
        <v>18</v>
      </c>
    </row>
    <row r="41">
      <c r="A41" s="94" t="n"/>
      <c r="B41" s="35" t="inlineStr">
        <is>
          <t>Desvpad(Var(soma das Var))</t>
        </is>
      </c>
      <c r="C41" s="94" t="n">
        <v>4</v>
      </c>
      <c r="D41" s="35" t="n">
        <v>4277.77</v>
      </c>
      <c r="E41" s="35" t="n">
        <v>3472.13</v>
      </c>
      <c r="F41" s="35" t="n">
        <v>4613.14</v>
      </c>
    </row>
    <row r="42">
      <c r="A42" s="94" t="n"/>
      <c r="B42" s="35" t="inlineStr">
        <is>
          <t>Input</t>
        </is>
      </c>
      <c r="C42" s="94" t="n">
        <v>5</v>
      </c>
      <c r="D42" s="35" t="n">
        <v>2964.88</v>
      </c>
      <c r="E42" s="35" t="n">
        <v>2903.21</v>
      </c>
      <c r="F42" s="35" t="n">
        <v>6033.67</v>
      </c>
    </row>
    <row r="43">
      <c r="A43" s="94" t="n"/>
      <c r="B43" s="94" t="n"/>
      <c r="C43" s="94" t="n">
        <v>6</v>
      </c>
      <c r="D43" s="35" t="n">
        <v>3655.82</v>
      </c>
      <c r="E43" s="35" t="n">
        <v>2818.21</v>
      </c>
      <c r="F43" s="35" t="n">
        <v>5710.71</v>
      </c>
    </row>
  </sheetData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3"/>
  <sheetViews>
    <sheetView zoomScale="90" zoomScaleNormal="90" workbookViewId="0">
      <selection activeCell="A1" sqref="A1"/>
    </sheetView>
  </sheetViews>
  <sheetFormatPr baseColWidth="8" defaultRowHeight="14.4"/>
  <cols>
    <col width="8.88671875" customWidth="1" style="25" min="1" max="1"/>
    <col width="27.109375" bestFit="1" customWidth="1" style="25" min="2" max="2"/>
    <col width="10.5546875" customWidth="1" style="25" min="3" max="3"/>
    <col width="17.109375" bestFit="1" customWidth="1" style="25" min="4" max="4"/>
    <col width="18.5546875" customWidth="1" style="25" min="5" max="5"/>
    <col width="18.21875" bestFit="1" customWidth="1" style="25" min="6" max="6"/>
    <col width="8.88671875" customWidth="1" style="25" min="7" max="16384"/>
  </cols>
  <sheetData>
    <row r="1">
      <c r="A1" s="94" t="n"/>
      <c r="B1" s="60" t="inlineStr">
        <is>
          <t>CV</t>
        </is>
      </c>
      <c r="C1" s="60">
        <f>Data!D27</f>
        <v/>
      </c>
      <c r="D1" s="94" t="n"/>
      <c r="E1" s="94" t="n"/>
      <c r="F1" s="94" t="n"/>
      <c r="G1" s="102" t="n"/>
      <c r="H1" s="94" t="n"/>
      <c r="I1" s="94" t="n"/>
      <c r="J1" s="94" t="n"/>
      <c r="K1" s="94" t="n"/>
    </row>
    <row r="2">
      <c r="A2" s="94" t="n"/>
      <c r="B2" s="60" t="inlineStr">
        <is>
          <t>Input source</t>
        </is>
      </c>
      <c r="C2" s="94" t="n"/>
      <c r="D2" s="94" t="n"/>
      <c r="E2" s="94" t="n"/>
      <c r="F2" s="94" t="n"/>
      <c r="G2" s="94" t="n"/>
      <c r="H2" s="94" t="n"/>
      <c r="I2" s="94" t="n"/>
      <c r="J2" s="94" t="n"/>
      <c r="K2" s="94" t="n"/>
    </row>
    <row r="3">
      <c r="A3" s="94" t="n"/>
      <c r="B3" s="94" t="n"/>
      <c r="C3" s="94" t="n"/>
      <c r="D3" s="94" t="n">
        <v>19</v>
      </c>
      <c r="E3" s="94" t="n">
        <v>20</v>
      </c>
      <c r="F3" s="94" t="n">
        <v>21</v>
      </c>
    </row>
    <row r="4">
      <c r="A4" s="94" t="n"/>
      <c r="B4" s="94" t="inlineStr">
        <is>
          <t>Var(d)</t>
        </is>
      </c>
      <c r="C4" s="94" t="n">
        <v>7</v>
      </c>
      <c r="D4" s="94">
        <f>TRUNC(((Demand!AU19*$C$1)^2),4)</f>
        <v/>
      </c>
      <c r="E4" s="94">
        <f>TRUNC(((Demand!AV19*$C$1)^2),4)</f>
        <v/>
      </c>
      <c r="F4" s="94">
        <f>TRUNC(((Demand!AW19*$C$1)^2),4)</f>
        <v/>
      </c>
    </row>
    <row r="5">
      <c r="A5" s="94" t="n"/>
      <c r="B5" s="94" t="n"/>
      <c r="C5" s="94" t="n">
        <v>8</v>
      </c>
      <c r="D5" s="94">
        <f>TRUNC(((Demand!AU20*$C$1)^2),4)</f>
        <v/>
      </c>
      <c r="E5" s="94">
        <f>TRUNC(((Demand!AV20*$C$1)^2),4)</f>
        <v/>
      </c>
      <c r="F5" s="94">
        <f>TRUNC(((Demand!AW20*$C$1)^2),4)</f>
        <v/>
      </c>
    </row>
    <row r="6">
      <c r="A6" s="94" t="n"/>
      <c r="B6" s="94" t="n"/>
      <c r="C6" s="94" t="n"/>
      <c r="D6" s="94" t="n"/>
      <c r="E6" s="94" t="n"/>
      <c r="F6" s="94" t="n"/>
    </row>
    <row r="7">
      <c r="A7" s="94" t="n"/>
      <c r="B7" s="94" t="n"/>
      <c r="C7" s="94" t="n"/>
      <c r="D7" s="94" t="n"/>
      <c r="E7" s="94" t="n"/>
      <c r="F7" s="94" t="n"/>
    </row>
    <row r="8">
      <c r="A8" s="94" t="n"/>
      <c r="B8" s="94" t="n"/>
      <c r="C8" s="94" t="n"/>
      <c r="D8" s="94" t="n"/>
      <c r="E8" s="94" t="n"/>
      <c r="F8" s="94" t="n"/>
    </row>
    <row r="9">
      <c r="A9" s="94" t="n"/>
      <c r="B9" s="94" t="n"/>
      <c r="C9" s="94" t="n"/>
      <c r="D9" s="94" t="n">
        <v>19</v>
      </c>
      <c r="E9" s="94" t="n">
        <v>20</v>
      </c>
      <c r="F9" s="94" t="n">
        <v>21</v>
      </c>
    </row>
    <row r="10">
      <c r="A10" s="94" t="n"/>
      <c r="B10" s="94" t="inlineStr">
        <is>
          <t>Var(Cap)</t>
        </is>
      </c>
      <c r="C10" s="94" t="n">
        <v>7</v>
      </c>
      <c r="D10" s="94">
        <f>TRUNC(((Distributors_Cap!F14*$C$1)^2),2)</f>
        <v/>
      </c>
      <c r="E10" s="94">
        <f>TRUNC(((Distributors_Cap!G14*$C$1)^2),2)</f>
        <v/>
      </c>
      <c r="F10" s="94">
        <f>TRUNC(((Distributors_Cap!H14*$C$1)^2),2)</f>
        <v/>
      </c>
    </row>
    <row r="11">
      <c r="A11" s="94" t="n"/>
      <c r="B11" s="94" t="n"/>
      <c r="C11" s="94" t="n">
        <v>8</v>
      </c>
      <c r="D11" s="94">
        <f>TRUNC(((Distributors_Cap!F15*$C$1)^2),2)</f>
        <v/>
      </c>
      <c r="E11" s="94">
        <f>TRUNC(((Distributors_Cap!G15*$C$1)^2),2)</f>
        <v/>
      </c>
      <c r="F11" s="94">
        <f>TRUNC(((Distributors_Cap!H15*$C$1)^2),2)</f>
        <v/>
      </c>
    </row>
    <row r="12">
      <c r="A12" s="94" t="n"/>
      <c r="B12" s="94" t="n"/>
      <c r="C12" s="94" t="n"/>
      <c r="D12" s="94" t="n"/>
      <c r="E12" s="94" t="n"/>
      <c r="F12" s="94" t="n"/>
    </row>
    <row r="13">
      <c r="A13" s="94" t="n"/>
      <c r="B13" s="94" t="n"/>
      <c r="C13" s="94" t="n"/>
      <c r="D13" s="94" t="n"/>
      <c r="E13" s="94" t="n"/>
      <c r="F13" s="94" t="n"/>
    </row>
    <row r="14">
      <c r="A14" s="94" t="n"/>
      <c r="B14" s="94" t="inlineStr">
        <is>
          <t>n</t>
        </is>
      </c>
      <c r="C14" s="94" t="n">
        <v>7</v>
      </c>
      <c r="D14" s="94" t="n"/>
      <c r="E14" s="94" t="n"/>
      <c r="F14" s="94" t="n"/>
    </row>
    <row r="15">
      <c r="A15" s="94" t="n"/>
      <c r="B15" s="94" t="inlineStr">
        <is>
          <t>m</t>
        </is>
      </c>
      <c r="C15" s="94" t="n">
        <v>30</v>
      </c>
      <c r="D15" s="94" t="n"/>
      <c r="E15" s="94" t="n"/>
      <c r="F15" s="94" t="n"/>
    </row>
    <row r="16">
      <c r="A16" s="94" t="n"/>
      <c r="B16" s="94" t="n"/>
      <c r="C16" s="94" t="n"/>
      <c r="D16" s="94" t="n"/>
      <c r="E16" s="94" t="n"/>
      <c r="F16" s="94" t="n"/>
    </row>
    <row r="17">
      <c r="A17" s="94" t="n"/>
      <c r="B17" s="94" t="n"/>
      <c r="C17" s="94" t="n"/>
      <c r="D17" s="94" t="n">
        <v>19</v>
      </c>
      <c r="E17" s="94" t="n">
        <v>20</v>
      </c>
      <c r="F17" s="94" t="n">
        <v>21</v>
      </c>
    </row>
    <row r="18">
      <c r="A18" s="94" t="n"/>
      <c r="B18" s="94" t="inlineStr">
        <is>
          <t>Var(Var(d))</t>
        </is>
      </c>
      <c r="C18" s="94" t="n">
        <v>7</v>
      </c>
      <c r="D18" s="39">
        <f>TRUNC((1/$C$14)*(5*(D4^2)-((($C$14-3)/($C$14-1))*D4^2)),2)</f>
        <v/>
      </c>
      <c r="E18" s="39">
        <f>TRUNC((1/$C$14)*(5*(E4^2)-((($C$14-3)/($C$14-1))*E4^2)),2)</f>
        <v/>
      </c>
      <c r="F18" s="39">
        <f>TRUNC((1/$C$14)*(5*(F4^2)-((($C$14-3)/($C$14-1))*F4^2)),2)</f>
        <v/>
      </c>
    </row>
    <row r="19">
      <c r="A19" s="94" t="n"/>
      <c r="B19" s="94" t="n"/>
      <c r="C19" s="94" t="n">
        <v>8</v>
      </c>
      <c r="D19" s="39">
        <f>TRUNC((1/$C$14)*(5*(D5^2)-((($C$14-3)/($C$14-1))*D5^2)),2)</f>
        <v/>
      </c>
      <c r="E19" s="39">
        <f>TRUNC((1/$C$14)*(5*(E5^2)-((($C$14-3)/($C$14-1))*E5^2)),2)</f>
        <v/>
      </c>
      <c r="F19" s="39">
        <f>TRUNC((1/$C$14)*(5*(F5^2)-((($C$14-3)/($C$14-1))*F5^2)),2)</f>
        <v/>
      </c>
    </row>
    <row r="20">
      <c r="A20" s="94" t="n"/>
      <c r="B20" s="94" t="n"/>
      <c r="C20" s="94" t="n"/>
      <c r="D20" s="39" t="n"/>
      <c r="E20" s="39" t="n"/>
      <c r="F20" s="39" t="n"/>
    </row>
    <row r="21">
      <c r="A21" s="94" t="n"/>
      <c r="B21" s="94" t="n"/>
      <c r="C21" s="94" t="n"/>
      <c r="D21" s="94" t="n"/>
      <c r="E21" s="94" t="n"/>
      <c r="F21" s="94" t="n"/>
    </row>
    <row r="22">
      <c r="A22" s="94" t="n"/>
      <c r="B22" s="94" t="n"/>
      <c r="C22" s="94" t="n"/>
      <c r="D22" s="94" t="n"/>
      <c r="E22" s="94" t="n"/>
      <c r="F22" s="94" t="n"/>
    </row>
    <row r="23">
      <c r="A23" s="94" t="n"/>
      <c r="B23" s="94" t="n"/>
      <c r="C23" s="94" t="n"/>
      <c r="D23" s="94" t="n">
        <v>19</v>
      </c>
      <c r="E23" s="94" t="n">
        <v>20</v>
      </c>
      <c r="F23" s="94" t="n">
        <v>21</v>
      </c>
    </row>
    <row r="24">
      <c r="A24" s="94" t="n"/>
      <c r="B24" s="94" t="inlineStr">
        <is>
          <t>Var(Var(Cap))</t>
        </is>
      </c>
      <c r="C24" s="94" t="n">
        <v>7</v>
      </c>
      <c r="D24" s="39">
        <f>TRUNC((1/$C$14)*(5*(D10^2)-((($C$14-3)/($C$14-1))*D10^2)),2)</f>
        <v/>
      </c>
      <c r="E24" s="39">
        <f>TRUNC((1/$C$14)*(5*(E10^2)-((($C$14-3)/($C$14-1))*E10^2)),2)</f>
        <v/>
      </c>
      <c r="F24" s="39">
        <f>TRUNC((1/$C$14)*(5*(F10^2)-((($C$14-3)/($C$14-1))*F10^2)),2)</f>
        <v/>
      </c>
    </row>
    <row r="25">
      <c r="A25" s="94" t="n"/>
      <c r="B25" s="94" t="n"/>
      <c r="C25" s="94" t="n">
        <v>8</v>
      </c>
      <c r="D25" s="39">
        <f>TRUNC((1/$C$14)*(5*(D11^2)-((($C$14-3)/($C$14-1))*D11^2)),2)</f>
        <v/>
      </c>
      <c r="E25" s="39">
        <f>TRUNC((1/$C$14)*(5*(E11^2)-((($C$14-3)/($C$14-1))*E11^2)),2)</f>
        <v/>
      </c>
      <c r="F25" s="39">
        <f>TRUNC((1/$C$14)*(5*(F11^2)-((($C$14-3)/($C$14-1))*F11^2)),2)</f>
        <v/>
      </c>
    </row>
    <row r="26">
      <c r="A26" s="94" t="n"/>
      <c r="B26" s="94" t="n"/>
      <c r="C26" s="94" t="n"/>
      <c r="D26" s="39" t="n"/>
      <c r="E26" s="39" t="n"/>
      <c r="F26" s="39" t="n"/>
    </row>
    <row r="27">
      <c r="A27" s="94" t="n"/>
      <c r="B27" s="94" t="n"/>
      <c r="C27" s="94" t="n"/>
      <c r="D27" s="94" t="n"/>
      <c r="E27" s="94" t="n"/>
      <c r="F27" s="94" t="n"/>
    </row>
    <row r="28">
      <c r="A28" s="94" t="n"/>
      <c r="B28" s="94" t="n"/>
      <c r="C28" s="94" t="n"/>
      <c r="D28" s="94" t="n">
        <v>19</v>
      </c>
      <c r="E28" s="94" t="n">
        <v>20</v>
      </c>
      <c r="F28" s="94" t="n">
        <v>21</v>
      </c>
    </row>
    <row r="29">
      <c r="A29" s="94" t="n"/>
      <c r="B29" s="94" t="inlineStr">
        <is>
          <t>Var(soma das Var)</t>
        </is>
      </c>
      <c r="C29" s="94" t="n">
        <v>7</v>
      </c>
      <c r="D29" s="39">
        <f>TRUNC((D18+D24)*((1/$C$15)^2),2)</f>
        <v/>
      </c>
      <c r="E29" s="39">
        <f>TRUNC((E18+E24)*((1/$C$15)^2),2)</f>
        <v/>
      </c>
      <c r="F29" s="39">
        <f>TRUNC((F18+F24)*((1/$C$15)^2),2)</f>
        <v/>
      </c>
    </row>
    <row r="30">
      <c r="A30" s="94" t="n"/>
      <c r="B30" s="94" t="n"/>
      <c r="C30" s="94" t="n">
        <v>8</v>
      </c>
      <c r="D30" s="39">
        <f>TRUNC((D19+D25)*((1/$C$15)^2),2)</f>
        <v/>
      </c>
      <c r="E30" s="39">
        <f>TRUNC((E19+E25)*((1/$C$15)^2),2)</f>
        <v/>
      </c>
      <c r="F30" s="39">
        <f>TRUNC((F19+F25)*((1/$C$15)^2),2)</f>
        <v/>
      </c>
    </row>
    <row r="31">
      <c r="A31" s="94" t="n"/>
      <c r="B31" s="94" t="n"/>
      <c r="C31" s="94" t="n"/>
      <c r="D31" s="39" t="n"/>
      <c r="E31" s="39" t="n"/>
      <c r="F31" s="39" t="n"/>
    </row>
    <row r="32">
      <c r="A32" s="94" t="n"/>
      <c r="B32" s="94" t="n"/>
      <c r="C32" s="94" t="n"/>
      <c r="D32" s="94" t="n"/>
      <c r="E32" s="94" t="n"/>
      <c r="F32" s="94" t="n"/>
    </row>
    <row r="33">
      <c r="A33" s="94" t="n"/>
      <c r="B33" s="94" t="n"/>
      <c r="C33" s="94" t="n"/>
      <c r="D33" s="94" t="n"/>
      <c r="E33" s="94" t="n"/>
      <c r="F33" s="94" t="n"/>
    </row>
    <row r="34">
      <c r="A34" s="94" t="n"/>
      <c r="B34" s="94" t="n"/>
      <c r="C34" s="94" t="n"/>
      <c r="D34" s="94" t="n">
        <v>19</v>
      </c>
      <c r="E34" s="94" t="n">
        <v>20</v>
      </c>
      <c r="F34" s="94" t="n">
        <v>21</v>
      </c>
    </row>
    <row r="35">
      <c r="A35" s="94" t="n"/>
      <c r="B35" s="60" t="inlineStr">
        <is>
          <t>Input source</t>
        </is>
      </c>
      <c r="C35" s="94" t="n">
        <v>7</v>
      </c>
      <c r="D35" s="60">
        <f>TRUNC(D29^0.5,2)</f>
        <v/>
      </c>
      <c r="E35" s="60">
        <f>TRUNC(E29^0.5,2)</f>
        <v/>
      </c>
      <c r="F35" s="60">
        <f>TRUNC(F29^0.5,2)</f>
        <v/>
      </c>
    </row>
    <row r="36">
      <c r="A36" s="94" t="n"/>
      <c r="B36" s="94" t="n"/>
      <c r="C36" s="94" t="n">
        <v>8</v>
      </c>
      <c r="D36" s="60">
        <f>TRUNC(D30^0.5,2)</f>
        <v/>
      </c>
      <c r="E36" s="60">
        <f>TRUNC(E30^0.5,2)</f>
        <v/>
      </c>
      <c r="F36" s="60">
        <f>TRUNC(F30^0.5,2)</f>
        <v/>
      </c>
    </row>
    <row r="37">
      <c r="A37" s="94" t="n"/>
      <c r="B37" s="94" t="n"/>
      <c r="C37" s="94" t="n"/>
      <c r="D37" s="94" t="n"/>
      <c r="E37" s="94" t="n"/>
      <c r="F37" s="94" t="n"/>
    </row>
    <row r="38">
      <c r="A38" s="94" t="n"/>
      <c r="B38" s="94" t="n"/>
      <c r="C38" s="94" t="n"/>
      <c r="D38" s="94" t="n"/>
      <c r="E38" s="94" t="n"/>
      <c r="F38" s="94" t="n"/>
    </row>
    <row r="39">
      <c r="A39" s="94" t="n"/>
      <c r="B39" s="94" t="n"/>
      <c r="C39" s="94" t="n"/>
      <c r="D39" s="94" t="n"/>
      <c r="E39" s="94" t="n"/>
      <c r="F39" s="94" t="n"/>
    </row>
    <row r="40">
      <c r="A40" s="94" t="n"/>
      <c r="B40" s="94" t="n"/>
      <c r="C40" s="94" t="n"/>
      <c r="D40" s="94" t="n">
        <v>19</v>
      </c>
      <c r="E40" s="94" t="n">
        <v>20</v>
      </c>
      <c r="F40" s="94" t="n">
        <v>21</v>
      </c>
    </row>
    <row r="41">
      <c r="A41" s="94" t="n"/>
      <c r="B41" s="35" t="inlineStr">
        <is>
          <t>Desvpad(Var(soma das Var))</t>
        </is>
      </c>
      <c r="C41" s="94" t="n">
        <v>7</v>
      </c>
      <c r="D41" s="35" t="n">
        <v>10703.43</v>
      </c>
      <c r="E41" s="35" t="n">
        <v>13076.39</v>
      </c>
      <c r="F41" s="35" t="n">
        <v>11053.37</v>
      </c>
    </row>
    <row r="42">
      <c r="A42" s="94" t="n"/>
      <c r="B42" s="35" t="inlineStr">
        <is>
          <t>Input</t>
        </is>
      </c>
      <c r="C42" s="94" t="n">
        <v>8</v>
      </c>
      <c r="D42" s="35" t="n">
        <v>9441.98</v>
      </c>
      <c r="E42" s="35" t="n">
        <v>14895.14</v>
      </c>
      <c r="F42" s="35" t="n">
        <v>12531.69</v>
      </c>
    </row>
    <row r="43">
      <c r="A43" s="94" t="n"/>
      <c r="B43" s="94" t="n"/>
      <c r="C43" s="94" t="n"/>
      <c r="D43" s="94" t="n"/>
      <c r="E43" s="94" t="n"/>
      <c r="F43" s="94" t="n"/>
    </row>
  </sheetData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O1353"/>
  <sheetViews>
    <sheetView zoomScale="90" zoomScaleNormal="90" workbookViewId="0">
      <selection activeCell="A1" sqref="A1"/>
    </sheetView>
  </sheetViews>
  <sheetFormatPr baseColWidth="8" defaultRowHeight="14.4"/>
  <cols>
    <col width="8.88671875" customWidth="1" style="5" min="1" max="1"/>
    <col width="27.109375" bestFit="1" customWidth="1" style="5" min="2" max="2"/>
    <col width="22" customWidth="1" style="5" min="3" max="5"/>
    <col width="25.77734375" bestFit="1" customWidth="1" style="5" min="6" max="6"/>
    <col width="6.109375" customWidth="1" style="5" min="7" max="7"/>
    <col width="6.21875" customWidth="1" style="5" min="8" max="8"/>
    <col width="10.44140625" customWidth="1" style="5" min="9" max="9"/>
    <col width="8.88671875" customWidth="1" style="5" min="10" max="10"/>
    <col width="9.21875" customWidth="1" style="5" min="11" max="11"/>
    <col width="9.5546875" customWidth="1" style="5" min="12" max="12"/>
    <col width="14" customWidth="1" style="5" min="13" max="15"/>
    <col width="8.88671875" customWidth="1" style="5" min="16" max="17"/>
    <col width="12.21875" bestFit="1" customWidth="1" style="5" min="18" max="18"/>
    <col width="8.88671875" customWidth="1" style="5" min="19" max="16384"/>
  </cols>
  <sheetData>
    <row r="1">
      <c r="B1" s="60" t="inlineStr">
        <is>
          <t>CV</t>
        </is>
      </c>
      <c r="C1" s="60">
        <f>Data!D27</f>
        <v/>
      </c>
      <c r="D1" s="94" t="n"/>
      <c r="E1" s="94" t="n"/>
      <c r="F1" s="94" t="n"/>
      <c r="G1" s="102" t="n"/>
      <c r="H1" s="94" t="n"/>
      <c r="I1" s="94" t="n"/>
      <c r="J1" s="94" t="n"/>
      <c r="K1" s="94" t="n"/>
    </row>
    <row r="2">
      <c r="B2" s="60" t="inlineStr">
        <is>
          <t>Input source</t>
        </is>
      </c>
      <c r="C2" s="94" t="n"/>
      <c r="D2" s="94" t="n"/>
      <c r="E2" s="94" t="n"/>
      <c r="F2" s="94" t="n"/>
      <c r="G2" s="94" t="n"/>
      <c r="H2" s="94" t="n"/>
      <c r="I2" s="94" t="n"/>
      <c r="J2" s="94" t="n"/>
      <c r="K2" s="94" t="n"/>
    </row>
    <row r="3">
      <c r="D3" s="5" t="n">
        <v>22</v>
      </c>
      <c r="E3" s="5" t="n">
        <v>23</v>
      </c>
      <c r="F3" s="5" t="n">
        <v>24</v>
      </c>
    </row>
    <row r="4">
      <c r="B4" s="5" t="inlineStr">
        <is>
          <t>Var(d)</t>
        </is>
      </c>
      <c r="C4" s="53" t="n">
        <v>9</v>
      </c>
      <c r="D4" s="5">
        <f>TRUNC(((Demand!AU24*$C$1)^2),4)</f>
        <v/>
      </c>
      <c r="E4" s="5">
        <f>TRUNC(((Demand!AV24*$C$1)^2),4)</f>
        <v/>
      </c>
      <c r="F4" s="5">
        <f>TRUNC(((Demand!AW24*$C$1)^2),4)</f>
        <v/>
      </c>
    </row>
    <row r="5">
      <c r="C5" s="53" t="n">
        <v>10</v>
      </c>
      <c r="D5" s="5">
        <f>TRUNC(((Demand!AU25*$C$1)^2),4)</f>
        <v/>
      </c>
      <c r="E5" s="5">
        <f>TRUNC(((Demand!AV25*$C$1)^2),4)</f>
        <v/>
      </c>
      <c r="F5" s="5">
        <f>TRUNC(((Demand!AW25*$C$1)^2),4)</f>
        <v/>
      </c>
    </row>
    <row r="6">
      <c r="C6" s="53" t="n">
        <v>11</v>
      </c>
      <c r="D6" s="5">
        <f>TRUNC(((Demand!AU26*$C$1)^2),4)</f>
        <v/>
      </c>
      <c r="E6" s="5">
        <f>TRUNC(((Demand!AV26*$C$1)^2),4)</f>
        <v/>
      </c>
      <c r="F6" s="5">
        <f>TRUNC(((Demand!AW26*$C$1)^2),4)</f>
        <v/>
      </c>
    </row>
    <row r="7">
      <c r="C7" s="53" t="n">
        <v>12</v>
      </c>
      <c r="D7" s="5">
        <f>TRUNC(((Demand!AU27*$C$1)^2),4)</f>
        <v/>
      </c>
      <c r="E7" s="5">
        <f>TRUNC(((Demand!AV27*$C$1)^2),4)</f>
        <v/>
      </c>
      <c r="F7" s="5">
        <f>TRUNC(((Demand!AW27*$C$1)^2),4)</f>
        <v/>
      </c>
    </row>
    <row r="8">
      <c r="C8" s="53" t="n">
        <v>13</v>
      </c>
      <c r="D8" s="5">
        <f>TRUNC(((Demand!AU28*$C$1)^2),4)</f>
        <v/>
      </c>
      <c r="E8" s="5">
        <f>TRUNC(((Demand!AV28*$C$1)^2),4)</f>
        <v/>
      </c>
      <c r="F8" s="5">
        <f>TRUNC(((Demand!AW28*$C$1)^2),4)</f>
        <v/>
      </c>
    </row>
    <row r="9">
      <c r="C9" s="53" t="n">
        <v>14</v>
      </c>
      <c r="D9" s="5">
        <f>TRUNC(((Demand!AU29*$C$1)^2),4)</f>
        <v/>
      </c>
      <c r="E9" s="5">
        <f>TRUNC(((Demand!AV29*$C$1)^2),4)</f>
        <v/>
      </c>
      <c r="F9" s="5">
        <f>TRUNC(((Demand!AW29*$C$1)^2),4)</f>
        <v/>
      </c>
    </row>
    <row r="10">
      <c r="C10" s="53" t="n">
        <v>15</v>
      </c>
      <c r="D10" s="5">
        <f>TRUNC(((Demand!AU30*$C$1)^2),4)</f>
        <v/>
      </c>
      <c r="E10" s="5">
        <f>TRUNC(((Demand!AV30*$C$1)^2),4)</f>
        <v/>
      </c>
      <c r="F10" s="5">
        <f>TRUNC(((Demand!AW30*$C$1)^2),4)</f>
        <v/>
      </c>
    </row>
    <row r="11">
      <c r="C11" s="53" t="n">
        <v>16</v>
      </c>
      <c r="D11" s="5">
        <f>TRUNC(((Demand!AU31*$C$1)^2),4)</f>
        <v/>
      </c>
      <c r="E11" s="5">
        <f>TRUNC(((Demand!AV31*$C$1)^2),4)</f>
        <v/>
      </c>
      <c r="F11" s="5">
        <f>TRUNC(((Demand!AW31*$C$1)^2),4)</f>
        <v/>
      </c>
    </row>
    <row r="12">
      <c r="C12" s="53" t="n">
        <v>17</v>
      </c>
      <c r="D12" s="5">
        <f>TRUNC(((Demand!AU32*$C$1)^2),4)</f>
        <v/>
      </c>
      <c r="E12" s="5">
        <f>TRUNC(((Demand!AV32*$C$1)^2),4)</f>
        <v/>
      </c>
      <c r="F12" s="5">
        <f>TRUNC(((Demand!AW32*$C$1)^2),4)</f>
        <v/>
      </c>
    </row>
    <row r="13">
      <c r="C13" s="53" t="n">
        <v>18</v>
      </c>
      <c r="D13" s="5">
        <f>TRUNC(((Demand!AU33*$C$1)^2),4)</f>
        <v/>
      </c>
      <c r="E13" s="5">
        <f>TRUNC(((Demand!AV33*$C$1)^2),4)</f>
        <v/>
      </c>
      <c r="F13" s="5">
        <f>TRUNC(((Demand!AW33*$C$1)^2),4)</f>
        <v/>
      </c>
    </row>
    <row r="14">
      <c r="C14" s="53" t="n">
        <v>19</v>
      </c>
      <c r="D14" s="5">
        <f>TRUNC(((Demand!AU34*$C$1)^2),4)</f>
        <v/>
      </c>
      <c r="E14" s="5">
        <f>TRUNC(((Demand!AV34*$C$1)^2),4)</f>
        <v/>
      </c>
      <c r="F14" s="5">
        <f>TRUNC(((Demand!AW34*$C$1)^2),4)</f>
        <v/>
      </c>
    </row>
    <row r="15">
      <c r="C15" s="53" t="n">
        <v>20</v>
      </c>
      <c r="D15" s="5">
        <f>TRUNC(((Demand!AU35*$C$1)^2),4)</f>
        <v/>
      </c>
      <c r="E15" s="5">
        <f>TRUNC(((Demand!AV35*$C$1)^2),4)</f>
        <v/>
      </c>
      <c r="F15" s="5">
        <f>TRUNC(((Demand!AW35*$C$1)^2),4)</f>
        <v/>
      </c>
    </row>
    <row r="16">
      <c r="C16" s="53" t="n">
        <v>21</v>
      </c>
      <c r="D16" s="5">
        <f>TRUNC(((Demand!AU36*$C$1)^2),4)</f>
        <v/>
      </c>
      <c r="E16" s="5">
        <f>TRUNC(((Demand!AV36*$C$1)^2),4)</f>
        <v/>
      </c>
      <c r="F16" s="5">
        <f>TRUNC(((Demand!AW36*$C$1)^2),4)</f>
        <v/>
      </c>
    </row>
    <row r="17">
      <c r="C17" s="53" t="n">
        <v>22</v>
      </c>
      <c r="D17" s="5">
        <f>TRUNC(((Demand!AU37*$C$1)^2),4)</f>
        <v/>
      </c>
      <c r="E17" s="5">
        <f>TRUNC(((Demand!AV37*$C$1)^2),4)</f>
        <v/>
      </c>
      <c r="F17" s="5">
        <f>TRUNC(((Demand!AW37*$C$1)^2),4)</f>
        <v/>
      </c>
    </row>
    <row r="18">
      <c r="C18" s="53" t="n">
        <v>23</v>
      </c>
      <c r="D18" s="5">
        <f>TRUNC(((Demand!AU38*$C$1)^2),4)</f>
        <v/>
      </c>
      <c r="E18" s="5">
        <f>TRUNC(((Demand!AV38*$C$1)^2),4)</f>
        <v/>
      </c>
      <c r="F18" s="5">
        <f>TRUNC(((Demand!AW38*$C$1)^2),4)</f>
        <v/>
      </c>
    </row>
    <row r="19">
      <c r="C19" s="53" t="n">
        <v>24</v>
      </c>
      <c r="D19" s="5">
        <f>TRUNC(((Demand!AU39*$C$1)^2),4)</f>
        <v/>
      </c>
      <c r="E19" s="5">
        <f>TRUNC(((Demand!AV39*$C$1)^2),4)</f>
        <v/>
      </c>
      <c r="F19" s="5">
        <f>TRUNC(((Demand!AW39*$C$1)^2),4)</f>
        <v/>
      </c>
    </row>
    <row r="20">
      <c r="C20" s="53" t="n">
        <v>25</v>
      </c>
      <c r="D20" s="5">
        <f>TRUNC(((Demand!AU40*$C$1)^2),4)</f>
        <v/>
      </c>
      <c r="E20" s="5">
        <f>TRUNC(((Demand!AV40*$C$1)^2),4)</f>
        <v/>
      </c>
      <c r="F20" s="5">
        <f>TRUNC(((Demand!AW40*$C$1)^2),4)</f>
        <v/>
      </c>
    </row>
    <row r="21">
      <c r="C21" s="53" t="n">
        <v>26</v>
      </c>
      <c r="D21" s="5">
        <f>TRUNC(((Demand!AU41*$C$1)^2),4)</f>
        <v/>
      </c>
      <c r="E21" s="5">
        <f>TRUNC(((Demand!AV41*$C$1)^2),4)</f>
        <v/>
      </c>
      <c r="F21" s="5">
        <f>TRUNC(((Demand!AW41*$C$1)^2),4)</f>
        <v/>
      </c>
    </row>
    <row r="22">
      <c r="C22" s="53" t="n">
        <v>27</v>
      </c>
      <c r="D22" s="5">
        <f>TRUNC(((Demand!AU42*$C$1)^2),4)</f>
        <v/>
      </c>
      <c r="E22" s="5">
        <f>TRUNC(((Demand!AV42*$C$1)^2),4)</f>
        <v/>
      </c>
      <c r="F22" s="5">
        <f>TRUNC(((Demand!AW42*$C$1)^2),4)</f>
        <v/>
      </c>
    </row>
    <row r="23">
      <c r="C23" s="53" t="n">
        <v>28</v>
      </c>
      <c r="D23" s="5">
        <f>TRUNC(((Demand!AU43*$C$1)^2),4)</f>
        <v/>
      </c>
      <c r="E23" s="5">
        <f>TRUNC(((Demand!AV43*$C$1)^2),4)</f>
        <v/>
      </c>
      <c r="F23" s="5">
        <f>TRUNC(((Demand!AW43*$C$1)^2),4)</f>
        <v/>
      </c>
    </row>
    <row r="24">
      <c r="C24" s="53" t="n">
        <v>29</v>
      </c>
      <c r="D24" s="5">
        <f>TRUNC(((Demand!AU44*$C$1)^2),4)</f>
        <v/>
      </c>
      <c r="E24" s="5">
        <f>TRUNC(((Demand!AV44*$C$1)^2),4)</f>
        <v/>
      </c>
      <c r="F24" s="5">
        <f>TRUNC(((Demand!AW44*$C$1)^2),4)</f>
        <v/>
      </c>
    </row>
    <row r="25">
      <c r="C25" s="53" t="n">
        <v>30</v>
      </c>
      <c r="D25" s="5">
        <f>TRUNC(((Demand!AU45*$C$1)^2),4)</f>
        <v/>
      </c>
      <c r="E25" s="5">
        <f>TRUNC(((Demand!AV45*$C$1)^2),4)</f>
        <v/>
      </c>
      <c r="F25" s="5">
        <f>TRUNC(((Demand!AW45*$C$1)^2),4)</f>
        <v/>
      </c>
    </row>
    <row r="26">
      <c r="C26" s="53" t="n">
        <v>31</v>
      </c>
      <c r="D26" s="5">
        <f>TRUNC(((Demand!AU46*$C$1)^2),4)</f>
        <v/>
      </c>
      <c r="E26" s="5">
        <f>TRUNC(((Demand!AV46*$C$1)^2),4)</f>
        <v/>
      </c>
      <c r="F26" s="5">
        <f>TRUNC(((Demand!AW46*$C$1)^2),4)</f>
        <v/>
      </c>
    </row>
    <row r="27">
      <c r="C27" s="53" t="n">
        <v>32</v>
      </c>
      <c r="D27" s="5">
        <f>TRUNC(((Demand!AU47*$C$1)^2),4)</f>
        <v/>
      </c>
      <c r="E27" s="5">
        <f>TRUNC(((Demand!AV47*$C$1)^2),4)</f>
        <v/>
      </c>
      <c r="F27" s="5">
        <f>TRUNC(((Demand!AW47*$C$1)^2),4)</f>
        <v/>
      </c>
    </row>
    <row r="28">
      <c r="C28" s="53" t="n">
        <v>33</v>
      </c>
      <c r="D28" s="5">
        <f>TRUNC(((Demand!AU48*$C$1)^2),4)</f>
        <v/>
      </c>
      <c r="E28" s="5">
        <f>TRUNC(((Demand!AV48*$C$1)^2),4)</f>
        <v/>
      </c>
      <c r="F28" s="5">
        <f>TRUNC(((Demand!AW48*$C$1)^2),4)</f>
        <v/>
      </c>
    </row>
    <row r="29">
      <c r="C29" s="53" t="n">
        <v>34</v>
      </c>
      <c r="D29" s="5">
        <f>TRUNC(((Demand!AU49*$C$1)^2),4)</f>
        <v/>
      </c>
      <c r="E29" s="5">
        <f>TRUNC(((Demand!AV49*$C$1)^2),4)</f>
        <v/>
      </c>
      <c r="F29" s="5">
        <f>TRUNC(((Demand!AW49*$C$1)^2),4)</f>
        <v/>
      </c>
    </row>
    <row r="30">
      <c r="C30" s="53" t="n">
        <v>35</v>
      </c>
      <c r="D30" s="5">
        <f>TRUNC(((Demand!AU50*$C$1)^2),4)</f>
        <v/>
      </c>
      <c r="E30" s="5">
        <f>TRUNC(((Demand!AV50*$C$1)^2),4)</f>
        <v/>
      </c>
      <c r="F30" s="5">
        <f>TRUNC(((Demand!AW50*$C$1)^2),4)</f>
        <v/>
      </c>
    </row>
    <row r="31">
      <c r="C31" s="53" t="n">
        <v>36</v>
      </c>
      <c r="D31" s="5">
        <f>TRUNC(((Demand!AU51*$C$1)^2),4)</f>
        <v/>
      </c>
      <c r="E31" s="5">
        <f>TRUNC(((Demand!AV51*$C$1)^2),4)</f>
        <v/>
      </c>
      <c r="F31" s="5">
        <f>TRUNC(((Demand!AW51*$C$1)^2),4)</f>
        <v/>
      </c>
    </row>
    <row r="32">
      <c r="C32" s="53" t="n">
        <v>37</v>
      </c>
      <c r="D32" s="5">
        <f>TRUNC(((Demand!AU52*$C$1)^2),4)</f>
        <v/>
      </c>
      <c r="E32" s="5">
        <f>TRUNC(((Demand!AV52*$C$1)^2),4)</f>
        <v/>
      </c>
      <c r="F32" s="5">
        <f>TRUNC(((Demand!AW52*$C$1)^2),4)</f>
        <v/>
      </c>
    </row>
    <row r="33">
      <c r="C33" s="53" t="n">
        <v>38</v>
      </c>
      <c r="D33" s="5">
        <f>TRUNC(((Demand!AU53*$C$1)^2),4)</f>
        <v/>
      </c>
      <c r="E33" s="5">
        <f>TRUNC(((Demand!AV53*$C$1)^2),4)</f>
        <v/>
      </c>
      <c r="F33" s="5">
        <f>TRUNC(((Demand!AW53*$C$1)^2),4)</f>
        <v/>
      </c>
    </row>
    <row r="34">
      <c r="C34" s="53" t="n">
        <v>39</v>
      </c>
      <c r="D34" s="5">
        <f>TRUNC(((Demand!AU54*$C$1)^2),4)</f>
        <v/>
      </c>
      <c r="E34" s="5">
        <f>TRUNC(((Demand!AV54*$C$1)^2),4)</f>
        <v/>
      </c>
      <c r="F34" s="5">
        <f>TRUNC(((Demand!AW54*$C$1)^2),4)</f>
        <v/>
      </c>
    </row>
    <row r="35">
      <c r="C35" s="53" t="n">
        <v>40</v>
      </c>
      <c r="D35" s="5">
        <f>TRUNC(((Demand!AU55*$C$1)^2),4)</f>
        <v/>
      </c>
      <c r="E35" s="5">
        <f>TRUNC(((Demand!AV55*$C$1)^2),4)</f>
        <v/>
      </c>
      <c r="F35" s="5">
        <f>TRUNC(((Demand!AW55*$C$1)^2),4)</f>
        <v/>
      </c>
    </row>
    <row r="36">
      <c r="C36" s="53" t="n">
        <v>41</v>
      </c>
      <c r="D36" s="5">
        <f>TRUNC(((Demand!AU56*$C$1)^2),4)</f>
        <v/>
      </c>
      <c r="E36" s="5">
        <f>TRUNC(((Demand!AV56*$C$1)^2),4)</f>
        <v/>
      </c>
      <c r="F36" s="5">
        <f>TRUNC(((Demand!AW56*$C$1)^2),4)</f>
        <v/>
      </c>
    </row>
    <row r="37">
      <c r="C37" s="53" t="n">
        <v>42</v>
      </c>
      <c r="D37" s="5">
        <f>TRUNC(((Demand!AU57*$C$1)^2),4)</f>
        <v/>
      </c>
      <c r="E37" s="5">
        <f>TRUNC(((Demand!AV57*$C$1)^2),4)</f>
        <v/>
      </c>
      <c r="F37" s="5">
        <f>TRUNC(((Demand!AW57*$C$1)^2),4)</f>
        <v/>
      </c>
    </row>
    <row r="38">
      <c r="C38" s="53" t="n">
        <v>43</v>
      </c>
      <c r="D38" s="5">
        <f>TRUNC(((Demand!AU58*$C$1)^2),4)</f>
        <v/>
      </c>
      <c r="E38" s="5">
        <f>TRUNC(((Demand!AV58*$C$1)^2),4)</f>
        <v/>
      </c>
      <c r="F38" s="5">
        <f>TRUNC(((Demand!AW58*$C$1)^2),4)</f>
        <v/>
      </c>
    </row>
    <row r="39">
      <c r="C39" s="53" t="n">
        <v>44</v>
      </c>
      <c r="D39" s="5">
        <f>TRUNC(((Demand!AU59*$C$1)^2),4)</f>
        <v/>
      </c>
      <c r="E39" s="5">
        <f>TRUNC(((Demand!AV59*$C$1)^2),4)</f>
        <v/>
      </c>
      <c r="F39" s="5">
        <f>TRUNC(((Demand!AW59*$C$1)^2),4)</f>
        <v/>
      </c>
    </row>
    <row r="40">
      <c r="C40" s="53" t="n">
        <v>45</v>
      </c>
      <c r="D40" s="5">
        <f>TRUNC(((Demand!AU60*$C$1)^2),4)</f>
        <v/>
      </c>
      <c r="E40" s="5">
        <f>TRUNC(((Demand!AV60*$C$1)^2),4)</f>
        <v/>
      </c>
      <c r="F40" s="5">
        <f>TRUNC(((Demand!AW60*$C$1)^2),4)</f>
        <v/>
      </c>
    </row>
    <row r="41">
      <c r="C41" s="53" t="n">
        <v>46</v>
      </c>
      <c r="D41" s="5">
        <f>TRUNC(((Demand!AU61*$C$1)^2),4)</f>
        <v/>
      </c>
      <c r="E41" s="5">
        <f>TRUNC(((Demand!AV61*$C$1)^2),4)</f>
        <v/>
      </c>
      <c r="F41" s="5">
        <f>TRUNC(((Demand!AW61*$C$1)^2),4)</f>
        <v/>
      </c>
    </row>
    <row r="42">
      <c r="C42" s="53" t="n">
        <v>47</v>
      </c>
      <c r="D42" s="5">
        <f>TRUNC(((Demand!AU62*$C$1)^2),4)</f>
        <v/>
      </c>
      <c r="E42" s="5">
        <f>TRUNC(((Demand!AV62*$C$1)^2),4)</f>
        <v/>
      </c>
      <c r="F42" s="5">
        <f>TRUNC(((Demand!AW62*$C$1)^2),4)</f>
        <v/>
      </c>
    </row>
    <row r="43">
      <c r="C43" s="53" t="n">
        <v>48</v>
      </c>
      <c r="D43" s="5">
        <f>TRUNC(((Demand!AU63*$C$1)^2),4)</f>
        <v/>
      </c>
      <c r="E43" s="5">
        <f>TRUNC(((Demand!AV63*$C$1)^2),4)</f>
        <v/>
      </c>
      <c r="F43" s="5">
        <f>TRUNC(((Demand!AW63*$C$1)^2),4)</f>
        <v/>
      </c>
    </row>
    <row r="44">
      <c r="C44" s="53" t="n">
        <v>49</v>
      </c>
      <c r="D44" s="5">
        <f>TRUNC(((Demand!AU64*$C$1)^2),4)</f>
        <v/>
      </c>
      <c r="E44" s="5">
        <f>TRUNC(((Demand!AV64*$C$1)^2),4)</f>
        <v/>
      </c>
      <c r="F44" s="5">
        <f>TRUNC(((Demand!AW64*$C$1)^2),4)</f>
        <v/>
      </c>
    </row>
    <row r="45">
      <c r="C45" s="53" t="n">
        <v>50</v>
      </c>
      <c r="D45" s="5">
        <f>TRUNC(((Demand!AU65*$C$1)^2),4)</f>
        <v/>
      </c>
      <c r="E45" s="5">
        <f>TRUNC(((Demand!AV65*$C$1)^2),4)</f>
        <v/>
      </c>
      <c r="F45" s="5">
        <f>TRUNC(((Demand!AW65*$C$1)^2),4)</f>
        <v/>
      </c>
    </row>
    <row r="46">
      <c r="C46" s="53" t="n">
        <v>51</v>
      </c>
      <c r="D46" s="5">
        <f>TRUNC(((Demand!AU66*$C$1)^2),4)</f>
        <v/>
      </c>
      <c r="E46" s="5">
        <f>TRUNC(((Demand!AV66*$C$1)^2),4)</f>
        <v/>
      </c>
      <c r="F46" s="5">
        <f>TRUNC(((Demand!AW66*$C$1)^2),4)</f>
        <v/>
      </c>
    </row>
    <row r="47">
      <c r="C47" s="53" t="n">
        <v>52</v>
      </c>
      <c r="D47" s="5">
        <f>TRUNC(((Demand!AU67*$C$1)^2),4)</f>
        <v/>
      </c>
      <c r="E47" s="5">
        <f>TRUNC(((Demand!AV67*$C$1)^2),4)</f>
        <v/>
      </c>
      <c r="F47" s="5">
        <f>TRUNC(((Demand!AW67*$C$1)^2),4)</f>
        <v/>
      </c>
    </row>
    <row r="48">
      <c r="C48" s="53" t="n">
        <v>53</v>
      </c>
      <c r="D48" s="5">
        <f>TRUNC(((Demand!AU68*$C$1)^2),4)</f>
        <v/>
      </c>
      <c r="E48" s="5">
        <f>TRUNC(((Demand!AV68*$C$1)^2),4)</f>
        <v/>
      </c>
      <c r="F48" s="5">
        <f>TRUNC(((Demand!AW68*$C$1)^2),4)</f>
        <v/>
      </c>
    </row>
    <row r="49">
      <c r="C49" s="53" t="n">
        <v>54</v>
      </c>
      <c r="D49" s="5">
        <f>TRUNC(((Demand!AU69*$C$1)^2),4)</f>
        <v/>
      </c>
      <c r="E49" s="5">
        <f>TRUNC(((Demand!AV69*$C$1)^2),4)</f>
        <v/>
      </c>
      <c r="F49" s="5">
        <f>TRUNC(((Demand!AW69*$C$1)^2),4)</f>
        <v/>
      </c>
    </row>
    <row r="50">
      <c r="C50" s="53" t="n">
        <v>55</v>
      </c>
      <c r="D50" s="5">
        <f>TRUNC(((Demand!AU70*$C$1)^2),4)</f>
        <v/>
      </c>
      <c r="E50" s="5">
        <f>TRUNC(((Demand!AV70*$C$1)^2),4)</f>
        <v/>
      </c>
      <c r="F50" s="5">
        <f>TRUNC(((Demand!AW70*$C$1)^2),4)</f>
        <v/>
      </c>
    </row>
    <row r="51">
      <c r="C51" s="53" t="n">
        <v>56</v>
      </c>
      <c r="D51" s="5">
        <f>TRUNC(((Demand!AU71*$C$1)^2),4)</f>
        <v/>
      </c>
      <c r="E51" s="5">
        <f>TRUNC(((Demand!AV71*$C$1)^2),4)</f>
        <v/>
      </c>
      <c r="F51" s="5">
        <f>TRUNC(((Demand!AW71*$C$1)^2),4)</f>
        <v/>
      </c>
    </row>
    <row r="52">
      <c r="C52" s="53" t="n">
        <v>57</v>
      </c>
      <c r="D52" s="5">
        <f>TRUNC(((Demand!AU72*$C$1)^2),4)</f>
        <v/>
      </c>
      <c r="E52" s="5">
        <f>TRUNC(((Demand!AV72*$C$1)^2),4)</f>
        <v/>
      </c>
      <c r="F52" s="5">
        <f>TRUNC(((Demand!AW72*$C$1)^2),4)</f>
        <v/>
      </c>
    </row>
    <row r="53">
      <c r="C53" s="53" t="n">
        <v>58</v>
      </c>
      <c r="D53" s="5">
        <f>TRUNC(((Demand!AU73*$C$1)^2),4)</f>
        <v/>
      </c>
      <c r="E53" s="5">
        <f>TRUNC(((Demand!AV73*$C$1)^2),4)</f>
        <v/>
      </c>
      <c r="F53" s="5">
        <f>TRUNC(((Demand!AW73*$C$1)^2),4)</f>
        <v/>
      </c>
    </row>
    <row r="54">
      <c r="C54" s="53" t="n">
        <v>59</v>
      </c>
      <c r="D54" s="5">
        <f>TRUNC(((Demand!AU74*$C$1)^2),4)</f>
        <v/>
      </c>
      <c r="E54" s="5">
        <f>TRUNC(((Demand!AV74*$C$1)^2),4)</f>
        <v/>
      </c>
      <c r="F54" s="5">
        <f>TRUNC(((Demand!AW74*$C$1)^2),4)</f>
        <v/>
      </c>
    </row>
    <row r="55">
      <c r="C55" s="53" t="n">
        <v>60</v>
      </c>
      <c r="D55" s="5">
        <f>TRUNC(((Demand!AU75*$C$1)^2),4)</f>
        <v/>
      </c>
      <c r="E55" s="5">
        <f>TRUNC(((Demand!AV75*$C$1)^2),4)</f>
        <v/>
      </c>
      <c r="F55" s="5">
        <f>TRUNC(((Demand!AW75*$C$1)^2),4)</f>
        <v/>
      </c>
    </row>
    <row r="56">
      <c r="C56" s="53" t="n">
        <v>61</v>
      </c>
      <c r="D56" s="5">
        <f>TRUNC(((Demand!AU76*$C$1)^2),4)</f>
        <v/>
      </c>
      <c r="E56" s="5">
        <f>TRUNC(((Demand!AV76*$C$1)^2),4)</f>
        <v/>
      </c>
      <c r="F56" s="5">
        <f>TRUNC(((Demand!AW76*$C$1)^2),4)</f>
        <v/>
      </c>
    </row>
    <row r="57">
      <c r="C57" s="53" t="n">
        <v>62</v>
      </c>
      <c r="D57" s="5">
        <f>TRUNC(((Demand!AU77*$C$1)^2),4)</f>
        <v/>
      </c>
      <c r="E57" s="5">
        <f>TRUNC(((Demand!AV77*$C$1)^2),4)</f>
        <v/>
      </c>
      <c r="F57" s="5">
        <f>TRUNC(((Demand!AW77*$C$1)^2),4)</f>
        <v/>
      </c>
    </row>
    <row r="58">
      <c r="C58" s="53" t="n">
        <v>63</v>
      </c>
      <c r="D58" s="5">
        <f>TRUNC(((Demand!AU78*$C$1)^2),4)</f>
        <v/>
      </c>
      <c r="E58" s="5">
        <f>TRUNC(((Demand!AV78*$C$1)^2),4)</f>
        <v/>
      </c>
      <c r="F58" s="5">
        <f>TRUNC(((Demand!AW78*$C$1)^2),4)</f>
        <v/>
      </c>
    </row>
    <row r="59">
      <c r="C59" s="53" t="n">
        <v>64</v>
      </c>
      <c r="D59" s="5">
        <f>TRUNC(((Demand!AU79*$C$1)^2),4)</f>
        <v/>
      </c>
      <c r="E59" s="5">
        <f>TRUNC(((Demand!AV79*$C$1)^2),4)</f>
        <v/>
      </c>
      <c r="F59" s="5">
        <f>TRUNC(((Demand!AW79*$C$1)^2),4)</f>
        <v/>
      </c>
    </row>
    <row r="60">
      <c r="C60" s="53" t="n">
        <v>65</v>
      </c>
      <c r="D60" s="5">
        <f>TRUNC(((Demand!AU80*$C$1)^2),4)</f>
        <v/>
      </c>
      <c r="E60" s="5">
        <f>TRUNC(((Demand!AV80*$C$1)^2),4)</f>
        <v/>
      </c>
      <c r="F60" s="5">
        <f>TRUNC(((Demand!AW80*$C$1)^2),4)</f>
        <v/>
      </c>
    </row>
    <row r="61">
      <c r="C61" s="53" t="n">
        <v>66</v>
      </c>
      <c r="D61" s="5">
        <f>TRUNC(((Demand!AU81*$C$1)^2),4)</f>
        <v/>
      </c>
      <c r="E61" s="5">
        <f>TRUNC(((Demand!AV81*$C$1)^2),4)</f>
        <v/>
      </c>
      <c r="F61" s="5">
        <f>TRUNC(((Demand!AW81*$C$1)^2),4)</f>
        <v/>
      </c>
    </row>
    <row r="62">
      <c r="C62" s="53" t="n">
        <v>67</v>
      </c>
      <c r="D62" s="5">
        <f>TRUNC(((Demand!AU82*$C$1)^2),4)</f>
        <v/>
      </c>
      <c r="E62" s="5">
        <f>TRUNC(((Demand!AV82*$C$1)^2),4)</f>
        <v/>
      </c>
      <c r="F62" s="5">
        <f>TRUNC(((Demand!AW82*$C$1)^2),4)</f>
        <v/>
      </c>
    </row>
    <row r="63">
      <c r="C63" s="53" t="n">
        <v>68</v>
      </c>
      <c r="D63" s="5">
        <f>TRUNC(((Demand!AU83*$C$1)^2),4)</f>
        <v/>
      </c>
      <c r="E63" s="5">
        <f>TRUNC(((Demand!AV83*$C$1)^2),4)</f>
        <v/>
      </c>
      <c r="F63" s="5">
        <f>TRUNC(((Demand!AW83*$C$1)^2),4)</f>
        <v/>
      </c>
    </row>
    <row r="64">
      <c r="C64" s="53" t="n">
        <v>69</v>
      </c>
      <c r="D64" s="5">
        <f>TRUNC(((Demand!AU84*$C$1)^2),4)</f>
        <v/>
      </c>
      <c r="E64" s="5">
        <f>TRUNC(((Demand!AV84*$C$1)^2),4)</f>
        <v/>
      </c>
      <c r="F64" s="5">
        <f>TRUNC(((Demand!AW84*$C$1)^2),4)</f>
        <v/>
      </c>
    </row>
    <row r="65">
      <c r="C65" s="53" t="n">
        <v>70</v>
      </c>
      <c r="D65" s="5">
        <f>TRUNC(((Demand!AU85*$C$1)^2),4)</f>
        <v/>
      </c>
      <c r="E65" s="5">
        <f>TRUNC(((Demand!AV85*$C$1)^2),4)</f>
        <v/>
      </c>
      <c r="F65" s="5">
        <f>TRUNC(((Demand!AW85*$C$1)^2),4)</f>
        <v/>
      </c>
    </row>
    <row r="66">
      <c r="C66" s="53" t="n">
        <v>71</v>
      </c>
      <c r="D66" s="5">
        <f>TRUNC(((Demand!AU86*$C$1)^2),4)</f>
        <v/>
      </c>
      <c r="E66" s="5">
        <f>TRUNC(((Demand!AV86*$C$1)^2),4)</f>
        <v/>
      </c>
      <c r="F66" s="5">
        <f>TRUNC(((Demand!AW86*$C$1)^2),4)</f>
        <v/>
      </c>
    </row>
    <row r="67">
      <c r="C67" s="53" t="n">
        <v>72</v>
      </c>
      <c r="D67" s="5">
        <f>TRUNC(((Demand!AU87*$C$1)^2),4)</f>
        <v/>
      </c>
      <c r="E67" s="5">
        <f>TRUNC(((Demand!AV87*$C$1)^2),4)</f>
        <v/>
      </c>
      <c r="F67" s="5">
        <f>TRUNC(((Demand!AW87*$C$1)^2),4)</f>
        <v/>
      </c>
    </row>
    <row r="68">
      <c r="C68" s="53" t="n">
        <v>73</v>
      </c>
      <c r="D68" s="5">
        <f>TRUNC(((Demand!AU88*$C$1)^2),4)</f>
        <v/>
      </c>
      <c r="E68" s="5">
        <f>TRUNC(((Demand!AV88*$C$1)^2),4)</f>
        <v/>
      </c>
      <c r="F68" s="5">
        <f>TRUNC(((Demand!AW88*$C$1)^2),4)</f>
        <v/>
      </c>
    </row>
    <row r="69">
      <c r="C69" s="53" t="n">
        <v>74</v>
      </c>
      <c r="D69" s="5">
        <f>TRUNC(((Demand!AU89*$C$1)^2),4)</f>
        <v/>
      </c>
      <c r="E69" s="5">
        <f>TRUNC(((Demand!AV89*$C$1)^2),4)</f>
        <v/>
      </c>
      <c r="F69" s="5">
        <f>TRUNC(((Demand!AW89*$C$1)^2),4)</f>
        <v/>
      </c>
    </row>
    <row r="70">
      <c r="C70" s="53" t="n">
        <v>75</v>
      </c>
      <c r="D70" s="5">
        <f>TRUNC(((Demand!AU90*$C$1)^2),4)</f>
        <v/>
      </c>
      <c r="E70" s="5">
        <f>TRUNC(((Demand!AV90*$C$1)^2),4)</f>
        <v/>
      </c>
      <c r="F70" s="5">
        <f>TRUNC(((Demand!AW90*$C$1)^2),4)</f>
        <v/>
      </c>
    </row>
    <row r="71">
      <c r="C71" s="53" t="n">
        <v>76</v>
      </c>
      <c r="D71" s="5">
        <f>TRUNC(((Demand!AU91*$C$1)^2),4)</f>
        <v/>
      </c>
      <c r="E71" s="5">
        <f>TRUNC(((Demand!AV91*$C$1)^2),4)</f>
        <v/>
      </c>
      <c r="F71" s="5">
        <f>TRUNC(((Demand!AW91*$C$1)^2),4)</f>
        <v/>
      </c>
    </row>
    <row r="72">
      <c r="C72" s="53" t="n">
        <v>77</v>
      </c>
      <c r="D72" s="5">
        <f>TRUNC(((Demand!AU92*$C$1)^2),4)</f>
        <v/>
      </c>
      <c r="E72" s="5">
        <f>TRUNC(((Demand!AV92*$C$1)^2),4)</f>
        <v/>
      </c>
      <c r="F72" s="5">
        <f>TRUNC(((Demand!AW92*$C$1)^2),4)</f>
        <v/>
      </c>
    </row>
    <row r="73">
      <c r="C73" s="53" t="n">
        <v>78</v>
      </c>
      <c r="D73" s="5">
        <f>TRUNC(((Demand!AU93*$C$1)^2),4)</f>
        <v/>
      </c>
      <c r="E73" s="5">
        <f>TRUNC(((Demand!AV93*$C$1)^2),4)</f>
        <v/>
      </c>
      <c r="F73" s="5">
        <f>TRUNC(((Demand!AW93*$C$1)^2),4)</f>
        <v/>
      </c>
    </row>
    <row r="74">
      <c r="C74" s="53" t="n">
        <v>79</v>
      </c>
      <c r="D74" s="5">
        <f>TRUNC(((Demand!AU94*$C$1)^2),4)</f>
        <v/>
      </c>
      <c r="E74" s="5">
        <f>TRUNC(((Demand!AV94*$C$1)^2),4)</f>
        <v/>
      </c>
      <c r="F74" s="5">
        <f>TRUNC(((Demand!AW94*$C$1)^2),4)</f>
        <v/>
      </c>
    </row>
    <row r="75">
      <c r="C75" s="53" t="n">
        <v>80</v>
      </c>
      <c r="D75" s="5">
        <f>TRUNC(((Demand!AU95*$C$1)^2),4)</f>
        <v/>
      </c>
      <c r="E75" s="5">
        <f>TRUNC(((Demand!AV95*$C$1)^2),4)</f>
        <v/>
      </c>
      <c r="F75" s="5">
        <f>TRUNC(((Demand!AW95*$C$1)^2),4)</f>
        <v/>
      </c>
    </row>
    <row r="76">
      <c r="C76" s="53" t="n">
        <v>81</v>
      </c>
      <c r="D76" s="5">
        <f>TRUNC(((Demand!AU96*$C$1)^2),4)</f>
        <v/>
      </c>
      <c r="E76" s="5">
        <f>TRUNC(((Demand!AV96*$C$1)^2),4)</f>
        <v/>
      </c>
      <c r="F76" s="5">
        <f>TRUNC(((Demand!AW96*$C$1)^2),4)</f>
        <v/>
      </c>
    </row>
    <row r="77">
      <c r="C77" s="53" t="n">
        <v>82</v>
      </c>
      <c r="D77" s="5">
        <f>TRUNC(((Demand!AU97*$C$1)^2),4)</f>
        <v/>
      </c>
      <c r="E77" s="5">
        <f>TRUNC(((Demand!AV97*$C$1)^2),4)</f>
        <v/>
      </c>
      <c r="F77" s="5">
        <f>TRUNC(((Demand!AW97*$C$1)^2),4)</f>
        <v/>
      </c>
    </row>
    <row r="78">
      <c r="C78" s="53" t="n">
        <v>83</v>
      </c>
      <c r="D78" s="5">
        <f>TRUNC(((Demand!AU98*$C$1)^2),4)</f>
        <v/>
      </c>
      <c r="E78" s="5">
        <f>TRUNC(((Demand!AV98*$C$1)^2),4)</f>
        <v/>
      </c>
      <c r="F78" s="5">
        <f>TRUNC(((Demand!AW98*$C$1)^2),4)</f>
        <v/>
      </c>
    </row>
    <row r="79">
      <c r="C79" s="53" t="n">
        <v>84</v>
      </c>
      <c r="D79" s="5">
        <f>TRUNC(((Demand!AU99*$C$1)^2),4)</f>
        <v/>
      </c>
      <c r="E79" s="5">
        <f>TRUNC(((Demand!AV99*$C$1)^2),4)</f>
        <v/>
      </c>
      <c r="F79" s="5">
        <f>TRUNC(((Demand!AW99*$C$1)^2),4)</f>
        <v/>
      </c>
    </row>
    <row r="80">
      <c r="C80" s="53" t="n">
        <v>85</v>
      </c>
      <c r="D80" s="5">
        <f>TRUNC(((Demand!AU100*$C$1)^2),4)</f>
        <v/>
      </c>
      <c r="E80" s="5">
        <f>TRUNC(((Demand!AV100*$C$1)^2),4)</f>
        <v/>
      </c>
      <c r="F80" s="5">
        <f>TRUNC(((Demand!AW100*$C$1)^2),4)</f>
        <v/>
      </c>
    </row>
    <row r="81">
      <c r="C81" s="53" t="n">
        <v>86</v>
      </c>
      <c r="D81" s="5">
        <f>TRUNC(((Demand!AU101*$C$1)^2),4)</f>
        <v/>
      </c>
      <c r="E81" s="5">
        <f>TRUNC(((Demand!AV101*$C$1)^2),4)</f>
        <v/>
      </c>
      <c r="F81" s="5">
        <f>TRUNC(((Demand!AW101*$C$1)^2),4)</f>
        <v/>
      </c>
    </row>
    <row r="82">
      <c r="C82" s="53" t="n">
        <v>87</v>
      </c>
      <c r="D82" s="5">
        <f>TRUNC(((Demand!AU102*$C$1)^2),4)</f>
        <v/>
      </c>
      <c r="E82" s="5">
        <f>TRUNC(((Demand!AV102*$C$1)^2),4)</f>
        <v/>
      </c>
      <c r="F82" s="5">
        <f>TRUNC(((Demand!AW102*$C$1)^2),4)</f>
        <v/>
      </c>
    </row>
    <row r="83">
      <c r="C83" s="53" t="n">
        <v>88</v>
      </c>
      <c r="D83" s="5">
        <f>TRUNC(((Demand!AU103*$C$1)^2),4)</f>
        <v/>
      </c>
      <c r="E83" s="5">
        <f>TRUNC(((Demand!AV103*$C$1)^2),4)</f>
        <v/>
      </c>
      <c r="F83" s="5">
        <f>TRUNC(((Demand!AW103*$C$1)^2),4)</f>
        <v/>
      </c>
    </row>
    <row r="84">
      <c r="C84" s="53" t="n">
        <v>89</v>
      </c>
      <c r="D84" s="5">
        <f>TRUNC(((Demand!AU104*$C$1)^2),4)</f>
        <v/>
      </c>
      <c r="E84" s="5">
        <f>TRUNC(((Demand!AV104*$C$1)^2),4)</f>
        <v/>
      </c>
      <c r="F84" s="5">
        <f>TRUNC(((Demand!AW104*$C$1)^2),4)</f>
        <v/>
      </c>
    </row>
    <row r="85">
      <c r="C85" s="53" t="n">
        <v>90</v>
      </c>
      <c r="D85" s="5">
        <f>TRUNC(((Demand!AU105*$C$1)^2),4)</f>
        <v/>
      </c>
      <c r="E85" s="5">
        <f>TRUNC(((Demand!AV105*$C$1)^2),4)</f>
        <v/>
      </c>
      <c r="F85" s="5">
        <f>TRUNC(((Demand!AW105*$C$1)^2),4)</f>
        <v/>
      </c>
    </row>
    <row r="86">
      <c r="C86" s="53" t="n">
        <v>91</v>
      </c>
      <c r="D86" s="5">
        <f>TRUNC(((Demand!AU106*$C$1)^2),4)</f>
        <v/>
      </c>
      <c r="E86" s="5">
        <f>TRUNC(((Demand!AV106*$C$1)^2),4)</f>
        <v/>
      </c>
      <c r="F86" s="5">
        <f>TRUNC(((Demand!AW106*$C$1)^2),4)</f>
        <v/>
      </c>
    </row>
    <row r="87">
      <c r="C87" s="53" t="n">
        <v>92</v>
      </c>
      <c r="D87" s="5">
        <f>TRUNC(((Demand!AU107*$C$1)^2),4)</f>
        <v/>
      </c>
      <c r="E87" s="5">
        <f>TRUNC(((Demand!AV107*$C$1)^2),4)</f>
        <v/>
      </c>
      <c r="F87" s="5">
        <f>TRUNC(((Demand!AW107*$C$1)^2),4)</f>
        <v/>
      </c>
    </row>
    <row r="88">
      <c r="C88" s="53" t="n">
        <v>93</v>
      </c>
      <c r="D88" s="5">
        <f>TRUNC(((Demand!AU108*$C$1)^2),4)</f>
        <v/>
      </c>
      <c r="E88" s="5">
        <f>TRUNC(((Demand!AV108*$C$1)^2),4)</f>
        <v/>
      </c>
      <c r="F88" s="5">
        <f>TRUNC(((Demand!AW108*$C$1)^2),4)</f>
        <v/>
      </c>
    </row>
    <row r="89">
      <c r="C89" s="53" t="n">
        <v>94</v>
      </c>
      <c r="D89" s="5">
        <f>TRUNC(((Demand!AU109*$C$1)^2),4)</f>
        <v/>
      </c>
      <c r="E89" s="5">
        <f>TRUNC(((Demand!AV109*$C$1)^2),4)</f>
        <v/>
      </c>
      <c r="F89" s="5">
        <f>TRUNC(((Demand!AW109*$C$1)^2),4)</f>
        <v/>
      </c>
    </row>
    <row r="90">
      <c r="C90" s="53" t="n">
        <v>95</v>
      </c>
      <c r="D90" s="5">
        <f>TRUNC(((Demand!AU110*$C$1)^2),4)</f>
        <v/>
      </c>
      <c r="E90" s="5">
        <f>TRUNC(((Demand!AV110*$C$1)^2),4)</f>
        <v/>
      </c>
      <c r="F90" s="5">
        <f>TRUNC(((Demand!AW110*$C$1)^2),4)</f>
        <v/>
      </c>
    </row>
    <row r="91">
      <c r="C91" s="53" t="n">
        <v>96</v>
      </c>
      <c r="D91" s="5">
        <f>TRUNC(((Demand!AU111*$C$1)^2),4)</f>
        <v/>
      </c>
      <c r="E91" s="5">
        <f>TRUNC(((Demand!AV111*$C$1)^2),4)</f>
        <v/>
      </c>
      <c r="F91" s="5">
        <f>TRUNC(((Demand!AW111*$C$1)^2),4)</f>
        <v/>
      </c>
    </row>
    <row r="92">
      <c r="C92" s="53" t="n">
        <v>97</v>
      </c>
      <c r="D92" s="5">
        <f>TRUNC(((Demand!AU112*$C$1)^2),4)</f>
        <v/>
      </c>
      <c r="E92" s="5">
        <f>TRUNC(((Demand!AV112*$C$1)^2),4)</f>
        <v/>
      </c>
      <c r="F92" s="5">
        <f>TRUNC(((Demand!AW112*$C$1)^2),4)</f>
        <v/>
      </c>
    </row>
    <row r="93">
      <c r="C93" s="53" t="n">
        <v>98</v>
      </c>
      <c r="D93" s="5">
        <f>TRUNC(((Demand!AU113*$C$1)^2),4)</f>
        <v/>
      </c>
      <c r="E93" s="5">
        <f>TRUNC(((Demand!AV113*$C$1)^2),4)</f>
        <v/>
      </c>
      <c r="F93" s="5">
        <f>TRUNC(((Demand!AW113*$C$1)^2),4)</f>
        <v/>
      </c>
    </row>
    <row r="94">
      <c r="C94" s="53" t="n">
        <v>99</v>
      </c>
      <c r="D94" s="5">
        <f>TRUNC(((Demand!AU114*$C$1)^2),4)</f>
        <v/>
      </c>
      <c r="E94" s="5">
        <f>TRUNC(((Demand!AV114*$C$1)^2),4)</f>
        <v/>
      </c>
      <c r="F94" s="5">
        <f>TRUNC(((Demand!AW114*$C$1)^2),4)</f>
        <v/>
      </c>
    </row>
    <row r="95">
      <c r="C95" s="53" t="n">
        <v>100</v>
      </c>
      <c r="D95" s="5">
        <f>TRUNC(((Demand!AU115*$C$1)^2),4)</f>
        <v/>
      </c>
      <c r="E95" s="5">
        <f>TRUNC(((Demand!AV115*$C$1)^2),4)</f>
        <v/>
      </c>
      <c r="F95" s="5">
        <f>TRUNC(((Demand!AW115*$C$1)^2),4)</f>
        <v/>
      </c>
    </row>
    <row r="96">
      <c r="C96" s="53" t="n">
        <v>101</v>
      </c>
      <c r="D96" s="5">
        <f>TRUNC(((Demand!AU116*$C$1)^2),4)</f>
        <v/>
      </c>
      <c r="E96" s="5">
        <f>TRUNC(((Demand!AV116*$C$1)^2),4)</f>
        <v/>
      </c>
      <c r="F96" s="5">
        <f>TRUNC(((Demand!AW116*$C$1)^2),4)</f>
        <v/>
      </c>
    </row>
    <row r="97">
      <c r="C97" s="53" t="n">
        <v>102</v>
      </c>
      <c r="D97" s="5">
        <f>TRUNC(((Demand!AU117*$C$1)^2),4)</f>
        <v/>
      </c>
      <c r="E97" s="5">
        <f>TRUNC(((Demand!AV117*$C$1)^2),4)</f>
        <v/>
      </c>
      <c r="F97" s="5">
        <f>TRUNC(((Demand!AW117*$C$1)^2),4)</f>
        <v/>
      </c>
    </row>
    <row r="98">
      <c r="C98" s="53" t="n">
        <v>103</v>
      </c>
      <c r="D98" s="5">
        <f>TRUNC(((Demand!AU118*$C$1)^2),4)</f>
        <v/>
      </c>
      <c r="E98" s="5">
        <f>TRUNC(((Demand!AV118*$C$1)^2),4)</f>
        <v/>
      </c>
      <c r="F98" s="5">
        <f>TRUNC(((Demand!AW118*$C$1)^2),4)</f>
        <v/>
      </c>
    </row>
    <row r="99">
      <c r="C99" s="53" t="n">
        <v>104</v>
      </c>
      <c r="D99" s="5">
        <f>TRUNC(((Demand!AU119*$C$1)^2),4)</f>
        <v/>
      </c>
      <c r="E99" s="5">
        <f>TRUNC(((Demand!AV119*$C$1)^2),4)</f>
        <v/>
      </c>
      <c r="F99" s="5">
        <f>TRUNC(((Demand!AW119*$C$1)^2),4)</f>
        <v/>
      </c>
    </row>
    <row r="100">
      <c r="C100" s="53" t="n">
        <v>105</v>
      </c>
      <c r="D100" s="5">
        <f>TRUNC(((Demand!AU120*$C$1)^2),4)</f>
        <v/>
      </c>
      <c r="E100" s="5">
        <f>TRUNC(((Demand!AV120*$C$1)^2),4)</f>
        <v/>
      </c>
      <c r="F100" s="5">
        <f>TRUNC(((Demand!AW120*$C$1)^2),4)</f>
        <v/>
      </c>
    </row>
    <row r="101">
      <c r="C101" s="53" t="n">
        <v>106</v>
      </c>
      <c r="D101" s="5">
        <f>TRUNC(((Demand!AU121*$C$1)^2),4)</f>
        <v/>
      </c>
      <c r="E101" s="5">
        <f>TRUNC(((Demand!AV121*$C$1)^2),4)</f>
        <v/>
      </c>
      <c r="F101" s="5">
        <f>TRUNC(((Demand!AW121*$C$1)^2),4)</f>
        <v/>
      </c>
    </row>
    <row r="102">
      <c r="C102" s="53" t="n">
        <v>107</v>
      </c>
      <c r="D102" s="5">
        <f>TRUNC(((Demand!AU122*$C$1)^2),4)</f>
        <v/>
      </c>
      <c r="E102" s="5">
        <f>TRUNC(((Demand!AV122*$C$1)^2),4)</f>
        <v/>
      </c>
      <c r="F102" s="5">
        <f>TRUNC(((Demand!AW122*$C$1)^2),4)</f>
        <v/>
      </c>
    </row>
    <row r="103">
      <c r="C103" s="53" t="n">
        <v>108</v>
      </c>
      <c r="D103" s="5">
        <f>TRUNC(((Demand!AU123*$C$1)^2),4)</f>
        <v/>
      </c>
      <c r="E103" s="5">
        <f>TRUNC(((Demand!AV123*$C$1)^2),4)</f>
        <v/>
      </c>
      <c r="F103" s="5">
        <f>TRUNC(((Demand!AW123*$C$1)^2),4)</f>
        <v/>
      </c>
    </row>
    <row r="104">
      <c r="C104" s="53" t="n">
        <v>109</v>
      </c>
      <c r="D104" s="5">
        <f>TRUNC(((Demand!AU124*$C$1)^2),4)</f>
        <v/>
      </c>
      <c r="E104" s="5">
        <f>TRUNC(((Demand!AV124*$C$1)^2),4)</f>
        <v/>
      </c>
      <c r="F104" s="5">
        <f>TRUNC(((Demand!AW124*$C$1)^2),4)</f>
        <v/>
      </c>
    </row>
    <row r="105">
      <c r="C105" s="53" t="n">
        <v>110</v>
      </c>
      <c r="D105" s="5">
        <f>TRUNC(((Demand!AU125*$C$1)^2),4)</f>
        <v/>
      </c>
      <c r="E105" s="5">
        <f>TRUNC(((Demand!AV125*$C$1)^2),4)</f>
        <v/>
      </c>
      <c r="F105" s="5">
        <f>TRUNC(((Demand!AW125*$C$1)^2),4)</f>
        <v/>
      </c>
    </row>
    <row r="106">
      <c r="C106" s="53" t="n">
        <v>111</v>
      </c>
      <c r="D106" s="5">
        <f>TRUNC(((Demand!AU126*$C$1)^2),4)</f>
        <v/>
      </c>
      <c r="E106" s="5">
        <f>TRUNC(((Demand!AV126*$C$1)^2),4)</f>
        <v/>
      </c>
      <c r="F106" s="5">
        <f>TRUNC(((Demand!AW126*$C$1)^2),4)</f>
        <v/>
      </c>
    </row>
    <row r="107">
      <c r="C107" s="53" t="n">
        <v>112</v>
      </c>
      <c r="D107" s="5">
        <f>TRUNC(((Demand!AU127*$C$1)^2),4)</f>
        <v/>
      </c>
      <c r="E107" s="5">
        <f>TRUNC(((Demand!AV127*$C$1)^2),4)</f>
        <v/>
      </c>
      <c r="F107" s="5">
        <f>TRUNC(((Demand!AW127*$C$1)^2),4)</f>
        <v/>
      </c>
    </row>
    <row r="108">
      <c r="C108" s="53" t="n">
        <v>113</v>
      </c>
      <c r="D108" s="5">
        <f>TRUNC(((Demand!AU128*$C$1)^2),4)</f>
        <v/>
      </c>
      <c r="E108" s="5">
        <f>TRUNC(((Demand!AV128*$C$1)^2),4)</f>
        <v/>
      </c>
      <c r="F108" s="5">
        <f>TRUNC(((Demand!AW128*$C$1)^2),4)</f>
        <v/>
      </c>
    </row>
    <row r="109">
      <c r="C109" s="53" t="n">
        <v>114</v>
      </c>
      <c r="D109" s="5">
        <f>TRUNC(((Demand!AU129*$C$1)^2),4)</f>
        <v/>
      </c>
      <c r="E109" s="5">
        <f>TRUNC(((Demand!AV129*$C$1)^2),4)</f>
        <v/>
      </c>
      <c r="F109" s="5">
        <f>TRUNC(((Demand!AW129*$C$1)^2),4)</f>
        <v/>
      </c>
    </row>
    <row r="110">
      <c r="C110" s="53" t="n">
        <v>115</v>
      </c>
      <c r="D110" s="5">
        <f>TRUNC(((Demand!AU130*$C$1)^2),4)</f>
        <v/>
      </c>
      <c r="E110" s="5">
        <f>TRUNC(((Demand!AV130*$C$1)^2),4)</f>
        <v/>
      </c>
      <c r="F110" s="5">
        <f>TRUNC(((Demand!AW130*$C$1)^2),4)</f>
        <v/>
      </c>
    </row>
    <row r="111">
      <c r="C111" s="53" t="n">
        <v>116</v>
      </c>
      <c r="D111" s="5">
        <f>TRUNC(((Demand!AU131*$C$1)^2),4)</f>
        <v/>
      </c>
      <c r="E111" s="5">
        <f>TRUNC(((Demand!AV131*$C$1)^2),4)</f>
        <v/>
      </c>
      <c r="F111" s="5">
        <f>TRUNC(((Demand!AW131*$C$1)^2),4)</f>
        <v/>
      </c>
    </row>
    <row r="112">
      <c r="C112" s="53" t="n">
        <v>117</v>
      </c>
      <c r="D112" s="5">
        <f>TRUNC(((Demand!AU132*$C$1)^2),4)</f>
        <v/>
      </c>
      <c r="E112" s="5">
        <f>TRUNC(((Demand!AV132*$C$1)^2),4)</f>
        <v/>
      </c>
      <c r="F112" s="5">
        <f>TRUNC(((Demand!AW132*$C$1)^2),4)</f>
        <v/>
      </c>
    </row>
    <row r="113">
      <c r="C113" s="53" t="n">
        <v>118</v>
      </c>
      <c r="D113" s="5">
        <f>TRUNC(((Demand!AU133*$C$1)^2),4)</f>
        <v/>
      </c>
      <c r="E113" s="5">
        <f>TRUNC(((Demand!AV133*$C$1)^2),4)</f>
        <v/>
      </c>
      <c r="F113" s="5">
        <f>TRUNC(((Demand!AW133*$C$1)^2),4)</f>
        <v/>
      </c>
    </row>
    <row r="114">
      <c r="C114" s="53" t="n">
        <v>119</v>
      </c>
      <c r="D114" s="5">
        <f>TRUNC(((Demand!AU134*$C$1)^2),4)</f>
        <v/>
      </c>
      <c r="E114" s="5">
        <f>TRUNC(((Demand!AV134*$C$1)^2),4)</f>
        <v/>
      </c>
      <c r="F114" s="5">
        <f>TRUNC(((Demand!AW134*$C$1)^2),4)</f>
        <v/>
      </c>
    </row>
    <row r="115">
      <c r="C115" s="53" t="n">
        <v>120</v>
      </c>
      <c r="D115" s="5">
        <f>TRUNC(((Demand!AU135*$C$1)^2),4)</f>
        <v/>
      </c>
      <c r="E115" s="5">
        <f>TRUNC(((Demand!AV135*$C$1)^2),4)</f>
        <v/>
      </c>
      <c r="F115" s="5">
        <f>TRUNC(((Demand!AW135*$C$1)^2),4)</f>
        <v/>
      </c>
    </row>
    <row r="116">
      <c r="C116" s="53" t="n">
        <v>121</v>
      </c>
      <c r="D116" s="5">
        <f>TRUNC(((Demand!AU136*$C$1)^2),4)</f>
        <v/>
      </c>
      <c r="E116" s="5">
        <f>TRUNC(((Demand!AV136*$C$1)^2),4)</f>
        <v/>
      </c>
      <c r="F116" s="5">
        <f>TRUNC(((Demand!AW136*$C$1)^2),4)</f>
        <v/>
      </c>
    </row>
    <row r="117">
      <c r="C117" s="53" t="n">
        <v>122</v>
      </c>
      <c r="D117" s="5">
        <f>TRUNC(((Demand!AU137*$C$1)^2),4)</f>
        <v/>
      </c>
      <c r="E117" s="5">
        <f>TRUNC(((Demand!AV137*$C$1)^2),4)</f>
        <v/>
      </c>
      <c r="F117" s="5">
        <f>TRUNC(((Demand!AW137*$C$1)^2),4)</f>
        <v/>
      </c>
    </row>
    <row r="118">
      <c r="C118" s="53" t="n">
        <v>123</v>
      </c>
      <c r="D118" s="5">
        <f>TRUNC(((Demand!AU138*$C$1)^2),4)</f>
        <v/>
      </c>
      <c r="E118" s="5">
        <f>TRUNC(((Demand!AV138*$C$1)^2),4)</f>
        <v/>
      </c>
      <c r="F118" s="5">
        <f>TRUNC(((Demand!AW138*$C$1)^2),4)</f>
        <v/>
      </c>
    </row>
    <row r="119">
      <c r="C119" s="53" t="n">
        <v>124</v>
      </c>
      <c r="D119" s="5">
        <f>TRUNC(((Demand!AU139*$C$1)^2),4)</f>
        <v/>
      </c>
      <c r="E119" s="5">
        <f>TRUNC(((Demand!AV139*$C$1)^2),4)</f>
        <v/>
      </c>
      <c r="F119" s="5">
        <f>TRUNC(((Demand!AW139*$C$1)^2),4)</f>
        <v/>
      </c>
    </row>
    <row r="120">
      <c r="C120" s="53" t="n">
        <v>125</v>
      </c>
      <c r="D120" s="5">
        <f>TRUNC(((Demand!AU140*$C$1)^2),4)</f>
        <v/>
      </c>
      <c r="E120" s="5">
        <f>TRUNC(((Demand!AV140*$C$1)^2),4)</f>
        <v/>
      </c>
      <c r="F120" s="5">
        <f>TRUNC(((Demand!AW140*$C$1)^2),4)</f>
        <v/>
      </c>
    </row>
    <row r="121">
      <c r="C121" s="53" t="n">
        <v>126</v>
      </c>
      <c r="D121" s="5">
        <f>TRUNC(((Demand!AU141*$C$1)^2),4)</f>
        <v/>
      </c>
      <c r="E121" s="5">
        <f>TRUNC(((Demand!AV141*$C$1)^2),4)</f>
        <v/>
      </c>
      <c r="F121" s="5">
        <f>TRUNC(((Demand!AW141*$C$1)^2),4)</f>
        <v/>
      </c>
    </row>
    <row r="122">
      <c r="C122" s="53" t="n">
        <v>127</v>
      </c>
      <c r="D122" s="5">
        <f>TRUNC(((Demand!AU142*$C$1)^2),4)</f>
        <v/>
      </c>
      <c r="E122" s="5">
        <f>TRUNC(((Demand!AV142*$C$1)^2),4)</f>
        <v/>
      </c>
      <c r="F122" s="5">
        <f>TRUNC(((Demand!AW142*$C$1)^2),4)</f>
        <v/>
      </c>
    </row>
    <row r="123">
      <c r="C123" s="53" t="n">
        <v>128</v>
      </c>
      <c r="D123" s="5">
        <f>TRUNC(((Demand!AU143*$C$1)^2),4)</f>
        <v/>
      </c>
      <c r="E123" s="5">
        <f>TRUNC(((Demand!AV143*$C$1)^2),4)</f>
        <v/>
      </c>
      <c r="F123" s="5">
        <f>TRUNC(((Demand!AW143*$C$1)^2),4)</f>
        <v/>
      </c>
    </row>
    <row r="124">
      <c r="C124" s="53" t="n">
        <v>129</v>
      </c>
      <c r="D124" s="5">
        <f>TRUNC(((Demand!AU144*$C$1)^2),4)</f>
        <v/>
      </c>
      <c r="E124" s="5">
        <f>TRUNC(((Demand!AV144*$C$1)^2),4)</f>
        <v/>
      </c>
      <c r="F124" s="5">
        <f>TRUNC(((Demand!AW144*$C$1)^2),4)</f>
        <v/>
      </c>
    </row>
    <row r="125">
      <c r="C125" s="53" t="n">
        <v>130</v>
      </c>
      <c r="D125" s="5">
        <f>TRUNC(((Demand!AU145*$C$1)^2),4)</f>
        <v/>
      </c>
      <c r="E125" s="5">
        <f>TRUNC(((Demand!AV145*$C$1)^2),4)</f>
        <v/>
      </c>
      <c r="F125" s="5">
        <f>TRUNC(((Demand!AW145*$C$1)^2),4)</f>
        <v/>
      </c>
    </row>
    <row r="126">
      <c r="C126" s="53" t="n">
        <v>131</v>
      </c>
      <c r="D126" s="5">
        <f>TRUNC(((Demand!AU146*$C$1)^2),4)</f>
        <v/>
      </c>
      <c r="E126" s="5">
        <f>TRUNC(((Demand!AV146*$C$1)^2),4)</f>
        <v/>
      </c>
      <c r="F126" s="5">
        <f>TRUNC(((Demand!AW146*$C$1)^2),4)</f>
        <v/>
      </c>
    </row>
    <row r="127">
      <c r="C127" s="53" t="n">
        <v>132</v>
      </c>
      <c r="D127" s="5">
        <f>TRUNC(((Demand!AU147*$C$1)^2),4)</f>
        <v/>
      </c>
      <c r="E127" s="5">
        <f>TRUNC(((Demand!AV147*$C$1)^2),4)</f>
        <v/>
      </c>
      <c r="F127" s="5">
        <f>TRUNC(((Demand!AW147*$C$1)^2),4)</f>
        <v/>
      </c>
    </row>
    <row r="128">
      <c r="C128" s="53" t="n">
        <v>133</v>
      </c>
      <c r="D128" s="5">
        <f>TRUNC(((Demand!AU148*$C$1)^2),4)</f>
        <v/>
      </c>
      <c r="E128" s="5">
        <f>TRUNC(((Demand!AV148*$C$1)^2),4)</f>
        <v/>
      </c>
      <c r="F128" s="5">
        <f>TRUNC(((Demand!AW148*$C$1)^2),4)</f>
        <v/>
      </c>
    </row>
    <row r="129">
      <c r="C129" s="53" t="n">
        <v>134</v>
      </c>
      <c r="D129" s="5">
        <f>TRUNC(((Demand!AU149*$C$1)^2),4)</f>
        <v/>
      </c>
      <c r="E129" s="5">
        <f>TRUNC(((Demand!AV149*$C$1)^2),4)</f>
        <v/>
      </c>
      <c r="F129" s="5">
        <f>TRUNC(((Demand!AW149*$C$1)^2),4)</f>
        <v/>
      </c>
    </row>
    <row r="130">
      <c r="C130" s="53" t="n">
        <v>135</v>
      </c>
      <c r="D130" s="5">
        <f>TRUNC(((Demand!AU150*$C$1)^2),4)</f>
        <v/>
      </c>
      <c r="E130" s="5">
        <f>TRUNC(((Demand!AV150*$C$1)^2),4)</f>
        <v/>
      </c>
      <c r="F130" s="5">
        <f>TRUNC(((Demand!AW150*$C$1)^2),4)</f>
        <v/>
      </c>
    </row>
    <row r="131">
      <c r="C131" s="53" t="n">
        <v>136</v>
      </c>
      <c r="D131" s="5">
        <f>TRUNC(((Demand!AU151*$C$1)^2),4)</f>
        <v/>
      </c>
      <c r="E131" s="5">
        <f>TRUNC(((Demand!AV151*$C$1)^2),4)</f>
        <v/>
      </c>
      <c r="F131" s="5">
        <f>TRUNC(((Demand!AW151*$C$1)^2),4)</f>
        <v/>
      </c>
    </row>
    <row r="132">
      <c r="C132" s="53" t="n">
        <v>137</v>
      </c>
      <c r="D132" s="5">
        <f>TRUNC(((Demand!AU152*$C$1)^2),4)</f>
        <v/>
      </c>
      <c r="E132" s="5">
        <f>TRUNC(((Demand!AV152*$C$1)^2),4)</f>
        <v/>
      </c>
      <c r="F132" s="5">
        <f>TRUNC(((Demand!AW152*$C$1)^2),4)</f>
        <v/>
      </c>
    </row>
    <row r="133">
      <c r="C133" s="53" t="n">
        <v>138</v>
      </c>
      <c r="D133" s="5">
        <f>TRUNC(((Demand!AU153*$C$1)^2),4)</f>
        <v/>
      </c>
      <c r="E133" s="5">
        <f>TRUNC(((Demand!AV153*$C$1)^2),4)</f>
        <v/>
      </c>
      <c r="F133" s="5">
        <f>TRUNC(((Demand!AW153*$C$1)^2),4)</f>
        <v/>
      </c>
    </row>
    <row r="134">
      <c r="C134" s="53" t="n">
        <v>139</v>
      </c>
      <c r="D134" s="5">
        <f>TRUNC(((Demand!AU154*$C$1)^2),4)</f>
        <v/>
      </c>
      <c r="E134" s="5">
        <f>TRUNC(((Demand!AV154*$C$1)^2),4)</f>
        <v/>
      </c>
      <c r="F134" s="5">
        <f>TRUNC(((Demand!AW154*$C$1)^2),4)</f>
        <v/>
      </c>
    </row>
    <row r="135">
      <c r="C135" s="53" t="n">
        <v>140</v>
      </c>
      <c r="D135" s="5">
        <f>TRUNC(((Demand!AU155*$C$1)^2),4)</f>
        <v/>
      </c>
      <c r="E135" s="5">
        <f>TRUNC(((Demand!AV155*$C$1)^2),4)</f>
        <v/>
      </c>
      <c r="F135" s="5">
        <f>TRUNC(((Demand!AW155*$C$1)^2),4)</f>
        <v/>
      </c>
    </row>
    <row r="136">
      <c r="C136" s="53" t="n">
        <v>141</v>
      </c>
      <c r="D136" s="5">
        <f>TRUNC(((Demand!AU156*$C$1)^2),4)</f>
        <v/>
      </c>
      <c r="E136" s="5">
        <f>TRUNC(((Demand!AV156*$C$1)^2),4)</f>
        <v/>
      </c>
      <c r="F136" s="5">
        <f>TRUNC(((Demand!AW156*$C$1)^2),4)</f>
        <v/>
      </c>
    </row>
    <row r="137">
      <c r="C137" s="53" t="n">
        <v>142</v>
      </c>
      <c r="D137" s="5">
        <f>TRUNC(((Demand!AU157*$C$1)^2),4)</f>
        <v/>
      </c>
      <c r="E137" s="5">
        <f>TRUNC(((Demand!AV157*$C$1)^2),4)</f>
        <v/>
      </c>
      <c r="F137" s="5">
        <f>TRUNC(((Demand!AW157*$C$1)^2),4)</f>
        <v/>
      </c>
    </row>
    <row r="138">
      <c r="C138" s="53" t="n">
        <v>143</v>
      </c>
      <c r="D138" s="5">
        <f>TRUNC(((Demand!AU158*$C$1)^2),4)</f>
        <v/>
      </c>
      <c r="E138" s="5">
        <f>TRUNC(((Demand!AV158*$C$1)^2),4)</f>
        <v/>
      </c>
      <c r="F138" s="5">
        <f>TRUNC(((Demand!AW158*$C$1)^2),4)</f>
        <v/>
      </c>
    </row>
    <row r="139">
      <c r="C139" s="53" t="n">
        <v>144</v>
      </c>
      <c r="D139" s="5">
        <f>TRUNC(((Demand!AU159*$C$1)^2),4)</f>
        <v/>
      </c>
      <c r="E139" s="5">
        <f>TRUNC(((Demand!AV159*$C$1)^2),4)</f>
        <v/>
      </c>
      <c r="F139" s="5">
        <f>TRUNC(((Demand!AW159*$C$1)^2),4)</f>
        <v/>
      </c>
    </row>
    <row r="140">
      <c r="C140" s="53" t="n">
        <v>145</v>
      </c>
      <c r="D140" s="5">
        <f>TRUNC(((Demand!AU160*$C$1)^2),4)</f>
        <v/>
      </c>
      <c r="E140" s="5">
        <f>TRUNC(((Demand!AV160*$C$1)^2),4)</f>
        <v/>
      </c>
      <c r="F140" s="5">
        <f>TRUNC(((Demand!AW160*$C$1)^2),4)</f>
        <v/>
      </c>
    </row>
    <row r="141">
      <c r="C141" s="53" t="n">
        <v>146</v>
      </c>
      <c r="D141" s="5">
        <f>TRUNC(((Demand!AU161*$C$1)^2),4)</f>
        <v/>
      </c>
      <c r="E141" s="5">
        <f>TRUNC(((Demand!AV161*$C$1)^2),4)</f>
        <v/>
      </c>
      <c r="F141" s="5">
        <f>TRUNC(((Demand!AW161*$C$1)^2),4)</f>
        <v/>
      </c>
    </row>
    <row r="142">
      <c r="C142" s="53" t="n">
        <v>147</v>
      </c>
      <c r="D142" s="5">
        <f>TRUNC(((Demand!AU162*$C$1)^2),4)</f>
        <v/>
      </c>
      <c r="E142" s="5">
        <f>TRUNC(((Demand!AV162*$C$1)^2),4)</f>
        <v/>
      </c>
      <c r="F142" s="5">
        <f>TRUNC(((Demand!AW162*$C$1)^2),4)</f>
        <v/>
      </c>
    </row>
    <row r="143">
      <c r="C143" s="53" t="n">
        <v>148</v>
      </c>
      <c r="D143" s="5">
        <f>TRUNC(((Demand!AU163*$C$1)^2),4)</f>
        <v/>
      </c>
      <c r="E143" s="5">
        <f>TRUNC(((Demand!AV163*$C$1)^2),4)</f>
        <v/>
      </c>
      <c r="F143" s="5">
        <f>TRUNC(((Demand!AW163*$C$1)^2),4)</f>
        <v/>
      </c>
    </row>
    <row r="144">
      <c r="C144" s="53" t="n">
        <v>149</v>
      </c>
      <c r="D144" s="5">
        <f>TRUNC(((Demand!AU164*$C$1)^2),4)</f>
        <v/>
      </c>
      <c r="E144" s="5">
        <f>TRUNC(((Demand!AV164*$C$1)^2),4)</f>
        <v/>
      </c>
      <c r="F144" s="5">
        <f>TRUNC(((Demand!AW164*$C$1)^2),4)</f>
        <v/>
      </c>
    </row>
    <row r="145">
      <c r="C145" s="53" t="n">
        <v>150</v>
      </c>
      <c r="D145" s="5">
        <f>TRUNC(((Demand!AU165*$C$1)^2),4)</f>
        <v/>
      </c>
      <c r="E145" s="5">
        <f>TRUNC(((Demand!AV165*$C$1)^2),4)</f>
        <v/>
      </c>
      <c r="F145" s="5">
        <f>TRUNC(((Demand!AW165*$C$1)^2),4)</f>
        <v/>
      </c>
    </row>
    <row r="146">
      <c r="C146" s="53" t="n">
        <v>151</v>
      </c>
      <c r="D146" s="5">
        <f>TRUNC(((Demand!AU166*$C$1)^2),4)</f>
        <v/>
      </c>
      <c r="E146" s="5">
        <f>TRUNC(((Demand!AV166*$C$1)^2),4)</f>
        <v/>
      </c>
      <c r="F146" s="5">
        <f>TRUNC(((Demand!AW166*$C$1)^2),4)</f>
        <v/>
      </c>
    </row>
    <row r="147">
      <c r="C147" s="53" t="n">
        <v>152</v>
      </c>
      <c r="D147" s="5">
        <f>TRUNC(((Demand!AU167*$C$1)^2),4)</f>
        <v/>
      </c>
      <c r="E147" s="5">
        <f>TRUNC(((Demand!AV167*$C$1)^2),4)</f>
        <v/>
      </c>
      <c r="F147" s="5">
        <f>TRUNC(((Demand!AW167*$C$1)^2),4)</f>
        <v/>
      </c>
    </row>
    <row r="148">
      <c r="C148" s="53" t="n">
        <v>153</v>
      </c>
      <c r="D148" s="5">
        <f>TRUNC(((Demand!AU168*$C$1)^2),4)</f>
        <v/>
      </c>
      <c r="E148" s="5">
        <f>TRUNC(((Demand!AV168*$C$1)^2),4)</f>
        <v/>
      </c>
      <c r="F148" s="5">
        <f>TRUNC(((Demand!AW168*$C$1)^2),4)</f>
        <v/>
      </c>
    </row>
    <row r="149">
      <c r="C149" s="53" t="n">
        <v>154</v>
      </c>
      <c r="D149" s="5">
        <f>TRUNC(((Demand!AU169*$C$1)^2),4)</f>
        <v/>
      </c>
      <c r="E149" s="5">
        <f>TRUNC(((Demand!AV169*$C$1)^2),4)</f>
        <v/>
      </c>
      <c r="F149" s="5">
        <f>TRUNC(((Demand!AW169*$C$1)^2),4)</f>
        <v/>
      </c>
    </row>
    <row r="150">
      <c r="C150" s="53" t="n">
        <v>155</v>
      </c>
      <c r="D150" s="5">
        <f>TRUNC(((Demand!AU170*$C$1)^2),4)</f>
        <v/>
      </c>
      <c r="E150" s="5">
        <f>TRUNC(((Demand!AV170*$C$1)^2),4)</f>
        <v/>
      </c>
      <c r="F150" s="5">
        <f>TRUNC(((Demand!AW170*$C$1)^2),4)</f>
        <v/>
      </c>
    </row>
    <row r="151">
      <c r="C151" s="53" t="n">
        <v>156</v>
      </c>
      <c r="D151" s="5">
        <f>TRUNC(((Demand!AU171*$C$1)^2),4)</f>
        <v/>
      </c>
      <c r="E151" s="5">
        <f>TRUNC(((Demand!AV171*$C$1)^2),4)</f>
        <v/>
      </c>
      <c r="F151" s="5">
        <f>TRUNC(((Demand!AW171*$C$1)^2),4)</f>
        <v/>
      </c>
    </row>
    <row r="152">
      <c r="C152" s="53" t="n">
        <v>157</v>
      </c>
      <c r="D152" s="5">
        <f>TRUNC(((Demand!AU172*$C$1)^2),4)</f>
        <v/>
      </c>
      <c r="E152" s="5">
        <f>TRUNC(((Demand!AV172*$C$1)^2),4)</f>
        <v/>
      </c>
      <c r="F152" s="5">
        <f>TRUNC(((Demand!AW172*$C$1)^2),4)</f>
        <v/>
      </c>
    </row>
    <row r="153">
      <c r="C153" s="53" t="n">
        <v>158</v>
      </c>
      <c r="D153" s="5">
        <f>TRUNC(((Demand!AU173*$C$1)^2),4)</f>
        <v/>
      </c>
      <c r="E153" s="5">
        <f>TRUNC(((Demand!AV173*$C$1)^2),4)</f>
        <v/>
      </c>
      <c r="F153" s="5">
        <f>TRUNC(((Demand!AW173*$C$1)^2),4)</f>
        <v/>
      </c>
    </row>
    <row r="154">
      <c r="C154" s="53" t="n">
        <v>159</v>
      </c>
      <c r="D154" s="5">
        <f>TRUNC(((Demand!AU174*$C$1)^2),4)</f>
        <v/>
      </c>
      <c r="E154" s="5">
        <f>TRUNC(((Demand!AV174*$C$1)^2),4)</f>
        <v/>
      </c>
      <c r="F154" s="5">
        <f>TRUNC(((Demand!AW174*$C$1)^2),4)</f>
        <v/>
      </c>
    </row>
    <row r="155">
      <c r="C155" s="53" t="n">
        <v>160</v>
      </c>
      <c r="D155" s="5">
        <f>TRUNC(((Demand!AU175*$C$1)^2),4)</f>
        <v/>
      </c>
      <c r="E155" s="5">
        <f>TRUNC(((Demand!AV175*$C$1)^2),4)</f>
        <v/>
      </c>
      <c r="F155" s="5">
        <f>TRUNC(((Demand!AW175*$C$1)^2),4)</f>
        <v/>
      </c>
    </row>
    <row r="156">
      <c r="C156" s="53" t="n">
        <v>161</v>
      </c>
      <c r="D156" s="5">
        <f>TRUNC(((Demand!AU176*$C$1)^2),4)</f>
        <v/>
      </c>
      <c r="E156" s="5">
        <f>TRUNC(((Demand!AV176*$C$1)^2),4)</f>
        <v/>
      </c>
      <c r="F156" s="5">
        <f>TRUNC(((Demand!AW176*$C$1)^2),4)</f>
        <v/>
      </c>
    </row>
    <row r="157">
      <c r="C157" s="53" t="n">
        <v>162</v>
      </c>
      <c r="D157" s="5">
        <f>TRUNC(((Demand!AU177*$C$1)^2),4)</f>
        <v/>
      </c>
      <c r="E157" s="5">
        <f>TRUNC(((Demand!AV177*$C$1)^2),4)</f>
        <v/>
      </c>
      <c r="F157" s="5">
        <f>TRUNC(((Demand!AW177*$C$1)^2),4)</f>
        <v/>
      </c>
    </row>
    <row r="158">
      <c r="C158" s="53" t="n">
        <v>163</v>
      </c>
      <c r="D158" s="5">
        <f>TRUNC(((Demand!AU178*$C$1)^2),4)</f>
        <v/>
      </c>
      <c r="E158" s="5">
        <f>TRUNC(((Demand!AV178*$C$1)^2),4)</f>
        <v/>
      </c>
      <c r="F158" s="5">
        <f>TRUNC(((Demand!AW178*$C$1)^2),4)</f>
        <v/>
      </c>
    </row>
    <row r="159">
      <c r="C159" s="53" t="n">
        <v>164</v>
      </c>
      <c r="D159" s="5">
        <f>TRUNC(((Demand!AU179*$C$1)^2),4)</f>
        <v/>
      </c>
      <c r="E159" s="5">
        <f>TRUNC(((Demand!AV179*$C$1)^2),4)</f>
        <v/>
      </c>
      <c r="F159" s="5">
        <f>TRUNC(((Demand!AW179*$C$1)^2),4)</f>
        <v/>
      </c>
    </row>
    <row r="160">
      <c r="C160" s="53" t="n">
        <v>165</v>
      </c>
      <c r="D160" s="5">
        <f>TRUNC(((Demand!AU180*$C$1)^2),4)</f>
        <v/>
      </c>
      <c r="E160" s="5">
        <f>TRUNC(((Demand!AV180*$C$1)^2),4)</f>
        <v/>
      </c>
      <c r="F160" s="5">
        <f>TRUNC(((Demand!AW180*$C$1)^2),4)</f>
        <v/>
      </c>
    </row>
    <row r="161">
      <c r="C161" s="53" t="n">
        <v>166</v>
      </c>
      <c r="D161" s="5">
        <f>TRUNC(((Demand!AU181*$C$1)^2),4)</f>
        <v/>
      </c>
      <c r="E161" s="5">
        <f>TRUNC(((Demand!AV181*$C$1)^2),4)</f>
        <v/>
      </c>
      <c r="F161" s="5">
        <f>TRUNC(((Demand!AW181*$C$1)^2),4)</f>
        <v/>
      </c>
    </row>
    <row r="162">
      <c r="C162" s="53" t="n">
        <v>167</v>
      </c>
      <c r="D162" s="5">
        <f>TRUNC(((Demand!AU182*$C$1)^2),4)</f>
        <v/>
      </c>
      <c r="E162" s="5">
        <f>TRUNC(((Demand!AV182*$C$1)^2),4)</f>
        <v/>
      </c>
      <c r="F162" s="5">
        <f>TRUNC(((Demand!AW182*$C$1)^2),4)</f>
        <v/>
      </c>
    </row>
    <row r="163">
      <c r="C163" s="53" t="n">
        <v>168</v>
      </c>
      <c r="D163" s="5">
        <f>TRUNC(((Demand!AU183*$C$1)^2),4)</f>
        <v/>
      </c>
      <c r="E163" s="5">
        <f>TRUNC(((Demand!AV183*$C$1)^2),4)</f>
        <v/>
      </c>
      <c r="F163" s="5">
        <f>TRUNC(((Demand!AW183*$C$1)^2),4)</f>
        <v/>
      </c>
    </row>
    <row r="164">
      <c r="C164" s="53" t="n">
        <v>169</v>
      </c>
      <c r="D164" s="5">
        <f>TRUNC(((Demand!AU184*$C$1)^2),4)</f>
        <v/>
      </c>
      <c r="E164" s="5">
        <f>TRUNC(((Demand!AV184*$C$1)^2),4)</f>
        <v/>
      </c>
      <c r="F164" s="5">
        <f>TRUNC(((Demand!AW184*$C$1)^2),4)</f>
        <v/>
      </c>
    </row>
    <row r="165">
      <c r="C165" s="53" t="n">
        <v>170</v>
      </c>
      <c r="D165" s="5">
        <f>TRUNC(((Demand!AU185*$C$1)^2),4)</f>
        <v/>
      </c>
      <c r="E165" s="5">
        <f>TRUNC(((Demand!AV185*$C$1)^2),4)</f>
        <v/>
      </c>
      <c r="F165" s="5">
        <f>TRUNC(((Demand!AW185*$C$1)^2),4)</f>
        <v/>
      </c>
    </row>
    <row r="166">
      <c r="C166" s="53" t="n">
        <v>171</v>
      </c>
      <c r="D166" s="5">
        <f>TRUNC(((Demand!AU186*$C$1)^2),4)</f>
        <v/>
      </c>
      <c r="E166" s="5">
        <f>TRUNC(((Demand!AV186*$C$1)^2),4)</f>
        <v/>
      </c>
      <c r="F166" s="5">
        <f>TRUNC(((Demand!AW186*$C$1)^2),4)</f>
        <v/>
      </c>
    </row>
    <row r="167">
      <c r="C167" s="53" t="n">
        <v>172</v>
      </c>
      <c r="D167" s="5">
        <f>TRUNC(((Demand!AU187*$C$1)^2),4)</f>
        <v/>
      </c>
      <c r="E167" s="5">
        <f>TRUNC(((Demand!AV187*$C$1)^2),4)</f>
        <v/>
      </c>
      <c r="F167" s="5">
        <f>TRUNC(((Demand!AW187*$C$1)^2),4)</f>
        <v/>
      </c>
    </row>
    <row r="168">
      <c r="C168" s="53" t="n">
        <v>173</v>
      </c>
      <c r="D168" s="5">
        <f>TRUNC(((Demand!AU188*$C$1)^2),4)</f>
        <v/>
      </c>
      <c r="E168" s="5">
        <f>TRUNC(((Demand!AV188*$C$1)^2),4)</f>
        <v/>
      </c>
      <c r="F168" s="5">
        <f>TRUNC(((Demand!AW188*$C$1)^2),4)</f>
        <v/>
      </c>
    </row>
    <row r="169">
      <c r="C169" s="53" t="n">
        <v>174</v>
      </c>
      <c r="D169" s="5">
        <f>TRUNC(((Demand!AU189*$C$1)^2),4)</f>
        <v/>
      </c>
      <c r="E169" s="5">
        <f>TRUNC(((Demand!AV189*$C$1)^2),4)</f>
        <v/>
      </c>
      <c r="F169" s="5">
        <f>TRUNC(((Demand!AW189*$C$1)^2),4)</f>
        <v/>
      </c>
    </row>
    <row r="170">
      <c r="C170" s="53" t="n">
        <v>175</v>
      </c>
      <c r="D170" s="5">
        <f>TRUNC(((Demand!AU190*$C$1)^2),4)</f>
        <v/>
      </c>
      <c r="E170" s="5">
        <f>TRUNC(((Demand!AV190*$C$1)^2),4)</f>
        <v/>
      </c>
      <c r="F170" s="5">
        <f>TRUNC(((Demand!AW190*$C$1)^2),4)</f>
        <v/>
      </c>
    </row>
    <row r="171">
      <c r="C171" s="53" t="n">
        <v>176</v>
      </c>
      <c r="D171" s="5">
        <f>TRUNC(((Demand!AU191*$C$1)^2),4)</f>
        <v/>
      </c>
      <c r="E171" s="5">
        <f>TRUNC(((Demand!AV191*$C$1)^2),4)</f>
        <v/>
      </c>
      <c r="F171" s="5">
        <f>TRUNC(((Demand!AW191*$C$1)^2),4)</f>
        <v/>
      </c>
    </row>
    <row r="172">
      <c r="C172" s="53" t="n">
        <v>177</v>
      </c>
      <c r="D172" s="5">
        <f>TRUNC(((Demand!AU192*$C$1)^2),4)</f>
        <v/>
      </c>
      <c r="E172" s="5">
        <f>TRUNC(((Demand!AV192*$C$1)^2),4)</f>
        <v/>
      </c>
      <c r="F172" s="5">
        <f>TRUNC(((Demand!AW192*$C$1)^2),4)</f>
        <v/>
      </c>
    </row>
    <row r="173">
      <c r="C173" s="53" t="n">
        <v>178</v>
      </c>
      <c r="D173" s="5">
        <f>TRUNC(((Demand!AU193*$C$1)^2),4)</f>
        <v/>
      </c>
      <c r="E173" s="5">
        <f>TRUNC(((Demand!AV193*$C$1)^2),4)</f>
        <v/>
      </c>
      <c r="F173" s="5">
        <f>TRUNC(((Demand!AW193*$C$1)^2),4)</f>
        <v/>
      </c>
    </row>
    <row r="174">
      <c r="C174" s="53" t="n">
        <v>179</v>
      </c>
      <c r="D174" s="5">
        <f>TRUNC(((Demand!AU194*$C$1)^2),4)</f>
        <v/>
      </c>
      <c r="E174" s="5">
        <f>TRUNC(((Demand!AV194*$C$1)^2),4)</f>
        <v/>
      </c>
      <c r="F174" s="5">
        <f>TRUNC(((Demand!AW194*$C$1)^2),4)</f>
        <v/>
      </c>
    </row>
    <row r="175">
      <c r="C175" s="53" t="n">
        <v>180</v>
      </c>
      <c r="D175" s="5">
        <f>TRUNC(((Demand!AU195*$C$1)^2),4)</f>
        <v/>
      </c>
      <c r="E175" s="5">
        <f>TRUNC(((Demand!AV195*$C$1)^2),4)</f>
        <v/>
      </c>
      <c r="F175" s="5">
        <f>TRUNC(((Demand!AW195*$C$1)^2),4)</f>
        <v/>
      </c>
    </row>
    <row r="176">
      <c r="C176" s="53" t="n">
        <v>181</v>
      </c>
      <c r="D176" s="5">
        <f>TRUNC(((Demand!AU196*$C$1)^2),4)</f>
        <v/>
      </c>
      <c r="E176" s="5">
        <f>TRUNC(((Demand!AV196*$C$1)^2),4)</f>
        <v/>
      </c>
      <c r="F176" s="5">
        <f>TRUNC(((Demand!AW196*$C$1)^2),4)</f>
        <v/>
      </c>
    </row>
    <row r="177">
      <c r="C177" s="53" t="n">
        <v>182</v>
      </c>
      <c r="D177" s="5">
        <f>TRUNC(((Demand!AU197*$C$1)^2),4)</f>
        <v/>
      </c>
      <c r="E177" s="5">
        <f>TRUNC(((Demand!AV197*$C$1)^2),4)</f>
        <v/>
      </c>
      <c r="F177" s="5">
        <f>TRUNC(((Demand!AW197*$C$1)^2),4)</f>
        <v/>
      </c>
    </row>
    <row r="178">
      <c r="C178" s="53" t="n">
        <v>183</v>
      </c>
      <c r="D178" s="5">
        <f>TRUNC(((Demand!AU198*$C$1)^2),4)</f>
        <v/>
      </c>
      <c r="E178" s="5">
        <f>TRUNC(((Demand!AV198*$C$1)^2),4)</f>
        <v/>
      </c>
      <c r="F178" s="5">
        <f>TRUNC(((Demand!AW198*$C$1)^2),4)</f>
        <v/>
      </c>
    </row>
    <row r="179">
      <c r="C179" s="53" t="n">
        <v>184</v>
      </c>
      <c r="D179" s="5">
        <f>TRUNC(((Demand!AU199*$C$1)^2),4)</f>
        <v/>
      </c>
      <c r="E179" s="5">
        <f>TRUNC(((Demand!AV199*$C$1)^2),4)</f>
        <v/>
      </c>
      <c r="F179" s="5">
        <f>TRUNC(((Demand!AW199*$C$1)^2),4)</f>
        <v/>
      </c>
    </row>
    <row r="180">
      <c r="C180" s="53" t="n">
        <v>185</v>
      </c>
      <c r="D180" s="5">
        <f>TRUNC(((Demand!AU200*$C$1)^2),4)</f>
        <v/>
      </c>
      <c r="E180" s="5">
        <f>TRUNC(((Demand!AV200*$C$1)^2),4)</f>
        <v/>
      </c>
      <c r="F180" s="5">
        <f>TRUNC(((Demand!AW200*$C$1)^2),4)</f>
        <v/>
      </c>
    </row>
    <row r="181">
      <c r="C181" s="53" t="n">
        <v>186</v>
      </c>
      <c r="D181" s="5">
        <f>TRUNC(((Demand!AU201*$C$1)^2),4)</f>
        <v/>
      </c>
      <c r="E181" s="5">
        <f>TRUNC(((Demand!AV201*$C$1)^2),4)</f>
        <v/>
      </c>
      <c r="F181" s="5">
        <f>TRUNC(((Demand!AW201*$C$1)^2),4)</f>
        <v/>
      </c>
    </row>
    <row r="182">
      <c r="C182" s="53" t="n">
        <v>187</v>
      </c>
      <c r="D182" s="5">
        <f>TRUNC(((Demand!AU202*$C$1)^2),4)</f>
        <v/>
      </c>
      <c r="E182" s="5">
        <f>TRUNC(((Demand!AV202*$C$1)^2),4)</f>
        <v/>
      </c>
      <c r="F182" s="5">
        <f>TRUNC(((Demand!AW202*$C$1)^2),4)</f>
        <v/>
      </c>
    </row>
    <row r="183">
      <c r="C183" s="53" t="n">
        <v>188</v>
      </c>
      <c r="D183" s="5">
        <f>TRUNC(((Demand!AU203*$C$1)^2),4)</f>
        <v/>
      </c>
      <c r="E183" s="5">
        <f>TRUNC(((Demand!AV203*$C$1)^2),4)</f>
        <v/>
      </c>
      <c r="F183" s="5">
        <f>TRUNC(((Demand!AW203*$C$1)^2),4)</f>
        <v/>
      </c>
    </row>
    <row r="184">
      <c r="C184" s="53" t="n">
        <v>189</v>
      </c>
      <c r="D184" s="5">
        <f>TRUNC(((Demand!AU204*$C$1)^2),4)</f>
        <v/>
      </c>
      <c r="E184" s="5">
        <f>TRUNC(((Demand!AV204*$C$1)^2),4)</f>
        <v/>
      </c>
      <c r="F184" s="5">
        <f>TRUNC(((Demand!AW204*$C$1)^2),4)</f>
        <v/>
      </c>
    </row>
    <row r="185">
      <c r="C185" s="53" t="n">
        <v>190</v>
      </c>
      <c r="D185" s="5">
        <f>TRUNC(((Demand!AU205*$C$1)^2),4)</f>
        <v/>
      </c>
      <c r="E185" s="5">
        <f>TRUNC(((Demand!AV205*$C$1)^2),4)</f>
        <v/>
      </c>
      <c r="F185" s="5">
        <f>TRUNC(((Demand!AW205*$C$1)^2),4)</f>
        <v/>
      </c>
    </row>
    <row r="186">
      <c r="C186" s="53" t="n">
        <v>191</v>
      </c>
      <c r="D186" s="5">
        <f>TRUNC(((Demand!AU206*$C$1)^2),4)</f>
        <v/>
      </c>
      <c r="E186" s="5">
        <f>TRUNC(((Demand!AV206*$C$1)^2),4)</f>
        <v/>
      </c>
      <c r="F186" s="5">
        <f>TRUNC(((Demand!AW206*$C$1)^2),4)</f>
        <v/>
      </c>
    </row>
    <row r="187">
      <c r="C187" s="53" t="n">
        <v>192</v>
      </c>
      <c r="D187" s="5">
        <f>TRUNC(((Demand!AU207*$C$1)^2),4)</f>
        <v/>
      </c>
      <c r="E187" s="5">
        <f>TRUNC(((Demand!AV207*$C$1)^2),4)</f>
        <v/>
      </c>
      <c r="F187" s="5">
        <f>TRUNC(((Demand!AW207*$C$1)^2),4)</f>
        <v/>
      </c>
    </row>
    <row r="188">
      <c r="C188" s="53" t="n">
        <v>193</v>
      </c>
      <c r="D188" s="5">
        <f>TRUNC(((Demand!AU208*$C$1)^2),4)</f>
        <v/>
      </c>
      <c r="E188" s="5">
        <f>TRUNC(((Demand!AV208*$C$1)^2),4)</f>
        <v/>
      </c>
      <c r="F188" s="5">
        <f>TRUNC(((Demand!AW208*$C$1)^2),4)</f>
        <v/>
      </c>
    </row>
    <row r="189">
      <c r="C189" s="53" t="n">
        <v>194</v>
      </c>
      <c r="D189" s="5">
        <f>TRUNC(((Demand!AU209*$C$1)^2),4)</f>
        <v/>
      </c>
      <c r="E189" s="5">
        <f>TRUNC(((Demand!AV209*$C$1)^2),4)</f>
        <v/>
      </c>
      <c r="F189" s="5">
        <f>TRUNC(((Demand!AW209*$C$1)^2),4)</f>
        <v/>
      </c>
    </row>
    <row r="190">
      <c r="C190" s="53" t="n">
        <v>195</v>
      </c>
      <c r="D190" s="5">
        <f>TRUNC(((Demand!AU210*$C$1)^2),4)</f>
        <v/>
      </c>
      <c r="E190" s="5">
        <f>TRUNC(((Demand!AV210*$C$1)^2),4)</f>
        <v/>
      </c>
      <c r="F190" s="5">
        <f>TRUNC(((Demand!AW210*$C$1)^2),4)</f>
        <v/>
      </c>
    </row>
    <row r="191">
      <c r="C191" s="53" t="n">
        <v>196</v>
      </c>
      <c r="D191" s="5">
        <f>TRUNC(((Demand!AU211*$C$1)^2),4)</f>
        <v/>
      </c>
      <c r="E191" s="5">
        <f>TRUNC(((Demand!AV211*$C$1)^2),4)</f>
        <v/>
      </c>
      <c r="F191" s="5">
        <f>TRUNC(((Demand!AW211*$C$1)^2),4)</f>
        <v/>
      </c>
    </row>
    <row r="192">
      <c r="C192" s="53" t="n">
        <v>197</v>
      </c>
      <c r="D192" s="5">
        <f>TRUNC(((Demand!AU212*$C$1)^2),4)</f>
        <v/>
      </c>
      <c r="E192" s="5">
        <f>TRUNC(((Demand!AV212*$C$1)^2),4)</f>
        <v/>
      </c>
      <c r="F192" s="5">
        <f>TRUNC(((Demand!AW212*$C$1)^2),4)</f>
        <v/>
      </c>
    </row>
    <row r="193">
      <c r="C193" s="53" t="n">
        <v>198</v>
      </c>
      <c r="D193" s="5">
        <f>TRUNC(((Demand!AU213*$C$1)^2),4)</f>
        <v/>
      </c>
      <c r="E193" s="5">
        <f>TRUNC(((Demand!AV213*$C$1)^2),4)</f>
        <v/>
      </c>
      <c r="F193" s="5">
        <f>TRUNC(((Demand!AW213*$C$1)^2),4)</f>
        <v/>
      </c>
    </row>
    <row r="195">
      <c r="D195" s="5" t="n">
        <v>22</v>
      </c>
      <c r="E195" s="5" t="n">
        <v>23</v>
      </c>
      <c r="F195" s="5" t="n">
        <v>24</v>
      </c>
    </row>
    <row r="196">
      <c r="B196" s="5" t="inlineStr">
        <is>
          <t>Var(Cap)</t>
        </is>
      </c>
      <c r="C196" s="53" t="n">
        <v>9</v>
      </c>
      <c r="D196" s="5">
        <f>TRUNC(((Retailers_Cap!F388*$C$1)^2),4)</f>
        <v/>
      </c>
      <c r="E196" s="5">
        <f>TRUNC(((Retailers_Cap!G388*$C$1)^2),4)</f>
        <v/>
      </c>
      <c r="F196" s="5">
        <f>TRUNC(((Retailers_Cap!H388*$C$1)^2),4)</f>
        <v/>
      </c>
    </row>
    <row r="197">
      <c r="C197" s="53" t="n">
        <v>10</v>
      </c>
      <c r="D197" s="5">
        <f>TRUNC(((Retailers_Cap!F389*$C$1)^2),4)</f>
        <v/>
      </c>
      <c r="E197" s="5">
        <f>TRUNC(((Retailers_Cap!G389*$C$1)^2),4)</f>
        <v/>
      </c>
      <c r="F197" s="5">
        <f>TRUNC(((Retailers_Cap!H389*$C$1)^2),4)</f>
        <v/>
      </c>
    </row>
    <row r="198">
      <c r="C198" s="53" t="n">
        <v>11</v>
      </c>
      <c r="D198" s="5">
        <f>TRUNC(((Retailers_Cap!F390*$C$1)^2),4)</f>
        <v/>
      </c>
      <c r="E198" s="5">
        <f>TRUNC(((Retailers_Cap!G390*$C$1)^2),4)</f>
        <v/>
      </c>
      <c r="F198" s="5">
        <f>TRUNC(((Retailers_Cap!H390*$C$1)^2),4)</f>
        <v/>
      </c>
    </row>
    <row r="199">
      <c r="C199" s="53" t="n">
        <v>12</v>
      </c>
      <c r="D199" s="5">
        <f>TRUNC(((Retailers_Cap!F391*$C$1)^2),4)</f>
        <v/>
      </c>
      <c r="E199" s="5">
        <f>TRUNC(((Retailers_Cap!G391*$C$1)^2),4)</f>
        <v/>
      </c>
      <c r="F199" s="5">
        <f>TRUNC(((Retailers_Cap!H391*$C$1)^2),4)</f>
        <v/>
      </c>
    </row>
    <row r="200">
      <c r="C200" s="53" t="n">
        <v>13</v>
      </c>
      <c r="D200" s="5">
        <f>TRUNC(((Retailers_Cap!F392*$C$1)^2),4)</f>
        <v/>
      </c>
      <c r="E200" s="5">
        <f>TRUNC(((Retailers_Cap!G392*$C$1)^2),4)</f>
        <v/>
      </c>
      <c r="F200" s="5">
        <f>TRUNC(((Retailers_Cap!H392*$C$1)^2),4)</f>
        <v/>
      </c>
    </row>
    <row r="201">
      <c r="C201" s="53" t="n">
        <v>14</v>
      </c>
      <c r="D201" s="5">
        <f>TRUNC(((Retailers_Cap!F393*$C$1)^2),4)</f>
        <v/>
      </c>
      <c r="E201" s="5">
        <f>TRUNC(((Retailers_Cap!G393*$C$1)^2),4)</f>
        <v/>
      </c>
      <c r="F201" s="5">
        <f>TRUNC(((Retailers_Cap!H393*$C$1)^2),4)</f>
        <v/>
      </c>
    </row>
    <row r="202">
      <c r="C202" s="53" t="n">
        <v>15</v>
      </c>
      <c r="D202" s="5">
        <f>TRUNC(((Retailers_Cap!F394*$C$1)^2),4)</f>
        <v/>
      </c>
      <c r="E202" s="5">
        <f>TRUNC(((Retailers_Cap!G394*$C$1)^2),4)</f>
        <v/>
      </c>
      <c r="F202" s="5">
        <f>TRUNC(((Retailers_Cap!H394*$C$1)^2),4)</f>
        <v/>
      </c>
    </row>
    <row r="203">
      <c r="C203" s="53" t="n">
        <v>16</v>
      </c>
      <c r="D203" s="5">
        <f>TRUNC(((Retailers_Cap!F395*$C$1)^2),4)</f>
        <v/>
      </c>
      <c r="E203" s="5">
        <f>TRUNC(((Retailers_Cap!G395*$C$1)^2),4)</f>
        <v/>
      </c>
      <c r="F203" s="5">
        <f>TRUNC(((Retailers_Cap!H395*$C$1)^2),4)</f>
        <v/>
      </c>
    </row>
    <row r="204">
      <c r="C204" s="53" t="n">
        <v>17</v>
      </c>
      <c r="D204" s="5">
        <f>TRUNC(((Retailers_Cap!F396*$C$1)^2),4)</f>
        <v/>
      </c>
      <c r="E204" s="5">
        <f>TRUNC(((Retailers_Cap!G396*$C$1)^2),4)</f>
        <v/>
      </c>
      <c r="F204" s="5">
        <f>TRUNC(((Retailers_Cap!H396*$C$1)^2),4)</f>
        <v/>
      </c>
    </row>
    <row r="205">
      <c r="C205" s="53" t="n">
        <v>18</v>
      </c>
      <c r="D205" s="5">
        <f>TRUNC(((Retailers_Cap!F397*$C$1)^2),4)</f>
        <v/>
      </c>
      <c r="E205" s="5">
        <f>TRUNC(((Retailers_Cap!G397*$C$1)^2),4)</f>
        <v/>
      </c>
      <c r="F205" s="5">
        <f>TRUNC(((Retailers_Cap!H397*$C$1)^2),4)</f>
        <v/>
      </c>
    </row>
    <row r="206">
      <c r="C206" s="53" t="n">
        <v>19</v>
      </c>
      <c r="D206" s="5">
        <f>TRUNC(((Retailers_Cap!F398*$C$1)^2),4)</f>
        <v/>
      </c>
      <c r="E206" s="5">
        <f>TRUNC(((Retailers_Cap!G398*$C$1)^2),4)</f>
        <v/>
      </c>
      <c r="F206" s="5">
        <f>TRUNC(((Retailers_Cap!H398*$C$1)^2),4)</f>
        <v/>
      </c>
    </row>
    <row r="207">
      <c r="C207" s="53" t="n">
        <v>20</v>
      </c>
      <c r="D207" s="5">
        <f>TRUNC(((Retailers_Cap!F399*$C$1)^2),4)</f>
        <v/>
      </c>
      <c r="E207" s="5">
        <f>TRUNC(((Retailers_Cap!G399*$C$1)^2),4)</f>
        <v/>
      </c>
      <c r="F207" s="5">
        <f>TRUNC(((Retailers_Cap!H399*$C$1)^2),4)</f>
        <v/>
      </c>
    </row>
    <row r="208">
      <c r="C208" s="53" t="n">
        <v>21</v>
      </c>
      <c r="D208" s="5">
        <f>TRUNC(((Retailers_Cap!F400*$C$1)^2),4)</f>
        <v/>
      </c>
      <c r="E208" s="5">
        <f>TRUNC(((Retailers_Cap!G400*$C$1)^2),4)</f>
        <v/>
      </c>
      <c r="F208" s="5">
        <f>TRUNC(((Retailers_Cap!H400*$C$1)^2),4)</f>
        <v/>
      </c>
    </row>
    <row r="209">
      <c r="C209" s="53" t="n">
        <v>22</v>
      </c>
      <c r="D209" s="5">
        <f>TRUNC(((Retailers_Cap!F401*$C$1)^2),4)</f>
        <v/>
      </c>
      <c r="E209" s="5">
        <f>TRUNC(((Retailers_Cap!G401*$C$1)^2),4)</f>
        <v/>
      </c>
      <c r="F209" s="5">
        <f>TRUNC(((Retailers_Cap!H401*$C$1)^2),4)</f>
        <v/>
      </c>
    </row>
    <row r="210">
      <c r="C210" s="53" t="n">
        <v>23</v>
      </c>
      <c r="D210" s="5">
        <f>TRUNC(((Retailers_Cap!F402*$C$1)^2),4)</f>
        <v/>
      </c>
      <c r="E210" s="5">
        <f>TRUNC(((Retailers_Cap!G402*$C$1)^2),4)</f>
        <v/>
      </c>
      <c r="F210" s="5">
        <f>TRUNC(((Retailers_Cap!H402*$C$1)^2),4)</f>
        <v/>
      </c>
    </row>
    <row r="211">
      <c r="C211" s="53" t="n">
        <v>24</v>
      </c>
      <c r="D211" s="5">
        <f>TRUNC(((Retailers_Cap!F403*$C$1)^2),4)</f>
        <v/>
      </c>
      <c r="E211" s="5">
        <f>TRUNC(((Retailers_Cap!G403*$C$1)^2),4)</f>
        <v/>
      </c>
      <c r="F211" s="5">
        <f>TRUNC(((Retailers_Cap!H403*$C$1)^2),4)</f>
        <v/>
      </c>
    </row>
    <row r="212">
      <c r="C212" s="53" t="n">
        <v>25</v>
      </c>
      <c r="D212" s="5">
        <f>TRUNC(((Retailers_Cap!F404*$C$1)^2),4)</f>
        <v/>
      </c>
      <c r="E212" s="5">
        <f>TRUNC(((Retailers_Cap!G404*$C$1)^2),4)</f>
        <v/>
      </c>
      <c r="F212" s="5">
        <f>TRUNC(((Retailers_Cap!H404*$C$1)^2),4)</f>
        <v/>
      </c>
    </row>
    <row r="213">
      <c r="C213" s="53" t="n">
        <v>26</v>
      </c>
      <c r="D213" s="5">
        <f>TRUNC(((Retailers_Cap!F405*$C$1)^2),4)</f>
        <v/>
      </c>
      <c r="E213" s="5">
        <f>TRUNC(((Retailers_Cap!G405*$C$1)^2),4)</f>
        <v/>
      </c>
      <c r="F213" s="5">
        <f>TRUNC(((Retailers_Cap!H405*$C$1)^2),4)</f>
        <v/>
      </c>
    </row>
    <row r="214">
      <c r="C214" s="53" t="n">
        <v>27</v>
      </c>
      <c r="D214" s="5">
        <f>TRUNC(((Retailers_Cap!F406*$C$1)^2),4)</f>
        <v/>
      </c>
      <c r="E214" s="5">
        <f>TRUNC(((Retailers_Cap!G406*$C$1)^2),4)</f>
        <v/>
      </c>
      <c r="F214" s="5">
        <f>TRUNC(((Retailers_Cap!H406*$C$1)^2),4)</f>
        <v/>
      </c>
    </row>
    <row r="215">
      <c r="C215" s="53" t="n">
        <v>28</v>
      </c>
      <c r="D215" s="5">
        <f>TRUNC(((Retailers_Cap!F407*$C$1)^2),4)</f>
        <v/>
      </c>
      <c r="E215" s="5">
        <f>TRUNC(((Retailers_Cap!G407*$C$1)^2),4)</f>
        <v/>
      </c>
      <c r="F215" s="5">
        <f>TRUNC(((Retailers_Cap!H407*$C$1)^2),4)</f>
        <v/>
      </c>
    </row>
    <row r="216">
      <c r="C216" s="53" t="n">
        <v>29</v>
      </c>
      <c r="D216" s="5">
        <f>TRUNC(((Retailers_Cap!F408*$C$1)^2),4)</f>
        <v/>
      </c>
      <c r="E216" s="5">
        <f>TRUNC(((Retailers_Cap!G408*$C$1)^2),4)</f>
        <v/>
      </c>
      <c r="F216" s="5">
        <f>TRUNC(((Retailers_Cap!H408*$C$1)^2),4)</f>
        <v/>
      </c>
    </row>
    <row r="217">
      <c r="C217" s="53" t="n">
        <v>30</v>
      </c>
      <c r="D217" s="5">
        <f>TRUNC(((Retailers_Cap!F409*$C$1)^2),4)</f>
        <v/>
      </c>
      <c r="E217" s="5">
        <f>TRUNC(((Retailers_Cap!G409*$C$1)^2),4)</f>
        <v/>
      </c>
      <c r="F217" s="5">
        <f>TRUNC(((Retailers_Cap!H409*$C$1)^2),4)</f>
        <v/>
      </c>
    </row>
    <row r="218">
      <c r="C218" s="53" t="n">
        <v>31</v>
      </c>
      <c r="D218" s="5">
        <f>TRUNC(((Retailers_Cap!F410*$C$1)^2),4)</f>
        <v/>
      </c>
      <c r="E218" s="5">
        <f>TRUNC(((Retailers_Cap!G410*$C$1)^2),4)</f>
        <v/>
      </c>
      <c r="F218" s="5">
        <f>TRUNC(((Retailers_Cap!H410*$C$1)^2),4)</f>
        <v/>
      </c>
    </row>
    <row r="219">
      <c r="C219" s="53" t="n">
        <v>32</v>
      </c>
      <c r="D219" s="5">
        <f>TRUNC(((Retailers_Cap!F411*$C$1)^2),4)</f>
        <v/>
      </c>
      <c r="E219" s="5">
        <f>TRUNC(((Retailers_Cap!G411*$C$1)^2),4)</f>
        <v/>
      </c>
      <c r="F219" s="5">
        <f>TRUNC(((Retailers_Cap!H411*$C$1)^2),4)</f>
        <v/>
      </c>
    </row>
    <row r="220">
      <c r="C220" s="53" t="n">
        <v>33</v>
      </c>
      <c r="D220" s="5">
        <f>TRUNC(((Retailers_Cap!F412*$C$1)^2),4)</f>
        <v/>
      </c>
      <c r="E220" s="5">
        <f>TRUNC(((Retailers_Cap!G412*$C$1)^2),4)</f>
        <v/>
      </c>
      <c r="F220" s="5">
        <f>TRUNC(((Retailers_Cap!H412*$C$1)^2),4)</f>
        <v/>
      </c>
    </row>
    <row r="221">
      <c r="C221" s="53" t="n">
        <v>34</v>
      </c>
      <c r="D221" s="5">
        <f>TRUNC(((Retailers_Cap!F413*$C$1)^2),4)</f>
        <v/>
      </c>
      <c r="E221" s="5">
        <f>TRUNC(((Retailers_Cap!G413*$C$1)^2),4)</f>
        <v/>
      </c>
      <c r="F221" s="5">
        <f>TRUNC(((Retailers_Cap!H413*$C$1)^2),4)</f>
        <v/>
      </c>
    </row>
    <row r="222">
      <c r="C222" s="53" t="n">
        <v>35</v>
      </c>
      <c r="D222" s="5">
        <f>TRUNC(((Retailers_Cap!F414*$C$1)^2),4)</f>
        <v/>
      </c>
      <c r="E222" s="5">
        <f>TRUNC(((Retailers_Cap!G414*$C$1)^2),4)</f>
        <v/>
      </c>
      <c r="F222" s="5">
        <f>TRUNC(((Retailers_Cap!H414*$C$1)^2),4)</f>
        <v/>
      </c>
    </row>
    <row r="223">
      <c r="C223" s="53" t="n">
        <v>36</v>
      </c>
      <c r="D223" s="5">
        <f>TRUNC(((Retailers_Cap!F415*$C$1)^2),4)</f>
        <v/>
      </c>
      <c r="E223" s="5">
        <f>TRUNC(((Retailers_Cap!G415*$C$1)^2),4)</f>
        <v/>
      </c>
      <c r="F223" s="5">
        <f>TRUNC(((Retailers_Cap!H415*$C$1)^2),4)</f>
        <v/>
      </c>
    </row>
    <row r="224">
      <c r="C224" s="53" t="n">
        <v>37</v>
      </c>
      <c r="D224" s="5">
        <f>TRUNC(((Retailers_Cap!F416*$C$1)^2),4)</f>
        <v/>
      </c>
      <c r="E224" s="5">
        <f>TRUNC(((Retailers_Cap!G416*$C$1)^2),4)</f>
        <v/>
      </c>
      <c r="F224" s="5">
        <f>TRUNC(((Retailers_Cap!H416*$C$1)^2),4)</f>
        <v/>
      </c>
    </row>
    <row r="225">
      <c r="C225" s="53" t="n">
        <v>38</v>
      </c>
      <c r="D225" s="5">
        <f>TRUNC(((Retailers_Cap!F417*$C$1)^2),4)</f>
        <v/>
      </c>
      <c r="E225" s="5">
        <f>TRUNC(((Retailers_Cap!G417*$C$1)^2),4)</f>
        <v/>
      </c>
      <c r="F225" s="5">
        <f>TRUNC(((Retailers_Cap!H417*$C$1)^2),4)</f>
        <v/>
      </c>
    </row>
    <row r="226">
      <c r="C226" s="53" t="n">
        <v>39</v>
      </c>
      <c r="D226" s="5">
        <f>TRUNC(((Retailers_Cap!F418*$C$1)^2),4)</f>
        <v/>
      </c>
      <c r="E226" s="5">
        <f>TRUNC(((Retailers_Cap!G418*$C$1)^2),4)</f>
        <v/>
      </c>
      <c r="F226" s="5">
        <f>TRUNC(((Retailers_Cap!H418*$C$1)^2),4)</f>
        <v/>
      </c>
    </row>
    <row r="227">
      <c r="C227" s="53" t="n">
        <v>40</v>
      </c>
      <c r="D227" s="5">
        <f>TRUNC(((Retailers_Cap!F419*$C$1)^2),4)</f>
        <v/>
      </c>
      <c r="E227" s="5">
        <f>TRUNC(((Retailers_Cap!G419*$C$1)^2),4)</f>
        <v/>
      </c>
      <c r="F227" s="5">
        <f>TRUNC(((Retailers_Cap!H419*$C$1)^2),4)</f>
        <v/>
      </c>
    </row>
    <row r="228">
      <c r="C228" s="53" t="n">
        <v>41</v>
      </c>
      <c r="D228" s="5">
        <f>TRUNC(((Retailers_Cap!F420*$C$1)^2),4)</f>
        <v/>
      </c>
      <c r="E228" s="5">
        <f>TRUNC(((Retailers_Cap!G420*$C$1)^2),4)</f>
        <v/>
      </c>
      <c r="F228" s="5">
        <f>TRUNC(((Retailers_Cap!H420*$C$1)^2),4)</f>
        <v/>
      </c>
    </row>
    <row r="229">
      <c r="C229" s="53" t="n">
        <v>42</v>
      </c>
      <c r="D229" s="5">
        <f>TRUNC(((Retailers_Cap!F421*$C$1)^2),4)</f>
        <v/>
      </c>
      <c r="E229" s="5">
        <f>TRUNC(((Retailers_Cap!G421*$C$1)^2),4)</f>
        <v/>
      </c>
      <c r="F229" s="5">
        <f>TRUNC(((Retailers_Cap!H421*$C$1)^2),4)</f>
        <v/>
      </c>
    </row>
    <row r="230">
      <c r="C230" s="53" t="n">
        <v>43</v>
      </c>
      <c r="D230" s="5">
        <f>TRUNC(((Retailers_Cap!F422*$C$1)^2),4)</f>
        <v/>
      </c>
      <c r="E230" s="5">
        <f>TRUNC(((Retailers_Cap!G422*$C$1)^2),4)</f>
        <v/>
      </c>
      <c r="F230" s="5">
        <f>TRUNC(((Retailers_Cap!H422*$C$1)^2),4)</f>
        <v/>
      </c>
    </row>
    <row r="231">
      <c r="C231" s="53" t="n">
        <v>44</v>
      </c>
      <c r="D231" s="5">
        <f>TRUNC(((Retailers_Cap!F423*$C$1)^2),4)</f>
        <v/>
      </c>
      <c r="E231" s="5">
        <f>TRUNC(((Retailers_Cap!G423*$C$1)^2),4)</f>
        <v/>
      </c>
      <c r="F231" s="5">
        <f>TRUNC(((Retailers_Cap!H423*$C$1)^2),4)</f>
        <v/>
      </c>
    </row>
    <row r="232">
      <c r="C232" s="53" t="n">
        <v>45</v>
      </c>
      <c r="D232" s="5">
        <f>TRUNC(((Retailers_Cap!F424*$C$1)^2),4)</f>
        <v/>
      </c>
      <c r="E232" s="5">
        <f>TRUNC(((Retailers_Cap!G424*$C$1)^2),4)</f>
        <v/>
      </c>
      <c r="F232" s="5">
        <f>TRUNC(((Retailers_Cap!H424*$C$1)^2),4)</f>
        <v/>
      </c>
    </row>
    <row r="233">
      <c r="C233" s="53" t="n">
        <v>46</v>
      </c>
      <c r="D233" s="5">
        <f>TRUNC(((Retailers_Cap!F425*$C$1)^2),4)</f>
        <v/>
      </c>
      <c r="E233" s="5">
        <f>TRUNC(((Retailers_Cap!G425*$C$1)^2),4)</f>
        <v/>
      </c>
      <c r="F233" s="5">
        <f>TRUNC(((Retailers_Cap!H425*$C$1)^2),4)</f>
        <v/>
      </c>
    </row>
    <row r="234">
      <c r="C234" s="53" t="n">
        <v>47</v>
      </c>
      <c r="D234" s="5">
        <f>TRUNC(((Retailers_Cap!F426*$C$1)^2),4)</f>
        <v/>
      </c>
      <c r="E234" s="5">
        <f>TRUNC(((Retailers_Cap!G426*$C$1)^2),4)</f>
        <v/>
      </c>
      <c r="F234" s="5">
        <f>TRUNC(((Retailers_Cap!H426*$C$1)^2),4)</f>
        <v/>
      </c>
    </row>
    <row r="235">
      <c r="C235" s="53" t="n">
        <v>48</v>
      </c>
      <c r="D235" s="5">
        <f>TRUNC(((Retailers_Cap!F427*$C$1)^2),4)</f>
        <v/>
      </c>
      <c r="E235" s="5">
        <f>TRUNC(((Retailers_Cap!G427*$C$1)^2),4)</f>
        <v/>
      </c>
      <c r="F235" s="5">
        <f>TRUNC(((Retailers_Cap!H427*$C$1)^2),4)</f>
        <v/>
      </c>
    </row>
    <row r="236">
      <c r="C236" s="53" t="n">
        <v>49</v>
      </c>
      <c r="D236" s="5">
        <f>TRUNC(((Retailers_Cap!F428*$C$1)^2),4)</f>
        <v/>
      </c>
      <c r="E236" s="5">
        <f>TRUNC(((Retailers_Cap!G428*$C$1)^2),4)</f>
        <v/>
      </c>
      <c r="F236" s="5">
        <f>TRUNC(((Retailers_Cap!H428*$C$1)^2),4)</f>
        <v/>
      </c>
    </row>
    <row r="237">
      <c r="C237" s="53" t="n">
        <v>50</v>
      </c>
      <c r="D237" s="5">
        <f>TRUNC(((Retailers_Cap!F429*$C$1)^2),4)</f>
        <v/>
      </c>
      <c r="E237" s="5">
        <f>TRUNC(((Retailers_Cap!G429*$C$1)^2),4)</f>
        <v/>
      </c>
      <c r="F237" s="5">
        <f>TRUNC(((Retailers_Cap!H429*$C$1)^2),4)</f>
        <v/>
      </c>
    </row>
    <row r="238">
      <c r="C238" s="53" t="n">
        <v>51</v>
      </c>
      <c r="D238" s="5">
        <f>TRUNC(((Retailers_Cap!F430*$C$1)^2),4)</f>
        <v/>
      </c>
      <c r="E238" s="5">
        <f>TRUNC(((Retailers_Cap!G430*$C$1)^2),4)</f>
        <v/>
      </c>
      <c r="F238" s="5">
        <f>TRUNC(((Retailers_Cap!H430*$C$1)^2),4)</f>
        <v/>
      </c>
    </row>
    <row r="239">
      <c r="C239" s="53" t="n">
        <v>52</v>
      </c>
      <c r="D239" s="5">
        <f>TRUNC(((Retailers_Cap!F431*$C$1)^2),4)</f>
        <v/>
      </c>
      <c r="E239" s="5">
        <f>TRUNC(((Retailers_Cap!G431*$C$1)^2),4)</f>
        <v/>
      </c>
      <c r="F239" s="5">
        <f>TRUNC(((Retailers_Cap!H431*$C$1)^2),4)</f>
        <v/>
      </c>
    </row>
    <row r="240">
      <c r="C240" s="53" t="n">
        <v>53</v>
      </c>
      <c r="D240" s="5">
        <f>TRUNC(((Retailers_Cap!F432*$C$1)^2),4)</f>
        <v/>
      </c>
      <c r="E240" s="5">
        <f>TRUNC(((Retailers_Cap!G432*$C$1)^2),4)</f>
        <v/>
      </c>
      <c r="F240" s="5">
        <f>TRUNC(((Retailers_Cap!H432*$C$1)^2),4)</f>
        <v/>
      </c>
    </row>
    <row r="241">
      <c r="C241" s="53" t="n">
        <v>54</v>
      </c>
      <c r="D241" s="5">
        <f>TRUNC(((Retailers_Cap!F433*$C$1)^2),4)</f>
        <v/>
      </c>
      <c r="E241" s="5">
        <f>TRUNC(((Retailers_Cap!G433*$C$1)^2),4)</f>
        <v/>
      </c>
      <c r="F241" s="5">
        <f>TRUNC(((Retailers_Cap!H433*$C$1)^2),4)</f>
        <v/>
      </c>
    </row>
    <row r="242">
      <c r="C242" s="53" t="n">
        <v>55</v>
      </c>
      <c r="D242" s="5">
        <f>TRUNC(((Retailers_Cap!F434*$C$1)^2),4)</f>
        <v/>
      </c>
      <c r="E242" s="5">
        <f>TRUNC(((Retailers_Cap!G434*$C$1)^2),4)</f>
        <v/>
      </c>
      <c r="F242" s="5">
        <f>TRUNC(((Retailers_Cap!H434*$C$1)^2),4)</f>
        <v/>
      </c>
    </row>
    <row r="243">
      <c r="C243" s="53" t="n">
        <v>56</v>
      </c>
      <c r="D243" s="5">
        <f>TRUNC(((Retailers_Cap!F435*$C$1)^2),4)</f>
        <v/>
      </c>
      <c r="E243" s="5">
        <f>TRUNC(((Retailers_Cap!G435*$C$1)^2),4)</f>
        <v/>
      </c>
      <c r="F243" s="5">
        <f>TRUNC(((Retailers_Cap!H435*$C$1)^2),4)</f>
        <v/>
      </c>
    </row>
    <row r="244">
      <c r="C244" s="53" t="n">
        <v>57</v>
      </c>
      <c r="D244" s="5">
        <f>TRUNC(((Retailers_Cap!F436*$C$1)^2),4)</f>
        <v/>
      </c>
      <c r="E244" s="5">
        <f>TRUNC(((Retailers_Cap!G436*$C$1)^2),4)</f>
        <v/>
      </c>
      <c r="F244" s="5">
        <f>TRUNC(((Retailers_Cap!H436*$C$1)^2),4)</f>
        <v/>
      </c>
    </row>
    <row r="245">
      <c r="C245" s="53" t="n">
        <v>58</v>
      </c>
      <c r="D245" s="5">
        <f>TRUNC(((Retailers_Cap!F437*$C$1)^2),4)</f>
        <v/>
      </c>
      <c r="E245" s="5">
        <f>TRUNC(((Retailers_Cap!G437*$C$1)^2),4)</f>
        <v/>
      </c>
      <c r="F245" s="5">
        <f>TRUNC(((Retailers_Cap!H437*$C$1)^2),4)</f>
        <v/>
      </c>
    </row>
    <row r="246">
      <c r="C246" s="53" t="n">
        <v>59</v>
      </c>
      <c r="D246" s="5">
        <f>TRUNC(((Retailers_Cap!F438*$C$1)^2),4)</f>
        <v/>
      </c>
      <c r="E246" s="5">
        <f>TRUNC(((Retailers_Cap!G438*$C$1)^2),4)</f>
        <v/>
      </c>
      <c r="F246" s="5">
        <f>TRUNC(((Retailers_Cap!H438*$C$1)^2),4)</f>
        <v/>
      </c>
    </row>
    <row r="247">
      <c r="C247" s="53" t="n">
        <v>60</v>
      </c>
      <c r="D247" s="5">
        <f>TRUNC(((Retailers_Cap!F439*$C$1)^2),4)</f>
        <v/>
      </c>
      <c r="E247" s="5">
        <f>TRUNC(((Retailers_Cap!G439*$C$1)^2),4)</f>
        <v/>
      </c>
      <c r="F247" s="5">
        <f>TRUNC(((Retailers_Cap!H439*$C$1)^2),4)</f>
        <v/>
      </c>
    </row>
    <row r="248">
      <c r="C248" s="53" t="n">
        <v>61</v>
      </c>
      <c r="D248" s="5">
        <f>TRUNC(((Retailers_Cap!F440*$C$1)^2),4)</f>
        <v/>
      </c>
      <c r="E248" s="5">
        <f>TRUNC(((Retailers_Cap!G440*$C$1)^2),4)</f>
        <v/>
      </c>
      <c r="F248" s="5">
        <f>TRUNC(((Retailers_Cap!H440*$C$1)^2),4)</f>
        <v/>
      </c>
    </row>
    <row r="249">
      <c r="C249" s="53" t="n">
        <v>62</v>
      </c>
      <c r="D249" s="5">
        <f>TRUNC(((Retailers_Cap!F441*$C$1)^2),4)</f>
        <v/>
      </c>
      <c r="E249" s="5">
        <f>TRUNC(((Retailers_Cap!G441*$C$1)^2),4)</f>
        <v/>
      </c>
      <c r="F249" s="5">
        <f>TRUNC(((Retailers_Cap!H441*$C$1)^2),4)</f>
        <v/>
      </c>
    </row>
    <row r="250">
      <c r="C250" s="53" t="n">
        <v>63</v>
      </c>
      <c r="D250" s="5">
        <f>TRUNC(((Retailers_Cap!F442*$C$1)^2),4)</f>
        <v/>
      </c>
      <c r="E250" s="5">
        <f>TRUNC(((Retailers_Cap!G442*$C$1)^2),4)</f>
        <v/>
      </c>
      <c r="F250" s="5">
        <f>TRUNC(((Retailers_Cap!H442*$C$1)^2),4)</f>
        <v/>
      </c>
    </row>
    <row r="251">
      <c r="C251" s="53" t="n">
        <v>64</v>
      </c>
      <c r="D251" s="5">
        <f>TRUNC(((Retailers_Cap!F443*$C$1)^2),4)</f>
        <v/>
      </c>
      <c r="E251" s="5">
        <f>TRUNC(((Retailers_Cap!G443*$C$1)^2),4)</f>
        <v/>
      </c>
      <c r="F251" s="5">
        <f>TRUNC(((Retailers_Cap!H443*$C$1)^2),4)</f>
        <v/>
      </c>
    </row>
    <row r="252">
      <c r="C252" s="53" t="n">
        <v>65</v>
      </c>
      <c r="D252" s="5">
        <f>TRUNC(((Retailers_Cap!F444*$C$1)^2),4)</f>
        <v/>
      </c>
      <c r="E252" s="5">
        <f>TRUNC(((Retailers_Cap!G444*$C$1)^2),4)</f>
        <v/>
      </c>
      <c r="F252" s="5">
        <f>TRUNC(((Retailers_Cap!H444*$C$1)^2),4)</f>
        <v/>
      </c>
    </row>
    <row r="253">
      <c r="C253" s="53" t="n">
        <v>66</v>
      </c>
      <c r="D253" s="5">
        <f>TRUNC(((Retailers_Cap!F445*$C$1)^2),4)</f>
        <v/>
      </c>
      <c r="E253" s="5">
        <f>TRUNC(((Retailers_Cap!G445*$C$1)^2),4)</f>
        <v/>
      </c>
      <c r="F253" s="5">
        <f>TRUNC(((Retailers_Cap!H445*$C$1)^2),4)</f>
        <v/>
      </c>
    </row>
    <row r="254">
      <c r="C254" s="53" t="n">
        <v>67</v>
      </c>
      <c r="D254" s="5">
        <f>TRUNC(((Retailers_Cap!F446*$C$1)^2),4)</f>
        <v/>
      </c>
      <c r="E254" s="5">
        <f>TRUNC(((Retailers_Cap!G446*$C$1)^2),4)</f>
        <v/>
      </c>
      <c r="F254" s="5">
        <f>TRUNC(((Retailers_Cap!H446*$C$1)^2),4)</f>
        <v/>
      </c>
    </row>
    <row r="255">
      <c r="C255" s="53" t="n">
        <v>68</v>
      </c>
      <c r="D255" s="5">
        <f>TRUNC(((Retailers_Cap!F447*$C$1)^2),4)</f>
        <v/>
      </c>
      <c r="E255" s="5">
        <f>TRUNC(((Retailers_Cap!G447*$C$1)^2),4)</f>
        <v/>
      </c>
      <c r="F255" s="5">
        <f>TRUNC(((Retailers_Cap!H447*$C$1)^2),4)</f>
        <v/>
      </c>
    </row>
    <row r="256">
      <c r="C256" s="53" t="n">
        <v>69</v>
      </c>
      <c r="D256" s="5">
        <f>TRUNC(((Retailers_Cap!F448*$C$1)^2),4)</f>
        <v/>
      </c>
      <c r="E256" s="5">
        <f>TRUNC(((Retailers_Cap!G448*$C$1)^2),4)</f>
        <v/>
      </c>
      <c r="F256" s="5">
        <f>TRUNC(((Retailers_Cap!H448*$C$1)^2),4)</f>
        <v/>
      </c>
    </row>
    <row r="257">
      <c r="C257" s="53" t="n">
        <v>70</v>
      </c>
      <c r="D257" s="5">
        <f>TRUNC(((Retailers_Cap!F449*$C$1)^2),4)</f>
        <v/>
      </c>
      <c r="E257" s="5">
        <f>TRUNC(((Retailers_Cap!G449*$C$1)^2),4)</f>
        <v/>
      </c>
      <c r="F257" s="5">
        <f>TRUNC(((Retailers_Cap!H449*$C$1)^2),4)</f>
        <v/>
      </c>
    </row>
    <row r="258">
      <c r="C258" s="53" t="n">
        <v>71</v>
      </c>
      <c r="D258" s="5">
        <f>TRUNC(((Retailers_Cap!F450*$C$1)^2),4)</f>
        <v/>
      </c>
      <c r="E258" s="5">
        <f>TRUNC(((Retailers_Cap!G450*$C$1)^2),4)</f>
        <v/>
      </c>
      <c r="F258" s="5">
        <f>TRUNC(((Retailers_Cap!H450*$C$1)^2),4)</f>
        <v/>
      </c>
    </row>
    <row r="259">
      <c r="C259" s="53" t="n">
        <v>72</v>
      </c>
      <c r="D259" s="5">
        <f>TRUNC(((Retailers_Cap!F451*$C$1)^2),4)</f>
        <v/>
      </c>
      <c r="E259" s="5">
        <f>TRUNC(((Retailers_Cap!G451*$C$1)^2),4)</f>
        <v/>
      </c>
      <c r="F259" s="5">
        <f>TRUNC(((Retailers_Cap!H451*$C$1)^2),4)</f>
        <v/>
      </c>
    </row>
    <row r="260">
      <c r="C260" s="53" t="n">
        <v>73</v>
      </c>
      <c r="D260" s="5">
        <f>TRUNC(((Retailers_Cap!F452*$C$1)^2),4)</f>
        <v/>
      </c>
      <c r="E260" s="5">
        <f>TRUNC(((Retailers_Cap!G452*$C$1)^2),4)</f>
        <v/>
      </c>
      <c r="F260" s="5">
        <f>TRUNC(((Retailers_Cap!H452*$C$1)^2),4)</f>
        <v/>
      </c>
    </row>
    <row r="261">
      <c r="C261" s="53" t="n">
        <v>74</v>
      </c>
      <c r="D261" s="5">
        <f>TRUNC(((Retailers_Cap!F453*$C$1)^2),4)</f>
        <v/>
      </c>
      <c r="E261" s="5">
        <f>TRUNC(((Retailers_Cap!G453*$C$1)^2),4)</f>
        <v/>
      </c>
      <c r="F261" s="5">
        <f>TRUNC(((Retailers_Cap!H453*$C$1)^2),4)</f>
        <v/>
      </c>
    </row>
    <row r="262">
      <c r="C262" s="53" t="n">
        <v>75</v>
      </c>
      <c r="D262" s="5">
        <f>TRUNC(((Retailers_Cap!F454*$C$1)^2),4)</f>
        <v/>
      </c>
      <c r="E262" s="5">
        <f>TRUNC(((Retailers_Cap!G454*$C$1)^2),4)</f>
        <v/>
      </c>
      <c r="F262" s="5">
        <f>TRUNC(((Retailers_Cap!H454*$C$1)^2),4)</f>
        <v/>
      </c>
    </row>
    <row r="263">
      <c r="C263" s="53" t="n">
        <v>76</v>
      </c>
      <c r="D263" s="5">
        <f>TRUNC(((Retailers_Cap!F455*$C$1)^2),4)</f>
        <v/>
      </c>
      <c r="E263" s="5">
        <f>TRUNC(((Retailers_Cap!G455*$C$1)^2),4)</f>
        <v/>
      </c>
      <c r="F263" s="5">
        <f>TRUNC(((Retailers_Cap!H455*$C$1)^2),4)</f>
        <v/>
      </c>
    </row>
    <row r="264">
      <c r="C264" s="53" t="n">
        <v>77</v>
      </c>
      <c r="D264" s="5">
        <f>TRUNC(((Retailers_Cap!F456*$C$1)^2),4)</f>
        <v/>
      </c>
      <c r="E264" s="5">
        <f>TRUNC(((Retailers_Cap!G456*$C$1)^2),4)</f>
        <v/>
      </c>
      <c r="F264" s="5">
        <f>TRUNC(((Retailers_Cap!H456*$C$1)^2),4)</f>
        <v/>
      </c>
    </row>
    <row r="265">
      <c r="C265" s="53" t="n">
        <v>78</v>
      </c>
      <c r="D265" s="5">
        <f>TRUNC(((Retailers_Cap!F457*$C$1)^2),4)</f>
        <v/>
      </c>
      <c r="E265" s="5">
        <f>TRUNC(((Retailers_Cap!G457*$C$1)^2),4)</f>
        <v/>
      </c>
      <c r="F265" s="5">
        <f>TRUNC(((Retailers_Cap!H457*$C$1)^2),4)</f>
        <v/>
      </c>
    </row>
    <row r="266">
      <c r="C266" s="53" t="n">
        <v>79</v>
      </c>
      <c r="D266" s="5">
        <f>TRUNC(((Retailers_Cap!F458*$C$1)^2),4)</f>
        <v/>
      </c>
      <c r="E266" s="5">
        <f>TRUNC(((Retailers_Cap!G458*$C$1)^2),4)</f>
        <v/>
      </c>
      <c r="F266" s="5">
        <f>TRUNC(((Retailers_Cap!H458*$C$1)^2),4)</f>
        <v/>
      </c>
    </row>
    <row r="267">
      <c r="C267" s="53" t="n">
        <v>80</v>
      </c>
      <c r="D267" s="5">
        <f>TRUNC(((Retailers_Cap!F459*$C$1)^2),4)</f>
        <v/>
      </c>
      <c r="E267" s="5">
        <f>TRUNC(((Retailers_Cap!G459*$C$1)^2),4)</f>
        <v/>
      </c>
      <c r="F267" s="5">
        <f>TRUNC(((Retailers_Cap!H459*$C$1)^2),4)</f>
        <v/>
      </c>
    </row>
    <row r="268">
      <c r="C268" s="53" t="n">
        <v>81</v>
      </c>
      <c r="D268" s="5">
        <f>TRUNC(((Retailers_Cap!F460*$C$1)^2),4)</f>
        <v/>
      </c>
      <c r="E268" s="5">
        <f>TRUNC(((Retailers_Cap!G460*$C$1)^2),4)</f>
        <v/>
      </c>
      <c r="F268" s="5">
        <f>TRUNC(((Retailers_Cap!H460*$C$1)^2),4)</f>
        <v/>
      </c>
    </row>
    <row r="269">
      <c r="C269" s="53" t="n">
        <v>82</v>
      </c>
      <c r="D269" s="5">
        <f>TRUNC(((Retailers_Cap!F461*$C$1)^2),4)</f>
        <v/>
      </c>
      <c r="E269" s="5">
        <f>TRUNC(((Retailers_Cap!G461*$C$1)^2),4)</f>
        <v/>
      </c>
      <c r="F269" s="5">
        <f>TRUNC(((Retailers_Cap!H461*$C$1)^2),4)</f>
        <v/>
      </c>
    </row>
    <row r="270">
      <c r="C270" s="53" t="n">
        <v>83</v>
      </c>
      <c r="D270" s="5">
        <f>TRUNC(((Retailers_Cap!F462*$C$1)^2),4)</f>
        <v/>
      </c>
      <c r="E270" s="5">
        <f>TRUNC(((Retailers_Cap!G462*$C$1)^2),4)</f>
        <v/>
      </c>
      <c r="F270" s="5">
        <f>TRUNC(((Retailers_Cap!H462*$C$1)^2),4)</f>
        <v/>
      </c>
    </row>
    <row r="271">
      <c r="C271" s="53" t="n">
        <v>84</v>
      </c>
      <c r="D271" s="5">
        <f>TRUNC(((Retailers_Cap!F463*$C$1)^2),4)</f>
        <v/>
      </c>
      <c r="E271" s="5">
        <f>TRUNC(((Retailers_Cap!G463*$C$1)^2),4)</f>
        <v/>
      </c>
      <c r="F271" s="5">
        <f>TRUNC(((Retailers_Cap!H463*$C$1)^2),4)</f>
        <v/>
      </c>
    </row>
    <row r="272">
      <c r="C272" s="53" t="n">
        <v>85</v>
      </c>
      <c r="D272" s="5">
        <f>TRUNC(((Retailers_Cap!F464*$C$1)^2),4)</f>
        <v/>
      </c>
      <c r="E272" s="5">
        <f>TRUNC(((Retailers_Cap!G464*$C$1)^2),4)</f>
        <v/>
      </c>
      <c r="F272" s="5">
        <f>TRUNC(((Retailers_Cap!H464*$C$1)^2),4)</f>
        <v/>
      </c>
    </row>
    <row r="273">
      <c r="C273" s="53" t="n">
        <v>86</v>
      </c>
      <c r="D273" s="5">
        <f>TRUNC(((Retailers_Cap!F465*$C$1)^2),4)</f>
        <v/>
      </c>
      <c r="E273" s="5">
        <f>TRUNC(((Retailers_Cap!G465*$C$1)^2),4)</f>
        <v/>
      </c>
      <c r="F273" s="5">
        <f>TRUNC(((Retailers_Cap!H465*$C$1)^2),4)</f>
        <v/>
      </c>
    </row>
    <row r="274">
      <c r="C274" s="53" t="n">
        <v>87</v>
      </c>
      <c r="D274" s="5">
        <f>TRUNC(((Retailers_Cap!F466*$C$1)^2),4)</f>
        <v/>
      </c>
      <c r="E274" s="5">
        <f>TRUNC(((Retailers_Cap!G466*$C$1)^2),4)</f>
        <v/>
      </c>
      <c r="F274" s="5">
        <f>TRUNC(((Retailers_Cap!H466*$C$1)^2),4)</f>
        <v/>
      </c>
    </row>
    <row r="275">
      <c r="C275" s="53" t="n">
        <v>88</v>
      </c>
      <c r="D275" s="5">
        <f>TRUNC(((Retailers_Cap!F467*$C$1)^2),4)</f>
        <v/>
      </c>
      <c r="E275" s="5">
        <f>TRUNC(((Retailers_Cap!G467*$C$1)^2),4)</f>
        <v/>
      </c>
      <c r="F275" s="5">
        <f>TRUNC(((Retailers_Cap!H467*$C$1)^2),4)</f>
        <v/>
      </c>
    </row>
    <row r="276">
      <c r="C276" s="53" t="n">
        <v>89</v>
      </c>
      <c r="D276" s="5">
        <f>TRUNC(((Retailers_Cap!F468*$C$1)^2),4)</f>
        <v/>
      </c>
      <c r="E276" s="5">
        <f>TRUNC(((Retailers_Cap!G468*$C$1)^2),4)</f>
        <v/>
      </c>
      <c r="F276" s="5">
        <f>TRUNC(((Retailers_Cap!H468*$C$1)^2),4)</f>
        <v/>
      </c>
    </row>
    <row r="277">
      <c r="C277" s="53" t="n">
        <v>90</v>
      </c>
      <c r="D277" s="5">
        <f>TRUNC(((Retailers_Cap!F469*$C$1)^2),4)</f>
        <v/>
      </c>
      <c r="E277" s="5">
        <f>TRUNC(((Retailers_Cap!G469*$C$1)^2),4)</f>
        <v/>
      </c>
      <c r="F277" s="5">
        <f>TRUNC(((Retailers_Cap!H469*$C$1)^2),4)</f>
        <v/>
      </c>
    </row>
    <row r="278">
      <c r="C278" s="53" t="n">
        <v>91</v>
      </c>
      <c r="D278" s="5">
        <f>TRUNC(((Retailers_Cap!F470*$C$1)^2),4)</f>
        <v/>
      </c>
      <c r="E278" s="5">
        <f>TRUNC(((Retailers_Cap!G470*$C$1)^2),4)</f>
        <v/>
      </c>
      <c r="F278" s="5">
        <f>TRUNC(((Retailers_Cap!H470*$C$1)^2),4)</f>
        <v/>
      </c>
    </row>
    <row r="279">
      <c r="C279" s="53" t="n">
        <v>92</v>
      </c>
      <c r="D279" s="5">
        <f>TRUNC(((Retailers_Cap!F471*$C$1)^2),4)</f>
        <v/>
      </c>
      <c r="E279" s="5">
        <f>TRUNC(((Retailers_Cap!G471*$C$1)^2),4)</f>
        <v/>
      </c>
      <c r="F279" s="5">
        <f>TRUNC(((Retailers_Cap!H471*$C$1)^2),4)</f>
        <v/>
      </c>
    </row>
    <row r="280">
      <c r="C280" s="53" t="n">
        <v>93</v>
      </c>
      <c r="D280" s="5">
        <f>TRUNC(((Retailers_Cap!F472*$C$1)^2),4)</f>
        <v/>
      </c>
      <c r="E280" s="5">
        <f>TRUNC(((Retailers_Cap!G472*$C$1)^2),4)</f>
        <v/>
      </c>
      <c r="F280" s="5">
        <f>TRUNC(((Retailers_Cap!H472*$C$1)^2),4)</f>
        <v/>
      </c>
    </row>
    <row r="281">
      <c r="C281" s="53" t="n">
        <v>94</v>
      </c>
      <c r="D281" s="5">
        <f>TRUNC(((Retailers_Cap!F473*$C$1)^2),4)</f>
        <v/>
      </c>
      <c r="E281" s="5">
        <f>TRUNC(((Retailers_Cap!G473*$C$1)^2),4)</f>
        <v/>
      </c>
      <c r="F281" s="5">
        <f>TRUNC(((Retailers_Cap!H473*$C$1)^2),4)</f>
        <v/>
      </c>
    </row>
    <row r="282">
      <c r="C282" s="53" t="n">
        <v>95</v>
      </c>
      <c r="D282" s="5">
        <f>TRUNC(((Retailers_Cap!F474*$C$1)^2),4)</f>
        <v/>
      </c>
      <c r="E282" s="5">
        <f>TRUNC(((Retailers_Cap!G474*$C$1)^2),4)</f>
        <v/>
      </c>
      <c r="F282" s="5">
        <f>TRUNC(((Retailers_Cap!H474*$C$1)^2),4)</f>
        <v/>
      </c>
    </row>
    <row r="283">
      <c r="C283" s="53" t="n">
        <v>96</v>
      </c>
      <c r="D283" s="5">
        <f>TRUNC(((Retailers_Cap!F475*$C$1)^2),4)</f>
        <v/>
      </c>
      <c r="E283" s="5">
        <f>TRUNC(((Retailers_Cap!G475*$C$1)^2),4)</f>
        <v/>
      </c>
      <c r="F283" s="5">
        <f>TRUNC(((Retailers_Cap!H475*$C$1)^2),4)</f>
        <v/>
      </c>
    </row>
    <row r="284">
      <c r="C284" s="53" t="n">
        <v>97</v>
      </c>
      <c r="D284" s="5">
        <f>TRUNC(((Retailers_Cap!F476*$C$1)^2),4)</f>
        <v/>
      </c>
      <c r="E284" s="5">
        <f>TRUNC(((Retailers_Cap!G476*$C$1)^2),4)</f>
        <v/>
      </c>
      <c r="F284" s="5">
        <f>TRUNC(((Retailers_Cap!H476*$C$1)^2),4)</f>
        <v/>
      </c>
    </row>
    <row r="285">
      <c r="C285" s="53" t="n">
        <v>98</v>
      </c>
      <c r="D285" s="5">
        <f>TRUNC(((Retailers_Cap!F477*$C$1)^2),4)</f>
        <v/>
      </c>
      <c r="E285" s="5">
        <f>TRUNC(((Retailers_Cap!G477*$C$1)^2),4)</f>
        <v/>
      </c>
      <c r="F285" s="5">
        <f>TRUNC(((Retailers_Cap!H477*$C$1)^2),4)</f>
        <v/>
      </c>
    </row>
    <row r="286">
      <c r="C286" s="53" t="n">
        <v>99</v>
      </c>
      <c r="D286" s="5">
        <f>TRUNC(((Retailers_Cap!F478*$C$1)^2),4)</f>
        <v/>
      </c>
      <c r="E286" s="5">
        <f>TRUNC(((Retailers_Cap!G478*$C$1)^2),4)</f>
        <v/>
      </c>
      <c r="F286" s="5">
        <f>TRUNC(((Retailers_Cap!H478*$C$1)^2),4)</f>
        <v/>
      </c>
    </row>
    <row r="287">
      <c r="C287" s="53" t="n">
        <v>100</v>
      </c>
      <c r="D287" s="5">
        <f>TRUNC(((Retailers_Cap!F479*$C$1)^2),4)</f>
        <v/>
      </c>
      <c r="E287" s="5">
        <f>TRUNC(((Retailers_Cap!G479*$C$1)^2),4)</f>
        <v/>
      </c>
      <c r="F287" s="5">
        <f>TRUNC(((Retailers_Cap!H479*$C$1)^2),4)</f>
        <v/>
      </c>
    </row>
    <row r="288">
      <c r="C288" s="53" t="n">
        <v>101</v>
      </c>
      <c r="D288" s="5">
        <f>TRUNC(((Retailers_Cap!F480*$C$1)^2),4)</f>
        <v/>
      </c>
      <c r="E288" s="5">
        <f>TRUNC(((Retailers_Cap!G480*$C$1)^2),4)</f>
        <v/>
      </c>
      <c r="F288" s="5">
        <f>TRUNC(((Retailers_Cap!H480*$C$1)^2),4)</f>
        <v/>
      </c>
    </row>
    <row r="289">
      <c r="C289" s="53" t="n">
        <v>102</v>
      </c>
      <c r="D289" s="5">
        <f>TRUNC(((Retailers_Cap!F481*$C$1)^2),4)</f>
        <v/>
      </c>
      <c r="E289" s="5">
        <f>TRUNC(((Retailers_Cap!G481*$C$1)^2),4)</f>
        <v/>
      </c>
      <c r="F289" s="5">
        <f>TRUNC(((Retailers_Cap!H481*$C$1)^2),4)</f>
        <v/>
      </c>
    </row>
    <row r="290">
      <c r="C290" s="53" t="n">
        <v>103</v>
      </c>
      <c r="D290" s="5">
        <f>TRUNC(((Retailers_Cap!F482*$C$1)^2),4)</f>
        <v/>
      </c>
      <c r="E290" s="5">
        <f>TRUNC(((Retailers_Cap!G482*$C$1)^2),4)</f>
        <v/>
      </c>
      <c r="F290" s="5">
        <f>TRUNC(((Retailers_Cap!H482*$C$1)^2),4)</f>
        <v/>
      </c>
    </row>
    <row r="291">
      <c r="C291" s="53" t="n">
        <v>104</v>
      </c>
      <c r="D291" s="5">
        <f>TRUNC(((Retailers_Cap!F483*$C$1)^2),4)</f>
        <v/>
      </c>
      <c r="E291" s="5">
        <f>TRUNC(((Retailers_Cap!G483*$C$1)^2),4)</f>
        <v/>
      </c>
      <c r="F291" s="5">
        <f>TRUNC(((Retailers_Cap!H483*$C$1)^2),4)</f>
        <v/>
      </c>
    </row>
    <row r="292">
      <c r="C292" s="53" t="n">
        <v>105</v>
      </c>
      <c r="D292" s="5">
        <f>TRUNC(((Retailers_Cap!F484*$C$1)^2),4)</f>
        <v/>
      </c>
      <c r="E292" s="5">
        <f>TRUNC(((Retailers_Cap!G484*$C$1)^2),4)</f>
        <v/>
      </c>
      <c r="F292" s="5">
        <f>TRUNC(((Retailers_Cap!H484*$C$1)^2),4)</f>
        <v/>
      </c>
    </row>
    <row r="293">
      <c r="C293" s="53" t="n">
        <v>106</v>
      </c>
      <c r="D293" s="5">
        <f>TRUNC(((Retailers_Cap!F485*$C$1)^2),4)</f>
        <v/>
      </c>
      <c r="E293" s="5">
        <f>TRUNC(((Retailers_Cap!G485*$C$1)^2),4)</f>
        <v/>
      </c>
      <c r="F293" s="5">
        <f>TRUNC(((Retailers_Cap!H485*$C$1)^2),4)</f>
        <v/>
      </c>
    </row>
    <row r="294">
      <c r="C294" s="53" t="n">
        <v>107</v>
      </c>
      <c r="D294" s="5">
        <f>TRUNC(((Retailers_Cap!F486*$C$1)^2),4)</f>
        <v/>
      </c>
      <c r="E294" s="5">
        <f>TRUNC(((Retailers_Cap!G486*$C$1)^2),4)</f>
        <v/>
      </c>
      <c r="F294" s="5">
        <f>TRUNC(((Retailers_Cap!H486*$C$1)^2),4)</f>
        <v/>
      </c>
    </row>
    <row r="295">
      <c r="C295" s="53" t="n">
        <v>108</v>
      </c>
      <c r="D295" s="5">
        <f>TRUNC(((Retailers_Cap!F487*$C$1)^2),4)</f>
        <v/>
      </c>
      <c r="E295" s="5">
        <f>TRUNC(((Retailers_Cap!G487*$C$1)^2),4)</f>
        <v/>
      </c>
      <c r="F295" s="5">
        <f>TRUNC(((Retailers_Cap!H487*$C$1)^2),4)</f>
        <v/>
      </c>
    </row>
    <row r="296">
      <c r="C296" s="53" t="n">
        <v>109</v>
      </c>
      <c r="D296" s="5">
        <f>TRUNC(((Retailers_Cap!F488*$C$1)^2),4)</f>
        <v/>
      </c>
      <c r="E296" s="5">
        <f>TRUNC(((Retailers_Cap!G488*$C$1)^2),4)</f>
        <v/>
      </c>
      <c r="F296" s="5">
        <f>TRUNC(((Retailers_Cap!H488*$C$1)^2),4)</f>
        <v/>
      </c>
    </row>
    <row r="297">
      <c r="C297" s="53" t="n">
        <v>110</v>
      </c>
      <c r="D297" s="5">
        <f>TRUNC(((Retailers_Cap!F489*$C$1)^2),4)</f>
        <v/>
      </c>
      <c r="E297" s="5">
        <f>TRUNC(((Retailers_Cap!G489*$C$1)^2),4)</f>
        <v/>
      </c>
      <c r="F297" s="5">
        <f>TRUNC(((Retailers_Cap!H489*$C$1)^2),4)</f>
        <v/>
      </c>
    </row>
    <row r="298">
      <c r="C298" s="53" t="n">
        <v>111</v>
      </c>
      <c r="D298" s="5">
        <f>TRUNC(((Retailers_Cap!F490*$C$1)^2),4)</f>
        <v/>
      </c>
      <c r="E298" s="5">
        <f>TRUNC(((Retailers_Cap!G490*$C$1)^2),4)</f>
        <v/>
      </c>
      <c r="F298" s="5">
        <f>TRUNC(((Retailers_Cap!H490*$C$1)^2),4)</f>
        <v/>
      </c>
    </row>
    <row r="299">
      <c r="C299" s="53" t="n">
        <v>112</v>
      </c>
      <c r="D299" s="5">
        <f>TRUNC(((Retailers_Cap!F491*$C$1)^2),4)</f>
        <v/>
      </c>
      <c r="E299" s="5">
        <f>TRUNC(((Retailers_Cap!G491*$C$1)^2),4)</f>
        <v/>
      </c>
      <c r="F299" s="5">
        <f>TRUNC(((Retailers_Cap!H491*$C$1)^2),4)</f>
        <v/>
      </c>
    </row>
    <row r="300">
      <c r="C300" s="53" t="n">
        <v>113</v>
      </c>
      <c r="D300" s="5">
        <f>TRUNC(((Retailers_Cap!F492*$C$1)^2),4)</f>
        <v/>
      </c>
      <c r="E300" s="5">
        <f>TRUNC(((Retailers_Cap!G492*$C$1)^2),4)</f>
        <v/>
      </c>
      <c r="F300" s="5">
        <f>TRUNC(((Retailers_Cap!H492*$C$1)^2),4)</f>
        <v/>
      </c>
    </row>
    <row r="301">
      <c r="C301" s="53" t="n">
        <v>114</v>
      </c>
      <c r="D301" s="5">
        <f>TRUNC(((Retailers_Cap!F493*$C$1)^2),4)</f>
        <v/>
      </c>
      <c r="E301" s="5">
        <f>TRUNC(((Retailers_Cap!G493*$C$1)^2),4)</f>
        <v/>
      </c>
      <c r="F301" s="5">
        <f>TRUNC(((Retailers_Cap!H493*$C$1)^2),4)</f>
        <v/>
      </c>
    </row>
    <row r="302">
      <c r="C302" s="53" t="n">
        <v>115</v>
      </c>
      <c r="D302" s="5">
        <f>TRUNC(((Retailers_Cap!F494*$C$1)^2),4)</f>
        <v/>
      </c>
      <c r="E302" s="5">
        <f>TRUNC(((Retailers_Cap!G494*$C$1)^2),4)</f>
        <v/>
      </c>
      <c r="F302" s="5">
        <f>TRUNC(((Retailers_Cap!H494*$C$1)^2),4)</f>
        <v/>
      </c>
    </row>
    <row r="303">
      <c r="C303" s="53" t="n">
        <v>116</v>
      </c>
      <c r="D303" s="5">
        <f>TRUNC(((Retailers_Cap!F495*$C$1)^2),4)</f>
        <v/>
      </c>
      <c r="E303" s="5">
        <f>TRUNC(((Retailers_Cap!G495*$C$1)^2),4)</f>
        <v/>
      </c>
      <c r="F303" s="5">
        <f>TRUNC(((Retailers_Cap!H495*$C$1)^2),4)</f>
        <v/>
      </c>
    </row>
    <row r="304">
      <c r="C304" s="53" t="n">
        <v>117</v>
      </c>
      <c r="D304" s="5">
        <f>TRUNC(((Retailers_Cap!F496*$C$1)^2),4)</f>
        <v/>
      </c>
      <c r="E304" s="5">
        <f>TRUNC(((Retailers_Cap!G496*$C$1)^2),4)</f>
        <v/>
      </c>
      <c r="F304" s="5">
        <f>TRUNC(((Retailers_Cap!H496*$C$1)^2),4)</f>
        <v/>
      </c>
    </row>
    <row r="305">
      <c r="C305" s="53" t="n">
        <v>118</v>
      </c>
      <c r="D305" s="5">
        <f>TRUNC(((Retailers_Cap!F497*$C$1)^2),4)</f>
        <v/>
      </c>
      <c r="E305" s="5">
        <f>TRUNC(((Retailers_Cap!G497*$C$1)^2),4)</f>
        <v/>
      </c>
      <c r="F305" s="5">
        <f>TRUNC(((Retailers_Cap!H497*$C$1)^2),4)</f>
        <v/>
      </c>
    </row>
    <row r="306">
      <c r="C306" s="53" t="n">
        <v>119</v>
      </c>
      <c r="D306" s="5">
        <f>TRUNC(((Retailers_Cap!F498*$C$1)^2),4)</f>
        <v/>
      </c>
      <c r="E306" s="5">
        <f>TRUNC(((Retailers_Cap!G498*$C$1)^2),4)</f>
        <v/>
      </c>
      <c r="F306" s="5">
        <f>TRUNC(((Retailers_Cap!H498*$C$1)^2),4)</f>
        <v/>
      </c>
    </row>
    <row r="307">
      <c r="C307" s="53" t="n">
        <v>120</v>
      </c>
      <c r="D307" s="5">
        <f>TRUNC(((Retailers_Cap!F499*$C$1)^2),4)</f>
        <v/>
      </c>
      <c r="E307" s="5">
        <f>TRUNC(((Retailers_Cap!G499*$C$1)^2),4)</f>
        <v/>
      </c>
      <c r="F307" s="5">
        <f>TRUNC(((Retailers_Cap!H499*$C$1)^2),4)</f>
        <v/>
      </c>
    </row>
    <row r="308">
      <c r="C308" s="53" t="n">
        <v>121</v>
      </c>
      <c r="D308" s="5">
        <f>TRUNC(((Retailers_Cap!F500*$C$1)^2),4)</f>
        <v/>
      </c>
      <c r="E308" s="5">
        <f>TRUNC(((Retailers_Cap!G500*$C$1)^2),4)</f>
        <v/>
      </c>
      <c r="F308" s="5">
        <f>TRUNC(((Retailers_Cap!H500*$C$1)^2),4)</f>
        <v/>
      </c>
    </row>
    <row r="309">
      <c r="C309" s="53" t="n">
        <v>122</v>
      </c>
      <c r="D309" s="5">
        <f>TRUNC(((Retailers_Cap!F501*$C$1)^2),4)</f>
        <v/>
      </c>
      <c r="E309" s="5">
        <f>TRUNC(((Retailers_Cap!G501*$C$1)^2),4)</f>
        <v/>
      </c>
      <c r="F309" s="5">
        <f>TRUNC(((Retailers_Cap!H501*$C$1)^2),4)</f>
        <v/>
      </c>
    </row>
    <row r="310">
      <c r="C310" s="53" t="n">
        <v>123</v>
      </c>
      <c r="D310" s="5">
        <f>TRUNC(((Retailers_Cap!F502*$C$1)^2),4)</f>
        <v/>
      </c>
      <c r="E310" s="5">
        <f>TRUNC(((Retailers_Cap!G502*$C$1)^2),4)</f>
        <v/>
      </c>
      <c r="F310" s="5">
        <f>TRUNC(((Retailers_Cap!H502*$C$1)^2),4)</f>
        <v/>
      </c>
    </row>
    <row r="311">
      <c r="C311" s="53" t="n">
        <v>124</v>
      </c>
      <c r="D311" s="5">
        <f>TRUNC(((Retailers_Cap!F503*$C$1)^2),4)</f>
        <v/>
      </c>
      <c r="E311" s="5">
        <f>TRUNC(((Retailers_Cap!G503*$C$1)^2),4)</f>
        <v/>
      </c>
      <c r="F311" s="5">
        <f>TRUNC(((Retailers_Cap!H503*$C$1)^2),4)</f>
        <v/>
      </c>
    </row>
    <row r="312">
      <c r="C312" s="53" t="n">
        <v>125</v>
      </c>
      <c r="D312" s="5">
        <f>TRUNC(((Retailers_Cap!F504*$C$1)^2),4)</f>
        <v/>
      </c>
      <c r="E312" s="5">
        <f>TRUNC(((Retailers_Cap!G504*$C$1)^2),4)</f>
        <v/>
      </c>
      <c r="F312" s="5">
        <f>TRUNC(((Retailers_Cap!H504*$C$1)^2),4)</f>
        <v/>
      </c>
    </row>
    <row r="313">
      <c r="C313" s="53" t="n">
        <v>126</v>
      </c>
      <c r="D313" s="5">
        <f>TRUNC(((Retailers_Cap!F505*$C$1)^2),4)</f>
        <v/>
      </c>
      <c r="E313" s="5">
        <f>TRUNC(((Retailers_Cap!G505*$C$1)^2),4)</f>
        <v/>
      </c>
      <c r="F313" s="5">
        <f>TRUNC(((Retailers_Cap!H505*$C$1)^2),4)</f>
        <v/>
      </c>
    </row>
    <row r="314">
      <c r="C314" s="53" t="n">
        <v>127</v>
      </c>
      <c r="D314" s="5">
        <f>TRUNC(((Retailers_Cap!F506*$C$1)^2),4)</f>
        <v/>
      </c>
      <c r="E314" s="5">
        <f>TRUNC(((Retailers_Cap!G506*$C$1)^2),4)</f>
        <v/>
      </c>
      <c r="F314" s="5">
        <f>TRUNC(((Retailers_Cap!H506*$C$1)^2),4)</f>
        <v/>
      </c>
    </row>
    <row r="315">
      <c r="C315" s="53" t="n">
        <v>128</v>
      </c>
      <c r="D315" s="5">
        <f>TRUNC(((Retailers_Cap!F507*$C$1)^2),4)</f>
        <v/>
      </c>
      <c r="E315" s="5">
        <f>TRUNC(((Retailers_Cap!G507*$C$1)^2),4)</f>
        <v/>
      </c>
      <c r="F315" s="5">
        <f>TRUNC(((Retailers_Cap!H507*$C$1)^2),4)</f>
        <v/>
      </c>
    </row>
    <row r="316">
      <c r="C316" s="53" t="n">
        <v>129</v>
      </c>
      <c r="D316" s="5">
        <f>TRUNC(((Retailers_Cap!F508*$C$1)^2),4)</f>
        <v/>
      </c>
      <c r="E316" s="5">
        <f>TRUNC(((Retailers_Cap!G508*$C$1)^2),4)</f>
        <v/>
      </c>
      <c r="F316" s="5">
        <f>TRUNC(((Retailers_Cap!H508*$C$1)^2),4)</f>
        <v/>
      </c>
    </row>
    <row r="317">
      <c r="C317" s="53" t="n">
        <v>130</v>
      </c>
      <c r="D317" s="5">
        <f>TRUNC(((Retailers_Cap!F509*$C$1)^2),4)</f>
        <v/>
      </c>
      <c r="E317" s="5">
        <f>TRUNC(((Retailers_Cap!G509*$C$1)^2),4)</f>
        <v/>
      </c>
      <c r="F317" s="5">
        <f>TRUNC(((Retailers_Cap!H509*$C$1)^2),4)</f>
        <v/>
      </c>
    </row>
    <row r="318">
      <c r="C318" s="53" t="n">
        <v>131</v>
      </c>
      <c r="D318" s="5">
        <f>TRUNC(((Retailers_Cap!F510*$C$1)^2),4)</f>
        <v/>
      </c>
      <c r="E318" s="5">
        <f>TRUNC(((Retailers_Cap!G510*$C$1)^2),4)</f>
        <v/>
      </c>
      <c r="F318" s="5">
        <f>TRUNC(((Retailers_Cap!H510*$C$1)^2),4)</f>
        <v/>
      </c>
    </row>
    <row r="319">
      <c r="C319" s="53" t="n">
        <v>132</v>
      </c>
      <c r="D319" s="5">
        <f>TRUNC(((Retailers_Cap!F511*$C$1)^2),4)</f>
        <v/>
      </c>
      <c r="E319" s="5">
        <f>TRUNC(((Retailers_Cap!G511*$C$1)^2),4)</f>
        <v/>
      </c>
      <c r="F319" s="5">
        <f>TRUNC(((Retailers_Cap!H511*$C$1)^2),4)</f>
        <v/>
      </c>
    </row>
    <row r="320">
      <c r="C320" s="53" t="n">
        <v>133</v>
      </c>
      <c r="D320" s="5">
        <f>TRUNC(((Retailers_Cap!F512*$C$1)^2),4)</f>
        <v/>
      </c>
      <c r="E320" s="5">
        <f>TRUNC(((Retailers_Cap!G512*$C$1)^2),4)</f>
        <v/>
      </c>
      <c r="F320" s="5">
        <f>TRUNC(((Retailers_Cap!H512*$C$1)^2),4)</f>
        <v/>
      </c>
    </row>
    <row r="321">
      <c r="C321" s="53" t="n">
        <v>134</v>
      </c>
      <c r="D321" s="5">
        <f>TRUNC(((Retailers_Cap!F513*$C$1)^2),4)</f>
        <v/>
      </c>
      <c r="E321" s="5">
        <f>TRUNC(((Retailers_Cap!G513*$C$1)^2),4)</f>
        <v/>
      </c>
      <c r="F321" s="5">
        <f>TRUNC(((Retailers_Cap!H513*$C$1)^2),4)</f>
        <v/>
      </c>
    </row>
    <row r="322">
      <c r="C322" s="53" t="n">
        <v>135</v>
      </c>
      <c r="D322" s="5">
        <f>TRUNC(((Retailers_Cap!F514*$C$1)^2),4)</f>
        <v/>
      </c>
      <c r="E322" s="5">
        <f>TRUNC(((Retailers_Cap!G514*$C$1)^2),4)</f>
        <v/>
      </c>
      <c r="F322" s="5">
        <f>TRUNC(((Retailers_Cap!H514*$C$1)^2),4)</f>
        <v/>
      </c>
    </row>
    <row r="323">
      <c r="C323" s="53" t="n">
        <v>136</v>
      </c>
      <c r="D323" s="5">
        <f>TRUNC(((Retailers_Cap!F515*$C$1)^2),4)</f>
        <v/>
      </c>
      <c r="E323" s="5">
        <f>TRUNC(((Retailers_Cap!G515*$C$1)^2),4)</f>
        <v/>
      </c>
      <c r="F323" s="5">
        <f>TRUNC(((Retailers_Cap!H515*$C$1)^2),4)</f>
        <v/>
      </c>
    </row>
    <row r="324">
      <c r="C324" s="53" t="n">
        <v>137</v>
      </c>
      <c r="D324" s="5">
        <f>TRUNC(((Retailers_Cap!F516*$C$1)^2),4)</f>
        <v/>
      </c>
      <c r="E324" s="5">
        <f>TRUNC(((Retailers_Cap!G516*$C$1)^2),4)</f>
        <v/>
      </c>
      <c r="F324" s="5">
        <f>TRUNC(((Retailers_Cap!H516*$C$1)^2),4)</f>
        <v/>
      </c>
    </row>
    <row r="325">
      <c r="C325" s="53" t="n">
        <v>138</v>
      </c>
      <c r="D325" s="5">
        <f>TRUNC(((Retailers_Cap!F517*$C$1)^2),4)</f>
        <v/>
      </c>
      <c r="E325" s="5">
        <f>TRUNC(((Retailers_Cap!G517*$C$1)^2),4)</f>
        <v/>
      </c>
      <c r="F325" s="5">
        <f>TRUNC(((Retailers_Cap!H517*$C$1)^2),4)</f>
        <v/>
      </c>
    </row>
    <row r="326">
      <c r="C326" s="53" t="n">
        <v>139</v>
      </c>
      <c r="D326" s="5">
        <f>TRUNC(((Retailers_Cap!F518*$C$1)^2),4)</f>
        <v/>
      </c>
      <c r="E326" s="5">
        <f>TRUNC(((Retailers_Cap!G518*$C$1)^2),4)</f>
        <v/>
      </c>
      <c r="F326" s="5">
        <f>TRUNC(((Retailers_Cap!H518*$C$1)^2),4)</f>
        <v/>
      </c>
    </row>
    <row r="327">
      <c r="C327" s="53" t="n">
        <v>140</v>
      </c>
      <c r="D327" s="5">
        <f>TRUNC(((Retailers_Cap!F519*$C$1)^2),4)</f>
        <v/>
      </c>
      <c r="E327" s="5">
        <f>TRUNC(((Retailers_Cap!G519*$C$1)^2),4)</f>
        <v/>
      </c>
      <c r="F327" s="5">
        <f>TRUNC(((Retailers_Cap!H519*$C$1)^2),4)</f>
        <v/>
      </c>
    </row>
    <row r="328">
      <c r="C328" s="53" t="n">
        <v>141</v>
      </c>
      <c r="D328" s="5">
        <f>TRUNC(((Retailers_Cap!F520*$C$1)^2),4)</f>
        <v/>
      </c>
      <c r="E328" s="5">
        <f>TRUNC(((Retailers_Cap!G520*$C$1)^2),4)</f>
        <v/>
      </c>
      <c r="F328" s="5">
        <f>TRUNC(((Retailers_Cap!H520*$C$1)^2),4)</f>
        <v/>
      </c>
    </row>
    <row r="329">
      <c r="C329" s="53" t="n">
        <v>142</v>
      </c>
      <c r="D329" s="5">
        <f>TRUNC(((Retailers_Cap!F521*$C$1)^2),4)</f>
        <v/>
      </c>
      <c r="E329" s="5">
        <f>TRUNC(((Retailers_Cap!G521*$C$1)^2),4)</f>
        <v/>
      </c>
      <c r="F329" s="5">
        <f>TRUNC(((Retailers_Cap!H521*$C$1)^2),4)</f>
        <v/>
      </c>
    </row>
    <row r="330">
      <c r="C330" s="53" t="n">
        <v>143</v>
      </c>
      <c r="D330" s="5">
        <f>TRUNC(((Retailers_Cap!F522*$C$1)^2),4)</f>
        <v/>
      </c>
      <c r="E330" s="5">
        <f>TRUNC(((Retailers_Cap!G522*$C$1)^2),4)</f>
        <v/>
      </c>
      <c r="F330" s="5">
        <f>TRUNC(((Retailers_Cap!H522*$C$1)^2),4)</f>
        <v/>
      </c>
    </row>
    <row r="331">
      <c r="C331" s="53" t="n">
        <v>144</v>
      </c>
      <c r="D331" s="5">
        <f>TRUNC(((Retailers_Cap!F523*$C$1)^2),4)</f>
        <v/>
      </c>
      <c r="E331" s="5">
        <f>TRUNC(((Retailers_Cap!G523*$C$1)^2),4)</f>
        <v/>
      </c>
      <c r="F331" s="5">
        <f>TRUNC(((Retailers_Cap!H523*$C$1)^2),4)</f>
        <v/>
      </c>
    </row>
    <row r="332">
      <c r="C332" s="53" t="n">
        <v>145</v>
      </c>
      <c r="D332" s="5">
        <f>TRUNC(((Retailers_Cap!F524*$C$1)^2),4)</f>
        <v/>
      </c>
      <c r="E332" s="5">
        <f>TRUNC(((Retailers_Cap!G524*$C$1)^2),4)</f>
        <v/>
      </c>
      <c r="F332" s="5">
        <f>TRUNC(((Retailers_Cap!H524*$C$1)^2),4)</f>
        <v/>
      </c>
    </row>
    <row r="333">
      <c r="C333" s="53" t="n">
        <v>146</v>
      </c>
      <c r="D333" s="5">
        <f>TRUNC(((Retailers_Cap!F525*$C$1)^2),4)</f>
        <v/>
      </c>
      <c r="E333" s="5">
        <f>TRUNC(((Retailers_Cap!G525*$C$1)^2),4)</f>
        <v/>
      </c>
      <c r="F333" s="5">
        <f>TRUNC(((Retailers_Cap!H525*$C$1)^2),4)</f>
        <v/>
      </c>
    </row>
    <row r="334">
      <c r="C334" s="53" t="n">
        <v>147</v>
      </c>
      <c r="D334" s="5">
        <f>TRUNC(((Retailers_Cap!F526*$C$1)^2),4)</f>
        <v/>
      </c>
      <c r="E334" s="5">
        <f>TRUNC(((Retailers_Cap!G526*$C$1)^2),4)</f>
        <v/>
      </c>
      <c r="F334" s="5">
        <f>TRUNC(((Retailers_Cap!H526*$C$1)^2),4)</f>
        <v/>
      </c>
    </row>
    <row r="335">
      <c r="C335" s="53" t="n">
        <v>148</v>
      </c>
      <c r="D335" s="5">
        <f>TRUNC(((Retailers_Cap!F527*$C$1)^2),4)</f>
        <v/>
      </c>
      <c r="E335" s="5">
        <f>TRUNC(((Retailers_Cap!G527*$C$1)^2),4)</f>
        <v/>
      </c>
      <c r="F335" s="5">
        <f>TRUNC(((Retailers_Cap!H527*$C$1)^2),4)</f>
        <v/>
      </c>
    </row>
    <row r="336">
      <c r="C336" s="53" t="n">
        <v>149</v>
      </c>
      <c r="D336" s="5">
        <f>TRUNC(((Retailers_Cap!F528*$C$1)^2),4)</f>
        <v/>
      </c>
      <c r="E336" s="5">
        <f>TRUNC(((Retailers_Cap!G528*$C$1)^2),4)</f>
        <v/>
      </c>
      <c r="F336" s="5">
        <f>TRUNC(((Retailers_Cap!H528*$C$1)^2),4)</f>
        <v/>
      </c>
    </row>
    <row r="337">
      <c r="C337" s="53" t="n">
        <v>150</v>
      </c>
      <c r="D337" s="5">
        <f>TRUNC(((Retailers_Cap!F529*$C$1)^2),4)</f>
        <v/>
      </c>
      <c r="E337" s="5">
        <f>TRUNC(((Retailers_Cap!G529*$C$1)^2),4)</f>
        <v/>
      </c>
      <c r="F337" s="5">
        <f>TRUNC(((Retailers_Cap!H529*$C$1)^2),4)</f>
        <v/>
      </c>
    </row>
    <row r="338">
      <c r="C338" s="53" t="n">
        <v>151</v>
      </c>
      <c r="D338" s="5">
        <f>TRUNC(((Retailers_Cap!F530*$C$1)^2),4)</f>
        <v/>
      </c>
      <c r="E338" s="5">
        <f>TRUNC(((Retailers_Cap!G530*$C$1)^2),4)</f>
        <v/>
      </c>
      <c r="F338" s="5">
        <f>TRUNC(((Retailers_Cap!H530*$C$1)^2),4)</f>
        <v/>
      </c>
    </row>
    <row r="339">
      <c r="C339" s="53" t="n">
        <v>152</v>
      </c>
      <c r="D339" s="5">
        <f>TRUNC(((Retailers_Cap!F531*$C$1)^2),4)</f>
        <v/>
      </c>
      <c r="E339" s="5">
        <f>TRUNC(((Retailers_Cap!G531*$C$1)^2),4)</f>
        <v/>
      </c>
      <c r="F339" s="5">
        <f>TRUNC(((Retailers_Cap!H531*$C$1)^2),4)</f>
        <v/>
      </c>
    </row>
    <row r="340">
      <c r="C340" s="53" t="n">
        <v>153</v>
      </c>
      <c r="D340" s="5">
        <f>TRUNC(((Retailers_Cap!F532*$C$1)^2),4)</f>
        <v/>
      </c>
      <c r="E340" s="5">
        <f>TRUNC(((Retailers_Cap!G532*$C$1)^2),4)</f>
        <v/>
      </c>
      <c r="F340" s="5">
        <f>TRUNC(((Retailers_Cap!H532*$C$1)^2),4)</f>
        <v/>
      </c>
    </row>
    <row r="341">
      <c r="C341" s="53" t="n">
        <v>154</v>
      </c>
      <c r="D341" s="5">
        <f>TRUNC(((Retailers_Cap!F533*$C$1)^2),4)</f>
        <v/>
      </c>
      <c r="E341" s="5">
        <f>TRUNC(((Retailers_Cap!G533*$C$1)^2),4)</f>
        <v/>
      </c>
      <c r="F341" s="5">
        <f>TRUNC(((Retailers_Cap!H533*$C$1)^2),4)</f>
        <v/>
      </c>
    </row>
    <row r="342">
      <c r="C342" s="53" t="n">
        <v>155</v>
      </c>
      <c r="D342" s="5">
        <f>TRUNC(((Retailers_Cap!F534*$C$1)^2),4)</f>
        <v/>
      </c>
      <c r="E342" s="5">
        <f>TRUNC(((Retailers_Cap!G534*$C$1)^2),4)</f>
        <v/>
      </c>
      <c r="F342" s="5">
        <f>TRUNC(((Retailers_Cap!H534*$C$1)^2),4)</f>
        <v/>
      </c>
    </row>
    <row r="343">
      <c r="C343" s="53" t="n">
        <v>156</v>
      </c>
      <c r="D343" s="5">
        <f>TRUNC(((Retailers_Cap!F535*$C$1)^2),4)</f>
        <v/>
      </c>
      <c r="E343" s="5">
        <f>TRUNC(((Retailers_Cap!G535*$C$1)^2),4)</f>
        <v/>
      </c>
      <c r="F343" s="5">
        <f>TRUNC(((Retailers_Cap!H535*$C$1)^2),4)</f>
        <v/>
      </c>
    </row>
    <row r="344">
      <c r="C344" s="53" t="n">
        <v>157</v>
      </c>
      <c r="D344" s="5">
        <f>TRUNC(((Retailers_Cap!F536*$C$1)^2),4)</f>
        <v/>
      </c>
      <c r="E344" s="5">
        <f>TRUNC(((Retailers_Cap!G536*$C$1)^2),4)</f>
        <v/>
      </c>
      <c r="F344" s="5">
        <f>TRUNC(((Retailers_Cap!H536*$C$1)^2),4)</f>
        <v/>
      </c>
    </row>
    <row r="345">
      <c r="C345" s="53" t="n">
        <v>158</v>
      </c>
      <c r="D345" s="5">
        <f>TRUNC(((Retailers_Cap!F537*$C$1)^2),4)</f>
        <v/>
      </c>
      <c r="E345" s="5">
        <f>TRUNC(((Retailers_Cap!G537*$C$1)^2),4)</f>
        <v/>
      </c>
      <c r="F345" s="5">
        <f>TRUNC(((Retailers_Cap!H537*$C$1)^2),4)</f>
        <v/>
      </c>
    </row>
    <row r="346">
      <c r="C346" s="53" t="n">
        <v>159</v>
      </c>
      <c r="D346" s="5">
        <f>TRUNC(((Retailers_Cap!F538*$C$1)^2),4)</f>
        <v/>
      </c>
      <c r="E346" s="5">
        <f>TRUNC(((Retailers_Cap!G538*$C$1)^2),4)</f>
        <v/>
      </c>
      <c r="F346" s="5">
        <f>TRUNC(((Retailers_Cap!H538*$C$1)^2),4)</f>
        <v/>
      </c>
    </row>
    <row r="347">
      <c r="C347" s="53" t="n">
        <v>160</v>
      </c>
      <c r="D347" s="5">
        <f>TRUNC(((Retailers_Cap!F539*$C$1)^2),4)</f>
        <v/>
      </c>
      <c r="E347" s="5">
        <f>TRUNC(((Retailers_Cap!G539*$C$1)^2),4)</f>
        <v/>
      </c>
      <c r="F347" s="5">
        <f>TRUNC(((Retailers_Cap!H539*$C$1)^2),4)</f>
        <v/>
      </c>
    </row>
    <row r="348">
      <c r="C348" s="53" t="n">
        <v>161</v>
      </c>
      <c r="D348" s="5">
        <f>TRUNC(((Retailers_Cap!F540*$C$1)^2),4)</f>
        <v/>
      </c>
      <c r="E348" s="5">
        <f>TRUNC(((Retailers_Cap!G540*$C$1)^2),4)</f>
        <v/>
      </c>
      <c r="F348" s="5">
        <f>TRUNC(((Retailers_Cap!H540*$C$1)^2),4)</f>
        <v/>
      </c>
    </row>
    <row r="349">
      <c r="C349" s="53" t="n">
        <v>162</v>
      </c>
      <c r="D349" s="5">
        <f>TRUNC(((Retailers_Cap!F541*$C$1)^2),4)</f>
        <v/>
      </c>
      <c r="E349" s="5">
        <f>TRUNC(((Retailers_Cap!G541*$C$1)^2),4)</f>
        <v/>
      </c>
      <c r="F349" s="5">
        <f>TRUNC(((Retailers_Cap!H541*$C$1)^2),4)</f>
        <v/>
      </c>
    </row>
    <row r="350">
      <c r="C350" s="53" t="n">
        <v>163</v>
      </c>
      <c r="D350" s="5">
        <f>TRUNC(((Retailers_Cap!F542*$C$1)^2),4)</f>
        <v/>
      </c>
      <c r="E350" s="5">
        <f>TRUNC(((Retailers_Cap!G542*$C$1)^2),4)</f>
        <v/>
      </c>
      <c r="F350" s="5">
        <f>TRUNC(((Retailers_Cap!H542*$C$1)^2),4)</f>
        <v/>
      </c>
    </row>
    <row r="351">
      <c r="C351" s="53" t="n">
        <v>164</v>
      </c>
      <c r="D351" s="5">
        <f>TRUNC(((Retailers_Cap!F543*$C$1)^2),4)</f>
        <v/>
      </c>
      <c r="E351" s="5">
        <f>TRUNC(((Retailers_Cap!G543*$C$1)^2),4)</f>
        <v/>
      </c>
      <c r="F351" s="5">
        <f>TRUNC(((Retailers_Cap!H543*$C$1)^2),4)</f>
        <v/>
      </c>
    </row>
    <row r="352">
      <c r="C352" s="53" t="n">
        <v>165</v>
      </c>
      <c r="D352" s="5">
        <f>TRUNC(((Retailers_Cap!F544*$C$1)^2),4)</f>
        <v/>
      </c>
      <c r="E352" s="5">
        <f>TRUNC(((Retailers_Cap!G544*$C$1)^2),4)</f>
        <v/>
      </c>
      <c r="F352" s="5">
        <f>TRUNC(((Retailers_Cap!H544*$C$1)^2),4)</f>
        <v/>
      </c>
    </row>
    <row r="353">
      <c r="C353" s="53" t="n">
        <v>166</v>
      </c>
      <c r="D353" s="5">
        <f>TRUNC(((Retailers_Cap!F545*$C$1)^2),4)</f>
        <v/>
      </c>
      <c r="E353" s="5">
        <f>TRUNC(((Retailers_Cap!G545*$C$1)^2),4)</f>
        <v/>
      </c>
      <c r="F353" s="5">
        <f>TRUNC(((Retailers_Cap!H545*$C$1)^2),4)</f>
        <v/>
      </c>
    </row>
    <row r="354">
      <c r="C354" s="53" t="n">
        <v>167</v>
      </c>
      <c r="D354" s="5">
        <f>TRUNC(((Retailers_Cap!F546*$C$1)^2),4)</f>
        <v/>
      </c>
      <c r="E354" s="5">
        <f>TRUNC(((Retailers_Cap!G546*$C$1)^2),4)</f>
        <v/>
      </c>
      <c r="F354" s="5">
        <f>TRUNC(((Retailers_Cap!H546*$C$1)^2),4)</f>
        <v/>
      </c>
    </row>
    <row r="355">
      <c r="C355" s="53" t="n">
        <v>168</v>
      </c>
      <c r="D355" s="5">
        <f>TRUNC(((Retailers_Cap!F547*$C$1)^2),4)</f>
        <v/>
      </c>
      <c r="E355" s="5">
        <f>TRUNC(((Retailers_Cap!G547*$C$1)^2),4)</f>
        <v/>
      </c>
      <c r="F355" s="5">
        <f>TRUNC(((Retailers_Cap!H547*$C$1)^2),4)</f>
        <v/>
      </c>
    </row>
    <row r="356">
      <c r="C356" s="53" t="n">
        <v>169</v>
      </c>
      <c r="D356" s="5">
        <f>TRUNC(((Retailers_Cap!F548*$C$1)^2),4)</f>
        <v/>
      </c>
      <c r="E356" s="5">
        <f>TRUNC(((Retailers_Cap!G548*$C$1)^2),4)</f>
        <v/>
      </c>
      <c r="F356" s="5">
        <f>TRUNC(((Retailers_Cap!H548*$C$1)^2),4)</f>
        <v/>
      </c>
    </row>
    <row r="357">
      <c r="C357" s="53" t="n">
        <v>170</v>
      </c>
      <c r="D357" s="5">
        <f>TRUNC(((Retailers_Cap!F549*$C$1)^2),4)</f>
        <v/>
      </c>
      <c r="E357" s="5">
        <f>TRUNC(((Retailers_Cap!G549*$C$1)^2),4)</f>
        <v/>
      </c>
      <c r="F357" s="5">
        <f>TRUNC(((Retailers_Cap!H549*$C$1)^2),4)</f>
        <v/>
      </c>
    </row>
    <row r="358">
      <c r="C358" s="53" t="n">
        <v>171</v>
      </c>
      <c r="D358" s="5">
        <f>TRUNC(((Retailers_Cap!F550*$C$1)^2),4)</f>
        <v/>
      </c>
      <c r="E358" s="5">
        <f>TRUNC(((Retailers_Cap!G550*$C$1)^2),4)</f>
        <v/>
      </c>
      <c r="F358" s="5">
        <f>TRUNC(((Retailers_Cap!H550*$C$1)^2),4)</f>
        <v/>
      </c>
    </row>
    <row r="359">
      <c r="C359" s="53" t="n">
        <v>172</v>
      </c>
      <c r="D359" s="5">
        <f>TRUNC(((Retailers_Cap!F551*$C$1)^2),4)</f>
        <v/>
      </c>
      <c r="E359" s="5">
        <f>TRUNC(((Retailers_Cap!G551*$C$1)^2),4)</f>
        <v/>
      </c>
      <c r="F359" s="5">
        <f>TRUNC(((Retailers_Cap!H551*$C$1)^2),4)</f>
        <v/>
      </c>
    </row>
    <row r="360">
      <c r="C360" s="53" t="n">
        <v>173</v>
      </c>
      <c r="D360" s="5">
        <f>TRUNC(((Retailers_Cap!F552*$C$1)^2),4)</f>
        <v/>
      </c>
      <c r="E360" s="5">
        <f>TRUNC(((Retailers_Cap!G552*$C$1)^2),4)</f>
        <v/>
      </c>
      <c r="F360" s="5">
        <f>TRUNC(((Retailers_Cap!H552*$C$1)^2),4)</f>
        <v/>
      </c>
    </row>
    <row r="361">
      <c r="C361" s="53" t="n">
        <v>174</v>
      </c>
      <c r="D361" s="5">
        <f>TRUNC(((Retailers_Cap!F553*$C$1)^2),4)</f>
        <v/>
      </c>
      <c r="E361" s="5">
        <f>TRUNC(((Retailers_Cap!G553*$C$1)^2),4)</f>
        <v/>
      </c>
      <c r="F361" s="5">
        <f>TRUNC(((Retailers_Cap!H553*$C$1)^2),4)</f>
        <v/>
      </c>
    </row>
    <row r="362">
      <c r="C362" s="53" t="n">
        <v>175</v>
      </c>
      <c r="D362" s="5">
        <f>TRUNC(((Retailers_Cap!F554*$C$1)^2),4)</f>
        <v/>
      </c>
      <c r="E362" s="5">
        <f>TRUNC(((Retailers_Cap!G554*$C$1)^2),4)</f>
        <v/>
      </c>
      <c r="F362" s="5">
        <f>TRUNC(((Retailers_Cap!H554*$C$1)^2),4)</f>
        <v/>
      </c>
    </row>
    <row r="363">
      <c r="C363" s="53" t="n">
        <v>176</v>
      </c>
      <c r="D363" s="5">
        <f>TRUNC(((Retailers_Cap!F555*$C$1)^2),4)</f>
        <v/>
      </c>
      <c r="E363" s="5">
        <f>TRUNC(((Retailers_Cap!G555*$C$1)^2),4)</f>
        <v/>
      </c>
      <c r="F363" s="5">
        <f>TRUNC(((Retailers_Cap!H555*$C$1)^2),4)</f>
        <v/>
      </c>
    </row>
    <row r="364">
      <c r="C364" s="53" t="n">
        <v>177</v>
      </c>
      <c r="D364" s="5">
        <f>TRUNC(((Retailers_Cap!F556*$C$1)^2),4)</f>
        <v/>
      </c>
      <c r="E364" s="5">
        <f>TRUNC(((Retailers_Cap!G556*$C$1)^2),4)</f>
        <v/>
      </c>
      <c r="F364" s="5">
        <f>TRUNC(((Retailers_Cap!H556*$C$1)^2),4)</f>
        <v/>
      </c>
    </row>
    <row r="365">
      <c r="C365" s="53" t="n">
        <v>178</v>
      </c>
      <c r="D365" s="5">
        <f>TRUNC(((Retailers_Cap!F557*$C$1)^2),4)</f>
        <v/>
      </c>
      <c r="E365" s="5">
        <f>TRUNC(((Retailers_Cap!G557*$C$1)^2),4)</f>
        <v/>
      </c>
      <c r="F365" s="5">
        <f>TRUNC(((Retailers_Cap!H557*$C$1)^2),4)</f>
        <v/>
      </c>
    </row>
    <row r="366">
      <c r="C366" s="53" t="n">
        <v>179</v>
      </c>
      <c r="D366" s="5">
        <f>TRUNC(((Retailers_Cap!F558*$C$1)^2),4)</f>
        <v/>
      </c>
      <c r="E366" s="5">
        <f>TRUNC(((Retailers_Cap!G558*$C$1)^2),4)</f>
        <v/>
      </c>
      <c r="F366" s="5">
        <f>TRUNC(((Retailers_Cap!H558*$C$1)^2),4)</f>
        <v/>
      </c>
    </row>
    <row r="367">
      <c r="C367" s="53" t="n">
        <v>180</v>
      </c>
      <c r="D367" s="5">
        <f>TRUNC(((Retailers_Cap!F559*$C$1)^2),4)</f>
        <v/>
      </c>
      <c r="E367" s="5">
        <f>TRUNC(((Retailers_Cap!G559*$C$1)^2),4)</f>
        <v/>
      </c>
      <c r="F367" s="5">
        <f>TRUNC(((Retailers_Cap!H559*$C$1)^2),4)</f>
        <v/>
      </c>
    </row>
    <row r="368">
      <c r="C368" s="53" t="n">
        <v>181</v>
      </c>
      <c r="D368" s="5">
        <f>TRUNC(((Retailers_Cap!F560*$C$1)^2),4)</f>
        <v/>
      </c>
      <c r="E368" s="5">
        <f>TRUNC(((Retailers_Cap!G560*$C$1)^2),4)</f>
        <v/>
      </c>
      <c r="F368" s="5">
        <f>TRUNC(((Retailers_Cap!H560*$C$1)^2),4)</f>
        <v/>
      </c>
    </row>
    <row r="369">
      <c r="C369" s="53" t="n">
        <v>182</v>
      </c>
      <c r="D369" s="5">
        <f>TRUNC(((Retailers_Cap!F561*$C$1)^2),4)</f>
        <v/>
      </c>
      <c r="E369" s="5">
        <f>TRUNC(((Retailers_Cap!G561*$C$1)^2),4)</f>
        <v/>
      </c>
      <c r="F369" s="5">
        <f>TRUNC(((Retailers_Cap!H561*$C$1)^2),4)</f>
        <v/>
      </c>
    </row>
    <row r="370">
      <c r="C370" s="53" t="n">
        <v>183</v>
      </c>
      <c r="D370" s="5">
        <f>TRUNC(((Retailers_Cap!F562*$C$1)^2),4)</f>
        <v/>
      </c>
      <c r="E370" s="5">
        <f>TRUNC(((Retailers_Cap!G562*$C$1)^2),4)</f>
        <v/>
      </c>
      <c r="F370" s="5">
        <f>TRUNC(((Retailers_Cap!H562*$C$1)^2),4)</f>
        <v/>
      </c>
    </row>
    <row r="371">
      <c r="C371" s="53" t="n">
        <v>184</v>
      </c>
      <c r="D371" s="5">
        <f>TRUNC(((Retailers_Cap!F563*$C$1)^2),4)</f>
        <v/>
      </c>
      <c r="E371" s="5">
        <f>TRUNC(((Retailers_Cap!G563*$C$1)^2),4)</f>
        <v/>
      </c>
      <c r="F371" s="5">
        <f>TRUNC(((Retailers_Cap!H563*$C$1)^2),4)</f>
        <v/>
      </c>
    </row>
    <row r="372">
      <c r="C372" s="53" t="n">
        <v>185</v>
      </c>
      <c r="D372" s="5">
        <f>TRUNC(((Retailers_Cap!F564*$C$1)^2),4)</f>
        <v/>
      </c>
      <c r="E372" s="5">
        <f>TRUNC(((Retailers_Cap!G564*$C$1)^2),4)</f>
        <v/>
      </c>
      <c r="F372" s="5">
        <f>TRUNC(((Retailers_Cap!H564*$C$1)^2),4)</f>
        <v/>
      </c>
    </row>
    <row r="373">
      <c r="C373" s="53" t="n">
        <v>186</v>
      </c>
      <c r="D373" s="5">
        <f>TRUNC(((Retailers_Cap!F565*$C$1)^2),4)</f>
        <v/>
      </c>
      <c r="E373" s="5">
        <f>TRUNC(((Retailers_Cap!G565*$C$1)^2),4)</f>
        <v/>
      </c>
      <c r="F373" s="5">
        <f>TRUNC(((Retailers_Cap!H565*$C$1)^2),4)</f>
        <v/>
      </c>
    </row>
    <row r="374">
      <c r="C374" s="53" t="n">
        <v>187</v>
      </c>
      <c r="D374" s="5">
        <f>TRUNC(((Retailers_Cap!F566*$C$1)^2),4)</f>
        <v/>
      </c>
      <c r="E374" s="5">
        <f>TRUNC(((Retailers_Cap!G566*$C$1)^2),4)</f>
        <v/>
      </c>
      <c r="F374" s="5">
        <f>TRUNC(((Retailers_Cap!H566*$C$1)^2),4)</f>
        <v/>
      </c>
    </row>
    <row r="375">
      <c r="C375" s="53" t="n">
        <v>188</v>
      </c>
      <c r="D375" s="5">
        <f>TRUNC(((Retailers_Cap!F567*$C$1)^2),4)</f>
        <v/>
      </c>
      <c r="E375" s="5">
        <f>TRUNC(((Retailers_Cap!G567*$C$1)^2),4)</f>
        <v/>
      </c>
      <c r="F375" s="5">
        <f>TRUNC(((Retailers_Cap!H567*$C$1)^2),4)</f>
        <v/>
      </c>
    </row>
    <row r="376">
      <c r="C376" s="53" t="n">
        <v>189</v>
      </c>
      <c r="D376" s="5">
        <f>TRUNC(((Retailers_Cap!F568*$C$1)^2),4)</f>
        <v/>
      </c>
      <c r="E376" s="5">
        <f>TRUNC(((Retailers_Cap!G568*$C$1)^2),4)</f>
        <v/>
      </c>
      <c r="F376" s="5">
        <f>TRUNC(((Retailers_Cap!H568*$C$1)^2),4)</f>
        <v/>
      </c>
    </row>
    <row r="377">
      <c r="C377" s="53" t="n">
        <v>190</v>
      </c>
      <c r="D377" s="5">
        <f>TRUNC(((Retailers_Cap!F569*$C$1)^2),4)</f>
        <v/>
      </c>
      <c r="E377" s="5">
        <f>TRUNC(((Retailers_Cap!G569*$C$1)^2),4)</f>
        <v/>
      </c>
      <c r="F377" s="5">
        <f>TRUNC(((Retailers_Cap!H569*$C$1)^2),4)</f>
        <v/>
      </c>
    </row>
    <row r="378">
      <c r="C378" s="53" t="n">
        <v>191</v>
      </c>
      <c r="D378" s="5">
        <f>TRUNC(((Retailers_Cap!F570*$C$1)^2),4)</f>
        <v/>
      </c>
      <c r="E378" s="5">
        <f>TRUNC(((Retailers_Cap!G570*$C$1)^2),4)</f>
        <v/>
      </c>
      <c r="F378" s="5">
        <f>TRUNC(((Retailers_Cap!H570*$C$1)^2),4)</f>
        <v/>
      </c>
    </row>
    <row r="379">
      <c r="C379" s="53" t="n">
        <v>192</v>
      </c>
      <c r="D379" s="5">
        <f>TRUNC(((Retailers_Cap!F571*$C$1)^2),4)</f>
        <v/>
      </c>
      <c r="E379" s="5">
        <f>TRUNC(((Retailers_Cap!G571*$C$1)^2),4)</f>
        <v/>
      </c>
      <c r="F379" s="5">
        <f>TRUNC(((Retailers_Cap!H571*$C$1)^2),4)</f>
        <v/>
      </c>
    </row>
    <row r="380">
      <c r="C380" s="53" t="n">
        <v>193</v>
      </c>
      <c r="D380" s="5">
        <f>TRUNC(((Retailers_Cap!F572*$C$1)^2),4)</f>
        <v/>
      </c>
      <c r="E380" s="5">
        <f>TRUNC(((Retailers_Cap!G572*$C$1)^2),4)</f>
        <v/>
      </c>
      <c r="F380" s="5">
        <f>TRUNC(((Retailers_Cap!H572*$C$1)^2),4)</f>
        <v/>
      </c>
    </row>
    <row r="381">
      <c r="C381" s="53" t="n">
        <v>194</v>
      </c>
      <c r="D381" s="5">
        <f>TRUNC(((Retailers_Cap!F573*$C$1)^2),4)</f>
        <v/>
      </c>
      <c r="E381" s="5">
        <f>TRUNC(((Retailers_Cap!G573*$C$1)^2),4)</f>
        <v/>
      </c>
      <c r="F381" s="5">
        <f>TRUNC(((Retailers_Cap!H573*$C$1)^2),4)</f>
        <v/>
      </c>
    </row>
    <row r="382">
      <c r="C382" s="53" t="n">
        <v>195</v>
      </c>
      <c r="D382" s="5">
        <f>TRUNC(((Retailers_Cap!F574*$C$1)^2),4)</f>
        <v/>
      </c>
      <c r="E382" s="5">
        <f>TRUNC(((Retailers_Cap!G574*$C$1)^2),4)</f>
        <v/>
      </c>
      <c r="F382" s="5">
        <f>TRUNC(((Retailers_Cap!H574*$C$1)^2),4)</f>
        <v/>
      </c>
    </row>
    <row r="383">
      <c r="C383" s="53" t="n">
        <v>196</v>
      </c>
      <c r="D383" s="5">
        <f>TRUNC(((Retailers_Cap!F575*$C$1)^2),4)</f>
        <v/>
      </c>
      <c r="E383" s="5">
        <f>TRUNC(((Retailers_Cap!G575*$C$1)^2),4)</f>
        <v/>
      </c>
      <c r="F383" s="5">
        <f>TRUNC(((Retailers_Cap!H575*$C$1)^2),4)</f>
        <v/>
      </c>
    </row>
    <row r="384">
      <c r="C384" s="53" t="n">
        <v>197</v>
      </c>
      <c r="D384" s="5">
        <f>TRUNC(((Retailers_Cap!F576*$C$1)^2),4)</f>
        <v/>
      </c>
      <c r="E384" s="5">
        <f>TRUNC(((Retailers_Cap!G576*$C$1)^2),4)</f>
        <v/>
      </c>
      <c r="F384" s="5">
        <f>TRUNC(((Retailers_Cap!H576*$C$1)^2),4)</f>
        <v/>
      </c>
    </row>
    <row r="385">
      <c r="C385" s="53" t="n">
        <v>198</v>
      </c>
      <c r="D385" s="5">
        <f>TRUNC(((Retailers_Cap!F577*$C$1)^2),4)</f>
        <v/>
      </c>
      <c r="E385" s="5">
        <f>TRUNC(((Retailers_Cap!G577*$C$1)^2),4)</f>
        <v/>
      </c>
      <c r="F385" s="5">
        <f>TRUNC(((Retailers_Cap!H577*$C$1)^2),4)</f>
        <v/>
      </c>
    </row>
    <row r="388">
      <c r="B388" s="5" t="inlineStr">
        <is>
          <t>n</t>
        </is>
      </c>
      <c r="C388" s="5" t="n">
        <v>7</v>
      </c>
    </row>
    <row r="389">
      <c r="B389" s="5" t="inlineStr">
        <is>
          <t>m</t>
        </is>
      </c>
      <c r="C389" s="5" t="n">
        <v>30</v>
      </c>
    </row>
    <row r="391">
      <c r="D391" s="5" t="n">
        <v>22</v>
      </c>
      <c r="E391" s="5" t="n">
        <v>23</v>
      </c>
      <c r="F391" s="5" t="n">
        <v>24</v>
      </c>
    </row>
    <row r="392">
      <c r="B392" s="5" t="inlineStr">
        <is>
          <t>Var(Var(d))</t>
        </is>
      </c>
      <c r="C392" s="53" t="n">
        <v>9</v>
      </c>
      <c r="D392" s="103">
        <f>TRUNC((1/$C$388)*(5*(D4^2)-((($C$388-3)/($C$388-1))*D4^2)),4)</f>
        <v/>
      </c>
      <c r="E392" s="103">
        <f>TRUNC((1/$C$388)*(5*(E4^2)-((($C$388-3)/($C$388-1))*E4^2)),4)</f>
        <v/>
      </c>
      <c r="F392" s="103">
        <f>TRUNC((1/$C$388)*(5*(F4^2)-((($C$388-3)/($C$388-1))*F4^2)),4)</f>
        <v/>
      </c>
    </row>
    <row r="393">
      <c r="C393" s="53" t="n">
        <v>10</v>
      </c>
      <c r="D393" s="103">
        <f>TRUNC((1/$C$388)*(5*(D5^2)-((($C$388-3)/($C$388-1))*D5^2)),4)</f>
        <v/>
      </c>
      <c r="E393" s="103">
        <f>TRUNC((1/$C$388)*(5*(E5^2)-((($C$388-3)/($C$388-1))*E5^2)),4)</f>
        <v/>
      </c>
      <c r="F393" s="103">
        <f>TRUNC((1/$C$388)*(5*(F5^2)-((($C$388-3)/($C$388-1))*F5^2)),4)</f>
        <v/>
      </c>
    </row>
    <row r="394">
      <c r="C394" s="53" t="n">
        <v>11</v>
      </c>
      <c r="D394" s="103">
        <f>TRUNC((1/$C$388)*(5*(D6^2)-((($C$388-3)/($C$388-1))*D6^2)),4)</f>
        <v/>
      </c>
      <c r="E394" s="103">
        <f>TRUNC((1/$C$388)*(5*(E6^2)-((($C$388-3)/($C$388-1))*E6^2)),4)</f>
        <v/>
      </c>
      <c r="F394" s="103">
        <f>TRUNC((1/$C$388)*(5*(F6^2)-((($C$388-3)/($C$388-1))*F6^2)),4)</f>
        <v/>
      </c>
    </row>
    <row r="395">
      <c r="C395" s="53" t="n">
        <v>12</v>
      </c>
      <c r="D395" s="103">
        <f>TRUNC((1/$C$388)*(5*(D7^2)-((($C$388-3)/($C$388-1))*D7^2)),4)</f>
        <v/>
      </c>
      <c r="E395" s="103">
        <f>TRUNC((1/$C$388)*(5*(E7^2)-((($C$388-3)/($C$388-1))*E7^2)),4)</f>
        <v/>
      </c>
      <c r="F395" s="103">
        <f>TRUNC((1/$C$388)*(5*(F7^2)-((($C$388-3)/($C$388-1))*F7^2)),4)</f>
        <v/>
      </c>
    </row>
    <row r="396">
      <c r="C396" s="53" t="n">
        <v>13</v>
      </c>
      <c r="D396" s="103">
        <f>TRUNC((1/$C$388)*(5*(D8^2)-((($C$388-3)/($C$388-1))*D8^2)),4)</f>
        <v/>
      </c>
      <c r="E396" s="103">
        <f>TRUNC((1/$C$388)*(5*(E8^2)-((($C$388-3)/($C$388-1))*E8^2)),4)</f>
        <v/>
      </c>
      <c r="F396" s="103">
        <f>TRUNC((1/$C$388)*(5*(F8^2)-((($C$388-3)/($C$388-1))*F8^2)),4)</f>
        <v/>
      </c>
      <c r="L396" s="6" t="n"/>
    </row>
    <row r="397">
      <c r="C397" s="53" t="n">
        <v>14</v>
      </c>
      <c r="D397" s="103">
        <f>TRUNC((1/$C$388)*(5*(D9^2)-((($C$388-3)/($C$388-1))*D9^2)),4)</f>
        <v/>
      </c>
      <c r="E397" s="103">
        <f>TRUNC((1/$C$388)*(5*(E9^2)-((($C$388-3)/($C$388-1))*E9^2)),4)</f>
        <v/>
      </c>
      <c r="F397" s="103">
        <f>TRUNC((1/$C$388)*(5*(F9^2)-((($C$388-3)/($C$388-1))*F9^2)),4)</f>
        <v/>
      </c>
    </row>
    <row r="398">
      <c r="C398" s="53" t="n">
        <v>15</v>
      </c>
      <c r="D398" s="103">
        <f>TRUNC((1/$C$388)*(5*(D10^2)-((($C$388-3)/($C$388-1))*D10^2)),4)</f>
        <v/>
      </c>
      <c r="E398" s="103">
        <f>TRUNC((1/$C$388)*(5*(E10^2)-((($C$388-3)/($C$388-1))*E10^2)),4)</f>
        <v/>
      </c>
      <c r="F398" s="103">
        <f>TRUNC((1/$C$388)*(5*(F10^2)-((($C$388-3)/($C$388-1))*F10^2)),4)</f>
        <v/>
      </c>
    </row>
    <row r="399">
      <c r="C399" s="53" t="n">
        <v>16</v>
      </c>
      <c r="D399" s="103">
        <f>TRUNC((1/$C$388)*(5*(D11^2)-((($C$388-3)/($C$388-1))*D11^2)),4)</f>
        <v/>
      </c>
      <c r="E399" s="103">
        <f>TRUNC((1/$C$388)*(5*(E11^2)-((($C$388-3)/($C$388-1))*E11^2)),4)</f>
        <v/>
      </c>
      <c r="F399" s="103">
        <f>TRUNC((1/$C$388)*(5*(F11^2)-((($C$388-3)/($C$388-1))*F11^2)),4)</f>
        <v/>
      </c>
    </row>
    <row r="400">
      <c r="C400" s="53" t="n">
        <v>17</v>
      </c>
      <c r="D400" s="103">
        <f>TRUNC((1/$C$388)*(5*(D12^2)-((($C$388-3)/($C$388-1))*D12^2)),4)</f>
        <v/>
      </c>
      <c r="E400" s="103">
        <f>TRUNC((1/$C$388)*(5*(E12^2)-((($C$388-3)/($C$388-1))*E12^2)),4)</f>
        <v/>
      </c>
      <c r="F400" s="103">
        <f>TRUNC((1/$C$388)*(5*(F12^2)-((($C$388-3)/($C$388-1))*F12^2)),4)</f>
        <v/>
      </c>
    </row>
    <row r="401">
      <c r="C401" s="53" t="n">
        <v>18</v>
      </c>
      <c r="D401" s="103">
        <f>TRUNC((1/$C$388)*(5*(D13^2)-((($C$388-3)/($C$388-1))*D13^2)),4)</f>
        <v/>
      </c>
      <c r="E401" s="103">
        <f>TRUNC((1/$C$388)*(5*(E13^2)-((($C$388-3)/($C$388-1))*E13^2)),4)</f>
        <v/>
      </c>
      <c r="F401" s="103">
        <f>TRUNC((1/$C$388)*(5*(F13^2)-((($C$388-3)/($C$388-1))*F13^2)),4)</f>
        <v/>
      </c>
    </row>
    <row r="402">
      <c r="C402" s="53" t="n">
        <v>19</v>
      </c>
      <c r="D402" s="103">
        <f>TRUNC((1/$C$388)*(5*(D14^2)-((($C$388-3)/($C$388-1))*D14^2)),4)</f>
        <v/>
      </c>
      <c r="E402" s="103">
        <f>TRUNC((1/$C$388)*(5*(E14^2)-((($C$388-3)/($C$388-1))*E14^2)),4)</f>
        <v/>
      </c>
      <c r="F402" s="103">
        <f>TRUNC((1/$C$388)*(5*(F14^2)-((($C$388-3)/($C$388-1))*F14^2)),4)</f>
        <v/>
      </c>
    </row>
    <row r="403">
      <c r="C403" s="53" t="n">
        <v>20</v>
      </c>
      <c r="D403" s="103">
        <f>TRUNC((1/$C$388)*(5*(D15^2)-((($C$388-3)/($C$388-1))*D15^2)),4)</f>
        <v/>
      </c>
      <c r="E403" s="103">
        <f>TRUNC((1/$C$388)*(5*(E15^2)-((($C$388-3)/($C$388-1))*E15^2)),4)</f>
        <v/>
      </c>
      <c r="F403" s="103">
        <f>TRUNC((1/$C$388)*(5*(F15^2)-((($C$388-3)/($C$388-1))*F15^2)),4)</f>
        <v/>
      </c>
    </row>
    <row r="404">
      <c r="C404" s="53" t="n">
        <v>21</v>
      </c>
      <c r="D404" s="103">
        <f>TRUNC((1/$C$388)*(5*(D16^2)-((($C$388-3)/($C$388-1))*D16^2)),4)</f>
        <v/>
      </c>
      <c r="E404" s="103">
        <f>TRUNC((1/$C$388)*(5*(E16^2)-((($C$388-3)/($C$388-1))*E16^2)),4)</f>
        <v/>
      </c>
      <c r="F404" s="103">
        <f>TRUNC((1/$C$388)*(5*(F16^2)-((($C$388-3)/($C$388-1))*F16^2)),4)</f>
        <v/>
      </c>
    </row>
    <row r="405">
      <c r="C405" s="53" t="n">
        <v>22</v>
      </c>
      <c r="D405" s="103">
        <f>TRUNC((1/$C$388)*(5*(D17^2)-((($C$388-3)/($C$388-1))*D17^2)),4)</f>
        <v/>
      </c>
      <c r="E405" s="103">
        <f>TRUNC((1/$C$388)*(5*(E17^2)-((($C$388-3)/($C$388-1))*E17^2)),4)</f>
        <v/>
      </c>
      <c r="F405" s="103">
        <f>TRUNC((1/$C$388)*(5*(F17^2)-((($C$388-3)/($C$388-1))*F17^2)),4)</f>
        <v/>
      </c>
    </row>
    <row r="406">
      <c r="C406" s="53" t="n">
        <v>23</v>
      </c>
      <c r="D406" s="103">
        <f>TRUNC((1/$C$388)*(5*(D18^2)-((($C$388-3)/($C$388-1))*D18^2)),4)</f>
        <v/>
      </c>
      <c r="E406" s="103">
        <f>TRUNC((1/$C$388)*(5*(E18^2)-((($C$388-3)/($C$388-1))*E18^2)),4)</f>
        <v/>
      </c>
      <c r="F406" s="103">
        <f>TRUNC((1/$C$388)*(5*(F18^2)-((($C$388-3)/($C$388-1))*F18^2)),4)</f>
        <v/>
      </c>
    </row>
    <row r="407">
      <c r="C407" s="53" t="n">
        <v>24</v>
      </c>
      <c r="D407" s="103">
        <f>TRUNC((1/$C$388)*(5*(D19^2)-((($C$388-3)/($C$388-1))*D19^2)),4)</f>
        <v/>
      </c>
      <c r="E407" s="103">
        <f>TRUNC((1/$C$388)*(5*(E19^2)-((($C$388-3)/($C$388-1))*E19^2)),4)</f>
        <v/>
      </c>
      <c r="F407" s="103">
        <f>TRUNC((1/$C$388)*(5*(F19^2)-((($C$388-3)/($C$388-1))*F19^2)),4)</f>
        <v/>
      </c>
    </row>
    <row r="408">
      <c r="C408" s="53" t="n">
        <v>25</v>
      </c>
      <c r="D408" s="103">
        <f>TRUNC((1/$C$388)*(5*(D20^2)-((($C$388-3)/($C$388-1))*D20^2)),4)</f>
        <v/>
      </c>
      <c r="E408" s="103">
        <f>TRUNC((1/$C$388)*(5*(E20^2)-((($C$388-3)/($C$388-1))*E20^2)),4)</f>
        <v/>
      </c>
      <c r="F408" s="103">
        <f>TRUNC((1/$C$388)*(5*(F20^2)-((($C$388-3)/($C$388-1))*F20^2)),4)</f>
        <v/>
      </c>
    </row>
    <row r="409">
      <c r="C409" s="53" t="n">
        <v>26</v>
      </c>
      <c r="D409" s="103">
        <f>TRUNC((1/$C$388)*(5*(D21^2)-((($C$388-3)/($C$388-1))*D21^2)),4)</f>
        <v/>
      </c>
      <c r="E409" s="103">
        <f>TRUNC((1/$C$388)*(5*(E21^2)-((($C$388-3)/($C$388-1))*E21^2)),4)</f>
        <v/>
      </c>
      <c r="F409" s="103">
        <f>TRUNC((1/$C$388)*(5*(F21^2)-((($C$388-3)/($C$388-1))*F21^2)),4)</f>
        <v/>
      </c>
    </row>
    <row r="410">
      <c r="C410" s="53" t="n">
        <v>27</v>
      </c>
      <c r="D410" s="103">
        <f>TRUNC((1/$C$388)*(5*(D22^2)-((($C$388-3)/($C$388-1))*D22^2)),4)</f>
        <v/>
      </c>
      <c r="E410" s="103">
        <f>TRUNC((1/$C$388)*(5*(E22^2)-((($C$388-3)/($C$388-1))*E22^2)),4)</f>
        <v/>
      </c>
      <c r="F410" s="103">
        <f>TRUNC((1/$C$388)*(5*(F22^2)-((($C$388-3)/($C$388-1))*F22^2)),4)</f>
        <v/>
      </c>
    </row>
    <row r="411">
      <c r="C411" s="53" t="n">
        <v>28</v>
      </c>
      <c r="D411" s="103">
        <f>TRUNC((1/$C$388)*(5*(D23^2)-((($C$388-3)/($C$388-1))*D23^2)),4)</f>
        <v/>
      </c>
      <c r="E411" s="103">
        <f>TRUNC((1/$C$388)*(5*(E23^2)-((($C$388-3)/($C$388-1))*E23^2)),4)</f>
        <v/>
      </c>
      <c r="F411" s="103">
        <f>TRUNC((1/$C$388)*(5*(F23^2)-((($C$388-3)/($C$388-1))*F23^2)),4)</f>
        <v/>
      </c>
    </row>
    <row r="412">
      <c r="C412" s="53" t="n">
        <v>29</v>
      </c>
      <c r="D412" s="103">
        <f>TRUNC((1/$C$388)*(5*(D24^2)-((($C$388-3)/($C$388-1))*D24^2)),4)</f>
        <v/>
      </c>
      <c r="E412" s="103">
        <f>TRUNC((1/$C$388)*(5*(E24^2)-((($C$388-3)/($C$388-1))*E24^2)),4)</f>
        <v/>
      </c>
      <c r="F412" s="103">
        <f>TRUNC((1/$C$388)*(5*(F24^2)-((($C$388-3)/($C$388-1))*F24^2)),4)</f>
        <v/>
      </c>
    </row>
    <row r="413">
      <c r="C413" s="53" t="n">
        <v>30</v>
      </c>
      <c r="D413" s="103">
        <f>TRUNC((1/$C$388)*(5*(D25^2)-((($C$388-3)/($C$388-1))*D25^2)),4)</f>
        <v/>
      </c>
      <c r="E413" s="103">
        <f>TRUNC((1/$C$388)*(5*(E25^2)-((($C$388-3)/($C$388-1))*E25^2)),4)</f>
        <v/>
      </c>
      <c r="F413" s="103">
        <f>TRUNC((1/$C$388)*(5*(F25^2)-((($C$388-3)/($C$388-1))*F25^2)),4)</f>
        <v/>
      </c>
    </row>
    <row r="414">
      <c r="C414" s="53" t="n">
        <v>31</v>
      </c>
      <c r="D414" s="103">
        <f>TRUNC((1/$C$388)*(5*(D26^2)-((($C$388-3)/($C$388-1))*D26^2)),4)</f>
        <v/>
      </c>
      <c r="E414" s="103">
        <f>TRUNC((1/$C$388)*(5*(E26^2)-((($C$388-3)/($C$388-1))*E26^2)),4)</f>
        <v/>
      </c>
      <c r="F414" s="103">
        <f>TRUNC((1/$C$388)*(5*(F26^2)-((($C$388-3)/($C$388-1))*F26^2)),4)</f>
        <v/>
      </c>
    </row>
    <row r="415">
      <c r="C415" s="53" t="n">
        <v>32</v>
      </c>
      <c r="D415" s="103">
        <f>TRUNC((1/$C$388)*(5*(D27^2)-((($C$388-3)/($C$388-1))*D27^2)),4)</f>
        <v/>
      </c>
      <c r="E415" s="103">
        <f>TRUNC((1/$C$388)*(5*(E27^2)-((($C$388-3)/($C$388-1))*E27^2)),4)</f>
        <v/>
      </c>
      <c r="F415" s="103">
        <f>TRUNC((1/$C$388)*(5*(F27^2)-((($C$388-3)/($C$388-1))*F27^2)),4)</f>
        <v/>
      </c>
    </row>
    <row r="416">
      <c r="C416" s="53" t="n">
        <v>33</v>
      </c>
      <c r="D416" s="103">
        <f>TRUNC((1/$C$388)*(5*(D28^2)-((($C$388-3)/($C$388-1))*D28^2)),4)</f>
        <v/>
      </c>
      <c r="E416" s="103">
        <f>TRUNC((1/$C$388)*(5*(E28^2)-((($C$388-3)/($C$388-1))*E28^2)),4)</f>
        <v/>
      </c>
      <c r="F416" s="103">
        <f>TRUNC((1/$C$388)*(5*(F28^2)-((($C$388-3)/($C$388-1))*F28^2)),4)</f>
        <v/>
      </c>
    </row>
    <row r="417">
      <c r="C417" s="53" t="n">
        <v>34</v>
      </c>
      <c r="D417" s="103">
        <f>TRUNC((1/$C$388)*(5*(D29^2)-((($C$388-3)/($C$388-1))*D29^2)),4)</f>
        <v/>
      </c>
      <c r="E417" s="103">
        <f>TRUNC((1/$C$388)*(5*(E29^2)-((($C$388-3)/($C$388-1))*E29^2)),4)</f>
        <v/>
      </c>
      <c r="F417" s="103">
        <f>TRUNC((1/$C$388)*(5*(F29^2)-((($C$388-3)/($C$388-1))*F29^2)),4)</f>
        <v/>
      </c>
    </row>
    <row r="418">
      <c r="C418" s="53" t="n">
        <v>35</v>
      </c>
      <c r="D418" s="103">
        <f>TRUNC((1/$C$388)*(5*(D30^2)-((($C$388-3)/($C$388-1))*D30^2)),4)</f>
        <v/>
      </c>
      <c r="E418" s="103">
        <f>TRUNC((1/$C$388)*(5*(E30^2)-((($C$388-3)/($C$388-1))*E30^2)),4)</f>
        <v/>
      </c>
      <c r="F418" s="103">
        <f>TRUNC((1/$C$388)*(5*(F30^2)-((($C$388-3)/($C$388-1))*F30^2)),4)</f>
        <v/>
      </c>
    </row>
    <row r="419">
      <c r="C419" s="53" t="n">
        <v>36</v>
      </c>
      <c r="D419" s="103">
        <f>TRUNC((1/$C$388)*(5*(D31^2)-((($C$388-3)/($C$388-1))*D31^2)),4)</f>
        <v/>
      </c>
      <c r="E419" s="103">
        <f>TRUNC((1/$C$388)*(5*(E31^2)-((($C$388-3)/($C$388-1))*E31^2)),4)</f>
        <v/>
      </c>
      <c r="F419" s="103">
        <f>TRUNC((1/$C$388)*(5*(F31^2)-((($C$388-3)/($C$388-1))*F31^2)),4)</f>
        <v/>
      </c>
    </row>
    <row r="420">
      <c r="C420" s="53" t="n">
        <v>37</v>
      </c>
      <c r="D420" s="103">
        <f>TRUNC((1/$C$388)*(5*(D32^2)-((($C$388-3)/($C$388-1))*D32^2)),4)</f>
        <v/>
      </c>
      <c r="E420" s="103">
        <f>TRUNC((1/$C$388)*(5*(E32^2)-((($C$388-3)/($C$388-1))*E32^2)),4)</f>
        <v/>
      </c>
      <c r="F420" s="103">
        <f>TRUNC((1/$C$388)*(5*(F32^2)-((($C$388-3)/($C$388-1))*F32^2)),4)</f>
        <v/>
      </c>
    </row>
    <row r="421">
      <c r="C421" s="53" t="n">
        <v>38</v>
      </c>
      <c r="D421" s="103">
        <f>TRUNC((1/$C$388)*(5*(D33^2)-((($C$388-3)/($C$388-1))*D33^2)),4)</f>
        <v/>
      </c>
      <c r="E421" s="103">
        <f>TRUNC((1/$C$388)*(5*(E33^2)-((($C$388-3)/($C$388-1))*E33^2)),4)</f>
        <v/>
      </c>
      <c r="F421" s="103">
        <f>TRUNC((1/$C$388)*(5*(F33^2)-((($C$388-3)/($C$388-1))*F33^2)),4)</f>
        <v/>
      </c>
    </row>
    <row r="422">
      <c r="C422" s="53" t="n">
        <v>39</v>
      </c>
      <c r="D422" s="103">
        <f>TRUNC((1/$C$388)*(5*(D34^2)-((($C$388-3)/($C$388-1))*D34^2)),4)</f>
        <v/>
      </c>
      <c r="E422" s="103">
        <f>TRUNC((1/$C$388)*(5*(E34^2)-((($C$388-3)/($C$388-1))*E34^2)),4)</f>
        <v/>
      </c>
      <c r="F422" s="103">
        <f>TRUNC((1/$C$388)*(5*(F34^2)-((($C$388-3)/($C$388-1))*F34^2)),4)</f>
        <v/>
      </c>
    </row>
    <row r="423">
      <c r="C423" s="53" t="n">
        <v>40</v>
      </c>
      <c r="D423" s="103">
        <f>TRUNC((1/$C$388)*(5*(D35^2)-((($C$388-3)/($C$388-1))*D35^2)),4)</f>
        <v/>
      </c>
      <c r="E423" s="103">
        <f>TRUNC((1/$C$388)*(5*(E35^2)-((($C$388-3)/($C$388-1))*E35^2)),4)</f>
        <v/>
      </c>
      <c r="F423" s="103">
        <f>TRUNC((1/$C$388)*(5*(F35^2)-((($C$388-3)/($C$388-1))*F35^2)),4)</f>
        <v/>
      </c>
    </row>
    <row r="424">
      <c r="C424" s="53" t="n">
        <v>41</v>
      </c>
      <c r="D424" s="103">
        <f>TRUNC((1/$C$388)*(5*(D36^2)-((($C$388-3)/($C$388-1))*D36^2)),4)</f>
        <v/>
      </c>
      <c r="E424" s="103">
        <f>TRUNC((1/$C$388)*(5*(E36^2)-((($C$388-3)/($C$388-1))*E36^2)),4)</f>
        <v/>
      </c>
      <c r="F424" s="103">
        <f>TRUNC((1/$C$388)*(5*(F36^2)-((($C$388-3)/($C$388-1))*F36^2)),4)</f>
        <v/>
      </c>
    </row>
    <row r="425">
      <c r="C425" s="53" t="n">
        <v>42</v>
      </c>
      <c r="D425" s="103">
        <f>TRUNC((1/$C$388)*(5*(D37^2)-((($C$388-3)/($C$388-1))*D37^2)),4)</f>
        <v/>
      </c>
      <c r="E425" s="103">
        <f>TRUNC((1/$C$388)*(5*(E37^2)-((($C$388-3)/($C$388-1))*E37^2)),4)</f>
        <v/>
      </c>
      <c r="F425" s="103">
        <f>TRUNC((1/$C$388)*(5*(F37^2)-((($C$388-3)/($C$388-1))*F37^2)),4)</f>
        <v/>
      </c>
    </row>
    <row r="426">
      <c r="C426" s="53" t="n">
        <v>43</v>
      </c>
      <c r="D426" s="103">
        <f>TRUNC((1/$C$388)*(5*(D38^2)-((($C$388-3)/($C$388-1))*D38^2)),4)</f>
        <v/>
      </c>
      <c r="E426" s="103">
        <f>TRUNC((1/$C$388)*(5*(E38^2)-((($C$388-3)/($C$388-1))*E38^2)),4)</f>
        <v/>
      </c>
      <c r="F426" s="103">
        <f>TRUNC((1/$C$388)*(5*(F38^2)-((($C$388-3)/($C$388-1))*F38^2)),4)</f>
        <v/>
      </c>
    </row>
    <row r="427">
      <c r="C427" s="53" t="n">
        <v>44</v>
      </c>
      <c r="D427" s="103">
        <f>TRUNC((1/$C$388)*(5*(D39^2)-((($C$388-3)/($C$388-1))*D39^2)),4)</f>
        <v/>
      </c>
      <c r="E427" s="103">
        <f>TRUNC((1/$C$388)*(5*(E39^2)-((($C$388-3)/($C$388-1))*E39^2)),4)</f>
        <v/>
      </c>
      <c r="F427" s="103">
        <f>TRUNC((1/$C$388)*(5*(F39^2)-((($C$388-3)/($C$388-1))*F39^2)),4)</f>
        <v/>
      </c>
    </row>
    <row r="428">
      <c r="C428" s="53" t="n">
        <v>45</v>
      </c>
      <c r="D428" s="103">
        <f>TRUNC((1/$C$388)*(5*(D40^2)-((($C$388-3)/($C$388-1))*D40^2)),4)</f>
        <v/>
      </c>
      <c r="E428" s="103">
        <f>TRUNC((1/$C$388)*(5*(E40^2)-((($C$388-3)/($C$388-1))*E40^2)),4)</f>
        <v/>
      </c>
      <c r="F428" s="103">
        <f>TRUNC((1/$C$388)*(5*(F40^2)-((($C$388-3)/($C$388-1))*F40^2)),4)</f>
        <v/>
      </c>
    </row>
    <row r="429">
      <c r="C429" s="53" t="n">
        <v>46</v>
      </c>
      <c r="D429" s="103">
        <f>TRUNC((1/$C$388)*(5*(D41^2)-((($C$388-3)/($C$388-1))*D41^2)),4)</f>
        <v/>
      </c>
      <c r="E429" s="103">
        <f>TRUNC((1/$C$388)*(5*(E41^2)-((($C$388-3)/($C$388-1))*E41^2)),4)</f>
        <v/>
      </c>
      <c r="F429" s="103">
        <f>TRUNC((1/$C$388)*(5*(F41^2)-((($C$388-3)/($C$388-1))*F41^2)),4)</f>
        <v/>
      </c>
    </row>
    <row r="430">
      <c r="C430" s="53" t="n">
        <v>47</v>
      </c>
      <c r="D430" s="103">
        <f>TRUNC((1/$C$388)*(5*(D42^2)-((($C$388-3)/($C$388-1))*D42^2)),4)</f>
        <v/>
      </c>
      <c r="E430" s="103">
        <f>TRUNC((1/$C$388)*(5*(E42^2)-((($C$388-3)/($C$388-1))*E42^2)),4)</f>
        <v/>
      </c>
      <c r="F430" s="103">
        <f>TRUNC((1/$C$388)*(5*(F42^2)-((($C$388-3)/($C$388-1))*F42^2)),4)</f>
        <v/>
      </c>
    </row>
    <row r="431">
      <c r="C431" s="53" t="n">
        <v>48</v>
      </c>
      <c r="D431" s="103">
        <f>TRUNC((1/$C$388)*(5*(D43^2)-((($C$388-3)/($C$388-1))*D43^2)),4)</f>
        <v/>
      </c>
      <c r="E431" s="103">
        <f>TRUNC((1/$C$388)*(5*(E43^2)-((($C$388-3)/($C$388-1))*E43^2)),4)</f>
        <v/>
      </c>
      <c r="F431" s="103">
        <f>TRUNC((1/$C$388)*(5*(F43^2)-((($C$388-3)/($C$388-1))*F43^2)),4)</f>
        <v/>
      </c>
    </row>
    <row r="432">
      <c r="C432" s="53" t="n">
        <v>49</v>
      </c>
      <c r="D432" s="103">
        <f>TRUNC((1/$C$388)*(5*(D44^2)-((($C$388-3)/($C$388-1))*D44^2)),4)</f>
        <v/>
      </c>
      <c r="E432" s="103">
        <f>TRUNC((1/$C$388)*(5*(E44^2)-((($C$388-3)/($C$388-1))*E44^2)),4)</f>
        <v/>
      </c>
      <c r="F432" s="103">
        <f>TRUNC((1/$C$388)*(5*(F44^2)-((($C$388-3)/($C$388-1))*F44^2)),4)</f>
        <v/>
      </c>
    </row>
    <row r="433">
      <c r="C433" s="53" t="n">
        <v>50</v>
      </c>
      <c r="D433" s="103">
        <f>TRUNC((1/$C$388)*(5*(D45^2)-((($C$388-3)/($C$388-1))*D45^2)),4)</f>
        <v/>
      </c>
      <c r="E433" s="103">
        <f>TRUNC((1/$C$388)*(5*(E45^2)-((($C$388-3)/($C$388-1))*E45^2)),4)</f>
        <v/>
      </c>
      <c r="F433" s="103">
        <f>TRUNC((1/$C$388)*(5*(F45^2)-((($C$388-3)/($C$388-1))*F45^2)),4)</f>
        <v/>
      </c>
    </row>
    <row r="434">
      <c r="C434" s="53" t="n">
        <v>51</v>
      </c>
      <c r="D434" s="103">
        <f>TRUNC((1/$C$388)*(5*(D46^2)-((($C$388-3)/($C$388-1))*D46^2)),4)</f>
        <v/>
      </c>
      <c r="E434" s="103">
        <f>TRUNC((1/$C$388)*(5*(E46^2)-((($C$388-3)/($C$388-1))*E46^2)),4)</f>
        <v/>
      </c>
      <c r="F434" s="103">
        <f>TRUNC((1/$C$388)*(5*(F46^2)-((($C$388-3)/($C$388-1))*F46^2)),4)</f>
        <v/>
      </c>
    </row>
    <row r="435">
      <c r="C435" s="53" t="n">
        <v>52</v>
      </c>
      <c r="D435" s="103">
        <f>TRUNC((1/$C$388)*(5*(D47^2)-((($C$388-3)/($C$388-1))*D47^2)),4)</f>
        <v/>
      </c>
      <c r="E435" s="103">
        <f>TRUNC((1/$C$388)*(5*(E47^2)-((($C$388-3)/($C$388-1))*E47^2)),4)</f>
        <v/>
      </c>
      <c r="F435" s="103">
        <f>TRUNC((1/$C$388)*(5*(F47^2)-((($C$388-3)/($C$388-1))*F47^2)),4)</f>
        <v/>
      </c>
    </row>
    <row r="436">
      <c r="C436" s="53" t="n">
        <v>53</v>
      </c>
      <c r="D436" s="103">
        <f>TRUNC((1/$C$388)*(5*(D48^2)-((($C$388-3)/($C$388-1))*D48^2)),4)</f>
        <v/>
      </c>
      <c r="E436" s="103">
        <f>TRUNC((1/$C$388)*(5*(E48^2)-((($C$388-3)/($C$388-1))*E48^2)),4)</f>
        <v/>
      </c>
      <c r="F436" s="103">
        <f>TRUNC((1/$C$388)*(5*(F48^2)-((($C$388-3)/($C$388-1))*F48^2)),4)</f>
        <v/>
      </c>
    </row>
    <row r="437">
      <c r="C437" s="53" t="n">
        <v>54</v>
      </c>
      <c r="D437" s="103">
        <f>TRUNC((1/$C$388)*(5*(D49^2)-((($C$388-3)/($C$388-1))*D49^2)),4)</f>
        <v/>
      </c>
      <c r="E437" s="103">
        <f>TRUNC((1/$C$388)*(5*(E49^2)-((($C$388-3)/($C$388-1))*E49^2)),4)</f>
        <v/>
      </c>
      <c r="F437" s="103">
        <f>TRUNC((1/$C$388)*(5*(F49^2)-((($C$388-3)/($C$388-1))*F49^2)),4)</f>
        <v/>
      </c>
    </row>
    <row r="438">
      <c r="C438" s="53" t="n">
        <v>55</v>
      </c>
      <c r="D438" s="103">
        <f>TRUNC((1/$C$388)*(5*(D50^2)-((($C$388-3)/($C$388-1))*D50^2)),4)</f>
        <v/>
      </c>
      <c r="E438" s="103">
        <f>TRUNC((1/$C$388)*(5*(E50^2)-((($C$388-3)/($C$388-1))*E50^2)),4)</f>
        <v/>
      </c>
      <c r="F438" s="103">
        <f>TRUNC((1/$C$388)*(5*(F50^2)-((($C$388-3)/($C$388-1))*F50^2)),4)</f>
        <v/>
      </c>
    </row>
    <row r="439">
      <c r="C439" s="53" t="n">
        <v>56</v>
      </c>
      <c r="D439" s="103">
        <f>TRUNC((1/$C$388)*(5*(D51^2)-((($C$388-3)/($C$388-1))*D51^2)),4)</f>
        <v/>
      </c>
      <c r="E439" s="103">
        <f>TRUNC((1/$C$388)*(5*(E51^2)-((($C$388-3)/($C$388-1))*E51^2)),4)</f>
        <v/>
      </c>
      <c r="F439" s="103">
        <f>TRUNC((1/$C$388)*(5*(F51^2)-((($C$388-3)/($C$388-1))*F51^2)),4)</f>
        <v/>
      </c>
    </row>
    <row r="440">
      <c r="C440" s="53" t="n">
        <v>57</v>
      </c>
      <c r="D440" s="103">
        <f>TRUNC((1/$C$388)*(5*(D52^2)-((($C$388-3)/($C$388-1))*D52^2)),4)</f>
        <v/>
      </c>
      <c r="E440" s="103">
        <f>TRUNC((1/$C$388)*(5*(E52^2)-((($C$388-3)/($C$388-1))*E52^2)),4)</f>
        <v/>
      </c>
      <c r="F440" s="103">
        <f>TRUNC((1/$C$388)*(5*(F52^2)-((($C$388-3)/($C$388-1))*F52^2)),4)</f>
        <v/>
      </c>
    </row>
    <row r="441">
      <c r="C441" s="53" t="n">
        <v>58</v>
      </c>
      <c r="D441" s="103">
        <f>TRUNC((1/$C$388)*(5*(D53^2)-((($C$388-3)/($C$388-1))*D53^2)),4)</f>
        <v/>
      </c>
      <c r="E441" s="103">
        <f>TRUNC((1/$C$388)*(5*(E53^2)-((($C$388-3)/($C$388-1))*E53^2)),4)</f>
        <v/>
      </c>
      <c r="F441" s="103">
        <f>TRUNC((1/$C$388)*(5*(F53^2)-((($C$388-3)/($C$388-1))*F53^2)),4)</f>
        <v/>
      </c>
    </row>
    <row r="442">
      <c r="C442" s="53" t="n">
        <v>59</v>
      </c>
      <c r="D442" s="103">
        <f>TRUNC((1/$C$388)*(5*(D54^2)-((($C$388-3)/($C$388-1))*D54^2)),4)</f>
        <v/>
      </c>
      <c r="E442" s="103">
        <f>TRUNC((1/$C$388)*(5*(E54^2)-((($C$388-3)/($C$388-1))*E54^2)),4)</f>
        <v/>
      </c>
      <c r="F442" s="103">
        <f>TRUNC((1/$C$388)*(5*(F54^2)-((($C$388-3)/($C$388-1))*F54^2)),4)</f>
        <v/>
      </c>
    </row>
    <row r="443">
      <c r="C443" s="53" t="n">
        <v>60</v>
      </c>
      <c r="D443" s="103">
        <f>TRUNC((1/$C$388)*(5*(D55^2)-((($C$388-3)/($C$388-1))*D55^2)),4)</f>
        <v/>
      </c>
      <c r="E443" s="103">
        <f>TRUNC((1/$C$388)*(5*(E55^2)-((($C$388-3)/($C$388-1))*E55^2)),4)</f>
        <v/>
      </c>
      <c r="F443" s="103">
        <f>TRUNC((1/$C$388)*(5*(F55^2)-((($C$388-3)/($C$388-1))*F55^2)),4)</f>
        <v/>
      </c>
    </row>
    <row r="444">
      <c r="C444" s="53" t="n">
        <v>61</v>
      </c>
      <c r="D444" s="103">
        <f>TRUNC((1/$C$388)*(5*(D56^2)-((($C$388-3)/($C$388-1))*D56^2)),4)</f>
        <v/>
      </c>
      <c r="E444" s="103">
        <f>TRUNC((1/$C$388)*(5*(E56^2)-((($C$388-3)/($C$388-1))*E56^2)),4)</f>
        <v/>
      </c>
      <c r="F444" s="103">
        <f>TRUNC((1/$C$388)*(5*(F56^2)-((($C$388-3)/($C$388-1))*F56^2)),4)</f>
        <v/>
      </c>
    </row>
    <row r="445">
      <c r="C445" s="53" t="n">
        <v>62</v>
      </c>
      <c r="D445" s="103">
        <f>TRUNC((1/$C$388)*(5*(D57^2)-((($C$388-3)/($C$388-1))*D57^2)),4)</f>
        <v/>
      </c>
      <c r="E445" s="103">
        <f>TRUNC((1/$C$388)*(5*(E57^2)-((($C$388-3)/($C$388-1))*E57^2)),4)</f>
        <v/>
      </c>
      <c r="F445" s="103">
        <f>TRUNC((1/$C$388)*(5*(F57^2)-((($C$388-3)/($C$388-1))*F57^2)),4)</f>
        <v/>
      </c>
    </row>
    <row r="446">
      <c r="C446" s="53" t="n">
        <v>63</v>
      </c>
      <c r="D446" s="103">
        <f>TRUNC((1/$C$388)*(5*(D58^2)-((($C$388-3)/($C$388-1))*D58^2)),4)</f>
        <v/>
      </c>
      <c r="E446" s="103">
        <f>TRUNC((1/$C$388)*(5*(E58^2)-((($C$388-3)/($C$388-1))*E58^2)),4)</f>
        <v/>
      </c>
      <c r="F446" s="103">
        <f>TRUNC((1/$C$388)*(5*(F58^2)-((($C$388-3)/($C$388-1))*F58^2)),4)</f>
        <v/>
      </c>
    </row>
    <row r="447">
      <c r="C447" s="53" t="n">
        <v>64</v>
      </c>
      <c r="D447" s="103">
        <f>TRUNC((1/$C$388)*(5*(D59^2)-((($C$388-3)/($C$388-1))*D59^2)),4)</f>
        <v/>
      </c>
      <c r="E447" s="103">
        <f>TRUNC((1/$C$388)*(5*(E59^2)-((($C$388-3)/($C$388-1))*E59^2)),4)</f>
        <v/>
      </c>
      <c r="F447" s="103">
        <f>TRUNC((1/$C$388)*(5*(F59^2)-((($C$388-3)/($C$388-1))*F59^2)),4)</f>
        <v/>
      </c>
    </row>
    <row r="448">
      <c r="C448" s="53" t="n">
        <v>65</v>
      </c>
      <c r="D448" s="103">
        <f>TRUNC((1/$C$388)*(5*(D60^2)-((($C$388-3)/($C$388-1))*D60^2)),4)</f>
        <v/>
      </c>
      <c r="E448" s="103">
        <f>TRUNC((1/$C$388)*(5*(E60^2)-((($C$388-3)/($C$388-1))*E60^2)),4)</f>
        <v/>
      </c>
      <c r="F448" s="103">
        <f>TRUNC((1/$C$388)*(5*(F60^2)-((($C$388-3)/($C$388-1))*F60^2)),4)</f>
        <v/>
      </c>
    </row>
    <row r="449">
      <c r="C449" s="53" t="n">
        <v>66</v>
      </c>
      <c r="D449" s="103">
        <f>TRUNC((1/$C$388)*(5*(D61^2)-((($C$388-3)/($C$388-1))*D61^2)),4)</f>
        <v/>
      </c>
      <c r="E449" s="103">
        <f>TRUNC((1/$C$388)*(5*(E61^2)-((($C$388-3)/($C$388-1))*E61^2)),4)</f>
        <v/>
      </c>
      <c r="F449" s="103">
        <f>TRUNC((1/$C$388)*(5*(F61^2)-((($C$388-3)/($C$388-1))*F61^2)),4)</f>
        <v/>
      </c>
    </row>
    <row r="450">
      <c r="C450" s="53" t="n">
        <v>67</v>
      </c>
      <c r="D450" s="103">
        <f>TRUNC((1/$C$388)*(5*(D62^2)-((($C$388-3)/($C$388-1))*D62^2)),4)</f>
        <v/>
      </c>
      <c r="E450" s="103">
        <f>TRUNC((1/$C$388)*(5*(E62^2)-((($C$388-3)/($C$388-1))*E62^2)),4)</f>
        <v/>
      </c>
      <c r="F450" s="103">
        <f>TRUNC((1/$C$388)*(5*(F62^2)-((($C$388-3)/($C$388-1))*F62^2)),4)</f>
        <v/>
      </c>
    </row>
    <row r="451">
      <c r="C451" s="53" t="n">
        <v>68</v>
      </c>
      <c r="D451" s="103">
        <f>TRUNC((1/$C$388)*(5*(D63^2)-((($C$388-3)/($C$388-1))*D63^2)),4)</f>
        <v/>
      </c>
      <c r="E451" s="103">
        <f>TRUNC((1/$C$388)*(5*(E63^2)-((($C$388-3)/($C$388-1))*E63^2)),4)</f>
        <v/>
      </c>
      <c r="F451" s="103">
        <f>TRUNC((1/$C$388)*(5*(F63^2)-((($C$388-3)/($C$388-1))*F63^2)),4)</f>
        <v/>
      </c>
    </row>
    <row r="452">
      <c r="C452" s="53" t="n">
        <v>69</v>
      </c>
      <c r="D452" s="103">
        <f>TRUNC((1/$C$388)*(5*(D64^2)-((($C$388-3)/($C$388-1))*D64^2)),4)</f>
        <v/>
      </c>
      <c r="E452" s="103">
        <f>TRUNC((1/$C$388)*(5*(E64^2)-((($C$388-3)/($C$388-1))*E64^2)),4)</f>
        <v/>
      </c>
      <c r="F452" s="103">
        <f>TRUNC((1/$C$388)*(5*(F64^2)-((($C$388-3)/($C$388-1))*F64^2)),4)</f>
        <v/>
      </c>
    </row>
    <row r="453">
      <c r="C453" s="53" t="n">
        <v>70</v>
      </c>
      <c r="D453" s="103">
        <f>TRUNC((1/$C$388)*(5*(D65^2)-((($C$388-3)/($C$388-1))*D65^2)),4)</f>
        <v/>
      </c>
      <c r="E453" s="103">
        <f>TRUNC((1/$C$388)*(5*(E65^2)-((($C$388-3)/($C$388-1))*E65^2)),4)</f>
        <v/>
      </c>
      <c r="F453" s="103">
        <f>TRUNC((1/$C$388)*(5*(F65^2)-((($C$388-3)/($C$388-1))*F65^2)),4)</f>
        <v/>
      </c>
    </row>
    <row r="454">
      <c r="C454" s="53" t="n">
        <v>71</v>
      </c>
      <c r="D454" s="103">
        <f>TRUNC((1/$C$388)*(5*(D66^2)-((($C$388-3)/($C$388-1))*D66^2)),4)</f>
        <v/>
      </c>
      <c r="E454" s="103">
        <f>TRUNC((1/$C$388)*(5*(E66^2)-((($C$388-3)/($C$388-1))*E66^2)),4)</f>
        <v/>
      </c>
      <c r="F454" s="103">
        <f>TRUNC((1/$C$388)*(5*(F66^2)-((($C$388-3)/($C$388-1))*F66^2)),4)</f>
        <v/>
      </c>
    </row>
    <row r="455">
      <c r="C455" s="53" t="n">
        <v>72</v>
      </c>
      <c r="D455" s="103">
        <f>TRUNC((1/$C$388)*(5*(D67^2)-((($C$388-3)/($C$388-1))*D67^2)),4)</f>
        <v/>
      </c>
      <c r="E455" s="103">
        <f>TRUNC((1/$C$388)*(5*(E67^2)-((($C$388-3)/($C$388-1))*E67^2)),4)</f>
        <v/>
      </c>
      <c r="F455" s="103">
        <f>TRUNC((1/$C$388)*(5*(F67^2)-((($C$388-3)/($C$388-1))*F67^2)),4)</f>
        <v/>
      </c>
    </row>
    <row r="456">
      <c r="C456" s="53" t="n">
        <v>73</v>
      </c>
      <c r="D456" s="103">
        <f>TRUNC((1/$C$388)*(5*(D68^2)-((($C$388-3)/($C$388-1))*D68^2)),4)</f>
        <v/>
      </c>
      <c r="E456" s="103">
        <f>TRUNC((1/$C$388)*(5*(E68^2)-((($C$388-3)/($C$388-1))*E68^2)),4)</f>
        <v/>
      </c>
      <c r="F456" s="103">
        <f>TRUNC((1/$C$388)*(5*(F68^2)-((($C$388-3)/($C$388-1))*F68^2)),4)</f>
        <v/>
      </c>
    </row>
    <row r="457">
      <c r="C457" s="53" t="n">
        <v>74</v>
      </c>
      <c r="D457" s="103">
        <f>TRUNC((1/$C$388)*(5*(D69^2)-((($C$388-3)/($C$388-1))*D69^2)),4)</f>
        <v/>
      </c>
      <c r="E457" s="103">
        <f>TRUNC((1/$C$388)*(5*(E69^2)-((($C$388-3)/($C$388-1))*E69^2)),4)</f>
        <v/>
      </c>
      <c r="F457" s="103">
        <f>TRUNC((1/$C$388)*(5*(F69^2)-((($C$388-3)/($C$388-1))*F69^2)),4)</f>
        <v/>
      </c>
    </row>
    <row r="458">
      <c r="C458" s="53" t="n">
        <v>75</v>
      </c>
      <c r="D458" s="103">
        <f>TRUNC((1/$C$388)*(5*(D70^2)-((($C$388-3)/($C$388-1))*D70^2)),4)</f>
        <v/>
      </c>
      <c r="E458" s="103">
        <f>TRUNC((1/$C$388)*(5*(E70^2)-((($C$388-3)/($C$388-1))*E70^2)),4)</f>
        <v/>
      </c>
      <c r="F458" s="103">
        <f>TRUNC((1/$C$388)*(5*(F70^2)-((($C$388-3)/($C$388-1))*F70^2)),4)</f>
        <v/>
      </c>
    </row>
    <row r="459">
      <c r="C459" s="53" t="n">
        <v>76</v>
      </c>
      <c r="D459" s="103">
        <f>TRUNC((1/$C$388)*(5*(D71^2)-((($C$388-3)/($C$388-1))*D71^2)),4)</f>
        <v/>
      </c>
      <c r="E459" s="103">
        <f>TRUNC((1/$C$388)*(5*(E71^2)-((($C$388-3)/($C$388-1))*E71^2)),4)</f>
        <v/>
      </c>
      <c r="F459" s="103">
        <f>TRUNC((1/$C$388)*(5*(F71^2)-((($C$388-3)/($C$388-1))*F71^2)),4)</f>
        <v/>
      </c>
    </row>
    <row r="460">
      <c r="C460" s="53" t="n">
        <v>77</v>
      </c>
      <c r="D460" s="103">
        <f>TRUNC((1/$C$388)*(5*(D72^2)-((($C$388-3)/($C$388-1))*D72^2)),4)</f>
        <v/>
      </c>
      <c r="E460" s="103">
        <f>TRUNC((1/$C$388)*(5*(E72^2)-((($C$388-3)/($C$388-1))*E72^2)),4)</f>
        <v/>
      </c>
      <c r="F460" s="103">
        <f>TRUNC((1/$C$388)*(5*(F72^2)-((($C$388-3)/($C$388-1))*F72^2)),4)</f>
        <v/>
      </c>
    </row>
    <row r="461">
      <c r="C461" s="53" t="n">
        <v>78</v>
      </c>
      <c r="D461" s="103">
        <f>TRUNC((1/$C$388)*(5*(D73^2)-((($C$388-3)/($C$388-1))*D73^2)),4)</f>
        <v/>
      </c>
      <c r="E461" s="103">
        <f>TRUNC((1/$C$388)*(5*(E73^2)-((($C$388-3)/($C$388-1))*E73^2)),4)</f>
        <v/>
      </c>
      <c r="F461" s="103">
        <f>TRUNC((1/$C$388)*(5*(F73^2)-((($C$388-3)/($C$388-1))*F73^2)),4)</f>
        <v/>
      </c>
    </row>
    <row r="462">
      <c r="C462" s="53" t="n">
        <v>79</v>
      </c>
      <c r="D462" s="103">
        <f>TRUNC((1/$C$388)*(5*(D74^2)-((($C$388-3)/($C$388-1))*D74^2)),4)</f>
        <v/>
      </c>
      <c r="E462" s="103">
        <f>TRUNC((1/$C$388)*(5*(E74^2)-((($C$388-3)/($C$388-1))*E74^2)),4)</f>
        <v/>
      </c>
      <c r="F462" s="103">
        <f>TRUNC((1/$C$388)*(5*(F74^2)-((($C$388-3)/($C$388-1))*F74^2)),4)</f>
        <v/>
      </c>
    </row>
    <row r="463">
      <c r="C463" s="53" t="n">
        <v>80</v>
      </c>
      <c r="D463" s="103">
        <f>TRUNC((1/$C$388)*(5*(D75^2)-((($C$388-3)/($C$388-1))*D75^2)),4)</f>
        <v/>
      </c>
      <c r="E463" s="103">
        <f>TRUNC((1/$C$388)*(5*(E75^2)-((($C$388-3)/($C$388-1))*E75^2)),4)</f>
        <v/>
      </c>
      <c r="F463" s="103">
        <f>TRUNC((1/$C$388)*(5*(F75^2)-((($C$388-3)/($C$388-1))*F75^2)),4)</f>
        <v/>
      </c>
    </row>
    <row r="464">
      <c r="C464" s="53" t="n">
        <v>81</v>
      </c>
      <c r="D464" s="103">
        <f>TRUNC((1/$C$388)*(5*(D76^2)-((($C$388-3)/($C$388-1))*D76^2)),4)</f>
        <v/>
      </c>
      <c r="E464" s="103">
        <f>TRUNC((1/$C$388)*(5*(E76^2)-((($C$388-3)/($C$388-1))*E76^2)),4)</f>
        <v/>
      </c>
      <c r="F464" s="103">
        <f>TRUNC((1/$C$388)*(5*(F76^2)-((($C$388-3)/($C$388-1))*F76^2)),4)</f>
        <v/>
      </c>
    </row>
    <row r="465">
      <c r="C465" s="53" t="n">
        <v>82</v>
      </c>
      <c r="D465" s="103">
        <f>TRUNC((1/$C$388)*(5*(D77^2)-((($C$388-3)/($C$388-1))*D77^2)),4)</f>
        <v/>
      </c>
      <c r="E465" s="103">
        <f>TRUNC((1/$C$388)*(5*(E77^2)-((($C$388-3)/($C$388-1))*E77^2)),4)</f>
        <v/>
      </c>
      <c r="F465" s="103">
        <f>TRUNC((1/$C$388)*(5*(F77^2)-((($C$388-3)/($C$388-1))*F77^2)),4)</f>
        <v/>
      </c>
    </row>
    <row r="466">
      <c r="C466" s="53" t="n">
        <v>83</v>
      </c>
      <c r="D466" s="103">
        <f>TRUNC((1/$C$388)*(5*(D78^2)-((($C$388-3)/($C$388-1))*D78^2)),4)</f>
        <v/>
      </c>
      <c r="E466" s="103">
        <f>TRUNC((1/$C$388)*(5*(E78^2)-((($C$388-3)/($C$388-1))*E78^2)),4)</f>
        <v/>
      </c>
      <c r="F466" s="103">
        <f>TRUNC((1/$C$388)*(5*(F78^2)-((($C$388-3)/($C$388-1))*F78^2)),4)</f>
        <v/>
      </c>
    </row>
    <row r="467">
      <c r="C467" s="53" t="n">
        <v>84</v>
      </c>
      <c r="D467" s="103">
        <f>TRUNC((1/$C$388)*(5*(D79^2)-((($C$388-3)/($C$388-1))*D79^2)),4)</f>
        <v/>
      </c>
      <c r="E467" s="103">
        <f>TRUNC((1/$C$388)*(5*(E79^2)-((($C$388-3)/($C$388-1))*E79^2)),4)</f>
        <v/>
      </c>
      <c r="F467" s="103">
        <f>TRUNC((1/$C$388)*(5*(F79^2)-((($C$388-3)/($C$388-1))*F79^2)),4)</f>
        <v/>
      </c>
    </row>
    <row r="468">
      <c r="C468" s="53" t="n">
        <v>85</v>
      </c>
      <c r="D468" s="103">
        <f>TRUNC((1/$C$388)*(5*(D80^2)-((($C$388-3)/($C$388-1))*D80^2)),4)</f>
        <v/>
      </c>
      <c r="E468" s="103">
        <f>TRUNC((1/$C$388)*(5*(E80^2)-((($C$388-3)/($C$388-1))*E80^2)),4)</f>
        <v/>
      </c>
      <c r="F468" s="103">
        <f>TRUNC((1/$C$388)*(5*(F80^2)-((($C$388-3)/($C$388-1))*F80^2)),4)</f>
        <v/>
      </c>
    </row>
    <row r="469">
      <c r="C469" s="53" t="n">
        <v>86</v>
      </c>
      <c r="D469" s="103">
        <f>TRUNC((1/$C$388)*(5*(D81^2)-((($C$388-3)/($C$388-1))*D81^2)),4)</f>
        <v/>
      </c>
      <c r="E469" s="103">
        <f>TRUNC((1/$C$388)*(5*(E81^2)-((($C$388-3)/($C$388-1))*E81^2)),4)</f>
        <v/>
      </c>
      <c r="F469" s="103">
        <f>TRUNC((1/$C$388)*(5*(F81^2)-((($C$388-3)/($C$388-1))*F81^2)),4)</f>
        <v/>
      </c>
    </row>
    <row r="470">
      <c r="C470" s="53" t="n">
        <v>87</v>
      </c>
      <c r="D470" s="103">
        <f>TRUNC((1/$C$388)*(5*(D82^2)-((($C$388-3)/($C$388-1))*D82^2)),4)</f>
        <v/>
      </c>
      <c r="E470" s="103">
        <f>TRUNC((1/$C$388)*(5*(E82^2)-((($C$388-3)/($C$388-1))*E82^2)),4)</f>
        <v/>
      </c>
      <c r="F470" s="103">
        <f>TRUNC((1/$C$388)*(5*(F82^2)-((($C$388-3)/($C$388-1))*F82^2)),4)</f>
        <v/>
      </c>
    </row>
    <row r="471">
      <c r="C471" s="53" t="n">
        <v>88</v>
      </c>
      <c r="D471" s="103">
        <f>TRUNC((1/$C$388)*(5*(D83^2)-((($C$388-3)/($C$388-1))*D83^2)),4)</f>
        <v/>
      </c>
      <c r="E471" s="103">
        <f>TRUNC((1/$C$388)*(5*(E83^2)-((($C$388-3)/($C$388-1))*E83^2)),4)</f>
        <v/>
      </c>
      <c r="F471" s="103">
        <f>TRUNC((1/$C$388)*(5*(F83^2)-((($C$388-3)/($C$388-1))*F83^2)),4)</f>
        <v/>
      </c>
    </row>
    <row r="472">
      <c r="C472" s="53" t="n">
        <v>89</v>
      </c>
      <c r="D472" s="103">
        <f>TRUNC((1/$C$388)*(5*(D84^2)-((($C$388-3)/($C$388-1))*D84^2)),4)</f>
        <v/>
      </c>
      <c r="E472" s="103">
        <f>TRUNC((1/$C$388)*(5*(E84^2)-((($C$388-3)/($C$388-1))*E84^2)),4)</f>
        <v/>
      </c>
      <c r="F472" s="103">
        <f>TRUNC((1/$C$388)*(5*(F84^2)-((($C$388-3)/($C$388-1))*F84^2)),4)</f>
        <v/>
      </c>
    </row>
    <row r="473">
      <c r="C473" s="53" t="n">
        <v>90</v>
      </c>
      <c r="D473" s="103">
        <f>TRUNC((1/$C$388)*(5*(D85^2)-((($C$388-3)/($C$388-1))*D85^2)),4)</f>
        <v/>
      </c>
      <c r="E473" s="103">
        <f>TRUNC((1/$C$388)*(5*(E85^2)-((($C$388-3)/($C$388-1))*E85^2)),4)</f>
        <v/>
      </c>
      <c r="F473" s="103">
        <f>TRUNC((1/$C$388)*(5*(F85^2)-((($C$388-3)/($C$388-1))*F85^2)),4)</f>
        <v/>
      </c>
    </row>
    <row r="474">
      <c r="C474" s="53" t="n">
        <v>91</v>
      </c>
      <c r="D474" s="103">
        <f>TRUNC((1/$C$388)*(5*(D86^2)-((($C$388-3)/($C$388-1))*D86^2)),4)</f>
        <v/>
      </c>
      <c r="E474" s="103">
        <f>TRUNC((1/$C$388)*(5*(E86^2)-((($C$388-3)/($C$388-1))*E86^2)),4)</f>
        <v/>
      </c>
      <c r="F474" s="103">
        <f>TRUNC((1/$C$388)*(5*(F86^2)-((($C$388-3)/($C$388-1))*F86^2)),4)</f>
        <v/>
      </c>
    </row>
    <row r="475">
      <c r="C475" s="53" t="n">
        <v>92</v>
      </c>
      <c r="D475" s="103">
        <f>TRUNC((1/$C$388)*(5*(D87^2)-((($C$388-3)/($C$388-1))*D87^2)),4)</f>
        <v/>
      </c>
      <c r="E475" s="103">
        <f>TRUNC((1/$C$388)*(5*(E87^2)-((($C$388-3)/($C$388-1))*E87^2)),4)</f>
        <v/>
      </c>
      <c r="F475" s="103">
        <f>TRUNC((1/$C$388)*(5*(F87^2)-((($C$388-3)/($C$388-1))*F87^2)),4)</f>
        <v/>
      </c>
    </row>
    <row r="476">
      <c r="C476" s="53" t="n">
        <v>93</v>
      </c>
      <c r="D476" s="103">
        <f>TRUNC((1/$C$388)*(5*(D88^2)-((($C$388-3)/($C$388-1))*D88^2)),4)</f>
        <v/>
      </c>
      <c r="E476" s="103">
        <f>TRUNC((1/$C$388)*(5*(E88^2)-((($C$388-3)/($C$388-1))*E88^2)),4)</f>
        <v/>
      </c>
      <c r="F476" s="103">
        <f>TRUNC((1/$C$388)*(5*(F88^2)-((($C$388-3)/($C$388-1))*F88^2)),4)</f>
        <v/>
      </c>
    </row>
    <row r="477">
      <c r="C477" s="53" t="n">
        <v>94</v>
      </c>
      <c r="D477" s="103">
        <f>TRUNC((1/$C$388)*(5*(D89^2)-((($C$388-3)/($C$388-1))*D89^2)),4)</f>
        <v/>
      </c>
      <c r="E477" s="103">
        <f>TRUNC((1/$C$388)*(5*(E89^2)-((($C$388-3)/($C$388-1))*E89^2)),4)</f>
        <v/>
      </c>
      <c r="F477" s="103">
        <f>TRUNC((1/$C$388)*(5*(F89^2)-((($C$388-3)/($C$388-1))*F89^2)),4)</f>
        <v/>
      </c>
    </row>
    <row r="478">
      <c r="C478" s="53" t="n">
        <v>95</v>
      </c>
      <c r="D478" s="103">
        <f>TRUNC((1/$C$388)*(5*(D90^2)-((($C$388-3)/($C$388-1))*D90^2)),4)</f>
        <v/>
      </c>
      <c r="E478" s="103">
        <f>TRUNC((1/$C$388)*(5*(E90^2)-((($C$388-3)/($C$388-1))*E90^2)),4)</f>
        <v/>
      </c>
      <c r="F478" s="103">
        <f>TRUNC((1/$C$388)*(5*(F90^2)-((($C$388-3)/($C$388-1))*F90^2)),4)</f>
        <v/>
      </c>
    </row>
    <row r="479">
      <c r="C479" s="53" t="n">
        <v>96</v>
      </c>
      <c r="D479" s="103">
        <f>TRUNC((1/$C$388)*(5*(D91^2)-((($C$388-3)/($C$388-1))*D91^2)),4)</f>
        <v/>
      </c>
      <c r="E479" s="103">
        <f>TRUNC((1/$C$388)*(5*(E91^2)-((($C$388-3)/($C$388-1))*E91^2)),4)</f>
        <v/>
      </c>
      <c r="F479" s="103">
        <f>TRUNC((1/$C$388)*(5*(F91^2)-((($C$388-3)/($C$388-1))*F91^2)),4)</f>
        <v/>
      </c>
    </row>
    <row r="480">
      <c r="C480" s="53" t="n">
        <v>97</v>
      </c>
      <c r="D480" s="103">
        <f>TRUNC((1/$C$388)*(5*(D92^2)-((($C$388-3)/($C$388-1))*D92^2)),4)</f>
        <v/>
      </c>
      <c r="E480" s="103">
        <f>TRUNC((1/$C$388)*(5*(E92^2)-((($C$388-3)/($C$388-1))*E92^2)),4)</f>
        <v/>
      </c>
      <c r="F480" s="103">
        <f>TRUNC((1/$C$388)*(5*(F92^2)-((($C$388-3)/($C$388-1))*F92^2)),4)</f>
        <v/>
      </c>
    </row>
    <row r="481">
      <c r="C481" s="53" t="n">
        <v>98</v>
      </c>
      <c r="D481" s="103">
        <f>TRUNC((1/$C$388)*(5*(D93^2)-((($C$388-3)/($C$388-1))*D93^2)),4)</f>
        <v/>
      </c>
      <c r="E481" s="103">
        <f>TRUNC((1/$C$388)*(5*(E93^2)-((($C$388-3)/($C$388-1))*E93^2)),4)</f>
        <v/>
      </c>
      <c r="F481" s="103">
        <f>TRUNC((1/$C$388)*(5*(F93^2)-((($C$388-3)/($C$388-1))*F93^2)),4)</f>
        <v/>
      </c>
    </row>
    <row r="482">
      <c r="C482" s="53" t="n">
        <v>99</v>
      </c>
      <c r="D482" s="103">
        <f>TRUNC((1/$C$388)*(5*(D94^2)-((($C$388-3)/($C$388-1))*D94^2)),4)</f>
        <v/>
      </c>
      <c r="E482" s="103">
        <f>TRUNC((1/$C$388)*(5*(E94^2)-((($C$388-3)/($C$388-1))*E94^2)),4)</f>
        <v/>
      </c>
      <c r="F482" s="103">
        <f>TRUNC((1/$C$388)*(5*(F94^2)-((($C$388-3)/($C$388-1))*F94^2)),4)</f>
        <v/>
      </c>
    </row>
    <row r="483">
      <c r="C483" s="53" t="n">
        <v>100</v>
      </c>
      <c r="D483" s="103">
        <f>TRUNC((1/$C$388)*(5*(D95^2)-((($C$388-3)/($C$388-1))*D95^2)),4)</f>
        <v/>
      </c>
      <c r="E483" s="103">
        <f>TRUNC((1/$C$388)*(5*(E95^2)-((($C$388-3)/($C$388-1))*E95^2)),4)</f>
        <v/>
      </c>
      <c r="F483" s="103">
        <f>TRUNC((1/$C$388)*(5*(F95^2)-((($C$388-3)/($C$388-1))*F95^2)),4)</f>
        <v/>
      </c>
    </row>
    <row r="484">
      <c r="C484" s="53" t="n">
        <v>101</v>
      </c>
      <c r="D484" s="103">
        <f>TRUNC((1/$C$388)*(5*(D96^2)-((($C$388-3)/($C$388-1))*D96^2)),4)</f>
        <v/>
      </c>
      <c r="E484" s="103">
        <f>TRUNC((1/$C$388)*(5*(E96^2)-((($C$388-3)/($C$388-1))*E96^2)),4)</f>
        <v/>
      </c>
      <c r="F484" s="103">
        <f>TRUNC((1/$C$388)*(5*(F96^2)-((($C$388-3)/($C$388-1))*F96^2)),4)</f>
        <v/>
      </c>
    </row>
    <row r="485">
      <c r="C485" s="53" t="n">
        <v>102</v>
      </c>
      <c r="D485" s="103">
        <f>TRUNC((1/$C$388)*(5*(D97^2)-((($C$388-3)/($C$388-1))*D97^2)),4)</f>
        <v/>
      </c>
      <c r="E485" s="103">
        <f>TRUNC((1/$C$388)*(5*(E97^2)-((($C$388-3)/($C$388-1))*E97^2)),4)</f>
        <v/>
      </c>
      <c r="F485" s="103">
        <f>TRUNC((1/$C$388)*(5*(F97^2)-((($C$388-3)/($C$388-1))*F97^2)),4)</f>
        <v/>
      </c>
    </row>
    <row r="486">
      <c r="C486" s="53" t="n">
        <v>103</v>
      </c>
      <c r="D486" s="103">
        <f>TRUNC((1/$C$388)*(5*(D98^2)-((($C$388-3)/($C$388-1))*D98^2)),4)</f>
        <v/>
      </c>
      <c r="E486" s="103">
        <f>TRUNC((1/$C$388)*(5*(E98^2)-((($C$388-3)/($C$388-1))*E98^2)),4)</f>
        <v/>
      </c>
      <c r="F486" s="103">
        <f>TRUNC((1/$C$388)*(5*(F98^2)-((($C$388-3)/($C$388-1))*F98^2)),4)</f>
        <v/>
      </c>
    </row>
    <row r="487">
      <c r="C487" s="53" t="n">
        <v>104</v>
      </c>
      <c r="D487" s="103">
        <f>TRUNC((1/$C$388)*(5*(D99^2)-((($C$388-3)/($C$388-1))*D99^2)),4)</f>
        <v/>
      </c>
      <c r="E487" s="103">
        <f>TRUNC((1/$C$388)*(5*(E99^2)-((($C$388-3)/($C$388-1))*E99^2)),4)</f>
        <v/>
      </c>
      <c r="F487" s="103">
        <f>TRUNC((1/$C$388)*(5*(F99^2)-((($C$388-3)/($C$388-1))*F99^2)),4)</f>
        <v/>
      </c>
    </row>
    <row r="488">
      <c r="C488" s="53" t="n">
        <v>105</v>
      </c>
      <c r="D488" s="103">
        <f>TRUNC((1/$C$388)*(5*(D100^2)-((($C$388-3)/($C$388-1))*D100^2)),4)</f>
        <v/>
      </c>
      <c r="E488" s="103">
        <f>TRUNC((1/$C$388)*(5*(E100^2)-((($C$388-3)/($C$388-1))*E100^2)),4)</f>
        <v/>
      </c>
      <c r="F488" s="103">
        <f>TRUNC((1/$C$388)*(5*(F100^2)-((($C$388-3)/($C$388-1))*F100^2)),4)</f>
        <v/>
      </c>
    </row>
    <row r="489">
      <c r="C489" s="53" t="n">
        <v>106</v>
      </c>
      <c r="D489" s="103">
        <f>TRUNC((1/$C$388)*(5*(D101^2)-((($C$388-3)/($C$388-1))*D101^2)),4)</f>
        <v/>
      </c>
      <c r="E489" s="103">
        <f>TRUNC((1/$C$388)*(5*(E101^2)-((($C$388-3)/($C$388-1))*E101^2)),4)</f>
        <v/>
      </c>
      <c r="F489" s="103">
        <f>TRUNC((1/$C$388)*(5*(F101^2)-((($C$388-3)/($C$388-1))*F101^2)),4)</f>
        <v/>
      </c>
    </row>
    <row r="490">
      <c r="C490" s="53" t="n">
        <v>107</v>
      </c>
      <c r="D490" s="103">
        <f>TRUNC((1/$C$388)*(5*(D102^2)-((($C$388-3)/($C$388-1))*D102^2)),4)</f>
        <v/>
      </c>
      <c r="E490" s="103">
        <f>TRUNC((1/$C$388)*(5*(E102^2)-((($C$388-3)/($C$388-1))*E102^2)),4)</f>
        <v/>
      </c>
      <c r="F490" s="103">
        <f>TRUNC((1/$C$388)*(5*(F102^2)-((($C$388-3)/($C$388-1))*F102^2)),4)</f>
        <v/>
      </c>
    </row>
    <row r="491">
      <c r="C491" s="53" t="n">
        <v>108</v>
      </c>
      <c r="D491" s="103">
        <f>TRUNC((1/$C$388)*(5*(D103^2)-((($C$388-3)/($C$388-1))*D103^2)),4)</f>
        <v/>
      </c>
      <c r="E491" s="103">
        <f>TRUNC((1/$C$388)*(5*(E103^2)-((($C$388-3)/($C$388-1))*E103^2)),4)</f>
        <v/>
      </c>
      <c r="F491" s="103">
        <f>TRUNC((1/$C$388)*(5*(F103^2)-((($C$388-3)/($C$388-1))*F103^2)),4)</f>
        <v/>
      </c>
    </row>
    <row r="492">
      <c r="C492" s="53" t="n">
        <v>109</v>
      </c>
      <c r="D492" s="103">
        <f>TRUNC((1/$C$388)*(5*(D104^2)-((($C$388-3)/($C$388-1))*D104^2)),4)</f>
        <v/>
      </c>
      <c r="E492" s="103">
        <f>TRUNC((1/$C$388)*(5*(E104^2)-((($C$388-3)/($C$388-1))*E104^2)),4)</f>
        <v/>
      </c>
      <c r="F492" s="103">
        <f>TRUNC((1/$C$388)*(5*(F104^2)-((($C$388-3)/($C$388-1))*F104^2)),4)</f>
        <v/>
      </c>
    </row>
    <row r="493">
      <c r="C493" s="53" t="n">
        <v>110</v>
      </c>
      <c r="D493" s="103">
        <f>TRUNC((1/$C$388)*(5*(D105^2)-((($C$388-3)/($C$388-1))*D105^2)),4)</f>
        <v/>
      </c>
      <c r="E493" s="103">
        <f>TRUNC((1/$C$388)*(5*(E105^2)-((($C$388-3)/($C$388-1))*E105^2)),4)</f>
        <v/>
      </c>
      <c r="F493" s="103">
        <f>TRUNC((1/$C$388)*(5*(F105^2)-((($C$388-3)/($C$388-1))*F105^2)),4)</f>
        <v/>
      </c>
    </row>
    <row r="494">
      <c r="C494" s="53" t="n">
        <v>111</v>
      </c>
      <c r="D494" s="103">
        <f>TRUNC((1/$C$388)*(5*(D106^2)-((($C$388-3)/($C$388-1))*D106^2)),4)</f>
        <v/>
      </c>
      <c r="E494" s="103">
        <f>TRUNC((1/$C$388)*(5*(E106^2)-((($C$388-3)/($C$388-1))*E106^2)),4)</f>
        <v/>
      </c>
      <c r="F494" s="103">
        <f>TRUNC((1/$C$388)*(5*(F106^2)-((($C$388-3)/($C$388-1))*F106^2)),4)</f>
        <v/>
      </c>
    </row>
    <row r="495">
      <c r="C495" s="53" t="n">
        <v>112</v>
      </c>
      <c r="D495" s="103">
        <f>TRUNC((1/$C$388)*(5*(D107^2)-((($C$388-3)/($C$388-1))*D107^2)),4)</f>
        <v/>
      </c>
      <c r="E495" s="103">
        <f>TRUNC((1/$C$388)*(5*(E107^2)-((($C$388-3)/($C$388-1))*E107^2)),4)</f>
        <v/>
      </c>
      <c r="F495" s="103">
        <f>TRUNC((1/$C$388)*(5*(F107^2)-((($C$388-3)/($C$388-1))*F107^2)),4)</f>
        <v/>
      </c>
    </row>
    <row r="496">
      <c r="C496" s="53" t="n">
        <v>113</v>
      </c>
      <c r="D496" s="103">
        <f>TRUNC((1/$C$388)*(5*(D108^2)-((($C$388-3)/($C$388-1))*D108^2)),4)</f>
        <v/>
      </c>
      <c r="E496" s="103">
        <f>TRUNC((1/$C$388)*(5*(E108^2)-((($C$388-3)/($C$388-1))*E108^2)),4)</f>
        <v/>
      </c>
      <c r="F496" s="103">
        <f>TRUNC((1/$C$388)*(5*(F108^2)-((($C$388-3)/($C$388-1))*F108^2)),4)</f>
        <v/>
      </c>
    </row>
    <row r="497">
      <c r="C497" s="53" t="n">
        <v>114</v>
      </c>
      <c r="D497" s="103">
        <f>TRUNC((1/$C$388)*(5*(D109^2)-((($C$388-3)/($C$388-1))*D109^2)),4)</f>
        <v/>
      </c>
      <c r="E497" s="103">
        <f>TRUNC((1/$C$388)*(5*(E109^2)-((($C$388-3)/($C$388-1))*E109^2)),4)</f>
        <v/>
      </c>
      <c r="F497" s="103">
        <f>TRUNC((1/$C$388)*(5*(F109^2)-((($C$388-3)/($C$388-1))*F109^2)),4)</f>
        <v/>
      </c>
    </row>
    <row r="498">
      <c r="C498" s="53" t="n">
        <v>115</v>
      </c>
      <c r="D498" s="103">
        <f>TRUNC((1/$C$388)*(5*(D110^2)-((($C$388-3)/($C$388-1))*D110^2)),4)</f>
        <v/>
      </c>
      <c r="E498" s="103">
        <f>TRUNC((1/$C$388)*(5*(E110^2)-((($C$388-3)/($C$388-1))*E110^2)),4)</f>
        <v/>
      </c>
      <c r="F498" s="103">
        <f>TRUNC((1/$C$388)*(5*(F110^2)-((($C$388-3)/($C$388-1))*F110^2)),4)</f>
        <v/>
      </c>
    </row>
    <row r="499">
      <c r="C499" s="53" t="n">
        <v>116</v>
      </c>
      <c r="D499" s="103">
        <f>TRUNC((1/$C$388)*(5*(D111^2)-((($C$388-3)/($C$388-1))*D111^2)),4)</f>
        <v/>
      </c>
      <c r="E499" s="103">
        <f>TRUNC((1/$C$388)*(5*(E111^2)-((($C$388-3)/($C$388-1))*E111^2)),4)</f>
        <v/>
      </c>
      <c r="F499" s="103">
        <f>TRUNC((1/$C$388)*(5*(F111^2)-((($C$388-3)/($C$388-1))*F111^2)),4)</f>
        <v/>
      </c>
    </row>
    <row r="500">
      <c r="C500" s="53" t="n">
        <v>117</v>
      </c>
      <c r="D500" s="103">
        <f>TRUNC((1/$C$388)*(5*(D112^2)-((($C$388-3)/($C$388-1))*D112^2)),4)</f>
        <v/>
      </c>
      <c r="E500" s="103">
        <f>TRUNC((1/$C$388)*(5*(E112^2)-((($C$388-3)/($C$388-1))*E112^2)),4)</f>
        <v/>
      </c>
      <c r="F500" s="103">
        <f>TRUNC((1/$C$388)*(5*(F112^2)-((($C$388-3)/($C$388-1))*F112^2)),4)</f>
        <v/>
      </c>
    </row>
    <row r="501">
      <c r="C501" s="53" t="n">
        <v>118</v>
      </c>
      <c r="D501" s="103">
        <f>TRUNC((1/$C$388)*(5*(D113^2)-((($C$388-3)/($C$388-1))*D113^2)),4)</f>
        <v/>
      </c>
      <c r="E501" s="103">
        <f>TRUNC((1/$C$388)*(5*(E113^2)-((($C$388-3)/($C$388-1))*E113^2)),4)</f>
        <v/>
      </c>
      <c r="F501" s="103">
        <f>TRUNC((1/$C$388)*(5*(F113^2)-((($C$388-3)/($C$388-1))*F113^2)),4)</f>
        <v/>
      </c>
    </row>
    <row r="502">
      <c r="C502" s="53" t="n">
        <v>119</v>
      </c>
      <c r="D502" s="103">
        <f>TRUNC((1/$C$388)*(5*(D114^2)-((($C$388-3)/($C$388-1))*D114^2)),4)</f>
        <v/>
      </c>
      <c r="E502" s="103">
        <f>TRUNC((1/$C$388)*(5*(E114^2)-((($C$388-3)/($C$388-1))*E114^2)),4)</f>
        <v/>
      </c>
      <c r="F502" s="103">
        <f>TRUNC((1/$C$388)*(5*(F114^2)-((($C$388-3)/($C$388-1))*F114^2)),4)</f>
        <v/>
      </c>
    </row>
    <row r="503">
      <c r="C503" s="53" t="n">
        <v>120</v>
      </c>
      <c r="D503" s="103">
        <f>TRUNC((1/$C$388)*(5*(D115^2)-((($C$388-3)/($C$388-1))*D115^2)),4)</f>
        <v/>
      </c>
      <c r="E503" s="103">
        <f>TRUNC((1/$C$388)*(5*(E115^2)-((($C$388-3)/($C$388-1))*E115^2)),4)</f>
        <v/>
      </c>
      <c r="F503" s="103">
        <f>TRUNC((1/$C$388)*(5*(F115^2)-((($C$388-3)/($C$388-1))*F115^2)),4)</f>
        <v/>
      </c>
    </row>
    <row r="504">
      <c r="C504" s="53" t="n">
        <v>121</v>
      </c>
      <c r="D504" s="103">
        <f>TRUNC((1/$C$388)*(5*(D116^2)-((($C$388-3)/($C$388-1))*D116^2)),4)</f>
        <v/>
      </c>
      <c r="E504" s="103">
        <f>TRUNC((1/$C$388)*(5*(E116^2)-((($C$388-3)/($C$388-1))*E116^2)),4)</f>
        <v/>
      </c>
      <c r="F504" s="103">
        <f>TRUNC((1/$C$388)*(5*(F116^2)-((($C$388-3)/($C$388-1))*F116^2)),4)</f>
        <v/>
      </c>
    </row>
    <row r="505">
      <c r="C505" s="53" t="n">
        <v>122</v>
      </c>
      <c r="D505" s="103">
        <f>TRUNC((1/$C$388)*(5*(D117^2)-((($C$388-3)/($C$388-1))*D117^2)),4)</f>
        <v/>
      </c>
      <c r="E505" s="103">
        <f>TRUNC((1/$C$388)*(5*(E117^2)-((($C$388-3)/($C$388-1))*E117^2)),4)</f>
        <v/>
      </c>
      <c r="F505" s="103">
        <f>TRUNC((1/$C$388)*(5*(F117^2)-((($C$388-3)/($C$388-1))*F117^2)),4)</f>
        <v/>
      </c>
    </row>
    <row r="506">
      <c r="C506" s="53" t="n">
        <v>123</v>
      </c>
      <c r="D506" s="103">
        <f>TRUNC((1/$C$388)*(5*(D118^2)-((($C$388-3)/($C$388-1))*D118^2)),4)</f>
        <v/>
      </c>
      <c r="E506" s="103">
        <f>TRUNC((1/$C$388)*(5*(E118^2)-((($C$388-3)/($C$388-1))*E118^2)),4)</f>
        <v/>
      </c>
      <c r="F506" s="103">
        <f>TRUNC((1/$C$388)*(5*(F118^2)-((($C$388-3)/($C$388-1))*F118^2)),4)</f>
        <v/>
      </c>
    </row>
    <row r="507">
      <c r="C507" s="53" t="n">
        <v>124</v>
      </c>
      <c r="D507" s="103">
        <f>TRUNC((1/$C$388)*(5*(D119^2)-((($C$388-3)/($C$388-1))*D119^2)),4)</f>
        <v/>
      </c>
      <c r="E507" s="103">
        <f>TRUNC((1/$C$388)*(5*(E119^2)-((($C$388-3)/($C$388-1))*E119^2)),4)</f>
        <v/>
      </c>
      <c r="F507" s="103">
        <f>TRUNC((1/$C$388)*(5*(F119^2)-((($C$388-3)/($C$388-1))*F119^2)),4)</f>
        <v/>
      </c>
    </row>
    <row r="508">
      <c r="C508" s="53" t="n">
        <v>125</v>
      </c>
      <c r="D508" s="103">
        <f>TRUNC((1/$C$388)*(5*(D120^2)-((($C$388-3)/($C$388-1))*D120^2)),4)</f>
        <v/>
      </c>
      <c r="E508" s="103">
        <f>TRUNC((1/$C$388)*(5*(E120^2)-((($C$388-3)/($C$388-1))*E120^2)),4)</f>
        <v/>
      </c>
      <c r="F508" s="103">
        <f>TRUNC((1/$C$388)*(5*(F120^2)-((($C$388-3)/($C$388-1))*F120^2)),4)</f>
        <v/>
      </c>
    </row>
    <row r="509">
      <c r="C509" s="53" t="n">
        <v>126</v>
      </c>
      <c r="D509" s="103">
        <f>TRUNC((1/$C$388)*(5*(D121^2)-((($C$388-3)/($C$388-1))*D121^2)),4)</f>
        <v/>
      </c>
      <c r="E509" s="103">
        <f>TRUNC((1/$C$388)*(5*(E121^2)-((($C$388-3)/($C$388-1))*E121^2)),4)</f>
        <v/>
      </c>
      <c r="F509" s="103">
        <f>TRUNC((1/$C$388)*(5*(F121^2)-((($C$388-3)/($C$388-1))*F121^2)),4)</f>
        <v/>
      </c>
    </row>
    <row r="510">
      <c r="C510" s="53" t="n">
        <v>127</v>
      </c>
      <c r="D510" s="103">
        <f>TRUNC((1/$C$388)*(5*(D122^2)-((($C$388-3)/($C$388-1))*D122^2)),4)</f>
        <v/>
      </c>
      <c r="E510" s="103">
        <f>TRUNC((1/$C$388)*(5*(E122^2)-((($C$388-3)/($C$388-1))*E122^2)),4)</f>
        <v/>
      </c>
      <c r="F510" s="103">
        <f>TRUNC((1/$C$388)*(5*(F122^2)-((($C$388-3)/($C$388-1))*F122^2)),4)</f>
        <v/>
      </c>
    </row>
    <row r="511">
      <c r="C511" s="53" t="n">
        <v>128</v>
      </c>
      <c r="D511" s="103">
        <f>TRUNC((1/$C$388)*(5*(D123^2)-((($C$388-3)/($C$388-1))*D123^2)),4)</f>
        <v/>
      </c>
      <c r="E511" s="103">
        <f>TRUNC((1/$C$388)*(5*(E123^2)-((($C$388-3)/($C$388-1))*E123^2)),4)</f>
        <v/>
      </c>
      <c r="F511" s="103">
        <f>TRUNC((1/$C$388)*(5*(F123^2)-((($C$388-3)/($C$388-1))*F123^2)),4)</f>
        <v/>
      </c>
    </row>
    <row r="512">
      <c r="C512" s="53" t="n">
        <v>129</v>
      </c>
      <c r="D512" s="103">
        <f>TRUNC((1/$C$388)*(5*(D124^2)-((($C$388-3)/($C$388-1))*D124^2)),4)</f>
        <v/>
      </c>
      <c r="E512" s="103">
        <f>TRUNC((1/$C$388)*(5*(E124^2)-((($C$388-3)/($C$388-1))*E124^2)),4)</f>
        <v/>
      </c>
      <c r="F512" s="103">
        <f>TRUNC((1/$C$388)*(5*(F124^2)-((($C$388-3)/($C$388-1))*F124^2)),4)</f>
        <v/>
      </c>
    </row>
    <row r="513">
      <c r="C513" s="53" t="n">
        <v>130</v>
      </c>
      <c r="D513" s="103">
        <f>TRUNC((1/$C$388)*(5*(D125^2)-((($C$388-3)/($C$388-1))*D125^2)),4)</f>
        <v/>
      </c>
      <c r="E513" s="103">
        <f>TRUNC((1/$C$388)*(5*(E125^2)-((($C$388-3)/($C$388-1))*E125^2)),4)</f>
        <v/>
      </c>
      <c r="F513" s="103">
        <f>TRUNC((1/$C$388)*(5*(F125^2)-((($C$388-3)/($C$388-1))*F125^2)),4)</f>
        <v/>
      </c>
    </row>
    <row r="514">
      <c r="C514" s="53" t="n">
        <v>131</v>
      </c>
      <c r="D514" s="103">
        <f>TRUNC((1/$C$388)*(5*(D126^2)-((($C$388-3)/($C$388-1))*D126^2)),4)</f>
        <v/>
      </c>
      <c r="E514" s="103">
        <f>TRUNC((1/$C$388)*(5*(E126^2)-((($C$388-3)/($C$388-1))*E126^2)),4)</f>
        <v/>
      </c>
      <c r="F514" s="103">
        <f>TRUNC((1/$C$388)*(5*(F126^2)-((($C$388-3)/($C$388-1))*F126^2)),4)</f>
        <v/>
      </c>
    </row>
    <row r="515">
      <c r="C515" s="53" t="n">
        <v>132</v>
      </c>
      <c r="D515" s="103">
        <f>TRUNC((1/$C$388)*(5*(D127^2)-((($C$388-3)/($C$388-1))*D127^2)),4)</f>
        <v/>
      </c>
      <c r="E515" s="103">
        <f>TRUNC((1/$C$388)*(5*(E127^2)-((($C$388-3)/($C$388-1))*E127^2)),4)</f>
        <v/>
      </c>
      <c r="F515" s="103">
        <f>TRUNC((1/$C$388)*(5*(F127^2)-((($C$388-3)/($C$388-1))*F127^2)),4)</f>
        <v/>
      </c>
    </row>
    <row r="516">
      <c r="C516" s="53" t="n">
        <v>133</v>
      </c>
      <c r="D516" s="103">
        <f>TRUNC((1/$C$388)*(5*(D128^2)-((($C$388-3)/($C$388-1))*D128^2)),4)</f>
        <v/>
      </c>
      <c r="E516" s="103">
        <f>TRUNC((1/$C$388)*(5*(E128^2)-((($C$388-3)/($C$388-1))*E128^2)),4)</f>
        <v/>
      </c>
      <c r="F516" s="103">
        <f>TRUNC((1/$C$388)*(5*(F128^2)-((($C$388-3)/($C$388-1))*F128^2)),4)</f>
        <v/>
      </c>
    </row>
    <row r="517">
      <c r="C517" s="53" t="n">
        <v>134</v>
      </c>
      <c r="D517" s="103">
        <f>TRUNC((1/$C$388)*(5*(D129^2)-((($C$388-3)/($C$388-1))*D129^2)),4)</f>
        <v/>
      </c>
      <c r="E517" s="103">
        <f>TRUNC((1/$C$388)*(5*(E129^2)-((($C$388-3)/($C$388-1))*E129^2)),4)</f>
        <v/>
      </c>
      <c r="F517" s="103">
        <f>TRUNC((1/$C$388)*(5*(F129^2)-((($C$388-3)/($C$388-1))*F129^2)),4)</f>
        <v/>
      </c>
    </row>
    <row r="518">
      <c r="C518" s="53" t="n">
        <v>135</v>
      </c>
      <c r="D518" s="103">
        <f>TRUNC((1/$C$388)*(5*(D130^2)-((($C$388-3)/($C$388-1))*D130^2)),4)</f>
        <v/>
      </c>
      <c r="E518" s="103">
        <f>TRUNC((1/$C$388)*(5*(E130^2)-((($C$388-3)/($C$388-1))*E130^2)),4)</f>
        <v/>
      </c>
      <c r="F518" s="103">
        <f>TRUNC((1/$C$388)*(5*(F130^2)-((($C$388-3)/($C$388-1))*F130^2)),4)</f>
        <v/>
      </c>
    </row>
    <row r="519">
      <c r="C519" s="53" t="n">
        <v>136</v>
      </c>
      <c r="D519" s="103">
        <f>TRUNC((1/$C$388)*(5*(D131^2)-((($C$388-3)/($C$388-1))*D131^2)),4)</f>
        <v/>
      </c>
      <c r="E519" s="103">
        <f>TRUNC((1/$C$388)*(5*(E131^2)-((($C$388-3)/($C$388-1))*E131^2)),4)</f>
        <v/>
      </c>
      <c r="F519" s="103">
        <f>TRUNC((1/$C$388)*(5*(F131^2)-((($C$388-3)/($C$388-1))*F131^2)),4)</f>
        <v/>
      </c>
    </row>
    <row r="520">
      <c r="C520" s="53" t="n">
        <v>137</v>
      </c>
      <c r="D520" s="103">
        <f>TRUNC((1/$C$388)*(5*(D132^2)-((($C$388-3)/($C$388-1))*D132^2)),4)</f>
        <v/>
      </c>
      <c r="E520" s="103">
        <f>TRUNC((1/$C$388)*(5*(E132^2)-((($C$388-3)/($C$388-1))*E132^2)),4)</f>
        <v/>
      </c>
      <c r="F520" s="103">
        <f>TRUNC((1/$C$388)*(5*(F132^2)-((($C$388-3)/($C$388-1))*F132^2)),4)</f>
        <v/>
      </c>
    </row>
    <row r="521">
      <c r="C521" s="53" t="n">
        <v>138</v>
      </c>
      <c r="D521" s="103">
        <f>TRUNC((1/$C$388)*(5*(D133^2)-((($C$388-3)/($C$388-1))*D133^2)),4)</f>
        <v/>
      </c>
      <c r="E521" s="103">
        <f>TRUNC((1/$C$388)*(5*(E133^2)-((($C$388-3)/($C$388-1))*E133^2)),4)</f>
        <v/>
      </c>
      <c r="F521" s="103">
        <f>TRUNC((1/$C$388)*(5*(F133^2)-((($C$388-3)/($C$388-1))*F133^2)),4)</f>
        <v/>
      </c>
    </row>
    <row r="522">
      <c r="C522" s="53" t="n">
        <v>139</v>
      </c>
      <c r="D522" s="103">
        <f>TRUNC((1/$C$388)*(5*(D134^2)-((($C$388-3)/($C$388-1))*D134^2)),4)</f>
        <v/>
      </c>
      <c r="E522" s="103">
        <f>TRUNC((1/$C$388)*(5*(E134^2)-((($C$388-3)/($C$388-1))*E134^2)),4)</f>
        <v/>
      </c>
      <c r="F522" s="103">
        <f>TRUNC((1/$C$388)*(5*(F134^2)-((($C$388-3)/($C$388-1))*F134^2)),4)</f>
        <v/>
      </c>
    </row>
    <row r="523">
      <c r="C523" s="53" t="n">
        <v>140</v>
      </c>
      <c r="D523" s="103">
        <f>TRUNC((1/$C$388)*(5*(D135^2)-((($C$388-3)/($C$388-1))*D135^2)),4)</f>
        <v/>
      </c>
      <c r="E523" s="103">
        <f>TRUNC((1/$C$388)*(5*(E135^2)-((($C$388-3)/($C$388-1))*E135^2)),4)</f>
        <v/>
      </c>
      <c r="F523" s="103">
        <f>TRUNC((1/$C$388)*(5*(F135^2)-((($C$388-3)/($C$388-1))*F135^2)),4)</f>
        <v/>
      </c>
    </row>
    <row r="524">
      <c r="C524" s="53" t="n">
        <v>141</v>
      </c>
      <c r="D524" s="103">
        <f>TRUNC((1/$C$388)*(5*(D136^2)-((($C$388-3)/($C$388-1))*D136^2)),4)</f>
        <v/>
      </c>
      <c r="E524" s="103">
        <f>TRUNC((1/$C$388)*(5*(E136^2)-((($C$388-3)/($C$388-1))*E136^2)),4)</f>
        <v/>
      </c>
      <c r="F524" s="103">
        <f>TRUNC((1/$C$388)*(5*(F136^2)-((($C$388-3)/($C$388-1))*F136^2)),4)</f>
        <v/>
      </c>
    </row>
    <row r="525">
      <c r="C525" s="53" t="n">
        <v>142</v>
      </c>
      <c r="D525" s="103">
        <f>TRUNC((1/$C$388)*(5*(D137^2)-((($C$388-3)/($C$388-1))*D137^2)),4)</f>
        <v/>
      </c>
      <c r="E525" s="103">
        <f>TRUNC((1/$C$388)*(5*(E137^2)-((($C$388-3)/($C$388-1))*E137^2)),4)</f>
        <v/>
      </c>
      <c r="F525" s="103">
        <f>TRUNC((1/$C$388)*(5*(F137^2)-((($C$388-3)/($C$388-1))*F137^2)),4)</f>
        <v/>
      </c>
    </row>
    <row r="526">
      <c r="C526" s="53" t="n">
        <v>143</v>
      </c>
      <c r="D526" s="103">
        <f>TRUNC((1/$C$388)*(5*(D138^2)-((($C$388-3)/($C$388-1))*D138^2)),4)</f>
        <v/>
      </c>
      <c r="E526" s="103">
        <f>TRUNC((1/$C$388)*(5*(E138^2)-((($C$388-3)/($C$388-1))*E138^2)),4)</f>
        <v/>
      </c>
      <c r="F526" s="103">
        <f>TRUNC((1/$C$388)*(5*(F138^2)-((($C$388-3)/($C$388-1))*F138^2)),4)</f>
        <v/>
      </c>
    </row>
    <row r="527">
      <c r="C527" s="53" t="n">
        <v>144</v>
      </c>
      <c r="D527" s="103">
        <f>TRUNC((1/$C$388)*(5*(D139^2)-((($C$388-3)/($C$388-1))*D139^2)),4)</f>
        <v/>
      </c>
      <c r="E527" s="103">
        <f>TRUNC((1/$C$388)*(5*(E139^2)-((($C$388-3)/($C$388-1))*E139^2)),4)</f>
        <v/>
      </c>
      <c r="F527" s="103">
        <f>TRUNC((1/$C$388)*(5*(F139^2)-((($C$388-3)/($C$388-1))*F139^2)),4)</f>
        <v/>
      </c>
    </row>
    <row r="528">
      <c r="C528" s="53" t="n">
        <v>145</v>
      </c>
      <c r="D528" s="103">
        <f>TRUNC((1/$C$388)*(5*(D140^2)-((($C$388-3)/($C$388-1))*D140^2)),4)</f>
        <v/>
      </c>
      <c r="E528" s="103">
        <f>TRUNC((1/$C$388)*(5*(E140^2)-((($C$388-3)/($C$388-1))*E140^2)),4)</f>
        <v/>
      </c>
      <c r="F528" s="103">
        <f>TRUNC((1/$C$388)*(5*(F140^2)-((($C$388-3)/($C$388-1))*F140^2)),4)</f>
        <v/>
      </c>
    </row>
    <row r="529">
      <c r="C529" s="53" t="n">
        <v>146</v>
      </c>
      <c r="D529" s="103">
        <f>TRUNC((1/$C$388)*(5*(D141^2)-((($C$388-3)/($C$388-1))*D141^2)),4)</f>
        <v/>
      </c>
      <c r="E529" s="103">
        <f>TRUNC((1/$C$388)*(5*(E141^2)-((($C$388-3)/($C$388-1))*E141^2)),4)</f>
        <v/>
      </c>
      <c r="F529" s="103">
        <f>TRUNC((1/$C$388)*(5*(F141^2)-((($C$388-3)/($C$388-1))*F141^2)),4)</f>
        <v/>
      </c>
    </row>
    <row r="530">
      <c r="C530" s="53" t="n">
        <v>147</v>
      </c>
      <c r="D530" s="103">
        <f>TRUNC((1/$C$388)*(5*(D142^2)-((($C$388-3)/($C$388-1))*D142^2)),4)</f>
        <v/>
      </c>
      <c r="E530" s="103">
        <f>TRUNC((1/$C$388)*(5*(E142^2)-((($C$388-3)/($C$388-1))*E142^2)),4)</f>
        <v/>
      </c>
      <c r="F530" s="103">
        <f>TRUNC((1/$C$388)*(5*(F142^2)-((($C$388-3)/($C$388-1))*F142^2)),4)</f>
        <v/>
      </c>
    </row>
    <row r="531">
      <c r="C531" s="53" t="n">
        <v>148</v>
      </c>
      <c r="D531" s="103">
        <f>TRUNC((1/$C$388)*(5*(D143^2)-((($C$388-3)/($C$388-1))*D143^2)),4)</f>
        <v/>
      </c>
      <c r="E531" s="103">
        <f>TRUNC((1/$C$388)*(5*(E143^2)-((($C$388-3)/($C$388-1))*E143^2)),4)</f>
        <v/>
      </c>
      <c r="F531" s="103">
        <f>TRUNC((1/$C$388)*(5*(F143^2)-((($C$388-3)/($C$388-1))*F143^2)),4)</f>
        <v/>
      </c>
    </row>
    <row r="532">
      <c r="C532" s="53" t="n">
        <v>149</v>
      </c>
      <c r="D532" s="103">
        <f>TRUNC((1/$C$388)*(5*(D144^2)-((($C$388-3)/($C$388-1))*D144^2)),4)</f>
        <v/>
      </c>
      <c r="E532" s="103">
        <f>TRUNC((1/$C$388)*(5*(E144^2)-((($C$388-3)/($C$388-1))*E144^2)),4)</f>
        <v/>
      </c>
      <c r="F532" s="103">
        <f>TRUNC((1/$C$388)*(5*(F144^2)-((($C$388-3)/($C$388-1))*F144^2)),4)</f>
        <v/>
      </c>
    </row>
    <row r="533">
      <c r="C533" s="53" t="n">
        <v>150</v>
      </c>
      <c r="D533" s="103">
        <f>TRUNC((1/$C$388)*(5*(D145^2)-((($C$388-3)/($C$388-1))*D145^2)),4)</f>
        <v/>
      </c>
      <c r="E533" s="103">
        <f>TRUNC((1/$C$388)*(5*(E145^2)-((($C$388-3)/($C$388-1))*E145^2)),4)</f>
        <v/>
      </c>
      <c r="F533" s="103">
        <f>TRUNC((1/$C$388)*(5*(F145^2)-((($C$388-3)/($C$388-1))*F145^2)),4)</f>
        <v/>
      </c>
    </row>
    <row r="534">
      <c r="C534" s="53" t="n">
        <v>151</v>
      </c>
      <c r="D534" s="103">
        <f>TRUNC((1/$C$388)*(5*(D146^2)-((($C$388-3)/($C$388-1))*D146^2)),4)</f>
        <v/>
      </c>
      <c r="E534" s="103">
        <f>TRUNC((1/$C$388)*(5*(E146^2)-((($C$388-3)/($C$388-1))*E146^2)),4)</f>
        <v/>
      </c>
      <c r="F534" s="103">
        <f>TRUNC((1/$C$388)*(5*(F146^2)-((($C$388-3)/($C$388-1))*F146^2)),4)</f>
        <v/>
      </c>
    </row>
    <row r="535">
      <c r="C535" s="53" t="n">
        <v>152</v>
      </c>
      <c r="D535" s="103">
        <f>TRUNC((1/$C$388)*(5*(D147^2)-((($C$388-3)/($C$388-1))*D147^2)),4)</f>
        <v/>
      </c>
      <c r="E535" s="103">
        <f>TRUNC((1/$C$388)*(5*(E147^2)-((($C$388-3)/($C$388-1))*E147^2)),4)</f>
        <v/>
      </c>
      <c r="F535" s="103">
        <f>TRUNC((1/$C$388)*(5*(F147^2)-((($C$388-3)/($C$388-1))*F147^2)),4)</f>
        <v/>
      </c>
    </row>
    <row r="536">
      <c r="C536" s="53" t="n">
        <v>153</v>
      </c>
      <c r="D536" s="103">
        <f>TRUNC((1/$C$388)*(5*(D148^2)-((($C$388-3)/($C$388-1))*D148^2)),4)</f>
        <v/>
      </c>
      <c r="E536" s="103">
        <f>TRUNC((1/$C$388)*(5*(E148^2)-((($C$388-3)/($C$388-1))*E148^2)),4)</f>
        <v/>
      </c>
      <c r="F536" s="103">
        <f>TRUNC((1/$C$388)*(5*(F148^2)-((($C$388-3)/($C$388-1))*F148^2)),4)</f>
        <v/>
      </c>
    </row>
    <row r="537">
      <c r="C537" s="53" t="n">
        <v>154</v>
      </c>
      <c r="D537" s="103">
        <f>TRUNC((1/$C$388)*(5*(D149^2)-((($C$388-3)/($C$388-1))*D149^2)),4)</f>
        <v/>
      </c>
      <c r="E537" s="103">
        <f>TRUNC((1/$C$388)*(5*(E149^2)-((($C$388-3)/($C$388-1))*E149^2)),4)</f>
        <v/>
      </c>
      <c r="F537" s="103">
        <f>TRUNC((1/$C$388)*(5*(F149^2)-((($C$388-3)/($C$388-1))*F149^2)),4)</f>
        <v/>
      </c>
    </row>
    <row r="538">
      <c r="C538" s="53" t="n">
        <v>155</v>
      </c>
      <c r="D538" s="103">
        <f>TRUNC((1/$C$388)*(5*(D150^2)-((($C$388-3)/($C$388-1))*D150^2)),4)</f>
        <v/>
      </c>
      <c r="E538" s="103">
        <f>TRUNC((1/$C$388)*(5*(E150^2)-((($C$388-3)/($C$388-1))*E150^2)),4)</f>
        <v/>
      </c>
      <c r="F538" s="103">
        <f>TRUNC((1/$C$388)*(5*(F150^2)-((($C$388-3)/($C$388-1))*F150^2)),4)</f>
        <v/>
      </c>
    </row>
    <row r="539">
      <c r="C539" s="53" t="n">
        <v>156</v>
      </c>
      <c r="D539" s="103">
        <f>TRUNC((1/$C$388)*(5*(D151^2)-((($C$388-3)/($C$388-1))*D151^2)),4)</f>
        <v/>
      </c>
      <c r="E539" s="103">
        <f>TRUNC((1/$C$388)*(5*(E151^2)-((($C$388-3)/($C$388-1))*E151^2)),4)</f>
        <v/>
      </c>
      <c r="F539" s="103">
        <f>TRUNC((1/$C$388)*(5*(F151^2)-((($C$388-3)/($C$388-1))*F151^2)),4)</f>
        <v/>
      </c>
    </row>
    <row r="540">
      <c r="C540" s="53" t="n">
        <v>157</v>
      </c>
      <c r="D540" s="103">
        <f>TRUNC((1/$C$388)*(5*(D152^2)-((($C$388-3)/($C$388-1))*D152^2)),4)</f>
        <v/>
      </c>
      <c r="E540" s="103">
        <f>TRUNC((1/$C$388)*(5*(E152^2)-((($C$388-3)/($C$388-1))*E152^2)),4)</f>
        <v/>
      </c>
      <c r="F540" s="103">
        <f>TRUNC((1/$C$388)*(5*(F152^2)-((($C$388-3)/($C$388-1))*F152^2)),4)</f>
        <v/>
      </c>
    </row>
    <row r="541">
      <c r="C541" s="53" t="n">
        <v>158</v>
      </c>
      <c r="D541" s="103">
        <f>TRUNC((1/$C$388)*(5*(D153^2)-((($C$388-3)/($C$388-1))*D153^2)),4)</f>
        <v/>
      </c>
      <c r="E541" s="103">
        <f>TRUNC((1/$C$388)*(5*(E153^2)-((($C$388-3)/($C$388-1))*E153^2)),4)</f>
        <v/>
      </c>
      <c r="F541" s="103">
        <f>TRUNC((1/$C$388)*(5*(F153^2)-((($C$388-3)/($C$388-1))*F153^2)),4)</f>
        <v/>
      </c>
    </row>
    <row r="542">
      <c r="C542" s="53" t="n">
        <v>159</v>
      </c>
      <c r="D542" s="103">
        <f>TRUNC((1/$C$388)*(5*(D154^2)-((($C$388-3)/($C$388-1))*D154^2)),4)</f>
        <v/>
      </c>
      <c r="E542" s="103">
        <f>TRUNC((1/$C$388)*(5*(E154^2)-((($C$388-3)/($C$388-1))*E154^2)),4)</f>
        <v/>
      </c>
      <c r="F542" s="103">
        <f>TRUNC((1/$C$388)*(5*(F154^2)-((($C$388-3)/($C$388-1))*F154^2)),4)</f>
        <v/>
      </c>
    </row>
    <row r="543">
      <c r="C543" s="53" t="n">
        <v>160</v>
      </c>
      <c r="D543" s="103">
        <f>TRUNC((1/$C$388)*(5*(D155^2)-((($C$388-3)/($C$388-1))*D155^2)),4)</f>
        <v/>
      </c>
      <c r="E543" s="103">
        <f>TRUNC((1/$C$388)*(5*(E155^2)-((($C$388-3)/($C$388-1))*E155^2)),4)</f>
        <v/>
      </c>
      <c r="F543" s="103">
        <f>TRUNC((1/$C$388)*(5*(F155^2)-((($C$388-3)/($C$388-1))*F155^2)),4)</f>
        <v/>
      </c>
    </row>
    <row r="544">
      <c r="C544" s="53" t="n">
        <v>161</v>
      </c>
      <c r="D544" s="103">
        <f>TRUNC((1/$C$388)*(5*(D156^2)-((($C$388-3)/($C$388-1))*D156^2)),4)</f>
        <v/>
      </c>
      <c r="E544" s="103">
        <f>TRUNC((1/$C$388)*(5*(E156^2)-((($C$388-3)/($C$388-1))*E156^2)),4)</f>
        <v/>
      </c>
      <c r="F544" s="103">
        <f>TRUNC((1/$C$388)*(5*(F156^2)-((($C$388-3)/($C$388-1))*F156^2)),4)</f>
        <v/>
      </c>
    </row>
    <row r="545">
      <c r="C545" s="53" t="n">
        <v>162</v>
      </c>
      <c r="D545" s="103">
        <f>TRUNC((1/$C$388)*(5*(D157^2)-((($C$388-3)/($C$388-1))*D157^2)),4)</f>
        <v/>
      </c>
      <c r="E545" s="103">
        <f>TRUNC((1/$C$388)*(5*(E157^2)-((($C$388-3)/($C$388-1))*E157^2)),4)</f>
        <v/>
      </c>
      <c r="F545" s="103">
        <f>TRUNC((1/$C$388)*(5*(F157^2)-((($C$388-3)/($C$388-1))*F157^2)),4)</f>
        <v/>
      </c>
    </row>
    <row r="546">
      <c r="C546" s="53" t="n">
        <v>163</v>
      </c>
      <c r="D546" s="103">
        <f>TRUNC((1/$C$388)*(5*(D158^2)-((($C$388-3)/($C$388-1))*D158^2)),4)</f>
        <v/>
      </c>
      <c r="E546" s="103">
        <f>TRUNC((1/$C$388)*(5*(E158^2)-((($C$388-3)/($C$388-1))*E158^2)),4)</f>
        <v/>
      </c>
      <c r="F546" s="103">
        <f>TRUNC((1/$C$388)*(5*(F158^2)-((($C$388-3)/($C$388-1))*F158^2)),4)</f>
        <v/>
      </c>
    </row>
    <row r="547">
      <c r="C547" s="53" t="n">
        <v>164</v>
      </c>
      <c r="D547" s="103">
        <f>TRUNC((1/$C$388)*(5*(D159^2)-((($C$388-3)/($C$388-1))*D159^2)),4)</f>
        <v/>
      </c>
      <c r="E547" s="103">
        <f>TRUNC((1/$C$388)*(5*(E159^2)-((($C$388-3)/($C$388-1))*E159^2)),4)</f>
        <v/>
      </c>
      <c r="F547" s="103">
        <f>TRUNC((1/$C$388)*(5*(F159^2)-((($C$388-3)/($C$388-1))*F159^2)),4)</f>
        <v/>
      </c>
    </row>
    <row r="548">
      <c r="C548" s="53" t="n">
        <v>165</v>
      </c>
      <c r="D548" s="103">
        <f>TRUNC((1/$C$388)*(5*(D160^2)-((($C$388-3)/($C$388-1))*D160^2)),4)</f>
        <v/>
      </c>
      <c r="E548" s="103">
        <f>TRUNC((1/$C$388)*(5*(E160^2)-((($C$388-3)/($C$388-1))*E160^2)),4)</f>
        <v/>
      </c>
      <c r="F548" s="103">
        <f>TRUNC((1/$C$388)*(5*(F160^2)-((($C$388-3)/($C$388-1))*F160^2)),4)</f>
        <v/>
      </c>
    </row>
    <row r="549">
      <c r="C549" s="53" t="n">
        <v>166</v>
      </c>
      <c r="D549" s="103">
        <f>TRUNC((1/$C$388)*(5*(D161^2)-((($C$388-3)/($C$388-1))*D161^2)),4)</f>
        <v/>
      </c>
      <c r="E549" s="103">
        <f>TRUNC((1/$C$388)*(5*(E161^2)-((($C$388-3)/($C$388-1))*E161^2)),4)</f>
        <v/>
      </c>
      <c r="F549" s="103">
        <f>TRUNC((1/$C$388)*(5*(F161^2)-((($C$388-3)/($C$388-1))*F161^2)),4)</f>
        <v/>
      </c>
    </row>
    <row r="550">
      <c r="C550" s="53" t="n">
        <v>167</v>
      </c>
      <c r="D550" s="103">
        <f>TRUNC((1/$C$388)*(5*(D162^2)-((($C$388-3)/($C$388-1))*D162^2)),4)</f>
        <v/>
      </c>
      <c r="E550" s="103">
        <f>TRUNC((1/$C$388)*(5*(E162^2)-((($C$388-3)/($C$388-1))*E162^2)),4)</f>
        <v/>
      </c>
      <c r="F550" s="103">
        <f>TRUNC((1/$C$388)*(5*(F162^2)-((($C$388-3)/($C$388-1))*F162^2)),4)</f>
        <v/>
      </c>
    </row>
    <row r="551">
      <c r="C551" s="53" t="n">
        <v>168</v>
      </c>
      <c r="D551" s="103">
        <f>TRUNC((1/$C$388)*(5*(D163^2)-((($C$388-3)/($C$388-1))*D163^2)),4)</f>
        <v/>
      </c>
      <c r="E551" s="103">
        <f>TRUNC((1/$C$388)*(5*(E163^2)-((($C$388-3)/($C$388-1))*E163^2)),4)</f>
        <v/>
      </c>
      <c r="F551" s="103">
        <f>TRUNC((1/$C$388)*(5*(F163^2)-((($C$388-3)/($C$388-1))*F163^2)),4)</f>
        <v/>
      </c>
    </row>
    <row r="552">
      <c r="C552" s="53" t="n">
        <v>169</v>
      </c>
      <c r="D552" s="103">
        <f>TRUNC((1/$C$388)*(5*(D164^2)-((($C$388-3)/($C$388-1))*D164^2)),4)</f>
        <v/>
      </c>
      <c r="E552" s="103">
        <f>TRUNC((1/$C$388)*(5*(E164^2)-((($C$388-3)/($C$388-1))*E164^2)),4)</f>
        <v/>
      </c>
      <c r="F552" s="103">
        <f>TRUNC((1/$C$388)*(5*(F164^2)-((($C$388-3)/($C$388-1))*F164^2)),4)</f>
        <v/>
      </c>
    </row>
    <row r="553">
      <c r="C553" s="53" t="n">
        <v>170</v>
      </c>
      <c r="D553" s="103">
        <f>TRUNC((1/$C$388)*(5*(D165^2)-((($C$388-3)/($C$388-1))*D165^2)),4)</f>
        <v/>
      </c>
      <c r="E553" s="103">
        <f>TRUNC((1/$C$388)*(5*(E165^2)-((($C$388-3)/($C$388-1))*E165^2)),4)</f>
        <v/>
      </c>
      <c r="F553" s="103">
        <f>TRUNC((1/$C$388)*(5*(F165^2)-((($C$388-3)/($C$388-1))*F165^2)),4)</f>
        <v/>
      </c>
    </row>
    <row r="554">
      <c r="C554" s="53" t="n">
        <v>171</v>
      </c>
      <c r="D554" s="103">
        <f>TRUNC((1/$C$388)*(5*(D166^2)-((($C$388-3)/($C$388-1))*D166^2)),4)</f>
        <v/>
      </c>
      <c r="E554" s="103">
        <f>TRUNC((1/$C$388)*(5*(E166^2)-((($C$388-3)/($C$388-1))*E166^2)),4)</f>
        <v/>
      </c>
      <c r="F554" s="103">
        <f>TRUNC((1/$C$388)*(5*(F166^2)-((($C$388-3)/($C$388-1))*F166^2)),4)</f>
        <v/>
      </c>
    </row>
    <row r="555">
      <c r="C555" s="53" t="n">
        <v>172</v>
      </c>
      <c r="D555" s="103">
        <f>TRUNC((1/$C$388)*(5*(D167^2)-((($C$388-3)/($C$388-1))*D167^2)),4)</f>
        <v/>
      </c>
      <c r="E555" s="103">
        <f>TRUNC((1/$C$388)*(5*(E167^2)-((($C$388-3)/($C$388-1))*E167^2)),4)</f>
        <v/>
      </c>
      <c r="F555" s="103">
        <f>TRUNC((1/$C$388)*(5*(F167^2)-((($C$388-3)/($C$388-1))*F167^2)),4)</f>
        <v/>
      </c>
    </row>
    <row r="556">
      <c r="C556" s="53" t="n">
        <v>173</v>
      </c>
      <c r="D556" s="103">
        <f>TRUNC((1/$C$388)*(5*(D168^2)-((($C$388-3)/($C$388-1))*D168^2)),4)</f>
        <v/>
      </c>
      <c r="E556" s="103">
        <f>TRUNC((1/$C$388)*(5*(E168^2)-((($C$388-3)/($C$388-1))*E168^2)),4)</f>
        <v/>
      </c>
      <c r="F556" s="103">
        <f>TRUNC((1/$C$388)*(5*(F168^2)-((($C$388-3)/($C$388-1))*F168^2)),4)</f>
        <v/>
      </c>
    </row>
    <row r="557">
      <c r="C557" s="53" t="n">
        <v>174</v>
      </c>
      <c r="D557" s="103">
        <f>TRUNC((1/$C$388)*(5*(D169^2)-((($C$388-3)/($C$388-1))*D169^2)),4)</f>
        <v/>
      </c>
      <c r="E557" s="103">
        <f>TRUNC((1/$C$388)*(5*(E169^2)-((($C$388-3)/($C$388-1))*E169^2)),4)</f>
        <v/>
      </c>
      <c r="F557" s="103">
        <f>TRUNC((1/$C$388)*(5*(F169^2)-((($C$388-3)/($C$388-1))*F169^2)),4)</f>
        <v/>
      </c>
    </row>
    <row r="558">
      <c r="C558" s="53" t="n">
        <v>175</v>
      </c>
      <c r="D558" s="103">
        <f>TRUNC((1/$C$388)*(5*(D170^2)-((($C$388-3)/($C$388-1))*D170^2)),4)</f>
        <v/>
      </c>
      <c r="E558" s="103">
        <f>TRUNC((1/$C$388)*(5*(E170^2)-((($C$388-3)/($C$388-1))*E170^2)),4)</f>
        <v/>
      </c>
      <c r="F558" s="103">
        <f>TRUNC((1/$C$388)*(5*(F170^2)-((($C$388-3)/($C$388-1))*F170^2)),4)</f>
        <v/>
      </c>
    </row>
    <row r="559">
      <c r="C559" s="53" t="n">
        <v>176</v>
      </c>
      <c r="D559" s="103">
        <f>TRUNC((1/$C$388)*(5*(D171^2)-((($C$388-3)/($C$388-1))*D171^2)),4)</f>
        <v/>
      </c>
      <c r="E559" s="103">
        <f>TRUNC((1/$C$388)*(5*(E171^2)-((($C$388-3)/($C$388-1))*E171^2)),4)</f>
        <v/>
      </c>
      <c r="F559" s="103">
        <f>TRUNC((1/$C$388)*(5*(F171^2)-((($C$388-3)/($C$388-1))*F171^2)),4)</f>
        <v/>
      </c>
    </row>
    <row r="560">
      <c r="C560" s="53" t="n">
        <v>177</v>
      </c>
      <c r="D560" s="103">
        <f>TRUNC((1/$C$388)*(5*(D172^2)-((($C$388-3)/($C$388-1))*D172^2)),4)</f>
        <v/>
      </c>
      <c r="E560" s="103">
        <f>TRUNC((1/$C$388)*(5*(E172^2)-((($C$388-3)/($C$388-1))*E172^2)),4)</f>
        <v/>
      </c>
      <c r="F560" s="103">
        <f>TRUNC((1/$C$388)*(5*(F172^2)-((($C$388-3)/($C$388-1))*F172^2)),4)</f>
        <v/>
      </c>
    </row>
    <row r="561">
      <c r="C561" s="53" t="n">
        <v>178</v>
      </c>
      <c r="D561" s="103">
        <f>TRUNC((1/$C$388)*(5*(D173^2)-((($C$388-3)/($C$388-1))*D173^2)),4)</f>
        <v/>
      </c>
      <c r="E561" s="103">
        <f>TRUNC((1/$C$388)*(5*(E173^2)-((($C$388-3)/($C$388-1))*E173^2)),4)</f>
        <v/>
      </c>
      <c r="F561" s="103">
        <f>TRUNC((1/$C$388)*(5*(F173^2)-((($C$388-3)/($C$388-1))*F173^2)),4)</f>
        <v/>
      </c>
    </row>
    <row r="562">
      <c r="C562" s="53" t="n">
        <v>179</v>
      </c>
      <c r="D562" s="103">
        <f>TRUNC((1/$C$388)*(5*(D174^2)-((($C$388-3)/($C$388-1))*D174^2)),4)</f>
        <v/>
      </c>
      <c r="E562" s="103">
        <f>TRUNC((1/$C$388)*(5*(E174^2)-((($C$388-3)/($C$388-1))*E174^2)),4)</f>
        <v/>
      </c>
      <c r="F562" s="103">
        <f>TRUNC((1/$C$388)*(5*(F174^2)-((($C$388-3)/($C$388-1))*F174^2)),4)</f>
        <v/>
      </c>
    </row>
    <row r="563">
      <c r="C563" s="53" t="n">
        <v>180</v>
      </c>
      <c r="D563" s="103">
        <f>TRUNC((1/$C$388)*(5*(D175^2)-((($C$388-3)/($C$388-1))*D175^2)),4)</f>
        <v/>
      </c>
      <c r="E563" s="103">
        <f>TRUNC((1/$C$388)*(5*(E175^2)-((($C$388-3)/($C$388-1))*E175^2)),4)</f>
        <v/>
      </c>
      <c r="F563" s="103">
        <f>TRUNC((1/$C$388)*(5*(F175^2)-((($C$388-3)/($C$388-1))*F175^2)),4)</f>
        <v/>
      </c>
    </row>
    <row r="564">
      <c r="C564" s="53" t="n">
        <v>181</v>
      </c>
      <c r="D564" s="103">
        <f>TRUNC((1/$C$388)*(5*(D176^2)-((($C$388-3)/($C$388-1))*D176^2)),4)</f>
        <v/>
      </c>
      <c r="E564" s="103">
        <f>TRUNC((1/$C$388)*(5*(E176^2)-((($C$388-3)/($C$388-1))*E176^2)),4)</f>
        <v/>
      </c>
      <c r="F564" s="103">
        <f>TRUNC((1/$C$388)*(5*(F176^2)-((($C$388-3)/($C$388-1))*F176^2)),4)</f>
        <v/>
      </c>
    </row>
    <row r="565">
      <c r="C565" s="53" t="n">
        <v>182</v>
      </c>
      <c r="D565" s="103">
        <f>TRUNC((1/$C$388)*(5*(D177^2)-((($C$388-3)/($C$388-1))*D177^2)),4)</f>
        <v/>
      </c>
      <c r="E565" s="103">
        <f>TRUNC((1/$C$388)*(5*(E177^2)-((($C$388-3)/($C$388-1))*E177^2)),4)</f>
        <v/>
      </c>
      <c r="F565" s="103">
        <f>TRUNC((1/$C$388)*(5*(F177^2)-((($C$388-3)/($C$388-1))*F177^2)),4)</f>
        <v/>
      </c>
    </row>
    <row r="566">
      <c r="C566" s="53" t="n">
        <v>183</v>
      </c>
      <c r="D566" s="103">
        <f>TRUNC((1/$C$388)*(5*(D178^2)-((($C$388-3)/($C$388-1))*D178^2)),4)</f>
        <v/>
      </c>
      <c r="E566" s="103">
        <f>TRUNC((1/$C$388)*(5*(E178^2)-((($C$388-3)/($C$388-1))*E178^2)),4)</f>
        <v/>
      </c>
      <c r="F566" s="103">
        <f>TRUNC((1/$C$388)*(5*(F178^2)-((($C$388-3)/($C$388-1))*F178^2)),4)</f>
        <v/>
      </c>
    </row>
    <row r="567">
      <c r="C567" s="53" t="n">
        <v>184</v>
      </c>
      <c r="D567" s="103">
        <f>TRUNC((1/$C$388)*(5*(D179^2)-((($C$388-3)/($C$388-1))*D179^2)),4)</f>
        <v/>
      </c>
      <c r="E567" s="103">
        <f>TRUNC((1/$C$388)*(5*(E179^2)-((($C$388-3)/($C$388-1))*E179^2)),4)</f>
        <v/>
      </c>
      <c r="F567" s="103">
        <f>TRUNC((1/$C$388)*(5*(F179^2)-((($C$388-3)/($C$388-1))*F179^2)),4)</f>
        <v/>
      </c>
    </row>
    <row r="568">
      <c r="C568" s="53" t="n">
        <v>185</v>
      </c>
      <c r="D568" s="103">
        <f>TRUNC((1/$C$388)*(5*(D180^2)-((($C$388-3)/($C$388-1))*D180^2)),4)</f>
        <v/>
      </c>
      <c r="E568" s="103">
        <f>TRUNC((1/$C$388)*(5*(E180^2)-((($C$388-3)/($C$388-1))*E180^2)),4)</f>
        <v/>
      </c>
      <c r="F568" s="103">
        <f>TRUNC((1/$C$388)*(5*(F180^2)-((($C$388-3)/($C$388-1))*F180^2)),4)</f>
        <v/>
      </c>
    </row>
    <row r="569">
      <c r="C569" s="53" t="n">
        <v>186</v>
      </c>
      <c r="D569" s="103">
        <f>TRUNC((1/$C$388)*(5*(D181^2)-((($C$388-3)/($C$388-1))*D181^2)),4)</f>
        <v/>
      </c>
      <c r="E569" s="103">
        <f>TRUNC((1/$C$388)*(5*(E181^2)-((($C$388-3)/($C$388-1))*E181^2)),4)</f>
        <v/>
      </c>
      <c r="F569" s="103">
        <f>TRUNC((1/$C$388)*(5*(F181^2)-((($C$388-3)/($C$388-1))*F181^2)),4)</f>
        <v/>
      </c>
    </row>
    <row r="570">
      <c r="C570" s="53" t="n">
        <v>187</v>
      </c>
      <c r="D570" s="103">
        <f>TRUNC((1/$C$388)*(5*(D182^2)-((($C$388-3)/($C$388-1))*D182^2)),4)</f>
        <v/>
      </c>
      <c r="E570" s="103">
        <f>TRUNC((1/$C$388)*(5*(E182^2)-((($C$388-3)/($C$388-1))*E182^2)),4)</f>
        <v/>
      </c>
      <c r="F570" s="103">
        <f>TRUNC((1/$C$388)*(5*(F182^2)-((($C$388-3)/($C$388-1))*F182^2)),4)</f>
        <v/>
      </c>
    </row>
    <row r="571">
      <c r="C571" s="53" t="n">
        <v>188</v>
      </c>
      <c r="D571" s="103">
        <f>TRUNC((1/$C$388)*(5*(D183^2)-((($C$388-3)/($C$388-1))*D183^2)),4)</f>
        <v/>
      </c>
      <c r="E571" s="103">
        <f>TRUNC((1/$C$388)*(5*(E183^2)-((($C$388-3)/($C$388-1))*E183^2)),4)</f>
        <v/>
      </c>
      <c r="F571" s="103">
        <f>TRUNC((1/$C$388)*(5*(F183^2)-((($C$388-3)/($C$388-1))*F183^2)),4)</f>
        <v/>
      </c>
    </row>
    <row r="572">
      <c r="C572" s="53" t="n">
        <v>189</v>
      </c>
      <c r="D572" s="103">
        <f>TRUNC((1/$C$388)*(5*(D184^2)-((($C$388-3)/($C$388-1))*D184^2)),4)</f>
        <v/>
      </c>
      <c r="E572" s="103">
        <f>TRUNC((1/$C$388)*(5*(E184^2)-((($C$388-3)/($C$388-1))*E184^2)),4)</f>
        <v/>
      </c>
      <c r="F572" s="103">
        <f>TRUNC((1/$C$388)*(5*(F184^2)-((($C$388-3)/($C$388-1))*F184^2)),4)</f>
        <v/>
      </c>
    </row>
    <row r="573">
      <c r="C573" s="53" t="n">
        <v>190</v>
      </c>
      <c r="D573" s="103">
        <f>TRUNC((1/$C$388)*(5*(D185^2)-((($C$388-3)/($C$388-1))*D185^2)),4)</f>
        <v/>
      </c>
      <c r="E573" s="103">
        <f>TRUNC((1/$C$388)*(5*(E185^2)-((($C$388-3)/($C$388-1))*E185^2)),4)</f>
        <v/>
      </c>
      <c r="F573" s="103">
        <f>TRUNC((1/$C$388)*(5*(F185^2)-((($C$388-3)/($C$388-1))*F185^2)),4)</f>
        <v/>
      </c>
    </row>
    <row r="574">
      <c r="C574" s="53" t="n">
        <v>191</v>
      </c>
      <c r="D574" s="103">
        <f>TRUNC((1/$C$388)*(5*(D186^2)-((($C$388-3)/($C$388-1))*D186^2)),4)</f>
        <v/>
      </c>
      <c r="E574" s="103">
        <f>TRUNC((1/$C$388)*(5*(E186^2)-((($C$388-3)/($C$388-1))*E186^2)),4)</f>
        <v/>
      </c>
      <c r="F574" s="103">
        <f>TRUNC((1/$C$388)*(5*(F186^2)-((($C$388-3)/($C$388-1))*F186^2)),4)</f>
        <v/>
      </c>
    </row>
    <row r="575">
      <c r="C575" s="53" t="n">
        <v>192</v>
      </c>
      <c r="D575" s="103">
        <f>TRUNC((1/$C$388)*(5*(D187^2)-((($C$388-3)/($C$388-1))*D187^2)),4)</f>
        <v/>
      </c>
      <c r="E575" s="103">
        <f>TRUNC((1/$C$388)*(5*(E187^2)-((($C$388-3)/($C$388-1))*E187^2)),4)</f>
        <v/>
      </c>
      <c r="F575" s="103">
        <f>TRUNC((1/$C$388)*(5*(F187^2)-((($C$388-3)/($C$388-1))*F187^2)),4)</f>
        <v/>
      </c>
    </row>
    <row r="576">
      <c r="C576" s="53" t="n">
        <v>193</v>
      </c>
      <c r="D576" s="103">
        <f>TRUNC((1/$C$388)*(5*(D188^2)-((($C$388-3)/($C$388-1))*D188^2)),4)</f>
        <v/>
      </c>
      <c r="E576" s="103">
        <f>TRUNC((1/$C$388)*(5*(E188^2)-((($C$388-3)/($C$388-1))*E188^2)),4)</f>
        <v/>
      </c>
      <c r="F576" s="103">
        <f>TRUNC((1/$C$388)*(5*(F188^2)-((($C$388-3)/($C$388-1))*F188^2)),4)</f>
        <v/>
      </c>
    </row>
    <row r="577">
      <c r="C577" s="53" t="n">
        <v>194</v>
      </c>
      <c r="D577" s="103">
        <f>TRUNC((1/$C$388)*(5*(D189^2)-((($C$388-3)/($C$388-1))*D189^2)),4)</f>
        <v/>
      </c>
      <c r="E577" s="103">
        <f>TRUNC((1/$C$388)*(5*(E189^2)-((($C$388-3)/($C$388-1))*E189^2)),4)</f>
        <v/>
      </c>
      <c r="F577" s="103">
        <f>TRUNC((1/$C$388)*(5*(F189^2)-((($C$388-3)/($C$388-1))*F189^2)),4)</f>
        <v/>
      </c>
    </row>
    <row r="578">
      <c r="C578" s="53" t="n">
        <v>195</v>
      </c>
      <c r="D578" s="103">
        <f>TRUNC((1/$C$388)*(5*(D190^2)-((($C$388-3)/($C$388-1))*D190^2)),4)</f>
        <v/>
      </c>
      <c r="E578" s="103">
        <f>TRUNC((1/$C$388)*(5*(E190^2)-((($C$388-3)/($C$388-1))*E190^2)),4)</f>
        <v/>
      </c>
      <c r="F578" s="103">
        <f>TRUNC((1/$C$388)*(5*(F190^2)-((($C$388-3)/($C$388-1))*F190^2)),4)</f>
        <v/>
      </c>
    </row>
    <row r="579">
      <c r="C579" s="53" t="n">
        <v>196</v>
      </c>
      <c r="D579" s="103">
        <f>TRUNC((1/$C$388)*(5*(D191^2)-((($C$388-3)/($C$388-1))*D191^2)),4)</f>
        <v/>
      </c>
      <c r="E579" s="103">
        <f>TRUNC((1/$C$388)*(5*(E191^2)-((($C$388-3)/($C$388-1))*E191^2)),4)</f>
        <v/>
      </c>
      <c r="F579" s="103">
        <f>TRUNC((1/$C$388)*(5*(F191^2)-((($C$388-3)/($C$388-1))*F191^2)),4)</f>
        <v/>
      </c>
    </row>
    <row r="580">
      <c r="C580" s="53" t="n">
        <v>197</v>
      </c>
      <c r="D580" s="103">
        <f>TRUNC((1/$C$388)*(5*(D192^2)-((($C$388-3)/($C$388-1))*D192^2)),4)</f>
        <v/>
      </c>
      <c r="E580" s="103">
        <f>TRUNC((1/$C$388)*(5*(E192^2)-((($C$388-3)/($C$388-1))*E192^2)),4)</f>
        <v/>
      </c>
      <c r="F580" s="103">
        <f>TRUNC((1/$C$388)*(5*(F192^2)-((($C$388-3)/($C$388-1))*F192^2)),4)</f>
        <v/>
      </c>
    </row>
    <row r="581">
      <c r="C581" s="53" t="n">
        <v>198</v>
      </c>
      <c r="D581" s="103">
        <f>TRUNC((1/$C$388)*(5*(D193^2)-((($C$388-3)/($C$388-1))*D193^2)),4)</f>
        <v/>
      </c>
      <c r="E581" s="103">
        <f>TRUNC((1/$C$388)*(5*(E193^2)-((($C$388-3)/($C$388-1))*E193^2)),4)</f>
        <v/>
      </c>
      <c r="F581" s="103">
        <f>TRUNC((1/$C$388)*(5*(F193^2)-((($C$388-3)/($C$388-1))*F193^2)),4)</f>
        <v/>
      </c>
    </row>
    <row r="584">
      <c r="D584" s="5" t="n">
        <v>22</v>
      </c>
      <c r="E584" s="5" t="n">
        <v>23</v>
      </c>
      <c r="F584" s="5" t="n">
        <v>24</v>
      </c>
    </row>
    <row r="585">
      <c r="B585" s="5" t="inlineStr">
        <is>
          <t>Var(Var(Cap))</t>
        </is>
      </c>
      <c r="C585" s="53" t="n">
        <v>9</v>
      </c>
      <c r="D585" s="103">
        <f>TRUNC((1/$C$388)*(5*(D196^2)-((($C$388-3)/($C$388-1))*D196^2)),4)</f>
        <v/>
      </c>
      <c r="E585" s="103">
        <f>TRUNC((1/$C$388)*(5*(E196^2)-((($C$388-3)/($C$388-1))*E196^2)),4)</f>
        <v/>
      </c>
      <c r="F585" s="103">
        <f>TRUNC((1/$C$388)*(5*(F196^2)-((($C$388-3)/($C$388-1))*F196^2)),4)</f>
        <v/>
      </c>
    </row>
    <row r="586">
      <c r="C586" s="53" t="n">
        <v>10</v>
      </c>
      <c r="D586" s="103">
        <f>TRUNC((1/$C$388)*(5*(D197^2)-((($C$388-3)/($C$388-1))*D197^2)),4)</f>
        <v/>
      </c>
      <c r="E586" s="103">
        <f>TRUNC((1/$C$388)*(5*(E197^2)-((($C$388-3)/($C$388-1))*E197^2)),4)</f>
        <v/>
      </c>
      <c r="F586" s="103">
        <f>TRUNC((1/$C$388)*(5*(F197^2)-((($C$388-3)/($C$388-1))*F197^2)),4)</f>
        <v/>
      </c>
    </row>
    <row r="587">
      <c r="C587" s="53" t="n">
        <v>11</v>
      </c>
      <c r="D587" s="103">
        <f>TRUNC((1/$C$388)*(5*(D198^2)-((($C$388-3)/($C$388-1))*D198^2)),4)</f>
        <v/>
      </c>
      <c r="E587" s="103">
        <f>TRUNC((1/$C$388)*(5*(E198^2)-((($C$388-3)/($C$388-1))*E198^2)),4)</f>
        <v/>
      </c>
      <c r="F587" s="103">
        <f>TRUNC((1/$C$388)*(5*(F198^2)-((($C$388-3)/($C$388-1))*F198^2)),4)</f>
        <v/>
      </c>
    </row>
    <row r="588">
      <c r="C588" s="53" t="n">
        <v>12</v>
      </c>
      <c r="D588" s="103">
        <f>TRUNC((1/$C$388)*(5*(D199^2)-((($C$388-3)/($C$388-1))*D199^2)),4)</f>
        <v/>
      </c>
      <c r="E588" s="103">
        <f>TRUNC((1/$C$388)*(5*(E199^2)-((($C$388-3)/($C$388-1))*E199^2)),4)</f>
        <v/>
      </c>
      <c r="F588" s="103">
        <f>TRUNC((1/$C$388)*(5*(F199^2)-((($C$388-3)/($C$388-1))*F199^2)),4)</f>
        <v/>
      </c>
    </row>
    <row r="589">
      <c r="C589" s="53" t="n">
        <v>13</v>
      </c>
      <c r="D589" s="103">
        <f>TRUNC((1/$C$388)*(5*(D200^2)-((($C$388-3)/($C$388-1))*D200^2)),4)</f>
        <v/>
      </c>
      <c r="E589" s="103">
        <f>TRUNC((1/$C$388)*(5*(E200^2)-((($C$388-3)/($C$388-1))*E200^2)),4)</f>
        <v/>
      </c>
      <c r="F589" s="103">
        <f>TRUNC((1/$C$388)*(5*(F200^2)-((($C$388-3)/($C$388-1))*F200^2)),4)</f>
        <v/>
      </c>
      <c r="L589" s="6" t="n"/>
    </row>
    <row r="590">
      <c r="C590" s="53" t="n">
        <v>14</v>
      </c>
      <c r="D590" s="103">
        <f>TRUNC((1/$C$388)*(5*(D201^2)-((($C$388-3)/($C$388-1))*D201^2)),4)</f>
        <v/>
      </c>
      <c r="E590" s="103">
        <f>TRUNC((1/$C$388)*(5*(E201^2)-((($C$388-3)/($C$388-1))*E201^2)),4)</f>
        <v/>
      </c>
      <c r="F590" s="103">
        <f>TRUNC((1/$C$388)*(5*(F201^2)-((($C$388-3)/($C$388-1))*F201^2)),4)</f>
        <v/>
      </c>
    </row>
    <row r="591">
      <c r="C591" s="53" t="n">
        <v>15</v>
      </c>
      <c r="D591" s="103">
        <f>TRUNC((1/$C$388)*(5*(D202^2)-((($C$388-3)/($C$388-1))*D202^2)),4)</f>
        <v/>
      </c>
      <c r="E591" s="103">
        <f>TRUNC((1/$C$388)*(5*(E202^2)-((($C$388-3)/($C$388-1))*E202^2)),4)</f>
        <v/>
      </c>
      <c r="F591" s="103">
        <f>TRUNC((1/$C$388)*(5*(F202^2)-((($C$388-3)/($C$388-1))*F202^2)),4)</f>
        <v/>
      </c>
    </row>
    <row r="592">
      <c r="C592" s="53" t="n">
        <v>16</v>
      </c>
      <c r="D592" s="103">
        <f>TRUNC((1/$C$388)*(5*(D203^2)-((($C$388-3)/($C$388-1))*D203^2)),4)</f>
        <v/>
      </c>
      <c r="E592" s="103">
        <f>TRUNC((1/$C$388)*(5*(E203^2)-((($C$388-3)/($C$388-1))*E203^2)),4)</f>
        <v/>
      </c>
      <c r="F592" s="103">
        <f>TRUNC((1/$C$388)*(5*(F203^2)-((($C$388-3)/($C$388-1))*F203^2)),4)</f>
        <v/>
      </c>
    </row>
    <row r="593">
      <c r="C593" s="53" t="n">
        <v>17</v>
      </c>
      <c r="D593" s="103">
        <f>TRUNC((1/$C$388)*(5*(D204^2)-((($C$388-3)/($C$388-1))*D204^2)),4)</f>
        <v/>
      </c>
      <c r="E593" s="103">
        <f>TRUNC((1/$C$388)*(5*(E204^2)-((($C$388-3)/($C$388-1))*E204^2)),4)</f>
        <v/>
      </c>
      <c r="F593" s="103">
        <f>TRUNC((1/$C$388)*(5*(F204^2)-((($C$388-3)/($C$388-1))*F204^2)),4)</f>
        <v/>
      </c>
    </row>
    <row r="594">
      <c r="C594" s="53" t="n">
        <v>18</v>
      </c>
      <c r="D594" s="103">
        <f>TRUNC((1/$C$388)*(5*(D205^2)-((($C$388-3)/($C$388-1))*D205^2)),4)</f>
        <v/>
      </c>
      <c r="E594" s="103">
        <f>TRUNC((1/$C$388)*(5*(E205^2)-((($C$388-3)/($C$388-1))*E205^2)),4)</f>
        <v/>
      </c>
      <c r="F594" s="103">
        <f>TRUNC((1/$C$388)*(5*(F205^2)-((($C$388-3)/($C$388-1))*F205^2)),4)</f>
        <v/>
      </c>
    </row>
    <row r="595">
      <c r="C595" s="53" t="n">
        <v>19</v>
      </c>
      <c r="D595" s="103">
        <f>TRUNC((1/$C$388)*(5*(D206^2)-((($C$388-3)/($C$388-1))*D206^2)),4)</f>
        <v/>
      </c>
      <c r="E595" s="103">
        <f>TRUNC((1/$C$388)*(5*(E206^2)-((($C$388-3)/($C$388-1))*E206^2)),4)</f>
        <v/>
      </c>
      <c r="F595" s="103">
        <f>TRUNC((1/$C$388)*(5*(F206^2)-((($C$388-3)/($C$388-1))*F206^2)),4)</f>
        <v/>
      </c>
    </row>
    <row r="596">
      <c r="C596" s="53" t="n">
        <v>20</v>
      </c>
      <c r="D596" s="103">
        <f>TRUNC((1/$C$388)*(5*(D207^2)-((($C$388-3)/($C$388-1))*D207^2)),4)</f>
        <v/>
      </c>
      <c r="E596" s="103">
        <f>TRUNC((1/$C$388)*(5*(E207^2)-((($C$388-3)/($C$388-1))*E207^2)),4)</f>
        <v/>
      </c>
      <c r="F596" s="103">
        <f>TRUNC((1/$C$388)*(5*(F207^2)-((($C$388-3)/($C$388-1))*F207^2)),4)</f>
        <v/>
      </c>
    </row>
    <row r="597">
      <c r="C597" s="53" t="n">
        <v>21</v>
      </c>
      <c r="D597" s="103">
        <f>TRUNC((1/$C$388)*(5*(D208^2)-((($C$388-3)/($C$388-1))*D208^2)),4)</f>
        <v/>
      </c>
      <c r="E597" s="103">
        <f>TRUNC((1/$C$388)*(5*(E208^2)-((($C$388-3)/($C$388-1))*E208^2)),4)</f>
        <v/>
      </c>
      <c r="F597" s="103">
        <f>TRUNC((1/$C$388)*(5*(F208^2)-((($C$388-3)/($C$388-1))*F208^2)),4)</f>
        <v/>
      </c>
    </row>
    <row r="598">
      <c r="C598" s="53" t="n">
        <v>22</v>
      </c>
      <c r="D598" s="103">
        <f>TRUNC((1/$C$388)*(5*(D209^2)-((($C$388-3)/($C$388-1))*D209^2)),4)</f>
        <v/>
      </c>
      <c r="E598" s="103">
        <f>TRUNC((1/$C$388)*(5*(E209^2)-((($C$388-3)/($C$388-1))*E209^2)),4)</f>
        <v/>
      </c>
      <c r="F598" s="103">
        <f>TRUNC((1/$C$388)*(5*(F209^2)-((($C$388-3)/($C$388-1))*F209^2)),4)</f>
        <v/>
      </c>
    </row>
    <row r="599">
      <c r="C599" s="53" t="n">
        <v>23</v>
      </c>
      <c r="D599" s="103">
        <f>TRUNC((1/$C$388)*(5*(D210^2)-((($C$388-3)/($C$388-1))*D210^2)),4)</f>
        <v/>
      </c>
      <c r="E599" s="103">
        <f>TRUNC((1/$C$388)*(5*(E210^2)-((($C$388-3)/($C$388-1))*E210^2)),4)</f>
        <v/>
      </c>
      <c r="F599" s="103">
        <f>TRUNC((1/$C$388)*(5*(F210^2)-((($C$388-3)/($C$388-1))*F210^2)),4)</f>
        <v/>
      </c>
    </row>
    <row r="600">
      <c r="C600" s="53" t="n">
        <v>24</v>
      </c>
      <c r="D600" s="103">
        <f>TRUNC((1/$C$388)*(5*(D211^2)-((($C$388-3)/($C$388-1))*D211^2)),4)</f>
        <v/>
      </c>
      <c r="E600" s="103">
        <f>TRUNC((1/$C$388)*(5*(E211^2)-((($C$388-3)/($C$388-1))*E211^2)),4)</f>
        <v/>
      </c>
      <c r="F600" s="103">
        <f>TRUNC((1/$C$388)*(5*(F211^2)-((($C$388-3)/($C$388-1))*F211^2)),4)</f>
        <v/>
      </c>
    </row>
    <row r="601">
      <c r="C601" s="53" t="n">
        <v>25</v>
      </c>
      <c r="D601" s="103">
        <f>TRUNC((1/$C$388)*(5*(D212^2)-((($C$388-3)/($C$388-1))*D212^2)),4)</f>
        <v/>
      </c>
      <c r="E601" s="103">
        <f>TRUNC((1/$C$388)*(5*(E212^2)-((($C$388-3)/($C$388-1))*E212^2)),4)</f>
        <v/>
      </c>
      <c r="F601" s="103">
        <f>TRUNC((1/$C$388)*(5*(F212^2)-((($C$388-3)/($C$388-1))*F212^2)),4)</f>
        <v/>
      </c>
    </row>
    <row r="602">
      <c r="C602" s="53" t="n">
        <v>26</v>
      </c>
      <c r="D602" s="103">
        <f>TRUNC((1/$C$388)*(5*(D213^2)-((($C$388-3)/($C$388-1))*D213^2)),4)</f>
        <v/>
      </c>
      <c r="E602" s="103">
        <f>TRUNC((1/$C$388)*(5*(E213^2)-((($C$388-3)/($C$388-1))*E213^2)),4)</f>
        <v/>
      </c>
      <c r="F602" s="103">
        <f>TRUNC((1/$C$388)*(5*(F213^2)-((($C$388-3)/($C$388-1))*F213^2)),4)</f>
        <v/>
      </c>
    </row>
    <row r="603">
      <c r="C603" s="53" t="n">
        <v>27</v>
      </c>
      <c r="D603" s="103">
        <f>TRUNC((1/$C$388)*(5*(D214^2)-((($C$388-3)/($C$388-1))*D214^2)),4)</f>
        <v/>
      </c>
      <c r="E603" s="103">
        <f>TRUNC((1/$C$388)*(5*(E214^2)-((($C$388-3)/($C$388-1))*E214^2)),4)</f>
        <v/>
      </c>
      <c r="F603" s="103">
        <f>TRUNC((1/$C$388)*(5*(F214^2)-((($C$388-3)/($C$388-1))*F214^2)),4)</f>
        <v/>
      </c>
    </row>
    <row r="604">
      <c r="C604" s="53" t="n">
        <v>28</v>
      </c>
      <c r="D604" s="103">
        <f>TRUNC((1/$C$388)*(5*(D215^2)-((($C$388-3)/($C$388-1))*D215^2)),4)</f>
        <v/>
      </c>
      <c r="E604" s="103">
        <f>TRUNC((1/$C$388)*(5*(E215^2)-((($C$388-3)/($C$388-1))*E215^2)),4)</f>
        <v/>
      </c>
      <c r="F604" s="103">
        <f>TRUNC((1/$C$388)*(5*(F215^2)-((($C$388-3)/($C$388-1))*F215^2)),4)</f>
        <v/>
      </c>
    </row>
    <row r="605">
      <c r="C605" s="53" t="n">
        <v>29</v>
      </c>
      <c r="D605" s="103">
        <f>TRUNC((1/$C$388)*(5*(D216^2)-((($C$388-3)/($C$388-1))*D216^2)),4)</f>
        <v/>
      </c>
      <c r="E605" s="103">
        <f>TRUNC((1/$C$388)*(5*(E216^2)-((($C$388-3)/($C$388-1))*E216^2)),4)</f>
        <v/>
      </c>
      <c r="F605" s="103">
        <f>TRUNC((1/$C$388)*(5*(F216^2)-((($C$388-3)/($C$388-1))*F216^2)),4)</f>
        <v/>
      </c>
    </row>
    <row r="606">
      <c r="C606" s="53" t="n">
        <v>30</v>
      </c>
      <c r="D606" s="103">
        <f>TRUNC((1/$C$388)*(5*(D217^2)-((($C$388-3)/($C$388-1))*D217^2)),4)</f>
        <v/>
      </c>
      <c r="E606" s="103">
        <f>TRUNC((1/$C$388)*(5*(E217^2)-((($C$388-3)/($C$388-1))*E217^2)),4)</f>
        <v/>
      </c>
      <c r="F606" s="103">
        <f>TRUNC((1/$C$388)*(5*(F217^2)-((($C$388-3)/($C$388-1))*F217^2)),4)</f>
        <v/>
      </c>
    </row>
    <row r="607">
      <c r="C607" s="53" t="n">
        <v>31</v>
      </c>
      <c r="D607" s="103">
        <f>TRUNC((1/$C$388)*(5*(D218^2)-((($C$388-3)/($C$388-1))*D218^2)),4)</f>
        <v/>
      </c>
      <c r="E607" s="103">
        <f>TRUNC((1/$C$388)*(5*(E218^2)-((($C$388-3)/($C$388-1))*E218^2)),4)</f>
        <v/>
      </c>
      <c r="F607" s="103">
        <f>TRUNC((1/$C$388)*(5*(F218^2)-((($C$388-3)/($C$388-1))*F218^2)),4)</f>
        <v/>
      </c>
    </row>
    <row r="608">
      <c r="C608" s="53" t="n">
        <v>32</v>
      </c>
      <c r="D608" s="103">
        <f>TRUNC((1/$C$388)*(5*(D219^2)-((($C$388-3)/($C$388-1))*D219^2)),4)</f>
        <v/>
      </c>
      <c r="E608" s="103">
        <f>TRUNC((1/$C$388)*(5*(E219^2)-((($C$388-3)/($C$388-1))*E219^2)),4)</f>
        <v/>
      </c>
      <c r="F608" s="103">
        <f>TRUNC((1/$C$388)*(5*(F219^2)-((($C$388-3)/($C$388-1))*F219^2)),4)</f>
        <v/>
      </c>
    </row>
    <row r="609">
      <c r="C609" s="53" t="n">
        <v>33</v>
      </c>
      <c r="D609" s="103">
        <f>TRUNC((1/$C$388)*(5*(D220^2)-((($C$388-3)/($C$388-1))*D220^2)),4)</f>
        <v/>
      </c>
      <c r="E609" s="103">
        <f>TRUNC((1/$C$388)*(5*(E220^2)-((($C$388-3)/($C$388-1))*E220^2)),4)</f>
        <v/>
      </c>
      <c r="F609" s="103">
        <f>TRUNC((1/$C$388)*(5*(F220^2)-((($C$388-3)/($C$388-1))*F220^2)),4)</f>
        <v/>
      </c>
    </row>
    <row r="610">
      <c r="C610" s="53" t="n">
        <v>34</v>
      </c>
      <c r="D610" s="103">
        <f>TRUNC((1/$C$388)*(5*(D221^2)-((($C$388-3)/($C$388-1))*D221^2)),4)</f>
        <v/>
      </c>
      <c r="E610" s="103">
        <f>TRUNC((1/$C$388)*(5*(E221^2)-((($C$388-3)/($C$388-1))*E221^2)),4)</f>
        <v/>
      </c>
      <c r="F610" s="103">
        <f>TRUNC((1/$C$388)*(5*(F221^2)-((($C$388-3)/($C$388-1))*F221^2)),4)</f>
        <v/>
      </c>
    </row>
    <row r="611">
      <c r="C611" s="53" t="n">
        <v>35</v>
      </c>
      <c r="D611" s="103">
        <f>TRUNC((1/$C$388)*(5*(D222^2)-((($C$388-3)/($C$388-1))*D222^2)),4)</f>
        <v/>
      </c>
      <c r="E611" s="103">
        <f>TRUNC((1/$C$388)*(5*(E222^2)-((($C$388-3)/($C$388-1))*E222^2)),4)</f>
        <v/>
      </c>
      <c r="F611" s="103">
        <f>TRUNC((1/$C$388)*(5*(F222^2)-((($C$388-3)/($C$388-1))*F222^2)),4)</f>
        <v/>
      </c>
    </row>
    <row r="612">
      <c r="C612" s="53" t="n">
        <v>36</v>
      </c>
      <c r="D612" s="103">
        <f>TRUNC((1/$C$388)*(5*(D223^2)-((($C$388-3)/($C$388-1))*D223^2)),4)</f>
        <v/>
      </c>
      <c r="E612" s="103">
        <f>TRUNC((1/$C$388)*(5*(E223^2)-((($C$388-3)/($C$388-1))*E223^2)),4)</f>
        <v/>
      </c>
      <c r="F612" s="103">
        <f>TRUNC((1/$C$388)*(5*(F223^2)-((($C$388-3)/($C$388-1))*F223^2)),4)</f>
        <v/>
      </c>
    </row>
    <row r="613">
      <c r="C613" s="53" t="n">
        <v>37</v>
      </c>
      <c r="D613" s="103">
        <f>TRUNC((1/$C$388)*(5*(D224^2)-((($C$388-3)/($C$388-1))*D224^2)),4)</f>
        <v/>
      </c>
      <c r="E613" s="103">
        <f>TRUNC((1/$C$388)*(5*(E224^2)-((($C$388-3)/($C$388-1))*E224^2)),4)</f>
        <v/>
      </c>
      <c r="F613" s="103">
        <f>TRUNC((1/$C$388)*(5*(F224^2)-((($C$388-3)/($C$388-1))*F224^2)),4)</f>
        <v/>
      </c>
    </row>
    <row r="614">
      <c r="C614" s="53" t="n">
        <v>38</v>
      </c>
      <c r="D614" s="103">
        <f>TRUNC((1/$C$388)*(5*(D225^2)-((($C$388-3)/($C$388-1))*D225^2)),4)</f>
        <v/>
      </c>
      <c r="E614" s="103">
        <f>TRUNC((1/$C$388)*(5*(E225^2)-((($C$388-3)/($C$388-1))*E225^2)),4)</f>
        <v/>
      </c>
      <c r="F614" s="103">
        <f>TRUNC((1/$C$388)*(5*(F225^2)-((($C$388-3)/($C$388-1))*F225^2)),4)</f>
        <v/>
      </c>
    </row>
    <row r="615">
      <c r="C615" s="53" t="n">
        <v>39</v>
      </c>
      <c r="D615" s="103">
        <f>TRUNC((1/$C$388)*(5*(D226^2)-((($C$388-3)/($C$388-1))*D226^2)),4)</f>
        <v/>
      </c>
      <c r="E615" s="103">
        <f>TRUNC((1/$C$388)*(5*(E226^2)-((($C$388-3)/($C$388-1))*E226^2)),4)</f>
        <v/>
      </c>
      <c r="F615" s="103">
        <f>TRUNC((1/$C$388)*(5*(F226^2)-((($C$388-3)/($C$388-1))*F226^2)),4)</f>
        <v/>
      </c>
    </row>
    <row r="616">
      <c r="C616" s="53" t="n">
        <v>40</v>
      </c>
      <c r="D616" s="103">
        <f>TRUNC((1/$C$388)*(5*(D227^2)-((($C$388-3)/($C$388-1))*D227^2)),4)</f>
        <v/>
      </c>
      <c r="E616" s="103">
        <f>TRUNC((1/$C$388)*(5*(E227^2)-((($C$388-3)/($C$388-1))*E227^2)),4)</f>
        <v/>
      </c>
      <c r="F616" s="103">
        <f>TRUNC((1/$C$388)*(5*(F227^2)-((($C$388-3)/($C$388-1))*F227^2)),4)</f>
        <v/>
      </c>
    </row>
    <row r="617">
      <c r="C617" s="53" t="n">
        <v>41</v>
      </c>
      <c r="D617" s="103">
        <f>TRUNC((1/$C$388)*(5*(D228^2)-((($C$388-3)/($C$388-1))*D228^2)),4)</f>
        <v/>
      </c>
      <c r="E617" s="103">
        <f>TRUNC((1/$C$388)*(5*(E228^2)-((($C$388-3)/($C$388-1))*E228^2)),4)</f>
        <v/>
      </c>
      <c r="F617" s="103">
        <f>TRUNC((1/$C$388)*(5*(F228^2)-((($C$388-3)/($C$388-1))*F228^2)),4)</f>
        <v/>
      </c>
    </row>
    <row r="618">
      <c r="C618" s="53" t="n">
        <v>42</v>
      </c>
      <c r="D618" s="103">
        <f>TRUNC((1/$C$388)*(5*(D229^2)-((($C$388-3)/($C$388-1))*D229^2)),4)</f>
        <v/>
      </c>
      <c r="E618" s="103">
        <f>TRUNC((1/$C$388)*(5*(E229^2)-((($C$388-3)/($C$388-1))*E229^2)),4)</f>
        <v/>
      </c>
      <c r="F618" s="103">
        <f>TRUNC((1/$C$388)*(5*(F229^2)-((($C$388-3)/($C$388-1))*F229^2)),4)</f>
        <v/>
      </c>
    </row>
    <row r="619">
      <c r="C619" s="53" t="n">
        <v>43</v>
      </c>
      <c r="D619" s="103">
        <f>TRUNC((1/$C$388)*(5*(D230^2)-((($C$388-3)/($C$388-1))*D230^2)),4)</f>
        <v/>
      </c>
      <c r="E619" s="103">
        <f>TRUNC((1/$C$388)*(5*(E230^2)-((($C$388-3)/($C$388-1))*E230^2)),4)</f>
        <v/>
      </c>
      <c r="F619" s="103">
        <f>TRUNC((1/$C$388)*(5*(F230^2)-((($C$388-3)/($C$388-1))*F230^2)),4)</f>
        <v/>
      </c>
    </row>
    <row r="620">
      <c r="C620" s="53" t="n">
        <v>44</v>
      </c>
      <c r="D620" s="103">
        <f>TRUNC((1/$C$388)*(5*(D231^2)-((($C$388-3)/($C$388-1))*D231^2)),4)</f>
        <v/>
      </c>
      <c r="E620" s="103">
        <f>TRUNC((1/$C$388)*(5*(E231^2)-((($C$388-3)/($C$388-1))*E231^2)),4)</f>
        <v/>
      </c>
      <c r="F620" s="103">
        <f>TRUNC((1/$C$388)*(5*(F231^2)-((($C$388-3)/($C$388-1))*F231^2)),4)</f>
        <v/>
      </c>
    </row>
    <row r="621">
      <c r="C621" s="53" t="n">
        <v>45</v>
      </c>
      <c r="D621" s="103">
        <f>TRUNC((1/$C$388)*(5*(D232^2)-((($C$388-3)/($C$388-1))*D232^2)),4)</f>
        <v/>
      </c>
      <c r="E621" s="103">
        <f>TRUNC((1/$C$388)*(5*(E232^2)-((($C$388-3)/($C$388-1))*E232^2)),4)</f>
        <v/>
      </c>
      <c r="F621" s="103">
        <f>TRUNC((1/$C$388)*(5*(F232^2)-((($C$388-3)/($C$388-1))*F232^2)),4)</f>
        <v/>
      </c>
    </row>
    <row r="622">
      <c r="C622" s="53" t="n">
        <v>46</v>
      </c>
      <c r="D622" s="103">
        <f>TRUNC((1/$C$388)*(5*(D233^2)-((($C$388-3)/($C$388-1))*D233^2)),4)</f>
        <v/>
      </c>
      <c r="E622" s="103">
        <f>TRUNC((1/$C$388)*(5*(E233^2)-((($C$388-3)/($C$388-1))*E233^2)),4)</f>
        <v/>
      </c>
      <c r="F622" s="103">
        <f>TRUNC((1/$C$388)*(5*(F233^2)-((($C$388-3)/($C$388-1))*F233^2)),4)</f>
        <v/>
      </c>
    </row>
    <row r="623">
      <c r="C623" s="53" t="n">
        <v>47</v>
      </c>
      <c r="D623" s="103">
        <f>TRUNC((1/$C$388)*(5*(D234^2)-((($C$388-3)/($C$388-1))*D234^2)),4)</f>
        <v/>
      </c>
      <c r="E623" s="103">
        <f>TRUNC((1/$C$388)*(5*(E234^2)-((($C$388-3)/($C$388-1))*E234^2)),4)</f>
        <v/>
      </c>
      <c r="F623" s="103">
        <f>TRUNC((1/$C$388)*(5*(F234^2)-((($C$388-3)/($C$388-1))*F234^2)),4)</f>
        <v/>
      </c>
    </row>
    <row r="624">
      <c r="C624" s="53" t="n">
        <v>48</v>
      </c>
      <c r="D624" s="103">
        <f>TRUNC((1/$C$388)*(5*(D235^2)-((($C$388-3)/($C$388-1))*D235^2)),4)</f>
        <v/>
      </c>
      <c r="E624" s="103">
        <f>TRUNC((1/$C$388)*(5*(E235^2)-((($C$388-3)/($C$388-1))*E235^2)),4)</f>
        <v/>
      </c>
      <c r="F624" s="103">
        <f>TRUNC((1/$C$388)*(5*(F235^2)-((($C$388-3)/($C$388-1))*F235^2)),4)</f>
        <v/>
      </c>
    </row>
    <row r="625">
      <c r="C625" s="53" t="n">
        <v>49</v>
      </c>
      <c r="D625" s="103">
        <f>TRUNC((1/$C$388)*(5*(D236^2)-((($C$388-3)/($C$388-1))*D236^2)),4)</f>
        <v/>
      </c>
      <c r="E625" s="103">
        <f>TRUNC((1/$C$388)*(5*(E236^2)-((($C$388-3)/($C$388-1))*E236^2)),4)</f>
        <v/>
      </c>
      <c r="F625" s="103">
        <f>TRUNC((1/$C$388)*(5*(F236^2)-((($C$388-3)/($C$388-1))*F236^2)),4)</f>
        <v/>
      </c>
    </row>
    <row r="626">
      <c r="C626" s="53" t="n">
        <v>50</v>
      </c>
      <c r="D626" s="103">
        <f>TRUNC((1/$C$388)*(5*(D237^2)-((($C$388-3)/($C$388-1))*D237^2)),4)</f>
        <v/>
      </c>
      <c r="E626" s="103">
        <f>TRUNC((1/$C$388)*(5*(E237^2)-((($C$388-3)/($C$388-1))*E237^2)),4)</f>
        <v/>
      </c>
      <c r="F626" s="103">
        <f>TRUNC((1/$C$388)*(5*(F237^2)-((($C$388-3)/($C$388-1))*F237^2)),4)</f>
        <v/>
      </c>
    </row>
    <row r="627">
      <c r="C627" s="53" t="n">
        <v>51</v>
      </c>
      <c r="D627" s="103">
        <f>TRUNC((1/$C$388)*(5*(D238^2)-((($C$388-3)/($C$388-1))*D238^2)),4)</f>
        <v/>
      </c>
      <c r="E627" s="103">
        <f>TRUNC((1/$C$388)*(5*(E238^2)-((($C$388-3)/($C$388-1))*E238^2)),4)</f>
        <v/>
      </c>
      <c r="F627" s="103">
        <f>TRUNC((1/$C$388)*(5*(F238^2)-((($C$388-3)/($C$388-1))*F238^2)),4)</f>
        <v/>
      </c>
    </row>
    <row r="628">
      <c r="C628" s="53" t="n">
        <v>52</v>
      </c>
      <c r="D628" s="103">
        <f>TRUNC((1/$C$388)*(5*(D239^2)-((($C$388-3)/($C$388-1))*D239^2)),4)</f>
        <v/>
      </c>
      <c r="E628" s="103">
        <f>TRUNC((1/$C$388)*(5*(E239^2)-((($C$388-3)/($C$388-1))*E239^2)),4)</f>
        <v/>
      </c>
      <c r="F628" s="103">
        <f>TRUNC((1/$C$388)*(5*(F239^2)-((($C$388-3)/($C$388-1))*F239^2)),4)</f>
        <v/>
      </c>
    </row>
    <row r="629">
      <c r="C629" s="53" t="n">
        <v>53</v>
      </c>
      <c r="D629" s="103">
        <f>TRUNC((1/$C$388)*(5*(D240^2)-((($C$388-3)/($C$388-1))*D240^2)),4)</f>
        <v/>
      </c>
      <c r="E629" s="103">
        <f>TRUNC((1/$C$388)*(5*(E240^2)-((($C$388-3)/($C$388-1))*E240^2)),4)</f>
        <v/>
      </c>
      <c r="F629" s="103">
        <f>TRUNC((1/$C$388)*(5*(F240^2)-((($C$388-3)/($C$388-1))*F240^2)),4)</f>
        <v/>
      </c>
    </row>
    <row r="630">
      <c r="C630" s="53" t="n">
        <v>54</v>
      </c>
      <c r="D630" s="103">
        <f>TRUNC((1/$C$388)*(5*(D241^2)-((($C$388-3)/($C$388-1))*D241^2)),4)</f>
        <v/>
      </c>
      <c r="E630" s="103">
        <f>TRUNC((1/$C$388)*(5*(E241^2)-((($C$388-3)/($C$388-1))*E241^2)),4)</f>
        <v/>
      </c>
      <c r="F630" s="103">
        <f>TRUNC((1/$C$388)*(5*(F241^2)-((($C$388-3)/($C$388-1))*F241^2)),4)</f>
        <v/>
      </c>
    </row>
    <row r="631">
      <c r="C631" s="53" t="n">
        <v>55</v>
      </c>
      <c r="D631" s="103">
        <f>TRUNC((1/$C$388)*(5*(D242^2)-((($C$388-3)/($C$388-1))*D242^2)),4)</f>
        <v/>
      </c>
      <c r="E631" s="103">
        <f>TRUNC((1/$C$388)*(5*(E242^2)-((($C$388-3)/($C$388-1))*E242^2)),4)</f>
        <v/>
      </c>
      <c r="F631" s="103">
        <f>TRUNC((1/$C$388)*(5*(F242^2)-((($C$388-3)/($C$388-1))*F242^2)),4)</f>
        <v/>
      </c>
    </row>
    <row r="632">
      <c r="C632" s="53" t="n">
        <v>56</v>
      </c>
      <c r="D632" s="103">
        <f>TRUNC((1/$C$388)*(5*(D243^2)-((($C$388-3)/($C$388-1))*D243^2)),4)</f>
        <v/>
      </c>
      <c r="E632" s="103">
        <f>TRUNC((1/$C$388)*(5*(E243^2)-((($C$388-3)/($C$388-1))*E243^2)),4)</f>
        <v/>
      </c>
      <c r="F632" s="103">
        <f>TRUNC((1/$C$388)*(5*(F243^2)-((($C$388-3)/($C$388-1))*F243^2)),4)</f>
        <v/>
      </c>
    </row>
    <row r="633">
      <c r="C633" s="53" t="n">
        <v>57</v>
      </c>
      <c r="D633" s="103">
        <f>TRUNC((1/$C$388)*(5*(D244^2)-((($C$388-3)/($C$388-1))*D244^2)),4)</f>
        <v/>
      </c>
      <c r="E633" s="103">
        <f>TRUNC((1/$C$388)*(5*(E244^2)-((($C$388-3)/($C$388-1))*E244^2)),4)</f>
        <v/>
      </c>
      <c r="F633" s="103">
        <f>TRUNC((1/$C$388)*(5*(F244^2)-((($C$388-3)/($C$388-1))*F244^2)),4)</f>
        <v/>
      </c>
    </row>
    <row r="634">
      <c r="C634" s="53" t="n">
        <v>58</v>
      </c>
      <c r="D634" s="103">
        <f>TRUNC((1/$C$388)*(5*(D245^2)-((($C$388-3)/($C$388-1))*D245^2)),4)</f>
        <v/>
      </c>
      <c r="E634" s="103">
        <f>TRUNC((1/$C$388)*(5*(E245^2)-((($C$388-3)/($C$388-1))*E245^2)),4)</f>
        <v/>
      </c>
      <c r="F634" s="103">
        <f>TRUNC((1/$C$388)*(5*(F245^2)-((($C$388-3)/($C$388-1))*F245^2)),4)</f>
        <v/>
      </c>
    </row>
    <row r="635">
      <c r="C635" s="53" t="n">
        <v>59</v>
      </c>
      <c r="D635" s="103">
        <f>TRUNC((1/$C$388)*(5*(D246^2)-((($C$388-3)/($C$388-1))*D246^2)),4)</f>
        <v/>
      </c>
      <c r="E635" s="103">
        <f>TRUNC((1/$C$388)*(5*(E246^2)-((($C$388-3)/($C$388-1))*E246^2)),4)</f>
        <v/>
      </c>
      <c r="F635" s="103">
        <f>TRUNC((1/$C$388)*(5*(F246^2)-((($C$388-3)/($C$388-1))*F246^2)),4)</f>
        <v/>
      </c>
    </row>
    <row r="636">
      <c r="C636" s="53" t="n">
        <v>60</v>
      </c>
      <c r="D636" s="103">
        <f>TRUNC((1/$C$388)*(5*(D247^2)-((($C$388-3)/($C$388-1))*D247^2)),4)</f>
        <v/>
      </c>
      <c r="E636" s="103">
        <f>TRUNC((1/$C$388)*(5*(E247^2)-((($C$388-3)/($C$388-1))*E247^2)),4)</f>
        <v/>
      </c>
      <c r="F636" s="103">
        <f>TRUNC((1/$C$388)*(5*(F247^2)-((($C$388-3)/($C$388-1))*F247^2)),4)</f>
        <v/>
      </c>
    </row>
    <row r="637">
      <c r="C637" s="53" t="n">
        <v>61</v>
      </c>
      <c r="D637" s="103">
        <f>TRUNC((1/$C$388)*(5*(D248^2)-((($C$388-3)/($C$388-1))*D248^2)),4)</f>
        <v/>
      </c>
      <c r="E637" s="103">
        <f>TRUNC((1/$C$388)*(5*(E248^2)-((($C$388-3)/($C$388-1))*E248^2)),4)</f>
        <v/>
      </c>
      <c r="F637" s="103">
        <f>TRUNC((1/$C$388)*(5*(F248^2)-((($C$388-3)/($C$388-1))*F248^2)),4)</f>
        <v/>
      </c>
    </row>
    <row r="638">
      <c r="C638" s="53" t="n">
        <v>62</v>
      </c>
      <c r="D638" s="103">
        <f>TRUNC((1/$C$388)*(5*(D249^2)-((($C$388-3)/($C$388-1))*D249^2)),4)</f>
        <v/>
      </c>
      <c r="E638" s="103">
        <f>TRUNC((1/$C$388)*(5*(E249^2)-((($C$388-3)/($C$388-1))*E249^2)),4)</f>
        <v/>
      </c>
      <c r="F638" s="103">
        <f>TRUNC((1/$C$388)*(5*(F249^2)-((($C$388-3)/($C$388-1))*F249^2)),4)</f>
        <v/>
      </c>
    </row>
    <row r="639">
      <c r="C639" s="53" t="n">
        <v>63</v>
      </c>
      <c r="D639" s="103">
        <f>TRUNC((1/$C$388)*(5*(D250^2)-((($C$388-3)/($C$388-1))*D250^2)),4)</f>
        <v/>
      </c>
      <c r="E639" s="103">
        <f>TRUNC((1/$C$388)*(5*(E250^2)-((($C$388-3)/($C$388-1))*E250^2)),4)</f>
        <v/>
      </c>
      <c r="F639" s="103">
        <f>TRUNC((1/$C$388)*(5*(F250^2)-((($C$388-3)/($C$388-1))*F250^2)),4)</f>
        <v/>
      </c>
    </row>
    <row r="640">
      <c r="C640" s="53" t="n">
        <v>64</v>
      </c>
      <c r="D640" s="103">
        <f>TRUNC((1/$C$388)*(5*(D251^2)-((($C$388-3)/($C$388-1))*D251^2)),4)</f>
        <v/>
      </c>
      <c r="E640" s="103">
        <f>TRUNC((1/$C$388)*(5*(E251^2)-((($C$388-3)/($C$388-1))*E251^2)),4)</f>
        <v/>
      </c>
      <c r="F640" s="103">
        <f>TRUNC((1/$C$388)*(5*(F251^2)-((($C$388-3)/($C$388-1))*F251^2)),4)</f>
        <v/>
      </c>
    </row>
    <row r="641">
      <c r="C641" s="53" t="n">
        <v>65</v>
      </c>
      <c r="D641" s="103">
        <f>TRUNC((1/$C$388)*(5*(D252^2)-((($C$388-3)/($C$388-1))*D252^2)),4)</f>
        <v/>
      </c>
      <c r="E641" s="103">
        <f>TRUNC((1/$C$388)*(5*(E252^2)-((($C$388-3)/($C$388-1))*E252^2)),4)</f>
        <v/>
      </c>
      <c r="F641" s="103">
        <f>TRUNC((1/$C$388)*(5*(F252^2)-((($C$388-3)/($C$388-1))*F252^2)),4)</f>
        <v/>
      </c>
    </row>
    <row r="642">
      <c r="C642" s="53" t="n">
        <v>66</v>
      </c>
      <c r="D642" s="103">
        <f>TRUNC((1/$C$388)*(5*(D253^2)-((($C$388-3)/($C$388-1))*D253^2)),4)</f>
        <v/>
      </c>
      <c r="E642" s="103">
        <f>TRUNC((1/$C$388)*(5*(E253^2)-((($C$388-3)/($C$388-1))*E253^2)),4)</f>
        <v/>
      </c>
      <c r="F642" s="103">
        <f>TRUNC((1/$C$388)*(5*(F253^2)-((($C$388-3)/($C$388-1))*F253^2)),4)</f>
        <v/>
      </c>
    </row>
    <row r="643">
      <c r="C643" s="53" t="n">
        <v>67</v>
      </c>
      <c r="D643" s="103">
        <f>TRUNC((1/$C$388)*(5*(D254^2)-((($C$388-3)/($C$388-1))*D254^2)),4)</f>
        <v/>
      </c>
      <c r="E643" s="103">
        <f>TRUNC((1/$C$388)*(5*(E254^2)-((($C$388-3)/($C$388-1))*E254^2)),4)</f>
        <v/>
      </c>
      <c r="F643" s="103">
        <f>TRUNC((1/$C$388)*(5*(F254^2)-((($C$388-3)/($C$388-1))*F254^2)),4)</f>
        <v/>
      </c>
    </row>
    <row r="644">
      <c r="C644" s="53" t="n">
        <v>68</v>
      </c>
      <c r="D644" s="103">
        <f>TRUNC((1/$C$388)*(5*(D255^2)-((($C$388-3)/($C$388-1))*D255^2)),4)</f>
        <v/>
      </c>
      <c r="E644" s="103">
        <f>TRUNC((1/$C$388)*(5*(E255^2)-((($C$388-3)/($C$388-1))*E255^2)),4)</f>
        <v/>
      </c>
      <c r="F644" s="103">
        <f>TRUNC((1/$C$388)*(5*(F255^2)-((($C$388-3)/($C$388-1))*F255^2)),4)</f>
        <v/>
      </c>
    </row>
    <row r="645">
      <c r="C645" s="53" t="n">
        <v>69</v>
      </c>
      <c r="D645" s="103">
        <f>TRUNC((1/$C$388)*(5*(D256^2)-((($C$388-3)/($C$388-1))*D256^2)),4)</f>
        <v/>
      </c>
      <c r="E645" s="103">
        <f>TRUNC((1/$C$388)*(5*(E256^2)-((($C$388-3)/($C$388-1))*E256^2)),4)</f>
        <v/>
      </c>
      <c r="F645" s="103">
        <f>TRUNC((1/$C$388)*(5*(F256^2)-((($C$388-3)/($C$388-1))*F256^2)),4)</f>
        <v/>
      </c>
    </row>
    <row r="646">
      <c r="C646" s="53" t="n">
        <v>70</v>
      </c>
      <c r="D646" s="103">
        <f>TRUNC((1/$C$388)*(5*(D257^2)-((($C$388-3)/($C$388-1))*D257^2)),4)</f>
        <v/>
      </c>
      <c r="E646" s="103">
        <f>TRUNC((1/$C$388)*(5*(E257^2)-((($C$388-3)/($C$388-1))*E257^2)),4)</f>
        <v/>
      </c>
      <c r="F646" s="103">
        <f>TRUNC((1/$C$388)*(5*(F257^2)-((($C$388-3)/($C$388-1))*F257^2)),4)</f>
        <v/>
      </c>
    </row>
    <row r="647">
      <c r="C647" s="53" t="n">
        <v>71</v>
      </c>
      <c r="D647" s="103">
        <f>TRUNC((1/$C$388)*(5*(D258^2)-((($C$388-3)/($C$388-1))*D258^2)),4)</f>
        <v/>
      </c>
      <c r="E647" s="103">
        <f>TRUNC((1/$C$388)*(5*(E258^2)-((($C$388-3)/($C$388-1))*E258^2)),4)</f>
        <v/>
      </c>
      <c r="F647" s="103">
        <f>TRUNC((1/$C$388)*(5*(F258^2)-((($C$388-3)/($C$388-1))*F258^2)),4)</f>
        <v/>
      </c>
    </row>
    <row r="648">
      <c r="C648" s="53" t="n">
        <v>72</v>
      </c>
      <c r="D648" s="103">
        <f>TRUNC((1/$C$388)*(5*(D259^2)-((($C$388-3)/($C$388-1))*D259^2)),4)</f>
        <v/>
      </c>
      <c r="E648" s="103">
        <f>TRUNC((1/$C$388)*(5*(E259^2)-((($C$388-3)/($C$388-1))*E259^2)),4)</f>
        <v/>
      </c>
      <c r="F648" s="103">
        <f>TRUNC((1/$C$388)*(5*(F259^2)-((($C$388-3)/($C$388-1))*F259^2)),4)</f>
        <v/>
      </c>
    </row>
    <row r="649">
      <c r="C649" s="53" t="n">
        <v>73</v>
      </c>
      <c r="D649" s="103">
        <f>TRUNC((1/$C$388)*(5*(D260^2)-((($C$388-3)/($C$388-1))*D260^2)),4)</f>
        <v/>
      </c>
      <c r="E649" s="103">
        <f>TRUNC((1/$C$388)*(5*(E260^2)-((($C$388-3)/($C$388-1))*E260^2)),4)</f>
        <v/>
      </c>
      <c r="F649" s="103">
        <f>TRUNC((1/$C$388)*(5*(F260^2)-((($C$388-3)/($C$388-1))*F260^2)),4)</f>
        <v/>
      </c>
    </row>
    <row r="650">
      <c r="C650" s="53" t="n">
        <v>74</v>
      </c>
      <c r="D650" s="103">
        <f>TRUNC((1/$C$388)*(5*(D261^2)-((($C$388-3)/($C$388-1))*D261^2)),4)</f>
        <v/>
      </c>
      <c r="E650" s="103">
        <f>TRUNC((1/$C$388)*(5*(E261^2)-((($C$388-3)/($C$388-1))*E261^2)),4)</f>
        <v/>
      </c>
      <c r="F650" s="103">
        <f>TRUNC((1/$C$388)*(5*(F261^2)-((($C$388-3)/($C$388-1))*F261^2)),4)</f>
        <v/>
      </c>
    </row>
    <row r="651">
      <c r="C651" s="53" t="n">
        <v>75</v>
      </c>
      <c r="D651" s="103">
        <f>TRUNC((1/$C$388)*(5*(D262^2)-((($C$388-3)/($C$388-1))*D262^2)),4)</f>
        <v/>
      </c>
      <c r="E651" s="103">
        <f>TRUNC((1/$C$388)*(5*(E262^2)-((($C$388-3)/($C$388-1))*E262^2)),4)</f>
        <v/>
      </c>
      <c r="F651" s="103">
        <f>TRUNC((1/$C$388)*(5*(F262^2)-((($C$388-3)/($C$388-1))*F262^2)),4)</f>
        <v/>
      </c>
    </row>
    <row r="652">
      <c r="C652" s="53" t="n">
        <v>76</v>
      </c>
      <c r="D652" s="103">
        <f>TRUNC((1/$C$388)*(5*(D263^2)-((($C$388-3)/($C$388-1))*D263^2)),4)</f>
        <v/>
      </c>
      <c r="E652" s="103">
        <f>TRUNC((1/$C$388)*(5*(E263^2)-((($C$388-3)/($C$388-1))*E263^2)),4)</f>
        <v/>
      </c>
      <c r="F652" s="103">
        <f>TRUNC((1/$C$388)*(5*(F263^2)-((($C$388-3)/($C$388-1))*F263^2)),4)</f>
        <v/>
      </c>
    </row>
    <row r="653">
      <c r="C653" s="53" t="n">
        <v>77</v>
      </c>
      <c r="D653" s="103">
        <f>TRUNC((1/$C$388)*(5*(D264^2)-((($C$388-3)/($C$388-1))*D264^2)),4)</f>
        <v/>
      </c>
      <c r="E653" s="103">
        <f>TRUNC((1/$C$388)*(5*(E264^2)-((($C$388-3)/($C$388-1))*E264^2)),4)</f>
        <v/>
      </c>
      <c r="F653" s="103">
        <f>TRUNC((1/$C$388)*(5*(F264^2)-((($C$388-3)/($C$388-1))*F264^2)),4)</f>
        <v/>
      </c>
    </row>
    <row r="654">
      <c r="C654" s="53" t="n">
        <v>78</v>
      </c>
      <c r="D654" s="103">
        <f>TRUNC((1/$C$388)*(5*(D265^2)-((($C$388-3)/($C$388-1))*D265^2)),4)</f>
        <v/>
      </c>
      <c r="E654" s="103">
        <f>TRUNC((1/$C$388)*(5*(E265^2)-((($C$388-3)/($C$388-1))*E265^2)),4)</f>
        <v/>
      </c>
      <c r="F654" s="103">
        <f>TRUNC((1/$C$388)*(5*(F265^2)-((($C$388-3)/($C$388-1))*F265^2)),4)</f>
        <v/>
      </c>
    </row>
    <row r="655">
      <c r="C655" s="53" t="n">
        <v>79</v>
      </c>
      <c r="D655" s="103">
        <f>TRUNC((1/$C$388)*(5*(D266^2)-((($C$388-3)/($C$388-1))*D266^2)),4)</f>
        <v/>
      </c>
      <c r="E655" s="103">
        <f>TRUNC((1/$C$388)*(5*(E266^2)-((($C$388-3)/($C$388-1))*E266^2)),4)</f>
        <v/>
      </c>
      <c r="F655" s="103">
        <f>TRUNC((1/$C$388)*(5*(F266^2)-((($C$388-3)/($C$388-1))*F266^2)),4)</f>
        <v/>
      </c>
    </row>
    <row r="656">
      <c r="C656" s="53" t="n">
        <v>80</v>
      </c>
      <c r="D656" s="103">
        <f>TRUNC((1/$C$388)*(5*(D267^2)-((($C$388-3)/($C$388-1))*D267^2)),4)</f>
        <v/>
      </c>
      <c r="E656" s="103">
        <f>TRUNC((1/$C$388)*(5*(E267^2)-((($C$388-3)/($C$388-1))*E267^2)),4)</f>
        <v/>
      </c>
      <c r="F656" s="103">
        <f>TRUNC((1/$C$388)*(5*(F267^2)-((($C$388-3)/($C$388-1))*F267^2)),4)</f>
        <v/>
      </c>
    </row>
    <row r="657">
      <c r="C657" s="53" t="n">
        <v>81</v>
      </c>
      <c r="D657" s="103">
        <f>TRUNC((1/$C$388)*(5*(D268^2)-((($C$388-3)/($C$388-1))*D268^2)),4)</f>
        <v/>
      </c>
      <c r="E657" s="103">
        <f>TRUNC((1/$C$388)*(5*(E268^2)-((($C$388-3)/($C$388-1))*E268^2)),4)</f>
        <v/>
      </c>
      <c r="F657" s="103">
        <f>TRUNC((1/$C$388)*(5*(F268^2)-((($C$388-3)/($C$388-1))*F268^2)),4)</f>
        <v/>
      </c>
    </row>
    <row r="658">
      <c r="C658" s="53" t="n">
        <v>82</v>
      </c>
      <c r="D658" s="103">
        <f>TRUNC((1/$C$388)*(5*(D269^2)-((($C$388-3)/($C$388-1))*D269^2)),4)</f>
        <v/>
      </c>
      <c r="E658" s="103">
        <f>TRUNC((1/$C$388)*(5*(E269^2)-((($C$388-3)/($C$388-1))*E269^2)),4)</f>
        <v/>
      </c>
      <c r="F658" s="103">
        <f>TRUNC((1/$C$388)*(5*(F269^2)-((($C$388-3)/($C$388-1))*F269^2)),4)</f>
        <v/>
      </c>
    </row>
    <row r="659">
      <c r="C659" s="53" t="n">
        <v>83</v>
      </c>
      <c r="D659" s="103">
        <f>TRUNC((1/$C$388)*(5*(D270^2)-((($C$388-3)/($C$388-1))*D270^2)),4)</f>
        <v/>
      </c>
      <c r="E659" s="103">
        <f>TRUNC((1/$C$388)*(5*(E270^2)-((($C$388-3)/($C$388-1))*E270^2)),4)</f>
        <v/>
      </c>
      <c r="F659" s="103">
        <f>TRUNC((1/$C$388)*(5*(F270^2)-((($C$388-3)/($C$388-1))*F270^2)),4)</f>
        <v/>
      </c>
    </row>
    <row r="660">
      <c r="C660" s="53" t="n">
        <v>84</v>
      </c>
      <c r="D660" s="103">
        <f>TRUNC((1/$C$388)*(5*(D271^2)-((($C$388-3)/($C$388-1))*D271^2)),4)</f>
        <v/>
      </c>
      <c r="E660" s="103">
        <f>TRUNC((1/$C$388)*(5*(E271^2)-((($C$388-3)/($C$388-1))*E271^2)),4)</f>
        <v/>
      </c>
      <c r="F660" s="103">
        <f>TRUNC((1/$C$388)*(5*(F271^2)-((($C$388-3)/($C$388-1))*F271^2)),4)</f>
        <v/>
      </c>
    </row>
    <row r="661">
      <c r="C661" s="53" t="n">
        <v>85</v>
      </c>
      <c r="D661" s="103">
        <f>TRUNC((1/$C$388)*(5*(D272^2)-((($C$388-3)/($C$388-1))*D272^2)),4)</f>
        <v/>
      </c>
      <c r="E661" s="103">
        <f>TRUNC((1/$C$388)*(5*(E272^2)-((($C$388-3)/($C$388-1))*E272^2)),4)</f>
        <v/>
      </c>
      <c r="F661" s="103">
        <f>TRUNC((1/$C$388)*(5*(F272^2)-((($C$388-3)/($C$388-1))*F272^2)),4)</f>
        <v/>
      </c>
    </row>
    <row r="662">
      <c r="C662" s="53" t="n">
        <v>86</v>
      </c>
      <c r="D662" s="103">
        <f>TRUNC((1/$C$388)*(5*(D273^2)-((($C$388-3)/($C$388-1))*D273^2)),4)</f>
        <v/>
      </c>
      <c r="E662" s="103">
        <f>TRUNC((1/$C$388)*(5*(E273^2)-((($C$388-3)/($C$388-1))*E273^2)),4)</f>
        <v/>
      </c>
      <c r="F662" s="103">
        <f>TRUNC((1/$C$388)*(5*(F273^2)-((($C$388-3)/($C$388-1))*F273^2)),4)</f>
        <v/>
      </c>
    </row>
    <row r="663">
      <c r="C663" s="53" t="n">
        <v>87</v>
      </c>
      <c r="D663" s="103">
        <f>TRUNC((1/$C$388)*(5*(D274^2)-((($C$388-3)/($C$388-1))*D274^2)),4)</f>
        <v/>
      </c>
      <c r="E663" s="103">
        <f>TRUNC((1/$C$388)*(5*(E274^2)-((($C$388-3)/($C$388-1))*E274^2)),4)</f>
        <v/>
      </c>
      <c r="F663" s="103">
        <f>TRUNC((1/$C$388)*(5*(F274^2)-((($C$388-3)/($C$388-1))*F274^2)),4)</f>
        <v/>
      </c>
    </row>
    <row r="664">
      <c r="C664" s="53" t="n">
        <v>88</v>
      </c>
      <c r="D664" s="103">
        <f>TRUNC((1/$C$388)*(5*(D275^2)-((($C$388-3)/($C$388-1))*D275^2)),4)</f>
        <v/>
      </c>
      <c r="E664" s="103">
        <f>TRUNC((1/$C$388)*(5*(E275^2)-((($C$388-3)/($C$388-1))*E275^2)),4)</f>
        <v/>
      </c>
      <c r="F664" s="103">
        <f>TRUNC((1/$C$388)*(5*(F275^2)-((($C$388-3)/($C$388-1))*F275^2)),4)</f>
        <v/>
      </c>
    </row>
    <row r="665">
      <c r="C665" s="53" t="n">
        <v>89</v>
      </c>
      <c r="D665" s="103">
        <f>TRUNC((1/$C$388)*(5*(D276^2)-((($C$388-3)/($C$388-1))*D276^2)),4)</f>
        <v/>
      </c>
      <c r="E665" s="103">
        <f>TRUNC((1/$C$388)*(5*(E276^2)-((($C$388-3)/($C$388-1))*E276^2)),4)</f>
        <v/>
      </c>
      <c r="F665" s="103">
        <f>TRUNC((1/$C$388)*(5*(F276^2)-((($C$388-3)/($C$388-1))*F276^2)),4)</f>
        <v/>
      </c>
    </row>
    <row r="666">
      <c r="C666" s="53" t="n">
        <v>90</v>
      </c>
      <c r="D666" s="103">
        <f>TRUNC((1/$C$388)*(5*(D277^2)-((($C$388-3)/($C$388-1))*D277^2)),4)</f>
        <v/>
      </c>
      <c r="E666" s="103">
        <f>TRUNC((1/$C$388)*(5*(E277^2)-((($C$388-3)/($C$388-1))*E277^2)),4)</f>
        <v/>
      </c>
      <c r="F666" s="103">
        <f>TRUNC((1/$C$388)*(5*(F277^2)-((($C$388-3)/($C$388-1))*F277^2)),4)</f>
        <v/>
      </c>
    </row>
    <row r="667">
      <c r="C667" s="53" t="n">
        <v>91</v>
      </c>
      <c r="D667" s="103">
        <f>TRUNC((1/$C$388)*(5*(D278^2)-((($C$388-3)/($C$388-1))*D278^2)),4)</f>
        <v/>
      </c>
      <c r="E667" s="103">
        <f>TRUNC((1/$C$388)*(5*(E278^2)-((($C$388-3)/($C$388-1))*E278^2)),4)</f>
        <v/>
      </c>
      <c r="F667" s="103">
        <f>TRUNC((1/$C$388)*(5*(F278^2)-((($C$388-3)/($C$388-1))*F278^2)),4)</f>
        <v/>
      </c>
    </row>
    <row r="668">
      <c r="C668" s="53" t="n">
        <v>92</v>
      </c>
      <c r="D668" s="103">
        <f>TRUNC((1/$C$388)*(5*(D279^2)-((($C$388-3)/($C$388-1))*D279^2)),4)</f>
        <v/>
      </c>
      <c r="E668" s="103">
        <f>TRUNC((1/$C$388)*(5*(E279^2)-((($C$388-3)/($C$388-1))*E279^2)),4)</f>
        <v/>
      </c>
      <c r="F668" s="103">
        <f>TRUNC((1/$C$388)*(5*(F279^2)-((($C$388-3)/($C$388-1))*F279^2)),4)</f>
        <v/>
      </c>
    </row>
    <row r="669">
      <c r="C669" s="53" t="n">
        <v>93</v>
      </c>
      <c r="D669" s="103">
        <f>TRUNC((1/$C$388)*(5*(D280^2)-((($C$388-3)/($C$388-1))*D280^2)),4)</f>
        <v/>
      </c>
      <c r="E669" s="103">
        <f>TRUNC((1/$C$388)*(5*(E280^2)-((($C$388-3)/($C$388-1))*E280^2)),4)</f>
        <v/>
      </c>
      <c r="F669" s="103">
        <f>TRUNC((1/$C$388)*(5*(F280^2)-((($C$388-3)/($C$388-1))*F280^2)),4)</f>
        <v/>
      </c>
    </row>
    <row r="670">
      <c r="C670" s="53" t="n">
        <v>94</v>
      </c>
      <c r="D670" s="103">
        <f>TRUNC((1/$C$388)*(5*(D281^2)-((($C$388-3)/($C$388-1))*D281^2)),4)</f>
        <v/>
      </c>
      <c r="E670" s="103">
        <f>TRUNC((1/$C$388)*(5*(E281^2)-((($C$388-3)/($C$388-1))*E281^2)),4)</f>
        <v/>
      </c>
      <c r="F670" s="103">
        <f>TRUNC((1/$C$388)*(5*(F281^2)-((($C$388-3)/($C$388-1))*F281^2)),4)</f>
        <v/>
      </c>
    </row>
    <row r="671">
      <c r="C671" s="53" t="n">
        <v>95</v>
      </c>
      <c r="D671" s="103">
        <f>TRUNC((1/$C$388)*(5*(D282^2)-((($C$388-3)/($C$388-1))*D282^2)),4)</f>
        <v/>
      </c>
      <c r="E671" s="103">
        <f>TRUNC((1/$C$388)*(5*(E282^2)-((($C$388-3)/($C$388-1))*E282^2)),4)</f>
        <v/>
      </c>
      <c r="F671" s="103">
        <f>TRUNC((1/$C$388)*(5*(F282^2)-((($C$388-3)/($C$388-1))*F282^2)),4)</f>
        <v/>
      </c>
    </row>
    <row r="672">
      <c r="C672" s="53" t="n">
        <v>96</v>
      </c>
      <c r="D672" s="103">
        <f>TRUNC((1/$C$388)*(5*(D283^2)-((($C$388-3)/($C$388-1))*D283^2)),4)</f>
        <v/>
      </c>
      <c r="E672" s="103">
        <f>TRUNC((1/$C$388)*(5*(E283^2)-((($C$388-3)/($C$388-1))*E283^2)),4)</f>
        <v/>
      </c>
      <c r="F672" s="103">
        <f>TRUNC((1/$C$388)*(5*(F283^2)-((($C$388-3)/($C$388-1))*F283^2)),4)</f>
        <v/>
      </c>
    </row>
    <row r="673">
      <c r="C673" s="53" t="n">
        <v>97</v>
      </c>
      <c r="D673" s="103">
        <f>TRUNC((1/$C$388)*(5*(D284^2)-((($C$388-3)/($C$388-1))*D284^2)),4)</f>
        <v/>
      </c>
      <c r="E673" s="103">
        <f>TRUNC((1/$C$388)*(5*(E284^2)-((($C$388-3)/($C$388-1))*E284^2)),4)</f>
        <v/>
      </c>
      <c r="F673" s="103">
        <f>TRUNC((1/$C$388)*(5*(F284^2)-((($C$388-3)/($C$388-1))*F284^2)),4)</f>
        <v/>
      </c>
    </row>
    <row r="674">
      <c r="C674" s="53" t="n">
        <v>98</v>
      </c>
      <c r="D674" s="103">
        <f>TRUNC((1/$C$388)*(5*(D285^2)-((($C$388-3)/($C$388-1))*D285^2)),4)</f>
        <v/>
      </c>
      <c r="E674" s="103">
        <f>TRUNC((1/$C$388)*(5*(E285^2)-((($C$388-3)/($C$388-1))*E285^2)),4)</f>
        <v/>
      </c>
      <c r="F674" s="103">
        <f>TRUNC((1/$C$388)*(5*(F285^2)-((($C$388-3)/($C$388-1))*F285^2)),4)</f>
        <v/>
      </c>
    </row>
    <row r="675">
      <c r="C675" s="53" t="n">
        <v>99</v>
      </c>
      <c r="D675" s="103">
        <f>TRUNC((1/$C$388)*(5*(D286^2)-((($C$388-3)/($C$388-1))*D286^2)),4)</f>
        <v/>
      </c>
      <c r="E675" s="103">
        <f>TRUNC((1/$C$388)*(5*(E286^2)-((($C$388-3)/($C$388-1))*E286^2)),4)</f>
        <v/>
      </c>
      <c r="F675" s="103">
        <f>TRUNC((1/$C$388)*(5*(F286^2)-((($C$388-3)/($C$388-1))*F286^2)),4)</f>
        <v/>
      </c>
    </row>
    <row r="676">
      <c r="C676" s="53" t="n">
        <v>100</v>
      </c>
      <c r="D676" s="103">
        <f>TRUNC((1/$C$388)*(5*(D287^2)-((($C$388-3)/($C$388-1))*D287^2)),4)</f>
        <v/>
      </c>
      <c r="E676" s="103">
        <f>TRUNC((1/$C$388)*(5*(E287^2)-((($C$388-3)/($C$388-1))*E287^2)),4)</f>
        <v/>
      </c>
      <c r="F676" s="103">
        <f>TRUNC((1/$C$388)*(5*(F287^2)-((($C$388-3)/($C$388-1))*F287^2)),4)</f>
        <v/>
      </c>
    </row>
    <row r="677">
      <c r="C677" s="53" t="n">
        <v>101</v>
      </c>
      <c r="D677" s="103">
        <f>TRUNC((1/$C$388)*(5*(D288^2)-((($C$388-3)/($C$388-1))*D288^2)),4)</f>
        <v/>
      </c>
      <c r="E677" s="103">
        <f>TRUNC((1/$C$388)*(5*(E288^2)-((($C$388-3)/($C$388-1))*E288^2)),4)</f>
        <v/>
      </c>
      <c r="F677" s="103">
        <f>TRUNC((1/$C$388)*(5*(F288^2)-((($C$388-3)/($C$388-1))*F288^2)),4)</f>
        <v/>
      </c>
    </row>
    <row r="678">
      <c r="C678" s="53" t="n">
        <v>102</v>
      </c>
      <c r="D678" s="103">
        <f>TRUNC((1/$C$388)*(5*(D289^2)-((($C$388-3)/($C$388-1))*D289^2)),4)</f>
        <v/>
      </c>
      <c r="E678" s="103">
        <f>TRUNC((1/$C$388)*(5*(E289^2)-((($C$388-3)/($C$388-1))*E289^2)),4)</f>
        <v/>
      </c>
      <c r="F678" s="103">
        <f>TRUNC((1/$C$388)*(5*(F289^2)-((($C$388-3)/($C$388-1))*F289^2)),4)</f>
        <v/>
      </c>
    </row>
    <row r="679">
      <c r="C679" s="53" t="n">
        <v>103</v>
      </c>
      <c r="D679" s="103">
        <f>TRUNC((1/$C$388)*(5*(D290^2)-((($C$388-3)/($C$388-1))*D290^2)),4)</f>
        <v/>
      </c>
      <c r="E679" s="103">
        <f>TRUNC((1/$C$388)*(5*(E290^2)-((($C$388-3)/($C$388-1))*E290^2)),4)</f>
        <v/>
      </c>
      <c r="F679" s="103">
        <f>TRUNC((1/$C$388)*(5*(F290^2)-((($C$388-3)/($C$388-1))*F290^2)),4)</f>
        <v/>
      </c>
    </row>
    <row r="680">
      <c r="C680" s="53" t="n">
        <v>104</v>
      </c>
      <c r="D680" s="103">
        <f>TRUNC((1/$C$388)*(5*(D291^2)-((($C$388-3)/($C$388-1))*D291^2)),4)</f>
        <v/>
      </c>
      <c r="E680" s="103">
        <f>TRUNC((1/$C$388)*(5*(E291^2)-((($C$388-3)/($C$388-1))*E291^2)),4)</f>
        <v/>
      </c>
      <c r="F680" s="103">
        <f>TRUNC((1/$C$388)*(5*(F291^2)-((($C$388-3)/($C$388-1))*F291^2)),4)</f>
        <v/>
      </c>
    </row>
    <row r="681">
      <c r="C681" s="53" t="n">
        <v>105</v>
      </c>
      <c r="D681" s="103">
        <f>TRUNC((1/$C$388)*(5*(D292^2)-((($C$388-3)/($C$388-1))*D292^2)),4)</f>
        <v/>
      </c>
      <c r="E681" s="103">
        <f>TRUNC((1/$C$388)*(5*(E292^2)-((($C$388-3)/($C$388-1))*E292^2)),4)</f>
        <v/>
      </c>
      <c r="F681" s="103">
        <f>TRUNC((1/$C$388)*(5*(F292^2)-((($C$388-3)/($C$388-1))*F292^2)),4)</f>
        <v/>
      </c>
    </row>
    <row r="682">
      <c r="C682" s="53" t="n">
        <v>106</v>
      </c>
      <c r="D682" s="103">
        <f>TRUNC((1/$C$388)*(5*(D293^2)-((($C$388-3)/($C$388-1))*D293^2)),4)</f>
        <v/>
      </c>
      <c r="E682" s="103">
        <f>TRUNC((1/$C$388)*(5*(E293^2)-((($C$388-3)/($C$388-1))*E293^2)),4)</f>
        <v/>
      </c>
      <c r="F682" s="103">
        <f>TRUNC((1/$C$388)*(5*(F293^2)-((($C$388-3)/($C$388-1))*F293^2)),4)</f>
        <v/>
      </c>
    </row>
    <row r="683">
      <c r="C683" s="53" t="n">
        <v>107</v>
      </c>
      <c r="D683" s="103">
        <f>TRUNC((1/$C$388)*(5*(D294^2)-((($C$388-3)/($C$388-1))*D294^2)),4)</f>
        <v/>
      </c>
      <c r="E683" s="103">
        <f>TRUNC((1/$C$388)*(5*(E294^2)-((($C$388-3)/($C$388-1))*E294^2)),4)</f>
        <v/>
      </c>
      <c r="F683" s="103">
        <f>TRUNC((1/$C$388)*(5*(F294^2)-((($C$388-3)/($C$388-1))*F294^2)),4)</f>
        <v/>
      </c>
    </row>
    <row r="684">
      <c r="C684" s="53" t="n">
        <v>108</v>
      </c>
      <c r="D684" s="103">
        <f>TRUNC((1/$C$388)*(5*(D295^2)-((($C$388-3)/($C$388-1))*D295^2)),4)</f>
        <v/>
      </c>
      <c r="E684" s="103">
        <f>TRUNC((1/$C$388)*(5*(E295^2)-((($C$388-3)/($C$388-1))*E295^2)),4)</f>
        <v/>
      </c>
      <c r="F684" s="103">
        <f>TRUNC((1/$C$388)*(5*(F295^2)-((($C$388-3)/($C$388-1))*F295^2)),4)</f>
        <v/>
      </c>
    </row>
    <row r="685">
      <c r="C685" s="53" t="n">
        <v>109</v>
      </c>
      <c r="D685" s="103">
        <f>TRUNC((1/$C$388)*(5*(D296^2)-((($C$388-3)/($C$388-1))*D296^2)),4)</f>
        <v/>
      </c>
      <c r="E685" s="103">
        <f>TRUNC((1/$C$388)*(5*(E296^2)-((($C$388-3)/($C$388-1))*E296^2)),4)</f>
        <v/>
      </c>
      <c r="F685" s="103">
        <f>TRUNC((1/$C$388)*(5*(F296^2)-((($C$388-3)/($C$388-1))*F296^2)),4)</f>
        <v/>
      </c>
    </row>
    <row r="686">
      <c r="C686" s="53" t="n">
        <v>110</v>
      </c>
      <c r="D686" s="103">
        <f>TRUNC((1/$C$388)*(5*(D297^2)-((($C$388-3)/($C$388-1))*D297^2)),4)</f>
        <v/>
      </c>
      <c r="E686" s="103">
        <f>TRUNC((1/$C$388)*(5*(E297^2)-((($C$388-3)/($C$388-1))*E297^2)),4)</f>
        <v/>
      </c>
      <c r="F686" s="103">
        <f>TRUNC((1/$C$388)*(5*(F297^2)-((($C$388-3)/($C$388-1))*F297^2)),4)</f>
        <v/>
      </c>
    </row>
    <row r="687">
      <c r="C687" s="53" t="n">
        <v>111</v>
      </c>
      <c r="D687" s="103">
        <f>TRUNC((1/$C$388)*(5*(D298^2)-((($C$388-3)/($C$388-1))*D298^2)),4)</f>
        <v/>
      </c>
      <c r="E687" s="103">
        <f>TRUNC((1/$C$388)*(5*(E298^2)-((($C$388-3)/($C$388-1))*E298^2)),4)</f>
        <v/>
      </c>
      <c r="F687" s="103">
        <f>TRUNC((1/$C$388)*(5*(F298^2)-((($C$388-3)/($C$388-1))*F298^2)),4)</f>
        <v/>
      </c>
    </row>
    <row r="688">
      <c r="C688" s="53" t="n">
        <v>112</v>
      </c>
      <c r="D688" s="103">
        <f>TRUNC((1/$C$388)*(5*(D299^2)-((($C$388-3)/($C$388-1))*D299^2)),4)</f>
        <v/>
      </c>
      <c r="E688" s="103">
        <f>TRUNC((1/$C$388)*(5*(E299^2)-((($C$388-3)/($C$388-1))*E299^2)),4)</f>
        <v/>
      </c>
      <c r="F688" s="103">
        <f>TRUNC((1/$C$388)*(5*(F299^2)-((($C$388-3)/($C$388-1))*F299^2)),4)</f>
        <v/>
      </c>
    </row>
    <row r="689">
      <c r="C689" s="53" t="n">
        <v>113</v>
      </c>
      <c r="D689" s="103">
        <f>TRUNC((1/$C$388)*(5*(D300^2)-((($C$388-3)/($C$388-1))*D300^2)),4)</f>
        <v/>
      </c>
      <c r="E689" s="103">
        <f>TRUNC((1/$C$388)*(5*(E300^2)-((($C$388-3)/($C$388-1))*E300^2)),4)</f>
        <v/>
      </c>
      <c r="F689" s="103">
        <f>TRUNC((1/$C$388)*(5*(F300^2)-((($C$388-3)/($C$388-1))*F300^2)),4)</f>
        <v/>
      </c>
    </row>
    <row r="690">
      <c r="C690" s="53" t="n">
        <v>114</v>
      </c>
      <c r="D690" s="103">
        <f>TRUNC((1/$C$388)*(5*(D301^2)-((($C$388-3)/($C$388-1))*D301^2)),4)</f>
        <v/>
      </c>
      <c r="E690" s="103">
        <f>TRUNC((1/$C$388)*(5*(E301^2)-((($C$388-3)/($C$388-1))*E301^2)),4)</f>
        <v/>
      </c>
      <c r="F690" s="103">
        <f>TRUNC((1/$C$388)*(5*(F301^2)-((($C$388-3)/($C$388-1))*F301^2)),4)</f>
        <v/>
      </c>
    </row>
    <row r="691">
      <c r="C691" s="53" t="n">
        <v>115</v>
      </c>
      <c r="D691" s="103">
        <f>TRUNC((1/$C$388)*(5*(D302^2)-((($C$388-3)/($C$388-1))*D302^2)),4)</f>
        <v/>
      </c>
      <c r="E691" s="103">
        <f>TRUNC((1/$C$388)*(5*(E302^2)-((($C$388-3)/($C$388-1))*E302^2)),4)</f>
        <v/>
      </c>
      <c r="F691" s="103">
        <f>TRUNC((1/$C$388)*(5*(F302^2)-((($C$388-3)/($C$388-1))*F302^2)),4)</f>
        <v/>
      </c>
    </row>
    <row r="692">
      <c r="C692" s="53" t="n">
        <v>116</v>
      </c>
      <c r="D692" s="103">
        <f>TRUNC((1/$C$388)*(5*(D303^2)-((($C$388-3)/($C$388-1))*D303^2)),4)</f>
        <v/>
      </c>
      <c r="E692" s="103">
        <f>TRUNC((1/$C$388)*(5*(E303^2)-((($C$388-3)/($C$388-1))*E303^2)),4)</f>
        <v/>
      </c>
      <c r="F692" s="103">
        <f>TRUNC((1/$C$388)*(5*(F303^2)-((($C$388-3)/($C$388-1))*F303^2)),4)</f>
        <v/>
      </c>
    </row>
    <row r="693">
      <c r="C693" s="53" t="n">
        <v>117</v>
      </c>
      <c r="D693" s="103">
        <f>TRUNC((1/$C$388)*(5*(D304^2)-((($C$388-3)/($C$388-1))*D304^2)),4)</f>
        <v/>
      </c>
      <c r="E693" s="103">
        <f>TRUNC((1/$C$388)*(5*(E304^2)-((($C$388-3)/($C$388-1))*E304^2)),4)</f>
        <v/>
      </c>
      <c r="F693" s="103">
        <f>TRUNC((1/$C$388)*(5*(F304^2)-((($C$388-3)/($C$388-1))*F304^2)),4)</f>
        <v/>
      </c>
    </row>
    <row r="694">
      <c r="C694" s="53" t="n">
        <v>118</v>
      </c>
      <c r="D694" s="103">
        <f>TRUNC((1/$C$388)*(5*(D305^2)-((($C$388-3)/($C$388-1))*D305^2)),4)</f>
        <v/>
      </c>
      <c r="E694" s="103">
        <f>TRUNC((1/$C$388)*(5*(E305^2)-((($C$388-3)/($C$388-1))*E305^2)),4)</f>
        <v/>
      </c>
      <c r="F694" s="103">
        <f>TRUNC((1/$C$388)*(5*(F305^2)-((($C$388-3)/($C$388-1))*F305^2)),4)</f>
        <v/>
      </c>
    </row>
    <row r="695">
      <c r="C695" s="53" t="n">
        <v>119</v>
      </c>
      <c r="D695" s="103">
        <f>TRUNC((1/$C$388)*(5*(D306^2)-((($C$388-3)/($C$388-1))*D306^2)),4)</f>
        <v/>
      </c>
      <c r="E695" s="103">
        <f>TRUNC((1/$C$388)*(5*(E306^2)-((($C$388-3)/($C$388-1))*E306^2)),4)</f>
        <v/>
      </c>
      <c r="F695" s="103">
        <f>TRUNC((1/$C$388)*(5*(F306^2)-((($C$388-3)/($C$388-1))*F306^2)),4)</f>
        <v/>
      </c>
    </row>
    <row r="696">
      <c r="C696" s="53" t="n">
        <v>120</v>
      </c>
      <c r="D696" s="103">
        <f>TRUNC((1/$C$388)*(5*(D307^2)-((($C$388-3)/($C$388-1))*D307^2)),4)</f>
        <v/>
      </c>
      <c r="E696" s="103">
        <f>TRUNC((1/$C$388)*(5*(E307^2)-((($C$388-3)/($C$388-1))*E307^2)),4)</f>
        <v/>
      </c>
      <c r="F696" s="103">
        <f>TRUNC((1/$C$388)*(5*(F307^2)-((($C$388-3)/($C$388-1))*F307^2)),4)</f>
        <v/>
      </c>
    </row>
    <row r="697">
      <c r="C697" s="53" t="n">
        <v>121</v>
      </c>
      <c r="D697" s="103">
        <f>TRUNC((1/$C$388)*(5*(D308^2)-((($C$388-3)/($C$388-1))*D308^2)),4)</f>
        <v/>
      </c>
      <c r="E697" s="103">
        <f>TRUNC((1/$C$388)*(5*(E308^2)-((($C$388-3)/($C$388-1))*E308^2)),4)</f>
        <v/>
      </c>
      <c r="F697" s="103">
        <f>TRUNC((1/$C$388)*(5*(F308^2)-((($C$388-3)/($C$388-1))*F308^2)),4)</f>
        <v/>
      </c>
    </row>
    <row r="698">
      <c r="C698" s="53" t="n">
        <v>122</v>
      </c>
      <c r="D698" s="103">
        <f>TRUNC((1/$C$388)*(5*(D309^2)-((($C$388-3)/($C$388-1))*D309^2)),4)</f>
        <v/>
      </c>
      <c r="E698" s="103">
        <f>TRUNC((1/$C$388)*(5*(E309^2)-((($C$388-3)/($C$388-1))*E309^2)),4)</f>
        <v/>
      </c>
      <c r="F698" s="103">
        <f>TRUNC((1/$C$388)*(5*(F309^2)-((($C$388-3)/($C$388-1))*F309^2)),4)</f>
        <v/>
      </c>
    </row>
    <row r="699">
      <c r="C699" s="53" t="n">
        <v>123</v>
      </c>
      <c r="D699" s="103">
        <f>TRUNC((1/$C$388)*(5*(D310^2)-((($C$388-3)/($C$388-1))*D310^2)),4)</f>
        <v/>
      </c>
      <c r="E699" s="103">
        <f>TRUNC((1/$C$388)*(5*(E310^2)-((($C$388-3)/($C$388-1))*E310^2)),4)</f>
        <v/>
      </c>
      <c r="F699" s="103">
        <f>TRUNC((1/$C$388)*(5*(F310^2)-((($C$388-3)/($C$388-1))*F310^2)),4)</f>
        <v/>
      </c>
    </row>
    <row r="700">
      <c r="C700" s="53" t="n">
        <v>124</v>
      </c>
      <c r="D700" s="103">
        <f>TRUNC((1/$C$388)*(5*(D311^2)-((($C$388-3)/($C$388-1))*D311^2)),4)</f>
        <v/>
      </c>
      <c r="E700" s="103">
        <f>TRUNC((1/$C$388)*(5*(E311^2)-((($C$388-3)/($C$388-1))*E311^2)),4)</f>
        <v/>
      </c>
      <c r="F700" s="103">
        <f>TRUNC((1/$C$388)*(5*(F311^2)-((($C$388-3)/($C$388-1))*F311^2)),4)</f>
        <v/>
      </c>
    </row>
    <row r="701">
      <c r="C701" s="53" t="n">
        <v>125</v>
      </c>
      <c r="D701" s="103">
        <f>TRUNC((1/$C$388)*(5*(D312^2)-((($C$388-3)/($C$388-1))*D312^2)),4)</f>
        <v/>
      </c>
      <c r="E701" s="103">
        <f>TRUNC((1/$C$388)*(5*(E312^2)-((($C$388-3)/($C$388-1))*E312^2)),4)</f>
        <v/>
      </c>
      <c r="F701" s="103">
        <f>TRUNC((1/$C$388)*(5*(F312^2)-((($C$388-3)/($C$388-1))*F312^2)),4)</f>
        <v/>
      </c>
    </row>
    <row r="702">
      <c r="C702" s="53" t="n">
        <v>126</v>
      </c>
      <c r="D702" s="103">
        <f>TRUNC((1/$C$388)*(5*(D313^2)-((($C$388-3)/($C$388-1))*D313^2)),4)</f>
        <v/>
      </c>
      <c r="E702" s="103">
        <f>TRUNC((1/$C$388)*(5*(E313^2)-((($C$388-3)/($C$388-1))*E313^2)),4)</f>
        <v/>
      </c>
      <c r="F702" s="103">
        <f>TRUNC((1/$C$388)*(5*(F313^2)-((($C$388-3)/($C$388-1))*F313^2)),4)</f>
        <v/>
      </c>
    </row>
    <row r="703">
      <c r="C703" s="53" t="n">
        <v>127</v>
      </c>
      <c r="D703" s="103">
        <f>TRUNC((1/$C$388)*(5*(D314^2)-((($C$388-3)/($C$388-1))*D314^2)),4)</f>
        <v/>
      </c>
      <c r="E703" s="103">
        <f>TRUNC((1/$C$388)*(5*(E314^2)-((($C$388-3)/($C$388-1))*E314^2)),4)</f>
        <v/>
      </c>
      <c r="F703" s="103">
        <f>TRUNC((1/$C$388)*(5*(F314^2)-((($C$388-3)/($C$388-1))*F314^2)),4)</f>
        <v/>
      </c>
    </row>
    <row r="704">
      <c r="C704" s="53" t="n">
        <v>128</v>
      </c>
      <c r="D704" s="103">
        <f>TRUNC((1/$C$388)*(5*(D315^2)-((($C$388-3)/($C$388-1))*D315^2)),4)</f>
        <v/>
      </c>
      <c r="E704" s="103">
        <f>TRUNC((1/$C$388)*(5*(E315^2)-((($C$388-3)/($C$388-1))*E315^2)),4)</f>
        <v/>
      </c>
      <c r="F704" s="103">
        <f>TRUNC((1/$C$388)*(5*(F315^2)-((($C$388-3)/($C$388-1))*F315^2)),4)</f>
        <v/>
      </c>
    </row>
    <row r="705">
      <c r="C705" s="53" t="n">
        <v>129</v>
      </c>
      <c r="D705" s="103">
        <f>TRUNC((1/$C$388)*(5*(D316^2)-((($C$388-3)/($C$388-1))*D316^2)),4)</f>
        <v/>
      </c>
      <c r="E705" s="103">
        <f>TRUNC((1/$C$388)*(5*(E316^2)-((($C$388-3)/($C$388-1))*E316^2)),4)</f>
        <v/>
      </c>
      <c r="F705" s="103">
        <f>TRUNC((1/$C$388)*(5*(F316^2)-((($C$388-3)/($C$388-1))*F316^2)),4)</f>
        <v/>
      </c>
    </row>
    <row r="706">
      <c r="C706" s="53" t="n">
        <v>130</v>
      </c>
      <c r="D706" s="103">
        <f>TRUNC((1/$C$388)*(5*(D317^2)-((($C$388-3)/($C$388-1))*D317^2)),4)</f>
        <v/>
      </c>
      <c r="E706" s="103">
        <f>TRUNC((1/$C$388)*(5*(E317^2)-((($C$388-3)/($C$388-1))*E317^2)),4)</f>
        <v/>
      </c>
      <c r="F706" s="103">
        <f>TRUNC((1/$C$388)*(5*(F317^2)-((($C$388-3)/($C$388-1))*F317^2)),4)</f>
        <v/>
      </c>
    </row>
    <row r="707">
      <c r="C707" s="53" t="n">
        <v>131</v>
      </c>
      <c r="D707" s="103">
        <f>TRUNC((1/$C$388)*(5*(D318^2)-((($C$388-3)/($C$388-1))*D318^2)),4)</f>
        <v/>
      </c>
      <c r="E707" s="103">
        <f>TRUNC((1/$C$388)*(5*(E318^2)-((($C$388-3)/($C$388-1))*E318^2)),4)</f>
        <v/>
      </c>
      <c r="F707" s="103">
        <f>TRUNC((1/$C$388)*(5*(F318^2)-((($C$388-3)/($C$388-1))*F318^2)),4)</f>
        <v/>
      </c>
    </row>
    <row r="708">
      <c r="C708" s="53" t="n">
        <v>132</v>
      </c>
      <c r="D708" s="103">
        <f>TRUNC((1/$C$388)*(5*(D319^2)-((($C$388-3)/($C$388-1))*D319^2)),4)</f>
        <v/>
      </c>
      <c r="E708" s="103">
        <f>TRUNC((1/$C$388)*(5*(E319^2)-((($C$388-3)/($C$388-1))*E319^2)),4)</f>
        <v/>
      </c>
      <c r="F708" s="103">
        <f>TRUNC((1/$C$388)*(5*(F319^2)-((($C$388-3)/($C$388-1))*F319^2)),4)</f>
        <v/>
      </c>
    </row>
    <row r="709">
      <c r="C709" s="53" t="n">
        <v>133</v>
      </c>
      <c r="D709" s="103">
        <f>TRUNC((1/$C$388)*(5*(D320^2)-((($C$388-3)/($C$388-1))*D320^2)),4)</f>
        <v/>
      </c>
      <c r="E709" s="103">
        <f>TRUNC((1/$C$388)*(5*(E320^2)-((($C$388-3)/($C$388-1))*E320^2)),4)</f>
        <v/>
      </c>
      <c r="F709" s="103">
        <f>TRUNC((1/$C$388)*(5*(F320^2)-((($C$388-3)/($C$388-1))*F320^2)),4)</f>
        <v/>
      </c>
    </row>
    <row r="710">
      <c r="C710" s="53" t="n">
        <v>134</v>
      </c>
      <c r="D710" s="103">
        <f>TRUNC((1/$C$388)*(5*(D321^2)-((($C$388-3)/($C$388-1))*D321^2)),4)</f>
        <v/>
      </c>
      <c r="E710" s="103">
        <f>TRUNC((1/$C$388)*(5*(E321^2)-((($C$388-3)/($C$388-1))*E321^2)),4)</f>
        <v/>
      </c>
      <c r="F710" s="103">
        <f>TRUNC((1/$C$388)*(5*(F321^2)-((($C$388-3)/($C$388-1))*F321^2)),4)</f>
        <v/>
      </c>
    </row>
    <row r="711">
      <c r="C711" s="53" t="n">
        <v>135</v>
      </c>
      <c r="D711" s="103">
        <f>TRUNC((1/$C$388)*(5*(D322^2)-((($C$388-3)/($C$388-1))*D322^2)),4)</f>
        <v/>
      </c>
      <c r="E711" s="103">
        <f>TRUNC((1/$C$388)*(5*(E322^2)-((($C$388-3)/($C$388-1))*E322^2)),4)</f>
        <v/>
      </c>
      <c r="F711" s="103">
        <f>TRUNC((1/$C$388)*(5*(F322^2)-((($C$388-3)/($C$388-1))*F322^2)),4)</f>
        <v/>
      </c>
    </row>
    <row r="712">
      <c r="C712" s="53" t="n">
        <v>136</v>
      </c>
      <c r="D712" s="103">
        <f>TRUNC((1/$C$388)*(5*(D323^2)-((($C$388-3)/($C$388-1))*D323^2)),4)</f>
        <v/>
      </c>
      <c r="E712" s="103">
        <f>TRUNC((1/$C$388)*(5*(E323^2)-((($C$388-3)/($C$388-1))*E323^2)),4)</f>
        <v/>
      </c>
      <c r="F712" s="103">
        <f>TRUNC((1/$C$388)*(5*(F323^2)-((($C$388-3)/($C$388-1))*F323^2)),4)</f>
        <v/>
      </c>
    </row>
    <row r="713">
      <c r="C713" s="53" t="n">
        <v>137</v>
      </c>
      <c r="D713" s="103">
        <f>TRUNC((1/$C$388)*(5*(D324^2)-((($C$388-3)/($C$388-1))*D324^2)),4)</f>
        <v/>
      </c>
      <c r="E713" s="103">
        <f>TRUNC((1/$C$388)*(5*(E324^2)-((($C$388-3)/($C$388-1))*E324^2)),4)</f>
        <v/>
      </c>
      <c r="F713" s="103">
        <f>TRUNC((1/$C$388)*(5*(F324^2)-((($C$388-3)/($C$388-1))*F324^2)),4)</f>
        <v/>
      </c>
    </row>
    <row r="714">
      <c r="C714" s="53" t="n">
        <v>138</v>
      </c>
      <c r="D714" s="103">
        <f>TRUNC((1/$C$388)*(5*(D325^2)-((($C$388-3)/($C$388-1))*D325^2)),4)</f>
        <v/>
      </c>
      <c r="E714" s="103">
        <f>TRUNC((1/$C$388)*(5*(E325^2)-((($C$388-3)/($C$388-1))*E325^2)),4)</f>
        <v/>
      </c>
      <c r="F714" s="103">
        <f>TRUNC((1/$C$388)*(5*(F325^2)-((($C$388-3)/($C$388-1))*F325^2)),4)</f>
        <v/>
      </c>
    </row>
    <row r="715">
      <c r="C715" s="53" t="n">
        <v>139</v>
      </c>
      <c r="D715" s="103">
        <f>TRUNC((1/$C$388)*(5*(D326^2)-((($C$388-3)/($C$388-1))*D326^2)),4)</f>
        <v/>
      </c>
      <c r="E715" s="103">
        <f>TRUNC((1/$C$388)*(5*(E326^2)-((($C$388-3)/($C$388-1))*E326^2)),4)</f>
        <v/>
      </c>
      <c r="F715" s="103">
        <f>TRUNC((1/$C$388)*(5*(F326^2)-((($C$388-3)/($C$388-1))*F326^2)),4)</f>
        <v/>
      </c>
    </row>
    <row r="716">
      <c r="C716" s="53" t="n">
        <v>140</v>
      </c>
      <c r="D716" s="103">
        <f>TRUNC((1/$C$388)*(5*(D327^2)-((($C$388-3)/($C$388-1))*D327^2)),4)</f>
        <v/>
      </c>
      <c r="E716" s="103">
        <f>TRUNC((1/$C$388)*(5*(E327^2)-((($C$388-3)/($C$388-1))*E327^2)),4)</f>
        <v/>
      </c>
      <c r="F716" s="103">
        <f>TRUNC((1/$C$388)*(5*(F327^2)-((($C$388-3)/($C$388-1))*F327^2)),4)</f>
        <v/>
      </c>
    </row>
    <row r="717">
      <c r="C717" s="53" t="n">
        <v>141</v>
      </c>
      <c r="D717" s="103">
        <f>TRUNC((1/$C$388)*(5*(D328^2)-((($C$388-3)/($C$388-1))*D328^2)),4)</f>
        <v/>
      </c>
      <c r="E717" s="103">
        <f>TRUNC((1/$C$388)*(5*(E328^2)-((($C$388-3)/($C$388-1))*E328^2)),4)</f>
        <v/>
      </c>
      <c r="F717" s="103">
        <f>TRUNC((1/$C$388)*(5*(F328^2)-((($C$388-3)/($C$388-1))*F328^2)),4)</f>
        <v/>
      </c>
    </row>
    <row r="718">
      <c r="C718" s="53" t="n">
        <v>142</v>
      </c>
      <c r="D718" s="103">
        <f>TRUNC((1/$C$388)*(5*(D329^2)-((($C$388-3)/($C$388-1))*D329^2)),4)</f>
        <v/>
      </c>
      <c r="E718" s="103">
        <f>TRUNC((1/$C$388)*(5*(E329^2)-((($C$388-3)/($C$388-1))*E329^2)),4)</f>
        <v/>
      </c>
      <c r="F718" s="103">
        <f>TRUNC((1/$C$388)*(5*(F329^2)-((($C$388-3)/($C$388-1))*F329^2)),4)</f>
        <v/>
      </c>
    </row>
    <row r="719">
      <c r="C719" s="53" t="n">
        <v>143</v>
      </c>
      <c r="D719" s="103">
        <f>TRUNC((1/$C$388)*(5*(D330^2)-((($C$388-3)/($C$388-1))*D330^2)),4)</f>
        <v/>
      </c>
      <c r="E719" s="103">
        <f>TRUNC((1/$C$388)*(5*(E330^2)-((($C$388-3)/($C$388-1))*E330^2)),4)</f>
        <v/>
      </c>
      <c r="F719" s="103">
        <f>TRUNC((1/$C$388)*(5*(F330^2)-((($C$388-3)/($C$388-1))*F330^2)),4)</f>
        <v/>
      </c>
    </row>
    <row r="720">
      <c r="C720" s="53" t="n">
        <v>144</v>
      </c>
      <c r="D720" s="103">
        <f>TRUNC((1/$C$388)*(5*(D331^2)-((($C$388-3)/($C$388-1))*D331^2)),4)</f>
        <v/>
      </c>
      <c r="E720" s="103">
        <f>TRUNC((1/$C$388)*(5*(E331^2)-((($C$388-3)/($C$388-1))*E331^2)),4)</f>
        <v/>
      </c>
      <c r="F720" s="103">
        <f>TRUNC((1/$C$388)*(5*(F331^2)-((($C$388-3)/($C$388-1))*F331^2)),4)</f>
        <v/>
      </c>
    </row>
    <row r="721">
      <c r="C721" s="53" t="n">
        <v>145</v>
      </c>
      <c r="D721" s="103">
        <f>TRUNC((1/$C$388)*(5*(D332^2)-((($C$388-3)/($C$388-1))*D332^2)),4)</f>
        <v/>
      </c>
      <c r="E721" s="103">
        <f>TRUNC((1/$C$388)*(5*(E332^2)-((($C$388-3)/($C$388-1))*E332^2)),4)</f>
        <v/>
      </c>
      <c r="F721" s="103">
        <f>TRUNC((1/$C$388)*(5*(F332^2)-((($C$388-3)/($C$388-1))*F332^2)),4)</f>
        <v/>
      </c>
    </row>
    <row r="722">
      <c r="C722" s="53" t="n">
        <v>146</v>
      </c>
      <c r="D722" s="103">
        <f>TRUNC((1/$C$388)*(5*(D333^2)-((($C$388-3)/($C$388-1))*D333^2)),4)</f>
        <v/>
      </c>
      <c r="E722" s="103">
        <f>TRUNC((1/$C$388)*(5*(E333^2)-((($C$388-3)/($C$388-1))*E333^2)),4)</f>
        <v/>
      </c>
      <c r="F722" s="103">
        <f>TRUNC((1/$C$388)*(5*(F333^2)-((($C$388-3)/($C$388-1))*F333^2)),4)</f>
        <v/>
      </c>
    </row>
    <row r="723">
      <c r="C723" s="53" t="n">
        <v>147</v>
      </c>
      <c r="D723" s="103">
        <f>TRUNC((1/$C$388)*(5*(D334^2)-((($C$388-3)/($C$388-1))*D334^2)),4)</f>
        <v/>
      </c>
      <c r="E723" s="103">
        <f>TRUNC((1/$C$388)*(5*(E334^2)-((($C$388-3)/($C$388-1))*E334^2)),4)</f>
        <v/>
      </c>
      <c r="F723" s="103">
        <f>TRUNC((1/$C$388)*(5*(F334^2)-((($C$388-3)/($C$388-1))*F334^2)),4)</f>
        <v/>
      </c>
    </row>
    <row r="724">
      <c r="C724" s="53" t="n">
        <v>148</v>
      </c>
      <c r="D724" s="103">
        <f>TRUNC((1/$C$388)*(5*(D335^2)-((($C$388-3)/($C$388-1))*D335^2)),4)</f>
        <v/>
      </c>
      <c r="E724" s="103">
        <f>TRUNC((1/$C$388)*(5*(E335^2)-((($C$388-3)/($C$388-1))*E335^2)),4)</f>
        <v/>
      </c>
      <c r="F724" s="103">
        <f>TRUNC((1/$C$388)*(5*(F335^2)-((($C$388-3)/($C$388-1))*F335^2)),4)</f>
        <v/>
      </c>
    </row>
    <row r="725">
      <c r="C725" s="53" t="n">
        <v>149</v>
      </c>
      <c r="D725" s="103">
        <f>TRUNC((1/$C$388)*(5*(D336^2)-((($C$388-3)/($C$388-1))*D336^2)),4)</f>
        <v/>
      </c>
      <c r="E725" s="103">
        <f>TRUNC((1/$C$388)*(5*(E336^2)-((($C$388-3)/($C$388-1))*E336^2)),4)</f>
        <v/>
      </c>
      <c r="F725" s="103">
        <f>TRUNC((1/$C$388)*(5*(F336^2)-((($C$388-3)/($C$388-1))*F336^2)),4)</f>
        <v/>
      </c>
    </row>
    <row r="726">
      <c r="C726" s="53" t="n">
        <v>150</v>
      </c>
      <c r="D726" s="103">
        <f>TRUNC((1/$C$388)*(5*(D337^2)-((($C$388-3)/($C$388-1))*D337^2)),4)</f>
        <v/>
      </c>
      <c r="E726" s="103">
        <f>TRUNC((1/$C$388)*(5*(E337^2)-((($C$388-3)/($C$388-1))*E337^2)),4)</f>
        <v/>
      </c>
      <c r="F726" s="103">
        <f>TRUNC((1/$C$388)*(5*(F337^2)-((($C$388-3)/($C$388-1))*F337^2)),4)</f>
        <v/>
      </c>
    </row>
    <row r="727">
      <c r="C727" s="53" t="n">
        <v>151</v>
      </c>
      <c r="D727" s="103">
        <f>TRUNC((1/$C$388)*(5*(D338^2)-((($C$388-3)/($C$388-1))*D338^2)),4)</f>
        <v/>
      </c>
      <c r="E727" s="103">
        <f>TRUNC((1/$C$388)*(5*(E338^2)-((($C$388-3)/($C$388-1))*E338^2)),4)</f>
        <v/>
      </c>
      <c r="F727" s="103">
        <f>TRUNC((1/$C$388)*(5*(F338^2)-((($C$388-3)/($C$388-1))*F338^2)),4)</f>
        <v/>
      </c>
    </row>
    <row r="728">
      <c r="C728" s="53" t="n">
        <v>152</v>
      </c>
      <c r="D728" s="103">
        <f>TRUNC((1/$C$388)*(5*(D339^2)-((($C$388-3)/($C$388-1))*D339^2)),4)</f>
        <v/>
      </c>
      <c r="E728" s="103">
        <f>TRUNC((1/$C$388)*(5*(E339^2)-((($C$388-3)/($C$388-1))*E339^2)),4)</f>
        <v/>
      </c>
      <c r="F728" s="103">
        <f>TRUNC((1/$C$388)*(5*(F339^2)-((($C$388-3)/($C$388-1))*F339^2)),4)</f>
        <v/>
      </c>
    </row>
    <row r="729">
      <c r="C729" s="53" t="n">
        <v>153</v>
      </c>
      <c r="D729" s="103">
        <f>TRUNC((1/$C$388)*(5*(D340^2)-((($C$388-3)/($C$388-1))*D340^2)),4)</f>
        <v/>
      </c>
      <c r="E729" s="103">
        <f>TRUNC((1/$C$388)*(5*(E340^2)-((($C$388-3)/($C$388-1))*E340^2)),4)</f>
        <v/>
      </c>
      <c r="F729" s="103">
        <f>TRUNC((1/$C$388)*(5*(F340^2)-((($C$388-3)/($C$388-1))*F340^2)),4)</f>
        <v/>
      </c>
    </row>
    <row r="730">
      <c r="C730" s="53" t="n">
        <v>154</v>
      </c>
      <c r="D730" s="103">
        <f>TRUNC((1/$C$388)*(5*(D341^2)-((($C$388-3)/($C$388-1))*D341^2)),4)</f>
        <v/>
      </c>
      <c r="E730" s="103">
        <f>TRUNC((1/$C$388)*(5*(E341^2)-((($C$388-3)/($C$388-1))*E341^2)),4)</f>
        <v/>
      </c>
      <c r="F730" s="103">
        <f>TRUNC((1/$C$388)*(5*(F341^2)-((($C$388-3)/($C$388-1))*F341^2)),4)</f>
        <v/>
      </c>
    </row>
    <row r="731">
      <c r="C731" s="53" t="n">
        <v>155</v>
      </c>
      <c r="D731" s="103">
        <f>TRUNC((1/$C$388)*(5*(D342^2)-((($C$388-3)/($C$388-1))*D342^2)),4)</f>
        <v/>
      </c>
      <c r="E731" s="103">
        <f>TRUNC((1/$C$388)*(5*(E342^2)-((($C$388-3)/($C$388-1))*E342^2)),4)</f>
        <v/>
      </c>
      <c r="F731" s="103">
        <f>TRUNC((1/$C$388)*(5*(F342^2)-((($C$388-3)/($C$388-1))*F342^2)),4)</f>
        <v/>
      </c>
    </row>
    <row r="732">
      <c r="C732" s="53" t="n">
        <v>156</v>
      </c>
      <c r="D732" s="103">
        <f>TRUNC((1/$C$388)*(5*(D343^2)-((($C$388-3)/($C$388-1))*D343^2)),4)</f>
        <v/>
      </c>
      <c r="E732" s="103">
        <f>TRUNC((1/$C$388)*(5*(E343^2)-((($C$388-3)/($C$388-1))*E343^2)),4)</f>
        <v/>
      </c>
      <c r="F732" s="103">
        <f>TRUNC((1/$C$388)*(5*(F343^2)-((($C$388-3)/($C$388-1))*F343^2)),4)</f>
        <v/>
      </c>
    </row>
    <row r="733">
      <c r="C733" s="53" t="n">
        <v>157</v>
      </c>
      <c r="D733" s="103">
        <f>TRUNC((1/$C$388)*(5*(D344^2)-((($C$388-3)/($C$388-1))*D344^2)),4)</f>
        <v/>
      </c>
      <c r="E733" s="103">
        <f>TRUNC((1/$C$388)*(5*(E344^2)-((($C$388-3)/($C$388-1))*E344^2)),4)</f>
        <v/>
      </c>
      <c r="F733" s="103">
        <f>TRUNC((1/$C$388)*(5*(F344^2)-((($C$388-3)/($C$388-1))*F344^2)),4)</f>
        <v/>
      </c>
    </row>
    <row r="734">
      <c r="C734" s="53" t="n">
        <v>158</v>
      </c>
      <c r="D734" s="103">
        <f>TRUNC((1/$C$388)*(5*(D345^2)-((($C$388-3)/($C$388-1))*D345^2)),4)</f>
        <v/>
      </c>
      <c r="E734" s="103">
        <f>TRUNC((1/$C$388)*(5*(E345^2)-((($C$388-3)/($C$388-1))*E345^2)),4)</f>
        <v/>
      </c>
      <c r="F734" s="103">
        <f>TRUNC((1/$C$388)*(5*(F345^2)-((($C$388-3)/($C$388-1))*F345^2)),4)</f>
        <v/>
      </c>
    </row>
    <row r="735">
      <c r="C735" s="53" t="n">
        <v>159</v>
      </c>
      <c r="D735" s="103">
        <f>TRUNC((1/$C$388)*(5*(D346^2)-((($C$388-3)/($C$388-1))*D346^2)),4)</f>
        <v/>
      </c>
      <c r="E735" s="103">
        <f>TRUNC((1/$C$388)*(5*(E346^2)-((($C$388-3)/($C$388-1))*E346^2)),4)</f>
        <v/>
      </c>
      <c r="F735" s="103">
        <f>TRUNC((1/$C$388)*(5*(F346^2)-((($C$388-3)/($C$388-1))*F346^2)),4)</f>
        <v/>
      </c>
    </row>
    <row r="736">
      <c r="C736" s="53" t="n">
        <v>160</v>
      </c>
      <c r="D736" s="103">
        <f>TRUNC((1/$C$388)*(5*(D347^2)-((($C$388-3)/($C$388-1))*D347^2)),4)</f>
        <v/>
      </c>
      <c r="E736" s="103">
        <f>TRUNC((1/$C$388)*(5*(E347^2)-((($C$388-3)/($C$388-1))*E347^2)),4)</f>
        <v/>
      </c>
      <c r="F736" s="103">
        <f>TRUNC((1/$C$388)*(5*(F347^2)-((($C$388-3)/($C$388-1))*F347^2)),4)</f>
        <v/>
      </c>
    </row>
    <row r="737">
      <c r="C737" s="53" t="n">
        <v>161</v>
      </c>
      <c r="D737" s="103">
        <f>TRUNC((1/$C$388)*(5*(D348^2)-((($C$388-3)/($C$388-1))*D348^2)),4)</f>
        <v/>
      </c>
      <c r="E737" s="103">
        <f>TRUNC((1/$C$388)*(5*(E348^2)-((($C$388-3)/($C$388-1))*E348^2)),4)</f>
        <v/>
      </c>
      <c r="F737" s="103">
        <f>TRUNC((1/$C$388)*(5*(F348^2)-((($C$388-3)/($C$388-1))*F348^2)),4)</f>
        <v/>
      </c>
    </row>
    <row r="738">
      <c r="C738" s="53" t="n">
        <v>162</v>
      </c>
      <c r="D738" s="103">
        <f>TRUNC((1/$C$388)*(5*(D349^2)-((($C$388-3)/($C$388-1))*D349^2)),4)</f>
        <v/>
      </c>
      <c r="E738" s="103">
        <f>TRUNC((1/$C$388)*(5*(E349^2)-((($C$388-3)/($C$388-1))*E349^2)),4)</f>
        <v/>
      </c>
      <c r="F738" s="103">
        <f>TRUNC((1/$C$388)*(5*(F349^2)-((($C$388-3)/($C$388-1))*F349^2)),4)</f>
        <v/>
      </c>
    </row>
    <row r="739">
      <c r="C739" s="53" t="n">
        <v>163</v>
      </c>
      <c r="D739" s="103">
        <f>TRUNC((1/$C$388)*(5*(D350^2)-((($C$388-3)/($C$388-1))*D350^2)),4)</f>
        <v/>
      </c>
      <c r="E739" s="103">
        <f>TRUNC((1/$C$388)*(5*(E350^2)-((($C$388-3)/($C$388-1))*E350^2)),4)</f>
        <v/>
      </c>
      <c r="F739" s="103">
        <f>TRUNC((1/$C$388)*(5*(F350^2)-((($C$388-3)/($C$388-1))*F350^2)),4)</f>
        <v/>
      </c>
    </row>
    <row r="740">
      <c r="C740" s="53" t="n">
        <v>164</v>
      </c>
      <c r="D740" s="103">
        <f>TRUNC((1/$C$388)*(5*(D351^2)-((($C$388-3)/($C$388-1))*D351^2)),4)</f>
        <v/>
      </c>
      <c r="E740" s="103">
        <f>TRUNC((1/$C$388)*(5*(E351^2)-((($C$388-3)/($C$388-1))*E351^2)),4)</f>
        <v/>
      </c>
      <c r="F740" s="103">
        <f>TRUNC((1/$C$388)*(5*(F351^2)-((($C$388-3)/($C$388-1))*F351^2)),4)</f>
        <v/>
      </c>
    </row>
    <row r="741">
      <c r="C741" s="53" t="n">
        <v>165</v>
      </c>
      <c r="D741" s="103">
        <f>TRUNC((1/$C$388)*(5*(D352^2)-((($C$388-3)/($C$388-1))*D352^2)),4)</f>
        <v/>
      </c>
      <c r="E741" s="103">
        <f>TRUNC((1/$C$388)*(5*(E352^2)-((($C$388-3)/($C$388-1))*E352^2)),4)</f>
        <v/>
      </c>
      <c r="F741" s="103">
        <f>TRUNC((1/$C$388)*(5*(F352^2)-((($C$388-3)/($C$388-1))*F352^2)),4)</f>
        <v/>
      </c>
    </row>
    <row r="742">
      <c r="C742" s="53" t="n">
        <v>166</v>
      </c>
      <c r="D742" s="103">
        <f>TRUNC((1/$C$388)*(5*(D353^2)-((($C$388-3)/($C$388-1))*D353^2)),4)</f>
        <v/>
      </c>
      <c r="E742" s="103">
        <f>TRUNC((1/$C$388)*(5*(E353^2)-((($C$388-3)/($C$388-1))*E353^2)),4)</f>
        <v/>
      </c>
      <c r="F742" s="103">
        <f>TRUNC((1/$C$388)*(5*(F353^2)-((($C$388-3)/($C$388-1))*F353^2)),4)</f>
        <v/>
      </c>
    </row>
    <row r="743">
      <c r="C743" s="53" t="n">
        <v>167</v>
      </c>
      <c r="D743" s="103">
        <f>TRUNC((1/$C$388)*(5*(D354^2)-((($C$388-3)/($C$388-1))*D354^2)),4)</f>
        <v/>
      </c>
      <c r="E743" s="103">
        <f>TRUNC((1/$C$388)*(5*(E354^2)-((($C$388-3)/($C$388-1))*E354^2)),4)</f>
        <v/>
      </c>
      <c r="F743" s="103">
        <f>TRUNC((1/$C$388)*(5*(F354^2)-((($C$388-3)/($C$388-1))*F354^2)),4)</f>
        <v/>
      </c>
    </row>
    <row r="744">
      <c r="C744" s="53" t="n">
        <v>168</v>
      </c>
      <c r="D744" s="103">
        <f>TRUNC((1/$C$388)*(5*(D355^2)-((($C$388-3)/($C$388-1))*D355^2)),4)</f>
        <v/>
      </c>
      <c r="E744" s="103">
        <f>TRUNC((1/$C$388)*(5*(E355^2)-((($C$388-3)/($C$388-1))*E355^2)),4)</f>
        <v/>
      </c>
      <c r="F744" s="103">
        <f>TRUNC((1/$C$388)*(5*(F355^2)-((($C$388-3)/($C$388-1))*F355^2)),4)</f>
        <v/>
      </c>
    </row>
    <row r="745">
      <c r="C745" s="53" t="n">
        <v>169</v>
      </c>
      <c r="D745" s="103">
        <f>TRUNC((1/$C$388)*(5*(D356^2)-((($C$388-3)/($C$388-1))*D356^2)),4)</f>
        <v/>
      </c>
      <c r="E745" s="103">
        <f>TRUNC((1/$C$388)*(5*(E356^2)-((($C$388-3)/($C$388-1))*E356^2)),4)</f>
        <v/>
      </c>
      <c r="F745" s="103">
        <f>TRUNC((1/$C$388)*(5*(F356^2)-((($C$388-3)/($C$388-1))*F356^2)),4)</f>
        <v/>
      </c>
    </row>
    <row r="746">
      <c r="C746" s="53" t="n">
        <v>170</v>
      </c>
      <c r="D746" s="103">
        <f>TRUNC((1/$C$388)*(5*(D357^2)-((($C$388-3)/($C$388-1))*D357^2)),4)</f>
        <v/>
      </c>
      <c r="E746" s="103">
        <f>TRUNC((1/$C$388)*(5*(E357^2)-((($C$388-3)/($C$388-1))*E357^2)),4)</f>
        <v/>
      </c>
      <c r="F746" s="103">
        <f>TRUNC((1/$C$388)*(5*(F357^2)-((($C$388-3)/($C$388-1))*F357^2)),4)</f>
        <v/>
      </c>
    </row>
    <row r="747">
      <c r="C747" s="53" t="n">
        <v>171</v>
      </c>
      <c r="D747" s="103">
        <f>TRUNC((1/$C$388)*(5*(D358^2)-((($C$388-3)/($C$388-1))*D358^2)),4)</f>
        <v/>
      </c>
      <c r="E747" s="103">
        <f>TRUNC((1/$C$388)*(5*(E358^2)-((($C$388-3)/($C$388-1))*E358^2)),4)</f>
        <v/>
      </c>
      <c r="F747" s="103">
        <f>TRUNC((1/$C$388)*(5*(F358^2)-((($C$388-3)/($C$388-1))*F358^2)),4)</f>
        <v/>
      </c>
    </row>
    <row r="748">
      <c r="C748" s="53" t="n">
        <v>172</v>
      </c>
      <c r="D748" s="103">
        <f>TRUNC((1/$C$388)*(5*(D359^2)-((($C$388-3)/($C$388-1))*D359^2)),4)</f>
        <v/>
      </c>
      <c r="E748" s="103">
        <f>TRUNC((1/$C$388)*(5*(E359^2)-((($C$388-3)/($C$388-1))*E359^2)),4)</f>
        <v/>
      </c>
      <c r="F748" s="103">
        <f>TRUNC((1/$C$388)*(5*(F359^2)-((($C$388-3)/($C$388-1))*F359^2)),4)</f>
        <v/>
      </c>
    </row>
    <row r="749">
      <c r="C749" s="53" t="n">
        <v>173</v>
      </c>
      <c r="D749" s="103">
        <f>TRUNC((1/$C$388)*(5*(D360^2)-((($C$388-3)/($C$388-1))*D360^2)),4)</f>
        <v/>
      </c>
      <c r="E749" s="103">
        <f>TRUNC((1/$C$388)*(5*(E360^2)-((($C$388-3)/($C$388-1))*E360^2)),4)</f>
        <v/>
      </c>
      <c r="F749" s="103">
        <f>TRUNC((1/$C$388)*(5*(F360^2)-((($C$388-3)/($C$388-1))*F360^2)),4)</f>
        <v/>
      </c>
    </row>
    <row r="750">
      <c r="C750" s="53" t="n">
        <v>174</v>
      </c>
      <c r="D750" s="103">
        <f>TRUNC((1/$C$388)*(5*(D361^2)-((($C$388-3)/($C$388-1))*D361^2)),4)</f>
        <v/>
      </c>
      <c r="E750" s="103">
        <f>TRUNC((1/$C$388)*(5*(E361^2)-((($C$388-3)/($C$388-1))*E361^2)),4)</f>
        <v/>
      </c>
      <c r="F750" s="103">
        <f>TRUNC((1/$C$388)*(5*(F361^2)-((($C$388-3)/($C$388-1))*F361^2)),4)</f>
        <v/>
      </c>
    </row>
    <row r="751">
      <c r="C751" s="53" t="n">
        <v>175</v>
      </c>
      <c r="D751" s="103">
        <f>TRUNC((1/$C$388)*(5*(D362^2)-((($C$388-3)/($C$388-1))*D362^2)),4)</f>
        <v/>
      </c>
      <c r="E751" s="103">
        <f>TRUNC((1/$C$388)*(5*(E362^2)-((($C$388-3)/($C$388-1))*E362^2)),4)</f>
        <v/>
      </c>
      <c r="F751" s="103">
        <f>TRUNC((1/$C$388)*(5*(F362^2)-((($C$388-3)/($C$388-1))*F362^2)),4)</f>
        <v/>
      </c>
    </row>
    <row r="752">
      <c r="C752" s="53" t="n">
        <v>176</v>
      </c>
      <c r="D752" s="103">
        <f>TRUNC((1/$C$388)*(5*(D363^2)-((($C$388-3)/($C$388-1))*D363^2)),4)</f>
        <v/>
      </c>
      <c r="E752" s="103">
        <f>TRUNC((1/$C$388)*(5*(E363^2)-((($C$388-3)/($C$388-1))*E363^2)),4)</f>
        <v/>
      </c>
      <c r="F752" s="103">
        <f>TRUNC((1/$C$388)*(5*(F363^2)-((($C$388-3)/($C$388-1))*F363^2)),4)</f>
        <v/>
      </c>
    </row>
    <row r="753">
      <c r="C753" s="53" t="n">
        <v>177</v>
      </c>
      <c r="D753" s="103">
        <f>TRUNC((1/$C$388)*(5*(D364^2)-((($C$388-3)/($C$388-1))*D364^2)),4)</f>
        <v/>
      </c>
      <c r="E753" s="103">
        <f>TRUNC((1/$C$388)*(5*(E364^2)-((($C$388-3)/($C$388-1))*E364^2)),4)</f>
        <v/>
      </c>
      <c r="F753" s="103">
        <f>TRUNC((1/$C$388)*(5*(F364^2)-((($C$388-3)/($C$388-1))*F364^2)),4)</f>
        <v/>
      </c>
    </row>
    <row r="754">
      <c r="C754" s="53" t="n">
        <v>178</v>
      </c>
      <c r="D754" s="103">
        <f>TRUNC((1/$C$388)*(5*(D365^2)-((($C$388-3)/($C$388-1))*D365^2)),4)</f>
        <v/>
      </c>
      <c r="E754" s="103">
        <f>TRUNC((1/$C$388)*(5*(E365^2)-((($C$388-3)/($C$388-1))*E365^2)),4)</f>
        <v/>
      </c>
      <c r="F754" s="103">
        <f>TRUNC((1/$C$388)*(5*(F365^2)-((($C$388-3)/($C$388-1))*F365^2)),4)</f>
        <v/>
      </c>
    </row>
    <row r="755">
      <c r="C755" s="53" t="n">
        <v>179</v>
      </c>
      <c r="D755" s="103">
        <f>TRUNC((1/$C$388)*(5*(D366^2)-((($C$388-3)/($C$388-1))*D366^2)),4)</f>
        <v/>
      </c>
      <c r="E755" s="103">
        <f>TRUNC((1/$C$388)*(5*(E366^2)-((($C$388-3)/($C$388-1))*E366^2)),4)</f>
        <v/>
      </c>
      <c r="F755" s="103">
        <f>TRUNC((1/$C$388)*(5*(F366^2)-((($C$388-3)/($C$388-1))*F366^2)),4)</f>
        <v/>
      </c>
    </row>
    <row r="756">
      <c r="C756" s="53" t="n">
        <v>180</v>
      </c>
      <c r="D756" s="103">
        <f>TRUNC((1/$C$388)*(5*(D367^2)-((($C$388-3)/($C$388-1))*D367^2)),4)</f>
        <v/>
      </c>
      <c r="E756" s="103">
        <f>TRUNC((1/$C$388)*(5*(E367^2)-((($C$388-3)/($C$388-1))*E367^2)),4)</f>
        <v/>
      </c>
      <c r="F756" s="103">
        <f>TRUNC((1/$C$388)*(5*(F367^2)-((($C$388-3)/($C$388-1))*F367^2)),4)</f>
        <v/>
      </c>
    </row>
    <row r="757">
      <c r="C757" s="53" t="n">
        <v>181</v>
      </c>
      <c r="D757" s="103">
        <f>TRUNC((1/$C$388)*(5*(D368^2)-((($C$388-3)/($C$388-1))*D368^2)),4)</f>
        <v/>
      </c>
      <c r="E757" s="103">
        <f>TRUNC((1/$C$388)*(5*(E368^2)-((($C$388-3)/($C$388-1))*E368^2)),4)</f>
        <v/>
      </c>
      <c r="F757" s="103">
        <f>TRUNC((1/$C$388)*(5*(F368^2)-((($C$388-3)/($C$388-1))*F368^2)),4)</f>
        <v/>
      </c>
    </row>
    <row r="758">
      <c r="C758" s="53" t="n">
        <v>182</v>
      </c>
      <c r="D758" s="103">
        <f>TRUNC((1/$C$388)*(5*(D369^2)-((($C$388-3)/($C$388-1))*D369^2)),4)</f>
        <v/>
      </c>
      <c r="E758" s="103">
        <f>TRUNC((1/$C$388)*(5*(E369^2)-((($C$388-3)/($C$388-1))*E369^2)),4)</f>
        <v/>
      </c>
      <c r="F758" s="103">
        <f>TRUNC((1/$C$388)*(5*(F369^2)-((($C$388-3)/($C$388-1))*F369^2)),4)</f>
        <v/>
      </c>
    </row>
    <row r="759">
      <c r="C759" s="53" t="n">
        <v>183</v>
      </c>
      <c r="D759" s="103">
        <f>TRUNC((1/$C$388)*(5*(D370^2)-((($C$388-3)/($C$388-1))*D370^2)),4)</f>
        <v/>
      </c>
      <c r="E759" s="103">
        <f>TRUNC((1/$C$388)*(5*(E370^2)-((($C$388-3)/($C$388-1))*E370^2)),4)</f>
        <v/>
      </c>
      <c r="F759" s="103">
        <f>TRUNC((1/$C$388)*(5*(F370^2)-((($C$388-3)/($C$388-1))*F370^2)),4)</f>
        <v/>
      </c>
    </row>
    <row r="760">
      <c r="C760" s="53" t="n">
        <v>184</v>
      </c>
      <c r="D760" s="103">
        <f>TRUNC((1/$C$388)*(5*(D371^2)-((($C$388-3)/($C$388-1))*D371^2)),4)</f>
        <v/>
      </c>
      <c r="E760" s="103">
        <f>TRUNC((1/$C$388)*(5*(E371^2)-((($C$388-3)/($C$388-1))*E371^2)),4)</f>
        <v/>
      </c>
      <c r="F760" s="103">
        <f>TRUNC((1/$C$388)*(5*(F371^2)-((($C$388-3)/($C$388-1))*F371^2)),4)</f>
        <v/>
      </c>
    </row>
    <row r="761">
      <c r="C761" s="53" t="n">
        <v>185</v>
      </c>
      <c r="D761" s="103">
        <f>TRUNC((1/$C$388)*(5*(D372^2)-((($C$388-3)/($C$388-1))*D372^2)),4)</f>
        <v/>
      </c>
      <c r="E761" s="103">
        <f>TRUNC((1/$C$388)*(5*(E372^2)-((($C$388-3)/($C$388-1))*E372^2)),4)</f>
        <v/>
      </c>
      <c r="F761" s="103">
        <f>TRUNC((1/$C$388)*(5*(F372^2)-((($C$388-3)/($C$388-1))*F372^2)),4)</f>
        <v/>
      </c>
    </row>
    <row r="762">
      <c r="C762" s="53" t="n">
        <v>186</v>
      </c>
      <c r="D762" s="103">
        <f>TRUNC((1/$C$388)*(5*(D373^2)-((($C$388-3)/($C$388-1))*D373^2)),4)</f>
        <v/>
      </c>
      <c r="E762" s="103">
        <f>TRUNC((1/$C$388)*(5*(E373^2)-((($C$388-3)/($C$388-1))*E373^2)),4)</f>
        <v/>
      </c>
      <c r="F762" s="103">
        <f>TRUNC((1/$C$388)*(5*(F373^2)-((($C$388-3)/($C$388-1))*F373^2)),4)</f>
        <v/>
      </c>
    </row>
    <row r="763">
      <c r="C763" s="53" t="n">
        <v>187</v>
      </c>
      <c r="D763" s="103">
        <f>TRUNC((1/$C$388)*(5*(D374^2)-((($C$388-3)/($C$388-1))*D374^2)),4)</f>
        <v/>
      </c>
      <c r="E763" s="103">
        <f>TRUNC((1/$C$388)*(5*(E374^2)-((($C$388-3)/($C$388-1))*E374^2)),4)</f>
        <v/>
      </c>
      <c r="F763" s="103">
        <f>TRUNC((1/$C$388)*(5*(F374^2)-((($C$388-3)/($C$388-1))*F374^2)),4)</f>
        <v/>
      </c>
    </row>
    <row r="764">
      <c r="C764" s="53" t="n">
        <v>188</v>
      </c>
      <c r="D764" s="103">
        <f>TRUNC((1/$C$388)*(5*(D375^2)-((($C$388-3)/($C$388-1))*D375^2)),4)</f>
        <v/>
      </c>
      <c r="E764" s="103">
        <f>TRUNC((1/$C$388)*(5*(E375^2)-((($C$388-3)/($C$388-1))*E375^2)),4)</f>
        <v/>
      </c>
      <c r="F764" s="103">
        <f>TRUNC((1/$C$388)*(5*(F375^2)-((($C$388-3)/($C$388-1))*F375^2)),4)</f>
        <v/>
      </c>
    </row>
    <row r="765">
      <c r="C765" s="53" t="n">
        <v>189</v>
      </c>
      <c r="D765" s="103">
        <f>TRUNC((1/$C$388)*(5*(D376^2)-((($C$388-3)/($C$388-1))*D376^2)),4)</f>
        <v/>
      </c>
      <c r="E765" s="103">
        <f>TRUNC((1/$C$388)*(5*(E376^2)-((($C$388-3)/($C$388-1))*E376^2)),4)</f>
        <v/>
      </c>
      <c r="F765" s="103">
        <f>TRUNC((1/$C$388)*(5*(F376^2)-((($C$388-3)/($C$388-1))*F376^2)),4)</f>
        <v/>
      </c>
    </row>
    <row r="766">
      <c r="C766" s="53" t="n">
        <v>190</v>
      </c>
      <c r="D766" s="103">
        <f>TRUNC((1/$C$388)*(5*(D377^2)-((($C$388-3)/($C$388-1))*D377^2)),4)</f>
        <v/>
      </c>
      <c r="E766" s="103">
        <f>TRUNC((1/$C$388)*(5*(E377^2)-((($C$388-3)/($C$388-1))*E377^2)),4)</f>
        <v/>
      </c>
      <c r="F766" s="103">
        <f>TRUNC((1/$C$388)*(5*(F377^2)-((($C$388-3)/($C$388-1))*F377^2)),4)</f>
        <v/>
      </c>
    </row>
    <row r="767">
      <c r="C767" s="53" t="n">
        <v>191</v>
      </c>
      <c r="D767" s="103">
        <f>TRUNC((1/$C$388)*(5*(D378^2)-((($C$388-3)/($C$388-1))*D378^2)),4)</f>
        <v/>
      </c>
      <c r="E767" s="103">
        <f>TRUNC((1/$C$388)*(5*(E378^2)-((($C$388-3)/($C$388-1))*E378^2)),4)</f>
        <v/>
      </c>
      <c r="F767" s="103">
        <f>TRUNC((1/$C$388)*(5*(F378^2)-((($C$388-3)/($C$388-1))*F378^2)),4)</f>
        <v/>
      </c>
    </row>
    <row r="768">
      <c r="C768" s="53" t="n">
        <v>192</v>
      </c>
      <c r="D768" s="103">
        <f>TRUNC((1/$C$388)*(5*(D379^2)-((($C$388-3)/($C$388-1))*D379^2)),4)</f>
        <v/>
      </c>
      <c r="E768" s="103">
        <f>TRUNC((1/$C$388)*(5*(E379^2)-((($C$388-3)/($C$388-1))*E379^2)),4)</f>
        <v/>
      </c>
      <c r="F768" s="103">
        <f>TRUNC((1/$C$388)*(5*(F379^2)-((($C$388-3)/($C$388-1))*F379^2)),4)</f>
        <v/>
      </c>
    </row>
    <row r="769">
      <c r="C769" s="53" t="n">
        <v>193</v>
      </c>
      <c r="D769" s="103">
        <f>TRUNC((1/$C$388)*(5*(D380^2)-((($C$388-3)/($C$388-1))*D380^2)),4)</f>
        <v/>
      </c>
      <c r="E769" s="103">
        <f>TRUNC((1/$C$388)*(5*(E380^2)-((($C$388-3)/($C$388-1))*E380^2)),4)</f>
        <v/>
      </c>
      <c r="F769" s="103">
        <f>TRUNC((1/$C$388)*(5*(F380^2)-((($C$388-3)/($C$388-1))*F380^2)),4)</f>
        <v/>
      </c>
    </row>
    <row r="770">
      <c r="C770" s="53" t="n">
        <v>194</v>
      </c>
      <c r="D770" s="103">
        <f>TRUNC((1/$C$388)*(5*(D381^2)-((($C$388-3)/($C$388-1))*D381^2)),4)</f>
        <v/>
      </c>
      <c r="E770" s="103">
        <f>TRUNC((1/$C$388)*(5*(E381^2)-((($C$388-3)/($C$388-1))*E381^2)),4)</f>
        <v/>
      </c>
      <c r="F770" s="103">
        <f>TRUNC((1/$C$388)*(5*(F381^2)-((($C$388-3)/($C$388-1))*F381^2)),4)</f>
        <v/>
      </c>
    </row>
    <row r="771">
      <c r="C771" s="53" t="n">
        <v>195</v>
      </c>
      <c r="D771" s="103">
        <f>TRUNC((1/$C$388)*(5*(D382^2)-((($C$388-3)/($C$388-1))*D382^2)),4)</f>
        <v/>
      </c>
      <c r="E771" s="103">
        <f>TRUNC((1/$C$388)*(5*(E382^2)-((($C$388-3)/($C$388-1))*E382^2)),4)</f>
        <v/>
      </c>
      <c r="F771" s="103">
        <f>TRUNC((1/$C$388)*(5*(F382^2)-((($C$388-3)/($C$388-1))*F382^2)),4)</f>
        <v/>
      </c>
    </row>
    <row r="772">
      <c r="C772" s="53" t="n">
        <v>196</v>
      </c>
      <c r="D772" s="103">
        <f>TRUNC((1/$C$388)*(5*(D383^2)-((($C$388-3)/($C$388-1))*D383^2)),4)</f>
        <v/>
      </c>
      <c r="E772" s="103">
        <f>TRUNC((1/$C$388)*(5*(E383^2)-((($C$388-3)/($C$388-1))*E383^2)),4)</f>
        <v/>
      </c>
      <c r="F772" s="103">
        <f>TRUNC((1/$C$388)*(5*(F383^2)-((($C$388-3)/($C$388-1))*F383^2)),4)</f>
        <v/>
      </c>
    </row>
    <row r="773">
      <c r="C773" s="53" t="n">
        <v>197</v>
      </c>
      <c r="D773" s="103">
        <f>TRUNC((1/$C$388)*(5*(D384^2)-((($C$388-3)/($C$388-1))*D384^2)),4)</f>
        <v/>
      </c>
      <c r="E773" s="103">
        <f>TRUNC((1/$C$388)*(5*(E384^2)-((($C$388-3)/($C$388-1))*E384^2)),4)</f>
        <v/>
      </c>
      <c r="F773" s="103">
        <f>TRUNC((1/$C$388)*(5*(F384^2)-((($C$388-3)/($C$388-1))*F384^2)),4)</f>
        <v/>
      </c>
    </row>
    <row r="774">
      <c r="C774" s="53" t="n">
        <v>198</v>
      </c>
      <c r="D774" s="103">
        <f>TRUNC((1/$C$388)*(5*(D385^2)-((($C$388-3)/($C$388-1))*D385^2)),4)</f>
        <v/>
      </c>
      <c r="E774" s="103">
        <f>TRUNC((1/$C$388)*(5*(E385^2)-((($C$388-3)/($C$388-1))*E385^2)),4)</f>
        <v/>
      </c>
      <c r="F774" s="103">
        <f>TRUNC((1/$C$388)*(5*(F385^2)-((($C$388-3)/($C$388-1))*F385^2)),4)</f>
        <v/>
      </c>
    </row>
    <row r="777">
      <c r="D777" s="5" t="n">
        <v>22</v>
      </c>
      <c r="E777" s="5" t="n">
        <v>23</v>
      </c>
      <c r="F777" s="5" t="n">
        <v>24</v>
      </c>
    </row>
    <row r="778">
      <c r="B778" s="5" t="inlineStr">
        <is>
          <t>Var(soma das Var)</t>
        </is>
      </c>
      <c r="C778" s="53" t="n">
        <v>9</v>
      </c>
      <c r="D778" s="103">
        <f>TRUNC((D392+D585)*((1/$C$389)^2),4)</f>
        <v/>
      </c>
      <c r="E778" s="103">
        <f>TRUNC((E392+E585)*((1/$C$389)^2),4)</f>
        <v/>
      </c>
      <c r="F778" s="103">
        <f>TRUNC((F392+F585)*((1/$C$389)^2),4)</f>
        <v/>
      </c>
    </row>
    <row r="779">
      <c r="C779" s="53" t="n">
        <v>10</v>
      </c>
      <c r="D779" s="103">
        <f>TRUNC((D393+D586)*((1/$C$389)^2),4)</f>
        <v/>
      </c>
      <c r="E779" s="103">
        <f>TRUNC((E393+E586)*((1/$C$389)^2),4)</f>
        <v/>
      </c>
      <c r="F779" s="103">
        <f>TRUNC((F393+F586)*((1/$C$389)^2),4)</f>
        <v/>
      </c>
    </row>
    <row r="780">
      <c r="C780" s="53" t="n">
        <v>11</v>
      </c>
      <c r="D780" s="103">
        <f>TRUNC((D394+D587)*((1/$C$389)^2),4)</f>
        <v/>
      </c>
      <c r="E780" s="103">
        <f>TRUNC((E394+E587)*((1/$C$389)^2),4)</f>
        <v/>
      </c>
      <c r="F780" s="103">
        <f>TRUNC((F394+F587)*((1/$C$389)^2),4)</f>
        <v/>
      </c>
    </row>
    <row r="781">
      <c r="C781" s="53" t="n">
        <v>12</v>
      </c>
      <c r="D781" s="103">
        <f>TRUNC((D395+D588)*((1/$C$389)^2),4)</f>
        <v/>
      </c>
      <c r="E781" s="103">
        <f>TRUNC((E395+E588)*((1/$C$389)^2),4)</f>
        <v/>
      </c>
      <c r="F781" s="103">
        <f>TRUNC((F395+F588)*((1/$C$389)^2),4)</f>
        <v/>
      </c>
    </row>
    <row r="782">
      <c r="C782" s="53" t="n">
        <v>13</v>
      </c>
      <c r="D782" s="103">
        <f>TRUNC((D396+D589)*((1/$C$389)^2),4)</f>
        <v/>
      </c>
      <c r="E782" s="103">
        <f>TRUNC((E396+E589)*((1/$C$389)^2),4)</f>
        <v/>
      </c>
      <c r="F782" s="103">
        <f>TRUNC((F396+F589)*((1/$C$389)^2),4)</f>
        <v/>
      </c>
    </row>
    <row r="783">
      <c r="C783" s="53" t="n">
        <v>14</v>
      </c>
      <c r="D783" s="103">
        <f>TRUNC((D397+D590)*((1/$C$389)^2),4)</f>
        <v/>
      </c>
      <c r="E783" s="103">
        <f>TRUNC((E397+E590)*((1/$C$389)^2),4)</f>
        <v/>
      </c>
      <c r="F783" s="103">
        <f>TRUNC((F397+F590)*((1/$C$389)^2),4)</f>
        <v/>
      </c>
    </row>
    <row r="784">
      <c r="C784" s="53" t="n">
        <v>15</v>
      </c>
      <c r="D784" s="103">
        <f>TRUNC((D398+D591)*((1/$C$389)^2),4)</f>
        <v/>
      </c>
      <c r="E784" s="103">
        <f>TRUNC((E398+E591)*((1/$C$389)^2),4)</f>
        <v/>
      </c>
      <c r="F784" s="103">
        <f>TRUNC((F398+F591)*((1/$C$389)^2),4)</f>
        <v/>
      </c>
    </row>
    <row r="785">
      <c r="C785" s="53" t="n">
        <v>16</v>
      </c>
      <c r="D785" s="103">
        <f>TRUNC((D399+D592)*((1/$C$389)^2),4)</f>
        <v/>
      </c>
      <c r="E785" s="103">
        <f>TRUNC((E399+E592)*((1/$C$389)^2),4)</f>
        <v/>
      </c>
      <c r="F785" s="103">
        <f>TRUNC((F399+F592)*((1/$C$389)^2),4)</f>
        <v/>
      </c>
    </row>
    <row r="786">
      <c r="C786" s="53" t="n">
        <v>17</v>
      </c>
      <c r="D786" s="103">
        <f>TRUNC((D400+D593)*((1/$C$389)^2),4)</f>
        <v/>
      </c>
      <c r="E786" s="103">
        <f>TRUNC((E400+E593)*((1/$C$389)^2),4)</f>
        <v/>
      </c>
      <c r="F786" s="103">
        <f>TRUNC((F400+F593)*((1/$C$389)^2),4)</f>
        <v/>
      </c>
      <c r="L786" s="6" t="n"/>
    </row>
    <row r="787">
      <c r="C787" s="53" t="n">
        <v>18</v>
      </c>
      <c r="D787" s="103">
        <f>TRUNC((D401+D594)*((1/$C$389)^2),4)</f>
        <v/>
      </c>
      <c r="E787" s="103">
        <f>TRUNC((E401+E594)*((1/$C$389)^2),4)</f>
        <v/>
      </c>
      <c r="F787" s="103">
        <f>TRUNC((F401+F594)*((1/$C$389)^2),4)</f>
        <v/>
      </c>
    </row>
    <row r="788">
      <c r="C788" s="53" t="n">
        <v>19</v>
      </c>
      <c r="D788" s="103">
        <f>TRUNC((D402+D595)*((1/$C$389)^2),4)</f>
        <v/>
      </c>
      <c r="E788" s="103">
        <f>TRUNC((E402+E595)*((1/$C$389)^2),4)</f>
        <v/>
      </c>
      <c r="F788" s="103">
        <f>TRUNC((F402+F595)*((1/$C$389)^2),4)</f>
        <v/>
      </c>
    </row>
    <row r="789">
      <c r="C789" s="53" t="n">
        <v>20</v>
      </c>
      <c r="D789" s="103">
        <f>TRUNC((D403+D596)*((1/$C$389)^2),4)</f>
        <v/>
      </c>
      <c r="E789" s="103">
        <f>TRUNC((E403+E596)*((1/$C$389)^2),4)</f>
        <v/>
      </c>
      <c r="F789" s="103">
        <f>TRUNC((F403+F596)*((1/$C$389)^2),4)</f>
        <v/>
      </c>
    </row>
    <row r="790">
      <c r="C790" s="53" t="n">
        <v>21</v>
      </c>
      <c r="D790" s="103">
        <f>TRUNC((D404+D597)*((1/$C$389)^2),4)</f>
        <v/>
      </c>
      <c r="E790" s="103">
        <f>TRUNC((E404+E597)*((1/$C$389)^2),4)</f>
        <v/>
      </c>
      <c r="F790" s="103">
        <f>TRUNC((F404+F597)*((1/$C$389)^2),4)</f>
        <v/>
      </c>
    </row>
    <row r="791">
      <c r="C791" s="53" t="n">
        <v>22</v>
      </c>
      <c r="D791" s="103">
        <f>TRUNC((D405+D598)*((1/$C$389)^2),4)</f>
        <v/>
      </c>
      <c r="E791" s="103">
        <f>TRUNC((E405+E598)*((1/$C$389)^2),4)</f>
        <v/>
      </c>
      <c r="F791" s="103">
        <f>TRUNC((F405+F598)*((1/$C$389)^2),4)</f>
        <v/>
      </c>
    </row>
    <row r="792">
      <c r="C792" s="53" t="n">
        <v>23</v>
      </c>
      <c r="D792" s="103">
        <f>TRUNC((D406+D599)*((1/$C$389)^2),4)</f>
        <v/>
      </c>
      <c r="E792" s="103">
        <f>TRUNC((E406+E599)*((1/$C$389)^2),4)</f>
        <v/>
      </c>
      <c r="F792" s="103">
        <f>TRUNC((F406+F599)*((1/$C$389)^2),4)</f>
        <v/>
      </c>
    </row>
    <row r="793">
      <c r="C793" s="53" t="n">
        <v>24</v>
      </c>
      <c r="D793" s="103">
        <f>TRUNC((D407+D600)*((1/$C$389)^2),4)</f>
        <v/>
      </c>
      <c r="E793" s="103">
        <f>TRUNC((E407+E600)*((1/$C$389)^2),4)</f>
        <v/>
      </c>
      <c r="F793" s="103">
        <f>TRUNC((F407+F600)*((1/$C$389)^2),4)</f>
        <v/>
      </c>
    </row>
    <row r="794">
      <c r="C794" s="53" t="n">
        <v>25</v>
      </c>
      <c r="D794" s="103">
        <f>TRUNC((D408+D601)*((1/$C$389)^2),4)</f>
        <v/>
      </c>
      <c r="E794" s="103">
        <f>TRUNC((E408+E601)*((1/$C$389)^2),4)</f>
        <v/>
      </c>
      <c r="F794" s="103">
        <f>TRUNC((F408+F601)*((1/$C$389)^2),4)</f>
        <v/>
      </c>
    </row>
    <row r="795">
      <c r="C795" s="53" t="n">
        <v>26</v>
      </c>
      <c r="D795" s="103">
        <f>TRUNC((D409+D602)*((1/$C$389)^2),4)</f>
        <v/>
      </c>
      <c r="E795" s="103">
        <f>TRUNC((E409+E602)*((1/$C$389)^2),4)</f>
        <v/>
      </c>
      <c r="F795" s="103">
        <f>TRUNC((F409+F602)*((1/$C$389)^2),4)</f>
        <v/>
      </c>
    </row>
    <row r="796">
      <c r="C796" s="53" t="n">
        <v>27</v>
      </c>
      <c r="D796" s="103">
        <f>TRUNC((D410+D603)*((1/$C$389)^2),4)</f>
        <v/>
      </c>
      <c r="E796" s="103">
        <f>TRUNC((E410+E603)*((1/$C$389)^2),4)</f>
        <v/>
      </c>
      <c r="F796" s="103">
        <f>TRUNC((F410+F603)*((1/$C$389)^2),4)</f>
        <v/>
      </c>
    </row>
    <row r="797">
      <c r="C797" s="53" t="n">
        <v>28</v>
      </c>
      <c r="D797" s="103">
        <f>TRUNC((D411+D604)*((1/$C$389)^2),4)</f>
        <v/>
      </c>
      <c r="E797" s="103">
        <f>TRUNC((E411+E604)*((1/$C$389)^2),4)</f>
        <v/>
      </c>
      <c r="F797" s="103">
        <f>TRUNC((F411+F604)*((1/$C$389)^2),4)</f>
        <v/>
      </c>
    </row>
    <row r="798">
      <c r="C798" s="53" t="n">
        <v>29</v>
      </c>
      <c r="D798" s="103">
        <f>TRUNC((D412+D605)*((1/$C$389)^2),4)</f>
        <v/>
      </c>
      <c r="E798" s="103">
        <f>TRUNC((E412+E605)*((1/$C$389)^2),4)</f>
        <v/>
      </c>
      <c r="F798" s="103">
        <f>TRUNC((F412+F605)*((1/$C$389)^2),4)</f>
        <v/>
      </c>
    </row>
    <row r="799">
      <c r="C799" s="53" t="n">
        <v>30</v>
      </c>
      <c r="D799" s="103">
        <f>TRUNC((D413+D606)*((1/$C$389)^2),4)</f>
        <v/>
      </c>
      <c r="E799" s="103">
        <f>TRUNC((E413+E606)*((1/$C$389)^2),4)</f>
        <v/>
      </c>
      <c r="F799" s="103">
        <f>TRUNC((F413+F606)*((1/$C$389)^2),4)</f>
        <v/>
      </c>
    </row>
    <row r="800">
      <c r="C800" s="53" t="n">
        <v>31</v>
      </c>
      <c r="D800" s="103">
        <f>TRUNC((D414+D607)*((1/$C$389)^2),4)</f>
        <v/>
      </c>
      <c r="E800" s="103">
        <f>TRUNC((E414+E607)*((1/$C$389)^2),4)</f>
        <v/>
      </c>
      <c r="F800" s="103">
        <f>TRUNC((F414+F607)*((1/$C$389)^2),4)</f>
        <v/>
      </c>
    </row>
    <row r="801">
      <c r="C801" s="53" t="n">
        <v>32</v>
      </c>
      <c r="D801" s="103">
        <f>TRUNC((D415+D608)*((1/$C$389)^2),4)</f>
        <v/>
      </c>
      <c r="E801" s="103">
        <f>TRUNC((E415+E608)*((1/$C$389)^2),4)</f>
        <v/>
      </c>
      <c r="F801" s="103">
        <f>TRUNC((F415+F608)*((1/$C$389)^2),4)</f>
        <v/>
      </c>
    </row>
    <row r="802">
      <c r="C802" s="53" t="n">
        <v>33</v>
      </c>
      <c r="D802" s="103">
        <f>TRUNC((D416+D609)*((1/$C$389)^2),4)</f>
        <v/>
      </c>
      <c r="E802" s="103">
        <f>TRUNC((E416+E609)*((1/$C$389)^2),4)</f>
        <v/>
      </c>
      <c r="F802" s="103">
        <f>TRUNC((F416+F609)*((1/$C$389)^2),4)</f>
        <v/>
      </c>
    </row>
    <row r="803">
      <c r="C803" s="53" t="n">
        <v>34</v>
      </c>
      <c r="D803" s="103">
        <f>TRUNC((D417+D610)*((1/$C$389)^2),4)</f>
        <v/>
      </c>
      <c r="E803" s="103">
        <f>TRUNC((E417+E610)*((1/$C$389)^2),4)</f>
        <v/>
      </c>
      <c r="F803" s="103">
        <f>TRUNC((F417+F610)*((1/$C$389)^2),4)</f>
        <v/>
      </c>
    </row>
    <row r="804">
      <c r="C804" s="53" t="n">
        <v>35</v>
      </c>
      <c r="D804" s="103">
        <f>TRUNC((D418+D611)*((1/$C$389)^2),4)</f>
        <v/>
      </c>
      <c r="E804" s="103">
        <f>TRUNC((E418+E611)*((1/$C$389)^2),4)</f>
        <v/>
      </c>
      <c r="F804" s="103">
        <f>TRUNC((F418+F611)*((1/$C$389)^2),4)</f>
        <v/>
      </c>
    </row>
    <row r="805">
      <c r="C805" s="53" t="n">
        <v>36</v>
      </c>
      <c r="D805" s="103">
        <f>TRUNC((D419+D612)*((1/$C$389)^2),4)</f>
        <v/>
      </c>
      <c r="E805" s="103">
        <f>TRUNC((E419+E612)*((1/$C$389)^2),4)</f>
        <v/>
      </c>
      <c r="F805" s="103">
        <f>TRUNC((F419+F612)*((1/$C$389)^2),4)</f>
        <v/>
      </c>
    </row>
    <row r="806">
      <c r="C806" s="53" t="n">
        <v>37</v>
      </c>
      <c r="D806" s="103">
        <f>TRUNC((D420+D613)*((1/$C$389)^2),4)</f>
        <v/>
      </c>
      <c r="E806" s="103">
        <f>TRUNC((E420+E613)*((1/$C$389)^2),4)</f>
        <v/>
      </c>
      <c r="F806" s="103">
        <f>TRUNC((F420+F613)*((1/$C$389)^2),4)</f>
        <v/>
      </c>
    </row>
    <row r="807">
      <c r="C807" s="53" t="n">
        <v>38</v>
      </c>
      <c r="D807" s="103">
        <f>TRUNC((D421+D614)*((1/$C$389)^2),4)</f>
        <v/>
      </c>
      <c r="E807" s="103">
        <f>TRUNC((E421+E614)*((1/$C$389)^2),4)</f>
        <v/>
      </c>
      <c r="F807" s="103">
        <f>TRUNC((F421+F614)*((1/$C$389)^2),4)</f>
        <v/>
      </c>
    </row>
    <row r="808">
      <c r="C808" s="53" t="n">
        <v>39</v>
      </c>
      <c r="D808" s="103">
        <f>TRUNC((D422+D615)*((1/$C$389)^2),4)</f>
        <v/>
      </c>
      <c r="E808" s="103">
        <f>TRUNC((E422+E615)*((1/$C$389)^2),4)</f>
        <v/>
      </c>
      <c r="F808" s="103">
        <f>TRUNC((F422+F615)*((1/$C$389)^2),4)</f>
        <v/>
      </c>
    </row>
    <row r="809">
      <c r="C809" s="53" t="n">
        <v>40</v>
      </c>
      <c r="D809" s="103">
        <f>TRUNC((D423+D616)*((1/$C$389)^2),4)</f>
        <v/>
      </c>
      <c r="E809" s="103">
        <f>TRUNC((E423+E616)*((1/$C$389)^2),4)</f>
        <v/>
      </c>
      <c r="F809" s="103">
        <f>TRUNC((F423+F616)*((1/$C$389)^2),4)</f>
        <v/>
      </c>
    </row>
    <row r="810">
      <c r="C810" s="53" t="n">
        <v>41</v>
      </c>
      <c r="D810" s="103">
        <f>TRUNC((D424+D617)*((1/$C$389)^2),4)</f>
        <v/>
      </c>
      <c r="E810" s="103">
        <f>TRUNC((E424+E617)*((1/$C$389)^2),4)</f>
        <v/>
      </c>
      <c r="F810" s="103">
        <f>TRUNC((F424+F617)*((1/$C$389)^2),4)</f>
        <v/>
      </c>
    </row>
    <row r="811">
      <c r="C811" s="53" t="n">
        <v>42</v>
      </c>
      <c r="D811" s="103">
        <f>TRUNC((D425+D618)*((1/$C$389)^2),4)</f>
        <v/>
      </c>
      <c r="E811" s="103">
        <f>TRUNC((E425+E618)*((1/$C$389)^2),4)</f>
        <v/>
      </c>
      <c r="F811" s="103">
        <f>TRUNC((F425+F618)*((1/$C$389)^2),4)</f>
        <v/>
      </c>
    </row>
    <row r="812">
      <c r="C812" s="53" t="n">
        <v>43</v>
      </c>
      <c r="D812" s="103">
        <f>TRUNC((D426+D619)*((1/$C$389)^2),4)</f>
        <v/>
      </c>
      <c r="E812" s="103">
        <f>TRUNC((E426+E619)*((1/$C$389)^2),4)</f>
        <v/>
      </c>
      <c r="F812" s="103">
        <f>TRUNC((F426+F619)*((1/$C$389)^2),4)</f>
        <v/>
      </c>
    </row>
    <row r="813">
      <c r="C813" s="53" t="n">
        <v>44</v>
      </c>
      <c r="D813" s="103">
        <f>TRUNC((D427+D620)*((1/$C$389)^2),4)</f>
        <v/>
      </c>
      <c r="E813" s="103">
        <f>TRUNC((E427+E620)*((1/$C$389)^2),4)</f>
        <v/>
      </c>
      <c r="F813" s="103">
        <f>TRUNC((F427+F620)*((1/$C$389)^2),4)</f>
        <v/>
      </c>
    </row>
    <row r="814">
      <c r="C814" s="53" t="n">
        <v>45</v>
      </c>
      <c r="D814" s="103">
        <f>TRUNC((D428+D621)*((1/$C$389)^2),4)</f>
        <v/>
      </c>
      <c r="E814" s="103">
        <f>TRUNC((E428+E621)*((1/$C$389)^2),4)</f>
        <v/>
      </c>
      <c r="F814" s="103">
        <f>TRUNC((F428+F621)*((1/$C$389)^2),4)</f>
        <v/>
      </c>
    </row>
    <row r="815">
      <c r="C815" s="53" t="n">
        <v>46</v>
      </c>
      <c r="D815" s="103">
        <f>TRUNC((D429+D622)*((1/$C$389)^2),4)</f>
        <v/>
      </c>
      <c r="E815" s="103">
        <f>TRUNC((E429+E622)*((1/$C$389)^2),4)</f>
        <v/>
      </c>
      <c r="F815" s="103">
        <f>TRUNC((F429+F622)*((1/$C$389)^2),4)</f>
        <v/>
      </c>
    </row>
    <row r="816">
      <c r="C816" s="53" t="n">
        <v>47</v>
      </c>
      <c r="D816" s="103">
        <f>TRUNC((D430+D623)*((1/$C$389)^2),4)</f>
        <v/>
      </c>
      <c r="E816" s="103">
        <f>TRUNC((E430+E623)*((1/$C$389)^2),4)</f>
        <v/>
      </c>
      <c r="F816" s="103">
        <f>TRUNC((F430+F623)*((1/$C$389)^2),4)</f>
        <v/>
      </c>
    </row>
    <row r="817">
      <c r="C817" s="53" t="n">
        <v>48</v>
      </c>
      <c r="D817" s="103">
        <f>TRUNC((D431+D624)*((1/$C$389)^2),4)</f>
        <v/>
      </c>
      <c r="E817" s="103">
        <f>TRUNC((E431+E624)*((1/$C$389)^2),4)</f>
        <v/>
      </c>
      <c r="F817" s="103">
        <f>TRUNC((F431+F624)*((1/$C$389)^2),4)</f>
        <v/>
      </c>
    </row>
    <row r="818">
      <c r="C818" s="53" t="n">
        <v>49</v>
      </c>
      <c r="D818" s="103">
        <f>TRUNC((D432+D625)*((1/$C$389)^2),4)</f>
        <v/>
      </c>
      <c r="E818" s="103">
        <f>TRUNC((E432+E625)*((1/$C$389)^2),4)</f>
        <v/>
      </c>
      <c r="F818" s="103">
        <f>TRUNC((F432+F625)*((1/$C$389)^2),4)</f>
        <v/>
      </c>
    </row>
    <row r="819">
      <c r="C819" s="53" t="n">
        <v>50</v>
      </c>
      <c r="D819" s="103">
        <f>TRUNC((D433+D626)*((1/$C$389)^2),4)</f>
        <v/>
      </c>
      <c r="E819" s="103">
        <f>TRUNC((E433+E626)*((1/$C$389)^2),4)</f>
        <v/>
      </c>
      <c r="F819" s="103">
        <f>TRUNC((F433+F626)*((1/$C$389)^2),4)</f>
        <v/>
      </c>
    </row>
    <row r="820">
      <c r="C820" s="53" t="n">
        <v>51</v>
      </c>
      <c r="D820" s="103">
        <f>TRUNC((D434+D627)*((1/$C$389)^2),4)</f>
        <v/>
      </c>
      <c r="E820" s="103">
        <f>TRUNC((E434+E627)*((1/$C$389)^2),4)</f>
        <v/>
      </c>
      <c r="F820" s="103">
        <f>TRUNC((F434+F627)*((1/$C$389)^2),4)</f>
        <v/>
      </c>
    </row>
    <row r="821">
      <c r="C821" s="53" t="n">
        <v>52</v>
      </c>
      <c r="D821" s="103">
        <f>TRUNC((D435+D628)*((1/$C$389)^2),4)</f>
        <v/>
      </c>
      <c r="E821" s="103">
        <f>TRUNC((E435+E628)*((1/$C$389)^2),4)</f>
        <v/>
      </c>
      <c r="F821" s="103">
        <f>TRUNC((F435+F628)*((1/$C$389)^2),4)</f>
        <v/>
      </c>
    </row>
    <row r="822">
      <c r="C822" s="53" t="n">
        <v>53</v>
      </c>
      <c r="D822" s="103">
        <f>TRUNC((D436+D629)*((1/$C$389)^2),4)</f>
        <v/>
      </c>
      <c r="E822" s="103">
        <f>TRUNC((E436+E629)*((1/$C$389)^2),4)</f>
        <v/>
      </c>
      <c r="F822" s="103">
        <f>TRUNC((F436+F629)*((1/$C$389)^2),4)</f>
        <v/>
      </c>
    </row>
    <row r="823">
      <c r="C823" s="53" t="n">
        <v>54</v>
      </c>
      <c r="D823" s="103">
        <f>TRUNC((D437+D630)*((1/$C$389)^2),4)</f>
        <v/>
      </c>
      <c r="E823" s="103">
        <f>TRUNC((E437+E630)*((1/$C$389)^2),4)</f>
        <v/>
      </c>
      <c r="F823" s="103">
        <f>TRUNC((F437+F630)*((1/$C$389)^2),4)</f>
        <v/>
      </c>
    </row>
    <row r="824">
      <c r="C824" s="53" t="n">
        <v>55</v>
      </c>
      <c r="D824" s="103">
        <f>TRUNC((D438+D631)*((1/$C$389)^2),4)</f>
        <v/>
      </c>
      <c r="E824" s="103">
        <f>TRUNC((E438+E631)*((1/$C$389)^2),4)</f>
        <v/>
      </c>
      <c r="F824" s="103">
        <f>TRUNC((F438+F631)*((1/$C$389)^2),4)</f>
        <v/>
      </c>
    </row>
    <row r="825">
      <c r="C825" s="53" t="n">
        <v>56</v>
      </c>
      <c r="D825" s="103">
        <f>TRUNC((D439+D632)*((1/$C$389)^2),4)</f>
        <v/>
      </c>
      <c r="E825" s="103">
        <f>TRUNC((E439+E632)*((1/$C$389)^2),4)</f>
        <v/>
      </c>
      <c r="F825" s="103">
        <f>TRUNC((F439+F632)*((1/$C$389)^2),4)</f>
        <v/>
      </c>
    </row>
    <row r="826">
      <c r="C826" s="53" t="n">
        <v>57</v>
      </c>
      <c r="D826" s="103">
        <f>TRUNC((D440+D633)*((1/$C$389)^2),4)</f>
        <v/>
      </c>
      <c r="E826" s="103">
        <f>TRUNC((E440+E633)*((1/$C$389)^2),4)</f>
        <v/>
      </c>
      <c r="F826" s="103">
        <f>TRUNC((F440+F633)*((1/$C$389)^2),4)</f>
        <v/>
      </c>
    </row>
    <row r="827">
      <c r="C827" s="53" t="n">
        <v>58</v>
      </c>
      <c r="D827" s="103">
        <f>TRUNC((D441+D634)*((1/$C$389)^2),4)</f>
        <v/>
      </c>
      <c r="E827" s="103">
        <f>TRUNC((E441+E634)*((1/$C$389)^2),4)</f>
        <v/>
      </c>
      <c r="F827" s="103">
        <f>TRUNC((F441+F634)*((1/$C$389)^2),4)</f>
        <v/>
      </c>
    </row>
    <row r="828">
      <c r="C828" s="53" t="n">
        <v>59</v>
      </c>
      <c r="D828" s="103">
        <f>TRUNC((D442+D635)*((1/$C$389)^2),4)</f>
        <v/>
      </c>
      <c r="E828" s="103">
        <f>TRUNC((E442+E635)*((1/$C$389)^2),4)</f>
        <v/>
      </c>
      <c r="F828" s="103">
        <f>TRUNC((F442+F635)*((1/$C$389)^2),4)</f>
        <v/>
      </c>
    </row>
    <row r="829">
      <c r="C829" s="53" t="n">
        <v>60</v>
      </c>
      <c r="D829" s="103">
        <f>TRUNC((D443+D636)*((1/$C$389)^2),4)</f>
        <v/>
      </c>
      <c r="E829" s="103">
        <f>TRUNC((E443+E636)*((1/$C$389)^2),4)</f>
        <v/>
      </c>
      <c r="F829" s="103">
        <f>TRUNC((F443+F636)*((1/$C$389)^2),4)</f>
        <v/>
      </c>
    </row>
    <row r="830">
      <c r="C830" s="53" t="n">
        <v>61</v>
      </c>
      <c r="D830" s="103">
        <f>TRUNC((D444+D637)*((1/$C$389)^2),4)</f>
        <v/>
      </c>
      <c r="E830" s="103">
        <f>TRUNC((E444+E637)*((1/$C$389)^2),4)</f>
        <v/>
      </c>
      <c r="F830" s="103">
        <f>TRUNC((F444+F637)*((1/$C$389)^2),4)</f>
        <v/>
      </c>
    </row>
    <row r="831">
      <c r="C831" s="53" t="n">
        <v>62</v>
      </c>
      <c r="D831" s="103">
        <f>TRUNC((D445+D638)*((1/$C$389)^2),4)</f>
        <v/>
      </c>
      <c r="E831" s="103">
        <f>TRUNC((E445+E638)*((1/$C$389)^2),4)</f>
        <v/>
      </c>
      <c r="F831" s="103">
        <f>TRUNC((F445+F638)*((1/$C$389)^2),4)</f>
        <v/>
      </c>
    </row>
    <row r="832">
      <c r="C832" s="53" t="n">
        <v>63</v>
      </c>
      <c r="D832" s="103">
        <f>TRUNC((D446+D639)*((1/$C$389)^2),4)</f>
        <v/>
      </c>
      <c r="E832" s="103">
        <f>TRUNC((E446+E639)*((1/$C$389)^2),4)</f>
        <v/>
      </c>
      <c r="F832" s="103">
        <f>TRUNC((F446+F639)*((1/$C$389)^2),4)</f>
        <v/>
      </c>
    </row>
    <row r="833">
      <c r="C833" s="53" t="n">
        <v>64</v>
      </c>
      <c r="D833" s="103">
        <f>TRUNC((D447+D640)*((1/$C$389)^2),4)</f>
        <v/>
      </c>
      <c r="E833" s="103">
        <f>TRUNC((E447+E640)*((1/$C$389)^2),4)</f>
        <v/>
      </c>
      <c r="F833" s="103">
        <f>TRUNC((F447+F640)*((1/$C$389)^2),4)</f>
        <v/>
      </c>
    </row>
    <row r="834">
      <c r="C834" s="53" t="n">
        <v>65</v>
      </c>
      <c r="D834" s="103">
        <f>TRUNC((D448+D641)*((1/$C$389)^2),4)</f>
        <v/>
      </c>
      <c r="E834" s="103">
        <f>TRUNC((E448+E641)*((1/$C$389)^2),4)</f>
        <v/>
      </c>
      <c r="F834" s="103">
        <f>TRUNC((F448+F641)*((1/$C$389)^2),4)</f>
        <v/>
      </c>
    </row>
    <row r="835">
      <c r="C835" s="53" t="n">
        <v>66</v>
      </c>
      <c r="D835" s="103">
        <f>TRUNC((D449+D642)*((1/$C$389)^2),4)</f>
        <v/>
      </c>
      <c r="E835" s="103">
        <f>TRUNC((E449+E642)*((1/$C$389)^2),4)</f>
        <v/>
      </c>
      <c r="F835" s="103">
        <f>TRUNC((F449+F642)*((1/$C$389)^2),4)</f>
        <v/>
      </c>
    </row>
    <row r="836">
      <c r="C836" s="53" t="n">
        <v>67</v>
      </c>
      <c r="D836" s="103">
        <f>TRUNC((D450+D643)*((1/$C$389)^2),4)</f>
        <v/>
      </c>
      <c r="E836" s="103">
        <f>TRUNC((E450+E643)*((1/$C$389)^2),4)</f>
        <v/>
      </c>
      <c r="F836" s="103">
        <f>TRUNC((F450+F643)*((1/$C$389)^2),4)</f>
        <v/>
      </c>
    </row>
    <row r="837">
      <c r="C837" s="53" t="n">
        <v>68</v>
      </c>
      <c r="D837" s="103">
        <f>TRUNC((D451+D644)*((1/$C$389)^2),4)</f>
        <v/>
      </c>
      <c r="E837" s="103">
        <f>TRUNC((E451+E644)*((1/$C$389)^2),4)</f>
        <v/>
      </c>
      <c r="F837" s="103">
        <f>TRUNC((F451+F644)*((1/$C$389)^2),4)</f>
        <v/>
      </c>
    </row>
    <row r="838">
      <c r="C838" s="53" t="n">
        <v>69</v>
      </c>
      <c r="D838" s="103">
        <f>TRUNC((D452+D645)*((1/$C$389)^2),4)</f>
        <v/>
      </c>
      <c r="E838" s="103">
        <f>TRUNC((E452+E645)*((1/$C$389)^2),4)</f>
        <v/>
      </c>
      <c r="F838" s="103">
        <f>TRUNC((F452+F645)*((1/$C$389)^2),4)</f>
        <v/>
      </c>
    </row>
    <row r="839">
      <c r="C839" s="53" t="n">
        <v>70</v>
      </c>
      <c r="D839" s="103">
        <f>TRUNC((D453+D646)*((1/$C$389)^2),4)</f>
        <v/>
      </c>
      <c r="E839" s="103">
        <f>TRUNC((E453+E646)*((1/$C$389)^2),4)</f>
        <v/>
      </c>
      <c r="F839" s="103">
        <f>TRUNC((F453+F646)*((1/$C$389)^2),4)</f>
        <v/>
      </c>
    </row>
    <row r="840">
      <c r="C840" s="53" t="n">
        <v>71</v>
      </c>
      <c r="D840" s="103">
        <f>TRUNC((D454+D647)*((1/$C$389)^2),4)</f>
        <v/>
      </c>
      <c r="E840" s="103">
        <f>TRUNC((E454+E647)*((1/$C$389)^2),4)</f>
        <v/>
      </c>
      <c r="F840" s="103">
        <f>TRUNC((F454+F647)*((1/$C$389)^2),4)</f>
        <v/>
      </c>
    </row>
    <row r="841">
      <c r="C841" s="53" t="n">
        <v>72</v>
      </c>
      <c r="D841" s="103">
        <f>TRUNC((D455+D648)*((1/$C$389)^2),4)</f>
        <v/>
      </c>
      <c r="E841" s="103">
        <f>TRUNC((E455+E648)*((1/$C$389)^2),4)</f>
        <v/>
      </c>
      <c r="F841" s="103">
        <f>TRUNC((F455+F648)*((1/$C$389)^2),4)</f>
        <v/>
      </c>
    </row>
    <row r="842">
      <c r="C842" s="53" t="n">
        <v>73</v>
      </c>
      <c r="D842" s="103">
        <f>TRUNC((D456+D649)*((1/$C$389)^2),4)</f>
        <v/>
      </c>
      <c r="E842" s="103">
        <f>TRUNC((E456+E649)*((1/$C$389)^2),4)</f>
        <v/>
      </c>
      <c r="F842" s="103">
        <f>TRUNC((F456+F649)*((1/$C$389)^2),4)</f>
        <v/>
      </c>
    </row>
    <row r="843">
      <c r="C843" s="53" t="n">
        <v>74</v>
      </c>
      <c r="D843" s="103">
        <f>TRUNC((D457+D650)*((1/$C$389)^2),4)</f>
        <v/>
      </c>
      <c r="E843" s="103">
        <f>TRUNC((E457+E650)*((1/$C$389)^2),4)</f>
        <v/>
      </c>
      <c r="F843" s="103">
        <f>TRUNC((F457+F650)*((1/$C$389)^2),4)</f>
        <v/>
      </c>
    </row>
    <row r="844">
      <c r="C844" s="53" t="n">
        <v>75</v>
      </c>
      <c r="D844" s="103">
        <f>TRUNC((D458+D651)*((1/$C$389)^2),4)</f>
        <v/>
      </c>
      <c r="E844" s="103">
        <f>TRUNC((E458+E651)*((1/$C$389)^2),4)</f>
        <v/>
      </c>
      <c r="F844" s="103">
        <f>TRUNC((F458+F651)*((1/$C$389)^2),4)</f>
        <v/>
      </c>
    </row>
    <row r="845">
      <c r="C845" s="53" t="n">
        <v>76</v>
      </c>
      <c r="D845" s="103">
        <f>TRUNC((D459+D652)*((1/$C$389)^2),4)</f>
        <v/>
      </c>
      <c r="E845" s="103">
        <f>TRUNC((E459+E652)*((1/$C$389)^2),4)</f>
        <v/>
      </c>
      <c r="F845" s="103">
        <f>TRUNC((F459+F652)*((1/$C$389)^2),4)</f>
        <v/>
      </c>
    </row>
    <row r="846">
      <c r="C846" s="53" t="n">
        <v>77</v>
      </c>
      <c r="D846" s="103">
        <f>TRUNC((D460+D653)*((1/$C$389)^2),4)</f>
        <v/>
      </c>
      <c r="E846" s="103">
        <f>TRUNC((E460+E653)*((1/$C$389)^2),4)</f>
        <v/>
      </c>
      <c r="F846" s="103">
        <f>TRUNC((F460+F653)*((1/$C$389)^2),4)</f>
        <v/>
      </c>
    </row>
    <row r="847">
      <c r="C847" s="53" t="n">
        <v>78</v>
      </c>
      <c r="D847" s="103">
        <f>TRUNC((D461+D654)*((1/$C$389)^2),4)</f>
        <v/>
      </c>
      <c r="E847" s="103">
        <f>TRUNC((E461+E654)*((1/$C$389)^2),4)</f>
        <v/>
      </c>
      <c r="F847" s="103">
        <f>TRUNC((F461+F654)*((1/$C$389)^2),4)</f>
        <v/>
      </c>
    </row>
    <row r="848">
      <c r="C848" s="53" t="n">
        <v>79</v>
      </c>
      <c r="D848" s="103">
        <f>TRUNC((D462+D655)*((1/$C$389)^2),4)</f>
        <v/>
      </c>
      <c r="E848" s="103">
        <f>TRUNC((E462+E655)*((1/$C$389)^2),4)</f>
        <v/>
      </c>
      <c r="F848" s="103">
        <f>TRUNC((F462+F655)*((1/$C$389)^2),4)</f>
        <v/>
      </c>
    </row>
    <row r="849">
      <c r="C849" s="53" t="n">
        <v>80</v>
      </c>
      <c r="D849" s="103">
        <f>TRUNC((D463+D656)*((1/$C$389)^2),4)</f>
        <v/>
      </c>
      <c r="E849" s="103">
        <f>TRUNC((E463+E656)*((1/$C$389)^2),4)</f>
        <v/>
      </c>
      <c r="F849" s="103">
        <f>TRUNC((F463+F656)*((1/$C$389)^2),4)</f>
        <v/>
      </c>
    </row>
    <row r="850">
      <c r="C850" s="53" t="n">
        <v>81</v>
      </c>
      <c r="D850" s="103">
        <f>TRUNC((D464+D657)*((1/$C$389)^2),4)</f>
        <v/>
      </c>
      <c r="E850" s="103">
        <f>TRUNC((E464+E657)*((1/$C$389)^2),4)</f>
        <v/>
      </c>
      <c r="F850" s="103">
        <f>TRUNC((F464+F657)*((1/$C$389)^2),4)</f>
        <v/>
      </c>
    </row>
    <row r="851">
      <c r="C851" s="53" t="n">
        <v>82</v>
      </c>
      <c r="D851" s="103">
        <f>TRUNC((D465+D658)*((1/$C$389)^2),4)</f>
        <v/>
      </c>
      <c r="E851" s="103">
        <f>TRUNC((E465+E658)*((1/$C$389)^2),4)</f>
        <v/>
      </c>
      <c r="F851" s="103">
        <f>TRUNC((F465+F658)*((1/$C$389)^2),4)</f>
        <v/>
      </c>
    </row>
    <row r="852">
      <c r="C852" s="53" t="n">
        <v>83</v>
      </c>
      <c r="D852" s="103">
        <f>TRUNC((D466+D659)*((1/$C$389)^2),4)</f>
        <v/>
      </c>
      <c r="E852" s="103">
        <f>TRUNC((E466+E659)*((1/$C$389)^2),4)</f>
        <v/>
      </c>
      <c r="F852" s="103">
        <f>TRUNC((F466+F659)*((1/$C$389)^2),4)</f>
        <v/>
      </c>
    </row>
    <row r="853">
      <c r="C853" s="53" t="n">
        <v>84</v>
      </c>
      <c r="D853" s="103">
        <f>TRUNC((D467+D660)*((1/$C$389)^2),4)</f>
        <v/>
      </c>
      <c r="E853" s="103">
        <f>TRUNC((E467+E660)*((1/$C$389)^2),4)</f>
        <v/>
      </c>
      <c r="F853" s="103">
        <f>TRUNC((F467+F660)*((1/$C$389)^2),4)</f>
        <v/>
      </c>
    </row>
    <row r="854">
      <c r="C854" s="53" t="n">
        <v>85</v>
      </c>
      <c r="D854" s="103">
        <f>TRUNC((D468+D661)*((1/$C$389)^2),4)</f>
        <v/>
      </c>
      <c r="E854" s="103">
        <f>TRUNC((E468+E661)*((1/$C$389)^2),4)</f>
        <v/>
      </c>
      <c r="F854" s="103">
        <f>TRUNC((F468+F661)*((1/$C$389)^2),4)</f>
        <v/>
      </c>
    </row>
    <row r="855">
      <c r="C855" s="53" t="n">
        <v>86</v>
      </c>
      <c r="D855" s="103">
        <f>TRUNC((D469+D662)*((1/$C$389)^2),4)</f>
        <v/>
      </c>
      <c r="E855" s="103">
        <f>TRUNC((E469+E662)*((1/$C$389)^2),4)</f>
        <v/>
      </c>
      <c r="F855" s="103">
        <f>TRUNC((F469+F662)*((1/$C$389)^2),4)</f>
        <v/>
      </c>
    </row>
    <row r="856">
      <c r="C856" s="53" t="n">
        <v>87</v>
      </c>
      <c r="D856" s="103">
        <f>TRUNC((D470+D663)*((1/$C$389)^2),4)</f>
        <v/>
      </c>
      <c r="E856" s="103">
        <f>TRUNC((E470+E663)*((1/$C$389)^2),4)</f>
        <v/>
      </c>
      <c r="F856" s="103">
        <f>TRUNC((F470+F663)*((1/$C$389)^2),4)</f>
        <v/>
      </c>
    </row>
    <row r="857">
      <c r="C857" s="53" t="n">
        <v>88</v>
      </c>
      <c r="D857" s="103">
        <f>TRUNC((D471+D664)*((1/$C$389)^2),4)</f>
        <v/>
      </c>
      <c r="E857" s="103">
        <f>TRUNC((E471+E664)*((1/$C$389)^2),4)</f>
        <v/>
      </c>
      <c r="F857" s="103">
        <f>TRUNC((F471+F664)*((1/$C$389)^2),4)</f>
        <v/>
      </c>
    </row>
    <row r="858">
      <c r="C858" s="53" t="n">
        <v>89</v>
      </c>
      <c r="D858" s="103">
        <f>TRUNC((D472+D665)*((1/$C$389)^2),4)</f>
        <v/>
      </c>
      <c r="E858" s="103">
        <f>TRUNC((E472+E665)*((1/$C$389)^2),4)</f>
        <v/>
      </c>
      <c r="F858" s="103">
        <f>TRUNC((F472+F665)*((1/$C$389)^2),4)</f>
        <v/>
      </c>
    </row>
    <row r="859">
      <c r="C859" s="53" t="n">
        <v>90</v>
      </c>
      <c r="D859" s="103">
        <f>TRUNC((D473+D666)*((1/$C$389)^2),4)</f>
        <v/>
      </c>
      <c r="E859" s="103">
        <f>TRUNC((E473+E666)*((1/$C$389)^2),4)</f>
        <v/>
      </c>
      <c r="F859" s="103">
        <f>TRUNC((F473+F666)*((1/$C$389)^2),4)</f>
        <v/>
      </c>
    </row>
    <row r="860">
      <c r="C860" s="53" t="n">
        <v>91</v>
      </c>
      <c r="D860" s="103">
        <f>TRUNC((D474+D667)*((1/$C$389)^2),4)</f>
        <v/>
      </c>
      <c r="E860" s="103">
        <f>TRUNC((E474+E667)*((1/$C$389)^2),4)</f>
        <v/>
      </c>
      <c r="F860" s="103">
        <f>TRUNC((F474+F667)*((1/$C$389)^2),4)</f>
        <v/>
      </c>
    </row>
    <row r="861">
      <c r="C861" s="53" t="n">
        <v>92</v>
      </c>
      <c r="D861" s="103">
        <f>TRUNC((D475+D668)*((1/$C$389)^2),4)</f>
        <v/>
      </c>
      <c r="E861" s="103">
        <f>TRUNC((E475+E668)*((1/$C$389)^2),4)</f>
        <v/>
      </c>
      <c r="F861" s="103">
        <f>TRUNC((F475+F668)*((1/$C$389)^2),4)</f>
        <v/>
      </c>
    </row>
    <row r="862">
      <c r="C862" s="53" t="n">
        <v>93</v>
      </c>
      <c r="D862" s="103">
        <f>TRUNC((D476+D669)*((1/$C$389)^2),4)</f>
        <v/>
      </c>
      <c r="E862" s="103">
        <f>TRUNC((E476+E669)*((1/$C$389)^2),4)</f>
        <v/>
      </c>
      <c r="F862" s="103">
        <f>TRUNC((F476+F669)*((1/$C$389)^2),4)</f>
        <v/>
      </c>
    </row>
    <row r="863">
      <c r="C863" s="53" t="n">
        <v>94</v>
      </c>
      <c r="D863" s="103">
        <f>TRUNC((D477+D670)*((1/$C$389)^2),4)</f>
        <v/>
      </c>
      <c r="E863" s="103">
        <f>TRUNC((E477+E670)*((1/$C$389)^2),4)</f>
        <v/>
      </c>
      <c r="F863" s="103">
        <f>TRUNC((F477+F670)*((1/$C$389)^2),4)</f>
        <v/>
      </c>
    </row>
    <row r="864">
      <c r="C864" s="53" t="n">
        <v>95</v>
      </c>
      <c r="D864" s="103">
        <f>TRUNC((D478+D671)*((1/$C$389)^2),4)</f>
        <v/>
      </c>
      <c r="E864" s="103">
        <f>TRUNC((E478+E671)*((1/$C$389)^2),4)</f>
        <v/>
      </c>
      <c r="F864" s="103">
        <f>TRUNC((F478+F671)*((1/$C$389)^2),4)</f>
        <v/>
      </c>
    </row>
    <row r="865">
      <c r="C865" s="53" t="n">
        <v>96</v>
      </c>
      <c r="D865" s="103">
        <f>TRUNC((D479+D672)*((1/$C$389)^2),4)</f>
        <v/>
      </c>
      <c r="E865" s="103">
        <f>TRUNC((E479+E672)*((1/$C$389)^2),4)</f>
        <v/>
      </c>
      <c r="F865" s="103">
        <f>TRUNC((F479+F672)*((1/$C$389)^2),4)</f>
        <v/>
      </c>
    </row>
    <row r="866">
      <c r="C866" s="53" t="n">
        <v>97</v>
      </c>
      <c r="D866" s="103">
        <f>TRUNC((D480+D673)*((1/$C$389)^2),4)</f>
        <v/>
      </c>
      <c r="E866" s="103">
        <f>TRUNC((E480+E673)*((1/$C$389)^2),4)</f>
        <v/>
      </c>
      <c r="F866" s="103">
        <f>TRUNC((F480+F673)*((1/$C$389)^2),4)</f>
        <v/>
      </c>
    </row>
    <row r="867">
      <c r="C867" s="53" t="n">
        <v>98</v>
      </c>
      <c r="D867" s="103">
        <f>TRUNC((D481+D674)*((1/$C$389)^2),4)</f>
        <v/>
      </c>
      <c r="E867" s="103">
        <f>TRUNC((E481+E674)*((1/$C$389)^2),4)</f>
        <v/>
      </c>
      <c r="F867" s="103">
        <f>TRUNC((F481+F674)*((1/$C$389)^2),4)</f>
        <v/>
      </c>
    </row>
    <row r="868">
      <c r="C868" s="53" t="n">
        <v>99</v>
      </c>
      <c r="D868" s="103">
        <f>TRUNC((D482+D675)*((1/$C$389)^2),4)</f>
        <v/>
      </c>
      <c r="E868" s="103">
        <f>TRUNC((E482+E675)*((1/$C$389)^2),4)</f>
        <v/>
      </c>
      <c r="F868" s="103">
        <f>TRUNC((F482+F675)*((1/$C$389)^2),4)</f>
        <v/>
      </c>
    </row>
    <row r="869">
      <c r="C869" s="53" t="n">
        <v>100</v>
      </c>
      <c r="D869" s="103">
        <f>TRUNC((D483+D676)*((1/$C$389)^2),4)</f>
        <v/>
      </c>
      <c r="E869" s="103">
        <f>TRUNC((E483+E676)*((1/$C$389)^2),4)</f>
        <v/>
      </c>
      <c r="F869" s="103">
        <f>TRUNC((F483+F676)*((1/$C$389)^2),4)</f>
        <v/>
      </c>
    </row>
    <row r="870">
      <c r="C870" s="53" t="n">
        <v>101</v>
      </c>
      <c r="D870" s="103">
        <f>TRUNC((D484+D677)*((1/$C$389)^2),4)</f>
        <v/>
      </c>
      <c r="E870" s="103">
        <f>TRUNC((E484+E677)*((1/$C$389)^2),4)</f>
        <v/>
      </c>
      <c r="F870" s="103">
        <f>TRUNC((F484+F677)*((1/$C$389)^2),4)</f>
        <v/>
      </c>
    </row>
    <row r="871">
      <c r="C871" s="53" t="n">
        <v>102</v>
      </c>
      <c r="D871" s="103">
        <f>TRUNC((D485+D678)*((1/$C$389)^2),4)</f>
        <v/>
      </c>
      <c r="E871" s="103">
        <f>TRUNC((E485+E678)*((1/$C$389)^2),4)</f>
        <v/>
      </c>
      <c r="F871" s="103">
        <f>TRUNC((F485+F678)*((1/$C$389)^2),4)</f>
        <v/>
      </c>
    </row>
    <row r="872">
      <c r="C872" s="53" t="n">
        <v>103</v>
      </c>
      <c r="D872" s="103">
        <f>TRUNC((D486+D679)*((1/$C$389)^2),4)</f>
        <v/>
      </c>
      <c r="E872" s="103">
        <f>TRUNC((E486+E679)*((1/$C$389)^2),4)</f>
        <v/>
      </c>
      <c r="F872" s="103">
        <f>TRUNC((F486+F679)*((1/$C$389)^2),4)</f>
        <v/>
      </c>
    </row>
    <row r="873">
      <c r="C873" s="53" t="n">
        <v>104</v>
      </c>
      <c r="D873" s="103">
        <f>TRUNC((D487+D680)*((1/$C$389)^2),4)</f>
        <v/>
      </c>
      <c r="E873" s="103">
        <f>TRUNC((E487+E680)*((1/$C$389)^2),4)</f>
        <v/>
      </c>
      <c r="F873" s="103">
        <f>TRUNC((F487+F680)*((1/$C$389)^2),4)</f>
        <v/>
      </c>
    </row>
    <row r="874">
      <c r="C874" s="53" t="n">
        <v>105</v>
      </c>
      <c r="D874" s="103">
        <f>TRUNC((D488+D681)*((1/$C$389)^2),4)</f>
        <v/>
      </c>
      <c r="E874" s="103">
        <f>TRUNC((E488+E681)*((1/$C$389)^2),4)</f>
        <v/>
      </c>
      <c r="F874" s="103">
        <f>TRUNC((F488+F681)*((1/$C$389)^2),4)</f>
        <v/>
      </c>
    </row>
    <row r="875">
      <c r="C875" s="53" t="n">
        <v>106</v>
      </c>
      <c r="D875" s="103">
        <f>TRUNC((D489+D682)*((1/$C$389)^2),4)</f>
        <v/>
      </c>
      <c r="E875" s="103">
        <f>TRUNC((E489+E682)*((1/$C$389)^2),4)</f>
        <v/>
      </c>
      <c r="F875" s="103">
        <f>TRUNC((F489+F682)*((1/$C$389)^2),4)</f>
        <v/>
      </c>
    </row>
    <row r="876">
      <c r="C876" s="53" t="n">
        <v>107</v>
      </c>
      <c r="D876" s="103">
        <f>TRUNC((D490+D683)*((1/$C$389)^2),4)</f>
        <v/>
      </c>
      <c r="E876" s="103">
        <f>TRUNC((E490+E683)*((1/$C$389)^2),4)</f>
        <v/>
      </c>
      <c r="F876" s="103">
        <f>TRUNC((F490+F683)*((1/$C$389)^2),4)</f>
        <v/>
      </c>
    </row>
    <row r="877">
      <c r="C877" s="53" t="n">
        <v>108</v>
      </c>
      <c r="D877" s="103">
        <f>TRUNC((D491+D684)*((1/$C$389)^2),4)</f>
        <v/>
      </c>
      <c r="E877" s="103">
        <f>TRUNC((E491+E684)*((1/$C$389)^2),4)</f>
        <v/>
      </c>
      <c r="F877" s="103">
        <f>TRUNC((F491+F684)*((1/$C$389)^2),4)</f>
        <v/>
      </c>
    </row>
    <row r="878">
      <c r="C878" s="53" t="n">
        <v>109</v>
      </c>
      <c r="D878" s="103">
        <f>TRUNC((D492+D685)*((1/$C$389)^2),4)</f>
        <v/>
      </c>
      <c r="E878" s="103">
        <f>TRUNC((E492+E685)*((1/$C$389)^2),4)</f>
        <v/>
      </c>
      <c r="F878" s="103">
        <f>TRUNC((F492+F685)*((1/$C$389)^2),4)</f>
        <v/>
      </c>
    </row>
    <row r="879">
      <c r="C879" s="53" t="n">
        <v>110</v>
      </c>
      <c r="D879" s="103">
        <f>TRUNC((D493+D686)*((1/$C$389)^2),4)</f>
        <v/>
      </c>
      <c r="E879" s="103">
        <f>TRUNC((E493+E686)*((1/$C$389)^2),4)</f>
        <v/>
      </c>
      <c r="F879" s="103">
        <f>TRUNC((F493+F686)*((1/$C$389)^2),4)</f>
        <v/>
      </c>
    </row>
    <row r="880">
      <c r="C880" s="53" t="n">
        <v>111</v>
      </c>
      <c r="D880" s="103">
        <f>TRUNC((D494+D687)*((1/$C$389)^2),4)</f>
        <v/>
      </c>
      <c r="E880" s="103">
        <f>TRUNC((E494+E687)*((1/$C$389)^2),4)</f>
        <v/>
      </c>
      <c r="F880" s="103">
        <f>TRUNC((F494+F687)*((1/$C$389)^2),4)</f>
        <v/>
      </c>
    </row>
    <row r="881">
      <c r="C881" s="53" t="n">
        <v>112</v>
      </c>
      <c r="D881" s="103">
        <f>TRUNC((D495+D688)*((1/$C$389)^2),4)</f>
        <v/>
      </c>
      <c r="E881" s="103">
        <f>TRUNC((E495+E688)*((1/$C$389)^2),4)</f>
        <v/>
      </c>
      <c r="F881" s="103">
        <f>TRUNC((F495+F688)*((1/$C$389)^2),4)</f>
        <v/>
      </c>
    </row>
    <row r="882">
      <c r="C882" s="53" t="n">
        <v>113</v>
      </c>
      <c r="D882" s="103">
        <f>TRUNC((D496+D689)*((1/$C$389)^2),4)</f>
        <v/>
      </c>
      <c r="E882" s="103">
        <f>TRUNC((E496+E689)*((1/$C$389)^2),4)</f>
        <v/>
      </c>
      <c r="F882" s="103">
        <f>TRUNC((F496+F689)*((1/$C$389)^2),4)</f>
        <v/>
      </c>
    </row>
    <row r="883">
      <c r="C883" s="53" t="n">
        <v>114</v>
      </c>
      <c r="D883" s="103">
        <f>TRUNC((D497+D690)*((1/$C$389)^2),4)</f>
        <v/>
      </c>
      <c r="E883" s="103">
        <f>TRUNC((E497+E690)*((1/$C$389)^2),4)</f>
        <v/>
      </c>
      <c r="F883" s="103">
        <f>TRUNC((F497+F690)*((1/$C$389)^2),4)</f>
        <v/>
      </c>
    </row>
    <row r="884">
      <c r="C884" s="53" t="n">
        <v>115</v>
      </c>
      <c r="D884" s="103">
        <f>TRUNC((D498+D691)*((1/$C$389)^2),4)</f>
        <v/>
      </c>
      <c r="E884" s="103">
        <f>TRUNC((E498+E691)*((1/$C$389)^2),4)</f>
        <v/>
      </c>
      <c r="F884" s="103">
        <f>TRUNC((F498+F691)*((1/$C$389)^2),4)</f>
        <v/>
      </c>
    </row>
    <row r="885">
      <c r="C885" s="53" t="n">
        <v>116</v>
      </c>
      <c r="D885" s="103">
        <f>TRUNC((D499+D692)*((1/$C$389)^2),4)</f>
        <v/>
      </c>
      <c r="E885" s="103">
        <f>TRUNC((E499+E692)*((1/$C$389)^2),4)</f>
        <v/>
      </c>
      <c r="F885" s="103">
        <f>TRUNC((F499+F692)*((1/$C$389)^2),4)</f>
        <v/>
      </c>
    </row>
    <row r="886">
      <c r="C886" s="53" t="n">
        <v>117</v>
      </c>
      <c r="D886" s="103">
        <f>TRUNC((D500+D693)*((1/$C$389)^2),4)</f>
        <v/>
      </c>
      <c r="E886" s="103">
        <f>TRUNC((E500+E693)*((1/$C$389)^2),4)</f>
        <v/>
      </c>
      <c r="F886" s="103">
        <f>TRUNC((F500+F693)*((1/$C$389)^2),4)</f>
        <v/>
      </c>
    </row>
    <row r="887">
      <c r="C887" s="53" t="n">
        <v>118</v>
      </c>
      <c r="D887" s="103">
        <f>TRUNC((D501+D694)*((1/$C$389)^2),4)</f>
        <v/>
      </c>
      <c r="E887" s="103">
        <f>TRUNC((E501+E694)*((1/$C$389)^2),4)</f>
        <v/>
      </c>
      <c r="F887" s="103">
        <f>TRUNC((F501+F694)*((1/$C$389)^2),4)</f>
        <v/>
      </c>
    </row>
    <row r="888">
      <c r="C888" s="53" t="n">
        <v>119</v>
      </c>
      <c r="D888" s="103">
        <f>TRUNC((D502+D695)*((1/$C$389)^2),4)</f>
        <v/>
      </c>
      <c r="E888" s="103">
        <f>TRUNC((E502+E695)*((1/$C$389)^2),4)</f>
        <v/>
      </c>
      <c r="F888" s="103">
        <f>TRUNC((F502+F695)*((1/$C$389)^2),4)</f>
        <v/>
      </c>
    </row>
    <row r="889">
      <c r="C889" s="53" t="n">
        <v>120</v>
      </c>
      <c r="D889" s="103">
        <f>TRUNC((D503+D696)*((1/$C$389)^2),4)</f>
        <v/>
      </c>
      <c r="E889" s="103">
        <f>TRUNC((E503+E696)*((1/$C$389)^2),4)</f>
        <v/>
      </c>
      <c r="F889" s="103">
        <f>TRUNC((F503+F696)*((1/$C$389)^2),4)</f>
        <v/>
      </c>
    </row>
    <row r="890">
      <c r="C890" s="53" t="n">
        <v>121</v>
      </c>
      <c r="D890" s="103">
        <f>TRUNC((D504+D697)*((1/$C$389)^2),4)</f>
        <v/>
      </c>
      <c r="E890" s="103">
        <f>TRUNC((E504+E697)*((1/$C$389)^2),4)</f>
        <v/>
      </c>
      <c r="F890" s="103">
        <f>TRUNC((F504+F697)*((1/$C$389)^2),4)</f>
        <v/>
      </c>
    </row>
    <row r="891">
      <c r="C891" s="53" t="n">
        <v>122</v>
      </c>
      <c r="D891" s="103">
        <f>TRUNC((D505+D698)*((1/$C$389)^2),4)</f>
        <v/>
      </c>
      <c r="E891" s="103">
        <f>TRUNC((E505+E698)*((1/$C$389)^2),4)</f>
        <v/>
      </c>
      <c r="F891" s="103">
        <f>TRUNC((F505+F698)*((1/$C$389)^2),4)</f>
        <v/>
      </c>
    </row>
    <row r="892">
      <c r="C892" s="53" t="n">
        <v>123</v>
      </c>
      <c r="D892" s="103">
        <f>TRUNC((D506+D699)*((1/$C$389)^2),4)</f>
        <v/>
      </c>
      <c r="E892" s="103">
        <f>TRUNC((E506+E699)*((1/$C$389)^2),4)</f>
        <v/>
      </c>
      <c r="F892" s="103">
        <f>TRUNC((F506+F699)*((1/$C$389)^2),4)</f>
        <v/>
      </c>
    </row>
    <row r="893">
      <c r="C893" s="53" t="n">
        <v>124</v>
      </c>
      <c r="D893" s="103">
        <f>TRUNC((D507+D700)*((1/$C$389)^2),4)</f>
        <v/>
      </c>
      <c r="E893" s="103">
        <f>TRUNC((E507+E700)*((1/$C$389)^2),4)</f>
        <v/>
      </c>
      <c r="F893" s="103">
        <f>TRUNC((F507+F700)*((1/$C$389)^2),4)</f>
        <v/>
      </c>
    </row>
    <row r="894">
      <c r="C894" s="53" t="n">
        <v>125</v>
      </c>
      <c r="D894" s="103">
        <f>TRUNC((D508+D701)*((1/$C$389)^2),4)</f>
        <v/>
      </c>
      <c r="E894" s="103">
        <f>TRUNC((E508+E701)*((1/$C$389)^2),4)</f>
        <v/>
      </c>
      <c r="F894" s="103">
        <f>TRUNC((F508+F701)*((1/$C$389)^2),4)</f>
        <v/>
      </c>
    </row>
    <row r="895">
      <c r="C895" s="53" t="n">
        <v>126</v>
      </c>
      <c r="D895" s="103">
        <f>TRUNC((D509+D702)*((1/$C$389)^2),4)</f>
        <v/>
      </c>
      <c r="E895" s="103">
        <f>TRUNC((E509+E702)*((1/$C$389)^2),4)</f>
        <v/>
      </c>
      <c r="F895" s="103">
        <f>TRUNC((F509+F702)*((1/$C$389)^2),4)</f>
        <v/>
      </c>
    </row>
    <row r="896">
      <c r="C896" s="53" t="n">
        <v>127</v>
      </c>
      <c r="D896" s="103">
        <f>TRUNC((D510+D703)*((1/$C$389)^2),4)</f>
        <v/>
      </c>
      <c r="E896" s="103">
        <f>TRUNC((E510+E703)*((1/$C$389)^2),4)</f>
        <v/>
      </c>
      <c r="F896" s="103">
        <f>TRUNC((F510+F703)*((1/$C$389)^2),4)</f>
        <v/>
      </c>
    </row>
    <row r="897">
      <c r="C897" s="53" t="n">
        <v>128</v>
      </c>
      <c r="D897" s="103">
        <f>TRUNC((D511+D704)*((1/$C$389)^2),4)</f>
        <v/>
      </c>
      <c r="E897" s="103">
        <f>TRUNC((E511+E704)*((1/$C$389)^2),4)</f>
        <v/>
      </c>
      <c r="F897" s="103">
        <f>TRUNC((F511+F704)*((1/$C$389)^2),4)</f>
        <v/>
      </c>
    </row>
    <row r="898">
      <c r="C898" s="53" t="n">
        <v>129</v>
      </c>
      <c r="D898" s="103">
        <f>TRUNC((D512+D705)*((1/$C$389)^2),4)</f>
        <v/>
      </c>
      <c r="E898" s="103">
        <f>TRUNC((E512+E705)*((1/$C$389)^2),4)</f>
        <v/>
      </c>
      <c r="F898" s="103">
        <f>TRUNC((F512+F705)*((1/$C$389)^2),4)</f>
        <v/>
      </c>
    </row>
    <row r="899">
      <c r="C899" s="53" t="n">
        <v>130</v>
      </c>
      <c r="D899" s="103">
        <f>TRUNC((D513+D706)*((1/$C$389)^2),4)</f>
        <v/>
      </c>
      <c r="E899" s="103">
        <f>TRUNC((E513+E706)*((1/$C$389)^2),4)</f>
        <v/>
      </c>
      <c r="F899" s="103">
        <f>TRUNC((F513+F706)*((1/$C$389)^2),4)</f>
        <v/>
      </c>
    </row>
    <row r="900">
      <c r="C900" s="53" t="n">
        <v>131</v>
      </c>
      <c r="D900" s="103">
        <f>TRUNC((D514+D707)*((1/$C$389)^2),4)</f>
        <v/>
      </c>
      <c r="E900" s="103">
        <f>TRUNC((E514+E707)*((1/$C$389)^2),4)</f>
        <v/>
      </c>
      <c r="F900" s="103">
        <f>TRUNC((F514+F707)*((1/$C$389)^2),4)</f>
        <v/>
      </c>
    </row>
    <row r="901">
      <c r="C901" s="53" t="n">
        <v>132</v>
      </c>
      <c r="D901" s="103">
        <f>TRUNC((D515+D708)*((1/$C$389)^2),4)</f>
        <v/>
      </c>
      <c r="E901" s="103">
        <f>TRUNC((E515+E708)*((1/$C$389)^2),4)</f>
        <v/>
      </c>
      <c r="F901" s="103">
        <f>TRUNC((F515+F708)*((1/$C$389)^2),4)</f>
        <v/>
      </c>
    </row>
    <row r="902">
      <c r="C902" s="53" t="n">
        <v>133</v>
      </c>
      <c r="D902" s="103">
        <f>TRUNC((D516+D709)*((1/$C$389)^2),4)</f>
        <v/>
      </c>
      <c r="E902" s="103">
        <f>TRUNC((E516+E709)*((1/$C$389)^2),4)</f>
        <v/>
      </c>
      <c r="F902" s="103">
        <f>TRUNC((F516+F709)*((1/$C$389)^2),4)</f>
        <v/>
      </c>
    </row>
    <row r="903">
      <c r="C903" s="53" t="n">
        <v>134</v>
      </c>
      <c r="D903" s="103">
        <f>TRUNC((D517+D710)*((1/$C$389)^2),4)</f>
        <v/>
      </c>
      <c r="E903" s="103">
        <f>TRUNC((E517+E710)*((1/$C$389)^2),4)</f>
        <v/>
      </c>
      <c r="F903" s="103">
        <f>TRUNC((F517+F710)*((1/$C$389)^2),4)</f>
        <v/>
      </c>
    </row>
    <row r="904">
      <c r="C904" s="53" t="n">
        <v>135</v>
      </c>
      <c r="D904" s="103">
        <f>TRUNC((D518+D711)*((1/$C$389)^2),4)</f>
        <v/>
      </c>
      <c r="E904" s="103">
        <f>TRUNC((E518+E711)*((1/$C$389)^2),4)</f>
        <v/>
      </c>
      <c r="F904" s="103">
        <f>TRUNC((F518+F711)*((1/$C$389)^2),4)</f>
        <v/>
      </c>
    </row>
    <row r="905">
      <c r="C905" s="53" t="n">
        <v>136</v>
      </c>
      <c r="D905" s="103">
        <f>TRUNC((D519+D712)*((1/$C$389)^2),4)</f>
        <v/>
      </c>
      <c r="E905" s="103">
        <f>TRUNC((E519+E712)*((1/$C$389)^2),4)</f>
        <v/>
      </c>
      <c r="F905" s="103">
        <f>TRUNC((F519+F712)*((1/$C$389)^2),4)</f>
        <v/>
      </c>
    </row>
    <row r="906">
      <c r="C906" s="53" t="n">
        <v>137</v>
      </c>
      <c r="D906" s="103">
        <f>TRUNC((D520+D713)*((1/$C$389)^2),4)</f>
        <v/>
      </c>
      <c r="E906" s="103">
        <f>TRUNC((E520+E713)*((1/$C$389)^2),4)</f>
        <v/>
      </c>
      <c r="F906" s="103">
        <f>TRUNC((F520+F713)*((1/$C$389)^2),4)</f>
        <v/>
      </c>
    </row>
    <row r="907">
      <c r="C907" s="53" t="n">
        <v>138</v>
      </c>
      <c r="D907" s="103">
        <f>TRUNC((D521+D714)*((1/$C$389)^2),4)</f>
        <v/>
      </c>
      <c r="E907" s="103">
        <f>TRUNC((E521+E714)*((1/$C$389)^2),4)</f>
        <v/>
      </c>
      <c r="F907" s="103">
        <f>TRUNC((F521+F714)*((1/$C$389)^2),4)</f>
        <v/>
      </c>
    </row>
    <row r="908">
      <c r="C908" s="53" t="n">
        <v>139</v>
      </c>
      <c r="D908" s="103">
        <f>TRUNC((D522+D715)*((1/$C$389)^2),4)</f>
        <v/>
      </c>
      <c r="E908" s="103">
        <f>TRUNC((E522+E715)*((1/$C$389)^2),4)</f>
        <v/>
      </c>
      <c r="F908" s="103">
        <f>TRUNC((F522+F715)*((1/$C$389)^2),4)</f>
        <v/>
      </c>
    </row>
    <row r="909">
      <c r="C909" s="53" t="n">
        <v>140</v>
      </c>
      <c r="D909" s="103">
        <f>TRUNC((D523+D716)*((1/$C$389)^2),4)</f>
        <v/>
      </c>
      <c r="E909" s="103">
        <f>TRUNC((E523+E716)*((1/$C$389)^2),4)</f>
        <v/>
      </c>
      <c r="F909" s="103">
        <f>TRUNC((F523+F716)*((1/$C$389)^2),4)</f>
        <v/>
      </c>
    </row>
    <row r="910">
      <c r="C910" s="53" t="n">
        <v>141</v>
      </c>
      <c r="D910" s="103">
        <f>TRUNC((D524+D717)*((1/$C$389)^2),4)</f>
        <v/>
      </c>
      <c r="E910" s="103">
        <f>TRUNC((E524+E717)*((1/$C$389)^2),4)</f>
        <v/>
      </c>
      <c r="F910" s="103">
        <f>TRUNC((F524+F717)*((1/$C$389)^2),4)</f>
        <v/>
      </c>
    </row>
    <row r="911">
      <c r="C911" s="53" t="n">
        <v>142</v>
      </c>
      <c r="D911" s="103">
        <f>TRUNC((D525+D718)*((1/$C$389)^2),4)</f>
        <v/>
      </c>
      <c r="E911" s="103">
        <f>TRUNC((E525+E718)*((1/$C$389)^2),4)</f>
        <v/>
      </c>
      <c r="F911" s="103">
        <f>TRUNC((F525+F718)*((1/$C$389)^2),4)</f>
        <v/>
      </c>
    </row>
    <row r="912">
      <c r="C912" s="53" t="n">
        <v>143</v>
      </c>
      <c r="D912" s="103">
        <f>TRUNC((D526+D719)*((1/$C$389)^2),4)</f>
        <v/>
      </c>
      <c r="E912" s="103">
        <f>TRUNC((E526+E719)*((1/$C$389)^2),4)</f>
        <v/>
      </c>
      <c r="F912" s="103">
        <f>TRUNC((F526+F719)*((1/$C$389)^2),4)</f>
        <v/>
      </c>
    </row>
    <row r="913">
      <c r="C913" s="53" t="n">
        <v>144</v>
      </c>
      <c r="D913" s="103">
        <f>TRUNC((D527+D720)*((1/$C$389)^2),4)</f>
        <v/>
      </c>
      <c r="E913" s="103">
        <f>TRUNC((E527+E720)*((1/$C$389)^2),4)</f>
        <v/>
      </c>
      <c r="F913" s="103">
        <f>TRUNC((F527+F720)*((1/$C$389)^2),4)</f>
        <v/>
      </c>
    </row>
    <row r="914">
      <c r="C914" s="53" t="n">
        <v>145</v>
      </c>
      <c r="D914" s="103">
        <f>TRUNC((D528+D721)*((1/$C$389)^2),4)</f>
        <v/>
      </c>
      <c r="E914" s="103">
        <f>TRUNC((E528+E721)*((1/$C$389)^2),4)</f>
        <v/>
      </c>
      <c r="F914" s="103">
        <f>TRUNC((F528+F721)*((1/$C$389)^2),4)</f>
        <v/>
      </c>
    </row>
    <row r="915">
      <c r="C915" s="53" t="n">
        <v>146</v>
      </c>
      <c r="D915" s="103">
        <f>TRUNC((D529+D722)*((1/$C$389)^2),4)</f>
        <v/>
      </c>
      <c r="E915" s="103">
        <f>TRUNC((E529+E722)*((1/$C$389)^2),4)</f>
        <v/>
      </c>
      <c r="F915" s="103">
        <f>TRUNC((F529+F722)*((1/$C$389)^2),4)</f>
        <v/>
      </c>
    </row>
    <row r="916">
      <c r="C916" s="53" t="n">
        <v>147</v>
      </c>
      <c r="D916" s="103">
        <f>TRUNC((D530+D723)*((1/$C$389)^2),4)</f>
        <v/>
      </c>
      <c r="E916" s="103">
        <f>TRUNC((E530+E723)*((1/$C$389)^2),4)</f>
        <v/>
      </c>
      <c r="F916" s="103">
        <f>TRUNC((F530+F723)*((1/$C$389)^2),4)</f>
        <v/>
      </c>
    </row>
    <row r="917">
      <c r="C917" s="53" t="n">
        <v>148</v>
      </c>
      <c r="D917" s="103">
        <f>TRUNC((D531+D724)*((1/$C$389)^2),4)</f>
        <v/>
      </c>
      <c r="E917" s="103">
        <f>TRUNC((E531+E724)*((1/$C$389)^2),4)</f>
        <v/>
      </c>
      <c r="F917" s="103">
        <f>TRUNC((F531+F724)*((1/$C$389)^2),4)</f>
        <v/>
      </c>
    </row>
    <row r="918">
      <c r="C918" s="53" t="n">
        <v>149</v>
      </c>
      <c r="D918" s="103">
        <f>TRUNC((D532+D725)*((1/$C$389)^2),4)</f>
        <v/>
      </c>
      <c r="E918" s="103">
        <f>TRUNC((E532+E725)*((1/$C$389)^2),4)</f>
        <v/>
      </c>
      <c r="F918" s="103">
        <f>TRUNC((F532+F725)*((1/$C$389)^2),4)</f>
        <v/>
      </c>
    </row>
    <row r="919">
      <c r="C919" s="53" t="n">
        <v>150</v>
      </c>
      <c r="D919" s="103">
        <f>TRUNC((D533+D726)*((1/$C$389)^2),4)</f>
        <v/>
      </c>
      <c r="E919" s="103">
        <f>TRUNC((E533+E726)*((1/$C$389)^2),4)</f>
        <v/>
      </c>
      <c r="F919" s="103">
        <f>TRUNC((F533+F726)*((1/$C$389)^2),4)</f>
        <v/>
      </c>
    </row>
    <row r="920">
      <c r="C920" s="53" t="n">
        <v>151</v>
      </c>
      <c r="D920" s="103">
        <f>TRUNC((D534+D727)*((1/$C$389)^2),4)</f>
        <v/>
      </c>
      <c r="E920" s="103">
        <f>TRUNC((E534+E727)*((1/$C$389)^2),4)</f>
        <v/>
      </c>
      <c r="F920" s="103">
        <f>TRUNC((F534+F727)*((1/$C$389)^2),4)</f>
        <v/>
      </c>
    </row>
    <row r="921">
      <c r="C921" s="53" t="n">
        <v>152</v>
      </c>
      <c r="D921" s="103">
        <f>TRUNC((D535+D728)*((1/$C$389)^2),4)</f>
        <v/>
      </c>
      <c r="E921" s="103">
        <f>TRUNC((E535+E728)*((1/$C$389)^2),4)</f>
        <v/>
      </c>
      <c r="F921" s="103">
        <f>TRUNC((F535+F728)*((1/$C$389)^2),4)</f>
        <v/>
      </c>
    </row>
    <row r="922">
      <c r="C922" s="53" t="n">
        <v>153</v>
      </c>
      <c r="D922" s="103">
        <f>TRUNC((D536+D729)*((1/$C$389)^2),4)</f>
        <v/>
      </c>
      <c r="E922" s="103">
        <f>TRUNC((E536+E729)*((1/$C$389)^2),4)</f>
        <v/>
      </c>
      <c r="F922" s="103">
        <f>TRUNC((F536+F729)*((1/$C$389)^2),4)</f>
        <v/>
      </c>
    </row>
    <row r="923">
      <c r="C923" s="53" t="n">
        <v>154</v>
      </c>
      <c r="D923" s="103">
        <f>TRUNC((D537+D730)*((1/$C$389)^2),4)</f>
        <v/>
      </c>
      <c r="E923" s="103">
        <f>TRUNC((E537+E730)*((1/$C$389)^2),4)</f>
        <v/>
      </c>
      <c r="F923" s="103">
        <f>TRUNC((F537+F730)*((1/$C$389)^2),4)</f>
        <v/>
      </c>
    </row>
    <row r="924">
      <c r="C924" s="53" t="n">
        <v>155</v>
      </c>
      <c r="D924" s="103">
        <f>TRUNC((D538+D731)*((1/$C$389)^2),4)</f>
        <v/>
      </c>
      <c r="E924" s="103">
        <f>TRUNC((E538+E731)*((1/$C$389)^2),4)</f>
        <v/>
      </c>
      <c r="F924" s="103">
        <f>TRUNC((F538+F731)*((1/$C$389)^2),4)</f>
        <v/>
      </c>
    </row>
    <row r="925">
      <c r="C925" s="53" t="n">
        <v>156</v>
      </c>
      <c r="D925" s="103">
        <f>TRUNC((D539+D732)*((1/$C$389)^2),4)</f>
        <v/>
      </c>
      <c r="E925" s="103">
        <f>TRUNC((E539+E732)*((1/$C$389)^2),4)</f>
        <v/>
      </c>
      <c r="F925" s="103">
        <f>TRUNC((F539+F732)*((1/$C$389)^2),4)</f>
        <v/>
      </c>
    </row>
    <row r="926">
      <c r="C926" s="53" t="n">
        <v>157</v>
      </c>
      <c r="D926" s="103">
        <f>TRUNC((D540+D733)*((1/$C$389)^2),4)</f>
        <v/>
      </c>
      <c r="E926" s="103">
        <f>TRUNC((E540+E733)*((1/$C$389)^2),4)</f>
        <v/>
      </c>
      <c r="F926" s="103">
        <f>TRUNC((F540+F733)*((1/$C$389)^2),4)</f>
        <v/>
      </c>
    </row>
    <row r="927">
      <c r="C927" s="53" t="n">
        <v>158</v>
      </c>
      <c r="D927" s="103">
        <f>TRUNC((D541+D734)*((1/$C$389)^2),4)</f>
        <v/>
      </c>
      <c r="E927" s="103">
        <f>TRUNC((E541+E734)*((1/$C$389)^2),4)</f>
        <v/>
      </c>
      <c r="F927" s="103">
        <f>TRUNC((F541+F734)*((1/$C$389)^2),4)</f>
        <v/>
      </c>
    </row>
    <row r="928">
      <c r="C928" s="53" t="n">
        <v>159</v>
      </c>
      <c r="D928" s="103">
        <f>TRUNC((D542+D735)*((1/$C$389)^2),4)</f>
        <v/>
      </c>
      <c r="E928" s="103">
        <f>TRUNC((E542+E735)*((1/$C$389)^2),4)</f>
        <v/>
      </c>
      <c r="F928" s="103">
        <f>TRUNC((F542+F735)*((1/$C$389)^2),4)</f>
        <v/>
      </c>
    </row>
    <row r="929">
      <c r="C929" s="53" t="n">
        <v>160</v>
      </c>
      <c r="D929" s="103">
        <f>TRUNC((D543+D736)*((1/$C$389)^2),4)</f>
        <v/>
      </c>
      <c r="E929" s="103">
        <f>TRUNC((E543+E736)*((1/$C$389)^2),4)</f>
        <v/>
      </c>
      <c r="F929" s="103">
        <f>TRUNC((F543+F736)*((1/$C$389)^2),4)</f>
        <v/>
      </c>
    </row>
    <row r="930">
      <c r="C930" s="53" t="n">
        <v>161</v>
      </c>
      <c r="D930" s="103">
        <f>TRUNC((D544+D737)*((1/$C$389)^2),4)</f>
        <v/>
      </c>
      <c r="E930" s="103">
        <f>TRUNC((E544+E737)*((1/$C$389)^2),4)</f>
        <v/>
      </c>
      <c r="F930" s="103">
        <f>TRUNC((F544+F737)*((1/$C$389)^2),4)</f>
        <v/>
      </c>
    </row>
    <row r="931">
      <c r="C931" s="53" t="n">
        <v>162</v>
      </c>
      <c r="D931" s="103">
        <f>TRUNC((D545+D738)*((1/$C$389)^2),4)</f>
        <v/>
      </c>
      <c r="E931" s="103">
        <f>TRUNC((E545+E738)*((1/$C$389)^2),4)</f>
        <v/>
      </c>
      <c r="F931" s="103">
        <f>TRUNC((F545+F738)*((1/$C$389)^2),4)</f>
        <v/>
      </c>
    </row>
    <row r="932">
      <c r="C932" s="53" t="n">
        <v>163</v>
      </c>
      <c r="D932" s="103">
        <f>TRUNC((D546+D739)*((1/$C$389)^2),4)</f>
        <v/>
      </c>
      <c r="E932" s="103">
        <f>TRUNC((E546+E739)*((1/$C$389)^2),4)</f>
        <v/>
      </c>
      <c r="F932" s="103">
        <f>TRUNC((F546+F739)*((1/$C$389)^2),4)</f>
        <v/>
      </c>
    </row>
    <row r="933">
      <c r="C933" s="53" t="n">
        <v>164</v>
      </c>
      <c r="D933" s="103">
        <f>TRUNC((D547+D740)*((1/$C$389)^2),4)</f>
        <v/>
      </c>
      <c r="E933" s="103">
        <f>TRUNC((E547+E740)*((1/$C$389)^2),4)</f>
        <v/>
      </c>
      <c r="F933" s="103">
        <f>TRUNC((F547+F740)*((1/$C$389)^2),4)</f>
        <v/>
      </c>
    </row>
    <row r="934">
      <c r="C934" s="53" t="n">
        <v>165</v>
      </c>
      <c r="D934" s="103">
        <f>TRUNC((D548+D741)*((1/$C$389)^2),4)</f>
        <v/>
      </c>
      <c r="E934" s="103">
        <f>TRUNC((E548+E741)*((1/$C$389)^2),4)</f>
        <v/>
      </c>
      <c r="F934" s="103">
        <f>TRUNC((F548+F741)*((1/$C$389)^2),4)</f>
        <v/>
      </c>
    </row>
    <row r="935">
      <c r="C935" s="53" t="n">
        <v>166</v>
      </c>
      <c r="D935" s="103">
        <f>TRUNC((D549+D742)*((1/$C$389)^2),4)</f>
        <v/>
      </c>
      <c r="E935" s="103">
        <f>TRUNC((E549+E742)*((1/$C$389)^2),4)</f>
        <v/>
      </c>
      <c r="F935" s="103">
        <f>TRUNC((F549+F742)*((1/$C$389)^2),4)</f>
        <v/>
      </c>
    </row>
    <row r="936">
      <c r="C936" s="53" t="n">
        <v>167</v>
      </c>
      <c r="D936" s="103">
        <f>TRUNC((D550+D743)*((1/$C$389)^2),4)</f>
        <v/>
      </c>
      <c r="E936" s="103">
        <f>TRUNC((E550+E743)*((1/$C$389)^2),4)</f>
        <v/>
      </c>
      <c r="F936" s="103">
        <f>TRUNC((F550+F743)*((1/$C$389)^2),4)</f>
        <v/>
      </c>
    </row>
    <row r="937">
      <c r="C937" s="53" t="n">
        <v>168</v>
      </c>
      <c r="D937" s="103">
        <f>TRUNC((D551+D744)*((1/$C$389)^2),4)</f>
        <v/>
      </c>
      <c r="E937" s="103">
        <f>TRUNC((E551+E744)*((1/$C$389)^2),4)</f>
        <v/>
      </c>
      <c r="F937" s="103">
        <f>TRUNC((F551+F744)*((1/$C$389)^2),4)</f>
        <v/>
      </c>
    </row>
    <row r="938">
      <c r="C938" s="53" t="n">
        <v>169</v>
      </c>
      <c r="D938" s="103">
        <f>TRUNC((D552+D745)*((1/$C$389)^2),4)</f>
        <v/>
      </c>
      <c r="E938" s="103">
        <f>TRUNC((E552+E745)*((1/$C$389)^2),4)</f>
        <v/>
      </c>
      <c r="F938" s="103">
        <f>TRUNC((F552+F745)*((1/$C$389)^2),4)</f>
        <v/>
      </c>
    </row>
    <row r="939">
      <c r="C939" s="53" t="n">
        <v>170</v>
      </c>
      <c r="D939" s="103">
        <f>TRUNC((D553+D746)*((1/$C$389)^2),4)</f>
        <v/>
      </c>
      <c r="E939" s="103">
        <f>TRUNC((E553+E746)*((1/$C$389)^2),4)</f>
        <v/>
      </c>
      <c r="F939" s="103">
        <f>TRUNC((F553+F746)*((1/$C$389)^2),4)</f>
        <v/>
      </c>
    </row>
    <row r="940">
      <c r="C940" s="53" t="n">
        <v>171</v>
      </c>
      <c r="D940" s="103">
        <f>TRUNC((D554+D747)*((1/$C$389)^2),4)</f>
        <v/>
      </c>
      <c r="E940" s="103">
        <f>TRUNC((E554+E747)*((1/$C$389)^2),4)</f>
        <v/>
      </c>
      <c r="F940" s="103">
        <f>TRUNC((F554+F747)*((1/$C$389)^2),4)</f>
        <v/>
      </c>
    </row>
    <row r="941">
      <c r="C941" s="53" t="n">
        <v>172</v>
      </c>
      <c r="D941" s="103">
        <f>TRUNC((D555+D748)*((1/$C$389)^2),4)</f>
        <v/>
      </c>
      <c r="E941" s="103">
        <f>TRUNC((E555+E748)*((1/$C$389)^2),4)</f>
        <v/>
      </c>
      <c r="F941" s="103">
        <f>TRUNC((F555+F748)*((1/$C$389)^2),4)</f>
        <v/>
      </c>
    </row>
    <row r="942">
      <c r="C942" s="53" t="n">
        <v>173</v>
      </c>
      <c r="D942" s="103">
        <f>TRUNC((D556+D749)*((1/$C$389)^2),4)</f>
        <v/>
      </c>
      <c r="E942" s="103">
        <f>TRUNC((E556+E749)*((1/$C$389)^2),4)</f>
        <v/>
      </c>
      <c r="F942" s="103">
        <f>TRUNC((F556+F749)*((1/$C$389)^2),4)</f>
        <v/>
      </c>
    </row>
    <row r="943">
      <c r="C943" s="53" t="n">
        <v>174</v>
      </c>
      <c r="D943" s="103">
        <f>TRUNC((D557+D750)*((1/$C$389)^2),4)</f>
        <v/>
      </c>
      <c r="E943" s="103">
        <f>TRUNC((E557+E750)*((1/$C$389)^2),4)</f>
        <v/>
      </c>
      <c r="F943" s="103">
        <f>TRUNC((F557+F750)*((1/$C$389)^2),4)</f>
        <v/>
      </c>
    </row>
    <row r="944">
      <c r="C944" s="53" t="n">
        <v>175</v>
      </c>
      <c r="D944" s="103">
        <f>TRUNC((D558+D751)*((1/$C$389)^2),4)</f>
        <v/>
      </c>
      <c r="E944" s="103">
        <f>TRUNC((E558+E751)*((1/$C$389)^2),4)</f>
        <v/>
      </c>
      <c r="F944" s="103">
        <f>TRUNC((F558+F751)*((1/$C$389)^2),4)</f>
        <v/>
      </c>
    </row>
    <row r="945">
      <c r="C945" s="53" t="n">
        <v>176</v>
      </c>
      <c r="D945" s="103">
        <f>TRUNC((D559+D752)*((1/$C$389)^2),4)</f>
        <v/>
      </c>
      <c r="E945" s="103">
        <f>TRUNC((E559+E752)*((1/$C$389)^2),4)</f>
        <v/>
      </c>
      <c r="F945" s="103">
        <f>TRUNC((F559+F752)*((1/$C$389)^2),4)</f>
        <v/>
      </c>
    </row>
    <row r="946">
      <c r="C946" s="53" t="n">
        <v>177</v>
      </c>
      <c r="D946" s="103">
        <f>TRUNC((D560+D753)*((1/$C$389)^2),4)</f>
        <v/>
      </c>
      <c r="E946" s="103">
        <f>TRUNC((E560+E753)*((1/$C$389)^2),4)</f>
        <v/>
      </c>
      <c r="F946" s="103">
        <f>TRUNC((F560+F753)*((1/$C$389)^2),4)</f>
        <v/>
      </c>
    </row>
    <row r="947">
      <c r="C947" s="53" t="n">
        <v>178</v>
      </c>
      <c r="D947" s="103">
        <f>TRUNC((D561+D754)*((1/$C$389)^2),4)</f>
        <v/>
      </c>
      <c r="E947" s="103">
        <f>TRUNC((E561+E754)*((1/$C$389)^2),4)</f>
        <v/>
      </c>
      <c r="F947" s="103">
        <f>TRUNC((F561+F754)*((1/$C$389)^2),4)</f>
        <v/>
      </c>
    </row>
    <row r="948">
      <c r="C948" s="53" t="n">
        <v>179</v>
      </c>
      <c r="D948" s="103">
        <f>TRUNC((D562+D755)*((1/$C$389)^2),4)</f>
        <v/>
      </c>
      <c r="E948" s="103">
        <f>TRUNC((E562+E755)*((1/$C$389)^2),4)</f>
        <v/>
      </c>
      <c r="F948" s="103">
        <f>TRUNC((F562+F755)*((1/$C$389)^2),4)</f>
        <v/>
      </c>
    </row>
    <row r="949">
      <c r="C949" s="53" t="n">
        <v>180</v>
      </c>
      <c r="D949" s="103">
        <f>TRUNC((D563+D756)*((1/$C$389)^2),4)</f>
        <v/>
      </c>
      <c r="E949" s="103">
        <f>TRUNC((E563+E756)*((1/$C$389)^2),4)</f>
        <v/>
      </c>
      <c r="F949" s="103">
        <f>TRUNC((F563+F756)*((1/$C$389)^2),4)</f>
        <v/>
      </c>
    </row>
    <row r="950">
      <c r="C950" s="53" t="n">
        <v>181</v>
      </c>
      <c r="D950" s="103">
        <f>TRUNC((D564+D757)*((1/$C$389)^2),4)</f>
        <v/>
      </c>
      <c r="E950" s="103">
        <f>TRUNC((E564+E757)*((1/$C$389)^2),4)</f>
        <v/>
      </c>
      <c r="F950" s="103">
        <f>TRUNC((F564+F757)*((1/$C$389)^2),4)</f>
        <v/>
      </c>
    </row>
    <row r="951">
      <c r="C951" s="53" t="n">
        <v>182</v>
      </c>
      <c r="D951" s="103">
        <f>TRUNC((D565+D758)*((1/$C$389)^2),4)</f>
        <v/>
      </c>
      <c r="E951" s="103">
        <f>TRUNC((E565+E758)*((1/$C$389)^2),4)</f>
        <v/>
      </c>
      <c r="F951" s="103">
        <f>TRUNC((F565+F758)*((1/$C$389)^2),4)</f>
        <v/>
      </c>
    </row>
    <row r="952">
      <c r="C952" s="53" t="n">
        <v>183</v>
      </c>
      <c r="D952" s="103">
        <f>TRUNC((D566+D759)*((1/$C$389)^2),4)</f>
        <v/>
      </c>
      <c r="E952" s="103">
        <f>TRUNC((E566+E759)*((1/$C$389)^2),4)</f>
        <v/>
      </c>
      <c r="F952" s="103">
        <f>TRUNC((F566+F759)*((1/$C$389)^2),4)</f>
        <v/>
      </c>
    </row>
    <row r="953">
      <c r="C953" s="53" t="n">
        <v>184</v>
      </c>
      <c r="D953" s="103">
        <f>TRUNC((D567+D760)*((1/$C$389)^2),4)</f>
        <v/>
      </c>
      <c r="E953" s="103">
        <f>TRUNC((E567+E760)*((1/$C$389)^2),4)</f>
        <v/>
      </c>
      <c r="F953" s="103">
        <f>TRUNC((F567+F760)*((1/$C$389)^2),4)</f>
        <v/>
      </c>
    </row>
    <row r="954">
      <c r="C954" s="53" t="n">
        <v>185</v>
      </c>
      <c r="D954" s="103">
        <f>TRUNC((D568+D761)*((1/$C$389)^2),4)</f>
        <v/>
      </c>
      <c r="E954" s="103">
        <f>TRUNC((E568+E761)*((1/$C$389)^2),4)</f>
        <v/>
      </c>
      <c r="F954" s="103">
        <f>TRUNC((F568+F761)*((1/$C$389)^2),4)</f>
        <v/>
      </c>
    </row>
    <row r="955">
      <c r="C955" s="53" t="n">
        <v>186</v>
      </c>
      <c r="D955" s="103">
        <f>TRUNC((D569+D762)*((1/$C$389)^2),4)</f>
        <v/>
      </c>
      <c r="E955" s="103">
        <f>TRUNC((E569+E762)*((1/$C$389)^2),4)</f>
        <v/>
      </c>
      <c r="F955" s="103">
        <f>TRUNC((F569+F762)*((1/$C$389)^2),4)</f>
        <v/>
      </c>
    </row>
    <row r="956">
      <c r="C956" s="53" t="n">
        <v>187</v>
      </c>
      <c r="D956" s="103">
        <f>TRUNC((D570+D763)*((1/$C$389)^2),4)</f>
        <v/>
      </c>
      <c r="E956" s="103">
        <f>TRUNC((E570+E763)*((1/$C$389)^2),4)</f>
        <v/>
      </c>
      <c r="F956" s="103">
        <f>TRUNC((F570+F763)*((1/$C$389)^2),4)</f>
        <v/>
      </c>
    </row>
    <row r="957">
      <c r="C957" s="53" t="n">
        <v>188</v>
      </c>
      <c r="D957" s="103">
        <f>TRUNC((D571+D764)*((1/$C$389)^2),4)</f>
        <v/>
      </c>
      <c r="E957" s="103">
        <f>TRUNC((E571+E764)*((1/$C$389)^2),4)</f>
        <v/>
      </c>
      <c r="F957" s="103">
        <f>TRUNC((F571+F764)*((1/$C$389)^2),4)</f>
        <v/>
      </c>
    </row>
    <row r="958">
      <c r="C958" s="53" t="n">
        <v>189</v>
      </c>
      <c r="D958" s="103">
        <f>TRUNC((D572+D765)*((1/$C$389)^2),4)</f>
        <v/>
      </c>
      <c r="E958" s="103">
        <f>TRUNC((E572+E765)*((1/$C$389)^2),4)</f>
        <v/>
      </c>
      <c r="F958" s="103">
        <f>TRUNC((F572+F765)*((1/$C$389)^2),4)</f>
        <v/>
      </c>
    </row>
    <row r="959">
      <c r="C959" s="53" t="n">
        <v>190</v>
      </c>
      <c r="D959" s="103">
        <f>TRUNC((D573+D766)*((1/$C$389)^2),4)</f>
        <v/>
      </c>
      <c r="E959" s="103">
        <f>TRUNC((E573+E766)*((1/$C$389)^2),4)</f>
        <v/>
      </c>
      <c r="F959" s="103">
        <f>TRUNC((F573+F766)*((1/$C$389)^2),4)</f>
        <v/>
      </c>
    </row>
    <row r="960">
      <c r="C960" s="53" t="n">
        <v>191</v>
      </c>
      <c r="D960" s="103">
        <f>TRUNC((D574+D767)*((1/$C$389)^2),4)</f>
        <v/>
      </c>
      <c r="E960" s="103">
        <f>TRUNC((E574+E767)*((1/$C$389)^2),4)</f>
        <v/>
      </c>
      <c r="F960" s="103">
        <f>TRUNC((F574+F767)*((1/$C$389)^2),4)</f>
        <v/>
      </c>
    </row>
    <row r="961">
      <c r="C961" s="53" t="n">
        <v>192</v>
      </c>
      <c r="D961" s="103">
        <f>TRUNC((D575+D768)*((1/$C$389)^2),4)</f>
        <v/>
      </c>
      <c r="E961" s="103">
        <f>TRUNC((E575+E768)*((1/$C$389)^2),4)</f>
        <v/>
      </c>
      <c r="F961" s="103">
        <f>TRUNC((F575+F768)*((1/$C$389)^2),4)</f>
        <v/>
      </c>
    </row>
    <row r="962">
      <c r="C962" s="53" t="n">
        <v>193</v>
      </c>
      <c r="D962" s="103">
        <f>TRUNC((D576+D769)*((1/$C$389)^2),4)</f>
        <v/>
      </c>
      <c r="E962" s="103">
        <f>TRUNC((E576+E769)*((1/$C$389)^2),4)</f>
        <v/>
      </c>
      <c r="F962" s="103">
        <f>TRUNC((F576+F769)*((1/$C$389)^2),4)</f>
        <v/>
      </c>
    </row>
    <row r="963">
      <c r="C963" s="53" t="n">
        <v>194</v>
      </c>
      <c r="D963" s="103">
        <f>TRUNC((D577+D770)*((1/$C$389)^2),4)</f>
        <v/>
      </c>
      <c r="E963" s="103">
        <f>TRUNC((E577+E770)*((1/$C$389)^2),4)</f>
        <v/>
      </c>
      <c r="F963" s="103">
        <f>TRUNC((F577+F770)*((1/$C$389)^2),4)</f>
        <v/>
      </c>
    </row>
    <row r="964">
      <c r="C964" s="53" t="n">
        <v>195</v>
      </c>
      <c r="D964" s="103">
        <f>TRUNC((D578+D771)*((1/$C$389)^2),4)</f>
        <v/>
      </c>
      <c r="E964" s="103">
        <f>TRUNC((E578+E771)*((1/$C$389)^2),4)</f>
        <v/>
      </c>
      <c r="F964" s="103">
        <f>TRUNC((F578+F771)*((1/$C$389)^2),4)</f>
        <v/>
      </c>
    </row>
    <row r="965">
      <c r="C965" s="53" t="n">
        <v>196</v>
      </c>
      <c r="D965" s="103">
        <f>TRUNC((D579+D772)*((1/$C$389)^2),4)</f>
        <v/>
      </c>
      <c r="E965" s="103">
        <f>TRUNC((E579+E772)*((1/$C$389)^2),4)</f>
        <v/>
      </c>
      <c r="F965" s="103">
        <f>TRUNC((F579+F772)*((1/$C$389)^2),4)</f>
        <v/>
      </c>
    </row>
    <row r="966">
      <c r="C966" s="53" t="n">
        <v>197</v>
      </c>
      <c r="D966" s="103">
        <f>TRUNC((D580+D773)*((1/$C$389)^2),4)</f>
        <v/>
      </c>
      <c r="E966" s="103">
        <f>TRUNC((E580+E773)*((1/$C$389)^2),4)</f>
        <v/>
      </c>
      <c r="F966" s="103">
        <f>TRUNC((F580+F773)*((1/$C$389)^2),4)</f>
        <v/>
      </c>
    </row>
    <row r="967">
      <c r="C967" s="53" t="n">
        <v>198</v>
      </c>
      <c r="D967" s="103">
        <f>TRUNC((D581+D774)*((1/$C$389)^2),4)</f>
        <v/>
      </c>
      <c r="E967" s="103">
        <f>TRUNC((E581+E774)*((1/$C$389)^2),4)</f>
        <v/>
      </c>
      <c r="F967" s="103">
        <f>TRUNC((F581+F774)*((1/$C$389)^2),4)</f>
        <v/>
      </c>
    </row>
    <row r="970">
      <c r="D970" s="5" t="n">
        <v>22</v>
      </c>
      <c r="E970" s="5" t="n">
        <v>23</v>
      </c>
      <c r="F970" s="5" t="n">
        <v>24</v>
      </c>
    </row>
    <row r="971">
      <c r="B971" s="60" t="inlineStr">
        <is>
          <t>Input source</t>
        </is>
      </c>
      <c r="C971" s="53" t="n">
        <v>9</v>
      </c>
      <c r="D971" s="61">
        <f>TRUNC(D778^0.5,4)</f>
        <v/>
      </c>
      <c r="E971" s="61">
        <f>TRUNC(E778^0.5,4)</f>
        <v/>
      </c>
      <c r="F971" s="61">
        <f>TRUNC(F778^0.5,4)</f>
        <v/>
      </c>
      <c r="I971" s="8" t="n"/>
      <c r="J971" s="8" t="n"/>
      <c r="K971" s="8" t="n"/>
      <c r="M971" s="8" t="n"/>
      <c r="N971" s="8" t="n"/>
      <c r="O971" s="8" t="n"/>
    </row>
    <row r="972">
      <c r="C972" s="53" t="n">
        <v>10</v>
      </c>
      <c r="D972" s="61">
        <f>TRUNC(D779^0.5,4)</f>
        <v/>
      </c>
      <c r="E972" s="61">
        <f>TRUNC(E779^0.5,4)</f>
        <v/>
      </c>
      <c r="F972" s="61">
        <f>TRUNC(F779^0.5,4)</f>
        <v/>
      </c>
      <c r="I972" s="8" t="n"/>
      <c r="J972" s="8" t="n"/>
      <c r="K972" s="8" t="n"/>
      <c r="M972" s="8" t="n"/>
      <c r="N972" s="8" t="n"/>
      <c r="O972" s="8" t="n"/>
    </row>
    <row r="973">
      <c r="C973" s="53" t="n">
        <v>11</v>
      </c>
      <c r="D973" s="61">
        <f>TRUNC(D780^0.5,4)</f>
        <v/>
      </c>
      <c r="E973" s="61">
        <f>TRUNC(E780^0.5,4)</f>
        <v/>
      </c>
      <c r="F973" s="61">
        <f>TRUNC(F780^0.5,4)</f>
        <v/>
      </c>
      <c r="I973" s="8" t="n"/>
      <c r="J973" s="8" t="n"/>
      <c r="K973" s="8" t="n"/>
      <c r="M973" s="8" t="n"/>
      <c r="N973" s="8" t="n"/>
      <c r="O973" s="8" t="n"/>
    </row>
    <row r="974">
      <c r="C974" s="53" t="n">
        <v>12</v>
      </c>
      <c r="D974" s="61">
        <f>TRUNC(D781^0.5,4)</f>
        <v/>
      </c>
      <c r="E974" s="61">
        <f>TRUNC(E781^0.5,4)</f>
        <v/>
      </c>
      <c r="F974" s="61">
        <f>TRUNC(F781^0.5,4)</f>
        <v/>
      </c>
      <c r="I974" s="8" t="n"/>
      <c r="J974" s="8" t="n"/>
      <c r="K974" s="8" t="n"/>
      <c r="M974" s="8" t="n"/>
      <c r="N974" s="8" t="n"/>
      <c r="O974" s="8" t="n"/>
    </row>
    <row r="975">
      <c r="C975" s="53" t="n">
        <v>13</v>
      </c>
      <c r="D975" s="61">
        <f>TRUNC(D782^0.5,4)</f>
        <v/>
      </c>
      <c r="E975" s="61">
        <f>TRUNC(E782^0.5,4)</f>
        <v/>
      </c>
      <c r="F975" s="61">
        <f>TRUNC(F782^0.5,4)</f>
        <v/>
      </c>
      <c r="I975" s="8" t="n"/>
      <c r="J975" s="8" t="n"/>
      <c r="K975" s="8" t="n"/>
      <c r="M975" s="8" t="n"/>
      <c r="N975" s="8" t="n"/>
      <c r="O975" s="8" t="n"/>
    </row>
    <row r="976">
      <c r="C976" s="53" t="n">
        <v>14</v>
      </c>
      <c r="D976" s="61">
        <f>TRUNC(D783^0.5,4)</f>
        <v/>
      </c>
      <c r="E976" s="61">
        <f>TRUNC(E783^0.5,4)</f>
        <v/>
      </c>
      <c r="F976" s="61">
        <f>TRUNC(F783^0.5,4)</f>
        <v/>
      </c>
      <c r="I976" s="8" t="n"/>
      <c r="J976" s="8" t="n"/>
      <c r="K976" s="8" t="n"/>
      <c r="M976" s="8" t="n"/>
      <c r="N976" s="8" t="n"/>
      <c r="O976" s="8" t="n"/>
    </row>
    <row r="977">
      <c r="C977" s="53" t="n">
        <v>15</v>
      </c>
      <c r="D977" s="61">
        <f>TRUNC(D784^0.5,4)</f>
        <v/>
      </c>
      <c r="E977" s="61">
        <f>TRUNC(E784^0.5,4)</f>
        <v/>
      </c>
      <c r="F977" s="61">
        <f>TRUNC(F784^0.5,4)</f>
        <v/>
      </c>
      <c r="I977" s="8" t="n"/>
      <c r="J977" s="8" t="n"/>
      <c r="K977" s="8" t="n"/>
      <c r="M977" s="8" t="n"/>
      <c r="N977" s="8" t="n"/>
      <c r="O977" s="8" t="n"/>
    </row>
    <row r="978">
      <c r="C978" s="53" t="n">
        <v>16</v>
      </c>
      <c r="D978" s="61">
        <f>TRUNC(D785^0.5,4)</f>
        <v/>
      </c>
      <c r="E978" s="61">
        <f>TRUNC(E785^0.5,4)</f>
        <v/>
      </c>
      <c r="F978" s="61">
        <f>TRUNC(F785^0.5,4)</f>
        <v/>
      </c>
      <c r="I978" s="8" t="n"/>
      <c r="J978" s="8" t="n"/>
      <c r="K978" s="8" t="n"/>
      <c r="M978" s="8" t="n"/>
      <c r="N978" s="8" t="n"/>
      <c r="O978" s="8" t="n"/>
    </row>
    <row r="979">
      <c r="C979" s="53" t="n">
        <v>17</v>
      </c>
      <c r="D979" s="61">
        <f>TRUNC(D786^0.5,4)</f>
        <v/>
      </c>
      <c r="E979" s="61">
        <f>TRUNC(E786^0.5,4)</f>
        <v/>
      </c>
      <c r="F979" s="61">
        <f>TRUNC(F786^0.5,4)</f>
        <v/>
      </c>
      <c r="I979" s="8" t="n"/>
      <c r="J979" s="8" t="n"/>
      <c r="K979" s="8" t="n"/>
      <c r="M979" s="8" t="n"/>
      <c r="N979" s="8" t="n"/>
      <c r="O979" s="8" t="n"/>
    </row>
    <row r="980">
      <c r="C980" s="53" t="n">
        <v>18</v>
      </c>
      <c r="D980" s="61">
        <f>TRUNC(D787^0.5,4)</f>
        <v/>
      </c>
      <c r="E980" s="61">
        <f>TRUNC(E787^0.5,4)</f>
        <v/>
      </c>
      <c r="F980" s="61">
        <f>TRUNC(F787^0.5,4)</f>
        <v/>
      </c>
      <c r="I980" s="8" t="n"/>
      <c r="J980" s="8" t="n"/>
      <c r="K980" s="8" t="n"/>
      <c r="M980" s="8" t="n"/>
      <c r="N980" s="8" t="n"/>
      <c r="O980" s="8" t="n"/>
    </row>
    <row r="981">
      <c r="C981" s="53" t="n">
        <v>19</v>
      </c>
      <c r="D981" s="61">
        <f>TRUNC(D788^0.5,4)</f>
        <v/>
      </c>
      <c r="E981" s="61">
        <f>TRUNC(E788^0.5,4)</f>
        <v/>
      </c>
      <c r="F981" s="61">
        <f>TRUNC(F788^0.5,4)</f>
        <v/>
      </c>
      <c r="I981" s="8" t="n"/>
      <c r="J981" s="8" t="n"/>
      <c r="K981" s="8" t="n"/>
      <c r="M981" s="8" t="n"/>
      <c r="N981" s="8" t="n"/>
      <c r="O981" s="8" t="n"/>
    </row>
    <row r="982">
      <c r="C982" s="53" t="n">
        <v>20</v>
      </c>
      <c r="D982" s="61">
        <f>TRUNC(D789^0.5,4)</f>
        <v/>
      </c>
      <c r="E982" s="61">
        <f>TRUNC(E789^0.5,4)</f>
        <v/>
      </c>
      <c r="F982" s="61">
        <f>TRUNC(F789^0.5,4)</f>
        <v/>
      </c>
      <c r="I982" s="8" t="n"/>
      <c r="J982" s="8" t="n"/>
      <c r="K982" s="8" t="n"/>
      <c r="M982" s="8" t="n"/>
      <c r="N982" s="8" t="n"/>
      <c r="O982" s="8" t="n"/>
    </row>
    <row r="983">
      <c r="C983" s="53" t="n">
        <v>21</v>
      </c>
      <c r="D983" s="61">
        <f>TRUNC(D790^0.5,4)</f>
        <v/>
      </c>
      <c r="E983" s="61">
        <f>TRUNC(E790^0.5,4)</f>
        <v/>
      </c>
      <c r="F983" s="61">
        <f>TRUNC(F790^0.5,4)</f>
        <v/>
      </c>
      <c r="I983" s="8" t="n"/>
      <c r="J983" s="8" t="n"/>
      <c r="K983" s="8" t="n"/>
      <c r="M983" s="8" t="n"/>
      <c r="N983" s="8" t="n"/>
      <c r="O983" s="8" t="n"/>
    </row>
    <row r="984">
      <c r="C984" s="53" t="n">
        <v>22</v>
      </c>
      <c r="D984" s="61">
        <f>TRUNC(D791^0.5,4)</f>
        <v/>
      </c>
      <c r="E984" s="61">
        <f>TRUNC(E791^0.5,4)</f>
        <v/>
      </c>
      <c r="F984" s="61">
        <f>TRUNC(F791^0.5,4)</f>
        <v/>
      </c>
      <c r="I984" s="8" t="n"/>
      <c r="J984" s="8" t="n"/>
      <c r="K984" s="8" t="n"/>
      <c r="M984" s="8" t="n"/>
      <c r="N984" s="8" t="n"/>
      <c r="O984" s="8" t="n"/>
    </row>
    <row r="985">
      <c r="C985" s="53" t="n">
        <v>23</v>
      </c>
      <c r="D985" s="61">
        <f>TRUNC(D792^0.5,4)</f>
        <v/>
      </c>
      <c r="E985" s="61">
        <f>TRUNC(E792^0.5,4)</f>
        <v/>
      </c>
      <c r="F985" s="61">
        <f>TRUNC(F792^0.5,4)</f>
        <v/>
      </c>
      <c r="I985" s="8" t="n"/>
      <c r="J985" s="8" t="n"/>
      <c r="K985" s="8" t="n"/>
      <c r="M985" s="8" t="n"/>
      <c r="N985" s="8" t="n"/>
      <c r="O985" s="8" t="n"/>
    </row>
    <row r="986">
      <c r="C986" s="53" t="n">
        <v>24</v>
      </c>
      <c r="D986" s="61">
        <f>TRUNC(D793^0.5,4)</f>
        <v/>
      </c>
      <c r="E986" s="61">
        <f>TRUNC(E793^0.5,4)</f>
        <v/>
      </c>
      <c r="F986" s="61">
        <f>TRUNC(F793^0.5,4)</f>
        <v/>
      </c>
      <c r="I986" s="8" t="n"/>
      <c r="J986" s="8" t="n"/>
      <c r="K986" s="8" t="n"/>
      <c r="M986" s="8" t="n"/>
      <c r="N986" s="8" t="n"/>
      <c r="O986" s="8" t="n"/>
    </row>
    <row r="987">
      <c r="C987" s="53" t="n">
        <v>25</v>
      </c>
      <c r="D987" s="61">
        <f>TRUNC(D794^0.5,4)</f>
        <v/>
      </c>
      <c r="E987" s="61">
        <f>TRUNC(E794^0.5,4)</f>
        <v/>
      </c>
      <c r="F987" s="61">
        <f>TRUNC(F794^0.5,4)</f>
        <v/>
      </c>
      <c r="I987" s="8" t="n"/>
      <c r="J987" s="8" t="n"/>
      <c r="K987" s="8" t="n"/>
      <c r="M987" s="8" t="n"/>
      <c r="N987" s="8" t="n"/>
      <c r="O987" s="8" t="n"/>
    </row>
    <row r="988">
      <c r="C988" s="53" t="n">
        <v>26</v>
      </c>
      <c r="D988" s="61">
        <f>TRUNC(D795^0.5,4)</f>
        <v/>
      </c>
      <c r="E988" s="61">
        <f>TRUNC(E795^0.5,4)</f>
        <v/>
      </c>
      <c r="F988" s="61">
        <f>TRUNC(F795^0.5,4)</f>
        <v/>
      </c>
      <c r="I988" s="8" t="n"/>
      <c r="J988" s="8" t="n"/>
      <c r="K988" s="8" t="n"/>
      <c r="M988" s="8" t="n"/>
      <c r="N988" s="8" t="n"/>
      <c r="O988" s="8" t="n"/>
    </row>
    <row r="989">
      <c r="C989" s="53" t="n">
        <v>27</v>
      </c>
      <c r="D989" s="61">
        <f>TRUNC(D796^0.5,4)</f>
        <v/>
      </c>
      <c r="E989" s="61">
        <f>TRUNC(E796^0.5,4)</f>
        <v/>
      </c>
      <c r="F989" s="61">
        <f>TRUNC(F796^0.5,4)</f>
        <v/>
      </c>
      <c r="I989" s="8" t="n"/>
      <c r="J989" s="8" t="n"/>
      <c r="K989" s="8" t="n"/>
      <c r="M989" s="8" t="n"/>
      <c r="N989" s="8" t="n"/>
      <c r="O989" s="8" t="n"/>
    </row>
    <row r="990">
      <c r="C990" s="53" t="n">
        <v>28</v>
      </c>
      <c r="D990" s="61">
        <f>TRUNC(D797^0.5,4)</f>
        <v/>
      </c>
      <c r="E990" s="61">
        <f>TRUNC(E797^0.5,4)</f>
        <v/>
      </c>
      <c r="F990" s="61">
        <f>TRUNC(F797^0.5,4)</f>
        <v/>
      </c>
      <c r="I990" s="8" t="n"/>
      <c r="J990" s="8" t="n"/>
      <c r="K990" s="8" t="n"/>
      <c r="M990" s="8" t="n"/>
      <c r="N990" s="8" t="n"/>
      <c r="O990" s="8" t="n"/>
    </row>
    <row r="991">
      <c r="C991" s="53" t="n">
        <v>29</v>
      </c>
      <c r="D991" s="61">
        <f>TRUNC(D798^0.5,4)</f>
        <v/>
      </c>
      <c r="E991" s="61">
        <f>TRUNC(E798^0.5,4)</f>
        <v/>
      </c>
      <c r="F991" s="61">
        <f>TRUNC(F798^0.5,4)</f>
        <v/>
      </c>
      <c r="I991" s="8" t="n"/>
      <c r="J991" s="8" t="n"/>
      <c r="K991" s="8" t="n"/>
      <c r="M991" s="8" t="n"/>
      <c r="N991" s="8" t="n"/>
      <c r="O991" s="8" t="n"/>
    </row>
    <row r="992">
      <c r="C992" s="53" t="n">
        <v>30</v>
      </c>
      <c r="D992" s="61">
        <f>TRUNC(D799^0.5,4)</f>
        <v/>
      </c>
      <c r="E992" s="61">
        <f>TRUNC(E799^0.5,4)</f>
        <v/>
      </c>
      <c r="F992" s="61">
        <f>TRUNC(F799^0.5,4)</f>
        <v/>
      </c>
      <c r="I992" s="8" t="n"/>
      <c r="J992" s="8" t="n"/>
      <c r="K992" s="8" t="n"/>
      <c r="M992" s="8" t="n"/>
      <c r="N992" s="8" t="n"/>
      <c r="O992" s="8" t="n"/>
    </row>
    <row r="993">
      <c r="C993" s="53" t="n">
        <v>31</v>
      </c>
      <c r="D993" s="61">
        <f>TRUNC(D800^0.5,4)</f>
        <v/>
      </c>
      <c r="E993" s="61">
        <f>TRUNC(E800^0.5,4)</f>
        <v/>
      </c>
      <c r="F993" s="61">
        <f>TRUNC(F800^0.5,4)</f>
        <v/>
      </c>
      <c r="I993" s="8" t="n"/>
      <c r="J993" s="8" t="n"/>
      <c r="K993" s="8" t="n"/>
      <c r="M993" s="8" t="n"/>
      <c r="N993" s="8" t="n"/>
      <c r="O993" s="8" t="n"/>
    </row>
    <row r="994">
      <c r="C994" s="53" t="n">
        <v>32</v>
      </c>
      <c r="D994" s="61">
        <f>TRUNC(D801^0.5,4)</f>
        <v/>
      </c>
      <c r="E994" s="61">
        <f>TRUNC(E801^0.5,4)</f>
        <v/>
      </c>
      <c r="F994" s="61">
        <f>TRUNC(F801^0.5,4)</f>
        <v/>
      </c>
      <c r="I994" s="8" t="n"/>
      <c r="J994" s="8" t="n"/>
      <c r="K994" s="8" t="n"/>
      <c r="M994" s="8" t="n"/>
      <c r="N994" s="8" t="n"/>
      <c r="O994" s="8" t="n"/>
    </row>
    <row r="995">
      <c r="C995" s="53" t="n">
        <v>33</v>
      </c>
      <c r="D995" s="61">
        <f>TRUNC(D802^0.5,4)</f>
        <v/>
      </c>
      <c r="E995" s="61">
        <f>TRUNC(E802^0.5,4)</f>
        <v/>
      </c>
      <c r="F995" s="61">
        <f>TRUNC(F802^0.5,4)</f>
        <v/>
      </c>
      <c r="I995" s="8" t="n"/>
      <c r="J995" s="8" t="n"/>
      <c r="K995" s="8" t="n"/>
      <c r="M995" s="8" t="n"/>
      <c r="N995" s="8" t="n"/>
      <c r="O995" s="8" t="n"/>
    </row>
    <row r="996">
      <c r="C996" s="53" t="n">
        <v>34</v>
      </c>
      <c r="D996" s="61">
        <f>TRUNC(D803^0.5,4)</f>
        <v/>
      </c>
      <c r="E996" s="61">
        <f>TRUNC(E803^0.5,4)</f>
        <v/>
      </c>
      <c r="F996" s="61">
        <f>TRUNC(F803^0.5,4)</f>
        <v/>
      </c>
      <c r="I996" s="8" t="n"/>
      <c r="J996" s="8" t="n"/>
      <c r="K996" s="8" t="n"/>
      <c r="M996" s="8" t="n"/>
      <c r="N996" s="8" t="n"/>
      <c r="O996" s="8" t="n"/>
    </row>
    <row r="997">
      <c r="C997" s="53" t="n">
        <v>35</v>
      </c>
      <c r="D997" s="61">
        <f>TRUNC(D804^0.5,4)</f>
        <v/>
      </c>
      <c r="E997" s="61">
        <f>TRUNC(E804^0.5,4)</f>
        <v/>
      </c>
      <c r="F997" s="61">
        <f>TRUNC(F804^0.5,4)</f>
        <v/>
      </c>
      <c r="I997" s="8" t="n"/>
      <c r="J997" s="8" t="n"/>
      <c r="K997" s="8" t="n"/>
      <c r="M997" s="8" t="n"/>
      <c r="N997" s="8" t="n"/>
      <c r="O997" s="8" t="n"/>
    </row>
    <row r="998">
      <c r="C998" s="53" t="n">
        <v>36</v>
      </c>
      <c r="D998" s="61">
        <f>TRUNC(D805^0.5,4)</f>
        <v/>
      </c>
      <c r="E998" s="61">
        <f>TRUNC(E805^0.5,4)</f>
        <v/>
      </c>
      <c r="F998" s="61">
        <f>TRUNC(F805^0.5,4)</f>
        <v/>
      </c>
      <c r="I998" s="8" t="n"/>
      <c r="J998" s="8" t="n"/>
      <c r="K998" s="8" t="n"/>
      <c r="M998" s="8" t="n"/>
      <c r="N998" s="8" t="n"/>
      <c r="O998" s="8" t="n"/>
    </row>
    <row r="999">
      <c r="C999" s="53" t="n">
        <v>37</v>
      </c>
      <c r="D999" s="61">
        <f>TRUNC(D806^0.5,4)</f>
        <v/>
      </c>
      <c r="E999" s="61">
        <f>TRUNC(E806^0.5,4)</f>
        <v/>
      </c>
      <c r="F999" s="61">
        <f>TRUNC(F806^0.5,4)</f>
        <v/>
      </c>
      <c r="I999" s="8" t="n"/>
      <c r="J999" s="8" t="n"/>
      <c r="K999" s="8" t="n"/>
      <c r="M999" s="8" t="n"/>
      <c r="N999" s="8" t="n"/>
      <c r="O999" s="8" t="n"/>
    </row>
    <row r="1000">
      <c r="C1000" s="53" t="n">
        <v>38</v>
      </c>
      <c r="D1000" s="61">
        <f>TRUNC(D807^0.5,4)</f>
        <v/>
      </c>
      <c r="E1000" s="61">
        <f>TRUNC(E807^0.5,4)</f>
        <v/>
      </c>
      <c r="F1000" s="61">
        <f>TRUNC(F807^0.5,4)</f>
        <v/>
      </c>
      <c r="I1000" s="8" t="n"/>
      <c r="J1000" s="8" t="n"/>
      <c r="K1000" s="8" t="n"/>
      <c r="M1000" s="8" t="n"/>
      <c r="N1000" s="8" t="n"/>
      <c r="O1000" s="8" t="n"/>
    </row>
    <row r="1001">
      <c r="C1001" s="53" t="n">
        <v>39</v>
      </c>
      <c r="D1001" s="61">
        <f>TRUNC(D808^0.5,4)</f>
        <v/>
      </c>
      <c r="E1001" s="61">
        <f>TRUNC(E808^0.5,4)</f>
        <v/>
      </c>
      <c r="F1001" s="61">
        <f>TRUNC(F808^0.5,4)</f>
        <v/>
      </c>
      <c r="I1001" s="8" t="n"/>
      <c r="J1001" s="8" t="n"/>
      <c r="K1001" s="8" t="n"/>
      <c r="M1001" s="8" t="n"/>
      <c r="N1001" s="8" t="n"/>
      <c r="O1001" s="8" t="n"/>
    </row>
    <row r="1002">
      <c r="C1002" s="53" t="n">
        <v>40</v>
      </c>
      <c r="D1002" s="61">
        <f>TRUNC(D809^0.5,4)</f>
        <v/>
      </c>
      <c r="E1002" s="61">
        <f>TRUNC(E809^0.5,4)</f>
        <v/>
      </c>
      <c r="F1002" s="61">
        <f>TRUNC(F809^0.5,4)</f>
        <v/>
      </c>
      <c r="I1002" s="8" t="n"/>
      <c r="J1002" s="8" t="n"/>
      <c r="K1002" s="8" t="n"/>
      <c r="M1002" s="8" t="n"/>
      <c r="N1002" s="8" t="n"/>
      <c r="O1002" s="8" t="n"/>
    </row>
    <row r="1003">
      <c r="C1003" s="53" t="n">
        <v>41</v>
      </c>
      <c r="D1003" s="61">
        <f>TRUNC(D810^0.5,4)</f>
        <v/>
      </c>
      <c r="E1003" s="61">
        <f>TRUNC(E810^0.5,4)</f>
        <v/>
      </c>
      <c r="F1003" s="61">
        <f>TRUNC(F810^0.5,4)</f>
        <v/>
      </c>
      <c r="I1003" s="8" t="n"/>
      <c r="J1003" s="8" t="n"/>
      <c r="K1003" s="8" t="n"/>
      <c r="M1003" s="8" t="n"/>
      <c r="N1003" s="8" t="n"/>
      <c r="O1003" s="8" t="n"/>
    </row>
    <row r="1004">
      <c r="C1004" s="53" t="n">
        <v>42</v>
      </c>
      <c r="D1004" s="61">
        <f>TRUNC(D811^0.5,4)</f>
        <v/>
      </c>
      <c r="E1004" s="61">
        <f>TRUNC(E811^0.5,4)</f>
        <v/>
      </c>
      <c r="F1004" s="61">
        <f>TRUNC(F811^0.5,4)</f>
        <v/>
      </c>
      <c r="I1004" s="8" t="n"/>
      <c r="J1004" s="8" t="n"/>
      <c r="K1004" s="8" t="n"/>
      <c r="M1004" s="8" t="n"/>
      <c r="N1004" s="8" t="n"/>
      <c r="O1004" s="8" t="n"/>
    </row>
    <row r="1005">
      <c r="C1005" s="53" t="n">
        <v>43</v>
      </c>
      <c r="D1005" s="61">
        <f>TRUNC(D812^0.5,4)</f>
        <v/>
      </c>
      <c r="E1005" s="61">
        <f>TRUNC(E812^0.5,4)</f>
        <v/>
      </c>
      <c r="F1005" s="61">
        <f>TRUNC(F812^0.5,4)</f>
        <v/>
      </c>
      <c r="I1005" s="8" t="n"/>
      <c r="J1005" s="8" t="n"/>
      <c r="K1005" s="8" t="n"/>
      <c r="M1005" s="8" t="n"/>
      <c r="N1005" s="8" t="n"/>
      <c r="O1005" s="8" t="n"/>
    </row>
    <row r="1006">
      <c r="C1006" s="53" t="n">
        <v>44</v>
      </c>
      <c r="D1006" s="61">
        <f>TRUNC(D813^0.5,4)</f>
        <v/>
      </c>
      <c r="E1006" s="61">
        <f>TRUNC(E813^0.5,4)</f>
        <v/>
      </c>
      <c r="F1006" s="61">
        <f>TRUNC(F813^0.5,4)</f>
        <v/>
      </c>
      <c r="I1006" s="8" t="n"/>
      <c r="J1006" s="8" t="n"/>
      <c r="K1006" s="8" t="n"/>
      <c r="M1006" s="8" t="n"/>
      <c r="N1006" s="8" t="n"/>
      <c r="O1006" s="8" t="n"/>
    </row>
    <row r="1007">
      <c r="C1007" s="53" t="n">
        <v>45</v>
      </c>
      <c r="D1007" s="61">
        <f>TRUNC(D814^0.5,4)</f>
        <v/>
      </c>
      <c r="E1007" s="61">
        <f>TRUNC(E814^0.5,4)</f>
        <v/>
      </c>
      <c r="F1007" s="61">
        <f>TRUNC(F814^0.5,4)</f>
        <v/>
      </c>
      <c r="I1007" s="8" t="n"/>
      <c r="J1007" s="8" t="n"/>
      <c r="K1007" s="8" t="n"/>
      <c r="M1007" s="8" t="n"/>
      <c r="N1007" s="8" t="n"/>
      <c r="O1007" s="8" t="n"/>
    </row>
    <row r="1008">
      <c r="C1008" s="53" t="n">
        <v>46</v>
      </c>
      <c r="D1008" s="61">
        <f>TRUNC(D815^0.5,4)</f>
        <v/>
      </c>
      <c r="E1008" s="61">
        <f>TRUNC(E815^0.5,4)</f>
        <v/>
      </c>
      <c r="F1008" s="61">
        <f>TRUNC(F815^0.5,4)</f>
        <v/>
      </c>
      <c r="I1008" s="8" t="n"/>
      <c r="J1008" s="8" t="n"/>
      <c r="K1008" s="8" t="n"/>
      <c r="M1008" s="8" t="n"/>
      <c r="N1008" s="8" t="n"/>
      <c r="O1008" s="8" t="n"/>
    </row>
    <row r="1009">
      <c r="C1009" s="53" t="n">
        <v>47</v>
      </c>
      <c r="D1009" s="61">
        <f>TRUNC(D816^0.5,4)</f>
        <v/>
      </c>
      <c r="E1009" s="61">
        <f>TRUNC(E816^0.5,4)</f>
        <v/>
      </c>
      <c r="F1009" s="61">
        <f>TRUNC(F816^0.5,4)</f>
        <v/>
      </c>
      <c r="I1009" s="8" t="n"/>
      <c r="J1009" s="8" t="n"/>
      <c r="K1009" s="8" t="n"/>
      <c r="M1009" s="8" t="n"/>
      <c r="N1009" s="8" t="n"/>
      <c r="O1009" s="8" t="n"/>
    </row>
    <row r="1010">
      <c r="C1010" s="53" t="n">
        <v>48</v>
      </c>
      <c r="D1010" s="61">
        <f>TRUNC(D817^0.5,4)</f>
        <v/>
      </c>
      <c r="E1010" s="61">
        <f>TRUNC(E817^0.5,4)</f>
        <v/>
      </c>
      <c r="F1010" s="61">
        <f>TRUNC(F817^0.5,4)</f>
        <v/>
      </c>
      <c r="I1010" s="8" t="n"/>
      <c r="J1010" s="8" t="n"/>
      <c r="K1010" s="8" t="n"/>
      <c r="M1010" s="8" t="n"/>
      <c r="N1010" s="8" t="n"/>
      <c r="O1010" s="8" t="n"/>
    </row>
    <row r="1011">
      <c r="C1011" s="53" t="n">
        <v>49</v>
      </c>
      <c r="D1011" s="61">
        <f>TRUNC(D818^0.5,4)</f>
        <v/>
      </c>
      <c r="E1011" s="61">
        <f>TRUNC(E818^0.5,4)</f>
        <v/>
      </c>
      <c r="F1011" s="61">
        <f>TRUNC(F818^0.5,4)</f>
        <v/>
      </c>
      <c r="I1011" s="8" t="n"/>
      <c r="J1011" s="8" t="n"/>
      <c r="K1011" s="8" t="n"/>
      <c r="M1011" s="8" t="n"/>
      <c r="N1011" s="8" t="n"/>
      <c r="O1011" s="8" t="n"/>
    </row>
    <row r="1012">
      <c r="C1012" s="53" t="n">
        <v>50</v>
      </c>
      <c r="D1012" s="61">
        <f>TRUNC(D819^0.5,4)</f>
        <v/>
      </c>
      <c r="E1012" s="61">
        <f>TRUNC(E819^0.5,4)</f>
        <v/>
      </c>
      <c r="F1012" s="61">
        <f>TRUNC(F819^0.5,4)</f>
        <v/>
      </c>
      <c r="I1012" s="8" t="n"/>
      <c r="J1012" s="8" t="n"/>
      <c r="K1012" s="8" t="n"/>
      <c r="M1012" s="8" t="n"/>
      <c r="N1012" s="8" t="n"/>
      <c r="O1012" s="8" t="n"/>
    </row>
    <row r="1013">
      <c r="C1013" s="53" t="n">
        <v>51</v>
      </c>
      <c r="D1013" s="61">
        <f>TRUNC(D820^0.5,4)</f>
        <v/>
      </c>
      <c r="E1013" s="61">
        <f>TRUNC(E820^0.5,4)</f>
        <v/>
      </c>
      <c r="F1013" s="61">
        <f>TRUNC(F820^0.5,4)</f>
        <v/>
      </c>
      <c r="I1013" s="8" t="n"/>
      <c r="J1013" s="8" t="n"/>
      <c r="K1013" s="8" t="n"/>
      <c r="M1013" s="8" t="n"/>
      <c r="N1013" s="8" t="n"/>
      <c r="O1013" s="8" t="n"/>
    </row>
    <row r="1014">
      <c r="C1014" s="53" t="n">
        <v>52</v>
      </c>
      <c r="D1014" s="61">
        <f>TRUNC(D821^0.5,4)</f>
        <v/>
      </c>
      <c r="E1014" s="61">
        <f>TRUNC(E821^0.5,4)</f>
        <v/>
      </c>
      <c r="F1014" s="61">
        <f>TRUNC(F821^0.5,4)</f>
        <v/>
      </c>
      <c r="I1014" s="8" t="n"/>
      <c r="J1014" s="8" t="n"/>
      <c r="K1014" s="8" t="n"/>
      <c r="M1014" s="8" t="n"/>
      <c r="N1014" s="8" t="n"/>
      <c r="O1014" s="8" t="n"/>
    </row>
    <row r="1015">
      <c r="C1015" s="53" t="n">
        <v>53</v>
      </c>
      <c r="D1015" s="61">
        <f>TRUNC(D822^0.5,4)</f>
        <v/>
      </c>
      <c r="E1015" s="61">
        <f>TRUNC(E822^0.5,4)</f>
        <v/>
      </c>
      <c r="F1015" s="61">
        <f>TRUNC(F822^0.5,4)</f>
        <v/>
      </c>
      <c r="I1015" s="8" t="n"/>
      <c r="J1015" s="8" t="n"/>
      <c r="K1015" s="8" t="n"/>
      <c r="M1015" s="8" t="n"/>
      <c r="N1015" s="8" t="n"/>
      <c r="O1015" s="8" t="n"/>
    </row>
    <row r="1016">
      <c r="C1016" s="53" t="n">
        <v>54</v>
      </c>
      <c r="D1016" s="61">
        <f>TRUNC(D823^0.5,4)</f>
        <v/>
      </c>
      <c r="E1016" s="61">
        <f>TRUNC(E823^0.5,4)</f>
        <v/>
      </c>
      <c r="F1016" s="61">
        <f>TRUNC(F823^0.5,4)</f>
        <v/>
      </c>
      <c r="I1016" s="8" t="n"/>
      <c r="J1016" s="8" t="n"/>
      <c r="K1016" s="8" t="n"/>
      <c r="M1016" s="8" t="n"/>
      <c r="N1016" s="8" t="n"/>
      <c r="O1016" s="8" t="n"/>
    </row>
    <row r="1017">
      <c r="C1017" s="53" t="n">
        <v>55</v>
      </c>
      <c r="D1017" s="61">
        <f>TRUNC(D824^0.5,4)</f>
        <v/>
      </c>
      <c r="E1017" s="61">
        <f>TRUNC(E824^0.5,4)</f>
        <v/>
      </c>
      <c r="F1017" s="61">
        <f>TRUNC(F824^0.5,4)</f>
        <v/>
      </c>
      <c r="I1017" s="8" t="n"/>
      <c r="J1017" s="8" t="n"/>
      <c r="K1017" s="8" t="n"/>
      <c r="M1017" s="8" t="n"/>
      <c r="N1017" s="8" t="n"/>
      <c r="O1017" s="8" t="n"/>
    </row>
    <row r="1018">
      <c r="C1018" s="53" t="n">
        <v>56</v>
      </c>
      <c r="D1018" s="61">
        <f>TRUNC(D825^0.5,4)</f>
        <v/>
      </c>
      <c r="E1018" s="61">
        <f>TRUNC(E825^0.5,4)</f>
        <v/>
      </c>
      <c r="F1018" s="61">
        <f>TRUNC(F825^0.5,4)</f>
        <v/>
      </c>
      <c r="I1018" s="8" t="n"/>
      <c r="J1018" s="8" t="n"/>
      <c r="K1018" s="8" t="n"/>
      <c r="M1018" s="8" t="n"/>
      <c r="N1018" s="8" t="n"/>
      <c r="O1018" s="8" t="n"/>
    </row>
    <row r="1019">
      <c r="C1019" s="53" t="n">
        <v>57</v>
      </c>
      <c r="D1019" s="61">
        <f>TRUNC(D826^0.5,4)</f>
        <v/>
      </c>
      <c r="E1019" s="61">
        <f>TRUNC(E826^0.5,4)</f>
        <v/>
      </c>
      <c r="F1019" s="61">
        <f>TRUNC(F826^0.5,4)</f>
        <v/>
      </c>
      <c r="I1019" s="8" t="n"/>
      <c r="J1019" s="8" t="n"/>
      <c r="K1019" s="8" t="n"/>
      <c r="M1019" s="8" t="n"/>
      <c r="N1019" s="8" t="n"/>
      <c r="O1019" s="8" t="n"/>
    </row>
    <row r="1020">
      <c r="C1020" s="53" t="n">
        <v>58</v>
      </c>
      <c r="D1020" s="61">
        <f>TRUNC(D827^0.5,4)</f>
        <v/>
      </c>
      <c r="E1020" s="61">
        <f>TRUNC(E827^0.5,4)</f>
        <v/>
      </c>
      <c r="F1020" s="61">
        <f>TRUNC(F827^0.5,4)</f>
        <v/>
      </c>
      <c r="I1020" s="8" t="n"/>
      <c r="J1020" s="8" t="n"/>
      <c r="K1020" s="8" t="n"/>
      <c r="M1020" s="8" t="n"/>
      <c r="N1020" s="8" t="n"/>
      <c r="O1020" s="8" t="n"/>
    </row>
    <row r="1021">
      <c r="C1021" s="53" t="n">
        <v>59</v>
      </c>
      <c r="D1021" s="61">
        <f>TRUNC(D828^0.5,4)</f>
        <v/>
      </c>
      <c r="E1021" s="61">
        <f>TRUNC(E828^0.5,4)</f>
        <v/>
      </c>
      <c r="F1021" s="61">
        <f>TRUNC(F828^0.5,4)</f>
        <v/>
      </c>
      <c r="I1021" s="8" t="n"/>
      <c r="J1021" s="8" t="n"/>
      <c r="K1021" s="8" t="n"/>
      <c r="M1021" s="8" t="n"/>
      <c r="N1021" s="8" t="n"/>
      <c r="O1021" s="8" t="n"/>
    </row>
    <row r="1022">
      <c r="C1022" s="53" t="n">
        <v>60</v>
      </c>
      <c r="D1022" s="61">
        <f>TRUNC(D829^0.5,4)</f>
        <v/>
      </c>
      <c r="E1022" s="61">
        <f>TRUNC(E829^0.5,4)</f>
        <v/>
      </c>
      <c r="F1022" s="61">
        <f>TRUNC(F829^0.5,4)</f>
        <v/>
      </c>
      <c r="I1022" s="8" t="n"/>
      <c r="J1022" s="8" t="n"/>
      <c r="K1022" s="8" t="n"/>
      <c r="M1022" s="8" t="n"/>
      <c r="N1022" s="8" t="n"/>
      <c r="O1022" s="8" t="n"/>
    </row>
    <row r="1023">
      <c r="C1023" s="53" t="n">
        <v>61</v>
      </c>
      <c r="D1023" s="61">
        <f>TRUNC(D830^0.5,4)</f>
        <v/>
      </c>
      <c r="E1023" s="61">
        <f>TRUNC(E830^0.5,4)</f>
        <v/>
      </c>
      <c r="F1023" s="61">
        <f>TRUNC(F830^0.5,4)</f>
        <v/>
      </c>
      <c r="I1023" s="8" t="n"/>
      <c r="J1023" s="8" t="n"/>
      <c r="K1023" s="8" t="n"/>
      <c r="M1023" s="8" t="n"/>
      <c r="N1023" s="8" t="n"/>
      <c r="O1023" s="8" t="n"/>
    </row>
    <row r="1024">
      <c r="C1024" s="53" t="n">
        <v>62</v>
      </c>
      <c r="D1024" s="61">
        <f>TRUNC(D831^0.5,4)</f>
        <v/>
      </c>
      <c r="E1024" s="61">
        <f>TRUNC(E831^0.5,4)</f>
        <v/>
      </c>
      <c r="F1024" s="61">
        <f>TRUNC(F831^0.5,4)</f>
        <v/>
      </c>
      <c r="I1024" s="8" t="n"/>
      <c r="J1024" s="8" t="n"/>
      <c r="K1024" s="8" t="n"/>
      <c r="M1024" s="8" t="n"/>
      <c r="N1024" s="8" t="n"/>
      <c r="O1024" s="8" t="n"/>
    </row>
    <row r="1025">
      <c r="C1025" s="53" t="n">
        <v>63</v>
      </c>
      <c r="D1025" s="61">
        <f>TRUNC(D832^0.5,4)</f>
        <v/>
      </c>
      <c r="E1025" s="61">
        <f>TRUNC(E832^0.5,4)</f>
        <v/>
      </c>
      <c r="F1025" s="61">
        <f>TRUNC(F832^0.5,4)</f>
        <v/>
      </c>
      <c r="I1025" s="8" t="n"/>
      <c r="J1025" s="8" t="n"/>
      <c r="K1025" s="8" t="n"/>
      <c r="M1025" s="8" t="n"/>
      <c r="N1025" s="8" t="n"/>
      <c r="O1025" s="8" t="n"/>
    </row>
    <row r="1026">
      <c r="C1026" s="53" t="n">
        <v>64</v>
      </c>
      <c r="D1026" s="61">
        <f>TRUNC(D833^0.5,4)</f>
        <v/>
      </c>
      <c r="E1026" s="61">
        <f>TRUNC(E833^0.5,4)</f>
        <v/>
      </c>
      <c r="F1026" s="61">
        <f>TRUNC(F833^0.5,4)</f>
        <v/>
      </c>
      <c r="I1026" s="8" t="n"/>
      <c r="J1026" s="8" t="n"/>
      <c r="K1026" s="8" t="n"/>
      <c r="M1026" s="8" t="n"/>
      <c r="N1026" s="8" t="n"/>
      <c r="O1026" s="8" t="n"/>
    </row>
    <row r="1027">
      <c r="C1027" s="53" t="n">
        <v>65</v>
      </c>
      <c r="D1027" s="61">
        <f>TRUNC(D834^0.5,4)</f>
        <v/>
      </c>
      <c r="E1027" s="61">
        <f>TRUNC(E834^0.5,4)</f>
        <v/>
      </c>
      <c r="F1027" s="61">
        <f>TRUNC(F834^0.5,4)</f>
        <v/>
      </c>
      <c r="I1027" s="8" t="n"/>
      <c r="J1027" s="8" t="n"/>
      <c r="K1027" s="8" t="n"/>
      <c r="M1027" s="8" t="n"/>
      <c r="N1027" s="8" t="n"/>
      <c r="O1027" s="8" t="n"/>
    </row>
    <row r="1028">
      <c r="C1028" s="53" t="n">
        <v>66</v>
      </c>
      <c r="D1028" s="61">
        <f>TRUNC(D835^0.5,4)</f>
        <v/>
      </c>
      <c r="E1028" s="61">
        <f>TRUNC(E835^0.5,4)</f>
        <v/>
      </c>
      <c r="F1028" s="61">
        <f>TRUNC(F835^0.5,4)</f>
        <v/>
      </c>
      <c r="I1028" s="8" t="n"/>
      <c r="J1028" s="8" t="n"/>
      <c r="K1028" s="8" t="n"/>
      <c r="M1028" s="8" t="n"/>
      <c r="N1028" s="8" t="n"/>
      <c r="O1028" s="8" t="n"/>
    </row>
    <row r="1029">
      <c r="C1029" s="53" t="n">
        <v>67</v>
      </c>
      <c r="D1029" s="61">
        <f>TRUNC(D836^0.5,4)</f>
        <v/>
      </c>
      <c r="E1029" s="61">
        <f>TRUNC(E836^0.5,4)</f>
        <v/>
      </c>
      <c r="F1029" s="61">
        <f>TRUNC(F836^0.5,4)</f>
        <v/>
      </c>
      <c r="I1029" s="8" t="n"/>
      <c r="J1029" s="8" t="n"/>
      <c r="K1029" s="8" t="n"/>
      <c r="M1029" s="8" t="n"/>
      <c r="N1029" s="8" t="n"/>
      <c r="O1029" s="8" t="n"/>
    </row>
    <row r="1030">
      <c r="C1030" s="53" t="n">
        <v>68</v>
      </c>
      <c r="D1030" s="61">
        <f>TRUNC(D837^0.5,4)</f>
        <v/>
      </c>
      <c r="E1030" s="61">
        <f>TRUNC(E837^0.5,4)</f>
        <v/>
      </c>
      <c r="F1030" s="61">
        <f>TRUNC(F837^0.5,4)</f>
        <v/>
      </c>
      <c r="I1030" s="8" t="n"/>
      <c r="J1030" s="8" t="n"/>
      <c r="K1030" s="8" t="n"/>
      <c r="M1030" s="8" t="n"/>
      <c r="N1030" s="8" t="n"/>
      <c r="O1030" s="8" t="n"/>
    </row>
    <row r="1031">
      <c r="C1031" s="53" t="n">
        <v>69</v>
      </c>
      <c r="D1031" s="61">
        <f>TRUNC(D838^0.5,4)</f>
        <v/>
      </c>
      <c r="E1031" s="61">
        <f>TRUNC(E838^0.5,4)</f>
        <v/>
      </c>
      <c r="F1031" s="61">
        <f>TRUNC(F838^0.5,4)</f>
        <v/>
      </c>
      <c r="I1031" s="8" t="n"/>
      <c r="J1031" s="8" t="n"/>
      <c r="K1031" s="8" t="n"/>
      <c r="M1031" s="8" t="n"/>
      <c r="N1031" s="8" t="n"/>
      <c r="O1031" s="8" t="n"/>
    </row>
    <row r="1032">
      <c r="C1032" s="53" t="n">
        <v>70</v>
      </c>
      <c r="D1032" s="61">
        <f>TRUNC(D839^0.5,4)</f>
        <v/>
      </c>
      <c r="E1032" s="61">
        <f>TRUNC(E839^0.5,4)</f>
        <v/>
      </c>
      <c r="F1032" s="61">
        <f>TRUNC(F839^0.5,4)</f>
        <v/>
      </c>
      <c r="I1032" s="8" t="n"/>
      <c r="J1032" s="8" t="n"/>
      <c r="K1032" s="8" t="n"/>
      <c r="M1032" s="8" t="n"/>
      <c r="N1032" s="8" t="n"/>
      <c r="O1032" s="8" t="n"/>
    </row>
    <row r="1033">
      <c r="C1033" s="53" t="n">
        <v>71</v>
      </c>
      <c r="D1033" s="61">
        <f>TRUNC(D840^0.5,4)</f>
        <v/>
      </c>
      <c r="E1033" s="61">
        <f>TRUNC(E840^0.5,4)</f>
        <v/>
      </c>
      <c r="F1033" s="61">
        <f>TRUNC(F840^0.5,4)</f>
        <v/>
      </c>
      <c r="I1033" s="8" t="n"/>
      <c r="J1033" s="8" t="n"/>
      <c r="K1033" s="8" t="n"/>
      <c r="M1033" s="8" t="n"/>
      <c r="N1033" s="8" t="n"/>
      <c r="O1033" s="8" t="n"/>
    </row>
    <row r="1034">
      <c r="C1034" s="53" t="n">
        <v>72</v>
      </c>
      <c r="D1034" s="61">
        <f>TRUNC(D841^0.5,4)</f>
        <v/>
      </c>
      <c r="E1034" s="61">
        <f>TRUNC(E841^0.5,4)</f>
        <v/>
      </c>
      <c r="F1034" s="61">
        <f>TRUNC(F841^0.5,4)</f>
        <v/>
      </c>
      <c r="I1034" s="8" t="n"/>
      <c r="J1034" s="8" t="n"/>
      <c r="K1034" s="8" t="n"/>
      <c r="M1034" s="8" t="n"/>
      <c r="N1034" s="8" t="n"/>
      <c r="O1034" s="8" t="n"/>
    </row>
    <row r="1035">
      <c r="C1035" s="53" t="n">
        <v>73</v>
      </c>
      <c r="D1035" s="61">
        <f>TRUNC(D842^0.5,4)</f>
        <v/>
      </c>
      <c r="E1035" s="61">
        <f>TRUNC(E842^0.5,4)</f>
        <v/>
      </c>
      <c r="F1035" s="61">
        <f>TRUNC(F842^0.5,4)</f>
        <v/>
      </c>
      <c r="I1035" s="8" t="n"/>
      <c r="J1035" s="8" t="n"/>
      <c r="K1035" s="8" t="n"/>
      <c r="M1035" s="8" t="n"/>
      <c r="N1035" s="8" t="n"/>
      <c r="O1035" s="8" t="n"/>
    </row>
    <row r="1036">
      <c r="C1036" s="53" t="n">
        <v>74</v>
      </c>
      <c r="D1036" s="61">
        <f>TRUNC(D843^0.5,4)</f>
        <v/>
      </c>
      <c r="E1036" s="61">
        <f>TRUNC(E843^0.5,4)</f>
        <v/>
      </c>
      <c r="F1036" s="61">
        <f>TRUNC(F843^0.5,4)</f>
        <v/>
      </c>
      <c r="I1036" s="8" t="n"/>
      <c r="J1036" s="8" t="n"/>
      <c r="K1036" s="8" t="n"/>
      <c r="M1036" s="8" t="n"/>
      <c r="N1036" s="8" t="n"/>
      <c r="O1036" s="8" t="n"/>
    </row>
    <row r="1037">
      <c r="C1037" s="53" t="n">
        <v>75</v>
      </c>
      <c r="D1037" s="61">
        <f>TRUNC(D844^0.5,4)</f>
        <v/>
      </c>
      <c r="E1037" s="61">
        <f>TRUNC(E844^0.5,4)</f>
        <v/>
      </c>
      <c r="F1037" s="61">
        <f>TRUNC(F844^0.5,4)</f>
        <v/>
      </c>
      <c r="I1037" s="8" t="n"/>
      <c r="J1037" s="8" t="n"/>
      <c r="K1037" s="8" t="n"/>
      <c r="M1037" s="8" t="n"/>
      <c r="N1037" s="8" t="n"/>
      <c r="O1037" s="8" t="n"/>
    </row>
    <row r="1038">
      <c r="C1038" s="53" t="n">
        <v>76</v>
      </c>
      <c r="D1038" s="61">
        <f>TRUNC(D845^0.5,4)</f>
        <v/>
      </c>
      <c r="E1038" s="61">
        <f>TRUNC(E845^0.5,4)</f>
        <v/>
      </c>
      <c r="F1038" s="61">
        <f>TRUNC(F845^0.5,4)</f>
        <v/>
      </c>
      <c r="I1038" s="8" t="n"/>
      <c r="J1038" s="8" t="n"/>
      <c r="K1038" s="8" t="n"/>
      <c r="M1038" s="8" t="n"/>
      <c r="N1038" s="8" t="n"/>
      <c r="O1038" s="8" t="n"/>
    </row>
    <row r="1039">
      <c r="C1039" s="53" t="n">
        <v>77</v>
      </c>
      <c r="D1039" s="61">
        <f>TRUNC(D846^0.5,4)</f>
        <v/>
      </c>
      <c r="E1039" s="61">
        <f>TRUNC(E846^0.5,4)</f>
        <v/>
      </c>
      <c r="F1039" s="61">
        <f>TRUNC(F846^0.5,4)</f>
        <v/>
      </c>
      <c r="I1039" s="8" t="n"/>
      <c r="J1039" s="8" t="n"/>
      <c r="K1039" s="8" t="n"/>
      <c r="M1039" s="8" t="n"/>
      <c r="N1039" s="8" t="n"/>
      <c r="O1039" s="8" t="n"/>
    </row>
    <row r="1040">
      <c r="C1040" s="53" t="n">
        <v>78</v>
      </c>
      <c r="D1040" s="61">
        <f>TRUNC(D847^0.5,4)</f>
        <v/>
      </c>
      <c r="E1040" s="61">
        <f>TRUNC(E847^0.5,4)</f>
        <v/>
      </c>
      <c r="F1040" s="61">
        <f>TRUNC(F847^0.5,4)</f>
        <v/>
      </c>
      <c r="I1040" s="8" t="n"/>
      <c r="J1040" s="8" t="n"/>
      <c r="K1040" s="8" t="n"/>
      <c r="M1040" s="8" t="n"/>
      <c r="N1040" s="8" t="n"/>
      <c r="O1040" s="8" t="n"/>
    </row>
    <row r="1041">
      <c r="C1041" s="53" t="n">
        <v>79</v>
      </c>
      <c r="D1041" s="61">
        <f>TRUNC(D848^0.5,4)</f>
        <v/>
      </c>
      <c r="E1041" s="61">
        <f>TRUNC(E848^0.5,4)</f>
        <v/>
      </c>
      <c r="F1041" s="61">
        <f>TRUNC(F848^0.5,4)</f>
        <v/>
      </c>
      <c r="I1041" s="8" t="n"/>
      <c r="J1041" s="8" t="n"/>
      <c r="K1041" s="8" t="n"/>
      <c r="M1041" s="8" t="n"/>
      <c r="N1041" s="8" t="n"/>
      <c r="O1041" s="8" t="n"/>
    </row>
    <row r="1042">
      <c r="C1042" s="53" t="n">
        <v>80</v>
      </c>
      <c r="D1042" s="61">
        <f>TRUNC(D849^0.5,4)</f>
        <v/>
      </c>
      <c r="E1042" s="61">
        <f>TRUNC(E849^0.5,4)</f>
        <v/>
      </c>
      <c r="F1042" s="61">
        <f>TRUNC(F849^0.5,4)</f>
        <v/>
      </c>
      <c r="I1042" s="8" t="n"/>
      <c r="J1042" s="8" t="n"/>
      <c r="K1042" s="8" t="n"/>
      <c r="M1042" s="8" t="n"/>
      <c r="N1042" s="8" t="n"/>
      <c r="O1042" s="8" t="n"/>
    </row>
    <row r="1043">
      <c r="C1043" s="53" t="n">
        <v>81</v>
      </c>
      <c r="D1043" s="61">
        <f>TRUNC(D850^0.5,4)</f>
        <v/>
      </c>
      <c r="E1043" s="61">
        <f>TRUNC(E850^0.5,4)</f>
        <v/>
      </c>
      <c r="F1043" s="61">
        <f>TRUNC(F850^0.5,4)</f>
        <v/>
      </c>
      <c r="I1043" s="8" t="n"/>
      <c r="J1043" s="8" t="n"/>
      <c r="K1043" s="8" t="n"/>
      <c r="M1043" s="8" t="n"/>
      <c r="N1043" s="8" t="n"/>
      <c r="O1043" s="8" t="n"/>
    </row>
    <row r="1044">
      <c r="C1044" s="53" t="n">
        <v>82</v>
      </c>
      <c r="D1044" s="61">
        <f>TRUNC(D851^0.5,4)</f>
        <v/>
      </c>
      <c r="E1044" s="61">
        <f>TRUNC(E851^0.5,4)</f>
        <v/>
      </c>
      <c r="F1044" s="61">
        <f>TRUNC(F851^0.5,4)</f>
        <v/>
      </c>
      <c r="I1044" s="8" t="n"/>
      <c r="J1044" s="8" t="n"/>
      <c r="K1044" s="8" t="n"/>
      <c r="M1044" s="8" t="n"/>
      <c r="N1044" s="8" t="n"/>
      <c r="O1044" s="8" t="n"/>
    </row>
    <row r="1045">
      <c r="C1045" s="53" t="n">
        <v>83</v>
      </c>
      <c r="D1045" s="61">
        <f>TRUNC(D852^0.5,4)</f>
        <v/>
      </c>
      <c r="E1045" s="61">
        <f>TRUNC(E852^0.5,4)</f>
        <v/>
      </c>
      <c r="F1045" s="61">
        <f>TRUNC(F852^0.5,4)</f>
        <v/>
      </c>
      <c r="I1045" s="8" t="n"/>
      <c r="J1045" s="8" t="n"/>
      <c r="K1045" s="8" t="n"/>
      <c r="M1045" s="8" t="n"/>
      <c r="N1045" s="8" t="n"/>
      <c r="O1045" s="8" t="n"/>
    </row>
    <row r="1046">
      <c r="C1046" s="53" t="n">
        <v>84</v>
      </c>
      <c r="D1046" s="61">
        <f>TRUNC(D853^0.5,4)</f>
        <v/>
      </c>
      <c r="E1046" s="61">
        <f>TRUNC(E853^0.5,4)</f>
        <v/>
      </c>
      <c r="F1046" s="61">
        <f>TRUNC(F853^0.5,4)</f>
        <v/>
      </c>
      <c r="I1046" s="8" t="n"/>
      <c r="J1046" s="8" t="n"/>
      <c r="K1046" s="8" t="n"/>
      <c r="M1046" s="8" t="n"/>
      <c r="N1046" s="8" t="n"/>
      <c r="O1046" s="8" t="n"/>
    </row>
    <row r="1047">
      <c r="C1047" s="53" t="n">
        <v>85</v>
      </c>
      <c r="D1047" s="61">
        <f>TRUNC(D854^0.5,4)</f>
        <v/>
      </c>
      <c r="E1047" s="61">
        <f>TRUNC(E854^0.5,4)</f>
        <v/>
      </c>
      <c r="F1047" s="61">
        <f>TRUNC(F854^0.5,4)</f>
        <v/>
      </c>
      <c r="I1047" s="8" t="n"/>
      <c r="J1047" s="8" t="n"/>
      <c r="K1047" s="8" t="n"/>
      <c r="M1047" s="8" t="n"/>
      <c r="N1047" s="8" t="n"/>
      <c r="O1047" s="8" t="n"/>
    </row>
    <row r="1048">
      <c r="C1048" s="53" t="n">
        <v>86</v>
      </c>
      <c r="D1048" s="61">
        <f>TRUNC(D855^0.5,4)</f>
        <v/>
      </c>
      <c r="E1048" s="61">
        <f>TRUNC(E855^0.5,4)</f>
        <v/>
      </c>
      <c r="F1048" s="61">
        <f>TRUNC(F855^0.5,4)</f>
        <v/>
      </c>
      <c r="I1048" s="8" t="n"/>
      <c r="J1048" s="8" t="n"/>
      <c r="K1048" s="8" t="n"/>
      <c r="M1048" s="8" t="n"/>
      <c r="N1048" s="8" t="n"/>
      <c r="O1048" s="8" t="n"/>
    </row>
    <row r="1049">
      <c r="C1049" s="53" t="n">
        <v>87</v>
      </c>
      <c r="D1049" s="61">
        <f>TRUNC(D856^0.5,4)</f>
        <v/>
      </c>
      <c r="E1049" s="61">
        <f>TRUNC(E856^0.5,4)</f>
        <v/>
      </c>
      <c r="F1049" s="61">
        <f>TRUNC(F856^0.5,4)</f>
        <v/>
      </c>
      <c r="I1049" s="8" t="n"/>
      <c r="J1049" s="8" t="n"/>
      <c r="K1049" s="8" t="n"/>
      <c r="M1049" s="8" t="n"/>
      <c r="N1049" s="8" t="n"/>
      <c r="O1049" s="8" t="n"/>
    </row>
    <row r="1050">
      <c r="C1050" s="53" t="n">
        <v>88</v>
      </c>
      <c r="D1050" s="61">
        <f>TRUNC(D857^0.5,4)</f>
        <v/>
      </c>
      <c r="E1050" s="61">
        <f>TRUNC(E857^0.5,4)</f>
        <v/>
      </c>
      <c r="F1050" s="61">
        <f>TRUNC(F857^0.5,4)</f>
        <v/>
      </c>
      <c r="I1050" s="8" t="n"/>
      <c r="J1050" s="8" t="n"/>
      <c r="K1050" s="8" t="n"/>
      <c r="M1050" s="8" t="n"/>
      <c r="N1050" s="8" t="n"/>
      <c r="O1050" s="8" t="n"/>
    </row>
    <row r="1051">
      <c r="C1051" s="53" t="n">
        <v>89</v>
      </c>
      <c r="D1051" s="61">
        <f>TRUNC(D858^0.5,4)</f>
        <v/>
      </c>
      <c r="E1051" s="61">
        <f>TRUNC(E858^0.5,4)</f>
        <v/>
      </c>
      <c r="F1051" s="61">
        <f>TRUNC(F858^0.5,4)</f>
        <v/>
      </c>
      <c r="I1051" s="8" t="n"/>
      <c r="J1051" s="8" t="n"/>
      <c r="K1051" s="8" t="n"/>
      <c r="M1051" s="8" t="n"/>
      <c r="N1051" s="8" t="n"/>
      <c r="O1051" s="8" t="n"/>
    </row>
    <row r="1052">
      <c r="C1052" s="53" t="n">
        <v>90</v>
      </c>
      <c r="D1052" s="61">
        <f>TRUNC(D859^0.5,4)</f>
        <v/>
      </c>
      <c r="E1052" s="61">
        <f>TRUNC(E859^0.5,4)</f>
        <v/>
      </c>
      <c r="F1052" s="61">
        <f>TRUNC(F859^0.5,4)</f>
        <v/>
      </c>
      <c r="I1052" s="8" t="n"/>
      <c r="J1052" s="8" t="n"/>
      <c r="K1052" s="8" t="n"/>
      <c r="M1052" s="8" t="n"/>
      <c r="N1052" s="8" t="n"/>
      <c r="O1052" s="8" t="n"/>
    </row>
    <row r="1053">
      <c r="C1053" s="53" t="n">
        <v>91</v>
      </c>
      <c r="D1053" s="61">
        <f>TRUNC(D860^0.5,4)</f>
        <v/>
      </c>
      <c r="E1053" s="61">
        <f>TRUNC(E860^0.5,4)</f>
        <v/>
      </c>
      <c r="F1053" s="61">
        <f>TRUNC(F860^0.5,4)</f>
        <v/>
      </c>
      <c r="I1053" s="8" t="n"/>
      <c r="J1053" s="8" t="n"/>
      <c r="K1053" s="8" t="n"/>
      <c r="M1053" s="8" t="n"/>
      <c r="N1053" s="8" t="n"/>
      <c r="O1053" s="8" t="n"/>
    </row>
    <row r="1054">
      <c r="C1054" s="53" t="n">
        <v>92</v>
      </c>
      <c r="D1054" s="61">
        <f>TRUNC(D861^0.5,4)</f>
        <v/>
      </c>
      <c r="E1054" s="61">
        <f>TRUNC(E861^0.5,4)</f>
        <v/>
      </c>
      <c r="F1054" s="61">
        <f>TRUNC(F861^0.5,4)</f>
        <v/>
      </c>
      <c r="I1054" s="8" t="n"/>
      <c r="J1054" s="8" t="n"/>
      <c r="K1054" s="8" t="n"/>
      <c r="M1054" s="8" t="n"/>
      <c r="N1054" s="8" t="n"/>
      <c r="O1054" s="8" t="n"/>
    </row>
    <row r="1055">
      <c r="C1055" s="53" t="n">
        <v>93</v>
      </c>
      <c r="D1055" s="61">
        <f>TRUNC(D862^0.5,4)</f>
        <v/>
      </c>
      <c r="E1055" s="61">
        <f>TRUNC(E862^0.5,4)</f>
        <v/>
      </c>
      <c r="F1055" s="61">
        <f>TRUNC(F862^0.5,4)</f>
        <v/>
      </c>
      <c r="I1055" s="8" t="n"/>
      <c r="J1055" s="8" t="n"/>
      <c r="K1055" s="8" t="n"/>
      <c r="M1055" s="8" t="n"/>
      <c r="N1055" s="8" t="n"/>
      <c r="O1055" s="8" t="n"/>
    </row>
    <row r="1056">
      <c r="C1056" s="53" t="n">
        <v>94</v>
      </c>
      <c r="D1056" s="61">
        <f>TRUNC(D863^0.5,4)</f>
        <v/>
      </c>
      <c r="E1056" s="61">
        <f>TRUNC(E863^0.5,4)</f>
        <v/>
      </c>
      <c r="F1056" s="61">
        <f>TRUNC(F863^0.5,4)</f>
        <v/>
      </c>
      <c r="I1056" s="8" t="n"/>
      <c r="J1056" s="8" t="n"/>
      <c r="K1056" s="8" t="n"/>
      <c r="M1056" s="8" t="n"/>
      <c r="N1056" s="8" t="n"/>
      <c r="O1056" s="8" t="n"/>
    </row>
    <row r="1057">
      <c r="C1057" s="53" t="n">
        <v>95</v>
      </c>
      <c r="D1057" s="61">
        <f>TRUNC(D864^0.5,4)</f>
        <v/>
      </c>
      <c r="E1057" s="61">
        <f>TRUNC(E864^0.5,4)</f>
        <v/>
      </c>
      <c r="F1057" s="61">
        <f>TRUNC(F864^0.5,4)</f>
        <v/>
      </c>
      <c r="I1057" s="8" t="n"/>
      <c r="J1057" s="8" t="n"/>
      <c r="K1057" s="8" t="n"/>
      <c r="M1057" s="8" t="n"/>
      <c r="N1057" s="8" t="n"/>
      <c r="O1057" s="8" t="n"/>
    </row>
    <row r="1058">
      <c r="C1058" s="53" t="n">
        <v>96</v>
      </c>
      <c r="D1058" s="61">
        <f>TRUNC(D865^0.5,4)</f>
        <v/>
      </c>
      <c r="E1058" s="61">
        <f>TRUNC(E865^0.5,4)</f>
        <v/>
      </c>
      <c r="F1058" s="61">
        <f>TRUNC(F865^0.5,4)</f>
        <v/>
      </c>
      <c r="I1058" s="8" t="n"/>
      <c r="J1058" s="8" t="n"/>
      <c r="K1058" s="8" t="n"/>
      <c r="M1058" s="8" t="n"/>
      <c r="N1058" s="8" t="n"/>
      <c r="O1058" s="8" t="n"/>
    </row>
    <row r="1059">
      <c r="C1059" s="53" t="n">
        <v>97</v>
      </c>
      <c r="D1059" s="61">
        <f>TRUNC(D866^0.5,4)</f>
        <v/>
      </c>
      <c r="E1059" s="61">
        <f>TRUNC(E866^0.5,4)</f>
        <v/>
      </c>
      <c r="F1059" s="61">
        <f>TRUNC(F866^0.5,4)</f>
        <v/>
      </c>
      <c r="I1059" s="8" t="n"/>
      <c r="J1059" s="8" t="n"/>
      <c r="K1059" s="8" t="n"/>
      <c r="M1059" s="8" t="n"/>
      <c r="N1059" s="8" t="n"/>
      <c r="O1059" s="8" t="n"/>
    </row>
    <row r="1060">
      <c r="C1060" s="53" t="n">
        <v>98</v>
      </c>
      <c r="D1060" s="61">
        <f>TRUNC(D867^0.5,4)</f>
        <v/>
      </c>
      <c r="E1060" s="61">
        <f>TRUNC(E867^0.5,4)</f>
        <v/>
      </c>
      <c r="F1060" s="61">
        <f>TRUNC(F867^0.5,4)</f>
        <v/>
      </c>
      <c r="I1060" s="8" t="n"/>
      <c r="J1060" s="8" t="n"/>
      <c r="K1060" s="8" t="n"/>
      <c r="M1060" s="8" t="n"/>
      <c r="N1060" s="8" t="n"/>
      <c r="O1060" s="8" t="n"/>
    </row>
    <row r="1061">
      <c r="C1061" s="53" t="n">
        <v>99</v>
      </c>
      <c r="D1061" s="61">
        <f>TRUNC(D868^0.5,4)</f>
        <v/>
      </c>
      <c r="E1061" s="61">
        <f>TRUNC(E868^0.5,4)</f>
        <v/>
      </c>
      <c r="F1061" s="61">
        <f>TRUNC(F868^0.5,4)</f>
        <v/>
      </c>
      <c r="I1061" s="8" t="n"/>
      <c r="J1061" s="8" t="n"/>
      <c r="K1061" s="8" t="n"/>
      <c r="M1061" s="8" t="n"/>
      <c r="N1061" s="8" t="n"/>
      <c r="O1061" s="8" t="n"/>
    </row>
    <row r="1062">
      <c r="C1062" s="53" t="n">
        <v>100</v>
      </c>
      <c r="D1062" s="61">
        <f>TRUNC(D869^0.5,4)</f>
        <v/>
      </c>
      <c r="E1062" s="61">
        <f>TRUNC(E869^0.5,4)</f>
        <v/>
      </c>
      <c r="F1062" s="61">
        <f>TRUNC(F869^0.5,4)</f>
        <v/>
      </c>
      <c r="I1062" s="8" t="n"/>
      <c r="J1062" s="8" t="n"/>
      <c r="K1062" s="8" t="n"/>
      <c r="M1062" s="8" t="n"/>
      <c r="N1062" s="8" t="n"/>
      <c r="O1062" s="8" t="n"/>
    </row>
    <row r="1063">
      <c r="C1063" s="53" t="n">
        <v>101</v>
      </c>
      <c r="D1063" s="61">
        <f>TRUNC(D870^0.5,4)</f>
        <v/>
      </c>
      <c r="E1063" s="61">
        <f>TRUNC(E870^0.5,4)</f>
        <v/>
      </c>
      <c r="F1063" s="61">
        <f>TRUNC(F870^0.5,4)</f>
        <v/>
      </c>
      <c r="I1063" s="8" t="n"/>
      <c r="J1063" s="8" t="n"/>
      <c r="K1063" s="8" t="n"/>
      <c r="M1063" s="8" t="n"/>
      <c r="N1063" s="8" t="n"/>
      <c r="O1063" s="8" t="n"/>
    </row>
    <row r="1064">
      <c r="C1064" s="53" t="n">
        <v>102</v>
      </c>
      <c r="D1064" s="61">
        <f>TRUNC(D871^0.5,4)</f>
        <v/>
      </c>
      <c r="E1064" s="61">
        <f>TRUNC(E871^0.5,4)</f>
        <v/>
      </c>
      <c r="F1064" s="61">
        <f>TRUNC(F871^0.5,4)</f>
        <v/>
      </c>
      <c r="I1064" s="8" t="n"/>
      <c r="J1064" s="8" t="n"/>
      <c r="K1064" s="8" t="n"/>
      <c r="M1064" s="8" t="n"/>
      <c r="N1064" s="8" t="n"/>
      <c r="O1064" s="8" t="n"/>
    </row>
    <row r="1065">
      <c r="C1065" s="53" t="n">
        <v>103</v>
      </c>
      <c r="D1065" s="61">
        <f>TRUNC(D872^0.5,4)</f>
        <v/>
      </c>
      <c r="E1065" s="61">
        <f>TRUNC(E872^0.5,4)</f>
        <v/>
      </c>
      <c r="F1065" s="61">
        <f>TRUNC(F872^0.5,4)</f>
        <v/>
      </c>
      <c r="I1065" s="8" t="n"/>
      <c r="J1065" s="8" t="n"/>
      <c r="K1065" s="8" t="n"/>
      <c r="M1065" s="8" t="n"/>
      <c r="N1065" s="8" t="n"/>
      <c r="O1065" s="8" t="n"/>
    </row>
    <row r="1066">
      <c r="C1066" s="53" t="n">
        <v>104</v>
      </c>
      <c r="D1066" s="61">
        <f>TRUNC(D873^0.5,4)</f>
        <v/>
      </c>
      <c r="E1066" s="61">
        <f>TRUNC(E873^0.5,4)</f>
        <v/>
      </c>
      <c r="F1066" s="61">
        <f>TRUNC(F873^0.5,4)</f>
        <v/>
      </c>
      <c r="I1066" s="8" t="n"/>
      <c r="J1066" s="8" t="n"/>
      <c r="K1066" s="8" t="n"/>
      <c r="M1066" s="8" t="n"/>
      <c r="N1066" s="8" t="n"/>
      <c r="O1066" s="8" t="n"/>
    </row>
    <row r="1067">
      <c r="C1067" s="53" t="n">
        <v>105</v>
      </c>
      <c r="D1067" s="61">
        <f>TRUNC(D874^0.5,4)</f>
        <v/>
      </c>
      <c r="E1067" s="61">
        <f>TRUNC(E874^0.5,4)</f>
        <v/>
      </c>
      <c r="F1067" s="61">
        <f>TRUNC(F874^0.5,4)</f>
        <v/>
      </c>
      <c r="I1067" s="8" t="n"/>
      <c r="J1067" s="8" t="n"/>
      <c r="K1067" s="8" t="n"/>
      <c r="M1067" s="8" t="n"/>
      <c r="N1067" s="8" t="n"/>
      <c r="O1067" s="8" t="n"/>
    </row>
    <row r="1068">
      <c r="C1068" s="53" t="n">
        <v>106</v>
      </c>
      <c r="D1068" s="61">
        <f>TRUNC(D875^0.5,4)</f>
        <v/>
      </c>
      <c r="E1068" s="61">
        <f>TRUNC(E875^0.5,4)</f>
        <v/>
      </c>
      <c r="F1068" s="61">
        <f>TRUNC(F875^0.5,4)</f>
        <v/>
      </c>
      <c r="I1068" s="8" t="n"/>
      <c r="J1068" s="8" t="n"/>
      <c r="K1068" s="8" t="n"/>
      <c r="M1068" s="8" t="n"/>
      <c r="N1068" s="8" t="n"/>
      <c r="O1068" s="8" t="n"/>
    </row>
    <row r="1069">
      <c r="C1069" s="53" t="n">
        <v>107</v>
      </c>
      <c r="D1069" s="61">
        <f>TRUNC(D876^0.5,4)</f>
        <v/>
      </c>
      <c r="E1069" s="61">
        <f>TRUNC(E876^0.5,4)</f>
        <v/>
      </c>
      <c r="F1069" s="61">
        <f>TRUNC(F876^0.5,4)</f>
        <v/>
      </c>
      <c r="I1069" s="8" t="n"/>
      <c r="J1069" s="8" t="n"/>
      <c r="K1069" s="8" t="n"/>
      <c r="M1069" s="8" t="n"/>
      <c r="N1069" s="8" t="n"/>
      <c r="O1069" s="8" t="n"/>
    </row>
    <row r="1070">
      <c r="C1070" s="53" t="n">
        <v>108</v>
      </c>
      <c r="D1070" s="61">
        <f>TRUNC(D877^0.5,4)</f>
        <v/>
      </c>
      <c r="E1070" s="61">
        <f>TRUNC(E877^0.5,4)</f>
        <v/>
      </c>
      <c r="F1070" s="61">
        <f>TRUNC(F877^0.5,4)</f>
        <v/>
      </c>
      <c r="I1070" s="8" t="n"/>
      <c r="J1070" s="8" t="n"/>
      <c r="K1070" s="8" t="n"/>
      <c r="M1070" s="8" t="n"/>
      <c r="N1070" s="8" t="n"/>
      <c r="O1070" s="8" t="n"/>
    </row>
    <row r="1071">
      <c r="C1071" s="53" t="n">
        <v>109</v>
      </c>
      <c r="D1071" s="61">
        <f>TRUNC(D878^0.5,4)</f>
        <v/>
      </c>
      <c r="E1071" s="61">
        <f>TRUNC(E878^0.5,4)</f>
        <v/>
      </c>
      <c r="F1071" s="61">
        <f>TRUNC(F878^0.5,4)</f>
        <v/>
      </c>
      <c r="I1071" s="8" t="n"/>
      <c r="J1071" s="8" t="n"/>
      <c r="K1071" s="8" t="n"/>
      <c r="M1071" s="8" t="n"/>
      <c r="N1071" s="8" t="n"/>
      <c r="O1071" s="8" t="n"/>
    </row>
    <row r="1072">
      <c r="C1072" s="53" t="n">
        <v>110</v>
      </c>
      <c r="D1072" s="61">
        <f>TRUNC(D879^0.5,4)</f>
        <v/>
      </c>
      <c r="E1072" s="61">
        <f>TRUNC(E879^0.5,4)</f>
        <v/>
      </c>
      <c r="F1072" s="61">
        <f>TRUNC(F879^0.5,4)</f>
        <v/>
      </c>
      <c r="I1072" s="8" t="n"/>
      <c r="J1072" s="8" t="n"/>
      <c r="K1072" s="8" t="n"/>
      <c r="M1072" s="8" t="n"/>
      <c r="N1072" s="8" t="n"/>
      <c r="O1072" s="8" t="n"/>
    </row>
    <row r="1073">
      <c r="C1073" s="53" t="n">
        <v>111</v>
      </c>
      <c r="D1073" s="61">
        <f>TRUNC(D880^0.5,4)</f>
        <v/>
      </c>
      <c r="E1073" s="61">
        <f>TRUNC(E880^0.5,4)</f>
        <v/>
      </c>
      <c r="F1073" s="61">
        <f>TRUNC(F880^0.5,4)</f>
        <v/>
      </c>
      <c r="I1073" s="8" t="n"/>
      <c r="J1073" s="8" t="n"/>
      <c r="K1073" s="8" t="n"/>
      <c r="M1073" s="8" t="n"/>
      <c r="N1073" s="8" t="n"/>
      <c r="O1073" s="8" t="n"/>
    </row>
    <row r="1074">
      <c r="C1074" s="53" t="n">
        <v>112</v>
      </c>
      <c r="D1074" s="61">
        <f>TRUNC(D881^0.5,4)</f>
        <v/>
      </c>
      <c r="E1074" s="61">
        <f>TRUNC(E881^0.5,4)</f>
        <v/>
      </c>
      <c r="F1074" s="61">
        <f>TRUNC(F881^0.5,4)</f>
        <v/>
      </c>
      <c r="I1074" s="8" t="n"/>
      <c r="J1074" s="8" t="n"/>
      <c r="K1074" s="8" t="n"/>
      <c r="M1074" s="8" t="n"/>
      <c r="N1074" s="8" t="n"/>
      <c r="O1074" s="8" t="n"/>
    </row>
    <row r="1075">
      <c r="C1075" s="53" t="n">
        <v>113</v>
      </c>
      <c r="D1075" s="61">
        <f>TRUNC(D882^0.5,4)</f>
        <v/>
      </c>
      <c r="E1075" s="61">
        <f>TRUNC(E882^0.5,4)</f>
        <v/>
      </c>
      <c r="F1075" s="61">
        <f>TRUNC(F882^0.5,4)</f>
        <v/>
      </c>
      <c r="I1075" s="8" t="n"/>
      <c r="J1075" s="8" t="n"/>
      <c r="K1075" s="8" t="n"/>
      <c r="M1075" s="8" t="n"/>
      <c r="N1075" s="8" t="n"/>
      <c r="O1075" s="8" t="n"/>
    </row>
    <row r="1076">
      <c r="C1076" s="53" t="n">
        <v>114</v>
      </c>
      <c r="D1076" s="61">
        <f>TRUNC(D883^0.5,4)</f>
        <v/>
      </c>
      <c r="E1076" s="61">
        <f>TRUNC(E883^0.5,4)</f>
        <v/>
      </c>
      <c r="F1076" s="61">
        <f>TRUNC(F883^0.5,4)</f>
        <v/>
      </c>
      <c r="I1076" s="8" t="n"/>
      <c r="J1076" s="8" t="n"/>
      <c r="K1076" s="8" t="n"/>
      <c r="M1076" s="8" t="n"/>
      <c r="N1076" s="8" t="n"/>
      <c r="O1076" s="8" t="n"/>
    </row>
    <row r="1077">
      <c r="C1077" s="53" t="n">
        <v>115</v>
      </c>
      <c r="D1077" s="61">
        <f>TRUNC(D884^0.5,4)</f>
        <v/>
      </c>
      <c r="E1077" s="61">
        <f>TRUNC(E884^0.5,4)</f>
        <v/>
      </c>
      <c r="F1077" s="61">
        <f>TRUNC(F884^0.5,4)</f>
        <v/>
      </c>
      <c r="I1077" s="8" t="n"/>
      <c r="J1077" s="8" t="n"/>
      <c r="K1077" s="8" t="n"/>
      <c r="M1077" s="8" t="n"/>
      <c r="N1077" s="8" t="n"/>
      <c r="O1077" s="8" t="n"/>
    </row>
    <row r="1078">
      <c r="C1078" s="53" t="n">
        <v>116</v>
      </c>
      <c r="D1078" s="61">
        <f>TRUNC(D885^0.5,4)</f>
        <v/>
      </c>
      <c r="E1078" s="61">
        <f>TRUNC(E885^0.5,4)</f>
        <v/>
      </c>
      <c r="F1078" s="61">
        <f>TRUNC(F885^0.5,4)</f>
        <v/>
      </c>
      <c r="I1078" s="8" t="n"/>
      <c r="J1078" s="8" t="n"/>
      <c r="K1078" s="8" t="n"/>
      <c r="M1078" s="8" t="n"/>
      <c r="N1078" s="8" t="n"/>
      <c r="O1078" s="8" t="n"/>
    </row>
    <row r="1079">
      <c r="C1079" s="53" t="n">
        <v>117</v>
      </c>
      <c r="D1079" s="61">
        <f>TRUNC(D886^0.5,4)</f>
        <v/>
      </c>
      <c r="E1079" s="61">
        <f>TRUNC(E886^0.5,4)</f>
        <v/>
      </c>
      <c r="F1079" s="61">
        <f>TRUNC(F886^0.5,4)</f>
        <v/>
      </c>
      <c r="I1079" s="8" t="n"/>
      <c r="J1079" s="8" t="n"/>
      <c r="K1079" s="8" t="n"/>
      <c r="M1079" s="8" t="n"/>
      <c r="N1079" s="8" t="n"/>
      <c r="O1079" s="8" t="n"/>
    </row>
    <row r="1080">
      <c r="C1080" s="53" t="n">
        <v>118</v>
      </c>
      <c r="D1080" s="61">
        <f>TRUNC(D887^0.5,4)</f>
        <v/>
      </c>
      <c r="E1080" s="61">
        <f>TRUNC(E887^0.5,4)</f>
        <v/>
      </c>
      <c r="F1080" s="61">
        <f>TRUNC(F887^0.5,4)</f>
        <v/>
      </c>
      <c r="I1080" s="8" t="n"/>
      <c r="J1080" s="8" t="n"/>
      <c r="K1080" s="8" t="n"/>
      <c r="M1080" s="8" t="n"/>
      <c r="N1080" s="8" t="n"/>
      <c r="O1080" s="8" t="n"/>
    </row>
    <row r="1081">
      <c r="C1081" s="53" t="n">
        <v>119</v>
      </c>
      <c r="D1081" s="61">
        <f>TRUNC(D888^0.5,4)</f>
        <v/>
      </c>
      <c r="E1081" s="61">
        <f>TRUNC(E888^0.5,4)</f>
        <v/>
      </c>
      <c r="F1081" s="61">
        <f>TRUNC(F888^0.5,4)</f>
        <v/>
      </c>
      <c r="I1081" s="8" t="n"/>
      <c r="J1081" s="8" t="n"/>
      <c r="K1081" s="8" t="n"/>
      <c r="M1081" s="8" t="n"/>
      <c r="N1081" s="8" t="n"/>
      <c r="O1081" s="8" t="n"/>
    </row>
    <row r="1082">
      <c r="C1082" s="53" t="n">
        <v>120</v>
      </c>
      <c r="D1082" s="61">
        <f>TRUNC(D889^0.5,4)</f>
        <v/>
      </c>
      <c r="E1082" s="61">
        <f>TRUNC(E889^0.5,4)</f>
        <v/>
      </c>
      <c r="F1082" s="61">
        <f>TRUNC(F889^0.5,4)</f>
        <v/>
      </c>
      <c r="I1082" s="8" t="n"/>
      <c r="J1082" s="8" t="n"/>
      <c r="K1082" s="8" t="n"/>
      <c r="M1082" s="8" t="n"/>
      <c r="N1082" s="8" t="n"/>
      <c r="O1082" s="8" t="n"/>
    </row>
    <row r="1083">
      <c r="C1083" s="53" t="n">
        <v>121</v>
      </c>
      <c r="D1083" s="61">
        <f>TRUNC(D890^0.5,4)</f>
        <v/>
      </c>
      <c r="E1083" s="61">
        <f>TRUNC(E890^0.5,4)</f>
        <v/>
      </c>
      <c r="F1083" s="61">
        <f>TRUNC(F890^0.5,4)</f>
        <v/>
      </c>
      <c r="I1083" s="8" t="n"/>
      <c r="J1083" s="8" t="n"/>
      <c r="K1083" s="8" t="n"/>
      <c r="M1083" s="8" t="n"/>
      <c r="N1083" s="8" t="n"/>
      <c r="O1083" s="8" t="n"/>
    </row>
    <row r="1084">
      <c r="C1084" s="53" t="n">
        <v>122</v>
      </c>
      <c r="D1084" s="61">
        <f>TRUNC(D891^0.5,4)</f>
        <v/>
      </c>
      <c r="E1084" s="61">
        <f>TRUNC(E891^0.5,4)</f>
        <v/>
      </c>
      <c r="F1084" s="61">
        <f>TRUNC(F891^0.5,4)</f>
        <v/>
      </c>
      <c r="I1084" s="8" t="n"/>
      <c r="J1084" s="8" t="n"/>
      <c r="K1084" s="8" t="n"/>
      <c r="M1084" s="8" t="n"/>
      <c r="N1084" s="8" t="n"/>
      <c r="O1084" s="8" t="n"/>
    </row>
    <row r="1085">
      <c r="C1085" s="53" t="n">
        <v>123</v>
      </c>
      <c r="D1085" s="61">
        <f>TRUNC(D892^0.5,4)</f>
        <v/>
      </c>
      <c r="E1085" s="61">
        <f>TRUNC(E892^0.5,4)</f>
        <v/>
      </c>
      <c r="F1085" s="61">
        <f>TRUNC(F892^0.5,4)</f>
        <v/>
      </c>
      <c r="I1085" s="8" t="n"/>
      <c r="J1085" s="8" t="n"/>
      <c r="K1085" s="8" t="n"/>
      <c r="M1085" s="8" t="n"/>
      <c r="N1085" s="8" t="n"/>
      <c r="O1085" s="8" t="n"/>
    </row>
    <row r="1086">
      <c r="C1086" s="53" t="n">
        <v>124</v>
      </c>
      <c r="D1086" s="61">
        <f>TRUNC(D893^0.5,4)</f>
        <v/>
      </c>
      <c r="E1086" s="61">
        <f>TRUNC(E893^0.5,4)</f>
        <v/>
      </c>
      <c r="F1086" s="61">
        <f>TRUNC(F893^0.5,4)</f>
        <v/>
      </c>
      <c r="I1086" s="8" t="n"/>
      <c r="J1086" s="8" t="n"/>
      <c r="K1086" s="8" t="n"/>
      <c r="M1086" s="8" t="n"/>
      <c r="N1086" s="8" t="n"/>
      <c r="O1086" s="8" t="n"/>
    </row>
    <row r="1087">
      <c r="C1087" s="53" t="n">
        <v>125</v>
      </c>
      <c r="D1087" s="61">
        <f>TRUNC(D894^0.5,4)</f>
        <v/>
      </c>
      <c r="E1087" s="61">
        <f>TRUNC(E894^0.5,4)</f>
        <v/>
      </c>
      <c r="F1087" s="61">
        <f>TRUNC(F894^0.5,4)</f>
        <v/>
      </c>
      <c r="I1087" s="8" t="n"/>
      <c r="J1087" s="8" t="n"/>
      <c r="K1087" s="8" t="n"/>
      <c r="M1087" s="8" t="n"/>
      <c r="N1087" s="8" t="n"/>
      <c r="O1087" s="8" t="n"/>
    </row>
    <row r="1088">
      <c r="C1088" s="53" t="n">
        <v>126</v>
      </c>
      <c r="D1088" s="61">
        <f>TRUNC(D895^0.5,4)</f>
        <v/>
      </c>
      <c r="E1088" s="61">
        <f>TRUNC(E895^0.5,4)</f>
        <v/>
      </c>
      <c r="F1088" s="61">
        <f>TRUNC(F895^0.5,4)</f>
        <v/>
      </c>
      <c r="I1088" s="8" t="n"/>
      <c r="J1088" s="8" t="n"/>
      <c r="K1088" s="8" t="n"/>
      <c r="M1088" s="8" t="n"/>
      <c r="N1088" s="8" t="n"/>
      <c r="O1088" s="8" t="n"/>
    </row>
    <row r="1089">
      <c r="C1089" s="53" t="n">
        <v>127</v>
      </c>
      <c r="D1089" s="61">
        <f>TRUNC(D896^0.5,4)</f>
        <v/>
      </c>
      <c r="E1089" s="61">
        <f>TRUNC(E896^0.5,4)</f>
        <v/>
      </c>
      <c r="F1089" s="61">
        <f>TRUNC(F896^0.5,4)</f>
        <v/>
      </c>
      <c r="I1089" s="8" t="n"/>
      <c r="J1089" s="8" t="n"/>
      <c r="K1089" s="8" t="n"/>
      <c r="M1089" s="8" t="n"/>
      <c r="N1089" s="8" t="n"/>
      <c r="O1089" s="8" t="n"/>
    </row>
    <row r="1090">
      <c r="C1090" s="53" t="n">
        <v>128</v>
      </c>
      <c r="D1090" s="61">
        <f>TRUNC(D897^0.5,4)</f>
        <v/>
      </c>
      <c r="E1090" s="61">
        <f>TRUNC(E897^0.5,4)</f>
        <v/>
      </c>
      <c r="F1090" s="61">
        <f>TRUNC(F897^0.5,4)</f>
        <v/>
      </c>
      <c r="I1090" s="8" t="n"/>
      <c r="J1090" s="8" t="n"/>
      <c r="K1090" s="8" t="n"/>
      <c r="M1090" s="8" t="n"/>
      <c r="N1090" s="8" t="n"/>
      <c r="O1090" s="8" t="n"/>
    </row>
    <row r="1091">
      <c r="C1091" s="53" t="n">
        <v>129</v>
      </c>
      <c r="D1091" s="61">
        <f>TRUNC(D898^0.5,4)</f>
        <v/>
      </c>
      <c r="E1091" s="61">
        <f>TRUNC(E898^0.5,4)</f>
        <v/>
      </c>
      <c r="F1091" s="61">
        <f>TRUNC(F898^0.5,4)</f>
        <v/>
      </c>
      <c r="I1091" s="8" t="n"/>
      <c r="J1091" s="8" t="n"/>
      <c r="K1091" s="8" t="n"/>
      <c r="M1091" s="8" t="n"/>
      <c r="N1091" s="8" t="n"/>
      <c r="O1091" s="8" t="n"/>
    </row>
    <row r="1092">
      <c r="C1092" s="53" t="n">
        <v>130</v>
      </c>
      <c r="D1092" s="61">
        <f>TRUNC(D899^0.5,4)</f>
        <v/>
      </c>
      <c r="E1092" s="61">
        <f>TRUNC(E899^0.5,4)</f>
        <v/>
      </c>
      <c r="F1092" s="61">
        <f>TRUNC(F899^0.5,4)</f>
        <v/>
      </c>
      <c r="I1092" s="8" t="n"/>
      <c r="J1092" s="8" t="n"/>
      <c r="K1092" s="8" t="n"/>
      <c r="M1092" s="8" t="n"/>
      <c r="N1092" s="8" t="n"/>
      <c r="O1092" s="8" t="n"/>
    </row>
    <row r="1093">
      <c r="C1093" s="53" t="n">
        <v>131</v>
      </c>
      <c r="D1093" s="61">
        <f>TRUNC(D900^0.5,4)</f>
        <v/>
      </c>
      <c r="E1093" s="61">
        <f>TRUNC(E900^0.5,4)</f>
        <v/>
      </c>
      <c r="F1093" s="61">
        <f>TRUNC(F900^0.5,4)</f>
        <v/>
      </c>
      <c r="I1093" s="8" t="n"/>
      <c r="J1093" s="8" t="n"/>
      <c r="K1093" s="8" t="n"/>
      <c r="M1093" s="8" t="n"/>
      <c r="N1093" s="8" t="n"/>
      <c r="O1093" s="8" t="n"/>
    </row>
    <row r="1094">
      <c r="C1094" s="53" t="n">
        <v>132</v>
      </c>
      <c r="D1094" s="61">
        <f>TRUNC(D901^0.5,4)</f>
        <v/>
      </c>
      <c r="E1094" s="61">
        <f>TRUNC(E901^0.5,4)</f>
        <v/>
      </c>
      <c r="F1094" s="61">
        <f>TRUNC(F901^0.5,4)</f>
        <v/>
      </c>
      <c r="I1094" s="8" t="n"/>
      <c r="J1094" s="8" t="n"/>
      <c r="K1094" s="8" t="n"/>
      <c r="M1094" s="8" t="n"/>
      <c r="N1094" s="8" t="n"/>
      <c r="O1094" s="8" t="n"/>
    </row>
    <row r="1095">
      <c r="C1095" s="53" t="n">
        <v>133</v>
      </c>
      <c r="D1095" s="61">
        <f>TRUNC(D902^0.5,4)</f>
        <v/>
      </c>
      <c r="E1095" s="61">
        <f>TRUNC(E902^0.5,4)</f>
        <v/>
      </c>
      <c r="F1095" s="61">
        <f>TRUNC(F902^0.5,4)</f>
        <v/>
      </c>
      <c r="I1095" s="8" t="n"/>
      <c r="J1095" s="8" t="n"/>
      <c r="K1095" s="8" t="n"/>
      <c r="M1095" s="8" t="n"/>
      <c r="N1095" s="8" t="n"/>
      <c r="O1095" s="8" t="n"/>
    </row>
    <row r="1096">
      <c r="C1096" s="53" t="n">
        <v>134</v>
      </c>
      <c r="D1096" s="61">
        <f>TRUNC(D903^0.5,4)</f>
        <v/>
      </c>
      <c r="E1096" s="61">
        <f>TRUNC(E903^0.5,4)</f>
        <v/>
      </c>
      <c r="F1096" s="61">
        <f>TRUNC(F903^0.5,4)</f>
        <v/>
      </c>
      <c r="I1096" s="8" t="n"/>
      <c r="J1096" s="8" t="n"/>
      <c r="K1096" s="8" t="n"/>
      <c r="M1096" s="8" t="n"/>
      <c r="N1096" s="8" t="n"/>
      <c r="O1096" s="8" t="n"/>
    </row>
    <row r="1097">
      <c r="C1097" s="53" t="n">
        <v>135</v>
      </c>
      <c r="D1097" s="61">
        <f>TRUNC(D904^0.5,4)</f>
        <v/>
      </c>
      <c r="E1097" s="61">
        <f>TRUNC(E904^0.5,4)</f>
        <v/>
      </c>
      <c r="F1097" s="61">
        <f>TRUNC(F904^0.5,4)</f>
        <v/>
      </c>
      <c r="I1097" s="8" t="n"/>
      <c r="J1097" s="8" t="n"/>
      <c r="K1097" s="8" t="n"/>
      <c r="M1097" s="8" t="n"/>
      <c r="N1097" s="8" t="n"/>
      <c r="O1097" s="8" t="n"/>
    </row>
    <row r="1098">
      <c r="C1098" s="53" t="n">
        <v>136</v>
      </c>
      <c r="D1098" s="61">
        <f>TRUNC(D905^0.5,4)</f>
        <v/>
      </c>
      <c r="E1098" s="61">
        <f>TRUNC(E905^0.5,4)</f>
        <v/>
      </c>
      <c r="F1098" s="61">
        <f>TRUNC(F905^0.5,4)</f>
        <v/>
      </c>
      <c r="I1098" s="8" t="n"/>
      <c r="J1098" s="8" t="n"/>
      <c r="K1098" s="8" t="n"/>
      <c r="M1098" s="8" t="n"/>
      <c r="N1098" s="8" t="n"/>
      <c r="O1098" s="8" t="n"/>
    </row>
    <row r="1099">
      <c r="C1099" s="53" t="n">
        <v>137</v>
      </c>
      <c r="D1099" s="61">
        <f>TRUNC(D906^0.5,4)</f>
        <v/>
      </c>
      <c r="E1099" s="61">
        <f>TRUNC(E906^0.5,4)</f>
        <v/>
      </c>
      <c r="F1099" s="61">
        <f>TRUNC(F906^0.5,4)</f>
        <v/>
      </c>
      <c r="I1099" s="8" t="n"/>
      <c r="J1099" s="8" t="n"/>
      <c r="K1099" s="8" t="n"/>
      <c r="M1099" s="8" t="n"/>
      <c r="N1099" s="8" t="n"/>
      <c r="O1099" s="8" t="n"/>
    </row>
    <row r="1100">
      <c r="C1100" s="53" t="n">
        <v>138</v>
      </c>
      <c r="D1100" s="61">
        <f>TRUNC(D907^0.5,4)</f>
        <v/>
      </c>
      <c r="E1100" s="61">
        <f>TRUNC(E907^0.5,4)</f>
        <v/>
      </c>
      <c r="F1100" s="61">
        <f>TRUNC(F907^0.5,4)</f>
        <v/>
      </c>
      <c r="I1100" s="8" t="n"/>
      <c r="J1100" s="8" t="n"/>
      <c r="K1100" s="8" t="n"/>
      <c r="M1100" s="8" t="n"/>
      <c r="N1100" s="8" t="n"/>
      <c r="O1100" s="8" t="n"/>
    </row>
    <row r="1101">
      <c r="C1101" s="53" t="n">
        <v>139</v>
      </c>
      <c r="D1101" s="61">
        <f>TRUNC(D908^0.5,4)</f>
        <v/>
      </c>
      <c r="E1101" s="61">
        <f>TRUNC(E908^0.5,4)</f>
        <v/>
      </c>
      <c r="F1101" s="61">
        <f>TRUNC(F908^0.5,4)</f>
        <v/>
      </c>
      <c r="I1101" s="8" t="n"/>
      <c r="J1101" s="8" t="n"/>
      <c r="K1101" s="8" t="n"/>
      <c r="M1101" s="8" t="n"/>
      <c r="N1101" s="8" t="n"/>
      <c r="O1101" s="8" t="n"/>
    </row>
    <row r="1102">
      <c r="C1102" s="53" t="n">
        <v>140</v>
      </c>
      <c r="D1102" s="61">
        <f>TRUNC(D909^0.5,4)</f>
        <v/>
      </c>
      <c r="E1102" s="61">
        <f>TRUNC(E909^0.5,4)</f>
        <v/>
      </c>
      <c r="F1102" s="61">
        <f>TRUNC(F909^0.5,4)</f>
        <v/>
      </c>
      <c r="I1102" s="8" t="n"/>
      <c r="J1102" s="8" t="n"/>
      <c r="K1102" s="8" t="n"/>
      <c r="M1102" s="8" t="n"/>
      <c r="N1102" s="8" t="n"/>
      <c r="O1102" s="8" t="n"/>
    </row>
    <row r="1103">
      <c r="C1103" s="53" t="n">
        <v>141</v>
      </c>
      <c r="D1103" s="61">
        <f>TRUNC(D910^0.5,4)</f>
        <v/>
      </c>
      <c r="E1103" s="61">
        <f>TRUNC(E910^0.5,4)</f>
        <v/>
      </c>
      <c r="F1103" s="61">
        <f>TRUNC(F910^0.5,4)</f>
        <v/>
      </c>
      <c r="I1103" s="8" t="n"/>
      <c r="J1103" s="8" t="n"/>
      <c r="K1103" s="8" t="n"/>
      <c r="M1103" s="8" t="n"/>
      <c r="N1103" s="8" t="n"/>
      <c r="O1103" s="8" t="n"/>
    </row>
    <row r="1104">
      <c r="C1104" s="53" t="n">
        <v>142</v>
      </c>
      <c r="D1104" s="61">
        <f>TRUNC(D911^0.5,4)</f>
        <v/>
      </c>
      <c r="E1104" s="61">
        <f>TRUNC(E911^0.5,4)</f>
        <v/>
      </c>
      <c r="F1104" s="61">
        <f>TRUNC(F911^0.5,4)</f>
        <v/>
      </c>
      <c r="I1104" s="8" t="n"/>
      <c r="J1104" s="8" t="n"/>
      <c r="K1104" s="8" t="n"/>
      <c r="M1104" s="8" t="n"/>
      <c r="N1104" s="8" t="n"/>
      <c r="O1104" s="8" t="n"/>
    </row>
    <row r="1105">
      <c r="C1105" s="53" t="n">
        <v>143</v>
      </c>
      <c r="D1105" s="61">
        <f>TRUNC(D912^0.5,4)</f>
        <v/>
      </c>
      <c r="E1105" s="61">
        <f>TRUNC(E912^0.5,4)</f>
        <v/>
      </c>
      <c r="F1105" s="61">
        <f>TRUNC(F912^0.5,4)</f>
        <v/>
      </c>
      <c r="I1105" s="8" t="n"/>
      <c r="J1105" s="8" t="n"/>
      <c r="K1105" s="8" t="n"/>
      <c r="M1105" s="8" t="n"/>
      <c r="N1105" s="8" t="n"/>
      <c r="O1105" s="8" t="n"/>
    </row>
    <row r="1106">
      <c r="C1106" s="53" t="n">
        <v>144</v>
      </c>
      <c r="D1106" s="61">
        <f>TRUNC(D913^0.5,4)</f>
        <v/>
      </c>
      <c r="E1106" s="61">
        <f>TRUNC(E913^0.5,4)</f>
        <v/>
      </c>
      <c r="F1106" s="61">
        <f>TRUNC(F913^0.5,4)</f>
        <v/>
      </c>
      <c r="I1106" s="8" t="n"/>
      <c r="J1106" s="8" t="n"/>
      <c r="K1106" s="8" t="n"/>
      <c r="M1106" s="8" t="n"/>
      <c r="N1106" s="8" t="n"/>
      <c r="O1106" s="8" t="n"/>
    </row>
    <row r="1107">
      <c r="C1107" s="53" t="n">
        <v>145</v>
      </c>
      <c r="D1107" s="61">
        <f>TRUNC(D914^0.5,4)</f>
        <v/>
      </c>
      <c r="E1107" s="61">
        <f>TRUNC(E914^0.5,4)</f>
        <v/>
      </c>
      <c r="F1107" s="61">
        <f>TRUNC(F914^0.5,4)</f>
        <v/>
      </c>
      <c r="I1107" s="8" t="n"/>
      <c r="J1107" s="8" t="n"/>
      <c r="K1107" s="8" t="n"/>
      <c r="M1107" s="8" t="n"/>
      <c r="N1107" s="8" t="n"/>
      <c r="O1107" s="8" t="n"/>
    </row>
    <row r="1108">
      <c r="C1108" s="53" t="n">
        <v>146</v>
      </c>
      <c r="D1108" s="61">
        <f>TRUNC(D915^0.5,4)</f>
        <v/>
      </c>
      <c r="E1108" s="61">
        <f>TRUNC(E915^0.5,4)</f>
        <v/>
      </c>
      <c r="F1108" s="61">
        <f>TRUNC(F915^0.5,4)</f>
        <v/>
      </c>
      <c r="I1108" s="8" t="n"/>
      <c r="J1108" s="8" t="n"/>
      <c r="K1108" s="8" t="n"/>
      <c r="M1108" s="8" t="n"/>
      <c r="N1108" s="8" t="n"/>
      <c r="O1108" s="8" t="n"/>
    </row>
    <row r="1109">
      <c r="C1109" s="53" t="n">
        <v>147</v>
      </c>
      <c r="D1109" s="61">
        <f>TRUNC(D916^0.5,4)</f>
        <v/>
      </c>
      <c r="E1109" s="61">
        <f>TRUNC(E916^0.5,4)</f>
        <v/>
      </c>
      <c r="F1109" s="61">
        <f>TRUNC(F916^0.5,4)</f>
        <v/>
      </c>
      <c r="I1109" s="8" t="n"/>
      <c r="J1109" s="8" t="n"/>
      <c r="K1109" s="8" t="n"/>
      <c r="M1109" s="8" t="n"/>
      <c r="N1109" s="8" t="n"/>
      <c r="O1109" s="8" t="n"/>
    </row>
    <row r="1110">
      <c r="C1110" s="53" t="n">
        <v>148</v>
      </c>
      <c r="D1110" s="61">
        <f>TRUNC(D917^0.5,4)</f>
        <v/>
      </c>
      <c r="E1110" s="61">
        <f>TRUNC(E917^0.5,4)</f>
        <v/>
      </c>
      <c r="F1110" s="61">
        <f>TRUNC(F917^0.5,4)</f>
        <v/>
      </c>
      <c r="I1110" s="8" t="n"/>
      <c r="J1110" s="8" t="n"/>
      <c r="K1110" s="8" t="n"/>
      <c r="M1110" s="8" t="n"/>
      <c r="N1110" s="8" t="n"/>
      <c r="O1110" s="8" t="n"/>
    </row>
    <row r="1111">
      <c r="C1111" s="53" t="n">
        <v>149</v>
      </c>
      <c r="D1111" s="61">
        <f>TRUNC(D918^0.5,4)</f>
        <v/>
      </c>
      <c r="E1111" s="61">
        <f>TRUNC(E918^0.5,4)</f>
        <v/>
      </c>
      <c r="F1111" s="61">
        <f>TRUNC(F918^0.5,4)</f>
        <v/>
      </c>
      <c r="I1111" s="8" t="n"/>
      <c r="J1111" s="8" t="n"/>
      <c r="K1111" s="8" t="n"/>
      <c r="M1111" s="8" t="n"/>
      <c r="N1111" s="8" t="n"/>
      <c r="O1111" s="8" t="n"/>
    </row>
    <row r="1112">
      <c r="C1112" s="53" t="n">
        <v>150</v>
      </c>
      <c r="D1112" s="61">
        <f>TRUNC(D919^0.5,4)</f>
        <v/>
      </c>
      <c r="E1112" s="61">
        <f>TRUNC(E919^0.5,4)</f>
        <v/>
      </c>
      <c r="F1112" s="61">
        <f>TRUNC(F919^0.5,4)</f>
        <v/>
      </c>
      <c r="I1112" s="8" t="n"/>
      <c r="J1112" s="8" t="n"/>
      <c r="K1112" s="8" t="n"/>
      <c r="M1112" s="8" t="n"/>
      <c r="N1112" s="8" t="n"/>
      <c r="O1112" s="8" t="n"/>
    </row>
    <row r="1113">
      <c r="C1113" s="53" t="n">
        <v>151</v>
      </c>
      <c r="D1113" s="61">
        <f>TRUNC(D920^0.5,4)</f>
        <v/>
      </c>
      <c r="E1113" s="61">
        <f>TRUNC(E920^0.5,4)</f>
        <v/>
      </c>
      <c r="F1113" s="61">
        <f>TRUNC(F920^0.5,4)</f>
        <v/>
      </c>
      <c r="I1113" s="8" t="n"/>
      <c r="J1113" s="8" t="n"/>
      <c r="K1113" s="8" t="n"/>
      <c r="M1113" s="8" t="n"/>
      <c r="N1113" s="8" t="n"/>
      <c r="O1113" s="8" t="n"/>
    </row>
    <row r="1114">
      <c r="C1114" s="53" t="n">
        <v>152</v>
      </c>
      <c r="D1114" s="61">
        <f>TRUNC(D921^0.5,4)</f>
        <v/>
      </c>
      <c r="E1114" s="61">
        <f>TRUNC(E921^0.5,4)</f>
        <v/>
      </c>
      <c r="F1114" s="61">
        <f>TRUNC(F921^0.5,4)</f>
        <v/>
      </c>
      <c r="I1114" s="8" t="n"/>
      <c r="J1114" s="8" t="n"/>
      <c r="K1114" s="8" t="n"/>
      <c r="M1114" s="8" t="n"/>
      <c r="N1114" s="8" t="n"/>
      <c r="O1114" s="8" t="n"/>
    </row>
    <row r="1115">
      <c r="C1115" s="53" t="n">
        <v>153</v>
      </c>
      <c r="D1115" s="61">
        <f>TRUNC(D922^0.5,4)</f>
        <v/>
      </c>
      <c r="E1115" s="61">
        <f>TRUNC(E922^0.5,4)</f>
        <v/>
      </c>
      <c r="F1115" s="61">
        <f>TRUNC(F922^0.5,4)</f>
        <v/>
      </c>
      <c r="I1115" s="8" t="n"/>
      <c r="J1115" s="8" t="n"/>
      <c r="K1115" s="8" t="n"/>
      <c r="M1115" s="8" t="n"/>
      <c r="N1115" s="8" t="n"/>
      <c r="O1115" s="8" t="n"/>
    </row>
    <row r="1116">
      <c r="C1116" s="53" t="n">
        <v>154</v>
      </c>
      <c r="D1116" s="61">
        <f>TRUNC(D923^0.5,4)</f>
        <v/>
      </c>
      <c r="E1116" s="61">
        <f>TRUNC(E923^0.5,4)</f>
        <v/>
      </c>
      <c r="F1116" s="61">
        <f>TRUNC(F923^0.5,4)</f>
        <v/>
      </c>
      <c r="I1116" s="8" t="n"/>
      <c r="J1116" s="8" t="n"/>
      <c r="K1116" s="8" t="n"/>
      <c r="M1116" s="8" t="n"/>
      <c r="N1116" s="8" t="n"/>
      <c r="O1116" s="8" t="n"/>
    </row>
    <row r="1117">
      <c r="C1117" s="53" t="n">
        <v>155</v>
      </c>
      <c r="D1117" s="61">
        <f>TRUNC(D924^0.5,4)</f>
        <v/>
      </c>
      <c r="E1117" s="61">
        <f>TRUNC(E924^0.5,4)</f>
        <v/>
      </c>
      <c r="F1117" s="61">
        <f>TRUNC(F924^0.5,4)</f>
        <v/>
      </c>
      <c r="I1117" s="8" t="n"/>
      <c r="J1117" s="8" t="n"/>
      <c r="K1117" s="8" t="n"/>
      <c r="M1117" s="8" t="n"/>
      <c r="N1117" s="8" t="n"/>
      <c r="O1117" s="8" t="n"/>
    </row>
    <row r="1118">
      <c r="C1118" s="53" t="n">
        <v>156</v>
      </c>
      <c r="D1118" s="61">
        <f>TRUNC(D925^0.5,4)</f>
        <v/>
      </c>
      <c r="E1118" s="61">
        <f>TRUNC(E925^0.5,4)</f>
        <v/>
      </c>
      <c r="F1118" s="61">
        <f>TRUNC(F925^0.5,4)</f>
        <v/>
      </c>
      <c r="I1118" s="8" t="n"/>
      <c r="J1118" s="8" t="n"/>
      <c r="K1118" s="8" t="n"/>
      <c r="M1118" s="8" t="n"/>
      <c r="N1118" s="8" t="n"/>
      <c r="O1118" s="8" t="n"/>
    </row>
    <row r="1119">
      <c r="C1119" s="53" t="n">
        <v>157</v>
      </c>
      <c r="D1119" s="61">
        <f>TRUNC(D926^0.5,4)</f>
        <v/>
      </c>
      <c r="E1119" s="61">
        <f>TRUNC(E926^0.5,4)</f>
        <v/>
      </c>
      <c r="F1119" s="61">
        <f>TRUNC(F926^0.5,4)</f>
        <v/>
      </c>
      <c r="I1119" s="8" t="n"/>
      <c r="J1119" s="8" t="n"/>
      <c r="K1119" s="8" t="n"/>
      <c r="M1119" s="8" t="n"/>
      <c r="N1119" s="8" t="n"/>
      <c r="O1119" s="8" t="n"/>
    </row>
    <row r="1120">
      <c r="C1120" s="53" t="n">
        <v>158</v>
      </c>
      <c r="D1120" s="61">
        <f>TRUNC(D927^0.5,4)</f>
        <v/>
      </c>
      <c r="E1120" s="61">
        <f>TRUNC(E927^0.5,4)</f>
        <v/>
      </c>
      <c r="F1120" s="61">
        <f>TRUNC(F927^0.5,4)</f>
        <v/>
      </c>
      <c r="I1120" s="8" t="n"/>
      <c r="J1120" s="8" t="n"/>
      <c r="K1120" s="8" t="n"/>
      <c r="M1120" s="8" t="n"/>
      <c r="N1120" s="8" t="n"/>
      <c r="O1120" s="8" t="n"/>
    </row>
    <row r="1121">
      <c r="C1121" s="53" t="n">
        <v>159</v>
      </c>
      <c r="D1121" s="61">
        <f>TRUNC(D928^0.5,4)</f>
        <v/>
      </c>
      <c r="E1121" s="61">
        <f>TRUNC(E928^0.5,4)</f>
        <v/>
      </c>
      <c r="F1121" s="61">
        <f>TRUNC(F928^0.5,4)</f>
        <v/>
      </c>
      <c r="I1121" s="8" t="n"/>
      <c r="J1121" s="8" t="n"/>
      <c r="K1121" s="8" t="n"/>
      <c r="M1121" s="8" t="n"/>
      <c r="N1121" s="8" t="n"/>
      <c r="O1121" s="8" t="n"/>
    </row>
    <row r="1122">
      <c r="C1122" s="53" t="n">
        <v>160</v>
      </c>
      <c r="D1122" s="61">
        <f>TRUNC(D929^0.5,4)</f>
        <v/>
      </c>
      <c r="E1122" s="61">
        <f>TRUNC(E929^0.5,4)</f>
        <v/>
      </c>
      <c r="F1122" s="61">
        <f>TRUNC(F929^0.5,4)</f>
        <v/>
      </c>
      <c r="I1122" s="8" t="n"/>
      <c r="J1122" s="8" t="n"/>
      <c r="K1122" s="8" t="n"/>
      <c r="M1122" s="8" t="n"/>
      <c r="N1122" s="8" t="n"/>
      <c r="O1122" s="8" t="n"/>
    </row>
    <row r="1123">
      <c r="C1123" s="53" t="n">
        <v>161</v>
      </c>
      <c r="D1123" s="61">
        <f>TRUNC(D930^0.5,4)</f>
        <v/>
      </c>
      <c r="E1123" s="61">
        <f>TRUNC(E930^0.5,4)</f>
        <v/>
      </c>
      <c r="F1123" s="61">
        <f>TRUNC(F930^0.5,4)</f>
        <v/>
      </c>
      <c r="I1123" s="8" t="n"/>
      <c r="J1123" s="8" t="n"/>
      <c r="K1123" s="8" t="n"/>
      <c r="M1123" s="8" t="n"/>
      <c r="N1123" s="8" t="n"/>
      <c r="O1123" s="8" t="n"/>
    </row>
    <row r="1124">
      <c r="C1124" s="53" t="n">
        <v>162</v>
      </c>
      <c r="D1124" s="61">
        <f>TRUNC(D931^0.5,4)</f>
        <v/>
      </c>
      <c r="E1124" s="61">
        <f>TRUNC(E931^0.5,4)</f>
        <v/>
      </c>
      <c r="F1124" s="61">
        <f>TRUNC(F931^0.5,4)</f>
        <v/>
      </c>
      <c r="I1124" s="8" t="n"/>
      <c r="J1124" s="8" t="n"/>
      <c r="K1124" s="8" t="n"/>
      <c r="M1124" s="8" t="n"/>
      <c r="N1124" s="8" t="n"/>
      <c r="O1124" s="8" t="n"/>
    </row>
    <row r="1125">
      <c r="C1125" s="53" t="n">
        <v>163</v>
      </c>
      <c r="D1125" s="61">
        <f>TRUNC(D932^0.5,4)</f>
        <v/>
      </c>
      <c r="E1125" s="61">
        <f>TRUNC(E932^0.5,4)</f>
        <v/>
      </c>
      <c r="F1125" s="61">
        <f>TRUNC(F932^0.5,4)</f>
        <v/>
      </c>
      <c r="I1125" s="8" t="n"/>
      <c r="J1125" s="8" t="n"/>
      <c r="K1125" s="8" t="n"/>
      <c r="M1125" s="8" t="n"/>
      <c r="N1125" s="8" t="n"/>
      <c r="O1125" s="8" t="n"/>
    </row>
    <row r="1126">
      <c r="C1126" s="53" t="n">
        <v>164</v>
      </c>
      <c r="D1126" s="61">
        <f>TRUNC(D933^0.5,4)</f>
        <v/>
      </c>
      <c r="E1126" s="61">
        <f>TRUNC(E933^0.5,4)</f>
        <v/>
      </c>
      <c r="F1126" s="61">
        <f>TRUNC(F933^0.5,4)</f>
        <v/>
      </c>
      <c r="I1126" s="8" t="n"/>
      <c r="J1126" s="8" t="n"/>
      <c r="K1126" s="8" t="n"/>
      <c r="M1126" s="8" t="n"/>
      <c r="N1126" s="8" t="n"/>
      <c r="O1126" s="8" t="n"/>
    </row>
    <row r="1127">
      <c r="C1127" s="53" t="n">
        <v>165</v>
      </c>
      <c r="D1127" s="61">
        <f>TRUNC(D934^0.5,4)</f>
        <v/>
      </c>
      <c r="E1127" s="61">
        <f>TRUNC(E934^0.5,4)</f>
        <v/>
      </c>
      <c r="F1127" s="61">
        <f>TRUNC(F934^0.5,4)</f>
        <v/>
      </c>
      <c r="I1127" s="8" t="n"/>
      <c r="J1127" s="8" t="n"/>
      <c r="K1127" s="8" t="n"/>
      <c r="M1127" s="8" t="n"/>
      <c r="N1127" s="8" t="n"/>
      <c r="O1127" s="8" t="n"/>
    </row>
    <row r="1128">
      <c r="C1128" s="53" t="n">
        <v>166</v>
      </c>
      <c r="D1128" s="61">
        <f>TRUNC(D935^0.5,4)</f>
        <v/>
      </c>
      <c r="E1128" s="61">
        <f>TRUNC(E935^0.5,4)</f>
        <v/>
      </c>
      <c r="F1128" s="61">
        <f>TRUNC(F935^0.5,4)</f>
        <v/>
      </c>
      <c r="I1128" s="8" t="n"/>
      <c r="J1128" s="8" t="n"/>
      <c r="K1128" s="8" t="n"/>
      <c r="M1128" s="8" t="n"/>
      <c r="N1128" s="8" t="n"/>
      <c r="O1128" s="8" t="n"/>
    </row>
    <row r="1129">
      <c r="C1129" s="53" t="n">
        <v>167</v>
      </c>
      <c r="D1129" s="61">
        <f>TRUNC(D936^0.5,4)</f>
        <v/>
      </c>
      <c r="E1129" s="61">
        <f>TRUNC(E936^0.5,4)</f>
        <v/>
      </c>
      <c r="F1129" s="61">
        <f>TRUNC(F936^0.5,4)</f>
        <v/>
      </c>
      <c r="I1129" s="8" t="n"/>
      <c r="J1129" s="8" t="n"/>
      <c r="K1129" s="8" t="n"/>
      <c r="M1129" s="8" t="n"/>
      <c r="N1129" s="8" t="n"/>
      <c r="O1129" s="8" t="n"/>
    </row>
    <row r="1130">
      <c r="C1130" s="53" t="n">
        <v>168</v>
      </c>
      <c r="D1130" s="61">
        <f>TRUNC(D937^0.5,4)</f>
        <v/>
      </c>
      <c r="E1130" s="61">
        <f>TRUNC(E937^0.5,4)</f>
        <v/>
      </c>
      <c r="F1130" s="61">
        <f>TRUNC(F937^0.5,4)</f>
        <v/>
      </c>
      <c r="I1130" s="8" t="n"/>
      <c r="J1130" s="8" t="n"/>
      <c r="K1130" s="8" t="n"/>
      <c r="M1130" s="8" t="n"/>
      <c r="N1130" s="8" t="n"/>
      <c r="O1130" s="8" t="n"/>
    </row>
    <row r="1131">
      <c r="C1131" s="53" t="n">
        <v>169</v>
      </c>
      <c r="D1131" s="61">
        <f>TRUNC(D938^0.5,4)</f>
        <v/>
      </c>
      <c r="E1131" s="61">
        <f>TRUNC(E938^0.5,4)</f>
        <v/>
      </c>
      <c r="F1131" s="61">
        <f>TRUNC(F938^0.5,4)</f>
        <v/>
      </c>
      <c r="I1131" s="8" t="n"/>
      <c r="J1131" s="8" t="n"/>
      <c r="K1131" s="8" t="n"/>
      <c r="M1131" s="8" t="n"/>
      <c r="N1131" s="8" t="n"/>
      <c r="O1131" s="8" t="n"/>
    </row>
    <row r="1132">
      <c r="C1132" s="53" t="n">
        <v>170</v>
      </c>
      <c r="D1132" s="61">
        <f>TRUNC(D939^0.5,4)</f>
        <v/>
      </c>
      <c r="E1132" s="61">
        <f>TRUNC(E939^0.5,4)</f>
        <v/>
      </c>
      <c r="F1132" s="61">
        <f>TRUNC(F939^0.5,4)</f>
        <v/>
      </c>
      <c r="I1132" s="8" t="n"/>
      <c r="J1132" s="8" t="n"/>
      <c r="K1132" s="8" t="n"/>
      <c r="M1132" s="8" t="n"/>
      <c r="N1132" s="8" t="n"/>
      <c r="O1132" s="8" t="n"/>
    </row>
    <row r="1133">
      <c r="C1133" s="53" t="n">
        <v>171</v>
      </c>
      <c r="D1133" s="61">
        <f>TRUNC(D940^0.5,4)</f>
        <v/>
      </c>
      <c r="E1133" s="61">
        <f>TRUNC(E940^0.5,4)</f>
        <v/>
      </c>
      <c r="F1133" s="61">
        <f>TRUNC(F940^0.5,4)</f>
        <v/>
      </c>
      <c r="I1133" s="8" t="n"/>
      <c r="J1133" s="8" t="n"/>
      <c r="K1133" s="8" t="n"/>
      <c r="M1133" s="8" t="n"/>
      <c r="N1133" s="8" t="n"/>
      <c r="O1133" s="8" t="n"/>
    </row>
    <row r="1134">
      <c r="C1134" s="53" t="n">
        <v>172</v>
      </c>
      <c r="D1134" s="61">
        <f>TRUNC(D941^0.5,4)</f>
        <v/>
      </c>
      <c r="E1134" s="61">
        <f>TRUNC(E941^0.5,4)</f>
        <v/>
      </c>
      <c r="F1134" s="61">
        <f>TRUNC(F941^0.5,4)</f>
        <v/>
      </c>
      <c r="I1134" s="8" t="n"/>
      <c r="J1134" s="8" t="n"/>
      <c r="K1134" s="8" t="n"/>
      <c r="M1134" s="8" t="n"/>
      <c r="N1134" s="8" t="n"/>
      <c r="O1134" s="8" t="n"/>
    </row>
    <row r="1135">
      <c r="C1135" s="53" t="n">
        <v>173</v>
      </c>
      <c r="D1135" s="61">
        <f>TRUNC(D942^0.5,4)</f>
        <v/>
      </c>
      <c r="E1135" s="61">
        <f>TRUNC(E942^0.5,4)</f>
        <v/>
      </c>
      <c r="F1135" s="61">
        <f>TRUNC(F942^0.5,4)</f>
        <v/>
      </c>
      <c r="I1135" s="8" t="n"/>
      <c r="J1135" s="8" t="n"/>
      <c r="K1135" s="8" t="n"/>
      <c r="M1135" s="8" t="n"/>
      <c r="N1135" s="8" t="n"/>
      <c r="O1135" s="8" t="n"/>
    </row>
    <row r="1136">
      <c r="C1136" s="53" t="n">
        <v>174</v>
      </c>
      <c r="D1136" s="61">
        <f>TRUNC(D943^0.5,4)</f>
        <v/>
      </c>
      <c r="E1136" s="61">
        <f>TRUNC(E943^0.5,4)</f>
        <v/>
      </c>
      <c r="F1136" s="61">
        <f>TRUNC(F943^0.5,4)</f>
        <v/>
      </c>
      <c r="I1136" s="8" t="n"/>
      <c r="J1136" s="8" t="n"/>
      <c r="K1136" s="8" t="n"/>
      <c r="M1136" s="8" t="n"/>
      <c r="N1136" s="8" t="n"/>
      <c r="O1136" s="8" t="n"/>
    </row>
    <row r="1137">
      <c r="C1137" s="53" t="n">
        <v>175</v>
      </c>
      <c r="D1137" s="61">
        <f>TRUNC(D944^0.5,4)</f>
        <v/>
      </c>
      <c r="E1137" s="61">
        <f>TRUNC(E944^0.5,4)</f>
        <v/>
      </c>
      <c r="F1137" s="61">
        <f>TRUNC(F944^0.5,4)</f>
        <v/>
      </c>
      <c r="I1137" s="8" t="n"/>
      <c r="J1137" s="8" t="n"/>
      <c r="K1137" s="8" t="n"/>
      <c r="M1137" s="8" t="n"/>
      <c r="N1137" s="8" t="n"/>
      <c r="O1137" s="8" t="n"/>
    </row>
    <row r="1138">
      <c r="C1138" s="53" t="n">
        <v>176</v>
      </c>
      <c r="D1138" s="61">
        <f>TRUNC(D945^0.5,4)</f>
        <v/>
      </c>
      <c r="E1138" s="61">
        <f>TRUNC(E945^0.5,4)</f>
        <v/>
      </c>
      <c r="F1138" s="61">
        <f>TRUNC(F945^0.5,4)</f>
        <v/>
      </c>
      <c r="I1138" s="8" t="n"/>
      <c r="J1138" s="8" t="n"/>
      <c r="K1138" s="8" t="n"/>
      <c r="M1138" s="8" t="n"/>
      <c r="N1138" s="8" t="n"/>
      <c r="O1138" s="8" t="n"/>
    </row>
    <row r="1139">
      <c r="C1139" s="53" t="n">
        <v>177</v>
      </c>
      <c r="D1139" s="61">
        <f>TRUNC(D946^0.5,4)</f>
        <v/>
      </c>
      <c r="E1139" s="61">
        <f>TRUNC(E946^0.5,4)</f>
        <v/>
      </c>
      <c r="F1139" s="61">
        <f>TRUNC(F946^0.5,4)</f>
        <v/>
      </c>
      <c r="I1139" s="8" t="n"/>
      <c r="J1139" s="8" t="n"/>
      <c r="K1139" s="8" t="n"/>
      <c r="M1139" s="8" t="n"/>
      <c r="N1139" s="8" t="n"/>
      <c r="O1139" s="8" t="n"/>
    </row>
    <row r="1140">
      <c r="C1140" s="53" t="n">
        <v>178</v>
      </c>
      <c r="D1140" s="61">
        <f>TRUNC(D947^0.5,4)</f>
        <v/>
      </c>
      <c r="E1140" s="61">
        <f>TRUNC(E947^0.5,4)</f>
        <v/>
      </c>
      <c r="F1140" s="61">
        <f>TRUNC(F947^0.5,4)</f>
        <v/>
      </c>
      <c r="I1140" s="8" t="n"/>
      <c r="J1140" s="8" t="n"/>
      <c r="K1140" s="8" t="n"/>
      <c r="M1140" s="8" t="n"/>
      <c r="N1140" s="8" t="n"/>
      <c r="O1140" s="8" t="n"/>
    </row>
    <row r="1141">
      <c r="C1141" s="53" t="n">
        <v>179</v>
      </c>
      <c r="D1141" s="61">
        <f>TRUNC(D948^0.5,4)</f>
        <v/>
      </c>
      <c r="E1141" s="61">
        <f>TRUNC(E948^0.5,4)</f>
        <v/>
      </c>
      <c r="F1141" s="61">
        <f>TRUNC(F948^0.5,4)</f>
        <v/>
      </c>
      <c r="I1141" s="8" t="n"/>
      <c r="J1141" s="8" t="n"/>
      <c r="K1141" s="8" t="n"/>
      <c r="M1141" s="8" t="n"/>
      <c r="N1141" s="8" t="n"/>
      <c r="O1141" s="8" t="n"/>
    </row>
    <row r="1142">
      <c r="C1142" s="53" t="n">
        <v>180</v>
      </c>
      <c r="D1142" s="61">
        <f>TRUNC(D949^0.5,4)</f>
        <v/>
      </c>
      <c r="E1142" s="61">
        <f>TRUNC(E949^0.5,4)</f>
        <v/>
      </c>
      <c r="F1142" s="61">
        <f>TRUNC(F949^0.5,4)</f>
        <v/>
      </c>
      <c r="I1142" s="8" t="n"/>
      <c r="J1142" s="8" t="n"/>
      <c r="K1142" s="8" t="n"/>
      <c r="M1142" s="8" t="n"/>
      <c r="N1142" s="8" t="n"/>
      <c r="O1142" s="8" t="n"/>
    </row>
    <row r="1143">
      <c r="C1143" s="53" t="n">
        <v>181</v>
      </c>
      <c r="D1143" s="61">
        <f>TRUNC(D950^0.5,4)</f>
        <v/>
      </c>
      <c r="E1143" s="61">
        <f>TRUNC(E950^0.5,4)</f>
        <v/>
      </c>
      <c r="F1143" s="61">
        <f>TRUNC(F950^0.5,4)</f>
        <v/>
      </c>
      <c r="I1143" s="8" t="n"/>
      <c r="J1143" s="8" t="n"/>
      <c r="K1143" s="8" t="n"/>
      <c r="M1143" s="8" t="n"/>
      <c r="N1143" s="8" t="n"/>
      <c r="O1143" s="8" t="n"/>
    </row>
    <row r="1144">
      <c r="C1144" s="53" t="n">
        <v>182</v>
      </c>
      <c r="D1144" s="61">
        <f>TRUNC(D951^0.5,4)</f>
        <v/>
      </c>
      <c r="E1144" s="61">
        <f>TRUNC(E951^0.5,4)</f>
        <v/>
      </c>
      <c r="F1144" s="61">
        <f>TRUNC(F951^0.5,4)</f>
        <v/>
      </c>
      <c r="I1144" s="8" t="n"/>
      <c r="J1144" s="8" t="n"/>
      <c r="K1144" s="8" t="n"/>
      <c r="M1144" s="8" t="n"/>
      <c r="N1144" s="8" t="n"/>
      <c r="O1144" s="8" t="n"/>
    </row>
    <row r="1145">
      <c r="C1145" s="53" t="n">
        <v>183</v>
      </c>
      <c r="D1145" s="61">
        <f>TRUNC(D952^0.5,4)</f>
        <v/>
      </c>
      <c r="E1145" s="61">
        <f>TRUNC(E952^0.5,4)</f>
        <v/>
      </c>
      <c r="F1145" s="61">
        <f>TRUNC(F952^0.5,4)</f>
        <v/>
      </c>
      <c r="I1145" s="8" t="n"/>
      <c r="J1145" s="8" t="n"/>
      <c r="K1145" s="8" t="n"/>
      <c r="M1145" s="8" t="n"/>
      <c r="N1145" s="8" t="n"/>
      <c r="O1145" s="8" t="n"/>
    </row>
    <row r="1146">
      <c r="C1146" s="53" t="n">
        <v>184</v>
      </c>
      <c r="D1146" s="61">
        <f>TRUNC(D953^0.5,4)</f>
        <v/>
      </c>
      <c r="E1146" s="61">
        <f>TRUNC(E953^0.5,4)</f>
        <v/>
      </c>
      <c r="F1146" s="61">
        <f>TRUNC(F953^0.5,4)</f>
        <v/>
      </c>
      <c r="I1146" s="8" t="n"/>
      <c r="J1146" s="8" t="n"/>
      <c r="K1146" s="8" t="n"/>
      <c r="M1146" s="8" t="n"/>
      <c r="N1146" s="8" t="n"/>
      <c r="O1146" s="8" t="n"/>
    </row>
    <row r="1147">
      <c r="C1147" s="53" t="n">
        <v>185</v>
      </c>
      <c r="D1147" s="61">
        <f>TRUNC(D954^0.5,4)</f>
        <v/>
      </c>
      <c r="E1147" s="61">
        <f>TRUNC(E954^0.5,4)</f>
        <v/>
      </c>
      <c r="F1147" s="61">
        <f>TRUNC(F954^0.5,4)</f>
        <v/>
      </c>
      <c r="I1147" s="8" t="n"/>
      <c r="J1147" s="8" t="n"/>
      <c r="K1147" s="8" t="n"/>
      <c r="M1147" s="8" t="n"/>
      <c r="N1147" s="8" t="n"/>
      <c r="O1147" s="8" t="n"/>
    </row>
    <row r="1148">
      <c r="C1148" s="53" t="n">
        <v>186</v>
      </c>
      <c r="D1148" s="61">
        <f>TRUNC(D955^0.5,4)</f>
        <v/>
      </c>
      <c r="E1148" s="61">
        <f>TRUNC(E955^0.5,4)</f>
        <v/>
      </c>
      <c r="F1148" s="61">
        <f>TRUNC(F955^0.5,4)</f>
        <v/>
      </c>
      <c r="I1148" s="8" t="n"/>
      <c r="J1148" s="8" t="n"/>
      <c r="K1148" s="8" t="n"/>
      <c r="M1148" s="8" t="n"/>
      <c r="N1148" s="8" t="n"/>
      <c r="O1148" s="8" t="n"/>
    </row>
    <row r="1149">
      <c r="C1149" s="53" t="n">
        <v>187</v>
      </c>
      <c r="D1149" s="61">
        <f>TRUNC(D956^0.5,4)</f>
        <v/>
      </c>
      <c r="E1149" s="61">
        <f>TRUNC(E956^0.5,4)</f>
        <v/>
      </c>
      <c r="F1149" s="61">
        <f>TRUNC(F956^0.5,4)</f>
        <v/>
      </c>
      <c r="I1149" s="8" t="n"/>
      <c r="J1149" s="8" t="n"/>
      <c r="K1149" s="8" t="n"/>
      <c r="M1149" s="8" t="n"/>
      <c r="N1149" s="8" t="n"/>
      <c r="O1149" s="8" t="n"/>
    </row>
    <row r="1150">
      <c r="C1150" s="53" t="n">
        <v>188</v>
      </c>
      <c r="D1150" s="61">
        <f>TRUNC(D957^0.5,4)</f>
        <v/>
      </c>
      <c r="E1150" s="61">
        <f>TRUNC(E957^0.5,4)</f>
        <v/>
      </c>
      <c r="F1150" s="61">
        <f>TRUNC(F957^0.5,4)</f>
        <v/>
      </c>
      <c r="I1150" s="8" t="n"/>
      <c r="J1150" s="8" t="n"/>
      <c r="K1150" s="8" t="n"/>
      <c r="M1150" s="8" t="n"/>
      <c r="N1150" s="8" t="n"/>
      <c r="O1150" s="8" t="n"/>
    </row>
    <row r="1151">
      <c r="C1151" s="53" t="n">
        <v>189</v>
      </c>
      <c r="D1151" s="61">
        <f>TRUNC(D958^0.5,4)</f>
        <v/>
      </c>
      <c r="E1151" s="61">
        <f>TRUNC(E958^0.5,4)</f>
        <v/>
      </c>
      <c r="F1151" s="61">
        <f>TRUNC(F958^0.5,4)</f>
        <v/>
      </c>
      <c r="I1151" s="8" t="n"/>
      <c r="J1151" s="8" t="n"/>
      <c r="K1151" s="8" t="n"/>
      <c r="M1151" s="8" t="n"/>
      <c r="N1151" s="8" t="n"/>
      <c r="O1151" s="8" t="n"/>
    </row>
    <row r="1152">
      <c r="C1152" s="53" t="n">
        <v>190</v>
      </c>
      <c r="D1152" s="61">
        <f>TRUNC(D959^0.5,4)</f>
        <v/>
      </c>
      <c r="E1152" s="61">
        <f>TRUNC(E959^0.5,4)</f>
        <v/>
      </c>
      <c r="F1152" s="61">
        <f>TRUNC(F959^0.5,4)</f>
        <v/>
      </c>
      <c r="I1152" s="8" t="n"/>
      <c r="J1152" s="8" t="n"/>
      <c r="K1152" s="8" t="n"/>
      <c r="M1152" s="8" t="n"/>
      <c r="N1152" s="8" t="n"/>
      <c r="O1152" s="8" t="n"/>
    </row>
    <row r="1153">
      <c r="C1153" s="53" t="n">
        <v>191</v>
      </c>
      <c r="D1153" s="61">
        <f>TRUNC(D960^0.5,4)</f>
        <v/>
      </c>
      <c r="E1153" s="61">
        <f>TRUNC(E960^0.5,4)</f>
        <v/>
      </c>
      <c r="F1153" s="61">
        <f>TRUNC(F960^0.5,4)</f>
        <v/>
      </c>
      <c r="I1153" s="8" t="n"/>
      <c r="J1153" s="8" t="n"/>
      <c r="K1153" s="8" t="n"/>
      <c r="M1153" s="8" t="n"/>
      <c r="N1153" s="8" t="n"/>
      <c r="O1153" s="8" t="n"/>
    </row>
    <row r="1154">
      <c r="C1154" s="53" t="n">
        <v>192</v>
      </c>
      <c r="D1154" s="61">
        <f>TRUNC(D961^0.5,4)</f>
        <v/>
      </c>
      <c r="E1154" s="61">
        <f>TRUNC(E961^0.5,4)</f>
        <v/>
      </c>
      <c r="F1154" s="61">
        <f>TRUNC(F961^0.5,4)</f>
        <v/>
      </c>
      <c r="I1154" s="8" t="n"/>
      <c r="J1154" s="8" t="n"/>
      <c r="K1154" s="8" t="n"/>
      <c r="M1154" s="8" t="n"/>
      <c r="N1154" s="8" t="n"/>
      <c r="O1154" s="8" t="n"/>
    </row>
    <row r="1155">
      <c r="C1155" s="53" t="n">
        <v>193</v>
      </c>
      <c r="D1155" s="61">
        <f>TRUNC(D962^0.5,4)</f>
        <v/>
      </c>
      <c r="E1155" s="61">
        <f>TRUNC(E962^0.5,4)</f>
        <v/>
      </c>
      <c r="F1155" s="61">
        <f>TRUNC(F962^0.5,4)</f>
        <v/>
      </c>
      <c r="I1155" s="8" t="n"/>
      <c r="J1155" s="8" t="n"/>
      <c r="K1155" s="8" t="n"/>
      <c r="M1155" s="8" t="n"/>
      <c r="N1155" s="8" t="n"/>
      <c r="O1155" s="8" t="n"/>
    </row>
    <row r="1156">
      <c r="C1156" s="53" t="n">
        <v>194</v>
      </c>
      <c r="D1156" s="61">
        <f>TRUNC(D963^0.5,4)</f>
        <v/>
      </c>
      <c r="E1156" s="61">
        <f>TRUNC(E963^0.5,4)</f>
        <v/>
      </c>
      <c r="F1156" s="61">
        <f>TRUNC(F963^0.5,4)</f>
        <v/>
      </c>
      <c r="I1156" s="8" t="n"/>
      <c r="J1156" s="8" t="n"/>
      <c r="K1156" s="8" t="n"/>
      <c r="M1156" s="8" t="n"/>
      <c r="N1156" s="8" t="n"/>
      <c r="O1156" s="8" t="n"/>
    </row>
    <row r="1157">
      <c r="C1157" s="53" t="n">
        <v>195</v>
      </c>
      <c r="D1157" s="61">
        <f>TRUNC(D964^0.5,4)</f>
        <v/>
      </c>
      <c r="E1157" s="61">
        <f>TRUNC(E964^0.5,4)</f>
        <v/>
      </c>
      <c r="F1157" s="61">
        <f>TRUNC(F964^0.5,4)</f>
        <v/>
      </c>
      <c r="I1157" s="8" t="n"/>
      <c r="J1157" s="8" t="n"/>
      <c r="K1157" s="8" t="n"/>
      <c r="M1157" s="8" t="n"/>
      <c r="N1157" s="8" t="n"/>
      <c r="O1157" s="8" t="n"/>
    </row>
    <row r="1158">
      <c r="C1158" s="53" t="n">
        <v>196</v>
      </c>
      <c r="D1158" s="61">
        <f>TRUNC(D965^0.5,4)</f>
        <v/>
      </c>
      <c r="E1158" s="61">
        <f>TRUNC(E965^0.5,4)</f>
        <v/>
      </c>
      <c r="F1158" s="61">
        <f>TRUNC(F965^0.5,4)</f>
        <v/>
      </c>
      <c r="I1158" s="8" t="n"/>
      <c r="J1158" s="8" t="n"/>
      <c r="K1158" s="8" t="n"/>
      <c r="M1158" s="8" t="n"/>
      <c r="N1158" s="8" t="n"/>
      <c r="O1158" s="8" t="n"/>
    </row>
    <row r="1159">
      <c r="C1159" s="53" t="n">
        <v>197</v>
      </c>
      <c r="D1159" s="61">
        <f>TRUNC(D966^0.5,4)</f>
        <v/>
      </c>
      <c r="E1159" s="61">
        <f>TRUNC(E966^0.5,4)</f>
        <v/>
      </c>
      <c r="F1159" s="61">
        <f>TRUNC(F966^0.5,4)</f>
        <v/>
      </c>
      <c r="I1159" s="8" t="n"/>
      <c r="J1159" s="8" t="n"/>
      <c r="K1159" s="8" t="n"/>
      <c r="M1159" s="8" t="n"/>
      <c r="N1159" s="8" t="n"/>
      <c r="O1159" s="8" t="n"/>
    </row>
    <row r="1160">
      <c r="C1160" s="53" t="n">
        <v>198</v>
      </c>
      <c r="D1160" s="61">
        <f>TRUNC(D967^0.5,4)</f>
        <v/>
      </c>
      <c r="E1160" s="61">
        <f>TRUNC(E967^0.5,4)</f>
        <v/>
      </c>
      <c r="F1160" s="61">
        <f>TRUNC(F967^0.5,4)</f>
        <v/>
      </c>
      <c r="I1160" s="8" t="n"/>
      <c r="J1160" s="8" t="n"/>
      <c r="K1160" s="8" t="n"/>
      <c r="M1160" s="8" t="n"/>
      <c r="N1160" s="8" t="n"/>
      <c r="O1160" s="8" t="n"/>
    </row>
    <row r="1163">
      <c r="D1163" s="5" t="n">
        <v>22</v>
      </c>
      <c r="E1163" s="5" t="n">
        <v>23</v>
      </c>
      <c r="F1163" s="5" t="n">
        <v>24</v>
      </c>
    </row>
    <row r="1164">
      <c r="B1164" s="11" t="inlineStr">
        <is>
          <t>Desvpad(Var(soma das Var))</t>
        </is>
      </c>
      <c r="C1164" s="53" t="n">
        <v>9</v>
      </c>
      <c r="D1164" s="24" t="n">
        <v>1.0707</v>
      </c>
      <c r="E1164" s="24" t="n">
        <v>1.2556</v>
      </c>
      <c r="F1164" s="24" t="n">
        <v>0.9791</v>
      </c>
    </row>
    <row r="1165">
      <c r="B1165" s="11" t="inlineStr">
        <is>
          <t>Input</t>
        </is>
      </c>
      <c r="C1165" s="53" t="n">
        <v>10</v>
      </c>
      <c r="D1165" s="24" t="n">
        <v>1.5848</v>
      </c>
      <c r="E1165" s="24" t="n">
        <v>1.1652</v>
      </c>
      <c r="F1165" s="24" t="n">
        <v>1.3694</v>
      </c>
    </row>
    <row r="1166">
      <c r="C1166" s="53" t="n">
        <v>11</v>
      </c>
      <c r="D1166" s="24" t="n">
        <v>1.0528</v>
      </c>
      <c r="E1166" s="24" t="n">
        <v>1.0489</v>
      </c>
      <c r="F1166" s="24" t="n">
        <v>1.9662</v>
      </c>
    </row>
    <row r="1167">
      <c r="C1167" s="53" t="n">
        <v>12</v>
      </c>
      <c r="D1167" s="24" t="n">
        <v>1.7467</v>
      </c>
      <c r="E1167" s="24" t="n">
        <v>0.957</v>
      </c>
      <c r="F1167" s="24" t="n">
        <v>1.7888</v>
      </c>
    </row>
    <row r="1168">
      <c r="C1168" s="53" t="n">
        <v>13</v>
      </c>
      <c r="D1168" s="24" t="n">
        <v>1.8826</v>
      </c>
      <c r="E1168" s="24" t="n">
        <v>0.9949</v>
      </c>
      <c r="F1168" s="24" t="n">
        <v>1.3888</v>
      </c>
    </row>
    <row r="1169">
      <c r="C1169" s="53" t="n">
        <v>14</v>
      </c>
      <c r="D1169" s="24" t="n">
        <v>1.1905</v>
      </c>
      <c r="E1169" s="24" t="n">
        <v>1.2444</v>
      </c>
      <c r="F1169" s="24" t="n">
        <v>0.6389</v>
      </c>
    </row>
    <row r="1170">
      <c r="C1170" s="53" t="n">
        <v>15</v>
      </c>
      <c r="D1170" s="24" t="n">
        <v>1.0284</v>
      </c>
      <c r="E1170" s="24" t="n">
        <v>1.7619</v>
      </c>
      <c r="F1170" s="24" t="n">
        <v>1.3906</v>
      </c>
    </row>
    <row r="1171">
      <c r="C1171" s="53" t="n">
        <v>16</v>
      </c>
      <c r="D1171" s="24" t="n">
        <v>0.802</v>
      </c>
      <c r="E1171" s="24" t="n">
        <v>1.624</v>
      </c>
      <c r="F1171" s="24" t="n">
        <v>1.8377</v>
      </c>
    </row>
    <row r="1172">
      <c r="C1172" s="53" t="n">
        <v>17</v>
      </c>
      <c r="D1172" s="24" t="n">
        <v>0.4629</v>
      </c>
      <c r="E1172" s="24" t="n">
        <v>1.0873</v>
      </c>
      <c r="F1172" s="24" t="n">
        <v>1.3722</v>
      </c>
    </row>
    <row r="1173">
      <c r="C1173" s="53" t="n">
        <v>18</v>
      </c>
      <c r="D1173" s="24" t="n">
        <v>1.1272</v>
      </c>
      <c r="E1173" s="24" t="n">
        <v>0.9096</v>
      </c>
      <c r="F1173" s="24" t="n">
        <v>0.8342000000000001</v>
      </c>
    </row>
    <row r="1174">
      <c r="C1174" s="53" t="n">
        <v>19</v>
      </c>
      <c r="D1174" s="24" t="n">
        <v>1.5253</v>
      </c>
      <c r="E1174" s="24" t="n">
        <v>1.3226</v>
      </c>
      <c r="F1174" s="24" t="n">
        <v>1.5243</v>
      </c>
    </row>
    <row r="1175">
      <c r="C1175" s="53" t="n">
        <v>20</v>
      </c>
      <c r="D1175" s="24" t="n">
        <v>1</v>
      </c>
      <c r="E1175" s="24" t="n">
        <v>1.1429</v>
      </c>
      <c r="F1175" s="24" t="n">
        <v>1.8724</v>
      </c>
    </row>
    <row r="1176">
      <c r="C1176" s="53" t="n">
        <v>21</v>
      </c>
      <c r="D1176" s="24" t="n">
        <v>0.9245</v>
      </c>
      <c r="E1176" s="24" t="n">
        <v>0.8652</v>
      </c>
      <c r="F1176" s="24" t="n">
        <v>0.9133</v>
      </c>
    </row>
    <row r="1177">
      <c r="C1177" s="53" t="n">
        <v>22</v>
      </c>
      <c r="D1177" s="24" t="n">
        <v>1.5013</v>
      </c>
      <c r="E1177" s="24" t="n">
        <v>1.2035</v>
      </c>
      <c r="F1177" s="24" t="n">
        <v>1.3709</v>
      </c>
    </row>
    <row r="1178">
      <c r="C1178" s="53" t="n">
        <v>23</v>
      </c>
      <c r="D1178" s="24" t="n">
        <v>0.7472</v>
      </c>
      <c r="E1178" s="24" t="n">
        <v>1.3319</v>
      </c>
      <c r="F1178" s="24" t="n">
        <v>1.628</v>
      </c>
    </row>
    <row r="1179">
      <c r="C1179" s="53" t="n">
        <v>24</v>
      </c>
      <c r="D1179" s="24" t="n">
        <v>0.8212</v>
      </c>
      <c r="E1179" s="24" t="n">
        <v>1.3348</v>
      </c>
      <c r="F1179" s="24" t="n">
        <v>1.0107</v>
      </c>
    </row>
    <row r="1180">
      <c r="C1180" s="53" t="n">
        <v>25</v>
      </c>
      <c r="D1180" s="24" t="n">
        <v>1.4515</v>
      </c>
      <c r="E1180" s="24" t="n">
        <v>1.5992</v>
      </c>
      <c r="F1180" s="24" t="n">
        <v>1.6063</v>
      </c>
    </row>
    <row r="1181">
      <c r="C1181" s="53" t="n">
        <v>26</v>
      </c>
      <c r="D1181" s="24" t="n">
        <v>0.7743</v>
      </c>
      <c r="E1181" s="24" t="n">
        <v>1.772</v>
      </c>
      <c r="F1181" s="24" t="n">
        <v>1.2422</v>
      </c>
    </row>
    <row r="1182">
      <c r="C1182" s="53" t="n">
        <v>27</v>
      </c>
      <c r="D1182" s="24" t="n">
        <v>1.8073</v>
      </c>
      <c r="E1182" s="24" t="n">
        <v>1.5972</v>
      </c>
      <c r="F1182" s="24" t="n">
        <v>1.4776</v>
      </c>
    </row>
    <row r="1183">
      <c r="C1183" s="53" t="n">
        <v>28</v>
      </c>
      <c r="D1183" s="24" t="n">
        <v>1.3902</v>
      </c>
      <c r="E1183" s="24" t="n">
        <v>1.5423</v>
      </c>
      <c r="F1183" s="24" t="n">
        <v>1.0013</v>
      </c>
    </row>
    <row r="1184">
      <c r="C1184" s="53" t="n">
        <v>29</v>
      </c>
      <c r="D1184" s="24" t="n">
        <v>1.0838</v>
      </c>
      <c r="E1184" s="24" t="n">
        <v>1.8399</v>
      </c>
      <c r="F1184" s="24" t="n">
        <v>1.5669</v>
      </c>
    </row>
    <row r="1185">
      <c r="C1185" s="53" t="n">
        <v>30</v>
      </c>
      <c r="D1185" s="24" t="n">
        <v>0.9316</v>
      </c>
      <c r="E1185" s="24" t="n">
        <v>1.2915</v>
      </c>
      <c r="F1185" s="24" t="n">
        <v>1.3621</v>
      </c>
    </row>
    <row r="1186">
      <c r="C1186" s="53" t="n">
        <v>31</v>
      </c>
      <c r="D1186" s="24" t="n">
        <v>1.0975</v>
      </c>
      <c r="E1186" s="24" t="n">
        <v>0.7782</v>
      </c>
      <c r="F1186" s="24" t="n">
        <v>1.1077</v>
      </c>
    </row>
    <row r="1187">
      <c r="C1187" s="53" t="n">
        <v>32</v>
      </c>
      <c r="D1187" s="24" t="n">
        <v>1.8014</v>
      </c>
      <c r="E1187" s="24" t="n">
        <v>1.0945</v>
      </c>
      <c r="F1187" s="24" t="n">
        <v>0.9556</v>
      </c>
    </row>
    <row r="1188">
      <c r="C1188" s="53" t="n">
        <v>33</v>
      </c>
      <c r="D1188" s="24" t="n">
        <v>1.1633</v>
      </c>
      <c r="E1188" s="24" t="n">
        <v>1.5164</v>
      </c>
      <c r="F1188" s="24" t="n">
        <v>1.2064</v>
      </c>
    </row>
    <row r="1189">
      <c r="C1189" s="53" t="n">
        <v>34</v>
      </c>
      <c r="D1189" s="24" t="n">
        <v>1.3662</v>
      </c>
      <c r="E1189" s="24" t="n">
        <v>1.7247</v>
      </c>
      <c r="F1189" s="24" t="n">
        <v>1.8597</v>
      </c>
    </row>
    <row r="1190">
      <c r="C1190" s="53" t="n">
        <v>35</v>
      </c>
      <c r="D1190" s="24" t="n">
        <v>0.7766999999999999</v>
      </c>
      <c r="E1190" s="24" t="n">
        <v>0.9742</v>
      </c>
      <c r="F1190" s="24" t="n">
        <v>1.129</v>
      </c>
    </row>
    <row r="1191">
      <c r="C1191" s="53" t="n">
        <v>36</v>
      </c>
      <c r="D1191" s="24" t="n">
        <v>1.2566</v>
      </c>
      <c r="E1191" s="24" t="n">
        <v>0.9249000000000001</v>
      </c>
      <c r="F1191" s="24" t="n">
        <v>1.296</v>
      </c>
    </row>
    <row r="1192">
      <c r="C1192" s="53" t="n">
        <v>37</v>
      </c>
      <c r="D1192" s="24" t="n">
        <v>1.4557</v>
      </c>
      <c r="E1192" s="24" t="n">
        <v>0.7745</v>
      </c>
      <c r="F1192" s="24" t="n">
        <v>1.4167</v>
      </c>
    </row>
    <row r="1193">
      <c r="C1193" s="53" t="n">
        <v>38</v>
      </c>
      <c r="D1193" s="24" t="n">
        <v>1.2747</v>
      </c>
      <c r="E1193" s="24" t="n">
        <v>1.6146</v>
      </c>
      <c r="F1193" s="24" t="n">
        <v>1.131</v>
      </c>
    </row>
    <row r="1194">
      <c r="C1194" s="53" t="n">
        <v>39</v>
      </c>
      <c r="D1194" s="24" t="n">
        <v>1.226</v>
      </c>
      <c r="E1194" s="24" t="n">
        <v>0.8938</v>
      </c>
      <c r="F1194" s="24" t="n">
        <v>1.3097</v>
      </c>
    </row>
    <row r="1195">
      <c r="C1195" s="53" t="n">
        <v>40</v>
      </c>
      <c r="D1195" s="24" t="n">
        <v>1.3563</v>
      </c>
      <c r="E1195" s="24" t="n">
        <v>1.297</v>
      </c>
      <c r="F1195" s="24" t="n">
        <v>1.3864</v>
      </c>
    </row>
    <row r="1196">
      <c r="C1196" s="53" t="n">
        <v>41</v>
      </c>
      <c r="D1196" s="24" t="n">
        <v>1.1051</v>
      </c>
      <c r="E1196" s="24" t="n">
        <v>1.1015</v>
      </c>
      <c r="F1196" s="24" t="n">
        <v>1.2278</v>
      </c>
    </row>
    <row r="1197">
      <c r="C1197" s="53" t="n">
        <v>42</v>
      </c>
      <c r="D1197" s="24" t="n">
        <v>1.9333</v>
      </c>
      <c r="E1197" s="24" t="n">
        <v>1.7696</v>
      </c>
      <c r="F1197" s="24" t="n">
        <v>1.0234</v>
      </c>
    </row>
    <row r="1198">
      <c r="C1198" s="53" t="n">
        <v>43</v>
      </c>
      <c r="D1198" s="24" t="n">
        <v>0.954</v>
      </c>
      <c r="E1198" s="24" t="n">
        <v>0.9268</v>
      </c>
      <c r="F1198" s="24" t="n">
        <v>1.2442</v>
      </c>
    </row>
    <row r="1199">
      <c r="C1199" s="53" t="n">
        <v>44</v>
      </c>
      <c r="D1199" s="24" t="n">
        <v>1.0955</v>
      </c>
      <c r="E1199" s="24" t="n">
        <v>1.0968</v>
      </c>
      <c r="F1199" s="24" t="n">
        <v>1.5124</v>
      </c>
    </row>
    <row r="1200">
      <c r="C1200" s="53" t="n">
        <v>45</v>
      </c>
      <c r="D1200" s="24" t="n">
        <v>1.7647</v>
      </c>
      <c r="E1200" s="24" t="n">
        <v>1.1056</v>
      </c>
      <c r="F1200" s="24" t="n">
        <v>0.9539</v>
      </c>
    </row>
    <row r="1201">
      <c r="C1201" s="53" t="n">
        <v>46</v>
      </c>
      <c r="D1201" s="24" t="n">
        <v>1.5975</v>
      </c>
      <c r="E1201" s="24" t="n">
        <v>1.0562</v>
      </c>
      <c r="F1201" s="24" t="n">
        <v>1.5543</v>
      </c>
    </row>
    <row r="1202">
      <c r="C1202" s="53" t="n">
        <v>47</v>
      </c>
      <c r="D1202" s="24" t="n">
        <v>0.9667</v>
      </c>
      <c r="E1202" s="24" t="n">
        <v>2.0331</v>
      </c>
      <c r="F1202" s="24" t="n">
        <v>0.7008</v>
      </c>
    </row>
    <row r="1203">
      <c r="C1203" s="53" t="n">
        <v>48</v>
      </c>
      <c r="D1203" s="24" t="n">
        <v>1.5114</v>
      </c>
      <c r="E1203" s="24" t="n">
        <v>1.0434</v>
      </c>
      <c r="F1203" s="24" t="n">
        <v>1.2411</v>
      </c>
    </row>
    <row r="1204">
      <c r="C1204" s="53" t="n">
        <v>49</v>
      </c>
      <c r="D1204" s="24" t="n">
        <v>1.3099</v>
      </c>
      <c r="E1204" s="24" t="n">
        <v>1.4447</v>
      </c>
      <c r="F1204" s="24" t="n">
        <v>1.0283</v>
      </c>
    </row>
    <row r="1205">
      <c r="C1205" s="53" t="n">
        <v>50</v>
      </c>
      <c r="D1205" s="24" t="n">
        <v>1.2853</v>
      </c>
      <c r="E1205" s="24" t="n">
        <v>1.3942</v>
      </c>
      <c r="F1205" s="24" t="n">
        <v>1.0962</v>
      </c>
    </row>
    <row r="1206">
      <c r="C1206" s="53" t="n">
        <v>51</v>
      </c>
      <c r="D1206" s="24" t="n">
        <v>0.9452</v>
      </c>
      <c r="E1206" s="24" t="n">
        <v>1.4788</v>
      </c>
      <c r="F1206" s="24" t="n">
        <v>1.3675</v>
      </c>
    </row>
    <row r="1207">
      <c r="C1207" s="53" t="n">
        <v>52</v>
      </c>
      <c r="D1207" s="24" t="n">
        <v>1.1381</v>
      </c>
      <c r="E1207" s="24" t="n">
        <v>2.0329</v>
      </c>
      <c r="F1207" s="24" t="n">
        <v>1.7956</v>
      </c>
    </row>
    <row r="1208">
      <c r="C1208" s="53" t="n">
        <v>53</v>
      </c>
      <c r="D1208" s="24" t="n">
        <v>1.4082</v>
      </c>
      <c r="E1208" s="24" t="n">
        <v>1.4162</v>
      </c>
      <c r="F1208" s="24" t="n">
        <v>1.2801</v>
      </c>
    </row>
    <row r="1209">
      <c r="C1209" s="53" t="n">
        <v>54</v>
      </c>
      <c r="D1209" s="24" t="n">
        <v>0.9508</v>
      </c>
      <c r="E1209" s="24" t="n">
        <v>1.933</v>
      </c>
      <c r="F1209" s="24" t="n">
        <v>0.5443</v>
      </c>
    </row>
    <row r="1210">
      <c r="C1210" s="53" t="n">
        <v>55</v>
      </c>
      <c r="D1210" s="24" t="n">
        <v>1.3093</v>
      </c>
      <c r="E1210" s="24" t="n">
        <v>0.6425999999999999</v>
      </c>
      <c r="F1210" s="24" t="n">
        <v>1.3988</v>
      </c>
    </row>
    <row r="1211">
      <c r="C1211" s="53" t="n">
        <v>56</v>
      </c>
      <c r="D1211" s="24" t="n">
        <v>0.9781</v>
      </c>
      <c r="E1211" s="24" t="n">
        <v>1.1519</v>
      </c>
      <c r="F1211" s="24" t="n">
        <v>0.4471</v>
      </c>
    </row>
    <row r="1212">
      <c r="C1212" s="53" t="n">
        <v>57</v>
      </c>
      <c r="D1212" s="24" t="n">
        <v>1.3897</v>
      </c>
      <c r="E1212" s="24" t="n">
        <v>1.2431</v>
      </c>
      <c r="F1212" s="24" t="n">
        <v>1.3111</v>
      </c>
    </row>
    <row r="1213">
      <c r="C1213" s="53" t="n">
        <v>58</v>
      </c>
      <c r="D1213" s="24" t="n">
        <v>0.9546</v>
      </c>
      <c r="E1213" s="24" t="n">
        <v>0.7359</v>
      </c>
      <c r="F1213" s="24" t="n">
        <v>1.0483</v>
      </c>
    </row>
    <row r="1214">
      <c r="C1214" s="53" t="n">
        <v>59</v>
      </c>
      <c r="D1214" s="24" t="n">
        <v>1.6487</v>
      </c>
      <c r="E1214" s="24" t="n">
        <v>1.1737</v>
      </c>
      <c r="F1214" s="24" t="n">
        <v>1.1988</v>
      </c>
    </row>
    <row r="1215">
      <c r="C1215" s="53" t="n">
        <v>60</v>
      </c>
      <c r="D1215" s="24" t="n">
        <v>0.9937</v>
      </c>
      <c r="E1215" s="24" t="n">
        <v>1.0174</v>
      </c>
      <c r="F1215" s="24" t="n">
        <v>1.2248</v>
      </c>
    </row>
    <row r="1216">
      <c r="C1216" s="53" t="n">
        <v>61</v>
      </c>
      <c r="D1216" s="24" t="n">
        <v>1.1097</v>
      </c>
      <c r="E1216" s="24" t="n">
        <v>0.6605</v>
      </c>
      <c r="F1216" s="24" t="n">
        <v>0.7984</v>
      </c>
    </row>
    <row r="1217">
      <c r="C1217" s="53" t="n">
        <v>62</v>
      </c>
      <c r="D1217" s="24" t="n">
        <v>1.5183</v>
      </c>
      <c r="E1217" s="24" t="n">
        <v>0.9928</v>
      </c>
      <c r="F1217" s="24" t="n">
        <v>1.158</v>
      </c>
    </row>
    <row r="1218">
      <c r="C1218" s="53" t="n">
        <v>63</v>
      </c>
      <c r="D1218" s="24" t="n">
        <v>1.1371</v>
      </c>
      <c r="E1218" s="24" t="n">
        <v>1.5834</v>
      </c>
      <c r="F1218" s="24" t="n">
        <v>0.5223</v>
      </c>
    </row>
    <row r="1219">
      <c r="C1219" s="53" t="n">
        <v>64</v>
      </c>
      <c r="D1219" s="24" t="n">
        <v>0.5143</v>
      </c>
      <c r="E1219" s="24" t="n">
        <v>1.1981</v>
      </c>
      <c r="F1219" s="24" t="n">
        <v>1.1781</v>
      </c>
    </row>
    <row r="1220">
      <c r="C1220" s="53" t="n">
        <v>65</v>
      </c>
      <c r="D1220" s="24" t="n">
        <v>1.8952</v>
      </c>
      <c r="E1220" s="24" t="n">
        <v>1.3529</v>
      </c>
      <c r="F1220" s="24" t="n">
        <v>0.681</v>
      </c>
    </row>
    <row r="1221">
      <c r="C1221" s="53" t="n">
        <v>66</v>
      </c>
      <c r="D1221" s="24" t="n">
        <v>0.9587</v>
      </c>
      <c r="E1221" s="24" t="n">
        <v>1.6814</v>
      </c>
      <c r="F1221" s="24" t="n">
        <v>1.1475</v>
      </c>
    </row>
    <row r="1222">
      <c r="C1222" s="53" t="n">
        <v>67</v>
      </c>
      <c r="D1222" s="24" t="n">
        <v>0.8794999999999999</v>
      </c>
      <c r="E1222" s="24" t="n">
        <v>1.2727</v>
      </c>
      <c r="F1222" s="24" t="n">
        <v>1.029</v>
      </c>
    </row>
    <row r="1223">
      <c r="C1223" s="53" t="n">
        <v>68</v>
      </c>
      <c r="D1223" s="24" t="n">
        <v>1.6768</v>
      </c>
      <c r="E1223" s="24" t="n">
        <v>1.3048</v>
      </c>
      <c r="F1223" s="24" t="n">
        <v>1.3471</v>
      </c>
    </row>
    <row r="1224">
      <c r="C1224" s="53" t="n">
        <v>69</v>
      </c>
      <c r="D1224" s="24" t="n">
        <v>0.7653</v>
      </c>
      <c r="E1224" s="24" t="n">
        <v>1.5524</v>
      </c>
      <c r="F1224" s="24" t="n">
        <v>1.344</v>
      </c>
    </row>
    <row r="1225">
      <c r="C1225" s="53" t="n">
        <v>70</v>
      </c>
      <c r="D1225" s="24" t="n">
        <v>0.7053</v>
      </c>
      <c r="E1225" s="24" t="n">
        <v>1.0435</v>
      </c>
      <c r="F1225" s="24" t="n">
        <v>0.7897</v>
      </c>
    </row>
    <row r="1226">
      <c r="C1226" s="53" t="n">
        <v>71</v>
      </c>
      <c r="D1226" s="24" t="n">
        <v>1.5819</v>
      </c>
      <c r="E1226" s="24" t="n">
        <v>1.4991</v>
      </c>
      <c r="F1226" s="24" t="n">
        <v>0.536</v>
      </c>
    </row>
    <row r="1227">
      <c r="C1227" s="53" t="n">
        <v>72</v>
      </c>
      <c r="D1227" s="24" t="n">
        <v>1.2492</v>
      </c>
      <c r="E1227" s="24" t="n">
        <v>0.8292</v>
      </c>
      <c r="F1227" s="24" t="n">
        <v>1.1844</v>
      </c>
    </row>
    <row r="1228">
      <c r="C1228" s="53" t="n">
        <v>73</v>
      </c>
      <c r="D1228" s="24" t="n">
        <v>1.1748</v>
      </c>
      <c r="E1228" s="24" t="n">
        <v>1.4326</v>
      </c>
      <c r="F1228" s="24" t="n">
        <v>1.0326</v>
      </c>
    </row>
    <row r="1229">
      <c r="C1229" s="53" t="n">
        <v>74</v>
      </c>
      <c r="D1229" s="24" t="n">
        <v>1.3301</v>
      </c>
      <c r="E1229" s="24" t="n">
        <v>1.7274</v>
      </c>
      <c r="F1229" s="24" t="n">
        <v>1.3161</v>
      </c>
    </row>
    <row r="1230">
      <c r="C1230" s="53" t="n">
        <v>75</v>
      </c>
      <c r="D1230" s="24" t="n">
        <v>1.1838</v>
      </c>
      <c r="E1230" s="24" t="n">
        <v>1.08</v>
      </c>
      <c r="F1230" s="24" t="n">
        <v>1.0165</v>
      </c>
    </row>
    <row r="1231">
      <c r="C1231" s="53" t="n">
        <v>76</v>
      </c>
      <c r="D1231" s="24" t="n">
        <v>2.0134</v>
      </c>
      <c r="E1231" s="24" t="n">
        <v>0.9385</v>
      </c>
      <c r="F1231" s="24" t="n">
        <v>0.6933</v>
      </c>
    </row>
    <row r="1232">
      <c r="C1232" s="53" t="n">
        <v>77</v>
      </c>
      <c r="D1232" s="24" t="n">
        <v>1.0503</v>
      </c>
      <c r="E1232" s="24" t="n">
        <v>1.3763</v>
      </c>
      <c r="F1232" s="24" t="n">
        <v>1.2239</v>
      </c>
    </row>
    <row r="1233">
      <c r="C1233" s="53" t="n">
        <v>78</v>
      </c>
      <c r="D1233" s="24" t="n">
        <v>1.2216</v>
      </c>
      <c r="E1233" s="24" t="n">
        <v>1.067</v>
      </c>
      <c r="F1233" s="24" t="n">
        <v>0.842</v>
      </c>
    </row>
    <row r="1234">
      <c r="C1234" s="53" t="n">
        <v>79</v>
      </c>
      <c r="D1234" s="24" t="n">
        <v>1.2471</v>
      </c>
      <c r="E1234" s="24" t="n">
        <v>1.5257</v>
      </c>
      <c r="F1234" s="24" t="n">
        <v>1.0158</v>
      </c>
    </row>
    <row r="1235">
      <c r="C1235" s="53" t="n">
        <v>80</v>
      </c>
      <c r="D1235" s="24" t="n">
        <v>1.4319</v>
      </c>
      <c r="E1235" s="24" t="n">
        <v>0.9329</v>
      </c>
      <c r="F1235" s="24" t="n">
        <v>1.4859</v>
      </c>
    </row>
    <row r="1236">
      <c r="C1236" s="53" t="n">
        <v>81</v>
      </c>
      <c r="D1236" s="24" t="n">
        <v>0.8917</v>
      </c>
      <c r="E1236" s="24" t="n">
        <v>1.4946</v>
      </c>
      <c r="F1236" s="24" t="n">
        <v>1.083</v>
      </c>
    </row>
    <row r="1237">
      <c r="C1237" s="53" t="n">
        <v>82</v>
      </c>
      <c r="D1237" s="24" t="n">
        <v>0.6643</v>
      </c>
      <c r="E1237" s="24" t="n">
        <v>1.1179</v>
      </c>
      <c r="F1237" s="24" t="n">
        <v>0.5473</v>
      </c>
    </row>
    <row r="1238">
      <c r="C1238" s="53" t="n">
        <v>83</v>
      </c>
      <c r="D1238" s="24" t="n">
        <v>2.1783</v>
      </c>
      <c r="E1238" s="24" t="n">
        <v>1.6398</v>
      </c>
      <c r="F1238" s="24" t="n">
        <v>0.829</v>
      </c>
    </row>
    <row r="1239">
      <c r="C1239" s="53" t="n">
        <v>84</v>
      </c>
      <c r="D1239" s="24" t="n">
        <v>1.3315</v>
      </c>
      <c r="E1239" s="24" t="n">
        <v>1.1441</v>
      </c>
      <c r="F1239" s="24" t="n">
        <v>1.8644</v>
      </c>
    </row>
    <row r="1240">
      <c r="C1240" s="53" t="n">
        <v>85</v>
      </c>
      <c r="D1240" s="24" t="n">
        <v>1.8462</v>
      </c>
      <c r="E1240" s="24" t="n">
        <v>1.1546</v>
      </c>
      <c r="F1240" s="24" t="n">
        <v>1.082</v>
      </c>
    </row>
    <row r="1241">
      <c r="C1241" s="53" t="n">
        <v>86</v>
      </c>
      <c r="D1241" s="24" t="n">
        <v>1.7517</v>
      </c>
      <c r="E1241" s="24" t="n">
        <v>1.066</v>
      </c>
      <c r="F1241" s="24" t="n">
        <v>1.5406</v>
      </c>
    </row>
    <row r="1242">
      <c r="C1242" s="53" t="n">
        <v>87</v>
      </c>
      <c r="D1242" s="24" t="n">
        <v>1.2042</v>
      </c>
      <c r="E1242" s="24" t="n">
        <v>1.3429</v>
      </c>
      <c r="F1242" s="24" t="n">
        <v>0.9515</v>
      </c>
    </row>
    <row r="1243">
      <c r="C1243" s="53" t="n">
        <v>88</v>
      </c>
      <c r="D1243" s="24" t="n">
        <v>1.1155</v>
      </c>
      <c r="E1243" s="24" t="n">
        <v>0.9624</v>
      </c>
      <c r="F1243" s="24" t="n">
        <v>1.0682</v>
      </c>
    </row>
    <row r="1244">
      <c r="C1244" s="53" t="n">
        <v>89</v>
      </c>
      <c r="D1244" s="24" t="n">
        <v>1.5181</v>
      </c>
      <c r="E1244" s="24" t="n">
        <v>0.9963</v>
      </c>
      <c r="F1244" s="24" t="n">
        <v>1.3241</v>
      </c>
    </row>
    <row r="1245">
      <c r="C1245" s="53" t="n">
        <v>90</v>
      </c>
      <c r="D1245" s="24" t="n">
        <v>1.3686</v>
      </c>
      <c r="E1245" s="24" t="n">
        <v>1.1653</v>
      </c>
      <c r="F1245" s="24" t="n">
        <v>1.2241</v>
      </c>
    </row>
    <row r="1246">
      <c r="C1246" s="53" t="n">
        <v>91</v>
      </c>
      <c r="D1246" s="24" t="n">
        <v>1.879</v>
      </c>
      <c r="E1246" s="24" t="n">
        <v>0.7984</v>
      </c>
      <c r="F1246" s="24" t="n">
        <v>1.0528</v>
      </c>
    </row>
    <row r="1247">
      <c r="C1247" s="53" t="n">
        <v>92</v>
      </c>
      <c r="D1247" s="24" t="n">
        <v>0.9144</v>
      </c>
      <c r="E1247" s="24" t="n">
        <v>1.1572</v>
      </c>
      <c r="F1247" s="24" t="n">
        <v>1.471</v>
      </c>
    </row>
    <row r="1248">
      <c r="C1248" s="53" t="n">
        <v>93</v>
      </c>
      <c r="D1248" s="24" t="n">
        <v>0.698</v>
      </c>
      <c r="E1248" s="24" t="n">
        <v>1.1694</v>
      </c>
      <c r="F1248" s="24" t="n">
        <v>1.3103</v>
      </c>
    </row>
    <row r="1249">
      <c r="C1249" s="53" t="n">
        <v>94</v>
      </c>
      <c r="D1249" s="24" t="n">
        <v>1.3751</v>
      </c>
      <c r="E1249" s="24" t="n">
        <v>1.2148</v>
      </c>
      <c r="F1249" s="24" t="n">
        <v>1.003</v>
      </c>
    </row>
    <row r="1250">
      <c r="C1250" s="53" t="n">
        <v>95</v>
      </c>
      <c r="D1250" s="24" t="n">
        <v>1.7469</v>
      </c>
      <c r="E1250" s="24" t="n">
        <v>1.06</v>
      </c>
      <c r="F1250" s="24" t="n">
        <v>1.6234</v>
      </c>
    </row>
    <row r="1251">
      <c r="C1251" s="53" t="n">
        <v>96</v>
      </c>
      <c r="D1251" s="24" t="n">
        <v>1.5605</v>
      </c>
      <c r="E1251" s="24" t="n">
        <v>1.4782</v>
      </c>
      <c r="F1251" s="24" t="n">
        <v>0.9679</v>
      </c>
    </row>
    <row r="1252">
      <c r="C1252" s="53" t="n">
        <v>97</v>
      </c>
      <c r="D1252" s="24" t="n">
        <v>2.0364</v>
      </c>
      <c r="E1252" s="24" t="n">
        <v>1.463</v>
      </c>
      <c r="F1252" s="24" t="n">
        <v>1.5736</v>
      </c>
    </row>
    <row r="1253">
      <c r="C1253" s="53" t="n">
        <v>98</v>
      </c>
      <c r="D1253" s="24" t="n">
        <v>1.5124</v>
      </c>
      <c r="E1253" s="24" t="n">
        <v>1.2638</v>
      </c>
      <c r="F1253" s="24" t="n">
        <v>1.4036</v>
      </c>
    </row>
    <row r="1254">
      <c r="C1254" s="53" t="n">
        <v>99</v>
      </c>
      <c r="D1254" s="24" t="n">
        <v>0.9688</v>
      </c>
      <c r="E1254" s="24" t="n">
        <v>0.8282</v>
      </c>
      <c r="F1254" s="24" t="n">
        <v>1.5935</v>
      </c>
    </row>
    <row r="1255">
      <c r="C1255" s="53" t="n">
        <v>100</v>
      </c>
      <c r="D1255" s="24" t="n">
        <v>1.1691</v>
      </c>
      <c r="E1255" s="24" t="n">
        <v>1.503</v>
      </c>
      <c r="F1255" s="24" t="n">
        <v>1.3622</v>
      </c>
    </row>
    <row r="1256">
      <c r="C1256" s="53" t="n">
        <v>101</v>
      </c>
      <c r="D1256" s="24" t="n">
        <v>1.1576</v>
      </c>
      <c r="E1256" s="24" t="n">
        <v>1.1122</v>
      </c>
      <c r="F1256" s="24" t="n">
        <v>0.916</v>
      </c>
    </row>
    <row r="1257">
      <c r="C1257" s="53" t="n">
        <v>102</v>
      </c>
      <c r="D1257" s="24" t="n">
        <v>0.822</v>
      </c>
      <c r="E1257" s="24" t="n">
        <v>1.42</v>
      </c>
      <c r="F1257" s="24" t="n">
        <v>0.9388</v>
      </c>
    </row>
    <row r="1258">
      <c r="C1258" s="53" t="n">
        <v>103</v>
      </c>
      <c r="D1258" s="24" t="n">
        <v>1.0901</v>
      </c>
      <c r="E1258" s="24" t="n">
        <v>1.1933</v>
      </c>
      <c r="F1258" s="24" t="n">
        <v>1.6339</v>
      </c>
    </row>
    <row r="1259">
      <c r="C1259" s="53" t="n">
        <v>104</v>
      </c>
      <c r="D1259" s="24" t="n">
        <v>1.3496</v>
      </c>
      <c r="E1259" s="24" t="n">
        <v>1.336</v>
      </c>
      <c r="F1259" s="24" t="n">
        <v>1.3666</v>
      </c>
    </row>
    <row r="1260">
      <c r="C1260" s="53" t="n">
        <v>105</v>
      </c>
      <c r="D1260" s="24" t="n">
        <v>1.3234</v>
      </c>
      <c r="E1260" s="24" t="n">
        <v>1.093</v>
      </c>
      <c r="F1260" s="24" t="n">
        <v>1.064</v>
      </c>
    </row>
    <row r="1261">
      <c r="C1261" s="53" t="n">
        <v>106</v>
      </c>
      <c r="D1261" s="24" t="n">
        <v>1.0464</v>
      </c>
      <c r="E1261" s="24" t="n">
        <v>1.4423</v>
      </c>
      <c r="F1261" s="24" t="n">
        <v>0.5959</v>
      </c>
    </row>
    <row r="1262">
      <c r="C1262" s="53" t="n">
        <v>107</v>
      </c>
      <c r="D1262" s="24" t="n">
        <v>1.2132</v>
      </c>
      <c r="E1262" s="24" t="n">
        <v>0.9759</v>
      </c>
      <c r="F1262" s="24" t="n">
        <v>0.8306</v>
      </c>
    </row>
    <row r="1263">
      <c r="C1263" s="53" t="n">
        <v>108</v>
      </c>
      <c r="D1263" s="24" t="n">
        <v>0.956</v>
      </c>
      <c r="E1263" s="24" t="n">
        <v>1.258</v>
      </c>
      <c r="F1263" s="24" t="n">
        <v>1.6279</v>
      </c>
    </row>
    <row r="1264">
      <c r="C1264" s="53" t="n">
        <v>109</v>
      </c>
      <c r="D1264" s="24" t="n">
        <v>1.2946</v>
      </c>
      <c r="E1264" s="24" t="n">
        <v>1.4801</v>
      </c>
      <c r="F1264" s="24" t="n">
        <v>1.136</v>
      </c>
    </row>
    <row r="1265">
      <c r="C1265" s="53" t="n">
        <v>110</v>
      </c>
      <c r="D1265" s="24" t="n">
        <v>1.1057</v>
      </c>
      <c r="E1265" s="24" t="n">
        <v>1.1349</v>
      </c>
      <c r="F1265" s="24" t="n">
        <v>1.1192</v>
      </c>
    </row>
    <row r="1266">
      <c r="C1266" s="53" t="n">
        <v>111</v>
      </c>
      <c r="D1266" s="24" t="n">
        <v>1.3401</v>
      </c>
      <c r="E1266" s="24" t="n">
        <v>0.8651</v>
      </c>
      <c r="F1266" s="24" t="n">
        <v>1.3025</v>
      </c>
    </row>
    <row r="1267">
      <c r="C1267" s="53" t="n">
        <v>112</v>
      </c>
      <c r="D1267" s="24" t="n">
        <v>1.0649</v>
      </c>
      <c r="E1267" s="24" t="n">
        <v>1.4496</v>
      </c>
      <c r="F1267" s="24" t="n">
        <v>1.6255</v>
      </c>
    </row>
    <row r="1268">
      <c r="C1268" s="53" t="n">
        <v>113</v>
      </c>
      <c r="D1268" s="24" t="n">
        <v>1.2287</v>
      </c>
      <c r="E1268" s="24" t="n">
        <v>1.3387</v>
      </c>
      <c r="F1268" s="24" t="n">
        <v>0.7861</v>
      </c>
    </row>
    <row r="1269">
      <c r="C1269" s="53" t="n">
        <v>114</v>
      </c>
      <c r="D1269" s="24" t="n">
        <v>1.5068</v>
      </c>
      <c r="E1269" s="24" t="n">
        <v>1.0615</v>
      </c>
      <c r="F1269" s="24" t="n">
        <v>1.2095</v>
      </c>
    </row>
    <row r="1270">
      <c r="C1270" s="53" t="n">
        <v>115</v>
      </c>
      <c r="D1270" s="24" t="n">
        <v>1.0108</v>
      </c>
      <c r="E1270" s="24" t="n">
        <v>1.0433</v>
      </c>
      <c r="F1270" s="24" t="n">
        <v>0.9563</v>
      </c>
    </row>
    <row r="1271">
      <c r="C1271" s="53" t="n">
        <v>116</v>
      </c>
      <c r="D1271" s="24" t="n">
        <v>1.7012</v>
      </c>
      <c r="E1271" s="24" t="n">
        <v>1.2364</v>
      </c>
      <c r="F1271" s="24" t="n">
        <v>0.7435</v>
      </c>
    </row>
    <row r="1272">
      <c r="C1272" s="53" t="n">
        <v>117</v>
      </c>
      <c r="D1272" s="24" t="n">
        <v>1.3323</v>
      </c>
      <c r="E1272" s="24" t="n">
        <v>0.8841</v>
      </c>
      <c r="F1272" s="24" t="n">
        <v>1.2801</v>
      </c>
    </row>
    <row r="1273">
      <c r="C1273" s="53" t="n">
        <v>118</v>
      </c>
      <c r="D1273" s="24" t="n">
        <v>1.8172</v>
      </c>
      <c r="E1273" s="24" t="n">
        <v>1.2572</v>
      </c>
      <c r="F1273" s="24" t="n">
        <v>1.6024</v>
      </c>
    </row>
    <row r="1274">
      <c r="C1274" s="53" t="n">
        <v>119</v>
      </c>
      <c r="D1274" s="24" t="n">
        <v>0.8806</v>
      </c>
      <c r="E1274" s="24" t="n">
        <v>1.8068</v>
      </c>
      <c r="F1274" s="24" t="n">
        <v>1.2184</v>
      </c>
    </row>
    <row r="1275">
      <c r="C1275" s="53" t="n">
        <v>120</v>
      </c>
      <c r="D1275" s="24" t="n">
        <v>1.0487</v>
      </c>
      <c r="E1275" s="24" t="n">
        <v>1.2331</v>
      </c>
      <c r="F1275" s="24" t="n">
        <v>1.1929</v>
      </c>
    </row>
    <row r="1276">
      <c r="C1276" s="53" t="n">
        <v>121</v>
      </c>
      <c r="D1276" s="24" t="n">
        <v>1.0103</v>
      </c>
      <c r="E1276" s="24" t="n">
        <v>1.1119</v>
      </c>
      <c r="F1276" s="24" t="n">
        <v>0.8607</v>
      </c>
    </row>
    <row r="1277">
      <c r="C1277" s="53" t="n">
        <v>122</v>
      </c>
      <c r="D1277" s="24" t="n">
        <v>1.6153</v>
      </c>
      <c r="E1277" s="24" t="n">
        <v>0.8286</v>
      </c>
      <c r="F1277" s="24" t="n">
        <v>1.0477</v>
      </c>
    </row>
    <row r="1278">
      <c r="C1278" s="53" t="n">
        <v>123</v>
      </c>
      <c r="D1278" s="24" t="n">
        <v>1.2001</v>
      </c>
      <c r="E1278" s="24" t="n">
        <v>1.3307</v>
      </c>
      <c r="F1278" s="24" t="n">
        <v>0.8889</v>
      </c>
    </row>
    <row r="1279">
      <c r="C1279" s="53" t="n">
        <v>124</v>
      </c>
      <c r="D1279" s="24" t="n">
        <v>1.2979</v>
      </c>
      <c r="E1279" s="24" t="n">
        <v>0.9739</v>
      </c>
      <c r="F1279" s="24" t="n">
        <v>1.5067</v>
      </c>
    </row>
    <row r="1280">
      <c r="C1280" s="53" t="n">
        <v>125</v>
      </c>
      <c r="D1280" s="24" t="n">
        <v>1.1328</v>
      </c>
      <c r="E1280" s="24" t="n">
        <v>1.6168</v>
      </c>
      <c r="F1280" s="24" t="n">
        <v>0.9863</v>
      </c>
    </row>
    <row r="1281">
      <c r="C1281" s="53" t="n">
        <v>126</v>
      </c>
      <c r="D1281" s="24" t="n">
        <v>1.3491</v>
      </c>
      <c r="E1281" s="24" t="n">
        <v>0.8777</v>
      </c>
      <c r="F1281" s="24" t="n">
        <v>1.2793</v>
      </c>
    </row>
    <row r="1282">
      <c r="C1282" s="53" t="n">
        <v>127</v>
      </c>
      <c r="D1282" s="24" t="n">
        <v>1.1726</v>
      </c>
      <c r="E1282" s="24" t="n">
        <v>1.647</v>
      </c>
      <c r="F1282" s="24" t="n">
        <v>1.0369</v>
      </c>
    </row>
    <row r="1283">
      <c r="C1283" s="53" t="n">
        <v>128</v>
      </c>
      <c r="D1283" s="24" t="n">
        <v>1.5269</v>
      </c>
      <c r="E1283" s="24" t="n">
        <v>1.1005</v>
      </c>
      <c r="F1283" s="24" t="n">
        <v>0.8197</v>
      </c>
    </row>
    <row r="1284">
      <c r="C1284" s="53" t="n">
        <v>129</v>
      </c>
      <c r="D1284" s="24" t="n">
        <v>1.7494</v>
      </c>
      <c r="E1284" s="24" t="n">
        <v>0.8645</v>
      </c>
      <c r="F1284" s="24" t="n">
        <v>1.0056</v>
      </c>
    </row>
    <row r="1285">
      <c r="C1285" s="53" t="n">
        <v>130</v>
      </c>
      <c r="D1285" s="24" t="n">
        <v>1.3642</v>
      </c>
      <c r="E1285" s="24" t="n">
        <v>1.0199</v>
      </c>
      <c r="F1285" s="24" t="n">
        <v>1.1953</v>
      </c>
    </row>
    <row r="1286">
      <c r="C1286" s="53" t="n">
        <v>131</v>
      </c>
      <c r="D1286" s="24" t="n">
        <v>1.5836</v>
      </c>
      <c r="E1286" s="24" t="n">
        <v>0.9198</v>
      </c>
      <c r="F1286" s="24" t="n">
        <v>0.9137</v>
      </c>
    </row>
    <row r="1287">
      <c r="C1287" s="53" t="n">
        <v>132</v>
      </c>
      <c r="D1287" s="24" t="n">
        <v>1.4294</v>
      </c>
      <c r="E1287" s="24" t="n">
        <v>1.3133</v>
      </c>
      <c r="F1287" s="24" t="n">
        <v>1.3796</v>
      </c>
    </row>
    <row r="1288">
      <c r="C1288" s="53" t="n">
        <v>133</v>
      </c>
      <c r="D1288" s="24" t="n">
        <v>1.2627</v>
      </c>
      <c r="E1288" s="24" t="n">
        <v>1.1688</v>
      </c>
      <c r="F1288" s="24" t="n">
        <v>1.1001</v>
      </c>
    </row>
    <row r="1289">
      <c r="C1289" s="53" t="n">
        <v>134</v>
      </c>
      <c r="D1289" s="24" t="n">
        <v>1.5753</v>
      </c>
      <c r="E1289" s="24" t="n">
        <v>1.1689</v>
      </c>
      <c r="F1289" s="24" t="n">
        <v>0.8355</v>
      </c>
    </row>
    <row r="1290">
      <c r="C1290" s="53" t="n">
        <v>135</v>
      </c>
      <c r="D1290" s="24" t="n">
        <v>1.0283</v>
      </c>
      <c r="E1290" s="24" t="n">
        <v>1.0013</v>
      </c>
      <c r="F1290" s="24" t="n">
        <v>1.2059</v>
      </c>
    </row>
    <row r="1291">
      <c r="C1291" s="53" t="n">
        <v>136</v>
      </c>
      <c r="D1291" s="24" t="n">
        <v>1.7181</v>
      </c>
      <c r="E1291" s="24" t="n">
        <v>1.0715</v>
      </c>
      <c r="F1291" s="24" t="n">
        <v>1.5053</v>
      </c>
    </row>
    <row r="1292">
      <c r="C1292" s="53" t="n">
        <v>137</v>
      </c>
      <c r="D1292" s="24" t="n">
        <v>1.211</v>
      </c>
      <c r="E1292" s="24" t="n">
        <v>1.4351</v>
      </c>
      <c r="F1292" s="24" t="n">
        <v>1.5993</v>
      </c>
    </row>
    <row r="1293">
      <c r="C1293" s="53" t="n">
        <v>138</v>
      </c>
      <c r="D1293" s="24" t="n">
        <v>1.2278</v>
      </c>
      <c r="E1293" s="24" t="n">
        <v>1.3644</v>
      </c>
      <c r="F1293" s="24" t="n">
        <v>1.3278</v>
      </c>
    </row>
    <row r="1294">
      <c r="C1294" s="53" t="n">
        <v>139</v>
      </c>
      <c r="D1294" s="24" t="n">
        <v>1.3188</v>
      </c>
      <c r="E1294" s="24" t="n">
        <v>2.2078</v>
      </c>
      <c r="F1294" s="24" t="n">
        <v>1.6233</v>
      </c>
    </row>
    <row r="1295">
      <c r="C1295" s="53" t="n">
        <v>140</v>
      </c>
      <c r="D1295" s="24" t="n">
        <v>0.7457</v>
      </c>
      <c r="E1295" s="24" t="n">
        <v>1.7291</v>
      </c>
      <c r="F1295" s="24" t="n">
        <v>1.4677</v>
      </c>
    </row>
    <row r="1296">
      <c r="C1296" s="53" t="n">
        <v>141</v>
      </c>
      <c r="D1296" s="24" t="n">
        <v>1.5561</v>
      </c>
      <c r="E1296" s="24" t="n">
        <v>1.3772</v>
      </c>
      <c r="F1296" s="24" t="n">
        <v>1.8832</v>
      </c>
    </row>
    <row r="1297">
      <c r="C1297" s="53" t="n">
        <v>142</v>
      </c>
      <c r="D1297" s="24" t="n">
        <v>0.8313</v>
      </c>
      <c r="E1297" s="24" t="n">
        <v>0.8070000000000001</v>
      </c>
      <c r="F1297" s="24" t="n">
        <v>1.0261</v>
      </c>
    </row>
    <row r="1298">
      <c r="C1298" s="53" t="n">
        <v>143</v>
      </c>
      <c r="D1298" s="24" t="n">
        <v>0.9297</v>
      </c>
      <c r="E1298" s="24" t="n">
        <v>1.3633</v>
      </c>
      <c r="F1298" s="24" t="n">
        <v>0.8024</v>
      </c>
    </row>
    <row r="1299">
      <c r="C1299" s="53" t="n">
        <v>144</v>
      </c>
      <c r="D1299" s="24" t="n">
        <v>0.7405</v>
      </c>
      <c r="E1299" s="24" t="n">
        <v>0.7875</v>
      </c>
      <c r="F1299" s="24" t="n">
        <v>1.7203</v>
      </c>
    </row>
    <row r="1300">
      <c r="C1300" s="53" t="n">
        <v>145</v>
      </c>
      <c r="D1300" s="24" t="n">
        <v>1.2915</v>
      </c>
      <c r="E1300" s="24" t="n">
        <v>1.7838</v>
      </c>
      <c r="F1300" s="24" t="n">
        <v>1.1335</v>
      </c>
    </row>
    <row r="1301">
      <c r="C1301" s="53" t="n">
        <v>146</v>
      </c>
      <c r="D1301" s="24" t="n">
        <v>1.4791</v>
      </c>
      <c r="E1301" s="24" t="n">
        <v>1.1196</v>
      </c>
      <c r="F1301" s="24" t="n">
        <v>1.139</v>
      </c>
    </row>
    <row r="1302">
      <c r="C1302" s="53" t="n">
        <v>147</v>
      </c>
      <c r="D1302" s="24" t="n">
        <v>1.3761</v>
      </c>
      <c r="E1302" s="24" t="n">
        <v>1.4577</v>
      </c>
      <c r="F1302" s="24" t="n">
        <v>1.3234</v>
      </c>
    </row>
    <row r="1303">
      <c r="C1303" s="53" t="n">
        <v>148</v>
      </c>
      <c r="D1303" s="24" t="n">
        <v>1.2141</v>
      </c>
      <c r="E1303" s="24" t="n">
        <v>2.1214</v>
      </c>
      <c r="F1303" s="24" t="n">
        <v>1.5624</v>
      </c>
    </row>
    <row r="1304">
      <c r="C1304" s="53" t="n">
        <v>149</v>
      </c>
      <c r="D1304" s="24" t="n">
        <v>1.0269</v>
      </c>
      <c r="E1304" s="24" t="n">
        <v>1.0506</v>
      </c>
      <c r="F1304" s="24" t="n">
        <v>1.3567</v>
      </c>
    </row>
    <row r="1305">
      <c r="C1305" s="53" t="n">
        <v>150</v>
      </c>
      <c r="D1305" s="24" t="n">
        <v>1.914</v>
      </c>
      <c r="E1305" s="24" t="n">
        <v>1.7076</v>
      </c>
      <c r="F1305" s="24" t="n">
        <v>1.113</v>
      </c>
    </row>
    <row r="1306">
      <c r="C1306" s="53" t="n">
        <v>151</v>
      </c>
      <c r="D1306" s="24" t="n">
        <v>1.5657</v>
      </c>
      <c r="E1306" s="24" t="n">
        <v>0.9724</v>
      </c>
      <c r="F1306" s="24" t="n">
        <v>1.4661</v>
      </c>
    </row>
    <row r="1307">
      <c r="C1307" s="53" t="n">
        <v>152</v>
      </c>
      <c r="D1307" s="24" t="n">
        <v>0.7308</v>
      </c>
      <c r="E1307" s="24" t="n">
        <v>1.4306</v>
      </c>
      <c r="F1307" s="24" t="n">
        <v>1.5232</v>
      </c>
    </row>
    <row r="1308">
      <c r="C1308" s="53" t="n">
        <v>153</v>
      </c>
      <c r="D1308" s="24" t="n">
        <v>1.1337</v>
      </c>
      <c r="E1308" s="24" t="n">
        <v>1.2038</v>
      </c>
      <c r="F1308" s="24" t="n">
        <v>1.2853</v>
      </c>
    </row>
    <row r="1309">
      <c r="C1309" s="53" t="n">
        <v>154</v>
      </c>
      <c r="D1309" s="24" t="n">
        <v>1.3607</v>
      </c>
      <c r="E1309" s="24" t="n">
        <v>1.2397</v>
      </c>
      <c r="F1309" s="24" t="n">
        <v>0.994</v>
      </c>
    </row>
    <row r="1310">
      <c r="C1310" s="53" t="n">
        <v>155</v>
      </c>
      <c r="D1310" s="24" t="n">
        <v>1.5023</v>
      </c>
      <c r="E1310" s="24" t="n">
        <v>0.9356</v>
      </c>
      <c r="F1310" s="24" t="n">
        <v>1.4716</v>
      </c>
    </row>
    <row r="1311">
      <c r="C1311" s="53" t="n">
        <v>156</v>
      </c>
      <c r="D1311" s="24" t="n">
        <v>1.3618</v>
      </c>
      <c r="E1311" s="24" t="n">
        <v>1.2807</v>
      </c>
      <c r="F1311" s="24" t="n">
        <v>1.2695</v>
      </c>
    </row>
    <row r="1312">
      <c r="C1312" s="53" t="n">
        <v>157</v>
      </c>
      <c r="D1312" s="24" t="n">
        <v>1.1899</v>
      </c>
      <c r="E1312" s="24" t="n">
        <v>1.0268</v>
      </c>
      <c r="F1312" s="24" t="n">
        <v>1.3969</v>
      </c>
    </row>
    <row r="1313">
      <c r="C1313" s="53" t="n">
        <v>158</v>
      </c>
      <c r="D1313" s="24" t="n">
        <v>0.9693000000000001</v>
      </c>
      <c r="E1313" s="24" t="n">
        <v>1.0257</v>
      </c>
      <c r="F1313" s="24" t="n">
        <v>1.2389</v>
      </c>
    </row>
    <row r="1314">
      <c r="C1314" s="53" t="n">
        <v>159</v>
      </c>
      <c r="D1314" s="24" t="n">
        <v>1.3823</v>
      </c>
      <c r="E1314" s="24" t="n">
        <v>1.1304</v>
      </c>
      <c r="F1314" s="24" t="n">
        <v>1.692</v>
      </c>
    </row>
    <row r="1315">
      <c r="C1315" s="53" t="n">
        <v>160</v>
      </c>
      <c r="D1315" s="24" t="n">
        <v>1.0514</v>
      </c>
      <c r="E1315" s="24" t="n">
        <v>1.1574</v>
      </c>
      <c r="F1315" s="24" t="n">
        <v>1.5266</v>
      </c>
    </row>
    <row r="1316">
      <c r="C1316" s="53" t="n">
        <v>161</v>
      </c>
      <c r="D1316" s="24" t="n">
        <v>1.424</v>
      </c>
      <c r="E1316" s="24" t="n">
        <v>0.4854</v>
      </c>
      <c r="F1316" s="24" t="n">
        <v>1.8693</v>
      </c>
    </row>
    <row r="1317">
      <c r="C1317" s="53" t="n">
        <v>162</v>
      </c>
      <c r="D1317" s="24" t="n">
        <v>1.4103</v>
      </c>
      <c r="E1317" s="24" t="n">
        <v>1.0247</v>
      </c>
      <c r="F1317" s="24" t="n">
        <v>1.267</v>
      </c>
    </row>
    <row r="1318">
      <c r="C1318" s="53" t="n">
        <v>163</v>
      </c>
      <c r="D1318" s="24" t="n">
        <v>0.9856</v>
      </c>
      <c r="E1318" s="24" t="n">
        <v>0.6493</v>
      </c>
      <c r="F1318" s="24" t="n">
        <v>1.112</v>
      </c>
    </row>
    <row r="1319">
      <c r="C1319" s="53" t="n">
        <v>164</v>
      </c>
      <c r="D1319" s="24" t="n">
        <v>0.9278999999999999</v>
      </c>
      <c r="E1319" s="24" t="n">
        <v>1.1673</v>
      </c>
      <c r="F1319" s="24" t="n">
        <v>0.9917</v>
      </c>
    </row>
    <row r="1320">
      <c r="C1320" s="53" t="n">
        <v>165</v>
      </c>
      <c r="D1320" s="24" t="n">
        <v>1.2531</v>
      </c>
      <c r="E1320" s="24" t="n">
        <v>1.7968</v>
      </c>
      <c r="F1320" s="24" t="n">
        <v>0.7357</v>
      </c>
    </row>
    <row r="1321">
      <c r="C1321" s="53" t="n">
        <v>166</v>
      </c>
      <c r="D1321" s="24" t="n">
        <v>1.1018</v>
      </c>
      <c r="E1321" s="24" t="n">
        <v>1.0396</v>
      </c>
      <c r="F1321" s="24" t="n">
        <v>1.6219</v>
      </c>
    </row>
    <row r="1322">
      <c r="C1322" s="53" t="n">
        <v>167</v>
      </c>
      <c r="D1322" s="24" t="n">
        <v>1.0647</v>
      </c>
      <c r="E1322" s="24" t="n">
        <v>1.3703</v>
      </c>
      <c r="F1322" s="24" t="n">
        <v>0.6574</v>
      </c>
    </row>
    <row r="1323">
      <c r="C1323" s="53" t="n">
        <v>168</v>
      </c>
      <c r="D1323" s="24" t="n">
        <v>0.8184</v>
      </c>
      <c r="E1323" s="24" t="n">
        <v>0.9265</v>
      </c>
      <c r="F1323" s="24" t="n">
        <v>0.9666</v>
      </c>
    </row>
    <row r="1324">
      <c r="C1324" s="53" t="n">
        <v>169</v>
      </c>
      <c r="D1324" s="24" t="n">
        <v>1.2626</v>
      </c>
      <c r="E1324" s="24" t="n">
        <v>1.4624</v>
      </c>
      <c r="F1324" s="24" t="n">
        <v>1.4806</v>
      </c>
    </row>
    <row r="1325">
      <c r="C1325" s="53" t="n">
        <v>170</v>
      </c>
      <c r="D1325" s="24" t="n">
        <v>1.84</v>
      </c>
      <c r="E1325" s="24" t="n">
        <v>1.1823</v>
      </c>
      <c r="F1325" s="24" t="n">
        <v>0.7554</v>
      </c>
    </row>
    <row r="1326">
      <c r="C1326" s="53" t="n">
        <v>171</v>
      </c>
      <c r="D1326" s="24" t="n">
        <v>1.1858</v>
      </c>
      <c r="E1326" s="24" t="n">
        <v>1.2888</v>
      </c>
      <c r="F1326" s="24" t="n">
        <v>1.1811</v>
      </c>
    </row>
    <row r="1327">
      <c r="C1327" s="53" t="n">
        <v>172</v>
      </c>
      <c r="D1327" s="24" t="n">
        <v>1.8274</v>
      </c>
      <c r="E1327" s="24" t="n">
        <v>0.9569</v>
      </c>
      <c r="F1327" s="24" t="n">
        <v>1.4058</v>
      </c>
    </row>
    <row r="1328">
      <c r="C1328" s="53" t="n">
        <v>173</v>
      </c>
      <c r="D1328" s="24" t="n">
        <v>1.1134</v>
      </c>
      <c r="E1328" s="24" t="n">
        <v>1.2137</v>
      </c>
      <c r="F1328" s="24" t="n">
        <v>1.4319</v>
      </c>
    </row>
    <row r="1329">
      <c r="C1329" s="53" t="n">
        <v>174</v>
      </c>
      <c r="D1329" s="24" t="n">
        <v>1.1481</v>
      </c>
      <c r="E1329" s="24" t="n">
        <v>1.3336</v>
      </c>
      <c r="F1329" s="24" t="n">
        <v>0.8831</v>
      </c>
    </row>
    <row r="1330">
      <c r="C1330" s="53" t="n">
        <v>175</v>
      </c>
      <c r="D1330" s="24" t="n">
        <v>1.0218</v>
      </c>
      <c r="E1330" s="24" t="n">
        <v>0.9347</v>
      </c>
      <c r="F1330" s="24" t="n">
        <v>1.3439</v>
      </c>
    </row>
    <row r="1331">
      <c r="C1331" s="53" t="n">
        <v>176</v>
      </c>
      <c r="D1331" s="24" t="n">
        <v>1.0905</v>
      </c>
      <c r="E1331" s="24" t="n">
        <v>1.0565</v>
      </c>
      <c r="F1331" s="24" t="n">
        <v>1.1862</v>
      </c>
    </row>
    <row r="1332">
      <c r="C1332" s="53" t="n">
        <v>177</v>
      </c>
      <c r="D1332" s="24" t="n">
        <v>1.4619</v>
      </c>
      <c r="E1332" s="24" t="n">
        <v>0.8619</v>
      </c>
      <c r="F1332" s="24" t="n">
        <v>0.7215</v>
      </c>
    </row>
    <row r="1333">
      <c r="C1333" s="53" t="n">
        <v>178</v>
      </c>
      <c r="D1333" s="24" t="n">
        <v>1.1697</v>
      </c>
      <c r="E1333" s="24" t="n">
        <v>2.2006</v>
      </c>
      <c r="F1333" s="24" t="n">
        <v>1.156</v>
      </c>
    </row>
    <row r="1334">
      <c r="C1334" s="53" t="n">
        <v>179</v>
      </c>
      <c r="D1334" s="24" t="n">
        <v>0.9615</v>
      </c>
      <c r="E1334" s="24" t="n">
        <v>1.0094</v>
      </c>
      <c r="F1334" s="24" t="n">
        <v>1.3407</v>
      </c>
    </row>
    <row r="1335">
      <c r="C1335" s="53" t="n">
        <v>180</v>
      </c>
      <c r="D1335" s="24" t="n">
        <v>1.8176</v>
      </c>
      <c r="E1335" s="24" t="n">
        <v>1.3728</v>
      </c>
      <c r="F1335" s="24" t="n">
        <v>1.0052</v>
      </c>
    </row>
    <row r="1336">
      <c r="C1336" s="53" t="n">
        <v>181</v>
      </c>
      <c r="D1336" s="24" t="n">
        <v>0.7027</v>
      </c>
      <c r="E1336" s="24" t="n">
        <v>1.127</v>
      </c>
      <c r="F1336" s="24" t="n">
        <v>1.3785</v>
      </c>
    </row>
    <row r="1337">
      <c r="C1337" s="53" t="n">
        <v>182</v>
      </c>
      <c r="D1337" s="24" t="n">
        <v>1.1144</v>
      </c>
      <c r="E1337" s="24" t="n">
        <v>1.1662</v>
      </c>
      <c r="F1337" s="24" t="n">
        <v>1.3026</v>
      </c>
    </row>
    <row r="1338">
      <c r="C1338" s="53" t="n">
        <v>183</v>
      </c>
      <c r="D1338" s="24" t="n">
        <v>1.5793</v>
      </c>
      <c r="E1338" s="24" t="n">
        <v>1.0658</v>
      </c>
      <c r="F1338" s="24" t="n">
        <v>1.0608</v>
      </c>
    </row>
    <row r="1339">
      <c r="C1339" s="53" t="n">
        <v>184</v>
      </c>
      <c r="D1339" s="24" t="n">
        <v>1.1303</v>
      </c>
      <c r="E1339" s="24" t="n">
        <v>1.5636</v>
      </c>
      <c r="F1339" s="24" t="n">
        <v>1.4221</v>
      </c>
    </row>
    <row r="1340">
      <c r="C1340" s="53" t="n">
        <v>185</v>
      </c>
      <c r="D1340" s="24" t="n">
        <v>1.0983</v>
      </c>
      <c r="E1340" s="24" t="n">
        <v>0.9937</v>
      </c>
      <c r="F1340" s="24" t="n">
        <v>0.7779</v>
      </c>
    </row>
    <row r="1341">
      <c r="C1341" s="53" t="n">
        <v>186</v>
      </c>
      <c r="D1341" s="24" t="n">
        <v>1.7013</v>
      </c>
      <c r="E1341" s="24" t="n">
        <v>0.9242</v>
      </c>
      <c r="F1341" s="24" t="n">
        <v>0.8889</v>
      </c>
    </row>
    <row r="1342">
      <c r="C1342" s="53" t="n">
        <v>187</v>
      </c>
      <c r="D1342" s="24" t="n">
        <v>0.9312</v>
      </c>
      <c r="E1342" s="24" t="n">
        <v>1.0922</v>
      </c>
      <c r="F1342" s="24" t="n">
        <v>1.1999</v>
      </c>
    </row>
    <row r="1343">
      <c r="C1343" s="53" t="n">
        <v>188</v>
      </c>
      <c r="D1343" s="24" t="n">
        <v>0.9628</v>
      </c>
      <c r="E1343" s="24" t="n">
        <v>1.1884</v>
      </c>
      <c r="F1343" s="24" t="n">
        <v>1.678</v>
      </c>
    </row>
    <row r="1344">
      <c r="C1344" s="53" t="n">
        <v>189</v>
      </c>
      <c r="D1344" s="24" t="n">
        <v>1.1337</v>
      </c>
      <c r="E1344" s="24" t="n">
        <v>1.4434</v>
      </c>
      <c r="F1344" s="24" t="n">
        <v>2.0529</v>
      </c>
    </row>
    <row r="1345">
      <c r="C1345" s="53" t="n">
        <v>190</v>
      </c>
      <c r="D1345" s="24" t="n">
        <v>1.1723</v>
      </c>
      <c r="E1345" s="24" t="n">
        <v>0.8515</v>
      </c>
      <c r="F1345" s="24" t="n">
        <v>1.6578</v>
      </c>
    </row>
    <row r="1346">
      <c r="C1346" s="53" t="n">
        <v>191</v>
      </c>
      <c r="D1346" s="24" t="n">
        <v>1.6658</v>
      </c>
      <c r="E1346" s="24" t="n">
        <v>1.0874</v>
      </c>
      <c r="F1346" s="24" t="n">
        <v>0.9457</v>
      </c>
    </row>
    <row r="1347">
      <c r="C1347" s="53" t="n">
        <v>192</v>
      </c>
      <c r="D1347" s="24" t="n">
        <v>1.6537</v>
      </c>
      <c r="E1347" s="24" t="n">
        <v>1.6222</v>
      </c>
      <c r="F1347" s="24" t="n">
        <v>0.7641</v>
      </c>
    </row>
    <row r="1348">
      <c r="C1348" s="53" t="n">
        <v>193</v>
      </c>
      <c r="D1348" s="24" t="n">
        <v>1.1714</v>
      </c>
      <c r="E1348" s="24" t="n">
        <v>1.4261</v>
      </c>
      <c r="F1348" s="24" t="n">
        <v>1.0855</v>
      </c>
    </row>
    <row r="1349">
      <c r="C1349" s="53" t="n">
        <v>194</v>
      </c>
      <c r="D1349" s="24" t="n">
        <v>1.2212</v>
      </c>
      <c r="E1349" s="24" t="n">
        <v>1.6363</v>
      </c>
      <c r="F1349" s="24" t="n">
        <v>1.1057</v>
      </c>
    </row>
    <row r="1350">
      <c r="C1350" s="53" t="n">
        <v>195</v>
      </c>
      <c r="D1350" s="24" t="n">
        <v>0.4643</v>
      </c>
      <c r="E1350" s="24" t="n">
        <v>1.0841</v>
      </c>
      <c r="F1350" s="24" t="n">
        <v>1.4745</v>
      </c>
    </row>
    <row r="1351">
      <c r="C1351" s="53" t="n">
        <v>196</v>
      </c>
      <c r="D1351" s="24" t="n">
        <v>1.3245</v>
      </c>
      <c r="E1351" s="24" t="n">
        <v>0.9193</v>
      </c>
      <c r="F1351" s="24" t="n">
        <v>1.0024</v>
      </c>
    </row>
    <row r="1352">
      <c r="C1352" s="53" t="n">
        <v>197</v>
      </c>
      <c r="D1352" s="24" t="n">
        <v>1.0547</v>
      </c>
      <c r="E1352" s="24" t="n">
        <v>1.3492</v>
      </c>
      <c r="F1352" s="24" t="n">
        <v>1.2079</v>
      </c>
    </row>
    <row r="1353">
      <c r="C1353" s="53" t="n">
        <v>198</v>
      </c>
      <c r="D1353" s="24" t="n">
        <v>1.6567</v>
      </c>
      <c r="E1353" s="24" t="n">
        <v>1.2812</v>
      </c>
      <c r="F1353" s="24" t="n">
        <v>1.2285</v>
      </c>
    </row>
  </sheetData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4:T210"/>
  <sheetViews>
    <sheetView zoomScale="90" zoomScaleNormal="90" workbookViewId="0">
      <selection activeCell="A1" sqref="A1"/>
    </sheetView>
  </sheetViews>
  <sheetFormatPr baseColWidth="8" defaultColWidth="8.88671875" defaultRowHeight="14.4"/>
  <cols>
    <col width="11.6640625" customWidth="1" style="94" min="1" max="1"/>
    <col width="13.5546875" bestFit="1" customWidth="1" style="94" min="2" max="2"/>
    <col width="8.88671875" customWidth="1" style="94" min="3" max="3"/>
    <col width="9.6640625" customWidth="1" style="94" min="4" max="4"/>
    <col width="12.6640625" bestFit="1" customWidth="1" style="94" min="5" max="5"/>
    <col width="13.21875" bestFit="1" customWidth="1" style="94" min="6" max="7"/>
    <col width="23.33203125" bestFit="1" customWidth="1" style="94" min="8" max="8"/>
    <col width="12.6640625" bestFit="1" customWidth="1" style="94" min="9" max="9"/>
    <col width="13.21875" bestFit="1" customWidth="1" style="94" min="10" max="10"/>
    <col width="9" bestFit="1" customWidth="1" style="94" min="11" max="11"/>
    <col width="10.109375" customWidth="1" style="94" min="12" max="12"/>
    <col width="13.21875" bestFit="1" customWidth="1" style="94" min="13" max="13"/>
    <col width="12.6640625" bestFit="1" customWidth="1" style="94" min="14" max="14"/>
    <col width="13.21875" bestFit="1" customWidth="1" style="94" min="15" max="15"/>
    <col width="9.33203125" customWidth="1" style="94" min="16" max="16"/>
    <col width="12.6640625" bestFit="1" customWidth="1" style="94" min="17" max="18"/>
    <col width="8.88671875" customWidth="1" style="94" min="19" max="19"/>
    <col width="19.109375" bestFit="1" customWidth="1" style="94" min="20" max="20"/>
    <col width="8.88671875" customWidth="1" style="94" min="21" max="16384"/>
  </cols>
  <sheetData>
    <row r="4">
      <c r="B4" s="67" t="inlineStr">
        <is>
          <t>Results</t>
        </is>
      </c>
      <c r="C4" s="67" t="inlineStr">
        <is>
          <t>vSw</t>
        </is>
      </c>
      <c r="D4" s="94" t="n">
        <v>1</v>
      </c>
      <c r="E4" s="94" t="n">
        <v>2</v>
      </c>
      <c r="F4" s="94" t="n">
        <v>3</v>
      </c>
      <c r="G4" s="94" t="n">
        <v>4</v>
      </c>
      <c r="H4" s="94" t="n">
        <v>5</v>
      </c>
      <c r="I4" s="94" t="n">
        <v>6</v>
      </c>
      <c r="J4" s="94" t="n">
        <v>7</v>
      </c>
      <c r="K4" s="94" t="n">
        <v>8</v>
      </c>
      <c r="L4" s="94" t="n">
        <v>9</v>
      </c>
      <c r="M4" s="94" t="n">
        <v>10</v>
      </c>
      <c r="N4" s="94" t="n">
        <v>11</v>
      </c>
      <c r="O4" s="94" t="n">
        <v>12</v>
      </c>
      <c r="P4" s="94" t="n">
        <v>13</v>
      </c>
      <c r="Q4" s="94" t="n">
        <v>14</v>
      </c>
      <c r="R4" s="94" t="n">
        <v>15</v>
      </c>
      <c r="T4" s="37" t="inlineStr">
        <is>
          <t>Processamento atual</t>
        </is>
      </c>
    </row>
    <row r="5">
      <c r="A5" s="104" t="n"/>
      <c r="C5" s="94" t="n">
        <v>1</v>
      </c>
      <c r="D5" s="105" t="n">
        <v>-10.16690478238277</v>
      </c>
      <c r="E5" s="105" t="n">
        <v>-16.03856182527825</v>
      </c>
      <c r="F5" s="105" t="n">
        <v>-15.9456108577997</v>
      </c>
      <c r="G5" s="105" t="n">
        <v>-19.05041676075096</v>
      </c>
      <c r="H5" s="105" t="n">
        <v>0</v>
      </c>
      <c r="I5" s="105" t="n">
        <v>1.102328773657163</v>
      </c>
      <c r="J5" s="105" t="n">
        <v>-10.9398510515096</v>
      </c>
      <c r="K5" s="105" t="n">
        <v>1.105854140550407</v>
      </c>
      <c r="L5" s="105" t="n">
        <v>0.9511460647066524</v>
      </c>
      <c r="M5" s="105" t="n">
        <v>-12.30693170918004</v>
      </c>
      <c r="N5" s="105" t="n">
        <v>-36.18995825946331</v>
      </c>
      <c r="O5" s="105" t="n">
        <v>-14.38229128244103</v>
      </c>
      <c r="P5" s="105" t="n">
        <v>1.101072769301575</v>
      </c>
      <c r="Q5" s="105" t="n">
        <v>1.09142214615475</v>
      </c>
      <c r="R5" s="105" t="n">
        <v>1.22434989113711</v>
      </c>
      <c r="T5" s="69" t="n">
        <v>6245564.371746998</v>
      </c>
    </row>
    <row r="6">
      <c r="C6" s="94" t="n">
        <v>2</v>
      </c>
      <c r="D6" s="105" t="n">
        <v>0</v>
      </c>
      <c r="E6" s="105" t="n">
        <v>1.328593868839336</v>
      </c>
      <c r="F6" s="105" t="n">
        <v>-12.53030357055612</v>
      </c>
      <c r="G6" s="105" t="n">
        <v>-21.62406005697492</v>
      </c>
      <c r="H6" s="105" t="n">
        <v>0</v>
      </c>
      <c r="I6" s="105" t="n">
        <v>0.1848732245204416</v>
      </c>
      <c r="J6" s="105" t="n">
        <v>-160.2555844150484</v>
      </c>
      <c r="K6" s="105" t="n">
        <v>-17.14014273501477</v>
      </c>
      <c r="L6" s="105" t="n">
        <v>-11.61552902216001</v>
      </c>
      <c r="M6" s="105" t="n">
        <v>0.9944603735161621</v>
      </c>
      <c r="N6" s="105" t="n">
        <v>-13.38932985161957</v>
      </c>
      <c r="O6" s="105" t="n">
        <v>1.18399415079684</v>
      </c>
      <c r="P6" s="105" t="n">
        <v>1.468838957495058</v>
      </c>
      <c r="Q6" s="105" t="n">
        <v>0</v>
      </c>
      <c r="R6" s="105" t="n">
        <v>1.017253662797832</v>
      </c>
    </row>
    <row r="7">
      <c r="C7" s="94" t="n">
        <v>3</v>
      </c>
      <c r="D7" s="105" t="n">
        <v>1.406409546343092</v>
      </c>
      <c r="E7" s="105" t="n">
        <v>-20.73926813645217</v>
      </c>
      <c r="F7" s="105" t="n">
        <v>-22.25871479544293</v>
      </c>
      <c r="G7" s="105" t="n">
        <v>1.053788393396858</v>
      </c>
      <c r="H7" s="105" t="n">
        <v>-14.82861124170446</v>
      </c>
      <c r="I7" s="105" t="n">
        <v>1.371483837966215</v>
      </c>
      <c r="J7" s="105" t="n">
        <v>0.9963008945580782</v>
      </c>
      <c r="K7" s="105" t="n">
        <v>-14.13825098247434</v>
      </c>
      <c r="L7" s="105" t="n">
        <v>-17.61822357094325</v>
      </c>
      <c r="M7" s="105" t="n">
        <v>-17.1344376551185</v>
      </c>
      <c r="N7" s="105" t="n">
        <v>0.799687108772415</v>
      </c>
      <c r="O7" s="105" t="n">
        <v>-56.2984338440001</v>
      </c>
      <c r="P7" s="105" t="n">
        <v>-15.12476671671274</v>
      </c>
      <c r="Q7" s="105" t="n">
        <v>-13.02853331037626</v>
      </c>
      <c r="R7" s="105" t="n">
        <v>0.9634995363947662</v>
      </c>
    </row>
    <row r="9">
      <c r="B9" s="67" t="inlineStr">
        <is>
          <t>Results</t>
        </is>
      </c>
      <c r="C9" s="67" t="inlineStr">
        <is>
          <t>vSf</t>
        </is>
      </c>
      <c r="D9" s="94" t="n">
        <v>16</v>
      </c>
      <c r="E9" s="94" t="n">
        <v>17</v>
      </c>
      <c r="F9" s="94" t="n">
        <v>18</v>
      </c>
      <c r="H9" s="37" t="inlineStr">
        <is>
          <t>Processamento atual</t>
        </is>
      </c>
      <c r="L9" s="37" t="n"/>
      <c r="P9" s="37" t="n"/>
    </row>
    <row r="10">
      <c r="A10" s="104" t="n"/>
      <c r="C10" s="94" t="n">
        <v>4</v>
      </c>
      <c r="D10" s="105" t="n">
        <v>0.3732736204977511</v>
      </c>
      <c r="E10" s="105" t="n">
        <v>0</v>
      </c>
      <c r="F10" s="105" t="n">
        <v>0.02116206659760511</v>
      </c>
      <c r="H10" s="69" t="n">
        <v>4087908.8120647</v>
      </c>
    </row>
    <row r="11">
      <c r="C11" s="94" t="n">
        <v>5</v>
      </c>
      <c r="D11" s="105" t="n">
        <v>-5.016838957494882</v>
      </c>
      <c r="E11" s="105" t="n">
        <v>0.500964063193269</v>
      </c>
      <c r="F11" s="105" t="n">
        <v>-5.705838957494882</v>
      </c>
    </row>
    <row r="12">
      <c r="C12" s="94" t="n">
        <v>6</v>
      </c>
      <c r="D12" s="105" t="n">
        <v>-5.756409546342956</v>
      </c>
      <c r="E12" s="105" t="n">
        <v>0.4206810249620396</v>
      </c>
      <c r="F12" s="105" t="n">
        <v>-6.373409546342956</v>
      </c>
    </row>
    <row r="16">
      <c r="B16" s="67" t="inlineStr">
        <is>
          <t>Results</t>
        </is>
      </c>
      <c r="C16" s="67" t="inlineStr">
        <is>
          <t>vSd</t>
        </is>
      </c>
      <c r="D16" s="94" t="n">
        <v>19</v>
      </c>
      <c r="E16" s="94" t="n">
        <v>20</v>
      </c>
      <c r="F16" s="94" t="n">
        <v>21</v>
      </c>
      <c r="H16" s="37" t="inlineStr">
        <is>
          <t>Processamento atual</t>
        </is>
      </c>
      <c r="L16" s="37" t="n"/>
      <c r="P16" s="37" t="n"/>
    </row>
    <row r="17">
      <c r="A17" s="104" t="n"/>
      <c r="C17" s="94" t="n">
        <v>7</v>
      </c>
      <c r="D17" s="105" t="n">
        <v>0.9773016692181926</v>
      </c>
      <c r="E17" s="105" t="n">
        <v>-19.94496406319326</v>
      </c>
      <c r="F17" s="105" t="n">
        <v>-17.45526665939041</v>
      </c>
      <c r="H17" s="69" t="n">
        <v>22873924.91389766</v>
      </c>
    </row>
    <row r="18">
      <c r="C18" s="94" t="n">
        <v>8</v>
      </c>
      <c r="D18" s="105" t="n">
        <v>-13.52018615355769</v>
      </c>
      <c r="E18" s="105" t="n">
        <v>1.647711006779256</v>
      </c>
      <c r="F18" s="105" t="n">
        <v>-10.33268477775215</v>
      </c>
    </row>
    <row r="20">
      <c r="B20" s="67" t="inlineStr">
        <is>
          <t>Results</t>
        </is>
      </c>
      <c r="C20" s="67" t="inlineStr">
        <is>
          <t>vSr</t>
        </is>
      </c>
      <c r="D20" s="94" t="n">
        <v>22</v>
      </c>
      <c r="E20" s="94" t="n">
        <v>23</v>
      </c>
      <c r="F20" s="94" t="n">
        <v>24</v>
      </c>
      <c r="H20" s="37" t="inlineStr">
        <is>
          <t>Processamento atual</t>
        </is>
      </c>
      <c r="L20" s="37" t="n"/>
      <c r="P20" s="37" t="n"/>
    </row>
    <row r="21">
      <c r="A21" s="104" t="n"/>
      <c r="B21" s="104" t="n"/>
      <c r="C21" s="94" t="n">
        <v>9</v>
      </c>
      <c r="D21" s="105" t="n">
        <v>5.1616869964722</v>
      </c>
      <c r="E21" s="105" t="n">
        <v>-2.553212681277728e-11</v>
      </c>
      <c r="F21" s="105" t="n">
        <v>-90.32471100677927</v>
      </c>
      <c r="H21" s="69" t="n">
        <v>58009060.00628293</v>
      </c>
    </row>
    <row r="22">
      <c r="C22" s="94" t="n">
        <v>10</v>
      </c>
      <c r="D22" s="105" t="n">
        <v>-73.65671100677926</v>
      </c>
      <c r="E22" s="105" t="n">
        <v>-72.10471100677925</v>
      </c>
      <c r="F22" s="105" t="n">
        <v>0</v>
      </c>
    </row>
    <row r="23">
      <c r="C23" s="94" t="n">
        <v>11</v>
      </c>
      <c r="D23" s="105" t="n">
        <v>-52.28071100677926</v>
      </c>
      <c r="E23" s="105" t="n">
        <v>-51.35371100677926</v>
      </c>
      <c r="F23" s="105" t="n">
        <v>-69.83471100677926</v>
      </c>
    </row>
    <row r="24">
      <c r="C24" s="94" t="n">
        <v>12</v>
      </c>
      <c r="D24" s="105" t="n">
        <v>-56.41271100677925</v>
      </c>
      <c r="E24" s="105" t="n">
        <v>-1.998221215160356e-11</v>
      </c>
      <c r="F24" s="105" t="n">
        <v>-70.66371100677927</v>
      </c>
    </row>
    <row r="25">
      <c r="C25" s="94" t="n">
        <v>13</v>
      </c>
      <c r="D25" s="105" t="n">
        <v>-49.78271100677925</v>
      </c>
      <c r="E25" s="105" t="n">
        <v>-4.484709208441018e-11</v>
      </c>
      <c r="F25" s="105" t="n">
        <v>-71.33471100677926</v>
      </c>
    </row>
    <row r="26">
      <c r="C26" s="94" t="n">
        <v>14</v>
      </c>
      <c r="D26" s="105" t="n">
        <v>2.845116254739509</v>
      </c>
      <c r="E26" s="105" t="n">
        <v>-70.67171100677926</v>
      </c>
      <c r="F26" s="105" t="n">
        <v>-57.48371100677925</v>
      </c>
    </row>
    <row r="27">
      <c r="C27" s="94" t="n">
        <v>15</v>
      </c>
      <c r="D27" s="105" t="n">
        <v>2.113800205805205e-09</v>
      </c>
      <c r="E27" s="105" t="n">
        <v>-64.08371100677925</v>
      </c>
      <c r="F27" s="105" t="n">
        <v>-64.73871100677925</v>
      </c>
    </row>
    <row r="28">
      <c r="C28" s="94" t="n">
        <v>16</v>
      </c>
      <c r="D28" s="105" t="n">
        <v>-67.80071100677927</v>
      </c>
      <c r="E28" s="105" t="n">
        <v>-53.65771100677925</v>
      </c>
      <c r="F28" s="105" t="n">
        <v>-1.146679930741357e-09</v>
      </c>
    </row>
    <row r="29">
      <c r="C29" s="94" t="n">
        <v>17</v>
      </c>
      <c r="D29" s="105" t="n">
        <v>-8.237614324002607e-11</v>
      </c>
      <c r="E29" s="105" t="n">
        <v>-38.57971100677926</v>
      </c>
      <c r="F29" s="105" t="n">
        <v>-3.034706779203589e-11</v>
      </c>
    </row>
    <row r="30">
      <c r="C30" s="94" t="n">
        <v>18</v>
      </c>
      <c r="D30" s="105" t="n">
        <v>-62.25371100677926</v>
      </c>
      <c r="E30" s="105" t="n">
        <v>6.382551759998023e-10</v>
      </c>
      <c r="F30" s="105" t="n">
        <v>-42.11075322934877</v>
      </c>
    </row>
    <row r="31">
      <c r="C31" s="94" t="n">
        <v>19</v>
      </c>
      <c r="D31" s="105" t="n">
        <v>-68.52171100677926</v>
      </c>
      <c r="E31" s="105" t="n">
        <v>-73.37571100677926</v>
      </c>
      <c r="F31" s="105" t="n">
        <v>1.346050303041579e-09</v>
      </c>
    </row>
    <row r="32">
      <c r="C32" s="94" t="n">
        <v>20</v>
      </c>
      <c r="D32" s="105" t="n">
        <v>-52.81871100677925</v>
      </c>
      <c r="E32" s="105" t="n">
        <v>-45.74271100677925</v>
      </c>
      <c r="F32" s="105" t="n">
        <v>-80.33871100677926</v>
      </c>
    </row>
    <row r="33">
      <c r="C33" s="94" t="n">
        <v>21</v>
      </c>
      <c r="D33" s="105" t="n">
        <v>-4.79674135078767e-11</v>
      </c>
      <c r="E33" s="105" t="n">
        <v>-47.21971100677926</v>
      </c>
      <c r="F33" s="105" t="n">
        <v>-2.641443330730908e-11</v>
      </c>
    </row>
    <row r="34">
      <c r="C34" s="94" t="n">
        <v>22</v>
      </c>
      <c r="D34" s="105" t="n">
        <v>4.539266306835543e-10</v>
      </c>
      <c r="E34" s="105" t="n">
        <v>-61.77171100677926</v>
      </c>
      <c r="F34" s="105" t="n">
        <v>-1.548384979699335e-09</v>
      </c>
    </row>
    <row r="35">
      <c r="C35" s="94" t="n">
        <v>23</v>
      </c>
      <c r="D35" s="105" t="n">
        <v>-53.17271100677925</v>
      </c>
      <c r="E35" s="105" t="n">
        <v>-8.063902182442462e-10</v>
      </c>
      <c r="F35" s="105" t="n">
        <v>-76.87771100677926</v>
      </c>
    </row>
    <row r="36">
      <c r="C36" s="94" t="n">
        <v>24</v>
      </c>
      <c r="D36" s="105" t="n">
        <v>-56.13571100677925</v>
      </c>
      <c r="E36" s="105" t="n">
        <v>-3.3458640302797e-11</v>
      </c>
      <c r="F36" s="105" t="n">
        <v>-2.184972913710226e-11</v>
      </c>
    </row>
    <row r="37">
      <c r="C37" s="94" t="n">
        <v>25</v>
      </c>
      <c r="D37" s="105" t="n">
        <v>-42.84571100677925</v>
      </c>
      <c r="E37" s="105" t="n">
        <v>-61.65571100677926</v>
      </c>
      <c r="F37" s="105" t="n">
        <v>-73.66971100677927</v>
      </c>
    </row>
    <row r="38">
      <c r="C38" s="94" t="n">
        <v>26</v>
      </c>
      <c r="D38" s="105" t="n">
        <v>-70.42071100677926</v>
      </c>
      <c r="E38" s="105" t="n">
        <v>-1.265546245576843e-11</v>
      </c>
      <c r="F38" s="105" t="n">
        <v>5.254166755008782e-10</v>
      </c>
    </row>
    <row r="39">
      <c r="C39" s="94" t="n">
        <v>27</v>
      </c>
      <c r="D39" s="105" t="n">
        <v>1.799616699926787e-09</v>
      </c>
      <c r="E39" s="105" t="n">
        <v>-74.76171100677927</v>
      </c>
      <c r="F39" s="105" t="n">
        <v>-76.40771100677927</v>
      </c>
    </row>
    <row r="40">
      <c r="C40" s="94" t="n">
        <v>28</v>
      </c>
      <c r="D40" s="105" t="n">
        <v>-9.675078729287633e-11</v>
      </c>
      <c r="E40" s="105" t="n">
        <v>9.216520560073605e-10</v>
      </c>
      <c r="F40" s="105" t="n">
        <v>-3.885850219376152e-11</v>
      </c>
    </row>
    <row r="41">
      <c r="C41" s="94" t="n">
        <v>29</v>
      </c>
      <c r="D41" s="105" t="n">
        <v>8.295476824571324e-10</v>
      </c>
      <c r="E41" s="105" t="n">
        <v>-54.90171100677925</v>
      </c>
      <c r="F41" s="105" t="n">
        <v>-48.94271100677926</v>
      </c>
    </row>
    <row r="42">
      <c r="C42" s="94" t="n">
        <v>30</v>
      </c>
      <c r="D42" s="105" t="n">
        <v>3.805988271210481e-10</v>
      </c>
      <c r="E42" s="105" t="n">
        <v>-72.57471100677927</v>
      </c>
      <c r="F42" s="105" t="n">
        <v>6.16699065147941e-11</v>
      </c>
    </row>
    <row r="43">
      <c r="C43" s="94" t="n">
        <v>31</v>
      </c>
      <c r="D43" s="105" t="n">
        <v>-7.6372868704766e-10</v>
      </c>
      <c r="E43" s="105" t="n">
        <v>-46.13971100677925</v>
      </c>
      <c r="F43" s="105" t="n">
        <v>-3.843508267209472e-11</v>
      </c>
    </row>
    <row r="44">
      <c r="C44" s="94" t="n">
        <v>32</v>
      </c>
      <c r="D44" s="105" t="n">
        <v>-62.01571100677926</v>
      </c>
      <c r="E44" s="105" t="n">
        <v>9.133440165953744e-10</v>
      </c>
      <c r="F44" s="105" t="n">
        <v>-3.107260795331968e-11</v>
      </c>
    </row>
    <row r="45">
      <c r="C45" s="94" t="n">
        <v>33</v>
      </c>
      <c r="D45" s="105" t="n">
        <v>-72.45271100677927</v>
      </c>
      <c r="E45" s="105" t="n">
        <v>-2.792191615696993e-11</v>
      </c>
      <c r="F45" s="105" t="n">
        <v>-67.21471100677925</v>
      </c>
    </row>
    <row r="46">
      <c r="C46" s="94" t="n">
        <v>34</v>
      </c>
      <c r="D46" s="105" t="n">
        <v>-54.15971100677925</v>
      </c>
      <c r="E46" s="105" t="n">
        <v>-76.29571100677926</v>
      </c>
      <c r="F46" s="105" t="n">
        <v>-63.42171100677926</v>
      </c>
    </row>
    <row r="47">
      <c r="C47" s="94" t="n">
        <v>35</v>
      </c>
      <c r="D47" s="105" t="n">
        <v>-78.36271100677926</v>
      </c>
      <c r="E47" s="105" t="n">
        <v>1.753190562325813e-09</v>
      </c>
      <c r="F47" s="105" t="n">
        <v>-59.40671100677926</v>
      </c>
    </row>
    <row r="48">
      <c r="C48" s="94" t="n">
        <v>36</v>
      </c>
      <c r="D48" s="105" t="n">
        <v>-4.153702306552987e-11</v>
      </c>
      <c r="E48" s="105" t="n">
        <v>-4.416751124836082e-11</v>
      </c>
      <c r="F48" s="105" t="n">
        <v>-60.54271100677926</v>
      </c>
    </row>
    <row r="49">
      <c r="C49" s="94" t="n">
        <v>37</v>
      </c>
      <c r="D49" s="105" t="n">
        <v>-57.01271100677926</v>
      </c>
      <c r="E49" s="105" t="n">
        <v>-61.45371100677926</v>
      </c>
      <c r="F49" s="105" t="n">
        <v>-43.41371100677925</v>
      </c>
    </row>
    <row r="50">
      <c r="C50" s="94" t="n">
        <v>38</v>
      </c>
      <c r="D50" s="105" t="n">
        <v>-65.52071100677927</v>
      </c>
      <c r="E50" s="105" t="n">
        <v>-1.232135957707214e-11</v>
      </c>
      <c r="F50" s="105" t="n">
        <v>-8.499072379208882e-11</v>
      </c>
    </row>
    <row r="51">
      <c r="C51" s="94" t="n">
        <v>39</v>
      </c>
      <c r="D51" s="105" t="n">
        <v>1.539244817649888e-09</v>
      </c>
      <c r="E51" s="105" t="n">
        <v>-2.520714730280815e-11</v>
      </c>
      <c r="F51" s="105" t="n">
        <v>-63.95171100677926</v>
      </c>
    </row>
    <row r="52">
      <c r="C52" s="94" t="n">
        <v>40</v>
      </c>
      <c r="D52" s="105" t="n">
        <v>1.381123553301222e-10</v>
      </c>
      <c r="E52" s="105" t="n">
        <v>-74.70071100677926</v>
      </c>
      <c r="F52" s="105" t="n">
        <v>-70.34671100677926</v>
      </c>
    </row>
    <row r="53">
      <c r="C53" s="94" t="n">
        <v>41</v>
      </c>
      <c r="D53" s="105" t="n">
        <v>-47.50571100677925</v>
      </c>
      <c r="E53" s="105" t="n">
        <v>-68.61671100677925</v>
      </c>
      <c r="F53" s="105" t="n">
        <v>-52.14871100677925</v>
      </c>
    </row>
    <row r="54">
      <c r="C54" s="94" t="n">
        <v>42</v>
      </c>
      <c r="D54" s="105" t="n">
        <v>-67.67771100677926</v>
      </c>
      <c r="E54" s="105" t="n">
        <v>-63.49771100677926</v>
      </c>
      <c r="F54" s="105" t="n">
        <v>-50.56471100677926</v>
      </c>
    </row>
    <row r="55">
      <c r="C55" s="94" t="n">
        <v>43</v>
      </c>
      <c r="D55" s="105" t="n">
        <v>-3.03032493320643e-11</v>
      </c>
      <c r="E55" s="105" t="n">
        <v>-34.56327820594994</v>
      </c>
      <c r="F55" s="105" t="n">
        <v>-63.45171100677926</v>
      </c>
    </row>
    <row r="56">
      <c r="C56" s="94" t="n">
        <v>44</v>
      </c>
      <c r="D56" s="105" t="n">
        <v>-3.862209894123225e-11</v>
      </c>
      <c r="E56" s="105" t="n">
        <v>-61.52571100866872</v>
      </c>
      <c r="F56" s="105" t="n">
        <v>-52.70371100677925</v>
      </c>
    </row>
    <row r="57">
      <c r="C57" s="94" t="n">
        <v>45</v>
      </c>
      <c r="D57" s="105" t="n">
        <v>8.954860618359818e-10</v>
      </c>
      <c r="E57" s="105" t="n">
        <v>-52.71671100846458</v>
      </c>
      <c r="F57" s="105" t="n">
        <v>-3.774909274056882e-11</v>
      </c>
    </row>
    <row r="58">
      <c r="C58" s="94" t="n">
        <v>46</v>
      </c>
      <c r="D58" s="105" t="n">
        <v>-45.56571100758242</v>
      </c>
      <c r="E58" s="105" t="n">
        <v>-1.879320166153775e-11</v>
      </c>
      <c r="F58" s="105" t="n">
        <v>-6.142180986046242e-11</v>
      </c>
    </row>
    <row r="59">
      <c r="C59" s="94" t="n">
        <v>47</v>
      </c>
      <c r="D59" s="105" t="n">
        <v>-48.11771100677925</v>
      </c>
      <c r="E59" s="105" t="n">
        <v>-54.71871100677925</v>
      </c>
      <c r="F59" s="105" t="n">
        <v>-83.25971100770313</v>
      </c>
    </row>
    <row r="60">
      <c r="C60" s="94" t="n">
        <v>48</v>
      </c>
      <c r="D60" s="105" t="n">
        <v>-79.59971100677926</v>
      </c>
      <c r="E60" s="105" t="n">
        <v>1.31859593963668e-09</v>
      </c>
      <c r="F60" s="105" t="n">
        <v>-61.17971100677926</v>
      </c>
    </row>
    <row r="61">
      <c r="C61" s="94" t="n">
        <v>49</v>
      </c>
      <c r="D61" s="105" t="n">
        <v>0</v>
      </c>
      <c r="E61" s="105" t="n">
        <v>-68.63771100849476</v>
      </c>
      <c r="F61" s="105" t="n">
        <v>-6.364041041706514e-10</v>
      </c>
    </row>
    <row r="62">
      <c r="C62" s="94" t="n">
        <v>50</v>
      </c>
      <c r="D62" s="105" t="n">
        <v>-29.92771100772064</v>
      </c>
      <c r="E62" s="105" t="n">
        <v>-64.62971100768209</v>
      </c>
      <c r="F62" s="105" t="n">
        <v>-37.57171100767984</v>
      </c>
    </row>
    <row r="63">
      <c r="C63" s="94" t="n">
        <v>51</v>
      </c>
      <c r="D63" s="105" t="n">
        <v>-67.20571100773033</v>
      </c>
      <c r="E63" s="105" t="n">
        <v>-8.577498647355242e-10</v>
      </c>
      <c r="F63" s="105" t="n">
        <v>-42.35771100695806</v>
      </c>
    </row>
    <row r="64">
      <c r="C64" s="94" t="n">
        <v>52</v>
      </c>
      <c r="D64" s="105" t="n">
        <v>-68.09671100838821</v>
      </c>
      <c r="E64" s="105" t="n">
        <v>-61.03471100712385</v>
      </c>
      <c r="F64" s="105" t="n">
        <v>-68.82271100808161</v>
      </c>
    </row>
    <row r="65">
      <c r="C65" s="94" t="n">
        <v>53</v>
      </c>
      <c r="D65" s="105" t="n">
        <v>-72.83371100677927</v>
      </c>
      <c r="E65" s="105" t="n">
        <v>-46.09571100726838</v>
      </c>
      <c r="F65" s="105" t="n">
        <v>-3.39588325459772e-11</v>
      </c>
    </row>
    <row r="66">
      <c r="C66" s="94" t="n">
        <v>54</v>
      </c>
      <c r="D66" s="105" t="n">
        <v>-84.96471100677925</v>
      </c>
      <c r="E66" s="105" t="n">
        <v>2.239820737059972e-09</v>
      </c>
      <c r="F66" s="105" t="n">
        <v>1.311284546545721e-09</v>
      </c>
    </row>
    <row r="67">
      <c r="C67" s="94" t="n">
        <v>55</v>
      </c>
      <c r="D67" s="105" t="n">
        <v>6.490127830716119e-10</v>
      </c>
      <c r="E67" s="105" t="n">
        <v>-4.354407074913524e-11</v>
      </c>
      <c r="F67" s="105" t="n">
        <v>-61.03071100677926</v>
      </c>
    </row>
    <row r="68">
      <c r="C68" s="94" t="n">
        <v>56</v>
      </c>
      <c r="D68" s="105" t="n">
        <v>-3.019735004272661e-11</v>
      </c>
      <c r="E68" s="105" t="n">
        <v>1.256511472647048e-09</v>
      </c>
      <c r="F68" s="105" t="n">
        <v>-54.60071100772362</v>
      </c>
    </row>
    <row r="69">
      <c r="C69" s="94" t="n">
        <v>57</v>
      </c>
      <c r="D69" s="105" t="n">
        <v>-57.23771100677926</v>
      </c>
      <c r="E69" s="105" t="n">
        <v>-2.132070164861943e-11</v>
      </c>
      <c r="F69" s="105" t="n">
        <v>-63.62671100888405</v>
      </c>
    </row>
    <row r="70">
      <c r="C70" s="94" t="n">
        <v>58</v>
      </c>
      <c r="D70" s="105" t="n">
        <v>-61.52371100677926</v>
      </c>
      <c r="E70" s="105" t="n">
        <v>-3.794246907773413e-11</v>
      </c>
      <c r="F70" s="105" t="n">
        <v>-64.23071100677926</v>
      </c>
    </row>
    <row r="71">
      <c r="C71" s="94" t="n">
        <v>59</v>
      </c>
      <c r="D71" s="105" t="n">
        <v>-2.175355190559003e-09</v>
      </c>
      <c r="E71" s="105" t="n">
        <v>1.934721483110025e-09</v>
      </c>
      <c r="F71" s="105" t="n">
        <v>-3.871722142889666e-11</v>
      </c>
    </row>
    <row r="72">
      <c r="C72" s="94" t="n">
        <v>60</v>
      </c>
      <c r="D72" s="105" t="n">
        <v>-75.64171100762452</v>
      </c>
      <c r="E72" s="105" t="n">
        <v>-58.68471100677926</v>
      </c>
      <c r="F72" s="105" t="n">
        <v>-2.202738471623889e-11</v>
      </c>
    </row>
    <row r="73">
      <c r="C73" s="94" t="n">
        <v>61</v>
      </c>
      <c r="D73" s="105" t="n">
        <v>-45.97371100677925</v>
      </c>
      <c r="E73" s="105" t="n">
        <v>-68.70271100677927</v>
      </c>
      <c r="F73" s="105" t="n">
        <v>2.998446461788262e-10</v>
      </c>
    </row>
    <row r="74">
      <c r="C74" s="94" t="n">
        <v>62</v>
      </c>
      <c r="D74" s="105" t="n">
        <v>-59.35971100689773</v>
      </c>
      <c r="E74" s="105" t="n">
        <v>-47.64671100677926</v>
      </c>
      <c r="F74" s="105" t="n">
        <v>-2.165076189442061e-11</v>
      </c>
    </row>
    <row r="75">
      <c r="C75" s="94" t="n">
        <v>63</v>
      </c>
      <c r="D75" s="105" t="n">
        <v>-57.17871100677925</v>
      </c>
      <c r="E75" s="105" t="n">
        <v>-68.77271100853388</v>
      </c>
      <c r="F75" s="105" t="n">
        <v>-52.05471100677925</v>
      </c>
    </row>
    <row r="76">
      <c r="C76" s="94" t="n">
        <v>64</v>
      </c>
      <c r="D76" s="105" t="n">
        <v>-507.3814025670998</v>
      </c>
      <c r="E76" s="105" t="n">
        <v>9.887304862843393e-10</v>
      </c>
      <c r="F76" s="105" t="n">
        <v>-58.24671100677925</v>
      </c>
    </row>
    <row r="77">
      <c r="C77" s="94" t="n">
        <v>65</v>
      </c>
      <c r="D77" s="105" t="n">
        <v>-82.77171100677926</v>
      </c>
      <c r="E77" s="105" t="n">
        <v>-2.70547786840325e-11</v>
      </c>
      <c r="F77" s="105" t="n">
        <v>-54.36571100677926</v>
      </c>
    </row>
    <row r="78">
      <c r="C78" s="94" t="n">
        <v>66</v>
      </c>
      <c r="D78" s="105" t="n">
        <v>-60.62271100747849</v>
      </c>
      <c r="E78" s="105" t="n">
        <v>-66.86471100677926</v>
      </c>
      <c r="F78" s="105" t="n">
        <v>-70.41471100677926</v>
      </c>
    </row>
    <row r="79">
      <c r="C79" s="94" t="n">
        <v>67</v>
      </c>
      <c r="D79" s="105" t="n">
        <v>-3.189410016091187e-11</v>
      </c>
      <c r="E79" s="105" t="n">
        <v>3.233913808742272e-10</v>
      </c>
      <c r="F79" s="105" t="n">
        <v>-3.626696845060451e-11</v>
      </c>
    </row>
    <row r="80">
      <c r="C80" s="94" t="n">
        <v>68</v>
      </c>
      <c r="D80" s="105" t="n">
        <v>-40.38273034524542</v>
      </c>
      <c r="E80" s="105" t="n">
        <v>-57.33471100677925</v>
      </c>
      <c r="F80" s="105" t="n">
        <v>5.228316716454629e-10</v>
      </c>
    </row>
    <row r="81">
      <c r="C81" s="94" t="n">
        <v>69</v>
      </c>
      <c r="D81" s="105" t="n">
        <v>1.831304881250162e-09</v>
      </c>
      <c r="E81" s="105" t="n">
        <v>-73.98671100858529</v>
      </c>
      <c r="F81" s="105" t="n">
        <v>-60.96671100677926</v>
      </c>
    </row>
    <row r="82">
      <c r="C82" s="94" t="n">
        <v>70</v>
      </c>
      <c r="D82" s="105" t="n">
        <v>-2.543558963452597e-11</v>
      </c>
      <c r="E82" s="105" t="n">
        <v>-65.85071100677926</v>
      </c>
      <c r="F82" s="105" t="n">
        <v>-48.36071100809055</v>
      </c>
    </row>
    <row r="83">
      <c r="C83" s="94" t="n">
        <v>71</v>
      </c>
      <c r="D83" s="105" t="n">
        <v>-65.59971100848787</v>
      </c>
      <c r="E83" s="105" t="n">
        <v>-60.69971100780186</v>
      </c>
      <c r="F83" s="105" t="n">
        <v>-53.27771100704077</v>
      </c>
    </row>
    <row r="84">
      <c r="C84" s="94" t="n">
        <v>72</v>
      </c>
      <c r="D84" s="105" t="n">
        <v>1.796855510605155e-10</v>
      </c>
      <c r="E84" s="105" t="n">
        <v>-64.19171100840833</v>
      </c>
      <c r="F84" s="105" t="n">
        <v>-61.19871100677926</v>
      </c>
    </row>
    <row r="85">
      <c r="C85" s="94" t="n">
        <v>73</v>
      </c>
      <c r="D85" s="105" t="n">
        <v>-59.48971100677926</v>
      </c>
      <c r="E85" s="105" t="n">
        <v>-39.68971100677926</v>
      </c>
      <c r="F85" s="105" t="n">
        <v>-77.78471100858583</v>
      </c>
    </row>
    <row r="86">
      <c r="C86" s="94" t="n">
        <v>74</v>
      </c>
      <c r="D86" s="105" t="n">
        <v>-77.06571100716521</v>
      </c>
      <c r="E86" s="105" t="n">
        <v>-53.72571100745875</v>
      </c>
      <c r="F86" s="105" t="n">
        <v>-54.1927110070676</v>
      </c>
    </row>
    <row r="87">
      <c r="C87" s="94" t="n">
        <v>75</v>
      </c>
      <c r="D87" s="105" t="n">
        <v>1.054839671610353e-09</v>
      </c>
      <c r="E87" s="105" t="n">
        <v>-2.053483143527046e-11</v>
      </c>
      <c r="F87" s="105" t="n">
        <v>-55.78471100734122</v>
      </c>
    </row>
    <row r="88">
      <c r="C88" s="94" t="n">
        <v>76</v>
      </c>
      <c r="D88" s="105" t="n">
        <v>-71.52271100677926</v>
      </c>
      <c r="E88" s="105" t="n">
        <v>-2.500898084178971e-11</v>
      </c>
      <c r="F88" s="105" t="n">
        <v>-70.76371100817661</v>
      </c>
    </row>
    <row r="89">
      <c r="C89" s="94" t="n">
        <v>77</v>
      </c>
      <c r="D89" s="105" t="n">
        <v>-54.54271100677926</v>
      </c>
      <c r="E89" s="105" t="n">
        <v>-56.63571100677925</v>
      </c>
      <c r="F89" s="105" t="n">
        <v>-58.29971100677925</v>
      </c>
    </row>
    <row r="90">
      <c r="C90" s="94" t="n">
        <v>78</v>
      </c>
      <c r="D90" s="105" t="n">
        <v>1.135154015230455e-09</v>
      </c>
      <c r="E90" s="105" t="n">
        <v>-1.768429669368743e-11</v>
      </c>
      <c r="F90" s="105" t="n">
        <v>-67.27371100677927</v>
      </c>
    </row>
    <row r="91">
      <c r="C91" s="94" t="n">
        <v>79</v>
      </c>
      <c r="D91" s="105" t="n">
        <v>-56.37771100694317</v>
      </c>
      <c r="E91" s="105" t="n">
        <v>-83.49271100748055</v>
      </c>
      <c r="F91" s="105" t="n">
        <v>-55.99971100677925</v>
      </c>
    </row>
    <row r="92">
      <c r="C92" s="94" t="n">
        <v>80</v>
      </c>
      <c r="D92" s="105" t="n">
        <v>-43.28671100734624</v>
      </c>
      <c r="E92" s="105" t="n">
        <v>-57.72771100677925</v>
      </c>
      <c r="F92" s="105" t="n">
        <v>-38.15971100790951</v>
      </c>
    </row>
    <row r="93">
      <c r="C93" s="94" t="n">
        <v>81</v>
      </c>
      <c r="D93" s="105" t="n">
        <v>-59.17071100677926</v>
      </c>
      <c r="E93" s="105" t="n">
        <v>-2.706930999352153e-11</v>
      </c>
      <c r="F93" s="105" t="n">
        <v>-73.91771100677926</v>
      </c>
    </row>
    <row r="94">
      <c r="C94" s="94" t="n">
        <v>82</v>
      </c>
      <c r="D94" s="105" t="n">
        <v>-73.81471100821891</v>
      </c>
      <c r="E94" s="105" t="n">
        <v>1.468663697323791e-11</v>
      </c>
      <c r="F94" s="105" t="n">
        <v>-60.05971100677926</v>
      </c>
    </row>
    <row r="95">
      <c r="C95" s="94" t="n">
        <v>83</v>
      </c>
      <c r="D95" s="105" t="n">
        <v>-1.446743880251233e-11</v>
      </c>
      <c r="E95" s="105" t="n">
        <v>-62.64171100677926</v>
      </c>
      <c r="F95" s="105" t="n">
        <v>-77.23371100761372</v>
      </c>
    </row>
    <row r="96">
      <c r="C96" s="94" t="n">
        <v>84</v>
      </c>
      <c r="D96" s="105" t="n">
        <v>1.590139902418741e-09</v>
      </c>
      <c r="E96" s="105" t="n">
        <v>-51.52971100677925</v>
      </c>
      <c r="F96" s="105" t="n">
        <v>9.860989166554646e-10</v>
      </c>
    </row>
    <row r="97">
      <c r="C97" s="94" t="n">
        <v>85</v>
      </c>
      <c r="D97" s="105" t="n">
        <v>1.159561109531637e-09</v>
      </c>
      <c r="E97" s="105" t="n">
        <v>0</v>
      </c>
      <c r="F97" s="105" t="n">
        <v>3.420910360318885e-10</v>
      </c>
    </row>
    <row r="98">
      <c r="C98" s="94" t="n">
        <v>86</v>
      </c>
      <c r="D98" s="105" t="n">
        <v>-65.92971100841838</v>
      </c>
      <c r="E98" s="105" t="n">
        <v>1.267951503081122e-09</v>
      </c>
      <c r="F98" s="105" t="n">
        <v>-38.0537110070566</v>
      </c>
    </row>
    <row r="99">
      <c r="C99" s="94" t="n">
        <v>87</v>
      </c>
      <c r="D99" s="105" t="n">
        <v>-74.07671100712273</v>
      </c>
      <c r="E99" s="105" t="n">
        <v>-53.71071100735109</v>
      </c>
      <c r="F99" s="105" t="n">
        <v>-1.070166801397932e-09</v>
      </c>
    </row>
    <row r="100">
      <c r="C100" s="94" t="n">
        <v>88</v>
      </c>
      <c r="D100" s="105" t="n">
        <v>2.122697178563726e-09</v>
      </c>
      <c r="E100" s="105" t="n">
        <v>-4.171451450929453e-11</v>
      </c>
      <c r="F100" s="105" t="n">
        <v>-63.06271100719371</v>
      </c>
    </row>
    <row r="101">
      <c r="C101" s="94" t="n">
        <v>89</v>
      </c>
      <c r="D101" s="105" t="n">
        <v>1.503555353110642e-10</v>
      </c>
      <c r="E101" s="105" t="n">
        <v>-5.681903481047357e-11</v>
      </c>
      <c r="F101" s="105" t="n">
        <v>-78.33171100788195</v>
      </c>
    </row>
    <row r="102">
      <c r="C102" s="94" t="n">
        <v>90</v>
      </c>
      <c r="D102" s="105" t="n">
        <v>1.398766879390223e-09</v>
      </c>
      <c r="E102" s="105" t="n">
        <v>-60.13271100677926</v>
      </c>
      <c r="F102" s="105" t="n">
        <v>-67.05471100794341</v>
      </c>
    </row>
    <row r="103">
      <c r="C103" s="94" t="n">
        <v>91</v>
      </c>
      <c r="D103" s="105" t="n">
        <v>-55.07471100677925</v>
      </c>
      <c r="E103" s="105" t="n">
        <v>8.370178150585161e-10</v>
      </c>
      <c r="F103" s="105" t="n">
        <v>-56.53871100677925</v>
      </c>
    </row>
    <row r="104">
      <c r="C104" s="94" t="n">
        <v>92</v>
      </c>
      <c r="D104" s="105" t="n">
        <v>-69.74671100837332</v>
      </c>
      <c r="E104" s="105" t="n">
        <v>-1.450206355002592e-11</v>
      </c>
      <c r="F104" s="105" t="n">
        <v>6.038189756196743e-10</v>
      </c>
    </row>
    <row r="105">
      <c r="C105" s="94" t="n">
        <v>93</v>
      </c>
      <c r="D105" s="105" t="n">
        <v>-74.68971100677926</v>
      </c>
      <c r="E105" s="105" t="n">
        <v>1.980601073725552e-09</v>
      </c>
      <c r="F105" s="105" t="n">
        <v>-57.56671100775974</v>
      </c>
    </row>
    <row r="106">
      <c r="C106" s="94" t="n">
        <v>94</v>
      </c>
      <c r="D106" s="105" t="n">
        <v>7.501956787336894e-10</v>
      </c>
      <c r="E106" s="105" t="n">
        <v>2.654248767441913e-10</v>
      </c>
      <c r="F106" s="105" t="n">
        <v>-64.23571100677927</v>
      </c>
    </row>
    <row r="107">
      <c r="C107" s="94" t="n">
        <v>95</v>
      </c>
      <c r="D107" s="105" t="n">
        <v>-71.39371100823305</v>
      </c>
      <c r="E107" s="105" t="n">
        <v>-54.05371100677925</v>
      </c>
      <c r="F107" s="105" t="n">
        <v>1.332080863392093e-09</v>
      </c>
    </row>
    <row r="108">
      <c r="C108" s="94" t="n">
        <v>96</v>
      </c>
      <c r="D108" s="105" t="n">
        <v>-69.97071100836791</v>
      </c>
      <c r="E108" s="105" t="n">
        <v>-57.53371100809838</v>
      </c>
      <c r="F108" s="105" t="n">
        <v>8.83279497543299e-11</v>
      </c>
    </row>
    <row r="109">
      <c r="C109" s="94" t="n">
        <v>97</v>
      </c>
      <c r="D109" s="105" t="n">
        <v>2.412143860652804e-10</v>
      </c>
      <c r="E109" s="105" t="n">
        <v>-2.280540769561412e-11</v>
      </c>
      <c r="F109" s="105" t="n">
        <v>-42.44571100677926</v>
      </c>
    </row>
    <row r="110">
      <c r="C110" s="94" t="n">
        <v>98</v>
      </c>
      <c r="D110" s="105" t="n">
        <v>-3.412547506798092e-11</v>
      </c>
      <c r="E110" s="105" t="n">
        <v>-64.81171100677926</v>
      </c>
      <c r="F110" s="105" t="n">
        <v>-50.52371100718456</v>
      </c>
    </row>
    <row r="111">
      <c r="C111" s="94" t="n">
        <v>99</v>
      </c>
      <c r="D111" s="105" t="n">
        <v>-79.7647110077985</v>
      </c>
      <c r="E111" s="105" t="n">
        <v>-69.33771100677926</v>
      </c>
      <c r="F111" s="105" t="n">
        <v>-64.81071100825</v>
      </c>
    </row>
    <row r="112">
      <c r="C112" s="94" t="n">
        <v>100</v>
      </c>
      <c r="D112" s="105" t="n">
        <v>-61.63671100677926</v>
      </c>
      <c r="E112" s="105" t="n">
        <v>-70.00971100677926</v>
      </c>
      <c r="F112" s="105" t="n">
        <v>-77.17971100677926</v>
      </c>
    </row>
    <row r="113">
      <c r="C113" s="94" t="n">
        <v>101</v>
      </c>
      <c r="D113" s="105" t="n">
        <v>-62.10171100726727</v>
      </c>
      <c r="E113" s="105" t="n">
        <v>-75.08871100677926</v>
      </c>
      <c r="F113" s="105" t="n">
        <v>-42.07371100733022</v>
      </c>
    </row>
    <row r="114">
      <c r="C114" s="94" t="n">
        <v>102</v>
      </c>
      <c r="D114" s="105" t="n">
        <v>-4.489588363298936e-11</v>
      </c>
      <c r="E114" s="105" t="n">
        <v>-2.683778888012966e-11</v>
      </c>
      <c r="F114" s="105" t="n">
        <v>-55.34671100677925</v>
      </c>
    </row>
    <row r="115">
      <c r="C115" s="94" t="n">
        <v>103</v>
      </c>
      <c r="D115" s="105" t="n">
        <v>1.931905354624064e-09</v>
      </c>
      <c r="E115" s="105" t="n">
        <v>-58.86371100791472</v>
      </c>
      <c r="F115" s="105" t="n">
        <v>-65.21071100677926</v>
      </c>
    </row>
    <row r="116">
      <c r="C116" s="94" t="n">
        <v>104</v>
      </c>
      <c r="D116" s="105" t="n">
        <v>-59.35571100821089</v>
      </c>
      <c r="E116" s="105" t="n">
        <v>-2.154265388298882e-11</v>
      </c>
      <c r="F116" s="105" t="n">
        <v>-1.966408476050674e-11</v>
      </c>
    </row>
    <row r="117">
      <c r="C117" s="94" t="n">
        <v>105</v>
      </c>
      <c r="D117" s="105" t="n">
        <v>9.515942380744491e-10</v>
      </c>
      <c r="E117" s="105" t="n">
        <v>-3.609678138616346e-11</v>
      </c>
      <c r="F117" s="105" t="n">
        <v>-71.70071100677926</v>
      </c>
    </row>
    <row r="118">
      <c r="C118" s="94" t="n">
        <v>106</v>
      </c>
      <c r="D118" s="105" t="n">
        <v>-39.28071100677926</v>
      </c>
      <c r="E118" s="105" t="n">
        <v>-68.85971100677926</v>
      </c>
      <c r="F118" s="105" t="n">
        <v>-5.151570370287572e-11</v>
      </c>
    </row>
    <row r="119">
      <c r="C119" s="94" t="n">
        <v>107</v>
      </c>
      <c r="D119" s="105" t="n">
        <v>2.25006317577936e-11</v>
      </c>
      <c r="E119" s="105" t="n">
        <v>-5.160915250712605e-11</v>
      </c>
      <c r="F119" s="105" t="n">
        <v>-63.67171100829844</v>
      </c>
    </row>
    <row r="120">
      <c r="C120" s="94" t="n">
        <v>108</v>
      </c>
      <c r="D120" s="105" t="n">
        <v>1.406502144973842e-09</v>
      </c>
      <c r="E120" s="105" t="n">
        <v>-60.33171100677926</v>
      </c>
      <c r="F120" s="105" t="n">
        <v>-49.36771100733059</v>
      </c>
    </row>
    <row r="121">
      <c r="C121" s="94" t="n">
        <v>109</v>
      </c>
      <c r="D121" s="105" t="n">
        <v>-91.45771100677926</v>
      </c>
      <c r="E121" s="105" t="n">
        <v>-81.4657110070391</v>
      </c>
      <c r="F121" s="105" t="n">
        <v>-46.44671100774522</v>
      </c>
    </row>
    <row r="122">
      <c r="C122" s="94" t="n">
        <v>110</v>
      </c>
      <c r="D122" s="105" t="n">
        <v>-36.13771100677926</v>
      </c>
      <c r="E122" s="105" t="n">
        <v>-54.72171100677925</v>
      </c>
      <c r="F122" s="105" t="n">
        <v>4.569462280556991e-10</v>
      </c>
    </row>
    <row r="123">
      <c r="C123" s="94" t="n">
        <v>111</v>
      </c>
      <c r="D123" s="105" t="n">
        <v>-3.096838412375291e-11</v>
      </c>
      <c r="E123" s="105" t="n">
        <v>-50.63571100677925</v>
      </c>
      <c r="F123" s="105" t="n">
        <v>-2.835238603893231e-11</v>
      </c>
    </row>
    <row r="124">
      <c r="C124" s="94" t="n">
        <v>112</v>
      </c>
      <c r="D124" s="105" t="n">
        <v>-54.57271100677925</v>
      </c>
      <c r="E124" s="105" t="n">
        <v>-80.79171100764613</v>
      </c>
      <c r="F124" s="105" t="n">
        <v>1.719921610998654e-09</v>
      </c>
    </row>
    <row r="125">
      <c r="C125" s="94" t="n">
        <v>113</v>
      </c>
      <c r="D125" s="105" t="n">
        <v>5.498299621820023e-10</v>
      </c>
      <c r="E125" s="105" t="n">
        <v>-65.84171100677926</v>
      </c>
      <c r="F125" s="105" t="n">
        <v>-5.994575715817518e-11</v>
      </c>
    </row>
    <row r="126">
      <c r="C126" s="94" t="n">
        <v>114</v>
      </c>
      <c r="D126" s="105" t="n">
        <v>-85.63271100814718</v>
      </c>
      <c r="E126" s="105" t="n">
        <v>-51.28571100677925</v>
      </c>
      <c r="F126" s="105" t="n">
        <v>-2.178222402449137e-11</v>
      </c>
    </row>
    <row r="127">
      <c r="C127" s="94" t="n">
        <v>115</v>
      </c>
      <c r="D127" s="105" t="n">
        <v>1.24959775860134e-09</v>
      </c>
      <c r="E127" s="105" t="n">
        <v>9.164662383653878e-10</v>
      </c>
      <c r="F127" s="105" t="n">
        <v>-49.40771100771244</v>
      </c>
    </row>
    <row r="128">
      <c r="C128" s="94" t="n">
        <v>116</v>
      </c>
      <c r="D128" s="105" t="n">
        <v>-56.92971100798159</v>
      </c>
      <c r="E128" s="105" t="n">
        <v>-71.71371100677926</v>
      </c>
      <c r="F128" s="105" t="n">
        <v>-54.49171100764818</v>
      </c>
    </row>
    <row r="129">
      <c r="C129" s="94" t="n">
        <v>117</v>
      </c>
      <c r="D129" s="105" t="n">
        <v>-56.83371100677925</v>
      </c>
      <c r="E129" s="105" t="n">
        <v>-59.27871100677926</v>
      </c>
      <c r="F129" s="105" t="n">
        <v>-58.07971100852177</v>
      </c>
    </row>
    <row r="130">
      <c r="C130" s="94" t="n">
        <v>118</v>
      </c>
      <c r="D130" s="105" t="n">
        <v>-72.95471100861657</v>
      </c>
      <c r="E130" s="105" t="n">
        <v>-69.07071100771505</v>
      </c>
      <c r="F130" s="105" t="n">
        <v>-47.17571100677925</v>
      </c>
    </row>
    <row r="131">
      <c r="C131" s="94" t="n">
        <v>119</v>
      </c>
      <c r="D131" s="105" t="n">
        <v>-48.12371100677925</v>
      </c>
      <c r="E131" s="105" t="n">
        <v>-52.71371100677926</v>
      </c>
      <c r="F131" s="105" t="n">
        <v>-57.05971100677925</v>
      </c>
    </row>
    <row r="132">
      <c r="C132" s="94" t="n">
        <v>120</v>
      </c>
      <c r="D132" s="105" t="n">
        <v>-63.39471100677926</v>
      </c>
      <c r="E132" s="105" t="n">
        <v>-1.574774586288186e-11</v>
      </c>
      <c r="F132" s="105" t="n">
        <v>-2.060565407191462e-11</v>
      </c>
    </row>
    <row r="133">
      <c r="C133" s="94" t="n">
        <v>121</v>
      </c>
      <c r="D133" s="105" t="n">
        <v>-2.893905275413999e-11</v>
      </c>
      <c r="E133" s="105" t="n">
        <v>-85.4857110095941</v>
      </c>
      <c r="F133" s="105" t="n">
        <v>-71.49871100904703</v>
      </c>
    </row>
    <row r="134">
      <c r="C134" s="94" t="n">
        <v>122</v>
      </c>
      <c r="D134" s="105" t="n">
        <v>4.36553361637948e-10</v>
      </c>
      <c r="E134" s="105" t="n">
        <v>1.346832124227149e-09</v>
      </c>
      <c r="F134" s="105" t="n">
        <v>9.438369659164892e-11</v>
      </c>
    </row>
    <row r="135">
      <c r="C135" s="94" t="n">
        <v>123</v>
      </c>
      <c r="D135" s="105" t="n">
        <v>-79.96571100841112</v>
      </c>
      <c r="E135" s="105" t="n">
        <v>-47.09571100677925</v>
      </c>
      <c r="F135" s="105" t="n">
        <v>-68.10171100774504</v>
      </c>
    </row>
    <row r="136">
      <c r="C136" s="94" t="n">
        <v>124</v>
      </c>
      <c r="D136" s="105" t="n">
        <v>-84.91671100677927</v>
      </c>
      <c r="E136" s="105" t="n">
        <v>-53.79571100677926</v>
      </c>
      <c r="F136" s="105" t="n">
        <v>-71.62371100677926</v>
      </c>
    </row>
    <row r="137">
      <c r="C137" s="94" t="n">
        <v>125</v>
      </c>
      <c r="D137" s="105" t="n">
        <v>-67.30271100677926</v>
      </c>
      <c r="E137" s="105" t="n">
        <v>-76.25171100677926</v>
      </c>
      <c r="F137" s="105" t="n">
        <v>-76.13471100801198</v>
      </c>
    </row>
    <row r="138">
      <c r="C138" s="94" t="n">
        <v>126</v>
      </c>
      <c r="D138" s="105" t="n">
        <v>-59.05271100677926</v>
      </c>
      <c r="E138" s="105" t="n">
        <v>-81.26171100783539</v>
      </c>
      <c r="F138" s="105" t="n">
        <v>-1.322088310828917e-09</v>
      </c>
    </row>
    <row r="139">
      <c r="C139" s="94" t="n">
        <v>127</v>
      </c>
      <c r="D139" s="105" t="n">
        <v>-43.10171100722033</v>
      </c>
      <c r="E139" s="105" t="n">
        <v>8.176994384712089e-10</v>
      </c>
      <c r="F139" s="105" t="n">
        <v>2.087388082827601e-10</v>
      </c>
    </row>
    <row r="140">
      <c r="C140" s="94" t="n">
        <v>128</v>
      </c>
      <c r="D140" s="105" t="n">
        <v>-65.86071100677925</v>
      </c>
      <c r="E140" s="105" t="n">
        <v>-44.83271100677926</v>
      </c>
      <c r="F140" s="105" t="n">
        <v>-5.209295856900554e-11</v>
      </c>
    </row>
    <row r="141">
      <c r="C141" s="94" t="n">
        <v>129</v>
      </c>
      <c r="D141" s="105" t="n">
        <v>-66.15571100846161</v>
      </c>
      <c r="E141" s="105" t="n">
        <v>1.06428253161539e-09</v>
      </c>
      <c r="F141" s="105" t="n">
        <v>1.385444272727909e-09</v>
      </c>
    </row>
    <row r="142">
      <c r="C142" s="94" t="n">
        <v>130</v>
      </c>
      <c r="D142" s="105" t="n">
        <v>-90.00271100864265</v>
      </c>
      <c r="E142" s="105" t="n">
        <v>1.157283896802142e-09</v>
      </c>
      <c r="F142" s="105" t="n">
        <v>-67.58471100785289</v>
      </c>
    </row>
    <row r="143">
      <c r="C143" s="94" t="n">
        <v>131</v>
      </c>
      <c r="D143" s="105" t="n">
        <v>-56.38971100731122</v>
      </c>
      <c r="E143" s="105" t="n">
        <v>-31.50371100716259</v>
      </c>
      <c r="F143" s="105" t="n">
        <v>9.368935597109384e-10</v>
      </c>
    </row>
    <row r="144">
      <c r="C144" s="94" t="n">
        <v>132</v>
      </c>
      <c r="D144" s="105" t="n">
        <v>-61.52371100677926</v>
      </c>
      <c r="E144" s="105" t="n">
        <v>7.291951618526582e-10</v>
      </c>
      <c r="F144" s="105" t="n">
        <v>-74.00771100677926</v>
      </c>
    </row>
    <row r="145">
      <c r="C145" s="94" t="n">
        <v>133</v>
      </c>
      <c r="D145" s="105" t="n">
        <v>-59.19571100867748</v>
      </c>
      <c r="E145" s="105" t="n">
        <v>-49.76971100737586</v>
      </c>
      <c r="F145" s="105" t="n">
        <v>-71.10771100852605</v>
      </c>
    </row>
    <row r="146">
      <c r="C146" s="94" t="n">
        <v>134</v>
      </c>
      <c r="D146" s="105" t="n">
        <v>-2.287041873216822e-09</v>
      </c>
      <c r="E146" s="105" t="n">
        <v>-48.21671100677926</v>
      </c>
      <c r="F146" s="105" t="n">
        <v>1.703391274787691e-09</v>
      </c>
    </row>
    <row r="147">
      <c r="C147" s="94" t="n">
        <v>135</v>
      </c>
      <c r="D147" s="105" t="n">
        <v>-62.27571100817736</v>
      </c>
      <c r="E147" s="105" t="n">
        <v>-63.28671100677926</v>
      </c>
      <c r="F147" s="105" t="n">
        <v>-2.181860025984861e-11</v>
      </c>
    </row>
    <row r="148">
      <c r="C148" s="94" t="n">
        <v>136</v>
      </c>
      <c r="D148" s="105" t="n">
        <v>-4.429266553529487e-11</v>
      </c>
      <c r="E148" s="105" t="n">
        <v>-2.852700866640134e-11</v>
      </c>
      <c r="F148" s="105" t="n">
        <v>-46.92871100715141</v>
      </c>
    </row>
    <row r="149">
      <c r="C149" s="94" t="n">
        <v>137</v>
      </c>
      <c r="D149" s="105" t="n">
        <v>-60.21771100689288</v>
      </c>
      <c r="E149" s="105" t="n">
        <v>-9.108668166390998e-11</v>
      </c>
      <c r="F149" s="105" t="n">
        <v>1.525524670853429e-09</v>
      </c>
    </row>
    <row r="150">
      <c r="C150" s="94" t="n">
        <v>138</v>
      </c>
      <c r="D150" s="105" t="n">
        <v>-63.05671100677926</v>
      </c>
      <c r="E150" s="105" t="n">
        <v>-1.455548215290037e-11</v>
      </c>
      <c r="F150" s="105" t="n">
        <v>-54.99471100677926</v>
      </c>
    </row>
    <row r="151">
      <c r="C151" s="94" t="n">
        <v>139</v>
      </c>
      <c r="D151" s="105" t="n">
        <v>1.621085355196783e-09</v>
      </c>
      <c r="E151" s="105" t="n">
        <v>-53.73971100677925</v>
      </c>
      <c r="F151" s="105" t="n">
        <v>-66.42871100677927</v>
      </c>
    </row>
    <row r="152">
      <c r="C152" s="94" t="n">
        <v>140</v>
      </c>
      <c r="D152" s="105" t="n">
        <v>-66.49971100773293</v>
      </c>
      <c r="E152" s="105" t="n">
        <v>-92.4107110094136</v>
      </c>
      <c r="F152" s="105" t="n">
        <v>1.384624729894313e-09</v>
      </c>
    </row>
    <row r="153">
      <c r="C153" s="94" t="n">
        <v>141</v>
      </c>
      <c r="D153" s="105" t="n">
        <v>0</v>
      </c>
      <c r="E153" s="105" t="n">
        <v>-67.14671100677926</v>
      </c>
      <c r="F153" s="105" t="n">
        <v>-48.60271100714619</v>
      </c>
    </row>
    <row r="154">
      <c r="C154" s="94" t="n">
        <v>142</v>
      </c>
      <c r="D154" s="105" t="n">
        <v>-62.18171100798868</v>
      </c>
      <c r="E154" s="105" t="n">
        <v>1.670323803537599e-09</v>
      </c>
      <c r="F154" s="105" t="n">
        <v>1.486570810982357e-09</v>
      </c>
    </row>
    <row r="155">
      <c r="C155" s="94" t="n">
        <v>143</v>
      </c>
      <c r="D155" s="105" t="n">
        <v>-55.20171100677926</v>
      </c>
      <c r="E155" s="105" t="n">
        <v>-45.10571100784469</v>
      </c>
      <c r="F155" s="105" t="n">
        <v>-763.958841613162</v>
      </c>
    </row>
    <row r="156">
      <c r="C156" s="94" t="n">
        <v>144</v>
      </c>
      <c r="D156" s="105" t="n">
        <v>-61.78571100841857</v>
      </c>
      <c r="E156" s="105" t="n">
        <v>-72.52271100755243</v>
      </c>
      <c r="F156" s="105" t="n">
        <v>-58.64671100677926</v>
      </c>
    </row>
    <row r="157">
      <c r="C157" s="94" t="n">
        <v>145</v>
      </c>
      <c r="D157" s="105" t="n">
        <v>1.918847353010733e-09</v>
      </c>
      <c r="E157" s="105" t="n">
        <v>-46.472711006986</v>
      </c>
      <c r="F157" s="105" t="n">
        <v>-50.41871100677925</v>
      </c>
    </row>
    <row r="158">
      <c r="C158" s="94" t="n">
        <v>146</v>
      </c>
      <c r="D158" s="105" t="n">
        <v>-1.624147216716665e-11</v>
      </c>
      <c r="E158" s="105" t="n">
        <v>-69.69471100696553</v>
      </c>
      <c r="F158" s="105" t="n">
        <v>-57.84971100810694</v>
      </c>
    </row>
    <row r="159">
      <c r="C159" s="94" t="n">
        <v>147</v>
      </c>
      <c r="D159" s="105" t="n">
        <v>-63.77271100677926</v>
      </c>
      <c r="E159" s="105" t="n">
        <v>-68.22971100677925</v>
      </c>
      <c r="F159" s="105" t="n">
        <v>-2.956541464982365e-11</v>
      </c>
    </row>
    <row r="160">
      <c r="C160" s="94" t="n">
        <v>148</v>
      </c>
      <c r="D160" s="105" t="n">
        <v>-56.65171100677925</v>
      </c>
      <c r="E160" s="105" t="n">
        <v>-57.79471100677925</v>
      </c>
      <c r="F160" s="105" t="n">
        <v>3.562575301430115e-10</v>
      </c>
    </row>
    <row r="161">
      <c r="C161" s="94" t="n">
        <v>149</v>
      </c>
      <c r="D161" s="105" t="n">
        <v>1.952554534057072e-10</v>
      </c>
      <c r="E161" s="105" t="n">
        <v>-67.27271100677926</v>
      </c>
      <c r="F161" s="105" t="n">
        <v>-81.48071100927335</v>
      </c>
    </row>
    <row r="162">
      <c r="C162" s="94" t="n">
        <v>150</v>
      </c>
      <c r="D162" s="105" t="n">
        <v>-66.04671100886637</v>
      </c>
      <c r="E162" s="105" t="n">
        <v>-68.84471100677926</v>
      </c>
      <c r="F162" s="105" t="n">
        <v>-73.99171100677925</v>
      </c>
    </row>
    <row r="163">
      <c r="C163" s="94" t="n">
        <v>151</v>
      </c>
      <c r="D163" s="105" t="n">
        <v>-97.20271100746696</v>
      </c>
      <c r="E163" s="105" t="n">
        <v>-61.81271100776664</v>
      </c>
      <c r="F163" s="105" t="n">
        <v>-61.20071100765284</v>
      </c>
    </row>
    <row r="164">
      <c r="C164" s="94" t="n">
        <v>152</v>
      </c>
      <c r="D164" s="105" t="n">
        <v>1.022031406705537e-09</v>
      </c>
      <c r="E164" s="105" t="n">
        <v>-61.93771100677926</v>
      </c>
      <c r="F164" s="105" t="n">
        <v>1.826984703967582e-09</v>
      </c>
    </row>
    <row r="165">
      <c r="C165" s="94" t="n">
        <v>153</v>
      </c>
      <c r="D165" s="105" t="n">
        <v>-45.73471100713166</v>
      </c>
      <c r="E165" s="105" t="n">
        <v>0</v>
      </c>
      <c r="F165" s="105" t="n">
        <v>1.174497811007313e-10</v>
      </c>
    </row>
    <row r="166">
      <c r="C166" s="94" t="n">
        <v>154</v>
      </c>
      <c r="D166" s="105" t="n">
        <v>-67.91871100677926</v>
      </c>
      <c r="E166" s="105" t="n">
        <v>-87.33871100730005</v>
      </c>
      <c r="F166" s="105" t="n">
        <v>-35.62971100677925</v>
      </c>
    </row>
    <row r="167">
      <c r="C167" s="94" t="n">
        <v>155</v>
      </c>
      <c r="D167" s="105" t="n">
        <v>3.243084233162108e-10</v>
      </c>
      <c r="E167" s="105" t="n">
        <v>5.828012081821043e-10</v>
      </c>
      <c r="F167" s="105" t="n">
        <v>-53.80971100677925</v>
      </c>
    </row>
    <row r="168">
      <c r="C168" s="94" t="n">
        <v>156</v>
      </c>
      <c r="D168" s="105" t="n">
        <v>-52.01971100707411</v>
      </c>
      <c r="E168" s="105" t="n">
        <v>-54.46271100677925</v>
      </c>
      <c r="F168" s="105" t="n">
        <v>-6.60742045255347e-10</v>
      </c>
    </row>
    <row r="169">
      <c r="C169" s="94" t="n">
        <v>157</v>
      </c>
      <c r="D169" s="105" t="n">
        <v>-55.32671100847799</v>
      </c>
      <c r="E169" s="105" t="n">
        <v>1.449185219826177e-09</v>
      </c>
      <c r="F169" s="105" t="n">
        <v>-3.608375180874645e-11</v>
      </c>
    </row>
    <row r="170">
      <c r="C170" s="94" t="n">
        <v>158</v>
      </c>
      <c r="D170" s="105" t="n">
        <v>-4.033367879685557e-11</v>
      </c>
      <c r="E170" s="105" t="n">
        <v>-68.73871100889188</v>
      </c>
      <c r="F170" s="105" t="n">
        <v>-42.12071100677925</v>
      </c>
    </row>
    <row r="171">
      <c r="C171" s="94" t="n">
        <v>159</v>
      </c>
      <c r="D171" s="105" t="n">
        <v>1.165076764664263e-09</v>
      </c>
      <c r="E171" s="105" t="n">
        <v>-2.65260517551269e-11</v>
      </c>
      <c r="F171" s="105" t="n">
        <v>-53.65271100829396</v>
      </c>
    </row>
    <row r="172">
      <c r="C172" s="94" t="n">
        <v>160</v>
      </c>
      <c r="D172" s="105" t="n">
        <v>-38.73571100677925</v>
      </c>
      <c r="E172" s="105" t="n">
        <v>-54.81571100825037</v>
      </c>
      <c r="F172" s="105" t="n">
        <v>-71.85171100913701</v>
      </c>
    </row>
    <row r="173">
      <c r="C173" s="94" t="n">
        <v>161</v>
      </c>
      <c r="D173" s="105" t="n">
        <v>-72.39371100677926</v>
      </c>
      <c r="E173" s="105" t="n">
        <v>-6.205832647765418e-11</v>
      </c>
      <c r="F173" s="105" t="n">
        <v>-39.35571100677925</v>
      </c>
    </row>
    <row r="174">
      <c r="C174" s="94" t="n">
        <v>162</v>
      </c>
      <c r="D174" s="105" t="n">
        <v>-69.16571100812595</v>
      </c>
      <c r="E174" s="105" t="n">
        <v>-49.11871100783873</v>
      </c>
      <c r="F174" s="105" t="n">
        <v>-2.905460334545751e-11</v>
      </c>
    </row>
    <row r="175">
      <c r="C175" s="94" t="n">
        <v>163</v>
      </c>
      <c r="D175" s="105" t="n">
        <v>-4.181054151786156e-11</v>
      </c>
      <c r="E175" s="105" t="n">
        <v>-37.54171100677925</v>
      </c>
      <c r="F175" s="105" t="n">
        <v>-1.631554766845511e-11</v>
      </c>
    </row>
    <row r="176">
      <c r="C176" s="94" t="n">
        <v>164</v>
      </c>
      <c r="D176" s="105" t="n">
        <v>-2.090881068284034e-11</v>
      </c>
      <c r="E176" s="105" t="n">
        <v>-50.22871100755803</v>
      </c>
      <c r="F176" s="105" t="n">
        <v>-50.03871100677925</v>
      </c>
    </row>
    <row r="177">
      <c r="C177" s="94" t="n">
        <v>165</v>
      </c>
      <c r="D177" s="105" t="n">
        <v>-77.43571100677926</v>
      </c>
      <c r="E177" s="105" t="n">
        <v>-66.93271100820456</v>
      </c>
      <c r="F177" s="105" t="n">
        <v>-68.29671100677926</v>
      </c>
    </row>
    <row r="178">
      <c r="C178" s="94" t="n">
        <v>166</v>
      </c>
      <c r="D178" s="105" t="n">
        <v>-33.58771100688841</v>
      </c>
      <c r="E178" s="105" t="n">
        <v>1.918939446454715e-10</v>
      </c>
      <c r="F178" s="105" t="n">
        <v>-60.22671100779794</v>
      </c>
    </row>
    <row r="179">
      <c r="C179" s="94" t="n">
        <v>167</v>
      </c>
      <c r="D179" s="105" t="n">
        <v>-48.90171100677925</v>
      </c>
      <c r="E179" s="105" t="n">
        <v>-67.4627110078581</v>
      </c>
      <c r="F179" s="105" t="n">
        <v>-66.0577110076182</v>
      </c>
    </row>
    <row r="180">
      <c r="C180" s="94" t="n">
        <v>168</v>
      </c>
      <c r="D180" s="105" t="n">
        <v>-66.09671100677926</v>
      </c>
      <c r="E180" s="105" t="n">
        <v>-4.12941204785966e-11</v>
      </c>
      <c r="F180" s="105" t="n">
        <v>-4.356481042577797e-11</v>
      </c>
    </row>
    <row r="181">
      <c r="C181" s="94" t="n">
        <v>169</v>
      </c>
      <c r="D181" s="105" t="n">
        <v>-78.37571100828727</v>
      </c>
      <c r="E181" s="105" t="n">
        <v>-3.550168088395367e-11</v>
      </c>
      <c r="F181" s="105" t="n">
        <v>-76.28671100777204</v>
      </c>
    </row>
    <row r="182">
      <c r="C182" s="94" t="n">
        <v>170</v>
      </c>
      <c r="D182" s="105" t="n">
        <v>-64.13771100736469</v>
      </c>
      <c r="E182" s="105" t="n">
        <v>-85.27371100677927</v>
      </c>
      <c r="F182" s="105" t="n">
        <v>-54.13771100763608</v>
      </c>
    </row>
    <row r="183">
      <c r="C183" s="94" t="n">
        <v>171</v>
      </c>
      <c r="D183" s="105" t="n">
        <v>8.346545907755853e-10</v>
      </c>
      <c r="E183" s="105" t="n">
        <v>1.986233224471334e-09</v>
      </c>
      <c r="F183" s="105" t="n">
        <v>-37.46071100677926</v>
      </c>
    </row>
    <row r="184">
      <c r="C184" s="94" t="n">
        <v>172</v>
      </c>
      <c r="D184" s="105" t="n">
        <v>-46.33371100755188</v>
      </c>
      <c r="E184" s="105" t="n">
        <v>-73.43371100804809</v>
      </c>
      <c r="F184" s="105" t="n">
        <v>-1.888712404252146e-11</v>
      </c>
    </row>
    <row r="185">
      <c r="C185" s="94" t="n">
        <v>173</v>
      </c>
      <c r="D185" s="105" t="n">
        <v>-68.6727110084616</v>
      </c>
      <c r="E185" s="105" t="n">
        <v>-8.499313253196306e-12</v>
      </c>
      <c r="F185" s="105" t="n">
        <v>-3.84419074350717e-11</v>
      </c>
    </row>
    <row r="186">
      <c r="C186" s="94" t="n">
        <v>174</v>
      </c>
      <c r="D186" s="105" t="n">
        <v>-42.70571100677925</v>
      </c>
      <c r="E186" s="105" t="n">
        <v>-80.11471100769121</v>
      </c>
      <c r="F186" s="105" t="n">
        <v>-40.91971100677925</v>
      </c>
    </row>
    <row r="187">
      <c r="C187" s="94" t="n">
        <v>175</v>
      </c>
      <c r="D187" s="105" t="n">
        <v>-58.64071100677926</v>
      </c>
      <c r="E187" s="105" t="n">
        <v>-62.45171100677926</v>
      </c>
      <c r="F187" s="105" t="n">
        <v>0</v>
      </c>
    </row>
    <row r="188">
      <c r="C188" s="94" t="n">
        <v>176</v>
      </c>
      <c r="D188" s="105" t="n">
        <v>-5.089036463346019e-11</v>
      </c>
      <c r="E188" s="105" t="n">
        <v>-52.53071100677926</v>
      </c>
      <c r="F188" s="105" t="n">
        <v>-53.00771100677925</v>
      </c>
    </row>
    <row r="189">
      <c r="C189" s="94" t="n">
        <v>177</v>
      </c>
      <c r="D189" s="105" t="n">
        <v>-75.44571100771989</v>
      </c>
      <c r="E189" s="105" t="n">
        <v>-55.43271100677925</v>
      </c>
      <c r="F189" s="105" t="n">
        <v>-45.92464910366586</v>
      </c>
    </row>
    <row r="190">
      <c r="C190" s="94" t="n">
        <v>178</v>
      </c>
      <c r="D190" s="105" t="n">
        <v>1.689891312750547e-09</v>
      </c>
      <c r="E190" s="105" t="n">
        <v>-43.30271100677925</v>
      </c>
      <c r="F190" s="105" t="n">
        <v>-71.95471100677926</v>
      </c>
    </row>
    <row r="191">
      <c r="C191" s="94" t="n">
        <v>179</v>
      </c>
      <c r="D191" s="105" t="n">
        <v>-51.3937110070214</v>
      </c>
      <c r="E191" s="105" t="n">
        <v>-1.611437312476483e-11</v>
      </c>
      <c r="F191" s="105" t="n">
        <v>-69.22971100677925</v>
      </c>
    </row>
    <row r="192">
      <c r="C192" s="94" t="n">
        <v>180</v>
      </c>
      <c r="D192" s="105" t="n">
        <v>-46.29571100677926</v>
      </c>
      <c r="E192" s="105" t="n">
        <v>2.255693857833307e-09</v>
      </c>
      <c r="F192" s="105" t="n">
        <v>-56.47071100834722</v>
      </c>
    </row>
    <row r="193">
      <c r="C193" s="94" t="n">
        <v>181</v>
      </c>
      <c r="D193" s="105" t="n">
        <v>-72.76471100842136</v>
      </c>
      <c r="E193" s="105" t="n">
        <v>-48.50671100677926</v>
      </c>
      <c r="F193" s="105" t="n">
        <v>-1.707343066925659e-11</v>
      </c>
    </row>
    <row r="194">
      <c r="C194" s="94" t="n">
        <v>182</v>
      </c>
      <c r="D194" s="105" t="n">
        <v>1.039540347136381e-09</v>
      </c>
      <c r="E194" s="105" t="n">
        <v>-46.72471100743695</v>
      </c>
      <c r="F194" s="105" t="n">
        <v>5.856580244767428e-10</v>
      </c>
    </row>
    <row r="195">
      <c r="C195" s="94" t="n">
        <v>183</v>
      </c>
      <c r="D195" s="105" t="n">
        <v>-56.89871100677925</v>
      </c>
      <c r="E195" s="105" t="n">
        <v>-5.209411568785072e-11</v>
      </c>
      <c r="F195" s="105" t="n">
        <v>6.498372268737285e-10</v>
      </c>
    </row>
    <row r="196">
      <c r="C196" s="94" t="n">
        <v>184</v>
      </c>
      <c r="D196" s="105" t="n">
        <v>-40.41271100766028</v>
      </c>
      <c r="E196" s="105" t="n">
        <v>-69.46771100841913</v>
      </c>
      <c r="F196" s="105" t="n">
        <v>-75.84971100677926</v>
      </c>
    </row>
    <row r="197">
      <c r="C197" s="94" t="n">
        <v>185</v>
      </c>
      <c r="D197" s="105" t="n">
        <v>-3.358367095529502e-11</v>
      </c>
      <c r="E197" s="105" t="n">
        <v>-79.25271100889896</v>
      </c>
      <c r="F197" s="105" t="n">
        <v>1.142572713774825e-10</v>
      </c>
    </row>
    <row r="198">
      <c r="C198" s="94" t="n">
        <v>186</v>
      </c>
      <c r="D198" s="105" t="n">
        <v>-64.46771100851487</v>
      </c>
      <c r="E198" s="105" t="n">
        <v>-80.46971100677926</v>
      </c>
      <c r="F198" s="105" t="n">
        <v>1.025317168057427e-09</v>
      </c>
    </row>
    <row r="199">
      <c r="C199" s="94" t="n">
        <v>187</v>
      </c>
      <c r="D199" s="105" t="n">
        <v>-77.14171100887026</v>
      </c>
      <c r="E199" s="105" t="n">
        <v>-42.88771100677926</v>
      </c>
      <c r="F199" s="105" t="n">
        <v>4.854018058608744e-11</v>
      </c>
    </row>
    <row r="200">
      <c r="C200" s="94" t="n">
        <v>188</v>
      </c>
      <c r="D200" s="105" t="n">
        <v>-59.01071100713689</v>
      </c>
      <c r="E200" s="105" t="n">
        <v>-54.54571100850406</v>
      </c>
      <c r="F200" s="105" t="n">
        <v>-67.93971100677926</v>
      </c>
    </row>
    <row r="201">
      <c r="C201" s="94" t="n">
        <v>189</v>
      </c>
      <c r="D201" s="105" t="n">
        <v>-56.12471100714545</v>
      </c>
      <c r="E201" s="105" t="n">
        <v>-62.80471100677926</v>
      </c>
      <c r="F201" s="105" t="n">
        <v>-7.337580587574166e-10</v>
      </c>
    </row>
    <row r="202">
      <c r="C202" s="94" t="n">
        <v>190</v>
      </c>
      <c r="D202" s="105" t="n">
        <v>-54.55571100677926</v>
      </c>
      <c r="E202" s="105" t="n">
        <v>-67.6857110076819</v>
      </c>
      <c r="F202" s="105" t="n">
        <v>-71.92071100886542</v>
      </c>
    </row>
    <row r="203">
      <c r="C203" s="94" t="n">
        <v>191</v>
      </c>
      <c r="D203" s="105" t="n">
        <v>-76.44371100677927</v>
      </c>
      <c r="E203" s="105" t="n">
        <v>-64.40071100677926</v>
      </c>
      <c r="F203" s="105" t="n">
        <v>-50.28271100701842</v>
      </c>
    </row>
    <row r="204">
      <c r="C204" s="94" t="n">
        <v>192</v>
      </c>
      <c r="D204" s="105" t="n">
        <v>-67.30671100713224</v>
      </c>
      <c r="E204" s="105" t="n">
        <v>-75.00371100677926</v>
      </c>
      <c r="F204" s="105" t="n">
        <v>1.355501740718523e-09</v>
      </c>
    </row>
    <row r="205">
      <c r="C205" s="94" t="n">
        <v>193</v>
      </c>
      <c r="D205" s="105" t="n">
        <v>-57.46271100677925</v>
      </c>
      <c r="E205" s="105" t="n">
        <v>1.495715764576744e-09</v>
      </c>
      <c r="F205" s="105" t="n">
        <v>-66.38671100677927</v>
      </c>
    </row>
    <row r="206">
      <c r="C206" s="94" t="n">
        <v>194</v>
      </c>
      <c r="D206" s="105" t="n">
        <v>-78.26671100899281</v>
      </c>
      <c r="E206" s="105" t="n">
        <v>-62.07171100677926</v>
      </c>
      <c r="F206" s="105" t="n">
        <v>8.440677682131082e-10</v>
      </c>
    </row>
    <row r="207">
      <c r="C207" s="94" t="n">
        <v>195</v>
      </c>
      <c r="D207" s="105" t="n">
        <v>-58.7917110085633</v>
      </c>
      <c r="E207" s="105" t="n">
        <v>7.933136643600846e-10</v>
      </c>
      <c r="F207" s="105" t="n">
        <v>-70.68171100677927</v>
      </c>
    </row>
    <row r="208">
      <c r="C208" s="94" t="n">
        <v>196</v>
      </c>
      <c r="D208" s="105" t="n">
        <v>-64.09671100677926</v>
      </c>
      <c r="E208" s="105" t="n">
        <v>5.350284652649861e-10</v>
      </c>
      <c r="F208" s="105" t="n">
        <v>-64.29171100691374</v>
      </c>
    </row>
    <row r="209">
      <c r="C209" s="94" t="n">
        <v>197</v>
      </c>
      <c r="D209" s="105" t="n">
        <v>-64.53571100886933</v>
      </c>
      <c r="E209" s="105" t="n">
        <v>-58.40071100677925</v>
      </c>
      <c r="F209" s="105" t="n">
        <v>-1.939908145232039e-11</v>
      </c>
    </row>
    <row r="210">
      <c r="C210" s="94" t="n">
        <v>198</v>
      </c>
      <c r="D210" s="105" t="n">
        <v>-52.75871100728664</v>
      </c>
      <c r="E210" s="105" t="n">
        <v>-2.950985162897268e-11</v>
      </c>
      <c r="F210" s="105" t="n">
        <v>-78.32471100844633</v>
      </c>
    </row>
  </sheetData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I213"/>
  <sheetViews>
    <sheetView zoomScale="90" zoomScaleNormal="90" workbookViewId="0">
      <selection activeCell="A1" sqref="A1"/>
    </sheetView>
  </sheetViews>
  <sheetFormatPr baseColWidth="8" defaultColWidth="8.88671875" defaultRowHeight="14.4"/>
  <cols>
    <col width="9.44140625" customWidth="1" style="38" min="1" max="1"/>
    <col width="11.6640625" bestFit="1" customWidth="1" style="38" min="2" max="2"/>
    <col width="11.6640625" customWidth="1" style="38" min="3" max="3"/>
    <col width="11.5546875" customWidth="1" style="38" min="4" max="4"/>
    <col width="9.44140625" customWidth="1" style="38" min="5" max="5"/>
    <col width="8.88671875" customWidth="1" style="38" min="6" max="11"/>
    <col width="9.88671875" bestFit="1" customWidth="1" style="38" min="12" max="12"/>
    <col width="9.6640625" bestFit="1" customWidth="1" style="38" min="13" max="13"/>
    <col width="11.21875" bestFit="1" customWidth="1" style="38" min="14" max="14"/>
    <col width="8.88671875" customWidth="1" style="38" min="15" max="21"/>
    <col width="8.33203125" customWidth="1" style="38" min="22" max="22"/>
    <col width="9.5546875" bestFit="1" customWidth="1" style="38" min="23" max="23"/>
    <col width="9.88671875" bestFit="1" customWidth="1" style="38" min="24" max="24"/>
    <col width="9.5546875" customWidth="1" style="38" min="25" max="25"/>
    <col width="11.6640625" bestFit="1" customWidth="1" style="38" min="26" max="26"/>
    <col width="9.5546875" customWidth="1" style="38" min="27" max="44"/>
    <col width="8.88671875" customWidth="1" style="38" min="45" max="45"/>
    <col width="9" bestFit="1" customWidth="1" style="38" min="46" max="61"/>
    <col width="8.88671875" customWidth="1" style="38" min="62" max="16384"/>
  </cols>
  <sheetData>
    <row r="1">
      <c r="B1" s="60" t="inlineStr">
        <is>
          <t>CV</t>
        </is>
      </c>
      <c r="C1" s="60">
        <f>Data!D27</f>
        <v/>
      </c>
      <c r="D1" s="94" t="n"/>
      <c r="E1" s="94" t="n"/>
      <c r="F1" s="94" t="n"/>
      <c r="G1" s="102" t="n"/>
      <c r="H1" s="94" t="n"/>
      <c r="I1" s="94" t="n"/>
    </row>
    <row r="2">
      <c r="B2" s="60" t="inlineStr">
        <is>
          <t>Input source</t>
        </is>
      </c>
      <c r="C2" s="94" t="n"/>
      <c r="D2" s="94" t="n"/>
      <c r="E2" s="94" t="n"/>
      <c r="F2" s="94" t="n"/>
      <c r="G2" s="94" t="n"/>
      <c r="H2" s="94" t="n"/>
      <c r="I2" s="94" t="n"/>
    </row>
    <row r="3">
      <c r="D3" s="91" t="inlineStr">
        <is>
          <t>CÁLCULOS PARA A GERAÇÃO DOS DADOS DA DEMANDA</t>
        </is>
      </c>
      <c r="X3" s="91" t="n"/>
      <c r="Y3" s="91" t="n"/>
      <c r="Z3" s="91" t="n"/>
      <c r="AA3" s="91" t="n"/>
      <c r="AB3" s="91" t="n"/>
      <c r="AC3" s="91" t="n"/>
      <c r="AD3" s="91" t="n"/>
      <c r="AE3" s="91" t="n"/>
      <c r="AF3" s="91" t="n"/>
      <c r="AG3" s="91" t="n"/>
      <c r="AH3" s="91" t="n"/>
      <c r="AI3" s="91" t="n"/>
      <c r="AJ3" s="91" t="n"/>
      <c r="AK3" s="91" t="n"/>
      <c r="AL3" s="91" t="n"/>
      <c r="AM3" s="91" t="n"/>
      <c r="AN3" s="91" t="n"/>
      <c r="AO3" s="91" t="n"/>
      <c r="AP3" s="91" t="n"/>
      <c r="AQ3" s="91" t="n"/>
      <c r="AR3" s="91" t="n"/>
      <c r="AU3" s="38" t="inlineStr">
        <is>
          <t>máximo</t>
        </is>
      </c>
      <c r="AV3" s="38">
        <f>MAX(SuppliersDem)</f>
        <v/>
      </c>
      <c r="AX3" s="38" t="inlineStr">
        <is>
          <t>mínimo</t>
        </is>
      </c>
      <c r="AY3" s="38">
        <f>MIN(SuppliersDem)</f>
        <v/>
      </c>
    </row>
    <row r="4">
      <c r="A4" s="38" t="inlineStr">
        <is>
          <t>Mínimo</t>
        </is>
      </c>
      <c r="B4" s="38" t="inlineStr">
        <is>
          <t>Máximo</t>
        </is>
      </c>
      <c r="H4" s="40" t="n">
        <v>1</v>
      </c>
      <c r="I4" s="40" t="n">
        <v>2</v>
      </c>
      <c r="J4" s="40" t="n">
        <v>3</v>
      </c>
      <c r="K4" s="40" t="n">
        <v>4</v>
      </c>
      <c r="L4" s="40" t="n">
        <v>5</v>
      </c>
      <c r="M4" s="40" t="n">
        <v>6</v>
      </c>
      <c r="N4" s="40" t="n">
        <v>7</v>
      </c>
      <c r="O4" s="40" t="n">
        <v>8</v>
      </c>
      <c r="P4" s="40" t="n">
        <v>9</v>
      </c>
      <c r="Q4" s="40" t="n">
        <v>10</v>
      </c>
      <c r="R4" s="40" t="n">
        <v>11</v>
      </c>
      <c r="S4" s="40" t="n">
        <v>12</v>
      </c>
      <c r="T4" s="40" t="n">
        <v>13</v>
      </c>
      <c r="U4" s="40" t="n">
        <v>14</v>
      </c>
      <c r="V4" s="40" t="n">
        <v>15</v>
      </c>
      <c r="X4" s="38" t="inlineStr">
        <is>
          <t>Soma</t>
        </is>
      </c>
      <c r="AB4" s="40" t="n">
        <v>1</v>
      </c>
      <c r="AC4" s="40" t="n">
        <v>2</v>
      </c>
      <c r="AD4" s="40" t="n">
        <v>3</v>
      </c>
      <c r="AE4" s="40" t="n">
        <v>4</v>
      </c>
      <c r="AF4" s="40" t="n">
        <v>5</v>
      </c>
      <c r="AG4" s="40" t="n">
        <v>6</v>
      </c>
      <c r="AH4" s="40" t="n">
        <v>7</v>
      </c>
      <c r="AI4" s="40" t="n">
        <v>8</v>
      </c>
      <c r="AJ4" s="40" t="n">
        <v>9</v>
      </c>
      <c r="AK4" s="40" t="n">
        <v>10</v>
      </c>
      <c r="AL4" s="40" t="n">
        <v>11</v>
      </c>
      <c r="AM4" s="40" t="n">
        <v>12</v>
      </c>
      <c r="AN4" s="40" t="n">
        <v>13</v>
      </c>
      <c r="AO4" s="40" t="n">
        <v>14</v>
      </c>
      <c r="AP4" s="40" t="n">
        <v>15</v>
      </c>
      <c r="AU4" s="40" t="n">
        <v>1</v>
      </c>
      <c r="AV4" s="40" t="n">
        <v>2</v>
      </c>
      <c r="AW4" s="40" t="n">
        <v>3</v>
      </c>
      <c r="AX4" s="40" t="n">
        <v>4</v>
      </c>
      <c r="AY4" s="40" t="n">
        <v>5</v>
      </c>
      <c r="AZ4" s="40" t="n">
        <v>6</v>
      </c>
      <c r="BA4" s="40" t="n">
        <v>7</v>
      </c>
      <c r="BB4" s="40" t="n">
        <v>8</v>
      </c>
      <c r="BC4" s="40" t="n">
        <v>9</v>
      </c>
      <c r="BD4" s="40" t="n">
        <v>10</v>
      </c>
      <c r="BE4" s="40" t="n">
        <v>11</v>
      </c>
      <c r="BF4" s="40" t="n">
        <v>12</v>
      </c>
      <c r="BG4" s="40" t="n">
        <v>13</v>
      </c>
      <c r="BH4" s="40" t="n">
        <v>14</v>
      </c>
      <c r="BI4" s="40" t="n">
        <v>15</v>
      </c>
    </row>
    <row r="5">
      <c r="A5" s="38">
        <f>MIN(H5:V7)</f>
        <v/>
      </c>
      <c r="B5" s="38">
        <f>MAX(H5:V7)</f>
        <v/>
      </c>
      <c r="C5" s="38" t="inlineStr">
        <is>
          <t>prod/dia</t>
        </is>
      </c>
      <c r="D5" s="38" t="inlineStr">
        <is>
          <t>Avarege</t>
        </is>
      </c>
      <c r="E5" s="38">
        <f>(M24/3)/15</f>
        <v/>
      </c>
      <c r="F5" s="38" t="inlineStr">
        <is>
          <t>Dw</t>
        </is>
      </c>
      <c r="G5" s="40" t="n">
        <v>1</v>
      </c>
      <c r="H5" s="38">
        <f>TRUNC((_xlfn.NORM.INV((RAND()),$E$5,$E$6)),2)</f>
        <v/>
      </c>
      <c r="I5" s="38">
        <f>TRUNC((_xlfn.NORM.INV((RAND()),$E$5,$E$6)),2)</f>
        <v/>
      </c>
      <c r="J5" s="38">
        <f>TRUNC((_xlfn.NORM.INV((RAND()),$E$5,$E$6)),2)</f>
        <v/>
      </c>
      <c r="K5" s="38">
        <f>TRUNC((_xlfn.NORM.INV((RAND()),$E$5,$E$6)),2)</f>
        <v/>
      </c>
      <c r="L5" s="38">
        <f>TRUNC((_xlfn.NORM.INV((RAND()),$E$5,$E$6)),2)</f>
        <v/>
      </c>
      <c r="M5" s="38">
        <f>TRUNC((_xlfn.NORM.INV((RAND()),$E$5,$E$6)),2)</f>
        <v/>
      </c>
      <c r="N5" s="38">
        <f>TRUNC((_xlfn.NORM.INV((RAND()),$E$5,$E$6)),2)</f>
        <v/>
      </c>
      <c r="O5" s="38">
        <f>TRUNC((_xlfn.NORM.INV((RAND()),$E$5,$E$6)),2)</f>
        <v/>
      </c>
      <c r="P5" s="38">
        <f>TRUNC((_xlfn.NORM.INV((RAND()),$E$5,$E$6)),2)</f>
        <v/>
      </c>
      <c r="Q5" s="38">
        <f>TRUNC((_xlfn.NORM.INV((RAND()),$E$5,$E$6)),2)</f>
        <v/>
      </c>
      <c r="R5" s="38">
        <f>TRUNC((_xlfn.NORM.INV((RAND()),$E$5,$E$6)),2)</f>
        <v/>
      </c>
      <c r="S5" s="38">
        <f>TRUNC((_xlfn.NORM.INV((RAND()),$E$5,$E$6)),2)</f>
        <v/>
      </c>
      <c r="T5" s="38">
        <f>TRUNC((_xlfn.NORM.INV((RAND()),$E$5,$E$6)),2)</f>
        <v/>
      </c>
      <c r="U5" s="38">
        <f>TRUNC((_xlfn.NORM.INV((RAND()),$E$5,$E$6)),2)</f>
        <v/>
      </c>
      <c r="V5" s="38">
        <f>TRUNC((_xlfn.NORM.INV((RAND()),$E$5,$E$6)),2)</f>
        <v/>
      </c>
      <c r="X5" s="39">
        <f>SUM(H5:V7)</f>
        <v/>
      </c>
      <c r="Y5" s="39" t="n"/>
      <c r="Z5" s="63" t="inlineStr">
        <is>
          <t>Dw</t>
        </is>
      </c>
      <c r="AA5" s="40" t="n">
        <v>1</v>
      </c>
      <c r="AB5" s="62">
        <f>IF(H5&lt;0,0,H5)</f>
        <v/>
      </c>
      <c r="AC5" s="62">
        <f>IF(I5&lt;0,0,I5)</f>
        <v/>
      </c>
      <c r="AD5" s="62">
        <f>IF(J5&lt;0,0,J5)</f>
        <v/>
      </c>
      <c r="AE5" s="62">
        <f>IF(K5&lt;0,0,K5)</f>
        <v/>
      </c>
      <c r="AF5" s="62">
        <f>IF(L5&lt;0,0,L5)</f>
        <v/>
      </c>
      <c r="AG5" s="62">
        <f>IF(M5&lt;0,0,M5)</f>
        <v/>
      </c>
      <c r="AH5" s="62">
        <f>IF(N5&lt;0,0,N5)</f>
        <v/>
      </c>
      <c r="AI5" s="62">
        <f>IF(O5&lt;0,0,O5)</f>
        <v/>
      </c>
      <c r="AJ5" s="62">
        <f>IF(P5&lt;0,0,P5)</f>
        <v/>
      </c>
      <c r="AK5" s="62">
        <f>IF(Q5&lt;0,0,Q5)</f>
        <v/>
      </c>
      <c r="AL5" s="62">
        <f>IF(R5&lt;0,0,R5)</f>
        <v/>
      </c>
      <c r="AM5" s="62">
        <f>IF(S5&lt;0,0,S5)</f>
        <v/>
      </c>
      <c r="AN5" s="62">
        <f>IF(T5&lt;0,0,T5)</f>
        <v/>
      </c>
      <c r="AO5" s="62">
        <f>IF(U5&lt;0,0,U5)</f>
        <v/>
      </c>
      <c r="AP5" s="62">
        <f>IF(V5&lt;0,0,V5)</f>
        <v/>
      </c>
      <c r="AQ5" s="39" t="n"/>
      <c r="AR5" s="39" t="n"/>
      <c r="AS5" s="4" t="inlineStr">
        <is>
          <t>Dw</t>
        </is>
      </c>
      <c r="AT5" s="40" t="n">
        <v>1</v>
      </c>
      <c r="AU5" s="4" t="n">
        <v>231.5</v>
      </c>
      <c r="AV5" s="4" t="n">
        <v>297.34</v>
      </c>
      <c r="AW5" s="4" t="n">
        <v>217.82</v>
      </c>
      <c r="AX5" s="4" t="n">
        <v>222.62</v>
      </c>
      <c r="AY5" s="4" t="n">
        <v>453.86</v>
      </c>
      <c r="AZ5" s="4" t="n">
        <v>315.98</v>
      </c>
      <c r="BA5" s="4" t="n">
        <v>216.18</v>
      </c>
      <c r="BB5" s="4" t="n">
        <v>463.97</v>
      </c>
      <c r="BC5" s="4" t="n">
        <v>404.65</v>
      </c>
      <c r="BD5" s="4" t="n">
        <v>334.69</v>
      </c>
      <c r="BE5" s="4" t="n">
        <v>440.61</v>
      </c>
      <c r="BF5" s="4" t="n">
        <v>225.39</v>
      </c>
      <c r="BG5" s="4" t="n">
        <v>314.98</v>
      </c>
      <c r="BH5" s="4" t="n">
        <v>305.23</v>
      </c>
      <c r="BI5" s="4" t="n">
        <v>541.84</v>
      </c>
    </row>
    <row r="6">
      <c r="D6" s="38" t="inlineStr">
        <is>
          <t>Std Devition</t>
        </is>
      </c>
      <c r="E6" s="38">
        <f>E5*$C$1</f>
        <v/>
      </c>
      <c r="G6" s="40" t="n">
        <v>2</v>
      </c>
      <c r="H6" s="38">
        <f>TRUNC((_xlfn.NORM.INV((RAND()),$E$5,$E$6)),2)</f>
        <v/>
      </c>
      <c r="I6" s="38">
        <f>TRUNC((_xlfn.NORM.INV((RAND()),$E$5,$E$6)),2)</f>
        <v/>
      </c>
      <c r="J6" s="38">
        <f>TRUNC((_xlfn.NORM.INV((RAND()),$E$5,$E$6)),2)</f>
        <v/>
      </c>
      <c r="K6" s="38">
        <f>TRUNC((_xlfn.NORM.INV((RAND()),$E$5,$E$6)),2)</f>
        <v/>
      </c>
      <c r="L6" s="38">
        <f>TRUNC((_xlfn.NORM.INV((RAND()),$E$5,$E$6)),2)</f>
        <v/>
      </c>
      <c r="M6" s="38">
        <f>TRUNC((_xlfn.NORM.INV((RAND()),$E$5,$E$6)),2)</f>
        <v/>
      </c>
      <c r="N6" s="38">
        <f>TRUNC((_xlfn.NORM.INV((RAND()),$E$5,$E$6)),2)</f>
        <v/>
      </c>
      <c r="O6" s="38">
        <f>TRUNC((_xlfn.NORM.INV((RAND()),$E$5,$E$6)),2)</f>
        <v/>
      </c>
      <c r="P6" s="38">
        <f>TRUNC((_xlfn.NORM.INV((RAND()),$E$5,$E$6)),2)</f>
        <v/>
      </c>
      <c r="Q6" s="38">
        <f>TRUNC((_xlfn.NORM.INV((RAND()),$E$5,$E$6)),2)</f>
        <v/>
      </c>
      <c r="R6" s="38">
        <f>TRUNC((_xlfn.NORM.INV((RAND()),$E$5,$E$6)),2)</f>
        <v/>
      </c>
      <c r="S6" s="38">
        <f>TRUNC((_xlfn.NORM.INV((RAND()),$E$5,$E$6)),2)</f>
        <v/>
      </c>
      <c r="T6" s="38">
        <f>TRUNC((_xlfn.NORM.INV((RAND()),$E$5,$E$6)),2)</f>
        <v/>
      </c>
      <c r="U6" s="38">
        <f>TRUNC((_xlfn.NORM.INV((RAND()),$E$5,$E$6)),2)</f>
        <v/>
      </c>
      <c r="V6" s="38">
        <f>TRUNC((_xlfn.NORM.INV((RAND()),$E$5,$E$6)),2)</f>
        <v/>
      </c>
      <c r="Z6" s="60" t="inlineStr">
        <is>
          <t>Input source</t>
        </is>
      </c>
      <c r="AA6" s="40" t="n">
        <v>2</v>
      </c>
      <c r="AB6" s="62">
        <f>IF(H6&lt;0,0,H6)</f>
        <v/>
      </c>
      <c r="AC6" s="62">
        <f>IF(I6&lt;0,0,I6)</f>
        <v/>
      </c>
      <c r="AD6" s="62">
        <f>IF(J6&lt;0,0,J6)</f>
        <v/>
      </c>
      <c r="AE6" s="62">
        <f>IF(K6&lt;0,0,K6)</f>
        <v/>
      </c>
      <c r="AF6" s="62">
        <f>IF(L6&lt;0,0,L6)</f>
        <v/>
      </c>
      <c r="AG6" s="62">
        <f>IF(M6&lt;0,0,M6)</f>
        <v/>
      </c>
      <c r="AH6" s="62">
        <f>IF(N6&lt;0,0,N6)</f>
        <v/>
      </c>
      <c r="AI6" s="62">
        <f>IF(O6&lt;0,0,O6)</f>
        <v/>
      </c>
      <c r="AJ6" s="62">
        <f>IF(P6&lt;0,0,P6)</f>
        <v/>
      </c>
      <c r="AK6" s="62">
        <f>IF(Q6&lt;0,0,Q6)</f>
        <v/>
      </c>
      <c r="AL6" s="62">
        <f>IF(R6&lt;0,0,R6)</f>
        <v/>
      </c>
      <c r="AM6" s="62">
        <f>IF(S6&lt;0,0,S6)</f>
        <v/>
      </c>
      <c r="AN6" s="62">
        <f>IF(T6&lt;0,0,T6)</f>
        <v/>
      </c>
      <c r="AO6" s="62">
        <f>IF(U6&lt;0,0,U6)</f>
        <v/>
      </c>
      <c r="AP6" s="62">
        <f>IF(V6&lt;0,0,V6)</f>
        <v/>
      </c>
      <c r="AS6" s="4" t="inlineStr">
        <is>
          <t>Input</t>
        </is>
      </c>
      <c r="AT6" s="40" t="n">
        <v>2</v>
      </c>
      <c r="AU6" s="4" t="n">
        <v>358.95</v>
      </c>
      <c r="AV6" s="4" t="n">
        <v>308.97</v>
      </c>
      <c r="AW6" s="4" t="n">
        <v>264.61</v>
      </c>
      <c r="AX6" s="4" t="n">
        <v>343.62</v>
      </c>
      <c r="AY6" s="4" t="n">
        <v>399.3</v>
      </c>
      <c r="AZ6" s="4" t="n">
        <v>433.24</v>
      </c>
      <c r="BA6" s="4" t="n">
        <v>310.82</v>
      </c>
      <c r="BB6" s="4" t="n">
        <v>234.15</v>
      </c>
      <c r="BC6" s="4" t="n">
        <v>302.73</v>
      </c>
      <c r="BD6" s="4" t="n">
        <v>304.23</v>
      </c>
      <c r="BE6" s="4" t="n">
        <v>278.95</v>
      </c>
      <c r="BF6" s="4" t="n">
        <v>403.93</v>
      </c>
      <c r="BG6" s="4" t="n">
        <v>327.87</v>
      </c>
      <c r="BH6" s="4" t="n">
        <v>462.67</v>
      </c>
      <c r="BI6" s="4" t="n">
        <v>445.18</v>
      </c>
    </row>
    <row r="7">
      <c r="G7" s="40" t="n">
        <v>3</v>
      </c>
      <c r="H7" s="38">
        <f>TRUNC((_xlfn.NORM.INV((RAND()),$E$5,$E$6)),2)</f>
        <v/>
      </c>
      <c r="I7" s="38">
        <f>TRUNC((_xlfn.NORM.INV((RAND()),$E$5,$E$6)),2)</f>
        <v/>
      </c>
      <c r="J7" s="38">
        <f>TRUNC((_xlfn.NORM.INV((RAND()),$E$5,$E$6)),2)</f>
        <v/>
      </c>
      <c r="K7" s="38">
        <f>TRUNC((_xlfn.NORM.INV((RAND()),$E$5,$E$6)),2)</f>
        <v/>
      </c>
      <c r="L7" s="38">
        <f>TRUNC((_xlfn.NORM.INV((RAND()),$E$5,$E$6)),2)</f>
        <v/>
      </c>
      <c r="M7" s="38">
        <f>TRUNC((_xlfn.NORM.INV((RAND()),$E$5,$E$6)),2)</f>
        <v/>
      </c>
      <c r="N7" s="38">
        <f>TRUNC((_xlfn.NORM.INV((RAND()),$E$5,$E$6)),2)</f>
        <v/>
      </c>
      <c r="O7" s="38">
        <f>TRUNC((_xlfn.NORM.INV((RAND()),$E$5,$E$6)),2)</f>
        <v/>
      </c>
      <c r="P7" s="38">
        <f>TRUNC((_xlfn.NORM.INV((RAND()),$E$5,$E$6)),2)</f>
        <v/>
      </c>
      <c r="Q7" s="38">
        <f>TRUNC((_xlfn.NORM.INV((RAND()),$E$5,$E$6)),2)</f>
        <v/>
      </c>
      <c r="R7" s="38">
        <f>TRUNC((_xlfn.NORM.INV((RAND()),$E$5,$E$6)),2)</f>
        <v/>
      </c>
      <c r="S7" s="38">
        <f>TRUNC((_xlfn.NORM.INV((RAND()),$E$5,$E$6)),2)</f>
        <v/>
      </c>
      <c r="T7" s="38">
        <f>TRUNC((_xlfn.NORM.INV((RAND()),$E$5,$E$6)),2)</f>
        <v/>
      </c>
      <c r="U7" s="38">
        <f>TRUNC((_xlfn.NORM.INV((RAND()),$E$5,$E$6)),2)</f>
        <v/>
      </c>
      <c r="V7" s="38">
        <f>TRUNC((_xlfn.NORM.INV((RAND()),$E$5,$E$6)),2)</f>
        <v/>
      </c>
      <c r="AA7" s="40" t="n">
        <v>3</v>
      </c>
      <c r="AB7" s="62">
        <f>IF(H7&lt;0,0,H7)</f>
        <v/>
      </c>
      <c r="AC7" s="62">
        <f>IF(I7&lt;0,0,I7)</f>
        <v/>
      </c>
      <c r="AD7" s="62">
        <f>IF(J7&lt;0,0,J7)</f>
        <v/>
      </c>
      <c r="AE7" s="62">
        <f>IF(K7&lt;0,0,K7)</f>
        <v/>
      </c>
      <c r="AF7" s="62">
        <f>IF(L7&lt;0,0,L7)</f>
        <v/>
      </c>
      <c r="AG7" s="62">
        <f>IF(M7&lt;0,0,M7)</f>
        <v/>
      </c>
      <c r="AH7" s="62">
        <f>IF(N7&lt;0,0,N7)</f>
        <v/>
      </c>
      <c r="AI7" s="62">
        <f>IF(O7&lt;0,0,O7)</f>
        <v/>
      </c>
      <c r="AJ7" s="62">
        <f>IF(P7&lt;0,0,P7)</f>
        <v/>
      </c>
      <c r="AK7" s="62">
        <f>IF(Q7&lt;0,0,Q7)</f>
        <v/>
      </c>
      <c r="AL7" s="62">
        <f>IF(R7&lt;0,0,R7)</f>
        <v/>
      </c>
      <c r="AM7" s="62">
        <f>IF(S7&lt;0,0,S7)</f>
        <v/>
      </c>
      <c r="AN7" s="62">
        <f>IF(T7&lt;0,0,T7)</f>
        <v/>
      </c>
      <c r="AO7" s="62">
        <f>IF(U7&lt;0,0,U7)</f>
        <v/>
      </c>
      <c r="AP7" s="62">
        <f>IF(V7&lt;0,0,V7)</f>
        <v/>
      </c>
      <c r="AT7" s="40" t="n">
        <v>3</v>
      </c>
      <c r="AU7" s="4" t="n">
        <v>492.88</v>
      </c>
      <c r="AV7" s="4" t="n">
        <v>260.36</v>
      </c>
      <c r="AW7" s="4" t="n">
        <v>232.33</v>
      </c>
      <c r="AX7" s="4" t="n">
        <v>514.3200000000001</v>
      </c>
      <c r="AY7" s="4" t="n">
        <v>271.63</v>
      </c>
      <c r="AZ7" s="4" t="n">
        <v>506.16</v>
      </c>
      <c r="BA7" s="4" t="n">
        <v>393.21</v>
      </c>
      <c r="BB7" s="4" t="n">
        <v>346.58</v>
      </c>
      <c r="BC7" s="4" t="n">
        <v>267.82</v>
      </c>
      <c r="BD7" s="4" t="n">
        <v>272.81</v>
      </c>
      <c r="BE7" s="4" t="n">
        <v>372.8</v>
      </c>
      <c r="BF7" s="4" t="n">
        <v>326.64</v>
      </c>
      <c r="BG7" s="4" t="n">
        <v>338.03</v>
      </c>
      <c r="BH7" s="4" t="n">
        <v>348.46</v>
      </c>
      <c r="BI7" s="4" t="n">
        <v>405.85</v>
      </c>
    </row>
    <row r="9">
      <c r="AU9" s="38" t="inlineStr">
        <is>
          <t>máximo</t>
        </is>
      </c>
      <c r="AV9" s="38">
        <f>MAX(FactoriesDem)</f>
        <v/>
      </c>
      <c r="AX9" s="38" t="inlineStr">
        <is>
          <t>mínimo</t>
        </is>
      </c>
      <c r="AY9" s="38">
        <f>MIN(FactoriesDem)</f>
        <v/>
      </c>
    </row>
    <row r="10">
      <c r="H10" s="40" t="n">
        <v>16</v>
      </c>
      <c r="I10" s="40" t="n">
        <v>17</v>
      </c>
      <c r="J10" s="40" t="n">
        <v>18</v>
      </c>
      <c r="L10" s="38" t="inlineStr">
        <is>
          <t>Soma</t>
        </is>
      </c>
      <c r="U10" s="44" t="n"/>
      <c r="AB10" s="40" t="n">
        <v>16</v>
      </c>
      <c r="AC10" s="40" t="n">
        <v>17</v>
      </c>
      <c r="AD10" s="40" t="n">
        <v>18</v>
      </c>
      <c r="AU10" s="40" t="n">
        <v>16</v>
      </c>
      <c r="AV10" s="40" t="n">
        <v>17</v>
      </c>
      <c r="AW10" s="40" t="n">
        <v>18</v>
      </c>
    </row>
    <row r="11">
      <c r="A11" s="38">
        <f>MIN(H11:J15)</f>
        <v/>
      </c>
      <c r="B11" s="38">
        <f>MAX(H11:J15)</f>
        <v/>
      </c>
      <c r="C11" s="38" t="inlineStr">
        <is>
          <t>prod/dia</t>
        </is>
      </c>
      <c r="D11" s="38" t="inlineStr">
        <is>
          <t>Avarege</t>
        </is>
      </c>
      <c r="E11" s="38">
        <f>M24/9</f>
        <v/>
      </c>
      <c r="F11" s="38" t="inlineStr">
        <is>
          <t>df</t>
        </is>
      </c>
      <c r="G11" s="40" t="n">
        <v>4</v>
      </c>
      <c r="H11" s="38">
        <f>TRUNC((_xlfn.NORM.INV((RAND()),$E$11,$E$12)),2)</f>
        <v/>
      </c>
      <c r="I11" s="38">
        <f>TRUNC((_xlfn.NORM.INV((RAND()),$E$11,$E$12)),2)</f>
        <v/>
      </c>
      <c r="J11" s="38">
        <f>TRUNC((_xlfn.NORM.INV((RAND()),$E$11,$E$12)),2)</f>
        <v/>
      </c>
      <c r="L11" s="39">
        <f>SUM(H11:J13)</f>
        <v/>
      </c>
      <c r="Z11" s="63" t="inlineStr">
        <is>
          <t>df</t>
        </is>
      </c>
      <c r="AA11" s="40" t="n">
        <v>4</v>
      </c>
      <c r="AB11" s="62">
        <f>IF(H11&lt;0,0,H11)</f>
        <v/>
      </c>
      <c r="AC11" s="62">
        <f>IF(I11&lt;0,0,I11)</f>
        <v/>
      </c>
      <c r="AD11" s="62">
        <f>IF(J11&lt;0,0,J11)</f>
        <v/>
      </c>
      <c r="AS11" s="4" t="inlineStr">
        <is>
          <t>df</t>
        </is>
      </c>
      <c r="AT11" s="40" t="n">
        <v>4</v>
      </c>
      <c r="AU11" s="4" t="n">
        <v>1894.6</v>
      </c>
      <c r="AV11" s="4" t="n">
        <v>1607.87</v>
      </c>
      <c r="AW11" s="4" t="n">
        <v>1829.53</v>
      </c>
    </row>
    <row r="12">
      <c r="D12" s="38" t="inlineStr">
        <is>
          <t>Std Devition</t>
        </is>
      </c>
      <c r="E12" s="38">
        <f>E11*$C$1</f>
        <v/>
      </c>
      <c r="G12" s="40" t="n">
        <v>5</v>
      </c>
      <c r="H12" s="38">
        <f>TRUNC((_xlfn.NORM.INV((RAND()),$E$11,$E$12)),2)</f>
        <v/>
      </c>
      <c r="I12" s="38">
        <f>TRUNC((_xlfn.NORM.INV((RAND()),$E$11,$E$12)),2)</f>
        <v/>
      </c>
      <c r="J12" s="38">
        <f>TRUNC((_xlfn.NORM.INV((RAND()),$E$11,$E$12)),2)</f>
        <v/>
      </c>
      <c r="Z12" s="60" t="inlineStr">
        <is>
          <t>Input source</t>
        </is>
      </c>
      <c r="AA12" s="40" t="n">
        <v>5</v>
      </c>
      <c r="AB12" s="62">
        <f>IF(H12&lt;0,0,H12)</f>
        <v/>
      </c>
      <c r="AC12" s="62">
        <f>IF(I12&lt;0,0,I12)</f>
        <v/>
      </c>
      <c r="AD12" s="62">
        <f>IF(J12&lt;0,0,J12)</f>
        <v/>
      </c>
      <c r="AS12" s="4" t="inlineStr">
        <is>
          <t>Input</t>
        </is>
      </c>
      <c r="AT12" s="40" t="n">
        <v>5</v>
      </c>
      <c r="AU12" s="4" t="n">
        <v>1303.06</v>
      </c>
      <c r="AV12" s="4" t="n">
        <v>1484.38</v>
      </c>
      <c r="AW12" s="4" t="n">
        <v>1783.87</v>
      </c>
    </row>
    <row r="13">
      <c r="G13" s="40" t="n">
        <v>6</v>
      </c>
      <c r="H13" s="38">
        <f>TRUNC((_xlfn.NORM.INV((RAND()),$E$11,$E$12)),2)</f>
        <v/>
      </c>
      <c r="I13" s="38">
        <f>TRUNC((_xlfn.NORM.INV((RAND()),$E$11,$E$12)),2)</f>
        <v/>
      </c>
      <c r="J13" s="38">
        <f>TRUNC((_xlfn.NORM.INV((RAND()),$E$11,$E$12)),2)</f>
        <v/>
      </c>
      <c r="AA13" s="40" t="n">
        <v>6</v>
      </c>
      <c r="AB13" s="62">
        <f>IF(H13&lt;0,0,H13)</f>
        <v/>
      </c>
      <c r="AC13" s="62">
        <f>IF(I13&lt;0,0,I13)</f>
        <v/>
      </c>
      <c r="AD13" s="62">
        <f>IF(J13&lt;0,0,J13)</f>
        <v/>
      </c>
      <c r="AT13" s="40" t="n">
        <v>6</v>
      </c>
      <c r="AU13" s="4" t="n">
        <v>1377.91</v>
      </c>
      <c r="AV13" s="4" t="n">
        <v>1520.56</v>
      </c>
      <c r="AW13" s="4" t="n">
        <v>1301.6</v>
      </c>
    </row>
    <row r="14">
      <c r="AT14" s="40" t="n"/>
    </row>
    <row r="15">
      <c r="AT15" s="40" t="n"/>
    </row>
    <row r="17">
      <c r="AU17" s="38" t="inlineStr">
        <is>
          <t>máximo</t>
        </is>
      </c>
      <c r="AV17" s="38">
        <f>MAX(DistributorsDem)</f>
        <v/>
      </c>
      <c r="AX17" s="38" t="inlineStr">
        <is>
          <t>mínimo</t>
        </is>
      </c>
      <c r="AY17" s="38">
        <f>MIN(DistributorsDem)</f>
        <v/>
      </c>
    </row>
    <row r="18">
      <c r="H18" s="40" t="n">
        <v>19</v>
      </c>
      <c r="I18" s="40" t="n">
        <v>20</v>
      </c>
      <c r="J18" s="40" t="n">
        <v>21</v>
      </c>
      <c r="L18" s="38" t="inlineStr">
        <is>
          <t>Soma</t>
        </is>
      </c>
      <c r="AB18" s="40" t="n">
        <v>19</v>
      </c>
      <c r="AC18" s="40" t="n">
        <v>20</v>
      </c>
      <c r="AD18" s="40" t="n">
        <v>21</v>
      </c>
      <c r="AU18" s="40" t="n">
        <v>19</v>
      </c>
      <c r="AV18" s="40" t="n">
        <v>20</v>
      </c>
      <c r="AW18" s="40" t="n">
        <v>21</v>
      </c>
    </row>
    <row r="19">
      <c r="A19" s="38">
        <f>MIN(H19:J20)</f>
        <v/>
      </c>
      <c r="B19" s="38">
        <f>MAX(H19:J20)</f>
        <v/>
      </c>
      <c r="C19" s="38" t="inlineStr">
        <is>
          <t>prod/dia</t>
        </is>
      </c>
      <c r="D19" s="38" t="inlineStr">
        <is>
          <t>Avarege</t>
        </is>
      </c>
      <c r="E19" s="38">
        <f>M24/6</f>
        <v/>
      </c>
      <c r="F19" s="38" t="inlineStr">
        <is>
          <t>dd</t>
        </is>
      </c>
      <c r="G19" s="40" t="n">
        <v>7</v>
      </c>
      <c r="H19" s="38">
        <f>TRUNC((_xlfn.NORM.INV((RAND()),$E$19,$E$20)),2)</f>
        <v/>
      </c>
      <c r="I19" s="38">
        <f>TRUNC((_xlfn.NORM.INV((RAND()),$E$19,$E$20)),2)</f>
        <v/>
      </c>
      <c r="J19" s="38">
        <f>TRUNC((_xlfn.NORM.INV((RAND()),$E$19,$E$20)),2)</f>
        <v/>
      </c>
      <c r="L19" s="39">
        <f>SUM(H19:J20)</f>
        <v/>
      </c>
      <c r="Z19" s="63" t="inlineStr">
        <is>
          <t>dd</t>
        </is>
      </c>
      <c r="AA19" s="40" t="n">
        <v>7</v>
      </c>
      <c r="AB19" s="62">
        <f>IF(H19&lt;0,0,H19)</f>
        <v/>
      </c>
      <c r="AC19" s="62">
        <f>IF(I19&lt;0,0,I19)</f>
        <v/>
      </c>
      <c r="AD19" s="62">
        <f>IF(J19&lt;0,0,J19)</f>
        <v/>
      </c>
      <c r="AS19" s="4" t="inlineStr">
        <is>
          <t>dd</t>
        </is>
      </c>
      <c r="AT19" s="40" t="n">
        <v>7</v>
      </c>
      <c r="AU19" s="4" t="n">
        <v>3023.48</v>
      </c>
      <c r="AV19" s="4" t="n">
        <v>2834</v>
      </c>
      <c r="AW19" s="4" t="n">
        <v>1344.56</v>
      </c>
    </row>
    <row r="20">
      <c r="D20" s="38" t="inlineStr">
        <is>
          <t>Std Devition</t>
        </is>
      </c>
      <c r="E20" s="38">
        <f>E19*$C$1</f>
        <v/>
      </c>
      <c r="G20" s="40" t="n">
        <v>8</v>
      </c>
      <c r="H20" s="38">
        <f>TRUNC((_xlfn.NORM.INV((RAND()),$E$19,$E$20)),2)</f>
        <v/>
      </c>
      <c r="I20" s="38">
        <f>TRUNC((_xlfn.NORM.INV((RAND()),$E$19,$E$20)),2)</f>
        <v/>
      </c>
      <c r="J20" s="38">
        <f>TRUNC((_xlfn.NORM.INV((RAND()),$E$19,$E$20)),2)</f>
        <v/>
      </c>
      <c r="Z20" s="60" t="inlineStr">
        <is>
          <t>Input source</t>
        </is>
      </c>
      <c r="AA20" s="40" t="n">
        <v>8</v>
      </c>
      <c r="AB20" s="62">
        <f>IF(H20&lt;0,0,H20)</f>
        <v/>
      </c>
      <c r="AC20" s="62">
        <f>IF(I20&lt;0,0,I20)</f>
        <v/>
      </c>
      <c r="AD20" s="62">
        <f>IF(J20&lt;0,0,J20)</f>
        <v/>
      </c>
      <c r="AS20" s="4" t="inlineStr">
        <is>
          <t>Input</t>
        </is>
      </c>
      <c r="AT20" s="40" t="n">
        <v>8</v>
      </c>
      <c r="AU20" s="4" t="n">
        <v>2552.14</v>
      </c>
      <c r="AV20" s="4" t="n">
        <v>3550.35</v>
      </c>
      <c r="AW20" s="4" t="n">
        <v>2159.77</v>
      </c>
    </row>
    <row r="22">
      <c r="AU22" s="38" t="inlineStr">
        <is>
          <t>máximo</t>
        </is>
      </c>
      <c r="AV22" s="38">
        <f>MAX(RetailersDem)</f>
        <v/>
      </c>
      <c r="AX22" s="38" t="inlineStr">
        <is>
          <t>mínimo</t>
        </is>
      </c>
      <c r="AY22" s="38">
        <f>MIN(RetailersDem)</f>
        <v/>
      </c>
    </row>
    <row r="23">
      <c r="H23" s="40" t="n">
        <v>22</v>
      </c>
      <c r="I23" s="40" t="n">
        <v>23</v>
      </c>
      <c r="J23" s="40" t="n">
        <v>24</v>
      </c>
      <c r="L23" s="38" t="inlineStr">
        <is>
          <t>Soma</t>
        </is>
      </c>
      <c r="U23" s="44" t="n"/>
      <c r="AB23" s="40" t="n">
        <v>22</v>
      </c>
      <c r="AC23" s="40" t="n">
        <v>23</v>
      </c>
      <c r="AD23" s="40" t="n">
        <v>24</v>
      </c>
      <c r="AU23" s="40" t="n">
        <v>22</v>
      </c>
      <c r="AV23" s="40" t="n">
        <v>23</v>
      </c>
      <c r="AW23" s="40" t="n">
        <v>24</v>
      </c>
    </row>
    <row r="24">
      <c r="A24" s="38">
        <f>MIN(H24:J213)</f>
        <v/>
      </c>
      <c r="B24" s="38">
        <f>MAX(H24:J213)</f>
        <v/>
      </c>
      <c r="C24" s="38" t="inlineStr">
        <is>
          <t>prod/dia</t>
        </is>
      </c>
      <c r="D24" s="38" t="inlineStr">
        <is>
          <t>Avarege</t>
        </is>
      </c>
      <c r="E24" s="38">
        <f>(M24/570)</f>
        <v/>
      </c>
      <c r="F24" s="38" t="inlineStr">
        <is>
          <t>dr</t>
        </is>
      </c>
      <c r="G24" s="40" t="n">
        <v>9</v>
      </c>
      <c r="H24" s="38">
        <f>TRUNC((_xlfn.NORM.INV((RAND()),$E$24,$E$25)),2)</f>
        <v/>
      </c>
      <c r="I24" s="38">
        <f>TRUNC((_xlfn.NORM.INV((RAND()),$E$24,$E$25)),2)</f>
        <v/>
      </c>
      <c r="J24" s="38">
        <f>TRUNC((_xlfn.NORM.INV((RAND()),$E$24,$E$25)),2)</f>
        <v/>
      </c>
      <c r="L24" s="39">
        <f>SUM(H24:J213)</f>
        <v/>
      </c>
      <c r="M24" s="41">
        <f>TRUNC(N24/365)</f>
        <v/>
      </c>
      <c r="N24" s="41" t="n">
        <v>5500000</v>
      </c>
      <c r="Z24" s="63" t="inlineStr">
        <is>
          <t>dr</t>
        </is>
      </c>
      <c r="AA24" s="40" t="n">
        <v>9</v>
      </c>
      <c r="AB24" s="62">
        <f>IF(H24&lt;0,0,H24)</f>
        <v/>
      </c>
      <c r="AC24" s="62">
        <f>IF(I24&lt;0,0,I24)</f>
        <v/>
      </c>
      <c r="AD24" s="62">
        <f>IF(J24&lt;0,0,J24)</f>
        <v/>
      </c>
      <c r="AS24" s="4" t="inlineStr">
        <is>
          <t>dr</t>
        </is>
      </c>
      <c r="AT24" s="40" t="n">
        <v>9</v>
      </c>
      <c r="AU24" s="4" t="n">
        <v>29.02</v>
      </c>
      <c r="AV24" s="4" t="n">
        <v>33.29</v>
      </c>
      <c r="AW24" s="4" t="n">
        <v>22.61</v>
      </c>
    </row>
    <row r="25">
      <c r="D25" s="38" t="inlineStr">
        <is>
          <t>Std Devition</t>
        </is>
      </c>
      <c r="E25" s="38">
        <f>E24*$C$1</f>
        <v/>
      </c>
      <c r="G25" s="40" t="n">
        <v>10</v>
      </c>
      <c r="H25" s="38">
        <f>TRUNC((_xlfn.NORM.INV((RAND()),$E$24,$E$25)),2)</f>
        <v/>
      </c>
      <c r="I25" s="38">
        <f>TRUNC((_xlfn.NORM.INV((RAND()),$E$24,$E$25)),2)</f>
        <v/>
      </c>
      <c r="J25" s="38">
        <f>TRUNC((_xlfn.NORM.INV((RAND()),$E$24,$E$25)),2)</f>
        <v/>
      </c>
      <c r="Z25" s="60" t="inlineStr">
        <is>
          <t>Input source</t>
        </is>
      </c>
      <c r="AA25" s="40" t="n">
        <v>10</v>
      </c>
      <c r="AB25" s="62">
        <f>IF(H25&lt;0,0,H25)</f>
        <v/>
      </c>
      <c r="AC25" s="62">
        <f>IF(I25&lt;0,0,I25)</f>
        <v/>
      </c>
      <c r="AD25" s="62">
        <f>IF(J25&lt;0,0,J25)</f>
        <v/>
      </c>
      <c r="AS25" s="4" t="inlineStr">
        <is>
          <t>Input</t>
        </is>
      </c>
      <c r="AT25" s="40" t="n">
        <v>10</v>
      </c>
      <c r="AU25" s="4" t="n">
        <v>24.59</v>
      </c>
      <c r="AV25" s="4" t="n">
        <v>22.04</v>
      </c>
      <c r="AW25" s="4" t="n">
        <v>30.58</v>
      </c>
    </row>
    <row r="26">
      <c r="G26" s="40" t="n">
        <v>11</v>
      </c>
      <c r="H26" s="38">
        <f>TRUNC((_xlfn.NORM.INV((RAND()),$E$24,$E$25)),2)</f>
        <v/>
      </c>
      <c r="I26" s="38">
        <f>TRUNC((_xlfn.NORM.INV((RAND()),$E$24,$E$25)),2)</f>
        <v/>
      </c>
      <c r="J26" s="38">
        <f>TRUNC((_xlfn.NORM.INV((RAND()),$E$24,$E$25)),2)</f>
        <v/>
      </c>
      <c r="AA26" s="40" t="n">
        <v>11</v>
      </c>
      <c r="AB26" s="62">
        <f>IF(H26&lt;0,0,H26)</f>
        <v/>
      </c>
      <c r="AC26" s="62">
        <f>IF(I26&lt;0,0,I26)</f>
        <v/>
      </c>
      <c r="AD26" s="62">
        <f>IF(J26&lt;0,0,J26)</f>
        <v/>
      </c>
      <c r="AT26" s="40" t="n">
        <v>11</v>
      </c>
      <c r="AU26" s="4" t="n">
        <v>19.89</v>
      </c>
      <c r="AV26" s="4" t="n">
        <v>21.46</v>
      </c>
      <c r="AW26" s="4" t="n">
        <v>28.67</v>
      </c>
    </row>
    <row r="27">
      <c r="G27" s="40" t="n">
        <v>12</v>
      </c>
      <c r="H27" s="38">
        <f>TRUNC((_xlfn.NORM.INV((RAND()),$E$24,$E$25)),2)</f>
        <v/>
      </c>
      <c r="I27" s="38">
        <f>TRUNC((_xlfn.NORM.INV((RAND()),$E$24,$E$25)),2)</f>
        <v/>
      </c>
      <c r="J27" s="38">
        <f>TRUNC((_xlfn.NORM.INV((RAND()),$E$24,$E$25)),2)</f>
        <v/>
      </c>
      <c r="AA27" s="40" t="n">
        <v>12</v>
      </c>
      <c r="AB27" s="62">
        <f>IF(H27&lt;0,0,H27)</f>
        <v/>
      </c>
      <c r="AC27" s="62">
        <f>IF(I27&lt;0,0,I27)</f>
        <v/>
      </c>
      <c r="AD27" s="62">
        <f>IF(J27&lt;0,0,J27)</f>
        <v/>
      </c>
      <c r="AT27" s="40" t="n">
        <v>12</v>
      </c>
      <c r="AU27" s="4" t="n">
        <v>30.66</v>
      </c>
      <c r="AV27" s="4" t="n">
        <v>29</v>
      </c>
      <c r="AW27" s="4" t="n">
        <v>33.54</v>
      </c>
    </row>
    <row r="28">
      <c r="G28" s="40" t="n">
        <v>13</v>
      </c>
      <c r="H28" s="38">
        <f>TRUNC((_xlfn.NORM.INV((RAND()),$E$24,$E$25)),2)</f>
        <v/>
      </c>
      <c r="I28" s="38">
        <f>TRUNC((_xlfn.NORM.INV((RAND()),$E$24,$E$25)),2)</f>
        <v/>
      </c>
      <c r="J28" s="38">
        <f>TRUNC((_xlfn.NORM.INV((RAND()),$E$24,$E$25)),2)</f>
        <v/>
      </c>
      <c r="AA28" s="40" t="n">
        <v>13</v>
      </c>
      <c r="AB28" s="62">
        <f>IF(H28&lt;0,0,H28)</f>
        <v/>
      </c>
      <c r="AC28" s="62">
        <f>IF(I28&lt;0,0,I28)</f>
        <v/>
      </c>
      <c r="AD28" s="62">
        <f>IF(J28&lt;0,0,J28)</f>
        <v/>
      </c>
      <c r="AT28" s="40" t="n">
        <v>13</v>
      </c>
      <c r="AU28" s="4" t="n">
        <v>28.98</v>
      </c>
      <c r="AV28" s="4" t="n">
        <v>28.2</v>
      </c>
      <c r="AW28" s="4" t="n">
        <v>28.9</v>
      </c>
    </row>
    <row r="29">
      <c r="G29" s="40" t="n">
        <v>14</v>
      </c>
      <c r="H29" s="38">
        <f>TRUNC((_xlfn.NORM.INV((RAND()),$E$24,$E$25)),2)</f>
        <v/>
      </c>
      <c r="I29" s="38">
        <f>TRUNC((_xlfn.NORM.INV((RAND()),$E$24,$E$25)),2)</f>
        <v/>
      </c>
      <c r="J29" s="38">
        <f>TRUNC((_xlfn.NORM.INV((RAND()),$E$24,$E$25)),2)</f>
        <v/>
      </c>
      <c r="AA29" s="40" t="n">
        <v>14</v>
      </c>
      <c r="AB29" s="62">
        <f>IF(H29&lt;0,0,H29)</f>
        <v/>
      </c>
      <c r="AC29" s="62">
        <f>IF(I29&lt;0,0,I29)</f>
        <v/>
      </c>
      <c r="AD29" s="62">
        <f>IF(J29&lt;0,0,J29)</f>
        <v/>
      </c>
      <c r="AT29" s="40" t="n">
        <v>14</v>
      </c>
      <c r="AU29" s="4" t="n">
        <v>28.47</v>
      </c>
      <c r="AV29" s="4" t="n">
        <v>28.79</v>
      </c>
      <c r="AW29" s="4" t="n">
        <v>17.89</v>
      </c>
    </row>
    <row r="30">
      <c r="G30" s="40" t="n">
        <v>15</v>
      </c>
      <c r="H30" s="38">
        <f>TRUNC((_xlfn.NORM.INV((RAND()),$E$24,$E$25)),2)</f>
        <v/>
      </c>
      <c r="I30" s="38">
        <f>TRUNC((_xlfn.NORM.INV((RAND()),$E$24,$E$25)),2)</f>
        <v/>
      </c>
      <c r="J30" s="38">
        <f>TRUNC((_xlfn.NORM.INV((RAND()),$E$24,$E$25)),2)</f>
        <v/>
      </c>
      <c r="AA30" s="40" t="n">
        <v>15</v>
      </c>
      <c r="AB30" s="62">
        <f>IF(H30&lt;0,0,H30)</f>
        <v/>
      </c>
      <c r="AC30" s="62">
        <f>IF(I30&lt;0,0,I30)</f>
        <v/>
      </c>
      <c r="AD30" s="62">
        <f>IF(J30&lt;0,0,J30)</f>
        <v/>
      </c>
      <c r="AT30" s="40" t="n">
        <v>15</v>
      </c>
      <c r="AU30" s="4" t="n">
        <v>28.37</v>
      </c>
      <c r="AV30" s="4" t="n">
        <v>26.62</v>
      </c>
      <c r="AW30" s="4" t="n">
        <v>25.87</v>
      </c>
    </row>
    <row r="31">
      <c r="G31" s="40" t="n">
        <v>16</v>
      </c>
      <c r="H31" s="38">
        <f>TRUNC((_xlfn.NORM.INV((RAND()),$E$24,$E$25)),2)</f>
        <v/>
      </c>
      <c r="I31" s="38">
        <f>TRUNC((_xlfn.NORM.INV((RAND()),$E$24,$E$25)),2)</f>
        <v/>
      </c>
      <c r="J31" s="38">
        <f>TRUNC((_xlfn.NORM.INV((RAND()),$E$24,$E$25)),2)</f>
        <v/>
      </c>
      <c r="AA31" s="40" t="n">
        <v>16</v>
      </c>
      <c r="AB31" s="62">
        <f>IF(H31&lt;0,0,H31)</f>
        <v/>
      </c>
      <c r="AC31" s="62">
        <f>IF(I31&lt;0,0,I31)</f>
        <v/>
      </c>
      <c r="AD31" s="62">
        <f>IF(J31&lt;0,0,J31)</f>
        <v/>
      </c>
      <c r="AT31" s="40" t="n">
        <v>16</v>
      </c>
      <c r="AU31" s="4" t="n">
        <v>18.59</v>
      </c>
      <c r="AV31" s="4" t="n">
        <v>26.92</v>
      </c>
      <c r="AW31" s="4" t="n">
        <v>39.39</v>
      </c>
    </row>
    <row r="32">
      <c r="G32" s="40" t="n">
        <v>17</v>
      </c>
      <c r="H32" s="38">
        <f>TRUNC((_xlfn.NORM.INV((RAND()),$E$24,$E$25)),2)</f>
        <v/>
      </c>
      <c r="I32" s="38">
        <f>TRUNC((_xlfn.NORM.INV((RAND()),$E$24,$E$25)),2)</f>
        <v/>
      </c>
      <c r="J32" s="38">
        <f>TRUNC((_xlfn.NORM.INV((RAND()),$E$24,$E$25)),2)</f>
        <v/>
      </c>
      <c r="AA32" s="40" t="n">
        <v>17</v>
      </c>
      <c r="AB32" s="62">
        <f>IF(H32&lt;0,0,H32)</f>
        <v/>
      </c>
      <c r="AC32" s="62">
        <f>IF(I32&lt;0,0,I32)</f>
        <v/>
      </c>
      <c r="AD32" s="62">
        <f>IF(J32&lt;0,0,J32)</f>
        <v/>
      </c>
      <c r="AT32" s="40" t="n">
        <v>17</v>
      </c>
      <c r="AU32" s="4" t="n">
        <v>20.38</v>
      </c>
      <c r="AV32" s="4" t="n">
        <v>21.01</v>
      </c>
      <c r="AW32" s="4" t="n">
        <v>31.36</v>
      </c>
    </row>
    <row r="33">
      <c r="G33" s="40" t="n">
        <v>18</v>
      </c>
      <c r="H33" s="38">
        <f>TRUNC((_xlfn.NORM.INV((RAND()),$E$24,$E$25)),2)</f>
        <v/>
      </c>
      <c r="I33" s="38">
        <f>TRUNC((_xlfn.NORM.INV((RAND()),$E$24,$E$25)),2)</f>
        <v/>
      </c>
      <c r="J33" s="38">
        <f>TRUNC((_xlfn.NORM.INV((RAND()),$E$24,$E$25)),2)</f>
        <v/>
      </c>
      <c r="AA33" s="40" t="n">
        <v>18</v>
      </c>
      <c r="AB33" s="62">
        <f>IF(H33&lt;0,0,H33)</f>
        <v/>
      </c>
      <c r="AC33" s="62">
        <f>IF(I33&lt;0,0,I33)</f>
        <v/>
      </c>
      <c r="AD33" s="62">
        <f>IF(J33&lt;0,0,J33)</f>
        <v/>
      </c>
      <c r="AT33" s="40" t="n">
        <v>18</v>
      </c>
      <c r="AU33" s="4" t="n">
        <v>24.96</v>
      </c>
      <c r="AV33" s="4" t="n">
        <v>25.72</v>
      </c>
      <c r="AW33" s="4" t="n">
        <v>10.03</v>
      </c>
    </row>
    <row r="34">
      <c r="G34" s="40" t="n">
        <v>19</v>
      </c>
      <c r="H34" s="38">
        <f>TRUNC((_xlfn.NORM.INV((RAND()),$E$24,$E$25)),2)</f>
        <v/>
      </c>
      <c r="I34" s="38">
        <f>TRUNC((_xlfn.NORM.INV((RAND()),$E$24,$E$25)),2)</f>
        <v/>
      </c>
      <c r="J34" s="38">
        <f>TRUNC((_xlfn.NORM.INV((RAND()),$E$24,$E$25)),2)</f>
        <v/>
      </c>
      <c r="AA34" s="40" t="n">
        <v>19</v>
      </c>
      <c r="AB34" s="62">
        <f>IF(H34&lt;0,0,H34)</f>
        <v/>
      </c>
      <c r="AC34" s="62">
        <f>IF(I34&lt;0,0,I34)</f>
        <v/>
      </c>
      <c r="AD34" s="62">
        <f>IF(J34&lt;0,0,J34)</f>
        <v/>
      </c>
      <c r="AT34" s="40" t="n">
        <v>19</v>
      </c>
      <c r="AU34" s="4" t="n">
        <v>30.41</v>
      </c>
      <c r="AV34" s="4" t="n">
        <v>27.79</v>
      </c>
      <c r="AW34" s="4" t="n">
        <v>36.61</v>
      </c>
    </row>
    <row r="35">
      <c r="G35" s="40" t="n">
        <v>20</v>
      </c>
      <c r="H35" s="38">
        <f>TRUNC((_xlfn.NORM.INV((RAND()),$E$24,$E$25)),2)</f>
        <v/>
      </c>
      <c r="I35" s="38">
        <f>TRUNC((_xlfn.NORM.INV((RAND()),$E$24,$E$25)),2)</f>
        <v/>
      </c>
      <c r="J35" s="38">
        <f>TRUNC((_xlfn.NORM.INV((RAND()),$E$24,$E$25)),2)</f>
        <v/>
      </c>
      <c r="AA35" s="40" t="n">
        <v>20</v>
      </c>
      <c r="AB35" s="62">
        <f>IF(H35&lt;0,0,H35)</f>
        <v/>
      </c>
      <c r="AC35" s="62">
        <f>IF(I35&lt;0,0,I35)</f>
        <v/>
      </c>
      <c r="AD35" s="62">
        <f>IF(J35&lt;0,0,J35)</f>
        <v/>
      </c>
      <c r="AT35" s="40" t="n">
        <v>20</v>
      </c>
      <c r="AU35" s="4" t="n">
        <v>24.68</v>
      </c>
      <c r="AV35" s="4" t="n">
        <v>13.47</v>
      </c>
      <c r="AW35" s="4" t="n">
        <v>25.93</v>
      </c>
    </row>
    <row r="36">
      <c r="G36" s="40" t="n">
        <v>21</v>
      </c>
      <c r="H36" s="38">
        <f>TRUNC((_xlfn.NORM.INV((RAND()),$E$24,$E$25)),2)</f>
        <v/>
      </c>
      <c r="I36" s="38">
        <f>TRUNC((_xlfn.NORM.INV((RAND()),$E$24,$E$25)),2)</f>
        <v/>
      </c>
      <c r="J36" s="38">
        <f>TRUNC((_xlfn.NORM.INV((RAND()),$E$24,$E$25)),2)</f>
        <v/>
      </c>
      <c r="AA36" s="40" t="n">
        <v>21</v>
      </c>
      <c r="AB36" s="62">
        <f>IF(H36&lt;0,0,H36)</f>
        <v/>
      </c>
      <c r="AC36" s="62">
        <f>IF(I36&lt;0,0,I36)</f>
        <v/>
      </c>
      <c r="AD36" s="62">
        <f>IF(J36&lt;0,0,J36)</f>
        <v/>
      </c>
      <c r="AT36" s="40" t="n">
        <v>21</v>
      </c>
      <c r="AU36" s="4" t="n">
        <v>25.48</v>
      </c>
      <c r="AV36" s="4" t="n">
        <v>20.12</v>
      </c>
      <c r="AW36" s="4" t="n">
        <v>25.5</v>
      </c>
    </row>
    <row r="37">
      <c r="G37" s="40" t="n">
        <v>22</v>
      </c>
      <c r="H37" s="38">
        <f>TRUNC((_xlfn.NORM.INV((RAND()),$E$24,$E$25)),2)</f>
        <v/>
      </c>
      <c r="I37" s="38">
        <f>TRUNC((_xlfn.NORM.INV((RAND()),$E$24,$E$25)),2)</f>
        <v/>
      </c>
      <c r="J37" s="38">
        <f>TRUNC((_xlfn.NORM.INV((RAND()),$E$24,$E$25)),2)</f>
        <v/>
      </c>
      <c r="AA37" s="40" t="n">
        <v>22</v>
      </c>
      <c r="AB37" s="62">
        <f>IF(H37&lt;0,0,H37)</f>
        <v/>
      </c>
      <c r="AC37" s="62">
        <f>IF(I37&lt;0,0,I37)</f>
        <v/>
      </c>
      <c r="AD37" s="62">
        <f>IF(J37&lt;0,0,J37)</f>
        <v/>
      </c>
      <c r="AT37" s="40" t="n">
        <v>22</v>
      </c>
      <c r="AU37" s="4" t="n">
        <v>35.44</v>
      </c>
      <c r="AV37" s="4" t="n">
        <v>19.51</v>
      </c>
      <c r="AW37" s="4" t="n">
        <v>34.99</v>
      </c>
    </row>
    <row r="38">
      <c r="G38" s="40" t="n">
        <v>23</v>
      </c>
      <c r="H38" s="38">
        <f>TRUNC((_xlfn.NORM.INV((RAND()),$E$24,$E$25)),2)</f>
        <v/>
      </c>
      <c r="I38" s="38">
        <f>TRUNC((_xlfn.NORM.INV((RAND()),$E$24,$E$25)),2)</f>
        <v/>
      </c>
      <c r="J38" s="38">
        <f>TRUNC((_xlfn.NORM.INV((RAND()),$E$24,$E$25)),2)</f>
        <v/>
      </c>
      <c r="AA38" s="40" t="n">
        <v>23</v>
      </c>
      <c r="AB38" s="62">
        <f>IF(H38&lt;0,0,H38)</f>
        <v/>
      </c>
      <c r="AC38" s="62">
        <f>IF(I38&lt;0,0,I38)</f>
        <v/>
      </c>
      <c r="AD38" s="62">
        <f>IF(J38&lt;0,0,J38)</f>
        <v/>
      </c>
      <c r="AT38" s="40" t="n">
        <v>23</v>
      </c>
      <c r="AU38" s="4" t="n">
        <v>18.97</v>
      </c>
      <c r="AV38" s="4" t="n">
        <v>31.48</v>
      </c>
      <c r="AW38" s="4" t="n">
        <v>25.65</v>
      </c>
    </row>
    <row r="39">
      <c r="G39" s="40" t="n">
        <v>24</v>
      </c>
      <c r="H39" s="38">
        <f>TRUNC((_xlfn.NORM.INV((RAND()),$E$24,$E$25)),2)</f>
        <v/>
      </c>
      <c r="I39" s="38">
        <f>TRUNC((_xlfn.NORM.INV((RAND()),$E$24,$E$25)),2)</f>
        <v/>
      </c>
      <c r="J39" s="38">
        <f>TRUNC((_xlfn.NORM.INV((RAND()),$E$24,$E$25)),2)</f>
        <v/>
      </c>
      <c r="AA39" s="40" t="n">
        <v>24</v>
      </c>
      <c r="AB39" s="62">
        <f>IF(H39&lt;0,0,H39)</f>
        <v/>
      </c>
      <c r="AC39" s="62">
        <f>IF(I39&lt;0,0,I39)</f>
        <v/>
      </c>
      <c r="AD39" s="62">
        <f>IF(J39&lt;0,0,J39)</f>
        <v/>
      </c>
      <c r="AT39" s="40" t="n">
        <v>24</v>
      </c>
      <c r="AU39" s="4" t="n">
        <v>19.04</v>
      </c>
      <c r="AV39" s="4" t="n">
        <v>31.84</v>
      </c>
      <c r="AW39" s="4" t="n">
        <v>28.45</v>
      </c>
    </row>
    <row r="40">
      <c r="G40" s="40" t="n">
        <v>25</v>
      </c>
      <c r="H40" s="38">
        <f>TRUNC((_xlfn.NORM.INV((RAND()),$E$24,$E$25)),2)</f>
        <v/>
      </c>
      <c r="I40" s="38">
        <f>TRUNC((_xlfn.NORM.INV((RAND()),$E$24,$E$25)),2)</f>
        <v/>
      </c>
      <c r="J40" s="38">
        <f>TRUNC((_xlfn.NORM.INV((RAND()),$E$24,$E$25)),2)</f>
        <v/>
      </c>
      <c r="AA40" s="40" t="n">
        <v>25</v>
      </c>
      <c r="AB40" s="62">
        <f>IF(H40&lt;0,0,H40)</f>
        <v/>
      </c>
      <c r="AC40" s="62">
        <f>IF(I40&lt;0,0,I40)</f>
        <v/>
      </c>
      <c r="AD40" s="62">
        <f>IF(J40&lt;0,0,J40)</f>
        <v/>
      </c>
      <c r="AT40" s="40" t="n">
        <v>25</v>
      </c>
      <c r="AU40" s="4" t="n">
        <v>23.52</v>
      </c>
      <c r="AV40" s="4" t="n">
        <v>23.45</v>
      </c>
      <c r="AW40" s="4" t="n">
        <v>28.41</v>
      </c>
    </row>
    <row r="41">
      <c r="G41" s="40" t="n">
        <v>26</v>
      </c>
      <c r="H41" s="38">
        <f>TRUNC((_xlfn.NORM.INV((RAND()),$E$24,$E$25)),2)</f>
        <v/>
      </c>
      <c r="I41" s="38">
        <f>TRUNC((_xlfn.NORM.INV((RAND()),$E$24,$E$25)),2)</f>
        <v/>
      </c>
      <c r="J41" s="38">
        <f>TRUNC((_xlfn.NORM.INV((RAND()),$E$24,$E$25)),2)</f>
        <v/>
      </c>
      <c r="AA41" s="40" t="n">
        <v>26</v>
      </c>
      <c r="AB41" s="62">
        <f>IF(H41&lt;0,0,H41)</f>
        <v/>
      </c>
      <c r="AC41" s="62">
        <f>IF(I41&lt;0,0,I41)</f>
        <v/>
      </c>
      <c r="AD41" s="62">
        <f>IF(J41&lt;0,0,J41)</f>
        <v/>
      </c>
      <c r="AT41" s="40" t="n">
        <v>26</v>
      </c>
      <c r="AU41" s="4" t="n">
        <v>21.36</v>
      </c>
      <c r="AV41" s="4" t="n">
        <v>35.63</v>
      </c>
      <c r="AW41" s="4" t="n">
        <v>30.31</v>
      </c>
    </row>
    <row r="42">
      <c r="G42" s="40" t="n">
        <v>27</v>
      </c>
      <c r="H42" s="38">
        <f>TRUNC((_xlfn.NORM.INV((RAND()),$E$24,$E$25)),2)</f>
        <v/>
      </c>
      <c r="I42" s="38">
        <f>TRUNC((_xlfn.NORM.INV((RAND()),$E$24,$E$25)),2)</f>
        <v/>
      </c>
      <c r="J42" s="38">
        <f>TRUNC((_xlfn.NORM.INV((RAND()),$E$24,$E$25)),2)</f>
        <v/>
      </c>
      <c r="AA42" s="40" t="n">
        <v>27</v>
      </c>
      <c r="AB42" s="62">
        <f>IF(H42&lt;0,0,H42)</f>
        <v/>
      </c>
      <c r="AC42" s="62">
        <f>IF(I42&lt;0,0,I42)</f>
        <v/>
      </c>
      <c r="AD42" s="62">
        <f>IF(J42&lt;0,0,J42)</f>
        <v/>
      </c>
      <c r="AT42" s="40" t="n">
        <v>27</v>
      </c>
      <c r="AU42" s="4" t="n">
        <v>37.55</v>
      </c>
      <c r="AV42" s="4" t="n">
        <v>22.32</v>
      </c>
      <c r="AW42" s="4" t="n">
        <v>31.37</v>
      </c>
    </row>
    <row r="43">
      <c r="G43" s="40" t="n">
        <v>28</v>
      </c>
      <c r="H43" s="38">
        <f>TRUNC((_xlfn.NORM.INV((RAND()),$E$24,$E$25)),2)</f>
        <v/>
      </c>
      <c r="I43" s="38">
        <f>TRUNC((_xlfn.NORM.INV((RAND()),$E$24,$E$25)),2)</f>
        <v/>
      </c>
      <c r="J43" s="38">
        <f>TRUNC((_xlfn.NORM.INV((RAND()),$E$24,$E$25)),2)</f>
        <v/>
      </c>
      <c r="AA43" s="40" t="n">
        <v>28</v>
      </c>
      <c r="AB43" s="62">
        <f>IF(H43&lt;0,0,H43)</f>
        <v/>
      </c>
      <c r="AC43" s="62">
        <f>IF(I43&lt;0,0,I43)</f>
        <v/>
      </c>
      <c r="AD43" s="62">
        <f>IF(J43&lt;0,0,J43)</f>
        <v/>
      </c>
      <c r="AT43" s="40" t="n">
        <v>28</v>
      </c>
      <c r="AU43" s="4" t="n">
        <v>33.09</v>
      </c>
      <c r="AV43" s="4" t="n">
        <v>34.92</v>
      </c>
      <c r="AW43" s="4" t="n">
        <v>28.8</v>
      </c>
    </row>
    <row r="44">
      <c r="G44" s="40" t="n">
        <v>29</v>
      </c>
      <c r="H44" s="38">
        <f>TRUNC((_xlfn.NORM.INV((RAND()),$E$24,$E$25)),2)</f>
        <v/>
      </c>
      <c r="I44" s="38">
        <f>TRUNC((_xlfn.NORM.INV((RAND()),$E$24,$E$25)),2)</f>
        <v/>
      </c>
      <c r="J44" s="38">
        <f>TRUNC((_xlfn.NORM.INV((RAND()),$E$24,$E$25)),2)</f>
        <v/>
      </c>
      <c r="AA44" s="40" t="n">
        <v>29</v>
      </c>
      <c r="AB44" s="62">
        <f>IF(H44&lt;0,0,H44)</f>
        <v/>
      </c>
      <c r="AC44" s="62">
        <f>IF(I44&lt;0,0,I44)</f>
        <v/>
      </c>
      <c r="AD44" s="62">
        <f>IF(J44&lt;0,0,J44)</f>
        <v/>
      </c>
      <c r="AT44" s="40" t="n">
        <v>29</v>
      </c>
      <c r="AU44" s="4" t="n">
        <v>28.77</v>
      </c>
      <c r="AV44" s="4" t="n">
        <v>31.01</v>
      </c>
      <c r="AW44" s="4" t="n">
        <v>28.39</v>
      </c>
    </row>
    <row r="45">
      <c r="G45" s="40" t="n">
        <v>30</v>
      </c>
      <c r="H45" s="38">
        <f>TRUNC((_xlfn.NORM.INV((RAND()),$E$24,$E$25)),2)</f>
        <v/>
      </c>
      <c r="I45" s="38">
        <f>TRUNC((_xlfn.NORM.INV((RAND()),$E$24,$E$25)),2)</f>
        <v/>
      </c>
      <c r="J45" s="38">
        <f>TRUNC((_xlfn.NORM.INV((RAND()),$E$24,$E$25)),2)</f>
        <v/>
      </c>
      <c r="AA45" s="40" t="n">
        <v>30</v>
      </c>
      <c r="AB45" s="62">
        <f>IF(H45&lt;0,0,H45)</f>
        <v/>
      </c>
      <c r="AC45" s="62">
        <f>IF(I45&lt;0,0,I45)</f>
        <v/>
      </c>
      <c r="AD45" s="62">
        <f>IF(J45&lt;0,0,J45)</f>
        <v/>
      </c>
      <c r="AT45" s="40" t="n">
        <v>30</v>
      </c>
      <c r="AU45" s="4" t="n">
        <v>25.93</v>
      </c>
      <c r="AV45" s="4" t="n">
        <v>23.95</v>
      </c>
      <c r="AW45" s="4" t="n">
        <v>34.79</v>
      </c>
    </row>
    <row r="46">
      <c r="G46" s="40" t="n">
        <v>31</v>
      </c>
      <c r="H46" s="38">
        <f>TRUNC((_xlfn.NORM.INV((RAND()),$E$24,$E$25)),2)</f>
        <v/>
      </c>
      <c r="I46" s="38">
        <f>TRUNC((_xlfn.NORM.INV((RAND()),$E$24,$E$25)),2)</f>
        <v/>
      </c>
      <c r="J46" s="38">
        <f>TRUNC((_xlfn.NORM.INV((RAND()),$E$24,$E$25)),2)</f>
        <v/>
      </c>
      <c r="AA46" s="40" t="n">
        <v>31</v>
      </c>
      <c r="AB46" s="62">
        <f>IF(H46&lt;0,0,H46)</f>
        <v/>
      </c>
      <c r="AC46" s="62">
        <f>IF(I46&lt;0,0,I46)</f>
        <v/>
      </c>
      <c r="AD46" s="62">
        <f>IF(J46&lt;0,0,J46)</f>
        <v/>
      </c>
      <c r="AT46" s="40" t="n">
        <v>31</v>
      </c>
      <c r="AU46" s="4" t="n">
        <v>31.37</v>
      </c>
      <c r="AV46" s="4" t="n">
        <v>13.3</v>
      </c>
      <c r="AW46" s="4" t="n">
        <v>32.09</v>
      </c>
    </row>
    <row r="47">
      <c r="G47" s="40" t="n">
        <v>32</v>
      </c>
      <c r="H47" s="38">
        <f>TRUNC((_xlfn.NORM.INV((RAND()),$E$24,$E$25)),2)</f>
        <v/>
      </c>
      <c r="I47" s="38">
        <f>TRUNC((_xlfn.NORM.INV((RAND()),$E$24,$E$25)),2)</f>
        <v/>
      </c>
      <c r="J47" s="38">
        <f>TRUNC((_xlfn.NORM.INV((RAND()),$E$24,$E$25)),2)</f>
        <v/>
      </c>
      <c r="AA47" s="40" t="n">
        <v>32</v>
      </c>
      <c r="AB47" s="62">
        <f>IF(H47&lt;0,0,H47)</f>
        <v/>
      </c>
      <c r="AC47" s="62">
        <f>IF(I47&lt;0,0,I47)</f>
        <v/>
      </c>
      <c r="AD47" s="62">
        <f>IF(J47&lt;0,0,J47)</f>
        <v/>
      </c>
      <c r="AT47" s="40" t="n">
        <v>32</v>
      </c>
      <c r="AU47" s="4" t="n">
        <v>26.5</v>
      </c>
      <c r="AV47" s="4" t="n">
        <v>30.68</v>
      </c>
      <c r="AW47" s="4" t="n">
        <v>27.57</v>
      </c>
    </row>
    <row r="48">
      <c r="G48" s="40" t="n">
        <v>33</v>
      </c>
      <c r="H48" s="38">
        <f>TRUNC((_xlfn.NORM.INV((RAND()),$E$24,$E$25)),2)</f>
        <v/>
      </c>
      <c r="I48" s="38">
        <f>TRUNC((_xlfn.NORM.INV((RAND()),$E$24,$E$25)),2)</f>
        <v/>
      </c>
      <c r="J48" s="38">
        <f>TRUNC((_xlfn.NORM.INV((RAND()),$E$24,$E$25)),2)</f>
        <v/>
      </c>
      <c r="AA48" s="40" t="n">
        <v>33</v>
      </c>
      <c r="AB48" s="62">
        <f>IF(H48&lt;0,0,H48)</f>
        <v/>
      </c>
      <c r="AC48" s="62">
        <f>IF(I48&lt;0,0,I48)</f>
        <v/>
      </c>
      <c r="AD48" s="62">
        <f>IF(J48&lt;0,0,J48)</f>
        <v/>
      </c>
      <c r="AT48" s="40" t="n">
        <v>33</v>
      </c>
      <c r="AU48" s="4" t="n">
        <v>19.27</v>
      </c>
      <c r="AV48" s="4" t="n">
        <v>32.46</v>
      </c>
      <c r="AW48" s="4" t="n">
        <v>24.49</v>
      </c>
    </row>
    <row r="49">
      <c r="G49" s="40" t="n">
        <v>34</v>
      </c>
      <c r="H49" s="38">
        <f>TRUNC((_xlfn.NORM.INV((RAND()),$E$24,$E$25)),2)</f>
        <v/>
      </c>
      <c r="I49" s="38">
        <f>TRUNC((_xlfn.NORM.INV((RAND()),$E$24,$E$25)),2)</f>
        <v/>
      </c>
      <c r="J49" s="38">
        <f>TRUNC((_xlfn.NORM.INV((RAND()),$E$24,$E$25)),2)</f>
        <v/>
      </c>
      <c r="AA49" s="40" t="n">
        <v>34</v>
      </c>
      <c r="AB49" s="62">
        <f>IF(H49&lt;0,0,H49)</f>
        <v/>
      </c>
      <c r="AC49" s="62">
        <f>IF(I49&lt;0,0,I49)</f>
        <v/>
      </c>
      <c r="AD49" s="62">
        <f>IF(J49&lt;0,0,J49)</f>
        <v/>
      </c>
      <c r="AT49" s="40" t="n">
        <v>34</v>
      </c>
      <c r="AU49" s="4" t="n">
        <v>28.45</v>
      </c>
      <c r="AV49" s="4" t="n">
        <v>15.42</v>
      </c>
      <c r="AW49" s="4" t="n">
        <v>30.07</v>
      </c>
    </row>
    <row r="50">
      <c r="G50" s="40" t="n">
        <v>35</v>
      </c>
      <c r="H50" s="38">
        <f>TRUNC((_xlfn.NORM.INV((RAND()),$E$24,$E$25)),2)</f>
        <v/>
      </c>
      <c r="I50" s="38">
        <f>TRUNC((_xlfn.NORM.INV((RAND()),$E$24,$E$25)),2)</f>
        <v/>
      </c>
      <c r="J50" s="38">
        <f>TRUNC((_xlfn.NORM.INV((RAND()),$E$24,$E$25)),2)</f>
        <v/>
      </c>
      <c r="AA50" s="40" t="n">
        <v>35</v>
      </c>
      <c r="AB50" s="62">
        <f>IF(H50&lt;0,0,H50)</f>
        <v/>
      </c>
      <c r="AC50" s="62">
        <f>IF(I50&lt;0,0,I50)</f>
        <v/>
      </c>
      <c r="AD50" s="62">
        <f>IF(J50&lt;0,0,J50)</f>
        <v/>
      </c>
      <c r="AT50" s="40" t="n">
        <v>35</v>
      </c>
      <c r="AU50" s="4" t="n">
        <v>22.24</v>
      </c>
      <c r="AV50" s="4" t="n">
        <v>27.31</v>
      </c>
      <c r="AW50" s="4" t="n">
        <v>24.08</v>
      </c>
    </row>
    <row r="51">
      <c r="G51" s="40" t="n">
        <v>36</v>
      </c>
      <c r="H51" s="38">
        <f>TRUNC((_xlfn.NORM.INV((RAND()),$E$24,$E$25)),2)</f>
        <v/>
      </c>
      <c r="I51" s="38">
        <f>TRUNC((_xlfn.NORM.INV((RAND()),$E$24,$E$25)),2)</f>
        <v/>
      </c>
      <c r="J51" s="38">
        <f>TRUNC((_xlfn.NORM.INV((RAND()),$E$24,$E$25)),2)</f>
        <v/>
      </c>
      <c r="AA51" s="40" t="n">
        <v>36</v>
      </c>
      <c r="AB51" s="62">
        <f>IF(H51&lt;0,0,H51)</f>
        <v/>
      </c>
      <c r="AC51" s="62">
        <f>IF(I51&lt;0,0,I51)</f>
        <v/>
      </c>
      <c r="AD51" s="62">
        <f>IF(J51&lt;0,0,J51)</f>
        <v/>
      </c>
      <c r="AT51" s="40" t="n">
        <v>36</v>
      </c>
      <c r="AU51" s="4" t="n">
        <v>30.59</v>
      </c>
      <c r="AV51" s="4" t="n">
        <v>27.8</v>
      </c>
      <c r="AW51" s="4" t="n">
        <v>26.29</v>
      </c>
    </row>
    <row r="52">
      <c r="G52" s="40" t="n">
        <v>37</v>
      </c>
      <c r="H52" s="38">
        <f>TRUNC((_xlfn.NORM.INV((RAND()),$E$24,$E$25)),2)</f>
        <v/>
      </c>
      <c r="I52" s="38">
        <f>TRUNC((_xlfn.NORM.INV((RAND()),$E$24,$E$25)),2)</f>
        <v/>
      </c>
      <c r="J52" s="38">
        <f>TRUNC((_xlfn.NORM.INV((RAND()),$E$24,$E$25)),2)</f>
        <v/>
      </c>
      <c r="AA52" s="40" t="n">
        <v>37</v>
      </c>
      <c r="AB52" s="62">
        <f>IF(H52&lt;0,0,H52)</f>
        <v/>
      </c>
      <c r="AC52" s="62">
        <f>IF(I52&lt;0,0,I52)</f>
        <v/>
      </c>
      <c r="AD52" s="62">
        <f>IF(J52&lt;0,0,J52)</f>
        <v/>
      </c>
      <c r="AT52" s="40" t="n">
        <v>37</v>
      </c>
      <c r="AU52" s="4" t="n">
        <v>20.7</v>
      </c>
      <c r="AV52" s="4" t="n">
        <v>21.85</v>
      </c>
      <c r="AW52" s="4" t="n">
        <v>20.17</v>
      </c>
    </row>
    <row r="53">
      <c r="G53" s="40" t="n">
        <v>38</v>
      </c>
      <c r="H53" s="38">
        <f>TRUNC((_xlfn.NORM.INV((RAND()),$E$24,$E$25)),2)</f>
        <v/>
      </c>
      <c r="I53" s="38">
        <f>TRUNC((_xlfn.NORM.INV((RAND()),$E$24,$E$25)),2)</f>
        <v/>
      </c>
      <c r="J53" s="38">
        <f>TRUNC((_xlfn.NORM.INV((RAND()),$E$24,$E$25)),2)</f>
        <v/>
      </c>
      <c r="AA53" s="40" t="n">
        <v>38</v>
      </c>
      <c r="AB53" s="62">
        <f>IF(H53&lt;0,0,H53)</f>
        <v/>
      </c>
      <c r="AC53" s="62">
        <f>IF(I53&lt;0,0,I53)</f>
        <v/>
      </c>
      <c r="AD53" s="62">
        <f>IF(J53&lt;0,0,J53)</f>
        <v/>
      </c>
      <c r="AT53" s="40" t="n">
        <v>38</v>
      </c>
      <c r="AU53" s="4" t="n">
        <v>28.84</v>
      </c>
      <c r="AV53" s="4" t="n">
        <v>35.42</v>
      </c>
      <c r="AW53" s="4" t="n">
        <v>28.15</v>
      </c>
    </row>
    <row r="54">
      <c r="G54" s="40" t="n">
        <v>39</v>
      </c>
      <c r="H54" s="38">
        <f>TRUNC((_xlfn.NORM.INV((RAND()),$E$24,$E$25)),2)</f>
        <v/>
      </c>
      <c r="I54" s="38">
        <f>TRUNC((_xlfn.NORM.INV((RAND()),$E$24,$E$25)),2)</f>
        <v/>
      </c>
      <c r="J54" s="38">
        <f>TRUNC((_xlfn.NORM.INV((RAND()),$E$24,$E$25)),2)</f>
        <v/>
      </c>
      <c r="AA54" s="40" t="n">
        <v>39</v>
      </c>
      <c r="AB54" s="62">
        <f>IF(H54&lt;0,0,H54)</f>
        <v/>
      </c>
      <c r="AC54" s="62">
        <f>IF(I54&lt;0,0,I54)</f>
        <v/>
      </c>
      <c r="AD54" s="62">
        <f>IF(J54&lt;0,0,J54)</f>
        <v/>
      </c>
      <c r="AT54" s="40" t="n">
        <v>39</v>
      </c>
      <c r="AU54" s="4" t="n">
        <v>31.18</v>
      </c>
      <c r="AV54" s="4" t="n">
        <v>25.91</v>
      </c>
      <c r="AW54" s="4" t="n">
        <v>28.49</v>
      </c>
    </row>
    <row r="55">
      <c r="G55" s="40" t="n">
        <v>40</v>
      </c>
      <c r="H55" s="38">
        <f>TRUNC((_xlfn.NORM.INV((RAND()),$E$24,$E$25)),2)</f>
        <v/>
      </c>
      <c r="I55" s="38">
        <f>TRUNC((_xlfn.NORM.INV((RAND()),$E$24,$E$25)),2)</f>
        <v/>
      </c>
      <c r="J55" s="38">
        <f>TRUNC((_xlfn.NORM.INV((RAND()),$E$24,$E$25)),2)</f>
        <v/>
      </c>
      <c r="AA55" s="40" t="n">
        <v>40</v>
      </c>
      <c r="AB55" s="62">
        <f>IF(H55&lt;0,0,H55)</f>
        <v/>
      </c>
      <c r="AC55" s="62">
        <f>IF(I55&lt;0,0,I55)</f>
        <v/>
      </c>
      <c r="AD55" s="62">
        <f>IF(J55&lt;0,0,J55)</f>
        <v/>
      </c>
      <c r="AT55" s="40" t="n">
        <v>40</v>
      </c>
      <c r="AU55" s="4" t="n">
        <v>31.87</v>
      </c>
      <c r="AV55" s="4" t="n">
        <v>24.05</v>
      </c>
      <c r="AW55" s="4" t="n">
        <v>28.08</v>
      </c>
    </row>
    <row r="56">
      <c r="G56" s="40" t="n">
        <v>41</v>
      </c>
      <c r="H56" s="38">
        <f>TRUNC((_xlfn.NORM.INV((RAND()),$E$24,$E$25)),2)</f>
        <v/>
      </c>
      <c r="I56" s="38">
        <f>TRUNC((_xlfn.NORM.INV((RAND()),$E$24,$E$25)),2)</f>
        <v/>
      </c>
      <c r="J56" s="38">
        <f>TRUNC((_xlfn.NORM.INV((RAND()),$E$24,$E$25)),2)</f>
        <v/>
      </c>
      <c r="AA56" s="40" t="n">
        <v>41</v>
      </c>
      <c r="AB56" s="62">
        <f>IF(H56&lt;0,0,H56)</f>
        <v/>
      </c>
      <c r="AC56" s="62">
        <f>IF(I56&lt;0,0,I56)</f>
        <v/>
      </c>
      <c r="AD56" s="62">
        <f>IF(J56&lt;0,0,J56)</f>
        <v/>
      </c>
      <c r="AT56" s="40" t="n">
        <v>41</v>
      </c>
      <c r="AU56" s="4" t="n">
        <v>18.11</v>
      </c>
      <c r="AV56" s="4" t="n">
        <v>25.66</v>
      </c>
      <c r="AW56" s="4" t="n">
        <v>23.66</v>
      </c>
    </row>
    <row r="57">
      <c r="G57" s="40" t="n">
        <v>42</v>
      </c>
      <c r="H57" s="38">
        <f>TRUNC((_xlfn.NORM.INV((RAND()),$E$24,$E$25)),2)</f>
        <v/>
      </c>
      <c r="I57" s="38">
        <f>TRUNC((_xlfn.NORM.INV((RAND()),$E$24,$E$25)),2)</f>
        <v/>
      </c>
      <c r="J57" s="38">
        <f>TRUNC((_xlfn.NORM.INV((RAND()),$E$24,$E$25)),2)</f>
        <v/>
      </c>
      <c r="AA57" s="40" t="n">
        <v>42</v>
      </c>
      <c r="AB57" s="62">
        <f>IF(H57&lt;0,0,H57)</f>
        <v/>
      </c>
      <c r="AC57" s="62">
        <f>IF(I57&lt;0,0,I57)</f>
        <v/>
      </c>
      <c r="AD57" s="62">
        <f>IF(J57&lt;0,0,J57)</f>
        <v/>
      </c>
      <c r="AT57" s="40" t="n">
        <v>42</v>
      </c>
      <c r="AU57" s="4" t="n">
        <v>23.76</v>
      </c>
      <c r="AV57" s="4" t="n">
        <v>28.87</v>
      </c>
      <c r="AW57" s="4" t="n">
        <v>23</v>
      </c>
    </row>
    <row r="58">
      <c r="G58" s="40" t="n">
        <v>43</v>
      </c>
      <c r="H58" s="38">
        <f>TRUNC((_xlfn.NORM.INV((RAND()),$E$24,$E$25)),2)</f>
        <v/>
      </c>
      <c r="I58" s="38">
        <f>TRUNC((_xlfn.NORM.INV((RAND()),$E$24,$E$25)),2)</f>
        <v/>
      </c>
      <c r="J58" s="38">
        <f>TRUNC((_xlfn.NORM.INV((RAND()),$E$24,$E$25)),2)</f>
        <v/>
      </c>
      <c r="AA58" s="40" t="n">
        <v>43</v>
      </c>
      <c r="AB58" s="62">
        <f>IF(H58&lt;0,0,H58)</f>
        <v/>
      </c>
      <c r="AC58" s="62">
        <f>IF(I58&lt;0,0,I58)</f>
        <v/>
      </c>
      <c r="AD58" s="62">
        <f>IF(J58&lt;0,0,J58)</f>
        <v/>
      </c>
      <c r="AT58" s="40" t="n">
        <v>43</v>
      </c>
      <c r="AU58" s="4" t="n">
        <v>26.04</v>
      </c>
      <c r="AV58" s="4" t="n">
        <v>23.26</v>
      </c>
      <c r="AW58" s="4" t="n">
        <v>26.7</v>
      </c>
    </row>
    <row r="59">
      <c r="G59" s="40" t="n">
        <v>44</v>
      </c>
      <c r="H59" s="38">
        <f>TRUNC((_xlfn.NORM.INV((RAND()),$E$24,$E$25)),2)</f>
        <v/>
      </c>
      <c r="I59" s="38">
        <f>TRUNC((_xlfn.NORM.INV((RAND()),$E$24,$E$25)),2)</f>
        <v/>
      </c>
      <c r="J59" s="38">
        <f>TRUNC((_xlfn.NORM.INV((RAND()),$E$24,$E$25)),2)</f>
        <v/>
      </c>
      <c r="AA59" s="40" t="n">
        <v>44</v>
      </c>
      <c r="AB59" s="62">
        <f>IF(H59&lt;0,0,H59)</f>
        <v/>
      </c>
      <c r="AC59" s="62">
        <f>IF(I59&lt;0,0,I59)</f>
        <v/>
      </c>
      <c r="AD59" s="62">
        <f>IF(J59&lt;0,0,J59)</f>
        <v/>
      </c>
      <c r="AT59" s="40" t="n">
        <v>44</v>
      </c>
      <c r="AU59" s="4" t="n">
        <v>29.65</v>
      </c>
      <c r="AV59" s="4" t="n">
        <v>19.3</v>
      </c>
      <c r="AW59" s="4" t="n">
        <v>26.33</v>
      </c>
    </row>
    <row r="60">
      <c r="G60" s="40" t="n">
        <v>45</v>
      </c>
      <c r="H60" s="38">
        <f>TRUNC((_xlfn.NORM.INV((RAND()),$E$24,$E$25)),2)</f>
        <v/>
      </c>
      <c r="I60" s="38">
        <f>TRUNC((_xlfn.NORM.INV((RAND()),$E$24,$E$25)),2)</f>
        <v/>
      </c>
      <c r="J60" s="38">
        <f>TRUNC((_xlfn.NORM.INV((RAND()),$E$24,$E$25)),2)</f>
        <v/>
      </c>
      <c r="AA60" s="40" t="n">
        <v>45</v>
      </c>
      <c r="AB60" s="62">
        <f>IF(H60&lt;0,0,H60)</f>
        <v/>
      </c>
      <c r="AC60" s="62">
        <f>IF(I60&lt;0,0,I60)</f>
        <v/>
      </c>
      <c r="AD60" s="62">
        <f>IF(J60&lt;0,0,J60)</f>
        <v/>
      </c>
      <c r="AT60" s="40" t="n">
        <v>45</v>
      </c>
      <c r="AU60" s="4" t="n">
        <v>36.42</v>
      </c>
      <c r="AV60" s="4" t="n">
        <v>24.41</v>
      </c>
      <c r="AW60" s="4" t="n">
        <v>27.04</v>
      </c>
    </row>
    <row r="61">
      <c r="G61" s="40" t="n">
        <v>46</v>
      </c>
      <c r="H61" s="38">
        <f>TRUNC((_xlfn.NORM.INV((RAND()),$E$24,$E$25)),2)</f>
        <v/>
      </c>
      <c r="I61" s="38">
        <f>TRUNC((_xlfn.NORM.INV((RAND()),$E$24,$E$25)),2)</f>
        <v/>
      </c>
      <c r="J61" s="38">
        <f>TRUNC((_xlfn.NORM.INV((RAND()),$E$24,$E$25)),2)</f>
        <v/>
      </c>
      <c r="AA61" s="40" t="n">
        <v>46</v>
      </c>
      <c r="AB61" s="62">
        <f>IF(H61&lt;0,0,H61)</f>
        <v/>
      </c>
      <c r="AC61" s="62">
        <f>IF(I61&lt;0,0,I61)</f>
        <v/>
      </c>
      <c r="AD61" s="62">
        <f>IF(J61&lt;0,0,J61)</f>
        <v/>
      </c>
      <c r="AT61" s="40" t="n">
        <v>46</v>
      </c>
      <c r="AU61" s="4" t="n">
        <v>26.62</v>
      </c>
      <c r="AV61" s="4" t="n">
        <v>27.92</v>
      </c>
      <c r="AW61" s="4" t="n">
        <v>32.67</v>
      </c>
    </row>
    <row r="62">
      <c r="G62" s="40" t="n">
        <v>47</v>
      </c>
      <c r="H62" s="38">
        <f>TRUNC((_xlfn.NORM.INV((RAND()),$E$24,$E$25)),2)</f>
        <v/>
      </c>
      <c r="I62" s="38">
        <f>TRUNC((_xlfn.NORM.INV((RAND()),$E$24,$E$25)),2)</f>
        <v/>
      </c>
      <c r="J62" s="38">
        <f>TRUNC((_xlfn.NORM.INV((RAND()),$E$24,$E$25)),2)</f>
        <v/>
      </c>
      <c r="AA62" s="40" t="n">
        <v>47</v>
      </c>
      <c r="AB62" s="62">
        <f>IF(H62&lt;0,0,H62)</f>
        <v/>
      </c>
      <c r="AC62" s="62">
        <f>IF(I62&lt;0,0,I62)</f>
        <v/>
      </c>
      <c r="AD62" s="62">
        <f>IF(J62&lt;0,0,J62)</f>
        <v/>
      </c>
      <c r="AT62" s="40" t="n">
        <v>47</v>
      </c>
      <c r="AU62" s="4" t="n">
        <v>21.42</v>
      </c>
      <c r="AV62" s="4" t="n">
        <v>27.13</v>
      </c>
      <c r="AW62" s="4" t="n">
        <v>19.87</v>
      </c>
    </row>
    <row r="63">
      <c r="G63" s="40" t="n">
        <v>48</v>
      </c>
      <c r="H63" s="38">
        <f>TRUNC((_xlfn.NORM.INV((RAND()),$E$24,$E$25)),2)</f>
        <v/>
      </c>
      <c r="I63" s="38">
        <f>TRUNC((_xlfn.NORM.INV((RAND()),$E$24,$E$25)),2)</f>
        <v/>
      </c>
      <c r="J63" s="38">
        <f>TRUNC((_xlfn.NORM.INV((RAND()),$E$24,$E$25)),2)</f>
        <v/>
      </c>
      <c r="AA63" s="40" t="n">
        <v>48</v>
      </c>
      <c r="AB63" s="62">
        <f>IF(H63&lt;0,0,H63)</f>
        <v/>
      </c>
      <c r="AC63" s="62">
        <f>IF(I63&lt;0,0,I63)</f>
        <v/>
      </c>
      <c r="AD63" s="62">
        <f>IF(J63&lt;0,0,J63)</f>
        <v/>
      </c>
      <c r="AT63" s="40" t="n">
        <v>48</v>
      </c>
      <c r="AU63" s="4" t="n">
        <v>26.56</v>
      </c>
      <c r="AV63" s="4" t="n">
        <v>30.12</v>
      </c>
      <c r="AW63" s="4" t="n">
        <v>25.08</v>
      </c>
    </row>
    <row r="64">
      <c r="G64" s="40" t="n">
        <v>49</v>
      </c>
      <c r="H64" s="38">
        <f>TRUNC((_xlfn.NORM.INV((RAND()),$E$24,$E$25)),2)</f>
        <v/>
      </c>
      <c r="I64" s="38">
        <f>TRUNC((_xlfn.NORM.INV((RAND()),$E$24,$E$25)),2)</f>
        <v/>
      </c>
      <c r="J64" s="38">
        <f>TRUNC((_xlfn.NORM.INV((RAND()),$E$24,$E$25)),2)</f>
        <v/>
      </c>
      <c r="AA64" s="40" t="n">
        <v>49</v>
      </c>
      <c r="AB64" s="62">
        <f>IF(H64&lt;0,0,H64)</f>
        <v/>
      </c>
      <c r="AC64" s="62">
        <f>IF(I64&lt;0,0,I64)</f>
        <v/>
      </c>
      <c r="AD64" s="62">
        <f>IF(J64&lt;0,0,J64)</f>
        <v/>
      </c>
      <c r="AT64" s="40" t="n">
        <v>49</v>
      </c>
      <c r="AU64" s="4" t="n">
        <v>29.87</v>
      </c>
      <c r="AV64" s="4" t="n">
        <v>30.22</v>
      </c>
      <c r="AW64" s="4" t="n">
        <v>28.52</v>
      </c>
    </row>
    <row r="65">
      <c r="G65" s="40" t="n">
        <v>50</v>
      </c>
      <c r="H65" s="38">
        <f>TRUNC((_xlfn.NORM.INV((RAND()),$E$24,$E$25)),2)</f>
        <v/>
      </c>
      <c r="I65" s="38">
        <f>TRUNC((_xlfn.NORM.INV((RAND()),$E$24,$E$25)),2)</f>
        <v/>
      </c>
      <c r="J65" s="38">
        <f>TRUNC((_xlfn.NORM.INV((RAND()),$E$24,$E$25)),2)</f>
        <v/>
      </c>
      <c r="AA65" s="40" t="n">
        <v>50</v>
      </c>
      <c r="AB65" s="62">
        <f>IF(H65&lt;0,0,H65)</f>
        <v/>
      </c>
      <c r="AC65" s="62">
        <f>IF(I65&lt;0,0,I65)</f>
        <v/>
      </c>
      <c r="AD65" s="62">
        <f>IF(J65&lt;0,0,J65)</f>
        <v/>
      </c>
      <c r="AT65" s="40" t="n">
        <v>50</v>
      </c>
      <c r="AU65" s="4" t="n">
        <v>25.76</v>
      </c>
      <c r="AV65" s="4" t="n">
        <v>27.06</v>
      </c>
      <c r="AW65" s="4" t="n">
        <v>23.62</v>
      </c>
    </row>
    <row r="66">
      <c r="G66" s="40" t="n">
        <v>51</v>
      </c>
      <c r="H66" s="38">
        <f>TRUNC((_xlfn.NORM.INV((RAND()),$E$24,$E$25)),2)</f>
        <v/>
      </c>
      <c r="I66" s="38">
        <f>TRUNC((_xlfn.NORM.INV((RAND()),$E$24,$E$25)),2)</f>
        <v/>
      </c>
      <c r="J66" s="38">
        <f>TRUNC((_xlfn.NORM.INV((RAND()),$E$24,$E$25)),2)</f>
        <v/>
      </c>
      <c r="AA66" s="40" t="n">
        <v>51</v>
      </c>
      <c r="AB66" s="62">
        <f>IF(H66&lt;0,0,H66)</f>
        <v/>
      </c>
      <c r="AC66" s="62">
        <f>IF(I66&lt;0,0,I66)</f>
        <v/>
      </c>
      <c r="AD66" s="62">
        <f>IF(J66&lt;0,0,J66)</f>
        <v/>
      </c>
      <c r="AT66" s="40" t="n">
        <v>51</v>
      </c>
      <c r="AU66" s="4" t="n">
        <v>20.45</v>
      </c>
      <c r="AV66" s="4" t="n">
        <v>36.11</v>
      </c>
      <c r="AW66" s="4" t="n">
        <v>30.29</v>
      </c>
    </row>
    <row r="67">
      <c r="G67" s="40" t="n">
        <v>52</v>
      </c>
      <c r="H67" s="38">
        <f>TRUNC((_xlfn.NORM.INV((RAND()),$E$24,$E$25)),2)</f>
        <v/>
      </c>
      <c r="I67" s="38">
        <f>TRUNC((_xlfn.NORM.INV((RAND()),$E$24,$E$25)),2)</f>
        <v/>
      </c>
      <c r="J67" s="38">
        <f>TRUNC((_xlfn.NORM.INV((RAND()),$E$24,$E$25)),2)</f>
        <v/>
      </c>
      <c r="AA67" s="40" t="n">
        <v>52</v>
      </c>
      <c r="AB67" s="62">
        <f>IF(H67&lt;0,0,H67)</f>
        <v/>
      </c>
      <c r="AC67" s="62">
        <f>IF(I67&lt;0,0,I67)</f>
        <v/>
      </c>
      <c r="AD67" s="62">
        <f>IF(J67&lt;0,0,J67)</f>
        <v/>
      </c>
      <c r="AT67" s="40" t="n">
        <v>52</v>
      </c>
      <c r="AU67" s="4" t="n">
        <v>23.45</v>
      </c>
      <c r="AV67" s="4" t="n">
        <v>27.59</v>
      </c>
      <c r="AW67" s="4" t="n">
        <v>24.7</v>
      </c>
    </row>
    <row r="68">
      <c r="G68" s="40" t="n">
        <v>53</v>
      </c>
      <c r="H68" s="38">
        <f>TRUNC((_xlfn.NORM.INV((RAND()),$E$24,$E$25)),2)</f>
        <v/>
      </c>
      <c r="I68" s="38">
        <f>TRUNC((_xlfn.NORM.INV((RAND()),$E$24,$E$25)),2)</f>
        <v/>
      </c>
      <c r="J68" s="38">
        <f>TRUNC((_xlfn.NORM.INV((RAND()),$E$24,$E$25)),2)</f>
        <v/>
      </c>
      <c r="AA68" s="40" t="n">
        <v>53</v>
      </c>
      <c r="AB68" s="62">
        <f>IF(H68&lt;0,0,H68)</f>
        <v/>
      </c>
      <c r="AC68" s="62">
        <f>IF(I68&lt;0,0,I68)</f>
        <v/>
      </c>
      <c r="AD68" s="62">
        <f>IF(J68&lt;0,0,J68)</f>
        <v/>
      </c>
      <c r="AT68" s="40" t="n">
        <v>53</v>
      </c>
      <c r="AU68" s="4" t="n">
        <v>26.13</v>
      </c>
      <c r="AV68" s="4" t="n">
        <v>23.48</v>
      </c>
      <c r="AW68" s="4" t="n">
        <v>31.4</v>
      </c>
    </row>
    <row r="69">
      <c r="G69" s="40" t="n">
        <v>54</v>
      </c>
      <c r="H69" s="38">
        <f>TRUNC((_xlfn.NORM.INV((RAND()),$E$24,$E$25)),2)</f>
        <v/>
      </c>
      <c r="I69" s="38">
        <f>TRUNC((_xlfn.NORM.INV((RAND()),$E$24,$E$25)),2)</f>
        <v/>
      </c>
      <c r="J69" s="38">
        <f>TRUNC((_xlfn.NORM.INV((RAND()),$E$24,$E$25)),2)</f>
        <v/>
      </c>
      <c r="AA69" s="40" t="n">
        <v>54</v>
      </c>
      <c r="AB69" s="62">
        <f>IF(H69&lt;0,0,H69)</f>
        <v/>
      </c>
      <c r="AC69" s="62">
        <f>IF(I69&lt;0,0,I69)</f>
        <v/>
      </c>
      <c r="AD69" s="62">
        <f>IF(J69&lt;0,0,J69)</f>
        <v/>
      </c>
      <c r="AT69" s="40" t="n">
        <v>54</v>
      </c>
      <c r="AU69" s="4" t="n">
        <v>14.14</v>
      </c>
      <c r="AV69" s="4" t="n">
        <v>39.28</v>
      </c>
      <c r="AW69" s="4" t="n">
        <v>21.44</v>
      </c>
    </row>
    <row r="70">
      <c r="G70" s="40" t="n">
        <v>55</v>
      </c>
      <c r="H70" s="38">
        <f>TRUNC((_xlfn.NORM.INV((RAND()),$E$24,$E$25)),2)</f>
        <v/>
      </c>
      <c r="I70" s="38">
        <f>TRUNC((_xlfn.NORM.INV((RAND()),$E$24,$E$25)),2)</f>
        <v/>
      </c>
      <c r="J70" s="38">
        <f>TRUNC((_xlfn.NORM.INV((RAND()),$E$24,$E$25)),2)</f>
        <v/>
      </c>
      <c r="AA70" s="40" t="n">
        <v>55</v>
      </c>
      <c r="AB70" s="62">
        <f>IF(H70&lt;0,0,H70)</f>
        <v/>
      </c>
      <c r="AC70" s="62">
        <f>IF(I70&lt;0,0,I70)</f>
        <v/>
      </c>
      <c r="AD70" s="62">
        <f>IF(J70&lt;0,0,J70)</f>
        <v/>
      </c>
      <c r="AT70" s="40" t="n">
        <v>55</v>
      </c>
      <c r="AU70" s="4" t="n">
        <v>31.7</v>
      </c>
      <c r="AV70" s="4" t="n">
        <v>23.81</v>
      </c>
      <c r="AW70" s="4" t="n">
        <v>28.64</v>
      </c>
    </row>
    <row r="71">
      <c r="G71" s="40" t="n">
        <v>56</v>
      </c>
      <c r="H71" s="38">
        <f>TRUNC((_xlfn.NORM.INV((RAND()),$E$24,$E$25)),2)</f>
        <v/>
      </c>
      <c r="I71" s="38">
        <f>TRUNC((_xlfn.NORM.INV((RAND()),$E$24,$E$25)),2)</f>
        <v/>
      </c>
      <c r="J71" s="38">
        <f>TRUNC((_xlfn.NORM.INV((RAND()),$E$24,$E$25)),2)</f>
        <v/>
      </c>
      <c r="AA71" s="40" t="n">
        <v>56</v>
      </c>
      <c r="AB71" s="62">
        <f>IF(H71&lt;0,0,H71)</f>
        <v/>
      </c>
      <c r="AC71" s="62">
        <f>IF(I71&lt;0,0,I71)</f>
        <v/>
      </c>
      <c r="AD71" s="62">
        <f>IF(J71&lt;0,0,J71)</f>
        <v/>
      </c>
      <c r="AT71" s="40" t="n">
        <v>56</v>
      </c>
      <c r="AU71" s="4" t="n">
        <v>27.91</v>
      </c>
      <c r="AV71" s="4" t="n">
        <v>31.01</v>
      </c>
      <c r="AW71" s="4" t="n">
        <v>14.62</v>
      </c>
    </row>
    <row r="72">
      <c r="G72" s="40" t="n">
        <v>57</v>
      </c>
      <c r="H72" s="38">
        <f>TRUNC((_xlfn.NORM.INV((RAND()),$E$24,$E$25)),2)</f>
        <v/>
      </c>
      <c r="I72" s="38">
        <f>TRUNC((_xlfn.NORM.INV((RAND()),$E$24,$E$25)),2)</f>
        <v/>
      </c>
      <c r="J72" s="38">
        <f>TRUNC((_xlfn.NORM.INV((RAND()),$E$24,$E$25)),2)</f>
        <v/>
      </c>
      <c r="AA72" s="40" t="n">
        <v>57</v>
      </c>
      <c r="AB72" s="62">
        <f>IF(H72&lt;0,0,H72)</f>
        <v/>
      </c>
      <c r="AC72" s="62">
        <f>IF(I72&lt;0,0,I72)</f>
        <v/>
      </c>
      <c r="AD72" s="62">
        <f>IF(J72&lt;0,0,J72)</f>
        <v/>
      </c>
      <c r="AT72" s="40" t="n">
        <v>57</v>
      </c>
      <c r="AU72" s="4" t="n">
        <v>28.72</v>
      </c>
      <c r="AV72" s="4" t="n">
        <v>32.07</v>
      </c>
      <c r="AW72" s="4" t="n">
        <v>24.81</v>
      </c>
    </row>
    <row r="73">
      <c r="G73" s="40" t="n">
        <v>58</v>
      </c>
      <c r="H73" s="38">
        <f>TRUNC((_xlfn.NORM.INV((RAND()),$E$24,$E$25)),2)</f>
        <v/>
      </c>
      <c r="I73" s="38">
        <f>TRUNC((_xlfn.NORM.INV((RAND()),$E$24,$E$25)),2)</f>
        <v/>
      </c>
      <c r="J73" s="38">
        <f>TRUNC((_xlfn.NORM.INV((RAND()),$E$24,$E$25)),2)</f>
        <v/>
      </c>
      <c r="AA73" s="40" t="n">
        <v>58</v>
      </c>
      <c r="AB73" s="62">
        <f>IF(H73&lt;0,0,H73)</f>
        <v/>
      </c>
      <c r="AC73" s="62">
        <f>IF(I73&lt;0,0,I73)</f>
        <v/>
      </c>
      <c r="AD73" s="62">
        <f>IF(J73&lt;0,0,J73)</f>
        <v/>
      </c>
      <c r="AT73" s="40" t="n">
        <v>58</v>
      </c>
      <c r="AU73" s="4" t="n">
        <v>21.62</v>
      </c>
      <c r="AV73" s="4" t="n">
        <v>23.36</v>
      </c>
      <c r="AW73" s="4" t="n">
        <v>25.62</v>
      </c>
    </row>
    <row r="74">
      <c r="G74" s="40" t="n">
        <v>59</v>
      </c>
      <c r="H74" s="38">
        <f>TRUNC((_xlfn.NORM.INV((RAND()),$E$24,$E$25)),2)</f>
        <v/>
      </c>
      <c r="I74" s="38">
        <f>TRUNC((_xlfn.NORM.INV((RAND()),$E$24,$E$25)),2)</f>
        <v/>
      </c>
      <c r="J74" s="38">
        <f>TRUNC((_xlfn.NORM.INV((RAND()),$E$24,$E$25)),2)</f>
        <v/>
      </c>
      <c r="AA74" s="40" t="n">
        <v>59</v>
      </c>
      <c r="AB74" s="62">
        <f>IF(H74&lt;0,0,H74)</f>
        <v/>
      </c>
      <c r="AC74" s="62">
        <f>IF(I74&lt;0,0,I74)</f>
        <v/>
      </c>
      <c r="AD74" s="62">
        <f>IF(J74&lt;0,0,J74)</f>
        <v/>
      </c>
      <c r="AT74" s="40" t="n">
        <v>59</v>
      </c>
      <c r="AU74" s="4" t="n">
        <v>34.02</v>
      </c>
      <c r="AV74" s="4" t="n">
        <v>29.85</v>
      </c>
      <c r="AW74" s="4" t="n">
        <v>32.56</v>
      </c>
    </row>
    <row r="75">
      <c r="G75" s="40" t="n">
        <v>60</v>
      </c>
      <c r="H75" s="38">
        <f>TRUNC((_xlfn.NORM.INV((RAND()),$E$24,$E$25)),2)</f>
        <v/>
      </c>
      <c r="I75" s="38">
        <f>TRUNC((_xlfn.NORM.INV((RAND()),$E$24,$E$25)),2)</f>
        <v/>
      </c>
      <c r="J75" s="38">
        <f>TRUNC((_xlfn.NORM.INV((RAND()),$E$24,$E$25)),2)</f>
        <v/>
      </c>
      <c r="AA75" s="40" t="n">
        <v>60</v>
      </c>
      <c r="AB75" s="62">
        <f>IF(H75&lt;0,0,H75)</f>
        <v/>
      </c>
      <c r="AC75" s="62">
        <f>IF(I75&lt;0,0,I75)</f>
        <v/>
      </c>
      <c r="AD75" s="62">
        <f>IF(J75&lt;0,0,J75)</f>
        <v/>
      </c>
      <c r="AT75" s="40" t="n">
        <v>60</v>
      </c>
      <c r="AU75" s="4" t="n">
        <v>19.37</v>
      </c>
      <c r="AV75" s="4" t="n">
        <v>21.95</v>
      </c>
      <c r="AW75" s="4" t="n">
        <v>29.25</v>
      </c>
    </row>
    <row r="76">
      <c r="G76" s="40" t="n">
        <v>61</v>
      </c>
      <c r="H76" s="38">
        <f>TRUNC((_xlfn.NORM.INV((RAND()),$E$24,$E$25)),2)</f>
        <v/>
      </c>
      <c r="I76" s="38">
        <f>TRUNC((_xlfn.NORM.INV((RAND()),$E$24,$E$25)),2)</f>
        <v/>
      </c>
      <c r="J76" s="38">
        <f>TRUNC((_xlfn.NORM.INV((RAND()),$E$24,$E$25)),2)</f>
        <v/>
      </c>
      <c r="AA76" s="40" t="n">
        <v>61</v>
      </c>
      <c r="AB76" s="62">
        <f>IF(H76&lt;0,0,H76)</f>
        <v/>
      </c>
      <c r="AC76" s="62">
        <f>IF(I76&lt;0,0,I76)</f>
        <v/>
      </c>
      <c r="AD76" s="62">
        <f>IF(J76&lt;0,0,J76)</f>
        <v/>
      </c>
      <c r="AT76" s="40" t="n">
        <v>61</v>
      </c>
      <c r="AU76" s="4" t="n">
        <v>23.1</v>
      </c>
      <c r="AV76" s="4" t="n">
        <v>18.04</v>
      </c>
      <c r="AW76" s="4" t="n">
        <v>24.39</v>
      </c>
    </row>
    <row r="77">
      <c r="G77" s="40" t="n">
        <v>62</v>
      </c>
      <c r="H77" s="38">
        <f>TRUNC((_xlfn.NORM.INV((RAND()),$E$24,$E$25)),2)</f>
        <v/>
      </c>
      <c r="I77" s="38">
        <f>TRUNC((_xlfn.NORM.INV((RAND()),$E$24,$E$25)),2)</f>
        <v/>
      </c>
      <c r="J77" s="38">
        <f>TRUNC((_xlfn.NORM.INV((RAND()),$E$24,$E$25)),2)</f>
        <v/>
      </c>
      <c r="AA77" s="40" t="n">
        <v>62</v>
      </c>
      <c r="AB77" s="62">
        <f>IF(H77&lt;0,0,H77)</f>
        <v/>
      </c>
      <c r="AC77" s="62">
        <f>IF(I77&lt;0,0,I77)</f>
        <v/>
      </c>
      <c r="AD77" s="62">
        <f>IF(J77&lt;0,0,J77)</f>
        <v/>
      </c>
      <c r="AT77" s="40" t="n">
        <v>62</v>
      </c>
      <c r="AU77" s="4" t="n">
        <v>19.7</v>
      </c>
      <c r="AV77" s="4" t="n">
        <v>21.42</v>
      </c>
      <c r="AW77" s="4" t="n">
        <v>30.17</v>
      </c>
    </row>
    <row r="78">
      <c r="G78" s="40" t="n">
        <v>63</v>
      </c>
      <c r="H78" s="38">
        <f>TRUNC((_xlfn.NORM.INV((RAND()),$E$24,$E$25)),2)</f>
        <v/>
      </c>
      <c r="I78" s="38">
        <f>TRUNC((_xlfn.NORM.INV((RAND()),$E$24,$E$25)),2)</f>
        <v/>
      </c>
      <c r="J78" s="38">
        <f>TRUNC((_xlfn.NORM.INV((RAND()),$E$24,$E$25)),2)</f>
        <v/>
      </c>
      <c r="AA78" s="40" t="n">
        <v>63</v>
      </c>
      <c r="AB78" s="62">
        <f>IF(H78&lt;0,0,H78)</f>
        <v/>
      </c>
      <c r="AC78" s="62">
        <f>IF(I78&lt;0,0,I78)</f>
        <v/>
      </c>
      <c r="AD78" s="62">
        <f>IF(J78&lt;0,0,J78)</f>
        <v/>
      </c>
      <c r="AT78" s="40" t="n">
        <v>63</v>
      </c>
      <c r="AU78" s="4" t="n">
        <v>26.54</v>
      </c>
      <c r="AV78" s="4" t="n">
        <v>30.07</v>
      </c>
      <c r="AW78" s="4" t="n">
        <v>18.62</v>
      </c>
    </row>
    <row r="79">
      <c r="G79" s="40" t="n">
        <v>64</v>
      </c>
      <c r="H79" s="38">
        <f>TRUNC((_xlfn.NORM.INV((RAND()),$E$24,$E$25)),2)</f>
        <v/>
      </c>
      <c r="I79" s="38">
        <f>TRUNC((_xlfn.NORM.INV((RAND()),$E$24,$E$25)),2)</f>
        <v/>
      </c>
      <c r="J79" s="38">
        <f>TRUNC((_xlfn.NORM.INV((RAND()),$E$24,$E$25)),2)</f>
        <v/>
      </c>
      <c r="AA79" s="40" t="n">
        <v>64</v>
      </c>
      <c r="AB79" s="62">
        <f>IF(H79&lt;0,0,H79)</f>
        <v/>
      </c>
      <c r="AC79" s="62">
        <f>IF(I79&lt;0,0,I79)</f>
        <v/>
      </c>
      <c r="AD79" s="62">
        <f>IF(J79&lt;0,0,J79)</f>
        <v/>
      </c>
      <c r="AT79" s="40" t="n">
        <v>64</v>
      </c>
      <c r="AU79" s="4" t="n">
        <v>18.64</v>
      </c>
      <c r="AV79" s="4" t="n">
        <v>31.19</v>
      </c>
      <c r="AW79" s="4" t="n">
        <v>25.26</v>
      </c>
    </row>
    <row r="80">
      <c r="G80" s="40" t="n">
        <v>65</v>
      </c>
      <c r="H80" s="38">
        <f>TRUNC((_xlfn.NORM.INV((RAND()),$E$24,$E$25)),2)</f>
        <v/>
      </c>
      <c r="I80" s="38">
        <f>TRUNC((_xlfn.NORM.INV((RAND()),$E$24,$E$25)),2)</f>
        <v/>
      </c>
      <c r="J80" s="38">
        <f>TRUNC((_xlfn.NORM.INV((RAND()),$E$24,$E$25)),2)</f>
        <v/>
      </c>
      <c r="AA80" s="40" t="n">
        <v>65</v>
      </c>
      <c r="AB80" s="62">
        <f>IF(H80&lt;0,0,H80)</f>
        <v/>
      </c>
      <c r="AC80" s="62">
        <f>IF(I80&lt;0,0,I80)</f>
        <v/>
      </c>
      <c r="AD80" s="62">
        <f>IF(J80&lt;0,0,J80)</f>
        <v/>
      </c>
      <c r="AT80" s="40" t="n">
        <v>65</v>
      </c>
      <c r="AU80" s="4" t="n">
        <v>31.91</v>
      </c>
      <c r="AV80" s="4" t="n">
        <v>31.19</v>
      </c>
      <c r="AW80" s="4" t="n">
        <v>17.51</v>
      </c>
    </row>
    <row r="81">
      <c r="G81" s="40" t="n">
        <v>66</v>
      </c>
      <c r="H81" s="38">
        <f>TRUNC((_xlfn.NORM.INV((RAND()),$E$24,$E$25)),2)</f>
        <v/>
      </c>
      <c r="I81" s="38">
        <f>TRUNC((_xlfn.NORM.INV((RAND()),$E$24,$E$25)),2)</f>
        <v/>
      </c>
      <c r="J81" s="38">
        <f>TRUNC((_xlfn.NORM.INV((RAND()),$E$24,$E$25)),2)</f>
        <v/>
      </c>
      <c r="AA81" s="40" t="n">
        <v>66</v>
      </c>
      <c r="AB81" s="62">
        <f>IF(H81&lt;0,0,H81)</f>
        <v/>
      </c>
      <c r="AC81" s="62">
        <f>IF(I81&lt;0,0,I81)</f>
        <v/>
      </c>
      <c r="AD81" s="62">
        <f>IF(J81&lt;0,0,J81)</f>
        <v/>
      </c>
      <c r="AT81" s="40" t="n">
        <v>66</v>
      </c>
      <c r="AU81" s="4" t="n">
        <v>24.42</v>
      </c>
      <c r="AV81" s="4" t="n">
        <v>33.36</v>
      </c>
      <c r="AW81" s="4" t="n">
        <v>26.13</v>
      </c>
    </row>
    <row r="82">
      <c r="G82" s="40" t="n">
        <v>67</v>
      </c>
      <c r="H82" s="38">
        <f>TRUNC((_xlfn.NORM.INV((RAND()),$E$24,$E$25)),2)</f>
        <v/>
      </c>
      <c r="I82" s="38">
        <f>TRUNC((_xlfn.NORM.INV((RAND()),$E$24,$E$25)),2)</f>
        <v/>
      </c>
      <c r="J82" s="38">
        <f>TRUNC((_xlfn.NORM.INV((RAND()),$E$24,$E$25)),2)</f>
        <v/>
      </c>
      <c r="AA82" s="40" t="n">
        <v>67</v>
      </c>
      <c r="AB82" s="62">
        <f>IF(H82&lt;0,0,H82)</f>
        <v/>
      </c>
      <c r="AC82" s="62">
        <f>IF(I82&lt;0,0,I82)</f>
        <v/>
      </c>
      <c r="AD82" s="62">
        <f>IF(J82&lt;0,0,J82)</f>
        <v/>
      </c>
      <c r="AT82" s="40" t="n">
        <v>67</v>
      </c>
      <c r="AU82" s="4" t="n">
        <v>25.21</v>
      </c>
      <c r="AV82" s="4" t="n">
        <v>29.49</v>
      </c>
      <c r="AW82" s="4" t="n">
        <v>30.9</v>
      </c>
    </row>
    <row r="83">
      <c r="G83" s="40" t="n">
        <v>68</v>
      </c>
      <c r="H83" s="38">
        <f>TRUNC((_xlfn.NORM.INV((RAND()),$E$24,$E$25)),2)</f>
        <v/>
      </c>
      <c r="I83" s="38">
        <f>TRUNC((_xlfn.NORM.INV((RAND()),$E$24,$E$25)),2)</f>
        <v/>
      </c>
      <c r="J83" s="38">
        <f>TRUNC((_xlfn.NORM.INV((RAND()),$E$24,$E$25)),2)</f>
        <v/>
      </c>
      <c r="AA83" s="40" t="n">
        <v>68</v>
      </c>
      <c r="AB83" s="62">
        <f>IF(H83&lt;0,0,H83)</f>
        <v/>
      </c>
      <c r="AC83" s="62">
        <f>IF(I83&lt;0,0,I83)</f>
        <v/>
      </c>
      <c r="AD83" s="62">
        <f>IF(J83&lt;0,0,J83)</f>
        <v/>
      </c>
      <c r="AT83" s="40" t="n">
        <v>68</v>
      </c>
      <c r="AU83" s="4" t="n">
        <v>33.67</v>
      </c>
      <c r="AV83" s="4" t="n">
        <v>26.16</v>
      </c>
      <c r="AW83" s="4" t="n">
        <v>32.75</v>
      </c>
    </row>
    <row r="84">
      <c r="G84" s="40" t="n">
        <v>69</v>
      </c>
      <c r="H84" s="38">
        <f>TRUNC((_xlfn.NORM.INV((RAND()),$E$24,$E$25)),2)</f>
        <v/>
      </c>
      <c r="I84" s="38">
        <f>TRUNC((_xlfn.NORM.INV((RAND()),$E$24,$E$25)),2)</f>
        <v/>
      </c>
      <c r="J84" s="38">
        <f>TRUNC((_xlfn.NORM.INV((RAND()),$E$24,$E$25)),2)</f>
        <v/>
      </c>
      <c r="AA84" s="40" t="n">
        <v>69</v>
      </c>
      <c r="AB84" s="62">
        <f>IF(H84&lt;0,0,H84)</f>
        <v/>
      </c>
      <c r="AC84" s="62">
        <f>IF(I84&lt;0,0,I84)</f>
        <v/>
      </c>
      <c r="AD84" s="62">
        <f>IF(J84&lt;0,0,J84)</f>
        <v/>
      </c>
      <c r="AT84" s="40" t="n">
        <v>69</v>
      </c>
      <c r="AU84" s="4" t="n">
        <v>24.62</v>
      </c>
      <c r="AV84" s="4" t="n">
        <v>26.25</v>
      </c>
      <c r="AW84" s="4" t="n">
        <v>19.64</v>
      </c>
    </row>
    <row r="85">
      <c r="G85" s="40" t="n">
        <v>70</v>
      </c>
      <c r="H85" s="38">
        <f>TRUNC((_xlfn.NORM.INV((RAND()),$E$24,$E$25)),2)</f>
        <v/>
      </c>
      <c r="I85" s="38">
        <f>TRUNC((_xlfn.NORM.INV((RAND()),$E$24,$E$25)),2)</f>
        <v/>
      </c>
      <c r="J85" s="38">
        <f>TRUNC((_xlfn.NORM.INV((RAND()),$E$24,$E$25)),2)</f>
        <v/>
      </c>
      <c r="AA85" s="40" t="n">
        <v>70</v>
      </c>
      <c r="AB85" s="62">
        <f>IF(H85&lt;0,0,H85)</f>
        <v/>
      </c>
      <c r="AC85" s="62">
        <f>IF(I85&lt;0,0,I85)</f>
        <v/>
      </c>
      <c r="AD85" s="62">
        <f>IF(J85&lt;0,0,J85)</f>
        <v/>
      </c>
      <c r="AT85" s="40" t="n">
        <v>70</v>
      </c>
      <c r="AU85" s="4" t="n">
        <v>25.57</v>
      </c>
      <c r="AV85" s="4" t="n">
        <v>13.59</v>
      </c>
      <c r="AW85" s="4" t="n">
        <v>20.84</v>
      </c>
    </row>
    <row r="86">
      <c r="G86" s="40" t="n">
        <v>71</v>
      </c>
      <c r="H86" s="38">
        <f>TRUNC((_xlfn.NORM.INV((RAND()),$E$24,$E$25)),2)</f>
        <v/>
      </c>
      <c r="I86" s="38">
        <f>TRUNC((_xlfn.NORM.INV((RAND()),$E$24,$E$25)),2)</f>
        <v/>
      </c>
      <c r="J86" s="38">
        <f>TRUNC((_xlfn.NORM.INV((RAND()),$E$24,$E$25)),2)</f>
        <v/>
      </c>
      <c r="AA86" s="40" t="n">
        <v>71</v>
      </c>
      <c r="AB86" s="62">
        <f>IF(H86&lt;0,0,H86)</f>
        <v/>
      </c>
      <c r="AC86" s="62">
        <f>IF(I86&lt;0,0,I86)</f>
        <v/>
      </c>
      <c r="AD86" s="62">
        <f>IF(J86&lt;0,0,J86)</f>
        <v/>
      </c>
      <c r="AT86" s="40" t="n">
        <v>71</v>
      </c>
      <c r="AU86" s="4" t="n">
        <v>25.85</v>
      </c>
      <c r="AV86" s="4" t="n">
        <v>28.66</v>
      </c>
      <c r="AW86" s="4" t="n">
        <v>17.34</v>
      </c>
    </row>
    <row r="87">
      <c r="G87" s="40" t="n">
        <v>72</v>
      </c>
      <c r="H87" s="38">
        <f>TRUNC((_xlfn.NORM.INV((RAND()),$E$24,$E$25)),2)</f>
        <v/>
      </c>
      <c r="I87" s="38">
        <f>TRUNC((_xlfn.NORM.INV((RAND()),$E$24,$E$25)),2)</f>
        <v/>
      </c>
      <c r="J87" s="38">
        <f>TRUNC((_xlfn.NORM.INV((RAND()),$E$24,$E$25)),2)</f>
        <v/>
      </c>
      <c r="AA87" s="40" t="n">
        <v>72</v>
      </c>
      <c r="AB87" s="62">
        <f>IF(H87&lt;0,0,H87)</f>
        <v/>
      </c>
      <c r="AC87" s="62">
        <f>IF(I87&lt;0,0,I87)</f>
        <v/>
      </c>
      <c r="AD87" s="62">
        <f>IF(J87&lt;0,0,J87)</f>
        <v/>
      </c>
      <c r="AT87" s="40" t="n">
        <v>72</v>
      </c>
      <c r="AU87" s="4" t="n">
        <v>29.61</v>
      </c>
      <c r="AV87" s="4" t="n">
        <v>16.74</v>
      </c>
      <c r="AW87" s="4" t="n">
        <v>22.36</v>
      </c>
    </row>
    <row r="88">
      <c r="G88" s="40" t="n">
        <v>73</v>
      </c>
      <c r="H88" s="38">
        <f>TRUNC((_xlfn.NORM.INV((RAND()),$E$24,$E$25)),2)</f>
        <v/>
      </c>
      <c r="I88" s="38">
        <f>TRUNC((_xlfn.NORM.INV((RAND()),$E$24,$E$25)),2)</f>
        <v/>
      </c>
      <c r="J88" s="38">
        <f>TRUNC((_xlfn.NORM.INV((RAND()),$E$24,$E$25)),2)</f>
        <v/>
      </c>
      <c r="AA88" s="40" t="n">
        <v>73</v>
      </c>
      <c r="AB88" s="62">
        <f>IF(H88&lt;0,0,H88)</f>
        <v/>
      </c>
      <c r="AC88" s="62">
        <f>IF(I88&lt;0,0,I88)</f>
        <v/>
      </c>
      <c r="AD88" s="62">
        <f>IF(J88&lt;0,0,J88)</f>
        <v/>
      </c>
      <c r="AT88" s="40" t="n">
        <v>73</v>
      </c>
      <c r="AU88" s="4" t="n">
        <v>16.38</v>
      </c>
      <c r="AV88" s="4" t="n">
        <v>29.36</v>
      </c>
      <c r="AW88" s="4" t="n">
        <v>25.64</v>
      </c>
    </row>
    <row r="89">
      <c r="G89" s="40" t="n">
        <v>74</v>
      </c>
      <c r="H89" s="38">
        <f>TRUNC((_xlfn.NORM.INV((RAND()),$E$24,$E$25)),2)</f>
        <v/>
      </c>
      <c r="I89" s="38">
        <f>TRUNC((_xlfn.NORM.INV((RAND()),$E$24,$E$25)),2)</f>
        <v/>
      </c>
      <c r="J89" s="38">
        <f>TRUNC((_xlfn.NORM.INV((RAND()),$E$24,$E$25)),2)</f>
        <v/>
      </c>
      <c r="AA89" s="40" t="n">
        <v>74</v>
      </c>
      <c r="AB89" s="62">
        <f>IF(H89&lt;0,0,H89)</f>
        <v/>
      </c>
      <c r="AC89" s="62">
        <f>IF(I89&lt;0,0,I89)</f>
        <v/>
      </c>
      <c r="AD89" s="62">
        <f>IF(J89&lt;0,0,J89)</f>
        <v/>
      </c>
      <c r="AT89" s="40" t="n">
        <v>74</v>
      </c>
      <c r="AU89" s="4" t="n">
        <v>19.67</v>
      </c>
      <c r="AV89" s="4" t="n">
        <v>25.4</v>
      </c>
      <c r="AW89" s="4" t="n">
        <v>24.73</v>
      </c>
    </row>
    <row r="90">
      <c r="G90" s="40" t="n">
        <v>75</v>
      </c>
      <c r="H90" s="38">
        <f>TRUNC((_xlfn.NORM.INV((RAND()),$E$24,$E$25)),2)</f>
        <v/>
      </c>
      <c r="I90" s="38">
        <f>TRUNC((_xlfn.NORM.INV((RAND()),$E$24,$E$25)),2)</f>
        <v/>
      </c>
      <c r="J90" s="38">
        <f>TRUNC((_xlfn.NORM.INV((RAND()),$E$24,$E$25)),2)</f>
        <v/>
      </c>
      <c r="AA90" s="40" t="n">
        <v>75</v>
      </c>
      <c r="AB90" s="62">
        <f>IF(H90&lt;0,0,H90)</f>
        <v/>
      </c>
      <c r="AC90" s="62">
        <f>IF(I90&lt;0,0,I90)</f>
        <v/>
      </c>
      <c r="AD90" s="62">
        <f>IF(J90&lt;0,0,J90)</f>
        <v/>
      </c>
      <c r="AT90" s="40" t="n">
        <v>75</v>
      </c>
      <c r="AU90" s="4" t="n">
        <v>29.77</v>
      </c>
      <c r="AV90" s="4" t="n">
        <v>29.29</v>
      </c>
      <c r="AW90" s="4" t="n">
        <v>23.15</v>
      </c>
    </row>
    <row r="91">
      <c r="G91" s="40" t="n">
        <v>76</v>
      </c>
      <c r="H91" s="38">
        <f>TRUNC((_xlfn.NORM.INV((RAND()),$E$24,$E$25)),2)</f>
        <v/>
      </c>
      <c r="I91" s="38">
        <f>TRUNC((_xlfn.NORM.INV((RAND()),$E$24,$E$25)),2)</f>
        <v/>
      </c>
      <c r="J91" s="38">
        <f>TRUNC((_xlfn.NORM.INV((RAND()),$E$24,$E$25)),2)</f>
        <v/>
      </c>
      <c r="AA91" s="40" t="n">
        <v>76</v>
      </c>
      <c r="AB91" s="62">
        <f>IF(H91&lt;0,0,H91)</f>
        <v/>
      </c>
      <c r="AC91" s="62">
        <f>IF(I91&lt;0,0,I91)</f>
        <v/>
      </c>
      <c r="AD91" s="62">
        <f>IF(J91&lt;0,0,J91)</f>
        <v/>
      </c>
      <c r="AT91" s="40" t="n">
        <v>76</v>
      </c>
      <c r="AU91" s="4" t="n">
        <v>34.26</v>
      </c>
      <c r="AV91" s="4" t="n">
        <v>28.49</v>
      </c>
      <c r="AW91" s="4" t="n">
        <v>18.08</v>
      </c>
    </row>
    <row r="92">
      <c r="G92" s="40" t="n">
        <v>77</v>
      </c>
      <c r="H92" s="38">
        <f>TRUNC((_xlfn.NORM.INV((RAND()),$E$24,$E$25)),2)</f>
        <v/>
      </c>
      <c r="I92" s="38">
        <f>TRUNC((_xlfn.NORM.INV((RAND()),$E$24,$E$25)),2)</f>
        <v/>
      </c>
      <c r="J92" s="38">
        <f>TRUNC((_xlfn.NORM.INV((RAND()),$E$24,$E$25)),2)</f>
        <v/>
      </c>
      <c r="AA92" s="40" t="n">
        <v>77</v>
      </c>
      <c r="AB92" s="62">
        <f>IF(H92&lt;0,0,H92)</f>
        <v/>
      </c>
      <c r="AC92" s="62">
        <f>IF(I92&lt;0,0,I92)</f>
        <v/>
      </c>
      <c r="AD92" s="62">
        <f>IF(J92&lt;0,0,J92)</f>
        <v/>
      </c>
      <c r="AT92" s="40" t="n">
        <v>77</v>
      </c>
      <c r="AU92" s="4" t="n">
        <v>23.03</v>
      </c>
      <c r="AV92" s="4" t="n">
        <v>26.7</v>
      </c>
      <c r="AW92" s="4" t="n">
        <v>21.29</v>
      </c>
    </row>
    <row r="93">
      <c r="G93" s="40" t="n">
        <v>78</v>
      </c>
      <c r="H93" s="38">
        <f>TRUNC((_xlfn.NORM.INV((RAND()),$E$24,$E$25)),2)</f>
        <v/>
      </c>
      <c r="I93" s="38">
        <f>TRUNC((_xlfn.NORM.INV((RAND()),$E$24,$E$25)),2)</f>
        <v/>
      </c>
      <c r="J93" s="38">
        <f>TRUNC((_xlfn.NORM.INV((RAND()),$E$24,$E$25)),2)</f>
        <v/>
      </c>
      <c r="AA93" s="40" t="n">
        <v>78</v>
      </c>
      <c r="AB93" s="62">
        <f>IF(H93&lt;0,0,H93)</f>
        <v/>
      </c>
      <c r="AC93" s="62">
        <f>IF(I93&lt;0,0,I93)</f>
        <v/>
      </c>
      <c r="AD93" s="62">
        <f>IF(J93&lt;0,0,J93)</f>
        <v/>
      </c>
      <c r="AT93" s="40" t="n">
        <v>78</v>
      </c>
      <c r="AU93" s="4" t="n">
        <v>32.16</v>
      </c>
      <c r="AV93" s="4" t="n">
        <v>29.08</v>
      </c>
      <c r="AW93" s="4" t="n">
        <v>17.04</v>
      </c>
    </row>
    <row r="94">
      <c r="G94" s="40" t="n">
        <v>79</v>
      </c>
      <c r="H94" s="38">
        <f>TRUNC((_xlfn.NORM.INV((RAND()),$E$24,$E$25)),2)</f>
        <v/>
      </c>
      <c r="I94" s="38">
        <f>TRUNC((_xlfn.NORM.INV((RAND()),$E$24,$E$25)),2)</f>
        <v/>
      </c>
      <c r="J94" s="38">
        <f>TRUNC((_xlfn.NORM.INV((RAND()),$E$24,$E$25)),2)</f>
        <v/>
      </c>
      <c r="AA94" s="40" t="n">
        <v>79</v>
      </c>
      <c r="AB94" s="62">
        <f>IF(H94&lt;0,0,H94)</f>
        <v/>
      </c>
      <c r="AC94" s="62">
        <f>IF(I94&lt;0,0,I94)</f>
        <v/>
      </c>
      <c r="AD94" s="62">
        <f>IF(J94&lt;0,0,J94)</f>
        <v/>
      </c>
      <c r="AT94" s="40" t="n">
        <v>79</v>
      </c>
      <c r="AU94" s="4" t="n">
        <v>27.1</v>
      </c>
      <c r="AV94" s="4" t="n">
        <v>29.84</v>
      </c>
      <c r="AW94" s="4" t="n">
        <v>13.6</v>
      </c>
    </row>
    <row r="95">
      <c r="G95" s="40" t="n">
        <v>80</v>
      </c>
      <c r="H95" s="38">
        <f>TRUNC((_xlfn.NORM.INV((RAND()),$E$24,$E$25)),2)</f>
        <v/>
      </c>
      <c r="I95" s="38">
        <f>TRUNC((_xlfn.NORM.INV((RAND()),$E$24,$E$25)),2)</f>
        <v/>
      </c>
      <c r="J95" s="38">
        <f>TRUNC((_xlfn.NORM.INV((RAND()),$E$24,$E$25)),2)</f>
        <v/>
      </c>
      <c r="AA95" s="40" t="n">
        <v>80</v>
      </c>
      <c r="AB95" s="62">
        <f>IF(H95&lt;0,0,H95)</f>
        <v/>
      </c>
      <c r="AC95" s="62">
        <f>IF(I95&lt;0,0,I95)</f>
        <v/>
      </c>
      <c r="AD95" s="62">
        <f>IF(J95&lt;0,0,J95)</f>
        <v/>
      </c>
      <c r="AT95" s="40" t="n">
        <v>80</v>
      </c>
      <c r="AU95" s="4" t="n">
        <v>26.84</v>
      </c>
      <c r="AV95" s="4" t="n">
        <v>23.43</v>
      </c>
      <c r="AW95" s="4" t="n">
        <v>19.86</v>
      </c>
    </row>
    <row r="96">
      <c r="G96" s="40" t="n">
        <v>81</v>
      </c>
      <c r="H96" s="38">
        <f>TRUNC((_xlfn.NORM.INV((RAND()),$E$24,$E$25)),2)</f>
        <v/>
      </c>
      <c r="I96" s="38">
        <f>TRUNC((_xlfn.NORM.INV((RAND()),$E$24,$E$25)),2)</f>
        <v/>
      </c>
      <c r="J96" s="38">
        <f>TRUNC((_xlfn.NORM.INV((RAND()),$E$24,$E$25)),2)</f>
        <v/>
      </c>
      <c r="AA96" s="40" t="n">
        <v>81</v>
      </c>
      <c r="AB96" s="62">
        <f>IF(H96&lt;0,0,H96)</f>
        <v/>
      </c>
      <c r="AC96" s="62">
        <f>IF(I96&lt;0,0,I96)</f>
        <v/>
      </c>
      <c r="AD96" s="62">
        <f>IF(J96&lt;0,0,J96)</f>
        <v/>
      </c>
      <c r="AT96" s="40" t="n">
        <v>81</v>
      </c>
      <c r="AU96" s="4" t="n">
        <v>23.29</v>
      </c>
      <c r="AV96" s="4" t="n">
        <v>35.32</v>
      </c>
      <c r="AW96" s="4" t="n">
        <v>24.22</v>
      </c>
    </row>
    <row r="97">
      <c r="G97" s="40" t="n">
        <v>82</v>
      </c>
      <c r="H97" s="38">
        <f>TRUNC((_xlfn.NORM.INV((RAND()),$E$24,$E$25)),2)</f>
        <v/>
      </c>
      <c r="I97" s="38">
        <f>TRUNC((_xlfn.NORM.INV((RAND()),$E$24,$E$25)),2)</f>
        <v/>
      </c>
      <c r="J97" s="38">
        <f>TRUNC((_xlfn.NORM.INV((RAND()),$E$24,$E$25)),2)</f>
        <v/>
      </c>
      <c r="AA97" s="40" t="n">
        <v>82</v>
      </c>
      <c r="AB97" s="62">
        <f>IF(H97&lt;0,0,H97)</f>
        <v/>
      </c>
      <c r="AC97" s="62">
        <f>IF(I97&lt;0,0,I97)</f>
        <v/>
      </c>
      <c r="AD97" s="62">
        <f>IF(J97&lt;0,0,J97)</f>
        <v/>
      </c>
      <c r="AT97" s="40" t="n">
        <v>82</v>
      </c>
      <c r="AU97" s="4" t="n">
        <v>17.43</v>
      </c>
      <c r="AV97" s="4" t="n">
        <v>28.14</v>
      </c>
      <c r="AW97" s="4" t="n">
        <v>13.39</v>
      </c>
    </row>
    <row r="98">
      <c r="G98" s="40" t="n">
        <v>83</v>
      </c>
      <c r="H98" s="38">
        <f>TRUNC((_xlfn.NORM.INV((RAND()),$E$24,$E$25)),2)</f>
        <v/>
      </c>
      <c r="I98" s="38">
        <f>TRUNC((_xlfn.NORM.INV((RAND()),$E$24,$E$25)),2)</f>
        <v/>
      </c>
      <c r="J98" s="38">
        <f>TRUNC((_xlfn.NORM.INV((RAND()),$E$24,$E$25)),2)</f>
        <v/>
      </c>
      <c r="AA98" s="40" t="n">
        <v>83</v>
      </c>
      <c r="AB98" s="62">
        <f>IF(H98&lt;0,0,H98)</f>
        <v/>
      </c>
      <c r="AC98" s="62">
        <f>IF(I98&lt;0,0,I98)</f>
        <v/>
      </c>
      <c r="AD98" s="62">
        <f>IF(J98&lt;0,0,J98)</f>
        <v/>
      </c>
      <c r="AT98" s="40" t="n">
        <v>83</v>
      </c>
      <c r="AU98" s="4" t="n">
        <v>42.88</v>
      </c>
      <c r="AV98" s="4" t="n">
        <v>29.75</v>
      </c>
      <c r="AW98" s="4" t="n">
        <v>22.35</v>
      </c>
    </row>
    <row r="99">
      <c r="G99" s="40" t="n">
        <v>84</v>
      </c>
      <c r="H99" s="38">
        <f>TRUNC((_xlfn.NORM.INV((RAND()),$E$24,$E$25)),2)</f>
        <v/>
      </c>
      <c r="I99" s="38">
        <f>TRUNC((_xlfn.NORM.INV((RAND()),$E$24,$E$25)),2)</f>
        <v/>
      </c>
      <c r="J99" s="38">
        <f>TRUNC((_xlfn.NORM.INV((RAND()),$E$24,$E$25)),2)</f>
        <v/>
      </c>
      <c r="AA99" s="40" t="n">
        <v>84</v>
      </c>
      <c r="AB99" s="62">
        <f>IF(H99&lt;0,0,H99)</f>
        <v/>
      </c>
      <c r="AC99" s="62">
        <f>IF(I99&lt;0,0,I99)</f>
        <v/>
      </c>
      <c r="AD99" s="62">
        <f>IF(J99&lt;0,0,J99)</f>
        <v/>
      </c>
      <c r="AT99" s="40" t="n">
        <v>84</v>
      </c>
      <c r="AU99" s="4" t="n">
        <v>33.71</v>
      </c>
      <c r="AV99" s="4" t="n">
        <v>24.77</v>
      </c>
      <c r="AW99" s="4" t="n">
        <v>36.43</v>
      </c>
    </row>
    <row r="100">
      <c r="G100" s="40" t="n">
        <v>85</v>
      </c>
      <c r="H100" s="38">
        <f>TRUNC((_xlfn.NORM.INV((RAND()),$E$24,$E$25)),2)</f>
        <v/>
      </c>
      <c r="I100" s="38">
        <f>TRUNC((_xlfn.NORM.INV((RAND()),$E$24,$E$25)),2)</f>
        <v/>
      </c>
      <c r="J100" s="38">
        <f>TRUNC((_xlfn.NORM.INV((RAND()),$E$24,$E$25)),2)</f>
        <v/>
      </c>
      <c r="AA100" s="40" t="n">
        <v>85</v>
      </c>
      <c r="AB100" s="62">
        <f>IF(H100&lt;0,0,H100)</f>
        <v/>
      </c>
      <c r="AC100" s="62">
        <f>IF(I100&lt;0,0,I100)</f>
        <v/>
      </c>
      <c r="AD100" s="62">
        <f>IF(J100&lt;0,0,J100)</f>
        <v/>
      </c>
      <c r="AT100" s="40" t="n">
        <v>85</v>
      </c>
      <c r="AU100" s="4" t="n">
        <v>36.06</v>
      </c>
      <c r="AV100" s="4" t="n">
        <v>27.98</v>
      </c>
      <c r="AW100" s="4" t="n">
        <v>27.94</v>
      </c>
    </row>
    <row r="101">
      <c r="G101" s="40" t="n">
        <v>86</v>
      </c>
      <c r="H101" s="38">
        <f>TRUNC((_xlfn.NORM.INV((RAND()),$E$24,$E$25)),2)</f>
        <v/>
      </c>
      <c r="I101" s="38">
        <f>TRUNC((_xlfn.NORM.INV((RAND()),$E$24,$E$25)),2)</f>
        <v/>
      </c>
      <c r="J101" s="38">
        <f>TRUNC((_xlfn.NORM.INV((RAND()),$E$24,$E$25)),2)</f>
        <v/>
      </c>
      <c r="AA101" s="40" t="n">
        <v>86</v>
      </c>
      <c r="AB101" s="62">
        <f>IF(H101&lt;0,0,H101)</f>
        <v/>
      </c>
      <c r="AC101" s="62">
        <f>IF(I101&lt;0,0,I101)</f>
        <v/>
      </c>
      <c r="AD101" s="62">
        <f>IF(J101&lt;0,0,J101)</f>
        <v/>
      </c>
      <c r="AT101" s="40" t="n">
        <v>86</v>
      </c>
      <c r="AU101" s="4" t="n">
        <v>25.82</v>
      </c>
      <c r="AV101" s="4" t="n">
        <v>27.56</v>
      </c>
      <c r="AW101" s="4" t="n">
        <v>28.01</v>
      </c>
    </row>
    <row r="102">
      <c r="G102" s="40" t="n">
        <v>87</v>
      </c>
      <c r="H102" s="38">
        <f>TRUNC((_xlfn.NORM.INV((RAND()),$E$24,$E$25)),2)</f>
        <v/>
      </c>
      <c r="I102" s="38">
        <f>TRUNC((_xlfn.NORM.INV((RAND()),$E$24,$E$25)),2)</f>
        <v/>
      </c>
      <c r="J102" s="38">
        <f>TRUNC((_xlfn.NORM.INV((RAND()),$E$24,$E$25)),2)</f>
        <v/>
      </c>
      <c r="AA102" s="40" t="n">
        <v>87</v>
      </c>
      <c r="AB102" s="62">
        <f>IF(H102&lt;0,0,H102)</f>
        <v/>
      </c>
      <c r="AC102" s="62">
        <f>IF(I102&lt;0,0,I102)</f>
        <v/>
      </c>
      <c r="AD102" s="62">
        <f>IF(J102&lt;0,0,J102)</f>
        <v/>
      </c>
      <c r="AT102" s="40" t="n">
        <v>87</v>
      </c>
      <c r="AU102" s="4" t="n">
        <v>24.14</v>
      </c>
      <c r="AV102" s="4" t="n">
        <v>21.03</v>
      </c>
      <c r="AW102" s="4" t="n">
        <v>25.99</v>
      </c>
    </row>
    <row r="103">
      <c r="G103" s="40" t="n">
        <v>88</v>
      </c>
      <c r="H103" s="38">
        <f>TRUNC((_xlfn.NORM.INV((RAND()),$E$24,$E$25)),2)</f>
        <v/>
      </c>
      <c r="I103" s="38">
        <f>TRUNC((_xlfn.NORM.INV((RAND()),$E$24,$E$25)),2)</f>
        <v/>
      </c>
      <c r="J103" s="38">
        <f>TRUNC((_xlfn.NORM.INV((RAND()),$E$24,$E$25)),2)</f>
        <v/>
      </c>
      <c r="AA103" s="40" t="n">
        <v>88</v>
      </c>
      <c r="AB103" s="62">
        <f>IF(H103&lt;0,0,H103)</f>
        <v/>
      </c>
      <c r="AC103" s="62">
        <f>IF(I103&lt;0,0,I103)</f>
        <v/>
      </c>
      <c r="AD103" s="62">
        <f>IF(J103&lt;0,0,J103)</f>
        <v/>
      </c>
      <c r="AT103" s="40" t="n">
        <v>88</v>
      </c>
      <c r="AU103" s="4" t="n">
        <v>30.79</v>
      </c>
      <c r="AV103" s="4" t="n">
        <v>26.34</v>
      </c>
      <c r="AW103" s="4" t="n">
        <v>18.19</v>
      </c>
    </row>
    <row r="104">
      <c r="G104" s="40" t="n">
        <v>89</v>
      </c>
      <c r="H104" s="38">
        <f>TRUNC((_xlfn.NORM.INV((RAND()),$E$24,$E$25)),2)</f>
        <v/>
      </c>
      <c r="I104" s="38">
        <f>TRUNC((_xlfn.NORM.INV((RAND()),$E$24,$E$25)),2)</f>
        <v/>
      </c>
      <c r="J104" s="38">
        <f>TRUNC((_xlfn.NORM.INV((RAND()),$E$24,$E$25)),2)</f>
        <v/>
      </c>
      <c r="AA104" s="40" t="n">
        <v>89</v>
      </c>
      <c r="AB104" s="62">
        <f>IF(H104&lt;0,0,H104)</f>
        <v/>
      </c>
      <c r="AC104" s="62">
        <f>IF(I104&lt;0,0,I104)</f>
        <v/>
      </c>
      <c r="AD104" s="62">
        <f>IF(J104&lt;0,0,J104)</f>
        <v/>
      </c>
      <c r="AT104" s="40" t="n">
        <v>89</v>
      </c>
      <c r="AU104" s="4" t="n">
        <v>36</v>
      </c>
      <c r="AV104" s="4" t="n">
        <v>28.07</v>
      </c>
      <c r="AW104" s="4" t="n">
        <v>25.11</v>
      </c>
    </row>
    <row r="105">
      <c r="G105" s="40" t="n">
        <v>90</v>
      </c>
      <c r="H105" s="38">
        <f>TRUNC((_xlfn.NORM.INV((RAND()),$E$24,$E$25)),2)</f>
        <v/>
      </c>
      <c r="I105" s="38">
        <f>TRUNC((_xlfn.NORM.INV((RAND()),$E$24,$E$25)),2)</f>
        <v/>
      </c>
      <c r="J105" s="38">
        <f>TRUNC((_xlfn.NORM.INV((RAND()),$E$24,$E$25)),2)</f>
        <v/>
      </c>
      <c r="AA105" s="40" t="n">
        <v>90</v>
      </c>
      <c r="AB105" s="62">
        <f>IF(H105&lt;0,0,H105)</f>
        <v/>
      </c>
      <c r="AC105" s="62">
        <f>IF(I105&lt;0,0,I105)</f>
        <v/>
      </c>
      <c r="AD105" s="62">
        <f>IF(J105&lt;0,0,J105)</f>
        <v/>
      </c>
      <c r="AT105" s="40" t="n">
        <v>90</v>
      </c>
      <c r="AU105" s="4" t="n">
        <v>30.77</v>
      </c>
      <c r="AV105" s="4" t="n">
        <v>24.94</v>
      </c>
      <c r="AW105" s="4" t="n">
        <v>28.03</v>
      </c>
    </row>
    <row r="106">
      <c r="G106" s="40" t="n">
        <v>91</v>
      </c>
      <c r="H106" s="38">
        <f>TRUNC((_xlfn.NORM.INV((RAND()),$E$24,$E$25)),2)</f>
        <v/>
      </c>
      <c r="I106" s="38">
        <f>TRUNC((_xlfn.NORM.INV((RAND()),$E$24,$E$25)),2)</f>
        <v/>
      </c>
      <c r="J106" s="38">
        <f>TRUNC((_xlfn.NORM.INV((RAND()),$E$24,$E$25)),2)</f>
        <v/>
      </c>
      <c r="AA106" s="40" t="n">
        <v>91</v>
      </c>
      <c r="AB106" s="62">
        <f>IF(H106&lt;0,0,H106)</f>
        <v/>
      </c>
      <c r="AC106" s="62">
        <f>IF(I106&lt;0,0,I106)</f>
        <v/>
      </c>
      <c r="AD106" s="62">
        <f>IF(J106&lt;0,0,J106)</f>
        <v/>
      </c>
      <c r="AT106" s="40" t="n">
        <v>91</v>
      </c>
      <c r="AU106" s="4" t="n">
        <v>26.22</v>
      </c>
      <c r="AV106" s="4" t="n">
        <v>23.59</v>
      </c>
      <c r="AW106" s="4" t="n">
        <v>23.28</v>
      </c>
    </row>
    <row r="107">
      <c r="G107" s="40" t="n">
        <v>92</v>
      </c>
      <c r="H107" s="38">
        <f>TRUNC((_xlfn.NORM.INV((RAND()),$E$24,$E$25)),2)</f>
        <v/>
      </c>
      <c r="I107" s="38">
        <f>TRUNC((_xlfn.NORM.INV((RAND()),$E$24,$E$25)),2)</f>
        <v/>
      </c>
      <c r="J107" s="38">
        <f>TRUNC((_xlfn.NORM.INV((RAND()),$E$24,$E$25)),2)</f>
        <v/>
      </c>
      <c r="AA107" s="40" t="n">
        <v>92</v>
      </c>
      <c r="AB107" s="62">
        <f>IF(H107&lt;0,0,H107)</f>
        <v/>
      </c>
      <c r="AC107" s="62">
        <f>IF(I107&lt;0,0,I107)</f>
        <v/>
      </c>
      <c r="AD107" s="62">
        <f>IF(J107&lt;0,0,J107)</f>
        <v/>
      </c>
      <c r="AT107" s="40" t="n">
        <v>92</v>
      </c>
      <c r="AU107" s="4" t="n">
        <v>24.05</v>
      </c>
      <c r="AV107" s="4" t="n">
        <v>31.04</v>
      </c>
      <c r="AW107" s="4" t="n">
        <v>35.36</v>
      </c>
    </row>
    <row r="108">
      <c r="G108" s="40" t="n">
        <v>93</v>
      </c>
      <c r="H108" s="38">
        <f>TRUNC((_xlfn.NORM.INV((RAND()),$E$24,$E$25)),2)</f>
        <v/>
      </c>
      <c r="I108" s="38">
        <f>TRUNC((_xlfn.NORM.INV((RAND()),$E$24,$E$25)),2)</f>
        <v/>
      </c>
      <c r="J108" s="38">
        <f>TRUNC((_xlfn.NORM.INV((RAND()),$E$24,$E$25)),2)</f>
        <v/>
      </c>
      <c r="AA108" s="40" t="n">
        <v>93</v>
      </c>
      <c r="AB108" s="62">
        <f>IF(H108&lt;0,0,H108)</f>
        <v/>
      </c>
      <c r="AC108" s="62">
        <f>IF(I108&lt;0,0,I108)</f>
        <v/>
      </c>
      <c r="AD108" s="62">
        <f>IF(J108&lt;0,0,J108)</f>
        <v/>
      </c>
      <c r="AT108" s="40" t="n">
        <v>93</v>
      </c>
      <c r="AU108" s="4" t="n">
        <v>20.06</v>
      </c>
      <c r="AV108" s="4" t="n">
        <v>29.86</v>
      </c>
      <c r="AW108" s="4" t="n">
        <v>24.35</v>
      </c>
    </row>
    <row r="109">
      <c r="G109" s="40" t="n">
        <v>94</v>
      </c>
      <c r="H109" s="38">
        <f>TRUNC((_xlfn.NORM.INV((RAND()),$E$24,$E$25)),2)</f>
        <v/>
      </c>
      <c r="I109" s="38">
        <f>TRUNC((_xlfn.NORM.INV((RAND()),$E$24,$E$25)),2)</f>
        <v/>
      </c>
      <c r="J109" s="38">
        <f>TRUNC((_xlfn.NORM.INV((RAND()),$E$24,$E$25)),2)</f>
        <v/>
      </c>
      <c r="AA109" s="40" t="n">
        <v>94</v>
      </c>
      <c r="AB109" s="62">
        <f>IF(H109&lt;0,0,H109)</f>
        <v/>
      </c>
      <c r="AC109" s="62">
        <f>IF(I109&lt;0,0,I109)</f>
        <v/>
      </c>
      <c r="AD109" s="62">
        <f>IF(J109&lt;0,0,J109)</f>
        <v/>
      </c>
      <c r="AT109" s="40" t="n">
        <v>94</v>
      </c>
      <c r="AU109" s="4" t="n">
        <v>31.86</v>
      </c>
      <c r="AV109" s="4" t="n">
        <v>29.26</v>
      </c>
      <c r="AW109" s="4" t="n">
        <v>22.55</v>
      </c>
    </row>
    <row r="110">
      <c r="G110" s="40" t="n">
        <v>95</v>
      </c>
      <c r="H110" s="38">
        <f>TRUNC((_xlfn.NORM.INV((RAND()),$E$24,$E$25)),2)</f>
        <v/>
      </c>
      <c r="I110" s="38">
        <f>TRUNC((_xlfn.NORM.INV((RAND()),$E$24,$E$25)),2)</f>
        <v/>
      </c>
      <c r="J110" s="38">
        <f>TRUNC((_xlfn.NORM.INV((RAND()),$E$24,$E$25)),2)</f>
        <v/>
      </c>
      <c r="AA110" s="40" t="n">
        <v>95</v>
      </c>
      <c r="AB110" s="62">
        <f>IF(H110&lt;0,0,H110)</f>
        <v/>
      </c>
      <c r="AC110" s="62">
        <f>IF(I110&lt;0,0,I110)</f>
        <v/>
      </c>
      <c r="AD110" s="62">
        <f>IF(J110&lt;0,0,J110)</f>
        <v/>
      </c>
      <c r="AT110" s="40" t="n">
        <v>95</v>
      </c>
      <c r="AU110" s="4" t="n">
        <v>26.79</v>
      </c>
      <c r="AV110" s="4" t="n">
        <v>21.85</v>
      </c>
      <c r="AW110" s="4" t="n">
        <v>35.92</v>
      </c>
    </row>
    <row r="111">
      <c r="G111" s="40" t="n">
        <v>96</v>
      </c>
      <c r="H111" s="38">
        <f>TRUNC((_xlfn.NORM.INV((RAND()),$E$24,$E$25)),2)</f>
        <v/>
      </c>
      <c r="I111" s="38">
        <f>TRUNC((_xlfn.NORM.INV((RAND()),$E$24,$E$25)),2)</f>
        <v/>
      </c>
      <c r="J111" s="38">
        <f>TRUNC((_xlfn.NORM.INV((RAND()),$E$24,$E$25)),2)</f>
        <v/>
      </c>
      <c r="AA111" s="40" t="n">
        <v>96</v>
      </c>
      <c r="AB111" s="62">
        <f>IF(H111&lt;0,0,H111)</f>
        <v/>
      </c>
      <c r="AC111" s="62">
        <f>IF(I111&lt;0,0,I111)</f>
        <v/>
      </c>
      <c r="AD111" s="62">
        <f>IF(J111&lt;0,0,J111)</f>
        <v/>
      </c>
      <c r="AT111" s="40" t="n">
        <v>96</v>
      </c>
      <c r="AU111" s="4" t="n">
        <v>30.93</v>
      </c>
      <c r="AV111" s="4" t="n">
        <v>23.89</v>
      </c>
      <c r="AW111" s="4" t="n">
        <v>26</v>
      </c>
    </row>
    <row r="112">
      <c r="G112" s="40" t="n">
        <v>97</v>
      </c>
      <c r="H112" s="38">
        <f>TRUNC((_xlfn.NORM.INV((RAND()),$E$24,$E$25)),2)</f>
        <v/>
      </c>
      <c r="I112" s="38">
        <f>TRUNC((_xlfn.NORM.INV((RAND()),$E$24,$E$25)),2)</f>
        <v/>
      </c>
      <c r="J112" s="38">
        <f>TRUNC((_xlfn.NORM.INV((RAND()),$E$24,$E$25)),2)</f>
        <v/>
      </c>
      <c r="AA112" s="40" t="n">
        <v>97</v>
      </c>
      <c r="AB112" s="62">
        <f>IF(H112&lt;0,0,H112)</f>
        <v/>
      </c>
      <c r="AC112" s="62">
        <f>IF(I112&lt;0,0,I112)</f>
        <v/>
      </c>
      <c r="AD112" s="62">
        <f>IF(J112&lt;0,0,J112)</f>
        <v/>
      </c>
      <c r="AT112" s="40" t="n">
        <v>97</v>
      </c>
      <c r="AU112" s="4" t="n">
        <v>39.71</v>
      </c>
      <c r="AV112" s="4" t="n">
        <v>32.4</v>
      </c>
      <c r="AW112" s="4" t="n">
        <v>28.1</v>
      </c>
    </row>
    <row r="113">
      <c r="G113" s="40" t="n">
        <v>98</v>
      </c>
      <c r="H113" s="38">
        <f>TRUNC((_xlfn.NORM.INV((RAND()),$E$24,$E$25)),2)</f>
        <v/>
      </c>
      <c r="I113" s="38">
        <f>TRUNC((_xlfn.NORM.INV((RAND()),$E$24,$E$25)),2)</f>
        <v/>
      </c>
      <c r="J113" s="38">
        <f>TRUNC((_xlfn.NORM.INV((RAND()),$E$24,$E$25)),2)</f>
        <v/>
      </c>
      <c r="AA113" s="40" t="n">
        <v>98</v>
      </c>
      <c r="AB113" s="62">
        <f>IF(H113&lt;0,0,H113)</f>
        <v/>
      </c>
      <c r="AC113" s="62">
        <f>IF(I113&lt;0,0,I113)</f>
        <v/>
      </c>
      <c r="AD113" s="62">
        <f>IF(J113&lt;0,0,J113)</f>
        <v/>
      </c>
      <c r="AT113" s="40" t="n">
        <v>98</v>
      </c>
      <c r="AU113" s="4" t="n">
        <v>32.15</v>
      </c>
      <c r="AV113" s="4" t="n">
        <v>22.39</v>
      </c>
      <c r="AW113" s="4" t="n">
        <v>29.09</v>
      </c>
    </row>
    <row r="114">
      <c r="G114" s="40" t="n">
        <v>99</v>
      </c>
      <c r="H114" s="38">
        <f>TRUNC((_xlfn.NORM.INV((RAND()),$E$24,$E$25)),2)</f>
        <v/>
      </c>
      <c r="I114" s="38">
        <f>TRUNC((_xlfn.NORM.INV((RAND()),$E$24,$E$25)),2)</f>
        <v/>
      </c>
      <c r="J114" s="38">
        <f>TRUNC((_xlfn.NORM.INV((RAND()),$E$24,$E$25)),2)</f>
        <v/>
      </c>
      <c r="AA114" s="40" t="n">
        <v>99</v>
      </c>
      <c r="AB114" s="62">
        <f>IF(H114&lt;0,0,H114)</f>
        <v/>
      </c>
      <c r="AC114" s="62">
        <f>IF(I114&lt;0,0,I114)</f>
        <v/>
      </c>
      <c r="AD114" s="62">
        <f>IF(J114&lt;0,0,J114)</f>
        <v/>
      </c>
      <c r="AT114" s="40" t="n">
        <v>99</v>
      </c>
      <c r="AU114" s="4" t="n">
        <v>21.47</v>
      </c>
      <c r="AV114" s="4" t="n">
        <v>22.96</v>
      </c>
      <c r="AW114" s="4" t="n">
        <v>32.72</v>
      </c>
    </row>
    <row r="115">
      <c r="G115" s="40" t="n">
        <v>100</v>
      </c>
      <c r="H115" s="38">
        <f>TRUNC((_xlfn.NORM.INV((RAND()),$E$24,$E$25)),2)</f>
        <v/>
      </c>
      <c r="I115" s="38">
        <f>TRUNC((_xlfn.NORM.INV((RAND()),$E$24,$E$25)),2)</f>
        <v/>
      </c>
      <c r="J115" s="38">
        <f>TRUNC((_xlfn.NORM.INV((RAND()),$E$24,$E$25)),2)</f>
        <v/>
      </c>
      <c r="AA115" s="40" t="n">
        <v>100</v>
      </c>
      <c r="AB115" s="62">
        <f>IF(H115&lt;0,0,H115)</f>
        <v/>
      </c>
      <c r="AC115" s="62">
        <f>IF(I115&lt;0,0,I115)</f>
        <v/>
      </c>
      <c r="AD115" s="62">
        <f>IF(J115&lt;0,0,J115)</f>
        <v/>
      </c>
      <c r="AT115" s="40" t="n">
        <v>100</v>
      </c>
      <c r="AU115" s="4" t="n">
        <v>22.73</v>
      </c>
      <c r="AV115" s="4" t="n">
        <v>25.74</v>
      </c>
      <c r="AW115" s="4" t="n">
        <v>20.74</v>
      </c>
    </row>
    <row r="116">
      <c r="G116" s="40" t="n">
        <v>101</v>
      </c>
      <c r="H116" s="38">
        <f>TRUNC((_xlfn.NORM.INV((RAND()),$E$24,$E$25)),2)</f>
        <v/>
      </c>
      <c r="I116" s="38">
        <f>TRUNC((_xlfn.NORM.INV((RAND()),$E$24,$E$25)),2)</f>
        <v/>
      </c>
      <c r="J116" s="38">
        <f>TRUNC((_xlfn.NORM.INV((RAND()),$E$24,$E$25)),2)</f>
        <v/>
      </c>
      <c r="AA116" s="40" t="n">
        <v>101</v>
      </c>
      <c r="AB116" s="62">
        <f>IF(H116&lt;0,0,H116)</f>
        <v/>
      </c>
      <c r="AC116" s="62">
        <f>IF(I116&lt;0,0,I116)</f>
        <v/>
      </c>
      <c r="AD116" s="62">
        <f>IF(J116&lt;0,0,J116)</f>
        <v/>
      </c>
      <c r="AT116" s="40" t="n">
        <v>101</v>
      </c>
      <c r="AU116" s="4" t="n">
        <v>23.49</v>
      </c>
      <c r="AV116" s="4" t="n">
        <v>27.1</v>
      </c>
      <c r="AW116" s="4" t="n">
        <v>24.23</v>
      </c>
    </row>
    <row r="117">
      <c r="G117" s="40" t="n">
        <v>102</v>
      </c>
      <c r="H117" s="38">
        <f>TRUNC((_xlfn.NORM.INV((RAND()),$E$24,$E$25)),2)</f>
        <v/>
      </c>
      <c r="I117" s="38">
        <f>TRUNC((_xlfn.NORM.INV((RAND()),$E$24,$E$25)),2)</f>
        <v/>
      </c>
      <c r="J117" s="38">
        <f>TRUNC((_xlfn.NORM.INV((RAND()),$E$24,$E$25)),2)</f>
        <v/>
      </c>
      <c r="AA117" s="40" t="n">
        <v>102</v>
      </c>
      <c r="AB117" s="62">
        <f>IF(H117&lt;0,0,H117)</f>
        <v/>
      </c>
      <c r="AC117" s="62">
        <f>IF(I117&lt;0,0,I117)</f>
        <v/>
      </c>
      <c r="AD117" s="62">
        <f>IF(J117&lt;0,0,J117)</f>
        <v/>
      </c>
      <c r="AT117" s="40" t="n">
        <v>102</v>
      </c>
      <c r="AU117" s="4" t="n">
        <v>26.5</v>
      </c>
      <c r="AV117" s="4" t="n">
        <v>34.43</v>
      </c>
      <c r="AW117" s="4" t="n">
        <v>24.75</v>
      </c>
    </row>
    <row r="118">
      <c r="G118" s="40" t="n">
        <v>103</v>
      </c>
      <c r="H118" s="38">
        <f>TRUNC((_xlfn.NORM.INV((RAND()),$E$24,$E$25)),2)</f>
        <v/>
      </c>
      <c r="I118" s="38">
        <f>TRUNC((_xlfn.NORM.INV((RAND()),$E$24,$E$25)),2)</f>
        <v/>
      </c>
      <c r="J118" s="38">
        <f>TRUNC((_xlfn.NORM.INV((RAND()),$E$24,$E$25)),2)</f>
        <v/>
      </c>
      <c r="AA118" s="40" t="n">
        <v>103</v>
      </c>
      <c r="AB118" s="62">
        <f>IF(H118&lt;0,0,H118)</f>
        <v/>
      </c>
      <c r="AC118" s="62">
        <f>IF(I118&lt;0,0,I118)</f>
        <v/>
      </c>
      <c r="AD118" s="62">
        <f>IF(J118&lt;0,0,J118)</f>
        <v/>
      </c>
      <c r="AT118" s="40" t="n">
        <v>103</v>
      </c>
      <c r="AU118" s="4" t="n">
        <v>29.13</v>
      </c>
      <c r="AV118" s="4" t="n">
        <v>22.74</v>
      </c>
      <c r="AW118" s="4" t="n">
        <v>30.7</v>
      </c>
    </row>
    <row r="119">
      <c r="G119" s="40" t="n">
        <v>104</v>
      </c>
      <c r="H119" s="38">
        <f>TRUNC((_xlfn.NORM.INV((RAND()),$E$24,$E$25)),2)</f>
        <v/>
      </c>
      <c r="I119" s="38">
        <f>TRUNC((_xlfn.NORM.INV((RAND()),$E$24,$E$25)),2)</f>
        <v/>
      </c>
      <c r="J119" s="38">
        <f>TRUNC((_xlfn.NORM.INV((RAND()),$E$24,$E$25)),2)</f>
        <v/>
      </c>
      <c r="AA119" s="40" t="n">
        <v>104</v>
      </c>
      <c r="AB119" s="62">
        <f>IF(H119&lt;0,0,H119)</f>
        <v/>
      </c>
      <c r="AC119" s="62">
        <f>IF(I119&lt;0,0,I119)</f>
        <v/>
      </c>
      <c r="AD119" s="62">
        <f>IF(J119&lt;0,0,J119)</f>
        <v/>
      </c>
      <c r="AT119" s="40" t="n">
        <v>104</v>
      </c>
      <c r="AU119" s="4" t="n">
        <v>13.85</v>
      </c>
      <c r="AV119" s="4" t="n">
        <v>30.89</v>
      </c>
      <c r="AW119" s="4" t="n">
        <v>34.3</v>
      </c>
    </row>
    <row r="120">
      <c r="G120" s="40" t="n">
        <v>105</v>
      </c>
      <c r="H120" s="38">
        <f>TRUNC((_xlfn.NORM.INV((RAND()),$E$24,$E$25)),2)</f>
        <v/>
      </c>
      <c r="I120" s="38">
        <f>TRUNC((_xlfn.NORM.INV((RAND()),$E$24,$E$25)),2)</f>
        <v/>
      </c>
      <c r="J120" s="38">
        <f>TRUNC((_xlfn.NORM.INV((RAND()),$E$24,$E$25)),2)</f>
        <v/>
      </c>
      <c r="AA120" s="40" t="n">
        <v>105</v>
      </c>
      <c r="AB120" s="62">
        <f>IF(H120&lt;0,0,H120)</f>
        <v/>
      </c>
      <c r="AC120" s="62">
        <f>IF(I120&lt;0,0,I120)</f>
        <v/>
      </c>
      <c r="AD120" s="62">
        <f>IF(J120&lt;0,0,J120)</f>
        <v/>
      </c>
      <c r="AT120" s="40" t="n">
        <v>105</v>
      </c>
      <c r="AU120" s="4" t="n">
        <v>30.94</v>
      </c>
      <c r="AV120" s="4" t="n">
        <v>28.72</v>
      </c>
      <c r="AW120" s="4" t="n">
        <v>21.01</v>
      </c>
    </row>
    <row r="121">
      <c r="G121" s="40" t="n">
        <v>106</v>
      </c>
      <c r="H121" s="38">
        <f>TRUNC((_xlfn.NORM.INV((RAND()),$E$24,$E$25)),2)</f>
        <v/>
      </c>
      <c r="I121" s="38">
        <f>TRUNC((_xlfn.NORM.INV((RAND()),$E$24,$E$25)),2)</f>
        <v/>
      </c>
      <c r="J121" s="38">
        <f>TRUNC((_xlfn.NORM.INV((RAND()),$E$24,$E$25)),2)</f>
        <v/>
      </c>
      <c r="AA121" s="40" t="n">
        <v>106</v>
      </c>
      <c r="AB121" s="62">
        <f>IF(H121&lt;0,0,H121)</f>
        <v/>
      </c>
      <c r="AC121" s="62">
        <f>IF(I121&lt;0,0,I121)</f>
        <v/>
      </c>
      <c r="AD121" s="62">
        <f>IF(J121&lt;0,0,J121)</f>
        <v/>
      </c>
      <c r="AT121" s="40" t="n">
        <v>106</v>
      </c>
      <c r="AU121" s="4" t="n">
        <v>20.32</v>
      </c>
      <c r="AV121" s="4" t="n">
        <v>28.71</v>
      </c>
      <c r="AW121" s="4" t="n">
        <v>23.03</v>
      </c>
    </row>
    <row r="122">
      <c r="G122" s="40" t="n">
        <v>107</v>
      </c>
      <c r="H122" s="38">
        <f>TRUNC((_xlfn.NORM.INV((RAND()),$E$24,$E$25)),2)</f>
        <v/>
      </c>
      <c r="I122" s="38">
        <f>TRUNC((_xlfn.NORM.INV((RAND()),$E$24,$E$25)),2)</f>
        <v/>
      </c>
      <c r="J122" s="38">
        <f>TRUNC((_xlfn.NORM.INV((RAND()),$E$24,$E$25)),2)</f>
        <v/>
      </c>
      <c r="AA122" s="40" t="n">
        <v>107</v>
      </c>
      <c r="AB122" s="62">
        <f>IF(H122&lt;0,0,H122)</f>
        <v/>
      </c>
      <c r="AC122" s="62">
        <f>IF(I122&lt;0,0,I122)</f>
        <v/>
      </c>
      <c r="AD122" s="62">
        <f>IF(J122&lt;0,0,J122)</f>
        <v/>
      </c>
      <c r="AT122" s="40" t="n">
        <v>107</v>
      </c>
      <c r="AU122" s="4" t="n">
        <v>31.05</v>
      </c>
      <c r="AV122" s="4" t="n">
        <v>29.65</v>
      </c>
      <c r="AW122" s="4" t="n">
        <v>20.94</v>
      </c>
    </row>
    <row r="123">
      <c r="G123" s="40" t="n">
        <v>108</v>
      </c>
      <c r="H123" s="38">
        <f>TRUNC((_xlfn.NORM.INV((RAND()),$E$24,$E$25)),2)</f>
        <v/>
      </c>
      <c r="I123" s="38">
        <f>TRUNC((_xlfn.NORM.INV((RAND()),$E$24,$E$25)),2)</f>
        <v/>
      </c>
      <c r="J123" s="38">
        <f>TRUNC((_xlfn.NORM.INV((RAND()),$E$24,$E$25)),2)</f>
        <v/>
      </c>
      <c r="AA123" s="40" t="n">
        <v>108</v>
      </c>
      <c r="AB123" s="62">
        <f>IF(H123&lt;0,0,H123)</f>
        <v/>
      </c>
      <c r="AC123" s="62">
        <f>IF(I123&lt;0,0,I123)</f>
        <v/>
      </c>
      <c r="AD123" s="62">
        <f>IF(J123&lt;0,0,J123)</f>
        <v/>
      </c>
      <c r="AT123" s="40" t="n">
        <v>108</v>
      </c>
      <c r="AU123" s="4" t="n">
        <v>27.72</v>
      </c>
      <c r="AV123" s="4" t="n">
        <v>28.96</v>
      </c>
      <c r="AW123" s="4" t="n">
        <v>10.59</v>
      </c>
    </row>
    <row r="124">
      <c r="G124" s="40" t="n">
        <v>109</v>
      </c>
      <c r="H124" s="38">
        <f>TRUNC((_xlfn.NORM.INV((RAND()),$E$24,$E$25)),2)</f>
        <v/>
      </c>
      <c r="I124" s="38">
        <f>TRUNC((_xlfn.NORM.INV((RAND()),$E$24,$E$25)),2)</f>
        <v/>
      </c>
      <c r="J124" s="38">
        <f>TRUNC((_xlfn.NORM.INV((RAND()),$E$24,$E$25)),2)</f>
        <v/>
      </c>
      <c r="AA124" s="40" t="n">
        <v>109</v>
      </c>
      <c r="AB124" s="62">
        <f>IF(H124&lt;0,0,H124)</f>
        <v/>
      </c>
      <c r="AC124" s="62">
        <f>IF(I124&lt;0,0,I124)</f>
        <v/>
      </c>
      <c r="AD124" s="62">
        <f>IF(J124&lt;0,0,J124)</f>
        <v/>
      </c>
      <c r="AT124" s="40" t="n">
        <v>109</v>
      </c>
      <c r="AU124" s="4" t="n">
        <v>23.35</v>
      </c>
      <c r="AV124" s="4" t="n">
        <v>25.42</v>
      </c>
      <c r="AW124" s="4" t="n">
        <v>25.12</v>
      </c>
    </row>
    <row r="125">
      <c r="G125" s="40" t="n">
        <v>110</v>
      </c>
      <c r="H125" s="38">
        <f>TRUNC((_xlfn.NORM.INV((RAND()),$E$24,$E$25)),2)</f>
        <v/>
      </c>
      <c r="I125" s="38">
        <f>TRUNC((_xlfn.NORM.INV((RAND()),$E$24,$E$25)),2)</f>
        <v/>
      </c>
      <c r="J125" s="38">
        <f>TRUNC((_xlfn.NORM.INV((RAND()),$E$24,$E$25)),2)</f>
        <v/>
      </c>
      <c r="AA125" s="40" t="n">
        <v>110</v>
      </c>
      <c r="AB125" s="62">
        <f>IF(H125&lt;0,0,H125)</f>
        <v/>
      </c>
      <c r="AC125" s="62">
        <f>IF(I125&lt;0,0,I125)</f>
        <v/>
      </c>
      <c r="AD125" s="62">
        <f>IF(J125&lt;0,0,J125)</f>
        <v/>
      </c>
      <c r="AT125" s="40" t="n">
        <v>110</v>
      </c>
      <c r="AU125" s="4" t="n">
        <v>26.55</v>
      </c>
      <c r="AV125" s="4" t="n">
        <v>20.99</v>
      </c>
      <c r="AW125" s="4" t="n">
        <v>31.01</v>
      </c>
    </row>
    <row r="126">
      <c r="G126" s="40" t="n">
        <v>111</v>
      </c>
      <c r="H126" s="38">
        <f>TRUNC((_xlfn.NORM.INV((RAND()),$E$24,$E$25)),2)</f>
        <v/>
      </c>
      <c r="I126" s="38">
        <f>TRUNC((_xlfn.NORM.INV((RAND()),$E$24,$E$25)),2)</f>
        <v/>
      </c>
      <c r="J126" s="38">
        <f>TRUNC((_xlfn.NORM.INV((RAND()),$E$24,$E$25)),2)</f>
        <v/>
      </c>
      <c r="AA126" s="40" t="n">
        <v>111</v>
      </c>
      <c r="AB126" s="62">
        <f>IF(H126&lt;0,0,H126)</f>
        <v/>
      </c>
      <c r="AC126" s="62">
        <f>IF(I126&lt;0,0,I126)</f>
        <v/>
      </c>
      <c r="AD126" s="62">
        <f>IF(J126&lt;0,0,J126)</f>
        <v/>
      </c>
      <c r="AT126" s="40" t="n">
        <v>111</v>
      </c>
      <c r="AU126" s="4" t="n">
        <v>33.45</v>
      </c>
      <c r="AV126" s="4" t="n">
        <v>17.39</v>
      </c>
      <c r="AW126" s="4" t="n">
        <v>31.17</v>
      </c>
    </row>
    <row r="127">
      <c r="G127" s="40" t="n">
        <v>112</v>
      </c>
      <c r="H127" s="38">
        <f>TRUNC((_xlfn.NORM.INV((RAND()),$E$24,$E$25)),2)</f>
        <v/>
      </c>
      <c r="I127" s="38">
        <f>TRUNC((_xlfn.NORM.INV((RAND()),$E$24,$E$25)),2)</f>
        <v/>
      </c>
      <c r="J127" s="38">
        <f>TRUNC((_xlfn.NORM.INV((RAND()),$E$24,$E$25)),2)</f>
        <v/>
      </c>
      <c r="AA127" s="40" t="n">
        <v>112</v>
      </c>
      <c r="AB127" s="62">
        <f>IF(H127&lt;0,0,H127)</f>
        <v/>
      </c>
      <c r="AC127" s="62">
        <f>IF(I127&lt;0,0,I127)</f>
        <v/>
      </c>
      <c r="AD127" s="62">
        <f>IF(J127&lt;0,0,J127)</f>
        <v/>
      </c>
      <c r="AT127" s="40" t="n">
        <v>112</v>
      </c>
      <c r="AU127" s="4" t="n">
        <v>23.07</v>
      </c>
      <c r="AV127" s="4" t="n">
        <v>31.05</v>
      </c>
      <c r="AW127" s="4" t="n">
        <v>33.7</v>
      </c>
    </row>
    <row r="128">
      <c r="G128" s="40" t="n">
        <v>113</v>
      </c>
      <c r="H128" s="38">
        <f>TRUNC((_xlfn.NORM.INV((RAND()),$E$24,$E$25)),2)</f>
        <v/>
      </c>
      <c r="I128" s="38">
        <f>TRUNC((_xlfn.NORM.INV((RAND()),$E$24,$E$25)),2)</f>
        <v/>
      </c>
      <c r="J128" s="38">
        <f>TRUNC((_xlfn.NORM.INV((RAND()),$E$24,$E$25)),2)</f>
        <v/>
      </c>
      <c r="AA128" s="40" t="n">
        <v>113</v>
      </c>
      <c r="AB128" s="62">
        <f>IF(H128&lt;0,0,H128)</f>
        <v/>
      </c>
      <c r="AC128" s="62">
        <f>IF(I128&lt;0,0,I128)</f>
        <v/>
      </c>
      <c r="AD128" s="62">
        <f>IF(J128&lt;0,0,J128)</f>
        <v/>
      </c>
      <c r="AT128" s="40" t="n">
        <v>113</v>
      </c>
      <c r="AU128" s="4" t="n">
        <v>30.89</v>
      </c>
      <c r="AV128" s="4" t="n">
        <v>23.93</v>
      </c>
      <c r="AW128" s="4" t="n">
        <v>24.53</v>
      </c>
    </row>
    <row r="129">
      <c r="G129" s="40" t="n">
        <v>114</v>
      </c>
      <c r="H129" s="38">
        <f>TRUNC((_xlfn.NORM.INV((RAND()),$E$24,$E$25)),2)</f>
        <v/>
      </c>
      <c r="I129" s="38">
        <f>TRUNC((_xlfn.NORM.INV((RAND()),$E$24,$E$25)),2)</f>
        <v/>
      </c>
      <c r="J129" s="38">
        <f>TRUNC((_xlfn.NORM.INV((RAND()),$E$24,$E$25)),2)</f>
        <v/>
      </c>
      <c r="AA129" s="40" t="n">
        <v>114</v>
      </c>
      <c r="AB129" s="62">
        <f>IF(H129&lt;0,0,H129)</f>
        <v/>
      </c>
      <c r="AC129" s="62">
        <f>IF(I129&lt;0,0,I129)</f>
        <v/>
      </c>
      <c r="AD129" s="62">
        <f>IF(J129&lt;0,0,J129)</f>
        <v/>
      </c>
      <c r="AT129" s="40" t="n">
        <v>114</v>
      </c>
      <c r="AU129" s="4" t="n">
        <v>31.51</v>
      </c>
      <c r="AV129" s="4" t="n">
        <v>24.53</v>
      </c>
      <c r="AW129" s="4" t="n">
        <v>30.6</v>
      </c>
    </row>
    <row r="130">
      <c r="G130" s="40" t="n">
        <v>115</v>
      </c>
      <c r="H130" s="38">
        <f>TRUNC((_xlfn.NORM.INV((RAND()),$E$24,$E$25)),2)</f>
        <v/>
      </c>
      <c r="I130" s="38">
        <f>TRUNC((_xlfn.NORM.INV((RAND()),$E$24,$E$25)),2)</f>
        <v/>
      </c>
      <c r="J130" s="38">
        <f>TRUNC((_xlfn.NORM.INV((RAND()),$E$24,$E$25)),2)</f>
        <v/>
      </c>
      <c r="AA130" s="40" t="n">
        <v>115</v>
      </c>
      <c r="AB130" s="62">
        <f>IF(H130&lt;0,0,H130)</f>
        <v/>
      </c>
      <c r="AC130" s="62">
        <f>IF(I130&lt;0,0,I130)</f>
        <v/>
      </c>
      <c r="AD130" s="62">
        <f>IF(J130&lt;0,0,J130)</f>
        <v/>
      </c>
      <c r="AT130" s="40" t="n">
        <v>115</v>
      </c>
      <c r="AU130" s="4" t="n">
        <v>28.87</v>
      </c>
      <c r="AV130" s="4" t="n">
        <v>28.89</v>
      </c>
      <c r="AW130" s="4" t="n">
        <v>14.18</v>
      </c>
    </row>
    <row r="131">
      <c r="G131" s="40" t="n">
        <v>116</v>
      </c>
      <c r="H131" s="38">
        <f>TRUNC((_xlfn.NORM.INV((RAND()),$E$24,$E$25)),2)</f>
        <v/>
      </c>
      <c r="I131" s="38">
        <f>TRUNC((_xlfn.NORM.INV((RAND()),$E$24,$E$25)),2)</f>
        <v/>
      </c>
      <c r="J131" s="38">
        <f>TRUNC((_xlfn.NORM.INV((RAND()),$E$24,$E$25)),2)</f>
        <v/>
      </c>
      <c r="AA131" s="40" t="n">
        <v>116</v>
      </c>
      <c r="AB131" s="62">
        <f>IF(H131&lt;0,0,H131)</f>
        <v/>
      </c>
      <c r="AC131" s="62">
        <f>IF(I131&lt;0,0,I131)</f>
        <v/>
      </c>
      <c r="AD131" s="62">
        <f>IF(J131&lt;0,0,J131)</f>
        <v/>
      </c>
      <c r="AT131" s="40" t="n">
        <v>116</v>
      </c>
      <c r="AU131" s="4" t="n">
        <v>22.2</v>
      </c>
      <c r="AV131" s="4" t="n">
        <v>26.04</v>
      </c>
      <c r="AW131" s="4" t="n">
        <v>20.73</v>
      </c>
    </row>
    <row r="132">
      <c r="G132" s="40" t="n">
        <v>117</v>
      </c>
      <c r="H132" s="38">
        <f>TRUNC((_xlfn.NORM.INV((RAND()),$E$24,$E$25)),2)</f>
        <v/>
      </c>
      <c r="I132" s="38">
        <f>TRUNC((_xlfn.NORM.INV((RAND()),$E$24,$E$25)),2)</f>
        <v/>
      </c>
      <c r="J132" s="38">
        <f>TRUNC((_xlfn.NORM.INV((RAND()),$E$24,$E$25)),2)</f>
        <v/>
      </c>
      <c r="AA132" s="40" t="n">
        <v>117</v>
      </c>
      <c r="AB132" s="62">
        <f>IF(H132&lt;0,0,H132)</f>
        <v/>
      </c>
      <c r="AC132" s="62">
        <f>IF(I132&lt;0,0,I132)</f>
        <v/>
      </c>
      <c r="AD132" s="62">
        <f>IF(J132&lt;0,0,J132)</f>
        <v/>
      </c>
      <c r="AT132" s="40" t="n">
        <v>117</v>
      </c>
      <c r="AU132" s="4" t="n">
        <v>22.3</v>
      </c>
      <c r="AV132" s="4" t="n">
        <v>22.66</v>
      </c>
      <c r="AW132" s="4" t="n">
        <v>27.97</v>
      </c>
    </row>
    <row r="133">
      <c r="G133" s="40" t="n">
        <v>118</v>
      </c>
      <c r="H133" s="38">
        <f>TRUNC((_xlfn.NORM.INV((RAND()),$E$24,$E$25)),2)</f>
        <v/>
      </c>
      <c r="I133" s="38">
        <f>TRUNC((_xlfn.NORM.INV((RAND()),$E$24,$E$25)),2)</f>
        <v/>
      </c>
      <c r="J133" s="38">
        <f>TRUNC((_xlfn.NORM.INV((RAND()),$E$24,$E$25)),2)</f>
        <v/>
      </c>
      <c r="AA133" s="40" t="n">
        <v>118</v>
      </c>
      <c r="AB133" s="62">
        <f>IF(H133&lt;0,0,H133)</f>
        <v/>
      </c>
      <c r="AC133" s="62">
        <f>IF(I133&lt;0,0,I133)</f>
        <v/>
      </c>
      <c r="AD133" s="62">
        <f>IF(J133&lt;0,0,J133)</f>
        <v/>
      </c>
      <c r="AT133" s="40" t="n">
        <v>118</v>
      </c>
      <c r="AU133" s="4" t="n">
        <v>26.65</v>
      </c>
      <c r="AV133" s="4" t="n">
        <v>23.1</v>
      </c>
      <c r="AW133" s="4" t="n">
        <v>28.24</v>
      </c>
    </row>
    <row r="134">
      <c r="G134" s="40" t="n">
        <v>119</v>
      </c>
      <c r="H134" s="38">
        <f>TRUNC((_xlfn.NORM.INV((RAND()),$E$24,$E$25)),2)</f>
        <v/>
      </c>
      <c r="I134" s="38">
        <f>TRUNC((_xlfn.NORM.INV((RAND()),$E$24,$E$25)),2)</f>
        <v/>
      </c>
      <c r="J134" s="38">
        <f>TRUNC((_xlfn.NORM.INV((RAND()),$E$24,$E$25)),2)</f>
        <v/>
      </c>
      <c r="AA134" s="40" t="n">
        <v>119</v>
      </c>
      <c r="AB134" s="62">
        <f>IF(H134&lt;0,0,H134)</f>
        <v/>
      </c>
      <c r="AC134" s="62">
        <f>IF(I134&lt;0,0,I134)</f>
        <v/>
      </c>
      <c r="AD134" s="62">
        <f>IF(J134&lt;0,0,J134)</f>
        <v/>
      </c>
      <c r="AT134" s="40" t="n">
        <v>119</v>
      </c>
      <c r="AU134" s="4" t="n">
        <v>22.33</v>
      </c>
      <c r="AV134" s="4" t="n">
        <v>32.28</v>
      </c>
      <c r="AW134" s="4" t="n">
        <v>18.29</v>
      </c>
    </row>
    <row r="135">
      <c r="G135" s="40" t="n">
        <v>120</v>
      </c>
      <c r="H135" s="38">
        <f>TRUNC((_xlfn.NORM.INV((RAND()),$E$24,$E$25)),2)</f>
        <v/>
      </c>
      <c r="I135" s="38">
        <f>TRUNC((_xlfn.NORM.INV((RAND()),$E$24,$E$25)),2)</f>
        <v/>
      </c>
      <c r="J135" s="38">
        <f>TRUNC((_xlfn.NORM.INV((RAND()),$E$24,$E$25)),2)</f>
        <v/>
      </c>
      <c r="AA135" s="40" t="n">
        <v>120</v>
      </c>
      <c r="AB135" s="62">
        <f>IF(H135&lt;0,0,H135)</f>
        <v/>
      </c>
      <c r="AC135" s="62">
        <f>IF(I135&lt;0,0,I135)</f>
        <v/>
      </c>
      <c r="AD135" s="62">
        <f>IF(J135&lt;0,0,J135)</f>
        <v/>
      </c>
      <c r="AT135" s="40" t="n">
        <v>120</v>
      </c>
      <c r="AU135" s="4" t="n">
        <v>24.03</v>
      </c>
      <c r="AV135" s="4" t="n">
        <v>31.66</v>
      </c>
      <c r="AW135" s="4" t="n">
        <v>31.76</v>
      </c>
    </row>
    <row r="136">
      <c r="G136" s="40" t="n">
        <v>121</v>
      </c>
      <c r="H136" s="38">
        <f>TRUNC((_xlfn.NORM.INV((RAND()),$E$24,$E$25)),2)</f>
        <v/>
      </c>
      <c r="I136" s="38">
        <f>TRUNC((_xlfn.NORM.INV((RAND()),$E$24,$E$25)),2)</f>
        <v/>
      </c>
      <c r="J136" s="38">
        <f>TRUNC((_xlfn.NORM.INV((RAND()),$E$24,$E$25)),2)</f>
        <v/>
      </c>
      <c r="AA136" s="40" t="n">
        <v>121</v>
      </c>
      <c r="AB136" s="62">
        <f>IF(H136&lt;0,0,H136)</f>
        <v/>
      </c>
      <c r="AC136" s="62">
        <f>IF(I136&lt;0,0,I136)</f>
        <v/>
      </c>
      <c r="AD136" s="62">
        <f>IF(J136&lt;0,0,J136)</f>
        <v/>
      </c>
      <c r="AT136" s="40" t="n">
        <v>121</v>
      </c>
      <c r="AU136" s="4" t="n">
        <v>30.36</v>
      </c>
      <c r="AV136" s="4" t="n">
        <v>23.48</v>
      </c>
      <c r="AW136" s="4" t="n">
        <v>23.59</v>
      </c>
    </row>
    <row r="137">
      <c r="G137" s="40" t="n">
        <v>122</v>
      </c>
      <c r="H137" s="38">
        <f>TRUNC((_xlfn.NORM.INV((RAND()),$E$24,$E$25)),2)</f>
        <v/>
      </c>
      <c r="I137" s="38">
        <f>TRUNC((_xlfn.NORM.INV((RAND()),$E$24,$E$25)),2)</f>
        <v/>
      </c>
      <c r="J137" s="38">
        <f>TRUNC((_xlfn.NORM.INV((RAND()),$E$24,$E$25)),2)</f>
        <v/>
      </c>
      <c r="AA137" s="40" t="n">
        <v>122</v>
      </c>
      <c r="AB137" s="62">
        <f>IF(H137&lt;0,0,H137)</f>
        <v/>
      </c>
      <c r="AC137" s="62">
        <f>IF(I137&lt;0,0,I137)</f>
        <v/>
      </c>
      <c r="AD137" s="62">
        <f>IF(J137&lt;0,0,J137)</f>
        <v/>
      </c>
      <c r="AT137" s="40" t="n">
        <v>122</v>
      </c>
      <c r="AU137" s="4" t="n">
        <v>36.6</v>
      </c>
      <c r="AV137" s="4" t="n">
        <v>25.89</v>
      </c>
      <c r="AW137" s="4" t="n">
        <v>27.34</v>
      </c>
    </row>
    <row r="138">
      <c r="G138" s="40" t="n">
        <v>123</v>
      </c>
      <c r="H138" s="38">
        <f>TRUNC((_xlfn.NORM.INV((RAND()),$E$24,$E$25)),2)</f>
        <v/>
      </c>
      <c r="I138" s="38">
        <f>TRUNC((_xlfn.NORM.INV((RAND()),$E$24,$E$25)),2)</f>
        <v/>
      </c>
      <c r="J138" s="38">
        <f>TRUNC((_xlfn.NORM.INV((RAND()),$E$24,$E$25)),2)</f>
        <v/>
      </c>
      <c r="AA138" s="40" t="n">
        <v>123</v>
      </c>
      <c r="AB138" s="62">
        <f>IF(H138&lt;0,0,H138)</f>
        <v/>
      </c>
      <c r="AC138" s="62">
        <f>IF(I138&lt;0,0,I138)</f>
        <v/>
      </c>
      <c r="AD138" s="62">
        <f>IF(J138&lt;0,0,J138)</f>
        <v/>
      </c>
      <c r="AT138" s="40" t="n">
        <v>123</v>
      </c>
      <c r="AU138" s="4" t="n">
        <v>27.45</v>
      </c>
      <c r="AV138" s="4" t="n">
        <v>29.57</v>
      </c>
      <c r="AW138" s="4" t="n">
        <v>21.98</v>
      </c>
    </row>
    <row r="139">
      <c r="G139" s="40" t="n">
        <v>124</v>
      </c>
      <c r="H139" s="38">
        <f>TRUNC((_xlfn.NORM.INV((RAND()),$E$24,$E$25)),2)</f>
        <v/>
      </c>
      <c r="I139" s="38">
        <f>TRUNC((_xlfn.NORM.INV((RAND()),$E$24,$E$25)),2)</f>
        <v/>
      </c>
      <c r="J139" s="38">
        <f>TRUNC((_xlfn.NORM.INV((RAND()),$E$24,$E$25)),2)</f>
        <v/>
      </c>
      <c r="AA139" s="40" t="n">
        <v>124</v>
      </c>
      <c r="AB139" s="62">
        <f>IF(H139&lt;0,0,H139)</f>
        <v/>
      </c>
      <c r="AC139" s="62">
        <f>IF(I139&lt;0,0,I139)</f>
        <v/>
      </c>
      <c r="AD139" s="62">
        <f>IF(J139&lt;0,0,J139)</f>
        <v/>
      </c>
      <c r="AT139" s="40" t="n">
        <v>124</v>
      </c>
      <c r="AU139" s="4" t="n">
        <v>27.07</v>
      </c>
      <c r="AV139" s="4" t="n">
        <v>22.95</v>
      </c>
      <c r="AW139" s="4" t="n">
        <v>28.8</v>
      </c>
    </row>
    <row r="140">
      <c r="G140" s="40" t="n">
        <v>125</v>
      </c>
      <c r="H140" s="38">
        <f>TRUNC((_xlfn.NORM.INV((RAND()),$E$24,$E$25)),2)</f>
        <v/>
      </c>
      <c r="I140" s="38">
        <f>TRUNC((_xlfn.NORM.INV((RAND()),$E$24,$E$25)),2)</f>
        <v/>
      </c>
      <c r="J140" s="38">
        <f>TRUNC((_xlfn.NORM.INV((RAND()),$E$24,$E$25)),2)</f>
        <v/>
      </c>
      <c r="AA140" s="40" t="n">
        <v>125</v>
      </c>
      <c r="AB140" s="62">
        <f>IF(H140&lt;0,0,H140)</f>
        <v/>
      </c>
      <c r="AC140" s="62">
        <f>IF(I140&lt;0,0,I140)</f>
        <v/>
      </c>
      <c r="AD140" s="62">
        <f>IF(J140&lt;0,0,J140)</f>
        <v/>
      </c>
      <c r="AT140" s="40" t="n">
        <v>125</v>
      </c>
      <c r="AU140" s="4" t="n">
        <v>25.98</v>
      </c>
      <c r="AV140" s="4" t="n">
        <v>25.22</v>
      </c>
      <c r="AW140" s="4" t="n">
        <v>18.48</v>
      </c>
    </row>
    <row r="141">
      <c r="G141" s="40" t="n">
        <v>126</v>
      </c>
      <c r="H141" s="38">
        <f>TRUNC((_xlfn.NORM.INV((RAND()),$E$24,$E$25)),2)</f>
        <v/>
      </c>
      <c r="I141" s="38">
        <f>TRUNC((_xlfn.NORM.INV((RAND()),$E$24,$E$25)),2)</f>
        <v/>
      </c>
      <c r="J141" s="38">
        <f>TRUNC((_xlfn.NORM.INV((RAND()),$E$24,$E$25)),2)</f>
        <v/>
      </c>
      <c r="AA141" s="40" t="n">
        <v>126</v>
      </c>
      <c r="AB141" s="62">
        <f>IF(H141&lt;0,0,H141)</f>
        <v/>
      </c>
      <c r="AC141" s="62">
        <f>IF(I141&lt;0,0,I141)</f>
        <v/>
      </c>
      <c r="AD141" s="62">
        <f>IF(J141&lt;0,0,J141)</f>
        <v/>
      </c>
      <c r="AT141" s="40" t="n">
        <v>126</v>
      </c>
      <c r="AU141" s="4" t="n">
        <v>28.42</v>
      </c>
      <c r="AV141" s="4" t="n">
        <v>21.26</v>
      </c>
      <c r="AW141" s="4" t="n">
        <v>33.39</v>
      </c>
    </row>
    <row r="142">
      <c r="G142" s="40" t="n">
        <v>127</v>
      </c>
      <c r="H142" s="38">
        <f>TRUNC((_xlfn.NORM.INV((RAND()),$E$24,$E$25)),2)</f>
        <v/>
      </c>
      <c r="I142" s="38">
        <f>TRUNC((_xlfn.NORM.INV((RAND()),$E$24,$E$25)),2)</f>
        <v/>
      </c>
      <c r="J142" s="38">
        <f>TRUNC((_xlfn.NORM.INV((RAND()),$E$24,$E$25)),2)</f>
        <v/>
      </c>
      <c r="AA142" s="40" t="n">
        <v>127</v>
      </c>
      <c r="AB142" s="62">
        <f>IF(H142&lt;0,0,H142)</f>
        <v/>
      </c>
      <c r="AC142" s="62">
        <f>IF(I142&lt;0,0,I142)</f>
        <v/>
      </c>
      <c r="AD142" s="62">
        <f>IF(J142&lt;0,0,J142)</f>
        <v/>
      </c>
      <c r="AT142" s="40" t="n">
        <v>127</v>
      </c>
      <c r="AU142" s="4" t="n">
        <v>27.1</v>
      </c>
      <c r="AV142" s="4" t="n">
        <v>37.61</v>
      </c>
      <c r="AW142" s="4" t="n">
        <v>28.75</v>
      </c>
    </row>
    <row r="143">
      <c r="G143" s="40" t="n">
        <v>128</v>
      </c>
      <c r="H143" s="38">
        <f>TRUNC((_xlfn.NORM.INV((RAND()),$E$24,$E$25)),2)</f>
        <v/>
      </c>
      <c r="I143" s="38">
        <f>TRUNC((_xlfn.NORM.INV((RAND()),$E$24,$E$25)),2)</f>
        <v/>
      </c>
      <c r="J143" s="38">
        <f>TRUNC((_xlfn.NORM.INV((RAND()),$E$24,$E$25)),2)</f>
        <v/>
      </c>
      <c r="AA143" s="40" t="n">
        <v>128</v>
      </c>
      <c r="AB143" s="62">
        <f>IF(H143&lt;0,0,H143)</f>
        <v/>
      </c>
      <c r="AC143" s="62">
        <f>IF(I143&lt;0,0,I143)</f>
        <v/>
      </c>
      <c r="AD143" s="62">
        <f>IF(J143&lt;0,0,J143)</f>
        <v/>
      </c>
      <c r="AT143" s="40" t="n">
        <v>128</v>
      </c>
      <c r="AU143" s="4" t="n">
        <v>20.42</v>
      </c>
      <c r="AV143" s="4" t="n">
        <v>25.69</v>
      </c>
      <c r="AW143" s="4" t="n">
        <v>25.53</v>
      </c>
    </row>
    <row r="144">
      <c r="G144" s="40" t="n">
        <v>129</v>
      </c>
      <c r="H144" s="38">
        <f>TRUNC((_xlfn.NORM.INV((RAND()),$E$24,$E$25)),2)</f>
        <v/>
      </c>
      <c r="I144" s="38">
        <f>TRUNC((_xlfn.NORM.INV((RAND()),$E$24,$E$25)),2)</f>
        <v/>
      </c>
      <c r="J144" s="38">
        <f>TRUNC((_xlfn.NORM.INV((RAND()),$E$24,$E$25)),2)</f>
        <v/>
      </c>
      <c r="AA144" s="40" t="n">
        <v>129</v>
      </c>
      <c r="AB144" s="62">
        <f>IF(H144&lt;0,0,H144)</f>
        <v/>
      </c>
      <c r="AC144" s="62">
        <f>IF(I144&lt;0,0,I144)</f>
        <v/>
      </c>
      <c r="AD144" s="62">
        <f>IF(J144&lt;0,0,J144)</f>
        <v/>
      </c>
      <c r="AT144" s="40" t="n">
        <v>129</v>
      </c>
      <c r="AU144" s="4" t="n">
        <v>33.03</v>
      </c>
      <c r="AV144" s="4" t="n">
        <v>25.12</v>
      </c>
      <c r="AW144" s="4" t="n">
        <v>27.85</v>
      </c>
    </row>
    <row r="145">
      <c r="G145" s="40" t="n">
        <v>130</v>
      </c>
      <c r="H145" s="38">
        <f>TRUNC((_xlfn.NORM.INV((RAND()),$E$24,$E$25)),2)</f>
        <v/>
      </c>
      <c r="I145" s="38">
        <f>TRUNC((_xlfn.NORM.INV((RAND()),$E$24,$E$25)),2)</f>
        <v/>
      </c>
      <c r="J145" s="38">
        <f>TRUNC((_xlfn.NORM.INV((RAND()),$E$24,$E$25)),2)</f>
        <v/>
      </c>
      <c r="AA145" s="40" t="n">
        <v>130</v>
      </c>
      <c r="AB145" s="62">
        <f>IF(H145&lt;0,0,H145)</f>
        <v/>
      </c>
      <c r="AC145" s="62">
        <f>IF(I145&lt;0,0,I145)</f>
        <v/>
      </c>
      <c r="AD145" s="62">
        <f>IF(J145&lt;0,0,J145)</f>
        <v/>
      </c>
      <c r="AT145" s="40" t="n">
        <v>130</v>
      </c>
      <c r="AU145" s="4" t="n">
        <v>29.25</v>
      </c>
      <c r="AV145" s="4" t="n">
        <v>28.75</v>
      </c>
      <c r="AW145" s="4" t="n">
        <v>24.5</v>
      </c>
    </row>
    <row r="146">
      <c r="G146" s="40" t="n">
        <v>131</v>
      </c>
      <c r="H146" s="38">
        <f>TRUNC((_xlfn.NORM.INV((RAND()),$E$24,$E$25)),2)</f>
        <v/>
      </c>
      <c r="I146" s="38">
        <f>TRUNC((_xlfn.NORM.INV((RAND()),$E$24,$E$25)),2)</f>
        <v/>
      </c>
      <c r="J146" s="38">
        <f>TRUNC((_xlfn.NORM.INV((RAND()),$E$24,$E$25)),2)</f>
        <v/>
      </c>
      <c r="AA146" s="40" t="n">
        <v>131</v>
      </c>
      <c r="AB146" s="62">
        <f>IF(H146&lt;0,0,H146)</f>
        <v/>
      </c>
      <c r="AC146" s="62">
        <f>IF(I146&lt;0,0,I146)</f>
        <v/>
      </c>
      <c r="AD146" s="62">
        <f>IF(J146&lt;0,0,J146)</f>
        <v/>
      </c>
      <c r="AT146" s="40" t="n">
        <v>131</v>
      </c>
      <c r="AU146" s="4" t="n">
        <v>31.02</v>
      </c>
      <c r="AV146" s="4" t="n">
        <v>24.2</v>
      </c>
      <c r="AW146" s="4" t="n">
        <v>25.8</v>
      </c>
    </row>
    <row r="147">
      <c r="G147" s="40" t="n">
        <v>132</v>
      </c>
      <c r="H147" s="38">
        <f>TRUNC((_xlfn.NORM.INV((RAND()),$E$24,$E$25)),2)</f>
        <v/>
      </c>
      <c r="I147" s="38">
        <f>TRUNC((_xlfn.NORM.INV((RAND()),$E$24,$E$25)),2)</f>
        <v/>
      </c>
      <c r="J147" s="38">
        <f>TRUNC((_xlfn.NORM.INV((RAND()),$E$24,$E$25)),2)</f>
        <v/>
      </c>
      <c r="AA147" s="40" t="n">
        <v>132</v>
      </c>
      <c r="AB147" s="62">
        <f>IF(H147&lt;0,0,H147)</f>
        <v/>
      </c>
      <c r="AC147" s="62">
        <f>IF(I147&lt;0,0,I147)</f>
        <v/>
      </c>
      <c r="AD147" s="62">
        <f>IF(J147&lt;0,0,J147)</f>
        <v/>
      </c>
      <c r="AT147" s="40" t="n">
        <v>132</v>
      </c>
      <c r="AU147" s="4" t="n">
        <v>25.4</v>
      </c>
      <c r="AV147" s="4" t="n">
        <v>32.78</v>
      </c>
      <c r="AW147" s="4" t="n">
        <v>25.36</v>
      </c>
    </row>
    <row r="148">
      <c r="G148" s="40" t="n">
        <v>133</v>
      </c>
      <c r="H148" s="38">
        <f>TRUNC((_xlfn.NORM.INV((RAND()),$E$24,$E$25)),2)</f>
        <v/>
      </c>
      <c r="I148" s="38">
        <f>TRUNC((_xlfn.NORM.INV((RAND()),$E$24,$E$25)),2)</f>
        <v/>
      </c>
      <c r="J148" s="38">
        <f>TRUNC((_xlfn.NORM.INV((RAND()),$E$24,$E$25)),2)</f>
        <v/>
      </c>
      <c r="AA148" s="40" t="n">
        <v>133</v>
      </c>
      <c r="AB148" s="62">
        <f>IF(H148&lt;0,0,H148)</f>
        <v/>
      </c>
      <c r="AC148" s="62">
        <f>IF(I148&lt;0,0,I148)</f>
        <v/>
      </c>
      <c r="AD148" s="62">
        <f>IF(J148&lt;0,0,J148)</f>
        <v/>
      </c>
      <c r="AT148" s="40" t="n">
        <v>133</v>
      </c>
      <c r="AU148" s="4" t="n">
        <v>29.03</v>
      </c>
      <c r="AV148" s="4" t="n">
        <v>22.05</v>
      </c>
      <c r="AW148" s="4" t="n">
        <v>24.07</v>
      </c>
    </row>
    <row r="149">
      <c r="G149" s="40" t="n">
        <v>134</v>
      </c>
      <c r="H149" s="38">
        <f>TRUNC((_xlfn.NORM.INV((RAND()),$E$24,$E$25)),2)</f>
        <v/>
      </c>
      <c r="I149" s="38">
        <f>TRUNC((_xlfn.NORM.INV((RAND()),$E$24,$E$25)),2)</f>
        <v/>
      </c>
      <c r="J149" s="38">
        <f>TRUNC((_xlfn.NORM.INV((RAND()),$E$24,$E$25)),2)</f>
        <v/>
      </c>
      <c r="AA149" s="40" t="n">
        <v>134</v>
      </c>
      <c r="AB149" s="62">
        <f>IF(H149&lt;0,0,H149)</f>
        <v/>
      </c>
      <c r="AC149" s="62">
        <f>IF(I149&lt;0,0,I149)</f>
        <v/>
      </c>
      <c r="AD149" s="62">
        <f>IF(J149&lt;0,0,J149)</f>
        <v/>
      </c>
      <c r="AT149" s="40" t="n">
        <v>134</v>
      </c>
      <c r="AU149" s="4" t="n">
        <v>36.08</v>
      </c>
      <c r="AV149" s="4" t="n">
        <v>22.27</v>
      </c>
      <c r="AW149" s="4" t="n">
        <v>26.47</v>
      </c>
    </row>
    <row r="150">
      <c r="G150" s="40" t="n">
        <v>135</v>
      </c>
      <c r="H150" s="38">
        <f>TRUNC((_xlfn.NORM.INV((RAND()),$E$24,$E$25)),2)</f>
        <v/>
      </c>
      <c r="I150" s="38">
        <f>TRUNC((_xlfn.NORM.INV((RAND()),$E$24,$E$25)),2)</f>
        <v/>
      </c>
      <c r="J150" s="38">
        <f>TRUNC((_xlfn.NORM.INV((RAND()),$E$24,$E$25)),2)</f>
        <v/>
      </c>
      <c r="AA150" s="40" t="n">
        <v>135</v>
      </c>
      <c r="AB150" s="62">
        <f>IF(H150&lt;0,0,H150)</f>
        <v/>
      </c>
      <c r="AC150" s="62">
        <f>IF(I150&lt;0,0,I150)</f>
        <v/>
      </c>
      <c r="AD150" s="62">
        <f>IF(J150&lt;0,0,J150)</f>
        <v/>
      </c>
      <c r="AT150" s="40" t="n">
        <v>135</v>
      </c>
      <c r="AU150" s="4" t="n">
        <v>24.8</v>
      </c>
      <c r="AV150" s="4" t="n">
        <v>24.05</v>
      </c>
      <c r="AW150" s="4" t="n">
        <v>29.32</v>
      </c>
    </row>
    <row r="151">
      <c r="G151" s="40" t="n">
        <v>136</v>
      </c>
      <c r="H151" s="38">
        <f>TRUNC((_xlfn.NORM.INV((RAND()),$E$24,$E$25)),2)</f>
        <v/>
      </c>
      <c r="I151" s="38">
        <f>TRUNC((_xlfn.NORM.INV((RAND()),$E$24,$E$25)),2)</f>
        <v/>
      </c>
      <c r="J151" s="38">
        <f>TRUNC((_xlfn.NORM.INV((RAND()),$E$24,$E$25)),2)</f>
        <v/>
      </c>
      <c r="AA151" s="40" t="n">
        <v>136</v>
      </c>
      <c r="AB151" s="62">
        <f>IF(H151&lt;0,0,H151)</f>
        <v/>
      </c>
      <c r="AC151" s="62">
        <f>IF(I151&lt;0,0,I151)</f>
        <v/>
      </c>
      <c r="AD151" s="62">
        <f>IF(J151&lt;0,0,J151)</f>
        <v/>
      </c>
      <c r="AT151" s="40" t="n">
        <v>136</v>
      </c>
      <c r="AU151" s="4" t="n">
        <v>38.71</v>
      </c>
      <c r="AV151" s="4" t="n">
        <v>27.55</v>
      </c>
      <c r="AW151" s="4" t="n">
        <v>27.45</v>
      </c>
    </row>
    <row r="152">
      <c r="G152" s="40" t="n">
        <v>137</v>
      </c>
      <c r="H152" s="38">
        <f>TRUNC((_xlfn.NORM.INV((RAND()),$E$24,$E$25)),2)</f>
        <v/>
      </c>
      <c r="I152" s="38">
        <f>TRUNC((_xlfn.NORM.INV((RAND()),$E$24,$E$25)),2)</f>
        <v/>
      </c>
      <c r="J152" s="38">
        <f>TRUNC((_xlfn.NORM.INV((RAND()),$E$24,$E$25)),2)</f>
        <v/>
      </c>
      <c r="AA152" s="40" t="n">
        <v>137</v>
      </c>
      <c r="AB152" s="62">
        <f>IF(H152&lt;0,0,H152)</f>
        <v/>
      </c>
      <c r="AC152" s="62">
        <f>IF(I152&lt;0,0,I152)</f>
        <v/>
      </c>
      <c r="AD152" s="62">
        <f>IF(J152&lt;0,0,J152)</f>
        <v/>
      </c>
      <c r="AT152" s="40" t="n">
        <v>137</v>
      </c>
      <c r="AU152" s="4" t="n">
        <v>21.24</v>
      </c>
      <c r="AV152" s="4" t="n">
        <v>31.92</v>
      </c>
      <c r="AW152" s="4" t="n">
        <v>37.09</v>
      </c>
    </row>
    <row r="153">
      <c r="G153" s="40" t="n">
        <v>138</v>
      </c>
      <c r="H153" s="38">
        <f>TRUNC((_xlfn.NORM.INV((RAND()),$E$24,$E$25)),2)</f>
        <v/>
      </c>
      <c r="I153" s="38">
        <f>TRUNC((_xlfn.NORM.INV((RAND()),$E$24,$E$25)),2)</f>
        <v/>
      </c>
      <c r="J153" s="38">
        <f>TRUNC((_xlfn.NORM.INV((RAND()),$E$24,$E$25)),2)</f>
        <v/>
      </c>
      <c r="AA153" s="40" t="n">
        <v>138</v>
      </c>
      <c r="AB153" s="62">
        <f>IF(H153&lt;0,0,H153)</f>
        <v/>
      </c>
      <c r="AC153" s="62">
        <f>IF(I153&lt;0,0,I153)</f>
        <v/>
      </c>
      <c r="AD153" s="62">
        <f>IF(J153&lt;0,0,J153)</f>
        <v/>
      </c>
      <c r="AT153" s="40" t="n">
        <v>138</v>
      </c>
      <c r="AU153" s="4" t="n">
        <v>25.26</v>
      </c>
      <c r="AV153" s="4" t="n">
        <v>33.06</v>
      </c>
      <c r="AW153" s="4" t="n">
        <v>26.31</v>
      </c>
    </row>
    <row r="154">
      <c r="G154" s="40" t="n">
        <v>139</v>
      </c>
      <c r="H154" s="38">
        <f>TRUNC((_xlfn.NORM.INV((RAND()),$E$24,$E$25)),2)</f>
        <v/>
      </c>
      <c r="I154" s="38">
        <f>TRUNC((_xlfn.NORM.INV((RAND()),$E$24,$E$25)),2)</f>
        <v/>
      </c>
      <c r="J154" s="38">
        <f>TRUNC((_xlfn.NORM.INV((RAND()),$E$24,$E$25)),2)</f>
        <v/>
      </c>
      <c r="AA154" s="40" t="n">
        <v>139</v>
      </c>
      <c r="AB154" s="62">
        <f>IF(H154&lt;0,0,H154)</f>
        <v/>
      </c>
      <c r="AC154" s="62">
        <f>IF(I154&lt;0,0,I154)</f>
        <v/>
      </c>
      <c r="AD154" s="62">
        <f>IF(J154&lt;0,0,J154)</f>
        <v/>
      </c>
      <c r="AT154" s="40" t="n">
        <v>139</v>
      </c>
      <c r="AU154" s="4" t="n">
        <v>30.83</v>
      </c>
      <c r="AV154" s="4" t="n">
        <v>35.14</v>
      </c>
      <c r="AW154" s="4" t="n">
        <v>31.49</v>
      </c>
    </row>
    <row r="155">
      <c r="G155" s="40" t="n">
        <v>140</v>
      </c>
      <c r="H155" s="38">
        <f>TRUNC((_xlfn.NORM.INV((RAND()),$E$24,$E$25)),2)</f>
        <v/>
      </c>
      <c r="I155" s="38">
        <f>TRUNC((_xlfn.NORM.INV((RAND()),$E$24,$E$25)),2)</f>
        <v/>
      </c>
      <c r="J155" s="38">
        <f>TRUNC((_xlfn.NORM.INV((RAND()),$E$24,$E$25)),2)</f>
        <v/>
      </c>
      <c r="AA155" s="40" t="n">
        <v>140</v>
      </c>
      <c r="AB155" s="62">
        <f>IF(H155&lt;0,0,H155)</f>
        <v/>
      </c>
      <c r="AC155" s="62">
        <f>IF(I155&lt;0,0,I155)</f>
        <v/>
      </c>
      <c r="AD155" s="62">
        <f>IF(J155&lt;0,0,J155)</f>
        <v/>
      </c>
      <c r="AT155" s="40" t="n">
        <v>140</v>
      </c>
      <c r="AU155" s="4" t="n">
        <v>15.93</v>
      </c>
      <c r="AV155" s="4" t="n">
        <v>32.45</v>
      </c>
      <c r="AW155" s="4" t="n">
        <v>31.93</v>
      </c>
    </row>
    <row r="156">
      <c r="G156" s="40" t="n">
        <v>141</v>
      </c>
      <c r="H156" s="38">
        <f>TRUNC((_xlfn.NORM.INV((RAND()),$E$24,$E$25)),2)</f>
        <v/>
      </c>
      <c r="I156" s="38">
        <f>TRUNC((_xlfn.NORM.INV((RAND()),$E$24,$E$25)),2)</f>
        <v/>
      </c>
      <c r="J156" s="38">
        <f>TRUNC((_xlfn.NORM.INV((RAND()),$E$24,$E$25)),2)</f>
        <v/>
      </c>
      <c r="AA156" s="40" t="n">
        <v>141</v>
      </c>
      <c r="AB156" s="62">
        <f>IF(H156&lt;0,0,H156)</f>
        <v/>
      </c>
      <c r="AC156" s="62">
        <f>IF(I156&lt;0,0,I156)</f>
        <v/>
      </c>
      <c r="AD156" s="62">
        <f>IF(J156&lt;0,0,J156)</f>
        <v/>
      </c>
      <c r="AT156" s="40" t="n">
        <v>141</v>
      </c>
      <c r="AU156" s="4" t="n">
        <v>32.45</v>
      </c>
      <c r="AV156" s="4" t="n">
        <v>27.97</v>
      </c>
      <c r="AW156" s="4" t="n">
        <v>30.93</v>
      </c>
    </row>
    <row r="157">
      <c r="G157" s="40" t="n">
        <v>142</v>
      </c>
      <c r="H157" s="38">
        <f>TRUNC((_xlfn.NORM.INV((RAND()),$E$24,$E$25)),2)</f>
        <v/>
      </c>
      <c r="I157" s="38">
        <f>TRUNC((_xlfn.NORM.INV((RAND()),$E$24,$E$25)),2)</f>
        <v/>
      </c>
      <c r="J157" s="38">
        <f>TRUNC((_xlfn.NORM.INV((RAND()),$E$24,$E$25)),2)</f>
        <v/>
      </c>
      <c r="AA157" s="40" t="n">
        <v>142</v>
      </c>
      <c r="AB157" s="62">
        <f>IF(H157&lt;0,0,H157)</f>
        <v/>
      </c>
      <c r="AC157" s="62">
        <f>IF(I157&lt;0,0,I157)</f>
        <v/>
      </c>
      <c r="AD157" s="62">
        <f>IF(J157&lt;0,0,J157)</f>
        <v/>
      </c>
      <c r="AT157" s="40" t="n">
        <v>142</v>
      </c>
      <c r="AU157" s="4" t="n">
        <v>23.46</v>
      </c>
      <c r="AV157" s="4" t="n">
        <v>25.15</v>
      </c>
      <c r="AW157" s="4" t="n">
        <v>27.97</v>
      </c>
    </row>
    <row r="158">
      <c r="G158" s="40" t="n">
        <v>143</v>
      </c>
      <c r="H158" s="38">
        <f>TRUNC((_xlfn.NORM.INV((RAND()),$E$24,$E$25)),2)</f>
        <v/>
      </c>
      <c r="I158" s="38">
        <f>TRUNC((_xlfn.NORM.INV((RAND()),$E$24,$E$25)),2)</f>
        <v/>
      </c>
      <c r="J158" s="38">
        <f>TRUNC((_xlfn.NORM.INV((RAND()),$E$24,$E$25)),2)</f>
        <v/>
      </c>
      <c r="AA158" s="40" t="n">
        <v>143</v>
      </c>
      <c r="AB158" s="62">
        <f>IF(H158&lt;0,0,H158)</f>
        <v/>
      </c>
      <c r="AC158" s="62">
        <f>IF(I158&lt;0,0,I158)</f>
        <v/>
      </c>
      <c r="AD158" s="62">
        <f>IF(J158&lt;0,0,J158)</f>
        <v/>
      </c>
      <c r="AT158" s="40" t="n">
        <v>143</v>
      </c>
      <c r="AU158" s="4" t="n">
        <v>19.97</v>
      </c>
      <c r="AV158" s="4" t="n">
        <v>22.95</v>
      </c>
      <c r="AW158" s="4" t="n">
        <v>23.27</v>
      </c>
    </row>
    <row r="159">
      <c r="G159" s="40" t="n">
        <v>144</v>
      </c>
      <c r="H159" s="38">
        <f>TRUNC((_xlfn.NORM.INV((RAND()),$E$24,$E$25)),2)</f>
        <v/>
      </c>
      <c r="I159" s="38">
        <f>TRUNC((_xlfn.NORM.INV((RAND()),$E$24,$E$25)),2)</f>
        <v/>
      </c>
      <c r="J159" s="38">
        <f>TRUNC((_xlfn.NORM.INV((RAND()),$E$24,$E$25)),2)</f>
        <v/>
      </c>
      <c r="AA159" s="40" t="n">
        <v>144</v>
      </c>
      <c r="AB159" s="62">
        <f>IF(H159&lt;0,0,H159)</f>
        <v/>
      </c>
      <c r="AC159" s="62">
        <f>IF(I159&lt;0,0,I159)</f>
        <v/>
      </c>
      <c r="AD159" s="62">
        <f>IF(J159&lt;0,0,J159)</f>
        <v/>
      </c>
      <c r="AT159" s="40" t="n">
        <v>144</v>
      </c>
      <c r="AU159" s="4" t="n">
        <v>19.85</v>
      </c>
      <c r="AV159" s="4" t="n">
        <v>20.22</v>
      </c>
      <c r="AW159" s="4" t="n">
        <v>16</v>
      </c>
    </row>
    <row r="160">
      <c r="G160" s="40" t="n">
        <v>145</v>
      </c>
      <c r="H160" s="38">
        <f>TRUNC((_xlfn.NORM.INV((RAND()),$E$24,$E$25)),2)</f>
        <v/>
      </c>
      <c r="I160" s="38">
        <f>TRUNC((_xlfn.NORM.INV((RAND()),$E$24,$E$25)),2)</f>
        <v/>
      </c>
      <c r="J160" s="38">
        <f>TRUNC((_xlfn.NORM.INV((RAND()),$E$24,$E$25)),2)</f>
        <v/>
      </c>
      <c r="AA160" s="40" t="n">
        <v>145</v>
      </c>
      <c r="AB160" s="62">
        <f>IF(H160&lt;0,0,H160)</f>
        <v/>
      </c>
      <c r="AC160" s="62">
        <f>IF(I160&lt;0,0,I160)</f>
        <v/>
      </c>
      <c r="AD160" s="62">
        <f>IF(J160&lt;0,0,J160)</f>
        <v/>
      </c>
      <c r="AT160" s="40" t="n">
        <v>145</v>
      </c>
      <c r="AU160" s="4" t="n">
        <v>31.73</v>
      </c>
      <c r="AV160" s="4" t="n">
        <v>28.11</v>
      </c>
      <c r="AW160" s="4" t="n">
        <v>24.99</v>
      </c>
    </row>
    <row r="161">
      <c r="G161" s="40" t="n">
        <v>146</v>
      </c>
      <c r="H161" s="38">
        <f>TRUNC((_xlfn.NORM.INV((RAND()),$E$24,$E$25)),2)</f>
        <v/>
      </c>
      <c r="I161" s="38">
        <f>TRUNC((_xlfn.NORM.INV((RAND()),$E$24,$E$25)),2)</f>
        <v/>
      </c>
      <c r="J161" s="38">
        <f>TRUNC((_xlfn.NORM.INV((RAND()),$E$24,$E$25)),2)</f>
        <v/>
      </c>
      <c r="AA161" s="40" t="n">
        <v>146</v>
      </c>
      <c r="AB161" s="62">
        <f>IF(H161&lt;0,0,H161)</f>
        <v/>
      </c>
      <c r="AC161" s="62">
        <f>IF(I161&lt;0,0,I161)</f>
        <v/>
      </c>
      <c r="AD161" s="62">
        <f>IF(J161&lt;0,0,J161)</f>
        <v/>
      </c>
      <c r="AT161" s="40" t="n">
        <v>146</v>
      </c>
      <c r="AU161" s="4" t="n">
        <v>31.84</v>
      </c>
      <c r="AV161" s="4" t="n">
        <v>25.18</v>
      </c>
      <c r="AW161" s="4" t="n">
        <v>23.21</v>
      </c>
    </row>
    <row r="162">
      <c r="G162" s="40" t="n">
        <v>147</v>
      </c>
      <c r="H162" s="38">
        <f>TRUNC((_xlfn.NORM.INV((RAND()),$E$24,$E$25)),2)</f>
        <v/>
      </c>
      <c r="I162" s="38">
        <f>TRUNC((_xlfn.NORM.INV((RAND()),$E$24,$E$25)),2)</f>
        <v/>
      </c>
      <c r="J162" s="38">
        <f>TRUNC((_xlfn.NORM.INV((RAND()),$E$24,$E$25)),2)</f>
        <v/>
      </c>
      <c r="AA162" s="40" t="n">
        <v>147</v>
      </c>
      <c r="AB162" s="62">
        <f>IF(H162&lt;0,0,H162)</f>
        <v/>
      </c>
      <c r="AC162" s="62">
        <f>IF(I162&lt;0,0,I162)</f>
        <v/>
      </c>
      <c r="AD162" s="62">
        <f>IF(J162&lt;0,0,J162)</f>
        <v/>
      </c>
      <c r="AT162" s="40" t="n">
        <v>147</v>
      </c>
      <c r="AU162" s="4" t="n">
        <v>27.11</v>
      </c>
      <c r="AV162" s="4" t="n">
        <v>29.99</v>
      </c>
      <c r="AW162" s="4" t="n">
        <v>31.52</v>
      </c>
    </row>
    <row r="163">
      <c r="G163" s="40" t="n">
        <v>148</v>
      </c>
      <c r="H163" s="38">
        <f>TRUNC((_xlfn.NORM.INV((RAND()),$E$24,$E$25)),2)</f>
        <v/>
      </c>
      <c r="I163" s="38">
        <f>TRUNC((_xlfn.NORM.INV((RAND()),$E$24,$E$25)),2)</f>
        <v/>
      </c>
      <c r="J163" s="38">
        <f>TRUNC((_xlfn.NORM.INV((RAND()),$E$24,$E$25)),2)</f>
        <v/>
      </c>
      <c r="AA163" s="40" t="n">
        <v>148</v>
      </c>
      <c r="AB163" s="62">
        <f>IF(H163&lt;0,0,H163)</f>
        <v/>
      </c>
      <c r="AC163" s="62">
        <f>IF(I163&lt;0,0,I163)</f>
        <v/>
      </c>
      <c r="AD163" s="62">
        <f>IF(J163&lt;0,0,J163)</f>
        <v/>
      </c>
      <c r="AT163" s="40" t="n">
        <v>148</v>
      </c>
      <c r="AU163" s="4" t="n">
        <v>24.78</v>
      </c>
      <c r="AV163" s="4" t="n">
        <v>31.52</v>
      </c>
      <c r="AW163" s="4" t="n">
        <v>37.1</v>
      </c>
    </row>
    <row r="164">
      <c r="G164" s="40" t="n">
        <v>149</v>
      </c>
      <c r="H164" s="38">
        <f>TRUNC((_xlfn.NORM.INV((RAND()),$E$24,$E$25)),2)</f>
        <v/>
      </c>
      <c r="I164" s="38">
        <f>TRUNC((_xlfn.NORM.INV((RAND()),$E$24,$E$25)),2)</f>
        <v/>
      </c>
      <c r="J164" s="38">
        <f>TRUNC((_xlfn.NORM.INV((RAND()),$E$24,$E$25)),2)</f>
        <v/>
      </c>
      <c r="AA164" s="40" t="n">
        <v>149</v>
      </c>
      <c r="AB164" s="62">
        <f>IF(H164&lt;0,0,H164)</f>
        <v/>
      </c>
      <c r="AC164" s="62">
        <f>IF(I164&lt;0,0,I164)</f>
        <v/>
      </c>
      <c r="AD164" s="62">
        <f>IF(J164&lt;0,0,J164)</f>
        <v/>
      </c>
      <c r="AT164" s="40" t="n">
        <v>149</v>
      </c>
      <c r="AU164" s="4" t="n">
        <v>26.66</v>
      </c>
      <c r="AV164" s="4" t="n">
        <v>24.3</v>
      </c>
      <c r="AW164" s="4" t="n">
        <v>28.37</v>
      </c>
    </row>
    <row r="165">
      <c r="G165" s="40" t="n">
        <v>150</v>
      </c>
      <c r="H165" s="38">
        <f>TRUNC((_xlfn.NORM.INV((RAND()),$E$24,$E$25)),2)</f>
        <v/>
      </c>
      <c r="I165" s="38">
        <f>TRUNC((_xlfn.NORM.INV((RAND()),$E$24,$E$25)),2)</f>
        <v/>
      </c>
      <c r="J165" s="38">
        <f>TRUNC((_xlfn.NORM.INV((RAND()),$E$24,$E$25)),2)</f>
        <v/>
      </c>
      <c r="AA165" s="40" t="n">
        <v>150</v>
      </c>
      <c r="AB165" s="62">
        <f>IF(H165&lt;0,0,H165)</f>
        <v/>
      </c>
      <c r="AC165" s="62">
        <f>IF(I165&lt;0,0,I165)</f>
        <v/>
      </c>
      <c r="AD165" s="62">
        <f>IF(J165&lt;0,0,J165)</f>
        <v/>
      </c>
      <c r="AT165" s="40" t="n">
        <v>150</v>
      </c>
      <c r="AU165" s="4" t="n">
        <v>21.95</v>
      </c>
      <c r="AV165" s="4" t="n">
        <v>23.48</v>
      </c>
      <c r="AW165" s="4" t="n">
        <v>22.29</v>
      </c>
    </row>
    <row r="166">
      <c r="G166" s="40" t="n">
        <v>151</v>
      </c>
      <c r="H166" s="38">
        <f>TRUNC((_xlfn.NORM.INV((RAND()),$E$24,$E$25)),2)</f>
        <v/>
      </c>
      <c r="I166" s="38">
        <f>TRUNC((_xlfn.NORM.INV((RAND()),$E$24,$E$25)),2)</f>
        <v/>
      </c>
      <c r="J166" s="38">
        <f>TRUNC((_xlfn.NORM.INV((RAND()),$E$24,$E$25)),2)</f>
        <v/>
      </c>
      <c r="AA166" s="40" t="n">
        <v>151</v>
      </c>
      <c r="AB166" s="62">
        <f>IF(H166&lt;0,0,H166)</f>
        <v/>
      </c>
      <c r="AC166" s="62">
        <f>IF(I166&lt;0,0,I166)</f>
        <v/>
      </c>
      <c r="AD166" s="62">
        <f>IF(J166&lt;0,0,J166)</f>
        <v/>
      </c>
      <c r="AT166" s="40" t="n">
        <v>151</v>
      </c>
      <c r="AU166" s="4" t="n">
        <v>26.44</v>
      </c>
      <c r="AV166" s="4" t="n">
        <v>22.49</v>
      </c>
      <c r="AW166" s="4" t="n">
        <v>20.77</v>
      </c>
    </row>
    <row r="167">
      <c r="G167" s="40" t="n">
        <v>152</v>
      </c>
      <c r="H167" s="38">
        <f>TRUNC((_xlfn.NORM.INV((RAND()),$E$24,$E$25)),2)</f>
        <v/>
      </c>
      <c r="I167" s="38">
        <f>TRUNC((_xlfn.NORM.INV((RAND()),$E$24,$E$25)),2)</f>
        <v/>
      </c>
      <c r="J167" s="38">
        <f>TRUNC((_xlfn.NORM.INV((RAND()),$E$24,$E$25)),2)</f>
        <v/>
      </c>
      <c r="AA167" s="40" t="n">
        <v>152</v>
      </c>
      <c r="AB167" s="62">
        <f>IF(H167&lt;0,0,H167)</f>
        <v/>
      </c>
      <c r="AC167" s="62">
        <f>IF(I167&lt;0,0,I167)</f>
        <v/>
      </c>
      <c r="AD167" s="62">
        <f>IF(J167&lt;0,0,J167)</f>
        <v/>
      </c>
      <c r="AT167" s="40" t="n">
        <v>152</v>
      </c>
      <c r="AU167" s="4" t="n">
        <v>25.18</v>
      </c>
      <c r="AV167" s="4" t="n">
        <v>29.17</v>
      </c>
      <c r="AW167" s="4" t="n">
        <v>32.57</v>
      </c>
    </row>
    <row r="168">
      <c r="G168" s="40" t="n">
        <v>153</v>
      </c>
      <c r="H168" s="38">
        <f>TRUNC((_xlfn.NORM.INV((RAND()),$E$24,$E$25)),2)</f>
        <v/>
      </c>
      <c r="I168" s="38">
        <f>TRUNC((_xlfn.NORM.INV((RAND()),$E$24,$E$25)),2)</f>
        <v/>
      </c>
      <c r="J168" s="38">
        <f>TRUNC((_xlfn.NORM.INV((RAND()),$E$24,$E$25)),2)</f>
        <v/>
      </c>
      <c r="AA168" s="40" t="n">
        <v>153</v>
      </c>
      <c r="AB168" s="62">
        <f>IF(H168&lt;0,0,H168)</f>
        <v/>
      </c>
      <c r="AC168" s="62">
        <f>IF(I168&lt;0,0,I168)</f>
        <v/>
      </c>
      <c r="AD168" s="62">
        <f>IF(J168&lt;0,0,J168)</f>
        <v/>
      </c>
      <c r="AT168" s="40" t="n">
        <v>153</v>
      </c>
      <c r="AU168" s="4" t="n">
        <v>25.45</v>
      </c>
      <c r="AV168" s="4" t="n">
        <v>28.56</v>
      </c>
      <c r="AW168" s="4" t="n">
        <v>32.59</v>
      </c>
    </row>
    <row r="169">
      <c r="G169" s="40" t="n">
        <v>154</v>
      </c>
      <c r="H169" s="38">
        <f>TRUNC((_xlfn.NORM.INV((RAND()),$E$24,$E$25)),2)</f>
        <v/>
      </c>
      <c r="I169" s="38">
        <f>TRUNC((_xlfn.NORM.INV((RAND()),$E$24,$E$25)),2)</f>
        <v/>
      </c>
      <c r="J169" s="38">
        <f>TRUNC((_xlfn.NORM.INV((RAND()),$E$24,$E$25)),2)</f>
        <v/>
      </c>
      <c r="AA169" s="40" t="n">
        <v>154</v>
      </c>
      <c r="AB169" s="62">
        <f>IF(H169&lt;0,0,H169)</f>
        <v/>
      </c>
      <c r="AC169" s="62">
        <f>IF(I169&lt;0,0,I169)</f>
        <v/>
      </c>
      <c r="AD169" s="62">
        <f>IF(J169&lt;0,0,J169)</f>
        <v/>
      </c>
      <c r="AT169" s="40" t="n">
        <v>154</v>
      </c>
      <c r="AU169" s="4" t="n">
        <v>30.06</v>
      </c>
      <c r="AV169" s="4" t="n">
        <v>25.76</v>
      </c>
      <c r="AW169" s="4" t="n">
        <v>23.66</v>
      </c>
    </row>
    <row r="170">
      <c r="G170" s="40" t="n">
        <v>155</v>
      </c>
      <c r="H170" s="38">
        <f>TRUNC((_xlfn.NORM.INV((RAND()),$E$24,$E$25)),2)</f>
        <v/>
      </c>
      <c r="I170" s="38">
        <f>TRUNC((_xlfn.NORM.INV((RAND()),$E$24,$E$25)),2)</f>
        <v/>
      </c>
      <c r="J170" s="38">
        <f>TRUNC((_xlfn.NORM.INV((RAND()),$E$24,$E$25)),2)</f>
        <v/>
      </c>
      <c r="AA170" s="40" t="n">
        <v>155</v>
      </c>
      <c r="AB170" s="62">
        <f>IF(H170&lt;0,0,H170)</f>
        <v/>
      </c>
      <c r="AC170" s="62">
        <f>IF(I170&lt;0,0,I170)</f>
        <v/>
      </c>
      <c r="AD170" s="62">
        <f>IF(J170&lt;0,0,J170)</f>
        <v/>
      </c>
      <c r="AT170" s="40" t="n">
        <v>155</v>
      </c>
      <c r="AU170" s="4" t="n">
        <v>33.34</v>
      </c>
      <c r="AV170" s="4" t="n">
        <v>27.93</v>
      </c>
      <c r="AW170" s="4" t="n">
        <v>31.2</v>
      </c>
    </row>
    <row r="171">
      <c r="G171" s="40" t="n">
        <v>156</v>
      </c>
      <c r="H171" s="38">
        <f>TRUNC((_xlfn.NORM.INV((RAND()),$E$24,$E$25)),2)</f>
        <v/>
      </c>
      <c r="I171" s="38">
        <f>TRUNC((_xlfn.NORM.INV((RAND()),$E$24,$E$25)),2)</f>
        <v/>
      </c>
      <c r="J171" s="38">
        <f>TRUNC((_xlfn.NORM.INV((RAND()),$E$24,$E$25)),2)</f>
        <v/>
      </c>
      <c r="AA171" s="40" t="n">
        <v>156</v>
      </c>
      <c r="AB171" s="62">
        <f>IF(H171&lt;0,0,H171)</f>
        <v/>
      </c>
      <c r="AC171" s="62">
        <f>IF(I171&lt;0,0,I171)</f>
        <v/>
      </c>
      <c r="AD171" s="62">
        <f>IF(J171&lt;0,0,J171)</f>
        <v/>
      </c>
      <c r="AT171" s="40" t="n">
        <v>156</v>
      </c>
      <c r="AU171" s="4" t="n">
        <v>29.37</v>
      </c>
      <c r="AV171" s="4" t="n">
        <v>22.91</v>
      </c>
      <c r="AW171" s="4" t="n">
        <v>29.65</v>
      </c>
    </row>
    <row r="172">
      <c r="G172" s="40" t="n">
        <v>157</v>
      </c>
      <c r="H172" s="38">
        <f>TRUNC((_xlfn.NORM.INV((RAND()),$E$24,$E$25)),2)</f>
        <v/>
      </c>
      <c r="I172" s="38">
        <f>TRUNC((_xlfn.NORM.INV((RAND()),$E$24,$E$25)),2)</f>
        <v/>
      </c>
      <c r="J172" s="38">
        <f>TRUNC((_xlfn.NORM.INV((RAND()),$E$24,$E$25)),2)</f>
        <v/>
      </c>
      <c r="AA172" s="40" t="n">
        <v>157</v>
      </c>
      <c r="AB172" s="62">
        <f>IF(H172&lt;0,0,H172)</f>
        <v/>
      </c>
      <c r="AC172" s="62">
        <f>IF(I172&lt;0,0,I172)</f>
        <v/>
      </c>
      <c r="AD172" s="62">
        <f>IF(J172&lt;0,0,J172)</f>
        <v/>
      </c>
      <c r="AT172" s="40" t="n">
        <v>157</v>
      </c>
      <c r="AU172" s="4" t="n">
        <v>25.57</v>
      </c>
      <c r="AV172" s="4" t="n">
        <v>27.28</v>
      </c>
      <c r="AW172" s="4" t="n">
        <v>30.9</v>
      </c>
    </row>
    <row r="173">
      <c r="G173" s="40" t="n">
        <v>158</v>
      </c>
      <c r="H173" s="38">
        <f>TRUNC((_xlfn.NORM.INV((RAND()),$E$24,$E$25)),2)</f>
        <v/>
      </c>
      <c r="I173" s="38">
        <f>TRUNC((_xlfn.NORM.INV((RAND()),$E$24,$E$25)),2)</f>
        <v/>
      </c>
      <c r="J173" s="38">
        <f>TRUNC((_xlfn.NORM.INV((RAND()),$E$24,$E$25)),2)</f>
        <v/>
      </c>
      <c r="AA173" s="40" t="n">
        <v>158</v>
      </c>
      <c r="AB173" s="62">
        <f>IF(H173&lt;0,0,H173)</f>
        <v/>
      </c>
      <c r="AC173" s="62">
        <f>IF(I173&lt;0,0,I173)</f>
        <v/>
      </c>
      <c r="AD173" s="62">
        <f>IF(J173&lt;0,0,J173)</f>
        <v/>
      </c>
      <c r="AT173" s="40" t="n">
        <v>158</v>
      </c>
      <c r="AU173" s="4" t="n">
        <v>27.47</v>
      </c>
      <c r="AV173" s="4" t="n">
        <v>25.45</v>
      </c>
      <c r="AW173" s="4" t="n">
        <v>22.23</v>
      </c>
    </row>
    <row r="174">
      <c r="G174" s="40" t="n">
        <v>159</v>
      </c>
      <c r="H174" s="38">
        <f>TRUNC((_xlfn.NORM.INV((RAND()),$E$24,$E$25)),2)</f>
        <v/>
      </c>
      <c r="I174" s="38">
        <f>TRUNC((_xlfn.NORM.INV((RAND()),$E$24,$E$25)),2)</f>
        <v/>
      </c>
      <c r="J174" s="38">
        <f>TRUNC((_xlfn.NORM.INV((RAND()),$E$24,$E$25)),2)</f>
        <v/>
      </c>
      <c r="AA174" s="40" t="n">
        <v>159</v>
      </c>
      <c r="AB174" s="62">
        <f>IF(H174&lt;0,0,H174)</f>
        <v/>
      </c>
      <c r="AC174" s="62">
        <f>IF(I174&lt;0,0,I174)</f>
        <v/>
      </c>
      <c r="AD174" s="62">
        <f>IF(J174&lt;0,0,J174)</f>
        <v/>
      </c>
      <c r="AT174" s="40" t="n">
        <v>159</v>
      </c>
      <c r="AU174" s="4" t="n">
        <v>33.17</v>
      </c>
      <c r="AV174" s="4" t="n">
        <v>28.86</v>
      </c>
      <c r="AW174" s="4" t="n">
        <v>31.03</v>
      </c>
    </row>
    <row r="175">
      <c r="G175" s="40" t="n">
        <v>160</v>
      </c>
      <c r="H175" s="38">
        <f>TRUNC((_xlfn.NORM.INV((RAND()),$E$24,$E$25)),2)</f>
        <v/>
      </c>
      <c r="I175" s="38">
        <f>TRUNC((_xlfn.NORM.INV((RAND()),$E$24,$E$25)),2)</f>
        <v/>
      </c>
      <c r="J175" s="38">
        <f>TRUNC((_xlfn.NORM.INV((RAND()),$E$24,$E$25)),2)</f>
        <v/>
      </c>
      <c r="AA175" s="40" t="n">
        <v>160</v>
      </c>
      <c r="AB175" s="62">
        <f>IF(H175&lt;0,0,H175)</f>
        <v/>
      </c>
      <c r="AC175" s="62">
        <f>IF(I175&lt;0,0,I175)</f>
        <v/>
      </c>
      <c r="AD175" s="62">
        <f>IF(J175&lt;0,0,J175)</f>
        <v/>
      </c>
      <c r="AT175" s="40" t="n">
        <v>160</v>
      </c>
      <c r="AU175" s="4" t="n">
        <v>22.81</v>
      </c>
      <c r="AV175" s="4" t="n">
        <v>26.13</v>
      </c>
      <c r="AW175" s="4" t="n">
        <v>25.41</v>
      </c>
    </row>
    <row r="176">
      <c r="G176" s="40" t="n">
        <v>161</v>
      </c>
      <c r="H176" s="38">
        <f>TRUNC((_xlfn.NORM.INV((RAND()),$E$24,$E$25)),2)</f>
        <v/>
      </c>
      <c r="I176" s="38">
        <f>TRUNC((_xlfn.NORM.INV((RAND()),$E$24,$E$25)),2)</f>
        <v/>
      </c>
      <c r="J176" s="38">
        <f>TRUNC((_xlfn.NORM.INV((RAND()),$E$24,$E$25)),2)</f>
        <v/>
      </c>
      <c r="AA176" s="40" t="n">
        <v>161</v>
      </c>
      <c r="AB176" s="62">
        <f>IF(H176&lt;0,0,H176)</f>
        <v/>
      </c>
      <c r="AC176" s="62">
        <f>IF(I176&lt;0,0,I176)</f>
        <v/>
      </c>
      <c r="AD176" s="62">
        <f>IF(J176&lt;0,0,J176)</f>
        <v/>
      </c>
      <c r="AT176" s="40" t="n">
        <v>161</v>
      </c>
      <c r="AU176" s="4" t="n">
        <v>29.55</v>
      </c>
      <c r="AV176" s="4" t="n">
        <v>19.01</v>
      </c>
      <c r="AW176" s="4" t="n">
        <v>30.6</v>
      </c>
    </row>
    <row r="177">
      <c r="G177" s="40" t="n">
        <v>162</v>
      </c>
      <c r="H177" s="38">
        <f>TRUNC((_xlfn.NORM.INV((RAND()),$E$24,$E$25)),2)</f>
        <v/>
      </c>
      <c r="I177" s="38">
        <f>TRUNC((_xlfn.NORM.INV((RAND()),$E$24,$E$25)),2)</f>
        <v/>
      </c>
      <c r="J177" s="38">
        <f>TRUNC((_xlfn.NORM.INV((RAND()),$E$24,$E$25)),2)</f>
        <v/>
      </c>
      <c r="AA177" s="40" t="n">
        <v>162</v>
      </c>
      <c r="AB177" s="62">
        <f>IF(H177&lt;0,0,H177)</f>
        <v/>
      </c>
      <c r="AC177" s="62">
        <f>IF(I177&lt;0,0,I177)</f>
        <v/>
      </c>
      <c r="AD177" s="62">
        <f>IF(J177&lt;0,0,J177)</f>
        <v/>
      </c>
      <c r="AT177" s="40" t="n">
        <v>162</v>
      </c>
      <c r="AU177" s="4" t="n">
        <v>27.87</v>
      </c>
      <c r="AV177" s="4" t="n">
        <v>21.12</v>
      </c>
      <c r="AW177" s="4" t="n">
        <v>32.14</v>
      </c>
    </row>
    <row r="178">
      <c r="G178" s="40" t="n">
        <v>163</v>
      </c>
      <c r="H178" s="38">
        <f>TRUNC((_xlfn.NORM.INV((RAND()),$E$24,$E$25)),2)</f>
        <v/>
      </c>
      <c r="I178" s="38">
        <f>TRUNC((_xlfn.NORM.INV((RAND()),$E$24,$E$25)),2)</f>
        <v/>
      </c>
      <c r="J178" s="38">
        <f>TRUNC((_xlfn.NORM.INV((RAND()),$E$24,$E$25)),2)</f>
        <v/>
      </c>
      <c r="AA178" s="40" t="n">
        <v>163</v>
      </c>
      <c r="AB178" s="62">
        <f>IF(H178&lt;0,0,H178)</f>
        <v/>
      </c>
      <c r="AC178" s="62">
        <f>IF(I178&lt;0,0,I178)</f>
        <v/>
      </c>
      <c r="AD178" s="62">
        <f>IF(J178&lt;0,0,J178)</f>
        <v/>
      </c>
      <c r="AT178" s="40" t="n">
        <v>163</v>
      </c>
      <c r="AU178" s="4" t="n">
        <v>29.82</v>
      </c>
      <c r="AV178" s="4" t="n">
        <v>19.49</v>
      </c>
      <c r="AW178" s="4" t="n">
        <v>29.71</v>
      </c>
    </row>
    <row r="179">
      <c r="G179" s="40" t="n">
        <v>164</v>
      </c>
      <c r="H179" s="38">
        <f>TRUNC((_xlfn.NORM.INV((RAND()),$E$24,$E$25)),2)</f>
        <v/>
      </c>
      <c r="I179" s="38">
        <f>TRUNC((_xlfn.NORM.INV((RAND()),$E$24,$E$25)),2)</f>
        <v/>
      </c>
      <c r="J179" s="38">
        <f>TRUNC((_xlfn.NORM.INV((RAND()),$E$24,$E$25)),2)</f>
        <v/>
      </c>
      <c r="AA179" s="40" t="n">
        <v>164</v>
      </c>
      <c r="AB179" s="62">
        <f>IF(H179&lt;0,0,H179)</f>
        <v/>
      </c>
      <c r="AC179" s="62">
        <f>IF(I179&lt;0,0,I179)</f>
        <v/>
      </c>
      <c r="AD179" s="62">
        <f>IF(J179&lt;0,0,J179)</f>
        <v/>
      </c>
      <c r="AT179" s="40" t="n">
        <v>164</v>
      </c>
      <c r="AU179" s="4" t="n">
        <v>27.72</v>
      </c>
      <c r="AV179" s="4" t="n">
        <v>18.32</v>
      </c>
      <c r="AW179" s="4" t="n">
        <v>21.91</v>
      </c>
    </row>
    <row r="180">
      <c r="G180" s="40" t="n">
        <v>165</v>
      </c>
      <c r="H180" s="38">
        <f>TRUNC((_xlfn.NORM.INV((RAND()),$E$24,$E$25)),2)</f>
        <v/>
      </c>
      <c r="I180" s="38">
        <f>TRUNC((_xlfn.NORM.INV((RAND()),$E$24,$E$25)),2)</f>
        <v/>
      </c>
      <c r="J180" s="38">
        <f>TRUNC((_xlfn.NORM.INV((RAND()),$E$24,$E$25)),2)</f>
        <v/>
      </c>
      <c r="AA180" s="40" t="n">
        <v>165</v>
      </c>
      <c r="AB180" s="62">
        <f>IF(H180&lt;0,0,H180)</f>
        <v/>
      </c>
      <c r="AC180" s="62">
        <f>IF(I180&lt;0,0,I180)</f>
        <v/>
      </c>
      <c r="AD180" s="62">
        <f>IF(J180&lt;0,0,J180)</f>
        <v/>
      </c>
      <c r="AT180" s="40" t="n">
        <v>165</v>
      </c>
      <c r="AU180" s="4" t="n">
        <v>24.72</v>
      </c>
      <c r="AV180" s="4" t="n">
        <v>26.31</v>
      </c>
      <c r="AW180" s="4" t="n">
        <v>20.37</v>
      </c>
    </row>
    <row r="181">
      <c r="G181" s="40" t="n">
        <v>166</v>
      </c>
      <c r="H181" s="38">
        <f>TRUNC((_xlfn.NORM.INV((RAND()),$E$24,$E$25)),2)</f>
        <v/>
      </c>
      <c r="I181" s="38">
        <f>TRUNC((_xlfn.NORM.INV((RAND()),$E$24,$E$25)),2)</f>
        <v/>
      </c>
      <c r="J181" s="38">
        <f>TRUNC((_xlfn.NORM.INV((RAND()),$E$24,$E$25)),2)</f>
        <v/>
      </c>
      <c r="AA181" s="40" t="n">
        <v>166</v>
      </c>
      <c r="AB181" s="62">
        <f>IF(H181&lt;0,0,H181)</f>
        <v/>
      </c>
      <c r="AC181" s="62">
        <f>IF(I181&lt;0,0,I181)</f>
        <v/>
      </c>
      <c r="AD181" s="62">
        <f>IF(J181&lt;0,0,J181)</f>
        <v/>
      </c>
      <c r="AT181" s="40" t="n">
        <v>166</v>
      </c>
      <c r="AU181" s="4" t="n">
        <v>22.42</v>
      </c>
      <c r="AV181" s="4" t="n">
        <v>28.72</v>
      </c>
      <c r="AW181" s="4" t="n">
        <v>29.98</v>
      </c>
    </row>
    <row r="182">
      <c r="G182" s="40" t="n">
        <v>167</v>
      </c>
      <c r="H182" s="38">
        <f>TRUNC((_xlfn.NORM.INV((RAND()),$E$24,$E$25)),2)</f>
        <v/>
      </c>
      <c r="I182" s="38">
        <f>TRUNC((_xlfn.NORM.INV((RAND()),$E$24,$E$25)),2)</f>
        <v/>
      </c>
      <c r="J182" s="38">
        <f>TRUNC((_xlfn.NORM.INV((RAND()),$E$24,$E$25)),2)</f>
        <v/>
      </c>
      <c r="AA182" s="40" t="n">
        <v>167</v>
      </c>
      <c r="AB182" s="62">
        <f>IF(H182&lt;0,0,H182)</f>
        <v/>
      </c>
      <c r="AC182" s="62">
        <f>IF(I182&lt;0,0,I182)</f>
        <v/>
      </c>
      <c r="AD182" s="62">
        <f>IF(J182&lt;0,0,J182)</f>
        <v/>
      </c>
      <c r="AT182" s="40" t="n">
        <v>167</v>
      </c>
      <c r="AU182" s="4" t="n">
        <v>25.64</v>
      </c>
      <c r="AV182" s="4" t="n">
        <v>26.2</v>
      </c>
      <c r="AW182" s="4" t="n">
        <v>17.99</v>
      </c>
    </row>
    <row r="183">
      <c r="G183" s="40" t="n">
        <v>168</v>
      </c>
      <c r="H183" s="38">
        <f>TRUNC((_xlfn.NORM.INV((RAND()),$E$24,$E$25)),2)</f>
        <v/>
      </c>
      <c r="I183" s="38">
        <f>TRUNC((_xlfn.NORM.INV((RAND()),$E$24,$E$25)),2)</f>
        <v/>
      </c>
      <c r="J183" s="38">
        <f>TRUNC((_xlfn.NORM.INV((RAND()),$E$24,$E$25)),2)</f>
        <v/>
      </c>
      <c r="AA183" s="40" t="n">
        <v>168</v>
      </c>
      <c r="AB183" s="62">
        <f>IF(H183&lt;0,0,H183)</f>
        <v/>
      </c>
      <c r="AC183" s="62">
        <f>IF(I183&lt;0,0,I183)</f>
        <v/>
      </c>
      <c r="AD183" s="62">
        <f>IF(J183&lt;0,0,J183)</f>
        <v/>
      </c>
      <c r="AT183" s="40" t="n">
        <v>168</v>
      </c>
      <c r="AU183" s="4" t="n">
        <v>9.35</v>
      </c>
      <c r="AV183" s="4" t="n">
        <v>27.98</v>
      </c>
      <c r="AW183" s="4" t="n">
        <v>28.31</v>
      </c>
    </row>
    <row r="184">
      <c r="G184" s="40" t="n">
        <v>169</v>
      </c>
      <c r="H184" s="38">
        <f>TRUNC((_xlfn.NORM.INV((RAND()),$E$24,$E$25)),2)</f>
        <v/>
      </c>
      <c r="I184" s="38">
        <f>TRUNC((_xlfn.NORM.INV((RAND()),$E$24,$E$25)),2)</f>
        <v/>
      </c>
      <c r="J184" s="38">
        <f>TRUNC((_xlfn.NORM.INV((RAND()),$E$24,$E$25)),2)</f>
        <v/>
      </c>
      <c r="AA184" s="40" t="n">
        <v>169</v>
      </c>
      <c r="AB184" s="62">
        <f>IF(H184&lt;0,0,H184)</f>
        <v/>
      </c>
      <c r="AC184" s="62">
        <f>IF(I184&lt;0,0,I184)</f>
        <v/>
      </c>
      <c r="AD184" s="62">
        <f>IF(J184&lt;0,0,J184)</f>
        <v/>
      </c>
      <c r="AT184" s="40" t="n">
        <v>169</v>
      </c>
      <c r="AU184" s="4" t="n">
        <v>26.07</v>
      </c>
      <c r="AV184" s="4" t="n">
        <v>33.92</v>
      </c>
      <c r="AW184" s="4" t="n">
        <v>31.39</v>
      </c>
    </row>
    <row r="185">
      <c r="G185" s="40" t="n">
        <v>170</v>
      </c>
      <c r="H185" s="38">
        <f>TRUNC((_xlfn.NORM.INV((RAND()),$E$24,$E$25)),2)</f>
        <v/>
      </c>
      <c r="I185" s="38">
        <f>TRUNC((_xlfn.NORM.INV((RAND()),$E$24,$E$25)),2)</f>
        <v/>
      </c>
      <c r="J185" s="38">
        <f>TRUNC((_xlfn.NORM.INV((RAND()),$E$24,$E$25)),2)</f>
        <v/>
      </c>
      <c r="AA185" s="40" t="n">
        <v>170</v>
      </c>
      <c r="AB185" s="62">
        <f>IF(H185&lt;0,0,H185)</f>
        <v/>
      </c>
      <c r="AC185" s="62">
        <f>IF(I185&lt;0,0,I185)</f>
        <v/>
      </c>
      <c r="AD185" s="62">
        <f>IF(J185&lt;0,0,J185)</f>
        <v/>
      </c>
      <c r="AT185" s="40" t="n">
        <v>170</v>
      </c>
      <c r="AU185" s="4" t="n">
        <v>32.92</v>
      </c>
      <c r="AV185" s="4" t="n">
        <v>25.39</v>
      </c>
      <c r="AW185" s="4" t="n">
        <v>19.9</v>
      </c>
    </row>
    <row r="186">
      <c r="G186" s="40" t="n">
        <v>171</v>
      </c>
      <c r="H186" s="38">
        <f>TRUNC((_xlfn.NORM.INV((RAND()),$E$24,$E$25)),2)</f>
        <v/>
      </c>
      <c r="I186" s="38">
        <f>TRUNC((_xlfn.NORM.INV((RAND()),$E$24,$E$25)),2)</f>
        <v/>
      </c>
      <c r="J186" s="38">
        <f>TRUNC((_xlfn.NORM.INV((RAND()),$E$24,$E$25)),2)</f>
        <v/>
      </c>
      <c r="AA186" s="40" t="n">
        <v>171</v>
      </c>
      <c r="AB186" s="62">
        <f>IF(H186&lt;0,0,H186)</f>
        <v/>
      </c>
      <c r="AC186" s="62">
        <f>IF(I186&lt;0,0,I186)</f>
        <v/>
      </c>
      <c r="AD186" s="62">
        <f>IF(J186&lt;0,0,J186)</f>
        <v/>
      </c>
      <c r="AT186" s="40" t="n">
        <v>171</v>
      </c>
      <c r="AU186" s="4" t="n">
        <v>32.74</v>
      </c>
      <c r="AV186" s="4" t="n">
        <v>32.79</v>
      </c>
      <c r="AW186" s="4" t="n">
        <v>21.92</v>
      </c>
    </row>
    <row r="187">
      <c r="G187" s="40" t="n">
        <v>172</v>
      </c>
      <c r="H187" s="38">
        <f>TRUNC((_xlfn.NORM.INV((RAND()),$E$24,$E$25)),2)</f>
        <v/>
      </c>
      <c r="I187" s="38">
        <f>TRUNC((_xlfn.NORM.INV((RAND()),$E$24,$E$25)),2)</f>
        <v/>
      </c>
      <c r="J187" s="38">
        <f>TRUNC((_xlfn.NORM.INV((RAND()),$E$24,$E$25)),2)</f>
        <v/>
      </c>
      <c r="AA187" s="40" t="n">
        <v>172</v>
      </c>
      <c r="AB187" s="62">
        <f>IF(H187&lt;0,0,H187)</f>
        <v/>
      </c>
      <c r="AC187" s="62">
        <f>IF(I187&lt;0,0,I187)</f>
        <v/>
      </c>
      <c r="AD187" s="62">
        <f>IF(J187&lt;0,0,J187)</f>
        <v/>
      </c>
      <c r="AT187" s="40" t="n">
        <v>172</v>
      </c>
      <c r="AU187" s="4" t="n">
        <v>23.48</v>
      </c>
      <c r="AV187" s="4" t="n">
        <v>23.21</v>
      </c>
      <c r="AW187" s="4" t="n">
        <v>33.63</v>
      </c>
    </row>
    <row r="188">
      <c r="G188" s="40" t="n">
        <v>173</v>
      </c>
      <c r="H188" s="38">
        <f>TRUNC((_xlfn.NORM.INV((RAND()),$E$24,$E$25)),2)</f>
        <v/>
      </c>
      <c r="I188" s="38">
        <f>TRUNC((_xlfn.NORM.INV((RAND()),$E$24,$E$25)),2)</f>
        <v/>
      </c>
      <c r="J188" s="38">
        <f>TRUNC((_xlfn.NORM.INV((RAND()),$E$24,$E$25)),2)</f>
        <v/>
      </c>
      <c r="AA188" s="40" t="n">
        <v>173</v>
      </c>
      <c r="AB188" s="62">
        <f>IF(H188&lt;0,0,H188)</f>
        <v/>
      </c>
      <c r="AC188" s="62">
        <f>IF(I188&lt;0,0,I188)</f>
        <v/>
      </c>
      <c r="AD188" s="62">
        <f>IF(J188&lt;0,0,J188)</f>
        <v/>
      </c>
      <c r="AT188" s="40" t="n">
        <v>173</v>
      </c>
      <c r="AU188" s="4" t="n">
        <v>25.93</v>
      </c>
      <c r="AV188" s="4" t="n">
        <v>30.37</v>
      </c>
      <c r="AW188" s="4" t="n">
        <v>34.13</v>
      </c>
    </row>
    <row r="189">
      <c r="G189" s="40" t="n">
        <v>174</v>
      </c>
      <c r="H189" s="38">
        <f>TRUNC((_xlfn.NORM.INV((RAND()),$E$24,$E$25)),2)</f>
        <v/>
      </c>
      <c r="I189" s="38">
        <f>TRUNC((_xlfn.NORM.INV((RAND()),$E$24,$E$25)),2)</f>
        <v/>
      </c>
      <c r="J189" s="38">
        <f>TRUNC((_xlfn.NORM.INV((RAND()),$E$24,$E$25)),2)</f>
        <v/>
      </c>
      <c r="AA189" s="40" t="n">
        <v>174</v>
      </c>
      <c r="AB189" s="62">
        <f>IF(H189&lt;0,0,H189)</f>
        <v/>
      </c>
      <c r="AC189" s="62">
        <f>IF(I189&lt;0,0,I189)</f>
        <v/>
      </c>
      <c r="AD189" s="62">
        <f>IF(J189&lt;0,0,J189)</f>
        <v/>
      </c>
      <c r="AT189" s="40" t="n">
        <v>174</v>
      </c>
      <c r="AU189" s="4" t="n">
        <v>22.29</v>
      </c>
      <c r="AV189" s="4" t="n">
        <v>28.22</v>
      </c>
      <c r="AW189" s="4" t="n">
        <v>17.01</v>
      </c>
    </row>
    <row r="190">
      <c r="G190" s="40" t="n">
        <v>175</v>
      </c>
      <c r="H190" s="38">
        <f>TRUNC((_xlfn.NORM.INV((RAND()),$E$24,$E$25)),2)</f>
        <v/>
      </c>
      <c r="I190" s="38">
        <f>TRUNC((_xlfn.NORM.INV((RAND()),$E$24,$E$25)),2)</f>
        <v/>
      </c>
      <c r="J190" s="38">
        <f>TRUNC((_xlfn.NORM.INV((RAND()),$E$24,$E$25)),2)</f>
        <v/>
      </c>
      <c r="AA190" s="40" t="n">
        <v>175</v>
      </c>
      <c r="AB190" s="62">
        <f>IF(H190&lt;0,0,H190)</f>
        <v/>
      </c>
      <c r="AC190" s="62">
        <f>IF(I190&lt;0,0,I190)</f>
        <v/>
      </c>
      <c r="AD190" s="62">
        <f>IF(J190&lt;0,0,J190)</f>
        <v/>
      </c>
      <c r="AT190" s="40" t="n">
        <v>175</v>
      </c>
      <c r="AU190" s="4" t="n">
        <v>22.76</v>
      </c>
      <c r="AV190" s="4" t="n">
        <v>21.77</v>
      </c>
      <c r="AW190" s="4" t="n">
        <v>30.29</v>
      </c>
    </row>
    <row r="191">
      <c r="G191" s="40" t="n">
        <v>176</v>
      </c>
      <c r="H191" s="38">
        <f>TRUNC((_xlfn.NORM.INV((RAND()),$E$24,$E$25)),2)</f>
        <v/>
      </c>
      <c r="I191" s="38">
        <f>TRUNC((_xlfn.NORM.INV((RAND()),$E$24,$E$25)),2)</f>
        <v/>
      </c>
      <c r="J191" s="38">
        <f>TRUNC((_xlfn.NORM.INV((RAND()),$E$24,$E$25)),2)</f>
        <v/>
      </c>
      <c r="AA191" s="40" t="n">
        <v>176</v>
      </c>
      <c r="AB191" s="62">
        <f>IF(H191&lt;0,0,H191)</f>
        <v/>
      </c>
      <c r="AC191" s="62">
        <f>IF(I191&lt;0,0,I191)</f>
        <v/>
      </c>
      <c r="AD191" s="62">
        <f>IF(J191&lt;0,0,J191)</f>
        <v/>
      </c>
      <c r="AT191" s="40" t="n">
        <v>176</v>
      </c>
      <c r="AU191" s="4" t="n">
        <v>28.44</v>
      </c>
      <c r="AV191" s="4" t="n">
        <v>25.83</v>
      </c>
      <c r="AW191" s="4" t="n">
        <v>25.07</v>
      </c>
    </row>
    <row r="192">
      <c r="G192" s="40" t="n">
        <v>177</v>
      </c>
      <c r="H192" s="38">
        <f>TRUNC((_xlfn.NORM.INV((RAND()),$E$24,$E$25)),2)</f>
        <v/>
      </c>
      <c r="I192" s="38">
        <f>TRUNC((_xlfn.NORM.INV((RAND()),$E$24,$E$25)),2)</f>
        <v/>
      </c>
      <c r="J192" s="38">
        <f>TRUNC((_xlfn.NORM.INV((RAND()),$E$24,$E$25)),2)</f>
        <v/>
      </c>
      <c r="AA192" s="40" t="n">
        <v>177</v>
      </c>
      <c r="AB192" s="62">
        <f>IF(H192&lt;0,0,H192)</f>
        <v/>
      </c>
      <c r="AC192" s="62">
        <f>IF(I192&lt;0,0,I192)</f>
        <v/>
      </c>
      <c r="AD192" s="62">
        <f>IF(J192&lt;0,0,J192)</f>
        <v/>
      </c>
      <c r="AT192" s="40" t="n">
        <v>177</v>
      </c>
      <c r="AU192" s="4" t="n">
        <v>28.9</v>
      </c>
      <c r="AV192" s="4" t="n">
        <v>18.67</v>
      </c>
      <c r="AW192" s="4" t="n">
        <v>18.96</v>
      </c>
    </row>
    <row r="193">
      <c r="G193" s="40" t="n">
        <v>178</v>
      </c>
      <c r="H193" s="38">
        <f>TRUNC((_xlfn.NORM.INV((RAND()),$E$24,$E$25)),2)</f>
        <v/>
      </c>
      <c r="I193" s="38">
        <f>TRUNC((_xlfn.NORM.INV((RAND()),$E$24,$E$25)),2)</f>
        <v/>
      </c>
      <c r="J193" s="38">
        <f>TRUNC((_xlfn.NORM.INV((RAND()),$E$24,$E$25)),2)</f>
        <v/>
      </c>
      <c r="AA193" s="40" t="n">
        <v>178</v>
      </c>
      <c r="AB193" s="62">
        <f>IF(H193&lt;0,0,H193)</f>
        <v/>
      </c>
      <c r="AC193" s="62">
        <f>IF(I193&lt;0,0,I193)</f>
        <v/>
      </c>
      <c r="AD193" s="62">
        <f>IF(J193&lt;0,0,J193)</f>
        <v/>
      </c>
      <c r="AT193" s="40" t="n">
        <v>178</v>
      </c>
      <c r="AU193" s="4" t="n">
        <v>28.59</v>
      </c>
      <c r="AV193" s="4" t="n">
        <v>37.42</v>
      </c>
      <c r="AW193" s="4" t="n">
        <v>21.15</v>
      </c>
    </row>
    <row r="194">
      <c r="G194" s="40" t="n">
        <v>179</v>
      </c>
      <c r="H194" s="38">
        <f>TRUNC((_xlfn.NORM.INV((RAND()),$E$24,$E$25)),2)</f>
        <v/>
      </c>
      <c r="I194" s="38">
        <f>TRUNC((_xlfn.NORM.INV((RAND()),$E$24,$E$25)),2)</f>
        <v/>
      </c>
      <c r="J194" s="38">
        <f>TRUNC((_xlfn.NORM.INV((RAND()),$E$24,$E$25)),2)</f>
        <v/>
      </c>
      <c r="AA194" s="40" t="n">
        <v>179</v>
      </c>
      <c r="AB194" s="62">
        <f>IF(H194&lt;0,0,H194)</f>
        <v/>
      </c>
      <c r="AC194" s="62">
        <f>IF(I194&lt;0,0,I194)</f>
        <v/>
      </c>
      <c r="AD194" s="62">
        <f>IF(J194&lt;0,0,J194)</f>
        <v/>
      </c>
      <c r="AT194" s="40" t="n">
        <v>179</v>
      </c>
      <c r="AU194" s="4" t="n">
        <v>23.13</v>
      </c>
      <c r="AV194" s="4" t="n">
        <v>29.18</v>
      </c>
      <c r="AW194" s="4" t="n">
        <v>28.53</v>
      </c>
    </row>
    <row r="195">
      <c r="G195" s="40" t="n">
        <v>180</v>
      </c>
      <c r="H195" s="38">
        <f>TRUNC((_xlfn.NORM.INV((RAND()),$E$24,$E$25)),2)</f>
        <v/>
      </c>
      <c r="I195" s="38">
        <f>TRUNC((_xlfn.NORM.INV((RAND()),$E$24,$E$25)),2)</f>
        <v/>
      </c>
      <c r="J195" s="38">
        <f>TRUNC((_xlfn.NORM.INV((RAND()),$E$24,$E$25)),2)</f>
        <v/>
      </c>
      <c r="AA195" s="40" t="n">
        <v>180</v>
      </c>
      <c r="AB195" s="62">
        <f>IF(H195&lt;0,0,H195)</f>
        <v/>
      </c>
      <c r="AC195" s="62">
        <f>IF(I195&lt;0,0,I195)</f>
        <v/>
      </c>
      <c r="AD195" s="62">
        <f>IF(J195&lt;0,0,J195)</f>
        <v/>
      </c>
      <c r="AT195" s="40" t="n">
        <v>180</v>
      </c>
      <c r="AU195" s="4" t="n">
        <v>15.48</v>
      </c>
      <c r="AV195" s="4" t="n">
        <v>36.04</v>
      </c>
      <c r="AW195" s="4" t="n">
        <v>25.36</v>
      </c>
    </row>
    <row r="196">
      <c r="G196" s="40" t="n">
        <v>181</v>
      </c>
      <c r="H196" s="38">
        <f>TRUNC((_xlfn.NORM.INV((RAND()),$E$24,$E$25)),2)</f>
        <v/>
      </c>
      <c r="I196" s="38">
        <f>TRUNC((_xlfn.NORM.INV((RAND()),$E$24,$E$25)),2)</f>
        <v/>
      </c>
      <c r="J196" s="38">
        <f>TRUNC((_xlfn.NORM.INV((RAND()),$E$24,$E$25)),2)</f>
        <v/>
      </c>
      <c r="AA196" s="40" t="n">
        <v>181</v>
      </c>
      <c r="AB196" s="62">
        <f>IF(H196&lt;0,0,H196)</f>
        <v/>
      </c>
      <c r="AC196" s="62">
        <f>IF(I196&lt;0,0,I196)</f>
        <v/>
      </c>
      <c r="AD196" s="62">
        <f>IF(J196&lt;0,0,J196)</f>
        <v/>
      </c>
      <c r="AT196" s="40" t="n">
        <v>181</v>
      </c>
      <c r="AU196" s="4" t="n">
        <v>15.38</v>
      </c>
      <c r="AV196" s="4" t="n">
        <v>21.96</v>
      </c>
      <c r="AW196" s="4" t="n">
        <v>30.71</v>
      </c>
    </row>
    <row r="197">
      <c r="G197" s="40" t="n">
        <v>182</v>
      </c>
      <c r="H197" s="38">
        <f>TRUNC((_xlfn.NORM.INV((RAND()),$E$24,$E$25)),2)</f>
        <v/>
      </c>
      <c r="I197" s="38">
        <f>TRUNC((_xlfn.NORM.INV((RAND()),$E$24,$E$25)),2)</f>
        <v/>
      </c>
      <c r="J197" s="38">
        <f>TRUNC((_xlfn.NORM.INV((RAND()),$E$24,$E$25)),2)</f>
        <v/>
      </c>
      <c r="AA197" s="40" t="n">
        <v>182</v>
      </c>
      <c r="AB197" s="62">
        <f>IF(H197&lt;0,0,H197)</f>
        <v/>
      </c>
      <c r="AC197" s="62">
        <f>IF(I197&lt;0,0,I197)</f>
        <v/>
      </c>
      <c r="AD197" s="62">
        <f>IF(J197&lt;0,0,J197)</f>
        <v/>
      </c>
      <c r="AT197" s="40" t="n">
        <v>182</v>
      </c>
      <c r="AU197" s="4" t="n">
        <v>31.41</v>
      </c>
      <c r="AV197" s="4" t="n">
        <v>26.72</v>
      </c>
      <c r="AW197" s="4" t="n">
        <v>30.9</v>
      </c>
    </row>
    <row r="198">
      <c r="G198" s="40" t="n">
        <v>183</v>
      </c>
      <c r="H198" s="38">
        <f>TRUNC((_xlfn.NORM.INV((RAND()),$E$24,$E$25)),2)</f>
        <v/>
      </c>
      <c r="I198" s="38">
        <f>TRUNC((_xlfn.NORM.INV((RAND()),$E$24,$E$25)),2)</f>
        <v/>
      </c>
      <c r="J198" s="38">
        <f>TRUNC((_xlfn.NORM.INV((RAND()),$E$24,$E$25)),2)</f>
        <v/>
      </c>
      <c r="AA198" s="40" t="n">
        <v>183</v>
      </c>
      <c r="AB198" s="62">
        <f>IF(H198&lt;0,0,H198)</f>
        <v/>
      </c>
      <c r="AC198" s="62">
        <f>IF(I198&lt;0,0,I198)</f>
        <v/>
      </c>
      <c r="AD198" s="62">
        <f>IF(J198&lt;0,0,J198)</f>
        <v/>
      </c>
      <c r="AT198" s="40" t="n">
        <v>183</v>
      </c>
      <c r="AU198" s="4" t="n">
        <v>26.78</v>
      </c>
      <c r="AV198" s="4" t="n">
        <v>29.87</v>
      </c>
      <c r="AW198" s="4" t="n">
        <v>27.99</v>
      </c>
    </row>
    <row r="199">
      <c r="G199" s="40" t="n">
        <v>184</v>
      </c>
      <c r="H199" s="38">
        <f>TRUNC((_xlfn.NORM.INV((RAND()),$E$24,$E$25)),2)</f>
        <v/>
      </c>
      <c r="I199" s="38">
        <f>TRUNC((_xlfn.NORM.INV((RAND()),$E$24,$E$25)),2)</f>
        <v/>
      </c>
      <c r="J199" s="38">
        <f>TRUNC((_xlfn.NORM.INV((RAND()),$E$24,$E$25)),2)</f>
        <v/>
      </c>
      <c r="AA199" s="40" t="n">
        <v>184</v>
      </c>
      <c r="AB199" s="62">
        <f>IF(H199&lt;0,0,H199)</f>
        <v/>
      </c>
      <c r="AC199" s="62">
        <f>IF(I199&lt;0,0,I199)</f>
        <v/>
      </c>
      <c r="AD199" s="62">
        <f>IF(J199&lt;0,0,J199)</f>
        <v/>
      </c>
      <c r="AT199" s="40" t="n">
        <v>184</v>
      </c>
      <c r="AU199" s="4" t="n">
        <v>18.28</v>
      </c>
      <c r="AV199" s="4" t="n">
        <v>31.39</v>
      </c>
      <c r="AW199" s="4" t="n">
        <v>23.1</v>
      </c>
    </row>
    <row r="200">
      <c r="G200" s="40" t="n">
        <v>185</v>
      </c>
      <c r="H200" s="38">
        <f>TRUNC((_xlfn.NORM.INV((RAND()),$E$24,$E$25)),2)</f>
        <v/>
      </c>
      <c r="I200" s="38">
        <f>TRUNC((_xlfn.NORM.INV((RAND()),$E$24,$E$25)),2)</f>
        <v/>
      </c>
      <c r="J200" s="38">
        <f>TRUNC((_xlfn.NORM.INV((RAND()),$E$24,$E$25)),2)</f>
        <v/>
      </c>
      <c r="AA200" s="40" t="n">
        <v>185</v>
      </c>
      <c r="AB200" s="62">
        <f>IF(H200&lt;0,0,H200)</f>
        <v/>
      </c>
      <c r="AC200" s="62">
        <f>IF(I200&lt;0,0,I200)</f>
        <v/>
      </c>
      <c r="AD200" s="62">
        <f>IF(J200&lt;0,0,J200)</f>
        <v/>
      </c>
      <c r="AT200" s="40" t="n">
        <v>185</v>
      </c>
      <c r="AU200" s="4" t="n">
        <v>31.59</v>
      </c>
      <c r="AV200" s="4" t="n">
        <v>25.43</v>
      </c>
      <c r="AW200" s="4" t="n">
        <v>24.54</v>
      </c>
    </row>
    <row r="201">
      <c r="G201" s="40" t="n">
        <v>186</v>
      </c>
      <c r="H201" s="38">
        <f>TRUNC((_xlfn.NORM.INV((RAND()),$E$24,$E$25)),2)</f>
        <v/>
      </c>
      <c r="I201" s="38">
        <f>TRUNC((_xlfn.NORM.INV((RAND()),$E$24,$E$25)),2)</f>
        <v/>
      </c>
      <c r="J201" s="38">
        <f>TRUNC((_xlfn.NORM.INV((RAND()),$E$24,$E$25)),2)</f>
        <v/>
      </c>
      <c r="AA201" s="40" t="n">
        <v>186</v>
      </c>
      <c r="AB201" s="62">
        <f>IF(H201&lt;0,0,H201)</f>
        <v/>
      </c>
      <c r="AC201" s="62">
        <f>IF(I201&lt;0,0,I201)</f>
        <v/>
      </c>
      <c r="AD201" s="62">
        <f>IF(J201&lt;0,0,J201)</f>
        <v/>
      </c>
      <c r="AT201" s="40" t="n">
        <v>186</v>
      </c>
      <c r="AU201" s="4" t="n">
        <v>33.8</v>
      </c>
      <c r="AV201" s="4" t="n">
        <v>23.83</v>
      </c>
      <c r="AW201" s="4" t="n">
        <v>25.58</v>
      </c>
    </row>
    <row r="202">
      <c r="G202" s="40" t="n">
        <v>187</v>
      </c>
      <c r="H202" s="38">
        <f>TRUNC((_xlfn.NORM.INV((RAND()),$E$24,$E$25)),2)</f>
        <v/>
      </c>
      <c r="I202" s="38">
        <f>TRUNC((_xlfn.NORM.INV((RAND()),$E$24,$E$25)),2)</f>
        <v/>
      </c>
      <c r="J202" s="38">
        <f>TRUNC((_xlfn.NORM.INV((RAND()),$E$24,$E$25)),2)</f>
        <v/>
      </c>
      <c r="AA202" s="40" t="n">
        <v>187</v>
      </c>
      <c r="AB202" s="62">
        <f>IF(H202&lt;0,0,H202)</f>
        <v/>
      </c>
      <c r="AC202" s="62">
        <f>IF(I202&lt;0,0,I202)</f>
        <v/>
      </c>
      <c r="AD202" s="62">
        <f>IF(J202&lt;0,0,J202)</f>
        <v/>
      </c>
      <c r="AT202" s="40" t="n">
        <v>187</v>
      </c>
      <c r="AU202" s="4" t="n">
        <v>23.63</v>
      </c>
      <c r="AV202" s="4" t="n">
        <v>25.51</v>
      </c>
      <c r="AW202" s="4" t="n">
        <v>30.8</v>
      </c>
    </row>
    <row r="203">
      <c r="G203" s="40" t="n">
        <v>188</v>
      </c>
      <c r="H203" s="38">
        <f>TRUNC((_xlfn.NORM.INV((RAND()),$E$24,$E$25)),2)</f>
        <v/>
      </c>
      <c r="I203" s="38">
        <f>TRUNC((_xlfn.NORM.INV((RAND()),$E$24,$E$25)),2)</f>
        <v/>
      </c>
      <c r="J203" s="38">
        <f>TRUNC((_xlfn.NORM.INV((RAND()),$E$24,$E$25)),2)</f>
        <v/>
      </c>
      <c r="AA203" s="40" t="n">
        <v>188</v>
      </c>
      <c r="AB203" s="62">
        <f>IF(H203&lt;0,0,H203)</f>
        <v/>
      </c>
      <c r="AC203" s="62">
        <f>IF(I203&lt;0,0,I203)</f>
        <v/>
      </c>
      <c r="AD203" s="62">
        <f>IF(J203&lt;0,0,J203)</f>
        <v/>
      </c>
      <c r="AT203" s="40" t="n">
        <v>188</v>
      </c>
      <c r="AU203" s="4" t="n">
        <v>23.44</v>
      </c>
      <c r="AV203" s="4" t="n">
        <v>24.32</v>
      </c>
      <c r="AW203" s="4" t="n">
        <v>27.17</v>
      </c>
    </row>
    <row r="204">
      <c r="G204" s="40" t="n">
        <v>189</v>
      </c>
      <c r="H204" s="38">
        <f>TRUNC((_xlfn.NORM.INV((RAND()),$E$24,$E$25)),2)</f>
        <v/>
      </c>
      <c r="I204" s="38">
        <f>TRUNC((_xlfn.NORM.INV((RAND()),$E$24,$E$25)),2)</f>
        <v/>
      </c>
      <c r="J204" s="38">
        <f>TRUNC((_xlfn.NORM.INV((RAND()),$E$24,$E$25)),2)</f>
        <v/>
      </c>
      <c r="AA204" s="40" t="n">
        <v>189</v>
      </c>
      <c r="AB204" s="62">
        <f>IF(H204&lt;0,0,H204)</f>
        <v/>
      </c>
      <c r="AC204" s="62">
        <f>IF(I204&lt;0,0,I204)</f>
        <v/>
      </c>
      <c r="AD204" s="62">
        <f>IF(J204&lt;0,0,J204)</f>
        <v/>
      </c>
      <c r="AT204" s="40" t="n">
        <v>189</v>
      </c>
      <c r="AU204" s="4" t="n">
        <v>23.52</v>
      </c>
      <c r="AV204" s="4" t="n">
        <v>25.53</v>
      </c>
      <c r="AW204" s="4" t="n">
        <v>39.68</v>
      </c>
    </row>
    <row r="205">
      <c r="G205" s="40" t="n">
        <v>190</v>
      </c>
      <c r="H205" s="38">
        <f>TRUNC((_xlfn.NORM.INV((RAND()),$E$24,$E$25)),2)</f>
        <v/>
      </c>
      <c r="I205" s="38">
        <f>TRUNC((_xlfn.NORM.INV((RAND()),$E$24,$E$25)),2)</f>
        <v/>
      </c>
      <c r="J205" s="38">
        <f>TRUNC((_xlfn.NORM.INV((RAND()),$E$24,$E$25)),2)</f>
        <v/>
      </c>
      <c r="AA205" s="40" t="n">
        <v>190</v>
      </c>
      <c r="AB205" s="62">
        <f>IF(H205&lt;0,0,H205)</f>
        <v/>
      </c>
      <c r="AC205" s="62">
        <f>IF(I205&lt;0,0,I205)</f>
        <v/>
      </c>
      <c r="AD205" s="62">
        <f>IF(J205&lt;0,0,J205)</f>
        <v/>
      </c>
      <c r="AT205" s="40" t="n">
        <v>190</v>
      </c>
      <c r="AU205" s="4" t="n">
        <v>23.5</v>
      </c>
      <c r="AV205" s="4" t="n">
        <v>21.98</v>
      </c>
      <c r="AW205" s="4" t="n">
        <v>21.69</v>
      </c>
    </row>
    <row r="206">
      <c r="G206" s="40" t="n">
        <v>191</v>
      </c>
      <c r="H206" s="38">
        <f>TRUNC((_xlfn.NORM.INV((RAND()),$E$24,$E$25)),2)</f>
        <v/>
      </c>
      <c r="I206" s="38">
        <f>TRUNC((_xlfn.NORM.INV((RAND()),$E$24,$E$25)),2)</f>
        <v/>
      </c>
      <c r="J206" s="38">
        <f>TRUNC((_xlfn.NORM.INV((RAND()),$E$24,$E$25)),2)</f>
        <v/>
      </c>
      <c r="AA206" s="40" t="n">
        <v>191</v>
      </c>
      <c r="AB206" s="62">
        <f>IF(H206&lt;0,0,H206)</f>
        <v/>
      </c>
      <c r="AC206" s="62">
        <f>IF(I206&lt;0,0,I206)</f>
        <v/>
      </c>
      <c r="AD206" s="62">
        <f>IF(J206&lt;0,0,J206)</f>
        <v/>
      </c>
      <c r="AT206" s="40" t="n">
        <v>191</v>
      </c>
      <c r="AU206" s="4" t="n">
        <v>32.33</v>
      </c>
      <c r="AV206" s="4" t="n">
        <v>21.12</v>
      </c>
      <c r="AW206" s="4" t="n">
        <v>24.74</v>
      </c>
    </row>
    <row r="207">
      <c r="G207" s="40" t="n">
        <v>192</v>
      </c>
      <c r="H207" s="38">
        <f>TRUNC((_xlfn.NORM.INV((RAND()),$E$24,$E$25)),2)</f>
        <v/>
      </c>
      <c r="I207" s="38">
        <f>TRUNC((_xlfn.NORM.INV((RAND()),$E$24,$E$25)),2)</f>
        <v/>
      </c>
      <c r="J207" s="38">
        <f>TRUNC((_xlfn.NORM.INV((RAND()),$E$24,$E$25)),2)</f>
        <v/>
      </c>
      <c r="AA207" s="40" t="n">
        <v>192</v>
      </c>
      <c r="AB207" s="62">
        <f>IF(H207&lt;0,0,H207)</f>
        <v/>
      </c>
      <c r="AC207" s="62">
        <f>IF(I207&lt;0,0,I207)</f>
        <v/>
      </c>
      <c r="AD207" s="62">
        <f>IF(J207&lt;0,0,J207)</f>
        <v/>
      </c>
      <c r="AT207" s="40" t="n">
        <v>192</v>
      </c>
      <c r="AU207" s="4" t="n">
        <v>25.9</v>
      </c>
      <c r="AV207" s="4" t="n">
        <v>28.76</v>
      </c>
      <c r="AW207" s="4" t="n">
        <v>25.01</v>
      </c>
    </row>
    <row r="208">
      <c r="G208" s="40" t="n">
        <v>193</v>
      </c>
      <c r="H208" s="38">
        <f>TRUNC((_xlfn.NORM.INV((RAND()),$E$24,$E$25)),2)</f>
        <v/>
      </c>
      <c r="I208" s="38">
        <f>TRUNC((_xlfn.NORM.INV((RAND()),$E$24,$E$25)),2)</f>
        <v/>
      </c>
      <c r="J208" s="38">
        <f>TRUNC((_xlfn.NORM.INV((RAND()),$E$24,$E$25)),2)</f>
        <v/>
      </c>
      <c r="AA208" s="40" t="n">
        <v>193</v>
      </c>
      <c r="AB208" s="62">
        <f>IF(H208&lt;0,0,H208)</f>
        <v/>
      </c>
      <c r="AC208" s="62">
        <f>IF(I208&lt;0,0,I208)</f>
        <v/>
      </c>
      <c r="AD208" s="62">
        <f>IF(J208&lt;0,0,J208)</f>
        <v/>
      </c>
      <c r="AT208" s="40" t="n">
        <v>193</v>
      </c>
      <c r="AU208" s="4" t="n">
        <v>22.09</v>
      </c>
      <c r="AV208" s="4" t="n">
        <v>35.03</v>
      </c>
      <c r="AW208" s="4" t="n">
        <v>24.48</v>
      </c>
    </row>
    <row r="209">
      <c r="G209" s="40" t="n">
        <v>194</v>
      </c>
      <c r="H209" s="38">
        <f>TRUNC((_xlfn.NORM.INV((RAND()),$E$24,$E$25)),2)</f>
        <v/>
      </c>
      <c r="I209" s="38">
        <f>TRUNC((_xlfn.NORM.INV((RAND()),$E$24,$E$25)),2)</f>
        <v/>
      </c>
      <c r="J209" s="38">
        <f>TRUNC((_xlfn.NORM.INV((RAND()),$E$24,$E$25)),2)</f>
        <v/>
      </c>
      <c r="AA209" s="40" t="n">
        <v>194</v>
      </c>
      <c r="AB209" s="62">
        <f>IF(H209&lt;0,0,H209)</f>
        <v/>
      </c>
      <c r="AC209" s="62">
        <f>IF(I209&lt;0,0,I209)</f>
        <v/>
      </c>
      <c r="AD209" s="62">
        <f>IF(J209&lt;0,0,J209)</f>
        <v/>
      </c>
      <c r="AT209" s="40" t="n">
        <v>194</v>
      </c>
      <c r="AU209" s="4" t="n">
        <v>26.25</v>
      </c>
      <c r="AV209" s="4" t="n">
        <v>30.65</v>
      </c>
      <c r="AW209" s="4" t="n">
        <v>31.54</v>
      </c>
    </row>
    <row r="210">
      <c r="G210" s="40" t="n">
        <v>195</v>
      </c>
      <c r="H210" s="38">
        <f>TRUNC((_xlfn.NORM.INV((RAND()),$E$24,$E$25)),2)</f>
        <v/>
      </c>
      <c r="I210" s="38">
        <f>TRUNC((_xlfn.NORM.INV((RAND()),$E$24,$E$25)),2)</f>
        <v/>
      </c>
      <c r="J210" s="38">
        <f>TRUNC((_xlfn.NORM.INV((RAND()),$E$24,$E$25)),2)</f>
        <v/>
      </c>
      <c r="AA210" s="40" t="n">
        <v>195</v>
      </c>
      <c r="AB210" s="62">
        <f>IF(H210&lt;0,0,H210)</f>
        <v/>
      </c>
      <c r="AC210" s="62">
        <f>IF(I210&lt;0,0,I210)</f>
        <v/>
      </c>
      <c r="AD210" s="62">
        <f>IF(J210&lt;0,0,J210)</f>
        <v/>
      </c>
      <c r="AT210" s="40" t="n">
        <v>195</v>
      </c>
      <c r="AU210" s="4" t="n">
        <v>16.86</v>
      </c>
      <c r="AV210" s="4" t="n">
        <v>29.46</v>
      </c>
      <c r="AW210" s="4" t="n">
        <v>19.81</v>
      </c>
    </row>
    <row r="211">
      <c r="G211" s="40" t="n">
        <v>196</v>
      </c>
      <c r="H211" s="38">
        <f>TRUNC((_xlfn.NORM.INV((RAND()),$E$24,$E$25)),2)</f>
        <v/>
      </c>
      <c r="I211" s="38">
        <f>TRUNC((_xlfn.NORM.INV((RAND()),$E$24,$E$25)),2)</f>
        <v/>
      </c>
      <c r="J211" s="38">
        <f>TRUNC((_xlfn.NORM.INV((RAND()),$E$24,$E$25)),2)</f>
        <v/>
      </c>
      <c r="AA211" s="40" t="n">
        <v>196</v>
      </c>
      <c r="AB211" s="62">
        <f>IF(H211&lt;0,0,H211)</f>
        <v/>
      </c>
      <c r="AC211" s="62">
        <f>IF(I211&lt;0,0,I211)</f>
        <v/>
      </c>
      <c r="AD211" s="62">
        <f>IF(J211&lt;0,0,J211)</f>
        <v/>
      </c>
      <c r="AT211" s="40" t="n">
        <v>196</v>
      </c>
      <c r="AU211" s="4" t="n">
        <v>25.46</v>
      </c>
      <c r="AV211" s="4" t="n">
        <v>26.71</v>
      </c>
      <c r="AW211" s="4" t="n">
        <v>20.59</v>
      </c>
    </row>
    <row r="212">
      <c r="G212" s="40" t="n">
        <v>197</v>
      </c>
      <c r="H212" s="38">
        <f>TRUNC((_xlfn.NORM.INV((RAND()),$E$24,$E$25)),2)</f>
        <v/>
      </c>
      <c r="I212" s="38">
        <f>TRUNC((_xlfn.NORM.INV((RAND()),$E$24,$E$25)),2)</f>
        <v/>
      </c>
      <c r="J212" s="38">
        <f>TRUNC((_xlfn.NORM.INV((RAND()),$E$24,$E$25)),2)</f>
        <v/>
      </c>
      <c r="AA212" s="40" t="n">
        <v>197</v>
      </c>
      <c r="AB212" s="62">
        <f>IF(H212&lt;0,0,H212)</f>
        <v/>
      </c>
      <c r="AC212" s="62">
        <f>IF(I212&lt;0,0,I212)</f>
        <v/>
      </c>
      <c r="AD212" s="62">
        <f>IF(J212&lt;0,0,J212)</f>
        <v/>
      </c>
      <c r="AT212" s="40" t="n">
        <v>197</v>
      </c>
      <c r="AU212" s="4" t="n">
        <v>24.93</v>
      </c>
      <c r="AV212" s="4" t="n">
        <v>27.19</v>
      </c>
      <c r="AW212" s="4" t="n">
        <v>32.58</v>
      </c>
    </row>
    <row r="213">
      <c r="G213" s="40" t="n">
        <v>198</v>
      </c>
      <c r="H213" s="38">
        <f>TRUNC((_xlfn.NORM.INV((RAND()),$E$24,$E$25)),2)</f>
        <v/>
      </c>
      <c r="I213" s="38">
        <f>TRUNC((_xlfn.NORM.INV((RAND()),$E$24,$E$25)),2)</f>
        <v/>
      </c>
      <c r="J213" s="38">
        <f>TRUNC((_xlfn.NORM.INV((RAND()),$E$24,$E$25)),2)</f>
        <v/>
      </c>
      <c r="AA213" s="40" t="n">
        <v>198</v>
      </c>
      <c r="AB213" s="62">
        <f>IF(H213&lt;0,0,H213)</f>
        <v/>
      </c>
      <c r="AC213" s="62">
        <f>IF(I213&lt;0,0,I213)</f>
        <v/>
      </c>
      <c r="AD213" s="62">
        <f>IF(J213&lt;0,0,J213)</f>
        <v/>
      </c>
      <c r="AT213" s="40" t="n">
        <v>198</v>
      </c>
      <c r="AU213" s="4" t="n">
        <v>28.89</v>
      </c>
      <c r="AV213" s="4" t="n">
        <v>31.66</v>
      </c>
      <c r="AW213" s="4" t="n">
        <v>24.67</v>
      </c>
    </row>
  </sheetData>
  <mergeCells count="1">
    <mergeCell ref="D3:W3"/>
  </mergeCells>
  <pageMargins left="0.511811024" right="0.511811024" top="0.787401575" bottom="0.787401575" header="0.31496062" footer="0.3149606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E2:CA224"/>
  <sheetViews>
    <sheetView zoomScale="90" zoomScaleNormal="90" workbookViewId="0">
      <selection activeCell="A1" sqref="A1"/>
    </sheetView>
  </sheetViews>
  <sheetFormatPr baseColWidth="8" defaultColWidth="8.88671875" defaultRowHeight="14.4"/>
  <cols>
    <col width="7.44140625" bestFit="1" customWidth="1" style="94" min="1" max="1"/>
    <col width="8" bestFit="1" customWidth="1" style="94" min="2" max="2"/>
    <col width="8.5546875" bestFit="1" customWidth="1" style="94" min="3" max="3"/>
    <col width="11.5546875" customWidth="1" style="94" min="4" max="4"/>
    <col width="9.44140625" customWidth="1" style="94" min="5" max="5"/>
    <col width="11.6640625" customWidth="1" style="94" min="6" max="6"/>
    <col width="8.88671875" customWidth="1" style="94" min="7" max="11"/>
    <col width="9.5546875" bestFit="1" customWidth="1" style="94" min="12" max="12"/>
    <col width="8.88671875" customWidth="1" style="94" min="13" max="23"/>
    <col width="10.6640625" bestFit="1" customWidth="1" style="94" min="24" max="24"/>
    <col width="10.6640625" customWidth="1" style="94" min="25" max="25"/>
    <col width="11.6640625" bestFit="1" customWidth="1" style="94" min="26" max="26"/>
    <col width="8.88671875" customWidth="1" style="94" min="27" max="44"/>
    <col width="15.5546875" bestFit="1" customWidth="1" style="94" min="45" max="45"/>
    <col width="13.21875" bestFit="1" customWidth="1" style="94" min="46" max="46"/>
    <col width="9.6640625" bestFit="1" customWidth="1" style="94" min="47" max="47"/>
    <col width="8.88671875" customWidth="1" style="94" min="48" max="64"/>
    <col width="10" bestFit="1" customWidth="1" style="94" min="65" max="79"/>
    <col width="8.88671875" customWidth="1" style="94" min="80" max="16384"/>
  </cols>
  <sheetData>
    <row r="2">
      <c r="H2" s="92" t="inlineStr">
        <is>
          <t>CÁLCULOS PARA A GERAÇÃO DOS DADOS DO ESTOQUE INICIAL</t>
        </is>
      </c>
      <c r="W2" s="92" t="n"/>
      <c r="X2" s="92" t="n"/>
      <c r="Y2" s="92" t="n"/>
      <c r="Z2" s="92" t="n"/>
      <c r="AA2" s="92" t="n"/>
      <c r="AB2" s="92" t="n"/>
      <c r="AC2" s="92" t="n"/>
      <c r="AD2" s="92" t="n"/>
      <c r="AE2" s="92" t="n"/>
      <c r="AF2" s="92" t="n"/>
      <c r="AG2" s="92" t="n"/>
      <c r="AH2" s="92" t="n"/>
      <c r="AI2" s="92" t="n"/>
      <c r="AJ2" s="92" t="n"/>
      <c r="AK2" s="92" t="n"/>
      <c r="AL2" s="92" t="n"/>
      <c r="AM2" s="92" t="n"/>
      <c r="AN2" s="92" t="n"/>
      <c r="AO2" s="92" t="n"/>
      <c r="AP2" s="92" t="n"/>
      <c r="AQ2" s="92" t="n"/>
      <c r="AT2" s="37" t="inlineStr">
        <is>
          <t>SUPPLIERS</t>
        </is>
      </c>
    </row>
    <row r="3">
      <c r="AU3" s="94" t="inlineStr">
        <is>
          <t>máximo</t>
        </is>
      </c>
      <c r="AV3" s="41">
        <f>MAX(AU5:BI7)</f>
        <v/>
      </c>
      <c r="AX3" s="94" t="inlineStr">
        <is>
          <t>mínimo</t>
        </is>
      </c>
      <c r="AY3" s="41">
        <f>MIN(AU5:BI7)</f>
        <v/>
      </c>
    </row>
    <row r="4">
      <c r="H4" s="94" t="n">
        <v>1</v>
      </c>
      <c r="I4" s="94" t="n">
        <v>2</v>
      </c>
      <c r="J4" s="94" t="n">
        <v>3</v>
      </c>
      <c r="K4" s="94" t="n">
        <v>4</v>
      </c>
      <c r="L4" s="94" t="n">
        <v>5</v>
      </c>
      <c r="M4" s="94" t="n">
        <v>6</v>
      </c>
      <c r="N4" s="94" t="n">
        <v>7</v>
      </c>
      <c r="O4" s="94" t="n">
        <v>8</v>
      </c>
      <c r="P4" s="94" t="n">
        <v>9</v>
      </c>
      <c r="Q4" s="94" t="n">
        <v>10</v>
      </c>
      <c r="R4" s="94" t="n">
        <v>11</v>
      </c>
      <c r="S4" s="94" t="n">
        <v>12</v>
      </c>
      <c r="T4" s="94" t="n">
        <v>13</v>
      </c>
      <c r="U4" s="94" t="n">
        <v>14</v>
      </c>
      <c r="V4" s="94" t="n">
        <v>15</v>
      </c>
      <c r="X4" s="38" t="inlineStr">
        <is>
          <t>Soma</t>
        </is>
      </c>
      <c r="Y4" s="38" t="n"/>
      <c r="Z4" s="38" t="n"/>
      <c r="AA4" s="38" t="n"/>
      <c r="AB4" s="94" t="n">
        <v>1</v>
      </c>
      <c r="AC4" s="94" t="n">
        <v>2</v>
      </c>
      <c r="AD4" s="94" t="n">
        <v>3</v>
      </c>
      <c r="AE4" s="94" t="n">
        <v>4</v>
      </c>
      <c r="AF4" s="94" t="n">
        <v>5</v>
      </c>
      <c r="AG4" s="94" t="n">
        <v>6</v>
      </c>
      <c r="AH4" s="94" t="n">
        <v>7</v>
      </c>
      <c r="AI4" s="94" t="n">
        <v>8</v>
      </c>
      <c r="AJ4" s="94" t="n">
        <v>9</v>
      </c>
      <c r="AK4" s="94" t="n">
        <v>10</v>
      </c>
      <c r="AL4" s="94" t="n">
        <v>11</v>
      </c>
      <c r="AM4" s="94" t="n">
        <v>12</v>
      </c>
      <c r="AN4" s="94" t="n">
        <v>13</v>
      </c>
      <c r="AO4" s="94" t="n">
        <v>14</v>
      </c>
      <c r="AP4" s="94" t="n">
        <v>15</v>
      </c>
      <c r="AT4" s="94" t="inlineStr">
        <is>
          <t>Ei (p)</t>
        </is>
      </c>
      <c r="AU4" s="94" t="n">
        <v>1</v>
      </c>
      <c r="AV4" s="94" t="n">
        <v>2</v>
      </c>
      <c r="AW4" s="94" t="n">
        <v>3</v>
      </c>
      <c r="AX4" s="94" t="n">
        <v>4</v>
      </c>
      <c r="AY4" s="94" t="n">
        <v>5</v>
      </c>
      <c r="AZ4" s="94" t="n">
        <v>6</v>
      </c>
      <c r="BA4" s="94" t="n">
        <v>7</v>
      </c>
      <c r="BB4" s="94" t="n">
        <v>8</v>
      </c>
      <c r="BC4" s="94" t="n">
        <v>9</v>
      </c>
      <c r="BD4" s="94" t="n">
        <v>10</v>
      </c>
      <c r="BE4" s="94" t="n">
        <v>11</v>
      </c>
      <c r="BF4" s="94" t="n">
        <v>12</v>
      </c>
      <c r="BG4" s="94" t="n">
        <v>13</v>
      </c>
      <c r="BH4" s="94" t="n">
        <v>14</v>
      </c>
      <c r="BI4" s="94" t="n">
        <v>15</v>
      </c>
    </row>
    <row r="5">
      <c r="G5" s="94" t="n">
        <v>1</v>
      </c>
      <c r="H5" s="38">
        <f>Suppliers!I22*Demand!AU5</f>
        <v/>
      </c>
      <c r="I5" s="38">
        <f>Suppliers!J22*Demand!AV5</f>
        <v/>
      </c>
      <c r="J5" s="38">
        <f>Suppliers!K22*Demand!AW5</f>
        <v/>
      </c>
      <c r="K5" s="38">
        <f>Suppliers!L22*Demand!AX5</f>
        <v/>
      </c>
      <c r="L5" s="38">
        <f>Suppliers!M22*Demand!AY5</f>
        <v/>
      </c>
      <c r="M5" s="38">
        <f>Suppliers!N22*Demand!AZ5</f>
        <v/>
      </c>
      <c r="N5" s="38">
        <f>Suppliers!O22*Demand!BA5</f>
        <v/>
      </c>
      <c r="O5" s="38">
        <f>Suppliers!P22*Demand!BB5</f>
        <v/>
      </c>
      <c r="P5" s="38">
        <f>Suppliers!Q22*Demand!BC5</f>
        <v/>
      </c>
      <c r="Q5" s="38">
        <f>Suppliers!R22*Demand!BD5</f>
        <v/>
      </c>
      <c r="R5" s="38">
        <f>Suppliers!S22*Demand!BE5</f>
        <v/>
      </c>
      <c r="S5" s="38">
        <f>Suppliers!T22*Demand!BF5</f>
        <v/>
      </c>
      <c r="T5" s="38">
        <f>Suppliers!U22*Demand!BG5</f>
        <v/>
      </c>
      <c r="U5" s="38">
        <f>Suppliers!V22*Demand!BH5</f>
        <v/>
      </c>
      <c r="V5" s="38">
        <f>Suppliers!W22*Demand!BI5</f>
        <v/>
      </c>
      <c r="X5" s="39">
        <f>SUM(H5:V7)</f>
        <v/>
      </c>
      <c r="Y5" s="39" t="n"/>
      <c r="Z5" s="60" t="inlineStr">
        <is>
          <t>Input source</t>
        </is>
      </c>
      <c r="AA5" s="40" t="n">
        <v>1</v>
      </c>
      <c r="AB5" s="64">
        <f>TRUNC(IF(H5&lt;0,0,H5),0)</f>
        <v/>
      </c>
      <c r="AC5" s="64">
        <f>TRUNC(IF(I5&lt;0,0,I5),0)</f>
        <v/>
      </c>
      <c r="AD5" s="64">
        <f>TRUNC(IF(J5&lt;0,0,J5),0)</f>
        <v/>
      </c>
      <c r="AE5" s="64">
        <f>TRUNC(IF(K5&lt;0,0,K5),0)</f>
        <v/>
      </c>
      <c r="AF5" s="64">
        <f>TRUNC(IF(L5&lt;0,0,L5),0)</f>
        <v/>
      </c>
      <c r="AG5" s="64">
        <f>TRUNC(IF(M5&lt;0,0,M5),0)</f>
        <v/>
      </c>
      <c r="AH5" s="64">
        <f>TRUNC(IF(N5&lt;0,0,N5),0)</f>
        <v/>
      </c>
      <c r="AI5" s="64">
        <f>TRUNC(IF(O5&lt;0,0,O5),0)</f>
        <v/>
      </c>
      <c r="AJ5" s="64">
        <f>TRUNC(IF(P5&lt;0,0,P5),0)</f>
        <v/>
      </c>
      <c r="AK5" s="64">
        <f>TRUNC(IF(Q5&lt;0,0,Q5),0)</f>
        <v/>
      </c>
      <c r="AL5" s="64">
        <f>TRUNC(IF(R5&lt;0,0,R5),0)</f>
        <v/>
      </c>
      <c r="AM5" s="64">
        <f>TRUNC(IF(S5&lt;0,0,S5),0)</f>
        <v/>
      </c>
      <c r="AN5" s="64">
        <f>TRUNC(IF(T5&lt;0,0,T5),0)</f>
        <v/>
      </c>
      <c r="AO5" s="64">
        <f>TRUNC(IF(U5&lt;0,0,U5),0)</f>
        <v/>
      </c>
      <c r="AP5" s="64">
        <f>TRUNC(IF(V5&lt;0,0,V5),0)</f>
        <v/>
      </c>
      <c r="AS5" s="35" t="inlineStr">
        <is>
          <t>SupPlanBegStock</t>
        </is>
      </c>
      <c r="AT5" s="94" t="n">
        <v>1</v>
      </c>
      <c r="AU5" s="42" t="n">
        <v>2187</v>
      </c>
      <c r="AV5" s="42" t="n">
        <v>4436</v>
      </c>
      <c r="AW5" s="42" t="n">
        <v>3221</v>
      </c>
      <c r="AX5" s="42" t="n">
        <v>3938</v>
      </c>
      <c r="AY5" s="42" t="n">
        <v>6712</v>
      </c>
      <c r="AZ5" s="42" t="n">
        <v>4521</v>
      </c>
      <c r="BA5" s="42" t="n">
        <v>2194</v>
      </c>
      <c r="BB5" s="42" t="n">
        <v>6704</v>
      </c>
      <c r="BC5" s="42" t="n">
        <v>5066</v>
      </c>
      <c r="BD5" s="42" t="n">
        <v>3832</v>
      </c>
      <c r="BE5" s="42" t="n">
        <v>5886</v>
      </c>
      <c r="BF5" s="42" t="n">
        <v>3015</v>
      </c>
      <c r="BG5" s="42" t="n">
        <v>4595</v>
      </c>
      <c r="BH5" s="42" t="n">
        <v>4358</v>
      </c>
      <c r="BI5" s="42" t="n">
        <v>8691</v>
      </c>
      <c r="BK5" s="94">
        <f>SUM(SuppliersPlanStock)</f>
        <v/>
      </c>
      <c r="BM5" s="39" t="n"/>
      <c r="BN5" s="39" t="n"/>
      <c r="BO5" s="39" t="n"/>
      <c r="BP5" s="39" t="n"/>
      <c r="BQ5" s="39" t="n"/>
      <c r="BR5" s="39" t="n"/>
      <c r="BS5" s="39" t="n"/>
      <c r="BT5" s="39" t="n"/>
      <c r="BU5" s="39" t="n"/>
      <c r="BV5" s="39" t="n"/>
      <c r="BW5" s="39" t="n"/>
      <c r="BX5" s="39" t="n"/>
      <c r="BY5" s="39" t="n"/>
      <c r="BZ5" s="39" t="n"/>
      <c r="CA5" s="39" t="n"/>
    </row>
    <row r="6">
      <c r="G6" s="94" t="n">
        <v>2</v>
      </c>
      <c r="H6" s="38">
        <f>Suppliers!I23*Demand!AU6</f>
        <v/>
      </c>
      <c r="I6" s="38">
        <f>Suppliers!J23*Demand!AV6</f>
        <v/>
      </c>
      <c r="J6" s="38">
        <f>Suppliers!K23*Demand!AW6</f>
        <v/>
      </c>
      <c r="K6" s="38">
        <f>Suppliers!L23*Demand!AX6</f>
        <v/>
      </c>
      <c r="L6" s="38">
        <f>Suppliers!M23*Demand!AY6</f>
        <v/>
      </c>
      <c r="M6" s="38">
        <f>Suppliers!N23*Demand!AZ6</f>
        <v/>
      </c>
      <c r="N6" s="38">
        <f>Suppliers!O23*Demand!BA6</f>
        <v/>
      </c>
      <c r="O6" s="38">
        <f>Suppliers!P23*Demand!BB6</f>
        <v/>
      </c>
      <c r="P6" s="38">
        <f>Suppliers!Q23*Demand!BC6</f>
        <v/>
      </c>
      <c r="Q6" s="38">
        <f>Suppliers!R23*Demand!BD6</f>
        <v/>
      </c>
      <c r="R6" s="38">
        <f>Suppliers!S23*Demand!BE6</f>
        <v/>
      </c>
      <c r="S6" s="38">
        <f>Suppliers!T23*Demand!BF6</f>
        <v/>
      </c>
      <c r="T6" s="38">
        <f>Suppliers!U23*Demand!BG6</f>
        <v/>
      </c>
      <c r="U6" s="38">
        <f>Suppliers!V23*Demand!BH6</f>
        <v/>
      </c>
      <c r="V6" s="38">
        <f>Suppliers!W23*Demand!BI6</f>
        <v/>
      </c>
      <c r="Z6" s="38" t="n"/>
      <c r="AA6" s="40" t="n">
        <v>2</v>
      </c>
      <c r="AB6" s="64">
        <f>TRUNC(IF(H6&lt;0,0,H6),0)</f>
        <v/>
      </c>
      <c r="AC6" s="64">
        <f>TRUNC(IF(I6&lt;0,0,I6),0)</f>
        <v/>
      </c>
      <c r="AD6" s="64">
        <f>TRUNC(IF(J6&lt;0,0,J6),0)</f>
        <v/>
      </c>
      <c r="AE6" s="64">
        <f>TRUNC(IF(K6&lt;0,0,K6),0)</f>
        <v/>
      </c>
      <c r="AF6" s="64">
        <f>TRUNC(IF(L6&lt;0,0,L6),0)</f>
        <v/>
      </c>
      <c r="AG6" s="64">
        <f>TRUNC(IF(M6&lt;0,0,M6),0)</f>
        <v/>
      </c>
      <c r="AH6" s="64">
        <f>TRUNC(IF(N6&lt;0,0,N6),0)</f>
        <v/>
      </c>
      <c r="AI6" s="64">
        <f>TRUNC(IF(O6&lt;0,0,O6),0)</f>
        <v/>
      </c>
      <c r="AJ6" s="64">
        <f>TRUNC(IF(P6&lt;0,0,P6),0)</f>
        <v/>
      </c>
      <c r="AK6" s="64">
        <f>TRUNC(IF(Q6&lt;0,0,Q6),0)</f>
        <v/>
      </c>
      <c r="AL6" s="64">
        <f>TRUNC(IF(R6&lt;0,0,R6),0)</f>
        <v/>
      </c>
      <c r="AM6" s="64">
        <f>TRUNC(IF(S6&lt;0,0,S6),0)</f>
        <v/>
      </c>
      <c r="AN6" s="64">
        <f>TRUNC(IF(T6&lt;0,0,T6),0)</f>
        <v/>
      </c>
      <c r="AO6" s="64">
        <f>TRUNC(IF(U6&lt;0,0,U6),0)</f>
        <v/>
      </c>
      <c r="AP6" s="64">
        <f>TRUNC(IF(V6&lt;0,0,V6),0)</f>
        <v/>
      </c>
      <c r="AS6" s="4" t="inlineStr">
        <is>
          <t>Input</t>
        </is>
      </c>
      <c r="AT6" s="94" t="n">
        <v>2</v>
      </c>
      <c r="AU6" s="42" t="n">
        <v>4705</v>
      </c>
      <c r="AV6" s="42" t="n">
        <v>5450</v>
      </c>
      <c r="AW6" s="42" t="n">
        <v>3082</v>
      </c>
      <c r="AX6" s="42" t="n">
        <v>6893</v>
      </c>
      <c r="AY6" s="42" t="n">
        <v>4683</v>
      </c>
      <c r="AZ6" s="42" t="n">
        <v>6897</v>
      </c>
      <c r="BA6" s="42" t="n">
        <v>3754</v>
      </c>
      <c r="BB6" s="42" t="n">
        <v>3730</v>
      </c>
      <c r="BC6" s="42" t="n">
        <v>3269</v>
      </c>
      <c r="BD6" s="42" t="n">
        <v>3991</v>
      </c>
      <c r="BE6" s="42" t="n">
        <v>3470</v>
      </c>
      <c r="BF6" s="42" t="n">
        <v>6345</v>
      </c>
      <c r="BG6" s="42" t="n">
        <v>6386</v>
      </c>
      <c r="BH6" s="42" t="n">
        <v>8300</v>
      </c>
      <c r="BI6" s="42" t="n">
        <v>6001</v>
      </c>
      <c r="BM6" s="39" t="n"/>
      <c r="BN6" s="39" t="n"/>
      <c r="BO6" s="39" t="n"/>
      <c r="BP6" s="39" t="n"/>
      <c r="BQ6" s="39" t="n"/>
      <c r="BR6" s="39" t="n"/>
      <c r="BS6" s="39" t="n"/>
      <c r="BT6" s="39" t="n"/>
      <c r="BU6" s="39" t="n"/>
      <c r="BV6" s="39" t="n"/>
      <c r="BW6" s="39" t="n"/>
      <c r="BX6" s="39" t="n"/>
      <c r="BY6" s="39" t="n"/>
      <c r="BZ6" s="39" t="n"/>
      <c r="CA6" s="39" t="n"/>
    </row>
    <row r="7">
      <c r="G7" s="94" t="n">
        <v>3</v>
      </c>
      <c r="H7" s="38">
        <f>Suppliers!I24*Demand!AU7</f>
        <v/>
      </c>
      <c r="I7" s="38">
        <f>Suppliers!J24*Demand!AV7</f>
        <v/>
      </c>
      <c r="J7" s="38">
        <f>Suppliers!K24*Demand!AW7</f>
        <v/>
      </c>
      <c r="K7" s="38">
        <f>Suppliers!L24*Demand!AX7</f>
        <v/>
      </c>
      <c r="L7" s="38">
        <f>Suppliers!M24*Demand!AY7</f>
        <v/>
      </c>
      <c r="M7" s="38">
        <f>Suppliers!N24*Demand!AZ7</f>
        <v/>
      </c>
      <c r="N7" s="38">
        <f>Suppliers!O24*Demand!BA7</f>
        <v/>
      </c>
      <c r="O7" s="38">
        <f>Suppliers!P24*Demand!BB7</f>
        <v/>
      </c>
      <c r="P7" s="38">
        <f>Suppliers!Q24*Demand!BC7</f>
        <v/>
      </c>
      <c r="Q7" s="38">
        <f>Suppliers!R24*Demand!BD7</f>
        <v/>
      </c>
      <c r="R7" s="38">
        <f>Suppliers!S24*Demand!BE7</f>
        <v/>
      </c>
      <c r="S7" s="38">
        <f>Suppliers!T24*Demand!BF7</f>
        <v/>
      </c>
      <c r="T7" s="38">
        <f>Suppliers!U24*Demand!BG7</f>
        <v/>
      </c>
      <c r="U7" s="38">
        <f>Suppliers!V24*Demand!BH7</f>
        <v/>
      </c>
      <c r="V7" s="38">
        <f>Suppliers!W24*Demand!BI7</f>
        <v/>
      </c>
      <c r="Z7" s="38" t="n"/>
      <c r="AA7" s="40" t="n">
        <v>3</v>
      </c>
      <c r="AB7" s="64">
        <f>TRUNC(IF(H7&lt;0,0,H7),0)</f>
        <v/>
      </c>
      <c r="AC7" s="64">
        <f>TRUNC(IF(I7&lt;0,0,I7),0)</f>
        <v/>
      </c>
      <c r="AD7" s="64">
        <f>TRUNC(IF(J7&lt;0,0,J7),0)</f>
        <v/>
      </c>
      <c r="AE7" s="64">
        <f>TRUNC(IF(K7&lt;0,0,K7),0)</f>
        <v/>
      </c>
      <c r="AF7" s="64">
        <f>TRUNC(IF(L7&lt;0,0,L7),0)</f>
        <v/>
      </c>
      <c r="AG7" s="64">
        <f>TRUNC(IF(M7&lt;0,0,M7),0)</f>
        <v/>
      </c>
      <c r="AH7" s="64">
        <f>TRUNC(IF(N7&lt;0,0,N7),0)</f>
        <v/>
      </c>
      <c r="AI7" s="64">
        <f>TRUNC(IF(O7&lt;0,0,O7),0)</f>
        <v/>
      </c>
      <c r="AJ7" s="64">
        <f>TRUNC(IF(P7&lt;0,0,P7),0)</f>
        <v/>
      </c>
      <c r="AK7" s="64">
        <f>TRUNC(IF(Q7&lt;0,0,Q7),0)</f>
        <v/>
      </c>
      <c r="AL7" s="64">
        <f>TRUNC(IF(R7&lt;0,0,R7),0)</f>
        <v/>
      </c>
      <c r="AM7" s="64">
        <f>TRUNC(IF(S7&lt;0,0,S7),0)</f>
        <v/>
      </c>
      <c r="AN7" s="64">
        <f>TRUNC(IF(T7&lt;0,0,T7),0)</f>
        <v/>
      </c>
      <c r="AO7" s="64">
        <f>TRUNC(IF(U7&lt;0,0,U7),0)</f>
        <v/>
      </c>
      <c r="AP7" s="64">
        <f>TRUNC(IF(V7&lt;0,0,V7),0)</f>
        <v/>
      </c>
      <c r="AT7" s="94" t="n">
        <v>3</v>
      </c>
      <c r="AU7" s="42" t="n">
        <v>8999</v>
      </c>
      <c r="AV7" s="42" t="n">
        <v>5017</v>
      </c>
      <c r="AW7" s="42" t="n">
        <v>4795</v>
      </c>
      <c r="AX7" s="42" t="n">
        <v>7185</v>
      </c>
      <c r="AY7" s="42" t="n">
        <v>3743</v>
      </c>
      <c r="AZ7" s="42" t="n">
        <v>8908</v>
      </c>
      <c r="BA7" s="42" t="n">
        <v>4978</v>
      </c>
      <c r="BB7" s="42" t="n">
        <v>4557</v>
      </c>
      <c r="BC7" s="42" t="n">
        <v>4381</v>
      </c>
      <c r="BD7" s="42" t="n">
        <v>4348</v>
      </c>
      <c r="BE7" s="42" t="n">
        <v>3858</v>
      </c>
      <c r="BF7" s="42" t="n">
        <v>4579</v>
      </c>
      <c r="BG7" s="42" t="n">
        <v>4752</v>
      </c>
      <c r="BH7" s="42" t="n">
        <v>4223</v>
      </c>
      <c r="BI7" s="42" t="n">
        <v>5182</v>
      </c>
      <c r="BM7" s="39" t="n"/>
      <c r="BN7" s="39" t="n"/>
      <c r="BO7" s="39" t="n"/>
      <c r="BP7" s="39" t="n"/>
      <c r="BQ7" s="39" t="n"/>
      <c r="BR7" s="39" t="n"/>
      <c r="BS7" s="39" t="n"/>
      <c r="BT7" s="39" t="n"/>
      <c r="BU7" s="39" t="n"/>
      <c r="BV7" s="39" t="n"/>
      <c r="BW7" s="39" t="n"/>
      <c r="BX7" s="39" t="n"/>
      <c r="BY7" s="39" t="n"/>
      <c r="BZ7" s="39" t="n"/>
      <c r="CA7" s="39" t="n"/>
    </row>
    <row r="12">
      <c r="AT12" s="37" t="inlineStr">
        <is>
          <t>FACTORIES</t>
        </is>
      </c>
    </row>
    <row r="13">
      <c r="AU13" s="94" t="inlineStr">
        <is>
          <t>máximo</t>
        </is>
      </c>
      <c r="AV13" s="94">
        <f>MAX(AU15:AW17)</f>
        <v/>
      </c>
      <c r="AX13" s="94" t="inlineStr">
        <is>
          <t>mínimo</t>
        </is>
      </c>
      <c r="AY13" s="94">
        <f>MIN(AU15:AW17)</f>
        <v/>
      </c>
    </row>
    <row r="14">
      <c r="H14" s="94" t="n">
        <v>16</v>
      </c>
      <c r="I14" s="94" t="n">
        <v>17</v>
      </c>
      <c r="J14" s="94" t="n">
        <v>18</v>
      </c>
      <c r="L14" s="38" t="inlineStr">
        <is>
          <t>Soma</t>
        </is>
      </c>
      <c r="U14" s="37" t="n"/>
      <c r="AA14" s="38" t="n"/>
      <c r="AB14" s="94" t="n">
        <v>16</v>
      </c>
      <c r="AC14" s="94" t="n">
        <v>17</v>
      </c>
      <c r="AD14" s="94" t="n">
        <v>18</v>
      </c>
      <c r="AT14" s="94" t="inlineStr">
        <is>
          <t>Ei (p)</t>
        </is>
      </c>
      <c r="AU14" s="94" t="n">
        <v>16</v>
      </c>
      <c r="AV14" s="94" t="n">
        <v>17</v>
      </c>
      <c r="AW14" s="94" t="n">
        <v>18</v>
      </c>
    </row>
    <row r="15">
      <c r="E15" s="38" t="n"/>
      <c r="G15" s="94" t="n">
        <v>4</v>
      </c>
      <c r="H15" s="94">
        <f>Factories!I22*Demand!AU11</f>
        <v/>
      </c>
      <c r="I15" s="94">
        <f>Factories!J22*Demand!AV11</f>
        <v/>
      </c>
      <c r="J15" s="94">
        <f>Factories!K22*Demand!AW11</f>
        <v/>
      </c>
      <c r="L15" s="39">
        <f>SUM(H15:J17)</f>
        <v/>
      </c>
      <c r="S15" s="38" t="n"/>
      <c r="T15" s="38" t="n"/>
      <c r="U15" s="38" t="n"/>
      <c r="Z15" s="60" t="inlineStr">
        <is>
          <t>Input source</t>
        </is>
      </c>
      <c r="AA15" s="94" t="n">
        <v>4</v>
      </c>
      <c r="AB15" s="64">
        <f>TRUNC(IF(H15&lt;0,0,H15),0)</f>
        <v/>
      </c>
      <c r="AC15" s="64">
        <f>TRUNC(IF(I15&lt;0,0,I15),0)</f>
        <v/>
      </c>
      <c r="AD15" s="64">
        <f>TRUNC(IF(J15&lt;0,0,J15),0)</f>
        <v/>
      </c>
      <c r="AS15" s="35" t="inlineStr">
        <is>
          <t>FacPlanBegStock</t>
        </is>
      </c>
      <c r="AT15" s="94" t="n">
        <v>4</v>
      </c>
      <c r="AU15" s="35" t="n">
        <v>9262</v>
      </c>
      <c r="AV15" s="35" t="n">
        <v>10484</v>
      </c>
      <c r="AW15" s="35" t="n">
        <v>7484</v>
      </c>
      <c r="BA15" s="94">
        <f>SUM(FactoriesPlanStock)</f>
        <v/>
      </c>
      <c r="BC15" s="38" t="n"/>
      <c r="BF15" s="38" t="n"/>
      <c r="BG15" s="38" t="n"/>
      <c r="BH15" s="38" t="n"/>
    </row>
    <row r="16">
      <c r="E16" s="38" t="n"/>
      <c r="G16" s="94" t="n">
        <v>5</v>
      </c>
      <c r="H16" s="94">
        <f>Factories!I23*Demand!AU12</f>
        <v/>
      </c>
      <c r="I16" s="94">
        <f>Factories!J23*Demand!AV12</f>
        <v/>
      </c>
      <c r="J16" s="94">
        <f>Factories!K23*Demand!AW12</f>
        <v/>
      </c>
      <c r="S16" s="38" t="n"/>
      <c r="T16" s="38" t="n"/>
      <c r="U16" s="38" t="n"/>
      <c r="AA16" s="94" t="n">
        <v>5</v>
      </c>
      <c r="AB16" s="64">
        <f>TRUNC(IF(H16&lt;0,0,H16),0)</f>
        <v/>
      </c>
      <c r="AC16" s="64">
        <f>TRUNC(IF(I16&lt;0,0,I16),0)</f>
        <v/>
      </c>
      <c r="AD16" s="64">
        <f>TRUNC(IF(J16&lt;0,0,J16),0)</f>
        <v/>
      </c>
      <c r="AS16" s="4" t="inlineStr">
        <is>
          <t>Input</t>
        </is>
      </c>
      <c r="AT16" s="94" t="n">
        <v>5</v>
      </c>
      <c r="AU16" s="35" t="n">
        <v>4623</v>
      </c>
      <c r="AV16" s="35" t="n">
        <v>9995</v>
      </c>
      <c r="AW16" s="35" t="n">
        <v>7558</v>
      </c>
      <c r="BC16" s="38" t="n"/>
      <c r="BF16" s="38" t="n"/>
      <c r="BG16" s="38" t="n"/>
      <c r="BH16" s="38" t="n"/>
    </row>
    <row r="17">
      <c r="G17" s="94" t="n">
        <v>6</v>
      </c>
      <c r="H17" s="94">
        <f>Factories!I24*Demand!AU13</f>
        <v/>
      </c>
      <c r="I17" s="94">
        <f>Factories!J24*Demand!AV13</f>
        <v/>
      </c>
      <c r="J17" s="94">
        <f>Factories!K24*Demand!AW13</f>
        <v/>
      </c>
      <c r="S17" s="38" t="n"/>
      <c r="T17" s="38" t="n"/>
      <c r="U17" s="38" t="n"/>
      <c r="AA17" s="94" t="n">
        <v>6</v>
      </c>
      <c r="AB17" s="64">
        <f>TRUNC(IF(H17&lt;0,0,H17),0)</f>
        <v/>
      </c>
      <c r="AC17" s="64">
        <f>TRUNC(IF(I17&lt;0,0,I17),0)</f>
        <v/>
      </c>
      <c r="AD17" s="64">
        <f>TRUNC(IF(J17&lt;0,0,J17),0)</f>
        <v/>
      </c>
      <c r="AT17" s="94" t="n">
        <v>6</v>
      </c>
      <c r="AU17" s="35" t="n">
        <v>5993</v>
      </c>
      <c r="AV17" s="35" t="n">
        <v>8356</v>
      </c>
      <c r="AW17" s="35" t="n">
        <v>6465</v>
      </c>
      <c r="BC17" s="38" t="n"/>
      <c r="BF17" s="38" t="n"/>
      <c r="BG17" s="38" t="n"/>
      <c r="BH17" s="38" t="n"/>
    </row>
    <row r="18">
      <c r="S18" s="38" t="n"/>
      <c r="T18" s="38" t="n"/>
      <c r="U18" s="38" t="n"/>
      <c r="BC18" s="38" t="n"/>
      <c r="BF18" s="38" t="n"/>
      <c r="BG18" s="38" t="n"/>
      <c r="BH18" s="38" t="n"/>
    </row>
    <row r="19">
      <c r="S19" s="38" t="n"/>
      <c r="T19" s="38" t="n"/>
      <c r="U19" s="38" t="n"/>
      <c r="BC19" s="38" t="n"/>
      <c r="BF19" s="38" t="n"/>
      <c r="BG19" s="38" t="n"/>
      <c r="BH19" s="38" t="n"/>
    </row>
    <row r="20">
      <c r="S20" s="38" t="n"/>
      <c r="T20" s="38" t="n"/>
      <c r="U20" s="38" t="n"/>
      <c r="AS20" s="37" t="n"/>
      <c r="BA20" s="38" t="n"/>
      <c r="BB20" s="38" t="n"/>
      <c r="BC20" s="38" t="n"/>
      <c r="BF20" s="38" t="n"/>
      <c r="BG20" s="38" t="n"/>
      <c r="BH20" s="38" t="n"/>
    </row>
    <row r="21">
      <c r="S21" s="38" t="n"/>
      <c r="T21" s="38" t="n"/>
      <c r="U21" s="38" t="n"/>
      <c r="AS21" s="37" t="n"/>
      <c r="BA21" s="38" t="n"/>
      <c r="BB21" s="38" t="n"/>
      <c r="BC21" s="38" t="n"/>
      <c r="BF21" s="38" t="n"/>
      <c r="BG21" s="38" t="n"/>
      <c r="BH21" s="38" t="n"/>
    </row>
    <row r="22">
      <c r="S22" s="38" t="n"/>
      <c r="T22" s="38" t="n"/>
      <c r="U22" s="38" t="n"/>
      <c r="AS22" s="37" t="n"/>
      <c r="AT22" s="37" t="inlineStr">
        <is>
          <t>DISTRIBUTORS</t>
        </is>
      </c>
      <c r="BA22" s="38" t="n"/>
      <c r="BB22" s="38" t="n"/>
      <c r="BC22" s="38" t="n"/>
      <c r="BF22" s="38" t="n"/>
      <c r="BG22" s="38" t="n"/>
      <c r="BH22" s="38" t="n"/>
    </row>
    <row r="23">
      <c r="S23" s="38" t="n"/>
      <c r="T23" s="38" t="n"/>
      <c r="U23" s="38" t="n"/>
      <c r="AS23" s="37" t="n"/>
      <c r="AU23" s="94" t="inlineStr">
        <is>
          <t>máximo</t>
        </is>
      </c>
      <c r="AV23" s="94">
        <f>MAX(AU25:AW26)</f>
        <v/>
      </c>
      <c r="AX23" s="94" t="inlineStr">
        <is>
          <t>mínimo</t>
        </is>
      </c>
      <c r="AY23" s="94">
        <f>MIN(AU25:AW26)</f>
        <v/>
      </c>
      <c r="BA23" s="38" t="n"/>
      <c r="BB23" s="38" t="n"/>
      <c r="BC23" s="38" t="n"/>
      <c r="BF23" s="38" t="n"/>
      <c r="BG23" s="38" t="n"/>
      <c r="BH23" s="38" t="n"/>
    </row>
    <row r="24">
      <c r="H24" s="94" t="n">
        <v>19</v>
      </c>
      <c r="I24" s="94" t="n">
        <v>20</v>
      </c>
      <c r="J24" s="94" t="n">
        <v>21</v>
      </c>
      <c r="AA24" s="38" t="n"/>
      <c r="AB24" s="94" t="n">
        <v>19</v>
      </c>
      <c r="AC24" s="94" t="n">
        <v>20</v>
      </c>
      <c r="AD24" s="94" t="n">
        <v>21</v>
      </c>
      <c r="AT24" s="94" t="inlineStr">
        <is>
          <t>Ei (p)</t>
        </is>
      </c>
      <c r="AU24" s="94" t="n">
        <v>19</v>
      </c>
      <c r="AV24" s="94" t="n">
        <v>20</v>
      </c>
      <c r="AW24" s="94" t="n">
        <v>21</v>
      </c>
    </row>
    <row r="25">
      <c r="E25" s="38" t="n"/>
      <c r="G25" s="94" t="n">
        <v>7</v>
      </c>
      <c r="H25" s="94">
        <f>Distributors!I22*Demand!AU19</f>
        <v/>
      </c>
      <c r="I25" s="94">
        <f>Distributors!J22*Demand!AV19</f>
        <v/>
      </c>
      <c r="J25" s="94">
        <f>Distributors!K22*Demand!AW19</f>
        <v/>
      </c>
      <c r="L25" s="94">
        <f>SUM(H25:J26)</f>
        <v/>
      </c>
      <c r="Z25" s="60" t="inlineStr">
        <is>
          <t>Input source</t>
        </is>
      </c>
      <c r="AA25" s="94" t="n">
        <v>7</v>
      </c>
      <c r="AB25" s="64">
        <f>TRUNC(IF(H25&lt;0,0,H25),0)</f>
        <v/>
      </c>
      <c r="AC25" s="64">
        <f>TRUNC(IF(I25&lt;0,0,I25),0)</f>
        <v/>
      </c>
      <c r="AD25" s="64">
        <f>TRUNC(IF(J25&lt;0,0,J25),0)</f>
        <v/>
      </c>
      <c r="AS25" s="35" t="inlineStr">
        <is>
          <t>DistPlanBegStock</t>
        </is>
      </c>
      <c r="AT25" s="94" t="n">
        <v>7</v>
      </c>
      <c r="AU25" s="35" t="n">
        <v>38627</v>
      </c>
      <c r="AV25" s="35" t="n">
        <v>55104</v>
      </c>
      <c r="AW25" s="35" t="n">
        <v>21081</v>
      </c>
      <c r="BA25" s="38" t="n"/>
      <c r="BB25" s="38" t="n"/>
      <c r="BC25" s="38" t="n"/>
      <c r="BF25" s="38" t="n"/>
      <c r="BG25" s="38" t="n"/>
      <c r="BH25" s="38" t="n"/>
    </row>
    <row r="26">
      <c r="E26" s="38" t="n"/>
      <c r="G26" s="94" t="n">
        <v>8</v>
      </c>
      <c r="H26" s="94">
        <f>Distributors!I23*Demand!AU20</f>
        <v/>
      </c>
      <c r="I26" s="94">
        <f>Distributors!J23*Demand!AV20</f>
        <v/>
      </c>
      <c r="J26" s="94">
        <f>Distributors!K23*Demand!AW20</f>
        <v/>
      </c>
      <c r="AA26" s="94" t="n">
        <v>8</v>
      </c>
      <c r="AB26" s="64">
        <f>TRUNC(IF(H26&lt;0,0,H26),0)</f>
        <v/>
      </c>
      <c r="AC26" s="64">
        <f>TRUNC(IF(I26&lt;0,0,I26),0)</f>
        <v/>
      </c>
      <c r="AD26" s="64">
        <f>TRUNC(IF(J26&lt;0,0,J26),0)</f>
        <v/>
      </c>
      <c r="AS26" s="4" t="inlineStr">
        <is>
          <t>Input</t>
        </is>
      </c>
      <c r="AT26" s="94" t="n">
        <v>8</v>
      </c>
      <c r="AU26" s="35" t="n">
        <v>35615</v>
      </c>
      <c r="AV26" s="35" t="n">
        <v>76669</v>
      </c>
      <c r="AW26" s="35" t="n">
        <v>19712</v>
      </c>
      <c r="BA26" s="38" t="n"/>
      <c r="BB26" s="38" t="n"/>
      <c r="BC26" s="38" t="n"/>
      <c r="BF26" s="38" t="n"/>
      <c r="BG26" s="38" t="n"/>
      <c r="BH26" s="38" t="n"/>
    </row>
    <row r="27">
      <c r="AA27" s="40" t="n"/>
      <c r="AB27" s="41" t="n"/>
    </row>
    <row r="32">
      <c r="AT32" s="37" t="inlineStr">
        <is>
          <t>RETAILERS</t>
        </is>
      </c>
    </row>
    <row r="33">
      <c r="AU33" s="94" t="inlineStr">
        <is>
          <t>máximo</t>
        </is>
      </c>
      <c r="AV33" s="94">
        <f>MAX(AU35:AW224)</f>
        <v/>
      </c>
      <c r="AX33" s="94" t="inlineStr">
        <is>
          <t>mínimo</t>
        </is>
      </c>
      <c r="AY33" s="94">
        <f>MIN(AU35:AW224)</f>
        <v/>
      </c>
    </row>
    <row r="34">
      <c r="H34" s="94" t="n">
        <v>22</v>
      </c>
      <c r="I34" s="94" t="n">
        <v>23</v>
      </c>
      <c r="J34" s="94" t="n">
        <v>24</v>
      </c>
      <c r="U34" s="37" t="n"/>
      <c r="AA34" s="38" t="n"/>
      <c r="AB34" s="94" t="n">
        <v>22</v>
      </c>
      <c r="AC34" s="94" t="n">
        <v>23</v>
      </c>
      <c r="AD34" s="94" t="n">
        <v>24</v>
      </c>
      <c r="AT34" s="94" t="inlineStr">
        <is>
          <t>Ei (p)</t>
        </is>
      </c>
      <c r="AU34" s="94" t="n">
        <v>22</v>
      </c>
      <c r="AV34" s="94" t="n">
        <v>23</v>
      </c>
      <c r="AW34" s="94" t="n">
        <v>24</v>
      </c>
    </row>
    <row r="35">
      <c r="E35" s="38" t="n"/>
      <c r="F35" s="94" t="inlineStr">
        <is>
          <t>SigmarDem</t>
        </is>
      </c>
      <c r="G35" s="94" t="n">
        <v>9</v>
      </c>
      <c r="H35" s="94" t="n">
        <v>2070.4319</v>
      </c>
      <c r="I35" s="94">
        <f>Retailers!J583*Demand!AV24</f>
        <v/>
      </c>
      <c r="J35" s="94">
        <f>Retailers!K583*Demand!AW24</f>
        <v/>
      </c>
      <c r="L35" s="94">
        <f>SUM(H35:J224)</f>
        <v/>
      </c>
      <c r="Z35" s="60" t="inlineStr">
        <is>
          <t>Input source</t>
        </is>
      </c>
      <c r="AA35" s="94" t="n">
        <v>9</v>
      </c>
      <c r="AB35" s="64">
        <f>TRUNC(IF(H35&lt;0,0,H35),0)</f>
        <v/>
      </c>
      <c r="AC35" s="64">
        <f>TRUNC(IF(I35&lt;0,0,I35),0)</f>
        <v/>
      </c>
      <c r="AD35" s="64">
        <f>TRUNC(IF(J35&lt;0,0,J35),0)</f>
        <v/>
      </c>
      <c r="AS35" s="35" t="inlineStr">
        <is>
          <t>RetPlanBegStock</t>
        </is>
      </c>
      <c r="AT35" s="94" t="n">
        <v>9</v>
      </c>
      <c r="AU35" s="35" t="n">
        <v>2070</v>
      </c>
      <c r="AV35" s="35" t="n">
        <v>1647</v>
      </c>
      <c r="AW35" s="35" t="n">
        <v>2004</v>
      </c>
      <c r="BA35" s="38" t="n"/>
      <c r="BB35" s="38" t="n"/>
      <c r="BC35" s="38" t="n"/>
      <c r="BF35" s="38" t="n"/>
      <c r="BG35" s="38" t="n"/>
      <c r="BH35" s="38" t="n"/>
    </row>
    <row r="36">
      <c r="E36" s="38" t="n"/>
      <c r="G36" s="94" t="n">
        <v>10</v>
      </c>
      <c r="H36" s="94">
        <f>Retailers!I584*Demand!AU25</f>
        <v/>
      </c>
      <c r="I36" s="94">
        <f>Retailers!J584*Demand!AV25</f>
        <v/>
      </c>
      <c r="J36" s="94">
        <f>Retailers!K584*Demand!AW25</f>
        <v/>
      </c>
      <c r="AA36" s="94" t="n">
        <v>10</v>
      </c>
      <c r="AB36" s="64">
        <f>TRUNC(IF(H36&lt;0,0,H36),0)</f>
        <v/>
      </c>
      <c r="AC36" s="64">
        <f>TRUNC(IF(I36&lt;0,0,I36),0)</f>
        <v/>
      </c>
      <c r="AD36" s="64">
        <f>TRUNC(IF(J36&lt;0,0,J36),0)</f>
        <v/>
      </c>
      <c r="AS36" s="4" t="inlineStr">
        <is>
          <t>Input</t>
        </is>
      </c>
      <c r="AT36" s="94" t="n">
        <v>10</v>
      </c>
      <c r="AU36" s="35" t="n">
        <v>1770</v>
      </c>
      <c r="AV36" s="35" t="n">
        <v>1552</v>
      </c>
      <c r="AW36" s="35" t="n">
        <v>1482</v>
      </c>
      <c r="BA36" s="38" t="n"/>
      <c r="BB36" s="38" t="n"/>
      <c r="BC36" s="38" t="n"/>
      <c r="BF36" s="38" t="n"/>
      <c r="BG36" s="38" t="n"/>
      <c r="BH36" s="38" t="n"/>
    </row>
    <row r="37">
      <c r="G37" s="94" t="n">
        <v>11</v>
      </c>
      <c r="H37" s="94">
        <f>Retailers!I585*Demand!AU26</f>
        <v/>
      </c>
      <c r="I37" s="94">
        <f>Retailers!J585*Demand!AV26</f>
        <v/>
      </c>
      <c r="J37" s="94">
        <f>Retailers!K585*Demand!AW26</f>
        <v/>
      </c>
      <c r="AA37" s="94" t="n">
        <v>11</v>
      </c>
      <c r="AB37" s="64">
        <f>TRUNC(IF(H37&lt;0,0,H37),0)</f>
        <v/>
      </c>
      <c r="AC37" s="64">
        <f>TRUNC(IF(I37&lt;0,0,I37),0)</f>
        <v/>
      </c>
      <c r="AD37" s="64">
        <f>TRUNC(IF(J37&lt;0,0,J37),0)</f>
        <v/>
      </c>
      <c r="AT37" s="94" t="n">
        <v>11</v>
      </c>
      <c r="AU37" s="35" t="n">
        <v>1007</v>
      </c>
      <c r="AV37" s="35" t="n">
        <v>1066</v>
      </c>
      <c r="AW37" s="35" t="n">
        <v>1954</v>
      </c>
      <c r="BA37" s="38" t="n"/>
      <c r="BB37" s="38" t="n"/>
      <c r="BC37" s="38" t="n"/>
      <c r="BF37" s="38" t="n"/>
      <c r="BG37" s="38" t="n"/>
      <c r="BH37" s="38" t="n"/>
    </row>
    <row r="38">
      <c r="G38" s="94" t="n">
        <v>12</v>
      </c>
      <c r="H38" s="94">
        <f>Retailers!I586*Demand!AU27</f>
        <v/>
      </c>
      <c r="I38" s="94">
        <f>Retailers!J586*Demand!AV27</f>
        <v/>
      </c>
      <c r="J38" s="94">
        <f>Retailers!K586*Demand!AW27</f>
        <v/>
      </c>
      <c r="AA38" s="94" t="n">
        <v>12</v>
      </c>
      <c r="AB38" s="64">
        <f>TRUNC(IF(H38&lt;0,0,H38),0)</f>
        <v/>
      </c>
      <c r="AC38" s="64">
        <f>TRUNC(IF(I38&lt;0,0,I38),0)</f>
        <v/>
      </c>
      <c r="AD38" s="64">
        <f>TRUNC(IF(J38&lt;0,0,J38),0)</f>
        <v/>
      </c>
      <c r="AT38" s="94" t="n">
        <v>12</v>
      </c>
      <c r="AU38" s="35" t="n">
        <v>1679</v>
      </c>
      <c r="AV38" s="35" t="n">
        <v>1432</v>
      </c>
      <c r="AW38" s="35" t="n">
        <v>2314</v>
      </c>
      <c r="BA38" s="38" t="n"/>
      <c r="BB38" s="38" t="n"/>
      <c r="BC38" s="38" t="n"/>
      <c r="BF38" s="38" t="n"/>
      <c r="BG38" s="38" t="n"/>
      <c r="BH38" s="38" t="n"/>
    </row>
    <row r="39">
      <c r="G39" s="94" t="n">
        <v>13</v>
      </c>
      <c r="H39" s="94">
        <f>Retailers!I587*Demand!AU28</f>
        <v/>
      </c>
      <c r="I39" s="94">
        <f>Retailers!J587*Demand!AV28</f>
        <v/>
      </c>
      <c r="J39" s="94">
        <f>Retailers!K587*Demand!AW28</f>
        <v/>
      </c>
      <c r="AA39" s="94" t="n">
        <v>13</v>
      </c>
      <c r="AB39" s="64">
        <f>TRUNC(IF(H39&lt;0,0,H39),0)</f>
        <v/>
      </c>
      <c r="AC39" s="64">
        <f>TRUNC(IF(I39&lt;0,0,I39),0)</f>
        <v/>
      </c>
      <c r="AD39" s="64">
        <f>TRUNC(IF(J39&lt;0,0,J39),0)</f>
        <v/>
      </c>
      <c r="AT39" s="94" t="n">
        <v>13</v>
      </c>
      <c r="AU39" s="35" t="n">
        <v>1394</v>
      </c>
      <c r="AV39" s="35" t="n">
        <v>1020</v>
      </c>
      <c r="AW39" s="35" t="n">
        <v>2013</v>
      </c>
      <c r="BA39" s="38" t="n"/>
      <c r="BB39" s="38" t="n"/>
      <c r="BC39" s="38" t="n"/>
      <c r="BF39" s="38" t="n"/>
      <c r="BG39" s="38" t="n"/>
      <c r="BH39" s="38" t="n"/>
    </row>
    <row r="40">
      <c r="G40" s="94" t="n">
        <v>14</v>
      </c>
      <c r="H40" s="94">
        <f>Retailers!I588*Demand!AU29</f>
        <v/>
      </c>
      <c r="I40" s="94">
        <f>Retailers!J588*Demand!AV29</f>
        <v/>
      </c>
      <c r="J40" s="94">
        <f>Retailers!K588*Demand!AW29</f>
        <v/>
      </c>
      <c r="AA40" s="94" t="n">
        <v>14</v>
      </c>
      <c r="AB40" s="64">
        <f>TRUNC(IF(H40&lt;0,0,H40),0)</f>
        <v/>
      </c>
      <c r="AC40" s="64">
        <f>TRUNC(IF(I40&lt;0,0,I40),0)</f>
        <v/>
      </c>
      <c r="AD40" s="64">
        <f>TRUNC(IF(J40&lt;0,0,J40),0)</f>
        <v/>
      </c>
      <c r="AT40" s="94" t="n">
        <v>14</v>
      </c>
      <c r="AU40" s="35" t="n">
        <v>1574</v>
      </c>
      <c r="AV40" s="35" t="n">
        <v>1987</v>
      </c>
      <c r="AW40" s="35" t="n">
        <v>998</v>
      </c>
      <c r="BA40" s="38" t="n"/>
      <c r="BB40" s="38" t="n"/>
      <c r="BC40" s="38" t="n"/>
      <c r="BF40" s="38" t="n"/>
      <c r="BG40" s="38" t="n"/>
      <c r="BH40" s="38" t="n"/>
    </row>
    <row r="41">
      <c r="G41" s="94" t="n">
        <v>15</v>
      </c>
      <c r="H41" s="94">
        <f>Retailers!I589*Demand!AU30</f>
        <v/>
      </c>
      <c r="I41" s="94">
        <f>Retailers!J589*Demand!AV30</f>
        <v/>
      </c>
      <c r="J41" s="94">
        <f>Retailers!K589*Demand!AW30</f>
        <v/>
      </c>
      <c r="AA41" s="94" t="n">
        <v>15</v>
      </c>
      <c r="AB41" s="64">
        <f>TRUNC(IF(H41&lt;0,0,H41),0)</f>
        <v/>
      </c>
      <c r="AC41" s="64">
        <f>TRUNC(IF(I41&lt;0,0,I41),0)</f>
        <v/>
      </c>
      <c r="AD41" s="64">
        <f>TRUNC(IF(J41&lt;0,0,J41),0)</f>
        <v/>
      </c>
      <c r="AT41" s="94" t="n">
        <v>15</v>
      </c>
      <c r="AU41" s="35" t="n">
        <v>1923</v>
      </c>
      <c r="AV41" s="35" t="n">
        <v>1662</v>
      </c>
      <c r="AW41" s="35" t="n">
        <v>1632</v>
      </c>
      <c r="BA41" s="38" t="n"/>
      <c r="BB41" s="38" t="n"/>
      <c r="BC41" s="38" t="n"/>
      <c r="BF41" s="38" t="n"/>
      <c r="BG41" s="38" t="n"/>
      <c r="BH41" s="38" t="n"/>
    </row>
    <row r="42">
      <c r="G42" s="94" t="n">
        <v>16</v>
      </c>
      <c r="H42" s="94">
        <f>Retailers!I590*Demand!AU31</f>
        <v/>
      </c>
      <c r="I42" s="94">
        <f>Retailers!J590*Demand!AV31</f>
        <v/>
      </c>
      <c r="J42" s="94">
        <f>Retailers!K590*Demand!AW31</f>
        <v/>
      </c>
      <c r="AA42" s="94" t="n">
        <v>16</v>
      </c>
      <c r="AB42" s="64">
        <f>TRUNC(IF(H42&lt;0,0,H42),0)</f>
        <v/>
      </c>
      <c r="AC42" s="64">
        <f>TRUNC(IF(I42&lt;0,0,I42),0)</f>
        <v/>
      </c>
      <c r="AD42" s="64">
        <f>TRUNC(IF(J42&lt;0,0,J42),0)</f>
        <v/>
      </c>
      <c r="AT42" s="94" t="n">
        <v>16</v>
      </c>
      <c r="AU42" s="35" t="n">
        <v>1229</v>
      </c>
      <c r="AV42" s="35" t="n">
        <v>1400</v>
      </c>
      <c r="AW42" s="35" t="n">
        <v>2351</v>
      </c>
      <c r="BA42" s="38" t="n"/>
      <c r="BB42" s="38" t="n"/>
      <c r="BC42" s="38" t="n"/>
      <c r="BF42" s="38" t="n"/>
      <c r="BG42" s="38" t="n"/>
      <c r="BH42" s="38" t="n"/>
    </row>
    <row r="43">
      <c r="G43" s="94" t="n">
        <v>17</v>
      </c>
      <c r="H43" s="94">
        <f>Retailers!I591*Demand!AU32</f>
        <v/>
      </c>
      <c r="I43" s="94">
        <f>Retailers!J591*Demand!AV32</f>
        <v/>
      </c>
      <c r="J43" s="94">
        <f>Retailers!K591*Demand!AW32</f>
        <v/>
      </c>
      <c r="AA43" s="94" t="n">
        <v>17</v>
      </c>
      <c r="AB43" s="64">
        <f>TRUNC(IF(H43&lt;0,0,H43),0)</f>
        <v/>
      </c>
      <c r="AC43" s="64">
        <f>TRUNC(IF(I43&lt;0,0,I43),0)</f>
        <v/>
      </c>
      <c r="AD43" s="64">
        <f>TRUNC(IF(J43&lt;0,0,J43),0)</f>
        <v/>
      </c>
      <c r="AT43" s="94" t="n">
        <v>17</v>
      </c>
      <c r="AU43" s="35" t="n">
        <v>1329</v>
      </c>
      <c r="AV43" s="35" t="n">
        <v>775</v>
      </c>
      <c r="AW43" s="35" t="n">
        <v>1870</v>
      </c>
      <c r="BA43" s="38" t="n"/>
      <c r="BB43" s="38" t="n"/>
      <c r="BC43" s="38" t="n"/>
      <c r="BF43" s="38" t="n"/>
      <c r="BG43" s="38" t="n"/>
      <c r="BH43" s="38" t="n"/>
    </row>
    <row r="44">
      <c r="G44" s="94" t="n">
        <v>18</v>
      </c>
      <c r="H44" s="94">
        <f>Retailers!I592*Demand!AU33</f>
        <v/>
      </c>
      <c r="I44" s="94">
        <f>Retailers!J592*Demand!AV33</f>
        <v/>
      </c>
      <c r="J44" s="94">
        <f>Retailers!K592*Demand!AW33</f>
        <v/>
      </c>
      <c r="AA44" s="94" t="n">
        <v>18</v>
      </c>
      <c r="AB44" s="64">
        <f>TRUNC(IF(H44&lt;0,0,H44),0)</f>
        <v/>
      </c>
      <c r="AC44" s="64">
        <f>TRUNC(IF(I44&lt;0,0,I44),0)</f>
        <v/>
      </c>
      <c r="AD44" s="64">
        <f>TRUNC(IF(J44&lt;0,0,J44),0)</f>
        <v/>
      </c>
      <c r="AT44" s="94" t="n">
        <v>18</v>
      </c>
      <c r="AU44" s="35" t="n">
        <v>1512</v>
      </c>
      <c r="AV44" s="35" t="n">
        <v>1390</v>
      </c>
      <c r="AW44" s="35" t="n">
        <v>376</v>
      </c>
      <c r="BA44" s="38" t="n"/>
      <c r="BB44" s="38" t="n"/>
      <c r="BC44" s="38" t="n"/>
      <c r="BF44" s="38" t="n"/>
      <c r="BG44" s="38" t="n"/>
      <c r="BH44" s="38" t="n"/>
    </row>
    <row r="45">
      <c r="G45" s="94" t="n">
        <v>19</v>
      </c>
      <c r="H45" s="94">
        <f>Retailers!I593*Demand!AU34</f>
        <v/>
      </c>
      <c r="I45" s="94">
        <f>Retailers!J593*Demand!AV34</f>
        <v/>
      </c>
      <c r="J45" s="94">
        <f>Retailers!K593*Demand!AW34</f>
        <v/>
      </c>
      <c r="AA45" s="94" t="n">
        <v>19</v>
      </c>
      <c r="AB45" s="64">
        <f>TRUNC(IF(H45&lt;0,0,H45),0)</f>
        <v/>
      </c>
      <c r="AC45" s="64">
        <f>TRUNC(IF(I45&lt;0,0,I45),0)</f>
        <v/>
      </c>
      <c r="AD45" s="64">
        <f>TRUNC(IF(J45&lt;0,0,J45),0)</f>
        <v/>
      </c>
      <c r="AT45" s="94" t="n">
        <v>19</v>
      </c>
      <c r="AU45" s="35" t="n">
        <v>2033</v>
      </c>
      <c r="AV45" s="35" t="n">
        <v>1993</v>
      </c>
      <c r="AW45" s="35" t="n">
        <v>1511</v>
      </c>
      <c r="BA45" s="38" t="n"/>
      <c r="BB45" s="38" t="n"/>
      <c r="BC45" s="38" t="n"/>
      <c r="BF45" s="38" t="n"/>
      <c r="BG45" s="38" t="n"/>
      <c r="BH45" s="38" t="n"/>
    </row>
    <row r="46">
      <c r="G46" s="94" t="n">
        <v>20</v>
      </c>
      <c r="H46" s="94">
        <f>Retailers!I594*Demand!AU35</f>
        <v/>
      </c>
      <c r="I46" s="94">
        <f>Retailers!J594*Demand!AV35</f>
        <v/>
      </c>
      <c r="J46" s="94">
        <f>Retailers!K594*Demand!AW35</f>
        <v/>
      </c>
      <c r="AA46" s="94" t="n">
        <v>20</v>
      </c>
      <c r="AB46" s="64">
        <f>TRUNC(IF(H46&lt;0,0,H46),0)</f>
        <v/>
      </c>
      <c r="AC46" s="64">
        <f>TRUNC(IF(I46&lt;0,0,I46),0)</f>
        <v/>
      </c>
      <c r="AD46" s="64">
        <f>TRUNC(IF(J46&lt;0,0,J46),0)</f>
        <v/>
      </c>
      <c r="AT46" s="94" t="n">
        <v>20</v>
      </c>
      <c r="AU46" s="35" t="n">
        <v>1262</v>
      </c>
      <c r="AV46" s="35" t="n">
        <v>593</v>
      </c>
      <c r="AW46" s="35" t="n">
        <v>2040</v>
      </c>
      <c r="BA46" s="38" t="n"/>
      <c r="BB46" s="38" t="n"/>
      <c r="BC46" s="38" t="n"/>
      <c r="BF46" s="38" t="n"/>
      <c r="BG46" s="38" t="n"/>
      <c r="BH46" s="38" t="n"/>
    </row>
    <row r="47">
      <c r="G47" s="94" t="n">
        <v>21</v>
      </c>
      <c r="H47" s="94">
        <f>Retailers!I595*Demand!AU36</f>
        <v/>
      </c>
      <c r="I47" s="94">
        <f>Retailers!J595*Demand!AV36</f>
        <v/>
      </c>
      <c r="J47" s="94">
        <f>Retailers!K595*Demand!AW36</f>
        <v/>
      </c>
      <c r="AA47" s="94" t="n">
        <v>21</v>
      </c>
      <c r="AB47" s="64">
        <f>TRUNC(IF(H47&lt;0,0,H47),0)</f>
        <v/>
      </c>
      <c r="AC47" s="64">
        <f>TRUNC(IF(I47&lt;0,0,I47),0)</f>
        <v/>
      </c>
      <c r="AD47" s="64">
        <f>TRUNC(IF(J47&lt;0,0,J47),0)</f>
        <v/>
      </c>
      <c r="AT47" s="94" t="n">
        <v>21</v>
      </c>
      <c r="AU47" s="35" t="n">
        <v>1719</v>
      </c>
      <c r="AV47" s="35" t="n">
        <v>916</v>
      </c>
      <c r="AW47" s="35" t="n">
        <v>1311</v>
      </c>
      <c r="BA47" s="38" t="n"/>
      <c r="BB47" s="38" t="n"/>
      <c r="BC47" s="38" t="n"/>
      <c r="BF47" s="38" t="n"/>
      <c r="BG47" s="38" t="n"/>
      <c r="BH47" s="38" t="n"/>
    </row>
    <row r="48">
      <c r="G48" s="94" t="n">
        <v>22</v>
      </c>
      <c r="H48" s="94">
        <f>Retailers!I596*Demand!AU37</f>
        <v/>
      </c>
      <c r="I48" s="94">
        <f>Retailers!J596*Demand!AV37</f>
        <v/>
      </c>
      <c r="J48" s="94">
        <f>Retailers!K596*Demand!AW37</f>
        <v/>
      </c>
      <c r="AA48" s="94" t="n">
        <v>22</v>
      </c>
      <c r="AB48" s="64">
        <f>TRUNC(IF(H48&lt;0,0,H48),0)</f>
        <v/>
      </c>
      <c r="AC48" s="64">
        <f>TRUNC(IF(I48&lt;0,0,I48),0)</f>
        <v/>
      </c>
      <c r="AD48" s="64">
        <f>TRUNC(IF(J48&lt;0,0,J48),0)</f>
        <v/>
      </c>
      <c r="AT48" s="94" t="n">
        <v>22</v>
      </c>
      <c r="AU48" s="35" t="n">
        <v>2161</v>
      </c>
      <c r="AV48" s="35" t="n">
        <v>1173</v>
      </c>
      <c r="AW48" s="35" t="n">
        <v>1745</v>
      </c>
      <c r="BA48" s="38" t="n"/>
      <c r="BB48" s="38" t="n"/>
      <c r="BC48" s="38" t="n"/>
      <c r="BF48" s="38" t="n"/>
      <c r="BG48" s="38" t="n"/>
      <c r="BH48" s="38" t="n"/>
    </row>
    <row r="49">
      <c r="G49" s="94" t="n">
        <v>23</v>
      </c>
      <c r="H49" s="94">
        <f>Retailers!I597*Demand!AU38</f>
        <v/>
      </c>
      <c r="I49" s="94">
        <f>Retailers!J597*Demand!AV38</f>
        <v/>
      </c>
      <c r="J49" s="94">
        <f>Retailers!K597*Demand!AW38</f>
        <v/>
      </c>
      <c r="AA49" s="94" t="n">
        <v>23</v>
      </c>
      <c r="AB49" s="64">
        <f>TRUNC(IF(H49&lt;0,0,H49),0)</f>
        <v/>
      </c>
      <c r="AC49" s="64">
        <f>TRUNC(IF(I49&lt;0,0,I49),0)</f>
        <v/>
      </c>
      <c r="AD49" s="64">
        <f>TRUNC(IF(J49&lt;0,0,J49),0)</f>
        <v/>
      </c>
      <c r="AT49" s="94" t="n">
        <v>23</v>
      </c>
      <c r="AU49" s="35" t="n">
        <v>977</v>
      </c>
      <c r="AV49" s="35" t="n">
        <v>1569</v>
      </c>
      <c r="AW49" s="35" t="n">
        <v>1929</v>
      </c>
      <c r="BA49" s="38" t="n"/>
      <c r="BB49" s="38" t="n"/>
      <c r="BC49" s="38" t="n"/>
      <c r="BF49" s="38" t="n"/>
      <c r="BG49" s="38" t="n"/>
      <c r="BH49" s="38" t="n"/>
    </row>
    <row r="50">
      <c r="G50" s="94" t="n">
        <v>24</v>
      </c>
      <c r="H50" s="94">
        <f>Retailers!I598*Demand!AU39</f>
        <v/>
      </c>
      <c r="I50" s="94">
        <f>Retailers!J598*Demand!AV39</f>
        <v/>
      </c>
      <c r="J50" s="94">
        <f>Retailers!K598*Demand!AW39</f>
        <v/>
      </c>
      <c r="AA50" s="94" t="n">
        <v>24</v>
      </c>
      <c r="AB50" s="64">
        <f>TRUNC(IF(H50&lt;0,0,H50),0)</f>
        <v/>
      </c>
      <c r="AC50" s="64">
        <f>TRUNC(IF(I50&lt;0,0,I50),0)</f>
        <v/>
      </c>
      <c r="AD50" s="64">
        <f>TRUNC(IF(J50&lt;0,0,J50),0)</f>
        <v/>
      </c>
      <c r="AT50" s="94" t="n">
        <v>24</v>
      </c>
      <c r="AU50" s="35" t="n">
        <v>1037</v>
      </c>
      <c r="AV50" s="35" t="n">
        <v>1950</v>
      </c>
      <c r="AW50" s="35" t="n">
        <v>1932</v>
      </c>
      <c r="BA50" s="38" t="n"/>
      <c r="BB50" s="38" t="n"/>
      <c r="BC50" s="38" t="n"/>
      <c r="BF50" s="38" t="n"/>
      <c r="BG50" s="38" t="n"/>
      <c r="BH50" s="38" t="n"/>
    </row>
    <row r="51">
      <c r="G51" s="94" t="n">
        <v>25</v>
      </c>
      <c r="H51" s="94">
        <f>Retailers!I599*Demand!AU40</f>
        <v/>
      </c>
      <c r="I51" s="94">
        <f>Retailers!J599*Demand!AV40</f>
        <v/>
      </c>
      <c r="J51" s="94">
        <f>Retailers!K599*Demand!AW40</f>
        <v/>
      </c>
      <c r="AA51" s="94" t="n">
        <v>25</v>
      </c>
      <c r="AB51" s="64">
        <f>TRUNC(IF(H51&lt;0,0,H51),0)</f>
        <v/>
      </c>
      <c r="AC51" s="64">
        <f>TRUNC(IF(I51&lt;0,0,I51),0)</f>
        <v/>
      </c>
      <c r="AD51" s="64">
        <f>TRUNC(IF(J51&lt;0,0,J51),0)</f>
        <v/>
      </c>
      <c r="AT51" s="94" t="n">
        <v>25</v>
      </c>
      <c r="AU51" s="35" t="n">
        <v>968</v>
      </c>
      <c r="AV51" s="35" t="n">
        <v>1407</v>
      </c>
      <c r="AW51" s="35" t="n">
        <v>2046</v>
      </c>
      <c r="BA51" s="38" t="n"/>
      <c r="BB51" s="38" t="n"/>
      <c r="BC51" s="38" t="n"/>
      <c r="BF51" s="38" t="n"/>
      <c r="BG51" s="38" t="n"/>
      <c r="BH51" s="38" t="n"/>
    </row>
    <row r="52">
      <c r="G52" s="94" t="n">
        <v>26</v>
      </c>
      <c r="H52" s="94">
        <f>Retailers!I600*Demand!AU41</f>
        <v/>
      </c>
      <c r="I52" s="94">
        <f>Retailers!J600*Demand!AV41</f>
        <v/>
      </c>
      <c r="J52" s="94">
        <f>Retailers!K600*Demand!AW41</f>
        <v/>
      </c>
      <c r="AA52" s="94" t="n">
        <v>26</v>
      </c>
      <c r="AB52" s="64">
        <f>TRUNC(IF(H52&lt;0,0,H52),0)</f>
        <v/>
      </c>
      <c r="AC52" s="64">
        <f>TRUNC(IF(I52&lt;0,0,I52),0)</f>
        <v/>
      </c>
      <c r="AD52" s="64">
        <f>TRUNC(IF(J52&lt;0,0,J52),0)</f>
        <v/>
      </c>
      <c r="AT52" s="94" t="n">
        <v>26</v>
      </c>
      <c r="AU52" s="35" t="n">
        <v>1468</v>
      </c>
      <c r="AV52" s="35" t="n">
        <v>2078</v>
      </c>
      <c r="AW52" s="35" t="n">
        <v>1289</v>
      </c>
      <c r="BA52" s="38" t="n"/>
      <c r="BB52" s="38" t="n"/>
      <c r="BC52" s="38" t="n"/>
      <c r="BF52" s="38" t="n"/>
      <c r="BG52" s="38" t="n"/>
      <c r="BH52" s="38" t="n"/>
    </row>
    <row r="53">
      <c r="G53" s="94" t="n">
        <v>27</v>
      </c>
      <c r="H53" s="94">
        <f>Retailers!I601*Demand!AU42</f>
        <v/>
      </c>
      <c r="I53" s="94">
        <f>Retailers!J601*Demand!AV42</f>
        <v/>
      </c>
      <c r="J53" s="94">
        <f>Retailers!K601*Demand!AW42</f>
        <v/>
      </c>
      <c r="AA53" s="94" t="n">
        <v>27</v>
      </c>
      <c r="AB53" s="64">
        <f>TRUNC(IF(H53&lt;0,0,H53),0)</f>
        <v/>
      </c>
      <c r="AC53" s="64">
        <f>TRUNC(IF(I53&lt;0,0,I53),0)</f>
        <v/>
      </c>
      <c r="AD53" s="64">
        <f>TRUNC(IF(J53&lt;0,0,J53),0)</f>
        <v/>
      </c>
      <c r="AT53" s="94" t="n">
        <v>27</v>
      </c>
      <c r="AU53" s="35" t="n">
        <v>2055</v>
      </c>
      <c r="AV53" s="35" t="n">
        <v>1631</v>
      </c>
      <c r="AW53" s="35" t="n">
        <v>2345</v>
      </c>
      <c r="BA53" s="38" t="n"/>
      <c r="BB53" s="38" t="n"/>
      <c r="BC53" s="38" t="n"/>
      <c r="BF53" s="38" t="n"/>
      <c r="BG53" s="38" t="n"/>
      <c r="BH53" s="38" t="n"/>
    </row>
    <row r="54">
      <c r="G54" s="94" t="n">
        <v>28</v>
      </c>
      <c r="H54" s="94">
        <f>Retailers!I602*Demand!AU43</f>
        <v/>
      </c>
      <c r="I54" s="94">
        <f>Retailers!J602*Demand!AV43</f>
        <v/>
      </c>
      <c r="J54" s="94">
        <f>Retailers!K602*Demand!AW43</f>
        <v/>
      </c>
      <c r="AA54" s="94" t="n">
        <v>28</v>
      </c>
      <c r="AB54" s="64">
        <f>TRUNC(IF(H54&lt;0,0,H54),0)</f>
        <v/>
      </c>
      <c r="AC54" s="64">
        <f>TRUNC(IF(I54&lt;0,0,I54),0)</f>
        <v/>
      </c>
      <c r="AD54" s="64">
        <f>TRUNC(IF(J54&lt;0,0,J54),0)</f>
        <v/>
      </c>
      <c r="AT54" s="94" t="n">
        <v>28</v>
      </c>
      <c r="AU54" s="35" t="n">
        <v>1295</v>
      </c>
      <c r="AV54" s="35" t="n">
        <v>2360</v>
      </c>
      <c r="AW54" s="35" t="n">
        <v>2031</v>
      </c>
      <c r="BA54" s="38" t="n"/>
      <c r="BB54" s="38" t="n"/>
      <c r="BC54" s="38" t="n"/>
      <c r="BF54" s="38" t="n"/>
      <c r="BG54" s="38" t="n"/>
      <c r="BH54" s="38" t="n"/>
    </row>
    <row r="55">
      <c r="G55" s="94" t="n">
        <v>29</v>
      </c>
      <c r="H55" s="94">
        <f>Retailers!I603*Demand!AU44</f>
        <v/>
      </c>
      <c r="I55" s="94">
        <f>Retailers!J603*Demand!AV44</f>
        <v/>
      </c>
      <c r="J55" s="94">
        <f>Retailers!K603*Demand!AW44</f>
        <v/>
      </c>
      <c r="AA55" s="94" t="n">
        <v>29</v>
      </c>
      <c r="AB55" s="64">
        <f>TRUNC(IF(H55&lt;0,0,H55),0)</f>
        <v/>
      </c>
      <c r="AC55" s="64">
        <f>TRUNC(IF(I55&lt;0,0,I55),0)</f>
        <v/>
      </c>
      <c r="AD55" s="64">
        <f>TRUNC(IF(J55&lt;0,0,J55),0)</f>
        <v/>
      </c>
      <c r="AT55" s="94" t="n">
        <v>29</v>
      </c>
      <c r="AU55" s="35" t="n">
        <v>1577</v>
      </c>
      <c r="AV55" s="35" t="n">
        <v>1651</v>
      </c>
      <c r="AW55" s="35" t="n">
        <v>1342</v>
      </c>
      <c r="BA55" s="38" t="n"/>
      <c r="BB55" s="38" t="n"/>
      <c r="BC55" s="38" t="n"/>
      <c r="BF55" s="38" t="n"/>
      <c r="BG55" s="38" t="n"/>
      <c r="BH55" s="38" t="n"/>
    </row>
    <row r="56">
      <c r="G56" s="94" t="n">
        <v>30</v>
      </c>
      <c r="H56" s="94">
        <f>Retailers!I604*Demand!AU45</f>
        <v/>
      </c>
      <c r="I56" s="94">
        <f>Retailers!J604*Demand!AV45</f>
        <v/>
      </c>
      <c r="J56" s="94">
        <f>Retailers!K604*Demand!AW45</f>
        <v/>
      </c>
      <c r="AA56" s="94" t="n">
        <v>30</v>
      </c>
      <c r="AB56" s="64">
        <f>TRUNC(IF(H56&lt;0,0,H56),0)</f>
        <v/>
      </c>
      <c r="AC56" s="64">
        <f>TRUNC(IF(I56&lt;0,0,I56),0)</f>
        <v/>
      </c>
      <c r="AD56" s="64">
        <f>TRUNC(IF(J56&lt;0,0,J56),0)</f>
        <v/>
      </c>
      <c r="AT56" s="94" t="n">
        <v>30</v>
      </c>
      <c r="AU56" s="35" t="n">
        <v>1654</v>
      </c>
      <c r="AV56" s="35" t="n">
        <v>1698</v>
      </c>
      <c r="AW56" s="35" t="n">
        <v>2248</v>
      </c>
      <c r="BA56" s="38" t="n"/>
      <c r="BB56" s="38" t="n"/>
      <c r="BC56" s="38" t="n"/>
      <c r="BF56" s="38" t="n"/>
      <c r="BG56" s="38" t="n"/>
      <c r="BH56" s="38" t="n"/>
    </row>
    <row r="57">
      <c r="G57" s="94" t="n">
        <v>31</v>
      </c>
      <c r="H57" s="94">
        <f>Retailers!I605*Demand!AU46</f>
        <v/>
      </c>
      <c r="I57" s="94">
        <f>Retailers!J605*Demand!AV46</f>
        <v/>
      </c>
      <c r="J57" s="94">
        <f>Retailers!K605*Demand!AW46</f>
        <v/>
      </c>
      <c r="AA57" s="94" t="n">
        <v>31</v>
      </c>
      <c r="AB57" s="64">
        <f>TRUNC(IF(H57&lt;0,0,H57),0)</f>
        <v/>
      </c>
      <c r="AC57" s="64">
        <f>TRUNC(IF(I57&lt;0,0,I57),0)</f>
        <v/>
      </c>
      <c r="AD57" s="64">
        <f>TRUNC(IF(J57&lt;0,0,J57),0)</f>
        <v/>
      </c>
      <c r="AT57" s="94" t="n">
        <v>31</v>
      </c>
      <c r="AU57" s="35" t="n">
        <v>2363</v>
      </c>
      <c r="AV57" s="35" t="n">
        <v>591</v>
      </c>
      <c r="AW57" s="35" t="n">
        <v>1242</v>
      </c>
      <c r="BA57" s="38" t="n"/>
      <c r="BB57" s="38" t="n"/>
      <c r="BC57" s="38" t="n"/>
      <c r="BF57" s="38" t="n"/>
      <c r="BG57" s="38" t="n"/>
      <c r="BH57" s="38" t="n"/>
    </row>
    <row r="58">
      <c r="G58" s="94" t="n">
        <v>32</v>
      </c>
      <c r="H58" s="94">
        <f>Retailers!I606*Demand!AU47</f>
        <v/>
      </c>
      <c r="I58" s="94">
        <f>Retailers!J606*Demand!AV47</f>
        <v/>
      </c>
      <c r="J58" s="94">
        <f>Retailers!K606*Demand!AW47</f>
        <v/>
      </c>
      <c r="AA58" s="94" t="n">
        <v>32</v>
      </c>
      <c r="AB58" s="64">
        <f>TRUNC(IF(H58&lt;0,0,H58),0)</f>
        <v/>
      </c>
      <c r="AC58" s="64">
        <f>TRUNC(IF(I58&lt;0,0,I58),0)</f>
        <v/>
      </c>
      <c r="AD58" s="64">
        <f>TRUNC(IF(J58&lt;0,0,J58),0)</f>
        <v/>
      </c>
      <c r="AT58" s="94" t="n">
        <v>32</v>
      </c>
      <c r="AU58" s="35" t="n">
        <v>1599</v>
      </c>
      <c r="AV58" s="35" t="n">
        <v>2094</v>
      </c>
      <c r="AW58" s="35" t="n">
        <v>1325</v>
      </c>
      <c r="BA58" s="38" t="n"/>
      <c r="BB58" s="38" t="n"/>
      <c r="BC58" s="38" t="n"/>
      <c r="BF58" s="38" t="n"/>
      <c r="BG58" s="38" t="n"/>
      <c r="BH58" s="38" t="n"/>
    </row>
    <row r="59">
      <c r="G59" s="94" t="n">
        <v>33</v>
      </c>
      <c r="H59" s="94">
        <f>Retailers!I607*Demand!AU48</f>
        <v/>
      </c>
      <c r="I59" s="94">
        <f>Retailers!J607*Demand!AV48</f>
        <v/>
      </c>
      <c r="J59" s="94">
        <f>Retailers!K607*Demand!AW48</f>
        <v/>
      </c>
      <c r="AA59" s="94" t="n">
        <v>33</v>
      </c>
      <c r="AB59" s="64">
        <f>TRUNC(IF(H59&lt;0,0,H59),0)</f>
        <v/>
      </c>
      <c r="AC59" s="64">
        <f>TRUNC(IF(I59&lt;0,0,I59),0)</f>
        <v/>
      </c>
      <c r="AD59" s="64">
        <f>TRUNC(IF(J59&lt;0,0,J59),0)</f>
        <v/>
      </c>
      <c r="AT59" s="94" t="n">
        <v>33</v>
      </c>
      <c r="AU59" s="35" t="n">
        <v>1364</v>
      </c>
      <c r="AV59" s="35" t="n">
        <v>2110</v>
      </c>
      <c r="AW59" s="35" t="n">
        <v>1605</v>
      </c>
      <c r="BA59" s="38" t="n"/>
      <c r="BB59" s="38" t="n"/>
      <c r="BC59" s="38" t="n"/>
      <c r="BF59" s="38" t="n"/>
      <c r="BG59" s="38" t="n"/>
      <c r="BH59" s="38" t="n"/>
    </row>
    <row r="60">
      <c r="G60" s="94" t="n">
        <v>34</v>
      </c>
      <c r="H60" s="94">
        <f>Retailers!I608*Demand!AU49</f>
        <v/>
      </c>
      <c r="I60" s="94">
        <f>Retailers!J608*Demand!AV49</f>
        <v/>
      </c>
      <c r="J60" s="94">
        <f>Retailers!K608*Demand!AW49</f>
        <v/>
      </c>
      <c r="AA60" s="94" t="n">
        <v>34</v>
      </c>
      <c r="AB60" s="64">
        <f>TRUNC(IF(H60&lt;0,0,H60),0)</f>
        <v/>
      </c>
      <c r="AC60" s="64">
        <f>TRUNC(IF(I60&lt;0,0,I60),0)</f>
        <v/>
      </c>
      <c r="AD60" s="64">
        <f>TRUNC(IF(J60&lt;0,0,J60),0)</f>
        <v/>
      </c>
      <c r="AT60" s="94" t="n">
        <v>34</v>
      </c>
      <c r="AU60" s="35" t="n">
        <v>1493</v>
      </c>
      <c r="AV60" s="35" t="n">
        <v>1151</v>
      </c>
      <c r="AW60" s="35" t="n">
        <v>1857</v>
      </c>
      <c r="BA60" s="38" t="n"/>
      <c r="BB60" s="38" t="n"/>
      <c r="BC60" s="38" t="n"/>
      <c r="BF60" s="38" t="n"/>
      <c r="BG60" s="38" t="n"/>
      <c r="BH60" s="38" t="n"/>
    </row>
    <row r="61">
      <c r="G61" s="94" t="n">
        <v>35</v>
      </c>
      <c r="H61" s="94">
        <f>Retailers!I609*Demand!AU50</f>
        <v/>
      </c>
      <c r="I61" s="94">
        <f>Retailers!J609*Demand!AV50</f>
        <v/>
      </c>
      <c r="J61" s="94">
        <f>Retailers!K609*Demand!AW50</f>
        <v/>
      </c>
      <c r="AA61" s="94" t="n">
        <v>35</v>
      </c>
      <c r="AB61" s="64">
        <f>TRUNC(IF(H61&lt;0,0,H61),0)</f>
        <v/>
      </c>
      <c r="AC61" s="64">
        <f>TRUNC(IF(I61&lt;0,0,I61),0)</f>
        <v/>
      </c>
      <c r="AD61" s="64">
        <f>TRUNC(IF(J61&lt;0,0,J61),0)</f>
        <v/>
      </c>
      <c r="AT61" s="94" t="n">
        <v>35</v>
      </c>
      <c r="AU61" s="35" t="n">
        <v>1706</v>
      </c>
      <c r="AV61" s="35" t="n">
        <v>1638</v>
      </c>
      <c r="AW61" s="35" t="n">
        <v>1390</v>
      </c>
      <c r="BA61" s="38" t="n"/>
      <c r="BB61" s="38" t="n"/>
      <c r="BC61" s="38" t="n"/>
      <c r="BF61" s="38" t="n"/>
      <c r="BG61" s="38" t="n"/>
      <c r="BH61" s="38" t="n"/>
    </row>
    <row r="62">
      <c r="G62" s="94" t="n">
        <v>36</v>
      </c>
      <c r="H62" s="94">
        <f>Retailers!I610*Demand!AU51</f>
        <v/>
      </c>
      <c r="I62" s="94">
        <f>Retailers!J610*Demand!AV51</f>
        <v/>
      </c>
      <c r="J62" s="94">
        <f>Retailers!K610*Demand!AW51</f>
        <v/>
      </c>
      <c r="AA62" s="94" t="n">
        <v>36</v>
      </c>
      <c r="AB62" s="64">
        <f>TRUNC(IF(H62&lt;0,0,H62),0)</f>
        <v/>
      </c>
      <c r="AC62" s="64">
        <f>TRUNC(IF(I62&lt;0,0,I62),0)</f>
        <v/>
      </c>
      <c r="AD62" s="64">
        <f>TRUNC(IF(J62&lt;0,0,J62),0)</f>
        <v/>
      </c>
      <c r="AT62" s="94" t="n">
        <v>36</v>
      </c>
      <c r="AU62" s="35" t="n">
        <v>1496</v>
      </c>
      <c r="AV62" s="35" t="n">
        <v>2134</v>
      </c>
      <c r="AW62" s="35" t="n">
        <v>1548</v>
      </c>
      <c r="BA62" s="38" t="n"/>
      <c r="BB62" s="38" t="n"/>
      <c r="BC62" s="38" t="n"/>
      <c r="BF62" s="38" t="n"/>
      <c r="BG62" s="38" t="n"/>
      <c r="BH62" s="38" t="n"/>
    </row>
    <row r="63">
      <c r="G63" s="94" t="n">
        <v>37</v>
      </c>
      <c r="H63" s="94">
        <f>Retailers!I611*Demand!AU52</f>
        <v/>
      </c>
      <c r="I63" s="94">
        <f>Retailers!J611*Demand!AV52</f>
        <v/>
      </c>
      <c r="J63" s="94">
        <f>Retailers!K611*Demand!AW52</f>
        <v/>
      </c>
      <c r="AA63" s="94" t="n">
        <v>37</v>
      </c>
      <c r="AB63" s="64">
        <f>TRUNC(IF(H63&lt;0,0,H63),0)</f>
        <v/>
      </c>
      <c r="AC63" s="64">
        <f>TRUNC(IF(I63&lt;0,0,I63),0)</f>
        <v/>
      </c>
      <c r="AD63" s="64">
        <f>TRUNC(IF(J63&lt;0,0,J63),0)</f>
        <v/>
      </c>
      <c r="AT63" s="94" t="n">
        <v>37</v>
      </c>
      <c r="AU63" s="35" t="n">
        <v>1146</v>
      </c>
      <c r="AV63" s="35" t="n">
        <v>1306</v>
      </c>
      <c r="AW63" s="35" t="n">
        <v>842</v>
      </c>
      <c r="BA63" s="38" t="n"/>
      <c r="BB63" s="38" t="n"/>
      <c r="BC63" s="38" t="n"/>
      <c r="BF63" s="38" t="n"/>
      <c r="BG63" s="38" t="n"/>
      <c r="BH63" s="38" t="n"/>
    </row>
    <row r="64">
      <c r="G64" s="94" t="n">
        <v>38</v>
      </c>
      <c r="H64" s="94">
        <f>Retailers!I612*Demand!AU53</f>
        <v/>
      </c>
      <c r="I64" s="94">
        <f>Retailers!J612*Demand!AV53</f>
        <v/>
      </c>
      <c r="J64" s="94">
        <f>Retailers!K612*Demand!AW53</f>
        <v/>
      </c>
      <c r="AA64" s="94" t="n">
        <v>38</v>
      </c>
      <c r="AB64" s="64">
        <f>TRUNC(IF(H64&lt;0,0,H64),0)</f>
        <v/>
      </c>
      <c r="AC64" s="64">
        <f>TRUNC(IF(I64&lt;0,0,I64),0)</f>
        <v/>
      </c>
      <c r="AD64" s="64">
        <f>TRUNC(IF(J64&lt;0,0,J64),0)</f>
        <v/>
      </c>
      <c r="AT64" s="94" t="n">
        <v>38</v>
      </c>
      <c r="AU64" s="35" t="n">
        <v>1842</v>
      </c>
      <c r="AV64" s="35" t="n">
        <v>2382</v>
      </c>
      <c r="AW64" s="35" t="n">
        <v>1959</v>
      </c>
      <c r="BA64" s="38" t="n"/>
      <c r="BB64" s="38" t="n"/>
      <c r="BC64" s="38" t="n"/>
      <c r="BF64" s="38" t="n"/>
      <c r="BG64" s="38" t="n"/>
      <c r="BH64" s="38" t="n"/>
    </row>
    <row r="65">
      <c r="G65" s="94" t="n">
        <v>39</v>
      </c>
      <c r="H65" s="94">
        <f>Retailers!I613*Demand!AU54</f>
        <v/>
      </c>
      <c r="I65" s="94">
        <f>Retailers!J613*Demand!AV54</f>
        <v/>
      </c>
      <c r="J65" s="94">
        <f>Retailers!K613*Demand!AW54</f>
        <v/>
      </c>
      <c r="AA65" s="94" t="n">
        <v>39</v>
      </c>
      <c r="AB65" s="64">
        <f>TRUNC(IF(H65&lt;0,0,H65),0)</f>
        <v/>
      </c>
      <c r="AC65" s="64">
        <f>TRUNC(IF(I65&lt;0,0,I65),0)</f>
        <v/>
      </c>
      <c r="AD65" s="64">
        <f>TRUNC(IF(J65&lt;0,0,J65),0)</f>
        <v/>
      </c>
      <c r="AT65" s="94" t="n">
        <v>39</v>
      </c>
      <c r="AU65" s="35" t="n">
        <v>1780</v>
      </c>
      <c r="AV65" s="35" t="n">
        <v>1681</v>
      </c>
      <c r="AW65" s="35" t="n">
        <v>1775</v>
      </c>
      <c r="BA65" s="38" t="n"/>
      <c r="BB65" s="38" t="n"/>
      <c r="BC65" s="38" t="n"/>
      <c r="BF65" s="38" t="n"/>
      <c r="BG65" s="38" t="n"/>
      <c r="BH65" s="38" t="n"/>
    </row>
    <row r="66">
      <c r="G66" s="94" t="n">
        <v>40</v>
      </c>
      <c r="H66" s="94">
        <f>Retailers!I614*Demand!AU55</f>
        <v/>
      </c>
      <c r="I66" s="94">
        <f>Retailers!J614*Demand!AV55</f>
        <v/>
      </c>
      <c r="J66" s="94">
        <f>Retailers!K614*Demand!AW55</f>
        <v/>
      </c>
      <c r="AA66" s="94" t="n">
        <v>40</v>
      </c>
      <c r="AB66" s="64">
        <f>TRUNC(IF(H66&lt;0,0,H66),0)</f>
        <v/>
      </c>
      <c r="AC66" s="64">
        <f>TRUNC(IF(I66&lt;0,0,I66),0)</f>
        <v/>
      </c>
      <c r="AD66" s="64">
        <f>TRUNC(IF(J66&lt;0,0,J66),0)</f>
        <v/>
      </c>
      <c r="AT66" s="94" t="n">
        <v>40</v>
      </c>
      <c r="AU66" s="35" t="n">
        <v>1644</v>
      </c>
      <c r="AV66" s="35" t="n">
        <v>1756</v>
      </c>
      <c r="AW66" s="35" t="n">
        <v>1929</v>
      </c>
      <c r="BA66" s="38" t="n"/>
      <c r="BB66" s="38" t="n"/>
      <c r="BC66" s="38" t="n"/>
      <c r="BF66" s="38" t="n"/>
      <c r="BG66" s="38" t="n"/>
      <c r="BH66" s="38" t="n"/>
    </row>
    <row r="67">
      <c r="G67" s="94" t="n">
        <v>41</v>
      </c>
      <c r="H67" s="94">
        <f>Retailers!I615*Demand!AU56</f>
        <v/>
      </c>
      <c r="I67" s="94">
        <f>Retailers!J615*Demand!AV56</f>
        <v/>
      </c>
      <c r="J67" s="94">
        <f>Retailers!K615*Demand!AW56</f>
        <v/>
      </c>
      <c r="AA67" s="94" t="n">
        <v>41</v>
      </c>
      <c r="AB67" s="64">
        <f>TRUNC(IF(H67&lt;0,0,H67),0)</f>
        <v/>
      </c>
      <c r="AC67" s="64">
        <f>TRUNC(IF(I67&lt;0,0,I67),0)</f>
        <v/>
      </c>
      <c r="AD67" s="64">
        <f>TRUNC(IF(J67&lt;0,0,J67),0)</f>
        <v/>
      </c>
      <c r="AT67" s="94" t="n">
        <v>41</v>
      </c>
      <c r="AU67" s="35" t="n">
        <v>830</v>
      </c>
      <c r="AV67" s="35" t="n">
        <v>1718</v>
      </c>
      <c r="AW67" s="35" t="n">
        <v>1194</v>
      </c>
      <c r="BA67" s="38" t="n"/>
      <c r="BB67" s="38" t="n"/>
      <c r="BC67" s="38" t="n"/>
      <c r="BF67" s="38" t="n"/>
      <c r="BG67" s="38" t="n"/>
      <c r="BH67" s="38" t="n"/>
    </row>
    <row r="68">
      <c r="G68" s="94" t="n">
        <v>42</v>
      </c>
      <c r="H68" s="94">
        <f>Retailers!I616*Demand!AU57</f>
        <v/>
      </c>
      <c r="I68" s="94">
        <f>Retailers!J616*Demand!AV57</f>
        <v/>
      </c>
      <c r="J68" s="94">
        <f>Retailers!K616*Demand!AW57</f>
        <v/>
      </c>
      <c r="AA68" s="94" t="n">
        <v>42</v>
      </c>
      <c r="AB68" s="64">
        <f>TRUNC(IF(H68&lt;0,0,H68),0)</f>
        <v/>
      </c>
      <c r="AC68" s="64">
        <f>TRUNC(IF(I68&lt;0,0,I68),0)</f>
        <v/>
      </c>
      <c r="AD68" s="64">
        <f>TRUNC(IF(J68&lt;0,0,J68),0)</f>
        <v/>
      </c>
      <c r="AT68" s="94" t="n">
        <v>42</v>
      </c>
      <c r="AU68" s="35" t="n">
        <v>1568</v>
      </c>
      <c r="AV68" s="35" t="n">
        <v>1785</v>
      </c>
      <c r="AW68" s="35" t="n">
        <v>1125</v>
      </c>
      <c r="BA68" s="38" t="n"/>
      <c r="BB68" s="38" t="n"/>
      <c r="BC68" s="38" t="n"/>
      <c r="BF68" s="38" t="n"/>
      <c r="BG68" s="38" t="n"/>
      <c r="BH68" s="38" t="n"/>
    </row>
    <row r="69">
      <c r="G69" s="94" t="n">
        <v>43</v>
      </c>
      <c r="H69" s="94">
        <f>Retailers!I617*Demand!AU58</f>
        <v/>
      </c>
      <c r="I69" s="94">
        <f>Retailers!J617*Demand!AV58</f>
        <v/>
      </c>
      <c r="J69" s="94">
        <f>Retailers!K617*Demand!AW58</f>
        <v/>
      </c>
      <c r="AA69" s="94" t="n">
        <v>43</v>
      </c>
      <c r="AB69" s="64">
        <f>TRUNC(IF(H69&lt;0,0,H69),0)</f>
        <v/>
      </c>
      <c r="AC69" s="64">
        <f>TRUNC(IF(I69&lt;0,0,I69),0)</f>
        <v/>
      </c>
      <c r="AD69" s="64">
        <f>TRUNC(IF(J69&lt;0,0,J69),0)</f>
        <v/>
      </c>
      <c r="AT69" s="94" t="n">
        <v>43</v>
      </c>
      <c r="AU69" s="35" t="n">
        <v>1610</v>
      </c>
      <c r="AV69" s="35" t="n">
        <v>728</v>
      </c>
      <c r="AW69" s="35" t="n">
        <v>1650</v>
      </c>
      <c r="BA69" s="38" t="n"/>
      <c r="BB69" s="38" t="n"/>
      <c r="BC69" s="38" t="n"/>
      <c r="BF69" s="38" t="n"/>
      <c r="BG69" s="38" t="n"/>
      <c r="BH69" s="38" t="n"/>
    </row>
    <row r="70">
      <c r="G70" s="94" t="n">
        <v>44</v>
      </c>
      <c r="H70" s="94">
        <f>Retailers!I618*Demand!AU59</f>
        <v/>
      </c>
      <c r="I70" s="94">
        <f>Retailers!J618*Demand!AV59</f>
        <v/>
      </c>
      <c r="J70" s="94">
        <f>Retailers!K618*Demand!AW59</f>
        <v/>
      </c>
      <c r="AA70" s="94" t="n">
        <v>44</v>
      </c>
      <c r="AB70" s="64">
        <f>TRUNC(IF(H70&lt;0,0,H70),0)</f>
        <v/>
      </c>
      <c r="AC70" s="64">
        <f>TRUNC(IF(I70&lt;0,0,I70),0)</f>
        <v/>
      </c>
      <c r="AD70" s="64">
        <f>TRUNC(IF(J70&lt;0,0,J70),0)</f>
        <v/>
      </c>
      <c r="AT70" s="94" t="n">
        <v>44</v>
      </c>
      <c r="AU70" s="35" t="n">
        <v>1885</v>
      </c>
      <c r="AV70" s="35" t="n">
        <v>1155</v>
      </c>
      <c r="AW70" s="35" t="n">
        <v>1344</v>
      </c>
      <c r="BA70" s="38" t="n"/>
      <c r="BB70" s="38" t="n"/>
      <c r="BC70" s="38" t="n"/>
      <c r="BF70" s="38" t="n"/>
      <c r="BG70" s="38" t="n"/>
      <c r="BH70" s="38" t="n"/>
    </row>
    <row r="71">
      <c r="G71" s="94" t="n">
        <v>45</v>
      </c>
      <c r="H71" s="94">
        <f>Retailers!I619*Demand!AU60</f>
        <v/>
      </c>
      <c r="I71" s="94">
        <f>Retailers!J619*Demand!AV60</f>
        <v/>
      </c>
      <c r="J71" s="94">
        <f>Retailers!K619*Demand!AW60</f>
        <v/>
      </c>
      <c r="AA71" s="94" t="n">
        <v>45</v>
      </c>
      <c r="AB71" s="64">
        <f>TRUNC(IF(H71&lt;0,0,H71),0)</f>
        <v/>
      </c>
      <c r="AC71" s="64">
        <f>TRUNC(IF(I71&lt;0,0,I71),0)</f>
        <v/>
      </c>
      <c r="AD71" s="64">
        <f>TRUNC(IF(J71&lt;0,0,J71),0)</f>
        <v/>
      </c>
      <c r="AT71" s="94" t="n">
        <v>45</v>
      </c>
      <c r="AU71" s="35" t="n">
        <v>1441</v>
      </c>
      <c r="AV71" s="35" t="n">
        <v>1246</v>
      </c>
      <c r="AW71" s="35" t="n">
        <v>1447</v>
      </c>
      <c r="BA71" s="38" t="n"/>
      <c r="BB71" s="38" t="n"/>
      <c r="BC71" s="38" t="n"/>
      <c r="BF71" s="38" t="n"/>
      <c r="BG71" s="38" t="n"/>
      <c r="BH71" s="38" t="n"/>
    </row>
    <row r="72">
      <c r="G72" s="94" t="n">
        <v>46</v>
      </c>
      <c r="H72" s="94">
        <f>Retailers!I620*Demand!AU61</f>
        <v/>
      </c>
      <c r="I72" s="94">
        <f>Retailers!J620*Demand!AV61</f>
        <v/>
      </c>
      <c r="J72" s="94">
        <f>Retailers!K620*Demand!AW61</f>
        <v/>
      </c>
      <c r="AA72" s="94" t="n">
        <v>46</v>
      </c>
      <c r="AB72" s="64">
        <f>TRUNC(IF(H72&lt;0,0,H72),0)</f>
        <v/>
      </c>
      <c r="AC72" s="64">
        <f>TRUNC(IF(I72&lt;0,0,I72),0)</f>
        <v/>
      </c>
      <c r="AD72" s="64">
        <f>TRUNC(IF(J72&lt;0,0,J72),0)</f>
        <v/>
      </c>
      <c r="AT72" s="94" t="n">
        <v>46</v>
      </c>
      <c r="AU72" s="35" t="n">
        <v>1169</v>
      </c>
      <c r="AV72" s="35" t="n">
        <v>1570</v>
      </c>
      <c r="AW72" s="35" t="n">
        <v>2140</v>
      </c>
      <c r="BA72" s="38" t="n"/>
      <c r="BB72" s="38" t="n"/>
      <c r="BC72" s="38" t="n"/>
      <c r="BF72" s="38" t="n"/>
      <c r="BG72" s="38" t="n"/>
      <c r="BH72" s="38" t="n"/>
    </row>
    <row r="73">
      <c r="G73" s="94" t="n">
        <v>47</v>
      </c>
      <c r="H73" s="94">
        <f>Retailers!I621*Demand!AU62</f>
        <v/>
      </c>
      <c r="I73" s="94">
        <f>Retailers!J621*Demand!AV62</f>
        <v/>
      </c>
      <c r="J73" s="94">
        <f>Retailers!K621*Demand!AW62</f>
        <v/>
      </c>
      <c r="AA73" s="94" t="n">
        <v>47</v>
      </c>
      <c r="AB73" s="64">
        <f>TRUNC(IF(H73&lt;0,0,H73),0)</f>
        <v/>
      </c>
      <c r="AC73" s="64">
        <f>TRUNC(IF(I73&lt;0,0,I73),0)</f>
        <v/>
      </c>
      <c r="AD73" s="64">
        <f>TRUNC(IF(J73&lt;0,0,J73),0)</f>
        <v/>
      </c>
      <c r="AT73" s="94" t="n">
        <v>47</v>
      </c>
      <c r="AU73" s="35" t="n">
        <v>995</v>
      </c>
      <c r="AV73" s="35" t="n">
        <v>1439</v>
      </c>
      <c r="AW73" s="35" t="n">
        <v>1621</v>
      </c>
      <c r="BA73" s="38" t="n"/>
      <c r="BB73" s="38" t="n"/>
      <c r="BC73" s="38" t="n"/>
      <c r="BF73" s="38" t="n"/>
      <c r="BG73" s="38" t="n"/>
      <c r="BH73" s="38" t="n"/>
    </row>
    <row r="74">
      <c r="G74" s="94" t="n">
        <v>48</v>
      </c>
      <c r="H74" s="94">
        <f>Retailers!I622*Demand!AU63</f>
        <v/>
      </c>
      <c r="I74" s="94">
        <f>Retailers!J622*Demand!AV63</f>
        <v/>
      </c>
      <c r="J74" s="94">
        <f>Retailers!K622*Demand!AW63</f>
        <v/>
      </c>
      <c r="AA74" s="94" t="n">
        <v>48</v>
      </c>
      <c r="AB74" s="64">
        <f>TRUNC(IF(H74&lt;0,0,H74),0)</f>
        <v/>
      </c>
      <c r="AC74" s="64">
        <f>TRUNC(IF(I74&lt;0,0,I74),0)</f>
        <v/>
      </c>
      <c r="AD74" s="64">
        <f>TRUNC(IF(J74&lt;0,0,J74),0)</f>
        <v/>
      </c>
      <c r="AT74" s="94" t="n">
        <v>48</v>
      </c>
      <c r="AU74" s="35" t="n">
        <v>2070</v>
      </c>
      <c r="AV74" s="35" t="n">
        <v>1913</v>
      </c>
      <c r="AW74" s="35" t="n">
        <v>1493</v>
      </c>
      <c r="BA74" s="38" t="n"/>
      <c r="BB74" s="38" t="n"/>
      <c r="BC74" s="38" t="n"/>
      <c r="BF74" s="38" t="n"/>
      <c r="BG74" s="38" t="n"/>
      <c r="BH74" s="38" t="n"/>
    </row>
    <row r="75">
      <c r="G75" s="94" t="n">
        <v>49</v>
      </c>
      <c r="H75" s="94">
        <f>Retailers!I623*Demand!AU64</f>
        <v/>
      </c>
      <c r="I75" s="94">
        <f>Retailers!J623*Demand!AV64</f>
        <v/>
      </c>
      <c r="J75" s="94">
        <f>Retailers!K623*Demand!AW64</f>
        <v/>
      </c>
      <c r="AA75" s="94" t="n">
        <v>49</v>
      </c>
      <c r="AB75" s="64">
        <f>TRUNC(IF(H75&lt;0,0,H75),0)</f>
        <v/>
      </c>
      <c r="AC75" s="64">
        <f>TRUNC(IF(I75&lt;0,0,I75),0)</f>
        <v/>
      </c>
      <c r="AD75" s="64">
        <f>TRUNC(IF(J75&lt;0,0,J75),0)</f>
        <v/>
      </c>
      <c r="AT75" s="94" t="n">
        <v>49</v>
      </c>
      <c r="AU75" s="35" t="n">
        <v>1068</v>
      </c>
      <c r="AV75" s="35" t="n">
        <v>2024</v>
      </c>
      <c r="AW75" s="35" t="n">
        <v>1772</v>
      </c>
      <c r="BA75" s="38" t="n"/>
      <c r="BB75" s="38" t="n"/>
      <c r="BC75" s="38" t="n"/>
      <c r="BF75" s="38" t="n"/>
      <c r="BG75" s="38" t="n"/>
      <c r="BH75" s="38" t="n"/>
    </row>
    <row r="76">
      <c r="G76" s="94" t="n">
        <v>50</v>
      </c>
      <c r="H76" s="94">
        <f>Retailers!I624*Demand!AU65</f>
        <v/>
      </c>
      <c r="I76" s="94">
        <f>Retailers!J624*Demand!AV65</f>
        <v/>
      </c>
      <c r="J76" s="94">
        <f>Retailers!K624*Demand!AW65</f>
        <v/>
      </c>
      <c r="AA76" s="94" t="n">
        <v>50</v>
      </c>
      <c r="AB76" s="64">
        <f>TRUNC(IF(H76&lt;0,0,H76),0)</f>
        <v/>
      </c>
      <c r="AC76" s="64">
        <f>TRUNC(IF(I76&lt;0,0,I76),0)</f>
        <v/>
      </c>
      <c r="AD76" s="64">
        <f>TRUNC(IF(J76&lt;0,0,J76),0)</f>
        <v/>
      </c>
      <c r="AT76" s="94" t="n">
        <v>50</v>
      </c>
      <c r="AU76" s="35" t="n">
        <v>728</v>
      </c>
      <c r="AV76" s="35" t="n">
        <v>1704</v>
      </c>
      <c r="AW76" s="35" t="n">
        <v>848</v>
      </c>
      <c r="BA76" s="38" t="n"/>
      <c r="BB76" s="38" t="n"/>
      <c r="BC76" s="38" t="n"/>
      <c r="BF76" s="38" t="n"/>
      <c r="BG76" s="38" t="n"/>
      <c r="BH76" s="38" t="n"/>
    </row>
    <row r="77">
      <c r="G77" s="94" t="n">
        <v>51</v>
      </c>
      <c r="H77" s="94">
        <f>Retailers!I625*Demand!AU66</f>
        <v/>
      </c>
      <c r="I77" s="94">
        <f>Retailers!J625*Demand!AV66</f>
        <v/>
      </c>
      <c r="J77" s="94">
        <f>Retailers!K625*Demand!AW66</f>
        <v/>
      </c>
      <c r="AA77" s="94" t="n">
        <v>51</v>
      </c>
      <c r="AB77" s="64">
        <f>TRUNC(IF(H77&lt;0,0,H77),0)</f>
        <v/>
      </c>
      <c r="AC77" s="64">
        <f>TRUNC(IF(I77&lt;0,0,I77),0)</f>
        <v/>
      </c>
      <c r="AD77" s="64">
        <f>TRUNC(IF(J77&lt;0,0,J77),0)</f>
        <v/>
      </c>
      <c r="AT77" s="94" t="n">
        <v>51</v>
      </c>
      <c r="AU77" s="35" t="n">
        <v>1340</v>
      </c>
      <c r="AV77" s="35" t="n">
        <v>2250</v>
      </c>
      <c r="AW77" s="35" t="n">
        <v>1233</v>
      </c>
      <c r="BA77" s="38" t="n"/>
      <c r="BB77" s="38" t="n"/>
      <c r="BC77" s="38" t="n"/>
      <c r="BF77" s="38" t="n"/>
      <c r="BG77" s="38" t="n"/>
      <c r="BH77" s="38" t="n"/>
    </row>
    <row r="78">
      <c r="G78" s="94" t="n">
        <v>52</v>
      </c>
      <c r="H78" s="94">
        <f>Retailers!I626*Demand!AU67</f>
        <v/>
      </c>
      <c r="I78" s="94">
        <f>Retailers!J626*Demand!AV67</f>
        <v/>
      </c>
      <c r="J78" s="94">
        <f>Retailers!K626*Demand!AW67</f>
        <v/>
      </c>
      <c r="AA78" s="94" t="n">
        <v>52</v>
      </c>
      <c r="AB78" s="64">
        <f>TRUNC(IF(H78&lt;0,0,H78),0)</f>
        <v/>
      </c>
      <c r="AC78" s="64">
        <f>TRUNC(IF(I78&lt;0,0,I78),0)</f>
        <v/>
      </c>
      <c r="AD78" s="64">
        <f>TRUNC(IF(J78&lt;0,0,J78),0)</f>
        <v/>
      </c>
      <c r="AT78" s="94" t="n">
        <v>52</v>
      </c>
      <c r="AU78" s="35" t="n">
        <v>1558</v>
      </c>
      <c r="AV78" s="35" t="n">
        <v>1638</v>
      </c>
      <c r="AW78" s="35" t="n">
        <v>1659</v>
      </c>
      <c r="BA78" s="38" t="n"/>
      <c r="BB78" s="38" t="n"/>
      <c r="BC78" s="38" t="n"/>
      <c r="BF78" s="38" t="n"/>
      <c r="BG78" s="38" t="n"/>
      <c r="BH78" s="38" t="n"/>
    </row>
    <row r="79">
      <c r="G79" s="94" t="n">
        <v>53</v>
      </c>
      <c r="H79" s="94">
        <f>Retailers!I627*Demand!AU68</f>
        <v/>
      </c>
      <c r="I79" s="94">
        <f>Retailers!J627*Demand!AV68</f>
        <v/>
      </c>
      <c r="J79" s="94">
        <f>Retailers!K627*Demand!AW68</f>
        <v/>
      </c>
      <c r="AA79" s="94" t="n">
        <v>53</v>
      </c>
      <c r="AB79" s="64">
        <f>TRUNC(IF(H79&lt;0,0,H79),0)</f>
        <v/>
      </c>
      <c r="AC79" s="64">
        <f>TRUNC(IF(I79&lt;0,0,I79),0)</f>
        <v/>
      </c>
      <c r="AD79" s="64">
        <f>TRUNC(IF(J79&lt;0,0,J79),0)</f>
        <v/>
      </c>
      <c r="AT79" s="94" t="n">
        <v>53</v>
      </c>
      <c r="AU79" s="35" t="n">
        <v>1860</v>
      </c>
      <c r="AV79" s="35" t="n">
        <v>1043</v>
      </c>
      <c r="AW79" s="35" t="n">
        <v>2109</v>
      </c>
      <c r="BA79" s="38" t="n"/>
      <c r="BB79" s="38" t="n"/>
      <c r="BC79" s="38" t="n"/>
      <c r="BF79" s="38" t="n"/>
      <c r="BG79" s="38" t="n"/>
      <c r="BH79" s="38" t="n"/>
    </row>
    <row r="80">
      <c r="G80" s="94" t="n">
        <v>54</v>
      </c>
      <c r="H80" s="94">
        <f>Retailers!I628*Demand!AU69</f>
        <v/>
      </c>
      <c r="I80" s="94">
        <f>Retailers!J628*Demand!AV69</f>
        <v/>
      </c>
      <c r="J80" s="94">
        <f>Retailers!K628*Demand!AW69</f>
        <v/>
      </c>
      <c r="AA80" s="94" t="n">
        <v>54</v>
      </c>
      <c r="AB80" s="64">
        <f>TRUNC(IF(H80&lt;0,0,H80),0)</f>
        <v/>
      </c>
      <c r="AC80" s="64">
        <f>TRUNC(IF(I80&lt;0,0,I80),0)</f>
        <v/>
      </c>
      <c r="AD80" s="64">
        <f>TRUNC(IF(J80&lt;0,0,J80),0)</f>
        <v/>
      </c>
      <c r="AT80" s="94" t="n">
        <v>54</v>
      </c>
      <c r="AU80" s="35" t="n">
        <v>1178</v>
      </c>
      <c r="AV80" s="35" t="n">
        <v>2850</v>
      </c>
      <c r="AW80" s="35" t="n">
        <v>1660</v>
      </c>
      <c r="BA80" s="38" t="n"/>
      <c r="BB80" s="38" t="n"/>
      <c r="BC80" s="38" t="n"/>
      <c r="BF80" s="38" t="n"/>
      <c r="BG80" s="38" t="n"/>
      <c r="BH80" s="38" t="n"/>
    </row>
    <row r="81">
      <c r="G81" s="94" t="n">
        <v>55</v>
      </c>
      <c r="H81" s="94">
        <f>Retailers!I629*Demand!AU70</f>
        <v/>
      </c>
      <c r="I81" s="94">
        <f>Retailers!J629*Demand!AV70</f>
        <v/>
      </c>
      <c r="J81" s="94">
        <f>Retailers!K629*Demand!AW70</f>
        <v/>
      </c>
      <c r="AA81" s="94" t="n">
        <v>55</v>
      </c>
      <c r="AB81" s="64">
        <f>TRUNC(IF(H81&lt;0,0,H81),0)</f>
        <v/>
      </c>
      <c r="AC81" s="64">
        <f>TRUNC(IF(I81&lt;0,0,I81),0)</f>
        <v/>
      </c>
      <c r="AD81" s="64">
        <f>TRUNC(IF(J81&lt;0,0,J81),0)</f>
        <v/>
      </c>
      <c r="AT81" s="94" t="n">
        <v>55</v>
      </c>
      <c r="AU81" s="35" t="n">
        <v>1573</v>
      </c>
      <c r="AV81" s="35" t="n">
        <v>1577</v>
      </c>
      <c r="AW81" s="35" t="n">
        <v>1700</v>
      </c>
      <c r="BA81" s="38" t="n"/>
      <c r="BB81" s="38" t="n"/>
      <c r="BC81" s="38" t="n"/>
      <c r="BF81" s="38" t="n"/>
      <c r="BG81" s="38" t="n"/>
      <c r="BH81" s="38" t="n"/>
    </row>
    <row r="82">
      <c r="G82" s="94" t="n">
        <v>56</v>
      </c>
      <c r="H82" s="94">
        <f>Retailers!I630*Demand!AU71</f>
        <v/>
      </c>
      <c r="I82" s="94">
        <f>Retailers!J630*Demand!AV71</f>
        <v/>
      </c>
      <c r="J82" s="94">
        <f>Retailers!K630*Demand!AW71</f>
        <v/>
      </c>
      <c r="AA82" s="94" t="n">
        <v>56</v>
      </c>
      <c r="AB82" s="64">
        <f>TRUNC(IF(H82&lt;0,0,H82),0)</f>
        <v/>
      </c>
      <c r="AC82" s="64">
        <f>TRUNC(IF(I82&lt;0,0,I82),0)</f>
        <v/>
      </c>
      <c r="AD82" s="64">
        <f>TRUNC(IF(J82&lt;0,0,J82),0)</f>
        <v/>
      </c>
      <c r="AT82" s="94" t="n">
        <v>56</v>
      </c>
      <c r="AU82" s="35" t="n">
        <v>1670</v>
      </c>
      <c r="AV82" s="35" t="n">
        <v>1743</v>
      </c>
      <c r="AW82" s="35" t="n">
        <v>774</v>
      </c>
      <c r="BA82" s="38" t="n"/>
      <c r="BB82" s="38" t="n"/>
      <c r="BC82" s="38" t="n"/>
      <c r="BF82" s="38" t="n"/>
      <c r="BG82" s="38" t="n"/>
      <c r="BH82" s="38" t="n"/>
    </row>
    <row r="83">
      <c r="G83" s="94" t="n">
        <v>57</v>
      </c>
      <c r="H83" s="94">
        <f>Retailers!I631*Demand!AU72</f>
        <v/>
      </c>
      <c r="I83" s="94">
        <f>Retailers!J631*Demand!AV72</f>
        <v/>
      </c>
      <c r="J83" s="94">
        <f>Retailers!K631*Demand!AW72</f>
        <v/>
      </c>
      <c r="AA83" s="94" t="n">
        <v>57</v>
      </c>
      <c r="AB83" s="64">
        <f>TRUNC(IF(H83&lt;0,0,H83),0)</f>
        <v/>
      </c>
      <c r="AC83" s="64">
        <f>TRUNC(IF(I83&lt;0,0,I83),0)</f>
        <v/>
      </c>
      <c r="AD83" s="64">
        <f>TRUNC(IF(J83&lt;0,0,J83),0)</f>
        <v/>
      </c>
      <c r="AT83" s="94" t="n">
        <v>57</v>
      </c>
      <c r="AU83" s="35" t="n">
        <v>1596</v>
      </c>
      <c r="AV83" s="35" t="n">
        <v>2233</v>
      </c>
      <c r="AW83" s="35" t="n">
        <v>1537</v>
      </c>
      <c r="BA83" s="38" t="n"/>
      <c r="BB83" s="38" t="n"/>
      <c r="BC83" s="38" t="n"/>
      <c r="BF83" s="38" t="n"/>
      <c r="BG83" s="38" t="n"/>
      <c r="BH83" s="38" t="n"/>
    </row>
    <row r="84">
      <c r="G84" s="94" t="n">
        <v>58</v>
      </c>
      <c r="H84" s="94">
        <f>Retailers!I632*Demand!AU73</f>
        <v/>
      </c>
      <c r="I84" s="94">
        <f>Retailers!J632*Demand!AV73</f>
        <v/>
      </c>
      <c r="J84" s="94">
        <f>Retailers!K632*Demand!AW73</f>
        <v/>
      </c>
      <c r="AA84" s="94" t="n">
        <v>58</v>
      </c>
      <c r="AB84" s="64">
        <f>TRUNC(IF(H84&lt;0,0,H84),0)</f>
        <v/>
      </c>
      <c r="AC84" s="64">
        <f>TRUNC(IF(I84&lt;0,0,I84),0)</f>
        <v/>
      </c>
      <c r="AD84" s="64">
        <f>TRUNC(IF(J84&lt;0,0,J84),0)</f>
        <v/>
      </c>
      <c r="AT84" s="94" t="n">
        <v>58</v>
      </c>
      <c r="AU84" s="35" t="n">
        <v>1294</v>
      </c>
      <c r="AV84" s="35" t="n">
        <v>1647</v>
      </c>
      <c r="AW84" s="35" t="n">
        <v>1603</v>
      </c>
      <c r="BA84" s="38" t="n"/>
      <c r="BB84" s="38" t="n"/>
      <c r="BC84" s="38" t="n"/>
      <c r="BF84" s="38" t="n"/>
      <c r="BG84" s="38" t="n"/>
      <c r="BH84" s="38" t="n"/>
    </row>
    <row r="85">
      <c r="G85" s="94" t="n">
        <v>59</v>
      </c>
      <c r="H85" s="94">
        <f>Retailers!I633*Demand!AU74</f>
        <v/>
      </c>
      <c r="I85" s="94">
        <f>Retailers!J633*Demand!AV74</f>
        <v/>
      </c>
      <c r="J85" s="94">
        <f>Retailers!K633*Demand!AW74</f>
        <v/>
      </c>
      <c r="AA85" s="94" t="n">
        <v>59</v>
      </c>
      <c r="AB85" s="64">
        <f>TRUNC(IF(H85&lt;0,0,H85),0)</f>
        <v/>
      </c>
      <c r="AC85" s="64">
        <f>TRUNC(IF(I85&lt;0,0,I85),0)</f>
        <v/>
      </c>
      <c r="AD85" s="64">
        <f>TRUNC(IF(J85&lt;0,0,J85),0)</f>
        <v/>
      </c>
      <c r="AT85" s="94" t="n">
        <v>59</v>
      </c>
      <c r="AU85" s="35" t="n">
        <v>2226</v>
      </c>
      <c r="AV85" s="35" t="n">
        <v>1947</v>
      </c>
      <c r="AW85" s="35" t="n">
        <v>1564</v>
      </c>
      <c r="BA85" s="38" t="n"/>
      <c r="BB85" s="38" t="n"/>
      <c r="BC85" s="38" t="n"/>
      <c r="BF85" s="38" t="n"/>
      <c r="BG85" s="38" t="n"/>
      <c r="BH85" s="38" t="n"/>
    </row>
    <row r="86">
      <c r="G86" s="94" t="n">
        <v>60</v>
      </c>
      <c r="H86" s="94">
        <f>Retailers!I634*Demand!AU75</f>
        <v/>
      </c>
      <c r="I86" s="94">
        <f>Retailers!J634*Demand!AV75</f>
        <v/>
      </c>
      <c r="J86" s="94">
        <f>Retailers!K634*Demand!AW75</f>
        <v/>
      </c>
      <c r="AA86" s="94" t="n">
        <v>60</v>
      </c>
      <c r="AB86" s="64">
        <f>TRUNC(IF(H86&lt;0,0,H86),0)</f>
        <v/>
      </c>
      <c r="AC86" s="64">
        <f>TRUNC(IF(I86&lt;0,0,I86),0)</f>
        <v/>
      </c>
      <c r="AD86" s="64">
        <f>TRUNC(IF(J86&lt;0,0,J86),0)</f>
        <v/>
      </c>
      <c r="AT86" s="94" t="n">
        <v>60</v>
      </c>
      <c r="AU86" s="35" t="n">
        <v>1433</v>
      </c>
      <c r="AV86" s="35" t="n">
        <v>1251</v>
      </c>
      <c r="AW86" s="35" t="n">
        <v>1516</v>
      </c>
      <c r="BA86" s="38" t="n"/>
      <c r="BB86" s="38" t="n"/>
      <c r="BC86" s="38" t="n"/>
      <c r="BF86" s="38" t="n"/>
      <c r="BG86" s="38" t="n"/>
      <c r="BH86" s="38" t="n"/>
    </row>
    <row r="87">
      <c r="G87" s="94" t="n">
        <v>61</v>
      </c>
      <c r="H87" s="94">
        <f>Retailers!I635*Demand!AU76</f>
        <v/>
      </c>
      <c r="I87" s="94">
        <f>Retailers!J635*Demand!AV76</f>
        <v/>
      </c>
      <c r="J87" s="94">
        <f>Retailers!K635*Demand!AW76</f>
        <v/>
      </c>
      <c r="AA87" s="94" t="n">
        <v>61</v>
      </c>
      <c r="AB87" s="64">
        <f>TRUNC(IF(H87&lt;0,0,H87),0)</f>
        <v/>
      </c>
      <c r="AC87" s="64">
        <f>TRUNC(IF(I87&lt;0,0,I87),0)</f>
        <v/>
      </c>
      <c r="AD87" s="64">
        <f>TRUNC(IF(J87&lt;0,0,J87),0)</f>
        <v/>
      </c>
      <c r="AT87" s="94" t="n">
        <v>61</v>
      </c>
      <c r="AU87" s="35" t="n">
        <v>1023</v>
      </c>
      <c r="AV87" s="35" t="n">
        <v>1209</v>
      </c>
      <c r="AW87" s="35" t="n">
        <v>1209</v>
      </c>
      <c r="BA87" s="38" t="n"/>
      <c r="BB87" s="38" t="n"/>
      <c r="BC87" s="38" t="n"/>
      <c r="BF87" s="38" t="n"/>
      <c r="BG87" s="38" t="n"/>
      <c r="BH87" s="38" t="n"/>
    </row>
    <row r="88">
      <c r="G88" s="94" t="n">
        <v>62</v>
      </c>
      <c r="H88" s="94">
        <f>Retailers!I636*Demand!AU77</f>
        <v/>
      </c>
      <c r="I88" s="94">
        <f>Retailers!J636*Demand!AV77</f>
        <v/>
      </c>
      <c r="J88" s="94">
        <f>Retailers!K636*Demand!AW77</f>
        <v/>
      </c>
      <c r="AA88" s="94" t="n">
        <v>62</v>
      </c>
      <c r="AB88" s="64">
        <f>TRUNC(IF(H88&lt;0,0,H88),0)</f>
        <v/>
      </c>
      <c r="AC88" s="64">
        <f>TRUNC(IF(I88&lt;0,0,I88),0)</f>
        <v/>
      </c>
      <c r="AD88" s="64">
        <f>TRUNC(IF(J88&lt;0,0,J88),0)</f>
        <v/>
      </c>
      <c r="AT88" s="94" t="n">
        <v>62</v>
      </c>
      <c r="AU88" s="35" t="n">
        <v>1136</v>
      </c>
      <c r="AV88" s="35" t="n">
        <v>985</v>
      </c>
      <c r="AW88" s="35" t="n">
        <v>2207</v>
      </c>
      <c r="BA88" s="38" t="n"/>
      <c r="BB88" s="38" t="n"/>
      <c r="BC88" s="38" t="n"/>
      <c r="BF88" s="38" t="n"/>
      <c r="BG88" s="38" t="n"/>
      <c r="BH88" s="38" t="n"/>
    </row>
    <row r="89">
      <c r="G89" s="94" t="n">
        <v>63</v>
      </c>
      <c r="H89" s="94">
        <f>Retailers!I637*Demand!AU78</f>
        <v/>
      </c>
      <c r="I89" s="94">
        <f>Retailers!J637*Demand!AV78</f>
        <v/>
      </c>
      <c r="J89" s="94">
        <f>Retailers!K637*Demand!AW78</f>
        <v/>
      </c>
      <c r="AA89" s="94" t="n">
        <v>63</v>
      </c>
      <c r="AB89" s="64">
        <f>TRUNC(IF(H89&lt;0,0,H89),0)</f>
        <v/>
      </c>
      <c r="AC89" s="64">
        <f>TRUNC(IF(I89&lt;0,0,I89),0)</f>
        <v/>
      </c>
      <c r="AD89" s="64">
        <f>TRUNC(IF(J89&lt;0,0,J89),0)</f>
        <v/>
      </c>
      <c r="AT89" s="94" t="n">
        <v>63</v>
      </c>
      <c r="AU89" s="35" t="n">
        <v>1473</v>
      </c>
      <c r="AV89" s="35" t="n">
        <v>2018</v>
      </c>
      <c r="AW89" s="35" t="n">
        <v>938</v>
      </c>
      <c r="BA89" s="38" t="n"/>
      <c r="BB89" s="38" t="n"/>
      <c r="BC89" s="38" t="n"/>
      <c r="BF89" s="38" t="n"/>
      <c r="BG89" s="38" t="n"/>
      <c r="BH89" s="38" t="n"/>
    </row>
    <row r="90">
      <c r="G90" s="94" t="n">
        <v>64</v>
      </c>
      <c r="H90" s="94">
        <f>Retailers!I638*Demand!AU79</f>
        <v/>
      </c>
      <c r="I90" s="94">
        <f>Retailers!J638*Demand!AV79</f>
        <v/>
      </c>
      <c r="J90" s="94">
        <f>Retailers!K638*Demand!AW79</f>
        <v/>
      </c>
      <c r="AA90" s="94" t="n">
        <v>64</v>
      </c>
      <c r="AB90" s="64">
        <f>TRUNC(IF(H90&lt;0,0,H90),0)</f>
        <v/>
      </c>
      <c r="AC90" s="64">
        <f>TRUNC(IF(I90&lt;0,0,I90),0)</f>
        <v/>
      </c>
      <c r="AD90" s="64">
        <f>TRUNC(IF(J90&lt;0,0,J90),0)</f>
        <v/>
      </c>
      <c r="AT90" s="94" t="n">
        <v>64</v>
      </c>
      <c r="AU90" s="35" t="n">
        <v>1193</v>
      </c>
      <c r="AV90" s="35" t="n">
        <v>1647</v>
      </c>
      <c r="AW90" s="35" t="n">
        <v>1429</v>
      </c>
      <c r="BA90" s="38" t="n"/>
      <c r="BB90" s="38" t="n"/>
      <c r="BC90" s="38" t="n"/>
      <c r="BF90" s="38" t="n"/>
      <c r="BG90" s="38" t="n"/>
      <c r="BH90" s="38" t="n"/>
    </row>
    <row r="91">
      <c r="G91" s="94" t="n">
        <v>65</v>
      </c>
      <c r="H91" s="94">
        <f>Retailers!I639*Demand!AU80</f>
        <v/>
      </c>
      <c r="I91" s="94">
        <f>Retailers!J639*Demand!AV80</f>
        <v/>
      </c>
      <c r="J91" s="94">
        <f>Retailers!K639*Demand!AW80</f>
        <v/>
      </c>
      <c r="AA91" s="94" t="n">
        <v>65</v>
      </c>
      <c r="AB91" s="64">
        <f>TRUNC(IF(H91&lt;0,0,H91),0)</f>
        <v/>
      </c>
      <c r="AC91" s="64">
        <f>TRUNC(IF(I91&lt;0,0,I91),0)</f>
        <v/>
      </c>
      <c r="AD91" s="64">
        <f>TRUNC(IF(J91&lt;0,0,J91),0)</f>
        <v/>
      </c>
      <c r="AT91" s="94" t="n">
        <v>65</v>
      </c>
      <c r="AU91" s="35" t="n">
        <v>2588</v>
      </c>
      <c r="AV91" s="35" t="n">
        <v>1926</v>
      </c>
      <c r="AW91" s="35" t="n">
        <v>923</v>
      </c>
      <c r="BA91" s="38" t="n"/>
      <c r="BB91" s="38" t="n"/>
      <c r="BC91" s="38" t="n"/>
      <c r="BF91" s="38" t="n"/>
      <c r="BG91" s="38" t="n"/>
      <c r="BH91" s="38" t="n"/>
    </row>
    <row r="92">
      <c r="G92" s="94" t="n">
        <v>66</v>
      </c>
      <c r="H92" s="94">
        <f>Retailers!I640*Demand!AU81</f>
        <v/>
      </c>
      <c r="I92" s="94">
        <f>Retailers!J640*Demand!AV81</f>
        <v/>
      </c>
      <c r="J92" s="94">
        <f>Retailers!K640*Demand!AW81</f>
        <v/>
      </c>
      <c r="AA92" s="94" t="n">
        <v>66</v>
      </c>
      <c r="AB92" s="64">
        <f>TRUNC(IF(H92&lt;0,0,H92),0)</f>
        <v/>
      </c>
      <c r="AC92" s="64">
        <f>TRUNC(IF(I92&lt;0,0,I92),0)</f>
        <v/>
      </c>
      <c r="AD92" s="64">
        <f>TRUNC(IF(J92&lt;0,0,J92),0)</f>
        <v/>
      </c>
      <c r="AT92" s="94" t="n">
        <v>66</v>
      </c>
      <c r="AU92" s="35" t="n">
        <v>1440</v>
      </c>
      <c r="AV92" s="35" t="n">
        <v>2175</v>
      </c>
      <c r="AW92" s="35" t="n">
        <v>1796</v>
      </c>
      <c r="BA92" s="38" t="n"/>
      <c r="BB92" s="38" t="n"/>
      <c r="BC92" s="38" t="n"/>
      <c r="BF92" s="38" t="n"/>
      <c r="BG92" s="38" t="n"/>
      <c r="BH92" s="38" t="n"/>
    </row>
    <row r="93">
      <c r="G93" s="94" t="n">
        <v>67</v>
      </c>
      <c r="H93" s="94">
        <f>Retailers!I641*Demand!AU82</f>
        <v/>
      </c>
      <c r="I93" s="94">
        <f>Retailers!J641*Demand!AV82</f>
        <v/>
      </c>
      <c r="J93" s="94">
        <f>Retailers!K641*Demand!AW82</f>
        <v/>
      </c>
      <c r="AA93" s="94" t="n">
        <v>67</v>
      </c>
      <c r="AB93" s="64">
        <f>TRUNC(IF(H93&lt;0,0,H93),0)</f>
        <v/>
      </c>
      <c r="AC93" s="64">
        <f>TRUNC(IF(I93&lt;0,0,I93),0)</f>
        <v/>
      </c>
      <c r="AD93" s="64">
        <f>TRUNC(IF(J93&lt;0,0,J93),0)</f>
        <v/>
      </c>
      <c r="AT93" s="94" t="n">
        <v>67</v>
      </c>
      <c r="AU93" s="35" t="n">
        <v>1539</v>
      </c>
      <c r="AV93" s="35" t="n">
        <v>2253</v>
      </c>
      <c r="AW93" s="35" t="n">
        <v>2360</v>
      </c>
      <c r="BA93" s="38" t="n"/>
      <c r="BB93" s="38" t="n"/>
      <c r="BC93" s="38" t="n"/>
      <c r="BF93" s="38" t="n"/>
      <c r="BG93" s="38" t="n"/>
      <c r="BH93" s="38" t="n"/>
    </row>
    <row r="94">
      <c r="G94" s="94" t="n">
        <v>68</v>
      </c>
      <c r="H94" s="94">
        <f>Retailers!I642*Demand!AU83</f>
        <v/>
      </c>
      <c r="I94" s="94">
        <f>Retailers!J642*Demand!AV83</f>
        <v/>
      </c>
      <c r="J94" s="94">
        <f>Retailers!K642*Demand!AW83</f>
        <v/>
      </c>
      <c r="AA94" s="94" t="n">
        <v>68</v>
      </c>
      <c r="AB94" s="64">
        <f>TRUNC(IF(H94&lt;0,0,H94),0)</f>
        <v/>
      </c>
      <c r="AC94" s="64">
        <f>TRUNC(IF(I94&lt;0,0,I94),0)</f>
        <v/>
      </c>
      <c r="AD94" s="64">
        <f>TRUNC(IF(J94&lt;0,0,J94),0)</f>
        <v/>
      </c>
      <c r="AT94" s="94" t="n">
        <v>68</v>
      </c>
      <c r="AU94" s="35" t="n">
        <v>2304</v>
      </c>
      <c r="AV94" s="35" t="n">
        <v>1456</v>
      </c>
      <c r="AW94" s="35" t="n">
        <v>1366</v>
      </c>
      <c r="BA94" s="38" t="n"/>
      <c r="BB94" s="38" t="n"/>
      <c r="BC94" s="38" t="n"/>
      <c r="BF94" s="38" t="n"/>
      <c r="BG94" s="38" t="n"/>
      <c r="BH94" s="38" t="n"/>
    </row>
    <row r="95">
      <c r="G95" s="94" t="n">
        <v>69</v>
      </c>
      <c r="H95" s="94">
        <f>Retailers!I643*Demand!AU84</f>
        <v/>
      </c>
      <c r="I95" s="94">
        <f>Retailers!J643*Demand!AV84</f>
        <v/>
      </c>
      <c r="J95" s="94">
        <f>Retailers!K643*Demand!AW84</f>
        <v/>
      </c>
      <c r="AA95" s="94" t="n">
        <v>69</v>
      </c>
      <c r="AB95" s="64">
        <f>TRUNC(IF(H95&lt;0,0,H95),0)</f>
        <v/>
      </c>
      <c r="AC95" s="64">
        <f>TRUNC(IF(I95&lt;0,0,I95),0)</f>
        <v/>
      </c>
      <c r="AD95" s="64">
        <f>TRUNC(IF(J95&lt;0,0,J95),0)</f>
        <v/>
      </c>
      <c r="AT95" s="94" t="n">
        <v>69</v>
      </c>
      <c r="AU95" s="35" t="n">
        <v>1551</v>
      </c>
      <c r="AV95" s="35" t="n">
        <v>1898</v>
      </c>
      <c r="AW95" s="35" t="n">
        <v>1165</v>
      </c>
      <c r="BA95" s="38" t="n"/>
      <c r="BB95" s="38" t="n"/>
      <c r="BC95" s="38" t="n"/>
      <c r="BF95" s="38" t="n"/>
      <c r="BG95" s="38" t="n"/>
      <c r="BH95" s="38" t="n"/>
    </row>
    <row r="96">
      <c r="G96" s="94" t="n">
        <v>70</v>
      </c>
      <c r="H96" s="94">
        <f>Retailers!I644*Demand!AU85</f>
        <v/>
      </c>
      <c r="I96" s="94">
        <f>Retailers!J644*Demand!AV85</f>
        <v/>
      </c>
      <c r="J96" s="94">
        <f>Retailers!K644*Demand!AW85</f>
        <v/>
      </c>
      <c r="AA96" s="94" t="n">
        <v>70</v>
      </c>
      <c r="AB96" s="64">
        <f>TRUNC(IF(H96&lt;0,0,H96),0)</f>
        <v/>
      </c>
      <c r="AC96" s="64">
        <f>TRUNC(IF(I96&lt;0,0,I96),0)</f>
        <v/>
      </c>
      <c r="AD96" s="64">
        <f>TRUNC(IF(J96&lt;0,0,J96),0)</f>
        <v/>
      </c>
      <c r="AT96" s="94" t="n">
        <v>70</v>
      </c>
      <c r="AU96" s="35" t="n">
        <v>1787</v>
      </c>
      <c r="AV96" s="35" t="n">
        <v>872</v>
      </c>
      <c r="AW96" s="35" t="n">
        <v>973</v>
      </c>
      <c r="BA96" s="38" t="n"/>
      <c r="BB96" s="38" t="n"/>
      <c r="BC96" s="38" t="n"/>
      <c r="BF96" s="38" t="n"/>
      <c r="BG96" s="38" t="n"/>
      <c r="BH96" s="38" t="n"/>
    </row>
    <row r="97">
      <c r="G97" s="94" t="n">
        <v>71</v>
      </c>
      <c r="H97" s="94">
        <f>Retailers!I645*Demand!AU86</f>
        <v/>
      </c>
      <c r="I97" s="94">
        <f>Retailers!J645*Demand!AV86</f>
        <v/>
      </c>
      <c r="J97" s="94">
        <f>Retailers!K645*Demand!AW86</f>
        <v/>
      </c>
      <c r="AA97" s="94" t="n">
        <v>71</v>
      </c>
      <c r="AB97" s="64">
        <f>TRUNC(IF(H97&lt;0,0,H97),0)</f>
        <v/>
      </c>
      <c r="AC97" s="64">
        <f>TRUNC(IF(I97&lt;0,0,I97),0)</f>
        <v/>
      </c>
      <c r="AD97" s="64">
        <f>TRUNC(IF(J97&lt;0,0,J97),0)</f>
        <v/>
      </c>
      <c r="AT97" s="94" t="n">
        <v>71</v>
      </c>
      <c r="AU97" s="35" t="n">
        <v>1653</v>
      </c>
      <c r="AV97" s="35" t="n">
        <v>1692</v>
      </c>
      <c r="AW97" s="35" t="n">
        <v>895</v>
      </c>
      <c r="BA97" s="38" t="n"/>
      <c r="BB97" s="38" t="n"/>
      <c r="BC97" s="38" t="n"/>
      <c r="BF97" s="38" t="n"/>
      <c r="BG97" s="38" t="n"/>
      <c r="BH97" s="38" t="n"/>
    </row>
    <row r="98">
      <c r="G98" s="94" t="n">
        <v>72</v>
      </c>
      <c r="H98" s="94">
        <f>Retailers!I646*Demand!AU87</f>
        <v/>
      </c>
      <c r="I98" s="94">
        <f>Retailers!J646*Demand!AV87</f>
        <v/>
      </c>
      <c r="J98" s="94">
        <f>Retailers!K646*Demand!AW87</f>
        <v/>
      </c>
      <c r="AA98" s="94" t="n">
        <v>72</v>
      </c>
      <c r="AB98" s="64">
        <f>TRUNC(IF(H98&lt;0,0,H98),0)</f>
        <v/>
      </c>
      <c r="AC98" s="64">
        <f>TRUNC(IF(I98&lt;0,0,I98),0)</f>
        <v/>
      </c>
      <c r="AD98" s="64">
        <f>TRUNC(IF(J98&lt;0,0,J98),0)</f>
        <v/>
      </c>
      <c r="AT98" s="94" t="n">
        <v>72</v>
      </c>
      <c r="AU98" s="35" t="n">
        <v>1660</v>
      </c>
      <c r="AV98" s="35" t="n">
        <v>1046</v>
      </c>
      <c r="AW98" s="35" t="n">
        <v>1331</v>
      </c>
      <c r="BA98" s="38" t="n"/>
      <c r="BB98" s="38" t="n"/>
      <c r="BC98" s="38" t="n"/>
      <c r="BF98" s="38" t="n"/>
      <c r="BG98" s="38" t="n"/>
      <c r="BH98" s="38" t="n"/>
    </row>
    <row r="99">
      <c r="G99" s="94" t="n">
        <v>73</v>
      </c>
      <c r="H99" s="94">
        <f>Retailers!I647*Demand!AU88</f>
        <v/>
      </c>
      <c r="I99" s="94">
        <f>Retailers!J647*Demand!AV88</f>
        <v/>
      </c>
      <c r="J99" s="94">
        <f>Retailers!K647*Demand!AW88</f>
        <v/>
      </c>
      <c r="AA99" s="94" t="n">
        <v>73</v>
      </c>
      <c r="AB99" s="64">
        <f>TRUNC(IF(H99&lt;0,0,H99),0)</f>
        <v/>
      </c>
      <c r="AC99" s="64">
        <f>TRUNC(IF(I99&lt;0,0,I99),0)</f>
        <v/>
      </c>
      <c r="AD99" s="64">
        <f>TRUNC(IF(J99&lt;0,0,J99),0)</f>
        <v/>
      </c>
      <c r="AT99" s="94" t="n">
        <v>73</v>
      </c>
      <c r="AU99" s="35" t="n">
        <v>947</v>
      </c>
      <c r="AV99" s="35" t="n">
        <v>1116</v>
      </c>
      <c r="AW99" s="35" t="n">
        <v>1952</v>
      </c>
      <c r="BA99" s="38" t="n"/>
      <c r="BB99" s="38" t="n"/>
      <c r="BC99" s="38" t="n"/>
      <c r="BF99" s="38" t="n"/>
      <c r="BG99" s="38" t="n"/>
      <c r="BH99" s="38" t="n"/>
    </row>
    <row r="100">
      <c r="G100" s="94" t="n">
        <v>74</v>
      </c>
      <c r="H100" s="94">
        <f>Retailers!I648*Demand!AU89</f>
        <v/>
      </c>
      <c r="I100" s="94">
        <f>Retailers!J648*Demand!AV89</f>
        <v/>
      </c>
      <c r="J100" s="94">
        <f>Retailers!K648*Demand!AW89</f>
        <v/>
      </c>
      <c r="AA100" s="94" t="n">
        <v>74</v>
      </c>
      <c r="AB100" s="64">
        <f>TRUNC(IF(H100&lt;0,0,H100),0)</f>
        <v/>
      </c>
      <c r="AC100" s="64">
        <f>TRUNC(IF(I100&lt;0,0,I100),0)</f>
        <v/>
      </c>
      <c r="AD100" s="64">
        <f>TRUNC(IF(J100&lt;0,0,J100),0)</f>
        <v/>
      </c>
      <c r="AT100" s="94" t="n">
        <v>74</v>
      </c>
      <c r="AU100" s="35" t="n">
        <v>1483</v>
      </c>
      <c r="AV100" s="35" t="n">
        <v>1322</v>
      </c>
      <c r="AW100" s="35" t="n">
        <v>1299</v>
      </c>
      <c r="BA100" s="38" t="n"/>
      <c r="BB100" s="38" t="n"/>
      <c r="BC100" s="38" t="n"/>
      <c r="BF100" s="38" t="n"/>
      <c r="BG100" s="38" t="n"/>
      <c r="BH100" s="38" t="n"/>
    </row>
    <row r="101">
      <c r="G101" s="94" t="n">
        <v>75</v>
      </c>
      <c r="H101" s="94">
        <f>Retailers!I649*Demand!AU90</f>
        <v/>
      </c>
      <c r="I101" s="94">
        <f>Retailers!J649*Demand!AV90</f>
        <v/>
      </c>
      <c r="J101" s="94">
        <f>Retailers!K649*Demand!AW90</f>
        <v/>
      </c>
      <c r="AA101" s="94" t="n">
        <v>75</v>
      </c>
      <c r="AB101" s="64">
        <f>TRUNC(IF(H101&lt;0,0,H101),0)</f>
        <v/>
      </c>
      <c r="AC101" s="64">
        <f>TRUNC(IF(I101&lt;0,0,I101),0)</f>
        <v/>
      </c>
      <c r="AD101" s="64">
        <f>TRUNC(IF(J101&lt;0,0,J101),0)</f>
        <v/>
      </c>
      <c r="AT101" s="94" t="n">
        <v>75</v>
      </c>
      <c r="AU101" s="35" t="n">
        <v>1079</v>
      </c>
      <c r="AV101" s="35" t="n">
        <v>1455</v>
      </c>
      <c r="AW101" s="35" t="n">
        <v>1253</v>
      </c>
      <c r="BA101" s="38" t="n"/>
      <c r="BB101" s="38" t="n"/>
      <c r="BC101" s="38" t="n"/>
      <c r="BF101" s="38" t="n"/>
      <c r="BG101" s="38" t="n"/>
      <c r="BH101" s="38" t="n"/>
    </row>
    <row r="102">
      <c r="G102" s="94" t="n">
        <v>76</v>
      </c>
      <c r="H102" s="94">
        <f>Retailers!I650*Demand!AU91</f>
        <v/>
      </c>
      <c r="I102" s="94">
        <f>Retailers!J650*Demand!AV91</f>
        <v/>
      </c>
      <c r="J102" s="94">
        <f>Retailers!K650*Demand!AW91</f>
        <v/>
      </c>
      <c r="AA102" s="94" t="n">
        <v>76</v>
      </c>
      <c r="AB102" s="64">
        <f>TRUNC(IF(H102&lt;0,0,H102),0)</f>
        <v/>
      </c>
      <c r="AC102" s="64">
        <f>TRUNC(IF(I102&lt;0,0,I102),0)</f>
        <v/>
      </c>
      <c r="AD102" s="64">
        <f>TRUNC(IF(J102&lt;0,0,J102),0)</f>
        <v/>
      </c>
      <c r="AT102" s="94" t="n">
        <v>76</v>
      </c>
      <c r="AU102" s="35" t="n">
        <v>2393</v>
      </c>
      <c r="AV102" s="35" t="n">
        <v>1648</v>
      </c>
      <c r="AW102" s="35" t="n">
        <v>1249</v>
      </c>
      <c r="BA102" s="38" t="n"/>
      <c r="BB102" s="38" t="n"/>
      <c r="BC102" s="38" t="n"/>
      <c r="BF102" s="38" t="n"/>
      <c r="BG102" s="38" t="n"/>
      <c r="BH102" s="38" t="n"/>
    </row>
    <row r="103">
      <c r="G103" s="94" t="n">
        <v>77</v>
      </c>
      <c r="H103" s="94">
        <f>Retailers!I651*Demand!AU92</f>
        <v/>
      </c>
      <c r="I103" s="94">
        <f>Retailers!J651*Demand!AV92</f>
        <v/>
      </c>
      <c r="J103" s="94">
        <f>Retailers!K651*Demand!AW92</f>
        <v/>
      </c>
      <c r="AA103" s="94" t="n">
        <v>77</v>
      </c>
      <c r="AB103" s="64">
        <f>TRUNC(IF(H103&lt;0,0,H103),0)</f>
        <v/>
      </c>
      <c r="AC103" s="64">
        <f>TRUNC(IF(I103&lt;0,0,I103),0)</f>
        <v/>
      </c>
      <c r="AD103" s="64">
        <f>TRUNC(IF(J103&lt;0,0,J103),0)</f>
        <v/>
      </c>
      <c r="AT103" s="94" t="n">
        <v>77</v>
      </c>
      <c r="AU103" s="35" t="n">
        <v>1218</v>
      </c>
      <c r="AV103" s="35" t="n">
        <v>1468</v>
      </c>
      <c r="AW103" s="35" t="n">
        <v>1206</v>
      </c>
      <c r="BA103" s="38" t="n"/>
      <c r="BB103" s="38" t="n"/>
      <c r="BC103" s="38" t="n"/>
      <c r="BF103" s="38" t="n"/>
      <c r="BG103" s="38" t="n"/>
      <c r="BH103" s="38" t="n"/>
    </row>
    <row r="104">
      <c r="G104" s="94" t="n">
        <v>78</v>
      </c>
      <c r="H104" s="94">
        <f>Retailers!I652*Demand!AU93</f>
        <v/>
      </c>
      <c r="I104" s="94">
        <f>Retailers!J652*Demand!AV93</f>
        <v/>
      </c>
      <c r="J104" s="94">
        <f>Retailers!K652*Demand!AW93</f>
        <v/>
      </c>
      <c r="AA104" s="94" t="n">
        <v>78</v>
      </c>
      <c r="AB104" s="64">
        <f>TRUNC(IF(H104&lt;0,0,H104),0)</f>
        <v/>
      </c>
      <c r="AC104" s="64">
        <f>TRUNC(IF(I104&lt;0,0,I104),0)</f>
        <v/>
      </c>
      <c r="AD104" s="64">
        <f>TRUNC(IF(J104&lt;0,0,J104),0)</f>
        <v/>
      </c>
      <c r="AT104" s="94" t="n">
        <v>78</v>
      </c>
      <c r="AU104" s="35" t="n">
        <v>2598</v>
      </c>
      <c r="AV104" s="35" t="n">
        <v>1758</v>
      </c>
      <c r="AW104" s="35" t="n">
        <v>1118</v>
      </c>
      <c r="BA104" s="38" t="n"/>
      <c r="BB104" s="38" t="n"/>
      <c r="BC104" s="38" t="n"/>
      <c r="BF104" s="38" t="n"/>
      <c r="BG104" s="38" t="n"/>
      <c r="BH104" s="38" t="n"/>
    </row>
    <row r="105">
      <c r="G105" s="94" t="n">
        <v>79</v>
      </c>
      <c r="H105" s="94">
        <f>Retailers!I653*Demand!AU94</f>
        <v/>
      </c>
      <c r="I105" s="94">
        <f>Retailers!J653*Demand!AV94</f>
        <v/>
      </c>
      <c r="J105" s="94">
        <f>Retailers!K653*Demand!AW94</f>
        <v/>
      </c>
      <c r="AA105" s="94" t="n">
        <v>79</v>
      </c>
      <c r="AB105" s="64">
        <f>TRUNC(IF(H105&lt;0,0,H105),0)</f>
        <v/>
      </c>
      <c r="AC105" s="64">
        <f>TRUNC(IF(I105&lt;0,0,I105),0)</f>
        <v/>
      </c>
      <c r="AD105" s="64">
        <f>TRUNC(IF(J105&lt;0,0,J105),0)</f>
        <v/>
      </c>
      <c r="AT105" s="94" t="n">
        <v>79</v>
      </c>
      <c r="AU105" s="35" t="n">
        <v>1483</v>
      </c>
      <c r="AV105" s="35" t="n">
        <v>2442</v>
      </c>
      <c r="AW105" s="35" t="n">
        <v>739</v>
      </c>
      <c r="BA105" s="38" t="n"/>
      <c r="BB105" s="38" t="n"/>
      <c r="BC105" s="38" t="n"/>
      <c r="BF105" s="38" t="n"/>
      <c r="BG105" s="38" t="n"/>
      <c r="BH105" s="38" t="n"/>
    </row>
    <row r="106">
      <c r="G106" s="94" t="n">
        <v>80</v>
      </c>
      <c r="H106" s="94">
        <f>Retailers!I654*Demand!AU95</f>
        <v/>
      </c>
      <c r="I106" s="94">
        <f>Retailers!J654*Demand!AV95</f>
        <v/>
      </c>
      <c r="J106" s="94">
        <f>Retailers!K654*Demand!AW95</f>
        <v/>
      </c>
      <c r="AA106" s="94" t="n">
        <v>80</v>
      </c>
      <c r="AB106" s="64">
        <f>TRUNC(IF(H106&lt;0,0,H106),0)</f>
        <v/>
      </c>
      <c r="AC106" s="64">
        <f>TRUNC(IF(I106&lt;0,0,I106),0)</f>
        <v/>
      </c>
      <c r="AD106" s="64">
        <f>TRUNC(IF(J106&lt;0,0,J106),0)</f>
        <v/>
      </c>
      <c r="AT106" s="94" t="n">
        <v>80</v>
      </c>
      <c r="AU106" s="35" t="n">
        <v>1117</v>
      </c>
      <c r="AV106" s="35" t="n">
        <v>1313</v>
      </c>
      <c r="AW106" s="35" t="n">
        <v>725</v>
      </c>
      <c r="BA106" s="38" t="n"/>
      <c r="BB106" s="38" t="n"/>
      <c r="BC106" s="38" t="n"/>
      <c r="BF106" s="38" t="n"/>
      <c r="BG106" s="38" t="n"/>
      <c r="BH106" s="38" t="n"/>
    </row>
    <row r="107">
      <c r="G107" s="94" t="n">
        <v>81</v>
      </c>
      <c r="H107" s="94">
        <f>Retailers!I655*Demand!AU96</f>
        <v/>
      </c>
      <c r="I107" s="94">
        <f>Retailers!J655*Demand!AV96</f>
        <v/>
      </c>
      <c r="J107" s="94">
        <f>Retailers!K655*Demand!AW96</f>
        <v/>
      </c>
      <c r="AA107" s="94" t="n">
        <v>81</v>
      </c>
      <c r="AB107" s="64">
        <f>TRUNC(IF(H107&lt;0,0,H107),0)</f>
        <v/>
      </c>
      <c r="AC107" s="64">
        <f>TRUNC(IF(I107&lt;0,0,I107),0)</f>
        <v/>
      </c>
      <c r="AD107" s="64">
        <f>TRUNC(IF(J107&lt;0,0,J107),0)</f>
        <v/>
      </c>
      <c r="AT107" s="94" t="n">
        <v>81</v>
      </c>
      <c r="AU107" s="35" t="n">
        <v>1339</v>
      </c>
      <c r="AV107" s="35" t="n">
        <v>1222</v>
      </c>
      <c r="AW107" s="35" t="n">
        <v>1750</v>
      </c>
      <c r="BA107" s="38" t="n"/>
      <c r="BB107" s="38" t="n"/>
      <c r="BC107" s="38" t="n"/>
      <c r="BF107" s="38" t="n"/>
      <c r="BG107" s="38" t="n"/>
      <c r="BH107" s="38" t="n"/>
    </row>
    <row r="108">
      <c r="G108" s="94" t="n">
        <v>82</v>
      </c>
      <c r="H108" s="94">
        <f>Retailers!I656*Demand!AU97</f>
        <v/>
      </c>
      <c r="I108" s="94">
        <f>Retailers!J656*Demand!AV97</f>
        <v/>
      </c>
      <c r="J108" s="94">
        <f>Retailers!K656*Demand!AW97</f>
        <v/>
      </c>
      <c r="AA108" s="94" t="n">
        <v>82</v>
      </c>
      <c r="AB108" s="64">
        <f>TRUNC(IF(H108&lt;0,0,H108),0)</f>
        <v/>
      </c>
      <c r="AC108" s="64">
        <f>TRUNC(IF(I108&lt;0,0,I108),0)</f>
        <v/>
      </c>
      <c r="AD108" s="64">
        <f>TRUNC(IF(J108&lt;0,0,J108),0)</f>
        <v/>
      </c>
      <c r="AT108" s="94" t="n">
        <v>82</v>
      </c>
      <c r="AU108" s="35" t="n">
        <v>1257</v>
      </c>
      <c r="AV108" s="35" t="n">
        <v>1551</v>
      </c>
      <c r="AW108" s="35" t="n">
        <v>782</v>
      </c>
      <c r="BA108" s="38" t="n"/>
      <c r="BB108" s="38" t="n"/>
      <c r="BC108" s="38" t="n"/>
      <c r="BF108" s="38" t="n"/>
      <c r="BG108" s="38" t="n"/>
      <c r="BH108" s="38" t="n"/>
    </row>
    <row r="109">
      <c r="G109" s="94" t="n">
        <v>83</v>
      </c>
      <c r="H109" s="94">
        <f>Retailers!I657*Demand!AU98</f>
        <v/>
      </c>
      <c r="I109" s="94">
        <f>Retailers!J657*Demand!AV98</f>
        <v/>
      </c>
      <c r="J109" s="94">
        <f>Retailers!K657*Demand!AW98</f>
        <v/>
      </c>
      <c r="AA109" s="94" t="n">
        <v>83</v>
      </c>
      <c r="AB109" s="64">
        <f>TRUNC(IF(H109&lt;0,0,H109),0)</f>
        <v/>
      </c>
      <c r="AC109" s="64">
        <f>TRUNC(IF(I109&lt;0,0,I109),0)</f>
        <v/>
      </c>
      <c r="AD109" s="64">
        <f>TRUNC(IF(J109&lt;0,0,J109),0)</f>
        <v/>
      </c>
      <c r="AT109" s="94" t="n">
        <v>83</v>
      </c>
      <c r="AU109" s="35" t="n">
        <v>3105</v>
      </c>
      <c r="AV109" s="35" t="n">
        <v>1814</v>
      </c>
      <c r="AW109" s="35" t="n">
        <v>1689</v>
      </c>
      <c r="BA109" s="38" t="n"/>
      <c r="BB109" s="38" t="n"/>
      <c r="BC109" s="38" t="n"/>
      <c r="BF109" s="38" t="n"/>
      <c r="BG109" s="38" t="n"/>
      <c r="BH109" s="38" t="n"/>
    </row>
    <row r="110">
      <c r="G110" s="94" t="n">
        <v>84</v>
      </c>
      <c r="H110" s="94">
        <f>Retailers!I658*Demand!AU99</f>
        <v/>
      </c>
      <c r="I110" s="94">
        <f>Retailers!J658*Demand!AV99</f>
        <v/>
      </c>
      <c r="J110" s="94">
        <f>Retailers!K658*Demand!AW99</f>
        <v/>
      </c>
      <c r="AA110" s="94" t="n">
        <v>84</v>
      </c>
      <c r="AB110" s="64">
        <f>TRUNC(IF(H110&lt;0,0,H110),0)</f>
        <v/>
      </c>
      <c r="AC110" s="64">
        <f>TRUNC(IF(I110&lt;0,0,I110),0)</f>
        <v/>
      </c>
      <c r="AD110" s="64">
        <f>TRUNC(IF(J110&lt;0,0,J110),0)</f>
        <v/>
      </c>
      <c r="AT110" s="94" t="n">
        <v>84</v>
      </c>
      <c r="AU110" s="35" t="n">
        <v>2016</v>
      </c>
      <c r="AV110" s="35" t="n">
        <v>1235</v>
      </c>
      <c r="AW110" s="35" t="n">
        <v>2055</v>
      </c>
      <c r="BA110" s="38" t="n"/>
      <c r="BB110" s="38" t="n"/>
      <c r="BC110" s="38" t="n"/>
      <c r="BF110" s="38" t="n"/>
      <c r="BG110" s="38" t="n"/>
      <c r="BH110" s="38" t="n"/>
    </row>
    <row r="111">
      <c r="G111" s="94" t="n">
        <v>85</v>
      </c>
      <c r="H111" s="94">
        <f>Retailers!I659*Demand!AU100</f>
        <v/>
      </c>
      <c r="I111" s="94">
        <f>Retailers!J659*Demand!AV100</f>
        <v/>
      </c>
      <c r="J111" s="94">
        <f>Retailers!K659*Demand!AW100</f>
        <v/>
      </c>
      <c r="AA111" s="94" t="n">
        <v>85</v>
      </c>
      <c r="AB111" s="64">
        <f>TRUNC(IF(H111&lt;0,0,H111),0)</f>
        <v/>
      </c>
      <c r="AC111" s="64">
        <f>TRUNC(IF(I111&lt;0,0,I111),0)</f>
        <v/>
      </c>
      <c r="AD111" s="64">
        <f>TRUNC(IF(J111&lt;0,0,J111),0)</f>
        <v/>
      </c>
      <c r="AT111" s="94" t="n">
        <v>85</v>
      </c>
      <c r="AU111" s="35" t="n">
        <v>2264</v>
      </c>
      <c r="AV111" s="35" t="n">
        <v>1698</v>
      </c>
      <c r="AW111" s="35" t="n">
        <v>1701</v>
      </c>
      <c r="BA111" s="38" t="n"/>
      <c r="BB111" s="38" t="n"/>
      <c r="BC111" s="38" t="n"/>
      <c r="BF111" s="38" t="n"/>
      <c r="BG111" s="38" t="n"/>
      <c r="BH111" s="38" t="n"/>
    </row>
    <row r="112">
      <c r="G112" s="94" t="n">
        <v>86</v>
      </c>
      <c r="H112" s="94">
        <f>Retailers!I660*Demand!AU101</f>
        <v/>
      </c>
      <c r="I112" s="94">
        <f>Retailers!J660*Demand!AV101</f>
        <v/>
      </c>
      <c r="J112" s="94">
        <f>Retailers!K660*Demand!AW101</f>
        <v/>
      </c>
      <c r="AA112" s="94" t="n">
        <v>86</v>
      </c>
      <c r="AB112" s="64">
        <f>TRUNC(IF(H112&lt;0,0,H112),0)</f>
        <v/>
      </c>
      <c r="AC112" s="64">
        <f>TRUNC(IF(I112&lt;0,0,I112),0)</f>
        <v/>
      </c>
      <c r="AD112" s="64">
        <f>TRUNC(IF(J112&lt;0,0,J112),0)</f>
        <v/>
      </c>
      <c r="AT112" s="94" t="n">
        <v>86</v>
      </c>
      <c r="AU112" s="35" t="n">
        <v>1659</v>
      </c>
      <c r="AV112" s="35" t="n">
        <v>1948</v>
      </c>
      <c r="AW112" s="35" t="n">
        <v>1019</v>
      </c>
      <c r="BA112" s="38" t="n"/>
      <c r="BB112" s="38" t="n"/>
      <c r="BC112" s="38" t="n"/>
      <c r="BF112" s="38" t="n"/>
      <c r="BG112" s="38" t="n"/>
      <c r="BH112" s="38" t="n"/>
    </row>
    <row r="113">
      <c r="G113" s="94" t="n">
        <v>87</v>
      </c>
      <c r="H113" s="94">
        <f>Retailers!I661*Demand!AU102</f>
        <v/>
      </c>
      <c r="I113" s="94">
        <f>Retailers!J661*Demand!AV102</f>
        <v/>
      </c>
      <c r="J113" s="94">
        <f>Retailers!K661*Demand!AW102</f>
        <v/>
      </c>
      <c r="AA113" s="94" t="n">
        <v>87</v>
      </c>
      <c r="AB113" s="64">
        <f>TRUNC(IF(H113&lt;0,0,H113),0)</f>
        <v/>
      </c>
      <c r="AC113" s="64">
        <f>TRUNC(IF(I113&lt;0,0,I113),0)</f>
        <v/>
      </c>
      <c r="AD113" s="64">
        <f>TRUNC(IF(J113&lt;0,0,J113),0)</f>
        <v/>
      </c>
      <c r="AT113" s="94" t="n">
        <v>87</v>
      </c>
      <c r="AU113" s="35" t="n">
        <v>1748</v>
      </c>
      <c r="AV113" s="35" t="n">
        <v>1094</v>
      </c>
      <c r="AW113" s="35" t="n">
        <v>1222</v>
      </c>
      <c r="BA113" s="38" t="n"/>
      <c r="BB113" s="38" t="n"/>
      <c r="BC113" s="38" t="n"/>
      <c r="BF113" s="38" t="n"/>
      <c r="BG113" s="38" t="n"/>
      <c r="BH113" s="38" t="n"/>
    </row>
    <row r="114">
      <c r="G114" s="94" t="n">
        <v>88</v>
      </c>
      <c r="H114" s="94">
        <f>Retailers!I662*Demand!AU103</f>
        <v/>
      </c>
      <c r="I114" s="94">
        <f>Retailers!J662*Demand!AV103</f>
        <v/>
      </c>
      <c r="J114" s="94">
        <f>Retailers!K662*Demand!AW103</f>
        <v/>
      </c>
      <c r="AA114" s="94" t="n">
        <v>88</v>
      </c>
      <c r="AB114" s="64">
        <f>TRUNC(IF(H114&lt;0,0,H114),0)</f>
        <v/>
      </c>
      <c r="AC114" s="64">
        <f>TRUNC(IF(I114&lt;0,0,I114),0)</f>
        <v/>
      </c>
      <c r="AD114" s="64">
        <f>TRUNC(IF(J114&lt;0,0,J114),0)</f>
        <v/>
      </c>
      <c r="AT114" s="94" t="n">
        <v>88</v>
      </c>
      <c r="AU114" s="35" t="n">
        <v>2353</v>
      </c>
      <c r="AV114" s="35" t="n">
        <v>1586</v>
      </c>
      <c r="AW114" s="35" t="n">
        <v>1117</v>
      </c>
      <c r="BA114" s="38" t="n"/>
      <c r="BB114" s="38" t="n"/>
      <c r="BC114" s="38" t="n"/>
      <c r="BF114" s="38" t="n"/>
      <c r="BG114" s="38" t="n"/>
      <c r="BH114" s="38" t="n"/>
    </row>
    <row r="115">
      <c r="G115" s="94" t="n">
        <v>89</v>
      </c>
      <c r="H115" s="94">
        <f>Retailers!I663*Demand!AU104</f>
        <v/>
      </c>
      <c r="I115" s="94">
        <f>Retailers!J663*Demand!AV104</f>
        <v/>
      </c>
      <c r="J115" s="94">
        <f>Retailers!K663*Demand!AW104</f>
        <v/>
      </c>
      <c r="AA115" s="94" t="n">
        <v>89</v>
      </c>
      <c r="AB115" s="64">
        <f>TRUNC(IF(H115&lt;0,0,H115),0)</f>
        <v/>
      </c>
      <c r="AC115" s="64">
        <f>TRUNC(IF(I115&lt;0,0,I115),0)</f>
        <v/>
      </c>
      <c r="AD115" s="64">
        <f>TRUNC(IF(J115&lt;0,0,J115),0)</f>
        <v/>
      </c>
      <c r="AT115" s="94" t="n">
        <v>89</v>
      </c>
      <c r="AU115" s="35" t="n">
        <v>1844</v>
      </c>
      <c r="AV115" s="35" t="n">
        <v>1585</v>
      </c>
      <c r="AW115" s="35" t="n">
        <v>1925</v>
      </c>
      <c r="BA115" s="38" t="n"/>
      <c r="BB115" s="38" t="n"/>
      <c r="BC115" s="38" t="n"/>
      <c r="BF115" s="38" t="n"/>
      <c r="BG115" s="38" t="n"/>
      <c r="BH115" s="38" t="n"/>
    </row>
    <row r="116">
      <c r="G116" s="94" t="n">
        <v>90</v>
      </c>
      <c r="H116" s="94">
        <f>Retailers!I664*Demand!AU105</f>
        <v/>
      </c>
      <c r="I116" s="94">
        <f>Retailers!J664*Demand!AV105</f>
        <v/>
      </c>
      <c r="J116" s="94">
        <f>Retailers!K664*Demand!AW105</f>
        <v/>
      </c>
      <c r="AA116" s="94" t="n">
        <v>90</v>
      </c>
      <c r="AB116" s="64">
        <f>TRUNC(IF(H116&lt;0,0,H116),0)</f>
        <v/>
      </c>
      <c r="AC116" s="64">
        <f>TRUNC(IF(I116&lt;0,0,I116),0)</f>
        <v/>
      </c>
      <c r="AD116" s="64">
        <f>TRUNC(IF(J116&lt;0,0,J116),0)</f>
        <v/>
      </c>
      <c r="AT116" s="94" t="n">
        <v>90</v>
      </c>
      <c r="AU116" s="35" t="n">
        <v>1432</v>
      </c>
      <c r="AV116" s="35" t="n">
        <v>1458</v>
      </c>
      <c r="AW116" s="35" t="n">
        <v>1833</v>
      </c>
      <c r="BA116" s="38" t="n"/>
      <c r="BB116" s="38" t="n"/>
      <c r="BC116" s="38" t="n"/>
      <c r="BF116" s="38" t="n"/>
      <c r="BG116" s="38" t="n"/>
      <c r="BH116" s="38" t="n"/>
    </row>
    <row r="117">
      <c r="G117" s="94" t="n">
        <v>91</v>
      </c>
      <c r="H117" s="94">
        <f>Retailers!I665*Demand!AU106</f>
        <v/>
      </c>
      <c r="I117" s="94">
        <f>Retailers!J665*Demand!AV106</f>
        <v/>
      </c>
      <c r="J117" s="94">
        <f>Retailers!K665*Demand!AW106</f>
        <v/>
      </c>
      <c r="AA117" s="94" t="n">
        <v>91</v>
      </c>
      <c r="AB117" s="64">
        <f>TRUNC(IF(H117&lt;0,0,H117),0)</f>
        <v/>
      </c>
      <c r="AC117" s="64">
        <f>TRUNC(IF(I117&lt;0,0,I117),0)</f>
        <v/>
      </c>
      <c r="AD117" s="64">
        <f>TRUNC(IF(J117&lt;0,0,J117),0)</f>
        <v/>
      </c>
      <c r="AT117" s="94" t="n">
        <v>91</v>
      </c>
      <c r="AU117" s="35" t="n">
        <v>1400</v>
      </c>
      <c r="AV117" s="35" t="n">
        <v>2151</v>
      </c>
      <c r="AW117" s="35" t="n">
        <v>1277</v>
      </c>
      <c r="BA117" s="38" t="n"/>
      <c r="BB117" s="38" t="n"/>
      <c r="BC117" s="38" t="n"/>
      <c r="BF117" s="38" t="n"/>
      <c r="BG117" s="38" t="n"/>
      <c r="BH117" s="38" t="n"/>
    </row>
    <row r="118">
      <c r="G118" s="94" t="n">
        <v>92</v>
      </c>
      <c r="H118" s="94">
        <f>Retailers!I666*Demand!AU107</f>
        <v/>
      </c>
      <c r="I118" s="94">
        <f>Retailers!J666*Demand!AV107</f>
        <v/>
      </c>
      <c r="J118" s="94">
        <f>Retailers!K666*Demand!AW107</f>
        <v/>
      </c>
      <c r="AA118" s="94" t="n">
        <v>92</v>
      </c>
      <c r="AB118" s="64">
        <f>TRUNC(IF(H118&lt;0,0,H118),0)</f>
        <v/>
      </c>
      <c r="AC118" s="64">
        <f>TRUNC(IF(I118&lt;0,0,I118),0)</f>
        <v/>
      </c>
      <c r="AD118" s="64">
        <f>TRUNC(IF(J118&lt;0,0,J118),0)</f>
        <v/>
      </c>
      <c r="AT118" s="94" t="n">
        <v>92</v>
      </c>
      <c r="AU118" s="35" t="n">
        <v>1637</v>
      </c>
      <c r="AV118" s="35" t="n">
        <v>2336</v>
      </c>
      <c r="AW118" s="35" t="n">
        <v>1676</v>
      </c>
      <c r="BA118" s="38" t="n"/>
      <c r="BB118" s="38" t="n"/>
      <c r="BC118" s="38" t="n"/>
      <c r="BF118" s="38" t="n"/>
      <c r="BG118" s="38" t="n"/>
      <c r="BH118" s="38" t="n"/>
    </row>
    <row r="119">
      <c r="G119" s="94" t="n">
        <v>93</v>
      </c>
      <c r="H119" s="94">
        <f>Retailers!I667*Demand!AU108</f>
        <v/>
      </c>
      <c r="I119" s="94">
        <f>Retailers!J667*Demand!AV108</f>
        <v/>
      </c>
      <c r="J119" s="94">
        <f>Retailers!K667*Demand!AW108</f>
        <v/>
      </c>
      <c r="AA119" s="94" t="n">
        <v>93</v>
      </c>
      <c r="AB119" s="64">
        <f>TRUNC(IF(H119&lt;0,0,H119),0)</f>
        <v/>
      </c>
      <c r="AC119" s="64">
        <f>TRUNC(IF(I119&lt;0,0,I119),0)</f>
        <v/>
      </c>
      <c r="AD119" s="64">
        <f>TRUNC(IF(J119&lt;0,0,J119),0)</f>
        <v/>
      </c>
      <c r="AT119" s="94" t="n">
        <v>93</v>
      </c>
      <c r="AU119" s="35" t="n">
        <v>1465</v>
      </c>
      <c r="AV119" s="35" t="n">
        <v>1867</v>
      </c>
      <c r="AW119" s="35" t="n">
        <v>1361</v>
      </c>
      <c r="BA119" s="38" t="n"/>
      <c r="BB119" s="38" t="n"/>
      <c r="BC119" s="38" t="n"/>
      <c r="BF119" s="38" t="n"/>
      <c r="BG119" s="38" t="n"/>
      <c r="BH119" s="38" t="n"/>
    </row>
    <row r="120">
      <c r="G120" s="94" t="n">
        <v>94</v>
      </c>
      <c r="H120" s="94">
        <f>Retailers!I668*Demand!AU109</f>
        <v/>
      </c>
      <c r="I120" s="94">
        <f>Retailers!J668*Demand!AV109</f>
        <v/>
      </c>
      <c r="J120" s="94">
        <f>Retailers!K668*Demand!AW109</f>
        <v/>
      </c>
      <c r="AA120" s="94" t="n">
        <v>94</v>
      </c>
      <c r="AB120" s="64">
        <f>TRUNC(IF(H120&lt;0,0,H120),0)</f>
        <v/>
      </c>
      <c r="AC120" s="64">
        <f>TRUNC(IF(I120&lt;0,0,I120),0)</f>
        <v/>
      </c>
      <c r="AD120" s="64">
        <f>TRUNC(IF(J120&lt;0,0,J120),0)</f>
        <v/>
      </c>
      <c r="AT120" s="94" t="n">
        <v>94</v>
      </c>
      <c r="AU120" s="35" t="n">
        <v>2575</v>
      </c>
      <c r="AV120" s="35" t="n">
        <v>1687</v>
      </c>
      <c r="AW120" s="35" t="n">
        <v>1411</v>
      </c>
      <c r="BA120" s="38" t="n"/>
      <c r="BB120" s="38" t="n"/>
      <c r="BC120" s="38" t="n"/>
      <c r="BF120" s="38" t="n"/>
      <c r="BG120" s="38" t="n"/>
      <c r="BH120" s="38" t="n"/>
    </row>
    <row r="121">
      <c r="G121" s="94" t="n">
        <v>95</v>
      </c>
      <c r="H121" s="94">
        <f>Retailers!I669*Demand!AU110</f>
        <v/>
      </c>
      <c r="I121" s="94">
        <f>Retailers!J669*Demand!AV110</f>
        <v/>
      </c>
      <c r="J121" s="94">
        <f>Retailers!K669*Demand!AW110</f>
        <v/>
      </c>
      <c r="AA121" s="94" t="n">
        <v>95</v>
      </c>
      <c r="AB121" s="64">
        <f>TRUNC(IF(H121&lt;0,0,H121),0)</f>
        <v/>
      </c>
      <c r="AC121" s="64">
        <f>TRUNC(IF(I121&lt;0,0,I121),0)</f>
        <v/>
      </c>
      <c r="AD121" s="64">
        <f>TRUNC(IF(J121&lt;0,0,J121),0)</f>
        <v/>
      </c>
      <c r="AT121" s="94" t="n">
        <v>95</v>
      </c>
      <c r="AU121" s="35" t="n">
        <v>1868</v>
      </c>
      <c r="AV121" s="35" t="n">
        <v>1145</v>
      </c>
      <c r="AW121" s="35" t="n">
        <v>2525</v>
      </c>
      <c r="BA121" s="38" t="n"/>
      <c r="BB121" s="38" t="n"/>
      <c r="BC121" s="38" t="n"/>
      <c r="BF121" s="38" t="n"/>
      <c r="BG121" s="38" t="n"/>
      <c r="BH121" s="38" t="n"/>
    </row>
    <row r="122">
      <c r="G122" s="94" t="n">
        <v>96</v>
      </c>
      <c r="H122" s="94">
        <f>Retailers!I670*Demand!AU111</f>
        <v/>
      </c>
      <c r="I122" s="94">
        <f>Retailers!J670*Demand!AV111</f>
        <v/>
      </c>
      <c r="J122" s="94">
        <f>Retailers!K670*Demand!AW111</f>
        <v/>
      </c>
      <c r="AA122" s="94" t="n">
        <v>96</v>
      </c>
      <c r="AB122" s="64">
        <f>TRUNC(IF(H122&lt;0,0,H122),0)</f>
        <v/>
      </c>
      <c r="AC122" s="64">
        <f>TRUNC(IF(I122&lt;0,0,I122),0)</f>
        <v/>
      </c>
      <c r="AD122" s="64">
        <f>TRUNC(IF(J122&lt;0,0,J122),0)</f>
        <v/>
      </c>
      <c r="AT122" s="94" t="n">
        <v>96</v>
      </c>
      <c r="AU122" s="35" t="n">
        <v>2113</v>
      </c>
      <c r="AV122" s="35" t="n">
        <v>1335</v>
      </c>
      <c r="AW122" s="35" t="n">
        <v>1459</v>
      </c>
      <c r="BA122" s="38" t="n"/>
      <c r="BB122" s="38" t="n"/>
      <c r="BC122" s="38" t="n"/>
      <c r="BF122" s="38" t="n"/>
      <c r="BG122" s="38" t="n"/>
      <c r="BH122" s="38" t="n"/>
    </row>
    <row r="123">
      <c r="G123" s="94" t="n">
        <v>97</v>
      </c>
      <c r="H123" s="94">
        <f>Retailers!I671*Demand!AU112</f>
        <v/>
      </c>
      <c r="I123" s="94">
        <f>Retailers!J671*Demand!AV112</f>
        <v/>
      </c>
      <c r="J123" s="94">
        <f>Retailers!K671*Demand!AW112</f>
        <v/>
      </c>
      <c r="AA123" s="94" t="n">
        <v>97</v>
      </c>
      <c r="AB123" s="64">
        <f>TRUNC(IF(H123&lt;0,0,H123),0)</f>
        <v/>
      </c>
      <c r="AC123" s="64">
        <f>TRUNC(IF(I123&lt;0,0,I123),0)</f>
        <v/>
      </c>
      <c r="AD123" s="64">
        <f>TRUNC(IF(J123&lt;0,0,J123),0)</f>
        <v/>
      </c>
      <c r="AT123" s="94" t="n">
        <v>97</v>
      </c>
      <c r="AU123" s="35" t="n">
        <v>2494</v>
      </c>
      <c r="AV123" s="35" t="n">
        <v>2490</v>
      </c>
      <c r="AW123" s="35" t="n">
        <v>1146</v>
      </c>
      <c r="BA123" s="38" t="n"/>
      <c r="BB123" s="38" t="n"/>
      <c r="BC123" s="38" t="n"/>
      <c r="BF123" s="38" t="n"/>
      <c r="BG123" s="38" t="n"/>
      <c r="BH123" s="38" t="n"/>
    </row>
    <row r="124">
      <c r="G124" s="94" t="n">
        <v>98</v>
      </c>
      <c r="H124" s="94">
        <f>Retailers!I672*Demand!AU113</f>
        <v/>
      </c>
      <c r="I124" s="94">
        <f>Retailers!J672*Demand!AV113</f>
        <v/>
      </c>
      <c r="J124" s="94">
        <f>Retailers!K672*Demand!AW113</f>
        <v/>
      </c>
      <c r="AA124" s="94" t="n">
        <v>98</v>
      </c>
      <c r="AB124" s="64">
        <f>TRUNC(IF(H124&lt;0,0,H124),0)</f>
        <v/>
      </c>
      <c r="AC124" s="64">
        <f>TRUNC(IF(I124&lt;0,0,I124),0)</f>
        <v/>
      </c>
      <c r="AD124" s="64">
        <f>TRUNC(IF(J124&lt;0,0,J124),0)</f>
        <v/>
      </c>
      <c r="AT124" s="94" t="n">
        <v>98</v>
      </c>
      <c r="AU124" s="35" t="n">
        <v>1724</v>
      </c>
      <c r="AV124" s="35" t="n">
        <v>1414</v>
      </c>
      <c r="AW124" s="35" t="n">
        <v>1421</v>
      </c>
      <c r="BA124" s="38" t="n"/>
      <c r="BB124" s="38" t="n"/>
      <c r="BC124" s="38" t="n"/>
      <c r="BF124" s="38" t="n"/>
      <c r="BG124" s="38" t="n"/>
      <c r="BH124" s="38" t="n"/>
    </row>
    <row r="125">
      <c r="G125" s="94" t="n">
        <v>99</v>
      </c>
      <c r="H125" s="94">
        <f>Retailers!I673*Demand!AU114</f>
        <v/>
      </c>
      <c r="I125" s="94">
        <f>Retailers!J673*Demand!AV114</f>
        <v/>
      </c>
      <c r="J125" s="94">
        <f>Retailers!K673*Demand!AW114</f>
        <v/>
      </c>
      <c r="AA125" s="94" t="n">
        <v>99</v>
      </c>
      <c r="AB125" s="64">
        <f>TRUNC(IF(H125&lt;0,0,H125),0)</f>
        <v/>
      </c>
      <c r="AC125" s="64">
        <f>TRUNC(IF(I125&lt;0,0,I125),0)</f>
        <v/>
      </c>
      <c r="AD125" s="64">
        <f>TRUNC(IF(J125&lt;0,0,J125),0)</f>
        <v/>
      </c>
      <c r="AT125" s="94" t="n">
        <v>99</v>
      </c>
      <c r="AU125" s="35" t="n">
        <v>1677</v>
      </c>
      <c r="AV125" s="35" t="n">
        <v>1554</v>
      </c>
      <c r="AW125" s="35" t="n">
        <v>2066</v>
      </c>
      <c r="BA125" s="38" t="n"/>
      <c r="BB125" s="38" t="n"/>
      <c r="BC125" s="38" t="n"/>
      <c r="BF125" s="38" t="n"/>
      <c r="BG125" s="38" t="n"/>
      <c r="BH125" s="38" t="n"/>
    </row>
    <row r="126">
      <c r="G126" s="94" t="n">
        <v>100</v>
      </c>
      <c r="H126" s="94">
        <f>Retailers!I674*Demand!AU115</f>
        <v/>
      </c>
      <c r="I126" s="94">
        <f>Retailers!J674*Demand!AV115</f>
        <v/>
      </c>
      <c r="J126" s="94">
        <f>Retailers!K674*Demand!AW115</f>
        <v/>
      </c>
      <c r="AA126" s="94" t="n">
        <v>100</v>
      </c>
      <c r="AB126" s="64">
        <f>TRUNC(IF(H126&lt;0,0,H126),0)</f>
        <v/>
      </c>
      <c r="AC126" s="64">
        <f>TRUNC(IF(I126&lt;0,0,I126),0)</f>
        <v/>
      </c>
      <c r="AD126" s="64">
        <f>TRUNC(IF(J126&lt;0,0,J126),0)</f>
        <v/>
      </c>
      <c r="AT126" s="94" t="n">
        <v>100</v>
      </c>
      <c r="AU126" s="35" t="n">
        <v>1363</v>
      </c>
      <c r="AV126" s="35" t="n">
        <v>1759</v>
      </c>
      <c r="AW126" s="35" t="n">
        <v>1566</v>
      </c>
      <c r="BA126" s="38" t="n"/>
      <c r="BB126" s="38" t="n"/>
      <c r="BC126" s="38" t="n"/>
      <c r="BF126" s="38" t="n"/>
      <c r="BG126" s="38" t="n"/>
      <c r="BH126" s="38" t="n"/>
    </row>
    <row r="127">
      <c r="G127" s="94" t="n">
        <v>101</v>
      </c>
      <c r="H127" s="94">
        <f>Retailers!I675*Demand!AU116</f>
        <v/>
      </c>
      <c r="I127" s="94">
        <f>Retailers!J675*Demand!AV116</f>
        <v/>
      </c>
      <c r="J127" s="94">
        <f>Retailers!K675*Demand!AW116</f>
        <v/>
      </c>
      <c r="AA127" s="94" t="n">
        <v>101</v>
      </c>
      <c r="AB127" s="64">
        <f>TRUNC(IF(H127&lt;0,0,H127),0)</f>
        <v/>
      </c>
      <c r="AC127" s="64">
        <f>TRUNC(IF(I127&lt;0,0,I127),0)</f>
        <v/>
      </c>
      <c r="AD127" s="64">
        <f>TRUNC(IF(J127&lt;0,0,J127),0)</f>
        <v/>
      </c>
      <c r="AT127" s="94" t="n">
        <v>101</v>
      </c>
      <c r="AU127" s="35" t="n">
        <v>1420</v>
      </c>
      <c r="AV127" s="35" t="n">
        <v>1990</v>
      </c>
      <c r="AW127" s="35" t="n">
        <v>979</v>
      </c>
      <c r="BA127" s="38" t="n"/>
      <c r="BB127" s="38" t="n"/>
      <c r="BC127" s="38" t="n"/>
      <c r="BF127" s="38" t="n"/>
      <c r="BG127" s="38" t="n"/>
      <c r="BH127" s="38" t="n"/>
    </row>
    <row r="128">
      <c r="G128" s="94" t="n">
        <v>102</v>
      </c>
      <c r="H128" s="94">
        <f>Retailers!I676*Demand!AU117</f>
        <v/>
      </c>
      <c r="I128" s="94">
        <f>Retailers!J676*Demand!AV117</f>
        <v/>
      </c>
      <c r="J128" s="94">
        <f>Retailers!K676*Demand!AW117</f>
        <v/>
      </c>
      <c r="AA128" s="94" t="n">
        <v>102</v>
      </c>
      <c r="AB128" s="64">
        <f>TRUNC(IF(H128&lt;0,0,H128),0)</f>
        <v/>
      </c>
      <c r="AC128" s="64">
        <f>TRUNC(IF(I128&lt;0,0,I128),0)</f>
        <v/>
      </c>
      <c r="AD128" s="64">
        <f>TRUNC(IF(J128&lt;0,0,J128),0)</f>
        <v/>
      </c>
      <c r="AT128" s="94" t="n">
        <v>102</v>
      </c>
      <c r="AU128" s="35" t="n">
        <v>1172</v>
      </c>
      <c r="AV128" s="35" t="n">
        <v>2103</v>
      </c>
      <c r="AW128" s="35" t="n">
        <v>1329</v>
      </c>
      <c r="BA128" s="38" t="n"/>
      <c r="BB128" s="38" t="n"/>
      <c r="BC128" s="38" t="n"/>
      <c r="BF128" s="38" t="n"/>
      <c r="BG128" s="38" t="n"/>
      <c r="BH128" s="38" t="n"/>
    </row>
    <row r="129">
      <c r="G129" s="94" t="n">
        <v>103</v>
      </c>
      <c r="H129" s="94">
        <f>Retailers!I677*Demand!AU118</f>
        <v/>
      </c>
      <c r="I129" s="94">
        <f>Retailers!J677*Demand!AV118</f>
        <v/>
      </c>
      <c r="J129" s="94">
        <f>Retailers!K677*Demand!AW118</f>
        <v/>
      </c>
      <c r="AA129" s="94" t="n">
        <v>103</v>
      </c>
      <c r="AB129" s="64">
        <f>TRUNC(IF(H129&lt;0,0,H129),0)</f>
        <v/>
      </c>
      <c r="AC129" s="64">
        <f>TRUNC(IF(I129&lt;0,0,I129),0)</f>
        <v/>
      </c>
      <c r="AD129" s="64">
        <f>TRUNC(IF(J129&lt;0,0,J129),0)</f>
        <v/>
      </c>
      <c r="AT129" s="94" t="n">
        <v>103</v>
      </c>
      <c r="AU129" s="35" t="n">
        <v>2611</v>
      </c>
      <c r="AV129" s="35" t="n">
        <v>1301</v>
      </c>
      <c r="AW129" s="35" t="n">
        <v>1951</v>
      </c>
      <c r="BA129" s="38" t="n"/>
      <c r="BB129" s="38" t="n"/>
      <c r="BC129" s="38" t="n"/>
      <c r="BF129" s="38" t="n"/>
      <c r="BG129" s="38" t="n"/>
      <c r="BH129" s="38" t="n"/>
    </row>
    <row r="130">
      <c r="G130" s="94" t="n">
        <v>104</v>
      </c>
      <c r="H130" s="94">
        <f>Retailers!I678*Demand!AU119</f>
        <v/>
      </c>
      <c r="I130" s="94">
        <f>Retailers!J678*Demand!AV119</f>
        <v/>
      </c>
      <c r="J130" s="94">
        <f>Retailers!K678*Demand!AW119</f>
        <v/>
      </c>
      <c r="AA130" s="94" t="n">
        <v>104</v>
      </c>
      <c r="AB130" s="64">
        <f>TRUNC(IF(H130&lt;0,0,H130),0)</f>
        <v/>
      </c>
      <c r="AC130" s="64">
        <f>TRUNC(IF(I130&lt;0,0,I130),0)</f>
        <v/>
      </c>
      <c r="AD130" s="64">
        <f>TRUNC(IF(J130&lt;0,0,J130),0)</f>
        <v/>
      </c>
      <c r="AT130" s="94" t="n">
        <v>104</v>
      </c>
      <c r="AU130" s="35" t="n">
        <v>799</v>
      </c>
      <c r="AV130" s="35" t="n">
        <v>2431</v>
      </c>
      <c r="AW130" s="35" t="n">
        <v>1729</v>
      </c>
      <c r="BA130" s="38" t="n"/>
      <c r="BB130" s="38" t="n"/>
      <c r="BC130" s="38" t="n"/>
      <c r="BF130" s="38" t="n"/>
      <c r="BG130" s="38" t="n"/>
      <c r="BH130" s="38" t="n"/>
    </row>
    <row r="131">
      <c r="G131" s="94" t="n">
        <v>105</v>
      </c>
      <c r="H131" s="94">
        <f>Retailers!I679*Demand!AU120</f>
        <v/>
      </c>
      <c r="I131" s="94">
        <f>Retailers!J679*Demand!AV120</f>
        <v/>
      </c>
      <c r="J131" s="94">
        <f>Retailers!K679*Demand!AW120</f>
        <v/>
      </c>
      <c r="AA131" s="94" t="n">
        <v>105</v>
      </c>
      <c r="AB131" s="64">
        <f>TRUNC(IF(H131&lt;0,0,H131),0)</f>
        <v/>
      </c>
      <c r="AC131" s="64">
        <f>TRUNC(IF(I131&lt;0,0,I131),0)</f>
        <v/>
      </c>
      <c r="AD131" s="64">
        <f>TRUNC(IF(J131&lt;0,0,J131),0)</f>
        <v/>
      </c>
      <c r="AT131" s="94" t="n">
        <v>105</v>
      </c>
      <c r="AU131" s="35" t="n">
        <v>2235</v>
      </c>
      <c r="AV131" s="35" t="n">
        <v>2052</v>
      </c>
      <c r="AW131" s="35" t="n">
        <v>1471</v>
      </c>
      <c r="BA131" s="38" t="n"/>
      <c r="BB131" s="38" t="n"/>
      <c r="BC131" s="38" t="n"/>
      <c r="BF131" s="38" t="n"/>
      <c r="BG131" s="38" t="n"/>
      <c r="BH131" s="38" t="n"/>
    </row>
    <row r="132">
      <c r="G132" s="94" t="n">
        <v>106</v>
      </c>
      <c r="H132" s="94">
        <f>Retailers!I680*Demand!AU121</f>
        <v/>
      </c>
      <c r="I132" s="94">
        <f>Retailers!J680*Demand!AV121</f>
        <v/>
      </c>
      <c r="J132" s="94">
        <f>Retailers!K680*Demand!AW121</f>
        <v/>
      </c>
      <c r="AA132" s="94" t="n">
        <v>106</v>
      </c>
      <c r="AB132" s="64">
        <f>TRUNC(IF(H132&lt;0,0,H132),0)</f>
        <v/>
      </c>
      <c r="AC132" s="64">
        <f>TRUNC(IF(I132&lt;0,0,I132),0)</f>
        <v/>
      </c>
      <c r="AD132" s="64">
        <f>TRUNC(IF(J132&lt;0,0,J132),0)</f>
        <v/>
      </c>
      <c r="AT132" s="94" t="n">
        <v>106</v>
      </c>
      <c r="AU132" s="35" t="n">
        <v>764</v>
      </c>
      <c r="AV132" s="35" t="n">
        <v>1929</v>
      </c>
      <c r="AW132" s="35" t="n">
        <v>1585</v>
      </c>
      <c r="BA132" s="38" t="n"/>
      <c r="BB132" s="38" t="n"/>
      <c r="BC132" s="38" t="n"/>
      <c r="BF132" s="38" t="n"/>
      <c r="BG132" s="38" t="n"/>
      <c r="BH132" s="38" t="n"/>
    </row>
    <row r="133">
      <c r="G133" s="94" t="n">
        <v>107</v>
      </c>
      <c r="H133" s="94">
        <f>Retailers!I681*Demand!AU122</f>
        <v/>
      </c>
      <c r="I133" s="94">
        <f>Retailers!J681*Demand!AV122</f>
        <v/>
      </c>
      <c r="J133" s="94">
        <f>Retailers!K681*Demand!AW122</f>
        <v/>
      </c>
      <c r="AA133" s="94" t="n">
        <v>107</v>
      </c>
      <c r="AB133" s="64">
        <f>TRUNC(IF(H133&lt;0,0,H133),0)</f>
        <v/>
      </c>
      <c r="AC133" s="64">
        <f>TRUNC(IF(I133&lt;0,0,I133),0)</f>
        <v/>
      </c>
      <c r="AD133" s="64">
        <f>TRUNC(IF(J133&lt;0,0,J133),0)</f>
        <v/>
      </c>
      <c r="AT133" s="94" t="n">
        <v>107</v>
      </c>
      <c r="AU133" s="35" t="n">
        <v>1802</v>
      </c>
      <c r="AV133" s="35" t="n">
        <v>1738</v>
      </c>
      <c r="AW133" s="35" t="n">
        <v>1298</v>
      </c>
      <c r="BA133" s="38" t="n"/>
      <c r="BB133" s="38" t="n"/>
      <c r="BC133" s="38" t="n"/>
      <c r="BF133" s="38" t="n"/>
      <c r="BG133" s="38" t="n"/>
      <c r="BH133" s="38" t="n"/>
    </row>
    <row r="134">
      <c r="G134" s="94" t="n">
        <v>108</v>
      </c>
      <c r="H134" s="94">
        <f>Retailers!I682*Demand!AU123</f>
        <v/>
      </c>
      <c r="I134" s="94">
        <f>Retailers!J682*Demand!AV123</f>
        <v/>
      </c>
      <c r="J134" s="94">
        <f>Retailers!K682*Demand!AW123</f>
        <v/>
      </c>
      <c r="AA134" s="94" t="n">
        <v>108</v>
      </c>
      <c r="AB134" s="64">
        <f>TRUNC(IF(H134&lt;0,0,H134),0)</f>
        <v/>
      </c>
      <c r="AC134" s="64">
        <f>TRUNC(IF(I134&lt;0,0,I134),0)</f>
        <v/>
      </c>
      <c r="AD134" s="64">
        <f>TRUNC(IF(J134&lt;0,0,J134),0)</f>
        <v/>
      </c>
      <c r="AT134" s="94" t="n">
        <v>108</v>
      </c>
      <c r="AU134" s="35" t="n">
        <v>1555</v>
      </c>
      <c r="AV134" s="35" t="n">
        <v>1699</v>
      </c>
      <c r="AW134" s="35" t="n">
        <v>505</v>
      </c>
      <c r="BA134" s="38" t="n"/>
      <c r="BB134" s="38" t="n"/>
      <c r="BC134" s="38" t="n"/>
      <c r="BF134" s="38" t="n"/>
      <c r="BG134" s="38" t="n"/>
      <c r="BH134" s="38" t="n"/>
    </row>
    <row r="135">
      <c r="G135" s="94" t="n">
        <v>109</v>
      </c>
      <c r="H135" s="94">
        <f>Retailers!I683*Demand!AU124</f>
        <v/>
      </c>
      <c r="I135" s="94">
        <f>Retailers!J683*Demand!AV124</f>
        <v/>
      </c>
      <c r="J135" s="94">
        <f>Retailers!K683*Demand!AW124</f>
        <v/>
      </c>
      <c r="AA135" s="94" t="n">
        <v>109</v>
      </c>
      <c r="AB135" s="64">
        <f>TRUNC(IF(H135&lt;0,0,H135),0)</f>
        <v/>
      </c>
      <c r="AC135" s="64">
        <f>TRUNC(IF(I135&lt;0,0,I135),0)</f>
        <v/>
      </c>
      <c r="AD135" s="64">
        <f>TRUNC(IF(J135&lt;0,0,J135),0)</f>
        <v/>
      </c>
      <c r="AT135" s="94" t="n">
        <v>109</v>
      </c>
      <c r="AU135" s="35" t="n">
        <v>2097</v>
      </c>
      <c r="AV135" s="35" t="n">
        <v>2028</v>
      </c>
      <c r="AW135" s="35" t="n">
        <v>1125</v>
      </c>
      <c r="BA135" s="38" t="n"/>
      <c r="BB135" s="38" t="n"/>
      <c r="BC135" s="38" t="n"/>
      <c r="BF135" s="38" t="n"/>
      <c r="BG135" s="38" t="n"/>
      <c r="BH135" s="38" t="n"/>
    </row>
    <row r="136">
      <c r="G136" s="94" t="n">
        <v>110</v>
      </c>
      <c r="H136" s="94">
        <f>Retailers!I684*Demand!AU125</f>
        <v/>
      </c>
      <c r="I136" s="94">
        <f>Retailers!J684*Demand!AV125</f>
        <v/>
      </c>
      <c r="J136" s="94">
        <f>Retailers!K684*Demand!AW125</f>
        <v/>
      </c>
      <c r="AA136" s="94" t="n">
        <v>110</v>
      </c>
      <c r="AB136" s="64">
        <f>TRUNC(IF(H136&lt;0,0,H136),0)</f>
        <v/>
      </c>
      <c r="AC136" s="64">
        <f>TRUNC(IF(I136&lt;0,0,I136),0)</f>
        <v/>
      </c>
      <c r="AD136" s="64">
        <f>TRUNC(IF(J136&lt;0,0,J136),0)</f>
        <v/>
      </c>
      <c r="AT136" s="94" t="n">
        <v>110</v>
      </c>
      <c r="AU136" s="35" t="n">
        <v>915</v>
      </c>
      <c r="AV136" s="35" t="n">
        <v>1114</v>
      </c>
      <c r="AW136" s="35" t="n">
        <v>1378</v>
      </c>
      <c r="BA136" s="38" t="n"/>
      <c r="BB136" s="38" t="n"/>
      <c r="BC136" s="38" t="n"/>
      <c r="BF136" s="38" t="n"/>
      <c r="BG136" s="38" t="n"/>
      <c r="BH136" s="38" t="n"/>
    </row>
    <row r="137">
      <c r="G137" s="94" t="n">
        <v>111</v>
      </c>
      <c r="H137" s="94">
        <f>Retailers!I685*Demand!AU126</f>
        <v/>
      </c>
      <c r="I137" s="94">
        <f>Retailers!J685*Demand!AV126</f>
        <v/>
      </c>
      <c r="J137" s="94">
        <f>Retailers!K685*Demand!AW126</f>
        <v/>
      </c>
      <c r="AA137" s="94" t="n">
        <v>111</v>
      </c>
      <c r="AB137" s="64">
        <f>TRUNC(IF(H137&lt;0,0,H137),0)</f>
        <v/>
      </c>
      <c r="AC137" s="64">
        <f>TRUNC(IF(I137&lt;0,0,I137),0)</f>
        <v/>
      </c>
      <c r="AD137" s="64">
        <f>TRUNC(IF(J137&lt;0,0,J137),0)</f>
        <v/>
      </c>
      <c r="AT137" s="94" t="n">
        <v>111</v>
      </c>
      <c r="AU137" s="35" t="n">
        <v>2183</v>
      </c>
      <c r="AV137" s="35" t="n">
        <v>851</v>
      </c>
      <c r="AW137" s="35" t="n">
        <v>2013</v>
      </c>
      <c r="BA137" s="38" t="n"/>
      <c r="BB137" s="38" t="n"/>
      <c r="BC137" s="38" t="n"/>
      <c r="BF137" s="38" t="n"/>
      <c r="BG137" s="38" t="n"/>
      <c r="BH137" s="38" t="n"/>
    </row>
    <row r="138">
      <c r="G138" s="94" t="n">
        <v>112</v>
      </c>
      <c r="H138" s="94">
        <f>Retailers!I686*Demand!AU127</f>
        <v/>
      </c>
      <c r="I138" s="94">
        <f>Retailers!J686*Demand!AV127</f>
        <v/>
      </c>
      <c r="J138" s="94">
        <f>Retailers!K686*Demand!AW127</f>
        <v/>
      </c>
      <c r="AA138" s="94" t="n">
        <v>112</v>
      </c>
      <c r="AB138" s="64">
        <f>TRUNC(IF(H138&lt;0,0,H138),0)</f>
        <v/>
      </c>
      <c r="AC138" s="64">
        <f>TRUNC(IF(I138&lt;0,0,I138),0)</f>
        <v/>
      </c>
      <c r="AD138" s="64">
        <f>TRUNC(IF(J138&lt;0,0,J138),0)</f>
        <v/>
      </c>
      <c r="AT138" s="94" t="n">
        <v>112</v>
      </c>
      <c r="AU138" s="35" t="n">
        <v>1220</v>
      </c>
      <c r="AV138" s="35" t="n">
        <v>2457</v>
      </c>
      <c r="AW138" s="35" t="n">
        <v>2501</v>
      </c>
      <c r="BA138" s="38" t="n"/>
      <c r="BB138" s="38" t="n"/>
      <c r="BC138" s="38" t="n"/>
      <c r="BF138" s="38" t="n"/>
      <c r="BG138" s="38" t="n"/>
      <c r="BH138" s="38" t="n"/>
    </row>
    <row r="139">
      <c r="G139" s="94" t="n">
        <v>113</v>
      </c>
      <c r="H139" s="94">
        <f>Retailers!I687*Demand!AU128</f>
        <v/>
      </c>
      <c r="I139" s="94">
        <f>Retailers!J687*Demand!AV128</f>
        <v/>
      </c>
      <c r="J139" s="94">
        <f>Retailers!K687*Demand!AW128</f>
        <v/>
      </c>
      <c r="AA139" s="94" t="n">
        <v>113</v>
      </c>
      <c r="AB139" s="64">
        <f>TRUNC(IF(H139&lt;0,0,H139),0)</f>
        <v/>
      </c>
      <c r="AC139" s="64">
        <f>TRUNC(IF(I139&lt;0,0,I139),0)</f>
        <v/>
      </c>
      <c r="AD139" s="64">
        <f>TRUNC(IF(J139&lt;0,0,J139),0)</f>
        <v/>
      </c>
      <c r="AT139" s="94" t="n">
        <v>113</v>
      </c>
      <c r="AU139" s="35" t="n">
        <v>1952</v>
      </c>
      <c r="AV139" s="35" t="n">
        <v>1536</v>
      </c>
      <c r="AW139" s="35" t="n">
        <v>1454</v>
      </c>
      <c r="BA139" s="38" t="n"/>
      <c r="BB139" s="38" t="n"/>
      <c r="BC139" s="38" t="n"/>
      <c r="BF139" s="38" t="n"/>
      <c r="BG139" s="38" t="n"/>
      <c r="BH139" s="38" t="n"/>
    </row>
    <row r="140">
      <c r="G140" s="94" t="n">
        <v>114</v>
      </c>
      <c r="H140" s="94">
        <f>Retailers!I688*Demand!AU129</f>
        <v/>
      </c>
      <c r="I140" s="94">
        <f>Retailers!J688*Demand!AV129</f>
        <v/>
      </c>
      <c r="J140" s="94">
        <f>Retailers!K688*Demand!AW129</f>
        <v/>
      </c>
      <c r="AA140" s="94" t="n">
        <v>114</v>
      </c>
      <c r="AB140" s="64">
        <f>TRUNC(IF(H140&lt;0,0,H140),0)</f>
        <v/>
      </c>
      <c r="AC140" s="64">
        <f>TRUNC(IF(I140&lt;0,0,I140),0)</f>
        <v/>
      </c>
      <c r="AD140" s="64">
        <f>TRUNC(IF(J140&lt;0,0,J140),0)</f>
        <v/>
      </c>
      <c r="AT140" s="94" t="n">
        <v>114</v>
      </c>
      <c r="AU140" s="35" t="n">
        <v>2646</v>
      </c>
      <c r="AV140" s="35" t="n">
        <v>1217</v>
      </c>
      <c r="AW140" s="35" t="n">
        <v>1968</v>
      </c>
      <c r="BA140" s="38" t="n"/>
      <c r="BB140" s="38" t="n"/>
      <c r="BC140" s="38" t="n"/>
      <c r="BF140" s="38" t="n"/>
      <c r="BG140" s="38" t="n"/>
      <c r="BH140" s="38" t="n"/>
    </row>
    <row r="141">
      <c r="G141" s="94" t="n">
        <v>115</v>
      </c>
      <c r="H141" s="94">
        <f>Retailers!I689*Demand!AU130</f>
        <v/>
      </c>
      <c r="I141" s="94">
        <f>Retailers!J689*Demand!AV130</f>
        <v/>
      </c>
      <c r="J141" s="94">
        <f>Retailers!K689*Demand!AW130</f>
        <v/>
      </c>
      <c r="AA141" s="94" t="n">
        <v>115</v>
      </c>
      <c r="AB141" s="64">
        <f>TRUNC(IF(H141&lt;0,0,H141),0)</f>
        <v/>
      </c>
      <c r="AC141" s="64">
        <f>TRUNC(IF(I141&lt;0,0,I141),0)</f>
        <v/>
      </c>
      <c r="AD141" s="64">
        <f>TRUNC(IF(J141&lt;0,0,J141),0)</f>
        <v/>
      </c>
      <c r="AT141" s="94" t="n">
        <v>115</v>
      </c>
      <c r="AU141" s="35" t="n">
        <v>1087</v>
      </c>
      <c r="AV141" s="35" t="n">
        <v>1710</v>
      </c>
      <c r="AW141" s="35" t="n">
        <v>677</v>
      </c>
      <c r="BA141" s="38" t="n"/>
      <c r="BB141" s="38" t="n"/>
      <c r="BC141" s="38" t="n"/>
      <c r="BF141" s="38" t="n"/>
      <c r="BG141" s="38" t="n"/>
      <c r="BH141" s="38" t="n"/>
    </row>
    <row r="142">
      <c r="G142" s="94" t="n">
        <v>116</v>
      </c>
      <c r="H142" s="94">
        <f>Retailers!I690*Demand!AU131</f>
        <v/>
      </c>
      <c r="I142" s="94">
        <f>Retailers!J690*Demand!AV131</f>
        <v/>
      </c>
      <c r="J142" s="94">
        <f>Retailers!K690*Demand!AW131</f>
        <v/>
      </c>
      <c r="AA142" s="94" t="n">
        <v>116</v>
      </c>
      <c r="AB142" s="64">
        <f>TRUNC(IF(H142&lt;0,0,H142),0)</f>
        <v/>
      </c>
      <c r="AC142" s="64">
        <f>TRUNC(IF(I142&lt;0,0,I142),0)</f>
        <v/>
      </c>
      <c r="AD142" s="64">
        <f>TRUNC(IF(J142&lt;0,0,J142),0)</f>
        <v/>
      </c>
      <c r="AT142" s="94" t="n">
        <v>116</v>
      </c>
      <c r="AU142" s="35" t="n">
        <v>1227</v>
      </c>
      <c r="AV142" s="35" t="n">
        <v>1824</v>
      </c>
      <c r="AW142" s="35" t="n">
        <v>1095</v>
      </c>
      <c r="BA142" s="38" t="n"/>
      <c r="BB142" s="38" t="n"/>
      <c r="BC142" s="38" t="n"/>
      <c r="BF142" s="38" t="n"/>
      <c r="BG142" s="38" t="n"/>
      <c r="BH142" s="38" t="n"/>
    </row>
    <row r="143">
      <c r="G143" s="94" t="n">
        <v>117</v>
      </c>
      <c r="H143" s="94">
        <f>Retailers!I691*Demand!AU132</f>
        <v/>
      </c>
      <c r="I143" s="94">
        <f>Retailers!J691*Demand!AV132</f>
        <v/>
      </c>
      <c r="J143" s="94">
        <f>Retailers!K691*Demand!AW132</f>
        <v/>
      </c>
      <c r="AA143" s="94" t="n">
        <v>117</v>
      </c>
      <c r="AB143" s="64">
        <f>TRUNC(IF(H143&lt;0,0,H143),0)</f>
        <v/>
      </c>
      <c r="AC143" s="64">
        <f>TRUNC(IF(I143&lt;0,0,I143),0)</f>
        <v/>
      </c>
      <c r="AD143" s="64">
        <f>TRUNC(IF(J143&lt;0,0,J143),0)</f>
        <v/>
      </c>
      <c r="AT143" s="94" t="n">
        <v>117</v>
      </c>
      <c r="AU143" s="35" t="n">
        <v>1230</v>
      </c>
      <c r="AV143" s="35" t="n">
        <v>1305</v>
      </c>
      <c r="AW143" s="35" t="n">
        <v>1578</v>
      </c>
      <c r="BA143" s="38" t="n"/>
      <c r="BB143" s="38" t="n"/>
      <c r="BC143" s="38" t="n"/>
      <c r="BF143" s="38" t="n"/>
      <c r="BG143" s="38" t="n"/>
      <c r="BH143" s="38" t="n"/>
    </row>
    <row r="144">
      <c r="G144" s="94" t="n">
        <v>118</v>
      </c>
      <c r="H144" s="94">
        <f>Retailers!I692*Demand!AU133</f>
        <v/>
      </c>
      <c r="I144" s="94">
        <f>Retailers!J692*Demand!AV133</f>
        <v/>
      </c>
      <c r="J144" s="94">
        <f>Retailers!K692*Demand!AW133</f>
        <v/>
      </c>
      <c r="AA144" s="94" t="n">
        <v>118</v>
      </c>
      <c r="AB144" s="64">
        <f>TRUNC(IF(H144&lt;0,0,H144),0)</f>
        <v/>
      </c>
      <c r="AC144" s="64">
        <f>TRUNC(IF(I144&lt;0,0,I144),0)</f>
        <v/>
      </c>
      <c r="AD144" s="64">
        <f>TRUNC(IF(J144&lt;0,0,J144),0)</f>
        <v/>
      </c>
      <c r="AT144" s="94" t="n">
        <v>118</v>
      </c>
      <c r="AU144" s="35" t="n">
        <v>1900</v>
      </c>
      <c r="AV144" s="35" t="n">
        <v>1557</v>
      </c>
      <c r="AW144" s="35" t="n">
        <v>1285</v>
      </c>
      <c r="BA144" s="38" t="n"/>
      <c r="BB144" s="38" t="n"/>
      <c r="BC144" s="38" t="n"/>
      <c r="BF144" s="38" t="n"/>
      <c r="BG144" s="38" t="n"/>
      <c r="BH144" s="38" t="n"/>
    </row>
    <row r="145">
      <c r="G145" s="94" t="n">
        <v>119</v>
      </c>
      <c r="H145" s="94">
        <f>Retailers!I693*Demand!AU134</f>
        <v/>
      </c>
      <c r="I145" s="94">
        <f>Retailers!J693*Demand!AV134</f>
        <v/>
      </c>
      <c r="J145" s="94">
        <f>Retailers!K693*Demand!AW134</f>
        <v/>
      </c>
      <c r="AA145" s="94" t="n">
        <v>119</v>
      </c>
      <c r="AB145" s="64">
        <f>TRUNC(IF(H145&lt;0,0,H145),0)</f>
        <v/>
      </c>
      <c r="AC145" s="64">
        <f>TRUNC(IF(I145&lt;0,0,I145),0)</f>
        <v/>
      </c>
      <c r="AD145" s="64">
        <f>TRUNC(IF(J145&lt;0,0,J145),0)</f>
        <v/>
      </c>
      <c r="AT145" s="94" t="n">
        <v>119</v>
      </c>
      <c r="AU145" s="35" t="n">
        <v>1037</v>
      </c>
      <c r="AV145" s="35" t="n">
        <v>1648</v>
      </c>
      <c r="AW145" s="35" t="n">
        <v>1013</v>
      </c>
      <c r="BA145" s="38" t="n"/>
      <c r="BB145" s="38" t="n"/>
      <c r="BC145" s="38" t="n"/>
      <c r="BF145" s="38" t="n"/>
      <c r="BG145" s="38" t="n"/>
      <c r="BH145" s="38" t="n"/>
    </row>
    <row r="146">
      <c r="G146" s="94" t="n">
        <v>120</v>
      </c>
      <c r="H146" s="94">
        <f>Retailers!I694*Demand!AU135</f>
        <v/>
      </c>
      <c r="I146" s="94">
        <f>Retailers!J694*Demand!AV135</f>
        <v/>
      </c>
      <c r="J146" s="94">
        <f>Retailers!K694*Demand!AW135</f>
        <v/>
      </c>
      <c r="AA146" s="94" t="n">
        <v>120</v>
      </c>
      <c r="AB146" s="64">
        <f>TRUNC(IF(H146&lt;0,0,H146),0)</f>
        <v/>
      </c>
      <c r="AC146" s="64">
        <f>TRUNC(IF(I146&lt;0,0,I146),0)</f>
        <v/>
      </c>
      <c r="AD146" s="64">
        <f>TRUNC(IF(J146&lt;0,0,J146),0)</f>
        <v/>
      </c>
      <c r="AT146" s="94" t="n">
        <v>120</v>
      </c>
      <c r="AU146" s="35" t="n">
        <v>1483</v>
      </c>
      <c r="AV146" s="35" t="n">
        <v>1785</v>
      </c>
      <c r="AW146" s="35" t="n">
        <v>2503</v>
      </c>
      <c r="BA146" s="38" t="n"/>
      <c r="BB146" s="38" t="n"/>
      <c r="BC146" s="38" t="n"/>
      <c r="BF146" s="38" t="n"/>
      <c r="BG146" s="38" t="n"/>
      <c r="BH146" s="38" t="n"/>
    </row>
    <row r="147">
      <c r="G147" s="94" t="n">
        <v>121</v>
      </c>
      <c r="H147" s="94">
        <f>Retailers!I695*Demand!AU136</f>
        <v/>
      </c>
      <c r="I147" s="94">
        <f>Retailers!J695*Demand!AV136</f>
        <v/>
      </c>
      <c r="J147" s="94">
        <f>Retailers!K695*Demand!AW136</f>
        <v/>
      </c>
      <c r="AA147" s="94" t="n">
        <v>121</v>
      </c>
      <c r="AB147" s="64">
        <f>TRUNC(IF(H147&lt;0,0,H147),0)</f>
        <v/>
      </c>
      <c r="AC147" s="64">
        <f>TRUNC(IF(I147&lt;0,0,I147),0)</f>
        <v/>
      </c>
      <c r="AD147" s="64">
        <f>TRUNC(IF(J147&lt;0,0,J147),0)</f>
        <v/>
      </c>
      <c r="AT147" s="94" t="n">
        <v>121</v>
      </c>
      <c r="AU147" s="35" t="n">
        <v>1856</v>
      </c>
      <c r="AV147" s="35" t="n">
        <v>1968</v>
      </c>
      <c r="AW147" s="35" t="n">
        <v>1647</v>
      </c>
      <c r="BA147" s="38" t="n"/>
      <c r="BB147" s="38" t="n"/>
      <c r="BC147" s="38" t="n"/>
      <c r="BF147" s="38" t="n"/>
      <c r="BG147" s="38" t="n"/>
      <c r="BH147" s="38" t="n"/>
    </row>
    <row r="148">
      <c r="G148" s="94" t="n">
        <v>122</v>
      </c>
      <c r="H148" s="94">
        <f>Retailers!I696*Demand!AU137</f>
        <v/>
      </c>
      <c r="I148" s="94">
        <f>Retailers!J696*Demand!AV137</f>
        <v/>
      </c>
      <c r="J148" s="94">
        <f>Retailers!K696*Demand!AW137</f>
        <v/>
      </c>
      <c r="AA148" s="94" t="n">
        <v>122</v>
      </c>
      <c r="AB148" s="64">
        <f>TRUNC(IF(H148&lt;0,0,H148),0)</f>
        <v/>
      </c>
      <c r="AC148" s="64">
        <f>TRUNC(IF(I148&lt;0,0,I148),0)</f>
        <v/>
      </c>
      <c r="AD148" s="64">
        <f>TRUNC(IF(J148&lt;0,0,J148),0)</f>
        <v/>
      </c>
      <c r="AT148" s="94" t="n">
        <v>122</v>
      </c>
      <c r="AU148" s="35" t="n">
        <v>1774</v>
      </c>
      <c r="AV148" s="35" t="n">
        <v>1601</v>
      </c>
      <c r="AW148" s="35" t="n">
        <v>1735</v>
      </c>
      <c r="BA148" s="38" t="n"/>
      <c r="BB148" s="38" t="n"/>
      <c r="BC148" s="38" t="n"/>
      <c r="BF148" s="38" t="n"/>
      <c r="BG148" s="38" t="n"/>
      <c r="BH148" s="38" t="n"/>
    </row>
    <row r="149">
      <c r="G149" s="94" t="n">
        <v>123</v>
      </c>
      <c r="H149" s="94">
        <f>Retailers!I697*Demand!AU138</f>
        <v/>
      </c>
      <c r="I149" s="94">
        <f>Retailers!J697*Demand!AV138</f>
        <v/>
      </c>
      <c r="J149" s="94">
        <f>Retailers!K697*Demand!AW138</f>
        <v/>
      </c>
      <c r="AA149" s="94" t="n">
        <v>123</v>
      </c>
      <c r="AB149" s="64">
        <f>TRUNC(IF(H149&lt;0,0,H149),0)</f>
        <v/>
      </c>
      <c r="AC149" s="64">
        <f>TRUNC(IF(I149&lt;0,0,I149),0)</f>
        <v/>
      </c>
      <c r="AD149" s="64">
        <f>TRUNC(IF(J149&lt;0,0,J149),0)</f>
        <v/>
      </c>
      <c r="AT149" s="94" t="n">
        <v>123</v>
      </c>
      <c r="AU149" s="35" t="n">
        <v>2149</v>
      </c>
      <c r="AV149" s="35" t="n">
        <v>1343</v>
      </c>
      <c r="AW149" s="35" t="n">
        <v>1460</v>
      </c>
      <c r="BA149" s="38" t="n"/>
      <c r="BB149" s="38" t="n"/>
      <c r="BC149" s="38" t="n"/>
      <c r="BF149" s="38" t="n"/>
      <c r="BG149" s="38" t="n"/>
      <c r="BH149" s="38" t="n"/>
    </row>
    <row r="150">
      <c r="G150" s="94" t="n">
        <v>124</v>
      </c>
      <c r="H150" s="94">
        <f>Retailers!I698*Demand!AU139</f>
        <v/>
      </c>
      <c r="I150" s="94">
        <f>Retailers!J698*Demand!AV139</f>
        <v/>
      </c>
      <c r="J150" s="94">
        <f>Retailers!K698*Demand!AW139</f>
        <v/>
      </c>
      <c r="AA150" s="94" t="n">
        <v>124</v>
      </c>
      <c r="AB150" s="64">
        <f>TRUNC(IF(H150&lt;0,0,H150),0)</f>
        <v/>
      </c>
      <c r="AC150" s="64">
        <f>TRUNC(IF(I150&lt;0,0,I150),0)</f>
        <v/>
      </c>
      <c r="AD150" s="64">
        <f>TRUNC(IF(J150&lt;0,0,J150),0)</f>
        <v/>
      </c>
      <c r="AT150" s="94" t="n">
        <v>124</v>
      </c>
      <c r="AU150" s="35" t="n">
        <v>2254</v>
      </c>
      <c r="AV150" s="35" t="n">
        <v>1196</v>
      </c>
      <c r="AW150" s="35" t="n">
        <v>2015</v>
      </c>
      <c r="BA150" s="38" t="n"/>
      <c r="BB150" s="38" t="n"/>
      <c r="BC150" s="38" t="n"/>
      <c r="BF150" s="38" t="n"/>
      <c r="BG150" s="38" t="n"/>
      <c r="BH150" s="38" t="n"/>
    </row>
    <row r="151">
      <c r="G151" s="94" t="n">
        <v>125</v>
      </c>
      <c r="H151" s="94">
        <f>Retailers!I699*Demand!AU140</f>
        <v/>
      </c>
      <c r="I151" s="94">
        <f>Retailers!J699*Demand!AV140</f>
        <v/>
      </c>
      <c r="J151" s="94">
        <f>Retailers!K699*Demand!AW140</f>
        <v/>
      </c>
      <c r="AA151" s="94" t="n">
        <v>125</v>
      </c>
      <c r="AB151" s="64">
        <f>TRUNC(IF(H151&lt;0,0,H151),0)</f>
        <v/>
      </c>
      <c r="AC151" s="64">
        <f>TRUNC(IF(I151&lt;0,0,I151),0)</f>
        <v/>
      </c>
      <c r="AD151" s="64">
        <f>TRUNC(IF(J151&lt;0,0,J151),0)</f>
        <v/>
      </c>
      <c r="AT151" s="94" t="n">
        <v>125</v>
      </c>
      <c r="AU151" s="35" t="n">
        <v>1705</v>
      </c>
      <c r="AV151" s="35" t="n">
        <v>1881</v>
      </c>
      <c r="AW151" s="35" t="n">
        <v>1376</v>
      </c>
      <c r="BA151" s="38" t="n"/>
      <c r="BB151" s="38" t="n"/>
      <c r="BC151" s="38" t="n"/>
      <c r="BF151" s="38" t="n"/>
      <c r="BG151" s="38" t="n"/>
      <c r="BH151" s="38" t="n"/>
    </row>
    <row r="152">
      <c r="G152" s="94" t="n">
        <v>126</v>
      </c>
      <c r="H152" s="94">
        <f>Retailers!I700*Demand!AU141</f>
        <v/>
      </c>
      <c r="I152" s="94">
        <f>Retailers!J700*Demand!AV141</f>
        <v/>
      </c>
      <c r="J152" s="94">
        <f>Retailers!K700*Demand!AW141</f>
        <v/>
      </c>
      <c r="AA152" s="94" t="n">
        <v>126</v>
      </c>
      <c r="AB152" s="64">
        <f>TRUNC(IF(H152&lt;0,0,H152),0)</f>
        <v/>
      </c>
      <c r="AC152" s="64">
        <f>TRUNC(IF(I152&lt;0,0,I152),0)</f>
        <v/>
      </c>
      <c r="AD152" s="64">
        <f>TRUNC(IF(J152&lt;0,0,J152),0)</f>
        <v/>
      </c>
      <c r="AT152" s="94" t="n">
        <v>126</v>
      </c>
      <c r="AU152" s="35" t="n">
        <v>1631</v>
      </c>
      <c r="AV152" s="35" t="n">
        <v>1692</v>
      </c>
      <c r="AW152" s="35" t="n">
        <v>2060</v>
      </c>
      <c r="BA152" s="38" t="n"/>
      <c r="BB152" s="38" t="n"/>
      <c r="BC152" s="38" t="n"/>
      <c r="BF152" s="38" t="n"/>
      <c r="BG152" s="38" t="n"/>
      <c r="BH152" s="38" t="n"/>
    </row>
    <row r="153">
      <c r="G153" s="94" t="n">
        <v>127</v>
      </c>
      <c r="H153" s="94">
        <f>Retailers!I701*Demand!AU142</f>
        <v/>
      </c>
      <c r="I153" s="94">
        <f>Retailers!J701*Demand!AV142</f>
        <v/>
      </c>
      <c r="J153" s="94">
        <f>Retailers!K701*Demand!AW142</f>
        <v/>
      </c>
      <c r="AA153" s="94" t="n">
        <v>127</v>
      </c>
      <c r="AB153" s="64">
        <f>TRUNC(IF(H153&lt;0,0,H153),0)</f>
        <v/>
      </c>
      <c r="AC153" s="64">
        <f>TRUNC(IF(I153&lt;0,0,I153),0)</f>
        <v/>
      </c>
      <c r="AD153" s="64">
        <f>TRUNC(IF(J153&lt;0,0,J153),0)</f>
        <v/>
      </c>
      <c r="AT153" s="94" t="n">
        <v>127</v>
      </c>
      <c r="AU153" s="35" t="n">
        <v>1123</v>
      </c>
      <c r="AV153" s="35" t="n">
        <v>2254</v>
      </c>
      <c r="AW153" s="35" t="n">
        <v>1855</v>
      </c>
      <c r="BA153" s="38" t="n"/>
      <c r="BB153" s="38" t="n"/>
      <c r="BC153" s="38" t="n"/>
      <c r="BF153" s="38" t="n"/>
      <c r="BG153" s="38" t="n"/>
      <c r="BH153" s="38" t="n"/>
    </row>
    <row r="154">
      <c r="G154" s="94" t="n">
        <v>128</v>
      </c>
      <c r="H154" s="94">
        <f>Retailers!I702*Demand!AU143</f>
        <v/>
      </c>
      <c r="I154" s="94">
        <f>Retailers!J702*Demand!AV143</f>
        <v/>
      </c>
      <c r="J154" s="94">
        <f>Retailers!K702*Demand!AW143</f>
        <v/>
      </c>
      <c r="AA154" s="94" t="n">
        <v>128</v>
      </c>
      <c r="AB154" s="64">
        <f>TRUNC(IF(H154&lt;0,0,H154),0)</f>
        <v/>
      </c>
      <c r="AC154" s="64">
        <f>TRUNC(IF(I154&lt;0,0,I154),0)</f>
        <v/>
      </c>
      <c r="AD154" s="64">
        <f>TRUNC(IF(J154&lt;0,0,J154),0)</f>
        <v/>
      </c>
      <c r="AT154" s="94" t="n">
        <v>128</v>
      </c>
      <c r="AU154" s="35" t="n">
        <v>1311</v>
      </c>
      <c r="AV154" s="35" t="n">
        <v>1109</v>
      </c>
      <c r="AW154" s="35" t="n">
        <v>1683</v>
      </c>
      <c r="BA154" s="38" t="n"/>
      <c r="BB154" s="38" t="n"/>
      <c r="BC154" s="38" t="n"/>
      <c r="BF154" s="38" t="n"/>
      <c r="BG154" s="38" t="n"/>
      <c r="BH154" s="38" t="n"/>
    </row>
    <row r="155">
      <c r="G155" s="94" t="n">
        <v>129</v>
      </c>
      <c r="H155" s="94">
        <f>Retailers!I703*Demand!AU144</f>
        <v/>
      </c>
      <c r="I155" s="94">
        <f>Retailers!J703*Demand!AV144</f>
        <v/>
      </c>
      <c r="J155" s="94">
        <f>Retailers!K703*Demand!AW144</f>
        <v/>
      </c>
      <c r="AA155" s="94" t="n">
        <v>129</v>
      </c>
      <c r="AB155" s="64">
        <f>TRUNC(IF(H155&lt;0,0,H155),0)</f>
        <v/>
      </c>
      <c r="AC155" s="64">
        <f>TRUNC(IF(I155&lt;0,0,I155),0)</f>
        <v/>
      </c>
      <c r="AD155" s="64">
        <f>TRUNC(IF(J155&lt;0,0,J155),0)</f>
        <v/>
      </c>
      <c r="AT155" s="94" t="n">
        <v>129</v>
      </c>
      <c r="AU155" s="35" t="n">
        <v>2130</v>
      </c>
      <c r="AV155" s="35" t="n">
        <v>1170</v>
      </c>
      <c r="AW155" s="35" t="n">
        <v>1390</v>
      </c>
      <c r="BA155" s="38" t="n"/>
      <c r="BB155" s="38" t="n"/>
      <c r="BC155" s="38" t="n"/>
      <c r="BF155" s="38" t="n"/>
      <c r="BG155" s="38" t="n"/>
      <c r="BH155" s="38" t="n"/>
    </row>
    <row r="156">
      <c r="G156" s="94" t="n">
        <v>130</v>
      </c>
      <c r="H156" s="94">
        <f>Retailers!I704*Demand!AU145</f>
        <v/>
      </c>
      <c r="I156" s="94">
        <f>Retailers!J704*Demand!AV145</f>
        <v/>
      </c>
      <c r="J156" s="94">
        <f>Retailers!K704*Demand!AW145</f>
        <v/>
      </c>
      <c r="AA156" s="94" t="n">
        <v>130</v>
      </c>
      <c r="AB156" s="64">
        <f>TRUNC(IF(H156&lt;0,0,H156),0)</f>
        <v/>
      </c>
      <c r="AC156" s="64">
        <f>TRUNC(IF(I156&lt;0,0,I156),0)</f>
        <v/>
      </c>
      <c r="AD156" s="64">
        <f>TRUNC(IF(J156&lt;0,0,J156),0)</f>
        <v/>
      </c>
      <c r="AT156" s="94" t="n">
        <v>130</v>
      </c>
      <c r="AU156" s="35" t="n">
        <v>2584</v>
      </c>
      <c r="AV156" s="35" t="n">
        <v>1247</v>
      </c>
      <c r="AW156" s="35" t="n">
        <v>1615</v>
      </c>
      <c r="BA156" s="38" t="n"/>
      <c r="BB156" s="38" t="n"/>
      <c r="BC156" s="38" t="n"/>
      <c r="BF156" s="38" t="n"/>
      <c r="BG156" s="38" t="n"/>
      <c r="BH156" s="38" t="n"/>
    </row>
    <row r="157">
      <c r="G157" s="94" t="n">
        <v>131</v>
      </c>
      <c r="H157" s="94">
        <f>Retailers!I705*Demand!AU146</f>
        <v/>
      </c>
      <c r="I157" s="94">
        <f>Retailers!J705*Demand!AV146</f>
        <v/>
      </c>
      <c r="J157" s="94">
        <f>Retailers!K705*Demand!AW146</f>
        <v/>
      </c>
      <c r="AA157" s="94" t="n">
        <v>131</v>
      </c>
      <c r="AB157" s="64">
        <f>TRUNC(IF(H157&lt;0,0,H157),0)</f>
        <v/>
      </c>
      <c r="AC157" s="64">
        <f>TRUNC(IF(I157&lt;0,0,I157),0)</f>
        <v/>
      </c>
      <c r="AD157" s="64">
        <f>TRUNC(IF(J157&lt;0,0,J157),0)</f>
        <v/>
      </c>
      <c r="AT157" s="94" t="n">
        <v>131</v>
      </c>
      <c r="AU157" s="35" t="n">
        <v>1698</v>
      </c>
      <c r="AV157" s="35" t="n">
        <v>722</v>
      </c>
      <c r="AW157" s="35" t="n">
        <v>1195</v>
      </c>
      <c r="BA157" s="38" t="n"/>
      <c r="BB157" s="38" t="n"/>
      <c r="BC157" s="38" t="n"/>
      <c r="BF157" s="38" t="n"/>
      <c r="BG157" s="38" t="n"/>
      <c r="BH157" s="38" t="n"/>
    </row>
    <row r="158">
      <c r="G158" s="94" t="n">
        <v>132</v>
      </c>
      <c r="H158" s="94">
        <f>Retailers!I706*Demand!AU147</f>
        <v/>
      </c>
      <c r="I158" s="94">
        <f>Retailers!J706*Demand!AV147</f>
        <v/>
      </c>
      <c r="J158" s="94">
        <f>Retailers!K706*Demand!AW147</f>
        <v/>
      </c>
      <c r="AA158" s="94" t="n">
        <v>132</v>
      </c>
      <c r="AB158" s="64">
        <f>TRUNC(IF(H158&lt;0,0,H158),0)</f>
        <v/>
      </c>
      <c r="AC158" s="64">
        <f>TRUNC(IF(I158&lt;0,0,I158),0)</f>
        <v/>
      </c>
      <c r="AD158" s="64">
        <f>TRUNC(IF(J158&lt;0,0,J158),0)</f>
        <v/>
      </c>
      <c r="AT158" s="94" t="n">
        <v>132</v>
      </c>
      <c r="AU158" s="35" t="n">
        <v>1520</v>
      </c>
      <c r="AV158" s="35" t="n">
        <v>1843</v>
      </c>
      <c r="AW158" s="35" t="n">
        <v>1835</v>
      </c>
      <c r="BA158" s="38" t="n"/>
      <c r="BB158" s="38" t="n"/>
      <c r="BC158" s="38" t="n"/>
      <c r="BF158" s="38" t="n"/>
      <c r="BG158" s="38" t="n"/>
      <c r="BH158" s="38" t="n"/>
    </row>
    <row r="159">
      <c r="G159" s="94" t="n">
        <v>133</v>
      </c>
      <c r="H159" s="94">
        <f>Retailers!I707*Demand!AU148</f>
        <v/>
      </c>
      <c r="I159" s="94">
        <f>Retailers!J707*Demand!AV148</f>
        <v/>
      </c>
      <c r="J159" s="94">
        <f>Retailers!K707*Demand!AW148</f>
        <v/>
      </c>
      <c r="AA159" s="94" t="n">
        <v>133</v>
      </c>
      <c r="AB159" s="64">
        <f>TRUNC(IF(H159&lt;0,0,H159),0)</f>
        <v/>
      </c>
      <c r="AC159" s="64">
        <f>TRUNC(IF(I159&lt;0,0,I159),0)</f>
        <v/>
      </c>
      <c r="AD159" s="64">
        <f>TRUNC(IF(J159&lt;0,0,J159),0)</f>
        <v/>
      </c>
      <c r="AT159" s="94" t="n">
        <v>133</v>
      </c>
      <c r="AU159" s="35" t="n">
        <v>1670</v>
      </c>
      <c r="AV159" s="35" t="n">
        <v>1061</v>
      </c>
      <c r="AW159" s="35" t="n">
        <v>1671</v>
      </c>
      <c r="BA159" s="38" t="n"/>
      <c r="BB159" s="38" t="n"/>
      <c r="BC159" s="38" t="n"/>
      <c r="BF159" s="38" t="n"/>
      <c r="BG159" s="38" t="n"/>
      <c r="BH159" s="38" t="n"/>
    </row>
    <row r="160">
      <c r="G160" s="94" t="n">
        <v>134</v>
      </c>
      <c r="H160" s="94">
        <f>Retailers!I708*Demand!AU149</f>
        <v/>
      </c>
      <c r="I160" s="94">
        <f>Retailers!J708*Demand!AV149</f>
        <v/>
      </c>
      <c r="J160" s="94">
        <f>Retailers!K708*Demand!AW149</f>
        <v/>
      </c>
      <c r="AA160" s="94" t="n">
        <v>134</v>
      </c>
      <c r="AB160" s="64">
        <f>TRUNC(IF(H160&lt;0,0,H160),0)</f>
        <v/>
      </c>
      <c r="AC160" s="64">
        <f>TRUNC(IF(I160&lt;0,0,I160),0)</f>
        <v/>
      </c>
      <c r="AD160" s="64">
        <f>TRUNC(IF(J160&lt;0,0,J160),0)</f>
        <v/>
      </c>
      <c r="AT160" s="94" t="n">
        <v>134</v>
      </c>
      <c r="AU160" s="35" t="n">
        <v>2718</v>
      </c>
      <c r="AV160" s="35" t="n">
        <v>1037</v>
      </c>
      <c r="AW160" s="35" t="n">
        <v>1437</v>
      </c>
      <c r="BA160" s="38" t="n"/>
      <c r="BB160" s="38" t="n"/>
      <c r="BC160" s="38" t="n"/>
      <c r="BF160" s="38" t="n"/>
      <c r="BG160" s="38" t="n"/>
      <c r="BH160" s="38" t="n"/>
    </row>
    <row r="161">
      <c r="G161" s="94" t="n">
        <v>135</v>
      </c>
      <c r="H161" s="94">
        <f>Retailers!I709*Demand!AU150</f>
        <v/>
      </c>
      <c r="I161" s="94">
        <f>Retailers!J709*Demand!AV150</f>
        <v/>
      </c>
      <c r="J161" s="94">
        <f>Retailers!K709*Demand!AW150</f>
        <v/>
      </c>
      <c r="AA161" s="94" t="n">
        <v>135</v>
      </c>
      <c r="AB161" s="64">
        <f>TRUNC(IF(H161&lt;0,0,H161),0)</f>
        <v/>
      </c>
      <c r="AC161" s="64">
        <f>TRUNC(IF(I161&lt;0,0,I161),0)</f>
        <v/>
      </c>
      <c r="AD161" s="64">
        <f>TRUNC(IF(J161&lt;0,0,J161),0)</f>
        <v/>
      </c>
      <c r="AT161" s="94" t="n">
        <v>135</v>
      </c>
      <c r="AU161" s="35" t="n">
        <v>1503</v>
      </c>
      <c r="AV161" s="35" t="n">
        <v>1482</v>
      </c>
      <c r="AW161" s="35" t="n">
        <v>1603</v>
      </c>
      <c r="BA161" s="38" t="n"/>
      <c r="BB161" s="38" t="n"/>
      <c r="BC161" s="38" t="n"/>
      <c r="BF161" s="38" t="n"/>
      <c r="BG161" s="38" t="n"/>
      <c r="BH161" s="38" t="n"/>
    </row>
    <row r="162">
      <c r="G162" s="94" t="n">
        <v>136</v>
      </c>
      <c r="H162" s="94">
        <f>Retailers!I710*Demand!AU151</f>
        <v/>
      </c>
      <c r="I162" s="94">
        <f>Retailers!J710*Demand!AV151</f>
        <v/>
      </c>
      <c r="J162" s="94">
        <f>Retailers!K710*Demand!AW151</f>
        <v/>
      </c>
      <c r="AA162" s="94" t="n">
        <v>136</v>
      </c>
      <c r="AB162" s="64">
        <f>TRUNC(IF(H162&lt;0,0,H162),0)</f>
        <v/>
      </c>
      <c r="AC162" s="64">
        <f>TRUNC(IF(I162&lt;0,0,I162),0)</f>
        <v/>
      </c>
      <c r="AD162" s="64">
        <f>TRUNC(IF(J162&lt;0,0,J162),0)</f>
        <v/>
      </c>
      <c r="AT162" s="94" t="n">
        <v>136</v>
      </c>
      <c r="AU162" s="35" t="n">
        <v>2559</v>
      </c>
      <c r="AV162" s="35" t="n">
        <v>2069</v>
      </c>
      <c r="AW162" s="35" t="n">
        <v>1242</v>
      </c>
      <c r="BA162" s="38" t="n"/>
      <c r="BB162" s="38" t="n"/>
      <c r="BC162" s="38" t="n"/>
      <c r="BF162" s="38" t="n"/>
      <c r="BG162" s="38" t="n"/>
      <c r="BH162" s="38" t="n"/>
    </row>
    <row r="163">
      <c r="G163" s="94" t="n">
        <v>137</v>
      </c>
      <c r="H163" s="94">
        <f>Retailers!I711*Demand!AU152</f>
        <v/>
      </c>
      <c r="I163" s="94">
        <f>Retailers!J711*Demand!AV152</f>
        <v/>
      </c>
      <c r="J163" s="94">
        <f>Retailers!K711*Demand!AW152</f>
        <v/>
      </c>
      <c r="AA163" s="94" t="n">
        <v>137</v>
      </c>
      <c r="AB163" s="64">
        <f>TRUNC(IF(H163&lt;0,0,H163),0)</f>
        <v/>
      </c>
      <c r="AC163" s="64">
        <f>TRUNC(IF(I163&lt;0,0,I163),0)</f>
        <v/>
      </c>
      <c r="AD163" s="64">
        <f>TRUNC(IF(J163&lt;0,0,J163),0)</f>
        <v/>
      </c>
      <c r="AT163" s="94" t="n">
        <v>137</v>
      </c>
      <c r="AU163" s="35" t="n">
        <v>1244</v>
      </c>
      <c r="AV163" s="35" t="n">
        <v>1447</v>
      </c>
      <c r="AW163" s="35" t="n">
        <v>2284</v>
      </c>
      <c r="BA163" s="38" t="n"/>
      <c r="BB163" s="38" t="n"/>
      <c r="BC163" s="38" t="n"/>
      <c r="BF163" s="38" t="n"/>
      <c r="BG163" s="38" t="n"/>
      <c r="BH163" s="38" t="n"/>
    </row>
    <row r="164">
      <c r="G164" s="94" t="n">
        <v>138</v>
      </c>
      <c r="H164" s="94">
        <f>Retailers!I712*Demand!AU153</f>
        <v/>
      </c>
      <c r="I164" s="94">
        <f>Retailers!J712*Demand!AV153</f>
        <v/>
      </c>
      <c r="J164" s="94">
        <f>Retailers!K712*Demand!AW153</f>
        <v/>
      </c>
      <c r="AA164" s="94" t="n">
        <v>138</v>
      </c>
      <c r="AB164" s="64">
        <f>TRUNC(IF(H164&lt;0,0,H164),0)</f>
        <v/>
      </c>
      <c r="AC164" s="64">
        <f>TRUNC(IF(I164&lt;0,0,I164),0)</f>
        <v/>
      </c>
      <c r="AD164" s="64">
        <f>TRUNC(IF(J164&lt;0,0,J164),0)</f>
        <v/>
      </c>
      <c r="AT164" s="94" t="n">
        <v>138</v>
      </c>
      <c r="AU164" s="35" t="n">
        <v>1551</v>
      </c>
      <c r="AV164" s="35" t="n">
        <v>2131</v>
      </c>
      <c r="AW164" s="35" t="n">
        <v>1403</v>
      </c>
      <c r="BA164" s="38" t="n"/>
      <c r="BB164" s="38" t="n"/>
      <c r="BC164" s="38" t="n"/>
      <c r="BF164" s="38" t="n"/>
      <c r="BG164" s="38" t="n"/>
      <c r="BH164" s="38" t="n"/>
    </row>
    <row r="165">
      <c r="G165" s="94" t="n">
        <v>139</v>
      </c>
      <c r="H165" s="94">
        <f>Retailers!I713*Demand!AU154</f>
        <v/>
      </c>
      <c r="I165" s="94">
        <f>Retailers!J713*Demand!AV154</f>
        <v/>
      </c>
      <c r="J165" s="94">
        <f>Retailers!K713*Demand!AW154</f>
        <v/>
      </c>
      <c r="AA165" s="94" t="n">
        <v>139</v>
      </c>
      <c r="AB165" s="64">
        <f>TRUNC(IF(H165&lt;0,0,H165),0)</f>
        <v/>
      </c>
      <c r="AC165" s="64">
        <f>TRUNC(IF(I165&lt;0,0,I165),0)</f>
        <v/>
      </c>
      <c r="AD165" s="64">
        <f>TRUNC(IF(J165&lt;0,0,J165),0)</f>
        <v/>
      </c>
      <c r="AT165" s="94" t="n">
        <v>139</v>
      </c>
      <c r="AU165" s="35" t="n">
        <v>1592</v>
      </c>
      <c r="AV165" s="35" t="n">
        <v>1830</v>
      </c>
      <c r="AW165" s="35" t="n">
        <v>2039</v>
      </c>
      <c r="BA165" s="38" t="n"/>
      <c r="BB165" s="38" t="n"/>
      <c r="BC165" s="38" t="n"/>
      <c r="BF165" s="38" t="n"/>
      <c r="BG165" s="38" t="n"/>
      <c r="BH165" s="38" t="n"/>
    </row>
    <row r="166">
      <c r="G166" s="94" t="n">
        <v>140</v>
      </c>
      <c r="H166" s="94">
        <f>Retailers!I714*Demand!AU155</f>
        <v/>
      </c>
      <c r="I166" s="94">
        <f>Retailers!J714*Demand!AV155</f>
        <v/>
      </c>
      <c r="J166" s="94">
        <f>Retailers!K714*Demand!AW155</f>
        <v/>
      </c>
      <c r="AA166" s="94" t="n">
        <v>140</v>
      </c>
      <c r="AB166" s="64">
        <f>TRUNC(IF(H166&lt;0,0,H166),0)</f>
        <v/>
      </c>
      <c r="AC166" s="64">
        <f>TRUNC(IF(I166&lt;0,0,I166),0)</f>
        <v/>
      </c>
      <c r="AD166" s="64">
        <f>TRUNC(IF(J166&lt;0,0,J166),0)</f>
        <v/>
      </c>
      <c r="AT166" s="94" t="n">
        <v>140</v>
      </c>
      <c r="AU166" s="35" t="n">
        <v>1033</v>
      </c>
      <c r="AV166" s="35" t="n">
        <v>2945</v>
      </c>
      <c r="AW166" s="35" t="n">
        <v>2061</v>
      </c>
      <c r="BA166" s="38" t="n"/>
      <c r="BB166" s="38" t="n"/>
      <c r="BC166" s="38" t="n"/>
      <c r="BF166" s="38" t="n"/>
      <c r="BG166" s="38" t="n"/>
      <c r="BH166" s="38" t="n"/>
    </row>
    <row r="167">
      <c r="G167" s="94" t="n">
        <v>141</v>
      </c>
      <c r="H167" s="94">
        <f>Retailers!I715*Demand!AU156</f>
        <v/>
      </c>
      <c r="I167" s="94">
        <f>Retailers!J715*Demand!AV156</f>
        <v/>
      </c>
      <c r="J167" s="94">
        <f>Retailers!K715*Demand!AW156</f>
        <v/>
      </c>
      <c r="AA167" s="94" t="n">
        <v>141</v>
      </c>
      <c r="AB167" s="64">
        <f>TRUNC(IF(H167&lt;0,0,H167),0)</f>
        <v/>
      </c>
      <c r="AC167" s="64">
        <f>TRUNC(IF(I167&lt;0,0,I167),0)</f>
        <v/>
      </c>
      <c r="AD167" s="64">
        <f>TRUNC(IF(J167&lt;0,0,J167),0)</f>
        <v/>
      </c>
      <c r="AT167" s="94" t="n">
        <v>141</v>
      </c>
      <c r="AU167" s="35" t="n">
        <v>2191</v>
      </c>
      <c r="AV167" s="35" t="n">
        <v>1832</v>
      </c>
      <c r="AW167" s="35" t="n">
        <v>1452</v>
      </c>
      <c r="BA167" s="38" t="n"/>
      <c r="BB167" s="38" t="n"/>
      <c r="BC167" s="38" t="n"/>
      <c r="BF167" s="38" t="n"/>
      <c r="BG167" s="38" t="n"/>
      <c r="BH167" s="38" t="n"/>
    </row>
    <row r="168">
      <c r="G168" s="94" t="n">
        <v>142</v>
      </c>
      <c r="H168" s="94">
        <f>Retailers!I716*Demand!AU157</f>
        <v/>
      </c>
      <c r="I168" s="94">
        <f>Retailers!J716*Demand!AV157</f>
        <v/>
      </c>
      <c r="J168" s="94">
        <f>Retailers!K716*Demand!AW157</f>
        <v/>
      </c>
      <c r="AA168" s="94" t="n">
        <v>142</v>
      </c>
      <c r="AB168" s="64">
        <f>TRUNC(IF(H168&lt;0,0,H168),0)</f>
        <v/>
      </c>
      <c r="AC168" s="64">
        <f>TRUNC(IF(I168&lt;0,0,I168),0)</f>
        <v/>
      </c>
      <c r="AD168" s="64">
        <f>TRUNC(IF(J168&lt;0,0,J168),0)</f>
        <v/>
      </c>
      <c r="AT168" s="94" t="n">
        <v>142</v>
      </c>
      <c r="AU168" s="35" t="n">
        <v>1420</v>
      </c>
      <c r="AV168" s="35" t="n">
        <v>2059</v>
      </c>
      <c r="AW168" s="35" t="n">
        <v>1804</v>
      </c>
      <c r="BA168" s="38" t="n"/>
      <c r="BB168" s="38" t="n"/>
      <c r="BC168" s="38" t="n"/>
      <c r="BF168" s="38" t="n"/>
      <c r="BG168" s="38" t="n"/>
      <c r="BH168" s="38" t="n"/>
    </row>
    <row r="169">
      <c r="G169" s="94" t="n">
        <v>143</v>
      </c>
      <c r="H169" s="94">
        <f>Retailers!I717*Demand!AU158</f>
        <v/>
      </c>
      <c r="I169" s="94">
        <f>Retailers!J717*Demand!AV158</f>
        <v/>
      </c>
      <c r="J169" s="94">
        <f>Retailers!K717*Demand!AW158</f>
        <v/>
      </c>
      <c r="AA169" s="94" t="n">
        <v>143</v>
      </c>
      <c r="AB169" s="64">
        <f>TRUNC(IF(H169&lt;0,0,H169),0)</f>
        <v/>
      </c>
      <c r="AC169" s="64">
        <f>TRUNC(IF(I169&lt;0,0,I169),0)</f>
        <v/>
      </c>
      <c r="AD169" s="64">
        <f>TRUNC(IF(J169&lt;0,0,J169),0)</f>
        <v/>
      </c>
      <c r="AT169" s="94" t="n">
        <v>143</v>
      </c>
      <c r="AU169" s="35" t="n">
        <v>1069</v>
      </c>
      <c r="AV169" s="35" t="n">
        <v>997</v>
      </c>
      <c r="AW169" s="35" t="n">
        <v>905</v>
      </c>
      <c r="BA169" s="38" t="n"/>
      <c r="BB169" s="38" t="n"/>
      <c r="BC169" s="38" t="n"/>
      <c r="BF169" s="38" t="n"/>
      <c r="BG169" s="38" t="n"/>
      <c r="BH169" s="38" t="n"/>
    </row>
    <row r="170">
      <c r="G170" s="94" t="n">
        <v>144</v>
      </c>
      <c r="H170" s="94">
        <f>Retailers!I718*Demand!AU159</f>
        <v/>
      </c>
      <c r="I170" s="94">
        <f>Retailers!J718*Demand!AV159</f>
        <v/>
      </c>
      <c r="J170" s="94">
        <f>Retailers!K718*Demand!AW159</f>
        <v/>
      </c>
      <c r="AA170" s="94" t="n">
        <v>144</v>
      </c>
      <c r="AB170" s="64">
        <f>TRUNC(IF(H170&lt;0,0,H170),0)</f>
        <v/>
      </c>
      <c r="AC170" s="64">
        <f>TRUNC(IF(I170&lt;0,0,I170),0)</f>
        <v/>
      </c>
      <c r="AD170" s="64">
        <f>TRUNC(IF(J170&lt;0,0,J170),0)</f>
        <v/>
      </c>
      <c r="AT170" s="94" t="n">
        <v>144</v>
      </c>
      <c r="AU170" s="35" t="n">
        <v>1193</v>
      </c>
      <c r="AV170" s="35" t="n">
        <v>1433</v>
      </c>
      <c r="AW170" s="35" t="n">
        <v>911</v>
      </c>
      <c r="BA170" s="38" t="n"/>
      <c r="BB170" s="38" t="n"/>
      <c r="BC170" s="38" t="n"/>
      <c r="BF170" s="38" t="n"/>
      <c r="BG170" s="38" t="n"/>
      <c r="BH170" s="38" t="n"/>
    </row>
    <row r="171">
      <c r="G171" s="94" t="n">
        <v>145</v>
      </c>
      <c r="H171" s="94">
        <f>Retailers!I719*Demand!AU160</f>
        <v/>
      </c>
      <c r="I171" s="94">
        <f>Retailers!J719*Demand!AV160</f>
        <v/>
      </c>
      <c r="J171" s="94">
        <f>Retailers!K719*Demand!AW160</f>
        <v/>
      </c>
      <c r="AA171" s="94" t="n">
        <v>145</v>
      </c>
      <c r="AB171" s="64">
        <f>TRUNC(IF(H171&lt;0,0,H171),0)</f>
        <v/>
      </c>
      <c r="AC171" s="64">
        <f>TRUNC(IF(I171&lt;0,0,I171),0)</f>
        <v/>
      </c>
      <c r="AD171" s="64">
        <f>TRUNC(IF(J171&lt;0,0,J171),0)</f>
        <v/>
      </c>
      <c r="AT171" s="94" t="n">
        <v>145</v>
      </c>
      <c r="AU171" s="35" t="n">
        <v>1822</v>
      </c>
      <c r="AV171" s="35" t="n">
        <v>1260</v>
      </c>
      <c r="AW171" s="35" t="n">
        <v>1218</v>
      </c>
      <c r="BA171" s="38" t="n"/>
      <c r="BB171" s="38" t="n"/>
      <c r="BC171" s="38" t="n"/>
      <c r="BF171" s="38" t="n"/>
      <c r="BG171" s="38" t="n"/>
      <c r="BH171" s="38" t="n"/>
    </row>
    <row r="172">
      <c r="G172" s="94" t="n">
        <v>146</v>
      </c>
      <c r="H172" s="94">
        <f>Retailers!I720*Demand!AU161</f>
        <v/>
      </c>
      <c r="I172" s="94">
        <f>Retailers!J720*Demand!AV161</f>
        <v/>
      </c>
      <c r="J172" s="94">
        <f>Retailers!K720*Demand!AW161</f>
        <v/>
      </c>
      <c r="AA172" s="94" t="n">
        <v>146</v>
      </c>
      <c r="AB172" s="64">
        <f>TRUNC(IF(H172&lt;0,0,H172),0)</f>
        <v/>
      </c>
      <c r="AC172" s="64">
        <f>TRUNC(IF(I172&lt;0,0,I172),0)</f>
        <v/>
      </c>
      <c r="AD172" s="64">
        <f>TRUNC(IF(J172&lt;0,0,J172),0)</f>
        <v/>
      </c>
      <c r="AT172" s="94" t="n">
        <v>146</v>
      </c>
      <c r="AU172" s="35" t="n">
        <v>1671</v>
      </c>
      <c r="AV172" s="35" t="n">
        <v>1713</v>
      </c>
      <c r="AW172" s="35" t="n">
        <v>1304</v>
      </c>
      <c r="BA172" s="38" t="n"/>
      <c r="BB172" s="38" t="n"/>
      <c r="BC172" s="38" t="n"/>
      <c r="BF172" s="38" t="n"/>
      <c r="BG172" s="38" t="n"/>
      <c r="BH172" s="38" t="n"/>
    </row>
    <row r="173">
      <c r="G173" s="94" t="n">
        <v>147</v>
      </c>
      <c r="H173" s="94">
        <f>Retailers!I721*Demand!AU162</f>
        <v/>
      </c>
      <c r="I173" s="94">
        <f>Retailers!J721*Demand!AV162</f>
        <v/>
      </c>
      <c r="J173" s="94">
        <f>Retailers!K721*Demand!AW162</f>
        <v/>
      </c>
      <c r="AA173" s="94" t="n">
        <v>147</v>
      </c>
      <c r="AB173" s="64">
        <f>TRUNC(IF(H173&lt;0,0,H173),0)</f>
        <v/>
      </c>
      <c r="AC173" s="64">
        <f>TRUNC(IF(I173&lt;0,0,I173),0)</f>
        <v/>
      </c>
      <c r="AD173" s="64">
        <f>TRUNC(IF(J173&lt;0,0,J173),0)</f>
        <v/>
      </c>
      <c r="AT173" s="94" t="n">
        <v>147</v>
      </c>
      <c r="AU173" s="35" t="n">
        <v>1684</v>
      </c>
      <c r="AV173" s="35" t="n">
        <v>1996</v>
      </c>
      <c r="AW173" s="35" t="n">
        <v>1480</v>
      </c>
      <c r="BA173" s="38" t="n"/>
      <c r="BB173" s="38" t="n"/>
      <c r="BC173" s="38" t="n"/>
      <c r="BF173" s="38" t="n"/>
      <c r="BG173" s="38" t="n"/>
      <c r="BH173" s="38" t="n"/>
    </row>
    <row r="174">
      <c r="G174" s="94" t="n">
        <v>148</v>
      </c>
      <c r="H174" s="94">
        <f>Retailers!I722*Demand!AU163</f>
        <v/>
      </c>
      <c r="I174" s="94">
        <f>Retailers!J722*Demand!AV163</f>
        <v/>
      </c>
      <c r="J174" s="94">
        <f>Retailers!K722*Demand!AW163</f>
        <v/>
      </c>
      <c r="AA174" s="94" t="n">
        <v>148</v>
      </c>
      <c r="AB174" s="64">
        <f>TRUNC(IF(H174&lt;0,0,H174),0)</f>
        <v/>
      </c>
      <c r="AC174" s="64">
        <f>TRUNC(IF(I174&lt;0,0,I174),0)</f>
        <v/>
      </c>
      <c r="AD174" s="64">
        <f>TRUNC(IF(J174&lt;0,0,J174),0)</f>
        <v/>
      </c>
      <c r="AT174" s="94" t="n">
        <v>148</v>
      </c>
      <c r="AU174" s="35" t="n">
        <v>1362</v>
      </c>
      <c r="AV174" s="35" t="n">
        <v>1769</v>
      </c>
      <c r="AW174" s="35" t="n">
        <v>2656</v>
      </c>
      <c r="BA174" s="38" t="n"/>
      <c r="BB174" s="38" t="n"/>
      <c r="BC174" s="38" t="n"/>
      <c r="BF174" s="38" t="n"/>
      <c r="BG174" s="38" t="n"/>
      <c r="BH174" s="38" t="n"/>
    </row>
    <row r="175">
      <c r="G175" s="94" t="n">
        <v>149</v>
      </c>
      <c r="H175" s="94">
        <f>Retailers!I723*Demand!AU164</f>
        <v/>
      </c>
      <c r="I175" s="94">
        <f>Retailers!J723*Demand!AV164</f>
        <v/>
      </c>
      <c r="J175" s="94">
        <f>Retailers!K723*Demand!AW164</f>
        <v/>
      </c>
      <c r="AA175" s="94" t="n">
        <v>149</v>
      </c>
      <c r="AB175" s="64">
        <f>TRUNC(IF(H175&lt;0,0,H175),0)</f>
        <v/>
      </c>
      <c r="AC175" s="64">
        <f>TRUNC(IF(I175&lt;0,0,I175),0)</f>
        <v/>
      </c>
      <c r="AD175" s="64">
        <f>TRUNC(IF(J175&lt;0,0,J175),0)</f>
        <v/>
      </c>
      <c r="AT175" s="94" t="n">
        <v>149</v>
      </c>
      <c r="AU175" s="35" t="n">
        <v>1708</v>
      </c>
      <c r="AV175" s="35" t="n">
        <v>1594</v>
      </c>
      <c r="AW175" s="35" t="n">
        <v>2264</v>
      </c>
      <c r="BA175" s="38" t="n"/>
      <c r="BB175" s="38" t="n"/>
      <c r="BC175" s="38" t="n"/>
      <c r="BF175" s="38" t="n"/>
      <c r="BG175" s="38" t="n"/>
      <c r="BH175" s="38" t="n"/>
    </row>
    <row r="176">
      <c r="G176" s="94" t="n">
        <v>150</v>
      </c>
      <c r="H176" s="94">
        <f>Retailers!I724*Demand!AU165</f>
        <v/>
      </c>
      <c r="I176" s="94">
        <f>Retailers!J724*Demand!AV165</f>
        <v/>
      </c>
      <c r="J176" s="94">
        <f>Retailers!K724*Demand!AW165</f>
        <v/>
      </c>
      <c r="AA176" s="94" t="n">
        <v>150</v>
      </c>
      <c r="AB176" s="64">
        <f>TRUNC(IF(H176&lt;0,0,H176),0)</f>
        <v/>
      </c>
      <c r="AC176" s="64">
        <f>TRUNC(IF(I176&lt;0,0,I176),0)</f>
        <v/>
      </c>
      <c r="AD176" s="64">
        <f>TRUNC(IF(J176&lt;0,0,J176),0)</f>
        <v/>
      </c>
      <c r="AT176" s="94" t="n">
        <v>150</v>
      </c>
      <c r="AU176" s="35" t="n">
        <v>1413</v>
      </c>
      <c r="AV176" s="35" t="n">
        <v>1577</v>
      </c>
      <c r="AW176" s="35" t="n">
        <v>1612</v>
      </c>
      <c r="BA176" s="38" t="n"/>
      <c r="BB176" s="38" t="n"/>
      <c r="BC176" s="38" t="n"/>
      <c r="BF176" s="38" t="n"/>
      <c r="BG176" s="38" t="n"/>
      <c r="BH176" s="38" t="n"/>
    </row>
    <row r="177">
      <c r="G177" s="94" t="n">
        <v>151</v>
      </c>
      <c r="H177" s="94">
        <f>Retailers!I725*Demand!AU166</f>
        <v/>
      </c>
      <c r="I177" s="94">
        <f>Retailers!J725*Demand!AV166</f>
        <v/>
      </c>
      <c r="J177" s="94">
        <f>Retailers!K725*Demand!AW166</f>
        <v/>
      </c>
      <c r="AA177" s="94" t="n">
        <v>151</v>
      </c>
      <c r="AB177" s="64">
        <f>TRUNC(IF(H177&lt;0,0,H177),0)</f>
        <v/>
      </c>
      <c r="AC177" s="64">
        <f>TRUNC(IF(I177&lt;0,0,I177),0)</f>
        <v/>
      </c>
      <c r="AD177" s="64">
        <f>TRUNC(IF(J177&lt;0,0,J177),0)</f>
        <v/>
      </c>
      <c r="AT177" s="94" t="n">
        <v>151</v>
      </c>
      <c r="AU177" s="35" t="n">
        <v>2526</v>
      </c>
      <c r="AV177" s="35" t="n">
        <v>1353</v>
      </c>
      <c r="AW177" s="35" t="n">
        <v>1236</v>
      </c>
      <c r="BA177" s="38" t="n"/>
      <c r="BB177" s="38" t="n"/>
      <c r="BC177" s="38" t="n"/>
      <c r="BF177" s="38" t="n"/>
      <c r="BG177" s="38" t="n"/>
      <c r="BH177" s="38" t="n"/>
    </row>
    <row r="178">
      <c r="G178" s="94" t="n">
        <v>152</v>
      </c>
      <c r="H178" s="94">
        <f>Retailers!I726*Demand!AU167</f>
        <v/>
      </c>
      <c r="I178" s="94">
        <f>Retailers!J726*Demand!AV167</f>
        <v/>
      </c>
      <c r="J178" s="94">
        <f>Retailers!K726*Demand!AW167</f>
        <v/>
      </c>
      <c r="AA178" s="94" t="n">
        <v>152</v>
      </c>
      <c r="AB178" s="64">
        <f>TRUNC(IF(H178&lt;0,0,H178),0)</f>
        <v/>
      </c>
      <c r="AC178" s="64">
        <f>TRUNC(IF(I178&lt;0,0,I178),0)</f>
        <v/>
      </c>
      <c r="AD178" s="64">
        <f>TRUNC(IF(J178&lt;0,0,J178),0)</f>
        <v/>
      </c>
      <c r="AT178" s="94" t="n">
        <v>152</v>
      </c>
      <c r="AU178" s="35" t="n">
        <v>1744</v>
      </c>
      <c r="AV178" s="35" t="n">
        <v>1758</v>
      </c>
      <c r="AW178" s="35" t="n">
        <v>1856</v>
      </c>
      <c r="BA178" s="38" t="n"/>
      <c r="BB178" s="38" t="n"/>
      <c r="BC178" s="38" t="n"/>
      <c r="BF178" s="38" t="n"/>
      <c r="BG178" s="38" t="n"/>
      <c r="BH178" s="38" t="n"/>
    </row>
    <row r="179">
      <c r="G179" s="94" t="n">
        <v>153</v>
      </c>
      <c r="H179" s="94">
        <f>Retailers!I727*Demand!AU168</f>
        <v/>
      </c>
      <c r="I179" s="94">
        <f>Retailers!J727*Demand!AV168</f>
        <v/>
      </c>
      <c r="J179" s="94">
        <f>Retailers!K727*Demand!AW168</f>
        <v/>
      </c>
      <c r="AA179" s="94" t="n">
        <v>153</v>
      </c>
      <c r="AB179" s="64">
        <f>TRUNC(IF(H179&lt;0,0,H179),0)</f>
        <v/>
      </c>
      <c r="AC179" s="64">
        <f>TRUNC(IF(I179&lt;0,0,I179),0)</f>
        <v/>
      </c>
      <c r="AD179" s="64">
        <f>TRUNC(IF(J179&lt;0,0,J179),0)</f>
        <v/>
      </c>
      <c r="AT179" s="94" t="n">
        <v>153</v>
      </c>
      <c r="AU179" s="35" t="n">
        <v>1122</v>
      </c>
      <c r="AV179" s="35" t="n">
        <v>1530</v>
      </c>
      <c r="AW179" s="35" t="n">
        <v>1582</v>
      </c>
      <c r="BA179" s="38" t="n"/>
      <c r="BB179" s="38" t="n"/>
      <c r="BC179" s="38" t="n"/>
      <c r="BF179" s="38" t="n"/>
      <c r="BG179" s="38" t="n"/>
      <c r="BH179" s="38" t="n"/>
    </row>
    <row r="180">
      <c r="G180" s="94" t="n">
        <v>154</v>
      </c>
      <c r="H180" s="94">
        <f>Retailers!I728*Demand!AU169</f>
        <v/>
      </c>
      <c r="I180" s="94">
        <f>Retailers!J728*Demand!AV169</f>
        <v/>
      </c>
      <c r="J180" s="94">
        <f>Retailers!K728*Demand!AW169</f>
        <v/>
      </c>
      <c r="AA180" s="94" t="n">
        <v>154</v>
      </c>
      <c r="AB180" s="64">
        <f>TRUNC(IF(H180&lt;0,0,H180),0)</f>
        <v/>
      </c>
      <c r="AC180" s="64">
        <f>TRUNC(IF(I180&lt;0,0,I180),0)</f>
        <v/>
      </c>
      <c r="AD180" s="64">
        <f>TRUNC(IF(J180&lt;0,0,J180),0)</f>
        <v/>
      </c>
      <c r="AT180" s="94" t="n">
        <v>154</v>
      </c>
      <c r="AU180" s="35" t="n">
        <v>1992</v>
      </c>
      <c r="AV180" s="35" t="n">
        <v>2207</v>
      </c>
      <c r="AW180" s="35" t="n">
        <v>804</v>
      </c>
      <c r="BA180" s="38" t="n"/>
      <c r="BB180" s="38" t="n"/>
      <c r="BC180" s="38" t="n"/>
      <c r="BF180" s="38" t="n"/>
      <c r="BG180" s="38" t="n"/>
      <c r="BH180" s="38" t="n"/>
    </row>
    <row r="181">
      <c r="G181" s="94" t="n">
        <v>155</v>
      </c>
      <c r="H181" s="94">
        <f>Retailers!I729*Demand!AU170</f>
        <v/>
      </c>
      <c r="I181" s="94">
        <f>Retailers!J729*Demand!AV170</f>
        <v/>
      </c>
      <c r="J181" s="94">
        <f>Retailers!K729*Demand!AW170</f>
        <v/>
      </c>
      <c r="AA181" s="94" t="n">
        <v>155</v>
      </c>
      <c r="AB181" s="64">
        <f>TRUNC(IF(H181&lt;0,0,H181),0)</f>
        <v/>
      </c>
      <c r="AC181" s="64">
        <f>TRUNC(IF(I181&lt;0,0,I181),0)</f>
        <v/>
      </c>
      <c r="AD181" s="64">
        <f>TRUNC(IF(J181&lt;0,0,J181),0)</f>
        <v/>
      </c>
      <c r="AT181" s="94" t="n">
        <v>155</v>
      </c>
      <c r="AU181" s="35" t="n">
        <v>1771</v>
      </c>
      <c r="AV181" s="35" t="n">
        <v>1340</v>
      </c>
      <c r="AW181" s="35" t="n">
        <v>1627</v>
      </c>
      <c r="BA181" s="38" t="n"/>
      <c r="BB181" s="38" t="n"/>
      <c r="BC181" s="38" t="n"/>
      <c r="BF181" s="38" t="n"/>
      <c r="BG181" s="38" t="n"/>
      <c r="BH181" s="38" t="n"/>
    </row>
    <row r="182">
      <c r="G182" s="94" t="n">
        <v>156</v>
      </c>
      <c r="H182" s="94">
        <f>Retailers!I730*Demand!AU171</f>
        <v/>
      </c>
      <c r="I182" s="94">
        <f>Retailers!J730*Demand!AV171</f>
        <v/>
      </c>
      <c r="J182" s="94">
        <f>Retailers!K730*Demand!AW171</f>
        <v/>
      </c>
      <c r="AA182" s="94" t="n">
        <v>156</v>
      </c>
      <c r="AB182" s="64">
        <f>TRUNC(IF(H182&lt;0,0,H182),0)</f>
        <v/>
      </c>
      <c r="AC182" s="64">
        <f>TRUNC(IF(I182&lt;0,0,I182),0)</f>
        <v/>
      </c>
      <c r="AD182" s="64">
        <f>TRUNC(IF(J182&lt;0,0,J182),0)</f>
        <v/>
      </c>
      <c r="AT182" s="94" t="n">
        <v>156</v>
      </c>
      <c r="AU182" s="35" t="n">
        <v>1479</v>
      </c>
      <c r="AV182" s="35" t="n">
        <v>1209</v>
      </c>
      <c r="AW182" s="35" t="n">
        <v>1579</v>
      </c>
      <c r="BA182" s="38" t="n"/>
      <c r="BB182" s="38" t="n"/>
      <c r="BC182" s="38" t="n"/>
      <c r="BF182" s="38" t="n"/>
      <c r="BG182" s="38" t="n"/>
      <c r="BH182" s="38" t="n"/>
    </row>
    <row r="183">
      <c r="G183" s="94" t="n">
        <v>157</v>
      </c>
      <c r="H183" s="94">
        <f>Retailers!I731*Demand!AU172</f>
        <v/>
      </c>
      <c r="I183" s="94">
        <f>Retailers!J731*Demand!AV172</f>
        <v/>
      </c>
      <c r="J183" s="94">
        <f>Retailers!K731*Demand!AW172</f>
        <v/>
      </c>
      <c r="AA183" s="94" t="n">
        <v>157</v>
      </c>
      <c r="AB183" s="64">
        <f>TRUNC(IF(H183&lt;0,0,H183),0)</f>
        <v/>
      </c>
      <c r="AC183" s="64">
        <f>TRUNC(IF(I183&lt;0,0,I183),0)</f>
        <v/>
      </c>
      <c r="AD183" s="64">
        <f>TRUNC(IF(J183&lt;0,0,J183),0)</f>
        <v/>
      </c>
      <c r="AT183" s="94" t="n">
        <v>157</v>
      </c>
      <c r="AU183" s="35" t="n">
        <v>1372</v>
      </c>
      <c r="AV183" s="35" t="n">
        <v>1506</v>
      </c>
      <c r="AW183" s="35" t="n">
        <v>1890</v>
      </c>
      <c r="BA183" s="38" t="n"/>
      <c r="BB183" s="38" t="n"/>
      <c r="BC183" s="38" t="n"/>
      <c r="BF183" s="38" t="n"/>
      <c r="BG183" s="38" t="n"/>
      <c r="BH183" s="38" t="n"/>
    </row>
    <row r="184">
      <c r="G184" s="94" t="n">
        <v>158</v>
      </c>
      <c r="H184" s="94">
        <f>Retailers!I732*Demand!AU173</f>
        <v/>
      </c>
      <c r="I184" s="94">
        <f>Retailers!J732*Demand!AV173</f>
        <v/>
      </c>
      <c r="J184" s="94">
        <f>Retailers!K732*Demand!AW173</f>
        <v/>
      </c>
      <c r="AA184" s="94" t="n">
        <v>158</v>
      </c>
      <c r="AB184" s="64">
        <f>TRUNC(IF(H184&lt;0,0,H184),0)</f>
        <v/>
      </c>
      <c r="AC184" s="64">
        <f>TRUNC(IF(I184&lt;0,0,I184),0)</f>
        <v/>
      </c>
      <c r="AD184" s="64">
        <f>TRUNC(IF(J184&lt;0,0,J184),0)</f>
        <v/>
      </c>
      <c r="AT184" s="94" t="n">
        <v>158</v>
      </c>
      <c r="AU184" s="35" t="n">
        <v>1906</v>
      </c>
      <c r="AV184" s="35" t="n">
        <v>1707</v>
      </c>
      <c r="AW184" s="35" t="n">
        <v>899</v>
      </c>
      <c r="BA184" s="38" t="n"/>
      <c r="BB184" s="38" t="n"/>
      <c r="BC184" s="38" t="n"/>
      <c r="BF184" s="38" t="n"/>
      <c r="BG184" s="38" t="n"/>
      <c r="BH184" s="38" t="n"/>
    </row>
    <row r="185">
      <c r="G185" s="94" t="n">
        <v>159</v>
      </c>
      <c r="H185" s="94">
        <f>Retailers!I733*Demand!AU174</f>
        <v/>
      </c>
      <c r="I185" s="94">
        <f>Retailers!J733*Demand!AV174</f>
        <v/>
      </c>
      <c r="J185" s="94">
        <f>Retailers!K733*Demand!AW174</f>
        <v/>
      </c>
      <c r="AA185" s="94" t="n">
        <v>159</v>
      </c>
      <c r="AB185" s="64">
        <f>TRUNC(IF(H185&lt;0,0,H185),0)</f>
        <v/>
      </c>
      <c r="AC185" s="64">
        <f>TRUNC(IF(I185&lt;0,0,I185),0)</f>
        <v/>
      </c>
      <c r="AD185" s="64">
        <f>TRUNC(IF(J185&lt;0,0,J185),0)</f>
        <v/>
      </c>
      <c r="AT185" s="94" t="n">
        <v>159</v>
      </c>
      <c r="AU185" s="35" t="n">
        <v>1445</v>
      </c>
      <c r="AV185" s="35" t="n">
        <v>2200</v>
      </c>
      <c r="AW185" s="35" t="n">
        <v>1613</v>
      </c>
      <c r="BA185" s="38" t="n"/>
      <c r="BB185" s="38" t="n"/>
      <c r="BC185" s="38" t="n"/>
      <c r="BF185" s="38" t="n"/>
      <c r="BG185" s="38" t="n"/>
      <c r="BH185" s="38" t="n"/>
    </row>
    <row r="186">
      <c r="G186" s="94" t="n">
        <v>160</v>
      </c>
      <c r="H186" s="94">
        <f>Retailers!I734*Demand!AU175</f>
        <v/>
      </c>
      <c r="I186" s="94">
        <f>Retailers!J734*Demand!AV175</f>
        <v/>
      </c>
      <c r="J186" s="94">
        <f>Retailers!K734*Demand!AW175</f>
        <v/>
      </c>
      <c r="AA186" s="94" t="n">
        <v>160</v>
      </c>
      <c r="AB186" s="64">
        <f>TRUNC(IF(H186&lt;0,0,H186),0)</f>
        <v/>
      </c>
      <c r="AC186" s="64">
        <f>TRUNC(IF(I186&lt;0,0,I186),0)</f>
        <v/>
      </c>
      <c r="AD186" s="64">
        <f>TRUNC(IF(J186&lt;0,0,J186),0)</f>
        <v/>
      </c>
      <c r="AT186" s="94" t="n">
        <v>160</v>
      </c>
      <c r="AU186" s="35" t="n">
        <v>845</v>
      </c>
      <c r="AV186" s="35" t="n">
        <v>1389</v>
      </c>
      <c r="AW186" s="35" t="n">
        <v>1783</v>
      </c>
      <c r="BA186" s="38" t="n"/>
      <c r="BB186" s="38" t="n"/>
      <c r="BC186" s="38" t="n"/>
      <c r="BF186" s="38" t="n"/>
      <c r="BG186" s="38" t="n"/>
      <c r="BH186" s="38" t="n"/>
    </row>
    <row r="187">
      <c r="G187" s="94" t="n">
        <v>161</v>
      </c>
      <c r="H187" s="94">
        <f>Retailers!I735*Demand!AU176</f>
        <v/>
      </c>
      <c r="I187" s="94">
        <f>Retailers!J735*Demand!AV176</f>
        <v/>
      </c>
      <c r="J187" s="94">
        <f>Retailers!K735*Demand!AW176</f>
        <v/>
      </c>
      <c r="AA187" s="94" t="n">
        <v>161</v>
      </c>
      <c r="AB187" s="64">
        <f>TRUNC(IF(H187&lt;0,0,H187),0)</f>
        <v/>
      </c>
      <c r="AC187" s="64">
        <f>TRUNC(IF(I187&lt;0,0,I187),0)</f>
        <v/>
      </c>
      <c r="AD187" s="64">
        <f>TRUNC(IF(J187&lt;0,0,J187),0)</f>
        <v/>
      </c>
      <c r="AT187" s="94" t="n">
        <v>161</v>
      </c>
      <c r="AU187" s="35" t="n">
        <v>2090</v>
      </c>
      <c r="AV187" s="35" t="n">
        <v>1047</v>
      </c>
      <c r="AW187" s="35" t="n">
        <v>1153</v>
      </c>
      <c r="BA187" s="38" t="n"/>
      <c r="BB187" s="38" t="n"/>
      <c r="BC187" s="38" t="n"/>
      <c r="BF187" s="38" t="n"/>
      <c r="BG187" s="38" t="n"/>
      <c r="BH187" s="38" t="n"/>
    </row>
    <row r="188">
      <c r="G188" s="94" t="n">
        <v>162</v>
      </c>
      <c r="H188" s="94">
        <f>Retailers!I736*Demand!AU177</f>
        <v/>
      </c>
      <c r="I188" s="94">
        <f>Retailers!J736*Demand!AV177</f>
        <v/>
      </c>
      <c r="J188" s="94">
        <f>Retailers!K736*Demand!AW177</f>
        <v/>
      </c>
      <c r="AA188" s="94" t="n">
        <v>162</v>
      </c>
      <c r="AB188" s="64">
        <f>TRUNC(IF(H188&lt;0,0,H188),0)</f>
        <v/>
      </c>
      <c r="AC188" s="64">
        <f>TRUNC(IF(I188&lt;0,0,I188),0)</f>
        <v/>
      </c>
      <c r="AD188" s="64">
        <f>TRUNC(IF(J188&lt;0,0,J188),0)</f>
        <v/>
      </c>
      <c r="AT188" s="94" t="n">
        <v>162</v>
      </c>
      <c r="AU188" s="35" t="n">
        <v>1881</v>
      </c>
      <c r="AV188" s="35" t="n">
        <v>1002</v>
      </c>
      <c r="AW188" s="35" t="n">
        <v>1856</v>
      </c>
      <c r="BA188" s="38" t="n"/>
      <c r="BB188" s="38" t="n"/>
      <c r="BC188" s="38" t="n"/>
      <c r="BF188" s="38" t="n"/>
      <c r="BG188" s="38" t="n"/>
      <c r="BH188" s="38" t="n"/>
    </row>
    <row r="189">
      <c r="G189" s="94" t="n">
        <v>163</v>
      </c>
      <c r="H189" s="94">
        <f>Retailers!I737*Demand!AU178</f>
        <v/>
      </c>
      <c r="I189" s="94">
        <f>Retailers!J737*Demand!AV178</f>
        <v/>
      </c>
      <c r="J189" s="94">
        <f>Retailers!K737*Demand!AW178</f>
        <v/>
      </c>
      <c r="AA189" s="94" t="n">
        <v>163</v>
      </c>
      <c r="AB189" s="64">
        <f>TRUNC(IF(H189&lt;0,0,H189),0)</f>
        <v/>
      </c>
      <c r="AC189" s="64">
        <f>TRUNC(IF(I189&lt;0,0,I189),0)</f>
        <v/>
      </c>
      <c r="AD189" s="64">
        <f>TRUNC(IF(J189&lt;0,0,J189),0)</f>
        <v/>
      </c>
      <c r="AT189" s="94" t="n">
        <v>163</v>
      </c>
      <c r="AU189" s="35" t="n">
        <v>1724</v>
      </c>
      <c r="AV189" s="35" t="n">
        <v>699</v>
      </c>
      <c r="AW189" s="35" t="n">
        <v>1430</v>
      </c>
      <c r="BA189" s="38" t="n"/>
      <c r="BB189" s="38" t="n"/>
      <c r="BC189" s="38" t="n"/>
      <c r="BF189" s="38" t="n"/>
      <c r="BG189" s="38" t="n"/>
      <c r="BH189" s="38" t="n"/>
    </row>
    <row r="190">
      <c r="G190" s="94" t="n">
        <v>164</v>
      </c>
      <c r="H190" s="94">
        <f>Retailers!I738*Demand!AU179</f>
        <v/>
      </c>
      <c r="I190" s="94">
        <f>Retailers!J738*Demand!AV179</f>
        <v/>
      </c>
      <c r="J190" s="94">
        <f>Retailers!K738*Demand!AW179</f>
        <v/>
      </c>
      <c r="AA190" s="94" t="n">
        <v>164</v>
      </c>
      <c r="AB190" s="64">
        <f>TRUNC(IF(H190&lt;0,0,H190),0)</f>
        <v/>
      </c>
      <c r="AC190" s="64">
        <f>TRUNC(IF(I190&lt;0,0,I190),0)</f>
        <v/>
      </c>
      <c r="AD190" s="64">
        <f>TRUNC(IF(J190&lt;0,0,J190),0)</f>
        <v/>
      </c>
      <c r="AT190" s="94" t="n">
        <v>164</v>
      </c>
      <c r="AU190" s="35" t="n">
        <v>1648</v>
      </c>
      <c r="AV190" s="35" t="n">
        <v>890</v>
      </c>
      <c r="AW190" s="35" t="n">
        <v>1060</v>
      </c>
      <c r="BA190" s="38" t="n"/>
      <c r="BB190" s="38" t="n"/>
      <c r="BC190" s="38" t="n"/>
      <c r="BF190" s="38" t="n"/>
      <c r="BG190" s="38" t="n"/>
      <c r="BH190" s="38" t="n"/>
    </row>
    <row r="191">
      <c r="G191" s="94" t="n">
        <v>165</v>
      </c>
      <c r="H191" s="94">
        <f>Retailers!I739*Demand!AU180</f>
        <v/>
      </c>
      <c r="I191" s="94">
        <f>Retailers!J739*Demand!AV180</f>
        <v/>
      </c>
      <c r="J191" s="94">
        <f>Retailers!K739*Demand!AW180</f>
        <v/>
      </c>
      <c r="AA191" s="94" t="n">
        <v>165</v>
      </c>
      <c r="AB191" s="64">
        <f>TRUNC(IF(H191&lt;0,0,H191),0)</f>
        <v/>
      </c>
      <c r="AC191" s="64">
        <f>TRUNC(IF(I191&lt;0,0,I191),0)</f>
        <v/>
      </c>
      <c r="AD191" s="64">
        <f>TRUNC(IF(J191&lt;0,0,J191),0)</f>
        <v/>
      </c>
      <c r="AT191" s="94" t="n">
        <v>165</v>
      </c>
      <c r="AU191" s="35" t="n">
        <v>1873</v>
      </c>
      <c r="AV191" s="35" t="n">
        <v>1717</v>
      </c>
      <c r="AW191" s="35" t="n">
        <v>1357</v>
      </c>
      <c r="BA191" s="38" t="n"/>
      <c r="BB191" s="38" t="n"/>
      <c r="BC191" s="38" t="n"/>
      <c r="BF191" s="38" t="n"/>
      <c r="BG191" s="38" t="n"/>
      <c r="BH191" s="38" t="n"/>
    </row>
    <row r="192">
      <c r="G192" s="94" t="n">
        <v>166</v>
      </c>
      <c r="H192" s="94">
        <f>Retailers!I740*Demand!AU181</f>
        <v/>
      </c>
      <c r="I192" s="94">
        <f>Retailers!J740*Demand!AV181</f>
        <v/>
      </c>
      <c r="J192" s="94">
        <f>Retailers!K740*Demand!AW181</f>
        <v/>
      </c>
      <c r="AA192" s="94" t="n">
        <v>166</v>
      </c>
      <c r="AB192" s="64">
        <f>TRUNC(IF(H192&lt;0,0,H192),0)</f>
        <v/>
      </c>
      <c r="AC192" s="64">
        <f>TRUNC(IF(I192&lt;0,0,I192),0)</f>
        <v/>
      </c>
      <c r="AD192" s="64">
        <f>TRUNC(IF(J192&lt;0,0,J192),0)</f>
        <v/>
      </c>
      <c r="AT192" s="94" t="n">
        <v>166</v>
      </c>
      <c r="AU192" s="35" t="n">
        <v>716</v>
      </c>
      <c r="AV192" s="35" t="n">
        <v>1374</v>
      </c>
      <c r="AW192" s="35" t="n">
        <v>1756</v>
      </c>
      <c r="BA192" s="38" t="n"/>
      <c r="BB192" s="38" t="n"/>
      <c r="BC192" s="38" t="n"/>
      <c r="BF192" s="38" t="n"/>
      <c r="BG192" s="38" t="n"/>
      <c r="BH192" s="38" t="n"/>
    </row>
    <row r="193">
      <c r="G193" s="94" t="n">
        <v>167</v>
      </c>
      <c r="H193" s="94">
        <f>Retailers!I741*Demand!AU182</f>
        <v/>
      </c>
      <c r="I193" s="94">
        <f>Retailers!J741*Demand!AV182</f>
        <v/>
      </c>
      <c r="J193" s="94">
        <f>Retailers!K741*Demand!AW182</f>
        <v/>
      </c>
      <c r="AA193" s="94" t="n">
        <v>167</v>
      </c>
      <c r="AB193" s="64">
        <f>TRUNC(IF(H193&lt;0,0,H193),0)</f>
        <v/>
      </c>
      <c r="AC193" s="64">
        <f>TRUNC(IF(I193&lt;0,0,I193),0)</f>
        <v/>
      </c>
      <c r="AD193" s="64">
        <f>TRUNC(IF(J193&lt;0,0,J193),0)</f>
        <v/>
      </c>
      <c r="AT193" s="94" t="n">
        <v>167</v>
      </c>
      <c r="AU193" s="35" t="n">
        <v>1211</v>
      </c>
      <c r="AV193" s="35" t="n">
        <v>1724</v>
      </c>
      <c r="AW193" s="35" t="n">
        <v>1158</v>
      </c>
      <c r="BA193" s="38" t="n"/>
      <c r="BB193" s="38" t="n"/>
      <c r="BC193" s="38" t="n"/>
      <c r="BF193" s="38" t="n"/>
      <c r="BG193" s="38" t="n"/>
      <c r="BH193" s="38" t="n"/>
    </row>
    <row r="194">
      <c r="G194" s="94" t="n">
        <v>168</v>
      </c>
      <c r="H194" s="94">
        <f>Retailers!I742*Demand!AU183</f>
        <v/>
      </c>
      <c r="I194" s="94">
        <f>Retailers!J742*Demand!AV183</f>
        <v/>
      </c>
      <c r="J194" s="94">
        <f>Retailers!K742*Demand!AW183</f>
        <v/>
      </c>
      <c r="AA194" s="94" t="n">
        <v>168</v>
      </c>
      <c r="AB194" s="64">
        <f>TRUNC(IF(H194&lt;0,0,H194),0)</f>
        <v/>
      </c>
      <c r="AC194" s="64">
        <f>TRUNC(IF(I194&lt;0,0,I194),0)</f>
        <v/>
      </c>
      <c r="AD194" s="64">
        <f>TRUNC(IF(J194&lt;0,0,J194),0)</f>
        <v/>
      </c>
      <c r="AT194" s="94" t="n">
        <v>168</v>
      </c>
      <c r="AU194" s="35" t="n">
        <v>602</v>
      </c>
      <c r="AV194" s="35" t="n">
        <v>1452</v>
      </c>
      <c r="AW194" s="35" t="n">
        <v>1476</v>
      </c>
      <c r="BA194" s="38" t="n"/>
      <c r="BB194" s="38" t="n"/>
      <c r="BC194" s="38" t="n"/>
      <c r="BF194" s="38" t="n"/>
      <c r="BG194" s="38" t="n"/>
      <c r="BH194" s="38" t="n"/>
    </row>
    <row r="195">
      <c r="G195" s="94" t="n">
        <v>169</v>
      </c>
      <c r="H195" s="94">
        <f>Retailers!I743*Demand!AU184</f>
        <v/>
      </c>
      <c r="I195" s="94">
        <f>Retailers!J743*Demand!AV184</f>
        <v/>
      </c>
      <c r="J195" s="94">
        <f>Retailers!K743*Demand!AW184</f>
        <v/>
      </c>
      <c r="AA195" s="94" t="n">
        <v>169</v>
      </c>
      <c r="AB195" s="64">
        <f>TRUNC(IF(H195&lt;0,0,H195),0)</f>
        <v/>
      </c>
      <c r="AC195" s="64">
        <f>TRUNC(IF(I195&lt;0,0,I195),0)</f>
        <v/>
      </c>
      <c r="AD195" s="64">
        <f>TRUNC(IF(J195&lt;0,0,J195),0)</f>
        <v/>
      </c>
      <c r="AT195" s="94" t="n">
        <v>169</v>
      </c>
      <c r="AU195" s="35" t="n">
        <v>2000</v>
      </c>
      <c r="AV195" s="35" t="n">
        <v>2112</v>
      </c>
      <c r="AW195" s="35" t="n">
        <v>2342</v>
      </c>
      <c r="BA195" s="38" t="n"/>
      <c r="BB195" s="38" t="n"/>
      <c r="BC195" s="38" t="n"/>
      <c r="BF195" s="38" t="n"/>
      <c r="BG195" s="38" t="n"/>
      <c r="BH195" s="38" t="n"/>
    </row>
    <row r="196">
      <c r="G196" s="94" t="n">
        <v>170</v>
      </c>
      <c r="H196" s="94">
        <f>Retailers!I744*Demand!AU185</f>
        <v/>
      </c>
      <c r="I196" s="94">
        <f>Retailers!J744*Demand!AV185</f>
        <v/>
      </c>
      <c r="J196" s="94">
        <f>Retailers!K744*Demand!AW185</f>
        <v/>
      </c>
      <c r="AA196" s="94" t="n">
        <v>170</v>
      </c>
      <c r="AB196" s="64">
        <f>TRUNC(IF(H196&lt;0,0,H196),0)</f>
        <v/>
      </c>
      <c r="AC196" s="64">
        <f>TRUNC(IF(I196&lt;0,0,I196),0)</f>
        <v/>
      </c>
      <c r="AD196" s="64">
        <f>TRUNC(IF(J196&lt;0,0,J196),0)</f>
        <v/>
      </c>
      <c r="AT196" s="94" t="n">
        <v>170</v>
      </c>
      <c r="AU196" s="35" t="n">
        <v>2057</v>
      </c>
      <c r="AV196" s="35" t="n">
        <v>2123</v>
      </c>
      <c r="AW196" s="35" t="n">
        <v>1044</v>
      </c>
      <c r="BA196" s="38" t="n"/>
      <c r="BB196" s="38" t="n"/>
      <c r="BC196" s="38" t="n"/>
      <c r="BF196" s="38" t="n"/>
      <c r="BG196" s="38" t="n"/>
      <c r="BH196" s="38" t="n"/>
    </row>
    <row r="197">
      <c r="G197" s="94" t="n">
        <v>171</v>
      </c>
      <c r="H197" s="94">
        <f>Retailers!I745*Demand!AU186</f>
        <v/>
      </c>
      <c r="I197" s="94">
        <f>Retailers!J745*Demand!AV186</f>
        <v/>
      </c>
      <c r="J197" s="94">
        <f>Retailers!K745*Demand!AW186</f>
        <v/>
      </c>
      <c r="AA197" s="94" t="n">
        <v>171</v>
      </c>
      <c r="AB197" s="64">
        <f>TRUNC(IF(H197&lt;0,0,H197),0)</f>
        <v/>
      </c>
      <c r="AC197" s="64">
        <f>TRUNC(IF(I197&lt;0,0,I197),0)</f>
        <v/>
      </c>
      <c r="AD197" s="64">
        <f>TRUNC(IF(J197&lt;0,0,J197),0)</f>
        <v/>
      </c>
      <c r="AT197" s="94" t="n">
        <v>171</v>
      </c>
      <c r="AU197" s="35" t="n">
        <v>1126</v>
      </c>
      <c r="AV197" s="35" t="n">
        <v>2146</v>
      </c>
      <c r="AW197" s="35" t="n">
        <v>785</v>
      </c>
      <c r="BA197" s="38" t="n"/>
      <c r="BB197" s="38" t="n"/>
      <c r="BC197" s="38" t="n"/>
      <c r="BF197" s="38" t="n"/>
      <c r="BG197" s="38" t="n"/>
      <c r="BH197" s="38" t="n"/>
    </row>
    <row r="198">
      <c r="G198" s="94" t="n">
        <v>172</v>
      </c>
      <c r="H198" s="94">
        <f>Retailers!I746*Demand!AU187</f>
        <v/>
      </c>
      <c r="I198" s="94">
        <f>Retailers!J746*Demand!AV187</f>
        <v/>
      </c>
      <c r="J198" s="94">
        <f>Retailers!K746*Demand!AW187</f>
        <v/>
      </c>
      <c r="AA198" s="94" t="n">
        <v>172</v>
      </c>
      <c r="AB198" s="64">
        <f>TRUNC(IF(H198&lt;0,0,H198),0)</f>
        <v/>
      </c>
      <c r="AC198" s="64">
        <f>TRUNC(IF(I198&lt;0,0,I198),0)</f>
        <v/>
      </c>
      <c r="AD198" s="64">
        <f>TRUNC(IF(J198&lt;0,0,J198),0)</f>
        <v/>
      </c>
      <c r="AT198" s="94" t="n">
        <v>172</v>
      </c>
      <c r="AU198" s="35" t="n">
        <v>1049</v>
      </c>
      <c r="AV198" s="35" t="n">
        <v>1666</v>
      </c>
      <c r="AW198" s="35" t="n">
        <v>2155</v>
      </c>
      <c r="BA198" s="38" t="n"/>
      <c r="BB198" s="38" t="n"/>
      <c r="BC198" s="38" t="n"/>
      <c r="BF198" s="38" t="n"/>
      <c r="BG198" s="38" t="n"/>
      <c r="BH198" s="38" t="n"/>
    </row>
    <row r="199">
      <c r="G199" s="94" t="n">
        <v>173</v>
      </c>
      <c r="H199" s="94">
        <f>Retailers!I747*Demand!AU188</f>
        <v/>
      </c>
      <c r="I199" s="94">
        <f>Retailers!J747*Demand!AV188</f>
        <v/>
      </c>
      <c r="J199" s="94">
        <f>Retailers!K747*Demand!AW188</f>
        <v/>
      </c>
      <c r="AA199" s="94" t="n">
        <v>173</v>
      </c>
      <c r="AB199" s="64">
        <f>TRUNC(IF(H199&lt;0,0,H199),0)</f>
        <v/>
      </c>
      <c r="AC199" s="64">
        <f>TRUNC(IF(I199&lt;0,0,I199),0)</f>
        <v/>
      </c>
      <c r="AD199" s="64">
        <f>TRUNC(IF(J199&lt;0,0,J199),0)</f>
        <v/>
      </c>
      <c r="AT199" s="94" t="n">
        <v>173</v>
      </c>
      <c r="AU199" s="35" t="n">
        <v>1737</v>
      </c>
      <c r="AV199" s="35" t="n">
        <v>2670</v>
      </c>
      <c r="AW199" s="35" t="n">
        <v>2451</v>
      </c>
      <c r="BA199" s="38" t="n"/>
      <c r="BB199" s="38" t="n"/>
      <c r="BC199" s="38" t="n"/>
      <c r="BF199" s="38" t="n"/>
      <c r="BG199" s="38" t="n"/>
      <c r="BH199" s="38" t="n"/>
    </row>
    <row r="200">
      <c r="G200" s="94" t="n">
        <v>174</v>
      </c>
      <c r="H200" s="94">
        <f>Retailers!I748*Demand!AU189</f>
        <v/>
      </c>
      <c r="I200" s="94">
        <f>Retailers!J748*Demand!AV189</f>
        <v/>
      </c>
      <c r="J200" s="94">
        <f>Retailers!K748*Demand!AW189</f>
        <v/>
      </c>
      <c r="AA200" s="94" t="n">
        <v>174</v>
      </c>
      <c r="AB200" s="64">
        <f>TRUNC(IF(H200&lt;0,0,H200),0)</f>
        <v/>
      </c>
      <c r="AC200" s="64">
        <f>TRUNC(IF(I200&lt;0,0,I200),0)</f>
        <v/>
      </c>
      <c r="AD200" s="64">
        <f>TRUNC(IF(J200&lt;0,0,J200),0)</f>
        <v/>
      </c>
      <c r="AT200" s="94" t="n">
        <v>174</v>
      </c>
      <c r="AU200" s="35" t="n">
        <v>915</v>
      </c>
      <c r="AV200" s="35" t="n">
        <v>2214</v>
      </c>
      <c r="AW200" s="35" t="n">
        <v>668</v>
      </c>
      <c r="BA200" s="38" t="n"/>
      <c r="BB200" s="38" t="n"/>
      <c r="BC200" s="38" t="n"/>
      <c r="BF200" s="38" t="n"/>
      <c r="BG200" s="38" t="n"/>
      <c r="BH200" s="38" t="n"/>
    </row>
    <row r="201">
      <c r="G201" s="94" t="n">
        <v>175</v>
      </c>
      <c r="H201" s="94">
        <f>Retailers!I749*Demand!AU190</f>
        <v/>
      </c>
      <c r="I201" s="94">
        <f>Retailers!J749*Demand!AV190</f>
        <v/>
      </c>
      <c r="J201" s="94">
        <f>Retailers!K749*Demand!AW190</f>
        <v/>
      </c>
      <c r="AA201" s="94" t="n">
        <v>175</v>
      </c>
      <c r="AB201" s="64">
        <f>TRUNC(IF(H201&lt;0,0,H201),0)</f>
        <v/>
      </c>
      <c r="AC201" s="64">
        <f>TRUNC(IF(I201&lt;0,0,I201),0)</f>
        <v/>
      </c>
      <c r="AD201" s="64">
        <f>TRUNC(IF(J201&lt;0,0,J201),0)</f>
        <v/>
      </c>
      <c r="AT201" s="94" t="n">
        <v>175</v>
      </c>
      <c r="AU201" s="35" t="n">
        <v>1297</v>
      </c>
      <c r="AV201" s="35" t="n">
        <v>1323</v>
      </c>
      <c r="AW201" s="35" t="n">
        <v>1252</v>
      </c>
      <c r="BA201" s="38" t="n"/>
      <c r="BB201" s="38" t="n"/>
      <c r="BC201" s="38" t="n"/>
      <c r="BF201" s="38" t="n"/>
      <c r="BG201" s="38" t="n"/>
      <c r="BH201" s="38" t="n"/>
    </row>
    <row r="202">
      <c r="G202" s="94" t="n">
        <v>176</v>
      </c>
      <c r="H202" s="94">
        <f>Retailers!I750*Demand!AU191</f>
        <v/>
      </c>
      <c r="I202" s="94">
        <f>Retailers!J750*Demand!AV191</f>
        <v/>
      </c>
      <c r="J202" s="94">
        <f>Retailers!K750*Demand!AW191</f>
        <v/>
      </c>
      <c r="AA202" s="94" t="n">
        <v>176</v>
      </c>
      <c r="AB202" s="64">
        <f>TRUNC(IF(H202&lt;0,0,H202),0)</f>
        <v/>
      </c>
      <c r="AC202" s="64">
        <f>TRUNC(IF(I202&lt;0,0,I202),0)</f>
        <v/>
      </c>
      <c r="AD202" s="64">
        <f>TRUNC(IF(J202&lt;0,0,J202),0)</f>
        <v/>
      </c>
      <c r="AT202" s="94" t="n">
        <v>176</v>
      </c>
      <c r="AU202" s="35" t="n">
        <v>1822</v>
      </c>
      <c r="AV202" s="35" t="n">
        <v>1314</v>
      </c>
      <c r="AW202" s="35" t="n">
        <v>1287</v>
      </c>
      <c r="BA202" s="38" t="n"/>
      <c r="BB202" s="38" t="n"/>
      <c r="BC202" s="38" t="n"/>
      <c r="BF202" s="38" t="n"/>
      <c r="BG202" s="38" t="n"/>
      <c r="BH202" s="38" t="n"/>
    </row>
    <row r="203">
      <c r="G203" s="94" t="n">
        <v>177</v>
      </c>
      <c r="H203" s="94">
        <f>Retailers!I751*Demand!AU192</f>
        <v/>
      </c>
      <c r="I203" s="94">
        <f>Retailers!J751*Demand!AV192</f>
        <v/>
      </c>
      <c r="J203" s="94">
        <f>Retailers!K751*Demand!AW192</f>
        <v/>
      </c>
      <c r="AA203" s="94" t="n">
        <v>177</v>
      </c>
      <c r="AB203" s="64">
        <f>TRUNC(IF(H203&lt;0,0,H203),0)</f>
        <v/>
      </c>
      <c r="AC203" s="64">
        <f>TRUNC(IF(I203&lt;0,0,I203),0)</f>
        <v/>
      </c>
      <c r="AD203" s="64">
        <f>TRUNC(IF(J203&lt;0,0,J203),0)</f>
        <v/>
      </c>
      <c r="AT203" s="94" t="n">
        <v>177</v>
      </c>
      <c r="AU203" s="35" t="n">
        <v>2132</v>
      </c>
      <c r="AV203" s="35" t="n">
        <v>1004</v>
      </c>
      <c r="AW203" s="35" t="n">
        <v>763</v>
      </c>
      <c r="BA203" s="38" t="n"/>
      <c r="BB203" s="38" t="n"/>
      <c r="BC203" s="38" t="n"/>
      <c r="BF203" s="38" t="n"/>
      <c r="BG203" s="38" t="n"/>
      <c r="BH203" s="38" t="n"/>
    </row>
    <row r="204">
      <c r="G204" s="94" t="n">
        <v>178</v>
      </c>
      <c r="H204" s="94">
        <f>Retailers!I752*Demand!AU193</f>
        <v/>
      </c>
      <c r="I204" s="94">
        <f>Retailers!J752*Demand!AV193</f>
        <v/>
      </c>
      <c r="J204" s="94">
        <f>Retailers!K752*Demand!AW193</f>
        <v/>
      </c>
      <c r="AA204" s="94" t="n">
        <v>178</v>
      </c>
      <c r="AB204" s="64">
        <f>TRUNC(IF(H204&lt;0,0,H204),0)</f>
        <v/>
      </c>
      <c r="AC204" s="64">
        <f>TRUNC(IF(I204&lt;0,0,I204),0)</f>
        <v/>
      </c>
      <c r="AD204" s="64">
        <f>TRUNC(IF(J204&lt;0,0,J204),0)</f>
        <v/>
      </c>
      <c r="AT204" s="94" t="n">
        <v>178</v>
      </c>
      <c r="AU204" s="35" t="n">
        <v>2341</v>
      </c>
      <c r="AV204" s="35" t="n">
        <v>1558</v>
      </c>
      <c r="AW204" s="35" t="n">
        <v>1486</v>
      </c>
      <c r="BA204" s="38" t="n"/>
      <c r="BB204" s="38" t="n"/>
      <c r="BC204" s="38" t="n"/>
      <c r="BF204" s="38" t="n"/>
      <c r="BG204" s="38" t="n"/>
      <c r="BH204" s="38" t="n"/>
    </row>
    <row r="205">
      <c r="G205" s="94" t="n">
        <v>179</v>
      </c>
      <c r="H205" s="94">
        <f>Retailers!I753*Demand!AU194</f>
        <v/>
      </c>
      <c r="I205" s="94">
        <f>Retailers!J753*Demand!AV194</f>
        <v/>
      </c>
      <c r="J205" s="94">
        <f>Retailers!K753*Demand!AW194</f>
        <v/>
      </c>
      <c r="AA205" s="94" t="n">
        <v>179</v>
      </c>
      <c r="AB205" s="64">
        <f>TRUNC(IF(H205&lt;0,0,H205),0)</f>
        <v/>
      </c>
      <c r="AC205" s="64">
        <f>TRUNC(IF(I205&lt;0,0,I205),0)</f>
        <v/>
      </c>
      <c r="AD205" s="64">
        <f>TRUNC(IF(J205&lt;0,0,J205),0)</f>
        <v/>
      </c>
      <c r="AT205" s="94" t="n">
        <v>179</v>
      </c>
      <c r="AU205" s="35" t="n">
        <v>1150</v>
      </c>
      <c r="AV205" s="35" t="n">
        <v>1649</v>
      </c>
      <c r="AW205" s="35" t="n">
        <v>1928</v>
      </c>
      <c r="BA205" s="38" t="n"/>
      <c r="BB205" s="38" t="n"/>
      <c r="BC205" s="38" t="n"/>
      <c r="BF205" s="38" t="n"/>
      <c r="BG205" s="38" t="n"/>
      <c r="BH205" s="38" t="n"/>
    </row>
    <row r="206">
      <c r="G206" s="94" t="n">
        <v>180</v>
      </c>
      <c r="H206" s="94">
        <f>Retailers!I754*Demand!AU195</f>
        <v/>
      </c>
      <c r="I206" s="94">
        <f>Retailers!J754*Demand!AV195</f>
        <v/>
      </c>
      <c r="J206" s="94">
        <f>Retailers!K754*Demand!AW195</f>
        <v/>
      </c>
      <c r="AA206" s="94" t="n">
        <v>180</v>
      </c>
      <c r="AB206" s="64">
        <f>TRUNC(IF(H206&lt;0,0,H206),0)</f>
        <v/>
      </c>
      <c r="AC206" s="64">
        <f>TRUNC(IF(I206&lt;0,0,I206),0)</f>
        <v/>
      </c>
      <c r="AD206" s="64">
        <f>TRUNC(IF(J206&lt;0,0,J206),0)</f>
        <v/>
      </c>
      <c r="AT206" s="94" t="n">
        <v>180</v>
      </c>
      <c r="AU206" s="35" t="n">
        <v>691</v>
      </c>
      <c r="AV206" s="35" t="n">
        <v>2527</v>
      </c>
      <c r="AW206" s="35" t="n">
        <v>1390</v>
      </c>
      <c r="BA206" s="38" t="n"/>
      <c r="BB206" s="38" t="n"/>
      <c r="BC206" s="38" t="n"/>
      <c r="BF206" s="38" t="n"/>
      <c r="BG206" s="38" t="n"/>
      <c r="BH206" s="38" t="n"/>
    </row>
    <row r="207">
      <c r="G207" s="94" t="n">
        <v>181</v>
      </c>
      <c r="H207" s="94">
        <f>Retailers!I755*Demand!AU196</f>
        <v/>
      </c>
      <c r="I207" s="94">
        <f>Retailers!J755*Demand!AV196</f>
        <v/>
      </c>
      <c r="J207" s="94">
        <f>Retailers!K755*Demand!AW196</f>
        <v/>
      </c>
      <c r="AA207" s="94" t="n">
        <v>181</v>
      </c>
      <c r="AB207" s="64">
        <f>TRUNC(IF(H207&lt;0,0,H207),0)</f>
        <v/>
      </c>
      <c r="AC207" s="64">
        <f>TRUNC(IF(I207&lt;0,0,I207),0)</f>
        <v/>
      </c>
      <c r="AD207" s="64">
        <f>TRUNC(IF(J207&lt;0,0,J207),0)</f>
        <v/>
      </c>
      <c r="AT207" s="94" t="n">
        <v>181</v>
      </c>
      <c r="AU207" s="35" t="n">
        <v>1093</v>
      </c>
      <c r="AV207" s="35" t="n">
        <v>1029</v>
      </c>
      <c r="AW207" s="35" t="n">
        <v>1441</v>
      </c>
      <c r="BA207" s="38" t="n"/>
      <c r="BB207" s="38" t="n"/>
      <c r="BC207" s="38" t="n"/>
      <c r="BF207" s="38" t="n"/>
      <c r="BG207" s="38" t="n"/>
      <c r="BH207" s="38" t="n"/>
    </row>
    <row r="208">
      <c r="G208" s="94" t="n">
        <v>182</v>
      </c>
      <c r="H208" s="94">
        <f>Retailers!I756*Demand!AU197</f>
        <v/>
      </c>
      <c r="I208" s="94">
        <f>Retailers!J756*Demand!AV197</f>
        <v/>
      </c>
      <c r="J208" s="94">
        <f>Retailers!K756*Demand!AW197</f>
        <v/>
      </c>
      <c r="AA208" s="94" t="n">
        <v>182</v>
      </c>
      <c r="AB208" s="64">
        <f>TRUNC(IF(H208&lt;0,0,H208),0)</f>
        <v/>
      </c>
      <c r="AC208" s="64">
        <f>TRUNC(IF(I208&lt;0,0,I208),0)</f>
        <v/>
      </c>
      <c r="AD208" s="64">
        <f>TRUNC(IF(J208&lt;0,0,J208),0)</f>
        <v/>
      </c>
      <c r="AT208" s="94" t="n">
        <v>182</v>
      </c>
      <c r="AU208" s="35" t="n">
        <v>1696</v>
      </c>
      <c r="AV208" s="35" t="n">
        <v>1204</v>
      </c>
      <c r="AW208" s="35" t="n">
        <v>1726</v>
      </c>
      <c r="BA208" s="38" t="n"/>
      <c r="BB208" s="38" t="n"/>
      <c r="BC208" s="38" t="n"/>
      <c r="BF208" s="38" t="n"/>
      <c r="BG208" s="38" t="n"/>
      <c r="BH208" s="38" t="n"/>
    </row>
    <row r="209">
      <c r="G209" s="94" t="n">
        <v>183</v>
      </c>
      <c r="H209" s="94">
        <f>Retailers!I757*Demand!AU198</f>
        <v/>
      </c>
      <c r="I209" s="94">
        <f>Retailers!J757*Demand!AV198</f>
        <v/>
      </c>
      <c r="J209" s="94">
        <f>Retailers!K757*Demand!AW198</f>
        <v/>
      </c>
      <c r="AA209" s="94" t="n">
        <v>183</v>
      </c>
      <c r="AB209" s="64">
        <f>TRUNC(IF(H209&lt;0,0,H209),0)</f>
        <v/>
      </c>
      <c r="AC209" s="64">
        <f>TRUNC(IF(I209&lt;0,0,I209),0)</f>
        <v/>
      </c>
      <c r="AD209" s="64">
        <f>TRUNC(IF(J209&lt;0,0,J209),0)</f>
        <v/>
      </c>
      <c r="AT209" s="94" t="n">
        <v>183</v>
      </c>
      <c r="AU209" s="35" t="n">
        <v>1479</v>
      </c>
      <c r="AV209" s="35" t="n">
        <v>1650</v>
      </c>
      <c r="AW209" s="35" t="n">
        <v>1814</v>
      </c>
      <c r="BA209" s="38" t="n"/>
      <c r="BB209" s="38" t="n"/>
      <c r="BC209" s="38" t="n"/>
      <c r="BF209" s="38" t="n"/>
      <c r="BG209" s="38" t="n"/>
      <c r="BH209" s="38" t="n"/>
    </row>
    <row r="210">
      <c r="G210" s="94" t="n">
        <v>184</v>
      </c>
      <c r="H210" s="94">
        <f>Retailers!I758*Demand!AU199</f>
        <v/>
      </c>
      <c r="I210" s="94">
        <f>Retailers!J758*Demand!AV199</f>
        <v/>
      </c>
      <c r="J210" s="94">
        <f>Retailers!K758*Demand!AW199</f>
        <v/>
      </c>
      <c r="AA210" s="94" t="n">
        <v>184</v>
      </c>
      <c r="AB210" s="64">
        <f>TRUNC(IF(H210&lt;0,0,H210),0)</f>
        <v/>
      </c>
      <c r="AC210" s="64">
        <f>TRUNC(IF(I210&lt;0,0,I210),0)</f>
        <v/>
      </c>
      <c r="AD210" s="64">
        <f>TRUNC(IF(J210&lt;0,0,J210),0)</f>
        <v/>
      </c>
      <c r="AT210" s="94" t="n">
        <v>184</v>
      </c>
      <c r="AU210" s="35" t="n">
        <v>708</v>
      </c>
      <c r="AV210" s="35" t="n">
        <v>2128</v>
      </c>
      <c r="AW210" s="35" t="n">
        <v>1714</v>
      </c>
      <c r="BA210" s="38" t="n"/>
      <c r="BB210" s="38" t="n"/>
      <c r="BC210" s="38" t="n"/>
      <c r="BF210" s="38" t="n"/>
      <c r="BG210" s="38" t="n"/>
      <c r="BH210" s="38" t="n"/>
    </row>
    <row r="211">
      <c r="G211" s="94" t="n">
        <v>185</v>
      </c>
      <c r="H211" s="94">
        <f>Retailers!I759*Demand!AU200</f>
        <v/>
      </c>
      <c r="I211" s="94">
        <f>Retailers!J759*Demand!AV200</f>
        <v/>
      </c>
      <c r="J211" s="94">
        <f>Retailers!K759*Demand!AW200</f>
        <v/>
      </c>
      <c r="AA211" s="94" t="n">
        <v>185</v>
      </c>
      <c r="AB211" s="64">
        <f>TRUNC(IF(H211&lt;0,0,H211),0)</f>
        <v/>
      </c>
      <c r="AC211" s="64">
        <f>TRUNC(IF(I211&lt;0,0,I211),0)</f>
        <v/>
      </c>
      <c r="AD211" s="64">
        <f>TRUNC(IF(J211&lt;0,0,J211),0)</f>
        <v/>
      </c>
      <c r="AT211" s="94" t="n">
        <v>185</v>
      </c>
      <c r="AU211" s="35" t="n">
        <v>1877</v>
      </c>
      <c r="AV211" s="35" t="n">
        <v>1973</v>
      </c>
      <c r="AW211" s="35" t="n">
        <v>1453</v>
      </c>
      <c r="BA211" s="38" t="n"/>
      <c r="BB211" s="38" t="n"/>
      <c r="BC211" s="38" t="n"/>
      <c r="BF211" s="38" t="n"/>
      <c r="BG211" s="38" t="n"/>
      <c r="BH211" s="38" t="n"/>
    </row>
    <row r="212">
      <c r="G212" s="94" t="n">
        <v>186</v>
      </c>
      <c r="H212" s="94">
        <f>Retailers!I760*Demand!AU201</f>
        <v/>
      </c>
      <c r="I212" s="94">
        <f>Retailers!J760*Demand!AV201</f>
        <v/>
      </c>
      <c r="J212" s="94">
        <f>Retailers!K760*Demand!AW201</f>
        <v/>
      </c>
      <c r="AA212" s="94" t="n">
        <v>186</v>
      </c>
      <c r="AB212" s="64">
        <f>TRUNC(IF(H212&lt;0,0,H212),0)</f>
        <v/>
      </c>
      <c r="AC212" s="64">
        <f>TRUNC(IF(I212&lt;0,0,I212),0)</f>
        <v/>
      </c>
      <c r="AD212" s="64">
        <f>TRUNC(IF(J212&lt;0,0,J212),0)</f>
        <v/>
      </c>
      <c r="AT212" s="94" t="n">
        <v>186</v>
      </c>
      <c r="AU212" s="35" t="n">
        <v>2123</v>
      </c>
      <c r="AV212" s="35" t="n">
        <v>1878</v>
      </c>
      <c r="AW212" s="35" t="n">
        <v>1773</v>
      </c>
      <c r="BA212" s="38" t="n"/>
      <c r="BB212" s="38" t="n"/>
      <c r="BC212" s="38" t="n"/>
      <c r="BF212" s="38" t="n"/>
      <c r="BG212" s="38" t="n"/>
      <c r="BH212" s="38" t="n"/>
    </row>
    <row r="213">
      <c r="G213" s="94" t="n">
        <v>187</v>
      </c>
      <c r="H213" s="94">
        <f>Retailers!I761*Demand!AU202</f>
        <v/>
      </c>
      <c r="I213" s="94">
        <f>Retailers!J761*Demand!AV202</f>
        <v/>
      </c>
      <c r="J213" s="94">
        <f>Retailers!K761*Demand!AW202</f>
        <v/>
      </c>
      <c r="AA213" s="94" t="n">
        <v>187</v>
      </c>
      <c r="AB213" s="64">
        <f>TRUNC(IF(H213&lt;0,0,H213),0)</f>
        <v/>
      </c>
      <c r="AC213" s="64">
        <f>TRUNC(IF(I213&lt;0,0,I213),0)</f>
        <v/>
      </c>
      <c r="AD213" s="64">
        <f>TRUNC(IF(J213&lt;0,0,J213),0)</f>
        <v/>
      </c>
      <c r="AT213" s="94" t="n">
        <v>187</v>
      </c>
      <c r="AU213" s="35" t="n">
        <v>1783</v>
      </c>
      <c r="AV213" s="35" t="n">
        <v>1052</v>
      </c>
      <c r="AW213" s="35" t="n">
        <v>1396</v>
      </c>
      <c r="BA213" s="38" t="n"/>
      <c r="BB213" s="38" t="n"/>
      <c r="BC213" s="38" t="n"/>
      <c r="BF213" s="38" t="n"/>
      <c r="BG213" s="38" t="n"/>
      <c r="BH213" s="38" t="n"/>
    </row>
    <row r="214">
      <c r="G214" s="94" t="n">
        <v>188</v>
      </c>
      <c r="H214" s="94">
        <f>Retailers!I762*Demand!AU203</f>
        <v/>
      </c>
      <c r="I214" s="94">
        <f>Retailers!J762*Demand!AV203</f>
        <v/>
      </c>
      <c r="J214" s="94">
        <f>Retailers!K762*Demand!AW203</f>
        <v/>
      </c>
      <c r="AA214" s="94" t="n">
        <v>188</v>
      </c>
      <c r="AB214" s="64">
        <f>TRUNC(IF(H214&lt;0,0,H214),0)</f>
        <v/>
      </c>
      <c r="AC214" s="64">
        <f>TRUNC(IF(I214&lt;0,0,I214),0)</f>
        <v/>
      </c>
      <c r="AD214" s="64">
        <f>TRUNC(IF(J214&lt;0,0,J214),0)</f>
        <v/>
      </c>
      <c r="AT214" s="94" t="n">
        <v>188</v>
      </c>
      <c r="AU214" s="35" t="n">
        <v>1344</v>
      </c>
      <c r="AV214" s="35" t="n">
        <v>1286</v>
      </c>
      <c r="AW214" s="35" t="n">
        <v>1801</v>
      </c>
      <c r="BA214" s="38" t="n"/>
      <c r="BB214" s="38" t="n"/>
      <c r="BC214" s="38" t="n"/>
      <c r="BF214" s="38" t="n"/>
      <c r="BG214" s="38" t="n"/>
      <c r="BH214" s="38" t="n"/>
    </row>
    <row r="215">
      <c r="G215" s="94" t="n">
        <v>189</v>
      </c>
      <c r="H215" s="94">
        <f>Retailers!I763*Demand!AU204</f>
        <v/>
      </c>
      <c r="I215" s="94">
        <f>Retailers!J763*Demand!AV204</f>
        <v/>
      </c>
      <c r="J215" s="94">
        <f>Retailers!K763*Demand!AW204</f>
        <v/>
      </c>
      <c r="AA215" s="94" t="n">
        <v>189</v>
      </c>
      <c r="AB215" s="64">
        <f>TRUNC(IF(H215&lt;0,0,H215),0)</f>
        <v/>
      </c>
      <c r="AC215" s="64">
        <f>TRUNC(IF(I215&lt;0,0,I215),0)</f>
        <v/>
      </c>
      <c r="AD215" s="64">
        <f>TRUNC(IF(J215&lt;0,0,J215),0)</f>
        <v/>
      </c>
      <c r="AT215" s="94" t="n">
        <v>189</v>
      </c>
      <c r="AU215" s="35" t="n">
        <v>1281</v>
      </c>
      <c r="AV215" s="35" t="n">
        <v>1561</v>
      </c>
      <c r="AW215" s="35" t="n">
        <v>2279</v>
      </c>
      <c r="BA215" s="38" t="n"/>
      <c r="BB215" s="38" t="n"/>
      <c r="BC215" s="38" t="n"/>
      <c r="BF215" s="38" t="n"/>
      <c r="BG215" s="38" t="n"/>
      <c r="BH215" s="38" t="n"/>
    </row>
    <row r="216">
      <c r="G216" s="94" t="n">
        <v>190</v>
      </c>
      <c r="H216" s="94">
        <f>Retailers!I764*Demand!AU205</f>
        <v/>
      </c>
      <c r="I216" s="94">
        <f>Retailers!J764*Demand!AV205</f>
        <v/>
      </c>
      <c r="J216" s="94">
        <f>Retailers!K764*Demand!AW205</f>
        <v/>
      </c>
      <c r="AA216" s="94" t="n">
        <v>190</v>
      </c>
      <c r="AB216" s="64">
        <f>TRUNC(IF(H216&lt;0,0,H216),0)</f>
        <v/>
      </c>
      <c r="AC216" s="64">
        <f>TRUNC(IF(I216&lt;0,0,I216),0)</f>
        <v/>
      </c>
      <c r="AD216" s="64">
        <f>TRUNC(IF(J216&lt;0,0,J216),0)</f>
        <v/>
      </c>
      <c r="AT216" s="94" t="n">
        <v>190</v>
      </c>
      <c r="AU216" s="35" t="n">
        <v>1243</v>
      </c>
      <c r="AV216" s="35" t="n">
        <v>1451</v>
      </c>
      <c r="AW216" s="35" t="n">
        <v>1524</v>
      </c>
      <c r="BA216" s="38" t="n"/>
      <c r="BB216" s="38" t="n"/>
      <c r="BC216" s="38" t="n"/>
      <c r="BF216" s="38" t="n"/>
      <c r="BG216" s="38" t="n"/>
      <c r="BH216" s="38" t="n"/>
    </row>
    <row r="217">
      <c r="G217" s="94" t="n">
        <v>191</v>
      </c>
      <c r="H217" s="94">
        <f>Retailers!I765*Demand!AU206</f>
        <v/>
      </c>
      <c r="I217" s="94">
        <f>Retailers!J765*Demand!AV206</f>
        <v/>
      </c>
      <c r="J217" s="94">
        <f>Retailers!K765*Demand!AW206</f>
        <v/>
      </c>
      <c r="AA217" s="94" t="n">
        <v>191</v>
      </c>
      <c r="AB217" s="64">
        <f>TRUNC(IF(H217&lt;0,0,H217),0)</f>
        <v/>
      </c>
      <c r="AC217" s="64">
        <f>TRUNC(IF(I217&lt;0,0,I217),0)</f>
        <v/>
      </c>
      <c r="AD217" s="64">
        <f>TRUNC(IF(J217&lt;0,0,J217),0)</f>
        <v/>
      </c>
      <c r="AT217" s="94" t="n">
        <v>191</v>
      </c>
      <c r="AU217" s="35" t="n">
        <v>2418</v>
      </c>
      <c r="AV217" s="35" t="n">
        <v>1325</v>
      </c>
      <c r="AW217" s="35" t="n">
        <v>1203</v>
      </c>
      <c r="BA217" s="38" t="n"/>
      <c r="BB217" s="38" t="n"/>
      <c r="BC217" s="38" t="n"/>
      <c r="BF217" s="38" t="n"/>
      <c r="BG217" s="38" t="n"/>
      <c r="BH217" s="38" t="n"/>
    </row>
    <row r="218">
      <c r="G218" s="94" t="n">
        <v>192</v>
      </c>
      <c r="H218" s="94">
        <f>Retailers!I766*Demand!AU207</f>
        <v/>
      </c>
      <c r="I218" s="94">
        <f>Retailers!J766*Demand!AV207</f>
        <v/>
      </c>
      <c r="J218" s="94">
        <f>Retailers!K766*Demand!AW207</f>
        <v/>
      </c>
      <c r="AA218" s="94" t="n">
        <v>192</v>
      </c>
      <c r="AB218" s="64">
        <f>TRUNC(IF(H218&lt;0,0,H218),0)</f>
        <v/>
      </c>
      <c r="AC218" s="64">
        <f>TRUNC(IF(I218&lt;0,0,I218),0)</f>
        <v/>
      </c>
      <c r="AD218" s="64">
        <f>TRUNC(IF(J218&lt;0,0,J218),0)</f>
        <v/>
      </c>
      <c r="AT218" s="94" t="n">
        <v>192</v>
      </c>
      <c r="AU218" s="35" t="n">
        <v>1700</v>
      </c>
      <c r="AV218" s="35" t="n">
        <v>2109</v>
      </c>
      <c r="AW218" s="35" t="n">
        <v>1504</v>
      </c>
      <c r="BA218" s="38" t="n"/>
      <c r="BB218" s="38" t="n"/>
      <c r="BC218" s="38" t="n"/>
      <c r="BF218" s="38" t="n"/>
      <c r="BG218" s="38" t="n"/>
      <c r="BH218" s="38" t="n"/>
    </row>
    <row r="219">
      <c r="G219" s="94" t="n">
        <v>193</v>
      </c>
      <c r="H219" s="94">
        <f>Retailers!I767*Demand!AU208</f>
        <v/>
      </c>
      <c r="I219" s="94">
        <f>Retailers!J767*Demand!AV208</f>
        <v/>
      </c>
      <c r="J219" s="94">
        <f>Retailers!K767*Demand!AW208</f>
        <v/>
      </c>
      <c r="AA219" s="94" t="n">
        <v>193</v>
      </c>
      <c r="AB219" s="64">
        <f>TRUNC(IF(H219&lt;0,0,H219),0)</f>
        <v/>
      </c>
      <c r="AC219" s="64">
        <f>TRUNC(IF(I219&lt;0,0,I219),0)</f>
        <v/>
      </c>
      <c r="AD219" s="64">
        <f>TRUNC(IF(J219&lt;0,0,J219),0)</f>
        <v/>
      </c>
      <c r="AT219" s="94" t="n">
        <v>193</v>
      </c>
      <c r="AU219" s="35" t="n">
        <v>1232</v>
      </c>
      <c r="AV219" s="35" t="n">
        <v>1586</v>
      </c>
      <c r="AW219" s="35" t="n">
        <v>1584</v>
      </c>
      <c r="BA219" s="38" t="n"/>
      <c r="BB219" s="38" t="n"/>
      <c r="BC219" s="38" t="n"/>
      <c r="BF219" s="38" t="n"/>
      <c r="BG219" s="38" t="n"/>
      <c r="BH219" s="38" t="n"/>
    </row>
    <row r="220">
      <c r="G220" s="94" t="n">
        <v>194</v>
      </c>
      <c r="H220" s="94">
        <f>Retailers!I768*Demand!AU209</f>
        <v/>
      </c>
      <c r="I220" s="94">
        <f>Retailers!J768*Demand!AV209</f>
        <v/>
      </c>
      <c r="J220" s="94">
        <f>Retailers!K768*Demand!AW209</f>
        <v/>
      </c>
      <c r="AA220" s="94" t="n">
        <v>194</v>
      </c>
      <c r="AB220" s="64">
        <f>TRUNC(IF(H220&lt;0,0,H220),0)</f>
        <v/>
      </c>
      <c r="AC220" s="64">
        <f>TRUNC(IF(I220&lt;0,0,I220),0)</f>
        <v/>
      </c>
      <c r="AD220" s="64">
        <f>TRUNC(IF(J220&lt;0,0,J220),0)</f>
        <v/>
      </c>
      <c r="AT220" s="94" t="n">
        <v>194</v>
      </c>
      <c r="AU220" s="35" t="n">
        <v>2011</v>
      </c>
      <c r="AV220" s="35" t="n">
        <v>1851</v>
      </c>
      <c r="AW220" s="35" t="n">
        <v>1807</v>
      </c>
      <c r="BA220" s="38" t="n"/>
      <c r="BB220" s="38" t="n"/>
      <c r="BC220" s="38" t="n"/>
      <c r="BF220" s="38" t="n"/>
      <c r="BG220" s="38" t="n"/>
      <c r="BH220" s="38" t="n"/>
    </row>
    <row r="221">
      <c r="G221" s="94" t="n">
        <v>195</v>
      </c>
      <c r="H221" s="94">
        <f>Retailers!I769*Demand!AU210</f>
        <v/>
      </c>
      <c r="I221" s="94">
        <f>Retailers!J769*Demand!AV210</f>
        <v/>
      </c>
      <c r="J221" s="94">
        <f>Retailers!K769*Demand!AW210</f>
        <v/>
      </c>
      <c r="AA221" s="94" t="n">
        <v>195</v>
      </c>
      <c r="AB221" s="64">
        <f>TRUNC(IF(H221&lt;0,0,H221),0)</f>
        <v/>
      </c>
      <c r="AC221" s="64">
        <f>TRUNC(IF(I221&lt;0,0,I221),0)</f>
        <v/>
      </c>
      <c r="AD221" s="64">
        <f>TRUNC(IF(J221&lt;0,0,J221),0)</f>
        <v/>
      </c>
      <c r="AT221" s="94" t="n">
        <v>195</v>
      </c>
      <c r="AU221" s="35" t="n">
        <v>963</v>
      </c>
      <c r="AV221" s="35" t="n">
        <v>1534</v>
      </c>
      <c r="AW221" s="35" t="n">
        <v>1367</v>
      </c>
      <c r="BA221" s="38" t="n"/>
      <c r="BB221" s="38" t="n"/>
      <c r="BC221" s="38" t="n"/>
      <c r="BF221" s="38" t="n"/>
      <c r="BG221" s="38" t="n"/>
      <c r="BH221" s="38" t="n"/>
    </row>
    <row r="222">
      <c r="G222" s="94" t="n">
        <v>196</v>
      </c>
      <c r="H222" s="94">
        <f>Retailers!I770*Demand!AU211</f>
        <v/>
      </c>
      <c r="I222" s="94">
        <f>Retailers!J770*Demand!AV211</f>
        <v/>
      </c>
      <c r="J222" s="94">
        <f>Retailers!K770*Demand!AW211</f>
        <v/>
      </c>
      <c r="AA222" s="94" t="n">
        <v>196</v>
      </c>
      <c r="AB222" s="64">
        <f>TRUNC(IF(H222&lt;0,0,H222),0)</f>
        <v/>
      </c>
      <c r="AC222" s="64">
        <f>TRUNC(IF(I222&lt;0,0,I222),0)</f>
        <v/>
      </c>
      <c r="AD222" s="64">
        <f>TRUNC(IF(J222&lt;0,0,J222),0)</f>
        <v/>
      </c>
      <c r="AT222" s="94" t="n">
        <v>196</v>
      </c>
      <c r="AU222" s="35" t="n">
        <v>1589</v>
      </c>
      <c r="AV222" s="35" t="n">
        <v>1658</v>
      </c>
      <c r="AW222" s="35" t="n">
        <v>1289</v>
      </c>
      <c r="BA222" s="38" t="n"/>
      <c r="BB222" s="38" t="n"/>
      <c r="BC222" s="38" t="n"/>
      <c r="BF222" s="38" t="n"/>
      <c r="BG222" s="38" t="n"/>
      <c r="BH222" s="38" t="n"/>
    </row>
    <row r="223">
      <c r="G223" s="94" t="n">
        <v>197</v>
      </c>
      <c r="H223" s="94">
        <f>Retailers!I771*Demand!AU212</f>
        <v/>
      </c>
      <c r="I223" s="94">
        <f>Retailers!J771*Demand!AV212</f>
        <v/>
      </c>
      <c r="J223" s="94">
        <f>Retailers!K771*Demand!AW212</f>
        <v/>
      </c>
      <c r="AA223" s="94" t="n">
        <v>197</v>
      </c>
      <c r="AB223" s="64">
        <f>TRUNC(IF(H223&lt;0,0,H223),0)</f>
        <v/>
      </c>
      <c r="AC223" s="64">
        <f>TRUNC(IF(I223&lt;0,0,I223),0)</f>
        <v/>
      </c>
      <c r="AD223" s="64">
        <f>TRUNC(IF(J223&lt;0,0,J223),0)</f>
        <v/>
      </c>
      <c r="AT223" s="94" t="n">
        <v>197</v>
      </c>
      <c r="AU223" s="35" t="n">
        <v>1567</v>
      </c>
      <c r="AV223" s="35" t="n">
        <v>1543</v>
      </c>
      <c r="AW223" s="35" t="n">
        <v>2524</v>
      </c>
      <c r="BA223" s="38" t="n"/>
      <c r="BB223" s="38" t="n"/>
      <c r="BC223" s="38" t="n"/>
      <c r="BF223" s="38" t="n"/>
      <c r="BG223" s="38" t="n"/>
      <c r="BH223" s="38" t="n"/>
    </row>
    <row r="224">
      <c r="G224" s="94" t="n">
        <v>198</v>
      </c>
      <c r="H224" s="94">
        <f>Retailers!I772*Demand!AU213</f>
        <v/>
      </c>
      <c r="I224" s="94">
        <f>Retailers!J772*Demand!AV213</f>
        <v/>
      </c>
      <c r="J224" s="94">
        <f>Retailers!K772*Demand!AW213</f>
        <v/>
      </c>
      <c r="AA224" s="94" t="n">
        <v>198</v>
      </c>
      <c r="AB224" s="64">
        <f>TRUNC(IF(H224&lt;0,0,H224),0)</f>
        <v/>
      </c>
      <c r="AC224" s="64">
        <f>TRUNC(IF(I224&lt;0,0,I224),0)</f>
        <v/>
      </c>
      <c r="AD224" s="64">
        <f>TRUNC(IF(J224&lt;0,0,J224),0)</f>
        <v/>
      </c>
      <c r="AT224" s="94" t="n">
        <v>198</v>
      </c>
      <c r="AU224" s="35" t="n">
        <v>1476</v>
      </c>
      <c r="AV224" s="35" t="n">
        <v>2044</v>
      </c>
      <c r="AW224" s="35" t="n">
        <v>1891</v>
      </c>
      <c r="BA224" s="38" t="n"/>
      <c r="BB224" s="38" t="n"/>
      <c r="BC224" s="38" t="n"/>
      <c r="BF224" s="38" t="n"/>
      <c r="BG224" s="38" t="n"/>
      <c r="BH224" s="38" t="n"/>
    </row>
  </sheetData>
  <mergeCells count="1">
    <mergeCell ref="H2:V2"/>
  </mergeCells>
  <pageMargins left="0.511811024" right="0.511811024" top="0.787401575" bottom="0.787401575" header="0.31496062" footer="0.31496062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CA224"/>
  <sheetViews>
    <sheetView zoomScale="90" zoomScaleNormal="90" workbookViewId="0">
      <selection activeCell="A1" sqref="A1"/>
    </sheetView>
  </sheetViews>
  <sheetFormatPr baseColWidth="8" defaultColWidth="8.88671875" defaultRowHeight="14.4"/>
  <cols>
    <col width="7.44140625" bestFit="1" customWidth="1" style="94" min="1" max="1"/>
    <col width="8" bestFit="1" customWidth="1" style="94" min="2" max="2"/>
    <col width="8.5546875" bestFit="1" customWidth="1" style="94" min="3" max="3"/>
    <col width="11.5546875" customWidth="1" style="94" min="4" max="4"/>
    <col width="9.44140625" customWidth="1" style="94" min="5" max="5"/>
    <col width="11.6640625" customWidth="1" style="94" min="6" max="6"/>
    <col width="8.88671875" customWidth="1" style="94" min="7" max="23"/>
    <col width="9.88671875" bestFit="1" customWidth="1" style="94" min="24" max="24"/>
    <col width="9.88671875" customWidth="1" style="94" min="25" max="25"/>
    <col width="11.6640625" bestFit="1" customWidth="1" style="94" min="26" max="26"/>
    <col width="8.88671875" customWidth="1" style="94" min="27" max="44"/>
    <col width="11.77734375" bestFit="1" customWidth="1" style="94" min="45" max="45"/>
    <col width="13.21875" bestFit="1" customWidth="1" style="94" min="46" max="46"/>
    <col width="9.6640625" bestFit="1" customWidth="1" style="94" min="47" max="47"/>
    <col width="8.88671875" customWidth="1" style="94" min="48" max="64"/>
    <col width="10" bestFit="1" customWidth="1" style="94" min="65" max="79"/>
    <col width="8.88671875" customWidth="1" style="94" min="80" max="16384"/>
  </cols>
  <sheetData>
    <row r="2">
      <c r="H2" s="92" t="inlineStr">
        <is>
          <t>CÁLCULOS PARA A GERAÇÃO DOS DADOS DO ESTOQUE INICIAL</t>
        </is>
      </c>
      <c r="W2" s="92" t="n"/>
      <c r="X2" s="92" t="n"/>
      <c r="Y2" s="92" t="n"/>
      <c r="Z2" s="92" t="n"/>
      <c r="AA2" s="92" t="n"/>
      <c r="AB2" s="92" t="n"/>
      <c r="AC2" s="92" t="n"/>
      <c r="AD2" s="92" t="n"/>
      <c r="AE2" s="92" t="n"/>
      <c r="AF2" s="92" t="n"/>
      <c r="AG2" s="92" t="n"/>
      <c r="AH2" s="92" t="n"/>
      <c r="AI2" s="92" t="n"/>
      <c r="AJ2" s="92" t="n"/>
      <c r="AK2" s="92" t="n"/>
      <c r="AL2" s="92" t="n"/>
      <c r="AM2" s="92" t="n"/>
      <c r="AN2" s="92" t="n"/>
      <c r="AO2" s="92" t="n"/>
      <c r="AP2" s="92" t="n"/>
      <c r="AQ2" s="92" t="n"/>
      <c r="AT2" s="37" t="inlineStr">
        <is>
          <t>SUPPLIERS</t>
        </is>
      </c>
    </row>
    <row r="3">
      <c r="AU3" s="94" t="inlineStr">
        <is>
          <t>máximo</t>
        </is>
      </c>
      <c r="AV3" s="94">
        <f>MAX(SuppliersBegStock)</f>
        <v/>
      </c>
      <c r="AX3" s="94" t="inlineStr">
        <is>
          <t>mínimo</t>
        </is>
      </c>
      <c r="AY3" s="94">
        <f>MIN(SuppliersBegStock)</f>
        <v/>
      </c>
    </row>
    <row r="4">
      <c r="A4" s="94" t="inlineStr">
        <is>
          <t>Mínimo</t>
        </is>
      </c>
      <c r="B4" s="94" t="inlineStr">
        <is>
          <t>Máximo</t>
        </is>
      </c>
      <c r="H4" s="94" t="n">
        <v>1</v>
      </c>
      <c r="I4" s="94" t="n">
        <v>2</v>
      </c>
      <c r="J4" s="94" t="n">
        <v>3</v>
      </c>
      <c r="K4" s="94" t="n">
        <v>4</v>
      </c>
      <c r="L4" s="94" t="n">
        <v>5</v>
      </c>
      <c r="M4" s="94" t="n">
        <v>6</v>
      </c>
      <c r="N4" s="94" t="n">
        <v>7</v>
      </c>
      <c r="O4" s="94" t="n">
        <v>8</v>
      </c>
      <c r="P4" s="94" t="n">
        <v>9</v>
      </c>
      <c r="Q4" s="94" t="n">
        <v>10</v>
      </c>
      <c r="R4" s="94" t="n">
        <v>11</v>
      </c>
      <c r="S4" s="94" t="n">
        <v>12</v>
      </c>
      <c r="T4" s="94" t="n">
        <v>13</v>
      </c>
      <c r="U4" s="94" t="n">
        <v>14</v>
      </c>
      <c r="V4" s="94" t="n">
        <v>15</v>
      </c>
      <c r="X4" s="38" t="inlineStr">
        <is>
          <t>Soma</t>
        </is>
      </c>
      <c r="Y4" s="38" t="n"/>
      <c r="Z4" s="38" t="n"/>
      <c r="AA4" s="38" t="n"/>
      <c r="AB4" s="94" t="n">
        <v>1</v>
      </c>
      <c r="AC4" s="94" t="n">
        <v>2</v>
      </c>
      <c r="AD4" s="94" t="n">
        <v>3</v>
      </c>
      <c r="AE4" s="94" t="n">
        <v>4</v>
      </c>
      <c r="AF4" s="94" t="n">
        <v>5</v>
      </c>
      <c r="AG4" s="94" t="n">
        <v>6</v>
      </c>
      <c r="AH4" s="94" t="n">
        <v>7</v>
      </c>
      <c r="AI4" s="94" t="n">
        <v>8</v>
      </c>
      <c r="AJ4" s="94" t="n">
        <v>9</v>
      </c>
      <c r="AK4" s="94" t="n">
        <v>10</v>
      </c>
      <c r="AL4" s="94" t="n">
        <v>11</v>
      </c>
      <c r="AM4" s="94" t="n">
        <v>12</v>
      </c>
      <c r="AN4" s="94" t="n">
        <v>13</v>
      </c>
      <c r="AO4" s="94" t="n">
        <v>14</v>
      </c>
      <c r="AP4" s="94" t="n">
        <v>15</v>
      </c>
      <c r="AT4" s="94" t="inlineStr">
        <is>
          <t>Ei (p)</t>
        </is>
      </c>
      <c r="AU4" s="94" t="n">
        <v>1</v>
      </c>
      <c r="AV4" s="94" t="n">
        <v>2</v>
      </c>
      <c r="AW4" s="94" t="n">
        <v>3</v>
      </c>
      <c r="AX4" s="94" t="n">
        <v>4</v>
      </c>
      <c r="AY4" s="94" t="n">
        <v>5</v>
      </c>
      <c r="AZ4" s="94" t="n">
        <v>6</v>
      </c>
      <c r="BA4" s="94" t="n">
        <v>7</v>
      </c>
      <c r="BB4" s="94" t="n">
        <v>8</v>
      </c>
      <c r="BC4" s="94" t="n">
        <v>9</v>
      </c>
      <c r="BD4" s="94" t="n">
        <v>10</v>
      </c>
      <c r="BE4" s="94" t="n">
        <v>11</v>
      </c>
      <c r="BF4" s="94" t="n">
        <v>12</v>
      </c>
      <c r="BG4" s="94" t="n">
        <v>13</v>
      </c>
      <c r="BH4" s="94" t="n">
        <v>14</v>
      </c>
      <c r="BI4" s="94" t="n">
        <v>15</v>
      </c>
    </row>
    <row r="5">
      <c r="A5" s="94">
        <f>MIN(H5:V7)</f>
        <v/>
      </c>
      <c r="B5" s="94">
        <f>MAX(H5:V7)</f>
        <v/>
      </c>
      <c r="C5" s="94" t="inlineStr">
        <is>
          <t>prod</t>
        </is>
      </c>
      <c r="D5" s="94" t="inlineStr">
        <is>
          <t>Avarege</t>
        </is>
      </c>
      <c r="E5" s="94">
        <f>(Suppliers!D18*15)*4</f>
        <v/>
      </c>
      <c r="G5" s="94" t="n">
        <v>1</v>
      </c>
      <c r="H5" s="94">
        <f>TRUNC((_xlfn.NORM.INV((RAND()),$E$5,$E$6)),2)</f>
        <v/>
      </c>
      <c r="I5" s="94">
        <f>TRUNC((_xlfn.NORM.INV((RAND()),$E$5,$E$6)),2)</f>
        <v/>
      </c>
      <c r="J5" s="94">
        <f>TRUNC((_xlfn.NORM.INV((RAND()),$E$5,$E$6)),2)</f>
        <v/>
      </c>
      <c r="K5" s="94">
        <f>TRUNC((_xlfn.NORM.INV((RAND()),$E$5,$E$6)),2)</f>
        <v/>
      </c>
      <c r="L5" s="94">
        <f>TRUNC((_xlfn.NORM.INV((RAND()),$E$5,$E$6)),2)</f>
        <v/>
      </c>
      <c r="M5" s="94">
        <f>TRUNC((_xlfn.NORM.INV((RAND()),$E$5,$E$6)),2)</f>
        <v/>
      </c>
      <c r="N5" s="94">
        <f>TRUNC((_xlfn.NORM.INV((RAND()),$E$5,$E$6)),2)</f>
        <v/>
      </c>
      <c r="O5" s="94">
        <f>TRUNC((_xlfn.NORM.INV((RAND()),$E$5,$E$6)),2)</f>
        <v/>
      </c>
      <c r="P5" s="94">
        <f>TRUNC((_xlfn.NORM.INV((RAND()),$E$5,$E$6)),2)</f>
        <v/>
      </c>
      <c r="Q5" s="94">
        <f>TRUNC((_xlfn.NORM.INV((RAND()),$E$5,$E$6)),2)</f>
        <v/>
      </c>
      <c r="R5" s="94">
        <f>TRUNC((_xlfn.NORM.INV((RAND()),$E$5,$E$6)),2)</f>
        <v/>
      </c>
      <c r="S5" s="94">
        <f>TRUNC((_xlfn.NORM.INV((RAND()),$E$5,$E$6)),2)</f>
        <v/>
      </c>
      <c r="T5" s="94">
        <f>TRUNC((_xlfn.NORM.INV((RAND()),$E$5,$E$6)),2)</f>
        <v/>
      </c>
      <c r="U5" s="94">
        <f>TRUNC((_xlfn.NORM.INV((RAND()),$E$5,$E$6)),2)</f>
        <v/>
      </c>
      <c r="V5" s="94">
        <f>TRUNC((_xlfn.NORM.INV((RAND()),$E$5,$E$6)),2)</f>
        <v/>
      </c>
      <c r="X5" s="39">
        <f>SUM(H5:V7)</f>
        <v/>
      </c>
      <c r="Y5" s="39" t="n"/>
      <c r="Z5" s="60" t="inlineStr">
        <is>
          <t>Input source</t>
        </is>
      </c>
      <c r="AA5" s="40" t="n">
        <v>1</v>
      </c>
      <c r="AB5" s="64">
        <f>TRUNC(IF(H5&lt;0,0,H5),0)</f>
        <v/>
      </c>
      <c r="AC5" s="64">
        <f>TRUNC(IF(I5&lt;0,0,I5),0)</f>
        <v/>
      </c>
      <c r="AD5" s="64">
        <f>TRUNC(IF(J5&lt;0,0,J5),0)</f>
        <v/>
      </c>
      <c r="AE5" s="64">
        <f>TRUNC(IF(K5&lt;0,0,K5),0)</f>
        <v/>
      </c>
      <c r="AF5" s="64">
        <f>TRUNC(IF(L5&lt;0,0,L5),0)</f>
        <v/>
      </c>
      <c r="AG5" s="64">
        <f>TRUNC(IF(M5&lt;0,0,M5),0)</f>
        <v/>
      </c>
      <c r="AH5" s="64">
        <f>TRUNC(IF(N5&lt;0,0,N5),0)</f>
        <v/>
      </c>
      <c r="AI5" s="64">
        <f>TRUNC(IF(O5&lt;0,0,O5),0)</f>
        <v/>
      </c>
      <c r="AJ5" s="64">
        <f>TRUNC(IF(P5&lt;0,0,P5),0)</f>
        <v/>
      </c>
      <c r="AK5" s="64">
        <f>TRUNC(IF(Q5&lt;0,0,Q5),0)</f>
        <v/>
      </c>
      <c r="AL5" s="64">
        <f>TRUNC(IF(R5&lt;0,0,R5),0)</f>
        <v/>
      </c>
      <c r="AM5" s="64">
        <f>TRUNC(IF(S5&lt;0,0,S5),0)</f>
        <v/>
      </c>
      <c r="AN5" s="64">
        <f>TRUNC(IF(T5&lt;0,0,T5),0)</f>
        <v/>
      </c>
      <c r="AO5" s="64">
        <f>TRUNC(IF(U5&lt;0,0,U5),0)</f>
        <v/>
      </c>
      <c r="AP5" s="64">
        <f>TRUNC(IF(V5&lt;0,0,V5),0)</f>
        <v/>
      </c>
      <c r="AS5" s="35" t="inlineStr">
        <is>
          <t>SupBegStock</t>
        </is>
      </c>
      <c r="AT5" s="94" t="n">
        <v>1</v>
      </c>
      <c r="AU5" s="42" t="n">
        <v>1001</v>
      </c>
      <c r="AV5" s="42" t="n">
        <v>1322</v>
      </c>
      <c r="AW5" s="42" t="n">
        <v>956</v>
      </c>
      <c r="AX5" s="42" t="n">
        <v>751</v>
      </c>
      <c r="AY5" s="42" t="n">
        <v>917</v>
      </c>
      <c r="AZ5" s="42" t="n">
        <v>649</v>
      </c>
      <c r="BA5" s="42" t="n">
        <v>916</v>
      </c>
      <c r="BB5" s="42" t="n">
        <v>756</v>
      </c>
      <c r="BC5" s="42" t="n">
        <v>1088</v>
      </c>
      <c r="BD5" s="42" t="n">
        <v>874</v>
      </c>
      <c r="BE5" s="42" t="n">
        <v>1055</v>
      </c>
      <c r="BF5" s="42" t="n">
        <v>1098</v>
      </c>
      <c r="BG5" s="42" t="n">
        <v>857</v>
      </c>
      <c r="BH5" s="42" t="n">
        <v>1101</v>
      </c>
      <c r="BI5" s="42" t="n">
        <v>1221</v>
      </c>
      <c r="BK5" s="94">
        <f>SUM(SuppliersBegStock)</f>
        <v/>
      </c>
      <c r="BM5" s="39" t="n"/>
      <c r="BN5" s="39" t="n"/>
      <c r="BO5" s="39" t="n"/>
      <c r="BP5" s="39" t="n"/>
      <c r="BQ5" s="39" t="n"/>
      <c r="BR5" s="39" t="n"/>
      <c r="BS5" s="39" t="n"/>
      <c r="BT5" s="39" t="n"/>
      <c r="BU5" s="39" t="n"/>
      <c r="BV5" s="39" t="n"/>
      <c r="BW5" s="39" t="n"/>
      <c r="BX5" s="39" t="n"/>
      <c r="BY5" s="39" t="n"/>
      <c r="BZ5" s="39" t="n"/>
      <c r="CA5" s="39" t="n"/>
    </row>
    <row r="6">
      <c r="D6" s="94" t="inlineStr">
        <is>
          <t>Std Devition</t>
        </is>
      </c>
      <c r="E6" s="94">
        <f>E5*0.2</f>
        <v/>
      </c>
      <c r="G6" s="94" t="n">
        <v>2</v>
      </c>
      <c r="H6" s="94">
        <f>TRUNC((_xlfn.NORM.INV((RAND()),$E$5,$E$6)),2)</f>
        <v/>
      </c>
      <c r="I6" s="94">
        <f>TRUNC((_xlfn.NORM.INV((RAND()),$E$5,$E$6)),2)</f>
        <v/>
      </c>
      <c r="J6" s="94">
        <f>TRUNC((_xlfn.NORM.INV((RAND()),$E$5,$E$6)),2)</f>
        <v/>
      </c>
      <c r="K6" s="94">
        <f>TRUNC((_xlfn.NORM.INV((RAND()),$E$5,$E$6)),2)</f>
        <v/>
      </c>
      <c r="L6" s="94">
        <f>TRUNC((_xlfn.NORM.INV((RAND()),$E$5,$E$6)),2)</f>
        <v/>
      </c>
      <c r="M6" s="94">
        <f>TRUNC((_xlfn.NORM.INV((RAND()),$E$5,$E$6)),2)</f>
        <v/>
      </c>
      <c r="N6" s="94">
        <f>TRUNC((_xlfn.NORM.INV((RAND()),$E$5,$E$6)),2)</f>
        <v/>
      </c>
      <c r="O6" s="94">
        <f>TRUNC((_xlfn.NORM.INV((RAND()),$E$5,$E$6)),2)</f>
        <v/>
      </c>
      <c r="P6" s="94">
        <f>TRUNC((_xlfn.NORM.INV((RAND()),$E$5,$E$6)),2)</f>
        <v/>
      </c>
      <c r="Q6" s="94">
        <f>TRUNC((_xlfn.NORM.INV((RAND()),$E$5,$E$6)),2)</f>
        <v/>
      </c>
      <c r="R6" s="94">
        <f>TRUNC((_xlfn.NORM.INV((RAND()),$E$5,$E$6)),2)</f>
        <v/>
      </c>
      <c r="S6" s="94">
        <f>TRUNC((_xlfn.NORM.INV((RAND()),$E$5,$E$6)),2)</f>
        <v/>
      </c>
      <c r="T6" s="94">
        <f>TRUNC((_xlfn.NORM.INV((RAND()),$E$5,$E$6)),2)</f>
        <v/>
      </c>
      <c r="U6" s="94">
        <f>TRUNC((_xlfn.NORM.INV((RAND()),$E$5,$E$6)),2)</f>
        <v/>
      </c>
      <c r="V6" s="94">
        <f>TRUNC((_xlfn.NORM.INV((RAND()),$E$5,$E$6)),2)</f>
        <v/>
      </c>
      <c r="Z6" s="38" t="n"/>
      <c r="AA6" s="40" t="n">
        <v>2</v>
      </c>
      <c r="AB6" s="64">
        <f>TRUNC(IF(H6&lt;0,0,H6),0)</f>
        <v/>
      </c>
      <c r="AC6" s="64">
        <f>TRUNC(IF(I6&lt;0,0,I6),0)</f>
        <v/>
      </c>
      <c r="AD6" s="64">
        <f>TRUNC(IF(J6&lt;0,0,J6),0)</f>
        <v/>
      </c>
      <c r="AE6" s="64">
        <f>TRUNC(IF(K6&lt;0,0,K6),0)</f>
        <v/>
      </c>
      <c r="AF6" s="64">
        <f>TRUNC(IF(L6&lt;0,0,L6),0)</f>
        <v/>
      </c>
      <c r="AG6" s="64">
        <f>TRUNC(IF(M6&lt;0,0,M6),0)</f>
        <v/>
      </c>
      <c r="AH6" s="64">
        <f>TRUNC(IF(N6&lt;0,0,N6),0)</f>
        <v/>
      </c>
      <c r="AI6" s="64">
        <f>TRUNC(IF(O6&lt;0,0,O6),0)</f>
        <v/>
      </c>
      <c r="AJ6" s="64">
        <f>TRUNC(IF(P6&lt;0,0,P6),0)</f>
        <v/>
      </c>
      <c r="AK6" s="64">
        <f>TRUNC(IF(Q6&lt;0,0,Q6),0)</f>
        <v/>
      </c>
      <c r="AL6" s="64">
        <f>TRUNC(IF(R6&lt;0,0,R6),0)</f>
        <v/>
      </c>
      <c r="AM6" s="64">
        <f>TRUNC(IF(S6&lt;0,0,S6),0)</f>
        <v/>
      </c>
      <c r="AN6" s="64">
        <f>TRUNC(IF(T6&lt;0,0,T6),0)</f>
        <v/>
      </c>
      <c r="AO6" s="64">
        <f>TRUNC(IF(U6&lt;0,0,U6),0)</f>
        <v/>
      </c>
      <c r="AP6" s="64">
        <f>TRUNC(IF(V6&lt;0,0,V6),0)</f>
        <v/>
      </c>
      <c r="AS6" s="4" t="inlineStr">
        <is>
          <t>Input</t>
        </is>
      </c>
      <c r="AT6" s="94" t="n">
        <v>2</v>
      </c>
      <c r="AU6" s="42" t="n">
        <v>1072</v>
      </c>
      <c r="AV6" s="42" t="n">
        <v>816</v>
      </c>
      <c r="AW6" s="42" t="n">
        <v>899</v>
      </c>
      <c r="AX6" s="42" t="n">
        <v>532</v>
      </c>
      <c r="AY6" s="42" t="n">
        <v>792</v>
      </c>
      <c r="AZ6" s="42" t="n">
        <v>1248</v>
      </c>
      <c r="BA6" s="42" t="n">
        <v>1136</v>
      </c>
      <c r="BB6" s="42" t="n">
        <v>928</v>
      </c>
      <c r="BC6" s="42" t="n">
        <v>1048</v>
      </c>
      <c r="BD6" s="42" t="n">
        <v>707</v>
      </c>
      <c r="BE6" s="42" t="n">
        <v>964</v>
      </c>
      <c r="BF6" s="42" t="n">
        <v>1054</v>
      </c>
      <c r="BG6" s="42" t="n">
        <v>832</v>
      </c>
      <c r="BH6" s="42" t="n">
        <v>1223</v>
      </c>
      <c r="BI6" s="42" t="n">
        <v>926</v>
      </c>
      <c r="BM6" s="39" t="n"/>
      <c r="BN6" s="39" t="n"/>
      <c r="BO6" s="39" t="n"/>
      <c r="BP6" s="39" t="n"/>
      <c r="BQ6" s="39" t="n"/>
      <c r="BR6" s="39" t="n"/>
      <c r="BS6" s="39" t="n"/>
      <c r="BT6" s="39" t="n"/>
      <c r="BU6" s="39" t="n"/>
      <c r="BV6" s="39" t="n"/>
      <c r="BW6" s="39" t="n"/>
      <c r="BX6" s="39" t="n"/>
      <c r="BY6" s="39" t="n"/>
      <c r="BZ6" s="39" t="n"/>
      <c r="CA6" s="39" t="n"/>
    </row>
    <row r="7">
      <c r="G7" s="94" t="n">
        <v>3</v>
      </c>
      <c r="H7" s="94">
        <f>TRUNC((_xlfn.NORM.INV((RAND()),$E$5,$E$6)),2)</f>
        <v/>
      </c>
      <c r="I7" s="94">
        <f>TRUNC((_xlfn.NORM.INV((RAND()),$E$5,$E$6)),2)</f>
        <v/>
      </c>
      <c r="J7" s="94">
        <f>TRUNC((_xlfn.NORM.INV((RAND()),$E$5,$E$6)),2)</f>
        <v/>
      </c>
      <c r="K7" s="94">
        <f>TRUNC((_xlfn.NORM.INV((RAND()),$E$5,$E$6)),2)</f>
        <v/>
      </c>
      <c r="L7" s="94">
        <f>TRUNC((_xlfn.NORM.INV((RAND()),$E$5,$E$6)),2)</f>
        <v/>
      </c>
      <c r="M7" s="94">
        <f>TRUNC((_xlfn.NORM.INV((RAND()),$E$5,$E$6)),2)</f>
        <v/>
      </c>
      <c r="N7" s="94">
        <f>TRUNC((_xlfn.NORM.INV((RAND()),$E$5,$E$6)),2)</f>
        <v/>
      </c>
      <c r="O7" s="94">
        <f>TRUNC((_xlfn.NORM.INV((RAND()),$E$5,$E$6)),2)</f>
        <v/>
      </c>
      <c r="P7" s="94">
        <f>TRUNC((_xlfn.NORM.INV((RAND()),$E$5,$E$6)),2)</f>
        <v/>
      </c>
      <c r="Q7" s="94">
        <f>TRUNC((_xlfn.NORM.INV((RAND()),$E$5,$E$6)),2)</f>
        <v/>
      </c>
      <c r="R7" s="94">
        <f>TRUNC((_xlfn.NORM.INV((RAND()),$E$5,$E$6)),2)</f>
        <v/>
      </c>
      <c r="S7" s="94">
        <f>TRUNC((_xlfn.NORM.INV((RAND()),$E$5,$E$6)),2)</f>
        <v/>
      </c>
      <c r="T7" s="94">
        <f>TRUNC((_xlfn.NORM.INV((RAND()),$E$5,$E$6)),2)</f>
        <v/>
      </c>
      <c r="U7" s="94">
        <f>TRUNC((_xlfn.NORM.INV((RAND()),$E$5,$E$6)),2)</f>
        <v/>
      </c>
      <c r="V7" s="94">
        <f>TRUNC((_xlfn.NORM.INV((RAND()),$E$5,$E$6)),2)</f>
        <v/>
      </c>
      <c r="Z7" s="38" t="n"/>
      <c r="AA7" s="40" t="n">
        <v>3</v>
      </c>
      <c r="AB7" s="64">
        <f>TRUNC(IF(H7&lt;0,0,H7),0)</f>
        <v/>
      </c>
      <c r="AC7" s="64">
        <f>TRUNC(IF(I7&lt;0,0,I7),0)</f>
        <v/>
      </c>
      <c r="AD7" s="64">
        <f>TRUNC(IF(J7&lt;0,0,J7),0)</f>
        <v/>
      </c>
      <c r="AE7" s="64">
        <f>TRUNC(IF(K7&lt;0,0,K7),0)</f>
        <v/>
      </c>
      <c r="AF7" s="64">
        <f>TRUNC(IF(L7&lt;0,0,L7),0)</f>
        <v/>
      </c>
      <c r="AG7" s="64">
        <f>TRUNC(IF(M7&lt;0,0,M7),0)</f>
        <v/>
      </c>
      <c r="AH7" s="64">
        <f>TRUNC(IF(N7&lt;0,0,N7),0)</f>
        <v/>
      </c>
      <c r="AI7" s="64">
        <f>TRUNC(IF(O7&lt;0,0,O7),0)</f>
        <v/>
      </c>
      <c r="AJ7" s="64">
        <f>TRUNC(IF(P7&lt;0,0,P7),0)</f>
        <v/>
      </c>
      <c r="AK7" s="64">
        <f>TRUNC(IF(Q7&lt;0,0,Q7),0)</f>
        <v/>
      </c>
      <c r="AL7" s="64">
        <f>TRUNC(IF(R7&lt;0,0,R7),0)</f>
        <v/>
      </c>
      <c r="AM7" s="64">
        <f>TRUNC(IF(S7&lt;0,0,S7),0)</f>
        <v/>
      </c>
      <c r="AN7" s="64">
        <f>TRUNC(IF(T7&lt;0,0,T7),0)</f>
        <v/>
      </c>
      <c r="AO7" s="64">
        <f>TRUNC(IF(U7&lt;0,0,U7),0)</f>
        <v/>
      </c>
      <c r="AP7" s="64">
        <f>TRUNC(IF(V7&lt;0,0,V7),0)</f>
        <v/>
      </c>
      <c r="AT7" s="94" t="n">
        <v>3</v>
      </c>
      <c r="AU7" s="42" t="n">
        <v>901</v>
      </c>
      <c r="AV7" s="42" t="n">
        <v>1445</v>
      </c>
      <c r="AW7" s="42" t="n">
        <v>1017</v>
      </c>
      <c r="AX7" s="42" t="n">
        <v>1306</v>
      </c>
      <c r="AY7" s="42" t="n">
        <v>1418</v>
      </c>
      <c r="AZ7" s="42" t="n">
        <v>1498</v>
      </c>
      <c r="BA7" s="42" t="n">
        <v>1212</v>
      </c>
      <c r="BB7" s="42" t="n">
        <v>939</v>
      </c>
      <c r="BC7" s="42" t="n">
        <v>961</v>
      </c>
      <c r="BD7" s="42" t="n">
        <v>939</v>
      </c>
      <c r="BE7" s="42" t="n">
        <v>1100</v>
      </c>
      <c r="BF7" s="42" t="n">
        <v>937</v>
      </c>
      <c r="BG7" s="42" t="n">
        <v>1423</v>
      </c>
      <c r="BH7" s="42" t="n">
        <v>1069</v>
      </c>
      <c r="BI7" s="42" t="n">
        <v>986</v>
      </c>
      <c r="BM7" s="39" t="n"/>
      <c r="BN7" s="39" t="n"/>
      <c r="BO7" s="39" t="n"/>
      <c r="BP7" s="39" t="n"/>
      <c r="BQ7" s="39" t="n"/>
      <c r="BR7" s="39" t="n"/>
      <c r="BS7" s="39" t="n"/>
      <c r="BT7" s="39" t="n"/>
      <c r="BU7" s="39" t="n"/>
      <c r="BV7" s="39" t="n"/>
      <c r="BW7" s="39" t="n"/>
      <c r="BX7" s="39" t="n"/>
      <c r="BY7" s="39" t="n"/>
      <c r="BZ7" s="39" t="n"/>
      <c r="CA7" s="39" t="n"/>
    </row>
    <row r="12">
      <c r="AT12" s="37" t="inlineStr">
        <is>
          <t>FACTORIES</t>
        </is>
      </c>
    </row>
    <row r="13">
      <c r="AU13" s="94" t="inlineStr">
        <is>
          <t>máximo</t>
        </is>
      </c>
      <c r="AV13" s="94">
        <f>MAX(FactoriesBegStock)</f>
        <v/>
      </c>
      <c r="AX13" s="94" t="inlineStr">
        <is>
          <t>mínimo</t>
        </is>
      </c>
      <c r="AY13" s="94">
        <f>MIN(FactoriesBegStock)</f>
        <v/>
      </c>
    </row>
    <row r="14">
      <c r="H14" s="94" t="n">
        <v>16</v>
      </c>
      <c r="I14" s="94" t="n">
        <v>17</v>
      </c>
      <c r="J14" s="94" t="n">
        <v>18</v>
      </c>
      <c r="L14" s="38" t="inlineStr">
        <is>
          <t>Soma</t>
        </is>
      </c>
      <c r="U14" s="37" t="n"/>
      <c r="AA14" s="38" t="n"/>
      <c r="AB14" s="94" t="n">
        <v>16</v>
      </c>
      <c r="AC14" s="94" t="n">
        <v>17</v>
      </c>
      <c r="AD14" s="94" t="n">
        <v>18</v>
      </c>
      <c r="AT14" s="94" t="inlineStr">
        <is>
          <t>Ei (p)</t>
        </is>
      </c>
      <c r="AU14" s="94" t="n">
        <v>16</v>
      </c>
      <c r="AV14" s="94" t="n">
        <v>17</v>
      </c>
      <c r="AW14" s="94" t="n">
        <v>18</v>
      </c>
    </row>
    <row r="15">
      <c r="A15" s="94">
        <f>MIN(H15:J19)</f>
        <v/>
      </c>
      <c r="B15" s="94">
        <f>MAX(H15:J19)</f>
        <v/>
      </c>
      <c r="C15" s="94" t="inlineStr">
        <is>
          <t>prod/dia</t>
        </is>
      </c>
      <c r="D15" s="94" t="inlineStr">
        <is>
          <t>Avarege</t>
        </is>
      </c>
      <c r="E15" s="38">
        <f>(Factories!D18*3)*4</f>
        <v/>
      </c>
      <c r="G15" s="94" t="n">
        <v>4</v>
      </c>
      <c r="H15" s="94">
        <f>TRUNC((_xlfn.NORM.INV((RAND()),$E$15,$E$16)),2)</f>
        <v/>
      </c>
      <c r="I15" s="94">
        <f>TRUNC((_xlfn.NORM.INV((RAND()),$E$15,$E$16)),2)</f>
        <v/>
      </c>
      <c r="J15" s="94">
        <f>TRUNC((_xlfn.NORM.INV((RAND()),$E$15,$E$16)),2)</f>
        <v/>
      </c>
      <c r="L15" s="39">
        <f>SUM(H15:J17)</f>
        <v/>
      </c>
      <c r="S15" s="38" t="n"/>
      <c r="T15" s="38" t="n"/>
      <c r="U15" s="38" t="n"/>
      <c r="Z15" s="60" t="inlineStr">
        <is>
          <t>Input source</t>
        </is>
      </c>
      <c r="AA15" s="94" t="n">
        <v>4</v>
      </c>
      <c r="AB15" s="64">
        <f>TRUNC(IF(H15&lt;0,0,H15),0)</f>
        <v/>
      </c>
      <c r="AC15" s="64">
        <f>TRUNC(IF(I15&lt;0,0,I15),0)</f>
        <v/>
      </c>
      <c r="AD15" s="64">
        <f>TRUNC(IF(J15&lt;0,0,J15),0)</f>
        <v/>
      </c>
      <c r="AS15" s="35" t="inlineStr">
        <is>
          <t>FacBegStock</t>
        </is>
      </c>
      <c r="AT15" s="94" t="n">
        <v>4</v>
      </c>
      <c r="AU15" s="35" t="n">
        <v>864</v>
      </c>
      <c r="AV15" s="35" t="n">
        <v>1249</v>
      </c>
      <c r="AW15" s="35" t="n">
        <v>1364</v>
      </c>
      <c r="BA15" s="94">
        <f>SUM(AU15:AV17)</f>
        <v/>
      </c>
      <c r="BC15" s="38" t="n"/>
      <c r="BF15" s="38" t="n"/>
      <c r="BG15" s="38" t="n"/>
      <c r="BH15" s="38" t="n"/>
    </row>
    <row r="16">
      <c r="D16" s="94" t="inlineStr">
        <is>
          <t>Std Devition</t>
        </is>
      </c>
      <c r="E16" s="38">
        <f>E15*0.2</f>
        <v/>
      </c>
      <c r="G16" s="94" t="n">
        <v>5</v>
      </c>
      <c r="H16" s="94">
        <f>TRUNC((_xlfn.NORM.INV((RAND()),$E$15,$E$16)),2)</f>
        <v/>
      </c>
      <c r="I16" s="94">
        <f>TRUNC((_xlfn.NORM.INV((RAND()),$E$15,$E$16)),2)</f>
        <v/>
      </c>
      <c r="J16" s="94">
        <f>TRUNC((_xlfn.NORM.INV((RAND()),$E$15,$E$16)),2)</f>
        <v/>
      </c>
      <c r="S16" s="38" t="n"/>
      <c r="T16" s="38" t="n"/>
      <c r="U16" s="38" t="n"/>
      <c r="AA16" s="94" t="n">
        <v>5</v>
      </c>
      <c r="AB16" s="64">
        <f>TRUNC(IF(H16&lt;0,0,H16),0)</f>
        <v/>
      </c>
      <c r="AC16" s="64">
        <f>TRUNC(IF(I16&lt;0,0,I16),0)</f>
        <v/>
      </c>
      <c r="AD16" s="64">
        <f>TRUNC(IF(J16&lt;0,0,J16),0)</f>
        <v/>
      </c>
      <c r="AS16" s="4" t="inlineStr">
        <is>
          <t>Input</t>
        </is>
      </c>
      <c r="AT16" s="94" t="n">
        <v>5</v>
      </c>
      <c r="AU16" s="35" t="n">
        <v>1096</v>
      </c>
      <c r="AV16" s="35" t="n">
        <v>891</v>
      </c>
      <c r="AW16" s="35" t="n">
        <v>943</v>
      </c>
      <c r="BC16" s="38" t="n"/>
      <c r="BF16" s="38" t="n"/>
      <c r="BG16" s="38" t="n"/>
      <c r="BH16" s="38" t="n"/>
    </row>
    <row r="17">
      <c r="G17" s="94" t="n">
        <v>6</v>
      </c>
      <c r="H17" s="94">
        <f>TRUNC((_xlfn.NORM.INV((RAND()),$E$15,$E$16)),2)</f>
        <v/>
      </c>
      <c r="I17" s="94">
        <f>TRUNC((_xlfn.NORM.INV((RAND()),$E$15,$E$16)),2)</f>
        <v/>
      </c>
      <c r="J17" s="94">
        <f>TRUNC((_xlfn.NORM.INV((RAND()),$E$15,$E$16)),2)</f>
        <v/>
      </c>
      <c r="S17" s="38" t="n"/>
      <c r="T17" s="38" t="n"/>
      <c r="U17" s="38" t="n"/>
      <c r="AA17" s="94" t="n">
        <v>6</v>
      </c>
      <c r="AB17" s="64">
        <f>TRUNC(IF(H17&lt;0,0,H17),0)</f>
        <v/>
      </c>
      <c r="AC17" s="64">
        <f>TRUNC(IF(I17&lt;0,0,I17),0)</f>
        <v/>
      </c>
      <c r="AD17" s="64">
        <f>TRUNC(IF(J17&lt;0,0,J17),0)</f>
        <v/>
      </c>
      <c r="AT17" s="94" t="n">
        <v>6</v>
      </c>
      <c r="AU17" s="35" t="n">
        <v>991</v>
      </c>
      <c r="AV17" s="35" t="n">
        <v>1051</v>
      </c>
      <c r="AW17" s="35" t="n">
        <v>1163</v>
      </c>
      <c r="BC17" s="38" t="n"/>
      <c r="BF17" s="38" t="n"/>
      <c r="BG17" s="38" t="n"/>
      <c r="BH17" s="38" t="n"/>
    </row>
    <row r="18">
      <c r="S18" s="38" t="n"/>
      <c r="T18" s="38" t="n"/>
      <c r="U18" s="38" t="n"/>
      <c r="BC18" s="38" t="n"/>
      <c r="BF18" s="38" t="n"/>
      <c r="BG18" s="38" t="n"/>
      <c r="BH18" s="38" t="n"/>
    </row>
    <row r="19">
      <c r="S19" s="38" t="n"/>
      <c r="T19" s="38" t="n"/>
      <c r="U19" s="38" t="n"/>
      <c r="BC19" s="38" t="n"/>
      <c r="BF19" s="38" t="n"/>
      <c r="BG19" s="38" t="n"/>
      <c r="BH19" s="38" t="n"/>
    </row>
    <row r="20">
      <c r="S20" s="38" t="n"/>
      <c r="T20" s="38" t="n"/>
      <c r="U20" s="38" t="n"/>
      <c r="AS20" s="37" t="n"/>
      <c r="BA20" s="38" t="n"/>
      <c r="BB20" s="38" t="n"/>
      <c r="BC20" s="38" t="n"/>
      <c r="BF20" s="38" t="n"/>
      <c r="BG20" s="38" t="n"/>
      <c r="BH20" s="38" t="n"/>
    </row>
    <row r="21">
      <c r="S21" s="38" t="n"/>
      <c r="T21" s="38" t="n"/>
      <c r="U21" s="38" t="n"/>
      <c r="AS21" s="37" t="n"/>
      <c r="BA21" s="38" t="n"/>
      <c r="BB21" s="38" t="n"/>
      <c r="BC21" s="38" t="n"/>
      <c r="BF21" s="38" t="n"/>
      <c r="BG21" s="38" t="n"/>
      <c r="BH21" s="38" t="n"/>
    </row>
    <row r="22">
      <c r="S22" s="38" t="n"/>
      <c r="T22" s="38" t="n"/>
      <c r="U22" s="38" t="n"/>
      <c r="AS22" s="37" t="n"/>
      <c r="AT22" s="37" t="inlineStr">
        <is>
          <t>DISTRIBUTORS</t>
        </is>
      </c>
      <c r="BA22" s="38" t="n"/>
      <c r="BB22" s="38" t="n"/>
      <c r="BC22" s="38" t="n"/>
      <c r="BF22" s="38" t="n"/>
      <c r="BG22" s="38" t="n"/>
      <c r="BH22" s="38" t="n"/>
    </row>
    <row r="23">
      <c r="S23" s="38" t="n"/>
      <c r="T23" s="38" t="n"/>
      <c r="U23" s="38" t="n"/>
      <c r="AS23" s="37" t="n"/>
      <c r="AU23" s="94" t="inlineStr">
        <is>
          <t>máximo</t>
        </is>
      </c>
      <c r="AV23" s="94">
        <f>MAX(DistributorsBegStock)</f>
        <v/>
      </c>
      <c r="AX23" s="94" t="inlineStr">
        <is>
          <t>mínimo</t>
        </is>
      </c>
      <c r="AY23" s="94">
        <f>MIN(DistributorsBegStock)</f>
        <v/>
      </c>
      <c r="BA23" s="38" t="n"/>
      <c r="BB23" s="38" t="n"/>
      <c r="BC23" s="38" t="n"/>
      <c r="BF23" s="38" t="n"/>
      <c r="BG23" s="38" t="n"/>
      <c r="BH23" s="38" t="n"/>
    </row>
    <row r="24">
      <c r="H24" s="94" t="n">
        <v>19</v>
      </c>
      <c r="I24" s="94" t="n">
        <v>20</v>
      </c>
      <c r="J24" s="94" t="n">
        <v>21</v>
      </c>
      <c r="AA24" s="38" t="n"/>
      <c r="AB24" s="94" t="n">
        <v>19</v>
      </c>
      <c r="AC24" s="94" t="n">
        <v>20</v>
      </c>
      <c r="AD24" s="94" t="n">
        <v>21</v>
      </c>
      <c r="AT24" s="94" t="inlineStr">
        <is>
          <t>Ei (p)</t>
        </is>
      </c>
      <c r="AU24" s="94" t="n">
        <v>19</v>
      </c>
      <c r="AV24" s="94" t="n">
        <v>20</v>
      </c>
      <c r="AW24" s="94" t="n">
        <v>21</v>
      </c>
    </row>
    <row r="25">
      <c r="A25" s="94">
        <f>MIN(H25:J26)</f>
        <v/>
      </c>
      <c r="B25" s="94">
        <f>MAX(H25:J26)</f>
        <v/>
      </c>
      <c r="C25" s="94" t="inlineStr">
        <is>
          <t>prod/dia</t>
        </is>
      </c>
      <c r="D25" s="94" t="inlineStr">
        <is>
          <t>Avarege</t>
        </is>
      </c>
      <c r="E25" s="38">
        <f>(Distributors!D18*3)*4</f>
        <v/>
      </c>
      <c r="G25" s="94" t="n">
        <v>7</v>
      </c>
      <c r="H25" s="94">
        <f>TRUNC((_xlfn.NORM.INV((RAND()),$E$25,$E$26)),2)</f>
        <v/>
      </c>
      <c r="I25" s="94">
        <f>TRUNC((_xlfn.NORM.INV((RAND()),$E$25,$E$26)),2)</f>
        <v/>
      </c>
      <c r="J25" s="94">
        <f>TRUNC((_xlfn.NORM.INV((RAND()),$E$25,$E$26)),2)</f>
        <v/>
      </c>
      <c r="L25" s="94">
        <f>SUM(H25:J26)</f>
        <v/>
      </c>
      <c r="Z25" s="60" t="inlineStr">
        <is>
          <t>Input source</t>
        </is>
      </c>
      <c r="AA25" s="94" t="n">
        <v>7</v>
      </c>
      <c r="AB25" s="64">
        <f>TRUNC(IF(H25&lt;0,0,H25),0)</f>
        <v/>
      </c>
      <c r="AC25" s="64">
        <f>TRUNC(IF(I25&lt;0,0,I25),0)</f>
        <v/>
      </c>
      <c r="AD25" s="64">
        <f>TRUNC(IF(J25&lt;0,0,J25),0)</f>
        <v/>
      </c>
      <c r="AS25" s="35" t="inlineStr">
        <is>
          <t>DistBegStock</t>
        </is>
      </c>
      <c r="AT25" s="94" t="n">
        <v>7</v>
      </c>
      <c r="AU25" s="35" t="n">
        <v>1650</v>
      </c>
      <c r="AV25" s="35" t="n">
        <v>1111</v>
      </c>
      <c r="AW25" s="35" t="n">
        <v>1747</v>
      </c>
      <c r="BA25" s="38">
        <f>SUM(DistributorsBegStock)</f>
        <v/>
      </c>
      <c r="BB25" s="38" t="n"/>
      <c r="BC25" s="38" t="n"/>
      <c r="BF25" s="38" t="n"/>
      <c r="BG25" s="38" t="n"/>
      <c r="BH25" s="38" t="n"/>
    </row>
    <row r="26">
      <c r="D26" s="94" t="inlineStr">
        <is>
          <t>Std Devition</t>
        </is>
      </c>
      <c r="E26" s="38">
        <f>E25*0.2</f>
        <v/>
      </c>
      <c r="G26" s="94" t="n">
        <v>8</v>
      </c>
      <c r="H26" s="94">
        <f>TRUNC((_xlfn.NORM.INV((RAND()),$E$25,$E$26)),2)</f>
        <v/>
      </c>
      <c r="I26" s="94">
        <f>TRUNC((_xlfn.NORM.INV((RAND()),$E$25,$E$26)),2)</f>
        <v/>
      </c>
      <c r="J26" s="94">
        <f>TRUNC((_xlfn.NORM.INV((RAND()),$E$25,$E$26)),2)</f>
        <v/>
      </c>
      <c r="AA26" s="94" t="n">
        <v>8</v>
      </c>
      <c r="AB26" s="64">
        <f>TRUNC(IF(H26&lt;0,0,H26),0)</f>
        <v/>
      </c>
      <c r="AC26" s="64">
        <f>TRUNC(IF(I26&lt;0,0,I26),0)</f>
        <v/>
      </c>
      <c r="AD26" s="64">
        <f>TRUNC(IF(J26&lt;0,0,J26),0)</f>
        <v/>
      </c>
      <c r="AS26" s="4" t="inlineStr">
        <is>
          <t>Input</t>
        </is>
      </c>
      <c r="AT26" s="94" t="n">
        <v>8</v>
      </c>
      <c r="AU26" s="35" t="n">
        <v>2572</v>
      </c>
      <c r="AV26" s="35" t="n">
        <v>1966</v>
      </c>
      <c r="AW26" s="35" t="n">
        <v>1669</v>
      </c>
      <c r="BA26" s="38" t="n"/>
      <c r="BB26" s="38" t="n"/>
      <c r="BC26" s="38" t="n"/>
      <c r="BF26" s="38" t="n"/>
      <c r="BG26" s="38" t="n"/>
      <c r="BH26" s="38" t="n"/>
    </row>
    <row r="27">
      <c r="AA27" s="40" t="n"/>
      <c r="AB27" s="41" t="n"/>
    </row>
    <row r="32">
      <c r="AT32" s="37" t="inlineStr">
        <is>
          <t>RETAILERS</t>
        </is>
      </c>
    </row>
    <row r="33">
      <c r="AU33" s="94" t="inlineStr">
        <is>
          <t>máximo</t>
        </is>
      </c>
      <c r="AV33" s="94">
        <f>MAX(RetailersBegStock)</f>
        <v/>
      </c>
      <c r="AX33" s="94" t="inlineStr">
        <is>
          <t>mínimo</t>
        </is>
      </c>
      <c r="AY33" s="94">
        <f>MIN(RetailersBegStock)</f>
        <v/>
      </c>
    </row>
    <row r="34">
      <c r="H34" s="94" t="n">
        <v>22</v>
      </c>
      <c r="I34" s="94" t="n">
        <v>23</v>
      </c>
      <c r="J34" s="94" t="n">
        <v>24</v>
      </c>
      <c r="U34" s="37" t="n"/>
      <c r="AA34" s="38" t="n"/>
      <c r="AB34" s="94" t="n">
        <v>22</v>
      </c>
      <c r="AC34" s="94" t="n">
        <v>23</v>
      </c>
      <c r="AD34" s="94" t="n">
        <v>24</v>
      </c>
      <c r="AT34" s="94" t="inlineStr">
        <is>
          <t>Ei (p)</t>
        </is>
      </c>
      <c r="AU34" s="94" t="n">
        <v>22</v>
      </c>
      <c r="AV34" s="94" t="n">
        <v>23</v>
      </c>
      <c r="AW34" s="94" t="n">
        <v>24</v>
      </c>
    </row>
    <row r="35">
      <c r="A35" s="94">
        <f>MIN(H35:J224)</f>
        <v/>
      </c>
      <c r="B35" s="94">
        <f>MAX(H35:J224)</f>
        <v/>
      </c>
      <c r="C35" s="94" t="inlineStr">
        <is>
          <t>prod/dia</t>
        </is>
      </c>
      <c r="D35" s="94" t="inlineStr">
        <is>
          <t>Avarege</t>
        </is>
      </c>
      <c r="E35" s="38">
        <f>(Retailers!D392*3)*4</f>
        <v/>
      </c>
      <c r="F35" s="94" t="inlineStr">
        <is>
          <t>SigmarDem</t>
        </is>
      </c>
      <c r="G35" s="94" t="n">
        <v>9</v>
      </c>
      <c r="H35" s="94">
        <f>TRUNC((_xlfn.NORM.INV((RAND()),$E$35,$E$36)),2)</f>
        <v/>
      </c>
      <c r="I35" s="94">
        <f>TRUNC((_xlfn.NORM.INV((RAND()),$E$35,$E$36)),2)</f>
        <v/>
      </c>
      <c r="J35" s="94">
        <f>TRUNC((_xlfn.NORM.INV((RAND()),$E$35,$E$36)),2)</f>
        <v/>
      </c>
      <c r="L35" s="94">
        <f>SUM(H35:J224)</f>
        <v/>
      </c>
      <c r="Z35" s="60" t="inlineStr">
        <is>
          <t>Input source</t>
        </is>
      </c>
      <c r="AA35" s="94" t="n">
        <v>9</v>
      </c>
      <c r="AB35" s="64">
        <f>TRUNC(IF(H35&lt;0,0,H35),0)</f>
        <v/>
      </c>
      <c r="AC35" s="64">
        <f>TRUNC(IF(I35&lt;0,0,I35),0)</f>
        <v/>
      </c>
      <c r="AD35" s="64">
        <f>TRUNC(IF(J35&lt;0,0,J35),0)</f>
        <v/>
      </c>
      <c r="AS35" s="35" t="inlineStr">
        <is>
          <t>RetBegStock</t>
        </is>
      </c>
      <c r="AT35" s="94" t="n">
        <v>9</v>
      </c>
      <c r="AU35" s="35" t="n">
        <v>13</v>
      </c>
      <c r="AV35" s="35" t="n">
        <v>19</v>
      </c>
      <c r="AW35" s="35" t="n">
        <v>23</v>
      </c>
      <c r="BA35" s="38">
        <f>SUM(RetailersBegStock)</f>
        <v/>
      </c>
      <c r="BB35" s="38" t="n"/>
      <c r="BC35" s="38" t="n"/>
      <c r="BF35" s="38" t="n"/>
      <c r="BG35" s="38" t="n"/>
      <c r="BH35" s="38" t="n"/>
    </row>
    <row r="36">
      <c r="D36" s="94" t="inlineStr">
        <is>
          <t>Std Devition</t>
        </is>
      </c>
      <c r="E36" s="38">
        <f>E35*0.2</f>
        <v/>
      </c>
      <c r="G36" s="94" t="n">
        <v>10</v>
      </c>
      <c r="H36" s="94">
        <f>TRUNC((_xlfn.NORM.INV((RAND()),$E$35,$E$36)),2)</f>
        <v/>
      </c>
      <c r="I36" s="94">
        <f>TRUNC((_xlfn.NORM.INV((RAND()),$E$35,$E$36)),2)</f>
        <v/>
      </c>
      <c r="J36" s="94">
        <f>TRUNC((_xlfn.NORM.INV((RAND()),$E$35,$E$36)),2)</f>
        <v/>
      </c>
      <c r="AA36" s="94" t="n">
        <v>10</v>
      </c>
      <c r="AB36" s="64">
        <f>TRUNC(IF(H36&lt;0,0,H36),0)</f>
        <v/>
      </c>
      <c r="AC36" s="64">
        <f>TRUNC(IF(I36&lt;0,0,I36),0)</f>
        <v/>
      </c>
      <c r="AD36" s="64">
        <f>TRUNC(IF(J36&lt;0,0,J36),0)</f>
        <v/>
      </c>
      <c r="AS36" s="4" t="inlineStr">
        <is>
          <t>Input</t>
        </is>
      </c>
      <c r="AT36" s="94" t="n">
        <v>10</v>
      </c>
      <c r="AU36" s="35" t="n">
        <v>17</v>
      </c>
      <c r="AV36" s="35" t="n">
        <v>18</v>
      </c>
      <c r="AW36" s="35" t="n">
        <v>21</v>
      </c>
      <c r="BA36" s="38" t="n"/>
      <c r="BB36" s="38" t="n"/>
      <c r="BC36" s="38" t="n"/>
      <c r="BF36" s="38" t="n"/>
      <c r="BG36" s="38" t="n"/>
      <c r="BH36" s="38" t="n"/>
    </row>
    <row r="37">
      <c r="G37" s="94" t="n">
        <v>11</v>
      </c>
      <c r="H37" s="94">
        <f>TRUNC((_xlfn.NORM.INV((RAND()),$E$35,$E$36)),2)</f>
        <v/>
      </c>
      <c r="I37" s="94">
        <f>TRUNC((_xlfn.NORM.INV((RAND()),$E$35,$E$36)),2)</f>
        <v/>
      </c>
      <c r="J37" s="94">
        <f>TRUNC((_xlfn.NORM.INV((RAND()),$E$35,$E$36)),2)</f>
        <v/>
      </c>
      <c r="AA37" s="94" t="n">
        <v>11</v>
      </c>
      <c r="AB37" s="64">
        <f>TRUNC(IF(H37&lt;0,0,H37),0)</f>
        <v/>
      </c>
      <c r="AC37" s="64">
        <f>TRUNC(IF(I37&lt;0,0,I37),0)</f>
        <v/>
      </c>
      <c r="AD37" s="64">
        <f>TRUNC(IF(J37&lt;0,0,J37),0)</f>
        <v/>
      </c>
      <c r="AT37" s="94" t="n">
        <v>11</v>
      </c>
      <c r="AU37" s="35" t="n">
        <v>21</v>
      </c>
      <c r="AV37" s="35" t="n">
        <v>19</v>
      </c>
      <c r="AW37" s="35" t="n">
        <v>19</v>
      </c>
      <c r="BA37" s="38" t="n"/>
      <c r="BB37" s="38" t="n"/>
      <c r="BC37" s="38" t="n"/>
      <c r="BF37" s="38" t="n"/>
      <c r="BG37" s="38" t="n"/>
      <c r="BH37" s="38" t="n"/>
    </row>
    <row r="38">
      <c r="G38" s="94" t="n">
        <v>12</v>
      </c>
      <c r="H38" s="94">
        <f>TRUNC((_xlfn.NORM.INV((RAND()),$E$35,$E$36)),2)</f>
        <v/>
      </c>
      <c r="I38" s="94">
        <f>TRUNC((_xlfn.NORM.INV((RAND()),$E$35,$E$36)),2)</f>
        <v/>
      </c>
      <c r="J38" s="94">
        <f>TRUNC((_xlfn.NORM.INV((RAND()),$E$35,$E$36)),2)</f>
        <v/>
      </c>
      <c r="AA38" s="94" t="n">
        <v>12</v>
      </c>
      <c r="AB38" s="64">
        <f>TRUNC(IF(H38&lt;0,0,H38),0)</f>
        <v/>
      </c>
      <c r="AC38" s="64">
        <f>TRUNC(IF(I38&lt;0,0,I38),0)</f>
        <v/>
      </c>
      <c r="AD38" s="64">
        <f>TRUNC(IF(J38&lt;0,0,J38),0)</f>
        <v/>
      </c>
      <c r="AT38" s="94" t="n">
        <v>12</v>
      </c>
      <c r="AU38" s="35" t="n">
        <v>20</v>
      </c>
      <c r="AV38" s="35" t="n">
        <v>13</v>
      </c>
      <c r="AW38" s="35" t="n">
        <v>16</v>
      </c>
      <c r="BA38" s="38" t="n"/>
      <c r="BB38" s="38" t="n"/>
      <c r="BC38" s="38" t="n"/>
      <c r="BF38" s="38" t="n"/>
      <c r="BG38" s="38" t="n"/>
      <c r="BH38" s="38" t="n"/>
    </row>
    <row r="39">
      <c r="G39" s="94" t="n">
        <v>13</v>
      </c>
      <c r="H39" s="94">
        <f>TRUNC((_xlfn.NORM.INV((RAND()),$E$35,$E$36)),2)</f>
        <v/>
      </c>
      <c r="I39" s="94">
        <f>TRUNC((_xlfn.NORM.INV((RAND()),$E$35,$E$36)),2)</f>
        <v/>
      </c>
      <c r="J39" s="94">
        <f>TRUNC((_xlfn.NORM.INV((RAND()),$E$35,$E$36)),2)</f>
        <v/>
      </c>
      <c r="AA39" s="94" t="n">
        <v>13</v>
      </c>
      <c r="AB39" s="64">
        <f>TRUNC(IF(H39&lt;0,0,H39),0)</f>
        <v/>
      </c>
      <c r="AC39" s="64">
        <f>TRUNC(IF(I39&lt;0,0,I39),0)</f>
        <v/>
      </c>
      <c r="AD39" s="64">
        <f>TRUNC(IF(J39&lt;0,0,J39),0)</f>
        <v/>
      </c>
      <c r="AT39" s="94" t="n">
        <v>13</v>
      </c>
      <c r="AU39" s="35" t="n">
        <v>15</v>
      </c>
      <c r="AV39" s="35" t="n">
        <v>16</v>
      </c>
      <c r="AW39" s="35" t="n">
        <v>21</v>
      </c>
      <c r="BA39" s="38" t="n"/>
      <c r="BB39" s="38" t="n"/>
      <c r="BC39" s="38" t="n"/>
      <c r="BF39" s="38" t="n"/>
      <c r="BG39" s="38" t="n"/>
      <c r="BH39" s="38" t="n"/>
    </row>
    <row r="40">
      <c r="G40" s="94" t="n">
        <v>14</v>
      </c>
      <c r="H40" s="94">
        <f>TRUNC((_xlfn.NORM.INV((RAND()),$E$35,$E$36)),2)</f>
        <v/>
      </c>
      <c r="I40" s="94">
        <f>TRUNC((_xlfn.NORM.INV((RAND()),$E$35,$E$36)),2)</f>
        <v/>
      </c>
      <c r="J40" s="94">
        <f>TRUNC((_xlfn.NORM.INV((RAND()),$E$35,$E$36)),2)</f>
        <v/>
      </c>
      <c r="AA40" s="94" t="n">
        <v>14</v>
      </c>
      <c r="AB40" s="64">
        <f>TRUNC(IF(H40&lt;0,0,H40),0)</f>
        <v/>
      </c>
      <c r="AC40" s="64">
        <f>TRUNC(IF(I40&lt;0,0,I40),0)</f>
        <v/>
      </c>
      <c r="AD40" s="64">
        <f>TRUNC(IF(J40&lt;0,0,J40),0)</f>
        <v/>
      </c>
      <c r="AT40" s="94" t="n">
        <v>14</v>
      </c>
      <c r="AU40" s="35" t="n">
        <v>16</v>
      </c>
      <c r="AV40" s="35" t="n">
        <v>17</v>
      </c>
      <c r="AW40" s="35" t="n">
        <v>17</v>
      </c>
      <c r="BA40" s="38" t="n"/>
      <c r="BB40" s="38" t="n"/>
      <c r="BC40" s="38" t="n"/>
      <c r="BF40" s="38" t="n"/>
      <c r="BG40" s="38" t="n"/>
      <c r="BH40" s="38" t="n"/>
    </row>
    <row r="41">
      <c r="G41" s="94" t="n">
        <v>15</v>
      </c>
      <c r="H41" s="94">
        <f>TRUNC((_xlfn.NORM.INV((RAND()),$E$35,$E$36)),2)</f>
        <v/>
      </c>
      <c r="I41" s="94">
        <f>TRUNC((_xlfn.NORM.INV((RAND()),$E$35,$E$36)),2)</f>
        <v/>
      </c>
      <c r="J41" s="94">
        <f>TRUNC((_xlfn.NORM.INV((RAND()),$E$35,$E$36)),2)</f>
        <v/>
      </c>
      <c r="AA41" s="94" t="n">
        <v>15</v>
      </c>
      <c r="AB41" s="64">
        <f>TRUNC(IF(H41&lt;0,0,H41),0)</f>
        <v/>
      </c>
      <c r="AC41" s="64">
        <f>TRUNC(IF(I41&lt;0,0,I41),0)</f>
        <v/>
      </c>
      <c r="AD41" s="64">
        <f>TRUNC(IF(J41&lt;0,0,J41),0)</f>
        <v/>
      </c>
      <c r="AT41" s="94" t="n">
        <v>15</v>
      </c>
      <c r="AU41" s="35" t="n">
        <v>20</v>
      </c>
      <c r="AV41" s="35" t="n">
        <v>13</v>
      </c>
      <c r="AW41" s="35" t="n">
        <v>14</v>
      </c>
      <c r="BA41" s="38" t="n"/>
      <c r="BB41" s="38" t="n"/>
      <c r="BC41" s="38" t="n"/>
      <c r="BF41" s="38" t="n"/>
      <c r="BG41" s="38" t="n"/>
      <c r="BH41" s="38" t="n"/>
    </row>
    <row r="42">
      <c r="G42" s="94" t="n">
        <v>16</v>
      </c>
      <c r="H42" s="94">
        <f>TRUNC((_xlfn.NORM.INV((RAND()),$E$35,$E$36)),2)</f>
        <v/>
      </c>
      <c r="I42" s="94">
        <f>TRUNC((_xlfn.NORM.INV((RAND()),$E$35,$E$36)),2)</f>
        <v/>
      </c>
      <c r="J42" s="94">
        <f>TRUNC((_xlfn.NORM.INV((RAND()),$E$35,$E$36)),2)</f>
        <v/>
      </c>
      <c r="AA42" s="94" t="n">
        <v>16</v>
      </c>
      <c r="AB42" s="64">
        <f>TRUNC(IF(H42&lt;0,0,H42),0)</f>
        <v/>
      </c>
      <c r="AC42" s="64">
        <f>TRUNC(IF(I42&lt;0,0,I42),0)</f>
        <v/>
      </c>
      <c r="AD42" s="64">
        <f>TRUNC(IF(J42&lt;0,0,J42),0)</f>
        <v/>
      </c>
      <c r="AT42" s="94" t="n">
        <v>16</v>
      </c>
      <c r="AU42" s="35" t="n">
        <v>15</v>
      </c>
      <c r="AV42" s="35" t="n">
        <v>20</v>
      </c>
      <c r="AW42" s="35" t="n">
        <v>21</v>
      </c>
      <c r="BA42" s="38" t="n"/>
      <c r="BB42" s="38" t="n"/>
      <c r="BC42" s="38" t="n"/>
      <c r="BF42" s="38" t="n"/>
      <c r="BG42" s="38" t="n"/>
      <c r="BH42" s="38" t="n"/>
    </row>
    <row r="43">
      <c r="G43" s="94" t="n">
        <v>17</v>
      </c>
      <c r="H43" s="94">
        <f>TRUNC((_xlfn.NORM.INV((RAND()),$E$35,$E$36)),2)</f>
        <v/>
      </c>
      <c r="I43" s="94">
        <f>TRUNC((_xlfn.NORM.INV((RAND()),$E$35,$E$36)),2)</f>
        <v/>
      </c>
      <c r="J43" s="94">
        <f>TRUNC((_xlfn.NORM.INV((RAND()),$E$35,$E$36)),2)</f>
        <v/>
      </c>
      <c r="AA43" s="94" t="n">
        <v>17</v>
      </c>
      <c r="AB43" s="64">
        <f>TRUNC(IF(H43&lt;0,0,H43),0)</f>
        <v/>
      </c>
      <c r="AC43" s="64">
        <f>TRUNC(IF(I43&lt;0,0,I43),0)</f>
        <v/>
      </c>
      <c r="AD43" s="64">
        <f>TRUNC(IF(J43&lt;0,0,J43),0)</f>
        <v/>
      </c>
      <c r="AT43" s="94" t="n">
        <v>17</v>
      </c>
      <c r="AU43" s="35" t="n">
        <v>16</v>
      </c>
      <c r="AV43" s="35" t="n">
        <v>20</v>
      </c>
      <c r="AW43" s="35" t="n">
        <v>15</v>
      </c>
      <c r="BA43" s="38" t="n"/>
      <c r="BB43" s="38" t="n"/>
      <c r="BC43" s="38" t="n"/>
      <c r="BF43" s="38" t="n"/>
      <c r="BG43" s="38" t="n"/>
      <c r="BH43" s="38" t="n"/>
    </row>
    <row r="44">
      <c r="G44" s="94" t="n">
        <v>18</v>
      </c>
      <c r="H44" s="94">
        <f>TRUNC((_xlfn.NORM.INV((RAND()),$E$35,$E$36)),2)</f>
        <v/>
      </c>
      <c r="I44" s="94">
        <f>TRUNC((_xlfn.NORM.INV((RAND()),$E$35,$E$36)),2)</f>
        <v/>
      </c>
      <c r="J44" s="94">
        <f>TRUNC((_xlfn.NORM.INV((RAND()),$E$35,$E$36)),2)</f>
        <v/>
      </c>
      <c r="AA44" s="94" t="n">
        <v>18</v>
      </c>
      <c r="AB44" s="64">
        <f>TRUNC(IF(H44&lt;0,0,H44),0)</f>
        <v/>
      </c>
      <c r="AC44" s="64">
        <f>TRUNC(IF(I44&lt;0,0,I44),0)</f>
        <v/>
      </c>
      <c r="AD44" s="64">
        <f>TRUNC(IF(J44&lt;0,0,J44),0)</f>
        <v/>
      </c>
      <c r="AT44" s="94" t="n">
        <v>18</v>
      </c>
      <c r="AU44" s="35" t="n">
        <v>20</v>
      </c>
      <c r="AV44" s="35" t="n">
        <v>23</v>
      </c>
      <c r="AW44" s="35" t="n">
        <v>16</v>
      </c>
      <c r="BA44" s="38" t="n"/>
      <c r="BB44" s="38" t="n"/>
      <c r="BC44" s="38" t="n"/>
      <c r="BF44" s="38" t="n"/>
      <c r="BG44" s="38" t="n"/>
      <c r="BH44" s="38" t="n"/>
    </row>
    <row r="45">
      <c r="G45" s="94" t="n">
        <v>19</v>
      </c>
      <c r="H45" s="94">
        <f>TRUNC((_xlfn.NORM.INV((RAND()),$E$35,$E$36)),2)</f>
        <v/>
      </c>
      <c r="I45" s="94">
        <f>TRUNC((_xlfn.NORM.INV((RAND()),$E$35,$E$36)),2)</f>
        <v/>
      </c>
      <c r="J45" s="94">
        <f>TRUNC((_xlfn.NORM.INV((RAND()),$E$35,$E$36)),2)</f>
        <v/>
      </c>
      <c r="AA45" s="94" t="n">
        <v>19</v>
      </c>
      <c r="AB45" s="64">
        <f>TRUNC(IF(H45&lt;0,0,H45),0)</f>
        <v/>
      </c>
      <c r="AC45" s="64">
        <f>TRUNC(IF(I45&lt;0,0,I45),0)</f>
        <v/>
      </c>
      <c r="AD45" s="64">
        <f>TRUNC(IF(J45&lt;0,0,J45),0)</f>
        <v/>
      </c>
      <c r="AT45" s="94" t="n">
        <v>19</v>
      </c>
      <c r="AU45" s="35" t="n">
        <v>15</v>
      </c>
      <c r="AV45" s="35" t="n">
        <v>13</v>
      </c>
      <c r="AW45" s="35" t="n">
        <v>14</v>
      </c>
      <c r="BA45" s="38" t="n"/>
      <c r="BB45" s="38" t="n"/>
      <c r="BC45" s="38" t="n"/>
      <c r="BF45" s="38" t="n"/>
      <c r="BG45" s="38" t="n"/>
      <c r="BH45" s="38" t="n"/>
    </row>
    <row r="46">
      <c r="G46" s="94" t="n">
        <v>20</v>
      </c>
      <c r="H46" s="94">
        <f>TRUNC((_xlfn.NORM.INV((RAND()),$E$35,$E$36)),2)</f>
        <v/>
      </c>
      <c r="I46" s="94">
        <f>TRUNC((_xlfn.NORM.INV((RAND()),$E$35,$E$36)),2)</f>
        <v/>
      </c>
      <c r="J46" s="94">
        <f>TRUNC((_xlfn.NORM.INV((RAND()),$E$35,$E$36)),2)</f>
        <v/>
      </c>
      <c r="AA46" s="94" t="n">
        <v>20</v>
      </c>
      <c r="AB46" s="64">
        <f>TRUNC(IF(H46&lt;0,0,H46),0)</f>
        <v/>
      </c>
      <c r="AC46" s="64">
        <f>TRUNC(IF(I46&lt;0,0,I46),0)</f>
        <v/>
      </c>
      <c r="AD46" s="64">
        <f>TRUNC(IF(J46&lt;0,0,J46),0)</f>
        <v/>
      </c>
      <c r="AT46" s="94" t="n">
        <v>20</v>
      </c>
      <c r="AU46" s="35" t="n">
        <v>12</v>
      </c>
      <c r="AV46" s="35" t="n">
        <v>12</v>
      </c>
      <c r="AW46" s="35" t="n">
        <v>16</v>
      </c>
      <c r="BA46" s="38" t="n"/>
      <c r="BB46" s="38" t="n"/>
      <c r="BC46" s="38" t="n"/>
      <c r="BF46" s="38" t="n"/>
      <c r="BG46" s="38" t="n"/>
      <c r="BH46" s="38" t="n"/>
    </row>
    <row r="47">
      <c r="G47" s="94" t="n">
        <v>21</v>
      </c>
      <c r="H47" s="94">
        <f>TRUNC((_xlfn.NORM.INV((RAND()),$E$35,$E$36)),2)</f>
        <v/>
      </c>
      <c r="I47" s="94">
        <f>TRUNC((_xlfn.NORM.INV((RAND()),$E$35,$E$36)),2)</f>
        <v/>
      </c>
      <c r="J47" s="94">
        <f>TRUNC((_xlfn.NORM.INV((RAND()),$E$35,$E$36)),2)</f>
        <v/>
      </c>
      <c r="AA47" s="94" t="n">
        <v>21</v>
      </c>
      <c r="AB47" s="64">
        <f>TRUNC(IF(H47&lt;0,0,H47),0)</f>
        <v/>
      </c>
      <c r="AC47" s="64">
        <f>TRUNC(IF(I47&lt;0,0,I47),0)</f>
        <v/>
      </c>
      <c r="AD47" s="64">
        <f>TRUNC(IF(J47&lt;0,0,J47),0)</f>
        <v/>
      </c>
      <c r="AT47" s="94" t="n">
        <v>21</v>
      </c>
      <c r="AU47" s="35" t="n">
        <v>14</v>
      </c>
      <c r="AV47" s="35" t="n">
        <v>20</v>
      </c>
      <c r="AW47" s="35" t="n">
        <v>17</v>
      </c>
      <c r="BA47" s="38" t="n"/>
      <c r="BB47" s="38" t="n"/>
      <c r="BC47" s="38" t="n"/>
      <c r="BF47" s="38" t="n"/>
      <c r="BG47" s="38" t="n"/>
      <c r="BH47" s="38" t="n"/>
    </row>
    <row r="48">
      <c r="G48" s="94" t="n">
        <v>22</v>
      </c>
      <c r="H48" s="94">
        <f>TRUNC((_xlfn.NORM.INV((RAND()),$E$35,$E$36)),2)</f>
        <v/>
      </c>
      <c r="I48" s="94">
        <f>TRUNC((_xlfn.NORM.INV((RAND()),$E$35,$E$36)),2)</f>
        <v/>
      </c>
      <c r="J48" s="94">
        <f>TRUNC((_xlfn.NORM.INV((RAND()),$E$35,$E$36)),2)</f>
        <v/>
      </c>
      <c r="AA48" s="94" t="n">
        <v>22</v>
      </c>
      <c r="AB48" s="64">
        <f>TRUNC(IF(H48&lt;0,0,H48),0)</f>
        <v/>
      </c>
      <c r="AC48" s="64">
        <f>TRUNC(IF(I48&lt;0,0,I48),0)</f>
        <v/>
      </c>
      <c r="AD48" s="64">
        <f>TRUNC(IF(J48&lt;0,0,J48),0)</f>
        <v/>
      </c>
      <c r="AT48" s="94" t="n">
        <v>22</v>
      </c>
      <c r="AU48" s="35" t="n">
        <v>20</v>
      </c>
      <c r="AV48" s="35" t="n">
        <v>16</v>
      </c>
      <c r="AW48" s="35" t="n">
        <v>17</v>
      </c>
      <c r="BA48" s="38" t="n"/>
      <c r="BB48" s="38" t="n"/>
      <c r="BC48" s="38" t="n"/>
      <c r="BF48" s="38" t="n"/>
      <c r="BG48" s="38" t="n"/>
      <c r="BH48" s="38" t="n"/>
    </row>
    <row r="49">
      <c r="G49" s="94" t="n">
        <v>23</v>
      </c>
      <c r="H49" s="94">
        <f>TRUNC((_xlfn.NORM.INV((RAND()),$E$35,$E$36)),2)</f>
        <v/>
      </c>
      <c r="I49" s="94">
        <f>TRUNC((_xlfn.NORM.INV((RAND()),$E$35,$E$36)),2)</f>
        <v/>
      </c>
      <c r="J49" s="94">
        <f>TRUNC((_xlfn.NORM.INV((RAND()),$E$35,$E$36)),2)</f>
        <v/>
      </c>
      <c r="AA49" s="94" t="n">
        <v>23</v>
      </c>
      <c r="AB49" s="64">
        <f>TRUNC(IF(H49&lt;0,0,H49),0)</f>
        <v/>
      </c>
      <c r="AC49" s="64">
        <f>TRUNC(IF(I49&lt;0,0,I49),0)</f>
        <v/>
      </c>
      <c r="AD49" s="64">
        <f>TRUNC(IF(J49&lt;0,0,J49),0)</f>
        <v/>
      </c>
      <c r="AT49" s="94" t="n">
        <v>23</v>
      </c>
      <c r="AU49" s="35" t="n">
        <v>14</v>
      </c>
      <c r="AV49" s="35" t="n">
        <v>16</v>
      </c>
      <c r="AW49" s="35" t="n">
        <v>18</v>
      </c>
      <c r="BA49" s="38" t="n"/>
      <c r="BB49" s="38" t="n"/>
      <c r="BC49" s="38" t="n"/>
      <c r="BF49" s="38" t="n"/>
      <c r="BG49" s="38" t="n"/>
      <c r="BH49" s="38" t="n"/>
    </row>
    <row r="50">
      <c r="G50" s="94" t="n">
        <v>24</v>
      </c>
      <c r="H50" s="94">
        <f>TRUNC((_xlfn.NORM.INV((RAND()),$E$35,$E$36)),2)</f>
        <v/>
      </c>
      <c r="I50" s="94">
        <f>TRUNC((_xlfn.NORM.INV((RAND()),$E$35,$E$36)),2)</f>
        <v/>
      </c>
      <c r="J50" s="94">
        <f>TRUNC((_xlfn.NORM.INV((RAND()),$E$35,$E$36)),2)</f>
        <v/>
      </c>
      <c r="AA50" s="94" t="n">
        <v>24</v>
      </c>
      <c r="AB50" s="64">
        <f>TRUNC(IF(H50&lt;0,0,H50),0)</f>
        <v/>
      </c>
      <c r="AC50" s="64">
        <f>TRUNC(IF(I50&lt;0,0,I50),0)</f>
        <v/>
      </c>
      <c r="AD50" s="64">
        <f>TRUNC(IF(J50&lt;0,0,J50),0)</f>
        <v/>
      </c>
      <c r="AT50" s="94" t="n">
        <v>24</v>
      </c>
      <c r="AU50" s="35" t="n">
        <v>19</v>
      </c>
      <c r="AV50" s="35" t="n">
        <v>20</v>
      </c>
      <c r="AW50" s="35" t="n">
        <v>10</v>
      </c>
      <c r="BA50" s="38" t="n"/>
      <c r="BB50" s="38" t="n"/>
      <c r="BC50" s="38" t="n"/>
      <c r="BF50" s="38" t="n"/>
      <c r="BG50" s="38" t="n"/>
      <c r="BH50" s="38" t="n"/>
    </row>
    <row r="51">
      <c r="G51" s="94" t="n">
        <v>25</v>
      </c>
      <c r="H51" s="94">
        <f>TRUNC((_xlfn.NORM.INV((RAND()),$E$35,$E$36)),2)</f>
        <v/>
      </c>
      <c r="I51" s="94">
        <f>TRUNC((_xlfn.NORM.INV((RAND()),$E$35,$E$36)),2)</f>
        <v/>
      </c>
      <c r="J51" s="94">
        <f>TRUNC((_xlfn.NORM.INV((RAND()),$E$35,$E$36)),2)</f>
        <v/>
      </c>
      <c r="AA51" s="94" t="n">
        <v>25</v>
      </c>
      <c r="AB51" s="64">
        <f>TRUNC(IF(H51&lt;0,0,H51),0)</f>
        <v/>
      </c>
      <c r="AC51" s="64">
        <f>TRUNC(IF(I51&lt;0,0,I51),0)</f>
        <v/>
      </c>
      <c r="AD51" s="64">
        <f>TRUNC(IF(J51&lt;0,0,J51),0)</f>
        <v/>
      </c>
      <c r="AT51" s="94" t="n">
        <v>25</v>
      </c>
      <c r="AU51" s="35" t="n">
        <v>15</v>
      </c>
      <c r="AV51" s="35" t="n">
        <v>20</v>
      </c>
      <c r="AW51" s="35" t="n">
        <v>14</v>
      </c>
      <c r="BA51" s="38" t="n"/>
      <c r="BB51" s="38" t="n"/>
      <c r="BC51" s="38" t="n"/>
      <c r="BF51" s="38" t="n"/>
      <c r="BG51" s="38" t="n"/>
      <c r="BH51" s="38" t="n"/>
    </row>
    <row r="52">
      <c r="G52" s="94" t="n">
        <v>26</v>
      </c>
      <c r="H52" s="94">
        <f>TRUNC((_xlfn.NORM.INV((RAND()),$E$35,$E$36)),2)</f>
        <v/>
      </c>
      <c r="I52" s="94">
        <f>TRUNC((_xlfn.NORM.INV((RAND()),$E$35,$E$36)),2)</f>
        <v/>
      </c>
      <c r="J52" s="94">
        <f>TRUNC((_xlfn.NORM.INV((RAND()),$E$35,$E$36)),2)</f>
        <v/>
      </c>
      <c r="AA52" s="94" t="n">
        <v>26</v>
      </c>
      <c r="AB52" s="64">
        <f>TRUNC(IF(H52&lt;0,0,H52),0)</f>
        <v/>
      </c>
      <c r="AC52" s="64">
        <f>TRUNC(IF(I52&lt;0,0,I52),0)</f>
        <v/>
      </c>
      <c r="AD52" s="64">
        <f>TRUNC(IF(J52&lt;0,0,J52),0)</f>
        <v/>
      </c>
      <c r="AT52" s="94" t="n">
        <v>26</v>
      </c>
      <c r="AU52" s="35" t="n">
        <v>14</v>
      </c>
      <c r="AV52" s="35" t="n">
        <v>17</v>
      </c>
      <c r="AW52" s="35" t="n">
        <v>16</v>
      </c>
      <c r="BA52" s="38" t="n"/>
      <c r="BB52" s="38" t="n"/>
      <c r="BC52" s="38" t="n"/>
      <c r="BF52" s="38" t="n"/>
      <c r="BG52" s="38" t="n"/>
      <c r="BH52" s="38" t="n"/>
    </row>
    <row r="53">
      <c r="G53" s="94" t="n">
        <v>27</v>
      </c>
      <c r="H53" s="94">
        <f>TRUNC((_xlfn.NORM.INV((RAND()),$E$35,$E$36)),2)</f>
        <v/>
      </c>
      <c r="I53" s="94">
        <f>TRUNC((_xlfn.NORM.INV((RAND()),$E$35,$E$36)),2)</f>
        <v/>
      </c>
      <c r="J53" s="94">
        <f>TRUNC((_xlfn.NORM.INV((RAND()),$E$35,$E$36)),2)</f>
        <v/>
      </c>
      <c r="AA53" s="94" t="n">
        <v>27</v>
      </c>
      <c r="AB53" s="64">
        <f>TRUNC(IF(H53&lt;0,0,H53),0)</f>
        <v/>
      </c>
      <c r="AC53" s="64">
        <f>TRUNC(IF(I53&lt;0,0,I53),0)</f>
        <v/>
      </c>
      <c r="AD53" s="64">
        <f>TRUNC(IF(J53&lt;0,0,J53),0)</f>
        <v/>
      </c>
      <c r="AT53" s="94" t="n">
        <v>27</v>
      </c>
      <c r="AU53" s="35" t="n">
        <v>18</v>
      </c>
      <c r="AV53" s="35" t="n">
        <v>15</v>
      </c>
      <c r="AW53" s="35" t="n">
        <v>17</v>
      </c>
      <c r="BA53" s="38" t="n"/>
      <c r="BB53" s="38" t="n"/>
      <c r="BC53" s="38" t="n"/>
      <c r="BF53" s="38" t="n"/>
      <c r="BG53" s="38" t="n"/>
      <c r="BH53" s="38" t="n"/>
    </row>
    <row r="54">
      <c r="G54" s="94" t="n">
        <v>28</v>
      </c>
      <c r="H54" s="94">
        <f>TRUNC((_xlfn.NORM.INV((RAND()),$E$35,$E$36)),2)</f>
        <v/>
      </c>
      <c r="I54" s="94">
        <f>TRUNC((_xlfn.NORM.INV((RAND()),$E$35,$E$36)),2)</f>
        <v/>
      </c>
      <c r="J54" s="94">
        <f>TRUNC((_xlfn.NORM.INV((RAND()),$E$35,$E$36)),2)</f>
        <v/>
      </c>
      <c r="AA54" s="94" t="n">
        <v>28</v>
      </c>
      <c r="AB54" s="64">
        <f>TRUNC(IF(H54&lt;0,0,H54),0)</f>
        <v/>
      </c>
      <c r="AC54" s="64">
        <f>TRUNC(IF(I54&lt;0,0,I54),0)</f>
        <v/>
      </c>
      <c r="AD54" s="64">
        <f>TRUNC(IF(J54&lt;0,0,J54),0)</f>
        <v/>
      </c>
      <c r="AT54" s="94" t="n">
        <v>28</v>
      </c>
      <c r="AU54" s="35" t="n">
        <v>15</v>
      </c>
      <c r="AV54" s="35" t="n">
        <v>15</v>
      </c>
      <c r="AW54" s="35" t="n">
        <v>11</v>
      </c>
      <c r="BA54" s="38" t="n"/>
      <c r="BB54" s="38" t="n"/>
      <c r="BC54" s="38" t="n"/>
      <c r="BF54" s="38" t="n"/>
      <c r="BG54" s="38" t="n"/>
      <c r="BH54" s="38" t="n"/>
    </row>
    <row r="55">
      <c r="G55" s="94" t="n">
        <v>29</v>
      </c>
      <c r="H55" s="94">
        <f>TRUNC((_xlfn.NORM.INV((RAND()),$E$35,$E$36)),2)</f>
        <v/>
      </c>
      <c r="I55" s="94">
        <f>TRUNC((_xlfn.NORM.INV((RAND()),$E$35,$E$36)),2)</f>
        <v/>
      </c>
      <c r="J55" s="94">
        <f>TRUNC((_xlfn.NORM.INV((RAND()),$E$35,$E$36)),2)</f>
        <v/>
      </c>
      <c r="AA55" s="94" t="n">
        <v>29</v>
      </c>
      <c r="AB55" s="64">
        <f>TRUNC(IF(H55&lt;0,0,H55),0)</f>
        <v/>
      </c>
      <c r="AC55" s="64">
        <f>TRUNC(IF(I55&lt;0,0,I55),0)</f>
        <v/>
      </c>
      <c r="AD55" s="64">
        <f>TRUNC(IF(J55&lt;0,0,J55),0)</f>
        <v/>
      </c>
      <c r="AT55" s="94" t="n">
        <v>29</v>
      </c>
      <c r="AU55" s="35" t="n">
        <v>17</v>
      </c>
      <c r="AV55" s="35" t="n">
        <v>13</v>
      </c>
      <c r="AW55" s="35" t="n">
        <v>16</v>
      </c>
      <c r="BA55" s="38" t="n"/>
      <c r="BB55" s="38" t="n"/>
      <c r="BC55" s="38" t="n"/>
      <c r="BF55" s="38" t="n"/>
      <c r="BG55" s="38" t="n"/>
      <c r="BH55" s="38" t="n"/>
    </row>
    <row r="56">
      <c r="G56" s="94" t="n">
        <v>30</v>
      </c>
      <c r="H56" s="94">
        <f>TRUNC((_xlfn.NORM.INV((RAND()),$E$35,$E$36)),2)</f>
        <v/>
      </c>
      <c r="I56" s="94">
        <f>TRUNC((_xlfn.NORM.INV((RAND()),$E$35,$E$36)),2)</f>
        <v/>
      </c>
      <c r="J56" s="94">
        <f>TRUNC((_xlfn.NORM.INV((RAND()),$E$35,$E$36)),2)</f>
        <v/>
      </c>
      <c r="AA56" s="94" t="n">
        <v>30</v>
      </c>
      <c r="AB56" s="64">
        <f>TRUNC(IF(H56&lt;0,0,H56),0)</f>
        <v/>
      </c>
      <c r="AC56" s="64">
        <f>TRUNC(IF(I56&lt;0,0,I56),0)</f>
        <v/>
      </c>
      <c r="AD56" s="64">
        <f>TRUNC(IF(J56&lt;0,0,J56),0)</f>
        <v/>
      </c>
      <c r="AT56" s="94" t="n">
        <v>30</v>
      </c>
      <c r="AU56" s="35" t="n">
        <v>18</v>
      </c>
      <c r="AV56" s="35" t="n">
        <v>12</v>
      </c>
      <c r="AW56" s="35" t="n">
        <v>19</v>
      </c>
      <c r="BA56" s="38" t="n"/>
      <c r="BB56" s="38" t="n"/>
      <c r="BC56" s="38" t="n"/>
      <c r="BF56" s="38" t="n"/>
      <c r="BG56" s="38" t="n"/>
      <c r="BH56" s="38" t="n"/>
    </row>
    <row r="57">
      <c r="G57" s="94" t="n">
        <v>31</v>
      </c>
      <c r="H57" s="94">
        <f>TRUNC((_xlfn.NORM.INV((RAND()),$E$35,$E$36)),2)</f>
        <v/>
      </c>
      <c r="I57" s="94">
        <f>TRUNC((_xlfn.NORM.INV((RAND()),$E$35,$E$36)),2)</f>
        <v/>
      </c>
      <c r="J57" s="94">
        <f>TRUNC((_xlfn.NORM.INV((RAND()),$E$35,$E$36)),2)</f>
        <v/>
      </c>
      <c r="AA57" s="94" t="n">
        <v>31</v>
      </c>
      <c r="AB57" s="64">
        <f>TRUNC(IF(H57&lt;0,0,H57),0)</f>
        <v/>
      </c>
      <c r="AC57" s="64">
        <f>TRUNC(IF(I57&lt;0,0,I57),0)</f>
        <v/>
      </c>
      <c r="AD57" s="64">
        <f>TRUNC(IF(J57&lt;0,0,J57),0)</f>
        <v/>
      </c>
      <c r="AT57" s="94" t="n">
        <v>31</v>
      </c>
      <c r="AU57" s="35" t="n">
        <v>17</v>
      </c>
      <c r="AV57" s="35" t="n">
        <v>14</v>
      </c>
      <c r="AW57" s="35" t="n">
        <v>16</v>
      </c>
      <c r="BA57" s="38" t="n"/>
      <c r="BB57" s="38" t="n"/>
      <c r="BC57" s="38" t="n"/>
      <c r="BF57" s="38" t="n"/>
      <c r="BG57" s="38" t="n"/>
      <c r="BH57" s="38" t="n"/>
    </row>
    <row r="58">
      <c r="G58" s="94" t="n">
        <v>32</v>
      </c>
      <c r="H58" s="94">
        <f>TRUNC((_xlfn.NORM.INV((RAND()),$E$35,$E$36)),2)</f>
        <v/>
      </c>
      <c r="I58" s="94">
        <f>TRUNC((_xlfn.NORM.INV((RAND()),$E$35,$E$36)),2)</f>
        <v/>
      </c>
      <c r="J58" s="94">
        <f>TRUNC((_xlfn.NORM.INV((RAND()),$E$35,$E$36)),2)</f>
        <v/>
      </c>
      <c r="AA58" s="94" t="n">
        <v>32</v>
      </c>
      <c r="AB58" s="64">
        <f>TRUNC(IF(H58&lt;0,0,H58),0)</f>
        <v/>
      </c>
      <c r="AC58" s="64">
        <f>TRUNC(IF(I58&lt;0,0,I58),0)</f>
        <v/>
      </c>
      <c r="AD58" s="64">
        <f>TRUNC(IF(J58&lt;0,0,J58),0)</f>
        <v/>
      </c>
      <c r="AT58" s="94" t="n">
        <v>32</v>
      </c>
      <c r="AU58" s="35" t="n">
        <v>15</v>
      </c>
      <c r="AV58" s="35" t="n">
        <v>22</v>
      </c>
      <c r="AW58" s="35" t="n">
        <v>15</v>
      </c>
      <c r="BA58" s="38" t="n"/>
      <c r="BB58" s="38" t="n"/>
      <c r="BC58" s="38" t="n"/>
      <c r="BF58" s="38" t="n"/>
      <c r="BG58" s="38" t="n"/>
      <c r="BH58" s="38" t="n"/>
    </row>
    <row r="59">
      <c r="G59" s="94" t="n">
        <v>33</v>
      </c>
      <c r="H59" s="94">
        <f>TRUNC((_xlfn.NORM.INV((RAND()),$E$35,$E$36)),2)</f>
        <v/>
      </c>
      <c r="I59" s="94">
        <f>TRUNC((_xlfn.NORM.INV((RAND()),$E$35,$E$36)),2)</f>
        <v/>
      </c>
      <c r="J59" s="94">
        <f>TRUNC((_xlfn.NORM.INV((RAND()),$E$35,$E$36)),2)</f>
        <v/>
      </c>
      <c r="AA59" s="94" t="n">
        <v>33</v>
      </c>
      <c r="AB59" s="64">
        <f>TRUNC(IF(H59&lt;0,0,H59),0)</f>
        <v/>
      </c>
      <c r="AC59" s="64">
        <f>TRUNC(IF(I59&lt;0,0,I59),0)</f>
        <v/>
      </c>
      <c r="AD59" s="64">
        <f>TRUNC(IF(J59&lt;0,0,J59),0)</f>
        <v/>
      </c>
      <c r="AT59" s="94" t="n">
        <v>33</v>
      </c>
      <c r="AU59" s="35" t="n">
        <v>19</v>
      </c>
      <c r="AV59" s="35" t="n">
        <v>23</v>
      </c>
      <c r="AW59" s="35" t="n">
        <v>22</v>
      </c>
      <c r="BA59" s="38" t="n"/>
      <c r="BB59" s="38" t="n"/>
      <c r="BC59" s="38" t="n"/>
      <c r="BF59" s="38" t="n"/>
      <c r="BG59" s="38" t="n"/>
      <c r="BH59" s="38" t="n"/>
    </row>
    <row r="60">
      <c r="G60" s="94" t="n">
        <v>34</v>
      </c>
      <c r="H60" s="94">
        <f>TRUNC((_xlfn.NORM.INV((RAND()),$E$35,$E$36)),2)</f>
        <v/>
      </c>
      <c r="I60" s="94">
        <f>TRUNC((_xlfn.NORM.INV((RAND()),$E$35,$E$36)),2)</f>
        <v/>
      </c>
      <c r="J60" s="94">
        <f>TRUNC((_xlfn.NORM.INV((RAND()),$E$35,$E$36)),2)</f>
        <v/>
      </c>
      <c r="AA60" s="94" t="n">
        <v>34</v>
      </c>
      <c r="AB60" s="64">
        <f>TRUNC(IF(H60&lt;0,0,H60),0)</f>
        <v/>
      </c>
      <c r="AC60" s="64">
        <f>TRUNC(IF(I60&lt;0,0,I60),0)</f>
        <v/>
      </c>
      <c r="AD60" s="64">
        <f>TRUNC(IF(J60&lt;0,0,J60),0)</f>
        <v/>
      </c>
      <c r="AT60" s="94" t="n">
        <v>34</v>
      </c>
      <c r="AU60" s="35" t="n">
        <v>14</v>
      </c>
      <c r="AV60" s="35" t="n">
        <v>15</v>
      </c>
      <c r="AW60" s="35" t="n">
        <v>15</v>
      </c>
      <c r="BA60" s="38" t="n"/>
      <c r="BB60" s="38" t="n"/>
      <c r="BC60" s="38" t="n"/>
      <c r="BF60" s="38" t="n"/>
      <c r="BG60" s="38" t="n"/>
      <c r="BH60" s="38" t="n"/>
    </row>
    <row r="61">
      <c r="G61" s="94" t="n">
        <v>35</v>
      </c>
      <c r="H61" s="94">
        <f>TRUNC((_xlfn.NORM.INV((RAND()),$E$35,$E$36)),2)</f>
        <v/>
      </c>
      <c r="I61" s="94">
        <f>TRUNC((_xlfn.NORM.INV((RAND()),$E$35,$E$36)),2)</f>
        <v/>
      </c>
      <c r="J61" s="94">
        <f>TRUNC((_xlfn.NORM.INV((RAND()),$E$35,$E$36)),2)</f>
        <v/>
      </c>
      <c r="AA61" s="94" t="n">
        <v>35</v>
      </c>
      <c r="AB61" s="64">
        <f>TRUNC(IF(H61&lt;0,0,H61),0)</f>
        <v/>
      </c>
      <c r="AC61" s="64">
        <f>TRUNC(IF(I61&lt;0,0,I61),0)</f>
        <v/>
      </c>
      <c r="AD61" s="64">
        <f>TRUNC(IF(J61&lt;0,0,J61),0)</f>
        <v/>
      </c>
      <c r="AT61" s="94" t="n">
        <v>35</v>
      </c>
      <c r="AU61" s="35" t="n">
        <v>17</v>
      </c>
      <c r="AV61" s="35" t="n">
        <v>18</v>
      </c>
      <c r="AW61" s="35" t="n">
        <v>11</v>
      </c>
      <c r="BA61" s="38" t="n"/>
      <c r="BB61" s="38" t="n"/>
      <c r="BC61" s="38" t="n"/>
      <c r="BF61" s="38" t="n"/>
      <c r="BG61" s="38" t="n"/>
      <c r="BH61" s="38" t="n"/>
    </row>
    <row r="62">
      <c r="G62" s="94" t="n">
        <v>36</v>
      </c>
      <c r="H62" s="94">
        <f>TRUNC((_xlfn.NORM.INV((RAND()),$E$35,$E$36)),2)</f>
        <v/>
      </c>
      <c r="I62" s="94">
        <f>TRUNC((_xlfn.NORM.INV((RAND()),$E$35,$E$36)),2)</f>
        <v/>
      </c>
      <c r="J62" s="94">
        <f>TRUNC((_xlfn.NORM.INV((RAND()),$E$35,$E$36)),2)</f>
        <v/>
      </c>
      <c r="AA62" s="94" t="n">
        <v>36</v>
      </c>
      <c r="AB62" s="64">
        <f>TRUNC(IF(H62&lt;0,0,H62),0)</f>
        <v/>
      </c>
      <c r="AC62" s="64">
        <f>TRUNC(IF(I62&lt;0,0,I62),0)</f>
        <v/>
      </c>
      <c r="AD62" s="64">
        <f>TRUNC(IF(J62&lt;0,0,J62),0)</f>
        <v/>
      </c>
      <c r="AT62" s="94" t="n">
        <v>36</v>
      </c>
      <c r="AU62" s="35" t="n">
        <v>14</v>
      </c>
      <c r="AV62" s="35" t="n">
        <v>15</v>
      </c>
      <c r="AW62" s="35" t="n">
        <v>17</v>
      </c>
      <c r="BA62" s="38" t="n"/>
      <c r="BB62" s="38" t="n"/>
      <c r="BC62" s="38" t="n"/>
      <c r="BF62" s="38" t="n"/>
      <c r="BG62" s="38" t="n"/>
      <c r="BH62" s="38" t="n"/>
    </row>
    <row r="63">
      <c r="G63" s="94" t="n">
        <v>37</v>
      </c>
      <c r="H63" s="94">
        <f>TRUNC((_xlfn.NORM.INV((RAND()),$E$35,$E$36)),2)</f>
        <v/>
      </c>
      <c r="I63" s="94">
        <f>TRUNC((_xlfn.NORM.INV((RAND()),$E$35,$E$36)),2)</f>
        <v/>
      </c>
      <c r="J63" s="94">
        <f>TRUNC((_xlfn.NORM.INV((RAND()),$E$35,$E$36)),2)</f>
        <v/>
      </c>
      <c r="AA63" s="94" t="n">
        <v>37</v>
      </c>
      <c r="AB63" s="64">
        <f>TRUNC(IF(H63&lt;0,0,H63),0)</f>
        <v/>
      </c>
      <c r="AC63" s="64">
        <f>TRUNC(IF(I63&lt;0,0,I63),0)</f>
        <v/>
      </c>
      <c r="AD63" s="64">
        <f>TRUNC(IF(J63&lt;0,0,J63),0)</f>
        <v/>
      </c>
      <c r="AT63" s="94" t="n">
        <v>37</v>
      </c>
      <c r="AU63" s="35" t="n">
        <v>22</v>
      </c>
      <c r="AV63" s="35" t="n">
        <v>18</v>
      </c>
      <c r="AW63" s="35" t="n">
        <v>19</v>
      </c>
      <c r="BA63" s="38" t="n"/>
      <c r="BB63" s="38" t="n"/>
      <c r="BC63" s="38" t="n"/>
      <c r="BF63" s="38" t="n"/>
      <c r="BG63" s="38" t="n"/>
      <c r="BH63" s="38" t="n"/>
    </row>
    <row r="64">
      <c r="G64" s="94" t="n">
        <v>38</v>
      </c>
      <c r="H64" s="94">
        <f>TRUNC((_xlfn.NORM.INV((RAND()),$E$35,$E$36)),2)</f>
        <v/>
      </c>
      <c r="I64" s="94">
        <f>TRUNC((_xlfn.NORM.INV((RAND()),$E$35,$E$36)),2)</f>
        <v/>
      </c>
      <c r="J64" s="94">
        <f>TRUNC((_xlfn.NORM.INV((RAND()),$E$35,$E$36)),2)</f>
        <v/>
      </c>
      <c r="AA64" s="94" t="n">
        <v>38</v>
      </c>
      <c r="AB64" s="64">
        <f>TRUNC(IF(H64&lt;0,0,H64),0)</f>
        <v/>
      </c>
      <c r="AC64" s="64">
        <f>TRUNC(IF(I64&lt;0,0,I64),0)</f>
        <v/>
      </c>
      <c r="AD64" s="64">
        <f>TRUNC(IF(J64&lt;0,0,J64),0)</f>
        <v/>
      </c>
      <c r="AT64" s="94" t="n">
        <v>38</v>
      </c>
      <c r="AU64" s="35" t="n">
        <v>15</v>
      </c>
      <c r="AV64" s="35" t="n">
        <v>17</v>
      </c>
      <c r="AW64" s="35" t="n">
        <v>17</v>
      </c>
      <c r="BA64" s="38" t="n"/>
      <c r="BB64" s="38" t="n"/>
      <c r="BC64" s="38" t="n"/>
      <c r="BF64" s="38" t="n"/>
      <c r="BG64" s="38" t="n"/>
      <c r="BH64" s="38" t="n"/>
    </row>
    <row r="65">
      <c r="G65" s="94" t="n">
        <v>39</v>
      </c>
      <c r="H65" s="94">
        <f>TRUNC((_xlfn.NORM.INV((RAND()),$E$35,$E$36)),2)</f>
        <v/>
      </c>
      <c r="I65" s="94">
        <f>TRUNC((_xlfn.NORM.INV((RAND()),$E$35,$E$36)),2)</f>
        <v/>
      </c>
      <c r="J65" s="94">
        <f>TRUNC((_xlfn.NORM.INV((RAND()),$E$35,$E$36)),2)</f>
        <v/>
      </c>
      <c r="AA65" s="94" t="n">
        <v>39</v>
      </c>
      <c r="AB65" s="64">
        <f>TRUNC(IF(H65&lt;0,0,H65),0)</f>
        <v/>
      </c>
      <c r="AC65" s="64">
        <f>TRUNC(IF(I65&lt;0,0,I65),0)</f>
        <v/>
      </c>
      <c r="AD65" s="64">
        <f>TRUNC(IF(J65&lt;0,0,J65),0)</f>
        <v/>
      </c>
      <c r="AT65" s="94" t="n">
        <v>39</v>
      </c>
      <c r="AU65" s="35" t="n">
        <v>19</v>
      </c>
      <c r="AV65" s="35" t="n">
        <v>24</v>
      </c>
      <c r="AW65" s="35" t="n">
        <v>16</v>
      </c>
      <c r="BA65" s="38" t="n"/>
      <c r="BB65" s="38" t="n"/>
      <c r="BC65" s="38" t="n"/>
      <c r="BF65" s="38" t="n"/>
      <c r="BG65" s="38" t="n"/>
      <c r="BH65" s="38" t="n"/>
    </row>
    <row r="66">
      <c r="G66" s="94" t="n">
        <v>40</v>
      </c>
      <c r="H66" s="94">
        <f>TRUNC((_xlfn.NORM.INV((RAND()),$E$35,$E$36)),2)</f>
        <v/>
      </c>
      <c r="I66" s="94">
        <f>TRUNC((_xlfn.NORM.INV((RAND()),$E$35,$E$36)),2)</f>
        <v/>
      </c>
      <c r="J66" s="94">
        <f>TRUNC((_xlfn.NORM.INV((RAND()),$E$35,$E$36)),2)</f>
        <v/>
      </c>
      <c r="AA66" s="94" t="n">
        <v>40</v>
      </c>
      <c r="AB66" s="64">
        <f>TRUNC(IF(H66&lt;0,0,H66),0)</f>
        <v/>
      </c>
      <c r="AC66" s="64">
        <f>TRUNC(IF(I66&lt;0,0,I66),0)</f>
        <v/>
      </c>
      <c r="AD66" s="64">
        <f>TRUNC(IF(J66&lt;0,0,J66),0)</f>
        <v/>
      </c>
      <c r="AT66" s="94" t="n">
        <v>40</v>
      </c>
      <c r="AU66" s="35" t="n">
        <v>16</v>
      </c>
      <c r="AV66" s="35" t="n">
        <v>19</v>
      </c>
      <c r="AW66" s="35" t="n">
        <v>22</v>
      </c>
      <c r="BA66" s="38" t="n"/>
      <c r="BB66" s="38" t="n"/>
      <c r="BC66" s="38" t="n"/>
      <c r="BF66" s="38" t="n"/>
      <c r="BG66" s="38" t="n"/>
      <c r="BH66" s="38" t="n"/>
    </row>
    <row r="67">
      <c r="G67" s="94" t="n">
        <v>41</v>
      </c>
      <c r="H67" s="94">
        <f>TRUNC((_xlfn.NORM.INV((RAND()),$E$35,$E$36)),2)</f>
        <v/>
      </c>
      <c r="I67" s="94">
        <f>TRUNC((_xlfn.NORM.INV((RAND()),$E$35,$E$36)),2)</f>
        <v/>
      </c>
      <c r="J67" s="94">
        <f>TRUNC((_xlfn.NORM.INV((RAND()),$E$35,$E$36)),2)</f>
        <v/>
      </c>
      <c r="AA67" s="94" t="n">
        <v>41</v>
      </c>
      <c r="AB67" s="64">
        <f>TRUNC(IF(H67&lt;0,0,H67),0)</f>
        <v/>
      </c>
      <c r="AC67" s="64">
        <f>TRUNC(IF(I67&lt;0,0,I67),0)</f>
        <v/>
      </c>
      <c r="AD67" s="64">
        <f>TRUNC(IF(J67&lt;0,0,J67),0)</f>
        <v/>
      </c>
      <c r="AT67" s="94" t="n">
        <v>41</v>
      </c>
      <c r="AU67" s="35" t="n">
        <v>17</v>
      </c>
      <c r="AV67" s="35" t="n">
        <v>19</v>
      </c>
      <c r="AW67" s="35" t="n">
        <v>14</v>
      </c>
      <c r="BA67" s="38" t="n"/>
      <c r="BB67" s="38" t="n"/>
      <c r="BC67" s="38" t="n"/>
      <c r="BF67" s="38" t="n"/>
      <c r="BG67" s="38" t="n"/>
      <c r="BH67" s="38" t="n"/>
    </row>
    <row r="68">
      <c r="G68" s="94" t="n">
        <v>42</v>
      </c>
      <c r="H68" s="94">
        <f>TRUNC((_xlfn.NORM.INV((RAND()),$E$35,$E$36)),2)</f>
        <v/>
      </c>
      <c r="I68" s="94">
        <f>TRUNC((_xlfn.NORM.INV((RAND()),$E$35,$E$36)),2)</f>
        <v/>
      </c>
      <c r="J68" s="94">
        <f>TRUNC((_xlfn.NORM.INV((RAND()),$E$35,$E$36)),2)</f>
        <v/>
      </c>
      <c r="AA68" s="94" t="n">
        <v>42</v>
      </c>
      <c r="AB68" s="64">
        <f>TRUNC(IF(H68&lt;0,0,H68),0)</f>
        <v/>
      </c>
      <c r="AC68" s="64">
        <f>TRUNC(IF(I68&lt;0,0,I68),0)</f>
        <v/>
      </c>
      <c r="AD68" s="64">
        <f>TRUNC(IF(J68&lt;0,0,J68),0)</f>
        <v/>
      </c>
      <c r="AT68" s="94" t="n">
        <v>42</v>
      </c>
      <c r="AU68" s="35" t="n">
        <v>18</v>
      </c>
      <c r="AV68" s="35" t="n">
        <v>24</v>
      </c>
      <c r="AW68" s="35" t="n">
        <v>16</v>
      </c>
      <c r="BA68" s="38" t="n"/>
      <c r="BB68" s="38" t="n"/>
      <c r="BC68" s="38" t="n"/>
      <c r="BF68" s="38" t="n"/>
      <c r="BG68" s="38" t="n"/>
      <c r="BH68" s="38" t="n"/>
    </row>
    <row r="69">
      <c r="G69" s="94" t="n">
        <v>43</v>
      </c>
      <c r="H69" s="94">
        <f>TRUNC((_xlfn.NORM.INV((RAND()),$E$35,$E$36)),2)</f>
        <v/>
      </c>
      <c r="I69" s="94">
        <f>TRUNC((_xlfn.NORM.INV((RAND()),$E$35,$E$36)),2)</f>
        <v/>
      </c>
      <c r="J69" s="94">
        <f>TRUNC((_xlfn.NORM.INV((RAND()),$E$35,$E$36)),2)</f>
        <v/>
      </c>
      <c r="AA69" s="94" t="n">
        <v>43</v>
      </c>
      <c r="AB69" s="64">
        <f>TRUNC(IF(H69&lt;0,0,H69),0)</f>
        <v/>
      </c>
      <c r="AC69" s="64">
        <f>TRUNC(IF(I69&lt;0,0,I69),0)</f>
        <v/>
      </c>
      <c r="AD69" s="64">
        <f>TRUNC(IF(J69&lt;0,0,J69),0)</f>
        <v/>
      </c>
      <c r="AT69" s="94" t="n">
        <v>43</v>
      </c>
      <c r="AU69" s="35" t="n">
        <v>15</v>
      </c>
      <c r="AV69" s="35" t="n">
        <v>12</v>
      </c>
      <c r="AW69" s="35" t="n">
        <v>12</v>
      </c>
      <c r="BA69" s="38" t="n"/>
      <c r="BB69" s="38" t="n"/>
      <c r="BC69" s="38" t="n"/>
      <c r="BF69" s="38" t="n"/>
      <c r="BG69" s="38" t="n"/>
      <c r="BH69" s="38" t="n"/>
    </row>
    <row r="70">
      <c r="G70" s="94" t="n">
        <v>44</v>
      </c>
      <c r="H70" s="94">
        <f>TRUNC((_xlfn.NORM.INV((RAND()),$E$35,$E$36)),2)</f>
        <v/>
      </c>
      <c r="I70" s="94">
        <f>TRUNC((_xlfn.NORM.INV((RAND()),$E$35,$E$36)),2)</f>
        <v/>
      </c>
      <c r="J70" s="94">
        <f>TRUNC((_xlfn.NORM.INV((RAND()),$E$35,$E$36)),2)</f>
        <v/>
      </c>
      <c r="AA70" s="94" t="n">
        <v>44</v>
      </c>
      <c r="AB70" s="64">
        <f>TRUNC(IF(H70&lt;0,0,H70),0)</f>
        <v/>
      </c>
      <c r="AC70" s="64">
        <f>TRUNC(IF(I70&lt;0,0,I70),0)</f>
        <v/>
      </c>
      <c r="AD70" s="64">
        <f>TRUNC(IF(J70&lt;0,0,J70),0)</f>
        <v/>
      </c>
      <c r="AT70" s="94" t="n">
        <v>44</v>
      </c>
      <c r="AU70" s="35" t="n">
        <v>22</v>
      </c>
      <c r="AV70" s="35" t="n">
        <v>19</v>
      </c>
      <c r="AW70" s="35" t="n">
        <v>21</v>
      </c>
      <c r="BA70" s="38" t="n"/>
      <c r="BB70" s="38" t="n"/>
      <c r="BC70" s="38" t="n"/>
      <c r="BF70" s="38" t="n"/>
      <c r="BG70" s="38" t="n"/>
      <c r="BH70" s="38" t="n"/>
    </row>
    <row r="71">
      <c r="G71" s="94" t="n">
        <v>45</v>
      </c>
      <c r="H71" s="94">
        <f>TRUNC((_xlfn.NORM.INV((RAND()),$E$35,$E$36)),2)</f>
        <v/>
      </c>
      <c r="I71" s="94">
        <f>TRUNC((_xlfn.NORM.INV((RAND()),$E$35,$E$36)),2)</f>
        <v/>
      </c>
      <c r="J71" s="94">
        <f>TRUNC((_xlfn.NORM.INV((RAND()),$E$35,$E$36)),2)</f>
        <v/>
      </c>
      <c r="AA71" s="94" t="n">
        <v>45</v>
      </c>
      <c r="AB71" s="64">
        <f>TRUNC(IF(H71&lt;0,0,H71),0)</f>
        <v/>
      </c>
      <c r="AC71" s="64">
        <f>TRUNC(IF(I71&lt;0,0,I71),0)</f>
        <v/>
      </c>
      <c r="AD71" s="64">
        <f>TRUNC(IF(J71&lt;0,0,J71),0)</f>
        <v/>
      </c>
      <c r="AT71" s="94" t="n">
        <v>45</v>
      </c>
      <c r="AU71" s="35" t="n">
        <v>19</v>
      </c>
      <c r="AV71" s="35" t="n">
        <v>15</v>
      </c>
      <c r="AW71" s="35" t="n">
        <v>12</v>
      </c>
      <c r="BA71" s="38" t="n"/>
      <c r="BB71" s="38" t="n"/>
      <c r="BC71" s="38" t="n"/>
      <c r="BF71" s="38" t="n"/>
      <c r="BG71" s="38" t="n"/>
      <c r="BH71" s="38" t="n"/>
    </row>
    <row r="72">
      <c r="G72" s="94" t="n">
        <v>46</v>
      </c>
      <c r="H72" s="94">
        <f>TRUNC((_xlfn.NORM.INV((RAND()),$E$35,$E$36)),2)</f>
        <v/>
      </c>
      <c r="I72" s="94">
        <f>TRUNC((_xlfn.NORM.INV((RAND()),$E$35,$E$36)),2)</f>
        <v/>
      </c>
      <c r="J72" s="94">
        <f>TRUNC((_xlfn.NORM.INV((RAND()),$E$35,$E$36)),2)</f>
        <v/>
      </c>
      <c r="AA72" s="94" t="n">
        <v>46</v>
      </c>
      <c r="AB72" s="64">
        <f>TRUNC(IF(H72&lt;0,0,H72),0)</f>
        <v/>
      </c>
      <c r="AC72" s="64">
        <f>TRUNC(IF(I72&lt;0,0,I72),0)</f>
        <v/>
      </c>
      <c r="AD72" s="64">
        <f>TRUNC(IF(J72&lt;0,0,J72),0)</f>
        <v/>
      </c>
      <c r="AT72" s="94" t="n">
        <v>46</v>
      </c>
      <c r="AU72" s="35" t="n">
        <v>11</v>
      </c>
      <c r="AV72" s="35" t="n">
        <v>21</v>
      </c>
      <c r="AW72" s="35" t="n">
        <v>23</v>
      </c>
      <c r="BA72" s="38" t="n"/>
      <c r="BB72" s="38" t="n"/>
      <c r="BC72" s="38" t="n"/>
      <c r="BF72" s="38" t="n"/>
      <c r="BG72" s="38" t="n"/>
      <c r="BH72" s="38" t="n"/>
    </row>
    <row r="73">
      <c r="G73" s="94" t="n">
        <v>47</v>
      </c>
      <c r="H73" s="94">
        <f>TRUNC((_xlfn.NORM.INV((RAND()),$E$35,$E$36)),2)</f>
        <v/>
      </c>
      <c r="I73" s="94">
        <f>TRUNC((_xlfn.NORM.INV((RAND()),$E$35,$E$36)),2)</f>
        <v/>
      </c>
      <c r="J73" s="94">
        <f>TRUNC((_xlfn.NORM.INV((RAND()),$E$35,$E$36)),2)</f>
        <v/>
      </c>
      <c r="AA73" s="94" t="n">
        <v>47</v>
      </c>
      <c r="AB73" s="64">
        <f>TRUNC(IF(H73&lt;0,0,H73),0)</f>
        <v/>
      </c>
      <c r="AC73" s="64">
        <f>TRUNC(IF(I73&lt;0,0,I73),0)</f>
        <v/>
      </c>
      <c r="AD73" s="64">
        <f>TRUNC(IF(J73&lt;0,0,J73),0)</f>
        <v/>
      </c>
      <c r="AT73" s="94" t="n">
        <v>47</v>
      </c>
      <c r="AU73" s="35" t="n">
        <v>19</v>
      </c>
      <c r="AV73" s="35" t="n">
        <v>14</v>
      </c>
      <c r="AW73" s="35" t="n">
        <v>19</v>
      </c>
      <c r="BA73" s="38" t="n"/>
      <c r="BB73" s="38" t="n"/>
      <c r="BC73" s="38" t="n"/>
      <c r="BF73" s="38" t="n"/>
      <c r="BG73" s="38" t="n"/>
      <c r="BH73" s="38" t="n"/>
    </row>
    <row r="74">
      <c r="G74" s="94" t="n">
        <v>48</v>
      </c>
      <c r="H74" s="94">
        <f>TRUNC((_xlfn.NORM.INV((RAND()),$E$35,$E$36)),2)</f>
        <v/>
      </c>
      <c r="I74" s="94">
        <f>TRUNC((_xlfn.NORM.INV((RAND()),$E$35,$E$36)),2)</f>
        <v/>
      </c>
      <c r="J74" s="94">
        <f>TRUNC((_xlfn.NORM.INV((RAND()),$E$35,$E$36)),2)</f>
        <v/>
      </c>
      <c r="AA74" s="94" t="n">
        <v>48</v>
      </c>
      <c r="AB74" s="64">
        <f>TRUNC(IF(H74&lt;0,0,H74),0)</f>
        <v/>
      </c>
      <c r="AC74" s="64">
        <f>TRUNC(IF(I74&lt;0,0,I74),0)</f>
        <v/>
      </c>
      <c r="AD74" s="64">
        <f>TRUNC(IF(J74&lt;0,0,J74),0)</f>
        <v/>
      </c>
      <c r="AT74" s="94" t="n">
        <v>48</v>
      </c>
      <c r="AU74" s="35" t="n">
        <v>14</v>
      </c>
      <c r="AV74" s="35" t="n">
        <v>24</v>
      </c>
      <c r="AW74" s="35" t="n">
        <v>21</v>
      </c>
      <c r="BA74" s="38" t="n"/>
      <c r="BB74" s="38" t="n"/>
      <c r="BC74" s="38" t="n"/>
      <c r="BF74" s="38" t="n"/>
      <c r="BG74" s="38" t="n"/>
      <c r="BH74" s="38" t="n"/>
    </row>
    <row r="75">
      <c r="G75" s="94" t="n">
        <v>49</v>
      </c>
      <c r="H75" s="94">
        <f>TRUNC((_xlfn.NORM.INV((RAND()),$E$35,$E$36)),2)</f>
        <v/>
      </c>
      <c r="I75" s="94">
        <f>TRUNC((_xlfn.NORM.INV((RAND()),$E$35,$E$36)),2)</f>
        <v/>
      </c>
      <c r="J75" s="94">
        <f>TRUNC((_xlfn.NORM.INV((RAND()),$E$35,$E$36)),2)</f>
        <v/>
      </c>
      <c r="AA75" s="94" t="n">
        <v>49</v>
      </c>
      <c r="AB75" s="64">
        <f>TRUNC(IF(H75&lt;0,0,H75),0)</f>
        <v/>
      </c>
      <c r="AC75" s="64">
        <f>TRUNC(IF(I75&lt;0,0,I75),0)</f>
        <v/>
      </c>
      <c r="AD75" s="64">
        <f>TRUNC(IF(J75&lt;0,0,J75),0)</f>
        <v/>
      </c>
      <c r="AT75" s="94" t="n">
        <v>49</v>
      </c>
      <c r="AU75" s="35" t="n">
        <v>14</v>
      </c>
      <c r="AV75" s="35" t="n">
        <v>16</v>
      </c>
      <c r="AW75" s="35" t="n">
        <v>16</v>
      </c>
      <c r="BA75" s="38" t="n"/>
      <c r="BB75" s="38" t="n"/>
      <c r="BC75" s="38" t="n"/>
      <c r="BF75" s="38" t="n"/>
      <c r="BG75" s="38" t="n"/>
      <c r="BH75" s="38" t="n"/>
    </row>
    <row r="76">
      <c r="G76" s="94" t="n">
        <v>50</v>
      </c>
      <c r="H76" s="94">
        <f>TRUNC((_xlfn.NORM.INV((RAND()),$E$35,$E$36)),2)</f>
        <v/>
      </c>
      <c r="I76" s="94">
        <f>TRUNC((_xlfn.NORM.INV((RAND()),$E$35,$E$36)),2)</f>
        <v/>
      </c>
      <c r="J76" s="94">
        <f>TRUNC((_xlfn.NORM.INV((RAND()),$E$35,$E$36)),2)</f>
        <v/>
      </c>
      <c r="AA76" s="94" t="n">
        <v>50</v>
      </c>
      <c r="AB76" s="64">
        <f>TRUNC(IF(H76&lt;0,0,H76),0)</f>
        <v/>
      </c>
      <c r="AC76" s="64">
        <f>TRUNC(IF(I76&lt;0,0,I76),0)</f>
        <v/>
      </c>
      <c r="AD76" s="64">
        <f>TRUNC(IF(J76&lt;0,0,J76),0)</f>
        <v/>
      </c>
      <c r="AT76" s="94" t="n">
        <v>50</v>
      </c>
      <c r="AU76" s="35" t="n">
        <v>17</v>
      </c>
      <c r="AV76" s="35" t="n">
        <v>10</v>
      </c>
      <c r="AW76" s="35" t="n">
        <v>13</v>
      </c>
      <c r="BA76" s="38" t="n"/>
      <c r="BB76" s="38" t="n"/>
      <c r="BC76" s="38" t="n"/>
      <c r="BF76" s="38" t="n"/>
      <c r="BG76" s="38" t="n"/>
      <c r="BH76" s="38" t="n"/>
    </row>
    <row r="77">
      <c r="G77" s="94" t="n">
        <v>51</v>
      </c>
      <c r="H77" s="94">
        <f>TRUNC((_xlfn.NORM.INV((RAND()),$E$35,$E$36)),2)</f>
        <v/>
      </c>
      <c r="I77" s="94">
        <f>TRUNC((_xlfn.NORM.INV((RAND()),$E$35,$E$36)),2)</f>
        <v/>
      </c>
      <c r="J77" s="94">
        <f>TRUNC((_xlfn.NORM.INV((RAND()),$E$35,$E$36)),2)</f>
        <v/>
      </c>
      <c r="AA77" s="94" t="n">
        <v>51</v>
      </c>
      <c r="AB77" s="64">
        <f>TRUNC(IF(H77&lt;0,0,H77),0)</f>
        <v/>
      </c>
      <c r="AC77" s="64">
        <f>TRUNC(IF(I77&lt;0,0,I77),0)</f>
        <v/>
      </c>
      <c r="AD77" s="64">
        <f>TRUNC(IF(J77&lt;0,0,J77),0)</f>
        <v/>
      </c>
      <c r="AT77" s="94" t="n">
        <v>51</v>
      </c>
      <c r="AU77" s="35" t="n">
        <v>18</v>
      </c>
      <c r="AV77" s="35" t="n">
        <v>12</v>
      </c>
      <c r="AW77" s="35" t="n">
        <v>17</v>
      </c>
      <c r="BA77" s="38" t="n"/>
      <c r="BB77" s="38" t="n"/>
      <c r="BC77" s="38" t="n"/>
      <c r="BF77" s="38" t="n"/>
      <c r="BG77" s="38" t="n"/>
      <c r="BH77" s="38" t="n"/>
    </row>
    <row r="78">
      <c r="G78" s="94" t="n">
        <v>52</v>
      </c>
      <c r="H78" s="94">
        <f>TRUNC((_xlfn.NORM.INV((RAND()),$E$35,$E$36)),2)</f>
        <v/>
      </c>
      <c r="I78" s="94">
        <f>TRUNC((_xlfn.NORM.INV((RAND()),$E$35,$E$36)),2)</f>
        <v/>
      </c>
      <c r="J78" s="94">
        <f>TRUNC((_xlfn.NORM.INV((RAND()),$E$35,$E$36)),2)</f>
        <v/>
      </c>
      <c r="AA78" s="94" t="n">
        <v>52</v>
      </c>
      <c r="AB78" s="64">
        <f>TRUNC(IF(H78&lt;0,0,H78),0)</f>
        <v/>
      </c>
      <c r="AC78" s="64">
        <f>TRUNC(IF(I78&lt;0,0,I78),0)</f>
        <v/>
      </c>
      <c r="AD78" s="64">
        <f>TRUNC(IF(J78&lt;0,0,J78),0)</f>
        <v/>
      </c>
      <c r="AT78" s="94" t="n">
        <v>52</v>
      </c>
      <c r="AU78" s="35" t="n">
        <v>18</v>
      </c>
      <c r="AV78" s="35" t="n">
        <v>16</v>
      </c>
      <c r="AW78" s="35" t="n">
        <v>20</v>
      </c>
      <c r="BA78" s="38" t="n"/>
      <c r="BB78" s="38" t="n"/>
      <c r="BC78" s="38" t="n"/>
      <c r="BF78" s="38" t="n"/>
      <c r="BG78" s="38" t="n"/>
      <c r="BH78" s="38" t="n"/>
    </row>
    <row r="79">
      <c r="G79" s="94" t="n">
        <v>53</v>
      </c>
      <c r="H79" s="94">
        <f>TRUNC((_xlfn.NORM.INV((RAND()),$E$35,$E$36)),2)</f>
        <v/>
      </c>
      <c r="I79" s="94">
        <f>TRUNC((_xlfn.NORM.INV((RAND()),$E$35,$E$36)),2)</f>
        <v/>
      </c>
      <c r="J79" s="94">
        <f>TRUNC((_xlfn.NORM.INV((RAND()),$E$35,$E$36)),2)</f>
        <v/>
      </c>
      <c r="AA79" s="94" t="n">
        <v>53</v>
      </c>
      <c r="AB79" s="64">
        <f>TRUNC(IF(H79&lt;0,0,H79),0)</f>
        <v/>
      </c>
      <c r="AC79" s="64">
        <f>TRUNC(IF(I79&lt;0,0,I79),0)</f>
        <v/>
      </c>
      <c r="AD79" s="64">
        <f>TRUNC(IF(J79&lt;0,0,J79),0)</f>
        <v/>
      </c>
      <c r="AT79" s="94" t="n">
        <v>53</v>
      </c>
      <c r="AU79" s="35" t="n">
        <v>16</v>
      </c>
      <c r="AV79" s="35" t="n">
        <v>14</v>
      </c>
      <c r="AW79" s="35" t="n">
        <v>15</v>
      </c>
      <c r="BA79" s="38" t="n"/>
      <c r="BB79" s="38" t="n"/>
      <c r="BC79" s="38" t="n"/>
      <c r="BF79" s="38" t="n"/>
      <c r="BG79" s="38" t="n"/>
      <c r="BH79" s="38" t="n"/>
    </row>
    <row r="80">
      <c r="G80" s="94" t="n">
        <v>54</v>
      </c>
      <c r="H80" s="94">
        <f>TRUNC((_xlfn.NORM.INV((RAND()),$E$35,$E$36)),2)</f>
        <v/>
      </c>
      <c r="I80" s="94">
        <f>TRUNC((_xlfn.NORM.INV((RAND()),$E$35,$E$36)),2)</f>
        <v/>
      </c>
      <c r="J80" s="94">
        <f>TRUNC((_xlfn.NORM.INV((RAND()),$E$35,$E$36)),2)</f>
        <v/>
      </c>
      <c r="AA80" s="94" t="n">
        <v>54</v>
      </c>
      <c r="AB80" s="64">
        <f>TRUNC(IF(H80&lt;0,0,H80),0)</f>
        <v/>
      </c>
      <c r="AC80" s="64">
        <f>TRUNC(IF(I80&lt;0,0,I80),0)</f>
        <v/>
      </c>
      <c r="AD80" s="64">
        <f>TRUNC(IF(J80&lt;0,0,J80),0)</f>
        <v/>
      </c>
      <c r="AT80" s="94" t="n">
        <v>54</v>
      </c>
      <c r="AU80" s="35" t="n">
        <v>18</v>
      </c>
      <c r="AV80" s="35" t="n">
        <v>18</v>
      </c>
      <c r="AW80" s="35" t="n">
        <v>18</v>
      </c>
      <c r="BA80" s="38" t="n"/>
      <c r="BB80" s="38" t="n"/>
      <c r="BC80" s="38" t="n"/>
      <c r="BF80" s="38" t="n"/>
      <c r="BG80" s="38" t="n"/>
      <c r="BH80" s="38" t="n"/>
    </row>
    <row r="81">
      <c r="G81" s="94" t="n">
        <v>55</v>
      </c>
      <c r="H81" s="94">
        <f>TRUNC((_xlfn.NORM.INV((RAND()),$E$35,$E$36)),2)</f>
        <v/>
      </c>
      <c r="I81" s="94">
        <f>TRUNC((_xlfn.NORM.INV((RAND()),$E$35,$E$36)),2)</f>
        <v/>
      </c>
      <c r="J81" s="94">
        <f>TRUNC((_xlfn.NORM.INV((RAND()),$E$35,$E$36)),2)</f>
        <v/>
      </c>
      <c r="AA81" s="94" t="n">
        <v>55</v>
      </c>
      <c r="AB81" s="64">
        <f>TRUNC(IF(H81&lt;0,0,H81),0)</f>
        <v/>
      </c>
      <c r="AC81" s="64">
        <f>TRUNC(IF(I81&lt;0,0,I81),0)</f>
        <v/>
      </c>
      <c r="AD81" s="64">
        <f>TRUNC(IF(J81&lt;0,0,J81),0)</f>
        <v/>
      </c>
      <c r="AT81" s="94" t="n">
        <v>55</v>
      </c>
      <c r="AU81" s="35" t="n">
        <v>13</v>
      </c>
      <c r="AV81" s="35" t="n">
        <v>13</v>
      </c>
      <c r="AW81" s="35" t="n">
        <v>9</v>
      </c>
      <c r="BA81" s="38" t="n"/>
      <c r="BB81" s="38" t="n"/>
      <c r="BC81" s="38" t="n"/>
      <c r="BF81" s="38" t="n"/>
      <c r="BG81" s="38" t="n"/>
      <c r="BH81" s="38" t="n"/>
    </row>
    <row r="82">
      <c r="G82" s="94" t="n">
        <v>56</v>
      </c>
      <c r="H82" s="94">
        <f>TRUNC((_xlfn.NORM.INV((RAND()),$E$35,$E$36)),2)</f>
        <v/>
      </c>
      <c r="I82" s="94">
        <f>TRUNC((_xlfn.NORM.INV((RAND()),$E$35,$E$36)),2)</f>
        <v/>
      </c>
      <c r="J82" s="94">
        <f>TRUNC((_xlfn.NORM.INV((RAND()),$E$35,$E$36)),2)</f>
        <v/>
      </c>
      <c r="AA82" s="94" t="n">
        <v>56</v>
      </c>
      <c r="AB82" s="64">
        <f>TRUNC(IF(H82&lt;0,0,H82),0)</f>
        <v/>
      </c>
      <c r="AC82" s="64">
        <f>TRUNC(IF(I82&lt;0,0,I82),0)</f>
        <v/>
      </c>
      <c r="AD82" s="64">
        <f>TRUNC(IF(J82&lt;0,0,J82),0)</f>
        <v/>
      </c>
      <c r="AT82" s="94" t="n">
        <v>56</v>
      </c>
      <c r="AU82" s="35" t="n">
        <v>22</v>
      </c>
      <c r="AV82" s="35" t="n">
        <v>18</v>
      </c>
      <c r="AW82" s="35" t="n">
        <v>18</v>
      </c>
      <c r="BA82" s="38" t="n"/>
      <c r="BB82" s="38" t="n"/>
      <c r="BC82" s="38" t="n"/>
      <c r="BF82" s="38" t="n"/>
      <c r="BG82" s="38" t="n"/>
      <c r="BH82" s="38" t="n"/>
    </row>
    <row r="83">
      <c r="G83" s="94" t="n">
        <v>57</v>
      </c>
      <c r="H83" s="94">
        <f>TRUNC((_xlfn.NORM.INV((RAND()),$E$35,$E$36)),2)</f>
        <v/>
      </c>
      <c r="I83" s="94">
        <f>TRUNC((_xlfn.NORM.INV((RAND()),$E$35,$E$36)),2)</f>
        <v/>
      </c>
      <c r="J83" s="94">
        <f>TRUNC((_xlfn.NORM.INV((RAND()),$E$35,$E$36)),2)</f>
        <v/>
      </c>
      <c r="AA83" s="94" t="n">
        <v>57</v>
      </c>
      <c r="AB83" s="64">
        <f>TRUNC(IF(H83&lt;0,0,H83),0)</f>
        <v/>
      </c>
      <c r="AC83" s="64">
        <f>TRUNC(IF(I83&lt;0,0,I83),0)</f>
        <v/>
      </c>
      <c r="AD83" s="64">
        <f>TRUNC(IF(J83&lt;0,0,J83),0)</f>
        <v/>
      </c>
      <c r="AT83" s="94" t="n">
        <v>57</v>
      </c>
      <c r="AU83" s="35" t="n">
        <v>22</v>
      </c>
      <c r="AV83" s="35" t="n">
        <v>15</v>
      </c>
      <c r="AW83" s="35" t="n">
        <v>15</v>
      </c>
      <c r="BA83" s="38" t="n"/>
      <c r="BB83" s="38" t="n"/>
      <c r="BC83" s="38" t="n"/>
      <c r="BF83" s="38" t="n"/>
      <c r="BG83" s="38" t="n"/>
      <c r="BH83" s="38" t="n"/>
    </row>
    <row r="84">
      <c r="G84" s="94" t="n">
        <v>58</v>
      </c>
      <c r="H84" s="94">
        <f>TRUNC((_xlfn.NORM.INV((RAND()),$E$35,$E$36)),2)</f>
        <v/>
      </c>
      <c r="I84" s="94">
        <f>TRUNC((_xlfn.NORM.INV((RAND()),$E$35,$E$36)),2)</f>
        <v/>
      </c>
      <c r="J84" s="94">
        <f>TRUNC((_xlfn.NORM.INV((RAND()),$E$35,$E$36)),2)</f>
        <v/>
      </c>
      <c r="AA84" s="94" t="n">
        <v>58</v>
      </c>
      <c r="AB84" s="64">
        <f>TRUNC(IF(H84&lt;0,0,H84),0)</f>
        <v/>
      </c>
      <c r="AC84" s="64">
        <f>TRUNC(IF(I84&lt;0,0,I84),0)</f>
        <v/>
      </c>
      <c r="AD84" s="64">
        <f>TRUNC(IF(J84&lt;0,0,J84),0)</f>
        <v/>
      </c>
      <c r="AT84" s="94" t="n">
        <v>58</v>
      </c>
      <c r="AU84" s="35" t="n">
        <v>14</v>
      </c>
      <c r="AV84" s="35" t="n">
        <v>21</v>
      </c>
      <c r="AW84" s="35" t="n">
        <v>19</v>
      </c>
      <c r="BA84" s="38" t="n"/>
      <c r="BB84" s="38" t="n"/>
      <c r="BC84" s="38" t="n"/>
      <c r="BF84" s="38" t="n"/>
      <c r="BG84" s="38" t="n"/>
      <c r="BH84" s="38" t="n"/>
    </row>
    <row r="85">
      <c r="G85" s="94" t="n">
        <v>59</v>
      </c>
      <c r="H85" s="94">
        <f>TRUNC((_xlfn.NORM.INV((RAND()),$E$35,$E$36)),2)</f>
        <v/>
      </c>
      <c r="I85" s="94">
        <f>TRUNC((_xlfn.NORM.INV((RAND()),$E$35,$E$36)),2)</f>
        <v/>
      </c>
      <c r="J85" s="94">
        <f>TRUNC((_xlfn.NORM.INV((RAND()),$E$35,$E$36)),2)</f>
        <v/>
      </c>
      <c r="AA85" s="94" t="n">
        <v>59</v>
      </c>
      <c r="AB85" s="64">
        <f>TRUNC(IF(H85&lt;0,0,H85),0)</f>
        <v/>
      </c>
      <c r="AC85" s="64">
        <f>TRUNC(IF(I85&lt;0,0,I85),0)</f>
        <v/>
      </c>
      <c r="AD85" s="64">
        <f>TRUNC(IF(J85&lt;0,0,J85),0)</f>
        <v/>
      </c>
      <c r="AT85" s="94" t="n">
        <v>59</v>
      </c>
      <c r="AU85" s="35" t="n">
        <v>24</v>
      </c>
      <c r="AV85" s="35" t="n">
        <v>18</v>
      </c>
      <c r="AW85" s="35" t="n">
        <v>21</v>
      </c>
      <c r="BA85" s="38" t="n"/>
      <c r="BB85" s="38" t="n"/>
      <c r="BC85" s="38" t="n"/>
      <c r="BF85" s="38" t="n"/>
      <c r="BG85" s="38" t="n"/>
      <c r="BH85" s="38" t="n"/>
    </row>
    <row r="86">
      <c r="G86" s="94" t="n">
        <v>60</v>
      </c>
      <c r="H86" s="94">
        <f>TRUNC((_xlfn.NORM.INV((RAND()),$E$35,$E$36)),2)</f>
        <v/>
      </c>
      <c r="I86" s="94">
        <f>TRUNC((_xlfn.NORM.INV((RAND()),$E$35,$E$36)),2)</f>
        <v/>
      </c>
      <c r="J86" s="94">
        <f>TRUNC((_xlfn.NORM.INV((RAND()),$E$35,$E$36)),2)</f>
        <v/>
      </c>
      <c r="AA86" s="94" t="n">
        <v>60</v>
      </c>
      <c r="AB86" s="64">
        <f>TRUNC(IF(H86&lt;0,0,H86),0)</f>
        <v/>
      </c>
      <c r="AC86" s="64">
        <f>TRUNC(IF(I86&lt;0,0,I86),0)</f>
        <v/>
      </c>
      <c r="AD86" s="64">
        <f>TRUNC(IF(J86&lt;0,0,J86),0)</f>
        <v/>
      </c>
      <c r="AT86" s="94" t="n">
        <v>60</v>
      </c>
      <c r="AU86" s="35" t="n">
        <v>21</v>
      </c>
      <c r="AV86" s="35" t="n">
        <v>17</v>
      </c>
      <c r="AW86" s="35" t="n">
        <v>15</v>
      </c>
      <c r="BA86" s="38" t="n"/>
      <c r="BB86" s="38" t="n"/>
      <c r="BC86" s="38" t="n"/>
      <c r="BF86" s="38" t="n"/>
      <c r="BG86" s="38" t="n"/>
      <c r="BH86" s="38" t="n"/>
    </row>
    <row r="87">
      <c r="G87" s="94" t="n">
        <v>61</v>
      </c>
      <c r="H87" s="94">
        <f>TRUNC((_xlfn.NORM.INV((RAND()),$E$35,$E$36)),2)</f>
        <v/>
      </c>
      <c r="I87" s="94">
        <f>TRUNC((_xlfn.NORM.INV((RAND()),$E$35,$E$36)),2)</f>
        <v/>
      </c>
      <c r="J87" s="94">
        <f>TRUNC((_xlfn.NORM.INV((RAND()),$E$35,$E$36)),2)</f>
        <v/>
      </c>
      <c r="AA87" s="94" t="n">
        <v>61</v>
      </c>
      <c r="AB87" s="64">
        <f>TRUNC(IF(H87&lt;0,0,H87),0)</f>
        <v/>
      </c>
      <c r="AC87" s="64">
        <f>TRUNC(IF(I87&lt;0,0,I87),0)</f>
        <v/>
      </c>
      <c r="AD87" s="64">
        <f>TRUNC(IF(J87&lt;0,0,J87),0)</f>
        <v/>
      </c>
      <c r="AT87" s="94" t="n">
        <v>61</v>
      </c>
      <c r="AU87" s="35" t="n">
        <v>17</v>
      </c>
      <c r="AV87" s="35" t="n">
        <v>21</v>
      </c>
      <c r="AW87" s="35" t="n">
        <v>21</v>
      </c>
      <c r="BA87" s="38" t="n"/>
      <c r="BB87" s="38" t="n"/>
      <c r="BC87" s="38" t="n"/>
      <c r="BF87" s="38" t="n"/>
      <c r="BG87" s="38" t="n"/>
      <c r="BH87" s="38" t="n"/>
    </row>
    <row r="88">
      <c r="G88" s="94" t="n">
        <v>62</v>
      </c>
      <c r="H88" s="94">
        <f>TRUNC((_xlfn.NORM.INV((RAND()),$E$35,$E$36)),2)</f>
        <v/>
      </c>
      <c r="I88" s="94">
        <f>TRUNC((_xlfn.NORM.INV((RAND()),$E$35,$E$36)),2)</f>
        <v/>
      </c>
      <c r="J88" s="94">
        <f>TRUNC((_xlfn.NORM.INV((RAND()),$E$35,$E$36)),2)</f>
        <v/>
      </c>
      <c r="AA88" s="94" t="n">
        <v>62</v>
      </c>
      <c r="AB88" s="64">
        <f>TRUNC(IF(H88&lt;0,0,H88),0)</f>
        <v/>
      </c>
      <c r="AC88" s="64">
        <f>TRUNC(IF(I88&lt;0,0,I88),0)</f>
        <v/>
      </c>
      <c r="AD88" s="64">
        <f>TRUNC(IF(J88&lt;0,0,J88),0)</f>
        <v/>
      </c>
      <c r="AT88" s="94" t="n">
        <v>62</v>
      </c>
      <c r="AU88" s="35" t="n">
        <v>18</v>
      </c>
      <c r="AV88" s="35" t="n">
        <v>21</v>
      </c>
      <c r="AW88" s="35" t="n">
        <v>15</v>
      </c>
      <c r="BA88" s="38" t="n"/>
      <c r="BB88" s="38" t="n"/>
      <c r="BC88" s="38" t="n"/>
      <c r="BF88" s="38" t="n"/>
      <c r="BG88" s="38" t="n"/>
      <c r="BH88" s="38" t="n"/>
    </row>
    <row r="89">
      <c r="G89" s="94" t="n">
        <v>63</v>
      </c>
      <c r="H89" s="94">
        <f>TRUNC((_xlfn.NORM.INV((RAND()),$E$35,$E$36)),2)</f>
        <v/>
      </c>
      <c r="I89" s="94">
        <f>TRUNC((_xlfn.NORM.INV((RAND()),$E$35,$E$36)),2)</f>
        <v/>
      </c>
      <c r="J89" s="94">
        <f>TRUNC((_xlfn.NORM.INV((RAND()),$E$35,$E$36)),2)</f>
        <v/>
      </c>
      <c r="AA89" s="94" t="n">
        <v>63</v>
      </c>
      <c r="AB89" s="64">
        <f>TRUNC(IF(H89&lt;0,0,H89),0)</f>
        <v/>
      </c>
      <c r="AC89" s="64">
        <f>TRUNC(IF(I89&lt;0,0,I89),0)</f>
        <v/>
      </c>
      <c r="AD89" s="64">
        <f>TRUNC(IF(J89&lt;0,0,J89),0)</f>
        <v/>
      </c>
      <c r="AT89" s="94" t="n">
        <v>63</v>
      </c>
      <c r="AU89" s="35" t="n">
        <v>16</v>
      </c>
      <c r="AV89" s="35" t="n">
        <v>10</v>
      </c>
      <c r="AW89" s="35" t="n">
        <v>17</v>
      </c>
      <c r="BA89" s="38" t="n"/>
      <c r="BB89" s="38" t="n"/>
      <c r="BC89" s="38" t="n"/>
      <c r="BF89" s="38" t="n"/>
      <c r="BG89" s="38" t="n"/>
      <c r="BH89" s="38" t="n"/>
    </row>
    <row r="90">
      <c r="G90" s="94" t="n">
        <v>64</v>
      </c>
      <c r="H90" s="94">
        <f>TRUNC((_xlfn.NORM.INV((RAND()),$E$35,$E$36)),2)</f>
        <v/>
      </c>
      <c r="I90" s="94">
        <f>TRUNC((_xlfn.NORM.INV((RAND()),$E$35,$E$36)),2)</f>
        <v/>
      </c>
      <c r="J90" s="94">
        <f>TRUNC((_xlfn.NORM.INV((RAND()),$E$35,$E$36)),2)</f>
        <v/>
      </c>
      <c r="AA90" s="94" t="n">
        <v>64</v>
      </c>
      <c r="AB90" s="64">
        <f>TRUNC(IF(H90&lt;0,0,H90),0)</f>
        <v/>
      </c>
      <c r="AC90" s="64">
        <f>TRUNC(IF(I90&lt;0,0,I90),0)</f>
        <v/>
      </c>
      <c r="AD90" s="64">
        <f>TRUNC(IF(J90&lt;0,0,J90),0)</f>
        <v/>
      </c>
      <c r="AT90" s="94" t="n">
        <v>64</v>
      </c>
      <c r="AU90" s="35" t="n">
        <v>23</v>
      </c>
      <c r="AV90" s="35" t="n">
        <v>19</v>
      </c>
      <c r="AW90" s="35" t="n">
        <v>15</v>
      </c>
      <c r="BA90" s="38" t="n"/>
      <c r="BB90" s="38" t="n"/>
      <c r="BC90" s="38" t="n"/>
      <c r="BF90" s="38" t="n"/>
      <c r="BG90" s="38" t="n"/>
      <c r="BH90" s="38" t="n"/>
    </row>
    <row r="91">
      <c r="G91" s="94" t="n">
        <v>65</v>
      </c>
      <c r="H91" s="94">
        <f>TRUNC((_xlfn.NORM.INV((RAND()),$E$35,$E$36)),2)</f>
        <v/>
      </c>
      <c r="I91" s="94">
        <f>TRUNC((_xlfn.NORM.INV((RAND()),$E$35,$E$36)),2)</f>
        <v/>
      </c>
      <c r="J91" s="94">
        <f>TRUNC((_xlfn.NORM.INV((RAND()),$E$35,$E$36)),2)</f>
        <v/>
      </c>
      <c r="AA91" s="94" t="n">
        <v>65</v>
      </c>
      <c r="AB91" s="64">
        <f>TRUNC(IF(H91&lt;0,0,H91),0)</f>
        <v/>
      </c>
      <c r="AC91" s="64">
        <f>TRUNC(IF(I91&lt;0,0,I91),0)</f>
        <v/>
      </c>
      <c r="AD91" s="64">
        <f>TRUNC(IF(J91&lt;0,0,J91),0)</f>
        <v/>
      </c>
      <c r="AT91" s="94" t="n">
        <v>65</v>
      </c>
      <c r="AU91" s="35" t="n">
        <v>18</v>
      </c>
      <c r="AV91" s="35" t="n">
        <v>12</v>
      </c>
      <c r="AW91" s="35" t="n">
        <v>21</v>
      </c>
      <c r="BA91" s="38" t="n"/>
      <c r="BB91" s="38" t="n"/>
      <c r="BC91" s="38" t="n"/>
      <c r="BF91" s="38" t="n"/>
      <c r="BG91" s="38" t="n"/>
      <c r="BH91" s="38" t="n"/>
    </row>
    <row r="92">
      <c r="G92" s="94" t="n">
        <v>66</v>
      </c>
      <c r="H92" s="94">
        <f>TRUNC((_xlfn.NORM.INV((RAND()),$E$35,$E$36)),2)</f>
        <v/>
      </c>
      <c r="I92" s="94">
        <f>TRUNC((_xlfn.NORM.INV((RAND()),$E$35,$E$36)),2)</f>
        <v/>
      </c>
      <c r="J92" s="94">
        <f>TRUNC((_xlfn.NORM.INV((RAND()),$E$35,$E$36)),2)</f>
        <v/>
      </c>
      <c r="AA92" s="94" t="n">
        <v>66</v>
      </c>
      <c r="AB92" s="64">
        <f>TRUNC(IF(H92&lt;0,0,H92),0)</f>
        <v/>
      </c>
      <c r="AC92" s="64">
        <f>TRUNC(IF(I92&lt;0,0,I92),0)</f>
        <v/>
      </c>
      <c r="AD92" s="64">
        <f>TRUNC(IF(J92&lt;0,0,J92),0)</f>
        <v/>
      </c>
      <c r="AT92" s="94" t="n">
        <v>66</v>
      </c>
      <c r="AU92" s="35" t="n">
        <v>18</v>
      </c>
      <c r="AV92" s="35" t="n">
        <v>13</v>
      </c>
      <c r="AW92" s="35" t="n">
        <v>15</v>
      </c>
      <c r="BA92" s="38" t="n"/>
      <c r="BB92" s="38" t="n"/>
      <c r="BC92" s="38" t="n"/>
      <c r="BF92" s="38" t="n"/>
      <c r="BG92" s="38" t="n"/>
      <c r="BH92" s="38" t="n"/>
    </row>
    <row r="93">
      <c r="G93" s="94" t="n">
        <v>67</v>
      </c>
      <c r="H93" s="94">
        <f>TRUNC((_xlfn.NORM.INV((RAND()),$E$35,$E$36)),2)</f>
        <v/>
      </c>
      <c r="I93" s="94">
        <f>TRUNC((_xlfn.NORM.INV((RAND()),$E$35,$E$36)),2)</f>
        <v/>
      </c>
      <c r="J93" s="94">
        <f>TRUNC((_xlfn.NORM.INV((RAND()),$E$35,$E$36)),2)</f>
        <v/>
      </c>
      <c r="AA93" s="94" t="n">
        <v>67</v>
      </c>
      <c r="AB93" s="64">
        <f>TRUNC(IF(H93&lt;0,0,H93),0)</f>
        <v/>
      </c>
      <c r="AC93" s="64">
        <f>TRUNC(IF(I93&lt;0,0,I93),0)</f>
        <v/>
      </c>
      <c r="AD93" s="64">
        <f>TRUNC(IF(J93&lt;0,0,J93),0)</f>
        <v/>
      </c>
      <c r="AT93" s="94" t="n">
        <v>67</v>
      </c>
      <c r="AU93" s="35" t="n">
        <v>19</v>
      </c>
      <c r="AV93" s="35" t="n">
        <v>23</v>
      </c>
      <c r="AW93" s="35" t="n">
        <v>23</v>
      </c>
      <c r="BA93" s="38" t="n"/>
      <c r="BB93" s="38" t="n"/>
      <c r="BC93" s="38" t="n"/>
      <c r="BF93" s="38" t="n"/>
      <c r="BG93" s="38" t="n"/>
      <c r="BH93" s="38" t="n"/>
    </row>
    <row r="94">
      <c r="G94" s="94" t="n">
        <v>68</v>
      </c>
      <c r="H94" s="94">
        <f>TRUNC((_xlfn.NORM.INV((RAND()),$E$35,$E$36)),2)</f>
        <v/>
      </c>
      <c r="I94" s="94">
        <f>TRUNC((_xlfn.NORM.INV((RAND()),$E$35,$E$36)),2)</f>
        <v/>
      </c>
      <c r="J94" s="94">
        <f>TRUNC((_xlfn.NORM.INV((RAND()),$E$35,$E$36)),2)</f>
        <v/>
      </c>
      <c r="AA94" s="94" t="n">
        <v>68</v>
      </c>
      <c r="AB94" s="64">
        <f>TRUNC(IF(H94&lt;0,0,H94),0)</f>
        <v/>
      </c>
      <c r="AC94" s="64">
        <f>TRUNC(IF(I94&lt;0,0,I94),0)</f>
        <v/>
      </c>
      <c r="AD94" s="64">
        <f>TRUNC(IF(J94&lt;0,0,J94),0)</f>
        <v/>
      </c>
      <c r="AT94" s="94" t="n">
        <v>68</v>
      </c>
      <c r="AU94" s="35" t="n">
        <v>18</v>
      </c>
      <c r="AV94" s="35" t="n">
        <v>14</v>
      </c>
      <c r="AW94" s="35" t="n">
        <v>14</v>
      </c>
      <c r="BA94" s="38" t="n"/>
      <c r="BB94" s="38" t="n"/>
      <c r="BC94" s="38" t="n"/>
      <c r="BF94" s="38" t="n"/>
      <c r="BG94" s="38" t="n"/>
      <c r="BH94" s="38" t="n"/>
    </row>
    <row r="95">
      <c r="G95" s="94" t="n">
        <v>69</v>
      </c>
      <c r="H95" s="94">
        <f>TRUNC((_xlfn.NORM.INV((RAND()),$E$35,$E$36)),2)</f>
        <v/>
      </c>
      <c r="I95" s="94">
        <f>TRUNC((_xlfn.NORM.INV((RAND()),$E$35,$E$36)),2)</f>
        <v/>
      </c>
      <c r="J95" s="94">
        <f>TRUNC((_xlfn.NORM.INV((RAND()),$E$35,$E$36)),2)</f>
        <v/>
      </c>
      <c r="AA95" s="94" t="n">
        <v>69</v>
      </c>
      <c r="AB95" s="64">
        <f>TRUNC(IF(H95&lt;0,0,H95),0)</f>
        <v/>
      </c>
      <c r="AC95" s="64">
        <f>TRUNC(IF(I95&lt;0,0,I95),0)</f>
        <v/>
      </c>
      <c r="AD95" s="64">
        <f>TRUNC(IF(J95&lt;0,0,J95),0)</f>
        <v/>
      </c>
      <c r="AT95" s="94" t="n">
        <v>69</v>
      </c>
      <c r="AU95" s="35" t="n">
        <v>16</v>
      </c>
      <c r="AV95" s="35" t="n">
        <v>16</v>
      </c>
      <c r="AW95" s="35" t="n">
        <v>13</v>
      </c>
      <c r="BA95" s="38" t="n"/>
      <c r="BB95" s="38" t="n"/>
      <c r="BC95" s="38" t="n"/>
      <c r="BF95" s="38" t="n"/>
      <c r="BG95" s="38" t="n"/>
      <c r="BH95" s="38" t="n"/>
    </row>
    <row r="96">
      <c r="G96" s="94" t="n">
        <v>70</v>
      </c>
      <c r="H96" s="94">
        <f>TRUNC((_xlfn.NORM.INV((RAND()),$E$35,$E$36)),2)</f>
        <v/>
      </c>
      <c r="I96" s="94">
        <f>TRUNC((_xlfn.NORM.INV((RAND()),$E$35,$E$36)),2)</f>
        <v/>
      </c>
      <c r="J96" s="94">
        <f>TRUNC((_xlfn.NORM.INV((RAND()),$E$35,$E$36)),2)</f>
        <v/>
      </c>
      <c r="AA96" s="94" t="n">
        <v>70</v>
      </c>
      <c r="AB96" s="64">
        <f>TRUNC(IF(H96&lt;0,0,H96),0)</f>
        <v/>
      </c>
      <c r="AC96" s="64">
        <f>TRUNC(IF(I96&lt;0,0,I96),0)</f>
        <v/>
      </c>
      <c r="AD96" s="64">
        <f>TRUNC(IF(J96&lt;0,0,J96),0)</f>
        <v/>
      </c>
      <c r="AT96" s="94" t="n">
        <v>70</v>
      </c>
      <c r="AU96" s="35" t="n">
        <v>16</v>
      </c>
      <c r="AV96" s="35" t="n">
        <v>25</v>
      </c>
      <c r="AW96" s="35" t="n">
        <v>21</v>
      </c>
      <c r="BA96" s="38" t="n"/>
      <c r="BB96" s="38" t="n"/>
      <c r="BC96" s="38" t="n"/>
      <c r="BF96" s="38" t="n"/>
      <c r="BG96" s="38" t="n"/>
      <c r="BH96" s="38" t="n"/>
    </row>
    <row r="97">
      <c r="G97" s="94" t="n">
        <v>71</v>
      </c>
      <c r="H97" s="94">
        <f>TRUNC((_xlfn.NORM.INV((RAND()),$E$35,$E$36)),2)</f>
        <v/>
      </c>
      <c r="I97" s="94">
        <f>TRUNC((_xlfn.NORM.INV((RAND()),$E$35,$E$36)),2)</f>
        <v/>
      </c>
      <c r="J97" s="94">
        <f>TRUNC((_xlfn.NORM.INV((RAND()),$E$35,$E$36)),2)</f>
        <v/>
      </c>
      <c r="AA97" s="94" t="n">
        <v>71</v>
      </c>
      <c r="AB97" s="64">
        <f>TRUNC(IF(H97&lt;0,0,H97),0)</f>
        <v/>
      </c>
      <c r="AC97" s="64">
        <f>TRUNC(IF(I97&lt;0,0,I97),0)</f>
        <v/>
      </c>
      <c r="AD97" s="64">
        <f>TRUNC(IF(J97&lt;0,0,J97),0)</f>
        <v/>
      </c>
      <c r="AT97" s="94" t="n">
        <v>71</v>
      </c>
      <c r="AU97" s="35" t="n">
        <v>17</v>
      </c>
      <c r="AV97" s="35" t="n">
        <v>17</v>
      </c>
      <c r="AW97" s="35" t="n">
        <v>16</v>
      </c>
      <c r="BA97" s="38" t="n"/>
      <c r="BB97" s="38" t="n"/>
      <c r="BC97" s="38" t="n"/>
      <c r="BF97" s="38" t="n"/>
      <c r="BG97" s="38" t="n"/>
      <c r="BH97" s="38" t="n"/>
    </row>
    <row r="98">
      <c r="G98" s="94" t="n">
        <v>72</v>
      </c>
      <c r="H98" s="94">
        <f>TRUNC((_xlfn.NORM.INV((RAND()),$E$35,$E$36)),2)</f>
        <v/>
      </c>
      <c r="I98" s="94">
        <f>TRUNC((_xlfn.NORM.INV((RAND()),$E$35,$E$36)),2)</f>
        <v/>
      </c>
      <c r="J98" s="94">
        <f>TRUNC((_xlfn.NORM.INV((RAND()),$E$35,$E$36)),2)</f>
        <v/>
      </c>
      <c r="AA98" s="94" t="n">
        <v>72</v>
      </c>
      <c r="AB98" s="64">
        <f>TRUNC(IF(H98&lt;0,0,H98),0)</f>
        <v/>
      </c>
      <c r="AC98" s="64">
        <f>TRUNC(IF(I98&lt;0,0,I98),0)</f>
        <v/>
      </c>
      <c r="AD98" s="64">
        <f>TRUNC(IF(J98&lt;0,0,J98),0)</f>
        <v/>
      </c>
      <c r="AT98" s="94" t="n">
        <v>72</v>
      </c>
      <c r="AU98" s="35" t="n">
        <v>15</v>
      </c>
      <c r="AV98" s="35" t="n">
        <v>15</v>
      </c>
      <c r="AW98" s="35" t="n">
        <v>18</v>
      </c>
      <c r="BA98" s="38" t="n"/>
      <c r="BB98" s="38" t="n"/>
      <c r="BC98" s="38" t="n"/>
      <c r="BF98" s="38" t="n"/>
      <c r="BG98" s="38" t="n"/>
      <c r="BH98" s="38" t="n"/>
    </row>
    <row r="99">
      <c r="G99" s="94" t="n">
        <v>73</v>
      </c>
      <c r="H99" s="94">
        <f>TRUNC((_xlfn.NORM.INV((RAND()),$E$35,$E$36)),2)</f>
        <v/>
      </c>
      <c r="I99" s="94">
        <f>TRUNC((_xlfn.NORM.INV((RAND()),$E$35,$E$36)),2)</f>
        <v/>
      </c>
      <c r="J99" s="94">
        <f>TRUNC((_xlfn.NORM.INV((RAND()),$E$35,$E$36)),2)</f>
        <v/>
      </c>
      <c r="AA99" s="94" t="n">
        <v>73</v>
      </c>
      <c r="AB99" s="64">
        <f>TRUNC(IF(H99&lt;0,0,H99),0)</f>
        <v/>
      </c>
      <c r="AC99" s="64">
        <f>TRUNC(IF(I99&lt;0,0,I99),0)</f>
        <v/>
      </c>
      <c r="AD99" s="64">
        <f>TRUNC(IF(J99&lt;0,0,J99),0)</f>
        <v/>
      </c>
      <c r="AT99" s="94" t="n">
        <v>73</v>
      </c>
      <c r="AU99" s="35" t="n">
        <v>12</v>
      </c>
      <c r="AV99" s="35" t="n">
        <v>14</v>
      </c>
      <c r="AW99" s="35" t="n">
        <v>24</v>
      </c>
      <c r="BA99" s="38" t="n"/>
      <c r="BB99" s="38" t="n"/>
      <c r="BC99" s="38" t="n"/>
      <c r="BF99" s="38" t="n"/>
      <c r="BG99" s="38" t="n"/>
      <c r="BH99" s="38" t="n"/>
    </row>
    <row r="100">
      <c r="G100" s="94" t="n">
        <v>74</v>
      </c>
      <c r="H100" s="94">
        <f>TRUNC((_xlfn.NORM.INV((RAND()),$E$35,$E$36)),2)</f>
        <v/>
      </c>
      <c r="I100" s="94">
        <f>TRUNC((_xlfn.NORM.INV((RAND()),$E$35,$E$36)),2)</f>
        <v/>
      </c>
      <c r="J100" s="94">
        <f>TRUNC((_xlfn.NORM.INV((RAND()),$E$35,$E$36)),2)</f>
        <v/>
      </c>
      <c r="AA100" s="94" t="n">
        <v>74</v>
      </c>
      <c r="AB100" s="64">
        <f>TRUNC(IF(H100&lt;0,0,H100),0)</f>
        <v/>
      </c>
      <c r="AC100" s="64">
        <f>TRUNC(IF(I100&lt;0,0,I100),0)</f>
        <v/>
      </c>
      <c r="AD100" s="64">
        <f>TRUNC(IF(J100&lt;0,0,J100),0)</f>
        <v/>
      </c>
      <c r="AT100" s="94" t="n">
        <v>74</v>
      </c>
      <c r="AU100" s="35" t="n">
        <v>10</v>
      </c>
      <c r="AV100" s="35" t="n">
        <v>15</v>
      </c>
      <c r="AW100" s="35" t="n">
        <v>13</v>
      </c>
      <c r="BA100" s="38" t="n"/>
      <c r="BB100" s="38" t="n"/>
      <c r="BC100" s="38" t="n"/>
      <c r="BF100" s="38" t="n"/>
      <c r="BG100" s="38" t="n"/>
      <c r="BH100" s="38" t="n"/>
    </row>
    <row r="101">
      <c r="G101" s="94" t="n">
        <v>75</v>
      </c>
      <c r="H101" s="94">
        <f>TRUNC((_xlfn.NORM.INV((RAND()),$E$35,$E$36)),2)</f>
        <v/>
      </c>
      <c r="I101" s="94">
        <f>TRUNC((_xlfn.NORM.INV((RAND()),$E$35,$E$36)),2)</f>
        <v/>
      </c>
      <c r="J101" s="94">
        <f>TRUNC((_xlfn.NORM.INV((RAND()),$E$35,$E$36)),2)</f>
        <v/>
      </c>
      <c r="AA101" s="94" t="n">
        <v>75</v>
      </c>
      <c r="AB101" s="64">
        <f>TRUNC(IF(H101&lt;0,0,H101),0)</f>
        <v/>
      </c>
      <c r="AC101" s="64">
        <f>TRUNC(IF(I101&lt;0,0,I101),0)</f>
        <v/>
      </c>
      <c r="AD101" s="64">
        <f>TRUNC(IF(J101&lt;0,0,J101),0)</f>
        <v/>
      </c>
      <c r="AT101" s="94" t="n">
        <v>75</v>
      </c>
      <c r="AU101" s="35" t="n">
        <v>16</v>
      </c>
      <c r="AV101" s="35" t="n">
        <v>24</v>
      </c>
      <c r="AW101" s="35" t="n">
        <v>20</v>
      </c>
      <c r="BA101" s="38" t="n"/>
      <c r="BB101" s="38" t="n"/>
      <c r="BC101" s="38" t="n"/>
      <c r="BF101" s="38" t="n"/>
      <c r="BG101" s="38" t="n"/>
      <c r="BH101" s="38" t="n"/>
    </row>
    <row r="102">
      <c r="G102" s="94" t="n">
        <v>76</v>
      </c>
      <c r="H102" s="94">
        <f>TRUNC((_xlfn.NORM.INV((RAND()),$E$35,$E$36)),2)</f>
        <v/>
      </c>
      <c r="I102" s="94">
        <f>TRUNC((_xlfn.NORM.INV((RAND()),$E$35,$E$36)),2)</f>
        <v/>
      </c>
      <c r="J102" s="94">
        <f>TRUNC((_xlfn.NORM.INV((RAND()),$E$35,$E$36)),2)</f>
        <v/>
      </c>
      <c r="AA102" s="94" t="n">
        <v>76</v>
      </c>
      <c r="AB102" s="64">
        <f>TRUNC(IF(H102&lt;0,0,H102),0)</f>
        <v/>
      </c>
      <c r="AC102" s="64">
        <f>TRUNC(IF(I102&lt;0,0,I102),0)</f>
        <v/>
      </c>
      <c r="AD102" s="64">
        <f>TRUNC(IF(J102&lt;0,0,J102),0)</f>
        <v/>
      </c>
      <c r="AT102" s="94" t="n">
        <v>76</v>
      </c>
      <c r="AU102" s="35" t="n">
        <v>17</v>
      </c>
      <c r="AV102" s="35" t="n">
        <v>17</v>
      </c>
      <c r="AW102" s="35" t="n">
        <v>12</v>
      </c>
      <c r="BA102" s="38" t="n"/>
      <c r="BB102" s="38" t="n"/>
      <c r="BC102" s="38" t="n"/>
      <c r="BF102" s="38" t="n"/>
      <c r="BG102" s="38" t="n"/>
      <c r="BH102" s="38" t="n"/>
    </row>
    <row r="103">
      <c r="G103" s="94" t="n">
        <v>77</v>
      </c>
      <c r="H103" s="94">
        <f>TRUNC((_xlfn.NORM.INV((RAND()),$E$35,$E$36)),2)</f>
        <v/>
      </c>
      <c r="I103" s="94">
        <f>TRUNC((_xlfn.NORM.INV((RAND()),$E$35,$E$36)),2)</f>
        <v/>
      </c>
      <c r="J103" s="94">
        <f>TRUNC((_xlfn.NORM.INV((RAND()),$E$35,$E$36)),2)</f>
        <v/>
      </c>
      <c r="AA103" s="94" t="n">
        <v>77</v>
      </c>
      <c r="AB103" s="64">
        <f>TRUNC(IF(H103&lt;0,0,H103),0)</f>
        <v/>
      </c>
      <c r="AC103" s="64">
        <f>TRUNC(IF(I103&lt;0,0,I103),0)</f>
        <v/>
      </c>
      <c r="AD103" s="64">
        <f>TRUNC(IF(J103&lt;0,0,J103),0)</f>
        <v/>
      </c>
      <c r="AT103" s="94" t="n">
        <v>77</v>
      </c>
      <c r="AU103" s="35" t="n">
        <v>19</v>
      </c>
      <c r="AV103" s="35" t="n">
        <v>18</v>
      </c>
      <c r="AW103" s="35" t="n">
        <v>21</v>
      </c>
      <c r="BA103" s="38" t="n"/>
      <c r="BB103" s="38" t="n"/>
      <c r="BC103" s="38" t="n"/>
      <c r="BF103" s="38" t="n"/>
      <c r="BG103" s="38" t="n"/>
      <c r="BH103" s="38" t="n"/>
    </row>
    <row r="104">
      <c r="G104" s="94" t="n">
        <v>78</v>
      </c>
      <c r="H104" s="94">
        <f>TRUNC((_xlfn.NORM.INV((RAND()),$E$35,$E$36)),2)</f>
        <v/>
      </c>
      <c r="I104" s="94">
        <f>TRUNC((_xlfn.NORM.INV((RAND()),$E$35,$E$36)),2)</f>
        <v/>
      </c>
      <c r="J104" s="94">
        <f>TRUNC((_xlfn.NORM.INV((RAND()),$E$35,$E$36)),2)</f>
        <v/>
      </c>
      <c r="AA104" s="94" t="n">
        <v>78</v>
      </c>
      <c r="AB104" s="64">
        <f>TRUNC(IF(H104&lt;0,0,H104),0)</f>
        <v/>
      </c>
      <c r="AC104" s="64">
        <f>TRUNC(IF(I104&lt;0,0,I104),0)</f>
        <v/>
      </c>
      <c r="AD104" s="64">
        <f>TRUNC(IF(J104&lt;0,0,J104),0)</f>
        <v/>
      </c>
      <c r="AT104" s="94" t="n">
        <v>78</v>
      </c>
      <c r="AU104" s="35" t="n">
        <v>15</v>
      </c>
      <c r="AV104" s="35" t="n">
        <v>12</v>
      </c>
      <c r="AW104" s="35" t="n">
        <v>15</v>
      </c>
      <c r="BA104" s="38" t="n"/>
      <c r="BB104" s="38" t="n"/>
      <c r="BC104" s="38" t="n"/>
      <c r="BF104" s="38" t="n"/>
      <c r="BG104" s="38" t="n"/>
      <c r="BH104" s="38" t="n"/>
    </row>
    <row r="105">
      <c r="G105" s="94" t="n">
        <v>79</v>
      </c>
      <c r="H105" s="94">
        <f>TRUNC((_xlfn.NORM.INV((RAND()),$E$35,$E$36)),2)</f>
        <v/>
      </c>
      <c r="I105" s="94">
        <f>TRUNC((_xlfn.NORM.INV((RAND()),$E$35,$E$36)),2)</f>
        <v/>
      </c>
      <c r="J105" s="94">
        <f>TRUNC((_xlfn.NORM.INV((RAND()),$E$35,$E$36)),2)</f>
        <v/>
      </c>
      <c r="AA105" s="94" t="n">
        <v>79</v>
      </c>
      <c r="AB105" s="64">
        <f>TRUNC(IF(H105&lt;0,0,H105),0)</f>
        <v/>
      </c>
      <c r="AC105" s="64">
        <f>TRUNC(IF(I105&lt;0,0,I105),0)</f>
        <v/>
      </c>
      <c r="AD105" s="64">
        <f>TRUNC(IF(J105&lt;0,0,J105),0)</f>
        <v/>
      </c>
      <c r="AT105" s="94" t="n">
        <v>79</v>
      </c>
      <c r="AU105" s="35" t="n">
        <v>16</v>
      </c>
      <c r="AV105" s="35" t="n">
        <v>15</v>
      </c>
      <c r="AW105" s="35" t="n">
        <v>22</v>
      </c>
      <c r="BA105" s="38" t="n"/>
      <c r="BB105" s="38" t="n"/>
      <c r="BC105" s="38" t="n"/>
      <c r="BF105" s="38" t="n"/>
      <c r="BG105" s="38" t="n"/>
      <c r="BH105" s="38" t="n"/>
    </row>
    <row r="106">
      <c r="G106" s="94" t="n">
        <v>80</v>
      </c>
      <c r="H106" s="94">
        <f>TRUNC((_xlfn.NORM.INV((RAND()),$E$35,$E$36)),2)</f>
        <v/>
      </c>
      <c r="I106" s="94">
        <f>TRUNC((_xlfn.NORM.INV((RAND()),$E$35,$E$36)),2)</f>
        <v/>
      </c>
      <c r="J106" s="94">
        <f>TRUNC((_xlfn.NORM.INV((RAND()),$E$35,$E$36)),2)</f>
        <v/>
      </c>
      <c r="AA106" s="94" t="n">
        <v>80</v>
      </c>
      <c r="AB106" s="64">
        <f>TRUNC(IF(H106&lt;0,0,H106),0)</f>
        <v/>
      </c>
      <c r="AC106" s="64">
        <f>TRUNC(IF(I106&lt;0,0,I106),0)</f>
        <v/>
      </c>
      <c r="AD106" s="64">
        <f>TRUNC(IF(J106&lt;0,0,J106),0)</f>
        <v/>
      </c>
      <c r="AT106" s="94" t="n">
        <v>80</v>
      </c>
      <c r="AU106" s="35" t="n">
        <v>16</v>
      </c>
      <c r="AV106" s="35" t="n">
        <v>16</v>
      </c>
      <c r="AW106" s="35" t="n">
        <v>23</v>
      </c>
      <c r="BA106" s="38" t="n"/>
      <c r="BB106" s="38" t="n"/>
      <c r="BC106" s="38" t="n"/>
      <c r="BF106" s="38" t="n"/>
      <c r="BG106" s="38" t="n"/>
      <c r="BH106" s="38" t="n"/>
    </row>
    <row r="107">
      <c r="G107" s="94" t="n">
        <v>81</v>
      </c>
      <c r="H107" s="94">
        <f>TRUNC((_xlfn.NORM.INV((RAND()),$E$35,$E$36)),2)</f>
        <v/>
      </c>
      <c r="I107" s="94">
        <f>TRUNC((_xlfn.NORM.INV((RAND()),$E$35,$E$36)),2)</f>
        <v/>
      </c>
      <c r="J107" s="94">
        <f>TRUNC((_xlfn.NORM.INV((RAND()),$E$35,$E$36)),2)</f>
        <v/>
      </c>
      <c r="AA107" s="94" t="n">
        <v>81</v>
      </c>
      <c r="AB107" s="64">
        <f>TRUNC(IF(H107&lt;0,0,H107),0)</f>
        <v/>
      </c>
      <c r="AC107" s="64">
        <f>TRUNC(IF(I107&lt;0,0,I107),0)</f>
        <v/>
      </c>
      <c r="AD107" s="64">
        <f>TRUNC(IF(J107&lt;0,0,J107),0)</f>
        <v/>
      </c>
      <c r="AT107" s="94" t="n">
        <v>81</v>
      </c>
      <c r="AU107" s="35" t="n">
        <v>15</v>
      </c>
      <c r="AV107" s="35" t="n">
        <v>18</v>
      </c>
      <c r="AW107" s="35" t="n">
        <v>11</v>
      </c>
      <c r="BA107" s="38" t="n"/>
      <c r="BB107" s="38" t="n"/>
      <c r="BC107" s="38" t="n"/>
      <c r="BF107" s="38" t="n"/>
      <c r="BG107" s="38" t="n"/>
      <c r="BH107" s="38" t="n"/>
    </row>
    <row r="108">
      <c r="G108" s="94" t="n">
        <v>82</v>
      </c>
      <c r="H108" s="94">
        <f>TRUNC((_xlfn.NORM.INV((RAND()),$E$35,$E$36)),2)</f>
        <v/>
      </c>
      <c r="I108" s="94">
        <f>TRUNC((_xlfn.NORM.INV((RAND()),$E$35,$E$36)),2)</f>
        <v/>
      </c>
      <c r="J108" s="94">
        <f>TRUNC((_xlfn.NORM.INV((RAND()),$E$35,$E$36)),2)</f>
        <v/>
      </c>
      <c r="AA108" s="94" t="n">
        <v>82</v>
      </c>
      <c r="AB108" s="64">
        <f>TRUNC(IF(H108&lt;0,0,H108),0)</f>
        <v/>
      </c>
      <c r="AC108" s="64">
        <f>TRUNC(IF(I108&lt;0,0,I108),0)</f>
        <v/>
      </c>
      <c r="AD108" s="64">
        <f>TRUNC(IF(J108&lt;0,0,J108),0)</f>
        <v/>
      </c>
      <c r="AT108" s="94" t="n">
        <v>82</v>
      </c>
      <c r="AU108" s="35" t="n">
        <v>21</v>
      </c>
      <c r="AV108" s="35" t="n">
        <v>15</v>
      </c>
      <c r="AW108" s="35" t="n">
        <v>18</v>
      </c>
      <c r="BA108" s="38" t="n"/>
      <c r="BB108" s="38" t="n"/>
      <c r="BC108" s="38" t="n"/>
      <c r="BF108" s="38" t="n"/>
      <c r="BG108" s="38" t="n"/>
      <c r="BH108" s="38" t="n"/>
    </row>
    <row r="109">
      <c r="G109" s="94" t="n">
        <v>83</v>
      </c>
      <c r="H109" s="94">
        <f>TRUNC((_xlfn.NORM.INV((RAND()),$E$35,$E$36)),2)</f>
        <v/>
      </c>
      <c r="I109" s="94">
        <f>TRUNC((_xlfn.NORM.INV((RAND()),$E$35,$E$36)),2)</f>
        <v/>
      </c>
      <c r="J109" s="94">
        <f>TRUNC((_xlfn.NORM.INV((RAND()),$E$35,$E$36)),2)</f>
        <v/>
      </c>
      <c r="AA109" s="94" t="n">
        <v>83</v>
      </c>
      <c r="AB109" s="64">
        <f>TRUNC(IF(H109&lt;0,0,H109),0)</f>
        <v/>
      </c>
      <c r="AC109" s="64">
        <f>TRUNC(IF(I109&lt;0,0,I109),0)</f>
        <v/>
      </c>
      <c r="AD109" s="64">
        <f>TRUNC(IF(J109&lt;0,0,J109),0)</f>
        <v/>
      </c>
      <c r="AT109" s="94" t="n">
        <v>83</v>
      </c>
      <c r="AU109" s="35" t="n">
        <v>17</v>
      </c>
      <c r="AV109" s="35" t="n">
        <v>20</v>
      </c>
      <c r="AW109" s="35" t="n">
        <v>18</v>
      </c>
      <c r="BA109" s="38" t="n"/>
      <c r="BB109" s="38" t="n"/>
      <c r="BC109" s="38" t="n"/>
      <c r="BF109" s="38" t="n"/>
      <c r="BG109" s="38" t="n"/>
      <c r="BH109" s="38" t="n"/>
    </row>
    <row r="110">
      <c r="G110" s="94" t="n">
        <v>84</v>
      </c>
      <c r="H110" s="94">
        <f>TRUNC((_xlfn.NORM.INV((RAND()),$E$35,$E$36)),2)</f>
        <v/>
      </c>
      <c r="I110" s="94">
        <f>TRUNC((_xlfn.NORM.INV((RAND()),$E$35,$E$36)),2)</f>
        <v/>
      </c>
      <c r="J110" s="94">
        <f>TRUNC((_xlfn.NORM.INV((RAND()),$E$35,$E$36)),2)</f>
        <v/>
      </c>
      <c r="AA110" s="94" t="n">
        <v>84</v>
      </c>
      <c r="AB110" s="64">
        <f>TRUNC(IF(H110&lt;0,0,H110),0)</f>
        <v/>
      </c>
      <c r="AC110" s="64">
        <f>TRUNC(IF(I110&lt;0,0,I110),0)</f>
        <v/>
      </c>
      <c r="AD110" s="64">
        <f>TRUNC(IF(J110&lt;0,0,J110),0)</f>
        <v/>
      </c>
      <c r="AT110" s="94" t="n">
        <v>84</v>
      </c>
      <c r="AU110" s="35" t="n">
        <v>10</v>
      </c>
      <c r="AV110" s="35" t="n">
        <v>11</v>
      </c>
      <c r="AW110" s="35" t="n">
        <v>16</v>
      </c>
      <c r="BA110" s="38" t="n"/>
      <c r="BB110" s="38" t="n"/>
      <c r="BC110" s="38" t="n"/>
      <c r="BF110" s="38" t="n"/>
      <c r="BG110" s="38" t="n"/>
      <c r="BH110" s="38" t="n"/>
    </row>
    <row r="111">
      <c r="G111" s="94" t="n">
        <v>85</v>
      </c>
      <c r="H111" s="94">
        <f>TRUNC((_xlfn.NORM.INV((RAND()),$E$35,$E$36)),2)</f>
        <v/>
      </c>
      <c r="I111" s="94">
        <f>TRUNC((_xlfn.NORM.INV((RAND()),$E$35,$E$36)),2)</f>
        <v/>
      </c>
      <c r="J111" s="94">
        <f>TRUNC((_xlfn.NORM.INV((RAND()),$E$35,$E$36)),2)</f>
        <v/>
      </c>
      <c r="AA111" s="94" t="n">
        <v>85</v>
      </c>
      <c r="AB111" s="64">
        <f>TRUNC(IF(H111&lt;0,0,H111),0)</f>
        <v/>
      </c>
      <c r="AC111" s="64">
        <f>TRUNC(IF(I111&lt;0,0,I111),0)</f>
        <v/>
      </c>
      <c r="AD111" s="64">
        <f>TRUNC(IF(J111&lt;0,0,J111),0)</f>
        <v/>
      </c>
      <c r="AT111" s="94" t="n">
        <v>85</v>
      </c>
      <c r="AU111" s="35" t="n">
        <v>17</v>
      </c>
      <c r="AV111" s="35" t="n">
        <v>14</v>
      </c>
      <c r="AW111" s="35" t="n">
        <v>15</v>
      </c>
      <c r="BA111" s="38" t="n"/>
      <c r="BB111" s="38" t="n"/>
      <c r="BC111" s="38" t="n"/>
      <c r="BF111" s="38" t="n"/>
      <c r="BG111" s="38" t="n"/>
      <c r="BH111" s="38" t="n"/>
    </row>
    <row r="112">
      <c r="G112" s="94" t="n">
        <v>86</v>
      </c>
      <c r="H112" s="94">
        <f>TRUNC((_xlfn.NORM.INV((RAND()),$E$35,$E$36)),2)</f>
        <v/>
      </c>
      <c r="I112" s="94">
        <f>TRUNC((_xlfn.NORM.INV((RAND()),$E$35,$E$36)),2)</f>
        <v/>
      </c>
      <c r="J112" s="94">
        <f>TRUNC((_xlfn.NORM.INV((RAND()),$E$35,$E$36)),2)</f>
        <v/>
      </c>
      <c r="AA112" s="94" t="n">
        <v>86</v>
      </c>
      <c r="AB112" s="64">
        <f>TRUNC(IF(H112&lt;0,0,H112),0)</f>
        <v/>
      </c>
      <c r="AC112" s="64">
        <f>TRUNC(IF(I112&lt;0,0,I112),0)</f>
        <v/>
      </c>
      <c r="AD112" s="64">
        <f>TRUNC(IF(J112&lt;0,0,J112),0)</f>
        <v/>
      </c>
      <c r="AT112" s="94" t="n">
        <v>86</v>
      </c>
      <c r="AU112" s="35" t="n">
        <v>15</v>
      </c>
      <c r="AV112" s="35" t="n">
        <v>16</v>
      </c>
      <c r="AW112" s="35" t="n">
        <v>19</v>
      </c>
      <c r="BA112" s="38" t="n"/>
      <c r="BB112" s="38" t="n"/>
      <c r="BC112" s="38" t="n"/>
      <c r="BF112" s="38" t="n"/>
      <c r="BG112" s="38" t="n"/>
      <c r="BH112" s="38" t="n"/>
    </row>
    <row r="113">
      <c r="G113" s="94" t="n">
        <v>87</v>
      </c>
      <c r="H113" s="94">
        <f>TRUNC((_xlfn.NORM.INV((RAND()),$E$35,$E$36)),2)</f>
        <v/>
      </c>
      <c r="I113" s="94">
        <f>TRUNC((_xlfn.NORM.INV((RAND()),$E$35,$E$36)),2)</f>
        <v/>
      </c>
      <c r="J113" s="94">
        <f>TRUNC((_xlfn.NORM.INV((RAND()),$E$35,$E$36)),2)</f>
        <v/>
      </c>
      <c r="AA113" s="94" t="n">
        <v>87</v>
      </c>
      <c r="AB113" s="64">
        <f>TRUNC(IF(H113&lt;0,0,H113),0)</f>
        <v/>
      </c>
      <c r="AC113" s="64">
        <f>TRUNC(IF(I113&lt;0,0,I113),0)</f>
        <v/>
      </c>
      <c r="AD113" s="64">
        <f>TRUNC(IF(J113&lt;0,0,J113),0)</f>
        <v/>
      </c>
      <c r="AT113" s="94" t="n">
        <v>87</v>
      </c>
      <c r="AU113" s="35" t="n">
        <v>15</v>
      </c>
      <c r="AV113" s="35" t="n">
        <v>18</v>
      </c>
      <c r="AW113" s="35" t="n">
        <v>12</v>
      </c>
      <c r="BA113" s="38" t="n"/>
      <c r="BB113" s="38" t="n"/>
      <c r="BC113" s="38" t="n"/>
      <c r="BF113" s="38" t="n"/>
      <c r="BG113" s="38" t="n"/>
      <c r="BH113" s="38" t="n"/>
    </row>
    <row r="114">
      <c r="G114" s="94" t="n">
        <v>88</v>
      </c>
      <c r="H114" s="94">
        <f>TRUNC((_xlfn.NORM.INV((RAND()),$E$35,$E$36)),2)</f>
        <v/>
      </c>
      <c r="I114" s="94">
        <f>TRUNC((_xlfn.NORM.INV((RAND()),$E$35,$E$36)),2)</f>
        <v/>
      </c>
      <c r="J114" s="94">
        <f>TRUNC((_xlfn.NORM.INV((RAND()),$E$35,$E$36)),2)</f>
        <v/>
      </c>
      <c r="AA114" s="94" t="n">
        <v>88</v>
      </c>
      <c r="AB114" s="64">
        <f>TRUNC(IF(H114&lt;0,0,H114),0)</f>
        <v/>
      </c>
      <c r="AC114" s="64">
        <f>TRUNC(IF(I114&lt;0,0,I114),0)</f>
        <v/>
      </c>
      <c r="AD114" s="64">
        <f>TRUNC(IF(J114&lt;0,0,J114),0)</f>
        <v/>
      </c>
      <c r="AT114" s="94" t="n">
        <v>88</v>
      </c>
      <c r="AU114" s="35" t="n">
        <v>23</v>
      </c>
      <c r="AV114" s="35" t="n">
        <v>19</v>
      </c>
      <c r="AW114" s="35" t="n">
        <v>15</v>
      </c>
      <c r="BA114" s="38" t="n"/>
      <c r="BB114" s="38" t="n"/>
      <c r="BC114" s="38" t="n"/>
      <c r="BF114" s="38" t="n"/>
      <c r="BG114" s="38" t="n"/>
      <c r="BH114" s="38" t="n"/>
    </row>
    <row r="115">
      <c r="G115" s="94" t="n">
        <v>89</v>
      </c>
      <c r="H115" s="94">
        <f>TRUNC((_xlfn.NORM.INV((RAND()),$E$35,$E$36)),2)</f>
        <v/>
      </c>
      <c r="I115" s="94">
        <f>TRUNC((_xlfn.NORM.INV((RAND()),$E$35,$E$36)),2)</f>
        <v/>
      </c>
      <c r="J115" s="94">
        <f>TRUNC((_xlfn.NORM.INV((RAND()),$E$35,$E$36)),2)</f>
        <v/>
      </c>
      <c r="AA115" s="94" t="n">
        <v>89</v>
      </c>
      <c r="AB115" s="64">
        <f>TRUNC(IF(H115&lt;0,0,H115),0)</f>
        <v/>
      </c>
      <c r="AC115" s="64">
        <f>TRUNC(IF(I115&lt;0,0,I115),0)</f>
        <v/>
      </c>
      <c r="AD115" s="64">
        <f>TRUNC(IF(J115&lt;0,0,J115),0)</f>
        <v/>
      </c>
      <c r="AT115" s="94" t="n">
        <v>89</v>
      </c>
      <c r="AU115" s="35" t="n">
        <v>17</v>
      </c>
      <c r="AV115" s="35" t="n">
        <v>18</v>
      </c>
      <c r="AW115" s="35" t="n">
        <v>16</v>
      </c>
      <c r="BA115" s="38" t="n"/>
      <c r="BB115" s="38" t="n"/>
      <c r="BC115" s="38" t="n"/>
      <c r="BF115" s="38" t="n"/>
      <c r="BG115" s="38" t="n"/>
      <c r="BH115" s="38" t="n"/>
    </row>
    <row r="116">
      <c r="G116" s="94" t="n">
        <v>90</v>
      </c>
      <c r="H116" s="94">
        <f>TRUNC((_xlfn.NORM.INV((RAND()),$E$35,$E$36)),2)</f>
        <v/>
      </c>
      <c r="I116" s="94">
        <f>TRUNC((_xlfn.NORM.INV((RAND()),$E$35,$E$36)),2)</f>
        <v/>
      </c>
      <c r="J116" s="94">
        <f>TRUNC((_xlfn.NORM.INV((RAND()),$E$35,$E$36)),2)</f>
        <v/>
      </c>
      <c r="AA116" s="94" t="n">
        <v>90</v>
      </c>
      <c r="AB116" s="64">
        <f>TRUNC(IF(H116&lt;0,0,H116),0)</f>
        <v/>
      </c>
      <c r="AC116" s="64">
        <f>TRUNC(IF(I116&lt;0,0,I116),0)</f>
        <v/>
      </c>
      <c r="AD116" s="64">
        <f>TRUNC(IF(J116&lt;0,0,J116),0)</f>
        <v/>
      </c>
      <c r="AT116" s="94" t="n">
        <v>90</v>
      </c>
      <c r="AU116" s="35" t="n">
        <v>17</v>
      </c>
      <c r="AV116" s="35" t="n">
        <v>15</v>
      </c>
      <c r="AW116" s="35" t="n">
        <v>12</v>
      </c>
      <c r="BA116" s="38" t="n"/>
      <c r="BB116" s="38" t="n"/>
      <c r="BC116" s="38" t="n"/>
      <c r="BF116" s="38" t="n"/>
      <c r="BG116" s="38" t="n"/>
      <c r="BH116" s="38" t="n"/>
    </row>
    <row r="117">
      <c r="G117" s="94" t="n">
        <v>91</v>
      </c>
      <c r="H117" s="94">
        <f>TRUNC((_xlfn.NORM.INV((RAND()),$E$35,$E$36)),2)</f>
        <v/>
      </c>
      <c r="I117" s="94">
        <f>TRUNC((_xlfn.NORM.INV((RAND()),$E$35,$E$36)),2)</f>
        <v/>
      </c>
      <c r="J117" s="94">
        <f>TRUNC((_xlfn.NORM.INV((RAND()),$E$35,$E$36)),2)</f>
        <v/>
      </c>
      <c r="AA117" s="94" t="n">
        <v>91</v>
      </c>
      <c r="AB117" s="64">
        <f>TRUNC(IF(H117&lt;0,0,H117),0)</f>
        <v/>
      </c>
      <c r="AC117" s="64">
        <f>TRUNC(IF(I117&lt;0,0,I117),0)</f>
        <v/>
      </c>
      <c r="AD117" s="64">
        <f>TRUNC(IF(J117&lt;0,0,J117),0)</f>
        <v/>
      </c>
      <c r="AT117" s="94" t="n">
        <v>91</v>
      </c>
      <c r="AU117" s="35" t="n">
        <v>19</v>
      </c>
      <c r="AV117" s="35" t="n">
        <v>16</v>
      </c>
      <c r="AW117" s="35" t="n">
        <v>13</v>
      </c>
      <c r="BA117" s="38" t="n"/>
      <c r="BB117" s="38" t="n"/>
      <c r="BC117" s="38" t="n"/>
      <c r="BF117" s="38" t="n"/>
      <c r="BG117" s="38" t="n"/>
      <c r="BH117" s="38" t="n"/>
    </row>
    <row r="118">
      <c r="G118" s="94" t="n">
        <v>92</v>
      </c>
      <c r="H118" s="94">
        <f>TRUNC((_xlfn.NORM.INV((RAND()),$E$35,$E$36)),2)</f>
        <v/>
      </c>
      <c r="I118" s="94">
        <f>TRUNC((_xlfn.NORM.INV((RAND()),$E$35,$E$36)),2)</f>
        <v/>
      </c>
      <c r="J118" s="94">
        <f>TRUNC((_xlfn.NORM.INV((RAND()),$E$35,$E$36)),2)</f>
        <v/>
      </c>
      <c r="AA118" s="94" t="n">
        <v>92</v>
      </c>
      <c r="AB118" s="64">
        <f>TRUNC(IF(H118&lt;0,0,H118),0)</f>
        <v/>
      </c>
      <c r="AC118" s="64">
        <f>TRUNC(IF(I118&lt;0,0,I118),0)</f>
        <v/>
      </c>
      <c r="AD118" s="64">
        <f>TRUNC(IF(J118&lt;0,0,J118),0)</f>
        <v/>
      </c>
      <c r="AT118" s="94" t="n">
        <v>92</v>
      </c>
      <c r="AU118" s="35" t="n">
        <v>17</v>
      </c>
      <c r="AV118" s="35" t="n">
        <v>23</v>
      </c>
      <c r="AW118" s="35" t="n">
        <v>16</v>
      </c>
      <c r="BA118" s="38" t="n"/>
      <c r="BB118" s="38" t="n"/>
      <c r="BC118" s="38" t="n"/>
      <c r="BF118" s="38" t="n"/>
      <c r="BG118" s="38" t="n"/>
      <c r="BH118" s="38" t="n"/>
    </row>
    <row r="119">
      <c r="G119" s="94" t="n">
        <v>93</v>
      </c>
      <c r="H119" s="94">
        <f>TRUNC((_xlfn.NORM.INV((RAND()),$E$35,$E$36)),2)</f>
        <v/>
      </c>
      <c r="I119" s="94">
        <f>TRUNC((_xlfn.NORM.INV((RAND()),$E$35,$E$36)),2)</f>
        <v/>
      </c>
      <c r="J119" s="94">
        <f>TRUNC((_xlfn.NORM.INV((RAND()),$E$35,$E$36)),2)</f>
        <v/>
      </c>
      <c r="AA119" s="94" t="n">
        <v>93</v>
      </c>
      <c r="AB119" s="64">
        <f>TRUNC(IF(H119&lt;0,0,H119),0)</f>
        <v/>
      </c>
      <c r="AC119" s="64">
        <f>TRUNC(IF(I119&lt;0,0,I119),0)</f>
        <v/>
      </c>
      <c r="AD119" s="64">
        <f>TRUNC(IF(J119&lt;0,0,J119),0)</f>
        <v/>
      </c>
      <c r="AT119" s="94" t="n">
        <v>93</v>
      </c>
      <c r="AU119" s="35" t="n">
        <v>19</v>
      </c>
      <c r="AV119" s="35" t="n">
        <v>13</v>
      </c>
      <c r="AW119" s="35" t="n">
        <v>15</v>
      </c>
      <c r="BA119" s="38" t="n"/>
      <c r="BB119" s="38" t="n"/>
      <c r="BC119" s="38" t="n"/>
      <c r="BF119" s="38" t="n"/>
      <c r="BG119" s="38" t="n"/>
      <c r="BH119" s="38" t="n"/>
    </row>
    <row r="120">
      <c r="G120" s="94" t="n">
        <v>94</v>
      </c>
      <c r="H120" s="94">
        <f>TRUNC((_xlfn.NORM.INV((RAND()),$E$35,$E$36)),2)</f>
        <v/>
      </c>
      <c r="I120" s="94">
        <f>TRUNC((_xlfn.NORM.INV((RAND()),$E$35,$E$36)),2)</f>
        <v/>
      </c>
      <c r="J120" s="94">
        <f>TRUNC((_xlfn.NORM.INV((RAND()),$E$35,$E$36)),2)</f>
        <v/>
      </c>
      <c r="AA120" s="94" t="n">
        <v>94</v>
      </c>
      <c r="AB120" s="64">
        <f>TRUNC(IF(H120&lt;0,0,H120),0)</f>
        <v/>
      </c>
      <c r="AC120" s="64">
        <f>TRUNC(IF(I120&lt;0,0,I120),0)</f>
        <v/>
      </c>
      <c r="AD120" s="64">
        <f>TRUNC(IF(J120&lt;0,0,J120),0)</f>
        <v/>
      </c>
      <c r="AT120" s="94" t="n">
        <v>94</v>
      </c>
      <c r="AU120" s="35" t="n">
        <v>17</v>
      </c>
      <c r="AV120" s="35" t="n">
        <v>24</v>
      </c>
      <c r="AW120" s="35" t="n">
        <v>18</v>
      </c>
      <c r="BA120" s="38" t="n"/>
      <c r="BB120" s="38" t="n"/>
      <c r="BC120" s="38" t="n"/>
      <c r="BF120" s="38" t="n"/>
      <c r="BG120" s="38" t="n"/>
      <c r="BH120" s="38" t="n"/>
    </row>
    <row r="121">
      <c r="G121" s="94" t="n">
        <v>95</v>
      </c>
      <c r="H121" s="94">
        <f>TRUNC((_xlfn.NORM.INV((RAND()),$E$35,$E$36)),2)</f>
        <v/>
      </c>
      <c r="I121" s="94">
        <f>TRUNC((_xlfn.NORM.INV((RAND()),$E$35,$E$36)),2)</f>
        <v/>
      </c>
      <c r="J121" s="94">
        <f>TRUNC((_xlfn.NORM.INV((RAND()),$E$35,$E$36)),2)</f>
        <v/>
      </c>
      <c r="AA121" s="94" t="n">
        <v>95</v>
      </c>
      <c r="AB121" s="64">
        <f>TRUNC(IF(H121&lt;0,0,H121),0)</f>
        <v/>
      </c>
      <c r="AC121" s="64">
        <f>TRUNC(IF(I121&lt;0,0,I121),0)</f>
        <v/>
      </c>
      <c r="AD121" s="64">
        <f>TRUNC(IF(J121&lt;0,0,J121),0)</f>
        <v/>
      </c>
      <c r="AT121" s="94" t="n">
        <v>95</v>
      </c>
      <c r="AU121" s="35" t="n">
        <v>17</v>
      </c>
      <c r="AV121" s="35" t="n">
        <v>15</v>
      </c>
      <c r="AW121" s="35" t="n">
        <v>19</v>
      </c>
      <c r="BA121" s="38" t="n"/>
      <c r="BB121" s="38" t="n"/>
      <c r="BC121" s="38" t="n"/>
      <c r="BF121" s="38" t="n"/>
      <c r="BG121" s="38" t="n"/>
      <c r="BH121" s="38" t="n"/>
    </row>
    <row r="122">
      <c r="G122" s="94" t="n">
        <v>96</v>
      </c>
      <c r="H122" s="94">
        <f>TRUNC((_xlfn.NORM.INV((RAND()),$E$35,$E$36)),2)</f>
        <v/>
      </c>
      <c r="I122" s="94">
        <f>TRUNC((_xlfn.NORM.INV((RAND()),$E$35,$E$36)),2)</f>
        <v/>
      </c>
      <c r="J122" s="94">
        <f>TRUNC((_xlfn.NORM.INV((RAND()),$E$35,$E$36)),2)</f>
        <v/>
      </c>
      <c r="AA122" s="94" t="n">
        <v>96</v>
      </c>
      <c r="AB122" s="64">
        <f>TRUNC(IF(H122&lt;0,0,H122),0)</f>
        <v/>
      </c>
      <c r="AC122" s="64">
        <f>TRUNC(IF(I122&lt;0,0,I122),0)</f>
        <v/>
      </c>
      <c r="AD122" s="64">
        <f>TRUNC(IF(J122&lt;0,0,J122),0)</f>
        <v/>
      </c>
      <c r="AT122" s="94" t="n">
        <v>96</v>
      </c>
      <c r="AU122" s="35" t="n">
        <v>14</v>
      </c>
      <c r="AV122" s="35" t="n">
        <v>14</v>
      </c>
      <c r="AW122" s="35" t="n">
        <v>17</v>
      </c>
      <c r="BA122" s="38" t="n"/>
      <c r="BB122" s="38" t="n"/>
      <c r="BC122" s="38" t="n"/>
      <c r="BF122" s="38" t="n"/>
      <c r="BG122" s="38" t="n"/>
      <c r="BH122" s="38" t="n"/>
    </row>
    <row r="123">
      <c r="G123" s="94" t="n">
        <v>97</v>
      </c>
      <c r="H123" s="94">
        <f>TRUNC((_xlfn.NORM.INV((RAND()),$E$35,$E$36)),2)</f>
        <v/>
      </c>
      <c r="I123" s="94">
        <f>TRUNC((_xlfn.NORM.INV((RAND()),$E$35,$E$36)),2)</f>
        <v/>
      </c>
      <c r="J123" s="94">
        <f>TRUNC((_xlfn.NORM.INV((RAND()),$E$35,$E$36)),2)</f>
        <v/>
      </c>
      <c r="AA123" s="94" t="n">
        <v>97</v>
      </c>
      <c r="AB123" s="64">
        <f>TRUNC(IF(H123&lt;0,0,H123),0)</f>
        <v/>
      </c>
      <c r="AC123" s="64">
        <f>TRUNC(IF(I123&lt;0,0,I123),0)</f>
        <v/>
      </c>
      <c r="AD123" s="64">
        <f>TRUNC(IF(J123&lt;0,0,J123),0)</f>
        <v/>
      </c>
      <c r="AT123" s="94" t="n">
        <v>97</v>
      </c>
      <c r="AU123" s="35" t="n">
        <v>8</v>
      </c>
      <c r="AV123" s="35" t="n">
        <v>13</v>
      </c>
      <c r="AW123" s="35" t="n">
        <v>18</v>
      </c>
      <c r="BA123" s="38" t="n"/>
      <c r="BB123" s="38" t="n"/>
      <c r="BC123" s="38" t="n"/>
      <c r="BF123" s="38" t="n"/>
      <c r="BG123" s="38" t="n"/>
      <c r="BH123" s="38" t="n"/>
    </row>
    <row r="124">
      <c r="G124" s="94" t="n">
        <v>98</v>
      </c>
      <c r="H124" s="94">
        <f>TRUNC((_xlfn.NORM.INV((RAND()),$E$35,$E$36)),2)</f>
        <v/>
      </c>
      <c r="I124" s="94">
        <f>TRUNC((_xlfn.NORM.INV((RAND()),$E$35,$E$36)),2)</f>
        <v/>
      </c>
      <c r="J124" s="94">
        <f>TRUNC((_xlfn.NORM.INV((RAND()),$E$35,$E$36)),2)</f>
        <v/>
      </c>
      <c r="AA124" s="94" t="n">
        <v>98</v>
      </c>
      <c r="AB124" s="64">
        <f>TRUNC(IF(H124&lt;0,0,H124),0)</f>
        <v/>
      </c>
      <c r="AC124" s="64">
        <f>TRUNC(IF(I124&lt;0,0,I124),0)</f>
        <v/>
      </c>
      <c r="AD124" s="64">
        <f>TRUNC(IF(J124&lt;0,0,J124),0)</f>
        <v/>
      </c>
      <c r="AT124" s="94" t="n">
        <v>98</v>
      </c>
      <c r="AU124" s="35" t="n">
        <v>13</v>
      </c>
      <c r="AV124" s="35" t="n">
        <v>18</v>
      </c>
      <c r="AW124" s="35" t="n">
        <v>16</v>
      </c>
      <c r="BA124" s="38" t="n"/>
      <c r="BB124" s="38" t="n"/>
      <c r="BC124" s="38" t="n"/>
      <c r="BF124" s="38" t="n"/>
      <c r="BG124" s="38" t="n"/>
      <c r="BH124" s="38" t="n"/>
    </row>
    <row r="125">
      <c r="G125" s="94" t="n">
        <v>99</v>
      </c>
      <c r="H125" s="94">
        <f>TRUNC((_xlfn.NORM.INV((RAND()),$E$35,$E$36)),2)</f>
        <v/>
      </c>
      <c r="I125" s="94">
        <f>TRUNC((_xlfn.NORM.INV((RAND()),$E$35,$E$36)),2)</f>
        <v/>
      </c>
      <c r="J125" s="94">
        <f>TRUNC((_xlfn.NORM.INV((RAND()),$E$35,$E$36)),2)</f>
        <v/>
      </c>
      <c r="AA125" s="94" t="n">
        <v>99</v>
      </c>
      <c r="AB125" s="64">
        <f>TRUNC(IF(H125&lt;0,0,H125),0)</f>
        <v/>
      </c>
      <c r="AC125" s="64">
        <f>TRUNC(IF(I125&lt;0,0,I125),0)</f>
        <v/>
      </c>
      <c r="AD125" s="64">
        <f>TRUNC(IF(J125&lt;0,0,J125),0)</f>
        <v/>
      </c>
      <c r="AT125" s="94" t="n">
        <v>99</v>
      </c>
      <c r="AU125" s="35" t="n">
        <v>19</v>
      </c>
      <c r="AV125" s="35" t="n">
        <v>14</v>
      </c>
      <c r="AW125" s="35" t="n">
        <v>24</v>
      </c>
      <c r="BA125" s="38" t="n"/>
      <c r="BB125" s="38" t="n"/>
      <c r="BC125" s="38" t="n"/>
      <c r="BF125" s="38" t="n"/>
      <c r="BG125" s="38" t="n"/>
      <c r="BH125" s="38" t="n"/>
    </row>
    <row r="126">
      <c r="G126" s="94" t="n">
        <v>100</v>
      </c>
      <c r="H126" s="94">
        <f>TRUNC((_xlfn.NORM.INV((RAND()),$E$35,$E$36)),2)</f>
        <v/>
      </c>
      <c r="I126" s="94">
        <f>TRUNC((_xlfn.NORM.INV((RAND()),$E$35,$E$36)),2)</f>
        <v/>
      </c>
      <c r="J126" s="94">
        <f>TRUNC((_xlfn.NORM.INV((RAND()),$E$35,$E$36)),2)</f>
        <v/>
      </c>
      <c r="AA126" s="94" t="n">
        <v>100</v>
      </c>
      <c r="AB126" s="64">
        <f>TRUNC(IF(H126&lt;0,0,H126),0)</f>
        <v/>
      </c>
      <c r="AC126" s="64">
        <f>TRUNC(IF(I126&lt;0,0,I126),0)</f>
        <v/>
      </c>
      <c r="AD126" s="64">
        <f>TRUNC(IF(J126&lt;0,0,J126),0)</f>
        <v/>
      </c>
      <c r="AT126" s="94" t="n">
        <v>100</v>
      </c>
      <c r="AU126" s="35" t="n">
        <v>15</v>
      </c>
      <c r="AV126" s="35" t="n">
        <v>9</v>
      </c>
      <c r="AW126" s="35" t="n">
        <v>16</v>
      </c>
      <c r="BA126" s="38" t="n"/>
      <c r="BB126" s="38" t="n"/>
      <c r="BC126" s="38" t="n"/>
      <c r="BF126" s="38" t="n"/>
      <c r="BG126" s="38" t="n"/>
      <c r="BH126" s="38" t="n"/>
    </row>
    <row r="127">
      <c r="G127" s="94" t="n">
        <v>101</v>
      </c>
      <c r="H127" s="94">
        <f>TRUNC((_xlfn.NORM.INV((RAND()),$E$35,$E$36)),2)</f>
        <v/>
      </c>
      <c r="I127" s="94">
        <f>TRUNC((_xlfn.NORM.INV((RAND()),$E$35,$E$36)),2)</f>
        <v/>
      </c>
      <c r="J127" s="94">
        <f>TRUNC((_xlfn.NORM.INV((RAND()),$E$35,$E$36)),2)</f>
        <v/>
      </c>
      <c r="AA127" s="94" t="n">
        <v>101</v>
      </c>
      <c r="AB127" s="64">
        <f>TRUNC(IF(H127&lt;0,0,H127),0)</f>
        <v/>
      </c>
      <c r="AC127" s="64">
        <f>TRUNC(IF(I127&lt;0,0,I127),0)</f>
        <v/>
      </c>
      <c r="AD127" s="64">
        <f>TRUNC(IF(J127&lt;0,0,J127),0)</f>
        <v/>
      </c>
      <c r="AT127" s="94" t="n">
        <v>101</v>
      </c>
      <c r="AU127" s="35" t="n">
        <v>14</v>
      </c>
      <c r="AV127" s="35" t="n">
        <v>21</v>
      </c>
      <c r="AW127" s="35" t="n">
        <v>22</v>
      </c>
      <c r="BA127" s="38" t="n"/>
      <c r="BB127" s="38" t="n"/>
      <c r="BC127" s="38" t="n"/>
      <c r="BF127" s="38" t="n"/>
      <c r="BG127" s="38" t="n"/>
      <c r="BH127" s="38" t="n"/>
    </row>
    <row r="128">
      <c r="G128" s="94" t="n">
        <v>102</v>
      </c>
      <c r="H128" s="94">
        <f>TRUNC((_xlfn.NORM.INV((RAND()),$E$35,$E$36)),2)</f>
        <v/>
      </c>
      <c r="I128" s="94">
        <f>TRUNC((_xlfn.NORM.INV((RAND()),$E$35,$E$36)),2)</f>
        <v/>
      </c>
      <c r="J128" s="94">
        <f>TRUNC((_xlfn.NORM.INV((RAND()),$E$35,$E$36)),2)</f>
        <v/>
      </c>
      <c r="AA128" s="94" t="n">
        <v>102</v>
      </c>
      <c r="AB128" s="64">
        <f>TRUNC(IF(H128&lt;0,0,H128),0)</f>
        <v/>
      </c>
      <c r="AC128" s="64">
        <f>TRUNC(IF(I128&lt;0,0,I128),0)</f>
        <v/>
      </c>
      <c r="AD128" s="64">
        <f>TRUNC(IF(J128&lt;0,0,J128),0)</f>
        <v/>
      </c>
      <c r="AT128" s="94" t="n">
        <v>102</v>
      </c>
      <c r="AU128" s="35" t="n">
        <v>11</v>
      </c>
      <c r="AV128" s="35" t="n">
        <v>23</v>
      </c>
      <c r="AW128" s="35" t="n">
        <v>20</v>
      </c>
      <c r="BA128" s="38" t="n"/>
      <c r="BB128" s="38" t="n"/>
      <c r="BC128" s="38" t="n"/>
      <c r="BF128" s="38" t="n"/>
      <c r="BG128" s="38" t="n"/>
      <c r="BH128" s="38" t="n"/>
    </row>
    <row r="129">
      <c r="G129" s="94" t="n">
        <v>103</v>
      </c>
      <c r="H129" s="94">
        <f>TRUNC((_xlfn.NORM.INV((RAND()),$E$35,$E$36)),2)</f>
        <v/>
      </c>
      <c r="I129" s="94">
        <f>TRUNC((_xlfn.NORM.INV((RAND()),$E$35,$E$36)),2)</f>
        <v/>
      </c>
      <c r="J129" s="94">
        <f>TRUNC((_xlfn.NORM.INV((RAND()),$E$35,$E$36)),2)</f>
        <v/>
      </c>
      <c r="AA129" s="94" t="n">
        <v>103</v>
      </c>
      <c r="AB129" s="64">
        <f>TRUNC(IF(H129&lt;0,0,H129),0)</f>
        <v/>
      </c>
      <c r="AC129" s="64">
        <f>TRUNC(IF(I129&lt;0,0,I129),0)</f>
        <v/>
      </c>
      <c r="AD129" s="64">
        <f>TRUNC(IF(J129&lt;0,0,J129),0)</f>
        <v/>
      </c>
      <c r="AT129" s="94" t="n">
        <v>103</v>
      </c>
      <c r="AU129" s="35" t="n">
        <v>13</v>
      </c>
      <c r="AV129" s="35" t="n">
        <v>21</v>
      </c>
      <c r="AW129" s="35" t="n">
        <v>19</v>
      </c>
      <c r="BA129" s="38" t="n"/>
      <c r="BB129" s="38" t="n"/>
      <c r="BC129" s="38" t="n"/>
      <c r="BF129" s="38" t="n"/>
      <c r="BG129" s="38" t="n"/>
      <c r="BH129" s="38" t="n"/>
    </row>
    <row r="130">
      <c r="G130" s="94" t="n">
        <v>104</v>
      </c>
      <c r="H130" s="94">
        <f>TRUNC((_xlfn.NORM.INV((RAND()),$E$35,$E$36)),2)</f>
        <v/>
      </c>
      <c r="I130" s="94">
        <f>TRUNC((_xlfn.NORM.INV((RAND()),$E$35,$E$36)),2)</f>
        <v/>
      </c>
      <c r="J130" s="94">
        <f>TRUNC((_xlfn.NORM.INV((RAND()),$E$35,$E$36)),2)</f>
        <v/>
      </c>
      <c r="AA130" s="94" t="n">
        <v>104</v>
      </c>
      <c r="AB130" s="64">
        <f>TRUNC(IF(H130&lt;0,0,H130),0)</f>
        <v/>
      </c>
      <c r="AC130" s="64">
        <f>TRUNC(IF(I130&lt;0,0,I130),0)</f>
        <v/>
      </c>
      <c r="AD130" s="64">
        <f>TRUNC(IF(J130&lt;0,0,J130),0)</f>
        <v/>
      </c>
      <c r="AT130" s="94" t="n">
        <v>104</v>
      </c>
      <c r="AU130" s="35" t="n">
        <v>22</v>
      </c>
      <c r="AV130" s="35" t="n">
        <v>18</v>
      </c>
      <c r="AW130" s="35" t="n">
        <v>14</v>
      </c>
      <c r="BA130" s="38" t="n"/>
      <c r="BB130" s="38" t="n"/>
      <c r="BC130" s="38" t="n"/>
      <c r="BF130" s="38" t="n"/>
      <c r="BG130" s="38" t="n"/>
      <c r="BH130" s="38" t="n"/>
    </row>
    <row r="131">
      <c r="G131" s="94" t="n">
        <v>105</v>
      </c>
      <c r="H131" s="94">
        <f>TRUNC((_xlfn.NORM.INV((RAND()),$E$35,$E$36)),2)</f>
        <v/>
      </c>
      <c r="I131" s="94">
        <f>TRUNC((_xlfn.NORM.INV((RAND()),$E$35,$E$36)),2)</f>
        <v/>
      </c>
      <c r="J131" s="94">
        <f>TRUNC((_xlfn.NORM.INV((RAND()),$E$35,$E$36)),2)</f>
        <v/>
      </c>
      <c r="AA131" s="94" t="n">
        <v>105</v>
      </c>
      <c r="AB131" s="64">
        <f>TRUNC(IF(H131&lt;0,0,H131),0)</f>
        <v/>
      </c>
      <c r="AC131" s="64">
        <f>TRUNC(IF(I131&lt;0,0,I131),0)</f>
        <v/>
      </c>
      <c r="AD131" s="64">
        <f>TRUNC(IF(J131&lt;0,0,J131),0)</f>
        <v/>
      </c>
      <c r="AT131" s="94" t="n">
        <v>105</v>
      </c>
      <c r="AU131" s="35" t="n">
        <v>24</v>
      </c>
      <c r="AV131" s="35" t="n">
        <v>15</v>
      </c>
      <c r="AW131" s="35" t="n">
        <v>20</v>
      </c>
      <c r="BA131" s="38" t="n"/>
      <c r="BB131" s="38" t="n"/>
      <c r="BC131" s="38" t="n"/>
      <c r="BF131" s="38" t="n"/>
      <c r="BG131" s="38" t="n"/>
      <c r="BH131" s="38" t="n"/>
    </row>
    <row r="132">
      <c r="G132" s="94" t="n">
        <v>106</v>
      </c>
      <c r="H132" s="94">
        <f>TRUNC((_xlfn.NORM.INV((RAND()),$E$35,$E$36)),2)</f>
        <v/>
      </c>
      <c r="I132" s="94">
        <f>TRUNC((_xlfn.NORM.INV((RAND()),$E$35,$E$36)),2)</f>
        <v/>
      </c>
      <c r="J132" s="94">
        <f>TRUNC((_xlfn.NORM.INV((RAND()),$E$35,$E$36)),2)</f>
        <v/>
      </c>
      <c r="AA132" s="94" t="n">
        <v>106</v>
      </c>
      <c r="AB132" s="64">
        <f>TRUNC(IF(H132&lt;0,0,H132),0)</f>
        <v/>
      </c>
      <c r="AC132" s="64">
        <f>TRUNC(IF(I132&lt;0,0,I132),0)</f>
        <v/>
      </c>
      <c r="AD132" s="64">
        <f>TRUNC(IF(J132&lt;0,0,J132),0)</f>
        <v/>
      </c>
      <c r="AT132" s="94" t="n">
        <v>106</v>
      </c>
      <c r="AU132" s="35" t="n">
        <v>15</v>
      </c>
      <c r="AV132" s="35" t="n">
        <v>17</v>
      </c>
      <c r="AW132" s="35" t="n">
        <v>16</v>
      </c>
      <c r="BA132" s="38" t="n"/>
      <c r="BB132" s="38" t="n"/>
      <c r="BC132" s="38" t="n"/>
      <c r="BF132" s="38" t="n"/>
      <c r="BG132" s="38" t="n"/>
      <c r="BH132" s="38" t="n"/>
    </row>
    <row r="133">
      <c r="G133" s="94" t="n">
        <v>107</v>
      </c>
      <c r="H133" s="94">
        <f>TRUNC((_xlfn.NORM.INV((RAND()),$E$35,$E$36)),2)</f>
        <v/>
      </c>
      <c r="I133" s="94">
        <f>TRUNC((_xlfn.NORM.INV((RAND()),$E$35,$E$36)),2)</f>
        <v/>
      </c>
      <c r="J133" s="94">
        <f>TRUNC((_xlfn.NORM.INV((RAND()),$E$35,$E$36)),2)</f>
        <v/>
      </c>
      <c r="AA133" s="94" t="n">
        <v>107</v>
      </c>
      <c r="AB133" s="64">
        <f>TRUNC(IF(H133&lt;0,0,H133),0)</f>
        <v/>
      </c>
      <c r="AC133" s="64">
        <f>TRUNC(IF(I133&lt;0,0,I133),0)</f>
        <v/>
      </c>
      <c r="AD133" s="64">
        <f>TRUNC(IF(J133&lt;0,0,J133),0)</f>
        <v/>
      </c>
      <c r="AT133" s="94" t="n">
        <v>107</v>
      </c>
      <c r="AU133" s="35" t="n">
        <v>15</v>
      </c>
      <c r="AV133" s="35" t="n">
        <v>18</v>
      </c>
      <c r="AW133" s="35" t="n">
        <v>19</v>
      </c>
      <c r="BA133" s="38" t="n"/>
      <c r="BB133" s="38" t="n"/>
      <c r="BC133" s="38" t="n"/>
      <c r="BF133" s="38" t="n"/>
      <c r="BG133" s="38" t="n"/>
      <c r="BH133" s="38" t="n"/>
    </row>
    <row r="134">
      <c r="G134" s="94" t="n">
        <v>108</v>
      </c>
      <c r="H134" s="94">
        <f>TRUNC((_xlfn.NORM.INV((RAND()),$E$35,$E$36)),2)</f>
        <v/>
      </c>
      <c r="I134" s="94">
        <f>TRUNC((_xlfn.NORM.INV((RAND()),$E$35,$E$36)),2)</f>
        <v/>
      </c>
      <c r="J134" s="94">
        <f>TRUNC((_xlfn.NORM.INV((RAND()),$E$35,$E$36)),2)</f>
        <v/>
      </c>
      <c r="AA134" s="94" t="n">
        <v>108</v>
      </c>
      <c r="AB134" s="64">
        <f>TRUNC(IF(H134&lt;0,0,H134),0)</f>
        <v/>
      </c>
      <c r="AC134" s="64">
        <f>TRUNC(IF(I134&lt;0,0,I134),0)</f>
        <v/>
      </c>
      <c r="AD134" s="64">
        <f>TRUNC(IF(J134&lt;0,0,J134),0)</f>
        <v/>
      </c>
      <c r="AT134" s="94" t="n">
        <v>108</v>
      </c>
      <c r="AU134" s="35" t="n">
        <v>12</v>
      </c>
      <c r="AV134" s="35" t="n">
        <v>11</v>
      </c>
      <c r="AW134" s="35" t="n">
        <v>21</v>
      </c>
      <c r="BA134" s="38" t="n"/>
      <c r="BB134" s="38" t="n"/>
      <c r="BC134" s="38" t="n"/>
      <c r="BF134" s="38" t="n"/>
      <c r="BG134" s="38" t="n"/>
      <c r="BH134" s="38" t="n"/>
    </row>
    <row r="135">
      <c r="G135" s="94" t="n">
        <v>109</v>
      </c>
      <c r="H135" s="94">
        <f>TRUNC((_xlfn.NORM.INV((RAND()),$E$35,$E$36)),2)</f>
        <v/>
      </c>
      <c r="I135" s="94">
        <f>TRUNC((_xlfn.NORM.INV((RAND()),$E$35,$E$36)),2)</f>
        <v/>
      </c>
      <c r="J135" s="94">
        <f>TRUNC((_xlfn.NORM.INV((RAND()),$E$35,$E$36)),2)</f>
        <v/>
      </c>
      <c r="AA135" s="94" t="n">
        <v>109</v>
      </c>
      <c r="AB135" s="64">
        <f>TRUNC(IF(H135&lt;0,0,H135),0)</f>
        <v/>
      </c>
      <c r="AC135" s="64">
        <f>TRUNC(IF(I135&lt;0,0,I135),0)</f>
        <v/>
      </c>
      <c r="AD135" s="64">
        <f>TRUNC(IF(J135&lt;0,0,J135),0)</f>
        <v/>
      </c>
      <c r="AT135" s="94" t="n">
        <v>109</v>
      </c>
      <c r="AU135" s="35" t="n">
        <v>18</v>
      </c>
      <c r="AV135" s="35" t="n">
        <v>14</v>
      </c>
      <c r="AW135" s="35" t="n">
        <v>16</v>
      </c>
      <c r="BA135" s="38" t="n"/>
      <c r="BB135" s="38" t="n"/>
      <c r="BC135" s="38" t="n"/>
      <c r="BF135" s="38" t="n"/>
      <c r="BG135" s="38" t="n"/>
      <c r="BH135" s="38" t="n"/>
    </row>
    <row r="136">
      <c r="G136" s="94" t="n">
        <v>110</v>
      </c>
      <c r="H136" s="94">
        <f>TRUNC((_xlfn.NORM.INV((RAND()),$E$35,$E$36)),2)</f>
        <v/>
      </c>
      <c r="I136" s="94">
        <f>TRUNC((_xlfn.NORM.INV((RAND()),$E$35,$E$36)),2)</f>
        <v/>
      </c>
      <c r="J136" s="94">
        <f>TRUNC((_xlfn.NORM.INV((RAND()),$E$35,$E$36)),2)</f>
        <v/>
      </c>
      <c r="AA136" s="94" t="n">
        <v>110</v>
      </c>
      <c r="AB136" s="64">
        <f>TRUNC(IF(H136&lt;0,0,H136),0)</f>
        <v/>
      </c>
      <c r="AC136" s="64">
        <f>TRUNC(IF(I136&lt;0,0,I136),0)</f>
        <v/>
      </c>
      <c r="AD136" s="64">
        <f>TRUNC(IF(J136&lt;0,0,J136),0)</f>
        <v/>
      </c>
      <c r="AT136" s="94" t="n">
        <v>110</v>
      </c>
      <c r="AU136" s="35" t="n">
        <v>18</v>
      </c>
      <c r="AV136" s="35" t="n">
        <v>17</v>
      </c>
      <c r="AW136" s="35" t="n">
        <v>13</v>
      </c>
      <c r="BA136" s="38" t="n"/>
      <c r="BB136" s="38" t="n"/>
      <c r="BC136" s="38" t="n"/>
      <c r="BF136" s="38" t="n"/>
      <c r="BG136" s="38" t="n"/>
      <c r="BH136" s="38" t="n"/>
    </row>
    <row r="137">
      <c r="G137" s="94" t="n">
        <v>111</v>
      </c>
      <c r="H137" s="94">
        <f>TRUNC((_xlfn.NORM.INV((RAND()),$E$35,$E$36)),2)</f>
        <v/>
      </c>
      <c r="I137" s="94">
        <f>TRUNC((_xlfn.NORM.INV((RAND()),$E$35,$E$36)),2)</f>
        <v/>
      </c>
      <c r="J137" s="94">
        <f>TRUNC((_xlfn.NORM.INV((RAND()),$E$35,$E$36)),2)</f>
        <v/>
      </c>
      <c r="AA137" s="94" t="n">
        <v>111</v>
      </c>
      <c r="AB137" s="64">
        <f>TRUNC(IF(H137&lt;0,0,H137),0)</f>
        <v/>
      </c>
      <c r="AC137" s="64">
        <f>TRUNC(IF(I137&lt;0,0,I137),0)</f>
        <v/>
      </c>
      <c r="AD137" s="64">
        <f>TRUNC(IF(J137&lt;0,0,J137),0)</f>
        <v/>
      </c>
      <c r="AT137" s="94" t="n">
        <v>111</v>
      </c>
      <c r="AU137" s="35" t="n">
        <v>20</v>
      </c>
      <c r="AV137" s="35" t="n">
        <v>24</v>
      </c>
      <c r="AW137" s="35" t="n">
        <v>13</v>
      </c>
      <c r="BA137" s="38" t="n"/>
      <c r="BB137" s="38" t="n"/>
      <c r="BC137" s="38" t="n"/>
      <c r="BF137" s="38" t="n"/>
      <c r="BG137" s="38" t="n"/>
      <c r="BH137" s="38" t="n"/>
    </row>
    <row r="138">
      <c r="G138" s="94" t="n">
        <v>112</v>
      </c>
      <c r="H138" s="94">
        <f>TRUNC((_xlfn.NORM.INV((RAND()),$E$35,$E$36)),2)</f>
        <v/>
      </c>
      <c r="I138" s="94">
        <f>TRUNC((_xlfn.NORM.INV((RAND()),$E$35,$E$36)),2)</f>
        <v/>
      </c>
      <c r="J138" s="94">
        <f>TRUNC((_xlfn.NORM.INV((RAND()),$E$35,$E$36)),2)</f>
        <v/>
      </c>
      <c r="AA138" s="94" t="n">
        <v>112</v>
      </c>
      <c r="AB138" s="64">
        <f>TRUNC(IF(H138&lt;0,0,H138),0)</f>
        <v/>
      </c>
      <c r="AC138" s="64">
        <f>TRUNC(IF(I138&lt;0,0,I138),0)</f>
        <v/>
      </c>
      <c r="AD138" s="64">
        <f>TRUNC(IF(J138&lt;0,0,J138),0)</f>
        <v/>
      </c>
      <c r="AT138" s="94" t="n">
        <v>112</v>
      </c>
      <c r="AU138" s="35" t="n">
        <v>17</v>
      </c>
      <c r="AV138" s="35" t="n">
        <v>12</v>
      </c>
      <c r="AW138" s="35" t="n">
        <v>18</v>
      </c>
      <c r="BA138" s="38" t="n"/>
      <c r="BB138" s="38" t="n"/>
      <c r="BC138" s="38" t="n"/>
      <c r="BF138" s="38" t="n"/>
      <c r="BG138" s="38" t="n"/>
      <c r="BH138" s="38" t="n"/>
    </row>
    <row r="139">
      <c r="G139" s="94" t="n">
        <v>113</v>
      </c>
      <c r="H139" s="94">
        <f>TRUNC((_xlfn.NORM.INV((RAND()),$E$35,$E$36)),2)</f>
        <v/>
      </c>
      <c r="I139" s="94">
        <f>TRUNC((_xlfn.NORM.INV((RAND()),$E$35,$E$36)),2)</f>
        <v/>
      </c>
      <c r="J139" s="94">
        <f>TRUNC((_xlfn.NORM.INV((RAND()),$E$35,$E$36)),2)</f>
        <v/>
      </c>
      <c r="AA139" s="94" t="n">
        <v>113</v>
      </c>
      <c r="AB139" s="64">
        <f>TRUNC(IF(H139&lt;0,0,H139),0)</f>
        <v/>
      </c>
      <c r="AC139" s="64">
        <f>TRUNC(IF(I139&lt;0,0,I139),0)</f>
        <v/>
      </c>
      <c r="AD139" s="64">
        <f>TRUNC(IF(J139&lt;0,0,J139),0)</f>
        <v/>
      </c>
      <c r="AT139" s="94" t="n">
        <v>113</v>
      </c>
      <c r="AU139" s="35" t="n">
        <v>13</v>
      </c>
      <c r="AV139" s="35" t="n">
        <v>16</v>
      </c>
      <c r="AW139" s="35" t="n">
        <v>12</v>
      </c>
      <c r="BA139" s="38" t="n"/>
      <c r="BB139" s="38" t="n"/>
      <c r="BC139" s="38" t="n"/>
      <c r="BF139" s="38" t="n"/>
      <c r="BG139" s="38" t="n"/>
      <c r="BH139" s="38" t="n"/>
    </row>
    <row r="140">
      <c r="G140" s="94" t="n">
        <v>114</v>
      </c>
      <c r="H140" s="94">
        <f>TRUNC((_xlfn.NORM.INV((RAND()),$E$35,$E$36)),2)</f>
        <v/>
      </c>
      <c r="I140" s="94">
        <f>TRUNC((_xlfn.NORM.INV((RAND()),$E$35,$E$36)),2)</f>
        <v/>
      </c>
      <c r="J140" s="94">
        <f>TRUNC((_xlfn.NORM.INV((RAND()),$E$35,$E$36)),2)</f>
        <v/>
      </c>
      <c r="AA140" s="94" t="n">
        <v>114</v>
      </c>
      <c r="AB140" s="64">
        <f>TRUNC(IF(H140&lt;0,0,H140),0)</f>
        <v/>
      </c>
      <c r="AC140" s="64">
        <f>TRUNC(IF(I140&lt;0,0,I140),0)</f>
        <v/>
      </c>
      <c r="AD140" s="64">
        <f>TRUNC(IF(J140&lt;0,0,J140),0)</f>
        <v/>
      </c>
      <c r="AT140" s="94" t="n">
        <v>114</v>
      </c>
      <c r="AU140" s="35" t="n">
        <v>11</v>
      </c>
      <c r="AV140" s="35" t="n">
        <v>18</v>
      </c>
      <c r="AW140" s="35" t="n">
        <v>25</v>
      </c>
      <c r="BA140" s="38" t="n"/>
      <c r="BB140" s="38" t="n"/>
      <c r="BC140" s="38" t="n"/>
      <c r="BF140" s="38" t="n"/>
      <c r="BG140" s="38" t="n"/>
      <c r="BH140" s="38" t="n"/>
    </row>
    <row r="141">
      <c r="G141" s="94" t="n">
        <v>115</v>
      </c>
      <c r="H141" s="94">
        <f>TRUNC((_xlfn.NORM.INV((RAND()),$E$35,$E$36)),2)</f>
        <v/>
      </c>
      <c r="I141" s="94">
        <f>TRUNC((_xlfn.NORM.INV((RAND()),$E$35,$E$36)),2)</f>
        <v/>
      </c>
      <c r="J141" s="94">
        <f>TRUNC((_xlfn.NORM.INV((RAND()),$E$35,$E$36)),2)</f>
        <v/>
      </c>
      <c r="AA141" s="94" t="n">
        <v>115</v>
      </c>
      <c r="AB141" s="64">
        <f>TRUNC(IF(H141&lt;0,0,H141),0)</f>
        <v/>
      </c>
      <c r="AC141" s="64">
        <f>TRUNC(IF(I141&lt;0,0,I141),0)</f>
        <v/>
      </c>
      <c r="AD141" s="64">
        <f>TRUNC(IF(J141&lt;0,0,J141),0)</f>
        <v/>
      </c>
      <c r="AT141" s="94" t="n">
        <v>115</v>
      </c>
      <c r="AU141" s="35" t="n">
        <v>19</v>
      </c>
      <c r="AV141" s="35" t="n">
        <v>16</v>
      </c>
      <c r="AW141" s="35" t="n">
        <v>17</v>
      </c>
      <c r="BA141" s="38" t="n"/>
      <c r="BB141" s="38" t="n"/>
      <c r="BC141" s="38" t="n"/>
      <c r="BF141" s="38" t="n"/>
      <c r="BG141" s="38" t="n"/>
      <c r="BH141" s="38" t="n"/>
    </row>
    <row r="142">
      <c r="G142" s="94" t="n">
        <v>116</v>
      </c>
      <c r="H142" s="94">
        <f>TRUNC((_xlfn.NORM.INV((RAND()),$E$35,$E$36)),2)</f>
        <v/>
      </c>
      <c r="I142" s="94">
        <f>TRUNC((_xlfn.NORM.INV((RAND()),$E$35,$E$36)),2)</f>
        <v/>
      </c>
      <c r="J142" s="94">
        <f>TRUNC((_xlfn.NORM.INV((RAND()),$E$35,$E$36)),2)</f>
        <v/>
      </c>
      <c r="AA142" s="94" t="n">
        <v>116</v>
      </c>
      <c r="AB142" s="64">
        <f>TRUNC(IF(H142&lt;0,0,H142),0)</f>
        <v/>
      </c>
      <c r="AC142" s="64">
        <f>TRUNC(IF(I142&lt;0,0,I142),0)</f>
        <v/>
      </c>
      <c r="AD142" s="64">
        <f>TRUNC(IF(J142&lt;0,0,J142),0)</f>
        <v/>
      </c>
      <c r="AT142" s="94" t="n">
        <v>116</v>
      </c>
      <c r="AU142" s="35" t="n">
        <v>20</v>
      </c>
      <c r="AV142" s="35" t="n">
        <v>19</v>
      </c>
      <c r="AW142" s="35" t="n">
        <v>20</v>
      </c>
      <c r="BA142" s="38" t="n"/>
      <c r="BB142" s="38" t="n"/>
      <c r="BC142" s="38" t="n"/>
      <c r="BF142" s="38" t="n"/>
      <c r="BG142" s="38" t="n"/>
      <c r="BH142" s="38" t="n"/>
    </row>
    <row r="143">
      <c r="G143" s="94" t="n">
        <v>117</v>
      </c>
      <c r="H143" s="94">
        <f>TRUNC((_xlfn.NORM.INV((RAND()),$E$35,$E$36)),2)</f>
        <v/>
      </c>
      <c r="I143" s="94">
        <f>TRUNC((_xlfn.NORM.INV((RAND()),$E$35,$E$36)),2)</f>
        <v/>
      </c>
      <c r="J143" s="94">
        <f>TRUNC((_xlfn.NORM.INV((RAND()),$E$35,$E$36)),2)</f>
        <v/>
      </c>
      <c r="AA143" s="94" t="n">
        <v>117</v>
      </c>
      <c r="AB143" s="64">
        <f>TRUNC(IF(H143&lt;0,0,H143),0)</f>
        <v/>
      </c>
      <c r="AC143" s="64">
        <f>TRUNC(IF(I143&lt;0,0,I143),0)</f>
        <v/>
      </c>
      <c r="AD143" s="64">
        <f>TRUNC(IF(J143&lt;0,0,J143),0)</f>
        <v/>
      </c>
      <c r="AT143" s="94" t="n">
        <v>117</v>
      </c>
      <c r="AU143" s="35" t="n">
        <v>19</v>
      </c>
      <c r="AV143" s="35" t="n">
        <v>12</v>
      </c>
      <c r="AW143" s="35" t="n">
        <v>17</v>
      </c>
      <c r="BA143" s="38" t="n"/>
      <c r="BB143" s="38" t="n"/>
      <c r="BC143" s="38" t="n"/>
      <c r="BF143" s="38" t="n"/>
      <c r="BG143" s="38" t="n"/>
      <c r="BH143" s="38" t="n"/>
    </row>
    <row r="144">
      <c r="G144" s="94" t="n">
        <v>118</v>
      </c>
      <c r="H144" s="94">
        <f>TRUNC((_xlfn.NORM.INV((RAND()),$E$35,$E$36)),2)</f>
        <v/>
      </c>
      <c r="I144" s="94">
        <f>TRUNC((_xlfn.NORM.INV((RAND()),$E$35,$E$36)),2)</f>
        <v/>
      </c>
      <c r="J144" s="94">
        <f>TRUNC((_xlfn.NORM.INV((RAND()),$E$35,$E$36)),2)</f>
        <v/>
      </c>
      <c r="AA144" s="94" t="n">
        <v>118</v>
      </c>
      <c r="AB144" s="64">
        <f>TRUNC(IF(H144&lt;0,0,H144),0)</f>
        <v/>
      </c>
      <c r="AC144" s="64">
        <f>TRUNC(IF(I144&lt;0,0,I144),0)</f>
        <v/>
      </c>
      <c r="AD144" s="64">
        <f>TRUNC(IF(J144&lt;0,0,J144),0)</f>
        <v/>
      </c>
      <c r="AT144" s="94" t="n">
        <v>118</v>
      </c>
      <c r="AU144" s="35" t="n">
        <v>24</v>
      </c>
      <c r="AV144" s="35" t="n">
        <v>12</v>
      </c>
      <c r="AW144" s="35" t="n">
        <v>13</v>
      </c>
      <c r="BA144" s="38" t="n"/>
      <c r="BB144" s="38" t="n"/>
      <c r="BC144" s="38" t="n"/>
      <c r="BF144" s="38" t="n"/>
      <c r="BG144" s="38" t="n"/>
      <c r="BH144" s="38" t="n"/>
    </row>
    <row r="145">
      <c r="G145" s="94" t="n">
        <v>119</v>
      </c>
      <c r="H145" s="94">
        <f>TRUNC((_xlfn.NORM.INV((RAND()),$E$35,$E$36)),2)</f>
        <v/>
      </c>
      <c r="I145" s="94">
        <f>TRUNC((_xlfn.NORM.INV((RAND()),$E$35,$E$36)),2)</f>
        <v/>
      </c>
      <c r="J145" s="94">
        <f>TRUNC((_xlfn.NORM.INV((RAND()),$E$35,$E$36)),2)</f>
        <v/>
      </c>
      <c r="AA145" s="94" t="n">
        <v>119</v>
      </c>
      <c r="AB145" s="64">
        <f>TRUNC(IF(H145&lt;0,0,H145),0)</f>
        <v/>
      </c>
      <c r="AC145" s="64">
        <f>TRUNC(IF(I145&lt;0,0,I145),0)</f>
        <v/>
      </c>
      <c r="AD145" s="64">
        <f>TRUNC(IF(J145&lt;0,0,J145),0)</f>
        <v/>
      </c>
      <c r="AT145" s="94" t="n">
        <v>119</v>
      </c>
      <c r="AU145" s="35" t="n">
        <v>12</v>
      </c>
      <c r="AV145" s="35" t="n">
        <v>20</v>
      </c>
      <c r="AW145" s="35" t="n">
        <v>23</v>
      </c>
      <c r="BA145" s="38" t="n"/>
      <c r="BB145" s="38" t="n"/>
      <c r="BC145" s="38" t="n"/>
      <c r="BF145" s="38" t="n"/>
      <c r="BG145" s="38" t="n"/>
      <c r="BH145" s="38" t="n"/>
    </row>
    <row r="146">
      <c r="G146" s="94" t="n">
        <v>120</v>
      </c>
      <c r="H146" s="94">
        <f>TRUNC((_xlfn.NORM.INV((RAND()),$E$35,$E$36)),2)</f>
        <v/>
      </c>
      <c r="I146" s="94">
        <f>TRUNC((_xlfn.NORM.INV((RAND()),$E$35,$E$36)),2)</f>
        <v/>
      </c>
      <c r="J146" s="94">
        <f>TRUNC((_xlfn.NORM.INV((RAND()),$E$35,$E$36)),2)</f>
        <v/>
      </c>
      <c r="AA146" s="94" t="n">
        <v>120</v>
      </c>
      <c r="AB146" s="64">
        <f>TRUNC(IF(H146&lt;0,0,H146),0)</f>
        <v/>
      </c>
      <c r="AC146" s="64">
        <f>TRUNC(IF(I146&lt;0,0,I146),0)</f>
        <v/>
      </c>
      <c r="AD146" s="64">
        <f>TRUNC(IF(J146&lt;0,0,J146),0)</f>
        <v/>
      </c>
      <c r="AT146" s="94" t="n">
        <v>120</v>
      </c>
      <c r="AU146" s="35" t="n">
        <v>28</v>
      </c>
      <c r="AV146" s="35" t="n">
        <v>19</v>
      </c>
      <c r="AW146" s="35" t="n">
        <v>18</v>
      </c>
      <c r="BA146" s="38" t="n"/>
      <c r="BB146" s="38" t="n"/>
      <c r="BC146" s="38" t="n"/>
      <c r="BF146" s="38" t="n"/>
      <c r="BG146" s="38" t="n"/>
      <c r="BH146" s="38" t="n"/>
    </row>
    <row r="147">
      <c r="G147" s="94" t="n">
        <v>121</v>
      </c>
      <c r="H147" s="94">
        <f>TRUNC((_xlfn.NORM.INV((RAND()),$E$35,$E$36)),2)</f>
        <v/>
      </c>
      <c r="I147" s="94">
        <f>TRUNC((_xlfn.NORM.INV((RAND()),$E$35,$E$36)),2)</f>
        <v/>
      </c>
      <c r="J147" s="94">
        <f>TRUNC((_xlfn.NORM.INV((RAND()),$E$35,$E$36)),2)</f>
        <v/>
      </c>
      <c r="AA147" s="94" t="n">
        <v>121</v>
      </c>
      <c r="AB147" s="64">
        <f>TRUNC(IF(H147&lt;0,0,H147),0)</f>
        <v/>
      </c>
      <c r="AC147" s="64">
        <f>TRUNC(IF(I147&lt;0,0,I147),0)</f>
        <v/>
      </c>
      <c r="AD147" s="64">
        <f>TRUNC(IF(J147&lt;0,0,J147),0)</f>
        <v/>
      </c>
      <c r="AT147" s="94" t="n">
        <v>121</v>
      </c>
      <c r="AU147" s="35" t="n">
        <v>17</v>
      </c>
      <c r="AV147" s="35" t="n">
        <v>6</v>
      </c>
      <c r="AW147" s="35" t="n">
        <v>17</v>
      </c>
      <c r="BA147" s="38" t="n"/>
      <c r="BB147" s="38" t="n"/>
      <c r="BC147" s="38" t="n"/>
      <c r="BF147" s="38" t="n"/>
      <c r="BG147" s="38" t="n"/>
      <c r="BH147" s="38" t="n"/>
    </row>
    <row r="148">
      <c r="G148" s="94" t="n">
        <v>122</v>
      </c>
      <c r="H148" s="94">
        <f>TRUNC((_xlfn.NORM.INV((RAND()),$E$35,$E$36)),2)</f>
        <v/>
      </c>
      <c r="I148" s="94">
        <f>TRUNC((_xlfn.NORM.INV((RAND()),$E$35,$E$36)),2)</f>
        <v/>
      </c>
      <c r="J148" s="94">
        <f>TRUNC((_xlfn.NORM.INV((RAND()),$E$35,$E$36)),2)</f>
        <v/>
      </c>
      <c r="AA148" s="94" t="n">
        <v>122</v>
      </c>
      <c r="AB148" s="64">
        <f>TRUNC(IF(H148&lt;0,0,H148),0)</f>
        <v/>
      </c>
      <c r="AC148" s="64">
        <f>TRUNC(IF(I148&lt;0,0,I148),0)</f>
        <v/>
      </c>
      <c r="AD148" s="64">
        <f>TRUNC(IF(J148&lt;0,0,J148),0)</f>
        <v/>
      </c>
      <c r="AT148" s="94" t="n">
        <v>122</v>
      </c>
      <c r="AU148" s="35" t="n">
        <v>14</v>
      </c>
      <c r="AV148" s="35" t="n">
        <v>18</v>
      </c>
      <c r="AW148" s="35" t="n">
        <v>21</v>
      </c>
      <c r="BA148" s="38" t="n"/>
      <c r="BB148" s="38" t="n"/>
      <c r="BC148" s="38" t="n"/>
      <c r="BF148" s="38" t="n"/>
      <c r="BG148" s="38" t="n"/>
      <c r="BH148" s="38" t="n"/>
    </row>
    <row r="149">
      <c r="G149" s="94" t="n">
        <v>123</v>
      </c>
      <c r="H149" s="94">
        <f>TRUNC((_xlfn.NORM.INV((RAND()),$E$35,$E$36)),2)</f>
        <v/>
      </c>
      <c r="I149" s="94">
        <f>TRUNC((_xlfn.NORM.INV((RAND()),$E$35,$E$36)),2)</f>
        <v/>
      </c>
      <c r="J149" s="94">
        <f>TRUNC((_xlfn.NORM.INV((RAND()),$E$35,$E$36)),2)</f>
        <v/>
      </c>
      <c r="AA149" s="94" t="n">
        <v>123</v>
      </c>
      <c r="AB149" s="64">
        <f>TRUNC(IF(H149&lt;0,0,H149),0)</f>
        <v/>
      </c>
      <c r="AC149" s="64">
        <f>TRUNC(IF(I149&lt;0,0,I149),0)</f>
        <v/>
      </c>
      <c r="AD149" s="64">
        <f>TRUNC(IF(J149&lt;0,0,J149),0)</f>
        <v/>
      </c>
      <c r="AT149" s="94" t="n">
        <v>123</v>
      </c>
      <c r="AU149" s="35" t="n">
        <v>17</v>
      </c>
      <c r="AV149" s="35" t="n">
        <v>20</v>
      </c>
      <c r="AW149" s="35" t="n">
        <v>12</v>
      </c>
      <c r="BA149" s="38" t="n"/>
      <c r="BB149" s="38" t="n"/>
      <c r="BC149" s="38" t="n"/>
      <c r="BF149" s="38" t="n"/>
      <c r="BG149" s="38" t="n"/>
      <c r="BH149" s="38" t="n"/>
    </row>
    <row r="150">
      <c r="G150" s="94" t="n">
        <v>124</v>
      </c>
      <c r="H150" s="94">
        <f>TRUNC((_xlfn.NORM.INV((RAND()),$E$35,$E$36)),2)</f>
        <v/>
      </c>
      <c r="I150" s="94">
        <f>TRUNC((_xlfn.NORM.INV((RAND()),$E$35,$E$36)),2)</f>
        <v/>
      </c>
      <c r="J150" s="94">
        <f>TRUNC((_xlfn.NORM.INV((RAND()),$E$35,$E$36)),2)</f>
        <v/>
      </c>
      <c r="AA150" s="94" t="n">
        <v>124</v>
      </c>
      <c r="AB150" s="64">
        <f>TRUNC(IF(H150&lt;0,0,H150),0)</f>
        <v/>
      </c>
      <c r="AC150" s="64">
        <f>TRUNC(IF(I150&lt;0,0,I150),0)</f>
        <v/>
      </c>
      <c r="AD150" s="64">
        <f>TRUNC(IF(J150&lt;0,0,J150),0)</f>
        <v/>
      </c>
      <c r="AT150" s="94" t="n">
        <v>124</v>
      </c>
      <c r="AU150" s="35" t="n">
        <v>16</v>
      </c>
      <c r="AV150" s="35" t="n">
        <v>19</v>
      </c>
      <c r="AW150" s="35" t="n">
        <v>20</v>
      </c>
      <c r="BA150" s="38" t="n"/>
      <c r="BB150" s="38" t="n"/>
      <c r="BC150" s="38" t="n"/>
      <c r="BF150" s="38" t="n"/>
      <c r="BG150" s="38" t="n"/>
      <c r="BH150" s="38" t="n"/>
    </row>
    <row r="151">
      <c r="G151" s="94" t="n">
        <v>125</v>
      </c>
      <c r="H151" s="94">
        <f>TRUNC((_xlfn.NORM.INV((RAND()),$E$35,$E$36)),2)</f>
        <v/>
      </c>
      <c r="I151" s="94">
        <f>TRUNC((_xlfn.NORM.INV((RAND()),$E$35,$E$36)),2)</f>
        <v/>
      </c>
      <c r="J151" s="94">
        <f>TRUNC((_xlfn.NORM.INV((RAND()),$E$35,$E$36)),2)</f>
        <v/>
      </c>
      <c r="AA151" s="94" t="n">
        <v>125</v>
      </c>
      <c r="AB151" s="64">
        <f>TRUNC(IF(H151&lt;0,0,H151),0)</f>
        <v/>
      </c>
      <c r="AC151" s="64">
        <f>TRUNC(IF(I151&lt;0,0,I151),0)</f>
        <v/>
      </c>
      <c r="AD151" s="64">
        <f>TRUNC(IF(J151&lt;0,0,J151),0)</f>
        <v/>
      </c>
      <c r="AT151" s="94" t="n">
        <v>125</v>
      </c>
      <c r="AU151" s="35" t="n">
        <v>11</v>
      </c>
      <c r="AV151" s="35" t="n">
        <v>18</v>
      </c>
      <c r="AW151" s="35" t="n">
        <v>22</v>
      </c>
      <c r="BA151" s="38" t="n"/>
      <c r="BB151" s="38" t="n"/>
      <c r="BC151" s="38" t="n"/>
      <c r="BF151" s="38" t="n"/>
      <c r="BG151" s="38" t="n"/>
      <c r="BH151" s="38" t="n"/>
    </row>
    <row r="152">
      <c r="G152" s="94" t="n">
        <v>126</v>
      </c>
      <c r="H152" s="94">
        <f>TRUNC((_xlfn.NORM.INV((RAND()),$E$35,$E$36)),2)</f>
        <v/>
      </c>
      <c r="I152" s="94">
        <f>TRUNC((_xlfn.NORM.INV((RAND()),$E$35,$E$36)),2)</f>
        <v/>
      </c>
      <c r="J152" s="94">
        <f>TRUNC((_xlfn.NORM.INV((RAND()),$E$35,$E$36)),2)</f>
        <v/>
      </c>
      <c r="AA152" s="94" t="n">
        <v>126</v>
      </c>
      <c r="AB152" s="64">
        <f>TRUNC(IF(H152&lt;0,0,H152),0)</f>
        <v/>
      </c>
      <c r="AC152" s="64">
        <f>TRUNC(IF(I152&lt;0,0,I152),0)</f>
        <v/>
      </c>
      <c r="AD152" s="64">
        <f>TRUNC(IF(J152&lt;0,0,J152),0)</f>
        <v/>
      </c>
      <c r="AT152" s="94" t="n">
        <v>126</v>
      </c>
      <c r="AU152" s="35" t="n">
        <v>20</v>
      </c>
      <c r="AV152" s="35" t="n">
        <v>20</v>
      </c>
      <c r="AW152" s="35" t="n">
        <v>15</v>
      </c>
      <c r="BA152" s="38" t="n"/>
      <c r="BB152" s="38" t="n"/>
      <c r="BC152" s="38" t="n"/>
      <c r="BF152" s="38" t="n"/>
      <c r="BG152" s="38" t="n"/>
      <c r="BH152" s="38" t="n"/>
    </row>
    <row r="153">
      <c r="G153" s="94" t="n">
        <v>127</v>
      </c>
      <c r="H153" s="94">
        <f>TRUNC((_xlfn.NORM.INV((RAND()),$E$35,$E$36)),2)</f>
        <v/>
      </c>
      <c r="I153" s="94">
        <f>TRUNC((_xlfn.NORM.INV((RAND()),$E$35,$E$36)),2)</f>
        <v/>
      </c>
      <c r="J153" s="94">
        <f>TRUNC((_xlfn.NORM.INV((RAND()),$E$35,$E$36)),2)</f>
        <v/>
      </c>
      <c r="AA153" s="94" t="n">
        <v>127</v>
      </c>
      <c r="AB153" s="64">
        <f>TRUNC(IF(H153&lt;0,0,H153),0)</f>
        <v/>
      </c>
      <c r="AC153" s="64">
        <f>TRUNC(IF(I153&lt;0,0,I153),0)</f>
        <v/>
      </c>
      <c r="AD153" s="64">
        <f>TRUNC(IF(J153&lt;0,0,J153),0)</f>
        <v/>
      </c>
      <c r="AT153" s="94" t="n">
        <v>127</v>
      </c>
      <c r="AU153" s="35" t="n">
        <v>16</v>
      </c>
      <c r="AV153" s="35" t="n">
        <v>15</v>
      </c>
      <c r="AW153" s="35" t="n">
        <v>18</v>
      </c>
      <c r="BA153" s="38" t="n"/>
      <c r="BB153" s="38" t="n"/>
      <c r="BC153" s="38" t="n"/>
      <c r="BF153" s="38" t="n"/>
      <c r="BG153" s="38" t="n"/>
      <c r="BH153" s="38" t="n"/>
    </row>
    <row r="154">
      <c r="G154" s="94" t="n">
        <v>128</v>
      </c>
      <c r="H154" s="94">
        <f>TRUNC((_xlfn.NORM.INV((RAND()),$E$35,$E$36)),2)</f>
        <v/>
      </c>
      <c r="I154" s="94">
        <f>TRUNC((_xlfn.NORM.INV((RAND()),$E$35,$E$36)),2)</f>
        <v/>
      </c>
      <c r="J154" s="94">
        <f>TRUNC((_xlfn.NORM.INV((RAND()),$E$35,$E$36)),2)</f>
        <v/>
      </c>
      <c r="AA154" s="94" t="n">
        <v>128</v>
      </c>
      <c r="AB154" s="64">
        <f>TRUNC(IF(H154&lt;0,0,H154),0)</f>
        <v/>
      </c>
      <c r="AC154" s="64">
        <f>TRUNC(IF(I154&lt;0,0,I154),0)</f>
        <v/>
      </c>
      <c r="AD154" s="64">
        <f>TRUNC(IF(J154&lt;0,0,J154),0)</f>
        <v/>
      </c>
      <c r="AT154" s="94" t="n">
        <v>128</v>
      </c>
      <c r="AU154" s="35" t="n">
        <v>24</v>
      </c>
      <c r="AV154" s="35" t="n">
        <v>21</v>
      </c>
      <c r="AW154" s="35" t="n">
        <v>16</v>
      </c>
      <c r="BA154" s="38" t="n"/>
      <c r="BB154" s="38" t="n"/>
      <c r="BC154" s="38" t="n"/>
      <c r="BF154" s="38" t="n"/>
      <c r="BG154" s="38" t="n"/>
      <c r="BH154" s="38" t="n"/>
    </row>
    <row r="155">
      <c r="G155" s="94" t="n">
        <v>129</v>
      </c>
      <c r="H155" s="94">
        <f>TRUNC((_xlfn.NORM.INV((RAND()),$E$35,$E$36)),2)</f>
        <v/>
      </c>
      <c r="I155" s="94">
        <f>TRUNC((_xlfn.NORM.INV((RAND()),$E$35,$E$36)),2)</f>
        <v/>
      </c>
      <c r="J155" s="94">
        <f>TRUNC((_xlfn.NORM.INV((RAND()),$E$35,$E$36)),2)</f>
        <v/>
      </c>
      <c r="AA155" s="94" t="n">
        <v>129</v>
      </c>
      <c r="AB155" s="64">
        <f>TRUNC(IF(H155&lt;0,0,H155),0)</f>
        <v/>
      </c>
      <c r="AC155" s="64">
        <f>TRUNC(IF(I155&lt;0,0,I155),0)</f>
        <v/>
      </c>
      <c r="AD155" s="64">
        <f>TRUNC(IF(J155&lt;0,0,J155),0)</f>
        <v/>
      </c>
      <c r="AT155" s="94" t="n">
        <v>129</v>
      </c>
      <c r="AU155" s="35" t="n">
        <v>20</v>
      </c>
      <c r="AV155" s="35" t="n">
        <v>11</v>
      </c>
      <c r="AW155" s="35" t="n">
        <v>22</v>
      </c>
      <c r="BA155" s="38" t="n"/>
      <c r="BB155" s="38" t="n"/>
      <c r="BC155" s="38" t="n"/>
      <c r="BF155" s="38" t="n"/>
      <c r="BG155" s="38" t="n"/>
      <c r="BH155" s="38" t="n"/>
    </row>
    <row r="156">
      <c r="G156" s="94" t="n">
        <v>130</v>
      </c>
      <c r="H156" s="94">
        <f>TRUNC((_xlfn.NORM.INV((RAND()),$E$35,$E$36)),2)</f>
        <v/>
      </c>
      <c r="I156" s="94">
        <f>TRUNC((_xlfn.NORM.INV((RAND()),$E$35,$E$36)),2)</f>
        <v/>
      </c>
      <c r="J156" s="94">
        <f>TRUNC((_xlfn.NORM.INV((RAND()),$E$35,$E$36)),2)</f>
        <v/>
      </c>
      <c r="AA156" s="94" t="n">
        <v>130</v>
      </c>
      <c r="AB156" s="64">
        <f>TRUNC(IF(H156&lt;0,0,H156),0)</f>
        <v/>
      </c>
      <c r="AC156" s="64">
        <f>TRUNC(IF(I156&lt;0,0,I156),0)</f>
        <v/>
      </c>
      <c r="AD156" s="64">
        <f>TRUNC(IF(J156&lt;0,0,J156),0)</f>
        <v/>
      </c>
      <c r="AT156" s="94" t="n">
        <v>130</v>
      </c>
      <c r="AU156" s="35" t="n">
        <v>15</v>
      </c>
      <c r="AV156" s="35" t="n">
        <v>16</v>
      </c>
      <c r="AW156" s="35" t="n">
        <v>18</v>
      </c>
      <c r="BA156" s="38" t="n"/>
      <c r="BB156" s="38" t="n"/>
      <c r="BC156" s="38" t="n"/>
      <c r="BF156" s="38" t="n"/>
      <c r="BG156" s="38" t="n"/>
      <c r="BH156" s="38" t="n"/>
    </row>
    <row r="157">
      <c r="G157" s="94" t="n">
        <v>131</v>
      </c>
      <c r="H157" s="94">
        <f>TRUNC((_xlfn.NORM.INV((RAND()),$E$35,$E$36)),2)</f>
        <v/>
      </c>
      <c r="I157" s="94">
        <f>TRUNC((_xlfn.NORM.INV((RAND()),$E$35,$E$36)),2)</f>
        <v/>
      </c>
      <c r="J157" s="94">
        <f>TRUNC((_xlfn.NORM.INV((RAND()),$E$35,$E$36)),2)</f>
        <v/>
      </c>
      <c r="AA157" s="94" t="n">
        <v>131</v>
      </c>
      <c r="AB157" s="64">
        <f>TRUNC(IF(H157&lt;0,0,H157),0)</f>
        <v/>
      </c>
      <c r="AC157" s="64">
        <f>TRUNC(IF(I157&lt;0,0,I157),0)</f>
        <v/>
      </c>
      <c r="AD157" s="64">
        <f>TRUNC(IF(J157&lt;0,0,J157),0)</f>
        <v/>
      </c>
      <c r="AT157" s="94" t="n">
        <v>131</v>
      </c>
      <c r="AU157" s="35" t="n">
        <v>17</v>
      </c>
      <c r="AV157" s="35" t="n">
        <v>19</v>
      </c>
      <c r="AW157" s="35" t="n">
        <v>15</v>
      </c>
      <c r="BA157" s="38" t="n"/>
      <c r="BB157" s="38" t="n"/>
      <c r="BC157" s="38" t="n"/>
      <c r="BF157" s="38" t="n"/>
      <c r="BG157" s="38" t="n"/>
      <c r="BH157" s="38" t="n"/>
    </row>
    <row r="158">
      <c r="G158" s="94" t="n">
        <v>132</v>
      </c>
      <c r="H158" s="94">
        <f>TRUNC((_xlfn.NORM.INV((RAND()),$E$35,$E$36)),2)</f>
        <v/>
      </c>
      <c r="I158" s="94">
        <f>TRUNC((_xlfn.NORM.INV((RAND()),$E$35,$E$36)),2)</f>
        <v/>
      </c>
      <c r="J158" s="94">
        <f>TRUNC((_xlfn.NORM.INV((RAND()),$E$35,$E$36)),2)</f>
        <v/>
      </c>
      <c r="AA158" s="94" t="n">
        <v>132</v>
      </c>
      <c r="AB158" s="64">
        <f>TRUNC(IF(H158&lt;0,0,H158),0)</f>
        <v/>
      </c>
      <c r="AC158" s="64">
        <f>TRUNC(IF(I158&lt;0,0,I158),0)</f>
        <v/>
      </c>
      <c r="AD158" s="64">
        <f>TRUNC(IF(J158&lt;0,0,J158),0)</f>
        <v/>
      </c>
      <c r="AT158" s="94" t="n">
        <v>132</v>
      </c>
      <c r="AU158" s="35" t="n">
        <v>20</v>
      </c>
      <c r="AV158" s="35" t="n">
        <v>8</v>
      </c>
      <c r="AW158" s="35" t="n">
        <v>21</v>
      </c>
      <c r="BA158" s="38" t="n"/>
      <c r="BB158" s="38" t="n"/>
      <c r="BC158" s="38" t="n"/>
      <c r="BF158" s="38" t="n"/>
      <c r="BG158" s="38" t="n"/>
      <c r="BH158" s="38" t="n"/>
    </row>
    <row r="159">
      <c r="G159" s="94" t="n">
        <v>133</v>
      </c>
      <c r="H159" s="94">
        <f>TRUNC((_xlfn.NORM.INV((RAND()),$E$35,$E$36)),2)</f>
        <v/>
      </c>
      <c r="I159" s="94">
        <f>TRUNC((_xlfn.NORM.INV((RAND()),$E$35,$E$36)),2)</f>
        <v/>
      </c>
      <c r="J159" s="94">
        <f>TRUNC((_xlfn.NORM.INV((RAND()),$E$35,$E$36)),2)</f>
        <v/>
      </c>
      <c r="AA159" s="94" t="n">
        <v>133</v>
      </c>
      <c r="AB159" s="64">
        <f>TRUNC(IF(H159&lt;0,0,H159),0)</f>
        <v/>
      </c>
      <c r="AC159" s="64">
        <f>TRUNC(IF(I159&lt;0,0,I159),0)</f>
        <v/>
      </c>
      <c r="AD159" s="64">
        <f>TRUNC(IF(J159&lt;0,0,J159),0)</f>
        <v/>
      </c>
      <c r="AT159" s="94" t="n">
        <v>133</v>
      </c>
      <c r="AU159" s="35" t="n">
        <v>21</v>
      </c>
      <c r="AV159" s="35" t="n">
        <v>20</v>
      </c>
      <c r="AW159" s="35" t="n">
        <v>19</v>
      </c>
      <c r="BA159" s="38" t="n"/>
      <c r="BB159" s="38" t="n"/>
      <c r="BC159" s="38" t="n"/>
      <c r="BF159" s="38" t="n"/>
      <c r="BG159" s="38" t="n"/>
      <c r="BH159" s="38" t="n"/>
    </row>
    <row r="160">
      <c r="G160" s="94" t="n">
        <v>134</v>
      </c>
      <c r="H160" s="94">
        <f>TRUNC((_xlfn.NORM.INV((RAND()),$E$35,$E$36)),2)</f>
        <v/>
      </c>
      <c r="I160" s="94">
        <f>TRUNC((_xlfn.NORM.INV((RAND()),$E$35,$E$36)),2)</f>
        <v/>
      </c>
      <c r="J160" s="94">
        <f>TRUNC((_xlfn.NORM.INV((RAND()),$E$35,$E$36)),2)</f>
        <v/>
      </c>
      <c r="AA160" s="94" t="n">
        <v>134</v>
      </c>
      <c r="AB160" s="64">
        <f>TRUNC(IF(H160&lt;0,0,H160),0)</f>
        <v/>
      </c>
      <c r="AC160" s="64">
        <f>TRUNC(IF(I160&lt;0,0,I160),0)</f>
        <v/>
      </c>
      <c r="AD160" s="64">
        <f>TRUNC(IF(J160&lt;0,0,J160),0)</f>
        <v/>
      </c>
      <c r="AT160" s="94" t="n">
        <v>134</v>
      </c>
      <c r="AU160" s="35" t="n">
        <v>16</v>
      </c>
      <c r="AV160" s="35" t="n">
        <v>19</v>
      </c>
      <c r="AW160" s="35" t="n">
        <v>18</v>
      </c>
      <c r="BA160" s="38" t="n"/>
      <c r="BB160" s="38" t="n"/>
      <c r="BC160" s="38" t="n"/>
      <c r="BF160" s="38" t="n"/>
      <c r="BG160" s="38" t="n"/>
      <c r="BH160" s="38" t="n"/>
    </row>
    <row r="161">
      <c r="G161" s="94" t="n">
        <v>135</v>
      </c>
      <c r="H161" s="94">
        <f>TRUNC((_xlfn.NORM.INV((RAND()),$E$35,$E$36)),2)</f>
        <v/>
      </c>
      <c r="I161" s="94">
        <f>TRUNC((_xlfn.NORM.INV((RAND()),$E$35,$E$36)),2)</f>
        <v/>
      </c>
      <c r="J161" s="94">
        <f>TRUNC((_xlfn.NORM.INV((RAND()),$E$35,$E$36)),2)</f>
        <v/>
      </c>
      <c r="AA161" s="94" t="n">
        <v>135</v>
      </c>
      <c r="AB161" s="64">
        <f>TRUNC(IF(H161&lt;0,0,H161),0)</f>
        <v/>
      </c>
      <c r="AC161" s="64">
        <f>TRUNC(IF(I161&lt;0,0,I161),0)</f>
        <v/>
      </c>
      <c r="AD161" s="64">
        <f>TRUNC(IF(J161&lt;0,0,J161),0)</f>
        <v/>
      </c>
      <c r="AT161" s="94" t="n">
        <v>135</v>
      </c>
      <c r="AU161" s="35" t="n">
        <v>19</v>
      </c>
      <c r="AV161" s="35" t="n">
        <v>17</v>
      </c>
      <c r="AW161" s="35" t="n">
        <v>21</v>
      </c>
      <c r="BA161" s="38" t="n"/>
      <c r="BB161" s="38" t="n"/>
      <c r="BC161" s="38" t="n"/>
      <c r="BF161" s="38" t="n"/>
      <c r="BG161" s="38" t="n"/>
      <c r="BH161" s="38" t="n"/>
    </row>
    <row r="162">
      <c r="G162" s="94" t="n">
        <v>136</v>
      </c>
      <c r="H162" s="94">
        <f>TRUNC((_xlfn.NORM.INV((RAND()),$E$35,$E$36)),2)</f>
        <v/>
      </c>
      <c r="I162" s="94">
        <f>TRUNC((_xlfn.NORM.INV((RAND()),$E$35,$E$36)),2)</f>
        <v/>
      </c>
      <c r="J162" s="94">
        <f>TRUNC((_xlfn.NORM.INV((RAND()),$E$35,$E$36)),2)</f>
        <v/>
      </c>
      <c r="AA162" s="94" t="n">
        <v>136</v>
      </c>
      <c r="AB162" s="64">
        <f>TRUNC(IF(H162&lt;0,0,H162),0)</f>
        <v/>
      </c>
      <c r="AC162" s="64">
        <f>TRUNC(IF(I162&lt;0,0,I162),0)</f>
        <v/>
      </c>
      <c r="AD162" s="64">
        <f>TRUNC(IF(J162&lt;0,0,J162),0)</f>
        <v/>
      </c>
      <c r="AT162" s="94" t="n">
        <v>136</v>
      </c>
      <c r="AU162" s="35" t="n">
        <v>17</v>
      </c>
      <c r="AV162" s="35" t="n">
        <v>20</v>
      </c>
      <c r="AW162" s="35" t="n">
        <v>16</v>
      </c>
      <c r="BA162" s="38" t="n"/>
      <c r="BB162" s="38" t="n"/>
      <c r="BC162" s="38" t="n"/>
      <c r="BF162" s="38" t="n"/>
      <c r="BG162" s="38" t="n"/>
      <c r="BH162" s="38" t="n"/>
    </row>
    <row r="163">
      <c r="G163" s="94" t="n">
        <v>137</v>
      </c>
      <c r="H163" s="94">
        <f>TRUNC((_xlfn.NORM.INV((RAND()),$E$35,$E$36)),2)</f>
        <v/>
      </c>
      <c r="I163" s="94">
        <f>TRUNC((_xlfn.NORM.INV((RAND()),$E$35,$E$36)),2)</f>
        <v/>
      </c>
      <c r="J163" s="94">
        <f>TRUNC((_xlfn.NORM.INV((RAND()),$E$35,$E$36)),2)</f>
        <v/>
      </c>
      <c r="AA163" s="94" t="n">
        <v>137</v>
      </c>
      <c r="AB163" s="64">
        <f>TRUNC(IF(H163&lt;0,0,H163),0)</f>
        <v/>
      </c>
      <c r="AC163" s="64">
        <f>TRUNC(IF(I163&lt;0,0,I163),0)</f>
        <v/>
      </c>
      <c r="AD163" s="64">
        <f>TRUNC(IF(J163&lt;0,0,J163),0)</f>
        <v/>
      </c>
      <c r="AT163" s="94" t="n">
        <v>137</v>
      </c>
      <c r="AU163" s="35" t="n">
        <v>15</v>
      </c>
      <c r="AV163" s="35" t="n">
        <v>24</v>
      </c>
      <c r="AW163" s="35" t="n">
        <v>24</v>
      </c>
      <c r="BA163" s="38" t="n"/>
      <c r="BB163" s="38" t="n"/>
      <c r="BC163" s="38" t="n"/>
      <c r="BF163" s="38" t="n"/>
      <c r="BG163" s="38" t="n"/>
      <c r="BH163" s="38" t="n"/>
    </row>
    <row r="164">
      <c r="G164" s="94" t="n">
        <v>138</v>
      </c>
      <c r="H164" s="94">
        <f>TRUNC((_xlfn.NORM.INV((RAND()),$E$35,$E$36)),2)</f>
        <v/>
      </c>
      <c r="I164" s="94">
        <f>TRUNC((_xlfn.NORM.INV((RAND()),$E$35,$E$36)),2)</f>
        <v/>
      </c>
      <c r="J164" s="94">
        <f>TRUNC((_xlfn.NORM.INV((RAND()),$E$35,$E$36)),2)</f>
        <v/>
      </c>
      <c r="AA164" s="94" t="n">
        <v>138</v>
      </c>
      <c r="AB164" s="64">
        <f>TRUNC(IF(H164&lt;0,0,H164),0)</f>
        <v/>
      </c>
      <c r="AC164" s="64">
        <f>TRUNC(IF(I164&lt;0,0,I164),0)</f>
        <v/>
      </c>
      <c r="AD164" s="64">
        <f>TRUNC(IF(J164&lt;0,0,J164),0)</f>
        <v/>
      </c>
      <c r="AT164" s="94" t="n">
        <v>138</v>
      </c>
      <c r="AU164" s="35" t="n">
        <v>17</v>
      </c>
      <c r="AV164" s="35" t="n">
        <v>17</v>
      </c>
      <c r="AW164" s="35" t="n">
        <v>13</v>
      </c>
      <c r="BA164" s="38" t="n"/>
      <c r="BB164" s="38" t="n"/>
      <c r="BC164" s="38" t="n"/>
      <c r="BF164" s="38" t="n"/>
      <c r="BG164" s="38" t="n"/>
      <c r="BH164" s="38" t="n"/>
    </row>
    <row r="165">
      <c r="G165" s="94" t="n">
        <v>139</v>
      </c>
      <c r="H165" s="94">
        <f>TRUNC((_xlfn.NORM.INV((RAND()),$E$35,$E$36)),2)</f>
        <v/>
      </c>
      <c r="I165" s="94">
        <f>TRUNC((_xlfn.NORM.INV((RAND()),$E$35,$E$36)),2)</f>
        <v/>
      </c>
      <c r="J165" s="94">
        <f>TRUNC((_xlfn.NORM.INV((RAND()),$E$35,$E$36)),2)</f>
        <v/>
      </c>
      <c r="AA165" s="94" t="n">
        <v>139</v>
      </c>
      <c r="AB165" s="64">
        <f>TRUNC(IF(H165&lt;0,0,H165),0)</f>
        <v/>
      </c>
      <c r="AC165" s="64">
        <f>TRUNC(IF(I165&lt;0,0,I165),0)</f>
        <v/>
      </c>
      <c r="AD165" s="64">
        <f>TRUNC(IF(J165&lt;0,0,J165),0)</f>
        <v/>
      </c>
      <c r="AT165" s="94" t="n">
        <v>139</v>
      </c>
      <c r="AU165" s="35" t="n">
        <v>16</v>
      </c>
      <c r="AV165" s="35" t="n">
        <v>16</v>
      </c>
      <c r="AW165" s="35" t="n">
        <v>19</v>
      </c>
      <c r="BA165" s="38" t="n"/>
      <c r="BB165" s="38" t="n"/>
      <c r="BC165" s="38" t="n"/>
      <c r="BF165" s="38" t="n"/>
      <c r="BG165" s="38" t="n"/>
      <c r="BH165" s="38" t="n"/>
    </row>
    <row r="166">
      <c r="G166" s="94" t="n">
        <v>140</v>
      </c>
      <c r="H166" s="94">
        <f>TRUNC((_xlfn.NORM.INV((RAND()),$E$35,$E$36)),2)</f>
        <v/>
      </c>
      <c r="I166" s="94">
        <f>TRUNC((_xlfn.NORM.INV((RAND()),$E$35,$E$36)),2)</f>
        <v/>
      </c>
      <c r="J166" s="94">
        <f>TRUNC((_xlfn.NORM.INV((RAND()),$E$35,$E$36)),2)</f>
        <v/>
      </c>
      <c r="AA166" s="94" t="n">
        <v>140</v>
      </c>
      <c r="AB166" s="64">
        <f>TRUNC(IF(H166&lt;0,0,H166),0)</f>
        <v/>
      </c>
      <c r="AC166" s="64">
        <f>TRUNC(IF(I166&lt;0,0,I166),0)</f>
        <v/>
      </c>
      <c r="AD166" s="64">
        <f>TRUNC(IF(J166&lt;0,0,J166),0)</f>
        <v/>
      </c>
      <c r="AT166" s="94" t="n">
        <v>140</v>
      </c>
      <c r="AU166" s="35" t="n">
        <v>11</v>
      </c>
      <c r="AV166" s="35" t="n">
        <v>18</v>
      </c>
      <c r="AW166" s="35" t="n">
        <v>13</v>
      </c>
      <c r="BA166" s="38" t="n"/>
      <c r="BB166" s="38" t="n"/>
      <c r="BC166" s="38" t="n"/>
      <c r="BF166" s="38" t="n"/>
      <c r="BG166" s="38" t="n"/>
      <c r="BH166" s="38" t="n"/>
    </row>
    <row r="167">
      <c r="G167" s="94" t="n">
        <v>141</v>
      </c>
      <c r="H167" s="94">
        <f>TRUNC((_xlfn.NORM.INV((RAND()),$E$35,$E$36)),2)</f>
        <v/>
      </c>
      <c r="I167" s="94">
        <f>TRUNC((_xlfn.NORM.INV((RAND()),$E$35,$E$36)),2)</f>
        <v/>
      </c>
      <c r="J167" s="94">
        <f>TRUNC((_xlfn.NORM.INV((RAND()),$E$35,$E$36)),2)</f>
        <v/>
      </c>
      <c r="AA167" s="94" t="n">
        <v>141</v>
      </c>
      <c r="AB167" s="64">
        <f>TRUNC(IF(H167&lt;0,0,H167),0)</f>
        <v/>
      </c>
      <c r="AC167" s="64">
        <f>TRUNC(IF(I167&lt;0,0,I167),0)</f>
        <v/>
      </c>
      <c r="AD167" s="64">
        <f>TRUNC(IF(J167&lt;0,0,J167),0)</f>
        <v/>
      </c>
      <c r="AT167" s="94" t="n">
        <v>141</v>
      </c>
      <c r="AU167" s="35" t="n">
        <v>13</v>
      </c>
      <c r="AV167" s="35" t="n">
        <v>15</v>
      </c>
      <c r="AW167" s="35" t="n">
        <v>16</v>
      </c>
      <c r="BA167" s="38" t="n"/>
      <c r="BB167" s="38" t="n"/>
      <c r="BC167" s="38" t="n"/>
      <c r="BF167" s="38" t="n"/>
      <c r="BG167" s="38" t="n"/>
      <c r="BH167" s="38" t="n"/>
    </row>
    <row r="168">
      <c r="G168" s="94" t="n">
        <v>142</v>
      </c>
      <c r="H168" s="94">
        <f>TRUNC((_xlfn.NORM.INV((RAND()),$E$35,$E$36)),2)</f>
        <v/>
      </c>
      <c r="I168" s="94">
        <f>TRUNC((_xlfn.NORM.INV((RAND()),$E$35,$E$36)),2)</f>
        <v/>
      </c>
      <c r="J168" s="94">
        <f>TRUNC((_xlfn.NORM.INV((RAND()),$E$35,$E$36)),2)</f>
        <v/>
      </c>
      <c r="AA168" s="94" t="n">
        <v>142</v>
      </c>
      <c r="AB168" s="64">
        <f>TRUNC(IF(H168&lt;0,0,H168),0)</f>
        <v/>
      </c>
      <c r="AC168" s="64">
        <f>TRUNC(IF(I168&lt;0,0,I168),0)</f>
        <v/>
      </c>
      <c r="AD168" s="64">
        <f>TRUNC(IF(J168&lt;0,0,J168),0)</f>
        <v/>
      </c>
      <c r="AT168" s="94" t="n">
        <v>142</v>
      </c>
      <c r="AU168" s="35" t="n">
        <v>18</v>
      </c>
      <c r="AV168" s="35" t="n">
        <v>15</v>
      </c>
      <c r="AW168" s="35" t="n">
        <v>16</v>
      </c>
      <c r="BA168" s="38" t="n"/>
      <c r="BB168" s="38" t="n"/>
      <c r="BC168" s="38" t="n"/>
      <c r="BF168" s="38" t="n"/>
      <c r="BG168" s="38" t="n"/>
      <c r="BH168" s="38" t="n"/>
    </row>
    <row r="169">
      <c r="G169" s="94" t="n">
        <v>143</v>
      </c>
      <c r="H169" s="94">
        <f>TRUNC((_xlfn.NORM.INV((RAND()),$E$35,$E$36)),2)</f>
        <v/>
      </c>
      <c r="I169" s="94">
        <f>TRUNC((_xlfn.NORM.INV((RAND()),$E$35,$E$36)),2)</f>
        <v/>
      </c>
      <c r="J169" s="94">
        <f>TRUNC((_xlfn.NORM.INV((RAND()),$E$35,$E$36)),2)</f>
        <v/>
      </c>
      <c r="AA169" s="94" t="n">
        <v>143</v>
      </c>
      <c r="AB169" s="64">
        <f>TRUNC(IF(H169&lt;0,0,H169),0)</f>
        <v/>
      </c>
      <c r="AC169" s="64">
        <f>TRUNC(IF(I169&lt;0,0,I169),0)</f>
        <v/>
      </c>
      <c r="AD169" s="64">
        <f>TRUNC(IF(J169&lt;0,0,J169),0)</f>
        <v/>
      </c>
      <c r="AT169" s="94" t="n">
        <v>143</v>
      </c>
      <c r="AU169" s="35" t="n">
        <v>15</v>
      </c>
      <c r="AV169" s="35" t="n">
        <v>20</v>
      </c>
      <c r="AW169" s="35" t="n">
        <v>22</v>
      </c>
      <c r="BA169" s="38" t="n"/>
      <c r="BB169" s="38" t="n"/>
      <c r="BC169" s="38" t="n"/>
      <c r="BF169" s="38" t="n"/>
      <c r="BG169" s="38" t="n"/>
      <c r="BH169" s="38" t="n"/>
    </row>
    <row r="170">
      <c r="G170" s="94" t="n">
        <v>144</v>
      </c>
      <c r="H170" s="94">
        <f>TRUNC((_xlfn.NORM.INV((RAND()),$E$35,$E$36)),2)</f>
        <v/>
      </c>
      <c r="I170" s="94">
        <f>TRUNC((_xlfn.NORM.INV((RAND()),$E$35,$E$36)),2)</f>
        <v/>
      </c>
      <c r="J170" s="94">
        <f>TRUNC((_xlfn.NORM.INV((RAND()),$E$35,$E$36)),2)</f>
        <v/>
      </c>
      <c r="AA170" s="94" t="n">
        <v>144</v>
      </c>
      <c r="AB170" s="64">
        <f>TRUNC(IF(H170&lt;0,0,H170),0)</f>
        <v/>
      </c>
      <c r="AC170" s="64">
        <f>TRUNC(IF(I170&lt;0,0,I170),0)</f>
        <v/>
      </c>
      <c r="AD170" s="64">
        <f>TRUNC(IF(J170&lt;0,0,J170),0)</f>
        <v/>
      </c>
      <c r="AT170" s="94" t="n">
        <v>144</v>
      </c>
      <c r="AU170" s="35" t="n">
        <v>20</v>
      </c>
      <c r="AV170" s="35" t="n">
        <v>20</v>
      </c>
      <c r="AW170" s="35" t="n">
        <v>19</v>
      </c>
      <c r="BA170" s="38" t="n"/>
      <c r="BB170" s="38" t="n"/>
      <c r="BC170" s="38" t="n"/>
      <c r="BF170" s="38" t="n"/>
      <c r="BG170" s="38" t="n"/>
      <c r="BH170" s="38" t="n"/>
    </row>
    <row r="171">
      <c r="G171" s="94" t="n">
        <v>145</v>
      </c>
      <c r="H171" s="94">
        <f>TRUNC((_xlfn.NORM.INV((RAND()),$E$35,$E$36)),2)</f>
        <v/>
      </c>
      <c r="I171" s="94">
        <f>TRUNC((_xlfn.NORM.INV((RAND()),$E$35,$E$36)),2)</f>
        <v/>
      </c>
      <c r="J171" s="94">
        <f>TRUNC((_xlfn.NORM.INV((RAND()),$E$35,$E$36)),2)</f>
        <v/>
      </c>
      <c r="AA171" s="94" t="n">
        <v>145</v>
      </c>
      <c r="AB171" s="64">
        <f>TRUNC(IF(H171&lt;0,0,H171),0)</f>
        <v/>
      </c>
      <c r="AC171" s="64">
        <f>TRUNC(IF(I171&lt;0,0,I171),0)</f>
        <v/>
      </c>
      <c r="AD171" s="64">
        <f>TRUNC(IF(J171&lt;0,0,J171),0)</f>
        <v/>
      </c>
      <c r="AT171" s="94" t="n">
        <v>145</v>
      </c>
      <c r="AU171" s="35" t="n">
        <v>19</v>
      </c>
      <c r="AV171" s="35" t="n">
        <v>19</v>
      </c>
      <c r="AW171" s="35" t="n">
        <v>22</v>
      </c>
      <c r="BA171" s="38" t="n"/>
      <c r="BB171" s="38" t="n"/>
      <c r="BC171" s="38" t="n"/>
      <c r="BF171" s="38" t="n"/>
      <c r="BG171" s="38" t="n"/>
      <c r="BH171" s="38" t="n"/>
    </row>
    <row r="172">
      <c r="G172" s="94" t="n">
        <v>146</v>
      </c>
      <c r="H172" s="94">
        <f>TRUNC((_xlfn.NORM.INV((RAND()),$E$35,$E$36)),2)</f>
        <v/>
      </c>
      <c r="I172" s="94">
        <f>TRUNC((_xlfn.NORM.INV((RAND()),$E$35,$E$36)),2)</f>
        <v/>
      </c>
      <c r="J172" s="94">
        <f>TRUNC((_xlfn.NORM.INV((RAND()),$E$35,$E$36)),2)</f>
        <v/>
      </c>
      <c r="AA172" s="94" t="n">
        <v>146</v>
      </c>
      <c r="AB172" s="64">
        <f>TRUNC(IF(H172&lt;0,0,H172),0)</f>
        <v/>
      </c>
      <c r="AC172" s="64">
        <f>TRUNC(IF(I172&lt;0,0,I172),0)</f>
        <v/>
      </c>
      <c r="AD172" s="64">
        <f>TRUNC(IF(J172&lt;0,0,J172),0)</f>
        <v/>
      </c>
      <c r="AT172" s="94" t="n">
        <v>146</v>
      </c>
      <c r="AU172" s="35" t="n">
        <v>17</v>
      </c>
      <c r="AV172" s="35" t="n">
        <v>14</v>
      </c>
      <c r="AW172" s="35" t="n">
        <v>11</v>
      </c>
      <c r="BA172" s="38" t="n"/>
      <c r="BB172" s="38" t="n"/>
      <c r="BC172" s="38" t="n"/>
      <c r="BF172" s="38" t="n"/>
      <c r="BG172" s="38" t="n"/>
      <c r="BH172" s="38" t="n"/>
    </row>
    <row r="173">
      <c r="G173" s="94" t="n">
        <v>147</v>
      </c>
      <c r="H173" s="94">
        <f>TRUNC((_xlfn.NORM.INV((RAND()),$E$35,$E$36)),2)</f>
        <v/>
      </c>
      <c r="I173" s="94">
        <f>TRUNC((_xlfn.NORM.INV((RAND()),$E$35,$E$36)),2)</f>
        <v/>
      </c>
      <c r="J173" s="94">
        <f>TRUNC((_xlfn.NORM.INV((RAND()),$E$35,$E$36)),2)</f>
        <v/>
      </c>
      <c r="AA173" s="94" t="n">
        <v>147</v>
      </c>
      <c r="AB173" s="64">
        <f>TRUNC(IF(H173&lt;0,0,H173),0)</f>
        <v/>
      </c>
      <c r="AC173" s="64">
        <f>TRUNC(IF(I173&lt;0,0,I173),0)</f>
        <v/>
      </c>
      <c r="AD173" s="64">
        <f>TRUNC(IF(J173&lt;0,0,J173),0)</f>
        <v/>
      </c>
      <c r="AT173" s="94" t="n">
        <v>147</v>
      </c>
      <c r="AU173" s="35" t="n">
        <v>12</v>
      </c>
      <c r="AV173" s="35" t="n">
        <v>19</v>
      </c>
      <c r="AW173" s="35" t="n">
        <v>20</v>
      </c>
      <c r="BA173" s="38" t="n"/>
      <c r="BB173" s="38" t="n"/>
      <c r="BC173" s="38" t="n"/>
      <c r="BF173" s="38" t="n"/>
      <c r="BG173" s="38" t="n"/>
      <c r="BH173" s="38" t="n"/>
    </row>
    <row r="174">
      <c r="G174" s="94" t="n">
        <v>148</v>
      </c>
      <c r="H174" s="94">
        <f>TRUNC((_xlfn.NORM.INV((RAND()),$E$35,$E$36)),2)</f>
        <v/>
      </c>
      <c r="I174" s="94">
        <f>TRUNC((_xlfn.NORM.INV((RAND()),$E$35,$E$36)),2)</f>
        <v/>
      </c>
      <c r="J174" s="94">
        <f>TRUNC((_xlfn.NORM.INV((RAND()),$E$35,$E$36)),2)</f>
        <v/>
      </c>
      <c r="AA174" s="94" t="n">
        <v>148</v>
      </c>
      <c r="AB174" s="64">
        <f>TRUNC(IF(H174&lt;0,0,H174),0)</f>
        <v/>
      </c>
      <c r="AC174" s="64">
        <f>TRUNC(IF(I174&lt;0,0,I174),0)</f>
        <v/>
      </c>
      <c r="AD174" s="64">
        <f>TRUNC(IF(J174&lt;0,0,J174),0)</f>
        <v/>
      </c>
      <c r="AT174" s="94" t="n">
        <v>148</v>
      </c>
      <c r="AU174" s="35" t="n">
        <v>15</v>
      </c>
      <c r="AV174" s="35" t="n">
        <v>22</v>
      </c>
      <c r="AW174" s="35" t="n">
        <v>11</v>
      </c>
      <c r="BA174" s="38" t="n"/>
      <c r="BB174" s="38" t="n"/>
      <c r="BC174" s="38" t="n"/>
      <c r="BF174" s="38" t="n"/>
      <c r="BG174" s="38" t="n"/>
      <c r="BH174" s="38" t="n"/>
    </row>
    <row r="175">
      <c r="G175" s="94" t="n">
        <v>149</v>
      </c>
      <c r="H175" s="94">
        <f>TRUNC((_xlfn.NORM.INV((RAND()),$E$35,$E$36)),2)</f>
        <v/>
      </c>
      <c r="I175" s="94">
        <f>TRUNC((_xlfn.NORM.INV((RAND()),$E$35,$E$36)),2)</f>
        <v/>
      </c>
      <c r="J175" s="94">
        <f>TRUNC((_xlfn.NORM.INV((RAND()),$E$35,$E$36)),2)</f>
        <v/>
      </c>
      <c r="AA175" s="94" t="n">
        <v>149</v>
      </c>
      <c r="AB175" s="64">
        <f>TRUNC(IF(H175&lt;0,0,H175),0)</f>
        <v/>
      </c>
      <c r="AC175" s="64">
        <f>TRUNC(IF(I175&lt;0,0,I175),0)</f>
        <v/>
      </c>
      <c r="AD175" s="64">
        <f>TRUNC(IF(J175&lt;0,0,J175),0)</f>
        <v/>
      </c>
      <c r="AT175" s="94" t="n">
        <v>149</v>
      </c>
      <c r="AU175" s="35" t="n">
        <v>19</v>
      </c>
      <c r="AV175" s="35" t="n">
        <v>15</v>
      </c>
      <c r="AW175" s="35" t="n">
        <v>14</v>
      </c>
      <c r="BA175" s="38" t="n"/>
      <c r="BB175" s="38" t="n"/>
      <c r="BC175" s="38" t="n"/>
      <c r="BF175" s="38" t="n"/>
      <c r="BG175" s="38" t="n"/>
      <c r="BH175" s="38" t="n"/>
    </row>
    <row r="176">
      <c r="G176" s="94" t="n">
        <v>150</v>
      </c>
      <c r="H176" s="94">
        <f>TRUNC((_xlfn.NORM.INV((RAND()),$E$35,$E$36)),2)</f>
        <v/>
      </c>
      <c r="I176" s="94">
        <f>TRUNC((_xlfn.NORM.INV((RAND()),$E$35,$E$36)),2)</f>
        <v/>
      </c>
      <c r="J176" s="94">
        <f>TRUNC((_xlfn.NORM.INV((RAND()),$E$35,$E$36)),2)</f>
        <v/>
      </c>
      <c r="AA176" s="94" t="n">
        <v>150</v>
      </c>
      <c r="AB176" s="64">
        <f>TRUNC(IF(H176&lt;0,0,H176),0)</f>
        <v/>
      </c>
      <c r="AC176" s="64">
        <f>TRUNC(IF(I176&lt;0,0,I176),0)</f>
        <v/>
      </c>
      <c r="AD176" s="64">
        <f>TRUNC(IF(J176&lt;0,0,J176),0)</f>
        <v/>
      </c>
      <c r="AT176" s="94" t="n">
        <v>150</v>
      </c>
      <c r="AU176" s="35" t="n">
        <v>18</v>
      </c>
      <c r="AV176" s="35" t="n">
        <v>15</v>
      </c>
      <c r="AW176" s="35" t="n">
        <v>12</v>
      </c>
      <c r="BA176" s="38" t="n"/>
      <c r="BB176" s="38" t="n"/>
      <c r="BC176" s="38" t="n"/>
      <c r="BF176" s="38" t="n"/>
      <c r="BG176" s="38" t="n"/>
      <c r="BH176" s="38" t="n"/>
    </row>
    <row r="177">
      <c r="G177" s="94" t="n">
        <v>151</v>
      </c>
      <c r="H177" s="94">
        <f>TRUNC((_xlfn.NORM.INV((RAND()),$E$35,$E$36)),2)</f>
        <v/>
      </c>
      <c r="I177" s="94">
        <f>TRUNC((_xlfn.NORM.INV((RAND()),$E$35,$E$36)),2)</f>
        <v/>
      </c>
      <c r="J177" s="94">
        <f>TRUNC((_xlfn.NORM.INV((RAND()),$E$35,$E$36)),2)</f>
        <v/>
      </c>
      <c r="AA177" s="94" t="n">
        <v>151</v>
      </c>
      <c r="AB177" s="64">
        <f>TRUNC(IF(H177&lt;0,0,H177),0)</f>
        <v/>
      </c>
      <c r="AC177" s="64">
        <f>TRUNC(IF(I177&lt;0,0,I177),0)</f>
        <v/>
      </c>
      <c r="AD177" s="64">
        <f>TRUNC(IF(J177&lt;0,0,J177),0)</f>
        <v/>
      </c>
      <c r="AT177" s="94" t="n">
        <v>151</v>
      </c>
      <c r="AU177" s="35" t="n">
        <v>18</v>
      </c>
      <c r="AV177" s="35" t="n">
        <v>16</v>
      </c>
      <c r="AW177" s="35" t="n">
        <v>16</v>
      </c>
      <c r="BA177" s="38" t="n"/>
      <c r="BB177" s="38" t="n"/>
      <c r="BC177" s="38" t="n"/>
      <c r="BF177" s="38" t="n"/>
      <c r="BG177" s="38" t="n"/>
      <c r="BH177" s="38" t="n"/>
    </row>
    <row r="178">
      <c r="G178" s="94" t="n">
        <v>152</v>
      </c>
      <c r="H178" s="94">
        <f>TRUNC((_xlfn.NORM.INV((RAND()),$E$35,$E$36)),2)</f>
        <v/>
      </c>
      <c r="I178" s="94">
        <f>TRUNC((_xlfn.NORM.INV((RAND()),$E$35,$E$36)),2)</f>
        <v/>
      </c>
      <c r="J178" s="94">
        <f>TRUNC((_xlfn.NORM.INV((RAND()),$E$35,$E$36)),2)</f>
        <v/>
      </c>
      <c r="AA178" s="94" t="n">
        <v>152</v>
      </c>
      <c r="AB178" s="64">
        <f>TRUNC(IF(H178&lt;0,0,H178),0)</f>
        <v/>
      </c>
      <c r="AC178" s="64">
        <f>TRUNC(IF(I178&lt;0,0,I178),0)</f>
        <v/>
      </c>
      <c r="AD178" s="64">
        <f>TRUNC(IF(J178&lt;0,0,J178),0)</f>
        <v/>
      </c>
      <c r="AT178" s="94" t="n">
        <v>152</v>
      </c>
      <c r="AU178" s="35" t="n">
        <v>16</v>
      </c>
      <c r="AV178" s="35" t="n">
        <v>20</v>
      </c>
      <c r="AW178" s="35" t="n">
        <v>15</v>
      </c>
      <c r="BA178" s="38" t="n"/>
      <c r="BB178" s="38" t="n"/>
      <c r="BC178" s="38" t="n"/>
      <c r="BF178" s="38" t="n"/>
      <c r="BG178" s="38" t="n"/>
      <c r="BH178" s="38" t="n"/>
    </row>
    <row r="179">
      <c r="G179" s="94" t="n">
        <v>153</v>
      </c>
      <c r="H179" s="94">
        <f>TRUNC((_xlfn.NORM.INV((RAND()),$E$35,$E$36)),2)</f>
        <v/>
      </c>
      <c r="I179" s="94">
        <f>TRUNC((_xlfn.NORM.INV((RAND()),$E$35,$E$36)),2)</f>
        <v/>
      </c>
      <c r="J179" s="94">
        <f>TRUNC((_xlfn.NORM.INV((RAND()),$E$35,$E$36)),2)</f>
        <v/>
      </c>
      <c r="AA179" s="94" t="n">
        <v>153</v>
      </c>
      <c r="AB179" s="64">
        <f>TRUNC(IF(H179&lt;0,0,H179),0)</f>
        <v/>
      </c>
      <c r="AC179" s="64">
        <f>TRUNC(IF(I179&lt;0,0,I179),0)</f>
        <v/>
      </c>
      <c r="AD179" s="64">
        <f>TRUNC(IF(J179&lt;0,0,J179),0)</f>
        <v/>
      </c>
      <c r="AT179" s="94" t="n">
        <v>153</v>
      </c>
      <c r="AU179" s="35" t="n">
        <v>17</v>
      </c>
      <c r="AV179" s="35" t="n">
        <v>16</v>
      </c>
      <c r="AW179" s="35" t="n">
        <v>19</v>
      </c>
      <c r="BA179" s="38" t="n"/>
      <c r="BB179" s="38" t="n"/>
      <c r="BC179" s="38" t="n"/>
      <c r="BF179" s="38" t="n"/>
      <c r="BG179" s="38" t="n"/>
      <c r="BH179" s="38" t="n"/>
    </row>
    <row r="180">
      <c r="G180" s="94" t="n">
        <v>154</v>
      </c>
      <c r="H180" s="94">
        <f>TRUNC((_xlfn.NORM.INV((RAND()),$E$35,$E$36)),2)</f>
        <v/>
      </c>
      <c r="I180" s="94">
        <f>TRUNC((_xlfn.NORM.INV((RAND()),$E$35,$E$36)),2)</f>
        <v/>
      </c>
      <c r="J180" s="94">
        <f>TRUNC((_xlfn.NORM.INV((RAND()),$E$35,$E$36)),2)</f>
        <v/>
      </c>
      <c r="AA180" s="94" t="n">
        <v>154</v>
      </c>
      <c r="AB180" s="64">
        <f>TRUNC(IF(H180&lt;0,0,H180),0)</f>
        <v/>
      </c>
      <c r="AC180" s="64">
        <f>TRUNC(IF(I180&lt;0,0,I180),0)</f>
        <v/>
      </c>
      <c r="AD180" s="64">
        <f>TRUNC(IF(J180&lt;0,0,J180),0)</f>
        <v/>
      </c>
      <c r="AT180" s="94" t="n">
        <v>154</v>
      </c>
      <c r="AU180" s="35" t="n">
        <v>18</v>
      </c>
      <c r="AV180" s="35" t="n">
        <v>15</v>
      </c>
      <c r="AW180" s="35" t="n">
        <v>21</v>
      </c>
      <c r="BA180" s="38" t="n"/>
      <c r="BB180" s="38" t="n"/>
      <c r="BC180" s="38" t="n"/>
      <c r="BF180" s="38" t="n"/>
      <c r="BG180" s="38" t="n"/>
      <c r="BH180" s="38" t="n"/>
    </row>
    <row r="181">
      <c r="G181" s="94" t="n">
        <v>155</v>
      </c>
      <c r="H181" s="94">
        <f>TRUNC((_xlfn.NORM.INV((RAND()),$E$35,$E$36)),2)</f>
        <v/>
      </c>
      <c r="I181" s="94">
        <f>TRUNC((_xlfn.NORM.INV((RAND()),$E$35,$E$36)),2)</f>
        <v/>
      </c>
      <c r="J181" s="94">
        <f>TRUNC((_xlfn.NORM.INV((RAND()),$E$35,$E$36)),2)</f>
        <v/>
      </c>
      <c r="AA181" s="94" t="n">
        <v>155</v>
      </c>
      <c r="AB181" s="64">
        <f>TRUNC(IF(H181&lt;0,0,H181),0)</f>
        <v/>
      </c>
      <c r="AC181" s="64">
        <f>TRUNC(IF(I181&lt;0,0,I181),0)</f>
        <v/>
      </c>
      <c r="AD181" s="64">
        <f>TRUNC(IF(J181&lt;0,0,J181),0)</f>
        <v/>
      </c>
      <c r="AT181" s="94" t="n">
        <v>155</v>
      </c>
      <c r="AU181" s="35" t="n">
        <v>14</v>
      </c>
      <c r="AV181" s="35" t="n">
        <v>23</v>
      </c>
      <c r="AW181" s="35" t="n">
        <v>18</v>
      </c>
      <c r="BA181" s="38" t="n"/>
      <c r="BB181" s="38" t="n"/>
      <c r="BC181" s="38" t="n"/>
      <c r="BF181" s="38" t="n"/>
      <c r="BG181" s="38" t="n"/>
      <c r="BH181" s="38" t="n"/>
    </row>
    <row r="182">
      <c r="G182" s="94" t="n">
        <v>156</v>
      </c>
      <c r="H182" s="94">
        <f>TRUNC((_xlfn.NORM.INV((RAND()),$E$35,$E$36)),2)</f>
        <v/>
      </c>
      <c r="I182" s="94">
        <f>TRUNC((_xlfn.NORM.INV((RAND()),$E$35,$E$36)),2)</f>
        <v/>
      </c>
      <c r="J182" s="94">
        <f>TRUNC((_xlfn.NORM.INV((RAND()),$E$35,$E$36)),2)</f>
        <v/>
      </c>
      <c r="AA182" s="94" t="n">
        <v>156</v>
      </c>
      <c r="AB182" s="64">
        <f>TRUNC(IF(H182&lt;0,0,H182),0)</f>
        <v/>
      </c>
      <c r="AC182" s="64">
        <f>TRUNC(IF(I182&lt;0,0,I182),0)</f>
        <v/>
      </c>
      <c r="AD182" s="64">
        <f>TRUNC(IF(J182&lt;0,0,J182),0)</f>
        <v/>
      </c>
      <c r="AT182" s="94" t="n">
        <v>156</v>
      </c>
      <c r="AU182" s="35" t="n">
        <v>19</v>
      </c>
      <c r="AV182" s="35" t="n">
        <v>17</v>
      </c>
      <c r="AW182" s="35" t="n">
        <v>14</v>
      </c>
      <c r="BA182" s="38" t="n"/>
      <c r="BB182" s="38" t="n"/>
      <c r="BC182" s="38" t="n"/>
      <c r="BF182" s="38" t="n"/>
      <c r="BG182" s="38" t="n"/>
      <c r="BH182" s="38" t="n"/>
    </row>
    <row r="183">
      <c r="G183" s="94" t="n">
        <v>157</v>
      </c>
      <c r="H183" s="94">
        <f>TRUNC((_xlfn.NORM.INV((RAND()),$E$35,$E$36)),2)</f>
        <v/>
      </c>
      <c r="I183" s="94">
        <f>TRUNC((_xlfn.NORM.INV((RAND()),$E$35,$E$36)),2)</f>
        <v/>
      </c>
      <c r="J183" s="94">
        <f>TRUNC((_xlfn.NORM.INV((RAND()),$E$35,$E$36)),2)</f>
        <v/>
      </c>
      <c r="AA183" s="94" t="n">
        <v>157</v>
      </c>
      <c r="AB183" s="64">
        <f>TRUNC(IF(H183&lt;0,0,H183),0)</f>
        <v/>
      </c>
      <c r="AC183" s="64">
        <f>TRUNC(IF(I183&lt;0,0,I183),0)</f>
        <v/>
      </c>
      <c r="AD183" s="64">
        <f>TRUNC(IF(J183&lt;0,0,J183),0)</f>
        <v/>
      </c>
      <c r="AT183" s="94" t="n">
        <v>157</v>
      </c>
      <c r="AU183" s="35" t="n">
        <v>19</v>
      </c>
      <c r="AV183" s="35" t="n">
        <v>13</v>
      </c>
      <c r="AW183" s="35" t="n">
        <v>24</v>
      </c>
      <c r="BA183" s="38" t="n"/>
      <c r="BB183" s="38" t="n"/>
      <c r="BC183" s="38" t="n"/>
      <c r="BF183" s="38" t="n"/>
      <c r="BG183" s="38" t="n"/>
      <c r="BH183" s="38" t="n"/>
    </row>
    <row r="184">
      <c r="G184" s="94" t="n">
        <v>158</v>
      </c>
      <c r="H184" s="94">
        <f>TRUNC((_xlfn.NORM.INV((RAND()),$E$35,$E$36)),2)</f>
        <v/>
      </c>
      <c r="I184" s="94">
        <f>TRUNC((_xlfn.NORM.INV((RAND()),$E$35,$E$36)),2)</f>
        <v/>
      </c>
      <c r="J184" s="94">
        <f>TRUNC((_xlfn.NORM.INV((RAND()),$E$35,$E$36)),2)</f>
        <v/>
      </c>
      <c r="AA184" s="94" t="n">
        <v>158</v>
      </c>
      <c r="AB184" s="64">
        <f>TRUNC(IF(H184&lt;0,0,H184),0)</f>
        <v/>
      </c>
      <c r="AC184" s="64">
        <f>TRUNC(IF(I184&lt;0,0,I184),0)</f>
        <v/>
      </c>
      <c r="AD184" s="64">
        <f>TRUNC(IF(J184&lt;0,0,J184),0)</f>
        <v/>
      </c>
      <c r="AT184" s="94" t="n">
        <v>158</v>
      </c>
      <c r="AU184" s="35" t="n">
        <v>16</v>
      </c>
      <c r="AV184" s="35" t="n">
        <v>14</v>
      </c>
      <c r="AW184" s="35" t="n">
        <v>16</v>
      </c>
      <c r="BA184" s="38" t="n"/>
      <c r="BB184" s="38" t="n"/>
      <c r="BC184" s="38" t="n"/>
      <c r="BF184" s="38" t="n"/>
      <c r="BG184" s="38" t="n"/>
      <c r="BH184" s="38" t="n"/>
    </row>
    <row r="185">
      <c r="G185" s="94" t="n">
        <v>159</v>
      </c>
      <c r="H185" s="94">
        <f>TRUNC((_xlfn.NORM.INV((RAND()),$E$35,$E$36)),2)</f>
        <v/>
      </c>
      <c r="I185" s="94">
        <f>TRUNC((_xlfn.NORM.INV((RAND()),$E$35,$E$36)),2)</f>
        <v/>
      </c>
      <c r="J185" s="94">
        <f>TRUNC((_xlfn.NORM.INV((RAND()),$E$35,$E$36)),2)</f>
        <v/>
      </c>
      <c r="AA185" s="94" t="n">
        <v>159</v>
      </c>
      <c r="AB185" s="64">
        <f>TRUNC(IF(H185&lt;0,0,H185),0)</f>
        <v/>
      </c>
      <c r="AC185" s="64">
        <f>TRUNC(IF(I185&lt;0,0,I185),0)</f>
        <v/>
      </c>
      <c r="AD185" s="64">
        <f>TRUNC(IF(J185&lt;0,0,J185),0)</f>
        <v/>
      </c>
      <c r="AT185" s="94" t="n">
        <v>159</v>
      </c>
      <c r="AU185" s="35" t="n">
        <v>12</v>
      </c>
      <c r="AV185" s="35" t="n">
        <v>15</v>
      </c>
      <c r="AW185" s="35" t="n">
        <v>13</v>
      </c>
      <c r="BA185" s="38" t="n"/>
      <c r="BB185" s="38" t="n"/>
      <c r="BC185" s="38" t="n"/>
      <c r="BF185" s="38" t="n"/>
      <c r="BG185" s="38" t="n"/>
      <c r="BH185" s="38" t="n"/>
    </row>
    <row r="186">
      <c r="G186" s="94" t="n">
        <v>160</v>
      </c>
      <c r="H186" s="94">
        <f>TRUNC((_xlfn.NORM.INV((RAND()),$E$35,$E$36)),2)</f>
        <v/>
      </c>
      <c r="I186" s="94">
        <f>TRUNC((_xlfn.NORM.INV((RAND()),$E$35,$E$36)),2)</f>
        <v/>
      </c>
      <c r="J186" s="94">
        <f>TRUNC((_xlfn.NORM.INV((RAND()),$E$35,$E$36)),2)</f>
        <v/>
      </c>
      <c r="AA186" s="94" t="n">
        <v>160</v>
      </c>
      <c r="AB186" s="64">
        <f>TRUNC(IF(H186&lt;0,0,H186),0)</f>
        <v/>
      </c>
      <c r="AC186" s="64">
        <f>TRUNC(IF(I186&lt;0,0,I186),0)</f>
        <v/>
      </c>
      <c r="AD186" s="64">
        <f>TRUNC(IF(J186&lt;0,0,J186),0)</f>
        <v/>
      </c>
      <c r="AT186" s="94" t="n">
        <v>160</v>
      </c>
      <c r="AU186" s="35" t="n">
        <v>11</v>
      </c>
      <c r="AV186" s="35" t="n">
        <v>19</v>
      </c>
      <c r="AW186" s="35" t="n">
        <v>17</v>
      </c>
      <c r="BA186" s="38" t="n"/>
      <c r="BB186" s="38" t="n"/>
      <c r="BC186" s="38" t="n"/>
      <c r="BF186" s="38" t="n"/>
      <c r="BG186" s="38" t="n"/>
      <c r="BH186" s="38" t="n"/>
    </row>
    <row r="187">
      <c r="G187" s="94" t="n">
        <v>161</v>
      </c>
      <c r="H187" s="94">
        <f>TRUNC((_xlfn.NORM.INV((RAND()),$E$35,$E$36)),2)</f>
        <v/>
      </c>
      <c r="I187" s="94">
        <f>TRUNC((_xlfn.NORM.INV((RAND()),$E$35,$E$36)),2)</f>
        <v/>
      </c>
      <c r="J187" s="94">
        <f>TRUNC((_xlfn.NORM.INV((RAND()),$E$35,$E$36)),2)</f>
        <v/>
      </c>
      <c r="AA187" s="94" t="n">
        <v>161</v>
      </c>
      <c r="AB187" s="64">
        <f>TRUNC(IF(H187&lt;0,0,H187),0)</f>
        <v/>
      </c>
      <c r="AC187" s="64">
        <f>TRUNC(IF(I187&lt;0,0,I187),0)</f>
        <v/>
      </c>
      <c r="AD187" s="64">
        <f>TRUNC(IF(J187&lt;0,0,J187),0)</f>
        <v/>
      </c>
      <c r="AT187" s="94" t="n">
        <v>161</v>
      </c>
      <c r="AU187" s="35" t="n">
        <v>24</v>
      </c>
      <c r="AV187" s="35" t="n">
        <v>17</v>
      </c>
      <c r="AW187" s="35" t="n">
        <v>21</v>
      </c>
      <c r="BA187" s="38" t="n"/>
      <c r="BB187" s="38" t="n"/>
      <c r="BC187" s="38" t="n"/>
      <c r="BF187" s="38" t="n"/>
      <c r="BG187" s="38" t="n"/>
      <c r="BH187" s="38" t="n"/>
    </row>
    <row r="188">
      <c r="G188" s="94" t="n">
        <v>162</v>
      </c>
      <c r="H188" s="94">
        <f>TRUNC((_xlfn.NORM.INV((RAND()),$E$35,$E$36)),2)</f>
        <v/>
      </c>
      <c r="I188" s="94">
        <f>TRUNC((_xlfn.NORM.INV((RAND()),$E$35,$E$36)),2)</f>
        <v/>
      </c>
      <c r="J188" s="94">
        <f>TRUNC((_xlfn.NORM.INV((RAND()),$E$35,$E$36)),2)</f>
        <v/>
      </c>
      <c r="AA188" s="94" t="n">
        <v>162</v>
      </c>
      <c r="AB188" s="64">
        <f>TRUNC(IF(H188&lt;0,0,H188),0)</f>
        <v/>
      </c>
      <c r="AC188" s="64">
        <f>TRUNC(IF(I188&lt;0,0,I188),0)</f>
        <v/>
      </c>
      <c r="AD188" s="64">
        <f>TRUNC(IF(J188&lt;0,0,J188),0)</f>
        <v/>
      </c>
      <c r="AT188" s="94" t="n">
        <v>162</v>
      </c>
      <c r="AU188" s="35" t="n">
        <v>18</v>
      </c>
      <c r="AV188" s="35" t="n">
        <v>18</v>
      </c>
      <c r="AW188" s="35" t="n">
        <v>25</v>
      </c>
      <c r="BA188" s="38" t="n"/>
      <c r="BB188" s="38" t="n"/>
      <c r="BC188" s="38" t="n"/>
      <c r="BF188" s="38" t="n"/>
      <c r="BG188" s="38" t="n"/>
      <c r="BH188" s="38" t="n"/>
    </row>
    <row r="189">
      <c r="G189" s="94" t="n">
        <v>163</v>
      </c>
      <c r="H189" s="94">
        <f>TRUNC((_xlfn.NORM.INV((RAND()),$E$35,$E$36)),2)</f>
        <v/>
      </c>
      <c r="I189" s="94">
        <f>TRUNC((_xlfn.NORM.INV((RAND()),$E$35,$E$36)),2)</f>
        <v/>
      </c>
      <c r="J189" s="94">
        <f>TRUNC((_xlfn.NORM.INV((RAND()),$E$35,$E$36)),2)</f>
        <v/>
      </c>
      <c r="AA189" s="94" t="n">
        <v>163</v>
      </c>
      <c r="AB189" s="64">
        <f>TRUNC(IF(H189&lt;0,0,H189),0)</f>
        <v/>
      </c>
      <c r="AC189" s="64">
        <f>TRUNC(IF(I189&lt;0,0,I189),0)</f>
        <v/>
      </c>
      <c r="AD189" s="64">
        <f>TRUNC(IF(J189&lt;0,0,J189),0)</f>
        <v/>
      </c>
      <c r="AT189" s="94" t="n">
        <v>163</v>
      </c>
      <c r="AU189" s="35" t="n">
        <v>21</v>
      </c>
      <c r="AV189" s="35" t="n">
        <v>22</v>
      </c>
      <c r="AW189" s="35" t="n">
        <v>13</v>
      </c>
      <c r="BA189" s="38" t="n"/>
      <c r="BB189" s="38" t="n"/>
      <c r="BC189" s="38" t="n"/>
      <c r="BF189" s="38" t="n"/>
      <c r="BG189" s="38" t="n"/>
      <c r="BH189" s="38" t="n"/>
    </row>
    <row r="190">
      <c r="G190" s="94" t="n">
        <v>164</v>
      </c>
      <c r="H190" s="94">
        <f>TRUNC((_xlfn.NORM.INV((RAND()),$E$35,$E$36)),2)</f>
        <v/>
      </c>
      <c r="I190" s="94">
        <f>TRUNC((_xlfn.NORM.INV((RAND()),$E$35,$E$36)),2)</f>
        <v/>
      </c>
      <c r="J190" s="94">
        <f>TRUNC((_xlfn.NORM.INV((RAND()),$E$35,$E$36)),2)</f>
        <v/>
      </c>
      <c r="AA190" s="94" t="n">
        <v>164</v>
      </c>
      <c r="AB190" s="64">
        <f>TRUNC(IF(H190&lt;0,0,H190),0)</f>
        <v/>
      </c>
      <c r="AC190" s="64">
        <f>TRUNC(IF(I190&lt;0,0,I190),0)</f>
        <v/>
      </c>
      <c r="AD190" s="64">
        <f>TRUNC(IF(J190&lt;0,0,J190),0)</f>
        <v/>
      </c>
      <c r="AT190" s="94" t="n">
        <v>164</v>
      </c>
      <c r="AU190" s="35" t="n">
        <v>18</v>
      </c>
      <c r="AV190" s="35" t="n">
        <v>21</v>
      </c>
      <c r="AW190" s="35" t="n">
        <v>16</v>
      </c>
      <c r="BA190" s="38" t="n"/>
      <c r="BB190" s="38" t="n"/>
      <c r="BC190" s="38" t="n"/>
      <c r="BF190" s="38" t="n"/>
      <c r="BG190" s="38" t="n"/>
      <c r="BH190" s="38" t="n"/>
    </row>
    <row r="191">
      <c r="G191" s="94" t="n">
        <v>165</v>
      </c>
      <c r="H191" s="94">
        <f>TRUNC((_xlfn.NORM.INV((RAND()),$E$35,$E$36)),2)</f>
        <v/>
      </c>
      <c r="I191" s="94">
        <f>TRUNC((_xlfn.NORM.INV((RAND()),$E$35,$E$36)),2)</f>
        <v/>
      </c>
      <c r="J191" s="94">
        <f>TRUNC((_xlfn.NORM.INV((RAND()),$E$35,$E$36)),2)</f>
        <v/>
      </c>
      <c r="AA191" s="94" t="n">
        <v>165</v>
      </c>
      <c r="AB191" s="64">
        <f>TRUNC(IF(H191&lt;0,0,H191),0)</f>
        <v/>
      </c>
      <c r="AC191" s="64">
        <f>TRUNC(IF(I191&lt;0,0,I191),0)</f>
        <v/>
      </c>
      <c r="AD191" s="64">
        <f>TRUNC(IF(J191&lt;0,0,J191),0)</f>
        <v/>
      </c>
      <c r="AT191" s="94" t="n">
        <v>165</v>
      </c>
      <c r="AU191" s="35" t="n">
        <v>14</v>
      </c>
      <c r="AV191" s="35" t="n">
        <v>13</v>
      </c>
      <c r="AW191" s="35" t="n">
        <v>12</v>
      </c>
      <c r="BA191" s="38" t="n"/>
      <c r="BB191" s="38" t="n"/>
      <c r="BC191" s="38" t="n"/>
      <c r="BF191" s="38" t="n"/>
      <c r="BG191" s="38" t="n"/>
      <c r="BH191" s="38" t="n"/>
    </row>
    <row r="192">
      <c r="G192" s="94" t="n">
        <v>166</v>
      </c>
      <c r="H192" s="94">
        <f>TRUNC((_xlfn.NORM.INV((RAND()),$E$35,$E$36)),2)</f>
        <v/>
      </c>
      <c r="I192" s="94">
        <f>TRUNC((_xlfn.NORM.INV((RAND()),$E$35,$E$36)),2)</f>
        <v/>
      </c>
      <c r="J192" s="94">
        <f>TRUNC((_xlfn.NORM.INV((RAND()),$E$35,$E$36)),2)</f>
        <v/>
      </c>
      <c r="AA192" s="94" t="n">
        <v>166</v>
      </c>
      <c r="AB192" s="64">
        <f>TRUNC(IF(H192&lt;0,0,H192),0)</f>
        <v/>
      </c>
      <c r="AC192" s="64">
        <f>TRUNC(IF(I192&lt;0,0,I192),0)</f>
        <v/>
      </c>
      <c r="AD192" s="64">
        <f>TRUNC(IF(J192&lt;0,0,J192),0)</f>
        <v/>
      </c>
      <c r="AT192" s="94" t="n">
        <v>166</v>
      </c>
      <c r="AU192" s="35" t="n">
        <v>18</v>
      </c>
      <c r="AV192" s="35" t="n">
        <v>12</v>
      </c>
      <c r="AW192" s="35" t="n">
        <v>21</v>
      </c>
      <c r="BA192" s="38" t="n"/>
      <c r="BB192" s="38" t="n"/>
      <c r="BC192" s="38" t="n"/>
      <c r="BF192" s="38" t="n"/>
      <c r="BG192" s="38" t="n"/>
      <c r="BH192" s="38" t="n"/>
    </row>
    <row r="193">
      <c r="G193" s="94" t="n">
        <v>167</v>
      </c>
      <c r="H193" s="94">
        <f>TRUNC((_xlfn.NORM.INV((RAND()),$E$35,$E$36)),2)</f>
        <v/>
      </c>
      <c r="I193" s="94">
        <f>TRUNC((_xlfn.NORM.INV((RAND()),$E$35,$E$36)),2)</f>
        <v/>
      </c>
      <c r="J193" s="94">
        <f>TRUNC((_xlfn.NORM.INV((RAND()),$E$35,$E$36)),2)</f>
        <v/>
      </c>
      <c r="AA193" s="94" t="n">
        <v>167</v>
      </c>
      <c r="AB193" s="64">
        <f>TRUNC(IF(H193&lt;0,0,H193),0)</f>
        <v/>
      </c>
      <c r="AC193" s="64">
        <f>TRUNC(IF(I193&lt;0,0,I193),0)</f>
        <v/>
      </c>
      <c r="AD193" s="64">
        <f>TRUNC(IF(J193&lt;0,0,J193),0)</f>
        <v/>
      </c>
      <c r="AT193" s="94" t="n">
        <v>167</v>
      </c>
      <c r="AU193" s="35" t="n">
        <v>18</v>
      </c>
      <c r="AV193" s="35" t="n">
        <v>17</v>
      </c>
      <c r="AW193" s="35" t="n">
        <v>16</v>
      </c>
      <c r="BA193" s="38" t="n"/>
      <c r="BB193" s="38" t="n"/>
      <c r="BC193" s="38" t="n"/>
      <c r="BF193" s="38" t="n"/>
      <c r="BG193" s="38" t="n"/>
      <c r="BH193" s="38" t="n"/>
    </row>
    <row r="194">
      <c r="G194" s="94" t="n">
        <v>168</v>
      </c>
      <c r="H194" s="94">
        <f>TRUNC((_xlfn.NORM.INV((RAND()),$E$35,$E$36)),2)</f>
        <v/>
      </c>
      <c r="I194" s="94">
        <f>TRUNC((_xlfn.NORM.INV((RAND()),$E$35,$E$36)),2)</f>
        <v/>
      </c>
      <c r="J194" s="94">
        <f>TRUNC((_xlfn.NORM.INV((RAND()),$E$35,$E$36)),2)</f>
        <v/>
      </c>
      <c r="AA194" s="94" t="n">
        <v>168</v>
      </c>
      <c r="AB194" s="64">
        <f>TRUNC(IF(H194&lt;0,0,H194),0)</f>
        <v/>
      </c>
      <c r="AC194" s="64">
        <f>TRUNC(IF(I194&lt;0,0,I194),0)</f>
        <v/>
      </c>
      <c r="AD194" s="64">
        <f>TRUNC(IF(J194&lt;0,0,J194),0)</f>
        <v/>
      </c>
      <c r="AT194" s="94" t="n">
        <v>168</v>
      </c>
      <c r="AU194" s="35" t="n">
        <v>15</v>
      </c>
      <c r="AV194" s="35" t="n">
        <v>13</v>
      </c>
      <c r="AW194" s="35" t="n">
        <v>21</v>
      </c>
      <c r="BA194" s="38" t="n"/>
      <c r="BB194" s="38" t="n"/>
      <c r="BC194" s="38" t="n"/>
      <c r="BF194" s="38" t="n"/>
      <c r="BG194" s="38" t="n"/>
      <c r="BH194" s="38" t="n"/>
    </row>
    <row r="195">
      <c r="G195" s="94" t="n">
        <v>169</v>
      </c>
      <c r="H195" s="94">
        <f>TRUNC((_xlfn.NORM.INV((RAND()),$E$35,$E$36)),2)</f>
        <v/>
      </c>
      <c r="I195" s="94">
        <f>TRUNC((_xlfn.NORM.INV((RAND()),$E$35,$E$36)),2)</f>
        <v/>
      </c>
      <c r="J195" s="94">
        <f>TRUNC((_xlfn.NORM.INV((RAND()),$E$35,$E$36)),2)</f>
        <v/>
      </c>
      <c r="AA195" s="94" t="n">
        <v>169</v>
      </c>
      <c r="AB195" s="64">
        <f>TRUNC(IF(H195&lt;0,0,H195),0)</f>
        <v/>
      </c>
      <c r="AC195" s="64">
        <f>TRUNC(IF(I195&lt;0,0,I195),0)</f>
        <v/>
      </c>
      <c r="AD195" s="64">
        <f>TRUNC(IF(J195&lt;0,0,J195),0)</f>
        <v/>
      </c>
      <c r="AT195" s="94" t="n">
        <v>169</v>
      </c>
      <c r="AU195" s="35" t="n">
        <v>23</v>
      </c>
      <c r="AV195" s="35" t="n">
        <v>11</v>
      </c>
      <c r="AW195" s="35" t="n">
        <v>14</v>
      </c>
      <c r="BA195" s="38" t="n"/>
      <c r="BB195" s="38" t="n"/>
      <c r="BC195" s="38" t="n"/>
      <c r="BF195" s="38" t="n"/>
      <c r="BG195" s="38" t="n"/>
      <c r="BH195" s="38" t="n"/>
    </row>
    <row r="196">
      <c r="G196" s="94" t="n">
        <v>170</v>
      </c>
      <c r="H196" s="94">
        <f>TRUNC((_xlfn.NORM.INV((RAND()),$E$35,$E$36)),2)</f>
        <v/>
      </c>
      <c r="I196" s="94">
        <f>TRUNC((_xlfn.NORM.INV((RAND()),$E$35,$E$36)),2)</f>
        <v/>
      </c>
      <c r="J196" s="94">
        <f>TRUNC((_xlfn.NORM.INV((RAND()),$E$35,$E$36)),2)</f>
        <v/>
      </c>
      <c r="AA196" s="94" t="n">
        <v>170</v>
      </c>
      <c r="AB196" s="64">
        <f>TRUNC(IF(H196&lt;0,0,H196),0)</f>
        <v/>
      </c>
      <c r="AC196" s="64">
        <f>TRUNC(IF(I196&lt;0,0,I196),0)</f>
        <v/>
      </c>
      <c r="AD196" s="64">
        <f>TRUNC(IF(J196&lt;0,0,J196),0)</f>
        <v/>
      </c>
      <c r="AT196" s="94" t="n">
        <v>170</v>
      </c>
      <c r="AU196" s="35" t="n">
        <v>16</v>
      </c>
      <c r="AV196" s="35" t="n">
        <v>16</v>
      </c>
      <c r="AW196" s="35" t="n">
        <v>16</v>
      </c>
      <c r="BA196" s="38" t="n"/>
      <c r="BB196" s="38" t="n"/>
      <c r="BC196" s="38" t="n"/>
      <c r="BF196" s="38" t="n"/>
      <c r="BG196" s="38" t="n"/>
      <c r="BH196" s="38" t="n"/>
    </row>
    <row r="197">
      <c r="G197" s="94" t="n">
        <v>171</v>
      </c>
      <c r="H197" s="94">
        <f>TRUNC((_xlfn.NORM.INV((RAND()),$E$35,$E$36)),2)</f>
        <v/>
      </c>
      <c r="I197" s="94">
        <f>TRUNC((_xlfn.NORM.INV((RAND()),$E$35,$E$36)),2)</f>
        <v/>
      </c>
      <c r="J197" s="94">
        <f>TRUNC((_xlfn.NORM.INV((RAND()),$E$35,$E$36)),2)</f>
        <v/>
      </c>
      <c r="AA197" s="94" t="n">
        <v>171</v>
      </c>
      <c r="AB197" s="64">
        <f>TRUNC(IF(H197&lt;0,0,H197),0)</f>
        <v/>
      </c>
      <c r="AC197" s="64">
        <f>TRUNC(IF(I197&lt;0,0,I197),0)</f>
        <v/>
      </c>
      <c r="AD197" s="64">
        <f>TRUNC(IF(J197&lt;0,0,J197),0)</f>
        <v/>
      </c>
      <c r="AT197" s="94" t="n">
        <v>171</v>
      </c>
      <c r="AU197" s="35" t="n">
        <v>21</v>
      </c>
      <c r="AV197" s="35" t="n">
        <v>13</v>
      </c>
      <c r="AW197" s="35" t="n">
        <v>17</v>
      </c>
      <c r="BA197" s="38" t="n"/>
      <c r="BB197" s="38" t="n"/>
      <c r="BC197" s="38" t="n"/>
      <c r="BF197" s="38" t="n"/>
      <c r="BG197" s="38" t="n"/>
      <c r="BH197" s="38" t="n"/>
    </row>
    <row r="198">
      <c r="G198" s="94" t="n">
        <v>172</v>
      </c>
      <c r="H198" s="94">
        <f>TRUNC((_xlfn.NORM.INV((RAND()),$E$35,$E$36)),2)</f>
        <v/>
      </c>
      <c r="I198" s="94">
        <f>TRUNC((_xlfn.NORM.INV((RAND()),$E$35,$E$36)),2)</f>
        <v/>
      </c>
      <c r="J198" s="94">
        <f>TRUNC((_xlfn.NORM.INV((RAND()),$E$35,$E$36)),2)</f>
        <v/>
      </c>
      <c r="AA198" s="94" t="n">
        <v>172</v>
      </c>
      <c r="AB198" s="64">
        <f>TRUNC(IF(H198&lt;0,0,H198),0)</f>
        <v/>
      </c>
      <c r="AC198" s="64">
        <f>TRUNC(IF(I198&lt;0,0,I198),0)</f>
        <v/>
      </c>
      <c r="AD198" s="64">
        <f>TRUNC(IF(J198&lt;0,0,J198),0)</f>
        <v/>
      </c>
      <c r="AT198" s="94" t="n">
        <v>172</v>
      </c>
      <c r="AU198" s="35" t="n">
        <v>18</v>
      </c>
      <c r="AV198" s="35" t="n">
        <v>18</v>
      </c>
      <c r="AW198" s="35" t="n">
        <v>23</v>
      </c>
      <c r="BA198" s="38" t="n"/>
      <c r="BB198" s="38" t="n"/>
      <c r="BC198" s="38" t="n"/>
      <c r="BF198" s="38" t="n"/>
      <c r="BG198" s="38" t="n"/>
      <c r="BH198" s="38" t="n"/>
    </row>
    <row r="199">
      <c r="G199" s="94" t="n">
        <v>173</v>
      </c>
      <c r="H199" s="94">
        <f>TRUNC((_xlfn.NORM.INV((RAND()),$E$35,$E$36)),2)</f>
        <v/>
      </c>
      <c r="I199" s="94">
        <f>TRUNC((_xlfn.NORM.INV((RAND()),$E$35,$E$36)),2)</f>
        <v/>
      </c>
      <c r="J199" s="94">
        <f>TRUNC((_xlfn.NORM.INV((RAND()),$E$35,$E$36)),2)</f>
        <v/>
      </c>
      <c r="AA199" s="94" t="n">
        <v>173</v>
      </c>
      <c r="AB199" s="64">
        <f>TRUNC(IF(H199&lt;0,0,H199),0)</f>
        <v/>
      </c>
      <c r="AC199" s="64">
        <f>TRUNC(IF(I199&lt;0,0,I199),0)</f>
        <v/>
      </c>
      <c r="AD199" s="64">
        <f>TRUNC(IF(J199&lt;0,0,J199),0)</f>
        <v/>
      </c>
      <c r="AT199" s="94" t="n">
        <v>173</v>
      </c>
      <c r="AU199" s="35" t="n">
        <v>17</v>
      </c>
      <c r="AV199" s="35" t="n">
        <v>14</v>
      </c>
      <c r="AW199" s="35" t="n">
        <v>21</v>
      </c>
      <c r="BA199" s="38" t="n"/>
      <c r="BB199" s="38" t="n"/>
      <c r="BC199" s="38" t="n"/>
      <c r="BF199" s="38" t="n"/>
      <c r="BG199" s="38" t="n"/>
      <c r="BH199" s="38" t="n"/>
    </row>
    <row r="200">
      <c r="G200" s="94" t="n">
        <v>174</v>
      </c>
      <c r="H200" s="94">
        <f>TRUNC((_xlfn.NORM.INV((RAND()),$E$35,$E$36)),2)</f>
        <v/>
      </c>
      <c r="I200" s="94">
        <f>TRUNC((_xlfn.NORM.INV((RAND()),$E$35,$E$36)),2)</f>
        <v/>
      </c>
      <c r="J200" s="94">
        <f>TRUNC((_xlfn.NORM.INV((RAND()),$E$35,$E$36)),2)</f>
        <v/>
      </c>
      <c r="AA200" s="94" t="n">
        <v>174</v>
      </c>
      <c r="AB200" s="64">
        <f>TRUNC(IF(H200&lt;0,0,H200),0)</f>
        <v/>
      </c>
      <c r="AC200" s="64">
        <f>TRUNC(IF(I200&lt;0,0,I200),0)</f>
        <v/>
      </c>
      <c r="AD200" s="64">
        <f>TRUNC(IF(J200&lt;0,0,J200),0)</f>
        <v/>
      </c>
      <c r="AT200" s="94" t="n">
        <v>174</v>
      </c>
      <c r="AU200" s="35" t="n">
        <v>21</v>
      </c>
      <c r="AV200" s="35" t="n">
        <v>20</v>
      </c>
      <c r="AW200" s="35" t="n">
        <v>24</v>
      </c>
      <c r="BA200" s="38" t="n"/>
      <c r="BB200" s="38" t="n"/>
      <c r="BC200" s="38" t="n"/>
      <c r="BF200" s="38" t="n"/>
      <c r="BG200" s="38" t="n"/>
      <c r="BH200" s="38" t="n"/>
    </row>
    <row r="201">
      <c r="G201" s="94" t="n">
        <v>175</v>
      </c>
      <c r="H201" s="94">
        <f>TRUNC((_xlfn.NORM.INV((RAND()),$E$35,$E$36)),2)</f>
        <v/>
      </c>
      <c r="I201" s="94">
        <f>TRUNC((_xlfn.NORM.INV((RAND()),$E$35,$E$36)),2)</f>
        <v/>
      </c>
      <c r="J201" s="94">
        <f>TRUNC((_xlfn.NORM.INV((RAND()),$E$35,$E$36)),2)</f>
        <v/>
      </c>
      <c r="AA201" s="94" t="n">
        <v>175</v>
      </c>
      <c r="AB201" s="64">
        <f>TRUNC(IF(H201&lt;0,0,H201),0)</f>
        <v/>
      </c>
      <c r="AC201" s="64">
        <f>TRUNC(IF(I201&lt;0,0,I201),0)</f>
        <v/>
      </c>
      <c r="AD201" s="64">
        <f>TRUNC(IF(J201&lt;0,0,J201),0)</f>
        <v/>
      </c>
      <c r="AT201" s="94" t="n">
        <v>175</v>
      </c>
      <c r="AU201" s="35" t="n">
        <v>14</v>
      </c>
      <c r="AV201" s="35" t="n">
        <v>19</v>
      </c>
      <c r="AW201" s="35" t="n">
        <v>18</v>
      </c>
      <c r="BA201" s="38" t="n"/>
      <c r="BB201" s="38" t="n"/>
      <c r="BC201" s="38" t="n"/>
      <c r="BF201" s="38" t="n"/>
      <c r="BG201" s="38" t="n"/>
      <c r="BH201" s="38" t="n"/>
    </row>
    <row r="202">
      <c r="G202" s="94" t="n">
        <v>176</v>
      </c>
      <c r="H202" s="94">
        <f>TRUNC((_xlfn.NORM.INV((RAND()),$E$35,$E$36)),2)</f>
        <v/>
      </c>
      <c r="I202" s="94">
        <f>TRUNC((_xlfn.NORM.INV((RAND()),$E$35,$E$36)),2)</f>
        <v/>
      </c>
      <c r="J202" s="94">
        <f>TRUNC((_xlfn.NORM.INV((RAND()),$E$35,$E$36)),2)</f>
        <v/>
      </c>
      <c r="AA202" s="94" t="n">
        <v>176</v>
      </c>
      <c r="AB202" s="64">
        <f>TRUNC(IF(H202&lt;0,0,H202),0)</f>
        <v/>
      </c>
      <c r="AC202" s="64">
        <f>TRUNC(IF(I202&lt;0,0,I202),0)</f>
        <v/>
      </c>
      <c r="AD202" s="64">
        <f>TRUNC(IF(J202&lt;0,0,J202),0)</f>
        <v/>
      </c>
      <c r="AT202" s="94" t="n">
        <v>176</v>
      </c>
      <c r="AU202" s="35" t="n">
        <v>14</v>
      </c>
      <c r="AV202" s="35" t="n">
        <v>12</v>
      </c>
      <c r="AW202" s="35" t="n">
        <v>17</v>
      </c>
      <c r="BA202" s="38" t="n"/>
      <c r="BB202" s="38" t="n"/>
      <c r="BC202" s="38" t="n"/>
      <c r="BF202" s="38" t="n"/>
      <c r="BG202" s="38" t="n"/>
      <c r="BH202" s="38" t="n"/>
    </row>
    <row r="203">
      <c r="G203" s="94" t="n">
        <v>177</v>
      </c>
      <c r="H203" s="94">
        <f>TRUNC((_xlfn.NORM.INV((RAND()),$E$35,$E$36)),2)</f>
        <v/>
      </c>
      <c r="I203" s="94">
        <f>TRUNC((_xlfn.NORM.INV((RAND()),$E$35,$E$36)),2)</f>
        <v/>
      </c>
      <c r="J203" s="94">
        <f>TRUNC((_xlfn.NORM.INV((RAND()),$E$35,$E$36)),2)</f>
        <v/>
      </c>
      <c r="AA203" s="94" t="n">
        <v>177</v>
      </c>
      <c r="AB203" s="64">
        <f>TRUNC(IF(H203&lt;0,0,H203),0)</f>
        <v/>
      </c>
      <c r="AC203" s="64">
        <f>TRUNC(IF(I203&lt;0,0,I203),0)</f>
        <v/>
      </c>
      <c r="AD203" s="64">
        <f>TRUNC(IF(J203&lt;0,0,J203),0)</f>
        <v/>
      </c>
      <c r="AT203" s="94" t="n">
        <v>177</v>
      </c>
      <c r="AU203" s="35" t="n">
        <v>16</v>
      </c>
      <c r="AV203" s="35" t="n">
        <v>15</v>
      </c>
      <c r="AW203" s="35" t="n">
        <v>16</v>
      </c>
      <c r="BA203" s="38" t="n"/>
      <c r="BB203" s="38" t="n"/>
      <c r="BC203" s="38" t="n"/>
      <c r="BF203" s="38" t="n"/>
      <c r="BG203" s="38" t="n"/>
      <c r="BH203" s="38" t="n"/>
    </row>
    <row r="204">
      <c r="G204" s="94" t="n">
        <v>178</v>
      </c>
      <c r="H204" s="94">
        <f>TRUNC((_xlfn.NORM.INV((RAND()),$E$35,$E$36)),2)</f>
        <v/>
      </c>
      <c r="I204" s="94">
        <f>TRUNC((_xlfn.NORM.INV((RAND()),$E$35,$E$36)),2)</f>
        <v/>
      </c>
      <c r="J204" s="94">
        <f>TRUNC((_xlfn.NORM.INV((RAND()),$E$35,$E$36)),2)</f>
        <v/>
      </c>
      <c r="AA204" s="94" t="n">
        <v>178</v>
      </c>
      <c r="AB204" s="64">
        <f>TRUNC(IF(H204&lt;0,0,H204),0)</f>
        <v/>
      </c>
      <c r="AC204" s="64">
        <f>TRUNC(IF(I204&lt;0,0,I204),0)</f>
        <v/>
      </c>
      <c r="AD204" s="64">
        <f>TRUNC(IF(J204&lt;0,0,J204),0)</f>
        <v/>
      </c>
      <c r="AT204" s="94" t="n">
        <v>178</v>
      </c>
      <c r="AU204" s="35" t="n">
        <v>13</v>
      </c>
      <c r="AV204" s="35" t="n">
        <v>21</v>
      </c>
      <c r="AW204" s="35" t="n">
        <v>19</v>
      </c>
      <c r="BA204" s="38" t="n"/>
      <c r="BB204" s="38" t="n"/>
      <c r="BC204" s="38" t="n"/>
      <c r="BF204" s="38" t="n"/>
      <c r="BG204" s="38" t="n"/>
      <c r="BH204" s="38" t="n"/>
    </row>
    <row r="205">
      <c r="G205" s="94" t="n">
        <v>179</v>
      </c>
      <c r="H205" s="94">
        <f>TRUNC((_xlfn.NORM.INV((RAND()),$E$35,$E$36)),2)</f>
        <v/>
      </c>
      <c r="I205" s="94">
        <f>TRUNC((_xlfn.NORM.INV((RAND()),$E$35,$E$36)),2)</f>
        <v/>
      </c>
      <c r="J205" s="94">
        <f>TRUNC((_xlfn.NORM.INV((RAND()),$E$35,$E$36)),2)</f>
        <v/>
      </c>
      <c r="AA205" s="94" t="n">
        <v>179</v>
      </c>
      <c r="AB205" s="64">
        <f>TRUNC(IF(H205&lt;0,0,H205),0)</f>
        <v/>
      </c>
      <c r="AC205" s="64">
        <f>TRUNC(IF(I205&lt;0,0,I205),0)</f>
        <v/>
      </c>
      <c r="AD205" s="64">
        <f>TRUNC(IF(J205&lt;0,0,J205),0)</f>
        <v/>
      </c>
      <c r="AT205" s="94" t="n">
        <v>179</v>
      </c>
      <c r="AU205" s="35" t="n">
        <v>19</v>
      </c>
      <c r="AV205" s="35" t="n">
        <v>19</v>
      </c>
      <c r="AW205" s="35" t="n">
        <v>11</v>
      </c>
      <c r="BA205" s="38" t="n"/>
      <c r="BB205" s="38" t="n"/>
      <c r="BC205" s="38" t="n"/>
      <c r="BF205" s="38" t="n"/>
      <c r="BG205" s="38" t="n"/>
      <c r="BH205" s="38" t="n"/>
    </row>
    <row r="206">
      <c r="G206" s="94" t="n">
        <v>180</v>
      </c>
      <c r="H206" s="94">
        <f>TRUNC((_xlfn.NORM.INV((RAND()),$E$35,$E$36)),2)</f>
        <v/>
      </c>
      <c r="I206" s="94">
        <f>TRUNC((_xlfn.NORM.INV((RAND()),$E$35,$E$36)),2)</f>
        <v/>
      </c>
      <c r="J206" s="94">
        <f>TRUNC((_xlfn.NORM.INV((RAND()),$E$35,$E$36)),2)</f>
        <v/>
      </c>
      <c r="AA206" s="94" t="n">
        <v>180</v>
      </c>
      <c r="AB206" s="64">
        <f>TRUNC(IF(H206&lt;0,0,H206),0)</f>
        <v/>
      </c>
      <c r="AC206" s="64">
        <f>TRUNC(IF(I206&lt;0,0,I206),0)</f>
        <v/>
      </c>
      <c r="AD206" s="64">
        <f>TRUNC(IF(J206&lt;0,0,J206),0)</f>
        <v/>
      </c>
      <c r="AT206" s="94" t="n">
        <v>180</v>
      </c>
      <c r="AU206" s="35" t="n">
        <v>20</v>
      </c>
      <c r="AV206" s="35" t="n">
        <v>20</v>
      </c>
      <c r="AW206" s="35" t="n">
        <v>19</v>
      </c>
      <c r="BA206" s="38" t="n"/>
      <c r="BB206" s="38" t="n"/>
      <c r="BC206" s="38" t="n"/>
      <c r="BF206" s="38" t="n"/>
      <c r="BG206" s="38" t="n"/>
      <c r="BH206" s="38" t="n"/>
    </row>
    <row r="207">
      <c r="G207" s="94" t="n">
        <v>181</v>
      </c>
      <c r="H207" s="94">
        <f>TRUNC((_xlfn.NORM.INV((RAND()),$E$35,$E$36)),2)</f>
        <v/>
      </c>
      <c r="I207" s="94">
        <f>TRUNC((_xlfn.NORM.INV((RAND()),$E$35,$E$36)),2)</f>
        <v/>
      </c>
      <c r="J207" s="94">
        <f>TRUNC((_xlfn.NORM.INV((RAND()),$E$35,$E$36)),2)</f>
        <v/>
      </c>
      <c r="AA207" s="94" t="n">
        <v>181</v>
      </c>
      <c r="AB207" s="64">
        <f>TRUNC(IF(H207&lt;0,0,H207),0)</f>
        <v/>
      </c>
      <c r="AC207" s="64">
        <f>TRUNC(IF(I207&lt;0,0,I207),0)</f>
        <v/>
      </c>
      <c r="AD207" s="64">
        <f>TRUNC(IF(J207&lt;0,0,J207),0)</f>
        <v/>
      </c>
      <c r="AT207" s="94" t="n">
        <v>181</v>
      </c>
      <c r="AU207" s="35" t="n">
        <v>19</v>
      </c>
      <c r="AV207" s="35" t="n">
        <v>19</v>
      </c>
      <c r="AW207" s="35" t="n">
        <v>20</v>
      </c>
      <c r="BA207" s="38" t="n"/>
      <c r="BB207" s="38" t="n"/>
      <c r="BC207" s="38" t="n"/>
      <c r="BF207" s="38" t="n"/>
      <c r="BG207" s="38" t="n"/>
      <c r="BH207" s="38" t="n"/>
    </row>
    <row r="208">
      <c r="G208" s="94" t="n">
        <v>182</v>
      </c>
      <c r="H208" s="94">
        <f>TRUNC((_xlfn.NORM.INV((RAND()),$E$35,$E$36)),2)</f>
        <v/>
      </c>
      <c r="I208" s="94">
        <f>TRUNC((_xlfn.NORM.INV((RAND()),$E$35,$E$36)),2)</f>
        <v/>
      </c>
      <c r="J208" s="94">
        <f>TRUNC((_xlfn.NORM.INV((RAND()),$E$35,$E$36)),2)</f>
        <v/>
      </c>
      <c r="AA208" s="94" t="n">
        <v>182</v>
      </c>
      <c r="AB208" s="64">
        <f>TRUNC(IF(H208&lt;0,0,H208),0)</f>
        <v/>
      </c>
      <c r="AC208" s="64">
        <f>TRUNC(IF(I208&lt;0,0,I208),0)</f>
        <v/>
      </c>
      <c r="AD208" s="64">
        <f>TRUNC(IF(J208&lt;0,0,J208),0)</f>
        <v/>
      </c>
      <c r="AT208" s="94" t="n">
        <v>182</v>
      </c>
      <c r="AU208" s="35" t="n">
        <v>22</v>
      </c>
      <c r="AV208" s="35" t="n">
        <v>13</v>
      </c>
      <c r="AW208" s="35" t="n">
        <v>17</v>
      </c>
      <c r="BA208" s="38" t="n"/>
      <c r="BB208" s="38" t="n"/>
      <c r="BC208" s="38" t="n"/>
      <c r="BF208" s="38" t="n"/>
      <c r="BG208" s="38" t="n"/>
      <c r="BH208" s="38" t="n"/>
    </row>
    <row r="209">
      <c r="G209" s="94" t="n">
        <v>183</v>
      </c>
      <c r="H209" s="94">
        <f>TRUNC((_xlfn.NORM.INV((RAND()),$E$35,$E$36)),2)</f>
        <v/>
      </c>
      <c r="I209" s="94">
        <f>TRUNC((_xlfn.NORM.INV((RAND()),$E$35,$E$36)),2)</f>
        <v/>
      </c>
      <c r="J209" s="94">
        <f>TRUNC((_xlfn.NORM.INV((RAND()),$E$35,$E$36)),2)</f>
        <v/>
      </c>
      <c r="AA209" s="94" t="n">
        <v>183</v>
      </c>
      <c r="AB209" s="64">
        <f>TRUNC(IF(H209&lt;0,0,H209),0)</f>
        <v/>
      </c>
      <c r="AC209" s="64">
        <f>TRUNC(IF(I209&lt;0,0,I209),0)</f>
        <v/>
      </c>
      <c r="AD209" s="64">
        <f>TRUNC(IF(J209&lt;0,0,J209),0)</f>
        <v/>
      </c>
      <c r="AT209" s="94" t="n">
        <v>183</v>
      </c>
      <c r="AU209" s="35" t="n">
        <v>13</v>
      </c>
      <c r="AV209" s="35" t="n">
        <v>16</v>
      </c>
      <c r="AW209" s="35" t="n">
        <v>17</v>
      </c>
      <c r="BA209" s="38" t="n"/>
      <c r="BB209" s="38" t="n"/>
      <c r="BC209" s="38" t="n"/>
      <c r="BF209" s="38" t="n"/>
      <c r="BG209" s="38" t="n"/>
      <c r="BH209" s="38" t="n"/>
    </row>
    <row r="210">
      <c r="G210" s="94" t="n">
        <v>184</v>
      </c>
      <c r="H210" s="94">
        <f>TRUNC((_xlfn.NORM.INV((RAND()),$E$35,$E$36)),2)</f>
        <v/>
      </c>
      <c r="I210" s="94">
        <f>TRUNC((_xlfn.NORM.INV((RAND()),$E$35,$E$36)),2)</f>
        <v/>
      </c>
      <c r="J210" s="94">
        <f>TRUNC((_xlfn.NORM.INV((RAND()),$E$35,$E$36)),2)</f>
        <v/>
      </c>
      <c r="AA210" s="94" t="n">
        <v>184</v>
      </c>
      <c r="AB210" s="64">
        <f>TRUNC(IF(H210&lt;0,0,H210),0)</f>
        <v/>
      </c>
      <c r="AC210" s="64">
        <f>TRUNC(IF(I210&lt;0,0,I210),0)</f>
        <v/>
      </c>
      <c r="AD210" s="64">
        <f>TRUNC(IF(J210&lt;0,0,J210),0)</f>
        <v/>
      </c>
      <c r="AT210" s="94" t="n">
        <v>184</v>
      </c>
      <c r="AU210" s="35" t="n">
        <v>20</v>
      </c>
      <c r="AV210" s="35" t="n">
        <v>11</v>
      </c>
      <c r="AW210" s="35" t="n">
        <v>14</v>
      </c>
      <c r="BA210" s="38" t="n"/>
      <c r="BB210" s="38" t="n"/>
      <c r="BC210" s="38" t="n"/>
      <c r="BF210" s="38" t="n"/>
      <c r="BG210" s="38" t="n"/>
      <c r="BH210" s="38" t="n"/>
    </row>
    <row r="211">
      <c r="G211" s="94" t="n">
        <v>185</v>
      </c>
      <c r="H211" s="94">
        <f>TRUNC((_xlfn.NORM.INV((RAND()),$E$35,$E$36)),2)</f>
        <v/>
      </c>
      <c r="I211" s="94">
        <f>TRUNC((_xlfn.NORM.INV((RAND()),$E$35,$E$36)),2)</f>
        <v/>
      </c>
      <c r="J211" s="94">
        <f>TRUNC((_xlfn.NORM.INV((RAND()),$E$35,$E$36)),2)</f>
        <v/>
      </c>
      <c r="AA211" s="94" t="n">
        <v>185</v>
      </c>
      <c r="AB211" s="64">
        <f>TRUNC(IF(H211&lt;0,0,H211),0)</f>
        <v/>
      </c>
      <c r="AC211" s="64">
        <f>TRUNC(IF(I211&lt;0,0,I211),0)</f>
        <v/>
      </c>
      <c r="AD211" s="64">
        <f>TRUNC(IF(J211&lt;0,0,J211),0)</f>
        <v/>
      </c>
      <c r="AT211" s="94" t="n">
        <v>185</v>
      </c>
      <c r="AU211" s="35" t="n">
        <v>24</v>
      </c>
      <c r="AV211" s="35" t="n">
        <v>11</v>
      </c>
      <c r="AW211" s="35" t="n">
        <v>19</v>
      </c>
      <c r="BA211" s="38" t="n"/>
      <c r="BB211" s="38" t="n"/>
      <c r="BC211" s="38" t="n"/>
      <c r="BF211" s="38" t="n"/>
      <c r="BG211" s="38" t="n"/>
      <c r="BH211" s="38" t="n"/>
    </row>
    <row r="212">
      <c r="G212" s="94" t="n">
        <v>186</v>
      </c>
      <c r="H212" s="94">
        <f>TRUNC((_xlfn.NORM.INV((RAND()),$E$35,$E$36)),2)</f>
        <v/>
      </c>
      <c r="I212" s="94">
        <f>TRUNC((_xlfn.NORM.INV((RAND()),$E$35,$E$36)),2)</f>
        <v/>
      </c>
      <c r="J212" s="94">
        <f>TRUNC((_xlfn.NORM.INV((RAND()),$E$35,$E$36)),2)</f>
        <v/>
      </c>
      <c r="AA212" s="94" t="n">
        <v>186</v>
      </c>
      <c r="AB212" s="64">
        <f>TRUNC(IF(H212&lt;0,0,H212),0)</f>
        <v/>
      </c>
      <c r="AC212" s="64">
        <f>TRUNC(IF(I212&lt;0,0,I212),0)</f>
        <v/>
      </c>
      <c r="AD212" s="64">
        <f>TRUNC(IF(J212&lt;0,0,J212),0)</f>
        <v/>
      </c>
      <c r="AT212" s="94" t="n">
        <v>186</v>
      </c>
      <c r="AU212" s="35" t="n">
        <v>15</v>
      </c>
      <c r="AV212" s="35" t="n">
        <v>9</v>
      </c>
      <c r="AW212" s="35" t="n">
        <v>12</v>
      </c>
      <c r="BA212" s="38" t="n"/>
      <c r="BB212" s="38" t="n"/>
      <c r="BC212" s="38" t="n"/>
      <c r="BF212" s="38" t="n"/>
      <c r="BG212" s="38" t="n"/>
      <c r="BH212" s="38" t="n"/>
    </row>
    <row r="213">
      <c r="G213" s="94" t="n">
        <v>187</v>
      </c>
      <c r="H213" s="94">
        <f>TRUNC((_xlfn.NORM.INV((RAND()),$E$35,$E$36)),2)</f>
        <v/>
      </c>
      <c r="I213" s="94">
        <f>TRUNC((_xlfn.NORM.INV((RAND()),$E$35,$E$36)),2)</f>
        <v/>
      </c>
      <c r="J213" s="94">
        <f>TRUNC((_xlfn.NORM.INV((RAND()),$E$35,$E$36)),2)</f>
        <v/>
      </c>
      <c r="AA213" s="94" t="n">
        <v>187</v>
      </c>
      <c r="AB213" s="64">
        <f>TRUNC(IF(H213&lt;0,0,H213),0)</f>
        <v/>
      </c>
      <c r="AC213" s="64">
        <f>TRUNC(IF(I213&lt;0,0,I213),0)</f>
        <v/>
      </c>
      <c r="AD213" s="64">
        <f>TRUNC(IF(J213&lt;0,0,J213),0)</f>
        <v/>
      </c>
      <c r="AT213" s="94" t="n">
        <v>187</v>
      </c>
      <c r="AU213" s="35" t="n">
        <v>15</v>
      </c>
      <c r="AV213" s="35" t="n">
        <v>17</v>
      </c>
      <c r="AW213" s="35" t="n">
        <v>15</v>
      </c>
      <c r="BA213" s="38" t="n"/>
      <c r="BB213" s="38" t="n"/>
      <c r="BC213" s="38" t="n"/>
      <c r="BF213" s="38" t="n"/>
      <c r="BG213" s="38" t="n"/>
      <c r="BH213" s="38" t="n"/>
    </row>
    <row r="214">
      <c r="G214" s="94" t="n">
        <v>188</v>
      </c>
      <c r="H214" s="94">
        <f>TRUNC((_xlfn.NORM.INV((RAND()),$E$35,$E$36)),2)</f>
        <v/>
      </c>
      <c r="I214" s="94">
        <f>TRUNC((_xlfn.NORM.INV((RAND()),$E$35,$E$36)),2)</f>
        <v/>
      </c>
      <c r="J214" s="94">
        <f>TRUNC((_xlfn.NORM.INV((RAND()),$E$35,$E$36)),2)</f>
        <v/>
      </c>
      <c r="AA214" s="94" t="n">
        <v>188</v>
      </c>
      <c r="AB214" s="64">
        <f>TRUNC(IF(H214&lt;0,0,H214),0)</f>
        <v/>
      </c>
      <c r="AC214" s="64">
        <f>TRUNC(IF(I214&lt;0,0,I214),0)</f>
        <v/>
      </c>
      <c r="AD214" s="64">
        <f>TRUNC(IF(J214&lt;0,0,J214),0)</f>
        <v/>
      </c>
      <c r="AT214" s="94" t="n">
        <v>188</v>
      </c>
      <c r="AU214" s="35" t="n">
        <v>20</v>
      </c>
      <c r="AV214" s="35" t="n">
        <v>18</v>
      </c>
      <c r="AW214" s="35" t="n">
        <v>19</v>
      </c>
      <c r="BA214" s="38" t="n"/>
      <c r="BB214" s="38" t="n"/>
      <c r="BC214" s="38" t="n"/>
      <c r="BF214" s="38" t="n"/>
      <c r="BG214" s="38" t="n"/>
      <c r="BH214" s="38" t="n"/>
    </row>
    <row r="215">
      <c r="G215" s="94" t="n">
        <v>189</v>
      </c>
      <c r="H215" s="94">
        <f>TRUNC((_xlfn.NORM.INV((RAND()),$E$35,$E$36)),2)</f>
        <v/>
      </c>
      <c r="I215" s="94">
        <f>TRUNC((_xlfn.NORM.INV((RAND()),$E$35,$E$36)),2)</f>
        <v/>
      </c>
      <c r="J215" s="94">
        <f>TRUNC((_xlfn.NORM.INV((RAND()),$E$35,$E$36)),2)</f>
        <v/>
      </c>
      <c r="AA215" s="94" t="n">
        <v>189</v>
      </c>
      <c r="AB215" s="64">
        <f>TRUNC(IF(H215&lt;0,0,H215),0)</f>
        <v/>
      </c>
      <c r="AC215" s="64">
        <f>TRUNC(IF(I215&lt;0,0,I215),0)</f>
        <v/>
      </c>
      <c r="AD215" s="64">
        <f>TRUNC(IF(J215&lt;0,0,J215),0)</f>
        <v/>
      </c>
      <c r="AT215" s="94" t="n">
        <v>189</v>
      </c>
      <c r="AU215" s="35" t="n">
        <v>18</v>
      </c>
      <c r="AV215" s="35" t="n">
        <v>18</v>
      </c>
      <c r="AW215" s="35" t="n">
        <v>13</v>
      </c>
      <c r="BA215" s="38" t="n"/>
      <c r="BB215" s="38" t="n"/>
      <c r="BC215" s="38" t="n"/>
      <c r="BF215" s="38" t="n"/>
      <c r="BG215" s="38" t="n"/>
      <c r="BH215" s="38" t="n"/>
    </row>
    <row r="216">
      <c r="G216" s="94" t="n">
        <v>190</v>
      </c>
      <c r="H216" s="94">
        <f>TRUNC((_xlfn.NORM.INV((RAND()),$E$35,$E$36)),2)</f>
        <v/>
      </c>
      <c r="I216" s="94">
        <f>TRUNC((_xlfn.NORM.INV((RAND()),$E$35,$E$36)),2)</f>
        <v/>
      </c>
      <c r="J216" s="94">
        <f>TRUNC((_xlfn.NORM.INV((RAND()),$E$35,$E$36)),2)</f>
        <v/>
      </c>
      <c r="AA216" s="94" t="n">
        <v>190</v>
      </c>
      <c r="AB216" s="64">
        <f>TRUNC(IF(H216&lt;0,0,H216),0)</f>
        <v/>
      </c>
      <c r="AC216" s="64">
        <f>TRUNC(IF(I216&lt;0,0,I216),0)</f>
        <v/>
      </c>
      <c r="AD216" s="64">
        <f>TRUNC(IF(J216&lt;0,0,J216),0)</f>
        <v/>
      </c>
      <c r="AT216" s="94" t="n">
        <v>190</v>
      </c>
      <c r="AU216" s="35" t="n">
        <v>11</v>
      </c>
      <c r="AV216" s="35" t="n">
        <v>16</v>
      </c>
      <c r="AW216" s="35" t="n">
        <v>20</v>
      </c>
      <c r="BA216" s="38" t="n"/>
      <c r="BB216" s="38" t="n"/>
      <c r="BC216" s="38" t="n"/>
      <c r="BF216" s="38" t="n"/>
      <c r="BG216" s="38" t="n"/>
      <c r="BH216" s="38" t="n"/>
    </row>
    <row r="217">
      <c r="G217" s="94" t="n">
        <v>191</v>
      </c>
      <c r="H217" s="94">
        <f>TRUNC((_xlfn.NORM.INV((RAND()),$E$35,$E$36)),2)</f>
        <v/>
      </c>
      <c r="I217" s="94">
        <f>TRUNC((_xlfn.NORM.INV((RAND()),$E$35,$E$36)),2)</f>
        <v/>
      </c>
      <c r="J217" s="94">
        <f>TRUNC((_xlfn.NORM.INV((RAND()),$E$35,$E$36)),2)</f>
        <v/>
      </c>
      <c r="AA217" s="94" t="n">
        <v>191</v>
      </c>
      <c r="AB217" s="64">
        <f>TRUNC(IF(H217&lt;0,0,H217),0)</f>
        <v/>
      </c>
      <c r="AC217" s="64">
        <f>TRUNC(IF(I217&lt;0,0,I217),0)</f>
        <v/>
      </c>
      <c r="AD217" s="64">
        <f>TRUNC(IF(J217&lt;0,0,J217),0)</f>
        <v/>
      </c>
      <c r="AT217" s="94" t="n">
        <v>191</v>
      </c>
      <c r="AU217" s="35" t="n">
        <v>13</v>
      </c>
      <c r="AV217" s="35" t="n">
        <v>6</v>
      </c>
      <c r="AW217" s="35" t="n">
        <v>20</v>
      </c>
      <c r="BA217" s="38" t="n"/>
      <c r="BB217" s="38" t="n"/>
      <c r="BC217" s="38" t="n"/>
      <c r="BF217" s="38" t="n"/>
      <c r="BG217" s="38" t="n"/>
      <c r="BH217" s="38" t="n"/>
    </row>
    <row r="218">
      <c r="G218" s="94" t="n">
        <v>192</v>
      </c>
      <c r="H218" s="94">
        <f>TRUNC((_xlfn.NORM.INV((RAND()),$E$35,$E$36)),2)</f>
        <v/>
      </c>
      <c r="I218" s="94">
        <f>TRUNC((_xlfn.NORM.INV((RAND()),$E$35,$E$36)),2)</f>
        <v/>
      </c>
      <c r="J218" s="94">
        <f>TRUNC((_xlfn.NORM.INV((RAND()),$E$35,$E$36)),2)</f>
        <v/>
      </c>
      <c r="AA218" s="94" t="n">
        <v>192</v>
      </c>
      <c r="AB218" s="64">
        <f>TRUNC(IF(H218&lt;0,0,H218),0)</f>
        <v/>
      </c>
      <c r="AC218" s="64">
        <f>TRUNC(IF(I218&lt;0,0,I218),0)</f>
        <v/>
      </c>
      <c r="AD218" s="64">
        <f>TRUNC(IF(J218&lt;0,0,J218),0)</f>
        <v/>
      </c>
      <c r="AT218" s="94" t="n">
        <v>192</v>
      </c>
      <c r="AU218" s="35" t="n">
        <v>24</v>
      </c>
      <c r="AV218" s="35" t="n">
        <v>20</v>
      </c>
      <c r="AW218" s="35" t="n">
        <v>12</v>
      </c>
      <c r="BA218" s="38" t="n"/>
      <c r="BB218" s="38" t="n"/>
      <c r="BC218" s="38" t="n"/>
      <c r="BF218" s="38" t="n"/>
      <c r="BG218" s="38" t="n"/>
      <c r="BH218" s="38" t="n"/>
    </row>
    <row r="219">
      <c r="G219" s="94" t="n">
        <v>193</v>
      </c>
      <c r="H219" s="94">
        <f>TRUNC((_xlfn.NORM.INV((RAND()),$E$35,$E$36)),2)</f>
        <v/>
      </c>
      <c r="I219" s="94">
        <f>TRUNC((_xlfn.NORM.INV((RAND()),$E$35,$E$36)),2)</f>
        <v/>
      </c>
      <c r="J219" s="94">
        <f>TRUNC((_xlfn.NORM.INV((RAND()),$E$35,$E$36)),2)</f>
        <v/>
      </c>
      <c r="AA219" s="94" t="n">
        <v>193</v>
      </c>
      <c r="AB219" s="64">
        <f>TRUNC(IF(H219&lt;0,0,H219),0)</f>
        <v/>
      </c>
      <c r="AC219" s="64">
        <f>TRUNC(IF(I219&lt;0,0,I219),0)</f>
        <v/>
      </c>
      <c r="AD219" s="64">
        <f>TRUNC(IF(J219&lt;0,0,J219),0)</f>
        <v/>
      </c>
      <c r="AT219" s="94" t="n">
        <v>193</v>
      </c>
      <c r="AU219" s="35" t="n">
        <v>15</v>
      </c>
      <c r="AV219" s="35" t="n">
        <v>18</v>
      </c>
      <c r="AW219" s="35" t="n">
        <v>18</v>
      </c>
      <c r="BA219" s="38" t="n"/>
      <c r="BB219" s="38" t="n"/>
      <c r="BC219" s="38" t="n"/>
      <c r="BF219" s="38" t="n"/>
      <c r="BG219" s="38" t="n"/>
      <c r="BH219" s="38" t="n"/>
    </row>
    <row r="220">
      <c r="G220" s="94" t="n">
        <v>194</v>
      </c>
      <c r="H220" s="94">
        <f>TRUNC((_xlfn.NORM.INV((RAND()),$E$35,$E$36)),2)</f>
        <v/>
      </c>
      <c r="I220" s="94">
        <f>TRUNC((_xlfn.NORM.INV((RAND()),$E$35,$E$36)),2)</f>
        <v/>
      </c>
      <c r="J220" s="94">
        <f>TRUNC((_xlfn.NORM.INV((RAND()),$E$35,$E$36)),2)</f>
        <v/>
      </c>
      <c r="AA220" s="94" t="n">
        <v>194</v>
      </c>
      <c r="AB220" s="64">
        <f>TRUNC(IF(H220&lt;0,0,H220),0)</f>
        <v/>
      </c>
      <c r="AC220" s="64">
        <f>TRUNC(IF(I220&lt;0,0,I220),0)</f>
        <v/>
      </c>
      <c r="AD220" s="64">
        <f>TRUNC(IF(J220&lt;0,0,J220),0)</f>
        <v/>
      </c>
      <c r="AT220" s="94" t="n">
        <v>194</v>
      </c>
      <c r="AU220" s="35" t="n">
        <v>15</v>
      </c>
      <c r="AV220" s="35" t="n">
        <v>12</v>
      </c>
      <c r="AW220" s="35" t="n">
        <v>14</v>
      </c>
      <c r="BA220" s="38" t="n"/>
      <c r="BB220" s="38" t="n"/>
      <c r="BC220" s="38" t="n"/>
      <c r="BF220" s="38" t="n"/>
      <c r="BG220" s="38" t="n"/>
      <c r="BH220" s="38" t="n"/>
    </row>
    <row r="221">
      <c r="G221" s="94" t="n">
        <v>195</v>
      </c>
      <c r="H221" s="94">
        <f>TRUNC((_xlfn.NORM.INV((RAND()),$E$35,$E$36)),2)</f>
        <v/>
      </c>
      <c r="I221" s="94">
        <f>TRUNC((_xlfn.NORM.INV((RAND()),$E$35,$E$36)),2)</f>
        <v/>
      </c>
      <c r="J221" s="94">
        <f>TRUNC((_xlfn.NORM.INV((RAND()),$E$35,$E$36)),2)</f>
        <v/>
      </c>
      <c r="AA221" s="94" t="n">
        <v>195</v>
      </c>
      <c r="AB221" s="64">
        <f>TRUNC(IF(H221&lt;0,0,H221),0)</f>
        <v/>
      </c>
      <c r="AC221" s="64">
        <f>TRUNC(IF(I221&lt;0,0,I221),0)</f>
        <v/>
      </c>
      <c r="AD221" s="64">
        <f>TRUNC(IF(J221&lt;0,0,J221),0)</f>
        <v/>
      </c>
      <c r="AT221" s="94" t="n">
        <v>195</v>
      </c>
      <c r="AU221" s="35" t="n">
        <v>19</v>
      </c>
      <c r="AV221" s="35" t="n">
        <v>17</v>
      </c>
      <c r="AW221" s="35" t="n">
        <v>18</v>
      </c>
      <c r="BA221" s="38" t="n"/>
      <c r="BB221" s="38" t="n"/>
      <c r="BC221" s="38" t="n"/>
      <c r="BF221" s="38" t="n"/>
      <c r="BG221" s="38" t="n"/>
      <c r="BH221" s="38" t="n"/>
    </row>
    <row r="222">
      <c r="G222" s="94" t="n">
        <v>196</v>
      </c>
      <c r="H222" s="94">
        <f>TRUNC((_xlfn.NORM.INV((RAND()),$E$35,$E$36)),2)</f>
        <v/>
      </c>
      <c r="I222" s="94">
        <f>TRUNC((_xlfn.NORM.INV((RAND()),$E$35,$E$36)),2)</f>
        <v/>
      </c>
      <c r="J222" s="94">
        <f>TRUNC((_xlfn.NORM.INV((RAND()),$E$35,$E$36)),2)</f>
        <v/>
      </c>
      <c r="AA222" s="94" t="n">
        <v>196</v>
      </c>
      <c r="AB222" s="64">
        <f>TRUNC(IF(H222&lt;0,0,H222),0)</f>
        <v/>
      </c>
      <c r="AC222" s="64">
        <f>TRUNC(IF(I222&lt;0,0,I222),0)</f>
        <v/>
      </c>
      <c r="AD222" s="64">
        <f>TRUNC(IF(J222&lt;0,0,J222),0)</f>
        <v/>
      </c>
      <c r="AT222" s="94" t="n">
        <v>196</v>
      </c>
      <c r="AU222" s="35" t="n">
        <v>14</v>
      </c>
      <c r="AV222" s="35" t="n">
        <v>16</v>
      </c>
      <c r="AW222" s="35" t="n">
        <v>21</v>
      </c>
      <c r="BA222" s="38" t="n"/>
      <c r="BB222" s="38" t="n"/>
      <c r="BC222" s="38" t="n"/>
      <c r="BF222" s="38" t="n"/>
      <c r="BG222" s="38" t="n"/>
      <c r="BH222" s="38" t="n"/>
    </row>
    <row r="223">
      <c r="G223" s="94" t="n">
        <v>197</v>
      </c>
      <c r="H223" s="94">
        <f>TRUNC((_xlfn.NORM.INV((RAND()),$E$35,$E$36)),2)</f>
        <v/>
      </c>
      <c r="I223" s="94">
        <f>TRUNC((_xlfn.NORM.INV((RAND()),$E$35,$E$36)),2)</f>
        <v/>
      </c>
      <c r="J223" s="94">
        <f>TRUNC((_xlfn.NORM.INV((RAND()),$E$35,$E$36)),2)</f>
        <v/>
      </c>
      <c r="AA223" s="94" t="n">
        <v>197</v>
      </c>
      <c r="AB223" s="64">
        <f>TRUNC(IF(H223&lt;0,0,H223),0)</f>
        <v/>
      </c>
      <c r="AC223" s="64">
        <f>TRUNC(IF(I223&lt;0,0,I223),0)</f>
        <v/>
      </c>
      <c r="AD223" s="64">
        <f>TRUNC(IF(J223&lt;0,0,J223),0)</f>
        <v/>
      </c>
      <c r="AT223" s="94" t="n">
        <v>197</v>
      </c>
      <c r="AU223" s="35" t="n">
        <v>13</v>
      </c>
      <c r="AV223" s="35" t="n">
        <v>14</v>
      </c>
      <c r="AW223" s="35" t="n">
        <v>19</v>
      </c>
      <c r="BA223" s="38" t="n"/>
      <c r="BB223" s="38" t="n"/>
      <c r="BC223" s="38" t="n"/>
      <c r="BF223" s="38" t="n"/>
      <c r="BG223" s="38" t="n"/>
      <c r="BH223" s="38" t="n"/>
    </row>
    <row r="224">
      <c r="G224" s="94" t="n">
        <v>198</v>
      </c>
      <c r="H224" s="94">
        <f>TRUNC((_xlfn.NORM.INV((RAND()),$E$35,$E$36)),2)</f>
        <v/>
      </c>
      <c r="I224" s="94">
        <f>TRUNC((_xlfn.NORM.INV((RAND()),$E$35,$E$36)),2)</f>
        <v/>
      </c>
      <c r="J224" s="94">
        <f>TRUNC((_xlfn.NORM.INV((RAND()),$E$35,$E$36)),2)</f>
        <v/>
      </c>
      <c r="AA224" s="94" t="n">
        <v>198</v>
      </c>
      <c r="AB224" s="64">
        <f>TRUNC(IF(H224&lt;0,0,H224),0)</f>
        <v/>
      </c>
      <c r="AC224" s="64">
        <f>TRUNC(IF(I224&lt;0,0,I224),0)</f>
        <v/>
      </c>
      <c r="AD224" s="64">
        <f>TRUNC(IF(J224&lt;0,0,J224),0)</f>
        <v/>
      </c>
      <c r="AT224" s="94" t="n">
        <v>198</v>
      </c>
      <c r="AU224" s="35" t="n">
        <v>18</v>
      </c>
      <c r="AV224" s="35" t="n">
        <v>21</v>
      </c>
      <c r="AW224" s="35" t="n">
        <v>14</v>
      </c>
      <c r="BA224" s="38" t="n"/>
      <c r="BB224" s="38" t="n"/>
      <c r="BC224" s="38" t="n"/>
      <c r="BF224" s="38" t="n"/>
      <c r="BG224" s="38" t="n"/>
      <c r="BH224" s="38" t="n"/>
    </row>
  </sheetData>
  <mergeCells count="1">
    <mergeCell ref="H2:V2"/>
  </mergeCells>
  <pageMargins left="0.511811024" right="0.511811024" top="0.787401575" bottom="0.787401575" header="0.31496062" footer="0.31496062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3:CH302"/>
  <sheetViews>
    <sheetView zoomScale="90" zoomScaleNormal="90" workbookViewId="0">
      <selection activeCell="A1" sqref="A1"/>
    </sheetView>
  </sheetViews>
  <sheetFormatPr baseColWidth="8" defaultColWidth="8.88671875" defaultRowHeight="14.4"/>
  <cols>
    <col width="3.77734375" customWidth="1" style="18" min="1" max="1"/>
    <col width="12" customWidth="1" style="18" min="2" max="2"/>
    <col width="25.6640625" bestFit="1" customWidth="1" style="18" min="3" max="3"/>
    <col width="12.77734375" customWidth="1" style="18" min="4" max="4"/>
    <col width="13.109375" customWidth="1" style="18" min="5" max="6"/>
    <col width="14.44140625" bestFit="1" customWidth="1" style="18" min="7" max="7"/>
    <col width="13.109375" customWidth="1" style="18" min="8" max="18"/>
    <col width="12.33203125" customWidth="1" style="18" min="19" max="19"/>
    <col width="17.6640625" bestFit="1" customWidth="1" style="18" min="20" max="20"/>
    <col width="13.21875" bestFit="1" customWidth="1" style="18" min="21" max="24"/>
    <col width="13.21875" customWidth="1" style="18" min="25" max="25"/>
    <col width="13.21875" bestFit="1" customWidth="1" style="18" min="26" max="33"/>
    <col width="13.6640625" customWidth="1" style="18" min="34" max="34"/>
    <col width="14.44140625" customWidth="1" style="18" min="35" max="35"/>
    <col width="8.88671875" customWidth="1" style="18" min="36" max="36"/>
    <col width="12.109375" customWidth="1" style="18" min="37" max="37"/>
    <col width="17.6640625" bestFit="1" customWidth="1" style="18" min="38" max="38"/>
    <col width="8.88671875" customWidth="1" style="18" min="39" max="53"/>
    <col width="9.5546875" customWidth="1" style="18" min="54" max="54"/>
    <col width="10.77734375" bestFit="1" customWidth="1" style="18" min="55" max="55"/>
    <col width="8.88671875" customWidth="1" style="18" min="56" max="71"/>
    <col width="9.44140625" bestFit="1" customWidth="1" style="18" min="72" max="72"/>
    <col width="11.109375" bestFit="1" customWidth="1" style="18" min="73" max="73"/>
    <col width="10.109375" bestFit="1" customWidth="1" style="18" min="74" max="74"/>
    <col width="11.109375" bestFit="1" customWidth="1" style="18" min="75" max="75"/>
    <col width="9.44140625" bestFit="1" customWidth="1" style="18" min="76" max="77"/>
    <col width="12.109375" bestFit="1" customWidth="1" style="18" min="78" max="78"/>
    <col width="11.109375" bestFit="1" customWidth="1" style="18" min="79" max="79"/>
    <col width="12.109375" bestFit="1" customWidth="1" style="18" min="80" max="80"/>
    <col width="9.44140625" bestFit="1" customWidth="1" style="18" min="81" max="81"/>
    <col width="13.77734375" bestFit="1" customWidth="1" style="18" min="82" max="82"/>
    <col width="9.44140625" bestFit="1" customWidth="1" style="18" min="83" max="83"/>
    <col width="10.109375" bestFit="1" customWidth="1" style="18" min="84" max="84"/>
    <col width="12.109375" bestFit="1" customWidth="1" style="18" min="85" max="85"/>
    <col width="10.109375" bestFit="1" customWidth="1" style="18" min="86" max="86"/>
    <col width="8.88671875" customWidth="1" style="18" min="87" max="16384"/>
  </cols>
  <sheetData>
    <row r="3">
      <c r="C3" s="13" t="inlineStr">
        <is>
          <t>ELTw</t>
        </is>
      </c>
      <c r="D3" s="13" t="n">
        <v>1</v>
      </c>
      <c r="E3" s="13" t="n">
        <v>2</v>
      </c>
      <c r="F3" s="13" t="n">
        <v>3</v>
      </c>
      <c r="G3" s="13" t="n">
        <v>4</v>
      </c>
      <c r="H3" s="13" t="n">
        <v>5</v>
      </c>
      <c r="I3" s="13" t="n">
        <v>6</v>
      </c>
      <c r="J3" s="13" t="n">
        <v>7</v>
      </c>
      <c r="K3" s="13" t="n">
        <v>8</v>
      </c>
      <c r="L3" s="13" t="n">
        <v>9</v>
      </c>
      <c r="M3" s="13" t="n">
        <v>10</v>
      </c>
      <c r="N3" s="13" t="n">
        <v>11</v>
      </c>
      <c r="O3" s="13" t="n">
        <v>12</v>
      </c>
      <c r="P3" s="13" t="n">
        <v>13</v>
      </c>
      <c r="Q3" s="13" t="n">
        <v>14</v>
      </c>
      <c r="R3" s="13" t="n">
        <v>15</v>
      </c>
    </row>
    <row r="4">
      <c r="C4" s="13" t="n">
        <v>1</v>
      </c>
      <c r="D4" s="98">
        <f>Suppliers!I22</f>
        <v/>
      </c>
      <c r="E4" s="98">
        <f>Suppliers!J22</f>
        <v/>
      </c>
      <c r="F4" s="98">
        <f>Suppliers!K22</f>
        <v/>
      </c>
      <c r="G4" s="98">
        <f>Suppliers!L22</f>
        <v/>
      </c>
      <c r="H4" s="98">
        <f>Suppliers!M22</f>
        <v/>
      </c>
      <c r="I4" s="98">
        <f>Suppliers!N22</f>
        <v/>
      </c>
      <c r="J4" s="98">
        <f>Suppliers!O22</f>
        <v/>
      </c>
      <c r="K4" s="98">
        <f>Suppliers!P22</f>
        <v/>
      </c>
      <c r="L4" s="98">
        <f>Suppliers!Q22</f>
        <v/>
      </c>
      <c r="M4" s="98">
        <f>Suppliers!R22</f>
        <v/>
      </c>
      <c r="N4" s="98">
        <f>Suppliers!S22</f>
        <v/>
      </c>
      <c r="O4" s="98">
        <f>Suppliers!T22</f>
        <v/>
      </c>
      <c r="P4" s="98">
        <f>Suppliers!U22</f>
        <v/>
      </c>
      <c r="Q4" s="98">
        <f>Suppliers!V22</f>
        <v/>
      </c>
      <c r="R4" s="98">
        <f>Suppliers!W22</f>
        <v/>
      </c>
      <c r="S4" s="47" t="n"/>
      <c r="T4" s="98" t="n"/>
    </row>
    <row r="5">
      <c r="C5" s="13" t="n">
        <v>2</v>
      </c>
      <c r="D5" s="98">
        <f>Suppliers!I23</f>
        <v/>
      </c>
      <c r="E5" s="98">
        <f>Suppliers!J23</f>
        <v/>
      </c>
      <c r="F5" s="98">
        <f>Suppliers!K23</f>
        <v/>
      </c>
      <c r="G5" s="98">
        <f>Suppliers!L23</f>
        <v/>
      </c>
      <c r="H5" s="98">
        <f>Suppliers!M23</f>
        <v/>
      </c>
      <c r="I5" s="98">
        <f>Suppliers!N23</f>
        <v/>
      </c>
      <c r="J5" s="98">
        <f>Suppliers!O23</f>
        <v/>
      </c>
      <c r="K5" s="98">
        <f>Suppliers!P23</f>
        <v/>
      </c>
      <c r="L5" s="98">
        <f>Suppliers!Q23</f>
        <v/>
      </c>
      <c r="M5" s="98">
        <f>Suppliers!R23</f>
        <v/>
      </c>
      <c r="N5" s="98">
        <f>Suppliers!S23</f>
        <v/>
      </c>
      <c r="O5" s="98">
        <f>Suppliers!T23</f>
        <v/>
      </c>
      <c r="P5" s="98">
        <f>Suppliers!U23</f>
        <v/>
      </c>
      <c r="Q5" s="98">
        <f>Suppliers!V23</f>
        <v/>
      </c>
      <c r="R5" s="98">
        <f>Suppliers!W23</f>
        <v/>
      </c>
      <c r="S5" s="47" t="n"/>
    </row>
    <row r="6">
      <c r="C6" s="13" t="n">
        <v>3</v>
      </c>
      <c r="D6" s="98">
        <f>Suppliers!I24</f>
        <v/>
      </c>
      <c r="E6" s="98">
        <f>Suppliers!J24</f>
        <v/>
      </c>
      <c r="F6" s="98">
        <f>Suppliers!K24</f>
        <v/>
      </c>
      <c r="G6" s="98">
        <f>Suppliers!L24</f>
        <v/>
      </c>
      <c r="H6" s="98">
        <f>Suppliers!M24</f>
        <v/>
      </c>
      <c r="I6" s="98">
        <f>Suppliers!N24</f>
        <v/>
      </c>
      <c r="J6" s="98">
        <f>Suppliers!O24</f>
        <v/>
      </c>
      <c r="K6" s="98">
        <f>Suppliers!P24</f>
        <v/>
      </c>
      <c r="L6" s="98">
        <f>Suppliers!Q24</f>
        <v/>
      </c>
      <c r="M6" s="98">
        <f>Suppliers!R24</f>
        <v/>
      </c>
      <c r="N6" s="98">
        <f>Suppliers!S24</f>
        <v/>
      </c>
      <c r="O6" s="98">
        <f>Suppliers!T24</f>
        <v/>
      </c>
      <c r="P6" s="98">
        <f>Suppliers!U24</f>
        <v/>
      </c>
      <c r="Q6" s="98">
        <f>Suppliers!V24</f>
        <v/>
      </c>
      <c r="R6" s="98">
        <f>Suppliers!W24</f>
        <v/>
      </c>
      <c r="S6" s="47" t="n"/>
    </row>
    <row r="8">
      <c r="AL8" s="18" t="inlineStr">
        <is>
          <t>COMPARAÇÃO</t>
        </is>
      </c>
    </row>
    <row r="9">
      <c r="B9" s="106" t="inlineStr">
        <is>
          <t>?</t>
        </is>
      </c>
      <c r="C9" s="13" t="inlineStr">
        <is>
          <t>S0+RLTw-vSw ou RLTw+vSw</t>
        </is>
      </c>
      <c r="D9" s="13" t="n">
        <v>1</v>
      </c>
      <c r="E9" s="13" t="n">
        <v>2</v>
      </c>
      <c r="F9" s="13" t="n">
        <v>3</v>
      </c>
      <c r="G9" s="13" t="n">
        <v>4</v>
      </c>
      <c r="H9" s="13" t="n">
        <v>5</v>
      </c>
      <c r="I9" s="13" t="n">
        <v>6</v>
      </c>
      <c r="J9" s="13" t="n">
        <v>7</v>
      </c>
      <c r="K9" s="13" t="n">
        <v>8</v>
      </c>
      <c r="L9" s="13" t="n">
        <v>9</v>
      </c>
      <c r="M9" s="13" t="n">
        <v>10</v>
      </c>
      <c r="N9" s="13" t="n">
        <v>11</v>
      </c>
      <c r="O9" s="13" t="n">
        <v>12</v>
      </c>
      <c r="P9" s="13" t="n">
        <v>13</v>
      </c>
      <c r="Q9" s="13" t="n">
        <v>14</v>
      </c>
      <c r="R9" s="13" t="n">
        <v>15</v>
      </c>
      <c r="T9" s="13" t="inlineStr">
        <is>
          <t>S0+RLTw-vSw</t>
        </is>
      </c>
      <c r="U9" s="13" t="n">
        <v>1</v>
      </c>
      <c r="V9" s="13" t="n">
        <v>2</v>
      </c>
      <c r="W9" s="13" t="n">
        <v>3</v>
      </c>
      <c r="X9" s="13" t="n">
        <v>4</v>
      </c>
      <c r="Y9" s="13" t="n">
        <v>5</v>
      </c>
      <c r="Z9" s="13" t="n">
        <v>6</v>
      </c>
      <c r="AA9" s="13" t="n">
        <v>7</v>
      </c>
      <c r="AB9" s="13" t="n">
        <v>8</v>
      </c>
      <c r="AC9" s="13" t="n">
        <v>9</v>
      </c>
      <c r="AD9" s="13" t="n">
        <v>10</v>
      </c>
      <c r="AE9" s="13" t="n">
        <v>11</v>
      </c>
      <c r="AF9" s="13" t="n">
        <v>12</v>
      </c>
      <c r="AG9" s="13" t="n">
        <v>13</v>
      </c>
      <c r="AH9" s="13" t="n">
        <v>14</v>
      </c>
      <c r="AI9" s="13" t="n">
        <v>15</v>
      </c>
      <c r="AJ9" s="48" t="n"/>
      <c r="AL9" s="18" t="inlineStr">
        <is>
          <t>S0+RLTw-vSw</t>
        </is>
      </c>
      <c r="AM9" s="48" t="n">
        <v>1</v>
      </c>
      <c r="AN9" s="48" t="n">
        <v>2</v>
      </c>
      <c r="AO9" s="48" t="n">
        <v>3</v>
      </c>
      <c r="AP9" s="48" t="n">
        <v>4</v>
      </c>
      <c r="AQ9" s="48" t="n">
        <v>5</v>
      </c>
      <c r="AR9" s="48" t="n">
        <v>6</v>
      </c>
      <c r="AS9" s="48" t="n">
        <v>7</v>
      </c>
      <c r="AT9" s="48" t="n">
        <v>8</v>
      </c>
      <c r="AU9" s="48" t="n">
        <v>9</v>
      </c>
      <c r="AV9" s="48" t="n">
        <v>10</v>
      </c>
      <c r="AW9" s="48" t="n">
        <v>11</v>
      </c>
      <c r="AX9" s="48" t="n">
        <v>12</v>
      </c>
      <c r="AY9" s="48" t="n">
        <v>13</v>
      </c>
      <c r="AZ9" s="48" t="n">
        <v>14</v>
      </c>
      <c r="BA9" s="48" t="n">
        <v>15</v>
      </c>
    </row>
    <row r="10">
      <c r="B10" s="98" t="n"/>
      <c r="C10" s="13" t="n">
        <v>1</v>
      </c>
      <c r="D10" s="98">
        <f>IF(D63&gt;0,Suppliers_Cap!F39+D22-Results!D5,D16+D22)</f>
        <v/>
      </c>
      <c r="E10" s="98">
        <f>IF(E63&gt;0,Suppliers_Cap!G39+E22-Results!E5,E16+E22)</f>
        <v/>
      </c>
      <c r="F10" s="98">
        <f>IF(F63&gt;0,Suppliers_Cap!H39+F22-Results!F5,F16+F22)</f>
        <v/>
      </c>
      <c r="G10" s="98">
        <f>IF(G63&gt;0,Suppliers_Cap!I39+G22-Results!G5,G16+G22)</f>
        <v/>
      </c>
      <c r="H10" s="98">
        <f>IF(H63&gt;0,Suppliers_Cap!J39+H22-Results!H5,H16+H22)</f>
        <v/>
      </c>
      <c r="I10" s="98">
        <f>IF(I63&gt;0,Suppliers_Cap!K39+I22-Results!I5,I16+I22)</f>
        <v/>
      </c>
      <c r="J10" s="98">
        <f>IF(J63&gt;0,Suppliers_Cap!L39+J22-Results!J5,J16+J22)</f>
        <v/>
      </c>
      <c r="K10" s="98">
        <f>IF(K63&gt;0,Suppliers_Cap!M39+K22-Results!K5,K16+K22)</f>
        <v/>
      </c>
      <c r="L10" s="98">
        <f>IF(L63&gt;0,Suppliers_Cap!N39+L22-Results!L5,L16+L22)</f>
        <v/>
      </c>
      <c r="M10" s="98">
        <f>IF(M63&gt;0,Suppliers_Cap!O39+M22-Results!M5,M16+M22)</f>
        <v/>
      </c>
      <c r="N10" s="98">
        <f>IF(N63&gt;0,Suppliers_Cap!P39+N22-Results!N5,N16+N22)</f>
        <v/>
      </c>
      <c r="O10" s="98">
        <f>IF(O63&gt;0,Suppliers_Cap!Q39+O22-Results!O5,O16+O22)</f>
        <v/>
      </c>
      <c r="P10" s="98">
        <f>IF(P63&gt;0,Suppliers_Cap!R39+P22-Results!P5,P16+P22)</f>
        <v/>
      </c>
      <c r="Q10" s="98">
        <f>IF(Q63&gt;0,Suppliers_Cap!S39+Q22-Results!Q5,Q16+Q22)</f>
        <v/>
      </c>
      <c r="R10" s="98">
        <f>IF(R63&gt;0,Suppliers_Cap!T39+R22-Results!R5,R16+R22)</f>
        <v/>
      </c>
      <c r="T10" s="13" t="n">
        <v>1</v>
      </c>
      <c r="U10" s="98" t="n">
        <v>0</v>
      </c>
      <c r="V10" s="98" t="n">
        <v>0</v>
      </c>
      <c r="W10" s="98" t="n">
        <v>0</v>
      </c>
      <c r="X10" s="98" t="n">
        <v>0</v>
      </c>
      <c r="Y10" s="98" t="n">
        <v>14.79000000117725</v>
      </c>
      <c r="Z10" s="98" t="n">
        <v>21.197941038259</v>
      </c>
      <c r="AA10" s="98" t="n">
        <v>0</v>
      </c>
      <c r="AB10" s="98" t="n">
        <v>14.24495403451943</v>
      </c>
      <c r="AC10" s="98" t="n">
        <v>9.465527418247579</v>
      </c>
      <c r="AD10" s="98" t="n">
        <v>0</v>
      </c>
      <c r="AE10" s="98" t="n">
        <v>-2.134896703864797e-10</v>
      </c>
      <c r="AF10" s="98" t="n">
        <v>0</v>
      </c>
      <c r="AG10" s="98" t="n">
        <v>9.055368036900013</v>
      </c>
      <c r="AH10" s="98" t="n">
        <v>20.70293766241851</v>
      </c>
      <c r="AI10" s="98" t="n">
        <v>21.85591951352468</v>
      </c>
      <c r="AJ10" s="98" t="n"/>
      <c r="AK10" s="48" t="n"/>
      <c r="AL10" s="48" t="n">
        <v>1</v>
      </c>
      <c r="AM10" s="98">
        <f>D10-U10</f>
        <v/>
      </c>
      <c r="AN10" s="98">
        <f>E10-V10</f>
        <v/>
      </c>
      <c r="AO10" s="98">
        <f>F10-W10</f>
        <v/>
      </c>
      <c r="AP10" s="98">
        <f>G10-X10</f>
        <v/>
      </c>
      <c r="AQ10" s="98">
        <f>H10-Y10</f>
        <v/>
      </c>
      <c r="AR10" s="98">
        <f>I10-Z10</f>
        <v/>
      </c>
      <c r="AS10" s="98">
        <f>J10-AA10</f>
        <v/>
      </c>
      <c r="AT10" s="98">
        <f>K10-AB10</f>
        <v/>
      </c>
      <c r="AU10" s="98">
        <f>L10-AC10</f>
        <v/>
      </c>
      <c r="AV10" s="98">
        <f>M10-AD10</f>
        <v/>
      </c>
      <c r="AW10" s="98">
        <f>N10-AE10</f>
        <v/>
      </c>
      <c r="AX10" s="98">
        <f>O10-AF10</f>
        <v/>
      </c>
      <c r="AY10" s="98">
        <f>P10-AG10</f>
        <v/>
      </c>
      <c r="AZ10" s="98">
        <f>Q10-AH10</f>
        <v/>
      </c>
      <c r="BA10" s="98">
        <f>R10-AI10</f>
        <v/>
      </c>
    </row>
    <row r="11">
      <c r="B11" s="98" t="n"/>
      <c r="C11" s="13" t="n">
        <v>2</v>
      </c>
      <c r="D11" s="98">
        <f>IF(D64&gt;0,Suppliers_Cap!F40+D23-Results!D6,D17+D23)</f>
        <v/>
      </c>
      <c r="E11" s="98">
        <f>IF(E64&gt;0,Suppliers_Cap!G40+E23-Results!E6,E17+E23)</f>
        <v/>
      </c>
      <c r="F11" s="98">
        <f>IF(F64&gt;0,Suppliers_Cap!H40+F23-Results!F6,F17+F23)</f>
        <v/>
      </c>
      <c r="G11" s="98">
        <f>IF(G64&gt;0,Suppliers_Cap!I40+G23-Results!G6,G17+G23)</f>
        <v/>
      </c>
      <c r="H11" s="98">
        <f>IF(H64&gt;0,Suppliers_Cap!J40+H23-Results!H6,H17+H23)</f>
        <v/>
      </c>
      <c r="I11" s="98">
        <f>IF(I64&gt;0,Suppliers_Cap!K40+I23-Results!I6,I17+I23)</f>
        <v/>
      </c>
      <c r="J11" s="98">
        <f>IF(J64&gt;0,Suppliers_Cap!L40+J23-Results!J6,J17+J23)</f>
        <v/>
      </c>
      <c r="K11" s="98">
        <f>IF(K64&gt;0,Suppliers_Cap!M40+K23-Results!K6,K17+K23)</f>
        <v/>
      </c>
      <c r="L11" s="98">
        <f>IF(L64&gt;0,Suppliers_Cap!N40+L23-Results!L6,L17+L23)</f>
        <v/>
      </c>
      <c r="M11" s="98">
        <f>IF(M64&gt;0,Suppliers_Cap!O40+M23-Results!M6,M17+M23)</f>
        <v/>
      </c>
      <c r="N11" s="98">
        <f>IF(N64&gt;0,Suppliers_Cap!P40+N23-Results!N6,N17+N23)</f>
        <v/>
      </c>
      <c r="O11" s="98">
        <f>IF(O64&gt;0,Suppliers_Cap!Q40+O23-Results!O6,O17+O23)</f>
        <v/>
      </c>
      <c r="P11" s="98">
        <f>IF(P64&gt;0,Suppliers_Cap!R40+P23-Results!P6,P17+P23)</f>
        <v/>
      </c>
      <c r="Q11" s="98">
        <f>IF(Q64&gt;0,Suppliers_Cap!S40+Q23-Results!Q6,Q17+Q23)</f>
        <v/>
      </c>
      <c r="R11" s="98">
        <f>IF(R64&gt;0,Suppliers_Cap!T40+R23-Results!R6,R17+R23)</f>
        <v/>
      </c>
      <c r="T11" s="13" t="n">
        <v>2</v>
      </c>
      <c r="U11" s="98" t="n">
        <v>9.121735548629548</v>
      </c>
      <c r="V11" s="98" t="n">
        <v>17.56168704830529</v>
      </c>
      <c r="W11" s="98" t="n">
        <v>0</v>
      </c>
      <c r="X11" s="98" t="n">
        <v>0</v>
      </c>
      <c r="Y11" s="98" t="n">
        <v>-8.248832727986155e-10</v>
      </c>
      <c r="Z11" s="98" t="n">
        <v>13.02835484674005</v>
      </c>
      <c r="AA11" s="98" t="n">
        <v>-9.22142362469458e-10</v>
      </c>
      <c r="AB11" s="98" t="n">
        <v>0</v>
      </c>
      <c r="AC11" s="98" t="n">
        <v>0</v>
      </c>
      <c r="AD11" s="98" t="n">
        <v>11.21042648030167</v>
      </c>
      <c r="AE11" s="98" t="n">
        <v>0</v>
      </c>
      <c r="AF11" s="98" t="n">
        <v>17.34121294125659</v>
      </c>
      <c r="AG11" s="98" t="n">
        <v>19.4800000023076</v>
      </c>
      <c r="AH11" s="98" t="n">
        <v>13.50013149827726</v>
      </c>
      <c r="AI11" s="98" t="n">
        <v>8.684251218683269</v>
      </c>
      <c r="AJ11" s="98" t="n"/>
      <c r="AK11" s="48" t="n"/>
      <c r="AL11" s="48" t="n">
        <v>2</v>
      </c>
      <c r="AM11" s="98">
        <f>D11-U11</f>
        <v/>
      </c>
      <c r="AN11" s="98">
        <f>E11-V11</f>
        <v/>
      </c>
      <c r="AO11" s="98">
        <f>F11-W11</f>
        <v/>
      </c>
      <c r="AP11" s="98">
        <f>G11-X11</f>
        <v/>
      </c>
      <c r="AQ11" s="98">
        <f>H11-Y11</f>
        <v/>
      </c>
      <c r="AR11" s="98">
        <f>I11-Z11</f>
        <v/>
      </c>
      <c r="AS11" s="98">
        <f>J11-AA11</f>
        <v/>
      </c>
      <c r="AT11" s="98">
        <f>K11-AB11</f>
        <v/>
      </c>
      <c r="AU11" s="98">
        <f>L11-AC11</f>
        <v/>
      </c>
      <c r="AV11" s="98">
        <f>M11-AD11</f>
        <v/>
      </c>
      <c r="AW11" s="98">
        <f>N11-AE11</f>
        <v/>
      </c>
      <c r="AX11" s="98">
        <f>O11-AF11</f>
        <v/>
      </c>
      <c r="AY11" s="98">
        <f>P11-AG11</f>
        <v/>
      </c>
      <c r="AZ11" s="98">
        <f>Q11-AH11</f>
        <v/>
      </c>
      <c r="BA11" s="98">
        <f>R11-AI11</f>
        <v/>
      </c>
    </row>
    <row r="12">
      <c r="B12" s="98" t="n"/>
      <c r="C12" s="13" t="n">
        <v>3</v>
      </c>
      <c r="D12" s="98">
        <f>IF(D65&gt;0,Suppliers_Cap!F41+D24-Results!D7,D18+D24)</f>
        <v/>
      </c>
      <c r="E12" s="98">
        <f>IF(E65&gt;0,Suppliers_Cap!G41+E24-Results!E7,E18+E24)</f>
        <v/>
      </c>
      <c r="F12" s="98">
        <f>IF(F65&gt;0,Suppliers_Cap!H41+F24-Results!F7,F18+F24)</f>
        <v/>
      </c>
      <c r="G12" s="98">
        <f>IF(G65&gt;0,Suppliers_Cap!I41+G24-Results!G7,G18+G24)</f>
        <v/>
      </c>
      <c r="H12" s="98">
        <f>IF(H65&gt;0,Suppliers_Cap!J41+H24-Results!H7,H18+H24)</f>
        <v/>
      </c>
      <c r="I12" s="98">
        <f>IF(I65&gt;0,Suppliers_Cap!K41+I24-Results!I7,I18+I24)</f>
        <v/>
      </c>
      <c r="J12" s="98">
        <f>IF(J65&gt;0,Suppliers_Cap!L41+J24-Results!J7,J18+J24)</f>
        <v/>
      </c>
      <c r="K12" s="98">
        <f>IF(K65&gt;0,Suppliers_Cap!M41+K24-Results!K7,K18+K24)</f>
        <v/>
      </c>
      <c r="L12" s="98">
        <f>IF(L65&gt;0,Suppliers_Cap!N41+L24-Results!L7,L18+L24)</f>
        <v/>
      </c>
      <c r="M12" s="98">
        <f>IF(M65&gt;0,Suppliers_Cap!O41+M24-Results!M7,M18+M24)</f>
        <v/>
      </c>
      <c r="N12" s="98">
        <f>IF(N65&gt;0,Suppliers_Cap!P41+N24-Results!N7,N18+N24)</f>
        <v/>
      </c>
      <c r="O12" s="98">
        <f>IF(O65&gt;0,Suppliers_Cap!Q41+O24-Results!O7,O18+O24)</f>
        <v/>
      </c>
      <c r="P12" s="98">
        <f>IF(P65&gt;0,Suppliers_Cap!R41+P24-Results!P7,P18+P24)</f>
        <v/>
      </c>
      <c r="Q12" s="98">
        <f>IF(Q65&gt;0,Suppliers_Cap!S41+Q24-Results!Q7,Q18+Q24)</f>
        <v/>
      </c>
      <c r="R12" s="98">
        <f>IF(R65&gt;0,Suppliers_Cap!T41+R24-Results!R7,R18+R24)</f>
        <v/>
      </c>
      <c r="T12" s="13" t="n">
        <v>3</v>
      </c>
      <c r="U12" s="98" t="n">
        <v>27.58591610711294</v>
      </c>
      <c r="V12" s="98" t="n">
        <v>0</v>
      </c>
      <c r="W12" s="98" t="n">
        <v>0</v>
      </c>
      <c r="X12" s="98" t="n">
        <v>13.96999999923914</v>
      </c>
      <c r="Y12" s="98" t="n">
        <v>0</v>
      </c>
      <c r="Z12" s="98" t="n">
        <v>27.56048492162251</v>
      </c>
      <c r="AA12" s="98" t="n">
        <v>18.88106583434483</v>
      </c>
      <c r="AB12" s="98" t="n">
        <v>0</v>
      </c>
      <c r="AC12" s="98" t="n">
        <v>0</v>
      </c>
      <c r="AD12" s="98" t="n">
        <v>0</v>
      </c>
      <c r="AE12" s="98" t="n">
        <v>15.97619047619047</v>
      </c>
      <c r="AF12" s="98" t="n">
        <v>-8.102318815872422e-10</v>
      </c>
      <c r="AG12" s="98" t="n">
        <v>0</v>
      </c>
      <c r="AH12" s="98" t="n">
        <v>0</v>
      </c>
      <c r="AI12" s="98" t="n">
        <v>9.109266843476764</v>
      </c>
      <c r="AJ12" s="98" t="n"/>
      <c r="AK12" s="48" t="n"/>
      <c r="AL12" s="48" t="n">
        <v>3</v>
      </c>
      <c r="AM12" s="98">
        <f>D12-U12</f>
        <v/>
      </c>
      <c r="AN12" s="98">
        <f>E12-V12</f>
        <v/>
      </c>
      <c r="AO12" s="98">
        <f>F12-W12</f>
        <v/>
      </c>
      <c r="AP12" s="98">
        <f>G12-X12</f>
        <v/>
      </c>
      <c r="AQ12" s="98">
        <f>H12-Y12</f>
        <v/>
      </c>
      <c r="AR12" s="98">
        <f>I12-Z12</f>
        <v/>
      </c>
      <c r="AS12" s="98">
        <f>J12-AA12</f>
        <v/>
      </c>
      <c r="AT12" s="98">
        <f>K12-AB12</f>
        <v/>
      </c>
      <c r="AU12" s="98">
        <f>L12-AC12</f>
        <v/>
      </c>
      <c r="AV12" s="98">
        <f>M12-AD12</f>
        <v/>
      </c>
      <c r="AW12" s="98">
        <f>N12-AE12</f>
        <v/>
      </c>
      <c r="AX12" s="98">
        <f>O12-AF12</f>
        <v/>
      </c>
      <c r="AY12" s="98">
        <f>P12-AG12</f>
        <v/>
      </c>
      <c r="AZ12" s="98">
        <f>Q12-AH12</f>
        <v/>
      </c>
      <c r="BA12" s="98">
        <f>R12-AI12</f>
        <v/>
      </c>
    </row>
    <row r="13">
      <c r="B13" s="98" t="n"/>
    </row>
    <row r="14">
      <c r="B14" s="98" t="n"/>
      <c r="F14" s="107" t="n"/>
      <c r="H14" s="108" t="n"/>
      <c r="W14" s="107" t="n"/>
      <c r="Y14" s="108" t="n"/>
    </row>
    <row r="15">
      <c r="B15" s="98" t="n"/>
      <c r="C15" s="13" t="inlineStr">
        <is>
          <t>vSw</t>
        </is>
      </c>
      <c r="D15" s="13" t="n">
        <v>1</v>
      </c>
      <c r="E15" s="13" t="n">
        <v>2</v>
      </c>
      <c r="F15" s="13" t="n">
        <v>3</v>
      </c>
      <c r="G15" s="13" t="n">
        <v>4</v>
      </c>
      <c r="H15" s="13" t="n">
        <v>5</v>
      </c>
      <c r="I15" s="13" t="n">
        <v>6</v>
      </c>
      <c r="J15" s="13" t="n">
        <v>7</v>
      </c>
      <c r="K15" s="13" t="n">
        <v>8</v>
      </c>
      <c r="L15" s="13" t="n">
        <v>9</v>
      </c>
      <c r="M15" s="13" t="n">
        <v>10</v>
      </c>
      <c r="N15" s="13" t="n">
        <v>11</v>
      </c>
      <c r="O15" s="13" t="n">
        <v>12</v>
      </c>
      <c r="P15" s="13" t="n">
        <v>13</v>
      </c>
      <c r="Q15" s="13" t="n">
        <v>14</v>
      </c>
      <c r="R15" s="13" t="n">
        <v>15</v>
      </c>
      <c r="S15" s="18" t="inlineStr">
        <is>
          <t>Max</t>
        </is>
      </c>
      <c r="T15" s="13" t="inlineStr">
        <is>
          <t>vSw</t>
        </is>
      </c>
      <c r="U15" s="13" t="n">
        <v>1</v>
      </c>
      <c r="V15" s="13" t="n">
        <v>2</v>
      </c>
      <c r="W15" s="13" t="n">
        <v>3</v>
      </c>
      <c r="X15" s="13" t="n">
        <v>4</v>
      </c>
      <c r="Y15" s="13" t="n">
        <v>5</v>
      </c>
      <c r="Z15" s="13" t="n">
        <v>6</v>
      </c>
      <c r="AA15" s="13" t="n">
        <v>7</v>
      </c>
      <c r="AB15" s="13" t="n">
        <v>8</v>
      </c>
      <c r="AC15" s="13" t="n">
        <v>9</v>
      </c>
      <c r="AD15" s="13" t="n">
        <v>10</v>
      </c>
      <c r="AE15" s="13" t="n">
        <v>11</v>
      </c>
      <c r="AF15" s="13" t="n">
        <v>12</v>
      </c>
      <c r="AG15" s="13" t="n">
        <v>13</v>
      </c>
      <c r="AH15" s="13" t="n">
        <v>14</v>
      </c>
      <c r="AI15" s="13" t="n">
        <v>15</v>
      </c>
      <c r="AJ15" s="48" t="n"/>
      <c r="AL15" s="18" t="inlineStr">
        <is>
          <t>vSw</t>
        </is>
      </c>
      <c r="AM15" s="48" t="n">
        <v>1</v>
      </c>
      <c r="AN15" s="48" t="n">
        <v>2</v>
      </c>
      <c r="AO15" s="48" t="n">
        <v>3</v>
      </c>
      <c r="AP15" s="48" t="n">
        <v>4</v>
      </c>
      <c r="AQ15" s="48" t="n">
        <v>5</v>
      </c>
      <c r="AR15" s="48" t="n">
        <v>6</v>
      </c>
      <c r="AS15" s="48" t="n">
        <v>7</v>
      </c>
      <c r="AT15" s="48" t="n">
        <v>8</v>
      </c>
      <c r="AU15" s="48" t="n">
        <v>9</v>
      </c>
      <c r="AV15" s="48" t="n">
        <v>10</v>
      </c>
      <c r="AW15" s="48" t="n">
        <v>11</v>
      </c>
      <c r="AX15" s="48" t="n">
        <v>12</v>
      </c>
      <c r="AY15" s="48" t="n">
        <v>13</v>
      </c>
      <c r="AZ15" s="48" t="n">
        <v>14</v>
      </c>
      <c r="BA15" s="48" t="n">
        <v>15</v>
      </c>
    </row>
    <row r="16">
      <c r="B16" s="98" t="n"/>
      <c r="C16" s="13" t="n">
        <v>1</v>
      </c>
      <c r="D16" s="98">
        <f>Results!D5</f>
        <v/>
      </c>
      <c r="E16" s="98">
        <f>Results!E5</f>
        <v/>
      </c>
      <c r="F16" s="98">
        <f>Results!F5</f>
        <v/>
      </c>
      <c r="G16" s="98">
        <f>Results!G5</f>
        <v/>
      </c>
      <c r="H16" s="98">
        <f>Results!H5</f>
        <v/>
      </c>
      <c r="I16" s="98">
        <f>Results!I5</f>
        <v/>
      </c>
      <c r="J16" s="98">
        <f>Results!J5</f>
        <v/>
      </c>
      <c r="K16" s="98">
        <f>Results!K5</f>
        <v/>
      </c>
      <c r="L16" s="98">
        <f>Results!L5</f>
        <v/>
      </c>
      <c r="M16" s="98">
        <f>Results!M5</f>
        <v/>
      </c>
      <c r="N16" s="98">
        <f>Results!N5</f>
        <v/>
      </c>
      <c r="O16" s="98">
        <f>Results!O5</f>
        <v/>
      </c>
      <c r="P16" s="98">
        <f>Results!P5</f>
        <v/>
      </c>
      <c r="Q16" s="98">
        <f>Results!Q5</f>
        <v/>
      </c>
      <c r="R16" s="98">
        <f>Results!R5</f>
        <v/>
      </c>
      <c r="S16" s="47">
        <f>MAX(D16:R16)</f>
        <v/>
      </c>
      <c r="T16" s="13" t="n">
        <v>1</v>
      </c>
      <c r="U16" s="98" t="n">
        <v>0</v>
      </c>
      <c r="V16" s="98" t="n">
        <v>0</v>
      </c>
      <c r="W16" s="98" t="n">
        <v>0</v>
      </c>
      <c r="X16" s="98" t="n">
        <v>0</v>
      </c>
      <c r="Y16" s="98" t="n">
        <v>1.273803436194299</v>
      </c>
      <c r="Z16" s="98" t="n">
        <v>1.532340216125802</v>
      </c>
      <c r="AA16" s="98" t="n">
        <v>0</v>
      </c>
      <c r="AB16" s="98" t="n">
        <v>0</v>
      </c>
      <c r="AC16" s="98" t="n">
        <v>0</v>
      </c>
      <c r="AD16" s="98" t="n">
        <v>0</v>
      </c>
      <c r="AE16" s="98" t="n">
        <v>-56.04966010712087</v>
      </c>
      <c r="AF16" s="98" t="n">
        <v>0</v>
      </c>
      <c r="AG16" s="98" t="n">
        <v>0</v>
      </c>
      <c r="AH16" s="98" t="n">
        <v>1.516432560448342</v>
      </c>
      <c r="AI16" s="98" t="n">
        <v>1.700697482811901</v>
      </c>
      <c r="AK16" s="48" t="n"/>
      <c r="AL16" s="48" t="n">
        <v>1</v>
      </c>
      <c r="AM16" s="98">
        <f>D16-U16</f>
        <v/>
      </c>
      <c r="AN16" s="98">
        <f>E16-V16</f>
        <v/>
      </c>
      <c r="AO16" s="98">
        <f>F16-W16</f>
        <v/>
      </c>
      <c r="AP16" s="98">
        <f>G16-X16</f>
        <v/>
      </c>
      <c r="AQ16" s="98">
        <f>H16-Y16</f>
        <v/>
      </c>
      <c r="AR16" s="98">
        <f>I16-Z16</f>
        <v/>
      </c>
      <c r="AS16" s="98">
        <f>J16-AA16</f>
        <v/>
      </c>
      <c r="AT16" s="98">
        <f>K16-AB16</f>
        <v/>
      </c>
      <c r="AU16" s="98">
        <f>L16-AC16</f>
        <v/>
      </c>
      <c r="AV16" s="98">
        <f>M16-AD16</f>
        <v/>
      </c>
      <c r="AW16" s="98">
        <f>N16-AE16</f>
        <v/>
      </c>
      <c r="AX16" s="98">
        <f>O16-AF16</f>
        <v/>
      </c>
      <c r="AY16" s="98">
        <f>P16-AG16</f>
        <v/>
      </c>
      <c r="AZ16" s="98">
        <f>Q16-AH16</f>
        <v/>
      </c>
      <c r="BA16" s="98">
        <f>R16-AI16</f>
        <v/>
      </c>
    </row>
    <row r="17">
      <c r="B17" s="98" t="n"/>
      <c r="C17" s="13" t="n">
        <v>2</v>
      </c>
      <c r="D17" s="98">
        <f>Results!D6</f>
        <v/>
      </c>
      <c r="E17" s="98">
        <f>Results!E6</f>
        <v/>
      </c>
      <c r="F17" s="98">
        <f>Results!F6</f>
        <v/>
      </c>
      <c r="G17" s="98">
        <f>Results!G6</f>
        <v/>
      </c>
      <c r="H17" s="98">
        <f>Results!H6</f>
        <v/>
      </c>
      <c r="I17" s="98">
        <f>Results!I6</f>
        <v/>
      </c>
      <c r="J17" s="98">
        <f>Results!J6</f>
        <v/>
      </c>
      <c r="K17" s="98">
        <f>Results!K6</f>
        <v/>
      </c>
      <c r="L17" s="98">
        <f>Results!L6</f>
        <v/>
      </c>
      <c r="M17" s="98">
        <f>Results!M6</f>
        <v/>
      </c>
      <c r="N17" s="98">
        <f>Results!N6</f>
        <v/>
      </c>
      <c r="O17" s="98">
        <f>Results!O6</f>
        <v/>
      </c>
      <c r="P17" s="98">
        <f>Results!P6</f>
        <v/>
      </c>
      <c r="Q17" s="98">
        <f>Results!Q6</f>
        <v/>
      </c>
      <c r="R17" s="98">
        <f>Results!R6</f>
        <v/>
      </c>
      <c r="S17" s="47">
        <f>MAX(D17:R17)</f>
        <v/>
      </c>
      <c r="T17" s="13" t="n">
        <v>2</v>
      </c>
      <c r="U17" s="98" t="n">
        <v>0</v>
      </c>
      <c r="V17" s="98" t="n">
        <v>0</v>
      </c>
      <c r="W17" s="98" t="n">
        <v>0</v>
      </c>
      <c r="X17" s="98" t="n">
        <v>0</v>
      </c>
      <c r="Y17" s="98" t="n">
        <v>-36.15456150099635</v>
      </c>
      <c r="Z17" s="98" t="n">
        <v>0</v>
      </c>
      <c r="AA17" s="98" t="n">
        <v>-178.8290909081697</v>
      </c>
      <c r="AB17" s="98" t="n">
        <v>0</v>
      </c>
      <c r="AC17" s="98" t="n">
        <v>0</v>
      </c>
      <c r="AD17" s="98" t="n">
        <v>0</v>
      </c>
      <c r="AE17" s="98" t="n">
        <v>0</v>
      </c>
      <c r="AF17" s="98" t="n">
        <v>1.643365360839238</v>
      </c>
      <c r="AG17" s="98" t="n">
        <v>1.310835456997784</v>
      </c>
      <c r="AH17" s="98" t="n">
        <v>0</v>
      </c>
      <c r="AI17" s="98" t="n">
        <v>0</v>
      </c>
      <c r="AK17" s="48" t="n"/>
      <c r="AL17" s="48" t="n">
        <v>2</v>
      </c>
      <c r="AM17" s="98">
        <f>D17-U17</f>
        <v/>
      </c>
      <c r="AN17" s="98">
        <f>E17-V17</f>
        <v/>
      </c>
      <c r="AO17" s="98">
        <f>F17-W17</f>
        <v/>
      </c>
      <c r="AP17" s="98">
        <f>G17-X17</f>
        <v/>
      </c>
      <c r="AQ17" s="98">
        <f>H17-Y17</f>
        <v/>
      </c>
      <c r="AR17" s="98">
        <f>I17-Z17</f>
        <v/>
      </c>
      <c r="AS17" s="98">
        <f>J17-AA17</f>
        <v/>
      </c>
      <c r="AT17" s="98">
        <f>K17-AB17</f>
        <v/>
      </c>
      <c r="AU17" s="98">
        <f>L17-AC17</f>
        <v/>
      </c>
      <c r="AV17" s="98">
        <f>M17-AD17</f>
        <v/>
      </c>
      <c r="AW17" s="98">
        <f>N17-AE17</f>
        <v/>
      </c>
      <c r="AX17" s="98">
        <f>O17-AF17</f>
        <v/>
      </c>
      <c r="AY17" s="98">
        <f>P17-AG17</f>
        <v/>
      </c>
      <c r="AZ17" s="98">
        <f>Q17-AH17</f>
        <v/>
      </c>
      <c r="BA17" s="98">
        <f>R17-AI17</f>
        <v/>
      </c>
    </row>
    <row r="18">
      <c r="B18" s="98" t="n"/>
      <c r="C18" s="13" t="n">
        <v>3</v>
      </c>
      <c r="D18" s="98">
        <f>Results!D7</f>
        <v/>
      </c>
      <c r="E18" s="98">
        <f>Results!E7</f>
        <v/>
      </c>
      <c r="F18" s="98">
        <f>Results!F7</f>
        <v/>
      </c>
      <c r="G18" s="98">
        <f>Results!G7</f>
        <v/>
      </c>
      <c r="H18" s="98">
        <f>Results!H7</f>
        <v/>
      </c>
      <c r="I18" s="98">
        <f>Results!I7</f>
        <v/>
      </c>
      <c r="J18" s="98">
        <f>Results!J7</f>
        <v/>
      </c>
      <c r="K18" s="98">
        <f>Results!K7</f>
        <v/>
      </c>
      <c r="L18" s="98">
        <f>Results!L7</f>
        <v/>
      </c>
      <c r="M18" s="98">
        <f>Results!M7</f>
        <v/>
      </c>
      <c r="N18" s="98">
        <f>Results!N7</f>
        <v/>
      </c>
      <c r="O18" s="98">
        <f>Results!O7</f>
        <v/>
      </c>
      <c r="P18" s="98">
        <f>Results!P7</f>
        <v/>
      </c>
      <c r="Q18" s="98">
        <f>Results!Q7</f>
        <v/>
      </c>
      <c r="R18" s="98">
        <f>Results!R7</f>
        <v/>
      </c>
      <c r="S18" s="47">
        <f>MAX(D18:R18)</f>
        <v/>
      </c>
      <c r="T18" s="13" t="n">
        <v>3</v>
      </c>
      <c r="U18" s="98" t="n">
        <v>1.954878564026657</v>
      </c>
      <c r="V18" s="98" t="n">
        <v>0</v>
      </c>
      <c r="W18" s="98" t="n">
        <v>0</v>
      </c>
      <c r="X18" s="98" t="n">
        <v>0.1658247991009225</v>
      </c>
      <c r="Y18" s="98" t="n">
        <v>0</v>
      </c>
      <c r="Z18" s="98" t="n">
        <v>1.907823203013225</v>
      </c>
      <c r="AA18" s="98" t="n">
        <v>1.3866</v>
      </c>
      <c r="AB18" s="98" t="n">
        <v>0</v>
      </c>
      <c r="AC18" s="98" t="n">
        <v>0</v>
      </c>
      <c r="AD18" s="98" t="n">
        <v>0</v>
      </c>
      <c r="AE18" s="98" t="n">
        <v>1.111863394163947</v>
      </c>
      <c r="AF18" s="98" t="n">
        <v>-103.1717191711068</v>
      </c>
      <c r="AG18" s="98" t="n">
        <v>0</v>
      </c>
      <c r="AH18" s="98" t="n">
        <v>0</v>
      </c>
      <c r="AI18" s="98" t="n">
        <v>0</v>
      </c>
      <c r="AK18" s="48" t="n"/>
      <c r="AL18" s="48" t="n">
        <v>3</v>
      </c>
      <c r="AM18" s="98">
        <f>D18-U18</f>
        <v/>
      </c>
      <c r="AN18" s="98">
        <f>E18-V18</f>
        <v/>
      </c>
      <c r="AO18" s="98">
        <f>F18-W18</f>
        <v/>
      </c>
      <c r="AP18" s="98">
        <f>G18-X18</f>
        <v/>
      </c>
      <c r="AQ18" s="98">
        <f>H18-Y18</f>
        <v/>
      </c>
      <c r="AR18" s="98">
        <f>I18-Z18</f>
        <v/>
      </c>
      <c r="AS18" s="98">
        <f>J18-AA18</f>
        <v/>
      </c>
      <c r="AT18" s="98">
        <f>K18-AB18</f>
        <v/>
      </c>
      <c r="AU18" s="98">
        <f>L18-AC18</f>
        <v/>
      </c>
      <c r="AV18" s="98">
        <f>M18-AD18</f>
        <v/>
      </c>
      <c r="AW18" s="98">
        <f>N18-AE18</f>
        <v/>
      </c>
      <c r="AX18" s="98">
        <f>O18-AF18</f>
        <v/>
      </c>
      <c r="AY18" s="98">
        <f>P18-AG18</f>
        <v/>
      </c>
      <c r="AZ18" s="98">
        <f>Q18-AH18</f>
        <v/>
      </c>
      <c r="BA18" s="98">
        <f>R18-AI18</f>
        <v/>
      </c>
    </row>
    <row r="19">
      <c r="B19" s="98" t="n"/>
    </row>
    <row r="20">
      <c r="B20" s="98" t="n"/>
      <c r="F20" s="107" t="n"/>
      <c r="W20" s="107" t="n"/>
    </row>
    <row r="21">
      <c r="B21" s="67" t="inlineStr">
        <is>
          <t>Results</t>
        </is>
      </c>
      <c r="C21" s="71" t="inlineStr">
        <is>
          <t>vRLTw (dias)</t>
        </is>
      </c>
      <c r="D21" s="13" t="n">
        <v>1</v>
      </c>
      <c r="E21" s="13" t="n">
        <v>2</v>
      </c>
      <c r="F21" s="13" t="n">
        <v>3</v>
      </c>
      <c r="G21" s="13" t="n">
        <v>4</v>
      </c>
      <c r="H21" s="13" t="n">
        <v>5</v>
      </c>
      <c r="I21" s="13" t="n">
        <v>6</v>
      </c>
      <c r="J21" s="13" t="n">
        <v>7</v>
      </c>
      <c r="K21" s="13" t="n">
        <v>8</v>
      </c>
      <c r="L21" s="13" t="n">
        <v>9</v>
      </c>
      <c r="M21" s="13" t="n">
        <v>10</v>
      </c>
      <c r="N21" s="13" t="n">
        <v>11</v>
      </c>
      <c r="O21" s="13" t="n">
        <v>12</v>
      </c>
      <c r="P21" s="13" t="n">
        <v>13</v>
      </c>
      <c r="Q21" s="13" t="n">
        <v>14</v>
      </c>
      <c r="R21" s="13" t="n">
        <v>15</v>
      </c>
      <c r="T21" s="18" t="inlineStr">
        <is>
          <t>vRLTw (dias)</t>
        </is>
      </c>
      <c r="U21" s="13" t="n">
        <v>1</v>
      </c>
      <c r="V21" s="13" t="n">
        <v>2</v>
      </c>
      <c r="W21" s="13" t="n">
        <v>3</v>
      </c>
      <c r="X21" s="13" t="n">
        <v>4</v>
      </c>
      <c r="Y21" s="13" t="n">
        <v>5</v>
      </c>
      <c r="Z21" s="13" t="n">
        <v>6</v>
      </c>
      <c r="AA21" s="13" t="n">
        <v>7</v>
      </c>
      <c r="AB21" s="13" t="n">
        <v>8</v>
      </c>
      <c r="AC21" s="13" t="n">
        <v>9</v>
      </c>
      <c r="AD21" s="13" t="n">
        <v>10</v>
      </c>
      <c r="AE21" s="13" t="n">
        <v>11</v>
      </c>
      <c r="AF21" s="13" t="n">
        <v>12</v>
      </c>
      <c r="AG21" s="13" t="n">
        <v>13</v>
      </c>
      <c r="AH21" s="13" t="n">
        <v>14</v>
      </c>
      <c r="AI21" s="13" t="n">
        <v>15</v>
      </c>
      <c r="AJ21" s="48" t="n"/>
      <c r="AL21" s="18" t="inlineStr">
        <is>
          <t>vRLTw (dias)</t>
        </is>
      </c>
      <c r="AM21" s="48" t="n">
        <v>1</v>
      </c>
      <c r="AN21" s="48" t="n">
        <v>2</v>
      </c>
      <c r="AO21" s="48" t="n">
        <v>3</v>
      </c>
      <c r="AP21" s="48" t="n">
        <v>4</v>
      </c>
      <c r="AQ21" s="48" t="n">
        <v>5</v>
      </c>
      <c r="AR21" s="48" t="n">
        <v>6</v>
      </c>
      <c r="AS21" s="48" t="n">
        <v>7</v>
      </c>
      <c r="AT21" s="48" t="n">
        <v>8</v>
      </c>
      <c r="AU21" s="48" t="n">
        <v>9</v>
      </c>
      <c r="AV21" s="48" t="n">
        <v>10</v>
      </c>
      <c r="AW21" s="48" t="n">
        <v>11</v>
      </c>
      <c r="AX21" s="48" t="n">
        <v>12</v>
      </c>
      <c r="AY21" s="48" t="n">
        <v>13</v>
      </c>
      <c r="AZ21" s="48" t="n">
        <v>14</v>
      </c>
      <c r="BA21" s="48" t="n">
        <v>15</v>
      </c>
    </row>
    <row r="22">
      <c r="B22" s="98" t="n"/>
      <c r="C22" s="13" t="n">
        <v>1</v>
      </c>
      <c r="D22" s="109" t="n">
        <v>10.16690478238278</v>
      </c>
      <c r="E22" s="109" t="n">
        <v>16.03856182527826</v>
      </c>
      <c r="F22" s="109" t="n">
        <v>15.9456108577997</v>
      </c>
      <c r="G22" s="109" t="n">
        <v>19.05041676075097</v>
      </c>
      <c r="H22" s="109" t="n">
        <v>15.89804767108348</v>
      </c>
      <c r="I22" s="109" t="n">
        <v>15.41232877395817</v>
      </c>
      <c r="J22" s="109" t="n">
        <v>10.9398510515096</v>
      </c>
      <c r="K22" s="109" t="n">
        <v>15.55585414014807</v>
      </c>
      <c r="L22" s="109" t="n">
        <v>13.47114606500281</v>
      </c>
      <c r="M22" s="109" t="n">
        <v>12.30693170918004</v>
      </c>
      <c r="N22" s="109" t="n">
        <v>14.35867390382518</v>
      </c>
      <c r="O22" s="109" t="n">
        <v>14.38229128244103</v>
      </c>
      <c r="P22" s="109" t="n">
        <v>15.69107276945226</v>
      </c>
      <c r="Q22" s="109" t="n">
        <v>15.3714221465284</v>
      </c>
      <c r="R22" s="109" t="n">
        <v>17.26434989071392</v>
      </c>
      <c r="T22" s="13" t="n">
        <v>1</v>
      </c>
      <c r="U22" s="98" t="n">
        <v>0</v>
      </c>
      <c r="V22" s="98" t="n">
        <v>0</v>
      </c>
      <c r="W22" s="98" t="n">
        <v>0</v>
      </c>
      <c r="X22" s="98" t="n">
        <v>0</v>
      </c>
      <c r="Y22" s="98" t="n">
        <v>16.32733662794971</v>
      </c>
      <c r="Z22" s="98" t="n">
        <v>15.84234021642681</v>
      </c>
      <c r="AA22" s="98" t="n">
        <v>0</v>
      </c>
      <c r="AB22" s="98" t="n">
        <v>15.9863927120622</v>
      </c>
      <c r="AC22" s="98" t="n">
        <v>13.84095548183996</v>
      </c>
      <c r="AD22" s="98" t="n">
        <v>0</v>
      </c>
      <c r="AE22" s="98" t="n">
        <v>0</v>
      </c>
      <c r="AF22" s="98" t="n">
        <v>0</v>
      </c>
      <c r="AG22" s="98" t="n">
        <v>16.11852849070876</v>
      </c>
      <c r="AH22" s="98" t="n">
        <v>15.79643256082199</v>
      </c>
      <c r="AI22" s="98" t="n">
        <v>17.74069748238871</v>
      </c>
      <c r="AK22" s="48" t="n"/>
      <c r="AL22" s="48" t="n">
        <v>1</v>
      </c>
      <c r="AM22" s="98">
        <f>D22-U22</f>
        <v/>
      </c>
      <c r="AN22" s="98">
        <f>E22-V22</f>
        <v/>
      </c>
      <c r="AO22" s="98">
        <f>F22-W22</f>
        <v/>
      </c>
      <c r="AP22" s="98">
        <f>G22-X22</f>
        <v/>
      </c>
      <c r="AQ22" s="98">
        <f>H22-Y22</f>
        <v/>
      </c>
      <c r="AR22" s="98">
        <f>I22-Z22</f>
        <v/>
      </c>
      <c r="AS22" s="98">
        <f>J22-AA22</f>
        <v/>
      </c>
      <c r="AT22" s="98">
        <f>K22-AB22</f>
        <v/>
      </c>
      <c r="AU22" s="98">
        <f>L22-AC22</f>
        <v/>
      </c>
      <c r="AV22" s="98">
        <f>M22-AD22</f>
        <v/>
      </c>
      <c r="AW22" s="98">
        <f>N22-AE22</f>
        <v/>
      </c>
      <c r="AX22" s="98">
        <f>O22-AF22</f>
        <v/>
      </c>
      <c r="AY22" s="98">
        <f>P22-AG22</f>
        <v/>
      </c>
      <c r="AZ22" s="98">
        <f>Q22-AH22</f>
        <v/>
      </c>
      <c r="BA22" s="98">
        <f>R22-AI22</f>
        <v/>
      </c>
    </row>
    <row r="23">
      <c r="B23" s="98" t="n"/>
      <c r="C23" s="13" t="n">
        <v>2</v>
      </c>
      <c r="D23" s="109" t="n">
        <v>14.09934804706214</v>
      </c>
      <c r="E23" s="109" t="n">
        <v>18.96859386873503</v>
      </c>
      <c r="F23" s="109" t="n">
        <v>12.53030357055613</v>
      </c>
      <c r="G23" s="109" t="n">
        <v>21.62406005697492</v>
      </c>
      <c r="H23" s="109" t="n">
        <v>12.60821171680038</v>
      </c>
      <c r="I23" s="109" t="n">
        <v>17.11838747317469</v>
      </c>
      <c r="J23" s="109" t="n">
        <v>12.98278509409957</v>
      </c>
      <c r="K23" s="109" t="n">
        <v>17.14014273501477</v>
      </c>
      <c r="L23" s="109" t="n">
        <v>11.61552902216001</v>
      </c>
      <c r="M23" s="109" t="n">
        <v>14.11446037351616</v>
      </c>
      <c r="N23" s="109" t="n">
        <v>13.38932985161957</v>
      </c>
      <c r="O23" s="109" t="n">
        <v>16.89399415039917</v>
      </c>
      <c r="P23" s="109" t="n">
        <v>20.94883895759639</v>
      </c>
      <c r="Q23" s="109" t="n">
        <v>19.28514300027605</v>
      </c>
      <c r="R23" s="109" t="n">
        <v>14.49725366271625</v>
      </c>
      <c r="T23" s="13" t="n">
        <v>2</v>
      </c>
      <c r="U23" s="98" t="n">
        <v>14.48334505481996</v>
      </c>
      <c r="V23" s="98" t="n">
        <v>19.48410661072485</v>
      </c>
      <c r="W23" s="98" t="n">
        <v>0</v>
      </c>
      <c r="X23" s="98" t="n">
        <v>0</v>
      </c>
      <c r="Y23" s="98" t="n">
        <v>0</v>
      </c>
      <c r="Z23" s="98" t="n">
        <v>17.58325308283232</v>
      </c>
      <c r="AA23" s="98" t="n">
        <v>0</v>
      </c>
      <c r="AB23" s="98" t="n">
        <v>0</v>
      </c>
      <c r="AC23" s="98" t="n">
        <v>0</v>
      </c>
      <c r="AD23" s="98" t="n">
        <v>14.50097208864792</v>
      </c>
      <c r="AE23" s="98" t="n">
        <v>0</v>
      </c>
      <c r="AF23" s="98" t="n">
        <v>17.35336536044156</v>
      </c>
      <c r="AG23" s="98" t="n">
        <v>21.51893170381847</v>
      </c>
      <c r="AH23" s="98" t="n">
        <v>19.80645502768901</v>
      </c>
      <c r="AI23" s="98" t="n">
        <v>14.89200233795775</v>
      </c>
      <c r="AK23" s="48" t="n"/>
      <c r="AL23" s="48" t="n">
        <v>2</v>
      </c>
      <c r="AM23" s="98">
        <f>D23-U23</f>
        <v/>
      </c>
      <c r="AN23" s="98">
        <f>E23-V23</f>
        <v/>
      </c>
      <c r="AO23" s="98">
        <f>F23-W23</f>
        <v/>
      </c>
      <c r="AP23" s="98">
        <f>G23-X23</f>
        <v/>
      </c>
      <c r="AQ23" s="98">
        <f>H23-Y23</f>
        <v/>
      </c>
      <c r="AR23" s="98">
        <f>I23-Z23</f>
        <v/>
      </c>
      <c r="AS23" s="98">
        <f>J23-AA23</f>
        <v/>
      </c>
      <c r="AT23" s="98">
        <f>K23-AB23</f>
        <v/>
      </c>
      <c r="AU23" s="98">
        <f>L23-AC23</f>
        <v/>
      </c>
      <c r="AV23" s="98">
        <f>M23-AD23</f>
        <v/>
      </c>
      <c r="AW23" s="98">
        <f>N23-AE23</f>
        <v/>
      </c>
      <c r="AX23" s="98">
        <f>O23-AF23</f>
        <v/>
      </c>
      <c r="AY23" s="98">
        <f>P23-AG23</f>
        <v/>
      </c>
      <c r="AZ23" s="98">
        <f>Q23-AH23</f>
        <v/>
      </c>
      <c r="BA23" s="98">
        <f>R23-AI23</f>
        <v/>
      </c>
    </row>
    <row r="24">
      <c r="B24" s="98" t="n"/>
      <c r="C24" s="13" t="n">
        <v>3</v>
      </c>
      <c r="D24" s="109" t="n">
        <v>19.66640954668284</v>
      </c>
      <c r="E24" s="109" t="n">
        <v>20.73926813645217</v>
      </c>
      <c r="F24" s="109" t="n">
        <v>22.25871479544294</v>
      </c>
      <c r="G24" s="109" t="n">
        <v>15.02378839382527</v>
      </c>
      <c r="H24" s="109" t="n">
        <v>14.82861124170446</v>
      </c>
      <c r="I24" s="109" t="n">
        <v>18.97148383823816</v>
      </c>
      <c r="J24" s="109" t="n">
        <v>13.65630089487547</v>
      </c>
      <c r="K24" s="109" t="n">
        <v>14.13825098247435</v>
      </c>
      <c r="L24" s="109" t="n">
        <v>17.61822357094326</v>
      </c>
      <c r="M24" s="109" t="n">
        <v>17.13443765511851</v>
      </c>
      <c r="N24" s="109" t="n">
        <v>11.14968710877242</v>
      </c>
      <c r="O24" s="109" t="n">
        <v>15.06795247882965</v>
      </c>
      <c r="P24" s="109" t="n">
        <v>15.12476671671275</v>
      </c>
      <c r="Q24" s="109" t="n">
        <v>13.02853331037627</v>
      </c>
      <c r="R24" s="109" t="n">
        <v>13.73349953597828</v>
      </c>
      <c r="T24" s="13" t="n">
        <v>3</v>
      </c>
      <c r="U24" s="98" t="n">
        <v>20.2148785643664</v>
      </c>
      <c r="V24" s="98" t="n">
        <v>0</v>
      </c>
      <c r="W24" s="98" t="n">
        <v>0</v>
      </c>
      <c r="X24" s="98" t="n">
        <v>15.43261319355206</v>
      </c>
      <c r="Y24" s="98" t="n">
        <v>0</v>
      </c>
      <c r="Z24" s="98" t="n">
        <v>19.50782320328517</v>
      </c>
      <c r="AA24" s="98" t="n">
        <v>14.0466</v>
      </c>
      <c r="AB24" s="98" t="n">
        <v>0</v>
      </c>
      <c r="AC24" s="98" t="n">
        <v>0</v>
      </c>
      <c r="AD24" s="98" t="n">
        <v>0</v>
      </c>
      <c r="AE24" s="98" t="n">
        <v>11.46186339416395</v>
      </c>
      <c r="AF24" s="98" t="n">
        <v>0</v>
      </c>
      <c r="AG24" s="98" t="n">
        <v>0</v>
      </c>
      <c r="AH24" s="98" t="n">
        <v>0</v>
      </c>
      <c r="AI24" s="98" t="n">
        <v>14.10744172908937</v>
      </c>
      <c r="AK24" s="48" t="n"/>
      <c r="AL24" s="48" t="n">
        <v>3</v>
      </c>
      <c r="AM24" s="98">
        <f>D24-U24</f>
        <v/>
      </c>
      <c r="AN24" s="98">
        <f>E24-V24</f>
        <v/>
      </c>
      <c r="AO24" s="98">
        <f>F24-W24</f>
        <v/>
      </c>
      <c r="AP24" s="98">
        <f>G24-X24</f>
        <v/>
      </c>
      <c r="AQ24" s="98">
        <f>H24-Y24</f>
        <v/>
      </c>
      <c r="AR24" s="98">
        <f>I24-Z24</f>
        <v/>
      </c>
      <c r="AS24" s="98">
        <f>J24-AA24</f>
        <v/>
      </c>
      <c r="AT24" s="98">
        <f>K24-AB24</f>
        <v/>
      </c>
      <c r="AU24" s="98">
        <f>L24-AC24</f>
        <v/>
      </c>
      <c r="AV24" s="98">
        <f>M24-AD24</f>
        <v/>
      </c>
      <c r="AW24" s="98">
        <f>N24-AE24</f>
        <v/>
      </c>
      <c r="AX24" s="98">
        <f>O24-AF24</f>
        <v/>
      </c>
      <c r="AY24" s="98">
        <f>P24-AG24</f>
        <v/>
      </c>
      <c r="AZ24" s="98">
        <f>Q24-AH24</f>
        <v/>
      </c>
      <c r="BA24" s="98">
        <f>R24-AI24</f>
        <v/>
      </c>
    </row>
    <row r="25">
      <c r="B25" s="98" t="n"/>
    </row>
    <row r="26">
      <c r="B26" s="98" t="n"/>
      <c r="F26" s="107" t="n"/>
      <c r="W26" s="107" t="n"/>
      <c r="AJ26" s="48" t="n"/>
      <c r="AP26" s="48" t="n"/>
      <c r="AQ26" s="48" t="n"/>
      <c r="AR26" s="48" t="n"/>
      <c r="AS26" s="48" t="n"/>
      <c r="AT26" s="48" t="n"/>
      <c r="AU26" s="48" t="n"/>
      <c r="AV26" s="48" t="n"/>
      <c r="AW26" s="48" t="n"/>
      <c r="AX26" s="48" t="n"/>
      <c r="AY26" s="48" t="n"/>
      <c r="AZ26" s="48" t="n"/>
      <c r="BA26" s="48" t="n"/>
    </row>
    <row r="27">
      <c r="B27" s="67" t="inlineStr">
        <is>
          <t>Results</t>
        </is>
      </c>
      <c r="C27" s="71" t="inlineStr">
        <is>
          <t>vCTw (dias)</t>
        </is>
      </c>
      <c r="D27" s="13" t="n">
        <v>1</v>
      </c>
      <c r="E27" s="13" t="n">
        <v>2</v>
      </c>
      <c r="F27" s="13" t="n">
        <v>3</v>
      </c>
      <c r="G27" s="13" t="n">
        <v>4</v>
      </c>
      <c r="H27" s="13" t="n">
        <v>5</v>
      </c>
      <c r="I27" s="13" t="n">
        <v>6</v>
      </c>
      <c r="J27" s="13" t="n">
        <v>7</v>
      </c>
      <c r="K27" s="13" t="n">
        <v>8</v>
      </c>
      <c r="L27" s="13" t="n">
        <v>9</v>
      </c>
      <c r="M27" s="13" t="n">
        <v>10</v>
      </c>
      <c r="N27" s="13" t="n">
        <v>11</v>
      </c>
      <c r="O27" s="13" t="n">
        <v>12</v>
      </c>
      <c r="P27" s="13" t="n">
        <v>13</v>
      </c>
      <c r="Q27" s="13" t="n">
        <v>14</v>
      </c>
      <c r="R27" s="13" t="n">
        <v>15</v>
      </c>
      <c r="T27" s="18" t="inlineStr">
        <is>
          <t>vCTw (dias)</t>
        </is>
      </c>
      <c r="U27" s="13" t="n">
        <v>1</v>
      </c>
      <c r="V27" s="13" t="n">
        <v>2</v>
      </c>
      <c r="W27" s="13" t="n">
        <v>3</v>
      </c>
      <c r="X27" s="13" t="n">
        <v>4</v>
      </c>
      <c r="Y27" s="13" t="n">
        <v>5</v>
      </c>
      <c r="Z27" s="13" t="n">
        <v>6</v>
      </c>
      <c r="AA27" s="13" t="n">
        <v>7</v>
      </c>
      <c r="AB27" s="13" t="n">
        <v>8</v>
      </c>
      <c r="AC27" s="13" t="n">
        <v>9</v>
      </c>
      <c r="AD27" s="13" t="n">
        <v>10</v>
      </c>
      <c r="AE27" s="13" t="n">
        <v>11</v>
      </c>
      <c r="AF27" s="13" t="n">
        <v>12</v>
      </c>
      <c r="AG27" s="13" t="n">
        <v>13</v>
      </c>
      <c r="AH27" s="13" t="n">
        <v>14</v>
      </c>
      <c r="AI27" s="13" t="n">
        <v>15</v>
      </c>
      <c r="AJ27" s="48" t="n"/>
      <c r="AL27" s="18" t="inlineStr">
        <is>
          <t>vCTw (dias)</t>
        </is>
      </c>
      <c r="AM27" s="48" t="n">
        <v>1</v>
      </c>
      <c r="AN27" s="48" t="n">
        <v>2</v>
      </c>
      <c r="AO27" s="48" t="n">
        <v>3</v>
      </c>
      <c r="AP27" s="48" t="n">
        <v>4</v>
      </c>
      <c r="AQ27" s="48" t="n">
        <v>5</v>
      </c>
      <c r="AR27" s="48" t="n">
        <v>6</v>
      </c>
      <c r="AS27" s="48" t="n">
        <v>7</v>
      </c>
      <c r="AT27" s="48" t="n">
        <v>8</v>
      </c>
      <c r="AU27" s="48" t="n">
        <v>9</v>
      </c>
      <c r="AV27" s="48" t="n">
        <v>10</v>
      </c>
      <c r="AW27" s="48" t="n">
        <v>11</v>
      </c>
      <c r="AX27" s="48" t="n">
        <v>12</v>
      </c>
      <c r="AY27" s="48" t="n">
        <v>13</v>
      </c>
      <c r="AZ27" s="48" t="n">
        <v>14</v>
      </c>
      <c r="BA27" s="48" t="n">
        <v>15</v>
      </c>
      <c r="BD27" s="48" t="n"/>
      <c r="BE27" s="48" t="n"/>
      <c r="BF27" s="48" t="n"/>
      <c r="BG27" s="48" t="n"/>
      <c r="BH27" s="48" t="n"/>
      <c r="BI27" s="48" t="n"/>
      <c r="BJ27" s="48" t="n"/>
      <c r="BK27" s="48" t="n"/>
      <c r="BL27" s="48" t="n"/>
      <c r="BM27" s="48" t="n"/>
      <c r="BN27" s="48" t="n"/>
      <c r="BO27" s="48" t="n"/>
      <c r="BP27" s="48" t="n"/>
      <c r="BQ27" s="48" t="n"/>
      <c r="BR27" s="48" t="n"/>
      <c r="BT27" s="48" t="n"/>
      <c r="BU27" s="48" t="n"/>
      <c r="BV27" s="48" t="n"/>
      <c r="BW27" s="48" t="n"/>
      <c r="BX27" s="48" t="n"/>
      <c r="BY27" s="48" t="n"/>
      <c r="BZ27" s="48" t="n"/>
      <c r="CA27" s="48" t="n"/>
      <c r="CB27" s="48" t="n"/>
      <c r="CC27" s="48" t="n"/>
      <c r="CD27" s="48" t="n"/>
      <c r="CE27" s="48" t="n"/>
      <c r="CF27" s="48" t="n"/>
      <c r="CG27" s="48" t="n"/>
      <c r="CH27" s="48" t="n"/>
    </row>
    <row r="28">
      <c r="B28" s="98" t="n"/>
      <c r="C28" s="13" t="n">
        <v>1</v>
      </c>
      <c r="D28" s="109" t="n">
        <v>0</v>
      </c>
      <c r="E28" s="109" t="n">
        <v>0</v>
      </c>
      <c r="F28" s="109" t="n">
        <v>0</v>
      </c>
      <c r="G28" s="109" t="n">
        <v>0</v>
      </c>
      <c r="H28" s="109" t="n">
        <v>11.05207336730149</v>
      </c>
      <c r="I28" s="109" t="n">
        <v>21.40483332418434</v>
      </c>
      <c r="J28" s="109" t="n">
        <v>0</v>
      </c>
      <c r="K28" s="109" t="n">
        <v>22.336844192862</v>
      </c>
      <c r="L28" s="109" t="n">
        <v>13.34529710709253</v>
      </c>
      <c r="M28" s="109" t="n">
        <v>0</v>
      </c>
      <c r="N28" s="109" t="n">
        <v>0</v>
      </c>
      <c r="O28" s="109" t="n">
        <v>0</v>
      </c>
      <c r="P28" s="109" t="n">
        <v>14.18913792849835</v>
      </c>
      <c r="Q28" s="109" t="n">
        <v>15.05735025744308</v>
      </c>
      <c r="R28" s="109" t="n">
        <v>22.87890744272269</v>
      </c>
      <c r="T28" s="13" t="n">
        <v>1</v>
      </c>
      <c r="U28" s="98" t="n">
        <v>0</v>
      </c>
      <c r="V28" s="98" t="n">
        <v>0</v>
      </c>
      <c r="W28" s="98" t="n">
        <v>0</v>
      </c>
      <c r="X28" s="98" t="n">
        <v>0</v>
      </c>
      <c r="Y28" s="98" t="n">
        <v>14.79000000186264</v>
      </c>
      <c r="Z28" s="98" t="n">
        <v>21.19794103853702</v>
      </c>
      <c r="AA28" s="98" t="n">
        <v>0</v>
      </c>
      <c r="AB28" s="98" t="n">
        <v>14.24495403452774</v>
      </c>
      <c r="AC28" s="98" t="n">
        <v>9.465527418044989</v>
      </c>
      <c r="AD28" s="98" t="n">
        <v>0</v>
      </c>
      <c r="AE28" s="98" t="n">
        <v>0</v>
      </c>
      <c r="AF28" s="98" t="n">
        <v>0</v>
      </c>
      <c r="AG28" s="98" t="n">
        <v>9.055368037717034</v>
      </c>
      <c r="AH28" s="98" t="n">
        <v>20.70293766178303</v>
      </c>
      <c r="AI28" s="98" t="n">
        <v>21.85591951432228</v>
      </c>
      <c r="AK28" s="48" t="n"/>
      <c r="AL28" s="48" t="n">
        <v>1</v>
      </c>
      <c r="AM28" s="98">
        <f>D28-U28</f>
        <v/>
      </c>
      <c r="AN28" s="98">
        <f>E28-V28</f>
        <v/>
      </c>
      <c r="AO28" s="98">
        <f>F28-W28</f>
        <v/>
      </c>
      <c r="AP28" s="98">
        <f>G28-X28</f>
        <v/>
      </c>
      <c r="AQ28" s="98">
        <f>H28-Y28</f>
        <v/>
      </c>
      <c r="AR28" s="98">
        <f>I28-Z28</f>
        <v/>
      </c>
      <c r="AS28" s="98">
        <f>J28-AA28</f>
        <v/>
      </c>
      <c r="AT28" s="98">
        <f>K28-AB28</f>
        <v/>
      </c>
      <c r="AU28" s="98">
        <f>L28-AC28</f>
        <v/>
      </c>
      <c r="AV28" s="98">
        <f>M28-AD28</f>
        <v/>
      </c>
      <c r="AW28" s="98">
        <f>N28-AE28</f>
        <v/>
      </c>
      <c r="AX28" s="98">
        <f>O28-AF28</f>
        <v/>
      </c>
      <c r="AY28" s="98">
        <f>P28-AG28</f>
        <v/>
      </c>
      <c r="AZ28" s="98">
        <f>Q28-AH28</f>
        <v/>
      </c>
      <c r="BA28" s="98">
        <f>R28-AI28</f>
        <v/>
      </c>
      <c r="BC28" s="48" t="n"/>
      <c r="BD28" s="98" t="n"/>
      <c r="BE28" s="98" t="n"/>
      <c r="BF28" s="98" t="n"/>
      <c r="BG28" s="98" t="n"/>
      <c r="BH28" s="98" t="n"/>
      <c r="BI28" s="98" t="n"/>
      <c r="BJ28" s="98" t="n"/>
      <c r="BK28" s="98" t="n"/>
      <c r="BL28" s="98" t="n"/>
      <c r="BM28" s="98" t="n"/>
      <c r="BN28" s="98" t="n"/>
      <c r="BO28" s="98" t="n"/>
      <c r="BP28" s="98" t="n"/>
      <c r="BQ28" s="98" t="n"/>
      <c r="BR28" s="98" t="n"/>
      <c r="BT28" s="100" t="n"/>
      <c r="BU28" s="100" t="n"/>
      <c r="BV28" s="100" t="n"/>
      <c r="BW28" s="100" t="n"/>
      <c r="BX28" s="100" t="n"/>
      <c r="BY28" s="100" t="n"/>
      <c r="BZ28" s="100" t="n"/>
      <c r="CA28" s="100" t="n"/>
      <c r="CB28" s="100" t="n"/>
      <c r="CC28" s="100" t="n"/>
      <c r="CD28" s="100" t="n"/>
      <c r="CE28" s="100" t="n"/>
      <c r="CF28" s="100" t="n"/>
      <c r="CG28" s="100" t="n"/>
      <c r="CH28" s="100" t="n"/>
    </row>
    <row r="29">
      <c r="B29" s="98" t="n"/>
      <c r="C29" s="13" t="n">
        <v>2</v>
      </c>
      <c r="D29" s="109" t="n">
        <v>11.95390475659011</v>
      </c>
      <c r="E29" s="109" t="n">
        <v>18.94864827200513</v>
      </c>
      <c r="F29" s="109" t="n">
        <v>0</v>
      </c>
      <c r="G29" s="109" t="n">
        <v>0</v>
      </c>
      <c r="H29" s="109" t="n">
        <v>2.147121776058722</v>
      </c>
      <c r="I29" s="109" t="n">
        <v>15.92000000186264</v>
      </c>
      <c r="J29" s="109" t="n">
        <v>0</v>
      </c>
      <c r="K29" s="109" t="n">
        <v>0</v>
      </c>
      <c r="L29" s="109" t="n">
        <v>0</v>
      </c>
      <c r="M29" s="109" t="n">
        <v>15.2779659616249</v>
      </c>
      <c r="N29" s="109" t="n">
        <v>0</v>
      </c>
      <c r="O29" s="109" t="n">
        <v>15.96769665825932</v>
      </c>
      <c r="P29" s="109" t="n">
        <v>23.96490514894668</v>
      </c>
      <c r="Q29" s="109" t="n">
        <v>14.74352535346266</v>
      </c>
      <c r="R29" s="109" t="n">
        <v>15.31250870659647</v>
      </c>
      <c r="T29" s="13" t="n">
        <v>2</v>
      </c>
      <c r="U29" s="98" t="n">
        <v>9.121735549330495</v>
      </c>
      <c r="V29" s="98" t="n">
        <v>17.56168704778901</v>
      </c>
      <c r="W29" s="98" t="n">
        <v>0</v>
      </c>
      <c r="X29" s="98" t="n">
        <v>0</v>
      </c>
      <c r="Y29" s="98" t="n">
        <v>0</v>
      </c>
      <c r="Z29" s="98" t="n">
        <v>13.02835484688543</v>
      </c>
      <c r="AA29" s="98" t="n">
        <v>0</v>
      </c>
      <c r="AB29" s="98" t="n">
        <v>0</v>
      </c>
      <c r="AC29" s="98" t="n">
        <v>0</v>
      </c>
      <c r="AD29" s="98" t="n">
        <v>11.21042647979959</v>
      </c>
      <c r="AE29" s="98" t="n">
        <v>0</v>
      </c>
      <c r="AF29" s="98" t="n">
        <v>17.34121294190455</v>
      </c>
      <c r="AG29" s="98" t="n">
        <v>19.48000000196398</v>
      </c>
      <c r="AH29" s="98" t="n">
        <v>13.50013149753657</v>
      </c>
      <c r="AI29" s="98" t="n">
        <v>8.684251218448406</v>
      </c>
      <c r="AK29" s="48" t="n"/>
      <c r="AL29" s="48" t="n">
        <v>2</v>
      </c>
      <c r="AM29" s="98">
        <f>D29-U29</f>
        <v/>
      </c>
      <c r="AN29" s="98">
        <f>E29-V29</f>
        <v/>
      </c>
      <c r="AO29" s="98">
        <f>F29-W29</f>
        <v/>
      </c>
      <c r="AP29" s="98">
        <f>G29-X29</f>
        <v/>
      </c>
      <c r="AQ29" s="98">
        <f>H29-Y29</f>
        <v/>
      </c>
      <c r="AR29" s="98">
        <f>I29-Z29</f>
        <v/>
      </c>
      <c r="AS29" s="98">
        <f>J29-AA29</f>
        <v/>
      </c>
      <c r="AT29" s="98">
        <f>K29-AB29</f>
        <v/>
      </c>
      <c r="AU29" s="98">
        <f>L29-AC29</f>
        <v/>
      </c>
      <c r="AV29" s="98">
        <f>M29-AD29</f>
        <v/>
      </c>
      <c r="AW29" s="98">
        <f>N29-AE29</f>
        <v/>
      </c>
      <c r="AX29" s="98">
        <f>O29-AF29</f>
        <v/>
      </c>
      <c r="AY29" s="98">
        <f>P29-AG29</f>
        <v/>
      </c>
      <c r="AZ29" s="98">
        <f>Q29-AH29</f>
        <v/>
      </c>
      <c r="BA29" s="98">
        <f>R29-AI29</f>
        <v/>
      </c>
      <c r="BC29" s="48" t="n"/>
      <c r="BD29" s="98" t="n"/>
      <c r="BE29" s="98" t="n"/>
      <c r="BF29" s="98" t="n"/>
      <c r="BG29" s="98" t="n"/>
      <c r="BH29" s="98" t="n"/>
      <c r="BI29" s="98" t="n"/>
      <c r="BJ29" s="98" t="n"/>
      <c r="BK29" s="98" t="n"/>
      <c r="BL29" s="98" t="n"/>
      <c r="BM29" s="98" t="n"/>
      <c r="BN29" s="98" t="n"/>
      <c r="BO29" s="98" t="n"/>
      <c r="BP29" s="98" t="n"/>
      <c r="BQ29" s="98" t="n"/>
      <c r="BR29" s="98" t="n"/>
      <c r="BT29" s="100" t="n"/>
      <c r="BU29" s="100" t="n"/>
      <c r="BV29" s="100" t="n"/>
      <c r="BW29" s="100" t="n"/>
      <c r="BX29" s="100" t="n"/>
      <c r="BY29" s="100" t="n"/>
      <c r="BZ29" s="100" t="n"/>
      <c r="CA29" s="100" t="n"/>
      <c r="CB29" s="100" t="n"/>
      <c r="CC29" s="100" t="n"/>
      <c r="CD29" s="100" t="n"/>
      <c r="CE29" s="100" t="n"/>
      <c r="CF29" s="100" t="n"/>
      <c r="CG29" s="100" t="n"/>
      <c r="CH29" s="100" t="n"/>
    </row>
    <row r="30">
      <c r="B30" s="98" t="n"/>
      <c r="C30" s="13" t="n">
        <v>3</v>
      </c>
      <c r="D30" s="109" t="n">
        <v>29.65992542208969</v>
      </c>
      <c r="E30" s="109" t="n">
        <v>0</v>
      </c>
      <c r="F30" s="109" t="n">
        <v>0</v>
      </c>
      <c r="G30" s="109" t="n">
        <v>13.63808825459706</v>
      </c>
      <c r="H30" s="109" t="n">
        <v>0</v>
      </c>
      <c r="I30" s="109" t="n">
        <v>26.3242580725212</v>
      </c>
      <c r="J30" s="109" t="n">
        <v>17.31832369437849</v>
      </c>
      <c r="K30" s="109" t="n">
        <v>0</v>
      </c>
      <c r="L30" s="109" t="n">
        <v>0</v>
      </c>
      <c r="M30" s="109" t="n">
        <v>0</v>
      </c>
      <c r="N30" s="109" t="n">
        <v>11.51936050988493</v>
      </c>
      <c r="O30" s="109" t="n">
        <v>0</v>
      </c>
      <c r="P30" s="109" t="n">
        <v>0</v>
      </c>
      <c r="Q30" s="109" t="n">
        <v>0</v>
      </c>
      <c r="R30" s="109" t="n">
        <v>12.0447261877063</v>
      </c>
      <c r="T30" s="13" t="n">
        <v>3</v>
      </c>
      <c r="U30" s="98" t="n">
        <v>27.58591610622108</v>
      </c>
      <c r="V30" s="98" t="n">
        <v>0</v>
      </c>
      <c r="W30" s="98" t="n">
        <v>0</v>
      </c>
      <c r="X30" s="98" t="n">
        <v>13.97</v>
      </c>
      <c r="Y30" s="98" t="n">
        <v>0</v>
      </c>
      <c r="Z30" s="98" t="n">
        <v>27.56048492220417</v>
      </c>
      <c r="AA30" s="98" t="n">
        <v>18.88106593908582</v>
      </c>
      <c r="AB30" s="98" t="n">
        <v>0</v>
      </c>
      <c r="AC30" s="98" t="n">
        <v>0</v>
      </c>
      <c r="AD30" s="98" t="n">
        <v>0</v>
      </c>
      <c r="AE30" s="98" t="n">
        <v>15.97619047611952</v>
      </c>
      <c r="AF30" s="98" t="n">
        <v>0</v>
      </c>
      <c r="AG30" s="98" t="n">
        <v>0</v>
      </c>
      <c r="AH30" s="98" t="n">
        <v>0</v>
      </c>
      <c r="AI30" s="98" t="n">
        <v>9.109266843801489</v>
      </c>
      <c r="AK30" s="48" t="n"/>
      <c r="AL30" s="48" t="n">
        <v>3</v>
      </c>
      <c r="AM30" s="98">
        <f>D30-U30</f>
        <v/>
      </c>
      <c r="AN30" s="98">
        <f>E30-V30</f>
        <v/>
      </c>
      <c r="AO30" s="98">
        <f>F30-W30</f>
        <v/>
      </c>
      <c r="AP30" s="98">
        <f>G30-X30</f>
        <v/>
      </c>
      <c r="AQ30" s="98">
        <f>H30-Y30</f>
        <v/>
      </c>
      <c r="AR30" s="98">
        <f>I30-Z30</f>
        <v/>
      </c>
      <c r="AS30" s="98">
        <f>J30-AA30</f>
        <v/>
      </c>
      <c r="AT30" s="98">
        <f>K30-AB30</f>
        <v/>
      </c>
      <c r="AU30" s="98">
        <f>L30-AC30</f>
        <v/>
      </c>
      <c r="AV30" s="98">
        <f>M30-AD30</f>
        <v/>
      </c>
      <c r="AW30" s="98">
        <f>N30-AE30</f>
        <v/>
      </c>
      <c r="AX30" s="98">
        <f>O30-AF30</f>
        <v/>
      </c>
      <c r="AY30" s="98">
        <f>P30-AG30</f>
        <v/>
      </c>
      <c r="AZ30" s="98">
        <f>Q30-AH30</f>
        <v/>
      </c>
      <c r="BA30" s="98">
        <f>R30-AI30</f>
        <v/>
      </c>
      <c r="BC30" s="48" t="n"/>
      <c r="BD30" s="98" t="n"/>
      <c r="BE30" s="98" t="n"/>
      <c r="BF30" s="98" t="n"/>
      <c r="BG30" s="98" t="n"/>
      <c r="BH30" s="98" t="n"/>
      <c r="BI30" s="98" t="n"/>
      <c r="BJ30" s="98" t="n"/>
      <c r="BK30" s="98" t="n"/>
      <c r="BL30" s="98" t="n"/>
      <c r="BM30" s="98" t="n"/>
      <c r="BN30" s="98" t="n"/>
      <c r="BO30" s="98" t="n"/>
      <c r="BP30" s="98" t="n"/>
      <c r="BQ30" s="98" t="n"/>
      <c r="BR30" s="98" t="n"/>
      <c r="BT30" s="100" t="n"/>
      <c r="BU30" s="100" t="n"/>
      <c r="BV30" s="100" t="n"/>
      <c r="BW30" s="100" t="n"/>
      <c r="BX30" s="100" t="n"/>
      <c r="BY30" s="100" t="n"/>
      <c r="BZ30" s="100" t="n"/>
      <c r="CA30" s="100" t="n"/>
      <c r="CB30" s="100" t="n"/>
      <c r="CC30" s="100" t="n"/>
      <c r="CD30" s="100" t="n"/>
      <c r="CE30" s="100" t="n"/>
      <c r="CF30" s="100" t="n"/>
      <c r="CG30" s="100" t="n"/>
      <c r="CH30" s="100" t="n"/>
    </row>
    <row r="32">
      <c r="F32" s="107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48" t="n"/>
      <c r="AG32" s="48" t="n"/>
      <c r="AH32" s="48" t="n"/>
      <c r="AI32" s="48" t="n"/>
      <c r="AJ32" s="48" t="n"/>
      <c r="AK32" s="48" t="n"/>
      <c r="AL32" s="48" t="n"/>
      <c r="AM32" s="48" t="n"/>
    </row>
    <row r="33">
      <c r="B33" s="67" t="inlineStr">
        <is>
          <t>Results</t>
        </is>
      </c>
      <c r="C33" s="71" t="inlineStr">
        <is>
          <t>bDeltaw</t>
        </is>
      </c>
      <c r="D33" s="13" t="n">
        <v>1</v>
      </c>
      <c r="E33" s="13" t="n">
        <v>2</v>
      </c>
      <c r="F33" s="13" t="n">
        <v>3</v>
      </c>
      <c r="G33" s="13" t="n">
        <v>4</v>
      </c>
      <c r="H33" s="13" t="n">
        <v>5</v>
      </c>
      <c r="I33" s="13" t="n">
        <v>6</v>
      </c>
      <c r="J33" s="13" t="n">
        <v>7</v>
      </c>
      <c r="K33" s="13" t="n">
        <v>8</v>
      </c>
      <c r="L33" s="13" t="n">
        <v>9</v>
      </c>
      <c r="M33" s="13" t="n">
        <v>10</v>
      </c>
      <c r="N33" s="13" t="n">
        <v>11</v>
      </c>
      <c r="O33" s="13" t="n">
        <v>12</v>
      </c>
      <c r="P33" s="13" t="n">
        <v>13</v>
      </c>
      <c r="Q33" s="13" t="n">
        <v>14</v>
      </c>
      <c r="R33" s="13" t="n">
        <v>15</v>
      </c>
      <c r="BT33" s="48" t="n"/>
      <c r="BU33" s="48" t="n"/>
      <c r="BV33" s="48" t="n"/>
      <c r="BW33" s="48" t="n"/>
      <c r="BX33" s="48" t="n"/>
      <c r="BY33" s="48" t="n"/>
      <c r="BZ33" s="48" t="n"/>
      <c r="CA33" s="48" t="n"/>
      <c r="CB33" s="48" t="n"/>
      <c r="CC33" s="48" t="n"/>
      <c r="CD33" s="48" t="n"/>
      <c r="CE33" s="48" t="n"/>
      <c r="CF33" s="48" t="n"/>
      <c r="CG33" s="48" t="n"/>
      <c r="CH33" s="48" t="n"/>
    </row>
    <row r="34">
      <c r="C34" s="13" t="n">
        <v>1</v>
      </c>
      <c r="D34" s="72" t="n">
        <v>0</v>
      </c>
      <c r="E34" s="72" t="n">
        <v>0</v>
      </c>
      <c r="F34" s="72" t="n">
        <v>0</v>
      </c>
      <c r="G34" s="72" t="n">
        <v>0</v>
      </c>
      <c r="H34" s="72" t="n">
        <v>1</v>
      </c>
      <c r="I34" s="72" t="n">
        <v>1</v>
      </c>
      <c r="J34" s="72" t="n">
        <v>0</v>
      </c>
      <c r="K34" s="72" t="n">
        <v>1</v>
      </c>
      <c r="L34" s="72" t="n">
        <v>1</v>
      </c>
      <c r="M34" s="72" t="n">
        <v>0</v>
      </c>
      <c r="N34" s="72" t="n">
        <v>0</v>
      </c>
      <c r="O34" s="72" t="n">
        <v>0</v>
      </c>
      <c r="P34" s="72" t="n">
        <v>1</v>
      </c>
      <c r="Q34" s="72" t="n">
        <v>1</v>
      </c>
      <c r="R34" s="72" t="n">
        <v>1</v>
      </c>
      <c r="BS34" s="48" t="n"/>
    </row>
    <row r="35">
      <c r="C35" s="13" t="n">
        <v>2</v>
      </c>
      <c r="D35" s="72" t="n">
        <v>1</v>
      </c>
      <c r="E35" s="72" t="n">
        <v>1</v>
      </c>
      <c r="F35" s="72" t="n">
        <v>0</v>
      </c>
      <c r="G35" s="72" t="n">
        <v>0</v>
      </c>
      <c r="H35" s="72" t="n">
        <v>1</v>
      </c>
      <c r="I35" s="72" t="n">
        <v>1</v>
      </c>
      <c r="J35" s="72" t="n">
        <v>0</v>
      </c>
      <c r="K35" s="72" t="n">
        <v>0</v>
      </c>
      <c r="L35" s="72" t="n">
        <v>0</v>
      </c>
      <c r="M35" s="72" t="n">
        <v>1</v>
      </c>
      <c r="N35" s="72" t="n">
        <v>0</v>
      </c>
      <c r="O35" s="72" t="n">
        <v>1</v>
      </c>
      <c r="P35" s="72" t="n">
        <v>1</v>
      </c>
      <c r="Q35" s="72" t="n">
        <v>1</v>
      </c>
      <c r="R35" s="72" t="n">
        <v>1</v>
      </c>
      <c r="BS35" s="48" t="n"/>
    </row>
    <row r="36">
      <c r="C36" s="13" t="n">
        <v>3</v>
      </c>
      <c r="D36" s="72" t="n">
        <v>1</v>
      </c>
      <c r="E36" s="72" t="n">
        <v>0</v>
      </c>
      <c r="F36" s="72" t="n">
        <v>0</v>
      </c>
      <c r="G36" s="72" t="n">
        <v>1</v>
      </c>
      <c r="H36" s="72" t="n">
        <v>0</v>
      </c>
      <c r="I36" s="72" t="n">
        <v>1</v>
      </c>
      <c r="J36" s="72" t="n">
        <v>1</v>
      </c>
      <c r="K36" s="72" t="n">
        <v>0</v>
      </c>
      <c r="L36" s="72" t="n">
        <v>0</v>
      </c>
      <c r="M36" s="72" t="n">
        <v>0</v>
      </c>
      <c r="N36" s="72" t="n">
        <v>1</v>
      </c>
      <c r="O36" s="72" t="n">
        <v>0</v>
      </c>
      <c r="P36" s="72" t="n">
        <v>0</v>
      </c>
      <c r="Q36" s="72" t="n">
        <v>0</v>
      </c>
      <c r="R36" s="72" t="n">
        <v>1</v>
      </c>
      <c r="BS36" s="48" t="n"/>
    </row>
    <row r="37">
      <c r="X37" s="48" t="n"/>
      <c r="Y37" s="48" t="n"/>
      <c r="Z37" s="48" t="n"/>
      <c r="AA37" s="48" t="n"/>
      <c r="AB37" s="48" t="n"/>
      <c r="AC37" s="48" t="n"/>
      <c r="AD37" s="48" t="n"/>
      <c r="AE37" s="48" t="n"/>
      <c r="AF37" s="48" t="n"/>
      <c r="AG37" s="48" t="n"/>
      <c r="AH37" s="48" t="n"/>
      <c r="AI37" s="48" t="n"/>
      <c r="AJ37" s="48" t="n"/>
      <c r="AK37" s="48" t="n"/>
      <c r="AL37" s="48" t="n"/>
      <c r="AM37" s="48" t="n"/>
    </row>
    <row r="38">
      <c r="B38" s="67" t="inlineStr">
        <is>
          <t>Results</t>
        </is>
      </c>
      <c r="C38" s="71" t="inlineStr">
        <is>
          <t>bZetaw</t>
        </is>
      </c>
      <c r="D38" s="13" t="n">
        <v>1</v>
      </c>
      <c r="E38" s="13" t="n">
        <v>2</v>
      </c>
      <c r="F38" s="13" t="n">
        <v>3</v>
      </c>
      <c r="G38" s="13" t="n">
        <v>4</v>
      </c>
      <c r="H38" s="13" t="n">
        <v>5</v>
      </c>
      <c r="I38" s="13" t="n">
        <v>6</v>
      </c>
      <c r="J38" s="13" t="n">
        <v>7</v>
      </c>
      <c r="K38" s="13" t="n">
        <v>8</v>
      </c>
      <c r="L38" s="13" t="n">
        <v>9</v>
      </c>
      <c r="M38" s="13" t="n">
        <v>10</v>
      </c>
      <c r="N38" s="13" t="n">
        <v>11</v>
      </c>
      <c r="O38" s="13" t="n">
        <v>12</v>
      </c>
      <c r="P38" s="13" t="n">
        <v>13</v>
      </c>
      <c r="Q38" s="13" t="n">
        <v>14</v>
      </c>
      <c r="R38" s="13" t="n">
        <v>15</v>
      </c>
    </row>
    <row r="39">
      <c r="C39" s="13" t="n">
        <v>1</v>
      </c>
      <c r="D39" s="72" t="n">
        <v>0</v>
      </c>
      <c r="E39" s="72" t="n">
        <v>0</v>
      </c>
      <c r="F39" s="72" t="n">
        <v>0</v>
      </c>
      <c r="G39" s="72" t="n">
        <v>0</v>
      </c>
      <c r="H39" s="72" t="n">
        <v>1</v>
      </c>
      <c r="I39" s="72" t="n">
        <v>0</v>
      </c>
      <c r="J39" s="72" t="n">
        <v>0</v>
      </c>
      <c r="K39" s="72" t="n">
        <v>0</v>
      </c>
      <c r="L39" s="72" t="n">
        <v>0</v>
      </c>
      <c r="M39" s="72" t="n">
        <v>0</v>
      </c>
      <c r="N39" s="72" t="n">
        <v>0</v>
      </c>
      <c r="O39" s="72" t="n">
        <v>0</v>
      </c>
      <c r="P39" s="72" t="n">
        <v>0</v>
      </c>
      <c r="Q39" s="72" t="n">
        <v>0</v>
      </c>
      <c r="R39" s="72" t="n">
        <v>0</v>
      </c>
      <c r="S39" s="48">
        <f>SUM(Suppliers_Zeta)</f>
        <v/>
      </c>
      <c r="T39" s="18" t="n">
        <v>0</v>
      </c>
      <c r="U39" s="18" t="n">
        <v>0</v>
      </c>
      <c r="V39" s="18" t="n">
        <v>0</v>
      </c>
      <c r="W39" s="18" t="n">
        <v>0</v>
      </c>
      <c r="X39" s="18" t="n">
        <v>0</v>
      </c>
      <c r="Y39" s="18" t="n">
        <v>0</v>
      </c>
      <c r="Z39" s="18" t="n">
        <v>0</v>
      </c>
      <c r="AA39" s="18" t="n">
        <v>1</v>
      </c>
      <c r="AB39" s="18" t="n">
        <v>1</v>
      </c>
      <c r="AC39" s="18" t="n">
        <v>0</v>
      </c>
      <c r="AD39" s="18" t="n">
        <v>0</v>
      </c>
      <c r="AE39" s="18" t="n">
        <v>0</v>
      </c>
      <c r="AF39" s="18" t="n">
        <v>1</v>
      </c>
      <c r="AG39" s="18" t="n">
        <v>0</v>
      </c>
      <c r="AH39" s="18" t="n">
        <v>0</v>
      </c>
      <c r="AI39" s="18">
        <f>SUM(T39:AH41)</f>
        <v/>
      </c>
    </row>
    <row r="40">
      <c r="C40" s="13" t="n">
        <v>2</v>
      </c>
      <c r="D40" s="72" t="n">
        <v>1</v>
      </c>
      <c r="E40" s="72" t="n">
        <v>0</v>
      </c>
      <c r="F40" s="72" t="n">
        <v>0</v>
      </c>
      <c r="G40" s="72" t="n">
        <v>0</v>
      </c>
      <c r="H40" s="72" t="n">
        <v>1</v>
      </c>
      <c r="I40" s="72" t="n">
        <v>0</v>
      </c>
      <c r="J40" s="72" t="n">
        <v>0</v>
      </c>
      <c r="K40" s="72" t="n">
        <v>0</v>
      </c>
      <c r="L40" s="72" t="n">
        <v>0</v>
      </c>
      <c r="M40" s="72" t="n">
        <v>0</v>
      </c>
      <c r="N40" s="72" t="n">
        <v>0</v>
      </c>
      <c r="O40" s="72" t="n">
        <v>0</v>
      </c>
      <c r="P40" s="72" t="n">
        <v>0</v>
      </c>
      <c r="Q40" s="72" t="n">
        <v>1</v>
      </c>
      <c r="R40" s="72" t="n">
        <v>0</v>
      </c>
      <c r="T40" s="18" t="n">
        <v>1</v>
      </c>
      <c r="U40" s="18" t="n">
        <v>0</v>
      </c>
      <c r="V40" s="18" t="n">
        <v>0</v>
      </c>
      <c r="W40" s="18" t="n">
        <v>0</v>
      </c>
      <c r="X40" s="18" t="n">
        <v>0</v>
      </c>
      <c r="Y40" s="18" t="n">
        <v>1</v>
      </c>
      <c r="Z40" s="18" t="n">
        <v>0</v>
      </c>
      <c r="AA40" s="18" t="n">
        <v>0</v>
      </c>
      <c r="AB40" s="18" t="n">
        <v>0</v>
      </c>
      <c r="AC40" s="18" t="n">
        <v>1</v>
      </c>
      <c r="AD40" s="18" t="n">
        <v>0</v>
      </c>
      <c r="AE40" s="18" t="n">
        <v>0</v>
      </c>
      <c r="AF40" s="18" t="n">
        <v>0</v>
      </c>
      <c r="AG40" s="18" t="n">
        <v>1</v>
      </c>
      <c r="AH40" s="18" t="n">
        <v>1</v>
      </c>
    </row>
    <row r="41">
      <c r="C41" s="13" t="n">
        <v>3</v>
      </c>
      <c r="D41" s="72" t="n">
        <v>0</v>
      </c>
      <c r="E41" s="72" t="n">
        <v>0</v>
      </c>
      <c r="F41" s="72" t="n">
        <v>0</v>
      </c>
      <c r="G41" s="72" t="n">
        <v>0</v>
      </c>
      <c r="H41" s="72" t="n">
        <v>0</v>
      </c>
      <c r="I41" s="72" t="n">
        <v>0</v>
      </c>
      <c r="J41" s="72" t="n">
        <v>0</v>
      </c>
      <c r="K41" s="72" t="n">
        <v>0</v>
      </c>
      <c r="L41" s="72" t="n">
        <v>0</v>
      </c>
      <c r="M41" s="72" t="n">
        <v>0</v>
      </c>
      <c r="N41" s="72" t="n">
        <v>0</v>
      </c>
      <c r="O41" s="72" t="n">
        <v>0</v>
      </c>
      <c r="P41" s="72" t="n">
        <v>0</v>
      </c>
      <c r="Q41" s="72" t="n">
        <v>0</v>
      </c>
      <c r="R41" s="72" t="n">
        <v>0</v>
      </c>
      <c r="T41" s="18" t="n">
        <v>0</v>
      </c>
      <c r="U41" s="18" t="n">
        <v>0</v>
      </c>
      <c r="V41" s="18" t="n">
        <v>0</v>
      </c>
      <c r="W41" s="18" t="n">
        <v>0</v>
      </c>
      <c r="X41" s="18" t="n">
        <v>0</v>
      </c>
      <c r="Y41" s="18" t="n">
        <v>0</v>
      </c>
      <c r="Z41" s="18" t="n">
        <v>0</v>
      </c>
      <c r="AA41" s="18" t="n">
        <v>0</v>
      </c>
      <c r="AB41" s="18" t="n">
        <v>0</v>
      </c>
      <c r="AC41" s="18" t="n">
        <v>0</v>
      </c>
      <c r="AD41" s="18" t="n">
        <v>0</v>
      </c>
      <c r="AE41" s="18" t="n">
        <v>0</v>
      </c>
      <c r="AF41" s="18" t="n">
        <v>0</v>
      </c>
      <c r="AG41" s="18" t="n">
        <v>0</v>
      </c>
      <c r="AH41" s="18" t="n">
        <v>1</v>
      </c>
    </row>
    <row r="44">
      <c r="B44" s="67" t="inlineStr">
        <is>
          <t>Results</t>
        </is>
      </c>
      <c r="C44" s="71" t="inlineStr">
        <is>
          <t>bGammaw</t>
        </is>
      </c>
      <c r="D44" s="13" t="n">
        <v>1</v>
      </c>
      <c r="E44" s="13" t="n">
        <v>2</v>
      </c>
      <c r="F44" s="13" t="n">
        <v>3</v>
      </c>
      <c r="G44" s="13" t="n">
        <v>4</v>
      </c>
      <c r="H44" s="13" t="n">
        <v>5</v>
      </c>
      <c r="I44" s="13" t="n">
        <v>6</v>
      </c>
      <c r="J44" s="13" t="n">
        <v>7</v>
      </c>
      <c r="K44" s="13" t="n">
        <v>8</v>
      </c>
      <c r="L44" s="13" t="n">
        <v>9</v>
      </c>
      <c r="M44" s="13" t="n">
        <v>10</v>
      </c>
      <c r="N44" s="13" t="n">
        <v>11</v>
      </c>
      <c r="O44" s="13" t="n">
        <v>12</v>
      </c>
      <c r="P44" s="13" t="n">
        <v>13</v>
      </c>
      <c r="Q44" s="13" t="n">
        <v>14</v>
      </c>
      <c r="R44" s="13" t="n">
        <v>15</v>
      </c>
    </row>
    <row r="45">
      <c r="C45" s="13" t="n">
        <v>1</v>
      </c>
      <c r="D45" s="72" t="n">
        <v>0</v>
      </c>
      <c r="E45" s="72" t="n">
        <v>0</v>
      </c>
      <c r="F45" s="72" t="n">
        <v>0</v>
      </c>
      <c r="G45" s="72" t="n">
        <v>0</v>
      </c>
      <c r="H45" s="72" t="n">
        <v>0</v>
      </c>
      <c r="I45" s="72" t="n">
        <v>0</v>
      </c>
      <c r="J45" s="72" t="n">
        <v>0</v>
      </c>
      <c r="K45" s="72" t="n">
        <v>0</v>
      </c>
      <c r="L45" s="72" t="n">
        <v>0</v>
      </c>
      <c r="M45" s="72" t="n">
        <v>0</v>
      </c>
      <c r="N45" s="72" t="n">
        <v>1</v>
      </c>
      <c r="O45" s="72" t="n">
        <v>0</v>
      </c>
      <c r="P45" s="72" t="n">
        <v>0</v>
      </c>
      <c r="Q45" s="72" t="n">
        <v>0</v>
      </c>
      <c r="R45" s="72" t="n">
        <v>0</v>
      </c>
      <c r="S45" s="48">
        <f>SUM(Suppliers_Gamma)</f>
        <v/>
      </c>
      <c r="T45" s="18" t="n">
        <v>0</v>
      </c>
      <c r="U45" s="18" t="n">
        <v>0</v>
      </c>
      <c r="V45" s="18" t="n">
        <v>0</v>
      </c>
      <c r="W45" s="18" t="n">
        <v>0</v>
      </c>
      <c r="X45" s="18" t="n">
        <v>0</v>
      </c>
      <c r="Y45" s="18" t="n">
        <v>0</v>
      </c>
      <c r="Z45" s="18" t="n">
        <v>0</v>
      </c>
      <c r="AA45" s="18" t="n">
        <v>0</v>
      </c>
      <c r="AB45" s="18" t="n">
        <v>0</v>
      </c>
      <c r="AC45" s="18" t="n">
        <v>0</v>
      </c>
      <c r="AD45" s="18" t="n">
        <v>1</v>
      </c>
      <c r="AE45" s="18" t="n">
        <v>0</v>
      </c>
      <c r="AF45" s="18" t="n">
        <v>0</v>
      </c>
      <c r="AG45" s="18" t="n">
        <v>0</v>
      </c>
      <c r="AH45" s="18" t="n">
        <v>0</v>
      </c>
      <c r="AI45" s="18">
        <f>SUM(T45:AH47)</f>
        <v/>
      </c>
    </row>
    <row r="46">
      <c r="C46" s="13" t="n">
        <v>2</v>
      </c>
      <c r="D46" s="72" t="n">
        <v>0</v>
      </c>
      <c r="E46" s="72" t="n">
        <v>0</v>
      </c>
      <c r="F46" s="72" t="n">
        <v>0</v>
      </c>
      <c r="G46" s="72" t="n">
        <v>0</v>
      </c>
      <c r="H46" s="72" t="n">
        <v>0</v>
      </c>
      <c r="I46" s="72" t="n">
        <v>0</v>
      </c>
      <c r="J46" s="72" t="n">
        <v>1</v>
      </c>
      <c r="K46" s="72" t="n">
        <v>0</v>
      </c>
      <c r="L46" s="72" t="n">
        <v>0</v>
      </c>
      <c r="M46" s="72" t="n">
        <v>0</v>
      </c>
      <c r="N46" s="72" t="n">
        <v>0</v>
      </c>
      <c r="O46" s="72" t="n">
        <v>0</v>
      </c>
      <c r="P46" s="72" t="n">
        <v>0</v>
      </c>
      <c r="Q46" s="72" t="n">
        <v>0</v>
      </c>
      <c r="R46" s="72" t="n">
        <v>0</v>
      </c>
      <c r="T46" s="18" t="n">
        <v>0</v>
      </c>
      <c r="U46" s="18" t="n">
        <v>0</v>
      </c>
      <c r="V46" s="18" t="n">
        <v>0</v>
      </c>
      <c r="W46" s="18" t="n">
        <v>0</v>
      </c>
      <c r="X46" s="18" t="n">
        <v>1</v>
      </c>
      <c r="Y46" s="18" t="n">
        <v>0</v>
      </c>
      <c r="Z46" s="18" t="n">
        <v>1</v>
      </c>
      <c r="AA46" s="18" t="n">
        <v>0</v>
      </c>
      <c r="AB46" s="18" t="n">
        <v>0</v>
      </c>
      <c r="AC46" s="18" t="n">
        <v>0</v>
      </c>
      <c r="AD46" s="18" t="n">
        <v>0</v>
      </c>
      <c r="AE46" s="18" t="n">
        <v>0</v>
      </c>
      <c r="AF46" s="18" t="n">
        <v>0</v>
      </c>
      <c r="AG46" s="18" t="n">
        <v>0</v>
      </c>
      <c r="AH46" s="18" t="n">
        <v>0</v>
      </c>
    </row>
    <row r="47">
      <c r="C47" s="13" t="n">
        <v>3</v>
      </c>
      <c r="D47" s="72" t="n">
        <v>0</v>
      </c>
      <c r="E47" s="72" t="n">
        <v>0</v>
      </c>
      <c r="F47" s="72" t="n">
        <v>0</v>
      </c>
      <c r="G47" s="72" t="n">
        <v>0</v>
      </c>
      <c r="H47" s="72" t="n">
        <v>0</v>
      </c>
      <c r="I47" s="72" t="n">
        <v>0</v>
      </c>
      <c r="J47" s="72" t="n">
        <v>0</v>
      </c>
      <c r="K47" s="72" t="n">
        <v>0</v>
      </c>
      <c r="L47" s="72" t="n">
        <v>0</v>
      </c>
      <c r="M47" s="72" t="n">
        <v>0</v>
      </c>
      <c r="N47" s="72" t="n">
        <v>0</v>
      </c>
      <c r="O47" s="72" t="n">
        <v>1</v>
      </c>
      <c r="P47" s="72" t="n">
        <v>0</v>
      </c>
      <c r="Q47" s="72" t="n">
        <v>0</v>
      </c>
      <c r="R47" s="72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0</v>
      </c>
      <c r="Y47" s="18" t="n">
        <v>0</v>
      </c>
      <c r="Z47" s="18" t="n">
        <v>0</v>
      </c>
      <c r="AA47" s="18" t="n">
        <v>0</v>
      </c>
      <c r="AB47" s="18" t="n">
        <v>0</v>
      </c>
      <c r="AC47" s="18" t="n">
        <v>0</v>
      </c>
      <c r="AD47" s="18" t="n">
        <v>0</v>
      </c>
      <c r="AE47" s="18" t="n">
        <v>1</v>
      </c>
      <c r="AF47" s="18" t="n">
        <v>0</v>
      </c>
      <c r="AG47" s="18" t="n">
        <v>0</v>
      </c>
      <c r="AH47" s="18" t="n">
        <v>0</v>
      </c>
    </row>
    <row r="50">
      <c r="B50" s="67" t="inlineStr">
        <is>
          <t>Results</t>
        </is>
      </c>
      <c r="C50" s="71" t="inlineStr">
        <is>
          <t>bRhow</t>
        </is>
      </c>
      <c r="D50" s="13" t="n">
        <v>1</v>
      </c>
      <c r="E50" s="13" t="n">
        <v>2</v>
      </c>
      <c r="F50" s="13" t="n">
        <v>3</v>
      </c>
      <c r="G50" s="13" t="n">
        <v>4</v>
      </c>
      <c r="H50" s="13" t="n">
        <v>5</v>
      </c>
      <c r="I50" s="13" t="n">
        <v>6</v>
      </c>
      <c r="J50" s="13" t="n">
        <v>7</v>
      </c>
      <c r="K50" s="13" t="n">
        <v>8</v>
      </c>
      <c r="L50" s="13" t="n">
        <v>9</v>
      </c>
      <c r="M50" s="13" t="n">
        <v>10</v>
      </c>
      <c r="N50" s="13" t="n">
        <v>11</v>
      </c>
      <c r="O50" s="13" t="n">
        <v>12</v>
      </c>
      <c r="P50" s="13" t="n">
        <v>13</v>
      </c>
      <c r="Q50" s="13" t="n">
        <v>14</v>
      </c>
      <c r="R50" s="13" t="n">
        <v>15</v>
      </c>
    </row>
    <row r="51">
      <c r="C51" s="13" t="n">
        <v>1</v>
      </c>
      <c r="D51" s="72" t="n">
        <v>0</v>
      </c>
      <c r="E51" s="72" t="n">
        <v>0</v>
      </c>
      <c r="F51" s="72" t="n">
        <v>0</v>
      </c>
      <c r="G51" s="72" t="n">
        <v>0</v>
      </c>
      <c r="H51" s="72" t="n">
        <v>1</v>
      </c>
      <c r="I51" s="72" t="n">
        <v>0</v>
      </c>
      <c r="J51" s="72" t="n">
        <v>0</v>
      </c>
      <c r="K51" s="72" t="n">
        <v>0</v>
      </c>
      <c r="L51" s="72" t="n">
        <v>0</v>
      </c>
      <c r="M51" s="72" t="n">
        <v>0</v>
      </c>
      <c r="N51" s="72" t="n">
        <v>0</v>
      </c>
      <c r="O51" s="72" t="n">
        <v>0</v>
      </c>
      <c r="P51" s="72" t="n">
        <v>0</v>
      </c>
      <c r="Q51" s="72" t="n">
        <v>0</v>
      </c>
      <c r="R51" s="72" t="n">
        <v>0</v>
      </c>
    </row>
    <row r="52">
      <c r="C52" s="13" t="n">
        <v>2</v>
      </c>
      <c r="D52" s="72" t="n">
        <v>1</v>
      </c>
      <c r="E52" s="72" t="n">
        <v>0</v>
      </c>
      <c r="F52" s="72" t="n">
        <v>0</v>
      </c>
      <c r="G52" s="72" t="n">
        <v>0</v>
      </c>
      <c r="H52" s="72" t="n">
        <v>1</v>
      </c>
      <c r="I52" s="72" t="n">
        <v>0</v>
      </c>
      <c r="J52" s="72" t="n">
        <v>0</v>
      </c>
      <c r="K52" s="72" t="n">
        <v>0</v>
      </c>
      <c r="L52" s="72" t="n">
        <v>0</v>
      </c>
      <c r="M52" s="72" t="n">
        <v>0</v>
      </c>
      <c r="N52" s="72" t="n">
        <v>0</v>
      </c>
      <c r="O52" s="72" t="n">
        <v>0</v>
      </c>
      <c r="P52" s="72" t="n">
        <v>0</v>
      </c>
      <c r="Q52" s="72" t="n">
        <v>1</v>
      </c>
      <c r="R52" s="72" t="n">
        <v>0</v>
      </c>
    </row>
    <row r="53">
      <c r="C53" s="13" t="n">
        <v>3</v>
      </c>
      <c r="D53" s="72" t="n">
        <v>0</v>
      </c>
      <c r="E53" s="72" t="n">
        <v>0</v>
      </c>
      <c r="F53" s="72" t="n">
        <v>0</v>
      </c>
      <c r="G53" s="72" t="n">
        <v>0</v>
      </c>
      <c r="H53" s="72" t="n">
        <v>0</v>
      </c>
      <c r="I53" s="72" t="n">
        <v>0</v>
      </c>
      <c r="J53" s="72" t="n">
        <v>0</v>
      </c>
      <c r="K53" s="72" t="n">
        <v>0</v>
      </c>
      <c r="L53" s="72" t="n">
        <v>0</v>
      </c>
      <c r="M53" s="72" t="n">
        <v>0</v>
      </c>
      <c r="N53" s="72" t="n">
        <v>0</v>
      </c>
      <c r="O53" s="72" t="n">
        <v>0</v>
      </c>
      <c r="P53" s="72" t="n">
        <v>0</v>
      </c>
      <c r="Q53" s="72" t="n">
        <v>0</v>
      </c>
      <c r="R53" s="72" t="n">
        <v>0</v>
      </c>
    </row>
    <row r="56">
      <c r="B56" s="67" t="inlineStr">
        <is>
          <t>Results</t>
        </is>
      </c>
      <c r="C56" s="71" t="inlineStr">
        <is>
          <t>bOmegaw</t>
        </is>
      </c>
      <c r="D56" s="13" t="n">
        <v>1</v>
      </c>
      <c r="E56" s="13" t="n">
        <v>2</v>
      </c>
      <c r="F56" s="13" t="n">
        <v>3</v>
      </c>
      <c r="G56" s="13" t="n">
        <v>4</v>
      </c>
      <c r="H56" s="13" t="n">
        <v>5</v>
      </c>
      <c r="I56" s="13" t="n">
        <v>6</v>
      </c>
      <c r="J56" s="13" t="n">
        <v>7</v>
      </c>
      <c r="K56" s="13" t="n">
        <v>8</v>
      </c>
      <c r="L56" s="13" t="n">
        <v>9</v>
      </c>
      <c r="M56" s="13" t="n">
        <v>10</v>
      </c>
      <c r="N56" s="13" t="n">
        <v>11</v>
      </c>
      <c r="O56" s="13" t="n">
        <v>12</v>
      </c>
      <c r="P56" s="13" t="n">
        <v>13</v>
      </c>
      <c r="Q56" s="13" t="n">
        <v>14</v>
      </c>
      <c r="R56" s="13" t="n">
        <v>15</v>
      </c>
    </row>
    <row r="57">
      <c r="C57" s="13" t="n">
        <v>1</v>
      </c>
      <c r="D57" s="72" t="n">
        <v>0</v>
      </c>
      <c r="E57" s="72" t="n">
        <v>0</v>
      </c>
      <c r="F57" s="72" t="n">
        <v>0</v>
      </c>
      <c r="G57" s="72" t="n">
        <v>0</v>
      </c>
      <c r="H57" s="72" t="n">
        <v>0</v>
      </c>
      <c r="I57" s="72" t="n">
        <v>1</v>
      </c>
      <c r="J57" s="72" t="n">
        <v>0</v>
      </c>
      <c r="K57" s="72" t="n">
        <v>1</v>
      </c>
      <c r="L57" s="72" t="n">
        <v>1</v>
      </c>
      <c r="M57" s="72" t="n">
        <v>0</v>
      </c>
      <c r="N57" s="72" t="n">
        <v>0</v>
      </c>
      <c r="O57" s="72" t="n">
        <v>0</v>
      </c>
      <c r="P57" s="72" t="n">
        <v>1</v>
      </c>
      <c r="Q57" s="72" t="n">
        <v>1</v>
      </c>
      <c r="R57" s="72" t="n">
        <v>1</v>
      </c>
    </row>
    <row r="58">
      <c r="C58" s="13" t="n">
        <v>2</v>
      </c>
      <c r="D58" s="72" t="n">
        <v>0</v>
      </c>
      <c r="E58" s="72" t="n">
        <v>1</v>
      </c>
      <c r="F58" s="72" t="n">
        <v>0</v>
      </c>
      <c r="G58" s="72" t="n">
        <v>0</v>
      </c>
      <c r="H58" s="72" t="n">
        <v>0</v>
      </c>
      <c r="I58" s="72" t="n">
        <v>1</v>
      </c>
      <c r="J58" s="72" t="n">
        <v>0</v>
      </c>
      <c r="K58" s="72" t="n">
        <v>0</v>
      </c>
      <c r="L58" s="72" t="n">
        <v>0</v>
      </c>
      <c r="M58" s="72" t="n">
        <v>1</v>
      </c>
      <c r="N58" s="72" t="n">
        <v>0</v>
      </c>
      <c r="O58" s="72" t="n">
        <v>1</v>
      </c>
      <c r="P58" s="72" t="n">
        <v>1</v>
      </c>
      <c r="Q58" s="72" t="n">
        <v>0</v>
      </c>
      <c r="R58" s="72" t="n">
        <v>1</v>
      </c>
      <c r="S58" s="110" t="n"/>
      <c r="T58" s="98" t="n"/>
      <c r="U58" s="98" t="n"/>
      <c r="V58" s="98" t="n"/>
      <c r="W58" s="98" t="n"/>
      <c r="X58" s="98" t="n"/>
      <c r="Y58" s="98" t="n"/>
      <c r="Z58" s="98" t="n"/>
      <c r="AA58" s="98" t="n"/>
      <c r="AB58" s="98" t="n"/>
      <c r="AC58" s="98" t="n"/>
      <c r="AD58" s="98" t="n"/>
      <c r="AE58" s="98" t="n"/>
      <c r="AF58" s="98" t="n"/>
      <c r="AG58" s="98" t="n"/>
      <c r="AH58" s="98" t="n"/>
    </row>
    <row r="59">
      <c r="C59" s="13" t="n">
        <v>3</v>
      </c>
      <c r="D59" s="72" t="n">
        <v>1</v>
      </c>
      <c r="E59" s="72" t="n">
        <v>0</v>
      </c>
      <c r="F59" s="72" t="n">
        <v>0</v>
      </c>
      <c r="G59" s="72" t="n">
        <v>1</v>
      </c>
      <c r="H59" s="72" t="n">
        <v>0</v>
      </c>
      <c r="I59" s="72" t="n">
        <v>1</v>
      </c>
      <c r="J59" s="72" t="n">
        <v>1</v>
      </c>
      <c r="K59" s="72" t="n">
        <v>0</v>
      </c>
      <c r="L59" s="72" t="n">
        <v>0</v>
      </c>
      <c r="M59" s="72" t="n">
        <v>0</v>
      </c>
      <c r="N59" s="72" t="n">
        <v>1</v>
      </c>
      <c r="O59" s="72" t="n">
        <v>0</v>
      </c>
      <c r="P59" s="72" t="n">
        <v>0</v>
      </c>
      <c r="Q59" s="72" t="n">
        <v>0</v>
      </c>
      <c r="R59" s="72" t="n">
        <v>1</v>
      </c>
      <c r="S59" s="110" t="n"/>
      <c r="T59" s="98" t="n"/>
      <c r="U59" s="98" t="n"/>
      <c r="V59" s="98" t="n"/>
      <c r="W59" s="98" t="n"/>
      <c r="X59" s="98" t="n"/>
      <c r="Y59" s="98" t="n"/>
      <c r="Z59" s="98" t="n"/>
      <c r="AA59" s="98" t="n"/>
      <c r="AB59" s="98" t="n"/>
      <c r="AC59" s="98" t="n"/>
      <c r="AD59" s="98" t="n"/>
      <c r="AE59" s="98" t="n"/>
      <c r="AF59" s="98" t="n"/>
      <c r="AG59" s="98" t="n"/>
      <c r="AH59" s="98" t="n"/>
    </row>
    <row r="60">
      <c r="S60" s="110" t="n"/>
      <c r="T60" s="98" t="n"/>
      <c r="U60" s="98" t="n"/>
      <c r="V60" s="98" t="n"/>
      <c r="W60" s="98" t="n"/>
      <c r="X60" s="98" t="n"/>
      <c r="Y60" s="98" t="n"/>
      <c r="Z60" s="98" t="n"/>
      <c r="AA60" s="98" t="n"/>
      <c r="AB60" s="98" t="n"/>
      <c r="AC60" s="98" t="n"/>
      <c r="AD60" s="98" t="n"/>
      <c r="AE60" s="98" t="n"/>
      <c r="AF60" s="98" t="n"/>
      <c r="AG60" s="98" t="n"/>
      <c r="AH60" s="98" t="n"/>
    </row>
    <row r="62">
      <c r="B62" s="67" t="inlineStr">
        <is>
          <t>Results</t>
        </is>
      </c>
      <c r="C62" s="71" t="inlineStr">
        <is>
          <t>RunOutTimew</t>
        </is>
      </c>
      <c r="D62" s="13" t="n">
        <v>1</v>
      </c>
      <c r="E62" s="13" t="n">
        <v>2</v>
      </c>
      <c r="F62" s="13" t="n">
        <v>3</v>
      </c>
      <c r="G62" s="13" t="n">
        <v>4</v>
      </c>
      <c r="H62" s="13" t="n">
        <v>5</v>
      </c>
      <c r="I62" s="13" t="n">
        <v>6</v>
      </c>
      <c r="J62" s="13" t="n">
        <v>7</v>
      </c>
      <c r="K62" s="13" t="n">
        <v>8</v>
      </c>
      <c r="L62" s="13" t="n">
        <v>9</v>
      </c>
      <c r="M62" s="13" t="n">
        <v>10</v>
      </c>
      <c r="N62" s="13" t="n">
        <v>11</v>
      </c>
      <c r="O62" s="13" t="n">
        <v>12</v>
      </c>
      <c r="P62" s="13" t="n">
        <v>13</v>
      </c>
      <c r="Q62" s="13" t="n">
        <v>14</v>
      </c>
      <c r="R62" s="13" t="n">
        <v>15</v>
      </c>
    </row>
    <row r="63">
      <c r="C63" s="13" t="n">
        <v>1</v>
      </c>
      <c r="D63" s="109" t="n">
        <v>-13.69357045143638</v>
      </c>
      <c r="E63" s="109" t="n">
        <v>-34.00205761316868</v>
      </c>
      <c r="F63" s="109" t="n">
        <v>-6.392510865931126</v>
      </c>
      <c r="G63" s="109" t="n">
        <v>-6.95499166512317</v>
      </c>
      <c r="H63" s="109" t="n">
        <v>19.63597430406853</v>
      </c>
      <c r="I63" s="109" t="n">
        <v>6.11283790147876</v>
      </c>
      <c r="J63" s="109" t="n">
        <v>-6.687595823903046</v>
      </c>
      <c r="K63" s="109" t="n">
        <v>5.457301667508841</v>
      </c>
      <c r="L63" s="109" t="n">
        <v>10.74355682828084</v>
      </c>
      <c r="M63" s="109" t="n">
        <v>-29.91101984941818</v>
      </c>
      <c r="N63" s="109" t="n">
        <v>62.90995825879532</v>
      </c>
      <c r="O63" s="109" t="n">
        <v>-43.3820624259186</v>
      </c>
      <c r="P63" s="109" t="n">
        <v>13.88978930307941</v>
      </c>
      <c r="Q63" s="109" t="n">
        <v>12.41122759553602</v>
      </c>
      <c r="R63" s="109" t="n">
        <v>7.97674266675377</v>
      </c>
      <c r="S63" s="110" t="n"/>
      <c r="T63" s="98" t="n"/>
      <c r="U63" s="98" t="n"/>
      <c r="V63" s="98" t="n"/>
      <c r="W63" s="98" t="n"/>
      <c r="X63" s="98" t="n"/>
      <c r="Y63" s="98" t="n"/>
      <c r="Z63" s="98" t="n"/>
      <c r="AA63" s="98" t="n"/>
      <c r="AB63" s="98" t="n"/>
      <c r="AC63" s="98" t="n"/>
      <c r="AD63" s="98" t="n"/>
      <c r="AE63" s="98" t="n"/>
      <c r="AF63" s="98" t="n"/>
      <c r="AG63" s="98" t="n"/>
      <c r="AH63" s="98" t="n"/>
    </row>
    <row r="64">
      <c r="C64" s="13" t="n">
        <v>2</v>
      </c>
      <c r="D64" s="109" t="n">
        <v>15.2554432901665</v>
      </c>
      <c r="E64" s="109" t="n">
        <v>15.00275785990071</v>
      </c>
      <c r="F64" s="109" t="n">
        <v>-12.98757584513147</v>
      </c>
      <c r="G64" s="109" t="n">
        <v>-2.350446231333392</v>
      </c>
      <c r="H64" s="109" t="n">
        <v>22.19108994115999</v>
      </c>
      <c r="I64" s="109" t="n">
        <v>16.93351424694708</v>
      </c>
      <c r="J64" s="109" t="n">
        <v>184.4155844155854</v>
      </c>
      <c r="K64" s="109" t="n">
        <v>-11.89438605485773</v>
      </c>
      <c r="L64" s="109" t="n">
        <v>-13.72086933752291</v>
      </c>
      <c r="M64" s="109" t="n">
        <v>9.967573664175948</v>
      </c>
      <c r="N64" s="109" t="n">
        <v>-8.846471505919059</v>
      </c>
      <c r="O64" s="109" t="n">
        <v>14.26830919182347</v>
      </c>
      <c r="P64" s="109" t="n">
        <v>13.52625589335068</v>
      </c>
      <c r="Q64" s="109" t="n">
        <v>22.48161764705881</v>
      </c>
      <c r="R64" s="109" t="n">
        <v>10.63023763058202</v>
      </c>
      <c r="S64" s="110" t="n"/>
      <c r="T64" s="98" t="n"/>
      <c r="U64" s="98" t="n"/>
      <c r="V64" s="98" t="n"/>
      <c r="W64" s="98" t="n"/>
      <c r="X64" s="98" t="n"/>
      <c r="Y64" s="98" t="n"/>
      <c r="Z64" s="98" t="n"/>
      <c r="AA64" s="98" t="n"/>
      <c r="AB64" s="98" t="n"/>
      <c r="AC64" s="98" t="n"/>
      <c r="AD64" s="98" t="n"/>
      <c r="AE64" s="98" t="n"/>
      <c r="AF64" s="98" t="n"/>
      <c r="AG64" s="98" t="n"/>
      <c r="AH64" s="98" t="n"/>
    </row>
    <row r="65">
      <c r="C65" s="13" t="n">
        <v>3</v>
      </c>
      <c r="D65" s="109" t="n">
        <v>5.453665032383029</v>
      </c>
      <c r="E65" s="109" t="n">
        <v>-14.61367313915858</v>
      </c>
      <c r="F65" s="109" t="n">
        <v>-5.940073593832135</v>
      </c>
      <c r="G65" s="109" t="n">
        <v>13.24812335159261</v>
      </c>
      <c r="H65" s="109" t="n">
        <v>-14.69277795047146</v>
      </c>
      <c r="I65" s="109" t="n">
        <v>7.504258090371706</v>
      </c>
      <c r="J65" s="109" t="n">
        <v>7.005375411825907</v>
      </c>
      <c r="K65" s="109" t="n">
        <v>-15.27574426549536</v>
      </c>
      <c r="L65" s="109" t="n">
        <v>-7.380385531065204</v>
      </c>
      <c r="M65" s="109" t="n">
        <v>-28.72438054450902</v>
      </c>
      <c r="N65" s="109" t="n">
        <v>8.380952380952381</v>
      </c>
      <c r="O65" s="109" t="n">
        <v>84.33843384338424</v>
      </c>
      <c r="P65" s="109" t="n">
        <v>-14.3955488113303</v>
      </c>
      <c r="Q65" s="109" t="n">
        <v>-23.92569382273948</v>
      </c>
      <c r="R65" s="109" t="n">
        <v>12.53177427554652</v>
      </c>
      <c r="S65" s="110" t="n"/>
      <c r="T65" s="98" t="n"/>
      <c r="U65" s="98" t="n"/>
      <c r="V65" s="98" t="n"/>
      <c r="W65" s="98" t="n"/>
      <c r="X65" s="98" t="n"/>
      <c r="Y65" s="98" t="n"/>
      <c r="Z65" s="98" t="n"/>
      <c r="AA65" s="98" t="n"/>
      <c r="AB65" s="98" t="n"/>
      <c r="AC65" s="98" t="n"/>
      <c r="AD65" s="98" t="n"/>
      <c r="AE65" s="98" t="n"/>
      <c r="AF65" s="98" t="n"/>
      <c r="AG65" s="98" t="n"/>
      <c r="AH65" s="98" t="n"/>
    </row>
    <row r="66">
      <c r="C66" s="13" t="n"/>
      <c r="D66" s="48" t="n"/>
      <c r="E66" s="48" t="n"/>
      <c r="F66" s="48" t="n"/>
      <c r="G66" s="48" t="n"/>
      <c r="H66" s="48" t="n"/>
      <c r="I66" s="48" t="n"/>
      <c r="J66" s="48" t="n"/>
      <c r="K66" s="48" t="n"/>
      <c r="L66" s="48" t="n"/>
      <c r="M66" s="48" t="n"/>
      <c r="N66" s="48" t="n"/>
      <c r="O66" s="48" t="n"/>
      <c r="P66" s="48" t="n"/>
      <c r="Q66" s="48" t="n"/>
    </row>
    <row r="68">
      <c r="C68" s="18" t="inlineStr">
        <is>
          <t>3*SigmaELTw+2*ELTw</t>
        </is>
      </c>
      <c r="D68" s="13" t="n">
        <v>1</v>
      </c>
      <c r="E68" s="13" t="n">
        <v>2</v>
      </c>
      <c r="F68" s="13" t="n">
        <v>3</v>
      </c>
      <c r="G68" s="13" t="n">
        <v>4</v>
      </c>
      <c r="H68" s="13" t="n">
        <v>5</v>
      </c>
      <c r="I68" s="13" t="n">
        <v>6</v>
      </c>
      <c r="J68" s="13" t="n">
        <v>7</v>
      </c>
      <c r="K68" s="13" t="n">
        <v>8</v>
      </c>
      <c r="L68" s="13" t="n">
        <v>9</v>
      </c>
      <c r="M68" s="13" t="n">
        <v>10</v>
      </c>
      <c r="N68" s="13" t="n">
        <v>11</v>
      </c>
      <c r="O68" s="13" t="n">
        <v>12</v>
      </c>
      <c r="P68" s="13" t="n">
        <v>13</v>
      </c>
      <c r="Q68" s="13" t="n">
        <v>14</v>
      </c>
      <c r="R68" s="13" t="n">
        <v>15</v>
      </c>
    </row>
    <row r="69">
      <c r="C69" s="13" t="n">
        <v>1</v>
      </c>
      <c r="D69" s="98">
        <f>3*Suppliers!I27+2*Suppliers_stock_balance!D4</f>
        <v/>
      </c>
      <c r="E69" s="98">
        <f>3*Suppliers!J27+2*Suppliers_stock_balance!E4</f>
        <v/>
      </c>
      <c r="F69" s="98">
        <f>3*Suppliers!K27+2*Suppliers_stock_balance!F4</f>
        <v/>
      </c>
      <c r="G69" s="98">
        <f>3*Suppliers!L27+2*Suppliers_stock_balance!G4</f>
        <v/>
      </c>
      <c r="H69" s="98">
        <f>3*Suppliers!M27+2*Suppliers_stock_balance!H4</f>
        <v/>
      </c>
      <c r="I69" s="98">
        <f>3*Suppliers!N27+2*Suppliers_stock_balance!I4</f>
        <v/>
      </c>
      <c r="J69" s="98">
        <f>3*Suppliers!O27+2*Suppliers_stock_balance!J4</f>
        <v/>
      </c>
      <c r="K69" s="98">
        <f>3*Suppliers!P27+2*Suppliers_stock_balance!K4</f>
        <v/>
      </c>
      <c r="L69" s="98">
        <f>3*Suppliers!Q27+2*Suppliers_stock_balance!L4</f>
        <v/>
      </c>
      <c r="M69" s="98">
        <f>3*Suppliers!R27+2*Suppliers_stock_balance!M4</f>
        <v/>
      </c>
      <c r="N69" s="98">
        <f>3*Suppliers!S27+2*Suppliers_stock_balance!N4</f>
        <v/>
      </c>
      <c r="O69" s="98">
        <f>3*Suppliers!T27+2*Suppliers_stock_balance!O4</f>
        <v/>
      </c>
      <c r="P69" s="98">
        <f>3*Suppliers!U27+2*Suppliers_stock_balance!P4</f>
        <v/>
      </c>
      <c r="Q69" s="98">
        <f>3*Suppliers!V27+2*Suppliers_stock_balance!Q4</f>
        <v/>
      </c>
      <c r="R69" s="98">
        <f>3*Suppliers!W27+2*Suppliers_stock_balance!R4</f>
        <v/>
      </c>
    </row>
    <row r="70">
      <c r="C70" s="13" t="n">
        <v>2</v>
      </c>
      <c r="D70" s="98">
        <f>3*Suppliers!I28+2*Suppliers_stock_balance!D5</f>
        <v/>
      </c>
      <c r="E70" s="98">
        <f>3*Suppliers!J28+2*Suppliers_stock_balance!E5</f>
        <v/>
      </c>
      <c r="F70" s="98">
        <f>3*Suppliers!K28+2*Suppliers_stock_balance!F5</f>
        <v/>
      </c>
      <c r="G70" s="98">
        <f>3*Suppliers!L28+2*Suppliers_stock_balance!G5</f>
        <v/>
      </c>
      <c r="H70" s="98">
        <f>3*Suppliers!M28+2*Suppliers_stock_balance!H5</f>
        <v/>
      </c>
      <c r="I70" s="98">
        <f>3*Suppliers!N28+2*Suppliers_stock_balance!I5</f>
        <v/>
      </c>
      <c r="J70" s="98">
        <f>3*Suppliers!O28+2*Suppliers_stock_balance!J5</f>
        <v/>
      </c>
      <c r="K70" s="98">
        <f>3*Suppliers!P28+2*Suppliers_stock_balance!K5</f>
        <v/>
      </c>
      <c r="L70" s="98">
        <f>3*Suppliers!Q28+2*Suppliers_stock_balance!L5</f>
        <v/>
      </c>
      <c r="M70" s="98">
        <f>3*Suppliers!R28+2*Suppliers_stock_balance!M5</f>
        <v/>
      </c>
      <c r="N70" s="98">
        <f>3*Suppliers!S28+2*Suppliers_stock_balance!N5</f>
        <v/>
      </c>
      <c r="O70" s="98">
        <f>3*Suppliers!T28+2*Suppliers_stock_balance!O5</f>
        <v/>
      </c>
      <c r="P70" s="98">
        <f>3*Suppliers!U28+2*Suppliers_stock_balance!P5</f>
        <v/>
      </c>
      <c r="Q70" s="98">
        <f>3*Suppliers!V28+2*Suppliers_stock_balance!Q5</f>
        <v/>
      </c>
      <c r="R70" s="98">
        <f>3*Suppliers!W28+2*Suppliers_stock_balance!R5</f>
        <v/>
      </c>
    </row>
    <row r="71">
      <c r="C71" s="13" t="n">
        <v>3</v>
      </c>
      <c r="D71" s="98">
        <f>3*Suppliers!I29+2*Suppliers_stock_balance!D6</f>
        <v/>
      </c>
      <c r="E71" s="98">
        <f>3*Suppliers!J29+2*Suppliers_stock_balance!E6</f>
        <v/>
      </c>
      <c r="F71" s="98">
        <f>3*Suppliers!K29+2*Suppliers_stock_balance!F6</f>
        <v/>
      </c>
      <c r="G71" s="98">
        <f>3*Suppliers!L29+2*Suppliers_stock_balance!G6</f>
        <v/>
      </c>
      <c r="H71" s="98">
        <f>3*Suppliers!M29+2*Suppliers_stock_balance!H6</f>
        <v/>
      </c>
      <c r="I71" s="98">
        <f>3*Suppliers!N29+2*Suppliers_stock_balance!I6</f>
        <v/>
      </c>
      <c r="J71" s="98">
        <f>3*Suppliers!O29+2*Suppliers_stock_balance!J6</f>
        <v/>
      </c>
      <c r="K71" s="98">
        <f>3*Suppliers!P29+2*Suppliers_stock_balance!K6</f>
        <v/>
      </c>
      <c r="L71" s="98">
        <f>3*Suppliers!Q29+2*Suppliers_stock_balance!L6</f>
        <v/>
      </c>
      <c r="M71" s="98">
        <f>3*Suppliers!R29+2*Suppliers_stock_balance!M6</f>
        <v/>
      </c>
      <c r="N71" s="98">
        <f>3*Suppliers!S29+2*Suppliers_stock_balance!N6</f>
        <v/>
      </c>
      <c r="O71" s="98">
        <f>3*Suppliers!T29+2*Suppliers_stock_balance!O6</f>
        <v/>
      </c>
      <c r="P71" s="98">
        <f>3*Suppliers!U29+2*Suppliers_stock_balance!P6</f>
        <v/>
      </c>
      <c r="Q71" s="98">
        <f>3*Suppliers!V29+2*Suppliers_stock_balance!Q6</f>
        <v/>
      </c>
      <c r="R71" s="98">
        <f>3*Suppliers!W29+2*Suppliers_stock_balance!R6</f>
        <v/>
      </c>
    </row>
    <row r="72">
      <c r="C72" s="13" t="n"/>
      <c r="D72" s="98" t="n"/>
      <c r="E72" s="98" t="n"/>
      <c r="F72" s="98" t="n"/>
      <c r="G72" s="98" t="n"/>
      <c r="H72" s="98" t="n"/>
      <c r="I72" s="98" t="n"/>
      <c r="J72" s="98" t="n"/>
      <c r="K72" s="98" t="n"/>
      <c r="L72" s="98" t="n"/>
      <c r="M72" s="98" t="n"/>
      <c r="N72" s="98" t="n"/>
      <c r="O72" s="98" t="n"/>
      <c r="P72" s="98" t="n"/>
      <c r="Q72" s="98" t="n"/>
      <c r="R72" s="98" t="n"/>
    </row>
    <row r="74">
      <c r="C74" s="18" t="inlineStr">
        <is>
          <t>S0</t>
        </is>
      </c>
      <c r="D74" s="13" t="n">
        <v>1</v>
      </c>
      <c r="E74" s="13" t="n">
        <v>2</v>
      </c>
      <c r="F74" s="13" t="n">
        <v>3</v>
      </c>
      <c r="G74" s="13" t="n">
        <v>4</v>
      </c>
      <c r="H74" s="13" t="n">
        <v>5</v>
      </c>
      <c r="I74" s="13" t="n">
        <v>6</v>
      </c>
      <c r="J74" s="13" t="n">
        <v>7</v>
      </c>
      <c r="K74" s="13" t="n">
        <v>8</v>
      </c>
      <c r="L74" s="13" t="n">
        <v>9</v>
      </c>
      <c r="M74" s="13" t="n">
        <v>10</v>
      </c>
      <c r="N74" s="13" t="n">
        <v>11</v>
      </c>
      <c r="O74" s="13" t="n">
        <v>12</v>
      </c>
      <c r="P74" s="13" t="n">
        <v>13</v>
      </c>
      <c r="Q74" s="13" t="n">
        <v>14</v>
      </c>
      <c r="R74" s="13" t="n">
        <v>15</v>
      </c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  <c r="AE74" s="13" t="n"/>
      <c r="AF74" s="13" t="n"/>
      <c r="AG74" s="13" t="n"/>
      <c r="AH74" s="13" t="n"/>
    </row>
    <row r="75">
      <c r="C75" s="13" t="n">
        <v>1</v>
      </c>
      <c r="D75" s="98">
        <f>Suppliers_Cap!F39</f>
        <v/>
      </c>
      <c r="E75" s="98">
        <f>Suppliers_Cap!G39</f>
        <v/>
      </c>
      <c r="F75" s="98">
        <f>Suppliers_Cap!H39</f>
        <v/>
      </c>
      <c r="G75" s="98">
        <f>Suppliers_Cap!I39</f>
        <v/>
      </c>
      <c r="H75" s="98">
        <f>Suppliers_Cap!J39</f>
        <v/>
      </c>
      <c r="I75" s="98">
        <f>Suppliers_Cap!K39</f>
        <v/>
      </c>
      <c r="J75" s="98">
        <f>Suppliers_Cap!L39</f>
        <v/>
      </c>
      <c r="K75" s="98">
        <f>Suppliers_Cap!M39</f>
        <v/>
      </c>
      <c r="L75" s="98">
        <f>Suppliers_Cap!N39</f>
        <v/>
      </c>
      <c r="M75" s="98">
        <f>Suppliers_Cap!O39</f>
        <v/>
      </c>
      <c r="N75" s="98">
        <f>Suppliers_Cap!P39</f>
        <v/>
      </c>
      <c r="O75" s="98">
        <f>Suppliers_Cap!Q39</f>
        <v/>
      </c>
      <c r="P75" s="98">
        <f>Suppliers_Cap!R39</f>
        <v/>
      </c>
      <c r="Q75" s="98">
        <f>Suppliers_Cap!S39</f>
        <v/>
      </c>
      <c r="R75" s="98">
        <f>Suppliers_Cap!T39</f>
        <v/>
      </c>
      <c r="S75" s="110" t="n"/>
      <c r="AI75" s="110" t="n"/>
    </row>
    <row r="76">
      <c r="C76" s="13" t="n">
        <v>2</v>
      </c>
      <c r="D76" s="98">
        <f>Suppliers_Cap!F40</f>
        <v/>
      </c>
      <c r="E76" s="98">
        <f>Suppliers_Cap!G40</f>
        <v/>
      </c>
      <c r="F76" s="98">
        <f>Suppliers_Cap!H40</f>
        <v/>
      </c>
      <c r="G76" s="98">
        <f>Suppliers_Cap!I40</f>
        <v/>
      </c>
      <c r="H76" s="98">
        <f>Suppliers_Cap!J40</f>
        <v/>
      </c>
      <c r="I76" s="98">
        <f>Suppliers_Cap!K40</f>
        <v/>
      </c>
      <c r="J76" s="98">
        <f>Suppliers_Cap!L40</f>
        <v/>
      </c>
      <c r="K76" s="98">
        <f>Suppliers_Cap!M40</f>
        <v/>
      </c>
      <c r="L76" s="98">
        <f>Suppliers_Cap!N40</f>
        <v/>
      </c>
      <c r="M76" s="98">
        <f>Suppliers_Cap!O40</f>
        <v/>
      </c>
      <c r="N76" s="98">
        <f>Suppliers_Cap!P40</f>
        <v/>
      </c>
      <c r="O76" s="98">
        <f>Suppliers_Cap!Q40</f>
        <v/>
      </c>
      <c r="P76" s="98">
        <f>Suppliers_Cap!R40</f>
        <v/>
      </c>
      <c r="Q76" s="98">
        <f>Suppliers_Cap!S40</f>
        <v/>
      </c>
      <c r="R76" s="98">
        <f>Suppliers_Cap!T40</f>
        <v/>
      </c>
      <c r="S76" s="110" t="n"/>
      <c r="AI76" s="110" t="n"/>
    </row>
    <row r="77">
      <c r="C77" s="13" t="n">
        <v>3</v>
      </c>
      <c r="D77" s="98">
        <f>Suppliers_Cap!F41</f>
        <v/>
      </c>
      <c r="E77" s="98">
        <f>Suppliers_Cap!G41</f>
        <v/>
      </c>
      <c r="F77" s="98">
        <f>Suppliers_Cap!H41</f>
        <v/>
      </c>
      <c r="G77" s="98">
        <f>Suppliers_Cap!I41</f>
        <v/>
      </c>
      <c r="H77" s="98">
        <f>Suppliers_Cap!J41</f>
        <v/>
      </c>
      <c r="I77" s="98">
        <f>Suppliers_Cap!K41</f>
        <v/>
      </c>
      <c r="J77" s="98">
        <f>Suppliers_Cap!L41</f>
        <v/>
      </c>
      <c r="K77" s="98">
        <f>Suppliers_Cap!M41</f>
        <v/>
      </c>
      <c r="L77" s="98">
        <f>Suppliers_Cap!N41</f>
        <v/>
      </c>
      <c r="M77" s="98">
        <f>Suppliers_Cap!O41</f>
        <v/>
      </c>
      <c r="N77" s="98">
        <f>Suppliers_Cap!P41</f>
        <v/>
      </c>
      <c r="O77" s="98">
        <f>Suppliers_Cap!Q41</f>
        <v/>
      </c>
      <c r="P77" s="98">
        <f>Suppliers_Cap!R41</f>
        <v/>
      </c>
      <c r="Q77" s="98">
        <f>Suppliers_Cap!S41</f>
        <v/>
      </c>
      <c r="R77" s="98">
        <f>Suppliers_Cap!T41</f>
        <v/>
      </c>
      <c r="S77" s="110" t="n"/>
      <c r="AI77" s="110" t="n"/>
    </row>
    <row r="79">
      <c r="B79" s="18" t="inlineStr">
        <is>
          <t>Min Rep</t>
        </is>
      </c>
      <c r="C79" s="18" t="inlineStr">
        <is>
          <t>2*ELTw-RunOutTimew</t>
        </is>
      </c>
      <c r="D79" s="13" t="n">
        <v>1</v>
      </c>
      <c r="E79" s="13" t="n">
        <v>2</v>
      </c>
      <c r="F79" s="13" t="n">
        <v>3</v>
      </c>
      <c r="G79" s="13" t="n">
        <v>4</v>
      </c>
      <c r="H79" s="13" t="n">
        <v>5</v>
      </c>
      <c r="I79" s="13" t="n">
        <v>6</v>
      </c>
      <c r="J79" s="13" t="n">
        <v>7</v>
      </c>
      <c r="K79" s="13" t="n">
        <v>8</v>
      </c>
      <c r="L79" s="13" t="n">
        <v>9</v>
      </c>
      <c r="M79" s="13" t="n">
        <v>10</v>
      </c>
      <c r="N79" s="13" t="n">
        <v>11</v>
      </c>
      <c r="O79" s="13" t="n">
        <v>12</v>
      </c>
      <c r="P79" s="13" t="n">
        <v>13</v>
      </c>
      <c r="Q79" s="13" t="n">
        <v>14</v>
      </c>
      <c r="R79" s="13" t="n">
        <v>15</v>
      </c>
    </row>
    <row r="80">
      <c r="C80" s="13" t="n">
        <v>1</v>
      </c>
      <c r="D80" s="98">
        <f>IF(D63&lt;0,"Inesgotável",(2*D4-D63))</f>
        <v/>
      </c>
      <c r="E80" s="98">
        <f>IF(E63&lt;0,"Inesgotável",(2*E4-E63))</f>
        <v/>
      </c>
      <c r="F80" s="98">
        <f>IF(F63&lt;0,"Inesgotável",(2*F4-F63))</f>
        <v/>
      </c>
      <c r="G80" s="98">
        <f>IF(G63&lt;0,"Inesgotável",(2*G4-G63))</f>
        <v/>
      </c>
      <c r="H80" s="98">
        <f>IF(H63&lt;0,"Inesgotável",(2*H4-H63))</f>
        <v/>
      </c>
      <c r="I80" s="98">
        <f>IF(I63&lt;0,"Inesgotável",(2*I4-I63))</f>
        <v/>
      </c>
      <c r="J80" s="98">
        <f>IF(J63&lt;0,"Inesgotável",(2*J4-J63))</f>
        <v/>
      </c>
      <c r="K80" s="98">
        <f>IF(K63&lt;0,"Inesgotável",(2*K4-K63))</f>
        <v/>
      </c>
      <c r="L80" s="98">
        <f>IF(L63&lt;0,"Inesgotável",(2*L4-L63))</f>
        <v/>
      </c>
      <c r="M80" s="98">
        <f>IF(M63&lt;0,"Inesgotável",(2*M4-M63))</f>
        <v/>
      </c>
      <c r="N80" s="98">
        <f>IF(N63&lt;0,"Inesgotável",(2*N4-N63))</f>
        <v/>
      </c>
      <c r="O80" s="98">
        <f>IF(O63&lt;0,"Inesgotável",(2*O4-O63))</f>
        <v/>
      </c>
      <c r="P80" s="98">
        <f>IF(P63&lt;0,"Inesgotável",(2*P4-P63))</f>
        <v/>
      </c>
      <c r="Q80" s="98">
        <f>IF(Q63&lt;0,"Inesgotável",(2*Q4-Q63))</f>
        <v/>
      </c>
      <c r="R80" s="98">
        <f>IF(R63&lt;0,"Inesgotável",(2*R4-R63))</f>
        <v/>
      </c>
      <c r="AJ80" s="47" t="n"/>
    </row>
    <row r="81">
      <c r="C81" s="13" t="n">
        <v>2</v>
      </c>
      <c r="D81" s="98">
        <f>IF(D64&lt;0,"Inesgotável",(2*D5-D64))</f>
        <v/>
      </c>
      <c r="E81" s="98">
        <f>IF(E64&lt;0,"Inesgotável",(2*E5-E64))</f>
        <v/>
      </c>
      <c r="F81" s="98">
        <f>IF(F64&lt;0,"Inesgotável",(2*F5-F64))</f>
        <v/>
      </c>
      <c r="G81" s="98">
        <f>IF(G64&lt;0,"Inesgotável",(2*G5-G64))</f>
        <v/>
      </c>
      <c r="H81" s="98">
        <f>IF(H64&lt;0,"Inesgotável",(2*H5-H64))</f>
        <v/>
      </c>
      <c r="I81" s="98">
        <f>IF(I64&lt;0,"Inesgotável",(2*I5-I64))</f>
        <v/>
      </c>
      <c r="J81" s="98">
        <f>IF(J64&lt;0,"Inesgotável",(2*J5-J64))</f>
        <v/>
      </c>
      <c r="K81" s="98">
        <f>IF(K64&lt;0,"Inesgotável",(2*K5-K64))</f>
        <v/>
      </c>
      <c r="L81" s="98">
        <f>IF(L64&lt;0,"Inesgotável",(2*L5-L64))</f>
        <v/>
      </c>
      <c r="M81" s="98">
        <f>IF(M64&lt;0,"Inesgotável",(2*M5-M64))</f>
        <v/>
      </c>
      <c r="N81" s="98">
        <f>IF(N64&lt;0,"Inesgotável",(2*N5-N64))</f>
        <v/>
      </c>
      <c r="O81" s="98">
        <f>IF(O64&lt;0,"Inesgotável",(2*O5-O64))</f>
        <v/>
      </c>
      <c r="P81" s="98">
        <f>IF(P64&lt;0,"Inesgotável",(2*P5-P64))</f>
        <v/>
      </c>
      <c r="Q81" s="98">
        <f>IF(Q64&lt;0,"Inesgotável",(2*Q5-Q64))</f>
        <v/>
      </c>
      <c r="R81" s="98">
        <f>IF(R64&lt;0,"Inesgotável",(2*R5-R64))</f>
        <v/>
      </c>
      <c r="AJ81" s="47" t="n"/>
    </row>
    <row r="82">
      <c r="C82" s="13" t="n">
        <v>3</v>
      </c>
      <c r="D82" s="98">
        <f>IF(D65&lt;0,"Inesgotável",(2*D6-D65))</f>
        <v/>
      </c>
      <c r="E82" s="98">
        <f>IF(E65&lt;0,"Inesgotável",(2*E6-E65))</f>
        <v/>
      </c>
      <c r="F82" s="98">
        <f>IF(F65&lt;0,"Inesgotável",(2*F6-F65))</f>
        <v/>
      </c>
      <c r="G82" s="98">
        <f>IF(G65&lt;0,"Inesgotável",(2*G6-G65))</f>
        <v/>
      </c>
      <c r="H82" s="98">
        <f>IF(H65&lt;0,"Inesgotável",(2*H6-H65))</f>
        <v/>
      </c>
      <c r="I82" s="98">
        <f>IF(I65&lt;0,"Inesgotável",(2*I6-I65))</f>
        <v/>
      </c>
      <c r="J82" s="98">
        <f>IF(J65&lt;0,"Inesgotável",(2*J6-J65))</f>
        <v/>
      </c>
      <c r="K82" s="98">
        <f>IF(K65&lt;0,"Inesgotável",(2*K6-K65))</f>
        <v/>
      </c>
      <c r="L82" s="98">
        <f>IF(L65&lt;0,"Inesgotável",(2*L6-L65))</f>
        <v/>
      </c>
      <c r="M82" s="98">
        <f>IF(M65&lt;0,"Inesgotável",(2*M6-M65))</f>
        <v/>
      </c>
      <c r="N82" s="98">
        <f>IF(N65&lt;0,"Inesgotável",(2*N6-N65))</f>
        <v/>
      </c>
      <c r="O82" s="98">
        <f>IF(O65&lt;0,"Inesgotável",(2*O6-O65))</f>
        <v/>
      </c>
      <c r="P82" s="98">
        <f>IF(P65&lt;0,"Inesgotável",(2*P6-P65))</f>
        <v/>
      </c>
      <c r="Q82" s="98">
        <f>IF(Q65&lt;0,"Inesgotável",(2*Q6-Q65))</f>
        <v/>
      </c>
      <c r="R82" s="98">
        <f>IF(R65&lt;0,"Inesgotável",(2*R6-R65))</f>
        <v/>
      </c>
      <c r="AJ82" s="47" t="n"/>
    </row>
    <row r="85">
      <c r="C85" s="13" t="inlineStr">
        <is>
          <t>SigmaELTw</t>
        </is>
      </c>
      <c r="D85" s="13" t="n">
        <v>1</v>
      </c>
      <c r="E85" s="13" t="n">
        <v>2</v>
      </c>
      <c r="F85" s="13" t="n">
        <v>3</v>
      </c>
      <c r="G85" s="13" t="n">
        <v>4</v>
      </c>
      <c r="H85" s="13" t="n">
        <v>5</v>
      </c>
      <c r="I85" s="13" t="n">
        <v>6</v>
      </c>
      <c r="J85" s="13" t="n">
        <v>7</v>
      </c>
      <c r="K85" s="13" t="n">
        <v>8</v>
      </c>
      <c r="L85" s="13" t="n">
        <v>9</v>
      </c>
      <c r="M85" s="13" t="n">
        <v>10</v>
      </c>
      <c r="N85" s="13" t="n">
        <v>11</v>
      </c>
      <c r="O85" s="13" t="n">
        <v>12</v>
      </c>
      <c r="P85" s="13" t="n">
        <v>13</v>
      </c>
      <c r="Q85" s="13" t="n">
        <v>14</v>
      </c>
      <c r="R85" s="13" t="n">
        <v>15</v>
      </c>
    </row>
    <row r="86">
      <c r="C86" s="13" t="n">
        <v>1</v>
      </c>
      <c r="D86" s="98">
        <f>Suppliers!I27</f>
        <v/>
      </c>
      <c r="E86" s="98">
        <f>Suppliers!J27</f>
        <v/>
      </c>
      <c r="F86" s="98">
        <f>Suppliers!K27</f>
        <v/>
      </c>
      <c r="G86" s="98">
        <f>Suppliers!L27</f>
        <v/>
      </c>
      <c r="H86" s="98">
        <f>Suppliers!M27</f>
        <v/>
      </c>
      <c r="I86" s="98">
        <f>Suppliers!N27</f>
        <v/>
      </c>
      <c r="J86" s="98">
        <f>Suppliers!O27</f>
        <v/>
      </c>
      <c r="K86" s="98">
        <f>Suppliers!P27</f>
        <v/>
      </c>
      <c r="L86" s="98">
        <f>Suppliers!Q27</f>
        <v/>
      </c>
      <c r="M86" s="98">
        <f>Suppliers!R27</f>
        <v/>
      </c>
      <c r="N86" s="98">
        <f>Suppliers!S27</f>
        <v/>
      </c>
      <c r="O86" s="98">
        <f>Suppliers!T27</f>
        <v/>
      </c>
      <c r="P86" s="98">
        <f>Suppliers!U27</f>
        <v/>
      </c>
      <c r="Q86" s="98">
        <f>Suppliers!V27</f>
        <v/>
      </c>
      <c r="R86" s="98">
        <f>Suppliers!W27</f>
        <v/>
      </c>
    </row>
    <row r="87">
      <c r="C87" s="13" t="n">
        <v>2</v>
      </c>
      <c r="D87" s="98">
        <f>Suppliers!I28</f>
        <v/>
      </c>
      <c r="E87" s="98">
        <f>Suppliers!J28</f>
        <v/>
      </c>
      <c r="F87" s="98">
        <f>Suppliers!K28</f>
        <v/>
      </c>
      <c r="G87" s="98">
        <f>Suppliers!L28</f>
        <v/>
      </c>
      <c r="H87" s="98">
        <f>Suppliers!M28</f>
        <v/>
      </c>
      <c r="I87" s="98">
        <f>Suppliers!N28</f>
        <v/>
      </c>
      <c r="J87" s="98">
        <f>Suppliers!O28</f>
        <v/>
      </c>
      <c r="K87" s="98">
        <f>Suppliers!P28</f>
        <v/>
      </c>
      <c r="L87" s="98">
        <f>Suppliers!Q28</f>
        <v/>
      </c>
      <c r="M87" s="98">
        <f>Suppliers!R28</f>
        <v/>
      </c>
      <c r="N87" s="98">
        <f>Suppliers!S28</f>
        <v/>
      </c>
      <c r="O87" s="98">
        <f>Suppliers!T28</f>
        <v/>
      </c>
      <c r="P87" s="98">
        <f>Suppliers!U28</f>
        <v/>
      </c>
      <c r="Q87" s="98">
        <f>Suppliers!V28</f>
        <v/>
      </c>
      <c r="R87" s="98">
        <f>Suppliers!W28</f>
        <v/>
      </c>
    </row>
    <row r="88">
      <c r="C88" s="13" t="n">
        <v>3</v>
      </c>
      <c r="D88" s="98">
        <f>Suppliers!I29</f>
        <v/>
      </c>
      <c r="E88" s="98">
        <f>Suppliers!J29</f>
        <v/>
      </c>
      <c r="F88" s="98">
        <f>Suppliers!K29</f>
        <v/>
      </c>
      <c r="G88" s="98">
        <f>Suppliers!L29</f>
        <v/>
      </c>
      <c r="H88" s="98">
        <f>Suppliers!M29</f>
        <v/>
      </c>
      <c r="I88" s="98">
        <f>Suppliers!N29</f>
        <v/>
      </c>
      <c r="J88" s="98">
        <f>Suppliers!O29</f>
        <v/>
      </c>
      <c r="K88" s="98">
        <f>Suppliers!P29</f>
        <v/>
      </c>
      <c r="L88" s="98">
        <f>Suppliers!Q29</f>
        <v/>
      </c>
      <c r="M88" s="98">
        <f>Suppliers!R29</f>
        <v/>
      </c>
      <c r="N88" s="98">
        <f>Suppliers!S29</f>
        <v/>
      </c>
      <c r="O88" s="98">
        <f>Suppliers!T29</f>
        <v/>
      </c>
      <c r="P88" s="98">
        <f>Suppliers!U29</f>
        <v/>
      </c>
      <c r="Q88" s="98">
        <f>Suppliers!V29</f>
        <v/>
      </c>
      <c r="R88" s="98">
        <f>Suppliers!W29</f>
        <v/>
      </c>
    </row>
    <row r="91">
      <c r="B91" s="67" t="inlineStr">
        <is>
          <t>Results</t>
        </is>
      </c>
      <c r="C91" s="73" t="inlineStr">
        <is>
          <t>vZw</t>
        </is>
      </c>
      <c r="D91" s="13" t="n">
        <v>1</v>
      </c>
      <c r="E91" s="13" t="n">
        <v>2</v>
      </c>
      <c r="F91" s="13" t="n">
        <v>3</v>
      </c>
      <c r="G91" s="13" t="n">
        <v>4</v>
      </c>
      <c r="H91" s="13" t="n">
        <v>5</v>
      </c>
      <c r="I91" s="13" t="n">
        <v>6</v>
      </c>
      <c r="J91" s="13" t="n">
        <v>7</v>
      </c>
      <c r="K91" s="13" t="n">
        <v>8</v>
      </c>
      <c r="L91" s="13" t="n">
        <v>9</v>
      </c>
      <c r="M91" s="13" t="n">
        <v>10</v>
      </c>
      <c r="N91" s="13" t="n">
        <v>11</v>
      </c>
      <c r="O91" s="13" t="n">
        <v>12</v>
      </c>
      <c r="P91" s="13" t="n">
        <v>13</v>
      </c>
      <c r="Q91" s="13" t="n">
        <v>14</v>
      </c>
      <c r="R91" s="13" t="n">
        <v>15</v>
      </c>
      <c r="U91" s="48" t="n"/>
      <c r="V91" s="48" t="n"/>
      <c r="W91" s="48" t="n"/>
      <c r="X91" s="48" t="n"/>
      <c r="Y91" s="48" t="n"/>
      <c r="Z91" s="48" t="n"/>
      <c r="AA91" s="48" t="n"/>
      <c r="AB91" s="48" t="n"/>
      <c r="AC91" s="48" t="n"/>
      <c r="AD91" s="48" t="n"/>
      <c r="AE91" s="48" t="n"/>
      <c r="AF91" s="48" t="n"/>
      <c r="AG91" s="48" t="n"/>
      <c r="AH91" s="48" t="n"/>
      <c r="AI91" s="48" t="n"/>
      <c r="AJ91" s="48" t="n"/>
    </row>
    <row r="92">
      <c r="C92" s="13" t="n">
        <v>1</v>
      </c>
      <c r="D92" s="109" t="n">
        <v>2.078587365791734</v>
      </c>
      <c r="E92" s="109" t="n">
        <v>2.053537405953549</v>
      </c>
      <c r="F92" s="109" t="n">
        <v>2.140020107864324</v>
      </c>
      <c r="G92" s="109" t="n">
        <v>2.106234340195172</v>
      </c>
      <c r="H92" s="109" t="n">
        <v>2.051940132463908</v>
      </c>
      <c r="I92" s="109" t="n">
        <v>2.110123992452457</v>
      </c>
      <c r="J92" s="109" t="n">
        <v>2.13185169190659</v>
      </c>
      <c r="K92" s="109" t="n">
        <v>2.096008606047018</v>
      </c>
      <c r="L92" s="109" t="n">
        <v>2.080827094085873</v>
      </c>
      <c r="M92" s="109" t="n">
        <v>2.050075859745824</v>
      </c>
      <c r="N92" s="109" t="n">
        <v>2.047721763210491</v>
      </c>
      <c r="O92" s="109" t="n">
        <v>2.052193453234022</v>
      </c>
      <c r="P92" s="109" t="n">
        <v>2.066965964523324</v>
      </c>
      <c r="Q92" s="109" t="n">
        <v>2.093654606090063</v>
      </c>
      <c r="R92" s="109" t="n">
        <v>2.090761426122114</v>
      </c>
      <c r="T92" s="107">
        <f>D92-Suppliers!AA22</f>
        <v/>
      </c>
      <c r="U92" s="107">
        <f>E92-Suppliers!AB22</f>
        <v/>
      </c>
      <c r="V92" s="107">
        <f>F92-Suppliers!AC22</f>
        <v/>
      </c>
      <c r="W92" s="107">
        <f>G92-Suppliers!AD22</f>
        <v/>
      </c>
      <c r="X92" s="107">
        <f>H92-Suppliers!AE22</f>
        <v/>
      </c>
      <c r="Y92" s="107">
        <f>I92-Suppliers!AF22</f>
        <v/>
      </c>
      <c r="Z92" s="107">
        <f>J92-Suppliers!AG22</f>
        <v/>
      </c>
      <c r="AA92" s="107">
        <f>K92-Suppliers!AH22</f>
        <v/>
      </c>
      <c r="AB92" s="107">
        <f>L92-Suppliers!AI22</f>
        <v/>
      </c>
      <c r="AC92" s="107">
        <f>M92-Suppliers!AJ22</f>
        <v/>
      </c>
      <c r="AD92" s="107">
        <f>N92-Suppliers!AK22</f>
        <v/>
      </c>
      <c r="AE92" s="107">
        <f>O92-Suppliers!AL22</f>
        <v/>
      </c>
      <c r="AF92" s="107">
        <f>P92-Suppliers!AM22</f>
        <v/>
      </c>
      <c r="AG92" s="107">
        <f>Q92-Suppliers!AN22</f>
        <v/>
      </c>
      <c r="AH92" s="107">
        <f>R92-Suppliers!AO22</f>
        <v/>
      </c>
      <c r="AI92" s="48" t="n"/>
      <c r="AJ92" s="48" t="n"/>
    </row>
    <row r="93">
      <c r="C93" s="13" t="n">
        <v>2</v>
      </c>
      <c r="D93" s="109" t="n">
        <v>2.067171014324135</v>
      </c>
      <c r="E93" s="109" t="n">
        <v>2.063033957825056</v>
      </c>
      <c r="F93" s="109" t="n">
        <v>2.069841455028904</v>
      </c>
      <c r="G93" s="109" t="n">
        <v>2.135527111742743</v>
      </c>
      <c r="H93" s="109" t="n">
        <v>2.050938152088705</v>
      </c>
      <c r="I93" s="109" t="n">
        <v>2.061919258731397</v>
      </c>
      <c r="J93" s="109" t="n">
        <v>2.0471317326183</v>
      </c>
      <c r="K93" s="109" t="n">
        <v>2.080713094049273</v>
      </c>
      <c r="L93" s="109" t="n">
        <v>2.068295770113913</v>
      </c>
      <c r="M93" s="109" t="n">
        <v>2.076117690012865</v>
      </c>
      <c r="N93" s="109" t="n">
        <v>2.090114160262576</v>
      </c>
      <c r="O93" s="109" t="n">
        <v>2.064505929898587</v>
      </c>
      <c r="P93" s="109" t="n">
        <v>2.065296621899688</v>
      </c>
      <c r="Q93" s="109" t="n">
        <v>2.053653435663925</v>
      </c>
      <c r="R93" s="109" t="n">
        <v>2.067168589306711</v>
      </c>
      <c r="T93" s="107">
        <f>D93-Suppliers!AA23</f>
        <v/>
      </c>
      <c r="U93" s="107">
        <f>E93-Suppliers!AB23</f>
        <v/>
      </c>
      <c r="V93" s="107">
        <f>F93-Suppliers!AC23</f>
        <v/>
      </c>
      <c r="W93" s="107">
        <f>G93-Suppliers!AD23</f>
        <v/>
      </c>
      <c r="X93" s="107">
        <f>H93-Suppliers!AE23</f>
        <v/>
      </c>
      <c r="Y93" s="107">
        <f>I93-Suppliers!AF23</f>
        <v/>
      </c>
      <c r="Z93" s="107">
        <f>J93-Suppliers!AG23</f>
        <v/>
      </c>
      <c r="AA93" s="107">
        <f>K93-Suppliers!AH23</f>
        <v/>
      </c>
      <c r="AB93" s="107">
        <f>L93-Suppliers!AI23</f>
        <v/>
      </c>
      <c r="AC93" s="107">
        <f>M93-Suppliers!AJ23</f>
        <v/>
      </c>
      <c r="AD93" s="107">
        <f>N93-Suppliers!AK23</f>
        <v/>
      </c>
      <c r="AE93" s="107">
        <f>O93-Suppliers!AL23</f>
        <v/>
      </c>
      <c r="AF93" s="107">
        <f>P93-Suppliers!AM23</f>
        <v/>
      </c>
      <c r="AG93" s="107">
        <f>Q93-Suppliers!AN23</f>
        <v/>
      </c>
      <c r="AH93" s="107">
        <f>R93-Suppliers!AO23</f>
        <v/>
      </c>
      <c r="AI93" s="48" t="n"/>
      <c r="AJ93" s="48" t="n"/>
    </row>
    <row r="94">
      <c r="C94" s="13" t="n">
        <v>3</v>
      </c>
      <c r="D94" s="109" t="n">
        <v>2.109508844072434</v>
      </c>
      <c r="E94" s="109" t="n">
        <v>2.088215088224032</v>
      </c>
      <c r="F94" s="109" t="n">
        <v>2.147976108400943</v>
      </c>
      <c r="G94" s="109" t="n">
        <v>2.066251751758545</v>
      </c>
      <c r="H94" s="109" t="n">
        <v>2.084714197560448</v>
      </c>
      <c r="I94" s="109" t="n">
        <v>2.134273012708085</v>
      </c>
      <c r="J94" s="109" t="n">
        <v>2.155562298914059</v>
      </c>
      <c r="K94" s="109" t="n">
        <v>2.058427374105428</v>
      </c>
      <c r="L94" s="109" t="n">
        <v>2.106518618111071</v>
      </c>
      <c r="M94" s="109" t="n">
        <v>2.052651066095919</v>
      </c>
      <c r="N94" s="109" t="n">
        <v>2.116694305908986</v>
      </c>
      <c r="O94" s="109" t="n">
        <v>2.047582022084143</v>
      </c>
      <c r="P94" s="109" t="n">
        <v>2.074355574911937</v>
      </c>
      <c r="Q94" s="109" t="n">
        <v>2.053646723559968</v>
      </c>
      <c r="R94" s="109" t="n">
        <v>2.066708572275346</v>
      </c>
      <c r="T94" s="107">
        <f>D94-Suppliers!AA24</f>
        <v/>
      </c>
      <c r="U94" s="107">
        <f>E94-Suppliers!AB24</f>
        <v/>
      </c>
      <c r="V94" s="107">
        <f>F94-Suppliers!AC24</f>
        <v/>
      </c>
      <c r="W94" s="107">
        <f>G94-Suppliers!AD24</f>
        <v/>
      </c>
      <c r="X94" s="107">
        <f>H94-Suppliers!AE24</f>
        <v/>
      </c>
      <c r="Y94" s="107">
        <f>I94-Suppliers!AF24</f>
        <v/>
      </c>
      <c r="Z94" s="107">
        <f>J94-Suppliers!AG24</f>
        <v/>
      </c>
      <c r="AA94" s="107">
        <f>K94-Suppliers!AH24</f>
        <v/>
      </c>
      <c r="AB94" s="107">
        <f>L94-Suppliers!AI24</f>
        <v/>
      </c>
      <c r="AC94" s="107">
        <f>M94-Suppliers!AJ24</f>
        <v/>
      </c>
      <c r="AD94" s="107">
        <f>N94-Suppliers!AK24</f>
        <v/>
      </c>
      <c r="AE94" s="107">
        <f>O94-Suppliers!AL24</f>
        <v/>
      </c>
      <c r="AF94" s="107">
        <f>P94-Suppliers!AM24</f>
        <v/>
      </c>
      <c r="AG94" s="107">
        <f>Q94-Suppliers!AN24</f>
        <v/>
      </c>
      <c r="AH94" s="107">
        <f>R94-Suppliers!AO24</f>
        <v/>
      </c>
      <c r="AI94" s="48" t="n"/>
      <c r="AJ94" s="48" t="n"/>
    </row>
    <row r="96">
      <c r="F96" s="107" t="n"/>
    </row>
    <row r="97">
      <c r="C97" s="13" t="inlineStr">
        <is>
          <t>vZw*SigmaELTw</t>
        </is>
      </c>
      <c r="D97" s="13" t="n">
        <v>1</v>
      </c>
      <c r="E97" s="13" t="n">
        <v>2</v>
      </c>
      <c r="F97" s="13" t="n">
        <v>3</v>
      </c>
      <c r="G97" s="13" t="n">
        <v>4</v>
      </c>
      <c r="H97" s="13" t="n">
        <v>5</v>
      </c>
      <c r="I97" s="13" t="n">
        <v>6</v>
      </c>
      <c r="J97" s="13" t="n">
        <v>7</v>
      </c>
      <c r="K97" s="13" t="n">
        <v>8</v>
      </c>
      <c r="L97" s="13" t="n">
        <v>9</v>
      </c>
      <c r="M97" s="13" t="n">
        <v>10</v>
      </c>
      <c r="N97" s="13" t="n">
        <v>11</v>
      </c>
      <c r="O97" s="13" t="n">
        <v>12</v>
      </c>
      <c r="P97" s="13" t="n">
        <v>13</v>
      </c>
      <c r="Q97" s="13" t="n">
        <v>14</v>
      </c>
      <c r="R97" s="13" t="n">
        <v>15</v>
      </c>
    </row>
    <row r="98">
      <c r="C98" s="13" t="n">
        <v>1</v>
      </c>
      <c r="D98" s="98">
        <f>D92*D86</f>
        <v/>
      </c>
      <c r="E98" s="98">
        <f>E92*E86</f>
        <v/>
      </c>
      <c r="F98" s="98">
        <f>F92*F86</f>
        <v/>
      </c>
      <c r="G98" s="98">
        <f>G92*G86</f>
        <v/>
      </c>
      <c r="H98" s="98">
        <f>H92*H86</f>
        <v/>
      </c>
      <c r="I98" s="98">
        <f>I92*I86</f>
        <v/>
      </c>
      <c r="J98" s="98">
        <f>J92*J86</f>
        <v/>
      </c>
      <c r="K98" s="98">
        <f>K92*K86</f>
        <v/>
      </c>
      <c r="L98" s="98">
        <f>L92*L86</f>
        <v/>
      </c>
      <c r="M98" s="98">
        <f>M92*M86</f>
        <v/>
      </c>
      <c r="N98" s="98">
        <f>N92*N86</f>
        <v/>
      </c>
      <c r="O98" s="98">
        <f>O92*O86</f>
        <v/>
      </c>
      <c r="P98" s="98">
        <f>P92*P86</f>
        <v/>
      </c>
      <c r="Q98" s="98">
        <f>Q92*Q86</f>
        <v/>
      </c>
      <c r="R98" s="98">
        <f>R92*R86</f>
        <v/>
      </c>
    </row>
    <row r="99">
      <c r="C99" s="13" t="n">
        <v>2</v>
      </c>
      <c r="D99" s="98">
        <f>D93*D87</f>
        <v/>
      </c>
      <c r="E99" s="98">
        <f>E93*E87</f>
        <v/>
      </c>
      <c r="F99" s="98">
        <f>F93*F87</f>
        <v/>
      </c>
      <c r="G99" s="98">
        <f>G93*G87</f>
        <v/>
      </c>
      <c r="H99" s="98">
        <f>H93*H87</f>
        <v/>
      </c>
      <c r="I99" s="98">
        <f>I93*I87</f>
        <v/>
      </c>
      <c r="J99" s="98">
        <f>J93*J87</f>
        <v/>
      </c>
      <c r="K99" s="98">
        <f>K93*K87</f>
        <v/>
      </c>
      <c r="L99" s="98">
        <f>L93*L87</f>
        <v/>
      </c>
      <c r="M99" s="98">
        <f>M93*M87</f>
        <v/>
      </c>
      <c r="N99" s="98">
        <f>N93*N87</f>
        <v/>
      </c>
      <c r="O99" s="98">
        <f>O93*O87</f>
        <v/>
      </c>
      <c r="P99" s="98">
        <f>P93*P87</f>
        <v/>
      </c>
      <c r="Q99" s="98">
        <f>Q93*Q87</f>
        <v/>
      </c>
      <c r="R99" s="98">
        <f>R93*R87</f>
        <v/>
      </c>
    </row>
    <row r="100">
      <c r="C100" s="13" t="n">
        <v>3</v>
      </c>
      <c r="D100" s="98">
        <f>D94*D88</f>
        <v/>
      </c>
      <c r="E100" s="98">
        <f>E94*E88</f>
        <v/>
      </c>
      <c r="F100" s="98">
        <f>F94*F88</f>
        <v/>
      </c>
      <c r="G100" s="98">
        <f>G94*G88</f>
        <v/>
      </c>
      <c r="H100" s="98">
        <f>H94*H88</f>
        <v/>
      </c>
      <c r="I100" s="98">
        <f>I94*I88</f>
        <v/>
      </c>
      <c r="J100" s="98">
        <f>J94*J88</f>
        <v/>
      </c>
      <c r="K100" s="98">
        <f>K94*K88</f>
        <v/>
      </c>
      <c r="L100" s="98">
        <f>L94*L88</f>
        <v/>
      </c>
      <c r="M100" s="98">
        <f>M94*M88</f>
        <v/>
      </c>
      <c r="N100" s="98">
        <f>N94*N88</f>
        <v/>
      </c>
      <c r="O100" s="98">
        <f>O94*O88</f>
        <v/>
      </c>
      <c r="P100" s="98">
        <f>P94*P88</f>
        <v/>
      </c>
      <c r="Q100" s="98">
        <f>Q94*Q88</f>
        <v/>
      </c>
      <c r="R100" s="98">
        <f>R94*R88</f>
        <v/>
      </c>
    </row>
    <row r="103">
      <c r="C103" s="13" t="inlineStr">
        <is>
          <t>RunOutTimew - ELTw</t>
        </is>
      </c>
      <c r="D103" s="13" t="n">
        <v>1</v>
      </c>
      <c r="E103" s="13" t="n">
        <v>2</v>
      </c>
      <c r="F103" s="13" t="n">
        <v>3</v>
      </c>
      <c r="G103" s="13" t="n">
        <v>4</v>
      </c>
      <c r="H103" s="13" t="n">
        <v>5</v>
      </c>
      <c r="I103" s="13" t="n">
        <v>6</v>
      </c>
      <c r="J103" s="13" t="n">
        <v>7</v>
      </c>
      <c r="K103" s="13" t="n">
        <v>8</v>
      </c>
      <c r="L103" s="13" t="n">
        <v>9</v>
      </c>
      <c r="M103" s="13" t="n">
        <v>10</v>
      </c>
      <c r="N103" s="13" t="n">
        <v>11</v>
      </c>
      <c r="O103" s="13" t="n">
        <v>12</v>
      </c>
      <c r="P103" s="13" t="n">
        <v>13</v>
      </c>
      <c r="Q103" s="13" t="n">
        <v>14</v>
      </c>
      <c r="R103" s="13" t="n">
        <v>15</v>
      </c>
    </row>
    <row r="104">
      <c r="C104" s="13" t="n">
        <v>1</v>
      </c>
      <c r="D104" s="98">
        <f>IF(D63&lt;0,"inexhaustible",D63-D4)</f>
        <v/>
      </c>
      <c r="E104" s="98">
        <f>IF(E63&lt;0,"inexhaustible",E63-E4)</f>
        <v/>
      </c>
      <c r="F104" s="98">
        <f>IF(F63&lt;0,"inexhaustible",F63-F4)</f>
        <v/>
      </c>
      <c r="G104" s="98">
        <f>IF(G63&lt;0,"inexhaustible",G63-G4)</f>
        <v/>
      </c>
      <c r="H104" s="98">
        <f>IF(H63&lt;0,"inexhaustible",H63-H4)</f>
        <v/>
      </c>
      <c r="I104" s="98">
        <f>IF(I63&lt;0,"inexhaustible",I63-I4)</f>
        <v/>
      </c>
      <c r="J104" s="98">
        <f>IF(J63&lt;0,"inexhaustible",J63-J4)</f>
        <v/>
      </c>
      <c r="K104" s="98">
        <f>IF(K63&lt;0,"inexhaustible",K63-K4)</f>
        <v/>
      </c>
      <c r="L104" s="98">
        <f>IF(L63&lt;0,"inexhaustible",L63-L4)</f>
        <v/>
      </c>
      <c r="M104" s="98">
        <f>IF(M63&lt;0,"inexhaustible",M63-M4)</f>
        <v/>
      </c>
      <c r="N104" s="98">
        <f>IF(N63&lt;0,"inexhaustible",N63-N4)</f>
        <v/>
      </c>
      <c r="O104" s="98">
        <f>IF(O63&lt;0,"inexhaustible",O63-O4)</f>
        <v/>
      </c>
      <c r="P104" s="98">
        <f>IF(P63&lt;0,"inexhaustible",P63-P4)</f>
        <v/>
      </c>
      <c r="Q104" s="98">
        <f>IF(Q63&lt;0,"inexhaustible",Q63-Q4)</f>
        <v/>
      </c>
      <c r="R104" s="98">
        <f>IF(R63&lt;0,"inexhaustible",R63-R4)</f>
        <v/>
      </c>
    </row>
    <row r="105">
      <c r="C105" s="13" t="n">
        <v>2</v>
      </c>
      <c r="D105" s="98">
        <f>IF(D64&lt;0,"inexhaustible",D64-D5)</f>
        <v/>
      </c>
      <c r="E105" s="98">
        <f>IF(E64&lt;0,"inexhaustible",E64-E5)</f>
        <v/>
      </c>
      <c r="F105" s="98">
        <f>IF(F64&lt;0,"inexhaustible",F64-F5)</f>
        <v/>
      </c>
      <c r="G105" s="98">
        <f>IF(G64&lt;0,"inexhaustible",G64-G5)</f>
        <v/>
      </c>
      <c r="H105" s="98">
        <f>IF(H64&lt;0,"inexhaustible",H64-H5)</f>
        <v/>
      </c>
      <c r="I105" s="98">
        <f>IF(I64&lt;0,"inexhaustible",I64-I5)</f>
        <v/>
      </c>
      <c r="J105" s="98">
        <f>IF(J64&lt;0,"inexhaustible",J64-J5)</f>
        <v/>
      </c>
      <c r="K105" s="98">
        <f>IF(K64&lt;0,"inexhaustible",K64-K5)</f>
        <v/>
      </c>
      <c r="L105" s="98">
        <f>IF(L64&lt;0,"inexhaustible",L64-L5)</f>
        <v/>
      </c>
      <c r="M105" s="98">
        <f>IF(M64&lt;0,"inexhaustible",M64-M5)</f>
        <v/>
      </c>
      <c r="N105" s="98">
        <f>IF(N64&lt;0,"inexhaustible",N64-N5)</f>
        <v/>
      </c>
      <c r="O105" s="98">
        <f>IF(O64&lt;0,"inexhaustible",O64-O5)</f>
        <v/>
      </c>
      <c r="P105" s="98">
        <f>IF(P64&lt;0,"inexhaustible",P64-P5)</f>
        <v/>
      </c>
      <c r="Q105" s="98">
        <f>IF(Q64&lt;0,"inexhaustible",Q64-Q5)</f>
        <v/>
      </c>
      <c r="R105" s="98">
        <f>IF(R64&lt;0,"inexhaustible",R64-R5)</f>
        <v/>
      </c>
    </row>
    <row r="106">
      <c r="C106" s="13" t="n">
        <v>3</v>
      </c>
      <c r="D106" s="98">
        <f>IF(D65&lt;0,"inexhaustible",D65-D6)</f>
        <v/>
      </c>
      <c r="E106" s="98">
        <f>IF(E65&lt;0,"inexhaustible",E65-E6)</f>
        <v/>
      </c>
      <c r="F106" s="98">
        <f>IF(F65&lt;0,"inexhaustible",F65-F6)</f>
        <v/>
      </c>
      <c r="G106" s="98">
        <f>IF(G65&lt;0,"inexhaustible",G65-G6)</f>
        <v/>
      </c>
      <c r="H106" s="98">
        <f>IF(H65&lt;0,"inexhaustible",H65-H6)</f>
        <v/>
      </c>
      <c r="I106" s="98">
        <f>IF(I65&lt;0,"inexhaustible",I65-I6)</f>
        <v/>
      </c>
      <c r="J106" s="98">
        <f>IF(J65&lt;0,"inexhaustible",J65-J6)</f>
        <v/>
      </c>
      <c r="K106" s="98">
        <f>IF(K65&lt;0,"inexhaustible",K65-K6)</f>
        <v/>
      </c>
      <c r="L106" s="98">
        <f>IF(L65&lt;0,"inexhaustible",L65-L6)</f>
        <v/>
      </c>
      <c r="M106" s="98">
        <f>IF(M65&lt;0,"inexhaustible",M65-M6)</f>
        <v/>
      </c>
      <c r="N106" s="98">
        <f>IF(N65&lt;0,"inexhaustible",N65-N6)</f>
        <v/>
      </c>
      <c r="O106" s="98">
        <f>IF(O65&lt;0,"inexhaustible",O65-O6)</f>
        <v/>
      </c>
      <c r="P106" s="98">
        <f>IF(P65&lt;0,"inexhaustible",P65-P6)</f>
        <v/>
      </c>
      <c r="Q106" s="98">
        <f>IF(Q65&lt;0,"inexhaustible",Q65-Q6)</f>
        <v/>
      </c>
      <c r="R106" s="98">
        <f>IF(R65&lt;0,"inexhaustible",R65-R6)</f>
        <v/>
      </c>
    </row>
    <row r="109">
      <c r="B109" s="67" t="inlineStr">
        <is>
          <t>Results</t>
        </is>
      </c>
      <c r="C109" s="71" t="inlineStr">
        <is>
          <t>bOmega1w</t>
        </is>
      </c>
      <c r="D109" s="13" t="n">
        <v>1</v>
      </c>
      <c r="E109" s="13" t="n">
        <v>2</v>
      </c>
      <c r="F109" s="13" t="n">
        <v>3</v>
      </c>
      <c r="G109" s="13" t="n">
        <v>4</v>
      </c>
      <c r="H109" s="13" t="n">
        <v>5</v>
      </c>
      <c r="I109" s="13" t="n">
        <v>6</v>
      </c>
      <c r="J109" s="13" t="n">
        <v>7</v>
      </c>
      <c r="K109" s="13" t="n">
        <v>8</v>
      </c>
      <c r="L109" s="13" t="n">
        <v>9</v>
      </c>
      <c r="M109" s="13" t="n">
        <v>10</v>
      </c>
      <c r="N109" s="13" t="n">
        <v>11</v>
      </c>
      <c r="O109" s="13" t="n">
        <v>12</v>
      </c>
      <c r="P109" s="13" t="n">
        <v>13</v>
      </c>
      <c r="Q109" s="13" t="n">
        <v>14</v>
      </c>
      <c r="R109" s="13" t="n">
        <v>15</v>
      </c>
    </row>
    <row r="110">
      <c r="C110" s="13" t="n">
        <v>1</v>
      </c>
      <c r="D110" s="72" t="n">
        <v>0</v>
      </c>
      <c r="E110" s="72" t="n">
        <v>0</v>
      </c>
      <c r="F110" s="72" t="n">
        <v>0</v>
      </c>
      <c r="G110" s="72" t="n">
        <v>0</v>
      </c>
      <c r="H110" s="72" t="n">
        <v>1</v>
      </c>
      <c r="I110" s="72" t="n">
        <v>0</v>
      </c>
      <c r="J110" s="72" t="n">
        <v>0</v>
      </c>
      <c r="K110" s="72" t="n">
        <v>0</v>
      </c>
      <c r="L110" s="72" t="n">
        <v>0</v>
      </c>
      <c r="M110" s="72" t="n">
        <v>0</v>
      </c>
      <c r="N110" s="72" t="n">
        <v>0</v>
      </c>
      <c r="O110" s="72" t="n">
        <v>0</v>
      </c>
      <c r="P110" s="72" t="n">
        <v>0</v>
      </c>
      <c r="Q110" s="72" t="n">
        <v>0</v>
      </c>
      <c r="R110" s="72" t="n">
        <v>0</v>
      </c>
    </row>
    <row r="111">
      <c r="C111" s="13" t="n">
        <v>2</v>
      </c>
      <c r="D111" s="72" t="n">
        <v>1</v>
      </c>
      <c r="E111" s="72" t="n">
        <v>0</v>
      </c>
      <c r="F111" s="72" t="n">
        <v>0</v>
      </c>
      <c r="G111" s="72" t="n">
        <v>0</v>
      </c>
      <c r="H111" s="72" t="n">
        <v>1</v>
      </c>
      <c r="I111" s="72" t="n">
        <v>1</v>
      </c>
      <c r="J111" s="72" t="n">
        <v>0</v>
      </c>
      <c r="K111" s="72" t="n">
        <v>0</v>
      </c>
      <c r="L111" s="72" t="n">
        <v>0</v>
      </c>
      <c r="M111" s="72" t="n">
        <v>0</v>
      </c>
      <c r="N111" s="72" t="n">
        <v>0</v>
      </c>
      <c r="O111" s="72" t="n">
        <v>0</v>
      </c>
      <c r="P111" s="72" t="n">
        <v>0</v>
      </c>
      <c r="Q111" s="72" t="n">
        <v>1</v>
      </c>
      <c r="R111" s="72" t="n">
        <v>0</v>
      </c>
    </row>
    <row r="112">
      <c r="C112" s="13" t="n">
        <v>3</v>
      </c>
      <c r="D112" s="72" t="n">
        <v>0</v>
      </c>
      <c r="E112" s="72" t="n">
        <v>0</v>
      </c>
      <c r="F112" s="72" t="n">
        <v>0</v>
      </c>
      <c r="G112" s="72" t="n">
        <v>0</v>
      </c>
      <c r="H112" s="72" t="n">
        <v>0</v>
      </c>
      <c r="I112" s="72" t="n">
        <v>0</v>
      </c>
      <c r="J112" s="72" t="n">
        <v>0</v>
      </c>
      <c r="K112" s="72" t="n">
        <v>0</v>
      </c>
      <c r="L112" s="72" t="n">
        <v>0</v>
      </c>
      <c r="M112" s="72" t="n">
        <v>0</v>
      </c>
      <c r="N112" s="72" t="n">
        <v>0</v>
      </c>
      <c r="O112" s="72" t="n">
        <v>0</v>
      </c>
      <c r="P112" s="72" t="n">
        <v>0</v>
      </c>
      <c r="Q112" s="72" t="n">
        <v>0</v>
      </c>
      <c r="R112" s="72" t="n">
        <v>0</v>
      </c>
    </row>
    <row r="115">
      <c r="B115" s="67" t="inlineStr">
        <is>
          <t>Results</t>
        </is>
      </c>
      <c r="C115" s="71" t="inlineStr">
        <is>
          <t>bOmega2w</t>
        </is>
      </c>
      <c r="D115" s="13" t="n">
        <v>1</v>
      </c>
      <c r="E115" s="13" t="n">
        <v>2</v>
      </c>
      <c r="F115" s="13" t="n">
        <v>3</v>
      </c>
      <c r="G115" s="13" t="n">
        <v>4</v>
      </c>
      <c r="H115" s="13" t="n">
        <v>5</v>
      </c>
      <c r="I115" s="13" t="n">
        <v>6</v>
      </c>
      <c r="J115" s="13" t="n">
        <v>7</v>
      </c>
      <c r="K115" s="13" t="n">
        <v>8</v>
      </c>
      <c r="L115" s="13" t="n">
        <v>9</v>
      </c>
      <c r="M115" s="13" t="n">
        <v>10</v>
      </c>
      <c r="N115" s="13" t="n">
        <v>11</v>
      </c>
      <c r="O115" s="13" t="n">
        <v>12</v>
      </c>
      <c r="P115" s="13" t="n">
        <v>13</v>
      </c>
      <c r="Q115" s="13" t="n">
        <v>14</v>
      </c>
      <c r="R115" s="13" t="n">
        <v>15</v>
      </c>
    </row>
    <row r="116">
      <c r="C116" s="13" t="n">
        <v>1</v>
      </c>
      <c r="D116" s="72" t="n">
        <v>0</v>
      </c>
      <c r="E116" s="72" t="n">
        <v>0</v>
      </c>
      <c r="F116" s="72" t="n">
        <v>0</v>
      </c>
      <c r="G116" s="72" t="n">
        <v>0</v>
      </c>
      <c r="H116" s="72" t="n">
        <v>0</v>
      </c>
      <c r="I116" s="72" t="n">
        <v>0</v>
      </c>
      <c r="J116" s="72" t="n">
        <v>0</v>
      </c>
      <c r="K116" s="72" t="n">
        <v>0</v>
      </c>
      <c r="L116" s="72" t="n">
        <v>0</v>
      </c>
      <c r="M116" s="72" t="n">
        <v>0</v>
      </c>
      <c r="N116" s="72" t="n">
        <v>0</v>
      </c>
      <c r="O116" s="72" t="n">
        <v>0</v>
      </c>
      <c r="P116" s="72" t="n">
        <v>0</v>
      </c>
      <c r="Q116" s="72" t="n">
        <v>0</v>
      </c>
      <c r="R116" s="72" t="n">
        <v>0</v>
      </c>
    </row>
    <row r="117">
      <c r="C117" s="13" t="n">
        <v>2</v>
      </c>
      <c r="D117" s="72" t="n">
        <v>0</v>
      </c>
      <c r="E117" s="72" t="n">
        <v>0</v>
      </c>
      <c r="F117" s="72" t="n">
        <v>0</v>
      </c>
      <c r="G117" s="72" t="n">
        <v>0</v>
      </c>
      <c r="H117" s="72" t="n">
        <v>0</v>
      </c>
      <c r="I117" s="72" t="n">
        <v>1</v>
      </c>
      <c r="J117" s="72" t="n">
        <v>0</v>
      </c>
      <c r="K117" s="72" t="n">
        <v>0</v>
      </c>
      <c r="L117" s="72" t="n">
        <v>0</v>
      </c>
      <c r="M117" s="72" t="n">
        <v>0</v>
      </c>
      <c r="N117" s="72" t="n">
        <v>0</v>
      </c>
      <c r="O117" s="72" t="n">
        <v>0</v>
      </c>
      <c r="P117" s="72" t="n">
        <v>0</v>
      </c>
      <c r="Q117" s="72" t="n">
        <v>0</v>
      </c>
      <c r="R117" s="72" t="n">
        <v>0</v>
      </c>
    </row>
    <row r="118">
      <c r="C118" s="13" t="n">
        <v>3</v>
      </c>
      <c r="D118" s="72" t="n">
        <v>0</v>
      </c>
      <c r="E118" s="72" t="n">
        <v>0</v>
      </c>
      <c r="F118" s="72" t="n">
        <v>0</v>
      </c>
      <c r="G118" s="72" t="n">
        <v>0</v>
      </c>
      <c r="H118" s="72" t="n">
        <v>0</v>
      </c>
      <c r="I118" s="72" t="n">
        <v>0</v>
      </c>
      <c r="J118" s="72" t="n">
        <v>0</v>
      </c>
      <c r="K118" s="72" t="n">
        <v>0</v>
      </c>
      <c r="L118" s="72" t="n">
        <v>0</v>
      </c>
      <c r="M118" s="72" t="n">
        <v>0</v>
      </c>
      <c r="N118" s="72" t="n">
        <v>0</v>
      </c>
      <c r="O118" s="72" t="n">
        <v>0</v>
      </c>
      <c r="P118" s="72" t="n">
        <v>0</v>
      </c>
      <c r="Q118" s="72" t="n">
        <v>0</v>
      </c>
      <c r="R118" s="72" t="n">
        <v>0</v>
      </c>
    </row>
    <row r="121">
      <c r="B121" s="67" t="inlineStr">
        <is>
          <t>Results</t>
        </is>
      </c>
      <c r="C121" s="71" t="inlineStr">
        <is>
          <t>bOmega3w</t>
        </is>
      </c>
      <c r="D121" s="13" t="n">
        <v>1</v>
      </c>
      <c r="E121" s="13" t="n">
        <v>2</v>
      </c>
      <c r="F121" s="13" t="n">
        <v>3</v>
      </c>
      <c r="G121" s="13" t="n">
        <v>4</v>
      </c>
      <c r="H121" s="13" t="n">
        <v>5</v>
      </c>
      <c r="I121" s="13" t="n">
        <v>6</v>
      </c>
      <c r="J121" s="13" t="n">
        <v>7</v>
      </c>
      <c r="K121" s="13" t="n">
        <v>8</v>
      </c>
      <c r="L121" s="13" t="n">
        <v>9</v>
      </c>
      <c r="M121" s="13" t="n">
        <v>10</v>
      </c>
      <c r="N121" s="13" t="n">
        <v>11</v>
      </c>
      <c r="O121" s="13" t="n">
        <v>12</v>
      </c>
      <c r="P121" s="13" t="n">
        <v>13</v>
      </c>
      <c r="Q121" s="13" t="n">
        <v>14</v>
      </c>
      <c r="R121" s="13" t="n">
        <v>15</v>
      </c>
    </row>
    <row r="122">
      <c r="C122" s="13" t="n">
        <v>1</v>
      </c>
      <c r="D122" s="72" t="n">
        <v>0</v>
      </c>
      <c r="E122" s="72" t="n">
        <v>0</v>
      </c>
      <c r="F122" s="72" t="n">
        <v>0</v>
      </c>
      <c r="G122" s="72" t="n">
        <v>0</v>
      </c>
      <c r="H122" s="72" t="n">
        <v>0</v>
      </c>
      <c r="I122" s="72" t="n">
        <v>1</v>
      </c>
      <c r="J122" s="72" t="n">
        <v>0</v>
      </c>
      <c r="K122" s="72" t="n">
        <v>1</v>
      </c>
      <c r="L122" s="72" t="n">
        <v>1</v>
      </c>
      <c r="M122" s="72" t="n">
        <v>0</v>
      </c>
      <c r="N122" s="72" t="n">
        <v>0</v>
      </c>
      <c r="O122" s="72" t="n">
        <v>0</v>
      </c>
      <c r="P122" s="72" t="n">
        <v>1</v>
      </c>
      <c r="Q122" s="72" t="n">
        <v>1</v>
      </c>
      <c r="R122" s="72" t="n">
        <v>1</v>
      </c>
      <c r="S122" s="48">
        <f>SUM(Suppliers_Omega3)</f>
        <v/>
      </c>
    </row>
    <row r="123">
      <c r="C123" s="13" t="n">
        <v>2</v>
      </c>
      <c r="D123" s="72" t="n">
        <v>0</v>
      </c>
      <c r="E123" s="72" t="n">
        <v>1</v>
      </c>
      <c r="F123" s="72" t="n">
        <v>0</v>
      </c>
      <c r="G123" s="72" t="n">
        <v>0</v>
      </c>
      <c r="H123" s="72" t="n">
        <v>0</v>
      </c>
      <c r="I123" s="72" t="n">
        <v>0</v>
      </c>
      <c r="J123" s="72" t="n">
        <v>0</v>
      </c>
      <c r="K123" s="72" t="n">
        <v>0</v>
      </c>
      <c r="L123" s="72" t="n">
        <v>0</v>
      </c>
      <c r="M123" s="72" t="n">
        <v>1</v>
      </c>
      <c r="N123" s="72" t="n">
        <v>0</v>
      </c>
      <c r="O123" s="72" t="n">
        <v>1</v>
      </c>
      <c r="P123" s="72" t="n">
        <v>1</v>
      </c>
      <c r="Q123" s="72" t="n">
        <v>0</v>
      </c>
      <c r="R123" s="72" t="n">
        <v>1</v>
      </c>
    </row>
    <row r="124">
      <c r="C124" s="13" t="n">
        <v>3</v>
      </c>
      <c r="D124" s="72" t="n">
        <v>1</v>
      </c>
      <c r="E124" s="72" t="n">
        <v>0</v>
      </c>
      <c r="F124" s="72" t="n">
        <v>0</v>
      </c>
      <c r="G124" s="72" t="n">
        <v>1</v>
      </c>
      <c r="H124" s="72" t="n">
        <v>0</v>
      </c>
      <c r="I124" s="72" t="n">
        <v>1</v>
      </c>
      <c r="J124" s="72" t="n">
        <v>1</v>
      </c>
      <c r="K124" s="72" t="n">
        <v>0</v>
      </c>
      <c r="L124" s="72" t="n">
        <v>0</v>
      </c>
      <c r="M124" s="72" t="n">
        <v>0</v>
      </c>
      <c r="N124" s="72" t="n">
        <v>1</v>
      </c>
      <c r="O124" s="72" t="n">
        <v>0</v>
      </c>
      <c r="P124" s="72" t="n">
        <v>0</v>
      </c>
      <c r="Q124" s="72" t="n">
        <v>0</v>
      </c>
      <c r="R124" s="72" t="n">
        <v>1</v>
      </c>
    </row>
    <row r="127">
      <c r="C127" s="13" t="inlineStr">
        <is>
          <t>3*SigmaELTw</t>
        </is>
      </c>
      <c r="D127" s="13" t="n">
        <v>1</v>
      </c>
      <c r="E127" s="13" t="n">
        <v>2</v>
      </c>
      <c r="F127" s="13" t="n">
        <v>3</v>
      </c>
      <c r="G127" s="13" t="n">
        <v>4</v>
      </c>
      <c r="H127" s="13" t="n">
        <v>5</v>
      </c>
      <c r="I127" s="13" t="n">
        <v>6</v>
      </c>
      <c r="J127" s="13" t="n">
        <v>7</v>
      </c>
      <c r="K127" s="13" t="n">
        <v>8</v>
      </c>
      <c r="L127" s="13" t="n">
        <v>9</v>
      </c>
      <c r="M127" s="13" t="n">
        <v>10</v>
      </c>
      <c r="N127" s="13" t="n">
        <v>11</v>
      </c>
      <c r="O127" s="13" t="n">
        <v>12</v>
      </c>
      <c r="P127" s="13" t="n">
        <v>13</v>
      </c>
      <c r="Q127" s="13" t="n">
        <v>14</v>
      </c>
      <c r="R127" s="13" t="n">
        <v>15</v>
      </c>
    </row>
    <row r="128">
      <c r="C128" s="13" t="n">
        <v>1</v>
      </c>
      <c r="D128" s="107">
        <f>3*D86</f>
        <v/>
      </c>
      <c r="E128" s="107">
        <f>3*E86</f>
        <v/>
      </c>
      <c r="F128" s="107">
        <f>3*F86</f>
        <v/>
      </c>
      <c r="G128" s="107">
        <f>3*G86</f>
        <v/>
      </c>
      <c r="H128" s="107">
        <f>3*H86</f>
        <v/>
      </c>
      <c r="I128" s="107">
        <f>3*I86</f>
        <v/>
      </c>
      <c r="J128" s="107">
        <f>3*J86</f>
        <v/>
      </c>
      <c r="K128" s="107">
        <f>3*K86</f>
        <v/>
      </c>
      <c r="L128" s="107">
        <f>3*L86</f>
        <v/>
      </c>
      <c r="M128" s="107">
        <f>3*M86</f>
        <v/>
      </c>
      <c r="N128" s="107">
        <f>3*N86</f>
        <v/>
      </c>
      <c r="O128" s="107">
        <f>3*O86</f>
        <v/>
      </c>
      <c r="P128" s="107">
        <f>3*P86</f>
        <v/>
      </c>
      <c r="Q128" s="107">
        <f>3*Q86</f>
        <v/>
      </c>
      <c r="R128" s="107">
        <f>3*R86</f>
        <v/>
      </c>
    </row>
    <row r="129">
      <c r="C129" s="13" t="n">
        <v>2</v>
      </c>
      <c r="D129" s="107">
        <f>3*D87</f>
        <v/>
      </c>
      <c r="E129" s="107">
        <f>3*E87</f>
        <v/>
      </c>
      <c r="F129" s="107">
        <f>3*F87</f>
        <v/>
      </c>
      <c r="G129" s="107">
        <f>3*G87</f>
        <v/>
      </c>
      <c r="H129" s="107">
        <f>3*H87</f>
        <v/>
      </c>
      <c r="I129" s="107">
        <f>3*I87</f>
        <v/>
      </c>
      <c r="J129" s="107">
        <f>3*J87</f>
        <v/>
      </c>
      <c r="K129" s="107">
        <f>3*K87</f>
        <v/>
      </c>
      <c r="L129" s="107">
        <f>3*L87</f>
        <v/>
      </c>
      <c r="M129" s="107">
        <f>3*M87</f>
        <v/>
      </c>
      <c r="N129" s="107">
        <f>3*N87</f>
        <v/>
      </c>
      <c r="O129" s="107">
        <f>3*O87</f>
        <v/>
      </c>
      <c r="P129" s="107">
        <f>3*P87</f>
        <v/>
      </c>
      <c r="Q129" s="107">
        <f>3*Q87</f>
        <v/>
      </c>
      <c r="R129" s="107">
        <f>3*R87</f>
        <v/>
      </c>
    </row>
    <row r="130">
      <c r="C130" s="13" t="n">
        <v>3</v>
      </c>
      <c r="D130" s="107">
        <f>3*D88</f>
        <v/>
      </c>
      <c r="E130" s="107">
        <f>3*E88</f>
        <v/>
      </c>
      <c r="F130" s="107">
        <f>3*F88</f>
        <v/>
      </c>
      <c r="G130" s="107">
        <f>3*G88</f>
        <v/>
      </c>
      <c r="H130" s="107">
        <f>3*H88</f>
        <v/>
      </c>
      <c r="I130" s="107">
        <f>3*I88</f>
        <v/>
      </c>
      <c r="J130" s="107">
        <f>3*J88</f>
        <v/>
      </c>
      <c r="K130" s="107">
        <f>3*K88</f>
        <v/>
      </c>
      <c r="L130" s="107">
        <f>3*L88</f>
        <v/>
      </c>
      <c r="M130" s="107">
        <f>3*M88</f>
        <v/>
      </c>
      <c r="N130" s="107">
        <f>3*N88</f>
        <v/>
      </c>
      <c r="O130" s="107">
        <f>3*O88</f>
        <v/>
      </c>
      <c r="P130" s="107">
        <f>3*P88</f>
        <v/>
      </c>
      <c r="Q130" s="107">
        <f>3*Q88</f>
        <v/>
      </c>
      <c r="R130" s="107">
        <f>3*R88</f>
        <v/>
      </c>
    </row>
    <row r="133" ht="28.8" customHeight="1">
      <c r="C133" s="51" t="inlineStr">
        <is>
          <t>(3*SigmaELTw)-(RunOutTimew-ELT)</t>
        </is>
      </c>
      <c r="D133" s="13" t="n">
        <v>1</v>
      </c>
      <c r="E133" s="13" t="n">
        <v>2</v>
      </c>
      <c r="F133" s="13" t="n">
        <v>3</v>
      </c>
      <c r="G133" s="13" t="n">
        <v>4</v>
      </c>
      <c r="H133" s="13" t="n">
        <v>5</v>
      </c>
      <c r="I133" s="13" t="n">
        <v>6</v>
      </c>
      <c r="J133" s="13" t="n">
        <v>7</v>
      </c>
      <c r="K133" s="13" t="n">
        <v>8</v>
      </c>
      <c r="L133" s="13" t="n">
        <v>9</v>
      </c>
      <c r="M133" s="13" t="n">
        <v>10</v>
      </c>
      <c r="N133" s="13" t="n">
        <v>11</v>
      </c>
      <c r="O133" s="13" t="n">
        <v>12</v>
      </c>
      <c r="P133" s="13" t="n">
        <v>13</v>
      </c>
      <c r="Q133" s="13" t="n">
        <v>14</v>
      </c>
      <c r="R133" s="13" t="n">
        <v>15</v>
      </c>
    </row>
    <row r="134">
      <c r="C134" s="13" t="n">
        <v>1</v>
      </c>
      <c r="D134" s="107">
        <f>IF(D63&lt;0,"Inesgotável",(D128-D104))</f>
        <v/>
      </c>
      <c r="E134" s="107">
        <f>IF(E63&lt;0,"Inesgotável",(E128-E104))</f>
        <v/>
      </c>
      <c r="F134" s="107">
        <f>IF(F63&lt;0,"Inesgotável",(F128-F104))</f>
        <v/>
      </c>
      <c r="G134" s="107">
        <f>IF(G63&lt;0,"Inesgotável",(G128-G104))</f>
        <v/>
      </c>
      <c r="H134" s="107">
        <f>IF(H63&lt;0,"Inesgotável",(H128-H104))</f>
        <v/>
      </c>
      <c r="I134" s="107">
        <f>IF(I63&lt;0,"Inesgotável",(I128-I104))</f>
        <v/>
      </c>
      <c r="J134" s="107">
        <f>IF(J63&lt;0,"Inesgotável",(J128-J104))</f>
        <v/>
      </c>
      <c r="K134" s="107">
        <f>IF(K63&lt;0,"Inesgotável",(K128-K104))</f>
        <v/>
      </c>
      <c r="L134" s="107">
        <f>IF(L63&lt;0,"Inesgotável",(L128-L104))</f>
        <v/>
      </c>
      <c r="M134" s="107">
        <f>IF(M63&lt;0,"Inesgotável",(M128-M104))</f>
        <v/>
      </c>
      <c r="N134" s="107">
        <f>IF(N63&lt;0,"Inesgotável",(N128-N104))</f>
        <v/>
      </c>
      <c r="O134" s="107">
        <f>IF(O63&lt;0,"Inesgotável",(O128-O104))</f>
        <v/>
      </c>
      <c r="P134" s="107">
        <f>IF(P63&lt;0,"Inesgotável",(P128-P104))</f>
        <v/>
      </c>
      <c r="Q134" s="107">
        <f>IF(Q63&lt;0,"Inesgotável",(Q128-Q104))</f>
        <v/>
      </c>
      <c r="R134" s="107">
        <f>IF(R63&lt;0,"Inesgotável",(R128-R104))</f>
        <v/>
      </c>
    </row>
    <row r="135">
      <c r="C135" s="13" t="n">
        <v>2</v>
      </c>
      <c r="D135" s="107">
        <f>IF(D64&lt;0,"Inesgotável",(D129-D105))</f>
        <v/>
      </c>
      <c r="E135" s="107">
        <f>IF(E64&lt;0,"Inesgotável",(E129-E105))</f>
        <v/>
      </c>
      <c r="F135" s="107">
        <f>IF(F64&lt;0,"Inesgotável",(F129-F105))</f>
        <v/>
      </c>
      <c r="G135" s="107">
        <f>IF(G64&lt;0,"Inesgotável",(G129-G105))</f>
        <v/>
      </c>
      <c r="H135" s="107">
        <f>IF(H64&lt;0,"Inesgotável",(H129-H105))</f>
        <v/>
      </c>
      <c r="I135" s="107">
        <f>IF(I64&lt;0,"Inesgotável",(I129-I105))</f>
        <v/>
      </c>
      <c r="J135" s="107">
        <f>IF(J64&lt;0,"Inesgotável",(J129-J105))</f>
        <v/>
      </c>
      <c r="K135" s="107">
        <f>IF(K64&lt;0,"Inesgotável",(K129-K105))</f>
        <v/>
      </c>
      <c r="L135" s="107">
        <f>IF(L64&lt;0,"Inesgotável",(L129-L105))</f>
        <v/>
      </c>
      <c r="M135" s="107">
        <f>IF(M64&lt;0,"Inesgotável",(M129-M105))</f>
        <v/>
      </c>
      <c r="N135" s="107">
        <f>IF(N64&lt;0,"Inesgotável",(N129-N105))</f>
        <v/>
      </c>
      <c r="O135" s="107">
        <f>IF(O64&lt;0,"Inesgotável",(O129-O105))</f>
        <v/>
      </c>
      <c r="P135" s="107">
        <f>IF(P64&lt;0,"Inesgotável",(P129-P105))</f>
        <v/>
      </c>
      <c r="Q135" s="107">
        <f>IF(Q64&lt;0,"Inesgotável",(Q129-Q105))</f>
        <v/>
      </c>
      <c r="R135" s="107">
        <f>IF(R64&lt;0,"Inesgotável",(R129-R105))</f>
        <v/>
      </c>
    </row>
    <row r="136">
      <c r="C136" s="13" t="n">
        <v>3</v>
      </c>
      <c r="D136" s="107">
        <f>IF(D65&lt;0,"Inesgotável",(D130-D106))</f>
        <v/>
      </c>
      <c r="E136" s="107">
        <f>IF(E65&lt;0,"Inesgotável",(E130-E106))</f>
        <v/>
      </c>
      <c r="F136" s="107">
        <f>IF(F65&lt;0,"Inesgotável",(F130-F106))</f>
        <v/>
      </c>
      <c r="G136" s="107">
        <f>IF(G65&lt;0,"Inesgotável",(G130-G106))</f>
        <v/>
      </c>
      <c r="H136" s="107">
        <f>IF(H65&lt;0,"Inesgotável",(H130-H106))</f>
        <v/>
      </c>
      <c r="I136" s="107">
        <f>IF(I65&lt;0,"Inesgotável",(I130-I106))</f>
        <v/>
      </c>
      <c r="J136" s="107">
        <f>IF(J65&lt;0,"Inesgotável",(J130-J106))</f>
        <v/>
      </c>
      <c r="K136" s="107">
        <f>IF(K65&lt;0,"Inesgotável",(K130-K106))</f>
        <v/>
      </c>
      <c r="L136" s="107">
        <f>IF(L65&lt;0,"Inesgotável",(L130-L106))</f>
        <v/>
      </c>
      <c r="M136" s="107">
        <f>IF(M65&lt;0,"Inesgotável",(M130-M106))</f>
        <v/>
      </c>
      <c r="N136" s="107">
        <f>IF(N65&lt;0,"Inesgotável",(N130-N106))</f>
        <v/>
      </c>
      <c r="O136" s="107">
        <f>IF(O65&lt;0,"Inesgotável",(O130-O106))</f>
        <v/>
      </c>
      <c r="P136" s="107">
        <f>IF(P65&lt;0,"Inesgotável",(P130-P106))</f>
        <v/>
      </c>
      <c r="Q136" s="107">
        <f>IF(Q65&lt;0,"Inesgotável",(Q130-Q106))</f>
        <v/>
      </c>
      <c r="R136" s="107">
        <f>IF(R65&lt;0,"Inesgotável",(R130-R106))</f>
        <v/>
      </c>
    </row>
    <row r="139">
      <c r="B139" s="67" t="inlineStr">
        <is>
          <t>Results</t>
        </is>
      </c>
      <c r="C139" s="71" t="inlineStr">
        <is>
          <t>bOmega4w</t>
        </is>
      </c>
      <c r="D139" s="13" t="n">
        <v>1</v>
      </c>
      <c r="E139" s="13" t="n">
        <v>2</v>
      </c>
      <c r="F139" s="13" t="n">
        <v>3</v>
      </c>
      <c r="G139" s="13" t="n">
        <v>4</v>
      </c>
      <c r="H139" s="13" t="n">
        <v>5</v>
      </c>
      <c r="I139" s="13" t="n">
        <v>6</v>
      </c>
      <c r="J139" s="13" t="n">
        <v>7</v>
      </c>
      <c r="K139" s="13" t="n">
        <v>8</v>
      </c>
      <c r="L139" s="13" t="n">
        <v>9</v>
      </c>
      <c r="M139" s="13" t="n">
        <v>10</v>
      </c>
      <c r="N139" s="13" t="n">
        <v>11</v>
      </c>
      <c r="O139" s="13" t="n">
        <v>12</v>
      </c>
      <c r="P139" s="13" t="n">
        <v>13</v>
      </c>
      <c r="Q139" s="13" t="n">
        <v>14</v>
      </c>
      <c r="R139" s="13" t="n">
        <v>15</v>
      </c>
    </row>
    <row r="140">
      <c r="C140" s="13" t="n">
        <v>1</v>
      </c>
      <c r="D140" s="72" t="n">
        <v>0</v>
      </c>
      <c r="E140" s="72" t="n">
        <v>0</v>
      </c>
      <c r="F140" s="72" t="n">
        <v>0</v>
      </c>
      <c r="G140" s="72" t="n">
        <v>0</v>
      </c>
      <c r="H140" s="72" t="n">
        <v>0</v>
      </c>
      <c r="I140" s="72" t="n">
        <v>1</v>
      </c>
      <c r="J140" s="72" t="n">
        <v>0</v>
      </c>
      <c r="K140" s="72" t="n">
        <v>1</v>
      </c>
      <c r="L140" s="72" t="n">
        <v>1</v>
      </c>
      <c r="M140" s="72" t="n">
        <v>0</v>
      </c>
      <c r="N140" s="72" t="n">
        <v>0</v>
      </c>
      <c r="O140" s="72" t="n">
        <v>0</v>
      </c>
      <c r="P140" s="72" t="n">
        <v>1</v>
      </c>
      <c r="Q140" s="72" t="n">
        <v>1</v>
      </c>
      <c r="R140" s="72" t="n">
        <v>1</v>
      </c>
    </row>
    <row r="141">
      <c r="C141" s="13" t="n">
        <v>2</v>
      </c>
      <c r="D141" s="72" t="n">
        <v>0</v>
      </c>
      <c r="E141" s="72" t="n">
        <v>1</v>
      </c>
      <c r="F141" s="72" t="n">
        <v>0</v>
      </c>
      <c r="G141" s="72" t="n">
        <v>0</v>
      </c>
      <c r="H141" s="72" t="n">
        <v>0</v>
      </c>
      <c r="I141" s="72" t="n">
        <v>1</v>
      </c>
      <c r="J141" s="72" t="n">
        <v>0</v>
      </c>
      <c r="K141" s="72" t="n">
        <v>0</v>
      </c>
      <c r="L141" s="72" t="n">
        <v>0</v>
      </c>
      <c r="M141" s="72" t="n">
        <v>1</v>
      </c>
      <c r="N141" s="72" t="n">
        <v>0</v>
      </c>
      <c r="O141" s="72" t="n">
        <v>1</v>
      </c>
      <c r="P141" s="72" t="n">
        <v>1</v>
      </c>
      <c r="Q141" s="72" t="n">
        <v>0</v>
      </c>
      <c r="R141" s="72" t="n">
        <v>1</v>
      </c>
    </row>
    <row r="142">
      <c r="C142" s="13" t="n">
        <v>3</v>
      </c>
      <c r="D142" s="72" t="n">
        <v>1</v>
      </c>
      <c r="E142" s="72" t="n">
        <v>0</v>
      </c>
      <c r="F142" s="72" t="n">
        <v>0</v>
      </c>
      <c r="G142" s="72" t="n">
        <v>1</v>
      </c>
      <c r="H142" s="72" t="n">
        <v>0</v>
      </c>
      <c r="I142" s="72" t="n">
        <v>1</v>
      </c>
      <c r="J142" s="72" t="n">
        <v>1</v>
      </c>
      <c r="K142" s="72" t="n">
        <v>0</v>
      </c>
      <c r="L142" s="72" t="n">
        <v>0</v>
      </c>
      <c r="M142" s="72" t="n">
        <v>0</v>
      </c>
      <c r="N142" s="72" t="n">
        <v>1</v>
      </c>
      <c r="O142" s="72" t="n">
        <v>0</v>
      </c>
      <c r="P142" s="72" t="n">
        <v>0</v>
      </c>
      <c r="Q142" s="72" t="n">
        <v>0</v>
      </c>
      <c r="R142" s="72" t="n">
        <v>1</v>
      </c>
    </row>
    <row r="145">
      <c r="B145" s="67" t="inlineStr">
        <is>
          <t>Results</t>
        </is>
      </c>
      <c r="C145" s="71" t="inlineStr">
        <is>
          <t>bOmega5w</t>
        </is>
      </c>
      <c r="D145" s="13" t="n">
        <v>1</v>
      </c>
      <c r="E145" s="13" t="n">
        <v>2</v>
      </c>
      <c r="F145" s="13" t="n">
        <v>3</v>
      </c>
      <c r="G145" s="13" t="n">
        <v>4</v>
      </c>
      <c r="H145" s="13" t="n">
        <v>5</v>
      </c>
      <c r="I145" s="13" t="n">
        <v>6</v>
      </c>
      <c r="J145" s="13" t="n">
        <v>7</v>
      </c>
      <c r="K145" s="13" t="n">
        <v>8</v>
      </c>
      <c r="L145" s="13" t="n">
        <v>9</v>
      </c>
      <c r="M145" s="13" t="n">
        <v>10</v>
      </c>
      <c r="N145" s="13" t="n">
        <v>11</v>
      </c>
      <c r="O145" s="13" t="n">
        <v>12</v>
      </c>
      <c r="P145" s="13" t="n">
        <v>13</v>
      </c>
      <c r="Q145" s="13" t="n">
        <v>14</v>
      </c>
      <c r="R145" s="13" t="n">
        <v>15</v>
      </c>
    </row>
    <row r="146">
      <c r="C146" s="13" t="n">
        <v>1</v>
      </c>
      <c r="D146" s="72" t="n">
        <v>0</v>
      </c>
      <c r="E146" s="72" t="n">
        <v>0</v>
      </c>
      <c r="F146" s="72" t="n">
        <v>0</v>
      </c>
      <c r="G146" s="72" t="n">
        <v>0</v>
      </c>
      <c r="H146" s="72" t="n">
        <v>0</v>
      </c>
      <c r="I146" s="72" t="n">
        <v>0</v>
      </c>
      <c r="J146" s="72" t="n">
        <v>0</v>
      </c>
      <c r="K146" s="72" t="n">
        <v>0</v>
      </c>
      <c r="L146" s="72" t="n">
        <v>0</v>
      </c>
      <c r="M146" s="72" t="n">
        <v>0</v>
      </c>
      <c r="N146" s="72" t="n">
        <v>0</v>
      </c>
      <c r="O146" s="72" t="n">
        <v>0</v>
      </c>
      <c r="P146" s="72" t="n">
        <v>0</v>
      </c>
      <c r="Q146" s="72" t="n">
        <v>0</v>
      </c>
      <c r="R146" s="72" t="n">
        <v>0</v>
      </c>
      <c r="S146" s="48">
        <f>SUM(Suppliers_Omega5)</f>
        <v/>
      </c>
    </row>
    <row r="147">
      <c r="C147" s="13" t="n">
        <v>2</v>
      </c>
      <c r="D147" s="72" t="n">
        <v>0</v>
      </c>
      <c r="E147" s="72" t="n">
        <v>0</v>
      </c>
      <c r="F147" s="72" t="n">
        <v>0</v>
      </c>
      <c r="G147" s="72" t="n">
        <v>0</v>
      </c>
      <c r="H147" s="72" t="n">
        <v>0</v>
      </c>
      <c r="I147" s="72" t="n">
        <v>1</v>
      </c>
      <c r="J147" s="72" t="n">
        <v>0</v>
      </c>
      <c r="K147" s="72" t="n">
        <v>0</v>
      </c>
      <c r="L147" s="72" t="n">
        <v>0</v>
      </c>
      <c r="M147" s="72" t="n">
        <v>0</v>
      </c>
      <c r="N147" s="72" t="n">
        <v>0</v>
      </c>
      <c r="O147" s="72" t="n">
        <v>0</v>
      </c>
      <c r="P147" s="72" t="n">
        <v>0</v>
      </c>
      <c r="Q147" s="72" t="n">
        <v>0</v>
      </c>
      <c r="R147" s="72" t="n">
        <v>0</v>
      </c>
    </row>
    <row r="148">
      <c r="C148" s="13" t="n">
        <v>3</v>
      </c>
      <c r="D148" s="72" t="n">
        <v>0</v>
      </c>
      <c r="E148" s="72" t="n">
        <v>0</v>
      </c>
      <c r="F148" s="72" t="n">
        <v>0</v>
      </c>
      <c r="G148" s="72" t="n">
        <v>0</v>
      </c>
      <c r="H148" s="72" t="n">
        <v>0</v>
      </c>
      <c r="I148" s="72" t="n">
        <v>0</v>
      </c>
      <c r="J148" s="72" t="n">
        <v>0</v>
      </c>
      <c r="K148" s="72" t="n">
        <v>0</v>
      </c>
      <c r="L148" s="72" t="n">
        <v>0</v>
      </c>
      <c r="M148" s="72" t="n">
        <v>0</v>
      </c>
      <c r="N148" s="72" t="n">
        <v>0</v>
      </c>
      <c r="O148" s="72" t="n">
        <v>0</v>
      </c>
      <c r="P148" s="72" t="n">
        <v>0</v>
      </c>
      <c r="Q148" s="72" t="n">
        <v>0</v>
      </c>
      <c r="R148" s="72" t="n">
        <v>0</v>
      </c>
    </row>
    <row r="151">
      <c r="B151" s="67" t="inlineStr">
        <is>
          <t>Results</t>
        </is>
      </c>
      <c r="C151" s="71" t="inlineStr">
        <is>
          <t>bOmega6w</t>
        </is>
      </c>
      <c r="D151" s="13" t="n">
        <v>1</v>
      </c>
      <c r="E151" s="13" t="n">
        <v>2</v>
      </c>
      <c r="F151" s="13" t="n">
        <v>3</v>
      </c>
      <c r="G151" s="13" t="n">
        <v>4</v>
      </c>
      <c r="H151" s="13" t="n">
        <v>5</v>
      </c>
      <c r="I151" s="13" t="n">
        <v>6</v>
      </c>
      <c r="J151" s="13" t="n">
        <v>7</v>
      </c>
      <c r="K151" s="13" t="n">
        <v>8</v>
      </c>
      <c r="L151" s="13" t="n">
        <v>9</v>
      </c>
      <c r="M151" s="13" t="n">
        <v>10</v>
      </c>
      <c r="N151" s="13" t="n">
        <v>11</v>
      </c>
      <c r="O151" s="13" t="n">
        <v>12</v>
      </c>
      <c r="P151" s="13" t="n">
        <v>13</v>
      </c>
      <c r="Q151" s="13" t="n">
        <v>14</v>
      </c>
      <c r="R151" s="13" t="n">
        <v>15</v>
      </c>
    </row>
    <row r="152">
      <c r="C152" s="13" t="n">
        <v>1</v>
      </c>
      <c r="D152" s="72" t="n">
        <v>0</v>
      </c>
      <c r="E152" s="72" t="n">
        <v>0</v>
      </c>
      <c r="F152" s="72" t="n">
        <v>0</v>
      </c>
      <c r="G152" s="72" t="n">
        <v>0</v>
      </c>
      <c r="H152" s="72" t="n">
        <v>0</v>
      </c>
      <c r="I152" s="72" t="n">
        <v>0</v>
      </c>
      <c r="J152" s="72" t="n">
        <v>0</v>
      </c>
      <c r="K152" s="72" t="n">
        <v>0</v>
      </c>
      <c r="L152" s="72" t="n">
        <v>0</v>
      </c>
      <c r="M152" s="72" t="n">
        <v>0</v>
      </c>
      <c r="N152" s="72" t="n">
        <v>0</v>
      </c>
      <c r="O152" s="72" t="n">
        <v>0</v>
      </c>
      <c r="P152" s="72" t="n">
        <v>0</v>
      </c>
      <c r="Q152" s="72" t="n">
        <v>0</v>
      </c>
      <c r="R152" s="72" t="n">
        <v>0</v>
      </c>
      <c r="S152" s="48">
        <f>SUM(Suppliers_Omega6)</f>
        <v/>
      </c>
    </row>
    <row r="153">
      <c r="C153" s="13" t="n">
        <v>2</v>
      </c>
      <c r="D153" s="72" t="n">
        <v>0</v>
      </c>
      <c r="E153" s="72" t="n">
        <v>0</v>
      </c>
      <c r="F153" s="72" t="n">
        <v>0</v>
      </c>
      <c r="G153" s="72" t="n">
        <v>0</v>
      </c>
      <c r="H153" s="72" t="n">
        <v>0</v>
      </c>
      <c r="I153" s="72" t="n">
        <v>0</v>
      </c>
      <c r="J153" s="72" t="n">
        <v>0</v>
      </c>
      <c r="K153" s="72" t="n">
        <v>0</v>
      </c>
      <c r="L153" s="72" t="n">
        <v>0</v>
      </c>
      <c r="M153" s="72" t="n">
        <v>0</v>
      </c>
      <c r="N153" s="72" t="n">
        <v>0</v>
      </c>
      <c r="O153" s="72" t="n">
        <v>0</v>
      </c>
      <c r="P153" s="72" t="n">
        <v>0</v>
      </c>
      <c r="Q153" s="72" t="n">
        <v>0</v>
      </c>
      <c r="R153" s="72" t="n">
        <v>0</v>
      </c>
    </row>
    <row r="154">
      <c r="C154" s="13" t="n">
        <v>3</v>
      </c>
      <c r="D154" s="72" t="n">
        <v>0</v>
      </c>
      <c r="E154" s="72" t="n">
        <v>0</v>
      </c>
      <c r="F154" s="72" t="n">
        <v>0</v>
      </c>
      <c r="G154" s="72" t="n">
        <v>0</v>
      </c>
      <c r="H154" s="72" t="n">
        <v>0</v>
      </c>
      <c r="I154" s="72" t="n">
        <v>0</v>
      </c>
      <c r="J154" s="72" t="n">
        <v>0</v>
      </c>
      <c r="K154" s="72" t="n">
        <v>0</v>
      </c>
      <c r="L154" s="72" t="n">
        <v>0</v>
      </c>
      <c r="M154" s="72" t="n">
        <v>0</v>
      </c>
      <c r="N154" s="72" t="n">
        <v>0</v>
      </c>
      <c r="O154" s="72" t="n">
        <v>0</v>
      </c>
      <c r="P154" s="72" t="n">
        <v>0</v>
      </c>
      <c r="Q154" s="72" t="n">
        <v>0</v>
      </c>
      <c r="R154" s="72" t="n">
        <v>0</v>
      </c>
    </row>
    <row r="157">
      <c r="C157" s="18" t="inlineStr">
        <is>
          <t>Total</t>
        </is>
      </c>
      <c r="D157" s="13" t="n">
        <v>1</v>
      </c>
      <c r="E157" s="13" t="n">
        <v>2</v>
      </c>
      <c r="F157" s="13" t="n">
        <v>3</v>
      </c>
      <c r="G157" s="13" t="n">
        <v>4</v>
      </c>
      <c r="H157" s="13" t="n">
        <v>5</v>
      </c>
      <c r="I157" s="13" t="n">
        <v>6</v>
      </c>
      <c r="J157" s="13" t="n">
        <v>7</v>
      </c>
      <c r="K157" s="13" t="n">
        <v>8</v>
      </c>
      <c r="L157" s="13" t="n">
        <v>9</v>
      </c>
      <c r="M157" s="13" t="n">
        <v>10</v>
      </c>
      <c r="N157" s="13" t="n">
        <v>11</v>
      </c>
      <c r="O157" s="13" t="n">
        <v>12</v>
      </c>
      <c r="P157" s="13" t="n">
        <v>13</v>
      </c>
      <c r="Q157" s="13" t="n">
        <v>14</v>
      </c>
      <c r="R157" s="13" t="n">
        <v>15</v>
      </c>
    </row>
    <row r="158">
      <c r="C158" s="13" t="n">
        <v>1</v>
      </c>
      <c r="D158" s="48">
        <f>D39+D122+D146+D152+D45</f>
        <v/>
      </c>
      <c r="E158" s="48">
        <f>E39+E122+E146+E152+E45</f>
        <v/>
      </c>
      <c r="F158" s="48">
        <f>F39+F122+F146+F152+F45</f>
        <v/>
      </c>
      <c r="G158" s="48">
        <f>G39+G122+G146+G152+G45</f>
        <v/>
      </c>
      <c r="H158" s="48">
        <f>H39+H122+H146+H152+H45</f>
        <v/>
      </c>
      <c r="I158" s="48">
        <f>I39+I122+I146+I152+I45</f>
        <v/>
      </c>
      <c r="J158" s="48">
        <f>J39+J122+J146+J152+J45</f>
        <v/>
      </c>
      <c r="K158" s="48">
        <f>K39+K122+K146+K152+K45</f>
        <v/>
      </c>
      <c r="L158" s="48">
        <f>L39+L122+L146+L152+L45</f>
        <v/>
      </c>
      <c r="M158" s="48">
        <f>M39+M122+M146+M152+M45</f>
        <v/>
      </c>
      <c r="N158" s="48">
        <f>N39+N122+N146+N152+N45</f>
        <v/>
      </c>
      <c r="O158" s="48">
        <f>O39+O122+O146+O152+O45</f>
        <v/>
      </c>
      <c r="P158" s="48">
        <f>P39+P122+P146+P152+P45</f>
        <v/>
      </c>
      <c r="Q158" s="48">
        <f>Q39+Q122+Q146+Q152+Q45</f>
        <v/>
      </c>
      <c r="R158" s="48">
        <f>R39+R122+R146+R152+R45</f>
        <v/>
      </c>
      <c r="S158" s="48">
        <f>SUM(D158:R160)</f>
        <v/>
      </c>
    </row>
    <row r="159">
      <c r="C159" s="13" t="n">
        <v>2</v>
      </c>
      <c r="D159" s="48">
        <f>D40+D123+D147+D153+D46</f>
        <v/>
      </c>
      <c r="E159" s="48">
        <f>E40+E123+E147+E153+E46</f>
        <v/>
      </c>
      <c r="F159" s="48">
        <f>F40+F123+F147+F153+F46</f>
        <v/>
      </c>
      <c r="G159" s="48">
        <f>G40+G123+G147+G153+G46</f>
        <v/>
      </c>
      <c r="H159" s="48">
        <f>H40+H123+H147+H153+H46</f>
        <v/>
      </c>
      <c r="I159" s="48">
        <f>I40+I123+I147+I153+I46</f>
        <v/>
      </c>
      <c r="J159" s="48">
        <f>J40+J123+J147+J153+J46</f>
        <v/>
      </c>
      <c r="K159" s="48">
        <f>K40+K123+K147+K153+K46</f>
        <v/>
      </c>
      <c r="L159" s="48">
        <f>L40+L123+L147+L153+L46</f>
        <v/>
      </c>
      <c r="M159" s="48">
        <f>M40+M123+M147+M153+M46</f>
        <v/>
      </c>
      <c r="N159" s="48">
        <f>N40+N123+N147+N153+N46</f>
        <v/>
      </c>
      <c r="O159" s="48">
        <f>O40+O123+O147+O153+O46</f>
        <v/>
      </c>
      <c r="P159" s="48">
        <f>P40+P123+P147+P153+P46</f>
        <v/>
      </c>
      <c r="Q159" s="48">
        <f>Q40+Q123+Q147+Q153+Q46</f>
        <v/>
      </c>
      <c r="R159" s="48">
        <f>R40+R123+R147+R153+R46</f>
        <v/>
      </c>
    </row>
    <row r="160">
      <c r="C160" s="13" t="n">
        <v>3</v>
      </c>
      <c r="D160" s="48">
        <f>D41+D124+D148+D154+D47</f>
        <v/>
      </c>
      <c r="E160" s="48">
        <f>E41+E124+E148+E154+E47</f>
        <v/>
      </c>
      <c r="F160" s="48">
        <f>F41+F124+F148+F154+F47</f>
        <v/>
      </c>
      <c r="G160" s="48">
        <f>G41+G124+G148+G154+G47</f>
        <v/>
      </c>
      <c r="H160" s="48">
        <f>H41+H124+H148+H154+H47</f>
        <v/>
      </c>
      <c r="I160" s="48">
        <f>I41+I124+I148+I154+I47</f>
        <v/>
      </c>
      <c r="J160" s="48">
        <f>J41+J124+J148+J154+J47</f>
        <v/>
      </c>
      <c r="K160" s="48">
        <f>K41+K124+K148+K154+K47</f>
        <v/>
      </c>
      <c r="L160" s="48">
        <f>L41+L124+L148+L154+L47</f>
        <v/>
      </c>
      <c r="M160" s="48">
        <f>M41+M124+M148+M154+M47</f>
        <v/>
      </c>
      <c r="N160" s="48">
        <f>N41+N124+N148+N154+N47</f>
        <v/>
      </c>
      <c r="O160" s="48">
        <f>O41+O124+O148+O154+O47</f>
        <v/>
      </c>
      <c r="P160" s="48">
        <f>P41+P124+P148+P154+P47</f>
        <v/>
      </c>
      <c r="Q160" s="48">
        <f>Q41+Q124+Q148+Q154+Q47</f>
        <v/>
      </c>
      <c r="R160" s="48">
        <f>R41+R124+R148+R154+R47</f>
        <v/>
      </c>
    </row>
    <row r="163">
      <c r="C163" s="18" t="inlineStr">
        <is>
          <t>Hw</t>
        </is>
      </c>
      <c r="D163" s="13" t="n">
        <v>1</v>
      </c>
      <c r="E163" s="13" t="n">
        <v>2</v>
      </c>
      <c r="F163" s="13" t="n">
        <v>3</v>
      </c>
      <c r="G163" s="13" t="n">
        <v>4</v>
      </c>
      <c r="H163" s="13" t="n">
        <v>5</v>
      </c>
      <c r="I163" s="13" t="n">
        <v>6</v>
      </c>
      <c r="J163" s="13" t="n">
        <v>7</v>
      </c>
      <c r="K163" s="13" t="n">
        <v>8</v>
      </c>
      <c r="L163" s="13" t="n">
        <v>9</v>
      </c>
      <c r="M163" s="13" t="n">
        <v>10</v>
      </c>
      <c r="N163" s="13" t="n">
        <v>11</v>
      </c>
      <c r="O163" s="13" t="n">
        <v>12</v>
      </c>
      <c r="P163" s="13" t="n">
        <v>13</v>
      </c>
      <c r="Q163" s="13" t="n">
        <v>14</v>
      </c>
      <c r="R163" s="13" t="n">
        <v>15</v>
      </c>
    </row>
    <row r="164">
      <c r="C164" s="13" t="n">
        <v>1</v>
      </c>
      <c r="D164" s="98">
        <f>Suppliers!I6</f>
        <v/>
      </c>
      <c r="E164" s="98">
        <f>Suppliers!J6</f>
        <v/>
      </c>
      <c r="F164" s="98">
        <f>Suppliers!K6</f>
        <v/>
      </c>
      <c r="G164" s="98">
        <f>Suppliers!L6</f>
        <v/>
      </c>
      <c r="H164" s="98">
        <f>Suppliers!M6</f>
        <v/>
      </c>
      <c r="I164" s="98">
        <f>Suppliers!N6</f>
        <v/>
      </c>
      <c r="J164" s="98">
        <f>Suppliers!O6</f>
        <v/>
      </c>
      <c r="K164" s="98">
        <f>Suppliers!P6</f>
        <v/>
      </c>
      <c r="L164" s="98">
        <f>Suppliers!Q6</f>
        <v/>
      </c>
      <c r="M164" s="98">
        <f>Suppliers!R6</f>
        <v/>
      </c>
      <c r="N164" s="98">
        <f>Suppliers!S6</f>
        <v/>
      </c>
      <c r="O164" s="98">
        <f>Suppliers!T6</f>
        <v/>
      </c>
      <c r="P164" s="98">
        <f>Suppliers!U6</f>
        <v/>
      </c>
      <c r="Q164" s="98">
        <f>Suppliers!V6</f>
        <v/>
      </c>
      <c r="R164" s="98">
        <f>Suppliers!W6</f>
        <v/>
      </c>
    </row>
    <row r="165">
      <c r="C165" s="13" t="n">
        <v>2</v>
      </c>
      <c r="D165" s="98">
        <f>Suppliers!I7</f>
        <v/>
      </c>
      <c r="E165" s="98">
        <f>Suppliers!J7</f>
        <v/>
      </c>
      <c r="F165" s="98">
        <f>Suppliers!K7</f>
        <v/>
      </c>
      <c r="G165" s="98">
        <f>Suppliers!L7</f>
        <v/>
      </c>
      <c r="H165" s="98">
        <f>Suppliers!M7</f>
        <v/>
      </c>
      <c r="I165" s="98">
        <f>Suppliers!N7</f>
        <v/>
      </c>
      <c r="J165" s="98">
        <f>Suppliers!O7</f>
        <v/>
      </c>
      <c r="K165" s="98">
        <f>Suppliers!P7</f>
        <v/>
      </c>
      <c r="L165" s="98">
        <f>Suppliers!Q7</f>
        <v/>
      </c>
      <c r="M165" s="98">
        <f>Suppliers!R7</f>
        <v/>
      </c>
      <c r="N165" s="98">
        <f>Suppliers!S7</f>
        <v/>
      </c>
      <c r="O165" s="98">
        <f>Suppliers!T7</f>
        <v/>
      </c>
      <c r="P165" s="98">
        <f>Suppliers!U7</f>
        <v/>
      </c>
      <c r="Q165" s="98">
        <f>Suppliers!V7</f>
        <v/>
      </c>
      <c r="R165" s="98">
        <f>Suppliers!W7</f>
        <v/>
      </c>
    </row>
    <row r="166">
      <c r="C166" s="13" t="n">
        <v>3</v>
      </c>
      <c r="D166" s="98">
        <f>Suppliers!I8</f>
        <v/>
      </c>
      <c r="E166" s="98">
        <f>Suppliers!J8</f>
        <v/>
      </c>
      <c r="F166" s="98">
        <f>Suppliers!K8</f>
        <v/>
      </c>
      <c r="G166" s="98">
        <f>Suppliers!L8</f>
        <v/>
      </c>
      <c r="H166" s="98">
        <f>Suppliers!M8</f>
        <v/>
      </c>
      <c r="I166" s="98">
        <f>Suppliers!N8</f>
        <v/>
      </c>
      <c r="J166" s="98">
        <f>Suppliers!O8</f>
        <v/>
      </c>
      <c r="K166" s="98">
        <f>Suppliers!P8</f>
        <v/>
      </c>
      <c r="L166" s="98">
        <f>Suppliers!Q8</f>
        <v/>
      </c>
      <c r="M166" s="98">
        <f>Suppliers!R8</f>
        <v/>
      </c>
      <c r="N166" s="98">
        <f>Suppliers!S8</f>
        <v/>
      </c>
      <c r="O166" s="98">
        <f>Suppliers!T8</f>
        <v/>
      </c>
      <c r="P166" s="98">
        <f>Suppliers!U8</f>
        <v/>
      </c>
      <c r="Q166" s="98">
        <f>Suppliers!V8</f>
        <v/>
      </c>
      <c r="R166" s="98">
        <f>Suppliers!W8</f>
        <v/>
      </c>
    </row>
    <row r="169">
      <c r="C169" s="18" t="inlineStr">
        <is>
          <t>SigmaNDw</t>
        </is>
      </c>
      <c r="D169" s="13" t="n">
        <v>1</v>
      </c>
      <c r="E169" s="13" t="n">
        <v>2</v>
      </c>
      <c r="F169" s="13" t="n">
        <v>3</v>
      </c>
      <c r="G169" s="13" t="n">
        <v>4</v>
      </c>
      <c r="H169" s="13" t="n">
        <v>5</v>
      </c>
      <c r="I169" s="13" t="n">
        <v>6</v>
      </c>
      <c r="J169" s="13" t="n">
        <v>7</v>
      </c>
      <c r="K169" s="13" t="n">
        <v>8</v>
      </c>
      <c r="L169" s="13" t="n">
        <v>9</v>
      </c>
      <c r="M169" s="13" t="n">
        <v>10</v>
      </c>
      <c r="N169" s="13" t="n">
        <v>11</v>
      </c>
      <c r="O169" s="13" t="n">
        <v>12</v>
      </c>
      <c r="P169" s="13" t="n">
        <v>13</v>
      </c>
      <c r="Q169" s="13" t="n">
        <v>14</v>
      </c>
      <c r="R169" s="13" t="n">
        <v>15</v>
      </c>
    </row>
    <row r="170">
      <c r="C170" s="13" t="n">
        <v>1</v>
      </c>
      <c r="D170" s="98">
        <f>Suppliers!I17</f>
        <v/>
      </c>
      <c r="E170" s="98">
        <f>Suppliers!J17</f>
        <v/>
      </c>
      <c r="F170" s="98">
        <f>Suppliers!K17</f>
        <v/>
      </c>
      <c r="G170" s="98">
        <f>Suppliers!L17</f>
        <v/>
      </c>
      <c r="H170" s="98">
        <f>Suppliers!M17</f>
        <v/>
      </c>
      <c r="I170" s="98">
        <f>Suppliers!N17</f>
        <v/>
      </c>
      <c r="J170" s="98">
        <f>Suppliers!O17</f>
        <v/>
      </c>
      <c r="K170" s="98">
        <f>Suppliers!P17</f>
        <v/>
      </c>
      <c r="L170" s="98">
        <f>Suppliers!Q17</f>
        <v/>
      </c>
      <c r="M170" s="98">
        <f>Suppliers!R17</f>
        <v/>
      </c>
      <c r="N170" s="98">
        <f>Suppliers!S17</f>
        <v/>
      </c>
      <c r="O170" s="98">
        <f>Suppliers!T17</f>
        <v/>
      </c>
      <c r="P170" s="98">
        <f>Suppliers!U17</f>
        <v/>
      </c>
      <c r="Q170" s="98">
        <f>Suppliers!V17</f>
        <v/>
      </c>
      <c r="R170" s="98">
        <f>Suppliers!W17</f>
        <v/>
      </c>
    </row>
    <row r="171">
      <c r="C171" s="13" t="n">
        <v>2</v>
      </c>
      <c r="D171" s="98">
        <f>Suppliers!I18</f>
        <v/>
      </c>
      <c r="E171" s="98">
        <f>Suppliers!J18</f>
        <v/>
      </c>
      <c r="F171" s="98">
        <f>Suppliers!K18</f>
        <v/>
      </c>
      <c r="G171" s="98">
        <f>Suppliers!L18</f>
        <v/>
      </c>
      <c r="H171" s="98">
        <f>Suppliers!M18</f>
        <v/>
      </c>
      <c r="I171" s="98">
        <f>Suppliers!N18</f>
        <v/>
      </c>
      <c r="J171" s="98">
        <f>Suppliers!O18</f>
        <v/>
      </c>
      <c r="K171" s="98">
        <f>Suppliers!P18</f>
        <v/>
      </c>
      <c r="L171" s="98">
        <f>Suppliers!Q18</f>
        <v/>
      </c>
      <c r="M171" s="98">
        <f>Suppliers!R18</f>
        <v/>
      </c>
      <c r="N171" s="98">
        <f>Suppliers!S18</f>
        <v/>
      </c>
      <c r="O171" s="98">
        <f>Suppliers!T18</f>
        <v/>
      </c>
      <c r="P171" s="98">
        <f>Suppliers!U18</f>
        <v/>
      </c>
      <c r="Q171" s="98">
        <f>Suppliers!V18</f>
        <v/>
      </c>
      <c r="R171" s="98">
        <f>Suppliers!W18</f>
        <v/>
      </c>
    </row>
    <row r="172">
      <c r="C172" s="13" t="n">
        <v>3</v>
      </c>
      <c r="D172" s="98">
        <f>Suppliers!I19</f>
        <v/>
      </c>
      <c r="E172" s="98">
        <f>Suppliers!J19</f>
        <v/>
      </c>
      <c r="F172" s="98">
        <f>Suppliers!K19</f>
        <v/>
      </c>
      <c r="G172" s="98">
        <f>Suppliers!L19</f>
        <v/>
      </c>
      <c r="H172" s="98">
        <f>Suppliers!M19</f>
        <v/>
      </c>
      <c r="I172" s="98">
        <f>Suppliers!N19</f>
        <v/>
      </c>
      <c r="J172" s="98">
        <f>Suppliers!O19</f>
        <v/>
      </c>
      <c r="K172" s="98">
        <f>Suppliers!P19</f>
        <v/>
      </c>
      <c r="L172" s="98">
        <f>Suppliers!Q19</f>
        <v/>
      </c>
      <c r="M172" s="98">
        <f>Suppliers!R19</f>
        <v/>
      </c>
      <c r="N172" s="98">
        <f>Suppliers!S19</f>
        <v/>
      </c>
      <c r="O172" s="98">
        <f>Suppliers!T19</f>
        <v/>
      </c>
      <c r="P172" s="98">
        <f>Suppliers!U19</f>
        <v/>
      </c>
      <c r="Q172" s="98">
        <f>Suppliers!V19</f>
        <v/>
      </c>
      <c r="R172" s="98">
        <f>Suppliers!W19</f>
        <v/>
      </c>
    </row>
    <row r="175">
      <c r="B175" s="67" t="inlineStr">
        <is>
          <t>Results</t>
        </is>
      </c>
      <c r="C175" s="71" t="inlineStr">
        <is>
          <t>vRadicandw</t>
        </is>
      </c>
      <c r="D175" s="13" t="n">
        <v>1</v>
      </c>
      <c r="E175" s="13" t="n">
        <v>2</v>
      </c>
      <c r="F175" s="13" t="n">
        <v>3</v>
      </c>
      <c r="G175" s="13" t="n">
        <v>4</v>
      </c>
      <c r="H175" s="13" t="n">
        <v>5</v>
      </c>
      <c r="I175" s="13" t="n">
        <v>6</v>
      </c>
      <c r="J175" s="13" t="n">
        <v>7</v>
      </c>
      <c r="K175" s="13" t="n">
        <v>8</v>
      </c>
      <c r="L175" s="13" t="n">
        <v>9</v>
      </c>
      <c r="M175" s="13" t="n">
        <v>10</v>
      </c>
      <c r="N175" s="13" t="n">
        <v>11</v>
      </c>
      <c r="O175" s="13" t="n">
        <v>12</v>
      </c>
      <c r="P175" s="13" t="n">
        <v>13</v>
      </c>
      <c r="Q175" s="13" t="n">
        <v>14</v>
      </c>
      <c r="R175" s="13" t="n">
        <v>15</v>
      </c>
      <c r="U175" s="13" t="n">
        <v>1</v>
      </c>
      <c r="V175" s="13" t="n">
        <v>2</v>
      </c>
      <c r="W175" s="13" t="n">
        <v>3</v>
      </c>
      <c r="X175" s="13" t="n">
        <v>4</v>
      </c>
      <c r="Y175" s="13" t="n">
        <v>5</v>
      </c>
      <c r="Z175" s="13" t="n">
        <v>6</v>
      </c>
      <c r="AA175" s="13" t="n">
        <v>7</v>
      </c>
      <c r="AB175" s="13" t="n">
        <v>8</v>
      </c>
      <c r="AC175" s="13" t="n">
        <v>9</v>
      </c>
      <c r="AD175" s="13" t="n">
        <v>10</v>
      </c>
      <c r="AE175" s="13" t="n">
        <v>11</v>
      </c>
      <c r="AF175" s="13" t="n">
        <v>12</v>
      </c>
      <c r="AG175" s="13" t="n">
        <v>13</v>
      </c>
      <c r="AH175" s="13" t="n">
        <v>14</v>
      </c>
      <c r="AI175" s="13" t="n">
        <v>15</v>
      </c>
      <c r="AJ175" s="13" t="n"/>
      <c r="AK175" s="13" t="n"/>
      <c r="AL175" s="13" t="n"/>
      <c r="AM175" s="13" t="n"/>
      <c r="AN175" s="13" t="n"/>
      <c r="AO175" s="13" t="n"/>
      <c r="AP175" s="13" t="n"/>
      <c r="AQ175" s="13" t="n"/>
      <c r="AR175" s="13" t="n"/>
      <c r="AS175" s="13" t="n"/>
      <c r="AT175" s="13" t="n"/>
      <c r="AU175" s="13" t="n"/>
      <c r="AV175" s="13" t="n"/>
      <c r="AW175" s="13" t="n"/>
      <c r="AX175" s="13" t="n"/>
    </row>
    <row r="176">
      <c r="C176" s="13" t="n">
        <v>1</v>
      </c>
      <c r="D176" s="109" t="n">
        <v>0</v>
      </c>
      <c r="E176" s="109" t="n">
        <v>0</v>
      </c>
      <c r="F176" s="109" t="n">
        <v>0</v>
      </c>
      <c r="G176" s="109" t="n">
        <v>0</v>
      </c>
      <c r="H176" s="109" t="n">
        <v>227780.3935152031</v>
      </c>
      <c r="I176" s="109" t="n">
        <v>88298.92005293259</v>
      </c>
      <c r="J176" s="109" t="n">
        <v>0</v>
      </c>
      <c r="K176" s="109" t="n">
        <v>197405.2360368133</v>
      </c>
      <c r="L176" s="109" t="n">
        <v>134958.8978093581</v>
      </c>
      <c r="M176" s="109" t="n">
        <v>0</v>
      </c>
      <c r="N176" s="109" t="n">
        <v>0</v>
      </c>
      <c r="O176" s="109" t="n">
        <v>0</v>
      </c>
      <c r="P176" s="109" t="n">
        <v>99622.71616416876</v>
      </c>
      <c r="Q176" s="109" t="n">
        <v>84922.83194606499</v>
      </c>
      <c r="R176" s="109" t="n">
        <v>302431.7683008045</v>
      </c>
      <c r="U176" s="98">
        <f>D176^0.5</f>
        <v/>
      </c>
      <c r="V176" s="98">
        <f>E176^0.5</f>
        <v/>
      </c>
      <c r="W176" s="98">
        <f>F176^0.5</f>
        <v/>
      </c>
      <c r="X176" s="98">
        <f>G176^0.5</f>
        <v/>
      </c>
      <c r="Y176" s="98">
        <f>H176^0.5</f>
        <v/>
      </c>
      <c r="Z176" s="98">
        <f>I176^0.5</f>
        <v/>
      </c>
      <c r="AA176" s="98">
        <f>J176^0.5</f>
        <v/>
      </c>
      <c r="AB176" s="98">
        <f>K176^0.5</f>
        <v/>
      </c>
      <c r="AC176" s="98">
        <f>L176^0.5</f>
        <v/>
      </c>
      <c r="AD176" s="98">
        <f>M176^0.5</f>
        <v/>
      </c>
      <c r="AE176" s="98">
        <f>N176^0.5</f>
        <v/>
      </c>
      <c r="AF176" s="98">
        <f>O176^0.5</f>
        <v/>
      </c>
      <c r="AG176" s="98">
        <f>P176^0.5</f>
        <v/>
      </c>
      <c r="AH176" s="98">
        <f>Q176^0.5</f>
        <v/>
      </c>
      <c r="AI176" s="98">
        <f>R176^0.5</f>
        <v/>
      </c>
      <c r="AJ176" s="98" t="n"/>
      <c r="AK176" s="98" t="n"/>
      <c r="AL176" s="98" t="n"/>
      <c r="AM176" s="98" t="n"/>
      <c r="AN176" s="98" t="n"/>
      <c r="AO176" s="98" t="n"/>
      <c r="AP176" s="98" t="n"/>
      <c r="AQ176" s="98" t="n"/>
      <c r="AR176" s="98" t="n"/>
      <c r="AS176" s="98" t="n"/>
      <c r="AT176" s="98" t="n"/>
      <c r="AU176" s="98" t="n"/>
      <c r="AV176" s="98" t="n"/>
      <c r="AW176" s="98" t="n"/>
      <c r="AX176" s="98" t="n"/>
    </row>
    <row r="177">
      <c r="C177" s="13" t="n">
        <v>2</v>
      </c>
      <c r="D177" s="109" t="n">
        <v>116266.3537680004</v>
      </c>
      <c r="E177" s="109" t="n">
        <v>117882.4319135964</v>
      </c>
      <c r="F177" s="109" t="n">
        <v>0</v>
      </c>
      <c r="G177" s="109" t="n">
        <v>0</v>
      </c>
      <c r="H177" s="109" t="n">
        <v>141611.3380944002</v>
      </c>
      <c r="I177" s="109" t="n">
        <v>210259.0852847992</v>
      </c>
      <c r="J177" s="109" t="n">
        <v>0</v>
      </c>
      <c r="K177" s="109" t="n">
        <v>0</v>
      </c>
      <c r="L177" s="109" t="n">
        <v>0</v>
      </c>
      <c r="M177" s="109" t="n">
        <v>81039.89034719206</v>
      </c>
      <c r="N177" s="109" t="n">
        <v>0</v>
      </c>
      <c r="O177" s="109" t="n">
        <v>178379.7334991992</v>
      </c>
      <c r="P177" s="109" t="n">
        <v>145140.221261506</v>
      </c>
      <c r="Q177" s="109" t="n">
        <v>283247.817192005</v>
      </c>
      <c r="R177" s="109" t="n">
        <v>183899.5431551993</v>
      </c>
      <c r="U177" s="98">
        <f>D177^0.5</f>
        <v/>
      </c>
      <c r="V177" s="98">
        <f>E177^0.5</f>
        <v/>
      </c>
      <c r="W177" s="98">
        <f>F177^0.5</f>
        <v/>
      </c>
      <c r="X177" s="98">
        <f>G177^0.5</f>
        <v/>
      </c>
      <c r="Y177" s="98">
        <f>H177^0.5</f>
        <v/>
      </c>
      <c r="Z177" s="98">
        <f>I177^0.5</f>
        <v/>
      </c>
      <c r="AA177" s="98">
        <f>J177^0.5</f>
        <v/>
      </c>
      <c r="AB177" s="98">
        <f>K177^0.5</f>
        <v/>
      </c>
      <c r="AC177" s="98">
        <f>L177^0.5</f>
        <v/>
      </c>
      <c r="AD177" s="98">
        <f>M177^0.5</f>
        <v/>
      </c>
      <c r="AE177" s="98">
        <f>N177^0.5</f>
        <v/>
      </c>
      <c r="AF177" s="98">
        <f>O177^0.5</f>
        <v/>
      </c>
      <c r="AG177" s="98">
        <f>P177^0.5</f>
        <v/>
      </c>
      <c r="AH177" s="98">
        <f>Q177^0.5</f>
        <v/>
      </c>
      <c r="AI177" s="98">
        <f>R177^0.5</f>
        <v/>
      </c>
      <c r="AJ177" s="98" t="n"/>
      <c r="AK177" s="98" t="n"/>
      <c r="AL177" s="98" t="n"/>
      <c r="AM177" s="98" t="n"/>
      <c r="AN177" s="98" t="n"/>
      <c r="AO177" s="98" t="n"/>
      <c r="AP177" s="98" t="n"/>
      <c r="AQ177" s="98" t="n"/>
      <c r="AR177" s="98" t="n"/>
      <c r="AS177" s="98" t="n"/>
      <c r="AT177" s="98" t="n"/>
      <c r="AU177" s="98" t="n"/>
      <c r="AV177" s="98" t="n"/>
      <c r="AW177" s="98" t="n"/>
      <c r="AX177" s="98" t="n"/>
    </row>
    <row r="178">
      <c r="C178" s="13" t="n">
        <v>3</v>
      </c>
      <c r="D178" s="109" t="n">
        <v>274298.9686463266</v>
      </c>
      <c r="E178" s="109" t="n">
        <v>0</v>
      </c>
      <c r="F178" s="109" t="n">
        <v>0</v>
      </c>
      <c r="G178" s="109" t="n">
        <v>255246.2102088785</v>
      </c>
      <c r="H178" s="109" t="n">
        <v>0</v>
      </c>
      <c r="I178" s="109" t="n">
        <v>268316.0050934508</v>
      </c>
      <c r="J178" s="109" t="n">
        <v>113424.1302672103</v>
      </c>
      <c r="K178" s="109" t="n">
        <v>0</v>
      </c>
      <c r="L178" s="109" t="n">
        <v>0</v>
      </c>
      <c r="M178" s="109" t="n">
        <v>0</v>
      </c>
      <c r="N178" s="109" t="n">
        <v>87938.54020800442</v>
      </c>
      <c r="O178" s="109" t="n">
        <v>0</v>
      </c>
      <c r="P178" s="109" t="n">
        <v>0</v>
      </c>
      <c r="Q178" s="109" t="n">
        <v>0</v>
      </c>
      <c r="R178" s="109" t="n">
        <v>145012.3358687889</v>
      </c>
      <c r="U178" s="98">
        <f>D178^0.5</f>
        <v/>
      </c>
      <c r="V178" s="98">
        <f>E178^0.5</f>
        <v/>
      </c>
      <c r="W178" s="98">
        <f>F178^0.5</f>
        <v/>
      </c>
      <c r="X178" s="98">
        <f>G178^0.5</f>
        <v/>
      </c>
      <c r="Y178" s="98">
        <f>H178^0.5</f>
        <v/>
      </c>
      <c r="Z178" s="98">
        <f>I178^0.5</f>
        <v/>
      </c>
      <c r="AA178" s="98">
        <f>J178^0.5</f>
        <v/>
      </c>
      <c r="AB178" s="98">
        <f>K178^0.5</f>
        <v/>
      </c>
      <c r="AC178" s="98">
        <f>L178^0.5</f>
        <v/>
      </c>
      <c r="AD178" s="98">
        <f>M178^0.5</f>
        <v/>
      </c>
      <c r="AE178" s="98">
        <f>N178^0.5</f>
        <v/>
      </c>
      <c r="AF178" s="98">
        <f>O178^0.5</f>
        <v/>
      </c>
      <c r="AG178" s="98">
        <f>P178^0.5</f>
        <v/>
      </c>
      <c r="AH178" s="98">
        <f>Q178^0.5</f>
        <v/>
      </c>
      <c r="AI178" s="98">
        <f>R178^0.5</f>
        <v/>
      </c>
      <c r="AJ178" s="98" t="n"/>
      <c r="AK178" s="98" t="n"/>
      <c r="AL178" s="98" t="n"/>
      <c r="AM178" s="98" t="n"/>
      <c r="AN178" s="98" t="n"/>
      <c r="AO178" s="98" t="n"/>
      <c r="AP178" s="98" t="n"/>
      <c r="AQ178" s="98" t="n"/>
      <c r="AR178" s="98" t="n"/>
      <c r="AS178" s="98" t="n"/>
      <c r="AT178" s="98" t="n"/>
      <c r="AU178" s="98" t="n"/>
      <c r="AV178" s="98" t="n"/>
      <c r="AW178" s="98" t="n"/>
      <c r="AX178" s="98" t="n"/>
    </row>
    <row r="181">
      <c r="B181" s="67" t="inlineStr">
        <is>
          <t>Results</t>
        </is>
      </c>
      <c r="C181" s="71" t="inlineStr">
        <is>
          <t>vSQRTw</t>
        </is>
      </c>
      <c r="D181" s="13" t="n">
        <v>1</v>
      </c>
      <c r="E181" s="13" t="n">
        <v>2</v>
      </c>
      <c r="F181" s="13" t="n">
        <v>3</v>
      </c>
      <c r="G181" s="13" t="n">
        <v>4</v>
      </c>
      <c r="H181" s="13" t="n">
        <v>5</v>
      </c>
      <c r="I181" s="13" t="n">
        <v>6</v>
      </c>
      <c r="J181" s="13" t="n">
        <v>7</v>
      </c>
      <c r="K181" s="13" t="n">
        <v>8</v>
      </c>
      <c r="L181" s="13" t="n">
        <v>9</v>
      </c>
      <c r="M181" s="13" t="n">
        <v>10</v>
      </c>
      <c r="N181" s="13" t="n">
        <v>11</v>
      </c>
      <c r="O181" s="13" t="n">
        <v>12</v>
      </c>
      <c r="P181" s="13" t="n">
        <v>13</v>
      </c>
      <c r="Q181" s="13" t="n">
        <v>14</v>
      </c>
      <c r="R181" s="13" t="n">
        <v>15</v>
      </c>
      <c r="U181" s="13" t="n">
        <v>1</v>
      </c>
      <c r="V181" s="13" t="n">
        <v>2</v>
      </c>
      <c r="W181" s="13" t="n">
        <v>3</v>
      </c>
      <c r="X181" s="13" t="n">
        <v>4</v>
      </c>
      <c r="Y181" s="13" t="n">
        <v>5</v>
      </c>
      <c r="Z181" s="13" t="n">
        <v>6</v>
      </c>
      <c r="AA181" s="13" t="n">
        <v>7</v>
      </c>
      <c r="AB181" s="13" t="n">
        <v>8</v>
      </c>
      <c r="AC181" s="13" t="n">
        <v>9</v>
      </c>
      <c r="AD181" s="13" t="n">
        <v>10</v>
      </c>
      <c r="AE181" s="13" t="n">
        <v>11</v>
      </c>
      <c r="AF181" s="13" t="n">
        <v>12</v>
      </c>
      <c r="AG181" s="13" t="n">
        <v>13</v>
      </c>
      <c r="AH181" s="13" t="n">
        <v>14</v>
      </c>
      <c r="AI181" s="13" t="n">
        <v>15</v>
      </c>
      <c r="AJ181" s="13" t="n"/>
      <c r="AK181" s="13" t="n"/>
      <c r="AL181" s="13" t="n"/>
      <c r="AM181" s="13" t="n"/>
      <c r="AN181" s="13" t="n"/>
      <c r="AO181" s="13" t="n"/>
      <c r="AP181" s="13" t="n"/>
      <c r="AQ181" s="13" t="n"/>
      <c r="AR181" s="13" t="n"/>
      <c r="AS181" s="13" t="n"/>
      <c r="AT181" s="13" t="n"/>
      <c r="AU181" s="13" t="n"/>
      <c r="AV181" s="13" t="n"/>
      <c r="AW181" s="13" t="n"/>
      <c r="AX181" s="13" t="n"/>
    </row>
    <row r="182">
      <c r="C182" s="13" t="n">
        <v>1</v>
      </c>
      <c r="D182" s="109" t="n">
        <v>1</v>
      </c>
      <c r="E182" s="109" t="n">
        <v>1</v>
      </c>
      <c r="F182" s="109" t="n">
        <v>1</v>
      </c>
      <c r="G182" s="109" t="n">
        <v>1</v>
      </c>
      <c r="H182" s="109" t="n">
        <v>478</v>
      </c>
      <c r="I182" s="109" t="n">
        <v>298</v>
      </c>
      <c r="J182" s="109" t="n">
        <v>1</v>
      </c>
      <c r="K182" s="109" t="n">
        <v>445</v>
      </c>
      <c r="L182" s="109" t="n">
        <v>370</v>
      </c>
      <c r="M182" s="109" t="n">
        <v>1</v>
      </c>
      <c r="N182" s="109" t="n">
        <v>1</v>
      </c>
      <c r="O182" s="109" t="n">
        <v>1</v>
      </c>
      <c r="P182" s="109" t="n">
        <v>320</v>
      </c>
      <c r="Q182" s="109" t="n">
        <v>292</v>
      </c>
      <c r="R182" s="109" t="n">
        <v>550</v>
      </c>
      <c r="U182" s="98">
        <f>U176-D182</f>
        <v/>
      </c>
      <c r="V182" s="98">
        <f>V176-E182</f>
        <v/>
      </c>
      <c r="W182" s="98">
        <f>W176-F182</f>
        <v/>
      </c>
      <c r="X182" s="98">
        <f>X176-G182</f>
        <v/>
      </c>
      <c r="Y182" s="98">
        <f>Y176-H182</f>
        <v/>
      </c>
      <c r="Z182" s="98">
        <f>Z176-I182</f>
        <v/>
      </c>
      <c r="AA182" s="98">
        <f>AA176-J182</f>
        <v/>
      </c>
      <c r="AB182" s="98">
        <f>AB176-K182</f>
        <v/>
      </c>
      <c r="AC182" s="98">
        <f>AC176-L182</f>
        <v/>
      </c>
      <c r="AD182" s="98">
        <f>AD176-M182</f>
        <v/>
      </c>
      <c r="AE182" s="98">
        <f>AE176-N182</f>
        <v/>
      </c>
      <c r="AF182" s="98">
        <f>AF176-O182</f>
        <v/>
      </c>
      <c r="AG182" s="98">
        <f>AG176-P182</f>
        <v/>
      </c>
      <c r="AH182" s="98">
        <f>AH176-Q182</f>
        <v/>
      </c>
      <c r="AI182" s="98">
        <f>AI176-R182</f>
        <v/>
      </c>
      <c r="AJ182" s="98" t="n"/>
      <c r="AK182" s="98" t="n"/>
      <c r="AL182" s="98" t="n"/>
      <c r="AM182" s="98" t="n"/>
      <c r="AN182" s="98" t="n"/>
      <c r="AO182" s="98" t="n"/>
      <c r="AP182" s="98" t="n"/>
      <c r="AQ182" s="98" t="n"/>
      <c r="AR182" s="98" t="n"/>
      <c r="AS182" s="98" t="n"/>
      <c r="AT182" s="98" t="n"/>
      <c r="AU182" s="98" t="n"/>
      <c r="AV182" s="98" t="n"/>
      <c r="AW182" s="98" t="n"/>
      <c r="AX182" s="98" t="n"/>
    </row>
    <row r="183">
      <c r="C183" s="13" t="n">
        <v>2</v>
      </c>
      <c r="D183" s="109" t="n">
        <v>341</v>
      </c>
      <c r="E183" s="109" t="n">
        <v>344</v>
      </c>
      <c r="F183" s="109" t="n">
        <v>1</v>
      </c>
      <c r="G183" s="109" t="n">
        <v>1</v>
      </c>
      <c r="H183" s="109" t="n">
        <v>377</v>
      </c>
      <c r="I183" s="109" t="n">
        <v>459</v>
      </c>
      <c r="J183" s="109" t="n">
        <v>1</v>
      </c>
      <c r="K183" s="109" t="n">
        <v>1</v>
      </c>
      <c r="L183" s="109" t="n">
        <v>1</v>
      </c>
      <c r="M183" s="109" t="n">
        <v>285</v>
      </c>
      <c r="N183" s="109" t="n">
        <v>1</v>
      </c>
      <c r="O183" s="109" t="n">
        <v>423</v>
      </c>
      <c r="P183" s="109" t="n">
        <v>381</v>
      </c>
      <c r="Q183" s="109" t="n">
        <v>533</v>
      </c>
      <c r="R183" s="109" t="n">
        <v>429</v>
      </c>
      <c r="U183" s="98">
        <f>U177-D183</f>
        <v/>
      </c>
      <c r="V183" s="98">
        <f>V177-E183</f>
        <v/>
      </c>
      <c r="W183" s="98">
        <f>W177-F183</f>
        <v/>
      </c>
      <c r="X183" s="98">
        <f>X177-G183</f>
        <v/>
      </c>
      <c r="Y183" s="98">
        <f>Y177-H183</f>
        <v/>
      </c>
      <c r="Z183" s="98">
        <f>Z177-I183</f>
        <v/>
      </c>
      <c r="AA183" s="98">
        <f>AA177-J183</f>
        <v/>
      </c>
      <c r="AB183" s="98">
        <f>AB177-K183</f>
        <v/>
      </c>
      <c r="AC183" s="98">
        <f>AC177-L183</f>
        <v/>
      </c>
      <c r="AD183" s="98">
        <f>AD177-M183</f>
        <v/>
      </c>
      <c r="AE183" s="98">
        <f>AE177-N183</f>
        <v/>
      </c>
      <c r="AF183" s="98">
        <f>AF177-O183</f>
        <v/>
      </c>
      <c r="AG183" s="98">
        <f>AG177-P183</f>
        <v/>
      </c>
      <c r="AH183" s="98">
        <f>AH177-Q183</f>
        <v/>
      </c>
      <c r="AI183" s="98">
        <f>AI177-R183</f>
        <v/>
      </c>
      <c r="AJ183" s="98" t="n"/>
      <c r="AK183" s="98" t="n"/>
      <c r="AL183" s="98" t="n"/>
      <c r="AM183" s="98" t="n"/>
      <c r="AN183" s="98" t="n"/>
      <c r="AO183" s="98" t="n"/>
      <c r="AP183" s="98" t="n"/>
      <c r="AQ183" s="98" t="n"/>
      <c r="AR183" s="98" t="n"/>
      <c r="AS183" s="98" t="n"/>
      <c r="AT183" s="98" t="n"/>
      <c r="AU183" s="98" t="n"/>
      <c r="AV183" s="98" t="n"/>
      <c r="AW183" s="98" t="n"/>
      <c r="AX183" s="98" t="n"/>
    </row>
    <row r="184">
      <c r="C184" s="13" t="n">
        <v>3</v>
      </c>
      <c r="D184" s="109" t="n">
        <v>524</v>
      </c>
      <c r="E184" s="109" t="n">
        <v>1</v>
      </c>
      <c r="F184" s="109" t="n">
        <v>1</v>
      </c>
      <c r="G184" s="109" t="n">
        <v>506</v>
      </c>
      <c r="H184" s="109" t="n">
        <v>1</v>
      </c>
      <c r="I184" s="109" t="n">
        <v>518</v>
      </c>
      <c r="J184" s="109" t="n">
        <v>337</v>
      </c>
      <c r="K184" s="109" t="n">
        <v>1</v>
      </c>
      <c r="L184" s="109" t="n">
        <v>1</v>
      </c>
      <c r="M184" s="109" t="n">
        <v>1</v>
      </c>
      <c r="N184" s="109" t="n">
        <v>297</v>
      </c>
      <c r="O184" s="109" t="n">
        <v>1</v>
      </c>
      <c r="P184" s="109" t="n">
        <v>1</v>
      </c>
      <c r="Q184" s="109" t="n">
        <v>1</v>
      </c>
      <c r="R184" s="109" t="n">
        <v>381</v>
      </c>
      <c r="U184" s="98">
        <f>U178-D184</f>
        <v/>
      </c>
      <c r="V184" s="98">
        <f>V178-E184</f>
        <v/>
      </c>
      <c r="W184" s="98">
        <f>W178-F184</f>
        <v/>
      </c>
      <c r="X184" s="98">
        <f>X178-G184</f>
        <v/>
      </c>
      <c r="Y184" s="98">
        <f>Y178-H184</f>
        <v/>
      </c>
      <c r="Z184" s="98">
        <f>Z178-I184</f>
        <v/>
      </c>
      <c r="AA184" s="98">
        <f>AA178-J184</f>
        <v/>
      </c>
      <c r="AB184" s="98">
        <f>AB178-K184</f>
        <v/>
      </c>
      <c r="AC184" s="98">
        <f>AC178-L184</f>
        <v/>
      </c>
      <c r="AD184" s="98">
        <f>AD178-M184</f>
        <v/>
      </c>
      <c r="AE184" s="98">
        <f>AE178-N184</f>
        <v/>
      </c>
      <c r="AF184" s="98">
        <f>AF178-O184</f>
        <v/>
      </c>
      <c r="AG184" s="98">
        <f>AG178-P184</f>
        <v/>
      </c>
      <c r="AH184" s="98">
        <f>AH178-Q184</f>
        <v/>
      </c>
      <c r="AI184" s="98">
        <f>AI178-R184</f>
        <v/>
      </c>
      <c r="AJ184" s="98" t="n"/>
      <c r="AK184" s="98" t="n"/>
      <c r="AL184" s="98" t="n"/>
      <c r="AM184" s="98" t="n"/>
      <c r="AN184" s="98" t="n"/>
      <c r="AO184" s="98" t="n"/>
      <c r="AP184" s="98" t="n"/>
      <c r="AQ184" s="98" t="n"/>
      <c r="AR184" s="98" t="n"/>
      <c r="AS184" s="98" t="n"/>
      <c r="AT184" s="98" t="n"/>
      <c r="AU184" s="98" t="n"/>
      <c r="AV184" s="98" t="n"/>
      <c r="AW184" s="98" t="n"/>
      <c r="AX184" s="98" t="n"/>
    </row>
    <row r="185">
      <c r="C185" s="13" t="n"/>
    </row>
    <row r="187">
      <c r="C187" s="18" t="inlineStr">
        <is>
          <t>Optimal solution (SS)</t>
        </is>
      </c>
      <c r="D187" s="13" t="n">
        <v>1</v>
      </c>
      <c r="E187" s="13" t="n">
        <v>2</v>
      </c>
      <c r="F187" s="13" t="n">
        <v>3</v>
      </c>
      <c r="G187" s="13" t="n">
        <v>4</v>
      </c>
      <c r="H187" s="13" t="n">
        <v>5</v>
      </c>
      <c r="I187" s="13" t="n">
        <v>6</v>
      </c>
      <c r="J187" s="13" t="n">
        <v>7</v>
      </c>
      <c r="K187" s="13" t="n">
        <v>8</v>
      </c>
      <c r="L187" s="13" t="n">
        <v>9</v>
      </c>
      <c r="M187" s="13" t="n">
        <v>10</v>
      </c>
      <c r="N187" s="13" t="n">
        <v>11</v>
      </c>
      <c r="O187" s="13" t="n">
        <v>12</v>
      </c>
      <c r="P187" s="13" t="n">
        <v>13</v>
      </c>
      <c r="Q187" s="13" t="n">
        <v>14</v>
      </c>
      <c r="R187" s="13" t="n">
        <v>15</v>
      </c>
    </row>
    <row r="188">
      <c r="C188" s="13" t="n">
        <v>1</v>
      </c>
      <c r="D188" s="98">
        <f>D164*D230</f>
        <v/>
      </c>
      <c r="E188" s="98">
        <f>E164*E230</f>
        <v/>
      </c>
      <c r="F188" s="98">
        <f>F164*F230</f>
        <v/>
      </c>
      <c r="G188" s="98">
        <f>G164*G230</f>
        <v/>
      </c>
      <c r="H188" s="98">
        <f>H164*H230</f>
        <v/>
      </c>
      <c r="I188" s="98">
        <f>I164*I230</f>
        <v/>
      </c>
      <c r="J188" s="98">
        <f>J164*J230</f>
        <v/>
      </c>
      <c r="K188" s="98">
        <f>K164*K230</f>
        <v/>
      </c>
      <c r="L188" s="98">
        <f>L164*L230</f>
        <v/>
      </c>
      <c r="M188" s="98">
        <f>M164*M230</f>
        <v/>
      </c>
      <c r="N188" s="98">
        <f>N164*N230</f>
        <v/>
      </c>
      <c r="O188" s="98">
        <f>O164*O230</f>
        <v/>
      </c>
      <c r="P188" s="98">
        <f>P164*P230</f>
        <v/>
      </c>
      <c r="Q188" s="98">
        <f>Q164*Q230</f>
        <v/>
      </c>
      <c r="R188" s="98">
        <f>R164*R230</f>
        <v/>
      </c>
    </row>
    <row r="189">
      <c r="C189" s="13" t="n">
        <v>2</v>
      </c>
      <c r="D189" s="98">
        <f>D165*D231</f>
        <v/>
      </c>
      <c r="E189" s="98">
        <f>E165*E231</f>
        <v/>
      </c>
      <c r="F189" s="98">
        <f>F165*F231</f>
        <v/>
      </c>
      <c r="G189" s="98">
        <f>G165*G231</f>
        <v/>
      </c>
      <c r="H189" s="98">
        <f>H165*H231</f>
        <v/>
      </c>
      <c r="I189" s="98">
        <f>I165*I231</f>
        <v/>
      </c>
      <c r="J189" s="98">
        <f>J165*J231</f>
        <v/>
      </c>
      <c r="K189" s="98">
        <f>K165*K231</f>
        <v/>
      </c>
      <c r="L189" s="98">
        <f>L165*L231</f>
        <v/>
      </c>
      <c r="M189" s="98">
        <f>M165*M231</f>
        <v/>
      </c>
      <c r="N189" s="98">
        <f>N165*N231</f>
        <v/>
      </c>
      <c r="O189" s="98">
        <f>O165*O231</f>
        <v/>
      </c>
      <c r="P189" s="98">
        <f>P165*P231</f>
        <v/>
      </c>
      <c r="Q189" s="98">
        <f>Q165*Q231</f>
        <v/>
      </c>
      <c r="R189" s="98">
        <f>R165*R231</f>
        <v/>
      </c>
    </row>
    <row r="190">
      <c r="C190" s="13" t="n">
        <v>3</v>
      </c>
      <c r="D190" s="98">
        <f>D166*D232</f>
        <v/>
      </c>
      <c r="E190" s="98">
        <f>E166*E232</f>
        <v/>
      </c>
      <c r="F190" s="98">
        <f>F166*F232</f>
        <v/>
      </c>
      <c r="G190" s="98">
        <f>G166*G232</f>
        <v/>
      </c>
      <c r="H190" s="98">
        <f>H166*H232</f>
        <v/>
      </c>
      <c r="I190" s="98">
        <f>I166*I232</f>
        <v/>
      </c>
      <c r="J190" s="98">
        <f>J166*J232</f>
        <v/>
      </c>
      <c r="K190" s="98">
        <f>K166*K232</f>
        <v/>
      </c>
      <c r="L190" s="98">
        <f>L166*L232</f>
        <v/>
      </c>
      <c r="M190" s="98">
        <f>M166*M232</f>
        <v/>
      </c>
      <c r="N190" s="98">
        <f>N166*N232</f>
        <v/>
      </c>
      <c r="O190" s="98">
        <f>O166*O232</f>
        <v/>
      </c>
      <c r="P190" s="98">
        <f>P166*P232</f>
        <v/>
      </c>
      <c r="Q190" s="98">
        <f>Q166*Q232</f>
        <v/>
      </c>
      <c r="R190" s="98">
        <f>R166*R232</f>
        <v/>
      </c>
    </row>
    <row r="192">
      <c r="AL192" s="18" t="inlineStr">
        <is>
          <t>COMPARAÇÃO</t>
        </is>
      </c>
    </row>
    <row r="193">
      <c r="C193" s="18" t="inlineStr">
        <is>
          <t>vZw</t>
        </is>
      </c>
      <c r="D193" s="13" t="n">
        <v>1</v>
      </c>
      <c r="E193" s="13" t="n">
        <v>2</v>
      </c>
      <c r="F193" s="13" t="n">
        <v>3</v>
      </c>
      <c r="G193" s="13" t="n">
        <v>4</v>
      </c>
      <c r="H193" s="13" t="n">
        <v>5</v>
      </c>
      <c r="I193" s="13" t="n">
        <v>6</v>
      </c>
      <c r="J193" s="13" t="n">
        <v>7</v>
      </c>
      <c r="K193" s="13" t="n">
        <v>8</v>
      </c>
      <c r="L193" s="13" t="n">
        <v>9</v>
      </c>
      <c r="M193" s="13" t="n">
        <v>10</v>
      </c>
      <c r="N193" s="13" t="n">
        <v>11</v>
      </c>
      <c r="O193" s="13" t="n">
        <v>12</v>
      </c>
      <c r="P193" s="13" t="n">
        <v>13</v>
      </c>
      <c r="Q193" s="13" t="n">
        <v>14</v>
      </c>
      <c r="R193" s="13" t="n">
        <v>15</v>
      </c>
      <c r="T193" s="18" t="inlineStr">
        <is>
          <t>vZw</t>
        </is>
      </c>
      <c r="U193" s="13" t="n">
        <v>1</v>
      </c>
      <c r="V193" s="13" t="n">
        <v>2</v>
      </c>
      <c r="W193" s="13" t="n">
        <v>3</v>
      </c>
      <c r="X193" s="13" t="n">
        <v>4</v>
      </c>
      <c r="Y193" s="13" t="n">
        <v>5</v>
      </c>
      <c r="Z193" s="13" t="n">
        <v>6</v>
      </c>
      <c r="AA193" s="13" t="n">
        <v>7</v>
      </c>
      <c r="AB193" s="13" t="n">
        <v>8</v>
      </c>
      <c r="AC193" s="13" t="n">
        <v>9</v>
      </c>
      <c r="AD193" s="13" t="n">
        <v>10</v>
      </c>
      <c r="AE193" s="13" t="n">
        <v>11</v>
      </c>
      <c r="AF193" s="13" t="n">
        <v>12</v>
      </c>
      <c r="AG193" s="13" t="n">
        <v>13</v>
      </c>
      <c r="AH193" s="13" t="n">
        <v>14</v>
      </c>
      <c r="AI193" s="13" t="n">
        <v>15</v>
      </c>
      <c r="AL193" s="48" t="inlineStr">
        <is>
          <t>vZw</t>
        </is>
      </c>
      <c r="AM193" s="48" t="n">
        <v>1</v>
      </c>
      <c r="AN193" s="48" t="n">
        <v>2</v>
      </c>
      <c r="AO193" s="48" t="n">
        <v>3</v>
      </c>
      <c r="AP193" s="48" t="n">
        <v>4</v>
      </c>
      <c r="AQ193" s="48" t="n">
        <v>5</v>
      </c>
      <c r="AR193" s="48" t="n">
        <v>6</v>
      </c>
      <c r="AS193" s="48" t="n">
        <v>7</v>
      </c>
      <c r="AT193" s="48" t="n">
        <v>8</v>
      </c>
      <c r="AU193" s="48" t="n">
        <v>9</v>
      </c>
      <c r="AV193" s="48" t="n">
        <v>10</v>
      </c>
      <c r="AW193" s="48" t="n">
        <v>11</v>
      </c>
      <c r="AX193" s="48" t="n">
        <v>12</v>
      </c>
      <c r="AY193" s="48" t="n">
        <v>13</v>
      </c>
      <c r="AZ193" s="48" t="n">
        <v>14</v>
      </c>
      <c r="BA193" s="18" t="n">
        <v>15</v>
      </c>
    </row>
    <row r="194">
      <c r="C194" s="13" t="n">
        <v>1</v>
      </c>
      <c r="D194" s="98">
        <f>D92</f>
        <v/>
      </c>
      <c r="E194" s="98">
        <f>E92</f>
        <v/>
      </c>
      <c r="F194" s="98">
        <f>F92</f>
        <v/>
      </c>
      <c r="G194" s="98">
        <f>G92</f>
        <v/>
      </c>
      <c r="H194" s="98">
        <f>H92</f>
        <v/>
      </c>
      <c r="I194" s="98">
        <f>I92</f>
        <v/>
      </c>
      <c r="J194" s="98">
        <f>J92</f>
        <v/>
      </c>
      <c r="K194" s="98">
        <f>K92</f>
        <v/>
      </c>
      <c r="L194" s="98">
        <f>L92</f>
        <v/>
      </c>
      <c r="M194" s="98">
        <f>M92</f>
        <v/>
      </c>
      <c r="N194" s="98">
        <f>N92</f>
        <v/>
      </c>
      <c r="O194" s="98">
        <f>O92</f>
        <v/>
      </c>
      <c r="P194" s="98">
        <f>P92</f>
        <v/>
      </c>
      <c r="Q194" s="98">
        <f>Q92</f>
        <v/>
      </c>
      <c r="R194" s="98">
        <f>R92</f>
        <v/>
      </c>
      <c r="T194" s="13" t="n">
        <v>1</v>
      </c>
      <c r="U194" s="98" t="n">
        <v>0</v>
      </c>
      <c r="V194" s="98" t="n">
        <v>0</v>
      </c>
      <c r="W194" s="98" t="n">
        <v>0</v>
      </c>
      <c r="X194" s="98" t="n">
        <v>0</v>
      </c>
      <c r="Y194" s="98" t="n">
        <v>1.155270839171976</v>
      </c>
      <c r="Z194" s="98" t="n">
        <v>1.183925677445337</v>
      </c>
      <c r="AA194" s="98" t="n">
        <v>0</v>
      </c>
      <c r="AB194" s="98" t="n">
        <v>1.176688658185302</v>
      </c>
      <c r="AC194" s="98" t="n">
        <v>1.169555580149531</v>
      </c>
      <c r="AD194" s="98" t="n">
        <v>0</v>
      </c>
      <c r="AE194" s="98" t="n">
        <v>0</v>
      </c>
      <c r="AF194" s="98" t="n">
        <v>0</v>
      </c>
      <c r="AG194" s="98" t="n">
        <v>1.16283078080852</v>
      </c>
      <c r="AH194" s="98" t="n">
        <v>1.175927332536769</v>
      </c>
      <c r="AI194" s="98" t="n">
        <v>1.17406390496377</v>
      </c>
      <c r="AK194" s="48" t="n"/>
      <c r="AL194" s="48" t="n">
        <v>1</v>
      </c>
      <c r="AM194" s="18">
        <f>D194-U194</f>
        <v/>
      </c>
      <c r="AN194" s="18">
        <f>E194-V194</f>
        <v/>
      </c>
      <c r="AO194" s="18">
        <f>F194-W194</f>
        <v/>
      </c>
      <c r="AP194" s="18">
        <f>G194-X194</f>
        <v/>
      </c>
      <c r="AQ194" s="18">
        <f>H194-Y194</f>
        <v/>
      </c>
      <c r="AR194" s="18">
        <f>I194-Z194</f>
        <v/>
      </c>
      <c r="AS194" s="18">
        <f>J194-AA194</f>
        <v/>
      </c>
      <c r="AT194" s="18">
        <f>K194-AB194</f>
        <v/>
      </c>
      <c r="AU194" s="18">
        <f>L194-AC194</f>
        <v/>
      </c>
      <c r="AV194" s="18">
        <f>M194-AD194</f>
        <v/>
      </c>
      <c r="AW194" s="18">
        <f>N194-AE194</f>
        <v/>
      </c>
      <c r="AX194" s="18">
        <f>O194-AF194</f>
        <v/>
      </c>
      <c r="AY194" s="18">
        <f>P194-AG194</f>
        <v/>
      </c>
      <c r="AZ194" s="18">
        <f>Q194-AH194</f>
        <v/>
      </c>
      <c r="BA194" s="18">
        <f>R194-AI194</f>
        <v/>
      </c>
    </row>
    <row r="195">
      <c r="C195" s="13" t="n">
        <v>2</v>
      </c>
      <c r="D195" s="98">
        <f>D93</f>
        <v/>
      </c>
      <c r="E195" s="98">
        <f>E93</f>
        <v/>
      </c>
      <c r="F195" s="98">
        <f>F93</f>
        <v/>
      </c>
      <c r="G195" s="98">
        <f>G93</f>
        <v/>
      </c>
      <c r="H195" s="98">
        <f>H93</f>
        <v/>
      </c>
      <c r="I195" s="98">
        <f>I93</f>
        <v/>
      </c>
      <c r="J195" s="98">
        <f>J93</f>
        <v/>
      </c>
      <c r="K195" s="98">
        <f>K93</f>
        <v/>
      </c>
      <c r="L195" s="98">
        <f>L93</f>
        <v/>
      </c>
      <c r="M195" s="98">
        <f>M93</f>
        <v/>
      </c>
      <c r="N195" s="98">
        <f>N93</f>
        <v/>
      </c>
      <c r="O195" s="98">
        <f>O93</f>
        <v/>
      </c>
      <c r="P195" s="98">
        <f>P93</f>
        <v/>
      </c>
      <c r="Q195" s="98">
        <f>Q93</f>
        <v/>
      </c>
      <c r="R195" s="98">
        <f>R93</f>
        <v/>
      </c>
      <c r="T195" s="13" t="n">
        <v>2</v>
      </c>
      <c r="U195" s="98" t="n">
        <v>1.162762052598595</v>
      </c>
      <c r="V195" s="98" t="n">
        <v>1.160867213035324</v>
      </c>
      <c r="W195" s="98" t="n">
        <v>0</v>
      </c>
      <c r="X195" s="98" t="n">
        <v>0</v>
      </c>
      <c r="Y195" s="98" t="n">
        <v>0</v>
      </c>
      <c r="Z195" s="98" t="n">
        <v>1.160217890833668</v>
      </c>
      <c r="AA195" s="98" t="n">
        <v>0</v>
      </c>
      <c r="AB195" s="98" t="n">
        <v>0</v>
      </c>
      <c r="AC195" s="98" t="n">
        <v>0</v>
      </c>
      <c r="AD195" s="98" t="n">
        <v>1.167389981151032</v>
      </c>
      <c r="AE195" s="98" t="n">
        <v>0</v>
      </c>
      <c r="AF195" s="98" t="n">
        <v>1.161409463647541</v>
      </c>
      <c r="AG195" s="98" t="n">
        <v>1.161986960997965</v>
      </c>
      <c r="AH195" s="98" t="n">
        <v>1.156197866865149</v>
      </c>
      <c r="AI195" s="98" t="n">
        <v>1.16261080009593</v>
      </c>
      <c r="AK195" s="48" t="n"/>
      <c r="AL195" s="48" t="n">
        <v>2</v>
      </c>
      <c r="AM195" s="18">
        <f>D195-U195</f>
        <v/>
      </c>
      <c r="AN195" s="18">
        <f>E195-V195</f>
        <v/>
      </c>
      <c r="AO195" s="18">
        <f>F195-W195</f>
        <v/>
      </c>
      <c r="AP195" s="18">
        <f>G195-X195</f>
        <v/>
      </c>
      <c r="AQ195" s="18">
        <f>H195-Y195</f>
        <v/>
      </c>
      <c r="AR195" s="18">
        <f>I195-Z195</f>
        <v/>
      </c>
      <c r="AS195" s="18">
        <f>J195-AA195</f>
        <v/>
      </c>
      <c r="AT195" s="18">
        <f>K195-AB195</f>
        <v/>
      </c>
      <c r="AU195" s="18">
        <f>L195-AC195</f>
        <v/>
      </c>
      <c r="AV195" s="18">
        <f>M195-AD195</f>
        <v/>
      </c>
      <c r="AW195" s="18">
        <f>N195-AE195</f>
        <v/>
      </c>
      <c r="AX195" s="18">
        <f>O195-AF195</f>
        <v/>
      </c>
      <c r="AY195" s="18">
        <f>P195-AG195</f>
        <v/>
      </c>
      <c r="AZ195" s="18">
        <f>Q195-AH195</f>
        <v/>
      </c>
      <c r="BA195" s="18">
        <f>R195-AI195</f>
        <v/>
      </c>
    </row>
    <row r="196">
      <c r="C196" s="13" t="n">
        <v>3</v>
      </c>
      <c r="D196" s="98">
        <f>D94</f>
        <v/>
      </c>
      <c r="E196" s="98">
        <f>E94</f>
        <v/>
      </c>
      <c r="F196" s="98">
        <f>F94</f>
        <v/>
      </c>
      <c r="G196" s="98">
        <f>G94</f>
        <v/>
      </c>
      <c r="H196" s="98">
        <f>H94</f>
        <v/>
      </c>
      <c r="I196" s="98">
        <f>I94</f>
        <v/>
      </c>
      <c r="J196" s="98">
        <f>J94</f>
        <v/>
      </c>
      <c r="K196" s="98">
        <f>K94</f>
        <v/>
      </c>
      <c r="L196" s="98">
        <f>L94</f>
        <v/>
      </c>
      <c r="M196" s="98">
        <f>M94</f>
        <v/>
      </c>
      <c r="N196" s="98">
        <f>N94</f>
        <v/>
      </c>
      <c r="O196" s="98">
        <f>O94</f>
        <v/>
      </c>
      <c r="P196" s="98">
        <f>P94</f>
        <v/>
      </c>
      <c r="Q196" s="98">
        <f>Q94</f>
        <v/>
      </c>
      <c r="R196" s="98">
        <f>R94</f>
        <v/>
      </c>
      <c r="T196" s="13" t="n">
        <v>3</v>
      </c>
      <c r="U196" s="98" t="n">
        <v>1.183427442675313</v>
      </c>
      <c r="V196" s="98" t="n">
        <v>0</v>
      </c>
      <c r="W196" s="98" t="n">
        <v>0</v>
      </c>
      <c r="X196" s="98" t="n">
        <v>1.16205229981834</v>
      </c>
      <c r="Y196" s="98" t="n">
        <v>0</v>
      </c>
      <c r="Z196" s="98" t="n">
        <v>1.195613873356908</v>
      </c>
      <c r="AA196" s="98" t="n">
        <v>1.205633454486037</v>
      </c>
      <c r="AB196" s="98" t="n">
        <v>0</v>
      </c>
      <c r="AC196" s="98" t="n">
        <v>0</v>
      </c>
      <c r="AD196" s="98" t="n">
        <v>0</v>
      </c>
      <c r="AE196" s="98" t="n">
        <v>1.1871495413391</v>
      </c>
      <c r="AF196" s="98" t="n">
        <v>0</v>
      </c>
      <c r="AG196" s="98" t="n">
        <v>0</v>
      </c>
      <c r="AH196" s="98" t="n">
        <v>0</v>
      </c>
      <c r="AI196" s="98" t="n">
        <v>1.162528104420549</v>
      </c>
      <c r="AK196" s="48" t="n"/>
      <c r="AL196" s="48" t="n">
        <v>3</v>
      </c>
      <c r="AM196" s="18">
        <f>D196-U196</f>
        <v/>
      </c>
      <c r="AN196" s="18">
        <f>E196-V196</f>
        <v/>
      </c>
      <c r="AO196" s="18">
        <f>F196-W196</f>
        <v/>
      </c>
      <c r="AP196" s="18">
        <f>G196-X196</f>
        <v/>
      </c>
      <c r="AQ196" s="18">
        <f>H196-Y196</f>
        <v/>
      </c>
      <c r="AR196" s="18">
        <f>I196-Z196</f>
        <v/>
      </c>
      <c r="AS196" s="18">
        <f>J196-AA196</f>
        <v/>
      </c>
      <c r="AT196" s="18">
        <f>K196-AB196</f>
        <v/>
      </c>
      <c r="AU196" s="18">
        <f>L196-AC196</f>
        <v/>
      </c>
      <c r="AV196" s="18">
        <f>M196-AD196</f>
        <v/>
      </c>
      <c r="AW196" s="18">
        <f>N196-AE196</f>
        <v/>
      </c>
      <c r="AX196" s="18">
        <f>O196-AF196</f>
        <v/>
      </c>
      <c r="AY196" s="18">
        <f>P196-AG196</f>
        <v/>
      </c>
      <c r="AZ196" s="18">
        <f>Q196-AH196</f>
        <v/>
      </c>
      <c r="BA196" s="18">
        <f>R196-AI196</f>
        <v/>
      </c>
    </row>
    <row r="199">
      <c r="B199" s="67" t="inlineStr">
        <is>
          <t>Results</t>
        </is>
      </c>
      <c r="C199" s="71" t="inlineStr">
        <is>
          <t>NetDemandw (Products/day)</t>
        </is>
      </c>
      <c r="D199" s="13" t="n">
        <v>1</v>
      </c>
      <c r="E199" s="13" t="n">
        <v>2</v>
      </c>
      <c r="F199" s="13" t="n">
        <v>3</v>
      </c>
      <c r="G199" s="13" t="n">
        <v>4</v>
      </c>
      <c r="H199" s="13" t="n">
        <v>5</v>
      </c>
      <c r="I199" s="13" t="n">
        <v>6</v>
      </c>
      <c r="J199" s="13" t="n">
        <v>7</v>
      </c>
      <c r="K199" s="13" t="n">
        <v>8</v>
      </c>
      <c r="L199" s="13" t="n">
        <v>9</v>
      </c>
      <c r="M199" s="13" t="n">
        <v>10</v>
      </c>
      <c r="N199" s="13" t="n">
        <v>11</v>
      </c>
      <c r="O199" s="13" t="n">
        <v>12</v>
      </c>
      <c r="P199" s="13" t="n">
        <v>13</v>
      </c>
      <c r="Q199" s="13" t="n">
        <v>14</v>
      </c>
      <c r="R199" s="13" t="n">
        <v>15</v>
      </c>
    </row>
    <row r="200">
      <c r="C200" s="13" t="n">
        <v>1</v>
      </c>
      <c r="D200" s="109" t="n">
        <v>-73.10000000000002</v>
      </c>
      <c r="E200" s="109" t="n">
        <v>-38.88000000000005</v>
      </c>
      <c r="F200" s="109" t="n">
        <v>-149.55</v>
      </c>
      <c r="G200" s="109" t="n">
        <v>-107.98</v>
      </c>
      <c r="H200" s="109" t="n">
        <v>46.69999999999999</v>
      </c>
      <c r="I200" s="109" t="n">
        <v>106.17</v>
      </c>
      <c r="J200" s="109" t="n">
        <v>-136.97</v>
      </c>
      <c r="K200" s="109" t="n">
        <v>138.53</v>
      </c>
      <c r="L200" s="109" t="n">
        <v>101.27</v>
      </c>
      <c r="M200" s="109" t="n">
        <v>-29.22000000000003</v>
      </c>
      <c r="N200" s="109" t="n">
        <v>16.77000000000004</v>
      </c>
      <c r="O200" s="109" t="n">
        <v>-25.31</v>
      </c>
      <c r="P200" s="109" t="n">
        <v>61.70000000000002</v>
      </c>
      <c r="Q200" s="109" t="n">
        <v>88.71000000000001</v>
      </c>
      <c r="R200" s="109" t="n">
        <v>153.0700000000001</v>
      </c>
      <c r="S200" s="98" t="n"/>
    </row>
    <row r="201">
      <c r="C201" s="13" t="n">
        <v>2</v>
      </c>
      <c r="D201" s="109" t="n">
        <v>70.26999999999998</v>
      </c>
      <c r="E201" s="109" t="n">
        <v>54.39000000000001</v>
      </c>
      <c r="F201" s="109" t="n">
        <v>-69.21999999999997</v>
      </c>
      <c r="G201" s="109" t="n">
        <v>-226.34</v>
      </c>
      <c r="H201" s="109" t="n">
        <v>35.69</v>
      </c>
      <c r="I201" s="109" t="n">
        <v>73.69999999999999</v>
      </c>
      <c r="J201" s="109" t="n">
        <v>6.159999999999968</v>
      </c>
      <c r="K201" s="109" t="n">
        <v>-78.02000000000001</v>
      </c>
      <c r="L201" s="109" t="n">
        <v>-76.38</v>
      </c>
      <c r="M201" s="109" t="n">
        <v>70.93000000000001</v>
      </c>
      <c r="N201" s="109" t="n">
        <v>-108.97</v>
      </c>
      <c r="O201" s="109" t="n">
        <v>73.87</v>
      </c>
      <c r="P201" s="109" t="n">
        <v>61.50999999999999</v>
      </c>
      <c r="Q201" s="109" t="n">
        <v>54.40000000000003</v>
      </c>
      <c r="R201" s="109" t="n">
        <v>87.11000000000001</v>
      </c>
    </row>
    <row r="202">
      <c r="C202" s="13" t="n">
        <v>3</v>
      </c>
      <c r="D202" s="109" t="n">
        <v>165.21</v>
      </c>
      <c r="E202" s="109" t="n">
        <v>-98.88</v>
      </c>
      <c r="F202" s="109" t="n">
        <v>-171.21</v>
      </c>
      <c r="G202" s="109" t="n">
        <v>98.58000000000004</v>
      </c>
      <c r="H202" s="109" t="n">
        <v>-96.50999999999999</v>
      </c>
      <c r="I202" s="109" t="n">
        <v>199.62</v>
      </c>
      <c r="J202" s="109" t="n">
        <v>173.01</v>
      </c>
      <c r="K202" s="109" t="n">
        <v>-61.47000000000003</v>
      </c>
      <c r="L202" s="109" t="n">
        <v>-130.21</v>
      </c>
      <c r="M202" s="109" t="n">
        <v>-32.69</v>
      </c>
      <c r="N202" s="109" t="n">
        <v>131.25</v>
      </c>
      <c r="O202" s="109" t="n">
        <v>11.11000000000001</v>
      </c>
      <c r="P202" s="109" t="n">
        <v>-98.85000000000002</v>
      </c>
      <c r="Q202" s="109" t="n">
        <v>-44.68000000000001</v>
      </c>
      <c r="R202" s="109" t="n">
        <v>78.68000000000001</v>
      </c>
    </row>
    <row r="205">
      <c r="B205" s="74" t="inlineStr">
        <is>
          <t>?</t>
        </is>
      </c>
      <c r="C205" s="18" t="inlineStr">
        <is>
          <t>Safety Stock runout (days)</t>
        </is>
      </c>
      <c r="D205" s="13" t="n">
        <v>1</v>
      </c>
      <c r="E205" s="13" t="n">
        <v>2</v>
      </c>
      <c r="F205" s="13" t="n">
        <v>3</v>
      </c>
      <c r="G205" s="13" t="n">
        <v>4</v>
      </c>
      <c r="H205" s="13" t="n">
        <v>5</v>
      </c>
      <c r="I205" s="13" t="n">
        <v>6</v>
      </c>
      <c r="J205" s="13" t="n">
        <v>7</v>
      </c>
      <c r="K205" s="13" t="n">
        <v>8</v>
      </c>
      <c r="L205" s="13" t="n">
        <v>9</v>
      </c>
      <c r="M205" s="13" t="n">
        <v>10</v>
      </c>
      <c r="N205" s="13" t="n">
        <v>11</v>
      </c>
      <c r="O205" s="13" t="n">
        <v>12</v>
      </c>
      <c r="P205" s="13" t="n">
        <v>13</v>
      </c>
      <c r="Q205" s="13" t="n">
        <v>14</v>
      </c>
      <c r="R205" s="13" t="n">
        <v>15</v>
      </c>
    </row>
    <row r="206">
      <c r="C206" s="13" t="n">
        <v>1</v>
      </c>
      <c r="D206" s="98">
        <f>IF(D200&lt;=0,"inexhaustible",(D182+(-1*D16*D200))/D200)</f>
        <v/>
      </c>
      <c r="E206" s="98">
        <f>IF(E200&lt;=0,"inexhaustible",(E182+(-1*E16*E200))/E200)</f>
        <v/>
      </c>
      <c r="F206" s="98">
        <f>IF(F200&lt;=0,"inexhaustible",(F182+(-1*F16*F200))/F200)</f>
        <v/>
      </c>
      <c r="G206" s="98">
        <f>IF(G200&lt;=0,"inexhaustible",(G182+(-1*G16*G200))/G200)</f>
        <v/>
      </c>
      <c r="H206" s="98">
        <f>IF(H200&lt;=0,"inexhaustible",(H182+(-1*H16*H200))/H200)</f>
        <v/>
      </c>
      <c r="I206" s="98">
        <f>IF(I200&lt;=0,"inexhaustible",(I182+(-1*I16*I200))/I200)</f>
        <v/>
      </c>
      <c r="J206" s="98">
        <f>IF(J200&lt;=0,"inexhaustible",(J182+(-1*J16*J200))/J200)</f>
        <v/>
      </c>
      <c r="K206" s="98">
        <f>IF(K200&lt;=0,"inexhaustible",(K182+(-1*K16*K200))/K200)</f>
        <v/>
      </c>
      <c r="L206" s="98">
        <f>IF(L200&lt;=0,"inexhaustible",(L182+(-1*L16*L200))/L200)</f>
        <v/>
      </c>
      <c r="M206" s="98">
        <f>IF(M200&lt;=0,"inexhaustible",(M182+(-1*M16*M200))/M200)</f>
        <v/>
      </c>
      <c r="N206" s="98">
        <f>IF(N200&lt;=0,"inexhaustible",(N182+(-1*N16*N200))/N200)</f>
        <v/>
      </c>
      <c r="O206" s="98">
        <f>IF(O200&lt;=0,"inexhaustible",(O182+(-1*O16*O200))/O200)</f>
        <v/>
      </c>
      <c r="P206" s="98">
        <f>IF(P200&lt;=0,"inexhaustible",(P182+(-1*P16*P200))/P200)</f>
        <v/>
      </c>
      <c r="Q206" s="98">
        <f>IF(Q200&lt;=0,"inexhaustible",(Q182+(-1*Q16*Q200))/Q200)</f>
        <v/>
      </c>
      <c r="R206" s="98">
        <f>IF(R200&lt;=0,"inexhaustible",(R182+(-1*R16*R200))/R200)</f>
        <v/>
      </c>
    </row>
    <row r="207">
      <c r="C207" s="13" t="n">
        <v>2</v>
      </c>
      <c r="D207" s="98">
        <f>IF(D201&lt;=0,"inexhaustible",(D183+(-1*D17*D201))/D201)</f>
        <v/>
      </c>
      <c r="E207" s="98">
        <f>IF(E201&lt;=0,"inexhaustible",(E183+(-1*E17*E201))/E201)</f>
        <v/>
      </c>
      <c r="F207" s="98">
        <f>IF(F201&lt;=0,"inexhaustible",(F183+(-1*F17*F201))/F201)</f>
        <v/>
      </c>
      <c r="G207" s="98">
        <f>IF(G201&lt;=0,"inexhaustible",(G183+(-1*G17*G201))/G201)</f>
        <v/>
      </c>
      <c r="H207" s="98">
        <f>IF(H201&lt;=0,"inexhaustible",(H183+(-1*H17*H201))/H201)</f>
        <v/>
      </c>
      <c r="I207" s="98">
        <f>IF(I201&lt;=0,"inexhaustible",(I183+(-1*I17*I201))/I201)</f>
        <v/>
      </c>
      <c r="J207" s="98">
        <f>IF(J201&lt;=0,"inexhaustible",(J183+(-1*J17*J201))/J201)</f>
        <v/>
      </c>
      <c r="K207" s="98">
        <f>IF(K201&lt;=0,"inexhaustible",(K183+(-1*K17*K201))/K201)</f>
        <v/>
      </c>
      <c r="L207" s="98">
        <f>IF(L201&lt;=0,"inexhaustible",(L183+(-1*L17*L201))/L201)</f>
        <v/>
      </c>
      <c r="M207" s="98">
        <f>IF(M201&lt;=0,"inexhaustible",(M183+(-1*M17*M201))/M201)</f>
        <v/>
      </c>
      <c r="N207" s="98">
        <f>IF(N201&lt;=0,"inexhaustible",(N183+(-1*N17*N201))/N201)</f>
        <v/>
      </c>
      <c r="O207" s="98">
        <f>IF(O201&lt;=0,"inexhaustible",(O183+(-1*O17*O201))/O201)</f>
        <v/>
      </c>
      <c r="P207" s="98">
        <f>IF(P201&lt;=0,"inexhaustible",(P183+(-1*P17*P201))/P201)</f>
        <v/>
      </c>
      <c r="Q207" s="98">
        <f>IF(Q201&lt;=0,"inexhaustible",(Q183+(-1*Q17*Q201))/Q201)</f>
        <v/>
      </c>
      <c r="R207" s="98">
        <f>IF(R201&lt;=0,"inexhaustible",(R183+(-1*R17*R201))/R201)</f>
        <v/>
      </c>
    </row>
    <row r="208">
      <c r="C208" s="13" t="n">
        <v>3</v>
      </c>
      <c r="D208" s="98">
        <f>IF(D202&lt;=0,"inexhaustible",(D184+(-1*D18*D202))/D202)</f>
        <v/>
      </c>
      <c r="E208" s="98">
        <f>IF(E202&lt;=0,"inexhaustible",(E184+(-1*E18*E202))/E202)</f>
        <v/>
      </c>
      <c r="F208" s="98">
        <f>IF(F202&lt;=0,"inexhaustible",(F184+(-1*F18*F202))/F202)</f>
        <v/>
      </c>
      <c r="G208" s="98">
        <f>IF(G202&lt;=0,"inexhaustible",(G184+(-1*G18*G202))/G202)</f>
        <v/>
      </c>
      <c r="H208" s="98">
        <f>IF(H202&lt;=0,"inexhaustible",(H184+(-1*H18*H202))/H202)</f>
        <v/>
      </c>
      <c r="I208" s="98">
        <f>IF(I202&lt;=0,"inexhaustible",(I184+(-1*I18*I202))/I202)</f>
        <v/>
      </c>
      <c r="J208" s="98">
        <f>IF(J202&lt;=0,"inexhaustible",(J184+(-1*J18*J202))/J202)</f>
        <v/>
      </c>
      <c r="K208" s="98">
        <f>IF(K202&lt;=0,"inexhaustible",(K184+(-1*K18*K202))/K202)</f>
        <v/>
      </c>
      <c r="L208" s="98">
        <f>IF(L202&lt;=0,"inexhaustible",(L184+(-1*L18*L202))/L202)</f>
        <v/>
      </c>
      <c r="M208" s="98">
        <f>IF(M202&lt;=0,"inexhaustible",(M184+(-1*M18*M202))/M202)</f>
        <v/>
      </c>
      <c r="N208" s="98">
        <f>IF(N202&lt;=0,"inexhaustible",(N184+(-1*N18*N202))/N202)</f>
        <v/>
      </c>
      <c r="O208" s="98">
        <f>IF(O202&lt;=0,"inexhaustible",(O184+(-1*O18*O202))/O202)</f>
        <v/>
      </c>
      <c r="P208" s="98">
        <f>IF(P202&lt;=0,"inexhaustible",(P184+(-1*P18*P202))/P202)</f>
        <v/>
      </c>
      <c r="Q208" s="98">
        <f>IF(Q202&lt;=0,"inexhaustible",(Q184+(-1*Q18*Q202))/Q202)</f>
        <v/>
      </c>
      <c r="R208" s="98">
        <f>IF(R202&lt;=0,"inexhaustible",(R184+(-1*R18*R202))/R202)</f>
        <v/>
      </c>
    </row>
    <row r="210">
      <c r="AL210" s="18" t="inlineStr">
        <is>
          <t>COMPARAÇÃO</t>
        </is>
      </c>
    </row>
    <row r="211">
      <c r="B211" s="67" t="inlineStr">
        <is>
          <t>Results</t>
        </is>
      </c>
      <c r="C211" s="71" t="inlineStr">
        <is>
          <t>vGReorderw</t>
        </is>
      </c>
      <c r="D211" s="13" t="n">
        <v>1</v>
      </c>
      <c r="E211" s="13" t="n">
        <v>2</v>
      </c>
      <c r="F211" s="13" t="n">
        <v>3</v>
      </c>
      <c r="G211" s="13" t="n">
        <v>4</v>
      </c>
      <c r="H211" s="13" t="n">
        <v>5</v>
      </c>
      <c r="I211" s="13" t="n">
        <v>6</v>
      </c>
      <c r="J211" s="13" t="n">
        <v>7</v>
      </c>
      <c r="K211" s="13" t="n">
        <v>8</v>
      </c>
      <c r="L211" s="13" t="n">
        <v>9</v>
      </c>
      <c r="M211" s="13" t="n">
        <v>10</v>
      </c>
      <c r="N211" s="13" t="n">
        <v>11</v>
      </c>
      <c r="O211" s="13" t="n">
        <v>12</v>
      </c>
      <c r="P211" s="13" t="n">
        <v>13</v>
      </c>
      <c r="Q211" s="13" t="n">
        <v>14</v>
      </c>
      <c r="R211" s="13" t="n">
        <v>15</v>
      </c>
      <c r="T211" s="18" t="inlineStr">
        <is>
          <t>vGReorderw</t>
        </is>
      </c>
      <c r="U211" s="18" t="n">
        <v>1</v>
      </c>
      <c r="V211" s="18" t="n">
        <v>2</v>
      </c>
      <c r="W211" s="18" t="n">
        <v>3</v>
      </c>
      <c r="X211" s="18" t="n">
        <v>4</v>
      </c>
      <c r="Y211" s="18" t="n">
        <v>5</v>
      </c>
      <c r="Z211" s="18" t="n">
        <v>6</v>
      </c>
      <c r="AA211" s="18" t="n">
        <v>7</v>
      </c>
      <c r="AB211" s="18" t="n">
        <v>8</v>
      </c>
      <c r="AC211" s="18" t="n">
        <v>9</v>
      </c>
      <c r="AD211" s="18" t="n">
        <v>10</v>
      </c>
      <c r="AE211" s="18" t="n">
        <v>11</v>
      </c>
      <c r="AF211" s="18" t="n">
        <v>12</v>
      </c>
      <c r="AG211" s="18" t="n">
        <v>13</v>
      </c>
      <c r="AH211" s="18" t="n">
        <v>14</v>
      </c>
      <c r="AI211" s="18" t="n">
        <v>15</v>
      </c>
      <c r="AL211" s="48" t="inlineStr">
        <is>
          <t>vZw</t>
        </is>
      </c>
      <c r="AM211" s="48" t="n">
        <v>1</v>
      </c>
      <c r="AN211" s="48" t="n">
        <v>2</v>
      </c>
      <c r="AO211" s="48" t="n">
        <v>3</v>
      </c>
      <c r="AP211" s="48" t="n">
        <v>4</v>
      </c>
      <c r="AQ211" s="48" t="n">
        <v>5</v>
      </c>
      <c r="AR211" s="48" t="n">
        <v>6</v>
      </c>
      <c r="AS211" s="48" t="n">
        <v>7</v>
      </c>
      <c r="AT211" s="48" t="n">
        <v>8</v>
      </c>
      <c r="AU211" s="48" t="n">
        <v>9</v>
      </c>
      <c r="AV211" s="48" t="n">
        <v>10</v>
      </c>
      <c r="AW211" s="48" t="n">
        <v>11</v>
      </c>
      <c r="AX211" s="48" t="n">
        <v>12</v>
      </c>
      <c r="AY211" s="48" t="n">
        <v>13</v>
      </c>
      <c r="AZ211" s="48" t="n">
        <v>14</v>
      </c>
      <c r="BA211" s="18" t="n">
        <v>15</v>
      </c>
    </row>
    <row r="212">
      <c r="C212" s="13" t="n">
        <v>1</v>
      </c>
      <c r="D212" s="111" t="n">
        <v>0</v>
      </c>
      <c r="E212" s="111" t="n">
        <v>0</v>
      </c>
      <c r="F212" s="111" t="n">
        <v>0</v>
      </c>
      <c r="G212" s="111" t="n">
        <v>0</v>
      </c>
      <c r="H212" s="111" t="n">
        <v>1168.693</v>
      </c>
      <c r="I212" s="111" t="n">
        <v>1817.2927</v>
      </c>
      <c r="J212" s="111" t="n">
        <v>0</v>
      </c>
      <c r="K212" s="111" t="n">
        <v>2446.7585</v>
      </c>
      <c r="L212" s="111" t="n">
        <v>1637.9004</v>
      </c>
      <c r="M212" s="111" t="n">
        <v>0</v>
      </c>
      <c r="N212" s="111" t="n">
        <v>0</v>
      </c>
      <c r="O212" s="111" t="n">
        <v>0</v>
      </c>
      <c r="P212" s="111" t="n">
        <v>1220.203</v>
      </c>
      <c r="Q212" s="111" t="n">
        <v>1558.7788</v>
      </c>
      <c r="R212" s="111" t="n">
        <v>3005.242800000001</v>
      </c>
      <c r="T212" s="18" t="n">
        <v>1</v>
      </c>
      <c r="U212" s="18" t="n">
        <v>0</v>
      </c>
      <c r="V212" s="18" t="n">
        <v>0</v>
      </c>
      <c r="W212" s="18" t="n">
        <v>0</v>
      </c>
      <c r="X212" s="18" t="n">
        <v>0</v>
      </c>
      <c r="Y212" s="18" t="n">
        <v>1168.693</v>
      </c>
      <c r="Z212" s="18" t="n">
        <v>1818.2927</v>
      </c>
      <c r="AA212" s="18" t="n">
        <v>0</v>
      </c>
      <c r="AB212" s="18" t="n">
        <v>2446.7585</v>
      </c>
      <c r="AC212" s="18" t="n">
        <v>1635.9004</v>
      </c>
      <c r="AD212" s="18" t="n">
        <v>0</v>
      </c>
      <c r="AE212" s="18" t="n">
        <v>0</v>
      </c>
      <c r="AF212" s="18" t="n">
        <v>0</v>
      </c>
      <c r="AG212" s="18" t="n">
        <v>1216.203</v>
      </c>
      <c r="AH212" s="18" t="n">
        <v>1558.7788</v>
      </c>
      <c r="AI212" s="18" t="n">
        <v>3005.242800000001</v>
      </c>
      <c r="AL212" s="48" t="n">
        <v>1</v>
      </c>
      <c r="AM212" s="18">
        <f>D212-U212</f>
        <v/>
      </c>
      <c r="AN212" s="18">
        <f>E212-V212</f>
        <v/>
      </c>
      <c r="AO212" s="18">
        <f>F212-W212</f>
        <v/>
      </c>
      <c r="AP212" s="18">
        <f>G212-X212</f>
        <v/>
      </c>
      <c r="AQ212" s="18">
        <f>H212-Y212</f>
        <v/>
      </c>
      <c r="AR212" s="18">
        <f>I212-Z212</f>
        <v/>
      </c>
      <c r="AS212" s="18">
        <f>J212-AA212</f>
        <v/>
      </c>
      <c r="AT212" s="18">
        <f>K212-AB212</f>
        <v/>
      </c>
      <c r="AU212" s="18">
        <f>L212-AC212</f>
        <v/>
      </c>
      <c r="AV212" s="18">
        <f>M212-AD212</f>
        <v/>
      </c>
      <c r="AW212" s="18">
        <f>N212-AE212</f>
        <v/>
      </c>
      <c r="AX212" s="18">
        <f>O212-AF212</f>
        <v/>
      </c>
      <c r="AY212" s="18">
        <f>P212-AG212</f>
        <v/>
      </c>
      <c r="AZ212" s="18">
        <f>Q212-AH212</f>
        <v/>
      </c>
      <c r="BA212" s="18">
        <f>R212-AI212</f>
        <v/>
      </c>
    </row>
    <row r="213">
      <c r="C213" s="13" t="n">
        <v>2</v>
      </c>
      <c r="D213" s="111" t="n">
        <v>1262.2397</v>
      </c>
      <c r="E213" s="111" t="n">
        <v>1303.4396</v>
      </c>
      <c r="F213" s="111" t="n">
        <v>0</v>
      </c>
      <c r="G213" s="111" t="n">
        <v>0</v>
      </c>
      <c r="H213" s="111" t="n">
        <v>795.6437</v>
      </c>
      <c r="I213" s="111" t="n">
        <v>1632.304</v>
      </c>
      <c r="J213" s="111" t="n">
        <v>0</v>
      </c>
      <c r="K213" s="111" t="n">
        <v>0</v>
      </c>
      <c r="L213" s="111" t="n">
        <v>0</v>
      </c>
      <c r="M213" s="111" t="n">
        <v>1215.6016</v>
      </c>
      <c r="N213" s="111" t="n">
        <v>0</v>
      </c>
      <c r="O213" s="111" t="n">
        <v>1583.4977</v>
      </c>
      <c r="P213" s="111" t="n">
        <v>1579.2148</v>
      </c>
      <c r="Q213" s="111" t="n">
        <v>1508.936000000001</v>
      </c>
      <c r="R213" s="111" t="n">
        <v>1603.2428</v>
      </c>
      <c r="T213" s="18" t="n">
        <v>2</v>
      </c>
      <c r="U213" s="18" t="n">
        <v>1262.2397</v>
      </c>
      <c r="V213" s="18" t="n">
        <v>1303.4396</v>
      </c>
      <c r="W213" s="18" t="n">
        <v>0</v>
      </c>
      <c r="X213" s="18" t="n">
        <v>0</v>
      </c>
      <c r="Y213" s="18" t="n">
        <v>795.6437</v>
      </c>
      <c r="Z213" s="18" t="n">
        <v>1632.304</v>
      </c>
      <c r="AA213" s="18" t="n">
        <v>0</v>
      </c>
      <c r="AB213" s="18" t="n">
        <v>0</v>
      </c>
      <c r="AC213" s="18" t="n">
        <v>0</v>
      </c>
      <c r="AD213" s="18" t="n">
        <v>1215.6016</v>
      </c>
      <c r="AE213" s="18" t="n">
        <v>0</v>
      </c>
      <c r="AF213" s="18" t="n">
        <v>1584.4977</v>
      </c>
      <c r="AG213" s="18" t="n">
        <v>1581.2148</v>
      </c>
      <c r="AH213" s="18" t="n">
        <v>1508.936000000001</v>
      </c>
      <c r="AI213" s="18" t="n">
        <v>1618.2428</v>
      </c>
      <c r="AL213" s="48" t="n">
        <v>2</v>
      </c>
      <c r="AM213" s="18">
        <f>D213-U213</f>
        <v/>
      </c>
      <c r="AN213" s="18">
        <f>E213-V213</f>
        <v/>
      </c>
      <c r="AO213" s="18">
        <f>F213-W213</f>
        <v/>
      </c>
      <c r="AP213" s="18">
        <f>G213-X213</f>
        <v/>
      </c>
      <c r="AQ213" s="18">
        <f>H213-Y213</f>
        <v/>
      </c>
      <c r="AR213" s="18">
        <f>I213-Z213</f>
        <v/>
      </c>
      <c r="AS213" s="18">
        <f>J213-AA213</f>
        <v/>
      </c>
      <c r="AT213" s="18">
        <f>K213-AB213</f>
        <v/>
      </c>
      <c r="AU213" s="18">
        <f>L213-AC213</f>
        <v/>
      </c>
      <c r="AV213" s="18">
        <f>M213-AD213</f>
        <v/>
      </c>
      <c r="AW213" s="18">
        <f>N213-AE213</f>
        <v/>
      </c>
      <c r="AX213" s="18">
        <f>O213-AF213</f>
        <v/>
      </c>
      <c r="AY213" s="18">
        <f>P213-AG213</f>
        <v/>
      </c>
      <c r="AZ213" s="18">
        <f>Q213-AH213</f>
        <v/>
      </c>
      <c r="BA213" s="18">
        <f>R213-AI213</f>
        <v/>
      </c>
    </row>
    <row r="214">
      <c r="C214" s="13" t="n">
        <v>3</v>
      </c>
      <c r="D214" s="111" t="n">
        <v>3540.7346</v>
      </c>
      <c r="E214" s="111" t="n">
        <v>0</v>
      </c>
      <c r="F214" s="111" t="n">
        <v>0</v>
      </c>
      <c r="G214" s="111" t="n">
        <v>1883.162600000001</v>
      </c>
      <c r="H214" s="111" t="n">
        <v>0</v>
      </c>
      <c r="I214" s="111" t="n">
        <v>4031.312</v>
      </c>
      <c r="J214" s="111" t="n">
        <v>2527.3066</v>
      </c>
      <c r="K214" s="111" t="n">
        <v>0</v>
      </c>
      <c r="L214" s="111" t="n">
        <v>0</v>
      </c>
      <c r="M214" s="111" t="n">
        <v>0</v>
      </c>
      <c r="N214" s="111" t="n">
        <v>1655.4375</v>
      </c>
      <c r="O214" s="111" t="n">
        <v>0</v>
      </c>
      <c r="P214" s="111" t="n">
        <v>0</v>
      </c>
      <c r="Q214" s="111" t="n">
        <v>0</v>
      </c>
      <c r="R214" s="111" t="n">
        <v>1385.7436</v>
      </c>
      <c r="T214" s="18" t="n">
        <v>3</v>
      </c>
      <c r="U214" s="18" t="n">
        <v>3540.7346</v>
      </c>
      <c r="V214" s="18" t="n">
        <v>0</v>
      </c>
      <c r="W214" s="18" t="n">
        <v>0</v>
      </c>
      <c r="X214" s="18" t="n">
        <v>1883.162600000001</v>
      </c>
      <c r="Y214" s="18" t="n">
        <v>0</v>
      </c>
      <c r="Z214" s="18" t="n">
        <v>4031.312</v>
      </c>
      <c r="AA214" s="18" t="n">
        <v>2527.3066</v>
      </c>
      <c r="AB214" s="18" t="n">
        <v>0</v>
      </c>
      <c r="AC214" s="18" t="n">
        <v>0</v>
      </c>
      <c r="AD214" s="18" t="n">
        <v>0</v>
      </c>
      <c r="AE214" s="18" t="n">
        <v>1655.4375</v>
      </c>
      <c r="AF214" s="18" t="n">
        <v>0</v>
      </c>
      <c r="AG214" s="18" t="n">
        <v>0</v>
      </c>
      <c r="AH214" s="18" t="n">
        <v>0</v>
      </c>
      <c r="AI214" s="18" t="n">
        <v>1385.7436</v>
      </c>
      <c r="AL214" s="48" t="n">
        <v>3</v>
      </c>
      <c r="AM214" s="18">
        <f>D214-U214</f>
        <v/>
      </c>
      <c r="AN214" s="18">
        <f>E214-V214</f>
        <v/>
      </c>
      <c r="AO214" s="18">
        <f>F214-W214</f>
        <v/>
      </c>
      <c r="AP214" s="18">
        <f>G214-X214</f>
        <v/>
      </c>
      <c r="AQ214" s="18">
        <f>H214-Y214</f>
        <v/>
      </c>
      <c r="AR214" s="18">
        <f>I214-Z214</f>
        <v/>
      </c>
      <c r="AS214" s="18">
        <f>J214-AA214</f>
        <v/>
      </c>
      <c r="AT214" s="18">
        <f>K214-AB214</f>
        <v/>
      </c>
      <c r="AU214" s="18">
        <f>L214-AC214</f>
        <v/>
      </c>
      <c r="AV214" s="18">
        <f>M214-AD214</f>
        <v/>
      </c>
      <c r="AW214" s="18">
        <f>N214-AE214</f>
        <v/>
      </c>
      <c r="AX214" s="18">
        <f>O214-AF214</f>
        <v/>
      </c>
      <c r="AY214" s="18">
        <f>P214-AG214</f>
        <v/>
      </c>
      <c r="AZ214" s="18">
        <f>Q214-AH214</f>
        <v/>
      </c>
      <c r="BA214" s="18">
        <f>R214-AI214</f>
        <v/>
      </c>
    </row>
    <row r="217">
      <c r="B217" s="67" t="inlineStr">
        <is>
          <t>Results</t>
        </is>
      </c>
      <c r="C217" s="71" t="inlineStr">
        <is>
          <t>VarNDw</t>
        </is>
      </c>
      <c r="D217" s="13" t="n">
        <v>1</v>
      </c>
      <c r="E217" s="13" t="n">
        <v>2</v>
      </c>
      <c r="F217" s="13" t="n">
        <v>3</v>
      </c>
      <c r="G217" s="13" t="n">
        <v>4</v>
      </c>
      <c r="H217" s="13" t="n">
        <v>5</v>
      </c>
      <c r="I217" s="13" t="n">
        <v>6</v>
      </c>
      <c r="J217" s="13" t="n">
        <v>7</v>
      </c>
      <c r="K217" s="13" t="n">
        <v>8</v>
      </c>
      <c r="L217" s="13" t="n">
        <v>9</v>
      </c>
      <c r="M217" s="13" t="n">
        <v>10</v>
      </c>
      <c r="N217" s="13" t="n">
        <v>11</v>
      </c>
      <c r="O217" s="13" t="n">
        <v>12</v>
      </c>
      <c r="P217" s="13" t="n">
        <v>13</v>
      </c>
      <c r="Q217" s="13" t="n">
        <v>14</v>
      </c>
      <c r="R217" s="13" t="n">
        <v>15</v>
      </c>
    </row>
    <row r="218">
      <c r="C218" s="13" t="n">
        <v>1</v>
      </c>
      <c r="D218" s="109" t="n">
        <v>195.14972416</v>
      </c>
      <c r="E218" s="109" t="n">
        <v>268.599321</v>
      </c>
      <c r="F218" s="109" t="n">
        <v>243.19778704</v>
      </c>
      <c r="G218" s="109" t="n">
        <v>211.789809</v>
      </c>
      <c r="H218" s="109" t="n">
        <v>495.67679044</v>
      </c>
      <c r="I218" s="109" t="n">
        <v>191.80865025</v>
      </c>
      <c r="J218" s="109" t="n">
        <v>228.58718481</v>
      </c>
      <c r="K218" s="109" t="n">
        <v>428.22921969</v>
      </c>
      <c r="L218" s="109" t="n">
        <v>341.02639561</v>
      </c>
      <c r="M218" s="109" t="n">
        <v>325.91803024</v>
      </c>
      <c r="N218" s="109" t="n">
        <v>498.35651121</v>
      </c>
      <c r="O218" s="109" t="n">
        <v>151.52871409</v>
      </c>
      <c r="P218" s="109" t="n">
        <v>217.80741889</v>
      </c>
      <c r="Q218" s="109" t="n">
        <v>186.71856025</v>
      </c>
      <c r="R218" s="109" t="n">
        <v>592.9663308099999</v>
      </c>
    </row>
    <row r="219">
      <c r="C219" s="13" t="n">
        <v>2</v>
      </c>
      <c r="D219" s="109" t="n">
        <v>282.89894416</v>
      </c>
      <c r="E219" s="109" t="n">
        <v>213.68884761</v>
      </c>
      <c r="F219" s="109" t="n">
        <v>241.926916</v>
      </c>
      <c r="G219" s="109" t="n">
        <v>590.5580419600001</v>
      </c>
      <c r="H219" s="109" t="n">
        <v>388.85868025</v>
      </c>
      <c r="I219" s="109" t="n">
        <v>422.60669476</v>
      </c>
      <c r="J219" s="109" t="n">
        <v>252.55884241</v>
      </c>
      <c r="K219" s="109" t="n">
        <v>203.02830144</v>
      </c>
      <c r="L219" s="109" t="n">
        <v>313.81768201</v>
      </c>
      <c r="M219" s="109" t="n">
        <v>195.96920121</v>
      </c>
      <c r="N219" s="109" t="n">
        <v>304.38734089</v>
      </c>
      <c r="O219" s="109" t="n">
        <v>362.788209</v>
      </c>
      <c r="P219" s="109" t="n">
        <v>237.91828516</v>
      </c>
      <c r="Q219" s="109" t="n">
        <v>507.6459609999999</v>
      </c>
      <c r="R219" s="109" t="n">
        <v>435.18966544</v>
      </c>
    </row>
    <row r="220">
      <c r="C220" s="13" t="n">
        <v>3</v>
      </c>
      <c r="D220" s="109" t="n">
        <v>467.04828769</v>
      </c>
      <c r="E220" s="109" t="n">
        <v>262.44972009</v>
      </c>
      <c r="F220" s="109" t="n">
        <v>289.0782052900001</v>
      </c>
      <c r="G220" s="109" t="n">
        <v>583.14522256</v>
      </c>
      <c r="H220" s="109" t="n">
        <v>279.06704809</v>
      </c>
      <c r="I220" s="109" t="n">
        <v>466.86677041</v>
      </c>
      <c r="J220" s="109" t="n">
        <v>270.799936</v>
      </c>
      <c r="K220" s="109" t="n">
        <v>382.14776196</v>
      </c>
      <c r="L220" s="109" t="n">
        <v>306.8593027599999</v>
      </c>
      <c r="M220" s="109" t="n">
        <v>223.66997136</v>
      </c>
      <c r="N220" s="109" t="n">
        <v>263.0884</v>
      </c>
      <c r="O220" s="109" t="n">
        <v>274.9892558399999</v>
      </c>
      <c r="P220" s="109" t="n">
        <v>406.8289000000001</v>
      </c>
      <c r="Q220" s="109" t="n">
        <v>367.95679684</v>
      </c>
      <c r="R220" s="109" t="n">
        <v>362.32741801</v>
      </c>
    </row>
    <row r="221">
      <c r="D221" s="98" t="n"/>
      <c r="E221" s="98" t="n"/>
      <c r="F221" s="98" t="n"/>
      <c r="G221" s="98" t="n"/>
      <c r="H221" s="98" t="n"/>
      <c r="I221" s="98" t="n"/>
      <c r="J221" s="98" t="n"/>
      <c r="K221" s="98" t="n"/>
      <c r="L221" s="98" t="n"/>
      <c r="M221" s="98" t="n"/>
      <c r="N221" s="98" t="n"/>
      <c r="O221" s="98" t="n"/>
      <c r="P221" s="98" t="n"/>
      <c r="Q221" s="98" t="n"/>
      <c r="R221" s="98" t="n"/>
    </row>
    <row r="223">
      <c r="C223" s="18" t="inlineStr">
        <is>
          <t>vCTw-RunOutTimew</t>
        </is>
      </c>
      <c r="D223" s="13" t="n">
        <v>1</v>
      </c>
      <c r="E223" s="13" t="n">
        <v>2</v>
      </c>
      <c r="F223" s="13" t="n">
        <v>3</v>
      </c>
      <c r="G223" s="13" t="n">
        <v>4</v>
      </c>
      <c r="H223" s="13" t="n">
        <v>5</v>
      </c>
      <c r="I223" s="13" t="n">
        <v>6</v>
      </c>
      <c r="J223" s="13" t="n">
        <v>7</v>
      </c>
      <c r="K223" s="13" t="n">
        <v>8</v>
      </c>
      <c r="L223" s="13" t="n">
        <v>9</v>
      </c>
      <c r="M223" s="13" t="n">
        <v>10</v>
      </c>
      <c r="N223" s="13" t="n">
        <v>11</v>
      </c>
      <c r="O223" s="13" t="n">
        <v>12</v>
      </c>
      <c r="P223" s="13" t="n">
        <v>13</v>
      </c>
      <c r="Q223" s="13" t="n">
        <v>14</v>
      </c>
      <c r="R223" s="13" t="n">
        <v>15</v>
      </c>
    </row>
    <row r="224">
      <c r="C224" s="13" t="n">
        <v>1</v>
      </c>
      <c r="D224" s="98">
        <f>IF(D200&lt;0,"inexhaustible",(IF(D45=1,"Gamma",D28-D63)))</f>
        <v/>
      </c>
      <c r="E224" s="98">
        <f>IF(E200&lt;0,"inexhaustible",(IF(E45=1,"Gamma",E28-E63)))</f>
        <v/>
      </c>
      <c r="F224" s="98">
        <f>IF(F200&lt;0,"inexhaustible",(IF(F45=1,"Gamma",F28-F63)))</f>
        <v/>
      </c>
      <c r="G224" s="98">
        <f>IF(G200&lt;0,"inexhaustible",(IF(G45=1,"Gamma",G28-G63)))</f>
        <v/>
      </c>
      <c r="H224" s="98">
        <f>IF(H200&lt;0,"inexhaustible",(IF(H45=1,"Gamma",H28-H63)))</f>
        <v/>
      </c>
      <c r="I224" s="98">
        <f>IF(I200&lt;0,"inexhaustible",(IF(I45=1,"Gamma",I28-I63)))</f>
        <v/>
      </c>
      <c r="J224" s="98">
        <f>IF(J200&lt;0,"inexhaustible",(IF(J45=1,"Gamma",J28-J63)))</f>
        <v/>
      </c>
      <c r="K224" s="98">
        <f>IF(K200&lt;0,"inexhaustible",(IF(K45=1,"Gamma",K28-K63)))</f>
        <v/>
      </c>
      <c r="L224" s="98">
        <f>IF(L200&lt;0,"inexhaustible",(IF(L45=1,"Gamma",L28-L63)))</f>
        <v/>
      </c>
      <c r="M224" s="98">
        <f>IF(M200&lt;0,"inexhaustible",(IF(M45=1,"Gamma",M28-M63)))</f>
        <v/>
      </c>
      <c r="N224" s="98">
        <f>IF(N200&lt;0,"inexhaustible",(IF(N45=1,"Gamma",N28-N63)))</f>
        <v/>
      </c>
      <c r="O224" s="98">
        <f>IF(O200&lt;0,"inexhaustible",(IF(O45=1,"Gamma",O28-O63)))</f>
        <v/>
      </c>
      <c r="P224" s="98">
        <f>IF(P200&lt;0,"inexhaustible",(IF(P45=1,"Gamma",P28-P63)))</f>
        <v/>
      </c>
      <c r="Q224" s="98">
        <f>IF(Q200&lt;0,"inexhaustible",(IF(Q45=1,"Gamma",Q28-Q63)))</f>
        <v/>
      </c>
      <c r="R224" s="98">
        <f>IF(R200&lt;0,"inexhaustible",(IF(R45=1,"Gamma",R28-R63)))</f>
        <v/>
      </c>
    </row>
    <row r="225">
      <c r="C225" s="13" t="n">
        <v>2</v>
      </c>
      <c r="D225" s="98">
        <f>IF(D201&lt;0,"inexhaustible",(IF(D46=1,"Gamma",D29-D64)))</f>
        <v/>
      </c>
      <c r="E225" s="98">
        <f>IF(E201&lt;0,"inexhaustible",(IF(E46=1,"Gamma",E29-E64)))</f>
        <v/>
      </c>
      <c r="F225" s="98">
        <f>IF(F201&lt;0,"inexhaustible",(IF(F46=1,"Gamma",F29-F64)))</f>
        <v/>
      </c>
      <c r="G225" s="98">
        <f>IF(G201&lt;0,"inexhaustible",(IF(G46=1,"Gamma",G29-G64)))</f>
        <v/>
      </c>
      <c r="H225" s="98">
        <f>IF(H201&lt;0,"inexhaustible",(IF(H46=1,"Gamma",H29-H64)))</f>
        <v/>
      </c>
      <c r="I225" s="98">
        <f>IF(I201&lt;0,"inexhaustible",(IF(I46=1,"Gamma",I29-I64)))</f>
        <v/>
      </c>
      <c r="J225" s="98">
        <f>IF(J201&lt;0,"inexhaustible",(IF(J46=1,"Gamma",J29-J64)))</f>
        <v/>
      </c>
      <c r="K225" s="98">
        <f>IF(K201&lt;0,"inexhaustible",(IF(K46=1,"Gamma",K29-K64)))</f>
        <v/>
      </c>
      <c r="L225" s="98">
        <f>IF(L201&lt;0,"inexhaustible",(IF(L46=1,"Gamma",L29-L64)))</f>
        <v/>
      </c>
      <c r="M225" s="98">
        <f>IF(M201&lt;0,"inexhaustible",(IF(M46=1,"Gamma",M29-M64)))</f>
        <v/>
      </c>
      <c r="N225" s="98">
        <f>IF(N201&lt;0,"inexhaustible",(IF(N46=1,"Gamma",N29-N64)))</f>
        <v/>
      </c>
      <c r="O225" s="98">
        <f>IF(O201&lt;0,"inexhaustible",(IF(O46=1,"Gamma",O29-O64)))</f>
        <v/>
      </c>
      <c r="P225" s="98">
        <f>IF(P201&lt;0,"inexhaustible",(IF(P46=1,"Gamma",P29-P64)))</f>
        <v/>
      </c>
      <c r="Q225" s="98">
        <f>IF(Q201&lt;0,"inexhaustible",(IF(Q46=1,"Gamma",Q29-Q64)))</f>
        <v/>
      </c>
      <c r="R225" s="98">
        <f>IF(R201&lt;0,"inexhaustible",(IF(R46=1,"Gamma",R29-R64)))</f>
        <v/>
      </c>
    </row>
    <row r="226">
      <c r="C226" s="13" t="n">
        <v>3</v>
      </c>
      <c r="D226" s="98">
        <f>IF(D202&lt;0,"inexhaustible",(IF(D47=1,"Gamma",D30-D65)))</f>
        <v/>
      </c>
      <c r="E226" s="98">
        <f>IF(E202&lt;0,"inexhaustible",(IF(E47=1,"Gamma",E30-E65)))</f>
        <v/>
      </c>
      <c r="F226" s="98">
        <f>IF(F202&lt;0,"inexhaustible",(IF(F47=1,"Gamma",F30-F65)))</f>
        <v/>
      </c>
      <c r="G226" s="98">
        <f>IF(G202&lt;0,"inexhaustible",(IF(G47=1,"Gamma",G30-G65)))</f>
        <v/>
      </c>
      <c r="H226" s="98">
        <f>IF(H202&lt;0,"inexhaustible",(IF(H47=1,"Gamma",H30-H65)))</f>
        <v/>
      </c>
      <c r="I226" s="98">
        <f>IF(I202&lt;0,"inexhaustible",(IF(I47=1,"Gamma",I30-I65)))</f>
        <v/>
      </c>
      <c r="J226" s="98">
        <f>IF(J202&lt;0,"inexhaustible",(IF(J47=1,"Gamma",J30-J65)))</f>
        <v/>
      </c>
      <c r="K226" s="98">
        <f>IF(K202&lt;0,"inexhaustible",(IF(K47=1,"Gamma",K30-K65)))</f>
        <v/>
      </c>
      <c r="L226" s="98">
        <f>IF(L202&lt;0,"inexhaustible",(IF(L47=1,"Gamma",L30-L65)))</f>
        <v/>
      </c>
      <c r="M226" s="98">
        <f>IF(M202&lt;0,"inexhaustible",(IF(M47=1,"Gamma",M30-M65)))</f>
        <v/>
      </c>
      <c r="N226" s="98">
        <f>IF(N202&lt;0,"inexhaustible",(IF(N47=1,"Gamma",N30-N65)))</f>
        <v/>
      </c>
      <c r="O226" s="98">
        <f>IF(O202&lt;0,"inexhaustible",(IF(O47=1,"Gamma",O30-O65)))</f>
        <v/>
      </c>
      <c r="P226" s="98">
        <f>IF(P202&lt;0,"inexhaustible",(IF(P47=1,"Gamma",P30-P65)))</f>
        <v/>
      </c>
      <c r="Q226" s="98">
        <f>IF(Q202&lt;0,"inexhaustible",(IF(Q47=1,"Gamma",Q30-Q65)))</f>
        <v/>
      </c>
      <c r="R226" s="98">
        <f>IF(R202&lt;0,"inexhaustible",(IF(R47=1,"Gamma",R30-R65)))</f>
        <v/>
      </c>
    </row>
    <row r="229">
      <c r="B229" s="67" t="inlineStr">
        <is>
          <t>Results</t>
        </is>
      </c>
      <c r="C229" s="71" t="inlineStr">
        <is>
          <t>vSSw</t>
        </is>
      </c>
      <c r="D229" s="13" t="n">
        <v>1</v>
      </c>
      <c r="E229" s="13" t="n">
        <v>2</v>
      </c>
      <c r="F229" s="13" t="n">
        <v>3</v>
      </c>
      <c r="G229" s="13" t="n">
        <v>4</v>
      </c>
      <c r="H229" s="13" t="n">
        <v>5</v>
      </c>
      <c r="I229" s="13" t="n">
        <v>6</v>
      </c>
      <c r="J229" s="13" t="n">
        <v>7</v>
      </c>
      <c r="K229" s="13" t="n">
        <v>8</v>
      </c>
      <c r="L229" s="13" t="n">
        <v>9</v>
      </c>
      <c r="M229" s="13" t="n">
        <v>10</v>
      </c>
      <c r="N229" s="13" t="n">
        <v>11</v>
      </c>
      <c r="O229" s="13" t="n">
        <v>12</v>
      </c>
      <c r="P229" s="13" t="n">
        <v>13</v>
      </c>
      <c r="Q229" s="13" t="n">
        <v>14</v>
      </c>
      <c r="R229" s="13" t="n">
        <v>15</v>
      </c>
      <c r="U229" s="13" t="n"/>
      <c r="V229" s="13" t="n"/>
      <c r="W229" s="13" t="n"/>
      <c r="X229" s="13" t="n"/>
      <c r="Y229" s="13" t="n"/>
      <c r="Z229" s="13" t="n"/>
      <c r="AA229" s="13" t="n"/>
      <c r="AB229" s="13" t="n"/>
      <c r="AC229" s="13" t="n"/>
      <c r="AD229" s="13" t="n"/>
      <c r="AE229" s="13" t="n"/>
      <c r="AF229" s="13" t="n"/>
      <c r="AG229" s="13" t="n"/>
      <c r="AH229" s="13" t="n"/>
      <c r="AI229" s="13" t="n"/>
      <c r="AM229" s="48" t="n"/>
      <c r="AN229" s="48" t="n"/>
      <c r="AO229" s="48" t="n"/>
      <c r="AP229" s="48" t="n"/>
      <c r="AQ229" s="48" t="n"/>
      <c r="AR229" s="48" t="n"/>
      <c r="AS229" s="48" t="n"/>
      <c r="AT229" s="48" t="n"/>
      <c r="AU229" s="48" t="n"/>
      <c r="AV229" s="48" t="n"/>
      <c r="AW229" s="48" t="n"/>
      <c r="AX229" s="48" t="n"/>
      <c r="AY229" s="48" t="n"/>
      <c r="AZ229" s="48" t="n"/>
    </row>
    <row r="230">
      <c r="C230" s="13" t="n">
        <v>1</v>
      </c>
      <c r="D230" s="109" t="n">
        <v>0</v>
      </c>
      <c r="E230" s="109" t="n">
        <v>0</v>
      </c>
      <c r="F230" s="109" t="n">
        <v>0</v>
      </c>
      <c r="G230" s="109" t="n">
        <v>0</v>
      </c>
      <c r="H230" s="109" t="n">
        <v>478</v>
      </c>
      <c r="I230" s="109" t="n">
        <v>298</v>
      </c>
      <c r="J230" s="109" t="n">
        <v>0</v>
      </c>
      <c r="K230" s="109" t="n">
        <v>445</v>
      </c>
      <c r="L230" s="109" t="n">
        <v>370</v>
      </c>
      <c r="M230" s="109" t="n">
        <v>0</v>
      </c>
      <c r="N230" s="109" t="n">
        <v>0</v>
      </c>
      <c r="O230" s="109" t="n">
        <v>0</v>
      </c>
      <c r="P230" s="109" t="n">
        <v>320</v>
      </c>
      <c r="Q230" s="109" t="n">
        <v>292</v>
      </c>
      <c r="R230" s="109" t="n">
        <v>550</v>
      </c>
      <c r="T230" s="13" t="n"/>
      <c r="U230" s="98" t="n"/>
      <c r="V230" s="98" t="n"/>
      <c r="W230" s="98" t="n"/>
      <c r="X230" s="98" t="n"/>
      <c r="Y230" s="98" t="n"/>
      <c r="Z230" s="98" t="n"/>
      <c r="AA230" s="98" t="n"/>
      <c r="AB230" s="98" t="n"/>
      <c r="AC230" s="98" t="n"/>
      <c r="AD230" s="98" t="n"/>
      <c r="AE230" s="98" t="n"/>
      <c r="AF230" s="98" t="n"/>
      <c r="AG230" s="98" t="n"/>
      <c r="AH230" s="98" t="n"/>
      <c r="AI230" s="98" t="n"/>
      <c r="AK230" s="48" t="n"/>
      <c r="AL230" s="48" t="n"/>
    </row>
    <row r="231">
      <c r="C231" s="13" t="n">
        <v>2</v>
      </c>
      <c r="D231" s="109" t="n">
        <v>341</v>
      </c>
      <c r="E231" s="109" t="n">
        <v>344</v>
      </c>
      <c r="F231" s="109" t="n">
        <v>0</v>
      </c>
      <c r="G231" s="109" t="n">
        <v>0</v>
      </c>
      <c r="H231" s="109" t="n">
        <v>377</v>
      </c>
      <c r="I231" s="109" t="n">
        <v>459</v>
      </c>
      <c r="J231" s="109" t="n">
        <v>0</v>
      </c>
      <c r="K231" s="109" t="n">
        <v>0</v>
      </c>
      <c r="L231" s="109" t="n">
        <v>0</v>
      </c>
      <c r="M231" s="109" t="n">
        <v>285</v>
      </c>
      <c r="N231" s="109" t="n">
        <v>0</v>
      </c>
      <c r="O231" s="109" t="n">
        <v>423</v>
      </c>
      <c r="P231" s="109" t="n">
        <v>381</v>
      </c>
      <c r="Q231" s="109" t="n">
        <v>533</v>
      </c>
      <c r="R231" s="109" t="n">
        <v>429</v>
      </c>
      <c r="T231" s="13" t="n"/>
      <c r="U231" s="98" t="n"/>
      <c r="V231" s="98" t="n"/>
      <c r="W231" s="98" t="n"/>
      <c r="X231" s="98" t="n"/>
      <c r="Y231" s="98" t="n"/>
      <c r="Z231" s="98" t="n"/>
      <c r="AA231" s="98" t="n"/>
      <c r="AB231" s="98" t="n"/>
      <c r="AC231" s="98" t="n"/>
      <c r="AD231" s="98" t="n"/>
      <c r="AE231" s="98" t="n"/>
      <c r="AF231" s="98" t="n"/>
      <c r="AG231" s="98" t="n"/>
      <c r="AH231" s="98" t="n"/>
      <c r="AI231" s="98" t="n"/>
      <c r="AK231" s="48" t="n"/>
      <c r="AL231" s="48" t="n"/>
    </row>
    <row r="232">
      <c r="C232" s="13" t="n">
        <v>3</v>
      </c>
      <c r="D232" s="109" t="n">
        <v>524</v>
      </c>
      <c r="E232" s="109" t="n">
        <v>0</v>
      </c>
      <c r="F232" s="109" t="n">
        <v>0</v>
      </c>
      <c r="G232" s="109" t="n">
        <v>506</v>
      </c>
      <c r="H232" s="109" t="n">
        <v>0</v>
      </c>
      <c r="I232" s="109" t="n">
        <v>518</v>
      </c>
      <c r="J232" s="109" t="n">
        <v>337</v>
      </c>
      <c r="K232" s="109" t="n">
        <v>0</v>
      </c>
      <c r="L232" s="109" t="n">
        <v>0</v>
      </c>
      <c r="M232" s="109" t="n">
        <v>0</v>
      </c>
      <c r="N232" s="109" t="n">
        <v>297</v>
      </c>
      <c r="O232" s="109" t="n">
        <v>0</v>
      </c>
      <c r="P232" s="109" t="n">
        <v>0</v>
      </c>
      <c r="Q232" s="109" t="n">
        <v>0</v>
      </c>
      <c r="R232" s="109" t="n">
        <v>381</v>
      </c>
      <c r="T232" s="13" t="n"/>
      <c r="U232" s="98" t="n"/>
      <c r="V232" s="98" t="n"/>
      <c r="W232" s="98" t="n"/>
      <c r="X232" s="98" t="n"/>
      <c r="Y232" s="98" t="n"/>
      <c r="Z232" s="98" t="n"/>
      <c r="AA232" s="98" t="n"/>
      <c r="AB232" s="98" t="n"/>
      <c r="AC232" s="98" t="n"/>
      <c r="AD232" s="98" t="n"/>
      <c r="AE232" s="98" t="n"/>
      <c r="AF232" s="98" t="n"/>
      <c r="AG232" s="98" t="n"/>
      <c r="AH232" s="98" t="n"/>
      <c r="AI232" s="98" t="n"/>
      <c r="AK232" s="48" t="n"/>
      <c r="AL232" s="48" t="n"/>
    </row>
    <row r="235">
      <c r="C235" s="18" t="inlineStr">
        <is>
          <t>ND*ELT</t>
        </is>
      </c>
      <c r="D235" s="13" t="n">
        <v>1</v>
      </c>
      <c r="E235" s="13" t="n">
        <v>2</v>
      </c>
      <c r="F235" s="13" t="n">
        <v>3</v>
      </c>
      <c r="G235" s="13" t="n">
        <v>4</v>
      </c>
      <c r="H235" s="13" t="n">
        <v>5</v>
      </c>
      <c r="I235" s="13" t="n">
        <v>6</v>
      </c>
      <c r="J235" s="13" t="n">
        <v>7</v>
      </c>
      <c r="K235" s="13" t="n">
        <v>8</v>
      </c>
      <c r="L235" s="13" t="n">
        <v>9</v>
      </c>
      <c r="M235" s="13" t="n">
        <v>10</v>
      </c>
      <c r="N235" s="13" t="n">
        <v>11</v>
      </c>
      <c r="O235" s="13" t="n">
        <v>12</v>
      </c>
      <c r="P235" s="13" t="n">
        <v>13</v>
      </c>
      <c r="Q235" s="13" t="n">
        <v>14</v>
      </c>
      <c r="R235" s="13" t="n">
        <v>15</v>
      </c>
    </row>
    <row r="236">
      <c r="C236" s="13" t="n">
        <v>1</v>
      </c>
      <c r="D236" s="112">
        <f>IF(D200&lt;0,"",D4*D200)</f>
        <v/>
      </c>
      <c r="E236" s="112">
        <f>IF(E200&lt;0,"",E4*E200)</f>
        <v/>
      </c>
      <c r="F236" s="112">
        <f>IF(F200&lt;0,"",F4*F200)</f>
        <v/>
      </c>
      <c r="G236" s="112">
        <f>IF(G200&lt;0,"",G4*G200)</f>
        <v/>
      </c>
      <c r="H236" s="112">
        <f>IF(H200&lt;0,"",H4*H200)</f>
        <v/>
      </c>
      <c r="I236" s="112">
        <f>IF(I200&lt;0,"",I4*I200)</f>
        <v/>
      </c>
      <c r="J236" s="112">
        <f>IF(J200&lt;0,"",J4*J200)</f>
        <v/>
      </c>
      <c r="K236" s="112">
        <f>IF(K200&lt;0,"",K4*K200)</f>
        <v/>
      </c>
      <c r="L236" s="112">
        <f>IF(L200&lt;0,"",L4*L200)</f>
        <v/>
      </c>
      <c r="M236" s="112">
        <f>IF(M200&lt;0,"",M4*M200)</f>
        <v/>
      </c>
      <c r="N236" s="112">
        <f>IF(N200&lt;0,"",N4*N200)</f>
        <v/>
      </c>
      <c r="O236" s="112">
        <f>IF(O200&lt;0,"",O4*O200)</f>
        <v/>
      </c>
      <c r="P236" s="112">
        <f>IF(P200&lt;0,"",P4*P200)</f>
        <v/>
      </c>
      <c r="Q236" s="112">
        <f>IF(Q200&lt;0,"",Q4*Q200)</f>
        <v/>
      </c>
      <c r="R236" s="112">
        <f>IF(R200&lt;0,"",R4*R200)</f>
        <v/>
      </c>
    </row>
    <row r="237">
      <c r="C237" s="13" t="n">
        <v>2</v>
      </c>
      <c r="D237" s="112">
        <f>IF(D201&lt;0,"",D5*D201)</f>
        <v/>
      </c>
      <c r="E237" s="112">
        <f>IF(E201&lt;0,"",E5*E201)</f>
        <v/>
      </c>
      <c r="F237" s="112">
        <f>IF(F201&lt;0,"",F5*F201)</f>
        <v/>
      </c>
      <c r="G237" s="112">
        <f>IF(G201&lt;0,"",G5*G201)</f>
        <v/>
      </c>
      <c r="H237" s="112">
        <f>IF(H201&lt;0,"",H5*H201)</f>
        <v/>
      </c>
      <c r="I237" s="112">
        <f>IF(I201&lt;0,"",I5*I201)</f>
        <v/>
      </c>
      <c r="J237" s="112">
        <f>IF(J201&lt;0,"",J5*J201)</f>
        <v/>
      </c>
      <c r="K237" s="112">
        <f>IF(K201&lt;0,"",K5*K201)</f>
        <v/>
      </c>
      <c r="L237" s="112">
        <f>IF(L201&lt;0,"",L5*L201)</f>
        <v/>
      </c>
      <c r="M237" s="112">
        <f>IF(M201&lt;0,"",M5*M201)</f>
        <v/>
      </c>
      <c r="N237" s="112">
        <f>IF(N201&lt;0,"",N5*N201)</f>
        <v/>
      </c>
      <c r="O237" s="112">
        <f>IF(O201&lt;0,"",O5*O201)</f>
        <v/>
      </c>
      <c r="P237" s="112">
        <f>IF(P201&lt;0,"",P5*P201)</f>
        <v/>
      </c>
      <c r="Q237" s="112">
        <f>IF(Q201&lt;0,"",Q5*Q201)</f>
        <v/>
      </c>
      <c r="R237" s="112">
        <f>IF(R201&lt;0,"",R5*R201)</f>
        <v/>
      </c>
    </row>
    <row r="238">
      <c r="C238" s="13" t="n">
        <v>3</v>
      </c>
      <c r="D238" s="112">
        <f>IF(D202&lt;0,"",D6*D202)</f>
        <v/>
      </c>
      <c r="E238" s="112">
        <f>IF(E202&lt;0,"",E6*E202)</f>
        <v/>
      </c>
      <c r="F238" s="112">
        <f>IF(F202&lt;0,"",F6*F202)</f>
        <v/>
      </c>
      <c r="G238" s="112">
        <f>IF(G202&lt;0,"",G6*G202)</f>
        <v/>
      </c>
      <c r="H238" s="112">
        <f>IF(H202&lt;0,"",H6*H202)</f>
        <v/>
      </c>
      <c r="I238" s="112">
        <f>IF(I202&lt;0,"",I6*I202)</f>
        <v/>
      </c>
      <c r="J238" s="112">
        <f>IF(J202&lt;0,"",J6*J202)</f>
        <v/>
      </c>
      <c r="K238" s="112">
        <f>IF(K202&lt;0,"",K6*K202)</f>
        <v/>
      </c>
      <c r="L238" s="112">
        <f>IF(L202&lt;0,"",L6*L202)</f>
        <v/>
      </c>
      <c r="M238" s="112">
        <f>IF(M202&lt;0,"",M6*M202)</f>
        <v/>
      </c>
      <c r="N238" s="112">
        <f>IF(N202&lt;0,"",N6*N202)</f>
        <v/>
      </c>
      <c r="O238" s="112">
        <f>IF(O202&lt;0,"",O6*O202)</f>
        <v/>
      </c>
      <c r="P238" s="112">
        <f>IF(P202&lt;0,"",P6*P202)</f>
        <v/>
      </c>
      <c r="Q238" s="112">
        <f>IF(Q202&lt;0,"",Q6*Q202)</f>
        <v/>
      </c>
      <c r="R238" s="112">
        <f>IF(R202&lt;0,"",R6*R202)</f>
        <v/>
      </c>
    </row>
    <row r="241">
      <c r="C241" s="18" t="inlineStr">
        <is>
          <t>ND*S0</t>
        </is>
      </c>
      <c r="D241" s="13" t="n">
        <v>1</v>
      </c>
      <c r="E241" s="13" t="n">
        <v>2</v>
      </c>
      <c r="F241" s="13" t="n">
        <v>3</v>
      </c>
      <c r="G241" s="13" t="n">
        <v>4</v>
      </c>
      <c r="H241" s="13" t="n">
        <v>5</v>
      </c>
      <c r="I241" s="13" t="n">
        <v>6</v>
      </c>
      <c r="J241" s="13" t="n">
        <v>7</v>
      </c>
      <c r="K241" s="13" t="n">
        <v>8</v>
      </c>
      <c r="L241" s="13" t="n">
        <v>9</v>
      </c>
      <c r="M241" s="13" t="n">
        <v>10</v>
      </c>
      <c r="N241" s="13" t="n">
        <v>11</v>
      </c>
      <c r="O241" s="13" t="n">
        <v>12</v>
      </c>
      <c r="P241" s="13" t="n">
        <v>13</v>
      </c>
      <c r="Q241" s="13" t="n">
        <v>14</v>
      </c>
      <c r="R241" s="13" t="n">
        <v>15</v>
      </c>
    </row>
    <row r="242">
      <c r="C242" s="13" t="n">
        <v>1</v>
      </c>
      <c r="D242" s="98">
        <f>D200*D75</f>
        <v/>
      </c>
      <c r="E242" s="98">
        <f>E200*E75</f>
        <v/>
      </c>
      <c r="F242" s="98">
        <f>F200*F75</f>
        <v/>
      </c>
      <c r="G242" s="98">
        <f>G200*G75</f>
        <v/>
      </c>
      <c r="H242" s="98">
        <f>H200*H75</f>
        <v/>
      </c>
      <c r="I242" s="98">
        <f>I200*I75</f>
        <v/>
      </c>
      <c r="J242" s="98">
        <f>J200*J75</f>
        <v/>
      </c>
      <c r="K242" s="98">
        <f>K200*K75</f>
        <v/>
      </c>
      <c r="L242" s="98">
        <f>L200*L75</f>
        <v/>
      </c>
      <c r="M242" s="98">
        <f>M200*M75</f>
        <v/>
      </c>
      <c r="N242" s="98">
        <f>N200*N75</f>
        <v/>
      </c>
      <c r="O242" s="98">
        <f>O200*O75</f>
        <v/>
      </c>
      <c r="P242" s="98">
        <f>P200*P75</f>
        <v/>
      </c>
      <c r="Q242" s="98">
        <f>Q200*Q75</f>
        <v/>
      </c>
      <c r="R242" s="98">
        <f>R200*R75</f>
        <v/>
      </c>
    </row>
    <row r="243">
      <c r="C243" s="13" t="n">
        <v>2</v>
      </c>
      <c r="D243" s="98">
        <f>D201*D76</f>
        <v/>
      </c>
      <c r="E243" s="98">
        <f>E201*E76</f>
        <v/>
      </c>
      <c r="F243" s="98">
        <f>F201*F76</f>
        <v/>
      </c>
      <c r="G243" s="98">
        <f>G201*G76</f>
        <v/>
      </c>
      <c r="H243" s="98">
        <f>H201*H76</f>
        <v/>
      </c>
      <c r="I243" s="98">
        <f>I201*I76</f>
        <v/>
      </c>
      <c r="J243" s="98">
        <f>J201*J76</f>
        <v/>
      </c>
      <c r="K243" s="98">
        <f>K201*K76</f>
        <v/>
      </c>
      <c r="L243" s="98">
        <f>L201*L76</f>
        <v/>
      </c>
      <c r="M243" s="98">
        <f>M201*M76</f>
        <v/>
      </c>
      <c r="N243" s="98">
        <f>N201*N76</f>
        <v/>
      </c>
      <c r="O243" s="98">
        <f>O201*O76</f>
        <v/>
      </c>
      <c r="P243" s="98">
        <f>P201*P76</f>
        <v/>
      </c>
      <c r="Q243" s="98">
        <f>Q201*Q76</f>
        <v/>
      </c>
      <c r="R243" s="98">
        <f>R201*R76</f>
        <v/>
      </c>
    </row>
    <row r="244">
      <c r="C244" s="13" t="n">
        <v>3</v>
      </c>
      <c r="D244" s="98">
        <f>D202*D77</f>
        <v/>
      </c>
      <c r="E244" s="98">
        <f>E202*E77</f>
        <v/>
      </c>
      <c r="F244" s="98">
        <f>F202*F77</f>
        <v/>
      </c>
      <c r="G244" s="98">
        <f>G202*G77</f>
        <v/>
      </c>
      <c r="H244" s="98">
        <f>H202*H77</f>
        <v/>
      </c>
      <c r="I244" s="98">
        <f>I202*I77</f>
        <v/>
      </c>
      <c r="J244" s="98">
        <f>J202*J77</f>
        <v/>
      </c>
      <c r="K244" s="98">
        <f>K202*K77</f>
        <v/>
      </c>
      <c r="L244" s="98">
        <f>L202*L77</f>
        <v/>
      </c>
      <c r="M244" s="98">
        <f>M202*M77</f>
        <v/>
      </c>
      <c r="N244" s="98">
        <f>N202*N77</f>
        <v/>
      </c>
      <c r="O244" s="98">
        <f>O202*O77</f>
        <v/>
      </c>
      <c r="P244" s="98">
        <f>P202*P77</f>
        <v/>
      </c>
      <c r="Q244" s="98">
        <f>Q202*Q77</f>
        <v/>
      </c>
      <c r="R244" s="98">
        <f>R202*R77</f>
        <v/>
      </c>
    </row>
    <row r="246">
      <c r="AL246" s="18" t="inlineStr">
        <is>
          <t>COMPARAÇÃO</t>
        </is>
      </c>
    </row>
    <row r="247">
      <c r="B247" s="67" t="inlineStr">
        <is>
          <t>Results</t>
        </is>
      </c>
      <c r="C247" s="71" t="inlineStr">
        <is>
          <t>StockConsumw</t>
        </is>
      </c>
      <c r="D247" s="13" t="n">
        <v>1</v>
      </c>
      <c r="E247" s="13" t="n">
        <v>2</v>
      </c>
      <c r="F247" s="13" t="n">
        <v>3</v>
      </c>
      <c r="G247" s="13" t="n">
        <v>4</v>
      </c>
      <c r="H247" s="13" t="n">
        <v>5</v>
      </c>
      <c r="I247" s="13" t="n">
        <v>6</v>
      </c>
      <c r="J247" s="13" t="n">
        <v>7</v>
      </c>
      <c r="K247" s="13" t="n">
        <v>8</v>
      </c>
      <c r="L247" s="13" t="n">
        <v>9</v>
      </c>
      <c r="M247" s="13" t="n">
        <v>10</v>
      </c>
      <c r="N247" s="13" t="n">
        <v>11</v>
      </c>
      <c r="O247" s="13" t="n">
        <v>12</v>
      </c>
      <c r="P247" s="13" t="n">
        <v>13</v>
      </c>
      <c r="Q247" s="13" t="n">
        <v>14</v>
      </c>
      <c r="R247" s="13" t="n">
        <v>15</v>
      </c>
      <c r="AL247" s="18" t="inlineStr">
        <is>
          <t>StockConsumw</t>
        </is>
      </c>
      <c r="AM247" s="48" t="n">
        <v>1</v>
      </c>
      <c r="AN247" s="48" t="n">
        <v>2</v>
      </c>
      <c r="AO247" s="48" t="n">
        <v>3</v>
      </c>
      <c r="AP247" s="48" t="n">
        <v>4</v>
      </c>
      <c r="AQ247" s="48" t="n">
        <v>5</v>
      </c>
      <c r="AR247" s="48" t="n">
        <v>6</v>
      </c>
      <c r="AS247" s="48" t="n">
        <v>7</v>
      </c>
      <c r="AT247" s="48" t="n">
        <v>8</v>
      </c>
      <c r="AU247" s="48" t="n">
        <v>9</v>
      </c>
      <c r="AV247" s="48" t="n">
        <v>10</v>
      </c>
      <c r="AW247" s="48" t="n">
        <v>11</v>
      </c>
      <c r="AX247" s="48" t="n">
        <v>12</v>
      </c>
      <c r="AY247" s="48" t="n">
        <v>13</v>
      </c>
      <c r="AZ247" s="48" t="n">
        <v>14</v>
      </c>
      <c r="BA247" s="18" t="n">
        <v>15</v>
      </c>
    </row>
    <row r="248">
      <c r="C248" s="13" t="n">
        <v>1</v>
      </c>
      <c r="D248" s="109" t="n">
        <v>0</v>
      </c>
      <c r="E248" s="109" t="n">
        <v>0</v>
      </c>
      <c r="F248" s="109" t="n">
        <v>0</v>
      </c>
      <c r="G248" s="109" t="n">
        <v>0</v>
      </c>
      <c r="H248" s="109" t="n">
        <v>0</v>
      </c>
      <c r="I248" s="109" t="n">
        <v>870.2927000000002</v>
      </c>
      <c r="J248" s="109" t="n">
        <v>0</v>
      </c>
      <c r="K248" s="109" t="n">
        <v>1245.758500000001</v>
      </c>
      <c r="L248" s="109" t="n">
        <v>179.9003999999997</v>
      </c>
      <c r="M248" s="109" t="n">
        <v>0</v>
      </c>
      <c r="N248" s="109" t="n">
        <v>0</v>
      </c>
      <c r="O248" s="109" t="n">
        <v>0</v>
      </c>
      <c r="P248" s="109" t="n">
        <v>43.20300000000024</v>
      </c>
      <c r="Q248" s="109" t="n">
        <v>165.7788</v>
      </c>
      <c r="R248" s="109" t="n">
        <v>1234.242800000001</v>
      </c>
      <c r="U248" s="18" t="n">
        <v>0</v>
      </c>
      <c r="V248" s="18" t="n">
        <v>0</v>
      </c>
      <c r="W248" s="18" t="n">
        <v>0</v>
      </c>
      <c r="X248" s="18" t="n">
        <v>0</v>
      </c>
      <c r="Y248" s="18" t="n">
        <v>0</v>
      </c>
      <c r="Z248" s="18" t="n">
        <v>870.2927000000002</v>
      </c>
      <c r="AA248" s="18" t="n">
        <v>0</v>
      </c>
      <c r="AB248" s="18" t="n">
        <v>1245.758500000001</v>
      </c>
      <c r="AC248" s="18" t="n">
        <v>179.9003999999997</v>
      </c>
      <c r="AD248" s="18" t="n">
        <v>0</v>
      </c>
      <c r="AE248" s="18" t="n">
        <v>0</v>
      </c>
      <c r="AF248" s="18" t="n">
        <v>0</v>
      </c>
      <c r="AG248" s="18" t="n">
        <v>43.20300000000024</v>
      </c>
      <c r="AH248" s="18" t="n">
        <v>165.7788</v>
      </c>
      <c r="AI248" s="18" t="n">
        <v>1234.242800000001</v>
      </c>
      <c r="AL248" s="18" t="n">
        <v>1</v>
      </c>
      <c r="AM248" s="18">
        <f>D248-U248</f>
        <v/>
      </c>
      <c r="AN248" s="18">
        <f>E248-V248</f>
        <v/>
      </c>
      <c r="AO248" s="18">
        <f>F248-W248</f>
        <v/>
      </c>
      <c r="AP248" s="18">
        <f>G248-X248</f>
        <v/>
      </c>
      <c r="AQ248" s="18">
        <f>H248-Y248</f>
        <v/>
      </c>
      <c r="AR248" s="18">
        <f>I248-Z248</f>
        <v/>
      </c>
      <c r="AS248" s="18">
        <f>J248-AA248</f>
        <v/>
      </c>
      <c r="AT248" s="18">
        <f>K248-AB248</f>
        <v/>
      </c>
      <c r="AU248" s="18">
        <f>L248-AC248</f>
        <v/>
      </c>
      <c r="AV248" s="18">
        <f>M248-AD248</f>
        <v/>
      </c>
      <c r="AW248" s="18">
        <f>N248-AE248</f>
        <v/>
      </c>
      <c r="AX248" s="18">
        <f>O248-AF248</f>
        <v/>
      </c>
      <c r="AY248" s="18">
        <f>P248-AG248</f>
        <v/>
      </c>
      <c r="AZ248" s="18">
        <f>Q248-AH248</f>
        <v/>
      </c>
      <c r="BA248" s="18">
        <f>R248-AI248</f>
        <v/>
      </c>
    </row>
    <row r="249">
      <c r="C249" s="13" t="n">
        <v>2</v>
      </c>
      <c r="D249" s="109" t="n">
        <v>0</v>
      </c>
      <c r="E249" s="109" t="n">
        <v>143.4396000000003</v>
      </c>
      <c r="F249" s="109" t="n">
        <v>0</v>
      </c>
      <c r="G249" s="109" t="n">
        <v>0</v>
      </c>
      <c r="H249" s="109" t="n">
        <v>0</v>
      </c>
      <c r="I249" s="109" t="n">
        <v>0</v>
      </c>
      <c r="J249" s="109" t="n">
        <v>0</v>
      </c>
      <c r="K249" s="109" t="n">
        <v>0</v>
      </c>
      <c r="L249" s="109" t="n">
        <v>0</v>
      </c>
      <c r="M249" s="109" t="n">
        <v>223.6016</v>
      </c>
      <c r="N249" s="109" t="n">
        <v>0</v>
      </c>
      <c r="O249" s="109" t="n">
        <v>106.4977000000001</v>
      </c>
      <c r="P249" s="109" t="n">
        <v>366.2147999999999</v>
      </c>
      <c r="Q249" s="109" t="n">
        <v>0</v>
      </c>
      <c r="R249" s="109" t="n">
        <v>248.2428000000002</v>
      </c>
      <c r="U249" s="18" t="n">
        <v>0</v>
      </c>
      <c r="V249" s="18" t="n">
        <v>143.4396000000003</v>
      </c>
      <c r="W249" s="18" t="n">
        <v>0</v>
      </c>
      <c r="X249" s="18" t="n">
        <v>0</v>
      </c>
      <c r="Y249" s="18" t="n">
        <v>0</v>
      </c>
      <c r="Z249" s="18" t="n">
        <v>0</v>
      </c>
      <c r="AA249" s="18" t="n">
        <v>0</v>
      </c>
      <c r="AB249" s="18" t="n">
        <v>0</v>
      </c>
      <c r="AC249" s="18" t="n">
        <v>0</v>
      </c>
      <c r="AD249" s="18" t="n">
        <v>223.6016</v>
      </c>
      <c r="AE249" s="18" t="n">
        <v>0</v>
      </c>
      <c r="AF249" s="18" t="n">
        <v>106.4977000000001</v>
      </c>
      <c r="AG249" s="18" t="n">
        <v>366.2147999999999</v>
      </c>
      <c r="AH249" s="18" t="n">
        <v>0</v>
      </c>
      <c r="AI249" s="18" t="n">
        <v>248.2428000000002</v>
      </c>
      <c r="AL249" s="18" t="n">
        <v>2</v>
      </c>
      <c r="AM249" s="18">
        <f>D249-U249</f>
        <v/>
      </c>
      <c r="AN249" s="18">
        <f>E249-V249</f>
        <v/>
      </c>
      <c r="AO249" s="18">
        <f>F249-W249</f>
        <v/>
      </c>
      <c r="AP249" s="18">
        <f>G249-X249</f>
        <v/>
      </c>
      <c r="AQ249" s="18">
        <f>H249-Y249</f>
        <v/>
      </c>
      <c r="AR249" s="18">
        <f>I249-Z249</f>
        <v/>
      </c>
      <c r="AS249" s="18">
        <f>J249-AA249</f>
        <v/>
      </c>
      <c r="AT249" s="18">
        <f>K249-AB249</f>
        <v/>
      </c>
      <c r="AU249" s="18">
        <f>L249-AC249</f>
        <v/>
      </c>
      <c r="AV249" s="18">
        <f>M249-AD249</f>
        <v/>
      </c>
      <c r="AW249" s="18">
        <f>N249-AE249</f>
        <v/>
      </c>
      <c r="AX249" s="18">
        <f>O249-AF249</f>
        <v/>
      </c>
      <c r="AY249" s="18">
        <f>P249-AG249</f>
        <v/>
      </c>
      <c r="AZ249" s="18">
        <f>Q249-AH249</f>
        <v/>
      </c>
      <c r="BA249" s="18">
        <f>R249-AI249</f>
        <v/>
      </c>
    </row>
    <row r="250">
      <c r="C250" s="13" t="n">
        <v>3</v>
      </c>
      <c r="D250" s="109" t="n">
        <v>2115.7346</v>
      </c>
      <c r="E250" s="109" t="n">
        <v>0</v>
      </c>
      <c r="F250" s="109" t="n">
        <v>0</v>
      </c>
      <c r="G250" s="109" t="n">
        <v>71.16260000000071</v>
      </c>
      <c r="H250" s="109" t="n">
        <v>0</v>
      </c>
      <c r="I250" s="109" t="n">
        <v>2015.312</v>
      </c>
      <c r="J250" s="109" t="n">
        <v>978.3065999999999</v>
      </c>
      <c r="K250" s="109" t="n">
        <v>0</v>
      </c>
      <c r="L250" s="109" t="n">
        <v>0</v>
      </c>
      <c r="M250" s="109" t="n">
        <v>0</v>
      </c>
      <c r="N250" s="109" t="n">
        <v>258.4374999999999</v>
      </c>
      <c r="O250" s="109" t="n">
        <v>0</v>
      </c>
      <c r="P250" s="109" t="n">
        <v>0</v>
      </c>
      <c r="Q250" s="109" t="n">
        <v>0</v>
      </c>
      <c r="R250" s="109" t="n">
        <v>18.7436000000001</v>
      </c>
      <c r="U250" s="18" t="n">
        <v>2115.7346</v>
      </c>
      <c r="V250" s="18" t="n">
        <v>0</v>
      </c>
      <c r="W250" s="18" t="n">
        <v>0</v>
      </c>
      <c r="X250" s="18" t="n">
        <v>71.16260000000071</v>
      </c>
      <c r="Y250" s="18" t="n">
        <v>0</v>
      </c>
      <c r="Z250" s="18" t="n">
        <v>2015.312</v>
      </c>
      <c r="AA250" s="18" t="n">
        <v>978.3065999999999</v>
      </c>
      <c r="AB250" s="18" t="n">
        <v>0</v>
      </c>
      <c r="AC250" s="18" t="n">
        <v>0</v>
      </c>
      <c r="AD250" s="18" t="n">
        <v>0</v>
      </c>
      <c r="AE250" s="18" t="n">
        <v>258.4374999999999</v>
      </c>
      <c r="AF250" s="18" t="n">
        <v>0</v>
      </c>
      <c r="AG250" s="18" t="n">
        <v>0</v>
      </c>
      <c r="AH250" s="18" t="n">
        <v>0</v>
      </c>
      <c r="AI250" s="18" t="n">
        <v>18.7436000000001</v>
      </c>
      <c r="AL250" s="18" t="n">
        <v>3</v>
      </c>
      <c r="AM250" s="18">
        <f>D250-U250</f>
        <v/>
      </c>
      <c r="AN250" s="18">
        <f>E250-V250</f>
        <v/>
      </c>
      <c r="AO250" s="18">
        <f>F250-W250</f>
        <v/>
      </c>
      <c r="AP250" s="18">
        <f>G250-X250</f>
        <v/>
      </c>
      <c r="AQ250" s="18">
        <f>H250-Y250</f>
        <v/>
      </c>
      <c r="AR250" s="18">
        <f>I250-Z250</f>
        <v/>
      </c>
      <c r="AS250" s="18">
        <f>J250-AA250</f>
        <v/>
      </c>
      <c r="AT250" s="18">
        <f>K250-AB250</f>
        <v/>
      </c>
      <c r="AU250" s="18">
        <f>L250-AC250</f>
        <v/>
      </c>
      <c r="AV250" s="18">
        <f>M250-AD250</f>
        <v/>
      </c>
      <c r="AW250" s="18">
        <f>N250-AE250</f>
        <v/>
      </c>
      <c r="AX250" s="18">
        <f>O250-AF250</f>
        <v/>
      </c>
      <c r="AY250" s="18">
        <f>P250-AG250</f>
        <v/>
      </c>
      <c r="AZ250" s="18">
        <f>Q250-AH250</f>
        <v/>
      </c>
      <c r="BA250" s="18">
        <f>R250-AI250</f>
        <v/>
      </c>
    </row>
    <row r="252">
      <c r="AL252" s="18" t="inlineStr">
        <is>
          <t>COMPARAÇÃO</t>
        </is>
      </c>
    </row>
    <row r="253">
      <c r="B253" s="67" t="inlineStr">
        <is>
          <t>Results</t>
        </is>
      </c>
      <c r="C253" s="71" t="inlineStr">
        <is>
          <t>Backlogw</t>
        </is>
      </c>
      <c r="D253" s="13" t="n">
        <v>1</v>
      </c>
      <c r="E253" s="13" t="n">
        <v>2</v>
      </c>
      <c r="F253" s="13" t="n">
        <v>3</v>
      </c>
      <c r="G253" s="13" t="n">
        <v>4</v>
      </c>
      <c r="H253" s="13" t="n">
        <v>5</v>
      </c>
      <c r="I253" s="13" t="n">
        <v>6</v>
      </c>
      <c r="J253" s="13" t="n">
        <v>7</v>
      </c>
      <c r="K253" s="13" t="n">
        <v>8</v>
      </c>
      <c r="L253" s="13" t="n">
        <v>9</v>
      </c>
      <c r="M253" s="13" t="n">
        <v>10</v>
      </c>
      <c r="N253" s="13" t="n">
        <v>11</v>
      </c>
      <c r="O253" s="13" t="n">
        <v>12</v>
      </c>
      <c r="P253" s="13" t="n">
        <v>13</v>
      </c>
      <c r="Q253" s="13" t="n">
        <v>14</v>
      </c>
      <c r="R253" s="13" t="n">
        <v>15</v>
      </c>
      <c r="T253" s="18" t="inlineStr">
        <is>
          <t>Backlogw</t>
        </is>
      </c>
      <c r="U253" s="18" t="n">
        <v>1</v>
      </c>
      <c r="V253" s="18" t="n">
        <v>2</v>
      </c>
      <c r="W253" s="18" t="n">
        <v>3</v>
      </c>
      <c r="X253" s="18" t="n">
        <v>4</v>
      </c>
      <c r="Y253" s="18" t="n">
        <v>5</v>
      </c>
      <c r="Z253" s="18" t="n">
        <v>6</v>
      </c>
      <c r="AA253" s="18" t="n">
        <v>7</v>
      </c>
      <c r="AB253" s="18" t="n">
        <v>8</v>
      </c>
      <c r="AC253" s="18" t="n">
        <v>9</v>
      </c>
      <c r="AD253" s="18" t="n">
        <v>10</v>
      </c>
      <c r="AE253" s="18" t="n">
        <v>11</v>
      </c>
      <c r="AF253" s="18" t="n">
        <v>12</v>
      </c>
      <c r="AG253" s="18" t="n">
        <v>13</v>
      </c>
      <c r="AH253" s="18" t="n">
        <v>14</v>
      </c>
      <c r="AI253" s="18" t="n">
        <v>15</v>
      </c>
      <c r="AL253" s="18" t="inlineStr">
        <is>
          <t>Backlogw</t>
        </is>
      </c>
      <c r="AM253" s="48" t="n">
        <v>1</v>
      </c>
      <c r="AN253" s="48" t="n">
        <v>2</v>
      </c>
      <c r="AO253" s="48" t="n">
        <v>3</v>
      </c>
      <c r="AP253" s="48" t="n">
        <v>4</v>
      </c>
      <c r="AQ253" s="48" t="n">
        <v>5</v>
      </c>
      <c r="AR253" s="48" t="n">
        <v>6</v>
      </c>
      <c r="AS253" s="48" t="n">
        <v>7</v>
      </c>
      <c r="AT253" s="48" t="n">
        <v>8</v>
      </c>
      <c r="AU253" s="48" t="n">
        <v>9</v>
      </c>
      <c r="AV253" s="48" t="n">
        <v>10</v>
      </c>
      <c r="AW253" s="48" t="n">
        <v>11</v>
      </c>
      <c r="AX253" s="48" t="n">
        <v>12</v>
      </c>
      <c r="AY253" s="48" t="n">
        <v>13</v>
      </c>
      <c r="AZ253" s="48" t="n">
        <v>14</v>
      </c>
      <c r="BA253" s="18" t="n">
        <v>15</v>
      </c>
    </row>
    <row r="254">
      <c r="C254" s="13" t="n">
        <v>1</v>
      </c>
      <c r="D254" s="109" t="n">
        <v>0</v>
      </c>
      <c r="E254" s="109" t="n">
        <v>0</v>
      </c>
      <c r="F254" s="109" t="n">
        <v>0</v>
      </c>
      <c r="G254" s="109" t="n">
        <v>0</v>
      </c>
      <c r="H254" s="109" t="n">
        <v>0</v>
      </c>
      <c r="I254" s="109" t="n">
        <v>541.4102629999998</v>
      </c>
      <c r="J254" s="109" t="n">
        <v>0</v>
      </c>
      <c r="K254" s="109" t="n">
        <v>730.626115</v>
      </c>
      <c r="L254" s="109" t="n">
        <v>0</v>
      </c>
      <c r="M254" s="109" t="n">
        <v>0</v>
      </c>
      <c r="N254" s="109" t="n">
        <v>0</v>
      </c>
      <c r="O254" s="109" t="n">
        <v>0</v>
      </c>
      <c r="P254" s="109" t="n">
        <v>0</v>
      </c>
      <c r="Q254" s="109" t="n">
        <v>0</v>
      </c>
      <c r="R254" s="109" t="n">
        <v>551.145716</v>
      </c>
      <c r="T254" s="18" t="n">
        <v>1</v>
      </c>
      <c r="U254" s="18" t="n">
        <v>0</v>
      </c>
      <c r="V254" s="18" t="n">
        <v>0</v>
      </c>
      <c r="W254" s="18" t="n">
        <v>0</v>
      </c>
      <c r="X254" s="18" t="n">
        <v>0</v>
      </c>
      <c r="Y254" s="18" t="n">
        <v>0</v>
      </c>
      <c r="Z254" s="18" t="n">
        <v>402.4102629981376</v>
      </c>
      <c r="AA254" s="18" t="n">
        <v>0</v>
      </c>
      <c r="AB254" s="18" t="n">
        <v>0</v>
      </c>
      <c r="AC254" s="18" t="n">
        <v>0</v>
      </c>
      <c r="AD254" s="18" t="n">
        <v>0</v>
      </c>
      <c r="AE254" s="18" t="n">
        <v>0</v>
      </c>
      <c r="AF254" s="18" t="n">
        <v>0</v>
      </c>
      <c r="AG254" s="18" t="n">
        <v>0</v>
      </c>
      <c r="AH254" s="18" t="n">
        <v>231.1028959981374</v>
      </c>
      <c r="AI254" s="18" t="n">
        <v>207.1457159981381</v>
      </c>
      <c r="AL254" s="18" t="n">
        <v>1</v>
      </c>
      <c r="AM254" s="18">
        <f>D254-U254</f>
        <v/>
      </c>
      <c r="AN254" s="18">
        <f>E254-V254</f>
        <v/>
      </c>
      <c r="AO254" s="18">
        <f>F254-W254</f>
        <v/>
      </c>
      <c r="AP254" s="18">
        <f>G254-X254</f>
        <v/>
      </c>
      <c r="AQ254" s="18">
        <f>H254-Y254</f>
        <v/>
      </c>
      <c r="AR254" s="18">
        <f>I254-Z254</f>
        <v/>
      </c>
      <c r="AS254" s="18">
        <f>J254-AA254</f>
        <v/>
      </c>
      <c r="AT254" s="18">
        <f>K254-AB254</f>
        <v/>
      </c>
      <c r="AU254" s="18">
        <f>L254-AC254</f>
        <v/>
      </c>
      <c r="AV254" s="18">
        <f>M254-AD254</f>
        <v/>
      </c>
      <c r="AW254" s="18">
        <f>N254-AE254</f>
        <v/>
      </c>
      <c r="AX254" s="18">
        <f>O254-AF254</f>
        <v/>
      </c>
      <c r="AY254" s="18">
        <f>P254-AG254</f>
        <v/>
      </c>
      <c r="AZ254" s="18">
        <f>Q254-AH254</f>
        <v/>
      </c>
      <c r="BA254" s="18">
        <f>R254-AI254</f>
        <v/>
      </c>
    </row>
    <row r="255">
      <c r="C255" s="13" t="n">
        <v>2</v>
      </c>
      <c r="D255" s="109" t="n">
        <v>0</v>
      </c>
      <c r="E255" s="109" t="n">
        <v>0</v>
      </c>
      <c r="F255" s="109" t="n">
        <v>0</v>
      </c>
      <c r="G255" s="109" t="n">
        <v>0</v>
      </c>
      <c r="H255" s="109" t="n">
        <v>0</v>
      </c>
      <c r="I255" s="109" t="n">
        <v>0</v>
      </c>
      <c r="J255" s="109" t="n">
        <v>0</v>
      </c>
      <c r="K255" s="109" t="n">
        <v>0</v>
      </c>
      <c r="L255" s="109" t="n">
        <v>0</v>
      </c>
      <c r="M255" s="109" t="n">
        <v>0</v>
      </c>
      <c r="N255" s="109" t="n">
        <v>0</v>
      </c>
      <c r="O255" s="109" t="n">
        <v>0</v>
      </c>
      <c r="P255" s="109" t="n">
        <v>0</v>
      </c>
      <c r="Q255" s="109" t="n">
        <v>0</v>
      </c>
      <c r="R255" s="109" t="n">
        <v>0</v>
      </c>
      <c r="T255" s="18" t="n">
        <v>2</v>
      </c>
      <c r="U255" s="18" t="n">
        <v>0</v>
      </c>
      <c r="V255" s="18" t="n">
        <v>0</v>
      </c>
      <c r="W255" s="18" t="n">
        <v>0</v>
      </c>
      <c r="X255" s="18" t="n">
        <v>0</v>
      </c>
      <c r="Y255" s="18" t="n">
        <v>0</v>
      </c>
      <c r="Z255" s="18" t="n">
        <v>0</v>
      </c>
      <c r="AA255" s="18" t="n">
        <v>0</v>
      </c>
      <c r="AB255" s="18" t="n">
        <v>0</v>
      </c>
      <c r="AC255" s="18" t="n">
        <v>0</v>
      </c>
      <c r="AD255" s="18" t="n">
        <v>0</v>
      </c>
      <c r="AE255" s="18" t="n">
        <v>0</v>
      </c>
      <c r="AF255" s="18" t="n">
        <v>0</v>
      </c>
      <c r="AG255" s="18" t="n">
        <v>0</v>
      </c>
      <c r="AH255" s="18" t="n">
        <v>0</v>
      </c>
      <c r="AI255" s="18" t="n">
        <v>0</v>
      </c>
      <c r="AL255" s="18" t="n">
        <v>2</v>
      </c>
      <c r="AM255" s="18">
        <f>D255-U255</f>
        <v/>
      </c>
      <c r="AN255" s="18">
        <f>E255-V255</f>
        <v/>
      </c>
      <c r="AO255" s="18">
        <f>F255-W255</f>
        <v/>
      </c>
      <c r="AP255" s="18">
        <f>G255-X255</f>
        <v/>
      </c>
      <c r="AQ255" s="18">
        <f>H255-Y255</f>
        <v/>
      </c>
      <c r="AR255" s="18">
        <f>I255-Z255</f>
        <v/>
      </c>
      <c r="AS255" s="18">
        <f>J255-AA255</f>
        <v/>
      </c>
      <c r="AT255" s="18">
        <f>K255-AB255</f>
        <v/>
      </c>
      <c r="AU255" s="18">
        <f>L255-AC255</f>
        <v/>
      </c>
      <c r="AV255" s="18">
        <f>M255-AD255</f>
        <v/>
      </c>
      <c r="AW255" s="18">
        <f>N255-AE255</f>
        <v/>
      </c>
      <c r="AX255" s="18">
        <f>O255-AF255</f>
        <v/>
      </c>
      <c r="AY255" s="18">
        <f>P255-AG255</f>
        <v/>
      </c>
      <c r="AZ255" s="18">
        <f>Q255-AH255</f>
        <v/>
      </c>
      <c r="BA255" s="18">
        <f>R255-AI255</f>
        <v/>
      </c>
    </row>
    <row r="256">
      <c r="C256" s="13" t="n">
        <v>3</v>
      </c>
      <c r="D256" s="109" t="n">
        <v>1460.319289999999</v>
      </c>
      <c r="E256" s="109" t="n">
        <v>0</v>
      </c>
      <c r="F256" s="109" t="n">
        <v>0</v>
      </c>
      <c r="G256" s="109" t="n">
        <v>0</v>
      </c>
      <c r="H256" s="109" t="n">
        <v>0</v>
      </c>
      <c r="I256" s="109" t="n">
        <v>1424.332159999999</v>
      </c>
      <c r="J256" s="109" t="n">
        <v>672.9284099999995</v>
      </c>
      <c r="K256" s="109" t="n">
        <v>0</v>
      </c>
      <c r="L256" s="109" t="n">
        <v>0</v>
      </c>
      <c r="M256" s="109" t="n">
        <v>0</v>
      </c>
      <c r="N256" s="109" t="n">
        <v>0</v>
      </c>
      <c r="O256" s="109" t="n">
        <v>0</v>
      </c>
      <c r="P256" s="109" t="n">
        <v>0</v>
      </c>
      <c r="Q256" s="109" t="n">
        <v>0</v>
      </c>
      <c r="R256" s="109" t="n">
        <v>0</v>
      </c>
      <c r="T256" s="18" t="n">
        <v>3</v>
      </c>
      <c r="U256" s="18" t="n">
        <v>885.3192899981372</v>
      </c>
      <c r="V256" s="18" t="n">
        <v>0</v>
      </c>
      <c r="W256" s="18" t="n">
        <v>0</v>
      </c>
      <c r="X256" s="18" t="n">
        <v>0</v>
      </c>
      <c r="Y256" s="18" t="n">
        <v>0</v>
      </c>
      <c r="Z256" s="18" t="n">
        <v>1397.332159998137</v>
      </c>
      <c r="AA256" s="18" t="n">
        <v>770.9284099981372</v>
      </c>
      <c r="AB256" s="18" t="n">
        <v>0</v>
      </c>
      <c r="AC256" s="18" t="n">
        <v>0</v>
      </c>
      <c r="AD256" s="18" t="n">
        <v>0</v>
      </c>
      <c r="AE256" s="18" t="n">
        <v>464.5827099981372</v>
      </c>
      <c r="AF256" s="18" t="n">
        <v>0</v>
      </c>
      <c r="AG256" s="18" t="n">
        <v>0</v>
      </c>
      <c r="AH256" s="18" t="n">
        <v>0</v>
      </c>
      <c r="AI256" s="18" t="n">
        <v>0</v>
      </c>
      <c r="AL256" s="18" t="n">
        <v>3</v>
      </c>
      <c r="AM256" s="18">
        <f>D256-U256</f>
        <v/>
      </c>
      <c r="AN256" s="18">
        <f>E256-V256</f>
        <v/>
      </c>
      <c r="AO256" s="18">
        <f>F256-W256</f>
        <v/>
      </c>
      <c r="AP256" s="18">
        <f>G256-X256</f>
        <v/>
      </c>
      <c r="AQ256" s="18">
        <f>H256-Y256</f>
        <v/>
      </c>
      <c r="AR256" s="18">
        <f>I256-Z256</f>
        <v/>
      </c>
      <c r="AS256" s="18">
        <f>J256-AA256</f>
        <v/>
      </c>
      <c r="AT256" s="18">
        <f>K256-AB256</f>
        <v/>
      </c>
      <c r="AU256" s="18">
        <f>L256-AC256</f>
        <v/>
      </c>
      <c r="AV256" s="18">
        <f>M256-AD256</f>
        <v/>
      </c>
      <c r="AW256" s="18">
        <f>N256-AE256</f>
        <v/>
      </c>
      <c r="AX256" s="18">
        <f>O256-AF256</f>
        <v/>
      </c>
      <c r="AY256" s="18">
        <f>P256-AG256</f>
        <v/>
      </c>
      <c r="AZ256" s="18">
        <f>Q256-AH256</f>
        <v/>
      </c>
      <c r="BA256" s="18">
        <f>R256-AI256</f>
        <v/>
      </c>
    </row>
    <row r="257">
      <c r="D257" s="18" t="inlineStr"/>
      <c r="U257" s="18" t="inlineStr"/>
    </row>
    <row r="258">
      <c r="D258" s="18" t="inlineStr"/>
      <c r="U258" s="18" t="inlineStr"/>
    </row>
    <row r="259">
      <c r="B259" s="67" t="inlineStr">
        <is>
          <t>Results</t>
        </is>
      </c>
      <c r="C259" s="71" t="inlineStr">
        <is>
          <t>Stockrecoveryw</t>
        </is>
      </c>
      <c r="D259" s="13" t="n">
        <v>1</v>
      </c>
      <c r="E259" s="13" t="n">
        <v>2</v>
      </c>
      <c r="F259" s="13" t="n">
        <v>3</v>
      </c>
      <c r="G259" s="13" t="n">
        <v>4</v>
      </c>
      <c r="H259" s="13" t="n">
        <v>5</v>
      </c>
      <c r="I259" s="13" t="n">
        <v>6</v>
      </c>
      <c r="J259" s="13" t="n">
        <v>7</v>
      </c>
      <c r="K259" s="13" t="n">
        <v>8</v>
      </c>
      <c r="L259" s="13" t="n">
        <v>9</v>
      </c>
      <c r="M259" s="13" t="n">
        <v>10</v>
      </c>
      <c r="N259" s="13" t="n">
        <v>11</v>
      </c>
      <c r="O259" s="13" t="n">
        <v>12</v>
      </c>
      <c r="P259" s="13" t="n">
        <v>13</v>
      </c>
      <c r="Q259" s="13" t="n">
        <v>14</v>
      </c>
      <c r="R259" s="13" t="n">
        <v>15</v>
      </c>
      <c r="T259" s="18" t="inlineStr">
        <is>
          <t>Stockrecoveryw</t>
        </is>
      </c>
      <c r="U259" s="18" t="n">
        <v>1</v>
      </c>
      <c r="V259" s="18" t="n">
        <v>2</v>
      </c>
      <c r="W259" s="18" t="n">
        <v>3</v>
      </c>
      <c r="X259" s="18" t="n">
        <v>4</v>
      </c>
      <c r="Y259" s="18" t="n">
        <v>5</v>
      </c>
      <c r="Z259" s="18" t="n">
        <v>6</v>
      </c>
      <c r="AA259" s="18" t="n">
        <v>7</v>
      </c>
      <c r="AB259" s="18" t="n">
        <v>8</v>
      </c>
      <c r="AC259" s="18" t="n">
        <v>9</v>
      </c>
      <c r="AD259" s="18" t="n">
        <v>10</v>
      </c>
      <c r="AE259" s="18" t="n">
        <v>11</v>
      </c>
      <c r="AF259" s="18" t="n">
        <v>12</v>
      </c>
      <c r="AG259" s="18" t="n">
        <v>13</v>
      </c>
      <c r="AH259" s="18" t="n">
        <v>14</v>
      </c>
      <c r="AI259" s="18" t="n">
        <v>15</v>
      </c>
      <c r="AL259" s="18" t="inlineStr">
        <is>
          <t>Stockrecoveryw</t>
        </is>
      </c>
      <c r="AM259" s="48" t="n">
        <v>1</v>
      </c>
      <c r="AN259" s="48" t="n">
        <v>2</v>
      </c>
      <c r="AO259" s="48" t="n">
        <v>3</v>
      </c>
      <c r="AP259" s="48" t="n">
        <v>4</v>
      </c>
      <c r="AQ259" s="48" t="n">
        <v>5</v>
      </c>
      <c r="AR259" s="48" t="n">
        <v>6</v>
      </c>
      <c r="AS259" s="48" t="n">
        <v>7</v>
      </c>
      <c r="AT259" s="48" t="n">
        <v>8</v>
      </c>
      <c r="AU259" s="48" t="n">
        <v>9</v>
      </c>
      <c r="AV259" s="48" t="n">
        <v>10</v>
      </c>
      <c r="AW259" s="48" t="n">
        <v>11</v>
      </c>
      <c r="AX259" s="48" t="n">
        <v>12</v>
      </c>
      <c r="AY259" s="48" t="n">
        <v>13</v>
      </c>
      <c r="AZ259" s="48" t="n">
        <v>14</v>
      </c>
      <c r="BA259" s="18" t="n">
        <v>15</v>
      </c>
    </row>
    <row r="260">
      <c r="C260" s="13" t="n">
        <v>1</v>
      </c>
      <c r="D260" s="109" t="n">
        <v>0</v>
      </c>
      <c r="E260" s="109" t="n">
        <v>0</v>
      </c>
      <c r="F260" s="109" t="n">
        <v>0</v>
      </c>
      <c r="G260" s="109" t="n">
        <v>0</v>
      </c>
      <c r="H260" s="109" t="n">
        <v>0</v>
      </c>
      <c r="I260" s="109" t="n">
        <v>328.8824370000004</v>
      </c>
      <c r="J260" s="109" t="n">
        <v>0</v>
      </c>
      <c r="K260" s="109" t="n">
        <v>515.1323850000006</v>
      </c>
      <c r="L260" s="109" t="n">
        <v>179.9003999999997</v>
      </c>
      <c r="M260" s="109" t="n">
        <v>0</v>
      </c>
      <c r="N260" s="109" t="n">
        <v>0</v>
      </c>
      <c r="O260" s="109" t="n">
        <v>0</v>
      </c>
      <c r="P260" s="109" t="n">
        <v>43.20300000000024</v>
      </c>
      <c r="Q260" s="109" t="n">
        <v>165.7788</v>
      </c>
      <c r="R260" s="109" t="n">
        <v>683.0970840000007</v>
      </c>
      <c r="T260" s="18" t="n">
        <v>1</v>
      </c>
      <c r="U260" s="18" t="n">
        <v>0</v>
      </c>
      <c r="V260" s="18" t="n">
        <v>0</v>
      </c>
      <c r="W260" s="18" t="n">
        <v>0</v>
      </c>
      <c r="X260" s="18" t="n">
        <v>0</v>
      </c>
      <c r="Y260" s="18" t="n">
        <v>0</v>
      </c>
      <c r="Z260" s="18" t="n">
        <v>328.8824370018627</v>
      </c>
      <c r="AA260" s="18" t="n">
        <v>0</v>
      </c>
      <c r="AB260" s="18" t="n">
        <v>0</v>
      </c>
      <c r="AC260" s="18" t="n">
        <v>0</v>
      </c>
      <c r="AD260" s="18" t="n">
        <v>0</v>
      </c>
      <c r="AE260" s="18" t="n">
        <v>0</v>
      </c>
      <c r="AF260" s="18" t="n">
        <v>0</v>
      </c>
      <c r="AG260" s="18" t="n">
        <v>0</v>
      </c>
      <c r="AH260" s="18" t="n">
        <v>338.6759040018626</v>
      </c>
      <c r="AI260" s="18" t="n">
        <v>683.0970840018626</v>
      </c>
      <c r="AL260" s="18" t="n">
        <v>1</v>
      </c>
      <c r="AM260" s="18">
        <f>D260-U260</f>
        <v/>
      </c>
      <c r="AN260" s="18">
        <f>E260-V260</f>
        <v/>
      </c>
      <c r="AO260" s="18">
        <f>F260-W260</f>
        <v/>
      </c>
      <c r="AP260" s="18">
        <f>G260-X260</f>
        <v/>
      </c>
      <c r="AQ260" s="18">
        <f>H260-Y260</f>
        <v/>
      </c>
      <c r="AR260" s="18">
        <f>I260-Z260</f>
        <v/>
      </c>
      <c r="AS260" s="18">
        <f>J260-AA260</f>
        <v/>
      </c>
      <c r="AT260" s="18">
        <f>K260-AB260</f>
        <v/>
      </c>
      <c r="AU260" s="18">
        <f>L260-AC260</f>
        <v/>
      </c>
      <c r="AV260" s="18">
        <f>M260-AD260</f>
        <v/>
      </c>
      <c r="AW260" s="18">
        <f>N260-AE260</f>
        <v/>
      </c>
      <c r="AX260" s="18">
        <f>O260-AF260</f>
        <v/>
      </c>
      <c r="AY260" s="18">
        <f>P260-AG260</f>
        <v/>
      </c>
      <c r="AZ260" s="18">
        <f>Q260-AH260</f>
        <v/>
      </c>
      <c r="BA260" s="18">
        <f>R260-AI260</f>
        <v/>
      </c>
    </row>
    <row r="261">
      <c r="C261" s="13" t="n">
        <v>2</v>
      </c>
      <c r="D261" s="109" t="n">
        <v>0</v>
      </c>
      <c r="E261" s="109" t="n">
        <v>143.4396000000003</v>
      </c>
      <c r="F261" s="109" t="n">
        <v>0</v>
      </c>
      <c r="G261" s="109" t="n">
        <v>0</v>
      </c>
      <c r="H261" s="109" t="n">
        <v>0</v>
      </c>
      <c r="I261" s="109" t="n">
        <v>0</v>
      </c>
      <c r="J261" s="109" t="n">
        <v>0</v>
      </c>
      <c r="K261" s="109" t="n">
        <v>0</v>
      </c>
      <c r="L261" s="109" t="n">
        <v>0</v>
      </c>
      <c r="M261" s="109" t="n">
        <v>223.6016</v>
      </c>
      <c r="N261" s="109" t="n">
        <v>0</v>
      </c>
      <c r="O261" s="109" t="n">
        <v>106.4977000000001</v>
      </c>
      <c r="P261" s="109" t="n">
        <v>366.2147999999999</v>
      </c>
      <c r="Q261" s="109" t="n">
        <v>0</v>
      </c>
      <c r="R261" s="109" t="n">
        <v>248.2428000000002</v>
      </c>
      <c r="T261" s="18" t="n">
        <v>2</v>
      </c>
      <c r="U261" s="18" t="n">
        <v>0</v>
      </c>
      <c r="V261" s="18" t="n">
        <v>0</v>
      </c>
      <c r="W261" s="18" t="n">
        <v>0</v>
      </c>
      <c r="X261" s="18" t="n">
        <v>0</v>
      </c>
      <c r="Y261" s="18" t="n">
        <v>0</v>
      </c>
      <c r="Z261" s="18" t="n">
        <v>0</v>
      </c>
      <c r="AA261" s="18" t="n">
        <v>0</v>
      </c>
      <c r="AB261" s="18" t="n">
        <v>0</v>
      </c>
      <c r="AC261" s="18" t="n">
        <v>0</v>
      </c>
      <c r="AD261" s="18" t="n">
        <v>0</v>
      </c>
      <c r="AE261" s="18" t="n">
        <v>0</v>
      </c>
      <c r="AF261" s="18" t="n">
        <v>120.4977000000002</v>
      </c>
      <c r="AG261" s="18" t="n">
        <v>0</v>
      </c>
      <c r="AH261" s="18" t="n">
        <v>0</v>
      </c>
      <c r="AI261" s="18" t="n">
        <v>0</v>
      </c>
      <c r="AL261" s="18" t="n">
        <v>2</v>
      </c>
      <c r="AM261" s="18">
        <f>D261-U261</f>
        <v/>
      </c>
      <c r="AN261" s="18">
        <f>E261-V261</f>
        <v/>
      </c>
      <c r="AO261" s="18">
        <f>F261-W261</f>
        <v/>
      </c>
      <c r="AP261" s="18">
        <f>G261-X261</f>
        <v/>
      </c>
      <c r="AQ261" s="18">
        <f>H261-Y261</f>
        <v/>
      </c>
      <c r="AR261" s="18">
        <f>I261-Z261</f>
        <v/>
      </c>
      <c r="AS261" s="18">
        <f>J261-AA261</f>
        <v/>
      </c>
      <c r="AT261" s="18">
        <f>K261-AB261</f>
        <v/>
      </c>
      <c r="AU261" s="18">
        <f>L261-AC261</f>
        <v/>
      </c>
      <c r="AV261" s="18">
        <f>M261-AD261</f>
        <v/>
      </c>
      <c r="AW261" s="18">
        <f>N261-AE261</f>
        <v/>
      </c>
      <c r="AX261" s="18">
        <f>O261-AF261</f>
        <v/>
      </c>
      <c r="AY261" s="18">
        <f>P261-AG261</f>
        <v/>
      </c>
      <c r="AZ261" s="18">
        <f>Q261-AH261</f>
        <v/>
      </c>
      <c r="BA261" s="18">
        <f>R261-AI261</f>
        <v/>
      </c>
    </row>
    <row r="262">
      <c r="C262" s="13" t="n">
        <v>3</v>
      </c>
      <c r="D262" s="109" t="n">
        <v>655.4153100000008</v>
      </c>
      <c r="E262" s="109" t="n">
        <v>0</v>
      </c>
      <c r="F262" s="109" t="n">
        <v>0</v>
      </c>
      <c r="G262" s="109" t="n">
        <v>71.16260000000071</v>
      </c>
      <c r="H262" s="109" t="n">
        <v>0</v>
      </c>
      <c r="I262" s="109" t="n">
        <v>590.9798400000009</v>
      </c>
      <c r="J262" s="109" t="n">
        <v>305.3781900000004</v>
      </c>
      <c r="K262" s="109" t="n">
        <v>0</v>
      </c>
      <c r="L262" s="109" t="n">
        <v>0</v>
      </c>
      <c r="M262" s="109" t="n">
        <v>0</v>
      </c>
      <c r="N262" s="109" t="n">
        <v>258.4374999999999</v>
      </c>
      <c r="O262" s="109" t="n">
        <v>0</v>
      </c>
      <c r="P262" s="109" t="n">
        <v>0</v>
      </c>
      <c r="Q262" s="109" t="n">
        <v>0</v>
      </c>
      <c r="R262" s="109" t="n">
        <v>18.7436000000001</v>
      </c>
      <c r="T262" s="18" t="n">
        <v>3</v>
      </c>
      <c r="U262" s="18" t="n">
        <v>655.4153100018626</v>
      </c>
      <c r="V262" s="18" t="n">
        <v>0</v>
      </c>
      <c r="W262" s="18" t="n">
        <v>0</v>
      </c>
      <c r="X262" s="18" t="n">
        <v>0</v>
      </c>
      <c r="Y262" s="18" t="n">
        <v>0</v>
      </c>
      <c r="Z262" s="18" t="n">
        <v>590.9798400018628</v>
      </c>
      <c r="AA262" s="18" t="n">
        <v>305.3781900018627</v>
      </c>
      <c r="AB262" s="18" t="n">
        <v>0</v>
      </c>
      <c r="AC262" s="18" t="n">
        <v>0</v>
      </c>
      <c r="AD262" s="18" t="n">
        <v>0</v>
      </c>
      <c r="AE262" s="18" t="n">
        <v>273.8547900018627</v>
      </c>
      <c r="AF262" s="18" t="n">
        <v>0</v>
      </c>
      <c r="AG262" s="18" t="n">
        <v>0</v>
      </c>
      <c r="AH262" s="18" t="n">
        <v>0</v>
      </c>
      <c r="AI262" s="18" t="n">
        <v>0</v>
      </c>
      <c r="AL262" s="18" t="n">
        <v>3</v>
      </c>
      <c r="AM262" s="18">
        <f>D262-U262</f>
        <v/>
      </c>
      <c r="AN262" s="18">
        <f>E262-V262</f>
        <v/>
      </c>
      <c r="AO262" s="18">
        <f>F262-W262</f>
        <v/>
      </c>
      <c r="AP262" s="18">
        <f>G262-X262</f>
        <v/>
      </c>
      <c r="AQ262" s="18">
        <f>H262-Y262</f>
        <v/>
      </c>
      <c r="AR262" s="18">
        <f>I262-Z262</f>
        <v/>
      </c>
      <c r="AS262" s="18">
        <f>J262-AA262</f>
        <v/>
      </c>
      <c r="AT262" s="18">
        <f>K262-AB262</f>
        <v/>
      </c>
      <c r="AU262" s="18">
        <f>L262-AC262</f>
        <v/>
      </c>
      <c r="AV262" s="18">
        <f>M262-AD262</f>
        <v/>
      </c>
      <c r="AW262" s="18">
        <f>N262-AE262</f>
        <v/>
      </c>
      <c r="AX262" s="18">
        <f>O262-AF262</f>
        <v/>
      </c>
      <c r="AY262" s="18">
        <f>P262-AG262</f>
        <v/>
      </c>
      <c r="AZ262" s="18">
        <f>Q262-AH262</f>
        <v/>
      </c>
      <c r="BA262" s="18">
        <f>R262-AI262</f>
        <v/>
      </c>
    </row>
    <row r="263">
      <c r="D263" s="18" t="inlineStr"/>
      <c r="U263" s="18" t="inlineStr"/>
    </row>
    <row r="264">
      <c r="D264" s="18" t="inlineStr"/>
      <c r="U264" s="18" t="inlineStr"/>
    </row>
    <row r="265">
      <c r="B265" s="67" t="inlineStr">
        <is>
          <t>Results</t>
        </is>
      </c>
      <c r="C265" s="71" t="inlineStr">
        <is>
          <t>ZCapw</t>
        </is>
      </c>
      <c r="D265" s="13" t="n">
        <v>1</v>
      </c>
      <c r="E265" s="13" t="n">
        <v>2</v>
      </c>
      <c r="F265" s="13" t="n">
        <v>3</v>
      </c>
      <c r="G265" s="13" t="n">
        <v>4</v>
      </c>
      <c r="H265" s="13" t="n">
        <v>5</v>
      </c>
      <c r="I265" s="13" t="n">
        <v>6</v>
      </c>
      <c r="J265" s="13" t="n">
        <v>7</v>
      </c>
      <c r="K265" s="13" t="n">
        <v>8</v>
      </c>
      <c r="L265" s="13" t="n">
        <v>9</v>
      </c>
      <c r="M265" s="13" t="n">
        <v>10</v>
      </c>
      <c r="N265" s="13" t="n">
        <v>11</v>
      </c>
      <c r="O265" s="13" t="n">
        <v>12</v>
      </c>
      <c r="P265" s="13" t="n">
        <v>13</v>
      </c>
      <c r="Q265" s="13" t="n">
        <v>14</v>
      </c>
      <c r="R265" s="13" t="n">
        <v>15</v>
      </c>
      <c r="T265" s="18" t="inlineStr">
        <is>
          <t>ZCapw</t>
        </is>
      </c>
      <c r="U265" s="18" t="n">
        <v>1</v>
      </c>
      <c r="V265" s="18" t="n">
        <v>2</v>
      </c>
      <c r="W265" s="18" t="n">
        <v>3</v>
      </c>
      <c r="X265" s="18" t="n">
        <v>4</v>
      </c>
      <c r="Y265" s="18" t="n">
        <v>5</v>
      </c>
      <c r="Z265" s="18" t="n">
        <v>6</v>
      </c>
      <c r="AA265" s="18" t="n">
        <v>7</v>
      </c>
      <c r="AB265" s="18" t="n">
        <v>8</v>
      </c>
      <c r="AC265" s="18" t="n">
        <v>9</v>
      </c>
      <c r="AD265" s="18" t="n">
        <v>10</v>
      </c>
      <c r="AE265" s="18" t="n">
        <v>11</v>
      </c>
      <c r="AF265" s="18" t="n">
        <v>12</v>
      </c>
      <c r="AG265" s="18" t="n">
        <v>13</v>
      </c>
      <c r="AH265" s="18" t="n">
        <v>14</v>
      </c>
      <c r="AI265" s="18" t="n">
        <v>15</v>
      </c>
      <c r="AL265" s="18" t="inlineStr">
        <is>
          <t>ZCapw</t>
        </is>
      </c>
      <c r="AM265" s="48" t="n">
        <v>1</v>
      </c>
      <c r="AN265" s="48" t="n">
        <v>2</v>
      </c>
      <c r="AO265" s="48" t="n">
        <v>3</v>
      </c>
      <c r="AP265" s="48" t="n">
        <v>4</v>
      </c>
      <c r="AQ265" s="48" t="n">
        <v>5</v>
      </c>
      <c r="AR265" s="48" t="n">
        <v>6</v>
      </c>
      <c r="AS265" s="48" t="n">
        <v>7</v>
      </c>
      <c r="AT265" s="48" t="n">
        <v>8</v>
      </c>
      <c r="AU265" s="48" t="n">
        <v>9</v>
      </c>
      <c r="AV265" s="48" t="n">
        <v>10</v>
      </c>
      <c r="AW265" s="48" t="n">
        <v>11</v>
      </c>
      <c r="AX265" s="48" t="n">
        <v>12</v>
      </c>
      <c r="AY265" s="48" t="n">
        <v>13</v>
      </c>
      <c r="AZ265" s="48" t="n">
        <v>14</v>
      </c>
      <c r="BA265" s="18" t="n">
        <v>15</v>
      </c>
    </row>
    <row r="266">
      <c r="C266" s="13" t="n">
        <v>1</v>
      </c>
      <c r="D266" s="109" t="n">
        <v>0</v>
      </c>
      <c r="E266" s="109" t="n">
        <v>0</v>
      </c>
      <c r="F266" s="109" t="n">
        <v>0</v>
      </c>
      <c r="G266" s="109" t="n">
        <v>0</v>
      </c>
      <c r="H266" s="109" t="n">
        <v>0</v>
      </c>
      <c r="I266" s="109" t="n">
        <v>3.000000000000004</v>
      </c>
      <c r="J266" s="109" t="n">
        <v>0</v>
      </c>
      <c r="K266" s="109" t="n">
        <v>3.000000000000003</v>
      </c>
      <c r="L266" s="109" t="n">
        <v>1.297149288961877</v>
      </c>
      <c r="M266" s="109" t="n">
        <v>0</v>
      </c>
      <c r="N266" s="109" t="n">
        <v>0</v>
      </c>
      <c r="O266" s="109" t="n">
        <v>0</v>
      </c>
      <c r="P266" s="109" t="n">
        <v>0.3201853080159262</v>
      </c>
      <c r="Q266" s="109" t="n">
        <v>1.468472938659374</v>
      </c>
      <c r="R266" s="109" t="n">
        <v>3.000000000000003</v>
      </c>
      <c r="T266" s="18" t="n">
        <v>1</v>
      </c>
      <c r="U266" s="18" t="n">
        <v>0</v>
      </c>
      <c r="V266" s="18" t="n">
        <v>0</v>
      </c>
      <c r="W266" s="18" t="n">
        <v>0</v>
      </c>
      <c r="X266" s="18" t="n">
        <v>0</v>
      </c>
      <c r="Y266" s="18" t="n">
        <v>0</v>
      </c>
      <c r="Z266" s="18" t="n">
        <v>3.000000000016991</v>
      </c>
      <c r="AA266" s="18" t="n">
        <v>0</v>
      </c>
      <c r="AB266" s="18" t="n">
        <v>0</v>
      </c>
      <c r="AC266" s="18" t="n">
        <v>0</v>
      </c>
      <c r="AD266" s="18" t="n">
        <v>0</v>
      </c>
      <c r="AE266" s="18" t="n">
        <v>0</v>
      </c>
      <c r="AF266" s="18" t="n">
        <v>0</v>
      </c>
      <c r="AG266" s="18" t="n">
        <v>0</v>
      </c>
      <c r="AH266" s="18" t="n">
        <v>3.0000000000165</v>
      </c>
      <c r="AI266" s="18" t="n">
        <v>3.000000000008181</v>
      </c>
      <c r="AL266" s="18" t="n">
        <v>1</v>
      </c>
      <c r="AM266" s="18">
        <f>D266-U266</f>
        <v/>
      </c>
      <c r="AN266" s="18">
        <f>E266-V266</f>
        <v/>
      </c>
      <c r="AO266" s="18">
        <f>F266-W266</f>
        <v/>
      </c>
      <c r="AP266" s="18">
        <f>G266-X266</f>
        <v/>
      </c>
      <c r="AQ266" s="18">
        <f>H266-Y266</f>
        <v/>
      </c>
      <c r="AR266" s="18">
        <f>I266-Z266</f>
        <v/>
      </c>
      <c r="AS266" s="18">
        <f>J266-AA266</f>
        <v/>
      </c>
      <c r="AT266" s="18">
        <f>K266-AB266</f>
        <v/>
      </c>
      <c r="AU266" s="18">
        <f>L266-AC266</f>
        <v/>
      </c>
      <c r="AV266" s="18">
        <f>M266-AD266</f>
        <v/>
      </c>
      <c r="AW266" s="18">
        <f>N266-AE266</f>
        <v/>
      </c>
      <c r="AX266" s="18">
        <f>O266-AF266</f>
        <v/>
      </c>
      <c r="AY266" s="18">
        <f>P266-AG266</f>
        <v/>
      </c>
      <c r="AZ266" s="18">
        <f>Q266-AH266</f>
        <v/>
      </c>
      <c r="BA266" s="18">
        <f>R266-AI266</f>
        <v/>
      </c>
    </row>
    <row r="267">
      <c r="C267" s="13" t="n">
        <v>2</v>
      </c>
      <c r="D267" s="109" t="n">
        <v>0</v>
      </c>
      <c r="E267" s="109" t="n">
        <v>0.8747683418649114</v>
      </c>
      <c r="F267" s="109" t="n">
        <v>0</v>
      </c>
      <c r="G267" s="109" t="n">
        <v>0</v>
      </c>
      <c r="H267" s="109" t="n">
        <v>0</v>
      </c>
      <c r="I267" s="109" t="n">
        <v>0</v>
      </c>
      <c r="J267" s="109" t="n">
        <v>0</v>
      </c>
      <c r="K267" s="109" t="n">
        <v>0</v>
      </c>
      <c r="L267" s="109" t="n">
        <v>0</v>
      </c>
      <c r="M267" s="109" t="n">
        <v>2.000610987233974</v>
      </c>
      <c r="N267" s="109" t="n">
        <v>0</v>
      </c>
      <c r="O267" s="109" t="n">
        <v>0.5624818638594535</v>
      </c>
      <c r="P267" s="109" t="n">
        <v>1.932974255913632</v>
      </c>
      <c r="Q267" s="109" t="n">
        <v>0</v>
      </c>
      <c r="R267" s="109" t="n">
        <v>1.40849411322599</v>
      </c>
      <c r="T267" s="18" t="n">
        <v>2</v>
      </c>
      <c r="U267" s="18" t="n">
        <v>0</v>
      </c>
      <c r="V267" s="18" t="n">
        <v>0</v>
      </c>
      <c r="W267" s="18" t="n">
        <v>0</v>
      </c>
      <c r="X267" s="18" t="n">
        <v>0</v>
      </c>
      <c r="Y267" s="18" t="n">
        <v>0</v>
      </c>
      <c r="Z267" s="18" t="n">
        <v>0</v>
      </c>
      <c r="AA267" s="18" t="n">
        <v>0</v>
      </c>
      <c r="AB267" s="18" t="n">
        <v>0</v>
      </c>
      <c r="AC267" s="18" t="n">
        <v>0</v>
      </c>
      <c r="AD267" s="18" t="n">
        <v>0</v>
      </c>
      <c r="AE267" s="18" t="n">
        <v>0</v>
      </c>
      <c r="AF267" s="18" t="n">
        <v>0.6364247386260671</v>
      </c>
      <c r="AG267" s="18" t="n">
        <v>0</v>
      </c>
      <c r="AH267" s="18" t="n">
        <v>0</v>
      </c>
      <c r="AI267" s="18" t="n">
        <v>0</v>
      </c>
      <c r="AL267" s="18" t="n">
        <v>2</v>
      </c>
      <c r="AM267" s="18">
        <f>D267-U267</f>
        <v/>
      </c>
      <c r="AN267" s="18">
        <f>E267-V267</f>
        <v/>
      </c>
      <c r="AO267" s="18">
        <f>F267-W267</f>
        <v/>
      </c>
      <c r="AP267" s="18">
        <f>G267-X267</f>
        <v/>
      </c>
      <c r="AQ267" s="18">
        <f>H267-Y267</f>
        <v/>
      </c>
      <c r="AR267" s="18">
        <f>I267-Z267</f>
        <v/>
      </c>
      <c r="AS267" s="18">
        <f>J267-AA267</f>
        <v/>
      </c>
      <c r="AT267" s="18">
        <f>K267-AB267</f>
        <v/>
      </c>
      <c r="AU267" s="18">
        <f>L267-AC267</f>
        <v/>
      </c>
      <c r="AV267" s="18">
        <f>M267-AD267</f>
        <v/>
      </c>
      <c r="AW267" s="18">
        <f>N267-AE267</f>
        <v/>
      </c>
      <c r="AX267" s="18">
        <f>O267-AF267</f>
        <v/>
      </c>
      <c r="AY267" s="18">
        <f>P267-AG267</f>
        <v/>
      </c>
      <c r="AZ267" s="18">
        <f>Q267-AH267</f>
        <v/>
      </c>
      <c r="BA267" s="18">
        <f>R267-AI267</f>
        <v/>
      </c>
    </row>
    <row r="268">
      <c r="C268" s="13" t="n">
        <v>3</v>
      </c>
      <c r="D268" s="109" t="n">
        <v>3.000000000000004</v>
      </c>
      <c r="E268" s="109" t="n">
        <v>0</v>
      </c>
      <c r="F268" s="109" t="n">
        <v>0</v>
      </c>
      <c r="G268" s="109" t="n">
        <v>0.3355593348349837</v>
      </c>
      <c r="H268" s="109" t="n">
        <v>0</v>
      </c>
      <c r="I268" s="109" t="n">
        <v>3.000000000000004</v>
      </c>
      <c r="J268" s="109" t="n">
        <v>3.000000000000004</v>
      </c>
      <c r="K268" s="109" t="n">
        <v>0</v>
      </c>
      <c r="L268" s="109" t="n">
        <v>0</v>
      </c>
      <c r="M268" s="109" t="n">
        <v>0</v>
      </c>
      <c r="N268" s="109" t="n">
        <v>2.831108048173996</v>
      </c>
      <c r="O268" s="109" t="n">
        <v>0</v>
      </c>
      <c r="P268" s="109" t="n">
        <v>0</v>
      </c>
      <c r="Q268" s="109" t="n">
        <v>0</v>
      </c>
      <c r="R268" s="109" t="n">
        <v>0.1228630869661966</v>
      </c>
      <c r="T268" s="18" t="n">
        <v>3</v>
      </c>
      <c r="U268" s="18" t="n">
        <v>3.000000000008526</v>
      </c>
      <c r="V268" s="18" t="n">
        <v>0</v>
      </c>
      <c r="W268" s="18" t="n">
        <v>0</v>
      </c>
      <c r="X268" s="18" t="n">
        <v>0</v>
      </c>
      <c r="Y268" s="18" t="n">
        <v>0</v>
      </c>
      <c r="Z268" s="18" t="n">
        <v>3.000000000009456</v>
      </c>
      <c r="AA268" s="18" t="n">
        <v>3.000000000018299</v>
      </c>
      <c r="AB268" s="18" t="n">
        <v>0</v>
      </c>
      <c r="AC268" s="18" t="n">
        <v>0</v>
      </c>
      <c r="AD268" s="18" t="n">
        <v>0</v>
      </c>
      <c r="AE268" s="18" t="n">
        <v>3.000000000020405</v>
      </c>
      <c r="AF268" s="18" t="n">
        <v>0</v>
      </c>
      <c r="AG268" s="18" t="n">
        <v>0</v>
      </c>
      <c r="AH268" s="18" t="n">
        <v>0</v>
      </c>
      <c r="AI268" s="18" t="n">
        <v>0</v>
      </c>
      <c r="AL268" s="18" t="n">
        <v>3</v>
      </c>
      <c r="AM268" s="18">
        <f>D268-U268</f>
        <v/>
      </c>
      <c r="AN268" s="18">
        <f>E268-V268</f>
        <v/>
      </c>
      <c r="AO268" s="18">
        <f>F268-W268</f>
        <v/>
      </c>
      <c r="AP268" s="18">
        <f>G268-X268</f>
        <v/>
      </c>
      <c r="AQ268" s="18">
        <f>H268-Y268</f>
        <v/>
      </c>
      <c r="AR268" s="18">
        <f>I268-Z268</f>
        <v/>
      </c>
      <c r="AS268" s="18">
        <f>J268-AA268</f>
        <v/>
      </c>
      <c r="AT268" s="18">
        <f>K268-AB268</f>
        <v/>
      </c>
      <c r="AU268" s="18">
        <f>L268-AC268</f>
        <v/>
      </c>
      <c r="AV268" s="18">
        <f>M268-AD268</f>
        <v/>
      </c>
      <c r="AW268" s="18">
        <f>N268-AE268</f>
        <v/>
      </c>
      <c r="AX268" s="18">
        <f>O268-AF268</f>
        <v/>
      </c>
      <c r="AY268" s="18">
        <f>P268-AG268</f>
        <v/>
      </c>
      <c r="AZ268" s="18">
        <f>Q268-AH268</f>
        <v/>
      </c>
      <c r="BA268" s="18">
        <f>R268-AI268</f>
        <v/>
      </c>
    </row>
    <row r="271">
      <c r="C271" s="18" t="inlineStr">
        <is>
          <t>PlanStockw</t>
        </is>
      </c>
      <c r="D271" s="13" t="n">
        <v>1</v>
      </c>
      <c r="E271" s="13" t="n">
        <v>2</v>
      </c>
      <c r="F271" s="13" t="n">
        <v>3</v>
      </c>
      <c r="G271" s="13" t="n">
        <v>4</v>
      </c>
      <c r="H271" s="13" t="n">
        <v>5</v>
      </c>
      <c r="I271" s="13" t="n">
        <v>6</v>
      </c>
      <c r="J271" s="13" t="n">
        <v>7</v>
      </c>
      <c r="K271" s="13" t="n">
        <v>8</v>
      </c>
      <c r="L271" s="13" t="n">
        <v>9</v>
      </c>
      <c r="M271" s="13" t="n">
        <v>10</v>
      </c>
      <c r="N271" s="13" t="n">
        <v>11</v>
      </c>
      <c r="O271" s="13" t="n">
        <v>12</v>
      </c>
      <c r="P271" s="13" t="n">
        <v>13</v>
      </c>
      <c r="Q271" s="13" t="n">
        <v>14</v>
      </c>
      <c r="R271" s="13" t="n">
        <v>15</v>
      </c>
      <c r="T271" s="18" t="inlineStr">
        <is>
          <t>PlanStockw</t>
        </is>
      </c>
      <c r="U271" s="18" t="n">
        <v>1</v>
      </c>
      <c r="V271" s="18" t="n">
        <v>2</v>
      </c>
      <c r="W271" s="18" t="n">
        <v>3</v>
      </c>
      <c r="X271" s="18" t="n">
        <v>4</v>
      </c>
      <c r="Y271" s="18" t="n">
        <v>5</v>
      </c>
      <c r="Z271" s="18" t="n">
        <v>6</v>
      </c>
      <c r="AA271" s="18" t="n">
        <v>7</v>
      </c>
      <c r="AB271" s="18" t="n">
        <v>8</v>
      </c>
      <c r="AC271" s="18" t="n">
        <v>9</v>
      </c>
      <c r="AD271" s="18" t="n">
        <v>10</v>
      </c>
      <c r="AE271" s="18" t="n">
        <v>11</v>
      </c>
      <c r="AF271" s="18" t="n">
        <v>12</v>
      </c>
      <c r="AG271" s="18" t="n">
        <v>13</v>
      </c>
      <c r="AH271" s="18" t="n">
        <v>14</v>
      </c>
      <c r="AI271" s="18" t="n">
        <v>15</v>
      </c>
      <c r="AL271" s="18" t="inlineStr">
        <is>
          <t>PlanStockw</t>
        </is>
      </c>
      <c r="AM271" s="48" t="n">
        <v>1</v>
      </c>
      <c r="AN271" s="48" t="n">
        <v>2</v>
      </c>
      <c r="AO271" s="48" t="n">
        <v>3</v>
      </c>
      <c r="AP271" s="48" t="n">
        <v>4</v>
      </c>
      <c r="AQ271" s="48" t="n">
        <v>5</v>
      </c>
      <c r="AR271" s="48" t="n">
        <v>6</v>
      </c>
      <c r="AS271" s="48" t="n">
        <v>7</v>
      </c>
      <c r="AT271" s="48" t="n">
        <v>8</v>
      </c>
      <c r="AU271" s="48" t="n">
        <v>9</v>
      </c>
      <c r="AV271" s="48" t="n">
        <v>10</v>
      </c>
      <c r="AW271" s="48" t="n">
        <v>11</v>
      </c>
      <c r="AX271" s="48" t="n">
        <v>12</v>
      </c>
      <c r="AY271" s="48" t="n">
        <v>13</v>
      </c>
      <c r="AZ271" s="48" t="n">
        <v>14</v>
      </c>
      <c r="BA271" s="18" t="n">
        <v>15</v>
      </c>
    </row>
    <row r="272">
      <c r="C272" s="13" t="n">
        <v>1</v>
      </c>
      <c r="D272" s="48">
        <f>'Planned_Beginning_stock '!AU5</f>
        <v/>
      </c>
      <c r="E272" s="48">
        <f>'Planned_Beginning_stock '!AV5</f>
        <v/>
      </c>
      <c r="F272" s="48">
        <f>'Planned_Beginning_stock '!AW5</f>
        <v/>
      </c>
      <c r="G272" s="48">
        <f>'Planned_Beginning_stock '!AX5</f>
        <v/>
      </c>
      <c r="H272" s="48">
        <f>'Planned_Beginning_stock '!AY5</f>
        <v/>
      </c>
      <c r="I272" s="48">
        <f>'Planned_Beginning_stock '!AZ5</f>
        <v/>
      </c>
      <c r="J272" s="48">
        <f>'Planned_Beginning_stock '!BA5</f>
        <v/>
      </c>
      <c r="K272" s="48">
        <f>'Planned_Beginning_stock '!BB5</f>
        <v/>
      </c>
      <c r="L272" s="48">
        <f>'Planned_Beginning_stock '!BC5</f>
        <v/>
      </c>
      <c r="M272" s="48">
        <f>'Planned_Beginning_stock '!BD5</f>
        <v/>
      </c>
      <c r="N272" s="48">
        <f>'Planned_Beginning_stock '!BE5</f>
        <v/>
      </c>
      <c r="O272" s="48">
        <f>'Planned_Beginning_stock '!BF5</f>
        <v/>
      </c>
      <c r="P272" s="48">
        <f>'Planned_Beginning_stock '!BG5</f>
        <v/>
      </c>
      <c r="Q272" s="48">
        <f>'Planned_Beginning_stock '!BH5</f>
        <v/>
      </c>
      <c r="R272" s="48">
        <f>'Planned_Beginning_stock '!BI5</f>
        <v/>
      </c>
      <c r="T272" s="18" t="n">
        <v>1</v>
      </c>
      <c r="U272" s="18" t="n">
        <v>2187</v>
      </c>
      <c r="V272" s="18" t="n">
        <v>4436</v>
      </c>
      <c r="W272" s="18" t="n">
        <v>3221</v>
      </c>
      <c r="X272" s="18" t="n">
        <v>3938</v>
      </c>
      <c r="Y272" s="18" t="n">
        <v>6712</v>
      </c>
      <c r="Z272" s="18" t="n">
        <v>4521</v>
      </c>
      <c r="AA272" s="18" t="n">
        <v>2194</v>
      </c>
      <c r="AB272" s="18" t="n">
        <v>6704</v>
      </c>
      <c r="AC272" s="18" t="n">
        <v>5066</v>
      </c>
      <c r="AD272" s="18" t="n">
        <v>3832</v>
      </c>
      <c r="AE272" s="18" t="n">
        <v>5886</v>
      </c>
      <c r="AF272" s="18" t="n">
        <v>3015</v>
      </c>
      <c r="AG272" s="18" t="n">
        <v>4595</v>
      </c>
      <c r="AH272" s="18" t="n">
        <v>4358</v>
      </c>
      <c r="AI272" s="18" t="n">
        <v>8691</v>
      </c>
      <c r="AL272" s="18" t="n">
        <v>1</v>
      </c>
      <c r="AM272" s="18">
        <f>D272-U272</f>
        <v/>
      </c>
      <c r="AN272" s="18">
        <f>E272-V272</f>
        <v/>
      </c>
      <c r="AO272" s="18">
        <f>F272-W272</f>
        <v/>
      </c>
      <c r="AP272" s="18">
        <f>G272-X272</f>
        <v/>
      </c>
      <c r="AQ272" s="18">
        <f>H272-Y272</f>
        <v/>
      </c>
      <c r="AR272" s="18">
        <f>I272-Z272</f>
        <v/>
      </c>
      <c r="AS272" s="18">
        <f>J272-AA272</f>
        <v/>
      </c>
      <c r="AT272" s="18">
        <f>K272-AB272</f>
        <v/>
      </c>
      <c r="AU272" s="18">
        <f>L272-AC272</f>
        <v/>
      </c>
      <c r="AV272" s="18">
        <f>M272-AD272</f>
        <v/>
      </c>
      <c r="AW272" s="18">
        <f>N272-AE272</f>
        <v/>
      </c>
      <c r="AX272" s="18">
        <f>O272-AF272</f>
        <v/>
      </c>
      <c r="AY272" s="18">
        <f>P272-AG272</f>
        <v/>
      </c>
      <c r="AZ272" s="18">
        <f>Q272-AH272</f>
        <v/>
      </c>
      <c r="BA272" s="18">
        <f>R272-AI272</f>
        <v/>
      </c>
    </row>
    <row r="273">
      <c r="C273" s="13" t="n">
        <v>2</v>
      </c>
      <c r="D273" s="48">
        <f>'Planned_Beginning_stock '!AU6</f>
        <v/>
      </c>
      <c r="E273" s="48">
        <f>'Planned_Beginning_stock '!AV6</f>
        <v/>
      </c>
      <c r="F273" s="48">
        <f>'Planned_Beginning_stock '!AW6</f>
        <v/>
      </c>
      <c r="G273" s="48">
        <f>'Planned_Beginning_stock '!AX6</f>
        <v/>
      </c>
      <c r="H273" s="48">
        <f>'Planned_Beginning_stock '!AY6</f>
        <v/>
      </c>
      <c r="I273" s="48">
        <f>'Planned_Beginning_stock '!AZ6</f>
        <v/>
      </c>
      <c r="J273" s="48">
        <f>'Planned_Beginning_stock '!BA6</f>
        <v/>
      </c>
      <c r="K273" s="48">
        <f>'Planned_Beginning_stock '!BB6</f>
        <v/>
      </c>
      <c r="L273" s="48">
        <f>'Planned_Beginning_stock '!BC6</f>
        <v/>
      </c>
      <c r="M273" s="48">
        <f>'Planned_Beginning_stock '!BD6</f>
        <v/>
      </c>
      <c r="N273" s="48">
        <f>'Planned_Beginning_stock '!BE6</f>
        <v/>
      </c>
      <c r="O273" s="48">
        <f>'Planned_Beginning_stock '!BF6</f>
        <v/>
      </c>
      <c r="P273" s="48">
        <f>'Planned_Beginning_stock '!BG6</f>
        <v/>
      </c>
      <c r="Q273" s="48">
        <f>'Planned_Beginning_stock '!BH6</f>
        <v/>
      </c>
      <c r="R273" s="48">
        <f>'Planned_Beginning_stock '!BI6</f>
        <v/>
      </c>
      <c r="T273" s="18" t="n">
        <v>2</v>
      </c>
      <c r="U273" s="18" t="n">
        <v>4705</v>
      </c>
      <c r="V273" s="18" t="n">
        <v>5450</v>
      </c>
      <c r="W273" s="18" t="n">
        <v>3082</v>
      </c>
      <c r="X273" s="18" t="n">
        <v>6893</v>
      </c>
      <c r="Y273" s="18" t="n">
        <v>4683</v>
      </c>
      <c r="Z273" s="18" t="n">
        <v>6897</v>
      </c>
      <c r="AA273" s="18" t="n">
        <v>3754</v>
      </c>
      <c r="AB273" s="18" t="n">
        <v>3730</v>
      </c>
      <c r="AC273" s="18" t="n">
        <v>3269</v>
      </c>
      <c r="AD273" s="18" t="n">
        <v>3991</v>
      </c>
      <c r="AE273" s="18" t="n">
        <v>3470</v>
      </c>
      <c r="AF273" s="18" t="n">
        <v>6345</v>
      </c>
      <c r="AG273" s="18" t="n">
        <v>6386</v>
      </c>
      <c r="AH273" s="18" t="n">
        <v>8300</v>
      </c>
      <c r="AI273" s="18" t="n">
        <v>6001</v>
      </c>
      <c r="AL273" s="18" t="n">
        <v>2</v>
      </c>
      <c r="AM273" s="18">
        <f>D273-U273</f>
        <v/>
      </c>
      <c r="AN273" s="18">
        <f>E273-V273</f>
        <v/>
      </c>
      <c r="AO273" s="18">
        <f>F273-W273</f>
        <v/>
      </c>
      <c r="AP273" s="18">
        <f>G273-X273</f>
        <v/>
      </c>
      <c r="AQ273" s="18">
        <f>H273-Y273</f>
        <v/>
      </c>
      <c r="AR273" s="18">
        <f>I273-Z273</f>
        <v/>
      </c>
      <c r="AS273" s="18">
        <f>J273-AA273</f>
        <v/>
      </c>
      <c r="AT273" s="18">
        <f>K273-AB273</f>
        <v/>
      </c>
      <c r="AU273" s="18">
        <f>L273-AC273</f>
        <v/>
      </c>
      <c r="AV273" s="18">
        <f>M273-AD273</f>
        <v/>
      </c>
      <c r="AW273" s="18">
        <f>N273-AE273</f>
        <v/>
      </c>
      <c r="AX273" s="18">
        <f>O273-AF273</f>
        <v/>
      </c>
      <c r="AY273" s="18">
        <f>P273-AG273</f>
        <v/>
      </c>
      <c r="AZ273" s="18">
        <f>Q273-AH273</f>
        <v/>
      </c>
      <c r="BA273" s="18">
        <f>R273-AI273</f>
        <v/>
      </c>
    </row>
    <row r="274">
      <c r="C274" s="13" t="n">
        <v>3</v>
      </c>
      <c r="D274" s="48">
        <f>'Planned_Beginning_stock '!AU7</f>
        <v/>
      </c>
      <c r="E274" s="48">
        <f>'Planned_Beginning_stock '!AV7</f>
        <v/>
      </c>
      <c r="F274" s="48">
        <f>'Planned_Beginning_stock '!AW7</f>
        <v/>
      </c>
      <c r="G274" s="48">
        <f>'Planned_Beginning_stock '!AX7</f>
        <v/>
      </c>
      <c r="H274" s="48">
        <f>'Planned_Beginning_stock '!AY7</f>
        <v/>
      </c>
      <c r="I274" s="48">
        <f>'Planned_Beginning_stock '!AZ7</f>
        <v/>
      </c>
      <c r="J274" s="48">
        <f>'Planned_Beginning_stock '!BA7</f>
        <v/>
      </c>
      <c r="K274" s="48">
        <f>'Planned_Beginning_stock '!BB7</f>
        <v/>
      </c>
      <c r="L274" s="48">
        <f>'Planned_Beginning_stock '!BC7</f>
        <v/>
      </c>
      <c r="M274" s="48">
        <f>'Planned_Beginning_stock '!BD7</f>
        <v/>
      </c>
      <c r="N274" s="48">
        <f>'Planned_Beginning_stock '!BE7</f>
        <v/>
      </c>
      <c r="O274" s="48">
        <f>'Planned_Beginning_stock '!BF7</f>
        <v/>
      </c>
      <c r="P274" s="48">
        <f>'Planned_Beginning_stock '!BG7</f>
        <v/>
      </c>
      <c r="Q274" s="48">
        <f>'Planned_Beginning_stock '!BH7</f>
        <v/>
      </c>
      <c r="R274" s="48">
        <f>'Planned_Beginning_stock '!BI7</f>
        <v/>
      </c>
      <c r="T274" s="18" t="n">
        <v>3</v>
      </c>
      <c r="U274" s="18" t="n">
        <v>8999</v>
      </c>
      <c r="V274" s="18" t="n">
        <v>5017</v>
      </c>
      <c r="W274" s="18" t="n">
        <v>4795</v>
      </c>
      <c r="X274" s="18" t="n">
        <v>7185</v>
      </c>
      <c r="Y274" s="18" t="n">
        <v>3743</v>
      </c>
      <c r="Z274" s="18" t="n">
        <v>8908</v>
      </c>
      <c r="AA274" s="18" t="n">
        <v>4978</v>
      </c>
      <c r="AB274" s="18" t="n">
        <v>4557</v>
      </c>
      <c r="AC274" s="18" t="n">
        <v>4381</v>
      </c>
      <c r="AD274" s="18" t="n">
        <v>4348</v>
      </c>
      <c r="AE274" s="18" t="n">
        <v>3858</v>
      </c>
      <c r="AF274" s="18" t="n">
        <v>4579</v>
      </c>
      <c r="AG274" s="18" t="n">
        <v>4752</v>
      </c>
      <c r="AH274" s="18" t="n">
        <v>4223</v>
      </c>
      <c r="AI274" s="18" t="n">
        <v>5182</v>
      </c>
      <c r="AL274" s="18" t="n">
        <v>3</v>
      </c>
      <c r="AM274" s="18">
        <f>D274-U274</f>
        <v/>
      </c>
      <c r="AN274" s="18">
        <f>E274-V274</f>
        <v/>
      </c>
      <c r="AO274" s="18">
        <f>F274-W274</f>
        <v/>
      </c>
      <c r="AP274" s="18">
        <f>G274-X274</f>
        <v/>
      </c>
      <c r="AQ274" s="18">
        <f>H274-Y274</f>
        <v/>
      </c>
      <c r="AR274" s="18">
        <f>I274-Z274</f>
        <v/>
      </c>
      <c r="AS274" s="18">
        <f>J274-AA274</f>
        <v/>
      </c>
      <c r="AT274" s="18">
        <f>K274-AB274</f>
        <v/>
      </c>
      <c r="AU274" s="18">
        <f>L274-AC274</f>
        <v/>
      </c>
      <c r="AV274" s="18">
        <f>M274-AD274</f>
        <v/>
      </c>
      <c r="AW274" s="18">
        <f>N274-AE274</f>
        <v/>
      </c>
      <c r="AX274" s="18">
        <f>O274-AF274</f>
        <v/>
      </c>
      <c r="AY274" s="18">
        <f>P274-AG274</f>
        <v/>
      </c>
      <c r="AZ274" s="18">
        <f>Q274-AH274</f>
        <v/>
      </c>
      <c r="BA274" s="18">
        <f>R274-AI274</f>
        <v/>
      </c>
    </row>
    <row r="277">
      <c r="B277" s="67" t="inlineStr">
        <is>
          <t>Results</t>
        </is>
      </c>
      <c r="C277" s="71" t="inlineStr">
        <is>
          <t>ActualMinStockw</t>
        </is>
      </c>
      <c r="D277" s="13" t="n">
        <v>1</v>
      </c>
      <c r="E277" s="13" t="n">
        <v>2</v>
      </c>
      <c r="F277" s="13" t="n">
        <v>3</v>
      </c>
      <c r="G277" s="13" t="n">
        <v>4</v>
      </c>
      <c r="H277" s="13" t="n">
        <v>5</v>
      </c>
      <c r="I277" s="13" t="n">
        <v>6</v>
      </c>
      <c r="J277" s="13" t="n">
        <v>7</v>
      </c>
      <c r="K277" s="13" t="n">
        <v>8</v>
      </c>
      <c r="L277" s="13" t="n">
        <v>9</v>
      </c>
      <c r="M277" s="13" t="n">
        <v>10</v>
      </c>
      <c r="N277" s="13" t="n">
        <v>11</v>
      </c>
      <c r="O277" s="13" t="n">
        <v>12</v>
      </c>
      <c r="P277" s="13" t="n">
        <v>13</v>
      </c>
      <c r="Q277" s="13" t="n">
        <v>14</v>
      </c>
      <c r="R277" s="13" t="n">
        <v>15</v>
      </c>
      <c r="T277" s="18" t="inlineStr">
        <is>
          <t>ActualMinStockw</t>
        </is>
      </c>
      <c r="U277" s="18" t="n">
        <v>1</v>
      </c>
      <c r="V277" s="18" t="n">
        <v>2</v>
      </c>
      <c r="W277" s="18" t="n">
        <v>3</v>
      </c>
      <c r="X277" s="18" t="n">
        <v>4</v>
      </c>
      <c r="Y277" s="18" t="n">
        <v>5</v>
      </c>
      <c r="Z277" s="18" t="n">
        <v>6</v>
      </c>
      <c r="AA277" s="18" t="n">
        <v>7</v>
      </c>
      <c r="AB277" s="18" t="n">
        <v>8</v>
      </c>
      <c r="AC277" s="18" t="n">
        <v>9</v>
      </c>
      <c r="AD277" s="18" t="n">
        <v>10</v>
      </c>
      <c r="AE277" s="18" t="n">
        <v>11</v>
      </c>
      <c r="AF277" s="18" t="n">
        <v>12</v>
      </c>
      <c r="AG277" s="18" t="n">
        <v>13</v>
      </c>
      <c r="AH277" s="18" t="n">
        <v>14</v>
      </c>
      <c r="AI277" s="18" t="n">
        <v>15</v>
      </c>
      <c r="AL277" s="18" t="inlineStr">
        <is>
          <t>ActualMinStockw</t>
        </is>
      </c>
      <c r="AM277" s="48" t="n">
        <v>1</v>
      </c>
      <c r="AN277" s="48" t="n">
        <v>2</v>
      </c>
      <c r="AO277" s="48" t="n">
        <v>3</v>
      </c>
      <c r="AP277" s="48" t="n">
        <v>4</v>
      </c>
      <c r="AQ277" s="48" t="n">
        <v>5</v>
      </c>
      <c r="AR277" s="48" t="n">
        <v>6</v>
      </c>
      <c r="AS277" s="48" t="n">
        <v>7</v>
      </c>
      <c r="AT277" s="48" t="n">
        <v>8</v>
      </c>
      <c r="AU277" s="48" t="n">
        <v>9</v>
      </c>
      <c r="AV277" s="48" t="n">
        <v>10</v>
      </c>
      <c r="AW277" s="48" t="n">
        <v>11</v>
      </c>
      <c r="AX277" s="48" t="n">
        <v>12</v>
      </c>
      <c r="AY277" s="48" t="n">
        <v>13</v>
      </c>
      <c r="AZ277" s="48" t="n">
        <v>14</v>
      </c>
      <c r="BA277" s="18" t="n">
        <v>15</v>
      </c>
    </row>
    <row r="278">
      <c r="C278" s="13" t="n">
        <v>1</v>
      </c>
      <c r="D278" s="72" t="n">
        <v>2930.200739592181</v>
      </c>
      <c r="E278" s="72" t="n">
        <v>5059.57928376682</v>
      </c>
      <c r="F278" s="72" t="n">
        <v>5605.666103783946</v>
      </c>
      <c r="G278" s="72" t="n">
        <v>5995.064001825889</v>
      </c>
      <c r="H278" s="72" t="n">
        <v>6712</v>
      </c>
      <c r="I278" s="72" t="n">
        <v>3862.555491100819</v>
      </c>
      <c r="J278" s="72" t="n">
        <v>3692.431398525269</v>
      </c>
      <c r="K278" s="72" t="n">
        <v>5820.179910909552</v>
      </c>
      <c r="L278" s="72" t="n">
        <v>4969.677438027157</v>
      </c>
      <c r="M278" s="72" t="n">
        <v>4191.608544542241</v>
      </c>
      <c r="N278" s="72" t="n">
        <v>5661.952799999998</v>
      </c>
      <c r="O278" s="72" t="n">
        <v>3379.015792358583</v>
      </c>
      <c r="P278" s="72" t="n">
        <v>4527.063810134093</v>
      </c>
      <c r="Q278" s="72" t="n">
        <v>4261.179941414613</v>
      </c>
      <c r="R278" s="72" t="n">
        <v>7952.443046163642</v>
      </c>
      <c r="T278" s="18" t="n">
        <v>1</v>
      </c>
      <c r="U278" s="18" t="n">
        <v>0</v>
      </c>
      <c r="V278" s="18" t="n">
        <v>0</v>
      </c>
      <c r="W278" s="18" t="n">
        <v>0</v>
      </c>
      <c r="X278" s="18" t="n">
        <v>0</v>
      </c>
      <c r="Y278" s="18" t="n">
        <v>6652.513379529726</v>
      </c>
      <c r="Z278" s="18" t="n">
        <v>3955.901176255786</v>
      </c>
      <c r="AA278" s="18" t="n">
        <v>0</v>
      </c>
      <c r="AB278" s="18" t="n">
        <v>6704</v>
      </c>
      <c r="AC278" s="18" t="n">
        <v>5066</v>
      </c>
      <c r="AD278" s="18" t="n">
        <v>0</v>
      </c>
      <c r="AE278" s="18" t="n">
        <v>0</v>
      </c>
      <c r="AF278" s="18" t="n">
        <v>0</v>
      </c>
      <c r="AG278" s="18" t="n">
        <v>4595</v>
      </c>
      <c r="AH278" s="18" t="n">
        <v>3992.37437156449</v>
      </c>
      <c r="AI278" s="18" t="n">
        <v>8223.528520307844</v>
      </c>
      <c r="AL278" s="18" t="n">
        <v>1</v>
      </c>
      <c r="AM278" s="18">
        <f>D278-U278</f>
        <v/>
      </c>
      <c r="AN278" s="18">
        <f>E278-V278</f>
        <v/>
      </c>
      <c r="AO278" s="18">
        <f>F278-W278</f>
        <v/>
      </c>
      <c r="AP278" s="18">
        <f>G278-X278</f>
        <v/>
      </c>
      <c r="AQ278" s="18">
        <f>H278-Y278</f>
        <v/>
      </c>
      <c r="AR278" s="18">
        <f>I278-Z278</f>
        <v/>
      </c>
      <c r="AS278" s="18">
        <f>J278-AA278</f>
        <v/>
      </c>
      <c r="AT278" s="18">
        <f>K278-AB278</f>
        <v/>
      </c>
      <c r="AU278" s="18">
        <f>L278-AC278</f>
        <v/>
      </c>
      <c r="AV278" s="18">
        <f>M278-AD278</f>
        <v/>
      </c>
      <c r="AW278" s="18">
        <f>N278-AE278</f>
        <v/>
      </c>
      <c r="AX278" s="18">
        <f>O278-AF278</f>
        <v/>
      </c>
      <c r="AY278" s="18">
        <f>P278-AG278</f>
        <v/>
      </c>
      <c r="AZ278" s="18">
        <f>Q278-AH278</f>
        <v/>
      </c>
      <c r="BA278" s="18">
        <f>R278-AI278</f>
        <v/>
      </c>
    </row>
    <row r="279">
      <c r="C279" s="13" t="n">
        <v>2</v>
      </c>
      <c r="D279" s="72" t="n">
        <v>4705</v>
      </c>
      <c r="E279" s="72" t="n">
        <v>5377.737779473829</v>
      </c>
      <c r="F279" s="72" t="n">
        <v>3949.347613153895</v>
      </c>
      <c r="G279" s="72" t="n">
        <v>11787.3897532957</v>
      </c>
      <c r="H279" s="72" t="n">
        <v>4683</v>
      </c>
      <c r="I279" s="72" t="n">
        <v>6883.374843352844</v>
      </c>
      <c r="J279" s="72" t="n">
        <v>3679.587199999999</v>
      </c>
      <c r="K279" s="72" t="n">
        <v>5067.273936185853</v>
      </c>
      <c r="L279" s="72" t="n">
        <v>4156.194106712582</v>
      </c>
      <c r="M279" s="72" t="n">
        <v>3920.462925706498</v>
      </c>
      <c r="N279" s="72" t="n">
        <v>4929.035273930986</v>
      </c>
      <c r="O279" s="72" t="n">
        <v>6257.538352080637</v>
      </c>
      <c r="P279" s="72" t="n">
        <v>6295.651715724479</v>
      </c>
      <c r="Q279" s="72" t="n">
        <v>8300</v>
      </c>
      <c r="R279" s="72" t="n">
        <v>5912.387033433681</v>
      </c>
      <c r="T279" s="18" t="n">
        <v>2</v>
      </c>
      <c r="U279" s="18" t="n">
        <v>4705</v>
      </c>
      <c r="V279" s="18" t="n">
        <v>5450</v>
      </c>
      <c r="W279" s="18" t="n">
        <v>0</v>
      </c>
      <c r="X279" s="18" t="n">
        <v>0</v>
      </c>
      <c r="Y279" s="18" t="n">
        <v>0</v>
      </c>
      <c r="Z279" s="18" t="n">
        <v>6897</v>
      </c>
      <c r="AA279" s="18" t="n">
        <v>0</v>
      </c>
      <c r="AB279" s="18" t="n">
        <v>0</v>
      </c>
      <c r="AC279" s="18" t="n">
        <v>0</v>
      </c>
      <c r="AD279" s="18" t="n">
        <v>3991</v>
      </c>
      <c r="AE279" s="18" t="n">
        <v>0</v>
      </c>
      <c r="AF279" s="18" t="n">
        <v>6223.604600794805</v>
      </c>
      <c r="AG279" s="18" t="n">
        <v>6305.370511040066</v>
      </c>
      <c r="AH279" s="18" t="n">
        <v>8300</v>
      </c>
      <c r="AI279" s="18" t="n">
        <v>6001</v>
      </c>
      <c r="AL279" s="18" t="n">
        <v>2</v>
      </c>
      <c r="AM279" s="18">
        <f>D279-U279</f>
        <v/>
      </c>
      <c r="AN279" s="18">
        <f>E279-V279</f>
        <v/>
      </c>
      <c r="AO279" s="18">
        <f>F279-W279</f>
        <v/>
      </c>
      <c r="AP279" s="18">
        <f>G279-X279</f>
        <v/>
      </c>
      <c r="AQ279" s="18">
        <f>H279-Y279</f>
        <v/>
      </c>
      <c r="AR279" s="18">
        <f>I279-Z279</f>
        <v/>
      </c>
      <c r="AS279" s="18">
        <f>J279-AA279</f>
        <v/>
      </c>
      <c r="AT279" s="18">
        <f>K279-AB279</f>
        <v/>
      </c>
      <c r="AU279" s="18">
        <f>L279-AC279</f>
        <v/>
      </c>
      <c r="AV279" s="18">
        <f>M279-AD279</f>
        <v/>
      </c>
      <c r="AW279" s="18">
        <f>N279-AE279</f>
        <v/>
      </c>
      <c r="AX279" s="18">
        <f>O279-AF279</f>
        <v/>
      </c>
      <c r="AY279" s="18">
        <f>P279-AG279</f>
        <v/>
      </c>
      <c r="AZ279" s="18">
        <f>Q279-AH279</f>
        <v/>
      </c>
      <c r="BA279" s="18">
        <f>R279-AI279</f>
        <v/>
      </c>
    </row>
    <row r="280">
      <c r="C280" s="13" t="n">
        <v>3</v>
      </c>
      <c r="D280" s="72" t="n">
        <v>7306.327788848658</v>
      </c>
      <c r="E280" s="72" t="n">
        <v>7067.698833332392</v>
      </c>
      <c r="F280" s="72" t="n">
        <v>8605.914560127785</v>
      </c>
      <c r="G280" s="72" t="n">
        <v>7081.117540178938</v>
      </c>
      <c r="H280" s="72" t="n">
        <v>5174.109270936897</v>
      </c>
      <c r="I280" s="72" t="n">
        <v>7209.892236265184</v>
      </c>
      <c r="J280" s="72" t="n">
        <v>4132.701572232508</v>
      </c>
      <c r="K280" s="72" t="n">
        <v>5426.078287892698</v>
      </c>
      <c r="L280" s="72" t="n">
        <v>6675.068891172521</v>
      </c>
      <c r="M280" s="72" t="n">
        <v>4908.124766945823</v>
      </c>
      <c r="N280" s="72" t="n">
        <v>3753.041066973621</v>
      </c>
      <c r="O280" s="72" t="n">
        <v>4423.237799999999</v>
      </c>
      <c r="P280" s="72" t="n">
        <v>6247.083189947055</v>
      </c>
      <c r="Q280" s="72" t="n">
        <v>4805.114868307612</v>
      </c>
      <c r="R280" s="72" t="n">
        <v>5106.19185647646</v>
      </c>
      <c r="T280" s="18" t="n">
        <v>3</v>
      </c>
      <c r="U280" s="18" t="n">
        <v>7790.715222439019</v>
      </c>
      <c r="V280" s="18" t="n">
        <v>0</v>
      </c>
      <c r="W280" s="18" t="n">
        <v>0</v>
      </c>
      <c r="X280" s="18" t="n">
        <v>7168.652991304631</v>
      </c>
      <c r="Y280" s="18" t="n">
        <v>0</v>
      </c>
      <c r="Z280" s="18" t="n">
        <v>7129.828172216363</v>
      </c>
      <c r="AA280" s="18" t="n">
        <v>3967.175924001862</v>
      </c>
      <c r="AB280" s="18" t="n">
        <v>0</v>
      </c>
      <c r="AC280" s="18" t="n">
        <v>0</v>
      </c>
      <c r="AD280" s="18" t="n">
        <v>0</v>
      </c>
      <c r="AE280" s="18" t="n">
        <v>3247.485219517845</v>
      </c>
      <c r="AF280" s="18" t="n">
        <v>0</v>
      </c>
      <c r="AG280" s="18" t="n">
        <v>0</v>
      </c>
      <c r="AH280" s="18" t="n">
        <v>0</v>
      </c>
      <c r="AI280" s="18" t="n">
        <v>5182</v>
      </c>
      <c r="AL280" s="18" t="n">
        <v>3</v>
      </c>
      <c r="AM280" s="18">
        <f>D280-U280</f>
        <v/>
      </c>
      <c r="AN280" s="18">
        <f>E280-V280</f>
        <v/>
      </c>
      <c r="AO280" s="18">
        <f>F280-W280</f>
        <v/>
      </c>
      <c r="AP280" s="18">
        <f>G280-X280</f>
        <v/>
      </c>
      <c r="AQ280" s="18">
        <f>H280-Y280</f>
        <v/>
      </c>
      <c r="AR280" s="18">
        <f>I280-Z280</f>
        <v/>
      </c>
      <c r="AS280" s="18">
        <f>J280-AA280</f>
        <v/>
      </c>
      <c r="AT280" s="18">
        <f>K280-AB280</f>
        <v/>
      </c>
      <c r="AU280" s="18">
        <f>L280-AC280</f>
        <v/>
      </c>
      <c r="AV280" s="18">
        <f>M280-AD280</f>
        <v/>
      </c>
      <c r="AW280" s="18">
        <f>N280-AE280</f>
        <v/>
      </c>
      <c r="AX280" s="18">
        <f>O280-AF280</f>
        <v/>
      </c>
      <c r="AY280" s="18">
        <f>P280-AG280</f>
        <v/>
      </c>
      <c r="AZ280" s="18">
        <f>Q280-AH280</f>
        <v/>
      </c>
      <c r="BA280" s="18">
        <f>R280-AI280</f>
        <v/>
      </c>
    </row>
    <row r="283">
      <c r="B283" s="67" t="inlineStr">
        <is>
          <t>Results</t>
        </is>
      </c>
      <c r="C283" s="71" t="inlineStr">
        <is>
          <t>ActualRotw</t>
        </is>
      </c>
      <c r="D283" s="13" t="n">
        <v>1</v>
      </c>
      <c r="E283" s="13" t="n">
        <v>2</v>
      </c>
      <c r="F283" s="13" t="n">
        <v>3</v>
      </c>
      <c r="G283" s="13" t="n">
        <v>4</v>
      </c>
      <c r="H283" s="13" t="n">
        <v>5</v>
      </c>
      <c r="I283" s="13" t="n">
        <v>6</v>
      </c>
      <c r="J283" s="13" t="n">
        <v>7</v>
      </c>
      <c r="K283" s="13" t="n">
        <v>8</v>
      </c>
      <c r="L283" s="13" t="n">
        <v>9</v>
      </c>
      <c r="M283" s="13" t="n">
        <v>10</v>
      </c>
      <c r="N283" s="13" t="n">
        <v>11</v>
      </c>
      <c r="O283" s="13" t="n">
        <v>12</v>
      </c>
      <c r="P283" s="13" t="n">
        <v>13</v>
      </c>
      <c r="Q283" s="13" t="n">
        <v>14</v>
      </c>
      <c r="R283" s="13" t="n">
        <v>15</v>
      </c>
      <c r="T283" s="18" t="inlineStr">
        <is>
          <t>ActualRotw</t>
        </is>
      </c>
      <c r="U283" s="18" t="n">
        <v>1</v>
      </c>
      <c r="V283" s="18" t="n">
        <v>2</v>
      </c>
      <c r="W283" s="18" t="n">
        <v>3</v>
      </c>
      <c r="X283" s="18" t="n">
        <v>4</v>
      </c>
      <c r="Y283" s="18" t="n">
        <v>5</v>
      </c>
      <c r="Z283" s="18" t="n">
        <v>6</v>
      </c>
      <c r="AA283" s="18" t="n">
        <v>7</v>
      </c>
      <c r="AB283" s="18" t="n">
        <v>8</v>
      </c>
      <c r="AC283" s="18" t="n">
        <v>9</v>
      </c>
      <c r="AD283" s="18" t="n">
        <v>10</v>
      </c>
      <c r="AE283" s="18" t="n">
        <v>11</v>
      </c>
      <c r="AF283" s="18" t="n">
        <v>12</v>
      </c>
      <c r="AG283" s="18" t="n">
        <v>13</v>
      </c>
      <c r="AH283" s="18" t="n">
        <v>14</v>
      </c>
      <c r="AI283" s="18" t="n">
        <v>15</v>
      </c>
      <c r="AL283" s="18" t="inlineStr">
        <is>
          <t>ActualRotw</t>
        </is>
      </c>
      <c r="AM283" s="48" t="n">
        <v>1</v>
      </c>
      <c r="AN283" s="48" t="n">
        <v>2</v>
      </c>
      <c r="AO283" s="48" t="n">
        <v>3</v>
      </c>
      <c r="AP283" s="48" t="n">
        <v>4</v>
      </c>
      <c r="AQ283" s="48" t="n">
        <v>5</v>
      </c>
      <c r="AR283" s="48" t="n">
        <v>6</v>
      </c>
      <c r="AS283" s="48" t="n">
        <v>7</v>
      </c>
      <c r="AT283" s="48" t="n">
        <v>8</v>
      </c>
      <c r="AU283" s="48" t="n">
        <v>9</v>
      </c>
      <c r="AV283" s="48" t="n">
        <v>10</v>
      </c>
      <c r="AW283" s="48" t="n">
        <v>11</v>
      </c>
      <c r="AX283" s="48" t="n">
        <v>12</v>
      </c>
      <c r="AY283" s="48" t="n">
        <v>13</v>
      </c>
      <c r="AZ283" s="48" t="n">
        <v>14</v>
      </c>
      <c r="BA283" s="18" t="n">
        <v>15</v>
      </c>
    </row>
    <row r="284">
      <c r="C284" s="13" t="n">
        <v>1</v>
      </c>
      <c r="D284" s="71" t="n">
        <v>0</v>
      </c>
      <c r="E284" s="71" t="n">
        <v>0</v>
      </c>
      <c r="F284" s="71" t="n">
        <v>0</v>
      </c>
      <c r="G284" s="71" t="n">
        <v>0</v>
      </c>
      <c r="H284" s="71" t="n">
        <v>143.7259100642399</v>
      </c>
      <c r="I284" s="71" t="n">
        <v>36.38085609024036</v>
      </c>
      <c r="J284" s="71" t="n">
        <v>0</v>
      </c>
      <c r="K284" s="71" t="n">
        <v>42.01385917064571</v>
      </c>
      <c r="L284" s="71" t="n">
        <v>49.07354041697599</v>
      </c>
      <c r="M284" s="71" t="n">
        <v>0</v>
      </c>
      <c r="N284" s="71" t="n">
        <v>337.6238998211082</v>
      </c>
      <c r="O284" s="71" t="n">
        <v>0</v>
      </c>
      <c r="P284" s="71" t="n">
        <v>73.37218492923974</v>
      </c>
      <c r="Q284" s="71" t="n">
        <v>48.03494466705684</v>
      </c>
      <c r="R284" s="71" t="n">
        <v>51.95298259726687</v>
      </c>
      <c r="T284" s="18" t="n">
        <v>1</v>
      </c>
      <c r="U284" s="18" t="n">
        <v>0</v>
      </c>
      <c r="V284" s="18" t="n">
        <v>0</v>
      </c>
      <c r="W284" s="18" t="n">
        <v>0</v>
      </c>
      <c r="X284" s="18" t="n">
        <v>0</v>
      </c>
      <c r="Y284" s="18" t="n">
        <v>142.4521066280456</v>
      </c>
      <c r="Z284" s="18" t="n">
        <v>37.26006570835251</v>
      </c>
      <c r="AA284" s="18" t="n">
        <v>0</v>
      </c>
      <c r="AB284" s="18" t="n">
        <v>48.39384970764454</v>
      </c>
      <c r="AC284" s="18" t="n">
        <v>50.02468648168264</v>
      </c>
      <c r="AD284" s="18" t="n">
        <v>0</v>
      </c>
      <c r="AE284" s="18" t="n">
        <v>350.9838998211083</v>
      </c>
      <c r="AF284" s="18" t="n">
        <v>0</v>
      </c>
      <c r="AG284" s="18" t="n">
        <v>74.47325769854132</v>
      </c>
      <c r="AH284" s="18" t="n">
        <v>45.00478380751313</v>
      </c>
      <c r="AI284" s="18" t="n">
        <v>53.7239728249026</v>
      </c>
      <c r="AL284" s="18" t="n">
        <v>1</v>
      </c>
      <c r="AM284" s="18">
        <f>D284-U284</f>
        <v/>
      </c>
      <c r="AN284" s="18">
        <f>E284-V284</f>
        <v/>
      </c>
      <c r="AO284" s="18">
        <f>F284-W284</f>
        <v/>
      </c>
      <c r="AP284" s="18">
        <f>G284-X284</f>
        <v/>
      </c>
      <c r="AQ284" s="18">
        <f>H284-Y284</f>
        <v/>
      </c>
      <c r="AR284" s="18">
        <f>I284-Z284</f>
        <v/>
      </c>
      <c r="AS284" s="18">
        <f>J284-AA284</f>
        <v/>
      </c>
      <c r="AT284" s="18">
        <f>K284-AB284</f>
        <v/>
      </c>
      <c r="AU284" s="18">
        <f>L284-AC284</f>
        <v/>
      </c>
      <c r="AV284" s="18">
        <f>M284-AD284</f>
        <v/>
      </c>
      <c r="AW284" s="18">
        <f>N284-AE284</f>
        <v/>
      </c>
      <c r="AX284" s="18">
        <f>O284-AF284</f>
        <v/>
      </c>
      <c r="AY284" s="18">
        <f>P284-AG284</f>
        <v/>
      </c>
      <c r="AZ284" s="18">
        <f>Q284-AH284</f>
        <v/>
      </c>
      <c r="BA284" s="18">
        <f>R284-AI284</f>
        <v/>
      </c>
    </row>
    <row r="285">
      <c r="C285" s="13" t="n">
        <v>2</v>
      </c>
      <c r="D285" s="71" t="n">
        <v>66.95602675394908</v>
      </c>
      <c r="E285" s="71" t="n">
        <v>98.87364919054656</v>
      </c>
      <c r="F285" s="71" t="n">
        <v>0</v>
      </c>
      <c r="G285" s="71" t="n">
        <v>0</v>
      </c>
      <c r="H285" s="71" t="n">
        <v>131.2132249929952</v>
      </c>
      <c r="I285" s="71" t="n">
        <v>93.39721632771838</v>
      </c>
      <c r="J285" s="71" t="n">
        <v>597.3355844155874</v>
      </c>
      <c r="K285" s="71" t="n">
        <v>0</v>
      </c>
      <c r="L285" s="71" t="n">
        <v>0</v>
      </c>
      <c r="M285" s="71" t="n">
        <v>55.27228148465385</v>
      </c>
      <c r="N285" s="71" t="n">
        <v>0</v>
      </c>
      <c r="O285" s="71" t="n">
        <v>84.71014420036059</v>
      </c>
      <c r="P285" s="71" t="n">
        <v>102.3516780316124</v>
      </c>
      <c r="Q285" s="71" t="n">
        <v>152.5735294117646</v>
      </c>
      <c r="R285" s="71" t="n">
        <v>67.87265564726989</v>
      </c>
      <c r="T285" s="18" t="n">
        <v>2</v>
      </c>
      <c r="U285" s="18" t="n">
        <v>66.95602675394908</v>
      </c>
      <c r="V285" s="18" t="n">
        <v>100.2022430593859</v>
      </c>
      <c r="W285" s="18" t="n">
        <v>0</v>
      </c>
      <c r="X285" s="18" t="n">
        <v>0</v>
      </c>
      <c r="Y285" s="18" t="n">
        <v>131.2132249929952</v>
      </c>
      <c r="Z285" s="18" t="n">
        <v>93.58208955223883</v>
      </c>
      <c r="AA285" s="18" t="n">
        <v>609.4155844155874</v>
      </c>
      <c r="AB285" s="18" t="n">
        <v>0</v>
      </c>
      <c r="AC285" s="18" t="n">
        <v>0</v>
      </c>
      <c r="AD285" s="18" t="n">
        <v>56.26674185817002</v>
      </c>
      <c r="AE285" s="18" t="n">
        <v>0</v>
      </c>
      <c r="AF285" s="18" t="n">
        <v>84.2507729903182</v>
      </c>
      <c r="AG285" s="18" t="n">
        <v>102.5096815321097</v>
      </c>
      <c r="AH285" s="18" t="n">
        <v>152.5735294117646</v>
      </c>
      <c r="AI285" s="18" t="n">
        <v>68.88990931006772</v>
      </c>
      <c r="AL285" s="18" t="n">
        <v>2</v>
      </c>
      <c r="AM285" s="18">
        <f>D285-U285</f>
        <v/>
      </c>
      <c r="AN285" s="18">
        <f>E285-V285</f>
        <v/>
      </c>
      <c r="AO285" s="18">
        <f>F285-W285</f>
        <v/>
      </c>
      <c r="AP285" s="18">
        <f>G285-X285</f>
        <v/>
      </c>
      <c r="AQ285" s="18">
        <f>H285-Y285</f>
        <v/>
      </c>
      <c r="AR285" s="18">
        <f>I285-Z285</f>
        <v/>
      </c>
      <c r="AS285" s="18">
        <f>J285-AA285</f>
        <v/>
      </c>
      <c r="AT285" s="18">
        <f>K285-AB285</f>
        <v/>
      </c>
      <c r="AU285" s="18">
        <f>L285-AC285</f>
        <v/>
      </c>
      <c r="AV285" s="18">
        <f>M285-AD285</f>
        <v/>
      </c>
      <c r="AW285" s="18">
        <f>N285-AE285</f>
        <v/>
      </c>
      <c r="AX285" s="18">
        <f>O285-AF285</f>
        <v/>
      </c>
      <c r="AY285" s="18">
        <f>P285-AG285</f>
        <v/>
      </c>
      <c r="AZ285" s="18">
        <f>Q285-AH285</f>
        <v/>
      </c>
      <c r="BA285" s="18">
        <f>R285-AI285</f>
        <v/>
      </c>
    </row>
    <row r="286">
      <c r="C286" s="13" t="n">
        <v>3</v>
      </c>
      <c r="D286" s="71" t="n">
        <v>44.22448876489716</v>
      </c>
      <c r="E286" s="71" t="n">
        <v>0</v>
      </c>
      <c r="F286" s="71" t="n">
        <v>0</v>
      </c>
      <c r="G286" s="71" t="n">
        <v>71.83117813125315</v>
      </c>
      <c r="H286" s="71" t="n">
        <v>0</v>
      </c>
      <c r="I286" s="71" t="n">
        <v>36.11808554385925</v>
      </c>
      <c r="J286" s="71" t="n">
        <v>23.8870676390527</v>
      </c>
      <c r="K286" s="71" t="n">
        <v>0</v>
      </c>
      <c r="L286" s="71" t="n">
        <v>0</v>
      </c>
      <c r="M286" s="71" t="n">
        <v>0</v>
      </c>
      <c r="N286" s="71" t="n">
        <v>28.5945986055133</v>
      </c>
      <c r="O286" s="71" t="n">
        <v>398.1312151215116</v>
      </c>
      <c r="P286" s="71" t="n">
        <v>0</v>
      </c>
      <c r="Q286" s="71" t="n">
        <v>0</v>
      </c>
      <c r="R286" s="71" t="n">
        <v>64.89821881642679</v>
      </c>
      <c r="T286" s="18" t="n">
        <v>3</v>
      </c>
      <c r="U286" s="18" t="n">
        <v>47.15643860806864</v>
      </c>
      <c r="V286" s="18" t="n">
        <v>0</v>
      </c>
      <c r="W286" s="18" t="n">
        <v>0</v>
      </c>
      <c r="X286" s="18" t="n">
        <v>72.71914172554908</v>
      </c>
      <c r="Y286" s="18" t="n">
        <v>0</v>
      </c>
      <c r="Z286" s="18" t="n">
        <v>35.7170031670993</v>
      </c>
      <c r="AA286" s="18" t="n">
        <v>22.9303272874508</v>
      </c>
      <c r="AB286" s="18" t="n">
        <v>0</v>
      </c>
      <c r="AC286" s="18" t="n">
        <v>0</v>
      </c>
      <c r="AD286" s="18" t="n">
        <v>0</v>
      </c>
      <c r="AE286" s="18" t="n">
        <v>24.74274452965977</v>
      </c>
      <c r="AF286" s="18" t="n">
        <v>412.1512151215116</v>
      </c>
      <c r="AG286" s="18" t="n">
        <v>0</v>
      </c>
      <c r="AH286" s="18" t="n">
        <v>0</v>
      </c>
      <c r="AI286" s="18" t="n">
        <v>65.86171835282155</v>
      </c>
      <c r="AL286" s="18" t="n">
        <v>3</v>
      </c>
      <c r="AM286" s="18">
        <f>D286-U286</f>
        <v/>
      </c>
      <c r="AN286" s="18">
        <f>E286-V286</f>
        <v/>
      </c>
      <c r="AO286" s="18">
        <f>F286-W286</f>
        <v/>
      </c>
      <c r="AP286" s="18">
        <f>G286-X286</f>
        <v/>
      </c>
      <c r="AQ286" s="18">
        <f>H286-Y286</f>
        <v/>
      </c>
      <c r="AR286" s="18">
        <f>I286-Z286</f>
        <v/>
      </c>
      <c r="AS286" s="18">
        <f>J286-AA286</f>
        <v/>
      </c>
      <c r="AT286" s="18">
        <f>K286-AB286</f>
        <v/>
      </c>
      <c r="AU286" s="18">
        <f>L286-AC286</f>
        <v/>
      </c>
      <c r="AV286" s="18">
        <f>M286-AD286</f>
        <v/>
      </c>
      <c r="AW286" s="18">
        <f>N286-AE286</f>
        <v/>
      </c>
      <c r="AX286" s="18">
        <f>O286-AF286</f>
        <v/>
      </c>
      <c r="AY286" s="18">
        <f>P286-AG286</f>
        <v/>
      </c>
      <c r="AZ286" s="18">
        <f>Q286-AH286</f>
        <v/>
      </c>
      <c r="BA286" s="18">
        <f>R286-AI286</f>
        <v/>
      </c>
    </row>
    <row r="289">
      <c r="B289" s="67" t="inlineStr">
        <is>
          <t>Results</t>
        </is>
      </c>
      <c r="C289" s="71" t="inlineStr">
        <is>
          <t>MaxNumOfCyclesw</t>
        </is>
      </c>
      <c r="D289" s="13" t="n">
        <v>1</v>
      </c>
      <c r="E289" s="13" t="n">
        <v>2</v>
      </c>
      <c r="F289" s="13" t="n">
        <v>3</v>
      </c>
      <c r="G289" s="13" t="n">
        <v>4</v>
      </c>
      <c r="H289" s="13" t="n">
        <v>5</v>
      </c>
      <c r="I289" s="13" t="n">
        <v>6</v>
      </c>
      <c r="J289" s="13" t="n">
        <v>7</v>
      </c>
      <c r="K289" s="13" t="n">
        <v>8</v>
      </c>
      <c r="L289" s="13" t="n">
        <v>9</v>
      </c>
      <c r="M289" s="13" t="n">
        <v>10</v>
      </c>
      <c r="N289" s="13" t="n">
        <v>11</v>
      </c>
      <c r="O289" s="13" t="n">
        <v>12</v>
      </c>
      <c r="P289" s="13" t="n">
        <v>13</v>
      </c>
      <c r="Q289" s="13" t="n">
        <v>14</v>
      </c>
      <c r="R289" s="13" t="n">
        <v>15</v>
      </c>
      <c r="T289" s="18" t="inlineStr">
        <is>
          <t>MaxNumOfCyclesw</t>
        </is>
      </c>
      <c r="U289" s="18" t="n">
        <v>1</v>
      </c>
      <c r="V289" s="18" t="n">
        <v>2</v>
      </c>
      <c r="W289" s="18" t="n">
        <v>3</v>
      </c>
      <c r="X289" s="18" t="n">
        <v>4</v>
      </c>
      <c r="Y289" s="18" t="n">
        <v>5</v>
      </c>
      <c r="Z289" s="18" t="n">
        <v>6</v>
      </c>
      <c r="AA289" s="18" t="n">
        <v>7</v>
      </c>
      <c r="AB289" s="18" t="n">
        <v>8</v>
      </c>
      <c r="AC289" s="18" t="n">
        <v>9</v>
      </c>
      <c r="AD289" s="18" t="n">
        <v>10</v>
      </c>
      <c r="AE289" s="18" t="n">
        <v>11</v>
      </c>
      <c r="AF289" s="18" t="n">
        <v>12</v>
      </c>
      <c r="AG289" s="18" t="n">
        <v>13</v>
      </c>
      <c r="AH289" s="18" t="n">
        <v>14</v>
      </c>
      <c r="AI289" s="18" t="n">
        <v>15</v>
      </c>
      <c r="AL289" s="18" t="inlineStr">
        <is>
          <t>MaxNumOfCyclesw</t>
        </is>
      </c>
      <c r="AM289" s="48" t="n">
        <v>1</v>
      </c>
      <c r="AN289" s="48" t="n">
        <v>2</v>
      </c>
      <c r="AO289" s="48" t="n">
        <v>3</v>
      </c>
      <c r="AP289" s="48" t="n">
        <v>4</v>
      </c>
      <c r="AQ289" s="48" t="n">
        <v>5</v>
      </c>
      <c r="AR289" s="48" t="n">
        <v>6</v>
      </c>
      <c r="AS289" s="48" t="n">
        <v>7</v>
      </c>
      <c r="AT289" s="48" t="n">
        <v>8</v>
      </c>
      <c r="AU289" s="48" t="n">
        <v>9</v>
      </c>
      <c r="AV289" s="48" t="n">
        <v>10</v>
      </c>
      <c r="AW289" s="48" t="n">
        <v>11</v>
      </c>
      <c r="AX289" s="48" t="n">
        <v>12</v>
      </c>
      <c r="AY289" s="48" t="n">
        <v>13</v>
      </c>
      <c r="AZ289" s="48" t="n">
        <v>14</v>
      </c>
      <c r="BA289" s="18" t="n">
        <v>15</v>
      </c>
    </row>
    <row r="290">
      <c r="C290" s="13" t="n">
        <v>1</v>
      </c>
      <c r="D290" s="113" t="n">
        <v>0</v>
      </c>
      <c r="E290" s="113" t="n">
        <v>0</v>
      </c>
      <c r="F290" s="113" t="n">
        <v>0</v>
      </c>
      <c r="G290" s="113" t="n">
        <v>0</v>
      </c>
      <c r="H290" s="113" t="n">
        <v>9.717776204478692</v>
      </c>
      <c r="I290" s="113" t="n">
        <v>2.542337951798767</v>
      </c>
      <c r="J290" s="113" t="n">
        <v>0</v>
      </c>
      <c r="K290" s="113" t="n">
        <v>2.90753350661908</v>
      </c>
      <c r="L290" s="113" t="n">
        <v>3.919611854391053</v>
      </c>
      <c r="M290" s="113" t="n">
        <v>0</v>
      </c>
      <c r="N290" s="113" t="n">
        <v>25.2712499866099</v>
      </c>
      <c r="O290" s="113" t="n">
        <v>0</v>
      </c>
      <c r="P290" s="113" t="n">
        <v>5.028936595561325</v>
      </c>
      <c r="Q290" s="113" t="n">
        <v>3.363791643351319</v>
      </c>
      <c r="R290" s="113" t="n">
        <v>3.238964002323371</v>
      </c>
      <c r="T290" s="18" t="n">
        <v>1</v>
      </c>
      <c r="U290" s="18" t="n">
        <v>0</v>
      </c>
      <c r="V290" s="18" t="n">
        <v>0</v>
      </c>
      <c r="W290" s="18" t="n">
        <v>0</v>
      </c>
      <c r="X290" s="18" t="n">
        <v>0</v>
      </c>
      <c r="Y290" s="18" t="n">
        <v>9.631650211497332</v>
      </c>
      <c r="Z290" s="18" t="n">
        <v>2.603778176684312</v>
      </c>
      <c r="AA290" s="18" t="n">
        <v>0</v>
      </c>
      <c r="AB290" s="18" t="n">
        <v>3.349055343089588</v>
      </c>
      <c r="AC290" s="18" t="n">
        <v>3.995581987354844</v>
      </c>
      <c r="AD290" s="18" t="n">
        <v>0</v>
      </c>
      <c r="AE290" s="18" t="n">
        <v>26.2712499866099</v>
      </c>
      <c r="AF290" s="18" t="n">
        <v>0</v>
      </c>
      <c r="AG290" s="18" t="n">
        <v>5.104404228823942</v>
      </c>
      <c r="AH290" s="18" t="n">
        <v>3.15159550472781</v>
      </c>
      <c r="AI290" s="18" t="n">
        <v>3.349374864395424</v>
      </c>
      <c r="AL290" s="18" t="n">
        <v>1</v>
      </c>
      <c r="AM290" s="18">
        <f>D290-U290</f>
        <v/>
      </c>
      <c r="AN290" s="18">
        <f>E290-V290</f>
        <v/>
      </c>
      <c r="AO290" s="18">
        <f>F290-W290</f>
        <v/>
      </c>
      <c r="AP290" s="18">
        <f>G290-X290</f>
        <v/>
      </c>
      <c r="AQ290" s="18">
        <f>H290-Y290</f>
        <v/>
      </c>
      <c r="AR290" s="18">
        <f>I290-Z290</f>
        <v/>
      </c>
      <c r="AS290" s="18">
        <f>J290-AA290</f>
        <v/>
      </c>
      <c r="AT290" s="18">
        <f>K290-AB290</f>
        <v/>
      </c>
      <c r="AU290" s="18">
        <f>L290-AC290</f>
        <v/>
      </c>
      <c r="AV290" s="18">
        <f>M290-AD290</f>
        <v/>
      </c>
      <c r="AW290" s="18">
        <f>N290-AE290</f>
        <v/>
      </c>
      <c r="AX290" s="18">
        <f>O290-AF290</f>
        <v/>
      </c>
      <c r="AY290" s="18">
        <f>P290-AG290</f>
        <v/>
      </c>
      <c r="AZ290" s="18">
        <f>Q290-AH290</f>
        <v/>
      </c>
      <c r="BA290" s="18">
        <f>R290-AI290</f>
        <v/>
      </c>
    </row>
    <row r="291">
      <c r="C291" s="13" t="n">
        <v>2</v>
      </c>
      <c r="D291" s="113" t="n">
        <v>5.107248417539975</v>
      </c>
      <c r="E291" s="113" t="n">
        <v>5.605082153659102</v>
      </c>
      <c r="F291" s="113" t="n">
        <v>0</v>
      </c>
      <c r="G291" s="113" t="n">
        <v>0</v>
      </c>
      <c r="H291" s="113" t="n">
        <v>11.18612318780863</v>
      </c>
      <c r="I291" s="113" t="n">
        <v>5.866659317067737</v>
      </c>
      <c r="J291" s="113" t="n">
        <v>49.44830996817777</v>
      </c>
      <c r="K291" s="113" t="n">
        <v>0</v>
      </c>
      <c r="L291" s="113" t="n">
        <v>0</v>
      </c>
      <c r="M291" s="113" t="n">
        <v>4.212826332671788</v>
      </c>
      <c r="N291" s="113" t="n">
        <v>0</v>
      </c>
      <c r="O291" s="113" t="n">
        <v>5.392116117145804</v>
      </c>
      <c r="P291" s="113" t="n">
        <v>5.254192917433902</v>
      </c>
      <c r="Q291" s="113" t="n">
        <v>8.504656043019208</v>
      </c>
      <c r="R291" s="113" t="n">
        <v>5.035063475316758</v>
      </c>
      <c r="T291" s="18" t="n">
        <v>2</v>
      </c>
      <c r="U291" s="18" t="n">
        <v>5.107248417539975</v>
      </c>
      <c r="V291" s="18" t="n">
        <v>5.680399266405096</v>
      </c>
      <c r="W291" s="18" t="n">
        <v>0</v>
      </c>
      <c r="X291" s="18" t="n">
        <v>0</v>
      </c>
      <c r="Y291" s="18" t="n">
        <v>11.18612318780863</v>
      </c>
      <c r="Z291" s="18" t="n">
        <v>5.878271956798921</v>
      </c>
      <c r="AA291" s="18" t="n">
        <v>50.44830996817777</v>
      </c>
      <c r="AB291" s="18" t="n">
        <v>0</v>
      </c>
      <c r="AC291" s="18" t="n">
        <v>0</v>
      </c>
      <c r="AD291" s="18" t="n">
        <v>4.288623617238569</v>
      </c>
      <c r="AE291" s="18" t="n">
        <v>0</v>
      </c>
      <c r="AF291" s="18" t="n">
        <v>5.362875429046352</v>
      </c>
      <c r="AG291" s="18" t="n">
        <v>5.262303980087767</v>
      </c>
      <c r="AH291" s="18" t="n">
        <v>8.504656043019208</v>
      </c>
      <c r="AI291" s="18" t="n">
        <v>5.110527396889297</v>
      </c>
      <c r="AL291" s="18" t="n">
        <v>2</v>
      </c>
      <c r="AM291" s="18">
        <f>D291-U291</f>
        <v/>
      </c>
      <c r="AN291" s="18">
        <f>E291-V291</f>
        <v/>
      </c>
      <c r="AO291" s="18">
        <f>F291-W291</f>
        <v/>
      </c>
      <c r="AP291" s="18">
        <f>G291-X291</f>
        <v/>
      </c>
      <c r="AQ291" s="18">
        <f>H291-Y291</f>
        <v/>
      </c>
      <c r="AR291" s="18">
        <f>I291-Z291</f>
        <v/>
      </c>
      <c r="AS291" s="18">
        <f>J291-AA291</f>
        <v/>
      </c>
      <c r="AT291" s="18">
        <f>K291-AB291</f>
        <v/>
      </c>
      <c r="AU291" s="18">
        <f>L291-AC291</f>
        <v/>
      </c>
      <c r="AV291" s="18">
        <f>M291-AD291</f>
        <v/>
      </c>
      <c r="AW291" s="18">
        <f>N291-AE291</f>
        <v/>
      </c>
      <c r="AX291" s="18">
        <f>O291-AF291</f>
        <v/>
      </c>
      <c r="AY291" s="18">
        <f>P291-AG291</f>
        <v/>
      </c>
      <c r="AZ291" s="18">
        <f>Q291-AH291</f>
        <v/>
      </c>
      <c r="BA291" s="18">
        <f>R291-AI291</f>
        <v/>
      </c>
    </row>
    <row r="292">
      <c r="C292" s="13" t="n">
        <v>3</v>
      </c>
      <c r="D292" s="113" t="n">
        <v>2.421932572009702</v>
      </c>
      <c r="E292" s="113" t="n">
        <v>0</v>
      </c>
      <c r="F292" s="113" t="n">
        <v>0</v>
      </c>
      <c r="G292" s="113" t="n">
        <v>5.14181661641039</v>
      </c>
      <c r="H292" s="113" t="n">
        <v>0</v>
      </c>
      <c r="I292" s="113" t="n">
        <v>2.052163951355639</v>
      </c>
      <c r="J292" s="113" t="n">
        <v>1.886814189498634</v>
      </c>
      <c r="K292" s="113" t="n">
        <v>0</v>
      </c>
      <c r="L292" s="113" t="n">
        <v>0</v>
      </c>
      <c r="M292" s="113" t="n">
        <v>0</v>
      </c>
      <c r="N292" s="113" t="n">
        <v>2.76276315029114</v>
      </c>
      <c r="O292" s="113" t="n">
        <v>28.39737625688385</v>
      </c>
      <c r="P292" s="113" t="n">
        <v>0</v>
      </c>
      <c r="Q292" s="113" t="n">
        <v>0</v>
      </c>
      <c r="R292" s="113" t="n">
        <v>5.082084480534596</v>
      </c>
      <c r="T292" s="18" t="n">
        <v>3</v>
      </c>
      <c r="U292" s="18" t="n">
        <v>2.582499376126431</v>
      </c>
      <c r="V292" s="18" t="n">
        <v>0</v>
      </c>
      <c r="W292" s="18" t="n">
        <v>0</v>
      </c>
      <c r="X292" s="18" t="n">
        <v>5.205378792093706</v>
      </c>
      <c r="Y292" s="18" t="n">
        <v>0</v>
      </c>
      <c r="Z292" s="18" t="n">
        <v>2.029375179948824</v>
      </c>
      <c r="AA292" s="18" t="n">
        <v>1.811242281789162</v>
      </c>
      <c r="AB292" s="18" t="n">
        <v>0</v>
      </c>
      <c r="AC292" s="18" t="n">
        <v>0</v>
      </c>
      <c r="AD292" s="18" t="n">
        <v>0</v>
      </c>
      <c r="AE292" s="18" t="n">
        <v>2.390603336199012</v>
      </c>
      <c r="AF292" s="18" t="n">
        <v>29.39737625688385</v>
      </c>
      <c r="AG292" s="18" t="n">
        <v>0</v>
      </c>
      <c r="AH292" s="18" t="n">
        <v>0</v>
      </c>
      <c r="AI292" s="18" t="n">
        <v>5.157534718310224</v>
      </c>
      <c r="AL292" s="18" t="n">
        <v>3</v>
      </c>
      <c r="AM292" s="18">
        <f>D292-U292</f>
        <v/>
      </c>
      <c r="AN292" s="18">
        <f>E292-V292</f>
        <v/>
      </c>
      <c r="AO292" s="18">
        <f>F292-W292</f>
        <v/>
      </c>
      <c r="AP292" s="18">
        <f>G292-X292</f>
        <v/>
      </c>
      <c r="AQ292" s="18">
        <f>H292-Y292</f>
        <v/>
      </c>
      <c r="AR292" s="18">
        <f>I292-Z292</f>
        <v/>
      </c>
      <c r="AS292" s="18">
        <f>J292-AA292</f>
        <v/>
      </c>
      <c r="AT292" s="18">
        <f>K292-AB292</f>
        <v/>
      </c>
      <c r="AU292" s="18">
        <f>L292-AC292</f>
        <v/>
      </c>
      <c r="AV292" s="18">
        <f>M292-AD292</f>
        <v/>
      </c>
      <c r="AW292" s="18">
        <f>N292-AE292</f>
        <v/>
      </c>
      <c r="AX292" s="18">
        <f>O292-AF292</f>
        <v/>
      </c>
      <c r="AY292" s="18">
        <f>P292-AG292</f>
        <v/>
      </c>
      <c r="AZ292" s="18">
        <f>Q292-AH292</f>
        <v/>
      </c>
      <c r="BA292" s="18">
        <f>R292-AI292</f>
        <v/>
      </c>
    </row>
    <row r="300">
      <c r="D300" s="48" t="n"/>
      <c r="E300" s="48" t="n"/>
      <c r="F300" s="48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</row>
    <row r="301">
      <c r="D301" s="48" t="n"/>
      <c r="E301" s="48" t="n"/>
      <c r="F301" s="48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</row>
    <row r="302">
      <c r="D302" s="48" t="n"/>
      <c r="E302" s="48" t="n"/>
      <c r="F302" s="48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</row>
  </sheetData>
  <pageMargins left="0.511811024" right="0.511811024" top="0.787401575" bottom="0.787401575" header="0.31496062" footer="0.31496062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3:AK291"/>
  <sheetViews>
    <sheetView zoomScale="90" zoomScaleNormal="90" workbookViewId="0">
      <selection activeCell="A1" sqref="A1"/>
    </sheetView>
  </sheetViews>
  <sheetFormatPr baseColWidth="8" defaultRowHeight="14.4"/>
  <cols>
    <col width="8.88671875" customWidth="1" style="25" min="1" max="1"/>
    <col width="11.33203125" bestFit="1" customWidth="1" style="25" min="2" max="2"/>
    <col width="36" customWidth="1" style="25" min="3" max="3"/>
    <col width="14.6640625" customWidth="1" style="25" min="4" max="6"/>
    <col width="13.21875" bestFit="1" customWidth="1" style="13" min="7" max="7"/>
    <col width="13.5546875" customWidth="1" style="25" min="8" max="8"/>
    <col width="13.88671875" customWidth="1" style="25" min="9" max="9"/>
    <col width="12.88671875" bestFit="1" customWidth="1" style="25" min="10" max="10"/>
    <col width="13.5546875" bestFit="1" customWidth="1" style="25" min="11" max="11"/>
    <col width="13.88671875" bestFit="1" customWidth="1" style="25" min="12" max="12"/>
    <col width="13.109375" bestFit="1" customWidth="1" style="25" min="13" max="13"/>
    <col width="11.6640625" customWidth="1" style="25" min="14" max="14"/>
    <col width="8.88671875" customWidth="1" style="25" min="15" max="25"/>
    <col width="13.109375" bestFit="1" customWidth="1" style="25" min="26" max="26"/>
    <col width="8.88671875" customWidth="1" style="25" min="27" max="16384"/>
  </cols>
  <sheetData>
    <row r="3">
      <c r="C3" s="13" t="inlineStr">
        <is>
          <t>ELTf</t>
        </is>
      </c>
      <c r="D3" s="94" t="n">
        <v>16</v>
      </c>
      <c r="E3" s="94" t="n">
        <v>17</v>
      </c>
      <c r="F3" s="94" t="n">
        <v>18</v>
      </c>
    </row>
    <row r="4">
      <c r="C4" s="94" t="n">
        <v>4</v>
      </c>
      <c r="D4" s="98">
        <f>Factories!I22</f>
        <v/>
      </c>
      <c r="E4" s="98">
        <f>Factories!J22</f>
        <v/>
      </c>
      <c r="F4" s="98">
        <f>Factories!K22</f>
        <v/>
      </c>
    </row>
    <row r="5">
      <c r="C5" s="94" t="n">
        <v>5</v>
      </c>
      <c r="D5" s="98">
        <f>Factories!I23</f>
        <v/>
      </c>
      <c r="E5" s="98">
        <f>Factories!J23</f>
        <v/>
      </c>
      <c r="F5" s="98">
        <f>Factories!K23</f>
        <v/>
      </c>
    </row>
    <row r="6">
      <c r="C6" s="94" t="n">
        <v>6</v>
      </c>
      <c r="D6" s="98">
        <f>Factories!I24</f>
        <v/>
      </c>
      <c r="E6" s="98">
        <f>Factories!J24</f>
        <v/>
      </c>
      <c r="F6" s="98">
        <f>Factories!K24</f>
        <v/>
      </c>
    </row>
    <row r="9">
      <c r="B9" s="106" t="inlineStr">
        <is>
          <t>?</t>
        </is>
      </c>
      <c r="C9" s="13" t="inlineStr">
        <is>
          <t>Sif+RLTf-vSf-Rot ou vRLTf+vSIf+vSf</t>
        </is>
      </c>
      <c r="D9" s="94" t="n">
        <v>16</v>
      </c>
      <c r="E9" s="94" t="n">
        <v>17</v>
      </c>
      <c r="F9" s="94" t="n">
        <v>18</v>
      </c>
    </row>
    <row r="10">
      <c r="B10" s="98" t="n"/>
      <c r="C10" s="94" t="n">
        <v>4</v>
      </c>
      <c r="D10" s="98">
        <f>IF(D63&gt;0,Suppliers_stock_balance!$S16+D22-Results!D10+D75,D22+Suppliers_stock_balance!$S16+D16)</f>
        <v/>
      </c>
      <c r="E10" s="98">
        <f>IF(E63&gt;0,Suppliers_stock_balance!$S16+E22-Results!E10+E75,E22+Suppliers_stock_balance!$S16+E16)</f>
        <v/>
      </c>
      <c r="F10" s="98">
        <f>IF(F63&gt;0,Suppliers_stock_balance!$S16+F22-Results!F10+F75,F22+Suppliers_stock_balance!$S16+F16)</f>
        <v/>
      </c>
      <c r="J10" s="114" t="n"/>
      <c r="K10" s="114" t="n"/>
      <c r="L10" s="114" t="n"/>
    </row>
    <row r="11">
      <c r="B11" s="98" t="n"/>
      <c r="C11" s="94" t="n">
        <v>5</v>
      </c>
      <c r="D11" s="98">
        <f>IF(D64&gt;0,Suppliers_stock_balance!$S17+D23-Results!D11+D76,D23+Suppliers_stock_balance!$S17+D17)</f>
        <v/>
      </c>
      <c r="E11" s="98">
        <f>IF(E64&gt;0,Suppliers_stock_balance!$S17+E23-Results!E11+E76,E23+Suppliers_stock_balance!$S17+E17)</f>
        <v/>
      </c>
      <c r="F11" s="98">
        <f>IF(F64&gt;0,Suppliers_stock_balance!$S17+F23-Results!F11+F76,F23+Suppliers_stock_balance!$S17+F17)</f>
        <v/>
      </c>
      <c r="J11" s="114" t="n"/>
      <c r="K11" s="114" t="n"/>
      <c r="L11" s="114" t="n"/>
    </row>
    <row r="12">
      <c r="B12" s="98" t="n"/>
      <c r="C12" s="94" t="n">
        <v>6</v>
      </c>
      <c r="D12" s="98">
        <f>IF(D65&gt;0,Suppliers_stock_balance!$S18+D24-Results!D12+D77,D24+Suppliers_stock_balance!$S18+D18)</f>
        <v/>
      </c>
      <c r="E12" s="98">
        <f>IF(E65&gt;0,Suppliers_stock_balance!$S18+E24-Results!E12+E77,E24+Suppliers_stock_balance!$S18+E18)</f>
        <v/>
      </c>
      <c r="F12" s="98">
        <f>IF(F65&gt;0,Suppliers_stock_balance!$S18+F24-Results!F12+F77,F24+Suppliers_stock_balance!$S18+F18)</f>
        <v/>
      </c>
      <c r="J12" s="114" t="n"/>
      <c r="K12" s="114" t="n"/>
      <c r="L12" s="114" t="n"/>
    </row>
    <row r="13">
      <c r="B13" s="98" t="n"/>
      <c r="C13" s="18" t="n"/>
      <c r="D13" s="18" t="n"/>
      <c r="E13" s="18" t="n"/>
      <c r="F13" s="18" t="n"/>
    </row>
    <row r="14">
      <c r="B14" s="98" t="n"/>
      <c r="C14" s="18" t="n"/>
      <c r="D14" s="18" t="n"/>
      <c r="E14" s="18" t="n"/>
      <c r="F14" s="107" t="n"/>
    </row>
    <row r="15">
      <c r="B15" s="98" t="n"/>
      <c r="C15" s="13" t="inlineStr">
        <is>
          <t>vSf</t>
        </is>
      </c>
      <c r="D15" s="94" t="n">
        <v>16</v>
      </c>
      <c r="E15" s="94" t="n">
        <v>17</v>
      </c>
      <c r="F15" s="94" t="n">
        <v>18</v>
      </c>
      <c r="G15" s="18" t="inlineStr">
        <is>
          <t>Max</t>
        </is>
      </c>
    </row>
    <row r="16">
      <c r="B16" s="98" t="n"/>
      <c r="C16" s="94" t="n">
        <v>4</v>
      </c>
      <c r="D16" s="98">
        <f>Results!D10</f>
        <v/>
      </c>
      <c r="E16" s="98">
        <f>Results!E10</f>
        <v/>
      </c>
      <c r="F16" s="98">
        <f>Results!F10</f>
        <v/>
      </c>
      <c r="G16" s="115">
        <f>MAX(D16:F18)</f>
        <v/>
      </c>
    </row>
    <row r="17">
      <c r="B17" s="98" t="n"/>
      <c r="C17" s="94" t="n">
        <v>5</v>
      </c>
      <c r="D17" s="98">
        <f>Results!D11</f>
        <v/>
      </c>
      <c r="E17" s="98">
        <f>Results!E11</f>
        <v/>
      </c>
      <c r="F17" s="98">
        <f>Results!F11</f>
        <v/>
      </c>
      <c r="G17" s="47" t="n"/>
    </row>
    <row r="18">
      <c r="B18" s="98" t="n"/>
      <c r="C18" s="94" t="n">
        <v>6</v>
      </c>
      <c r="D18" s="98">
        <f>Results!D12</f>
        <v/>
      </c>
      <c r="E18" s="98">
        <f>Results!E12</f>
        <v/>
      </c>
      <c r="F18" s="98">
        <f>Results!F12</f>
        <v/>
      </c>
      <c r="G18" s="47" t="n"/>
    </row>
    <row r="19">
      <c r="B19" s="98" t="n"/>
      <c r="C19" s="18" t="n"/>
      <c r="D19" s="18" t="n"/>
      <c r="E19" s="18" t="n"/>
      <c r="F19" s="18" t="n"/>
    </row>
    <row r="20">
      <c r="B20" s="98" t="n"/>
      <c r="C20" s="18" t="n"/>
      <c r="D20" s="18" t="n"/>
      <c r="E20" s="18" t="n"/>
      <c r="F20" s="107" t="n"/>
    </row>
    <row r="21">
      <c r="B21" s="67" t="inlineStr">
        <is>
          <t>Results</t>
        </is>
      </c>
      <c r="C21" s="71" t="inlineStr">
        <is>
          <t>vRLTf (dias)</t>
        </is>
      </c>
      <c r="D21" s="94" t="n">
        <v>16</v>
      </c>
      <c r="E21" s="94" t="n">
        <v>17</v>
      </c>
      <c r="F21" s="94" t="n">
        <v>18</v>
      </c>
    </row>
    <row r="22">
      <c r="B22" s="98" t="n"/>
      <c r="C22" s="94" t="n">
        <v>4</v>
      </c>
      <c r="D22" s="109" t="n">
        <v>5.262273620565924</v>
      </c>
      <c r="E22" s="109" t="n">
        <v>7.008526651018038</v>
      </c>
      <c r="F22" s="109" t="n">
        <v>4.396065088607764</v>
      </c>
    </row>
    <row r="23">
      <c r="B23" s="98" t="n"/>
      <c r="C23" s="94" t="n">
        <v>5</v>
      </c>
      <c r="D23" s="109" t="n">
        <v>3.548</v>
      </c>
      <c r="E23" s="109" t="n">
        <v>7.234964063023768</v>
      </c>
      <c r="F23" s="109" t="n">
        <v>4.237</v>
      </c>
    </row>
    <row r="24">
      <c r="B24" s="98" t="n"/>
      <c r="C24" s="94" t="n">
        <v>6</v>
      </c>
      <c r="D24" s="109" t="n">
        <v>4.35</v>
      </c>
      <c r="E24" s="109" t="n">
        <v>5.91668102477652</v>
      </c>
      <c r="F24" s="109" t="n">
        <v>4.967</v>
      </c>
    </row>
    <row r="25">
      <c r="B25" s="98" t="n"/>
      <c r="C25" s="18" t="n"/>
      <c r="D25" s="18" t="n"/>
      <c r="E25" s="18" t="n"/>
      <c r="F25" s="18" t="n"/>
    </row>
    <row r="26">
      <c r="B26" s="98" t="n"/>
      <c r="C26" s="18" t="n"/>
      <c r="D26" s="18" t="n"/>
      <c r="E26" s="18" t="n"/>
      <c r="F26" s="107" t="n"/>
    </row>
    <row r="27">
      <c r="B27" s="67" t="inlineStr">
        <is>
          <t>Results</t>
        </is>
      </c>
      <c r="C27" s="71" t="inlineStr">
        <is>
          <t>vCTf (dias)</t>
        </is>
      </c>
      <c r="D27" s="94" t="n">
        <v>16</v>
      </c>
      <c r="E27" s="94" t="n">
        <v>17</v>
      </c>
      <c r="F27" s="94" t="n">
        <v>18</v>
      </c>
    </row>
    <row r="28">
      <c r="B28" s="98" t="n"/>
      <c r="C28" s="94" t="n">
        <v>4</v>
      </c>
      <c r="D28" s="109" t="n">
        <v>7.6892493608181</v>
      </c>
      <c r="E28" s="109" t="n">
        <v>7.419329592157546</v>
      </c>
      <c r="F28" s="109" t="n">
        <v>0</v>
      </c>
    </row>
    <row r="29">
      <c r="B29" s="98" t="n"/>
      <c r="C29" s="94" t="n">
        <v>5</v>
      </c>
      <c r="D29" s="109" t="n">
        <v>0</v>
      </c>
      <c r="E29" s="109" t="n">
        <v>8.286676636923485</v>
      </c>
      <c r="F29" s="109" t="n">
        <v>0</v>
      </c>
    </row>
    <row r="30">
      <c r="B30" s="98" t="n"/>
      <c r="C30" s="94" t="n">
        <v>6</v>
      </c>
      <c r="D30" s="109" t="n">
        <v>0</v>
      </c>
      <c r="E30" s="109" t="n">
        <v>7.577102285749344</v>
      </c>
      <c r="F30" s="109" t="n">
        <v>0</v>
      </c>
    </row>
    <row r="31">
      <c r="B31" s="18" t="n"/>
      <c r="C31" s="18" t="n"/>
      <c r="D31" s="18" t="n"/>
      <c r="E31" s="18" t="n"/>
      <c r="F31" s="18" t="n"/>
    </row>
    <row r="32">
      <c r="B32" s="18" t="n"/>
      <c r="C32" s="18" t="n"/>
      <c r="D32" s="18" t="n"/>
      <c r="E32" s="18" t="n"/>
      <c r="F32" s="107" t="n"/>
    </row>
    <row r="33">
      <c r="B33" s="67" t="inlineStr">
        <is>
          <t>Results</t>
        </is>
      </c>
      <c r="C33" s="71" t="inlineStr">
        <is>
          <t>bDeltaf</t>
        </is>
      </c>
      <c r="D33" s="94" t="n">
        <v>16</v>
      </c>
      <c r="E33" s="94" t="n">
        <v>17</v>
      </c>
      <c r="F33" s="94" t="n">
        <v>18</v>
      </c>
    </row>
    <row r="34">
      <c r="B34" s="18" t="n"/>
      <c r="C34" s="94" t="n">
        <v>4</v>
      </c>
      <c r="D34" s="72" t="n">
        <v>1</v>
      </c>
      <c r="E34" s="72" t="n">
        <v>1</v>
      </c>
      <c r="F34" s="72" t="n">
        <v>0</v>
      </c>
    </row>
    <row r="35">
      <c r="B35" s="18" t="n"/>
      <c r="C35" s="94" t="n">
        <v>5</v>
      </c>
      <c r="D35" s="72" t="n">
        <v>0</v>
      </c>
      <c r="E35" s="72" t="n">
        <v>1</v>
      </c>
      <c r="F35" s="72" t="n">
        <v>0</v>
      </c>
    </row>
    <row r="36">
      <c r="B36" s="18" t="n"/>
      <c r="C36" s="94" t="n">
        <v>6</v>
      </c>
      <c r="D36" s="72" t="n">
        <v>0</v>
      </c>
      <c r="E36" s="72" t="n">
        <v>1</v>
      </c>
      <c r="F36" s="72" t="n">
        <v>0</v>
      </c>
    </row>
    <row r="37">
      <c r="B37" s="18" t="n"/>
      <c r="C37" s="18" t="n"/>
      <c r="D37" s="18" t="n"/>
      <c r="E37" s="18" t="n"/>
      <c r="F37" s="18" t="n"/>
    </row>
    <row r="38">
      <c r="B38" s="67" t="inlineStr">
        <is>
          <t>Results</t>
        </is>
      </c>
      <c r="C38" s="71" t="inlineStr">
        <is>
          <t>bZetaf</t>
        </is>
      </c>
      <c r="D38" s="94" t="n">
        <v>16</v>
      </c>
      <c r="E38" s="94" t="n">
        <v>17</v>
      </c>
      <c r="F38" s="94" t="n">
        <v>18</v>
      </c>
    </row>
    <row r="39">
      <c r="B39" s="18" t="n"/>
      <c r="C39" s="94" t="n">
        <v>4</v>
      </c>
      <c r="D39" s="72" t="n">
        <v>0</v>
      </c>
      <c r="E39" s="72" t="n">
        <v>1</v>
      </c>
      <c r="F39" s="72" t="n">
        <v>0</v>
      </c>
      <c r="G39" s="48">
        <f>SUM(Factories_Zeta)</f>
        <v/>
      </c>
    </row>
    <row r="40">
      <c r="B40" s="18" t="n"/>
      <c r="C40" s="94" t="n">
        <v>5</v>
      </c>
      <c r="D40" s="72" t="n">
        <v>0</v>
      </c>
      <c r="E40" s="72" t="n">
        <v>0</v>
      </c>
      <c r="F40" s="72" t="n">
        <v>0</v>
      </c>
    </row>
    <row r="41">
      <c r="B41" s="18" t="n"/>
      <c r="C41" s="94" t="n">
        <v>6</v>
      </c>
      <c r="D41" s="72" t="n">
        <v>0</v>
      </c>
      <c r="E41" s="72" t="n">
        <v>0</v>
      </c>
      <c r="F41" s="72" t="n">
        <v>0</v>
      </c>
    </row>
    <row r="42">
      <c r="B42" s="18" t="n"/>
      <c r="D42" s="18" t="n"/>
      <c r="E42" s="18" t="n"/>
      <c r="F42" s="18" t="n"/>
    </row>
    <row r="43">
      <c r="B43" s="18" t="n"/>
      <c r="C43" s="18" t="n"/>
      <c r="D43" s="18" t="n"/>
      <c r="E43" s="18" t="n"/>
      <c r="F43" s="18" t="n"/>
    </row>
    <row r="44">
      <c r="B44" s="67" t="inlineStr">
        <is>
          <t>Results</t>
        </is>
      </c>
      <c r="C44" s="71" t="inlineStr">
        <is>
          <t>bGammaf</t>
        </is>
      </c>
      <c r="D44" s="94" t="n">
        <v>16</v>
      </c>
      <c r="E44" s="94" t="n">
        <v>17</v>
      </c>
      <c r="F44" s="94" t="n">
        <v>18</v>
      </c>
    </row>
    <row r="45">
      <c r="B45" s="18" t="n"/>
      <c r="C45" s="94" t="n">
        <v>4</v>
      </c>
      <c r="D45" s="72" t="n">
        <v>0</v>
      </c>
      <c r="E45" s="72" t="n">
        <v>0</v>
      </c>
      <c r="F45" s="72" t="n">
        <v>1</v>
      </c>
      <c r="G45" s="13">
        <f>SUM(Factories_Gamma)</f>
        <v/>
      </c>
    </row>
    <row r="46">
      <c r="B46" s="18" t="n"/>
      <c r="C46" s="94" t="n">
        <v>5</v>
      </c>
      <c r="D46" s="72" t="n">
        <v>0</v>
      </c>
      <c r="E46" s="72" t="n">
        <v>0</v>
      </c>
      <c r="F46" s="72" t="n">
        <v>0</v>
      </c>
    </row>
    <row r="47">
      <c r="B47" s="18" t="n"/>
      <c r="C47" s="94" t="n">
        <v>6</v>
      </c>
      <c r="D47" s="72" t="n">
        <v>0</v>
      </c>
      <c r="E47" s="72" t="n">
        <v>0</v>
      </c>
      <c r="F47" s="72" t="n">
        <v>0</v>
      </c>
    </row>
    <row r="48">
      <c r="B48" s="18" t="n"/>
      <c r="C48" s="18" t="n"/>
      <c r="D48" s="18" t="n"/>
      <c r="E48" s="18" t="n"/>
      <c r="F48" s="18" t="n"/>
    </row>
    <row r="49">
      <c r="B49" s="18" t="n"/>
      <c r="C49" s="18" t="n"/>
      <c r="D49" s="18" t="n"/>
      <c r="E49" s="18" t="n"/>
      <c r="F49" s="18" t="n"/>
    </row>
    <row r="50">
      <c r="B50" s="67" t="inlineStr">
        <is>
          <t>Results</t>
        </is>
      </c>
      <c r="C50" s="71" t="inlineStr">
        <is>
          <t>bRhof</t>
        </is>
      </c>
      <c r="D50" s="94" t="n">
        <v>16</v>
      </c>
      <c r="E50" s="94" t="n">
        <v>17</v>
      </c>
      <c r="F50" s="94" t="n">
        <v>18</v>
      </c>
    </row>
    <row r="51">
      <c r="B51" s="18" t="n"/>
      <c r="C51" s="94" t="n">
        <v>4</v>
      </c>
      <c r="D51" s="72" t="n">
        <v>0</v>
      </c>
      <c r="E51" s="72" t="n">
        <v>1</v>
      </c>
      <c r="F51" s="72" t="n">
        <v>0</v>
      </c>
    </row>
    <row r="52">
      <c r="B52" s="18" t="n"/>
      <c r="C52" s="94" t="n">
        <v>5</v>
      </c>
      <c r="D52" s="72" t="n">
        <v>0</v>
      </c>
      <c r="E52" s="72" t="n">
        <v>0</v>
      </c>
      <c r="F52" s="72" t="n">
        <v>0</v>
      </c>
    </row>
    <row r="53">
      <c r="B53" s="18" t="n"/>
      <c r="C53" s="94" t="n">
        <v>6</v>
      </c>
      <c r="D53" s="72" t="n">
        <v>0</v>
      </c>
      <c r="E53" s="72" t="n">
        <v>0</v>
      </c>
      <c r="F53" s="72" t="n">
        <v>0</v>
      </c>
    </row>
    <row r="54">
      <c r="B54" s="18" t="n"/>
      <c r="C54" s="18" t="n"/>
      <c r="D54" s="18" t="n"/>
      <c r="E54" s="18" t="n"/>
      <c r="F54" s="18" t="n"/>
    </row>
    <row r="55">
      <c r="B55" s="18" t="n"/>
      <c r="C55" s="18" t="n"/>
      <c r="D55" s="18" t="n"/>
      <c r="E55" s="18" t="n"/>
      <c r="F55" s="18" t="n"/>
    </row>
    <row r="56">
      <c r="B56" s="67" t="inlineStr">
        <is>
          <t>Results</t>
        </is>
      </c>
      <c r="C56" s="71" t="inlineStr">
        <is>
          <t>bOmegaf</t>
        </is>
      </c>
      <c r="D56" s="94" t="n">
        <v>16</v>
      </c>
      <c r="E56" s="94" t="n">
        <v>17</v>
      </c>
      <c r="F56" s="94" t="n">
        <v>18</v>
      </c>
    </row>
    <row r="57">
      <c r="B57" s="18" t="n"/>
      <c r="C57" s="94" t="n">
        <v>4</v>
      </c>
      <c r="D57" s="72" t="n">
        <v>1</v>
      </c>
      <c r="E57" s="72" t="n">
        <v>0</v>
      </c>
      <c r="F57" s="72" t="n">
        <v>0</v>
      </c>
    </row>
    <row r="58">
      <c r="B58" s="18" t="n"/>
      <c r="C58" s="94" t="n">
        <v>5</v>
      </c>
      <c r="D58" s="72" t="n">
        <v>0</v>
      </c>
      <c r="E58" s="72" t="n">
        <v>1</v>
      </c>
      <c r="F58" s="72" t="n">
        <v>0</v>
      </c>
    </row>
    <row r="59">
      <c r="B59" s="18" t="n"/>
      <c r="C59" s="94" t="n">
        <v>6</v>
      </c>
      <c r="D59" s="72" t="n">
        <v>0</v>
      </c>
      <c r="E59" s="72" t="n">
        <v>1</v>
      </c>
      <c r="F59" s="72" t="n">
        <v>0</v>
      </c>
    </row>
    <row r="60">
      <c r="B60" s="18" t="n"/>
      <c r="C60" s="18" t="n"/>
      <c r="D60" s="18" t="n"/>
      <c r="E60" s="18" t="n"/>
      <c r="F60" s="18" t="n"/>
    </row>
    <row r="61">
      <c r="B61" s="18" t="n"/>
      <c r="C61" s="18" t="n"/>
      <c r="D61" s="18" t="n"/>
      <c r="E61" s="18" t="n"/>
      <c r="F61" s="18" t="n"/>
    </row>
    <row r="62">
      <c r="B62" s="67" t="inlineStr">
        <is>
          <t>Results</t>
        </is>
      </c>
      <c r="C62" s="71" t="inlineStr">
        <is>
          <t>RunOutTimef</t>
        </is>
      </c>
      <c r="D62" s="94" t="n">
        <v>16</v>
      </c>
      <c r="E62" s="94" t="n">
        <v>17</v>
      </c>
      <c r="F62" s="94" t="n">
        <v>18</v>
      </c>
    </row>
    <row r="63">
      <c r="B63" s="18" t="n"/>
      <c r="C63" s="94" t="n">
        <v>4</v>
      </c>
      <c r="D63" s="109" t="n">
        <v>1.715477017770277</v>
      </c>
      <c r="E63" s="109" t="n">
        <v>7.334546949321747</v>
      </c>
      <c r="F63" s="109" t="n">
        <v>9.690252912759307</v>
      </c>
    </row>
    <row r="64">
      <c r="B64" s="18" t="n"/>
      <c r="C64" s="94" t="n">
        <v>5</v>
      </c>
      <c r="D64" s="109" t="n">
        <v>-5.47890421915617</v>
      </c>
      <c r="E64" s="109" t="n">
        <v>4.68035930030992</v>
      </c>
      <c r="F64" s="109" t="n">
        <v>-2.328625049387594</v>
      </c>
    </row>
    <row r="65">
      <c r="B65" s="18" t="n"/>
      <c r="C65" s="94" t="n">
        <v>6</v>
      </c>
      <c r="D65" s="109" t="n">
        <v>-2.98908125716354</v>
      </c>
      <c r="E65" s="109" t="n">
        <v>2.99421668898322</v>
      </c>
      <c r="F65" s="109" t="n">
        <v>-1.19540749725046</v>
      </c>
    </row>
    <row r="66">
      <c r="B66" s="18" t="n"/>
      <c r="C66" s="13" t="n"/>
      <c r="D66" s="48" t="n"/>
      <c r="E66" s="48" t="n"/>
      <c r="F66" s="48" t="n"/>
    </row>
    <row r="67">
      <c r="B67" s="18" t="n"/>
      <c r="C67" s="18" t="n"/>
      <c r="D67" s="18" t="n"/>
      <c r="E67" s="18" t="n"/>
      <c r="F67" s="18" t="n"/>
    </row>
    <row r="68">
      <c r="B68" s="18" t="n"/>
      <c r="C68" s="18" t="inlineStr">
        <is>
          <t>3*SigmaELTf+2*ELTf</t>
        </is>
      </c>
      <c r="D68" s="94" t="n">
        <v>16</v>
      </c>
      <c r="E68" s="94" t="n">
        <v>17</v>
      </c>
      <c r="F68" s="94" t="n">
        <v>18</v>
      </c>
    </row>
    <row r="69">
      <c r="B69" s="18" t="n"/>
      <c r="C69" s="94" t="n">
        <v>4</v>
      </c>
      <c r="D69" s="98">
        <f>3*Factories!I27+2*D4</f>
        <v/>
      </c>
      <c r="E69" s="98">
        <f>3*Factories!J27+2*E4</f>
        <v/>
      </c>
      <c r="F69" s="98">
        <f>3*Factories!K27+2*F4</f>
        <v/>
      </c>
    </row>
    <row r="70">
      <c r="B70" s="18" t="n"/>
      <c r="C70" s="94" t="n">
        <v>5</v>
      </c>
      <c r="D70" s="98">
        <f>3*Factories!I28+2*D5</f>
        <v/>
      </c>
      <c r="E70" s="98">
        <f>3*Factories!J28+2*E5</f>
        <v/>
      </c>
      <c r="F70" s="98">
        <f>3*Factories!K28+2*F5</f>
        <v/>
      </c>
    </row>
    <row r="71">
      <c r="B71" s="18" t="n"/>
      <c r="C71" s="94" t="n">
        <v>6</v>
      </c>
      <c r="D71" s="98">
        <f>3*Factories!I29+2*D6</f>
        <v/>
      </c>
      <c r="E71" s="98">
        <f>3*Factories!J29+2*E6</f>
        <v/>
      </c>
      <c r="F71" s="98">
        <f>3*Factories!K29+2*F6</f>
        <v/>
      </c>
    </row>
    <row r="72">
      <c r="B72" s="18" t="n"/>
      <c r="C72" s="13" t="n"/>
      <c r="D72" s="98" t="n"/>
      <c r="E72" s="98" t="n"/>
      <c r="F72" s="98" t="n"/>
    </row>
    <row r="73">
      <c r="B73" s="18" t="n"/>
      <c r="C73" s="18" t="n"/>
      <c r="D73" s="18" t="n"/>
      <c r="E73" s="18" t="n"/>
      <c r="F73" s="18" t="n"/>
    </row>
    <row r="74">
      <c r="B74" s="18" t="n"/>
      <c r="C74" s="18" t="inlineStr">
        <is>
          <t>S0f</t>
        </is>
      </c>
      <c r="D74" s="94" t="n">
        <v>16</v>
      </c>
      <c r="E74" s="94" t="n">
        <v>17</v>
      </c>
      <c r="F74" s="94" t="n">
        <v>18</v>
      </c>
    </row>
    <row r="75">
      <c r="B75" s="18" t="n"/>
      <c r="C75" s="94" t="n">
        <v>4</v>
      </c>
      <c r="D75" s="98">
        <f>Factories_Cap!F39</f>
        <v/>
      </c>
      <c r="E75" s="98">
        <f>Factories_Cap!G39</f>
        <v/>
      </c>
      <c r="F75" s="98">
        <f>Factories_Cap!H39</f>
        <v/>
      </c>
    </row>
    <row r="76">
      <c r="B76" s="18" t="n"/>
      <c r="C76" s="94" t="n">
        <v>5</v>
      </c>
      <c r="D76" s="98">
        <f>Factories_Cap!F40</f>
        <v/>
      </c>
      <c r="E76" s="98">
        <f>Factories_Cap!G40</f>
        <v/>
      </c>
      <c r="F76" s="98">
        <f>Factories_Cap!H40</f>
        <v/>
      </c>
    </row>
    <row r="77">
      <c r="B77" s="18" t="n"/>
      <c r="C77" s="94" t="n">
        <v>6</v>
      </c>
      <c r="D77" s="98">
        <f>Factories_Cap!F41</f>
        <v/>
      </c>
      <c r="E77" s="98">
        <f>Factories_Cap!G41</f>
        <v/>
      </c>
      <c r="F77" s="98">
        <f>Factories_Cap!H41</f>
        <v/>
      </c>
    </row>
    <row r="78">
      <c r="B78" s="18" t="n"/>
      <c r="C78" s="18" t="n"/>
      <c r="D78" s="18" t="n"/>
      <c r="E78" s="18" t="n"/>
      <c r="F78" s="18" t="n"/>
    </row>
    <row r="79">
      <c r="B79" s="18" t="inlineStr">
        <is>
          <t>Min Rep</t>
        </is>
      </c>
      <c r="C79" s="18" t="inlineStr">
        <is>
          <t>2*ELTf-RunOutTimef</t>
        </is>
      </c>
      <c r="D79" s="94" t="n">
        <v>16</v>
      </c>
      <c r="E79" s="94" t="n">
        <v>17</v>
      </c>
      <c r="F79" s="94" t="n">
        <v>18</v>
      </c>
    </row>
    <row r="80">
      <c r="B80" s="18" t="n"/>
      <c r="C80" s="94" t="n">
        <v>4</v>
      </c>
      <c r="D80" s="98">
        <f>IF(D63&lt;0,"inexhaustible",(2*D4-D63))</f>
        <v/>
      </c>
      <c r="E80" s="98">
        <f>IF(E63&lt;0,"inexhaustible",(2*E4-E63))</f>
        <v/>
      </c>
      <c r="F80" s="98">
        <f>IF(F63&lt;0,"inexhaustible",(2*F4-F63))</f>
        <v/>
      </c>
    </row>
    <row r="81">
      <c r="B81" s="18" t="n"/>
      <c r="C81" s="94" t="n">
        <v>5</v>
      </c>
      <c r="D81" s="98">
        <f>IF(D64&lt;0,"inexhaustible",(2*D5-D64))</f>
        <v/>
      </c>
      <c r="E81" s="98">
        <f>IF(E64&lt;0,"inexhaustible",(2*E5-E64))</f>
        <v/>
      </c>
      <c r="F81" s="98">
        <f>IF(F64&lt;0,"inexhaustible",(2*F5-F64))</f>
        <v/>
      </c>
    </row>
    <row r="82">
      <c r="B82" s="18" t="n"/>
      <c r="C82" s="94" t="n">
        <v>6</v>
      </c>
      <c r="D82" s="98">
        <f>IF(D65&lt;0,"inexhaustible",(2*D6-D65))</f>
        <v/>
      </c>
      <c r="E82" s="98">
        <f>IF(E65&lt;0,"inexhaustible",(2*E6-E65))</f>
        <v/>
      </c>
      <c r="F82" s="98">
        <f>IF(F65&lt;0,"inexhaustible",(2*F6-F65))</f>
        <v/>
      </c>
    </row>
    <row r="83">
      <c r="D83" s="18" t="n"/>
      <c r="E83" s="18" t="n"/>
      <c r="F83" s="18" t="n"/>
    </row>
    <row r="84">
      <c r="B84" s="18" t="n"/>
      <c r="C84" s="18" t="n"/>
      <c r="D84" s="18" t="n"/>
      <c r="E84" s="18" t="n"/>
      <c r="F84" s="18" t="n"/>
    </row>
    <row r="85">
      <c r="B85" s="18" t="n"/>
      <c r="C85" s="13" t="inlineStr">
        <is>
          <t>SigmaELTf</t>
        </is>
      </c>
      <c r="D85" s="94" t="n">
        <v>16</v>
      </c>
      <c r="E85" s="94" t="n">
        <v>17</v>
      </c>
      <c r="F85" s="94" t="n">
        <v>18</v>
      </c>
    </row>
    <row r="86">
      <c r="B86" s="18" t="n"/>
      <c r="C86" s="94" t="n">
        <v>4</v>
      </c>
      <c r="D86" s="98">
        <f>Factories!I27</f>
        <v/>
      </c>
      <c r="E86" s="98">
        <f>Factories!J27</f>
        <v/>
      </c>
      <c r="F86" s="98">
        <f>Factories!K27</f>
        <v/>
      </c>
    </row>
    <row r="87">
      <c r="B87" s="18" t="n"/>
      <c r="C87" s="94" t="n">
        <v>5</v>
      </c>
      <c r="D87" s="98">
        <f>Factories!I28</f>
        <v/>
      </c>
      <c r="E87" s="98">
        <f>Factories!J28</f>
        <v/>
      </c>
      <c r="F87" s="98">
        <f>Factories!K28</f>
        <v/>
      </c>
    </row>
    <row r="88">
      <c r="B88" s="18" t="n"/>
      <c r="C88" s="94" t="n">
        <v>6</v>
      </c>
      <c r="D88" s="98">
        <f>Factories!I29</f>
        <v/>
      </c>
      <c r="E88" s="98">
        <f>Factories!J29</f>
        <v/>
      </c>
      <c r="F88" s="98">
        <f>Factories!K29</f>
        <v/>
      </c>
    </row>
    <row r="89">
      <c r="B89" s="18" t="n"/>
      <c r="C89" s="18" t="n"/>
      <c r="D89" s="18" t="n"/>
      <c r="E89" s="18" t="n"/>
      <c r="F89" s="18" t="n"/>
    </row>
    <row r="90">
      <c r="B90" s="18" t="n"/>
      <c r="C90" s="18" t="n"/>
      <c r="D90" s="18" t="n"/>
      <c r="E90" s="18" t="n"/>
      <c r="F90" s="18" t="n"/>
    </row>
    <row r="91">
      <c r="B91" s="67" t="inlineStr">
        <is>
          <t>Results</t>
        </is>
      </c>
      <c r="C91" s="73" t="inlineStr">
        <is>
          <t>vZf</t>
        </is>
      </c>
      <c r="D91" s="94" t="n">
        <v>16</v>
      </c>
      <c r="E91" s="94" t="n">
        <v>17</v>
      </c>
      <c r="F91" s="94" t="n">
        <v>18</v>
      </c>
    </row>
    <row r="92">
      <c r="B92" s="18" t="n"/>
      <c r="C92" s="94" t="n">
        <v>4</v>
      </c>
      <c r="D92" s="109" t="n">
        <v>2.093514416700788</v>
      </c>
      <c r="E92" s="109" t="n">
        <v>2.049292353934014</v>
      </c>
      <c r="F92" s="109" t="n">
        <v>2.043302670715185</v>
      </c>
      <c r="H92" s="98">
        <f>D92-Factories!O22</f>
        <v/>
      </c>
      <c r="I92" s="98">
        <f>E92-Factories!P22</f>
        <v/>
      </c>
      <c r="J92" s="98">
        <f>F92-Factories!Q22</f>
        <v/>
      </c>
    </row>
    <row r="93">
      <c r="B93" s="18" t="n"/>
      <c r="C93" s="94" t="n">
        <v>5</v>
      </c>
      <c r="D93" s="109" t="n">
        <v>-1.499351753864175e-10</v>
      </c>
      <c r="E93" s="109" t="n">
        <v>2.03892577612238</v>
      </c>
      <c r="F93" s="109" t="n">
        <v>-8.439151599759498e-10</v>
      </c>
      <c r="H93" s="98">
        <f>D93-Factories!O23</f>
        <v/>
      </c>
      <c r="I93" s="98">
        <f>E93-Factories!P23</f>
        <v/>
      </c>
      <c r="J93" s="98">
        <f>F93-Factories!Q23</f>
        <v/>
      </c>
    </row>
    <row r="94">
      <c r="B94" s="18" t="n"/>
      <c r="C94" s="94" t="n">
        <v>6</v>
      </c>
      <c r="D94" s="109" t="n">
        <v>-7.570299942472047e-10</v>
      </c>
      <c r="E94" s="109" t="n">
        <v>2.099206711387424</v>
      </c>
      <c r="F94" s="109" t="n">
        <v>-4.093543282124301e-10</v>
      </c>
      <c r="H94" s="98">
        <f>D94-Factories!O24</f>
        <v/>
      </c>
      <c r="I94" s="98">
        <f>E94-Factories!P24</f>
        <v/>
      </c>
      <c r="J94" s="98">
        <f>F94-Factories!Q24</f>
        <v/>
      </c>
    </row>
    <row r="95">
      <c r="B95" s="18" t="n"/>
      <c r="C95" s="18" t="n"/>
      <c r="D95" s="18" t="n"/>
      <c r="E95" s="18" t="n"/>
      <c r="F95" s="18" t="n"/>
    </row>
    <row r="96">
      <c r="B96" s="18" t="n"/>
      <c r="C96" s="18" t="n"/>
      <c r="D96" s="18" t="n"/>
      <c r="E96" s="18" t="n"/>
      <c r="F96" s="107" t="n"/>
    </row>
    <row r="97">
      <c r="B97" s="18" t="n"/>
      <c r="C97" s="13" t="inlineStr">
        <is>
          <t>vZf*SigmaELTf</t>
        </is>
      </c>
      <c r="D97" s="94" t="n">
        <v>16</v>
      </c>
      <c r="E97" s="94" t="n">
        <v>17</v>
      </c>
      <c r="F97" s="94" t="n">
        <v>18</v>
      </c>
    </row>
    <row r="98">
      <c r="B98" s="18" t="n"/>
      <c r="C98" s="94" t="n">
        <v>4</v>
      </c>
      <c r="D98" s="98">
        <f>D92*D86</f>
        <v/>
      </c>
      <c r="E98" s="98">
        <f>E92*E86</f>
        <v/>
      </c>
      <c r="F98" s="98">
        <f>F92*F86</f>
        <v/>
      </c>
    </row>
    <row r="99">
      <c r="B99" s="18" t="n"/>
      <c r="C99" s="94" t="n">
        <v>5</v>
      </c>
      <c r="D99" s="98">
        <f>D93*D87</f>
        <v/>
      </c>
      <c r="E99" s="98">
        <f>E93*E87</f>
        <v/>
      </c>
      <c r="F99" s="98">
        <f>F93*F87</f>
        <v/>
      </c>
    </row>
    <row r="100">
      <c r="B100" s="18" t="n"/>
      <c r="C100" s="94" t="n">
        <v>6</v>
      </c>
      <c r="D100" s="98">
        <f>D94*D88</f>
        <v/>
      </c>
      <c r="E100" s="98">
        <f>E94*E88</f>
        <v/>
      </c>
      <c r="F100" s="98">
        <f>F94*F88</f>
        <v/>
      </c>
    </row>
    <row r="101">
      <c r="B101" s="18" t="n"/>
      <c r="C101" s="18" t="n"/>
      <c r="D101" s="18" t="n"/>
      <c r="E101" s="18" t="n"/>
      <c r="F101" s="18" t="n"/>
    </row>
    <row r="102">
      <c r="B102" s="18" t="n"/>
      <c r="C102" s="18" t="n"/>
      <c r="D102" s="18" t="n"/>
      <c r="E102" s="18" t="n"/>
      <c r="F102" s="18" t="n"/>
    </row>
    <row r="103">
      <c r="B103" s="18" t="n"/>
      <c r="C103" s="13" t="inlineStr">
        <is>
          <t>RunOutTimef - ELTf</t>
        </is>
      </c>
      <c r="D103" s="94" t="n">
        <v>16</v>
      </c>
      <c r="E103" s="94" t="n">
        <v>17</v>
      </c>
      <c r="F103" s="94" t="n">
        <v>18</v>
      </c>
    </row>
    <row r="104">
      <c r="B104" s="18" t="n"/>
      <c r="C104" s="94" t="n">
        <v>4</v>
      </c>
      <c r="D104" s="98">
        <f>IF(D63&lt;0,"inexhaustible",D63-D4)</f>
        <v/>
      </c>
      <c r="E104" s="98">
        <f>IF(E63&lt;0,"inexhaustible",E63-E4)</f>
        <v/>
      </c>
      <c r="F104" s="98">
        <f>IF(F63&lt;0,"inexhaustible",F63-F4)</f>
        <v/>
      </c>
    </row>
    <row r="105">
      <c r="B105" s="18" t="n"/>
      <c r="C105" s="94" t="n">
        <v>5</v>
      </c>
      <c r="D105" s="98">
        <f>IF(D64&lt;0,"inexhaustible",D64-D5)</f>
        <v/>
      </c>
      <c r="E105" s="98">
        <f>IF(E64&lt;0,"inexhaustible",E64-E5)</f>
        <v/>
      </c>
      <c r="F105" s="98">
        <f>IF(F64&lt;0,"inexhaustible",F64-F5)</f>
        <v/>
      </c>
    </row>
    <row r="106">
      <c r="B106" s="18" t="n"/>
      <c r="C106" s="94" t="n">
        <v>6</v>
      </c>
      <c r="D106" s="98">
        <f>IF(D65&lt;0,"inexhaustible",D65-D6)</f>
        <v/>
      </c>
      <c r="E106" s="98">
        <f>IF(E65&lt;0,"inexhaustible",E65-E6)</f>
        <v/>
      </c>
      <c r="F106" s="98">
        <f>IF(F65&lt;0,"inexhaustible",F65-F6)</f>
        <v/>
      </c>
    </row>
    <row r="107">
      <c r="B107" s="18" t="n"/>
      <c r="C107" s="18" t="n"/>
      <c r="D107" s="18" t="n"/>
      <c r="E107" s="18" t="n"/>
      <c r="F107" s="18" t="n"/>
    </row>
    <row r="108">
      <c r="B108" s="18" t="n"/>
      <c r="C108" s="18" t="n"/>
      <c r="D108" s="18" t="n"/>
      <c r="E108" s="18" t="n"/>
      <c r="F108" s="18" t="n"/>
    </row>
    <row r="109">
      <c r="B109" s="67" t="inlineStr">
        <is>
          <t>Results</t>
        </is>
      </c>
      <c r="C109" s="71" t="inlineStr">
        <is>
          <t>bOmega1f</t>
        </is>
      </c>
      <c r="D109" s="94" t="n">
        <v>16</v>
      </c>
      <c r="E109" s="94" t="n">
        <v>17</v>
      </c>
      <c r="F109" s="94" t="n">
        <v>18</v>
      </c>
    </row>
    <row r="110">
      <c r="B110" s="18" t="n"/>
      <c r="C110" s="94" t="n">
        <v>4</v>
      </c>
      <c r="D110" s="72" t="n">
        <v>0</v>
      </c>
      <c r="E110" s="72" t="n">
        <v>1</v>
      </c>
      <c r="F110" s="72" t="n">
        <v>0</v>
      </c>
    </row>
    <row r="111">
      <c r="B111" s="18" t="n"/>
      <c r="C111" s="94" t="n">
        <v>5</v>
      </c>
      <c r="D111" s="72" t="n">
        <v>0</v>
      </c>
      <c r="E111" s="72" t="n">
        <v>0</v>
      </c>
      <c r="F111" s="72" t="n">
        <v>0</v>
      </c>
    </row>
    <row r="112">
      <c r="B112" s="18" t="n"/>
      <c r="C112" s="94" t="n">
        <v>6</v>
      </c>
      <c r="D112" s="72" t="n">
        <v>0</v>
      </c>
      <c r="E112" s="72" t="n">
        <v>0</v>
      </c>
      <c r="F112" s="72" t="n">
        <v>0</v>
      </c>
    </row>
    <row r="113">
      <c r="B113" s="18" t="n"/>
      <c r="C113" s="18" t="n"/>
      <c r="D113" s="18" t="n"/>
      <c r="E113" s="18" t="n"/>
      <c r="F113" s="18" t="n"/>
    </row>
    <row r="114">
      <c r="B114" s="18" t="n"/>
      <c r="C114" s="18" t="n"/>
      <c r="D114" s="18" t="n"/>
      <c r="E114" s="18" t="n"/>
      <c r="F114" s="18" t="n"/>
    </row>
    <row r="115">
      <c r="B115" s="67" t="inlineStr">
        <is>
          <t>Results</t>
        </is>
      </c>
      <c r="C115" s="71" t="inlineStr">
        <is>
          <t>bOmega2f</t>
        </is>
      </c>
      <c r="D115" s="94" t="n">
        <v>16</v>
      </c>
      <c r="E115" s="94" t="n">
        <v>17</v>
      </c>
      <c r="F115" s="94" t="n">
        <v>18</v>
      </c>
    </row>
    <row r="116">
      <c r="B116" s="18" t="n"/>
      <c r="C116" s="94" t="n">
        <v>4</v>
      </c>
      <c r="D116" s="72" t="n">
        <v>0</v>
      </c>
      <c r="E116" s="72" t="n">
        <v>0</v>
      </c>
      <c r="F116" s="72" t="n">
        <v>0</v>
      </c>
    </row>
    <row r="117">
      <c r="B117" s="18" t="n"/>
      <c r="C117" s="94" t="n">
        <v>5</v>
      </c>
      <c r="D117" s="72" t="n">
        <v>0</v>
      </c>
      <c r="E117" s="72" t="n">
        <v>0</v>
      </c>
      <c r="F117" s="72" t="n">
        <v>0</v>
      </c>
    </row>
    <row r="118">
      <c r="B118" s="18" t="n"/>
      <c r="C118" s="94" t="n">
        <v>6</v>
      </c>
      <c r="D118" s="72" t="n">
        <v>0</v>
      </c>
      <c r="E118" s="72" t="n">
        <v>0</v>
      </c>
      <c r="F118" s="72" t="n">
        <v>0</v>
      </c>
    </row>
    <row r="119">
      <c r="B119" s="18" t="n"/>
      <c r="C119" s="18" t="n"/>
      <c r="D119" s="18" t="n"/>
      <c r="E119" s="18" t="n"/>
      <c r="F119" s="18" t="n"/>
    </row>
    <row r="120">
      <c r="B120" s="18" t="n"/>
      <c r="C120" s="18" t="n"/>
      <c r="D120" s="18" t="n"/>
      <c r="E120" s="18" t="n"/>
      <c r="F120" s="18" t="n"/>
    </row>
    <row r="121">
      <c r="B121" s="67" t="inlineStr">
        <is>
          <t>Results</t>
        </is>
      </c>
      <c r="C121" s="71" t="inlineStr">
        <is>
          <t>bOmega3f</t>
        </is>
      </c>
      <c r="D121" s="94" t="n">
        <v>16</v>
      </c>
      <c r="E121" s="94" t="n">
        <v>17</v>
      </c>
      <c r="F121" s="94" t="n">
        <v>18</v>
      </c>
    </row>
    <row r="122">
      <c r="B122" s="18" t="n"/>
      <c r="C122" s="94" t="n">
        <v>4</v>
      </c>
      <c r="D122" s="72" t="n">
        <v>1</v>
      </c>
      <c r="E122" s="72" t="n">
        <v>0</v>
      </c>
      <c r="F122" s="72" t="n">
        <v>0</v>
      </c>
      <c r="G122" s="13">
        <f>SUM(Factories_Omega3)</f>
        <v/>
      </c>
    </row>
    <row r="123">
      <c r="B123" s="18" t="n"/>
      <c r="C123" s="94" t="n">
        <v>5</v>
      </c>
      <c r="D123" s="72" t="n">
        <v>0</v>
      </c>
      <c r="E123" s="72" t="n">
        <v>1</v>
      </c>
      <c r="F123" s="72" t="n">
        <v>0</v>
      </c>
    </row>
    <row r="124">
      <c r="B124" s="18" t="n"/>
      <c r="C124" s="94" t="n">
        <v>6</v>
      </c>
      <c r="D124" s="72" t="n">
        <v>0</v>
      </c>
      <c r="E124" s="72" t="n">
        <v>1</v>
      </c>
      <c r="F124" s="72" t="n">
        <v>0</v>
      </c>
    </row>
    <row r="125">
      <c r="B125" s="18" t="n"/>
      <c r="C125" s="18" t="n"/>
      <c r="D125" s="18" t="n"/>
      <c r="E125" s="18" t="n"/>
      <c r="F125" s="18" t="n"/>
    </row>
    <row r="126">
      <c r="B126" s="18" t="n"/>
      <c r="C126" s="18" t="n"/>
      <c r="D126" s="18" t="n"/>
      <c r="E126" s="18" t="n"/>
      <c r="F126" s="18" t="n"/>
    </row>
    <row r="127">
      <c r="B127" s="18" t="n"/>
      <c r="C127" s="13" t="inlineStr">
        <is>
          <t>3*SigmaELTf</t>
        </is>
      </c>
      <c r="D127" s="94" t="n">
        <v>16</v>
      </c>
      <c r="E127" s="94" t="n">
        <v>17</v>
      </c>
      <c r="F127" s="94" t="n">
        <v>18</v>
      </c>
    </row>
    <row r="128">
      <c r="B128" s="18" t="n"/>
      <c r="C128" s="94" t="n">
        <v>4</v>
      </c>
      <c r="D128" s="107">
        <f>3*D86</f>
        <v/>
      </c>
      <c r="E128" s="107">
        <f>3*E86</f>
        <v/>
      </c>
      <c r="F128" s="107">
        <f>3*F86</f>
        <v/>
      </c>
    </row>
    <row r="129">
      <c r="B129" s="18" t="n"/>
      <c r="C129" s="94" t="n">
        <v>5</v>
      </c>
      <c r="D129" s="107">
        <f>3*D87</f>
        <v/>
      </c>
      <c r="E129" s="107">
        <f>3*E87</f>
        <v/>
      </c>
      <c r="F129" s="107">
        <f>3*F87</f>
        <v/>
      </c>
    </row>
    <row r="130">
      <c r="B130" s="18" t="n"/>
      <c r="C130" s="94" t="n">
        <v>6</v>
      </c>
      <c r="D130" s="107">
        <f>3*D88</f>
        <v/>
      </c>
      <c r="E130" s="107">
        <f>3*E88</f>
        <v/>
      </c>
      <c r="F130" s="107">
        <f>3*F88</f>
        <v/>
      </c>
    </row>
    <row r="131">
      <c r="B131" s="18" t="n"/>
      <c r="C131" s="18" t="n"/>
      <c r="D131" s="18" t="n"/>
      <c r="E131" s="18" t="n"/>
      <c r="F131" s="18" t="n"/>
    </row>
    <row r="132">
      <c r="B132" s="18" t="n"/>
      <c r="C132" s="18" t="n"/>
      <c r="D132" s="18" t="n"/>
      <c r="E132" s="18" t="n"/>
      <c r="F132" s="18" t="n"/>
    </row>
    <row r="133">
      <c r="B133" s="18" t="n"/>
      <c r="C133" s="51" t="inlineStr">
        <is>
          <t>(3*SigmaELTf)-(RunOutTimef-ELTf)</t>
        </is>
      </c>
      <c r="D133" s="94" t="n">
        <v>16</v>
      </c>
      <c r="E133" s="94" t="n">
        <v>17</v>
      </c>
      <c r="F133" s="94" t="n">
        <v>18</v>
      </c>
    </row>
    <row r="134">
      <c r="B134" s="18" t="n"/>
      <c r="C134" s="94" t="n">
        <v>4</v>
      </c>
      <c r="D134" s="107">
        <f>IF(D63&lt;0,"inexhaustible",(D128-D104))</f>
        <v/>
      </c>
      <c r="E134" s="107">
        <f>IF(E63&lt;0,"inexhaustible",(E128-E104))</f>
        <v/>
      </c>
      <c r="F134" s="107">
        <f>IF(F63&lt;0,"inexhaustible",(F128-F104))</f>
        <v/>
      </c>
    </row>
    <row r="135">
      <c r="B135" s="18" t="n"/>
      <c r="C135" s="94" t="n">
        <v>5</v>
      </c>
      <c r="D135" s="107">
        <f>IF(D64&lt;0,"inexhaustible",(D129-D105))</f>
        <v/>
      </c>
      <c r="E135" s="107">
        <f>IF(E64&lt;0,"inexhaustible",(E129-E105))</f>
        <v/>
      </c>
      <c r="F135" s="107">
        <f>IF(F64&lt;0,"inexhaustible",(F129-F105))</f>
        <v/>
      </c>
    </row>
    <row r="136">
      <c r="B136" s="18" t="n"/>
      <c r="C136" s="94" t="n">
        <v>6</v>
      </c>
      <c r="D136" s="107">
        <f>IF(D65&lt;0,"inexhaustible",(D130-D106))</f>
        <v/>
      </c>
      <c r="E136" s="107">
        <f>IF(E65&lt;0,"inexhaustible",(E130-E106))</f>
        <v/>
      </c>
      <c r="F136" s="107">
        <f>IF(F65&lt;0,"inexhaustible",(F130-F106))</f>
        <v/>
      </c>
    </row>
    <row r="137">
      <c r="B137" s="18" t="n"/>
      <c r="C137" s="18" t="n"/>
      <c r="D137" s="18" t="n"/>
      <c r="E137" s="18" t="n"/>
      <c r="F137" s="18" t="n"/>
    </row>
    <row r="138">
      <c r="B138" s="18" t="n"/>
      <c r="C138" s="18" t="n"/>
      <c r="D138" s="18" t="n"/>
      <c r="E138" s="18" t="n"/>
      <c r="F138" s="18" t="n"/>
    </row>
    <row r="139">
      <c r="B139" s="67" t="inlineStr">
        <is>
          <t>Results</t>
        </is>
      </c>
      <c r="C139" s="71" t="inlineStr">
        <is>
          <t>bOmega4f</t>
        </is>
      </c>
      <c r="D139" s="94" t="n">
        <v>16</v>
      </c>
      <c r="E139" s="94" t="n">
        <v>17</v>
      </c>
      <c r="F139" s="94" t="n">
        <v>18</v>
      </c>
    </row>
    <row r="140">
      <c r="B140" s="18" t="n"/>
      <c r="C140" s="94" t="n">
        <v>4</v>
      </c>
      <c r="D140" s="72" t="n">
        <v>1</v>
      </c>
      <c r="E140" s="72" t="n">
        <v>0</v>
      </c>
      <c r="F140" s="72" t="n">
        <v>0</v>
      </c>
    </row>
    <row r="141">
      <c r="B141" s="18" t="n"/>
      <c r="C141" s="94" t="n">
        <v>5</v>
      </c>
      <c r="D141" s="72" t="n">
        <v>0</v>
      </c>
      <c r="E141" s="72" t="n">
        <v>1</v>
      </c>
      <c r="F141" s="72" t="n">
        <v>0</v>
      </c>
    </row>
    <row r="142">
      <c r="B142" s="18" t="n"/>
      <c r="C142" s="94" t="n">
        <v>6</v>
      </c>
      <c r="D142" s="72" t="n">
        <v>0</v>
      </c>
      <c r="E142" s="72" t="n">
        <v>1</v>
      </c>
      <c r="F142" s="72" t="n">
        <v>0</v>
      </c>
    </row>
    <row r="143">
      <c r="B143" s="18" t="n"/>
      <c r="C143" s="18" t="n"/>
      <c r="D143" s="18" t="n"/>
      <c r="E143" s="18" t="n"/>
      <c r="F143" s="18" t="n"/>
    </row>
    <row r="144">
      <c r="B144" s="18" t="n"/>
      <c r="C144" s="18" t="n"/>
      <c r="D144" s="18" t="n"/>
      <c r="E144" s="18" t="n"/>
      <c r="F144" s="18" t="n"/>
    </row>
    <row r="145">
      <c r="B145" s="67" t="inlineStr">
        <is>
          <t>Results</t>
        </is>
      </c>
      <c r="C145" s="71" t="inlineStr">
        <is>
          <t>bOmega5f</t>
        </is>
      </c>
      <c r="D145" s="94" t="n">
        <v>16</v>
      </c>
      <c r="E145" s="94" t="n">
        <v>17</v>
      </c>
      <c r="F145" s="94" t="n">
        <v>18</v>
      </c>
    </row>
    <row r="146">
      <c r="B146" s="18" t="n"/>
      <c r="C146" s="94" t="n">
        <v>4</v>
      </c>
      <c r="D146" s="72" t="n">
        <v>0</v>
      </c>
      <c r="E146" s="72" t="n">
        <v>0</v>
      </c>
      <c r="F146" s="72" t="n">
        <v>0</v>
      </c>
      <c r="G146" s="13">
        <f>SUM(Factories_Omega5)</f>
        <v/>
      </c>
    </row>
    <row r="147">
      <c r="B147" s="18" t="n"/>
      <c r="C147" s="94" t="n">
        <v>5</v>
      </c>
      <c r="D147" s="72" t="n">
        <v>0</v>
      </c>
      <c r="E147" s="72" t="n">
        <v>0</v>
      </c>
      <c r="F147" s="72" t="n">
        <v>0</v>
      </c>
    </row>
    <row r="148">
      <c r="B148" s="18" t="n"/>
      <c r="C148" s="94" t="n">
        <v>6</v>
      </c>
      <c r="D148" s="72" t="n">
        <v>0</v>
      </c>
      <c r="E148" s="72" t="n">
        <v>0</v>
      </c>
      <c r="F148" s="72" t="n">
        <v>0</v>
      </c>
    </row>
    <row r="149">
      <c r="B149" s="18" t="n"/>
      <c r="C149" s="18" t="n"/>
      <c r="D149" s="18" t="n"/>
      <c r="E149" s="18" t="n"/>
      <c r="F149" s="18" t="n"/>
    </row>
    <row r="150">
      <c r="B150" s="18" t="n"/>
      <c r="C150" s="18" t="n"/>
      <c r="D150" s="18" t="n"/>
      <c r="E150" s="18" t="n"/>
      <c r="F150" s="18" t="n"/>
    </row>
    <row r="151">
      <c r="B151" s="67" t="inlineStr">
        <is>
          <t>Results</t>
        </is>
      </c>
      <c r="C151" s="71" t="inlineStr">
        <is>
          <t>bOmega6f</t>
        </is>
      </c>
      <c r="D151" s="94" t="n">
        <v>16</v>
      </c>
      <c r="E151" s="94" t="n">
        <v>17</v>
      </c>
      <c r="F151" s="94" t="n">
        <v>18</v>
      </c>
    </row>
    <row r="152">
      <c r="B152" s="18" t="n"/>
      <c r="C152" s="94" t="n">
        <v>4</v>
      </c>
      <c r="D152" s="72" t="n">
        <v>0</v>
      </c>
      <c r="E152" s="72" t="n">
        <v>0</v>
      </c>
      <c r="F152" s="72" t="n">
        <v>0</v>
      </c>
      <c r="G152" s="13">
        <f>SUM(Factories_Omega6)</f>
        <v/>
      </c>
    </row>
    <row r="153">
      <c r="B153" s="18" t="n"/>
      <c r="C153" s="94" t="n">
        <v>5</v>
      </c>
      <c r="D153" s="72" t="n">
        <v>0</v>
      </c>
      <c r="E153" s="72" t="n">
        <v>0</v>
      </c>
      <c r="F153" s="72" t="n">
        <v>0</v>
      </c>
    </row>
    <row r="154">
      <c r="B154" s="18" t="n"/>
      <c r="C154" s="94" t="n">
        <v>6</v>
      </c>
      <c r="D154" s="72" t="n">
        <v>0</v>
      </c>
      <c r="E154" s="72" t="n">
        <v>0</v>
      </c>
      <c r="F154" s="72" t="n">
        <v>0</v>
      </c>
    </row>
    <row r="155">
      <c r="B155" s="18" t="n"/>
      <c r="C155" s="18" t="n"/>
      <c r="D155" s="18" t="n"/>
      <c r="E155" s="18" t="n"/>
      <c r="F155" s="18" t="n"/>
    </row>
    <row r="156">
      <c r="B156" s="18" t="n"/>
      <c r="C156" s="18" t="n"/>
      <c r="D156" s="18" t="n"/>
      <c r="E156" s="18" t="n"/>
      <c r="F156" s="18" t="n"/>
    </row>
    <row r="157">
      <c r="B157" s="18" t="n"/>
      <c r="C157" s="18" t="inlineStr">
        <is>
          <t>Total</t>
        </is>
      </c>
      <c r="D157" s="94" t="n">
        <v>16</v>
      </c>
      <c r="E157" s="94" t="n">
        <v>17</v>
      </c>
      <c r="F157" s="94" t="n">
        <v>18</v>
      </c>
    </row>
    <row r="158">
      <c r="B158" s="18" t="n"/>
      <c r="C158" s="94" t="n">
        <v>4</v>
      </c>
      <c r="D158" s="48">
        <f>D39+D122+D146+D152+D45</f>
        <v/>
      </c>
      <c r="E158" s="48">
        <f>E39+E122+E146+E152+E45</f>
        <v/>
      </c>
      <c r="F158" s="48">
        <f>F39+F122+F146+F152+F45</f>
        <v/>
      </c>
      <c r="G158" s="48">
        <f>SUM(D158:F160)</f>
        <v/>
      </c>
    </row>
    <row r="159">
      <c r="B159" s="18" t="n"/>
      <c r="C159" s="94" t="n">
        <v>5</v>
      </c>
      <c r="D159" s="48">
        <f>D40+D123+D147+D153+D46</f>
        <v/>
      </c>
      <c r="E159" s="48">
        <f>E40+E123+E147+E153+E46</f>
        <v/>
      </c>
      <c r="F159" s="48">
        <f>F40+F123+F147+F153+F46</f>
        <v/>
      </c>
    </row>
    <row r="160">
      <c r="B160" s="18" t="n"/>
      <c r="C160" s="94" t="n">
        <v>6</v>
      </c>
      <c r="D160" s="48">
        <f>D41+D124+D148+D154+D47</f>
        <v/>
      </c>
      <c r="E160" s="48">
        <f>E41+E124+E148+E154+E47</f>
        <v/>
      </c>
      <c r="F160" s="48">
        <f>F41+F124+F148+F154+F47</f>
        <v/>
      </c>
    </row>
    <row r="161">
      <c r="B161" s="18" t="n"/>
      <c r="C161" s="18" t="n"/>
      <c r="D161" s="18" t="n"/>
      <c r="E161" s="18" t="n"/>
      <c r="F161" s="18" t="n"/>
    </row>
    <row r="162">
      <c r="B162" s="18" t="n"/>
      <c r="C162" s="18" t="n"/>
      <c r="D162" s="18" t="n"/>
      <c r="E162" s="18" t="n"/>
      <c r="F162" s="18" t="n"/>
    </row>
    <row r="163">
      <c r="B163" s="18" t="n"/>
      <c r="C163" s="18" t="inlineStr">
        <is>
          <t>Hf</t>
        </is>
      </c>
      <c r="D163" s="94" t="n">
        <v>16</v>
      </c>
      <c r="E163" s="94" t="n">
        <v>17</v>
      </c>
      <c r="F163" s="94" t="n">
        <v>18</v>
      </c>
    </row>
    <row r="164">
      <c r="B164" s="18" t="n"/>
      <c r="C164" s="94" t="n">
        <v>4</v>
      </c>
      <c r="D164" s="98">
        <f>Factories!I6</f>
        <v/>
      </c>
      <c r="E164" s="98">
        <f>Factories!J6</f>
        <v/>
      </c>
      <c r="F164" s="98">
        <f>Factories!K6</f>
        <v/>
      </c>
    </row>
    <row r="165">
      <c r="B165" s="18" t="n"/>
      <c r="C165" s="94" t="n">
        <v>5</v>
      </c>
      <c r="D165" s="98">
        <f>Factories!I7</f>
        <v/>
      </c>
      <c r="E165" s="98">
        <f>Factories!J7</f>
        <v/>
      </c>
      <c r="F165" s="98">
        <f>Factories!K7</f>
        <v/>
      </c>
    </row>
    <row r="166">
      <c r="B166" s="18" t="n"/>
      <c r="C166" s="94" t="n">
        <v>6</v>
      </c>
      <c r="D166" s="98">
        <f>Factories!I8</f>
        <v/>
      </c>
      <c r="E166" s="98">
        <f>Factories!J8</f>
        <v/>
      </c>
      <c r="F166" s="98">
        <f>Factories!K8</f>
        <v/>
      </c>
    </row>
    <row r="167">
      <c r="B167" s="18" t="n"/>
      <c r="C167" s="18" t="n"/>
      <c r="D167" s="18" t="n"/>
      <c r="E167" s="18" t="n"/>
      <c r="F167" s="18" t="n"/>
    </row>
    <row r="168">
      <c r="B168" s="18" t="n"/>
      <c r="C168" s="18" t="inlineStr">
        <is>
          <t>SigmaNDf</t>
        </is>
      </c>
      <c r="D168" s="94" t="n">
        <v>16</v>
      </c>
      <c r="E168" s="94" t="n">
        <v>17</v>
      </c>
      <c r="F168" s="94" t="n">
        <v>18</v>
      </c>
    </row>
    <row r="169">
      <c r="B169" s="18" t="n"/>
      <c r="C169" s="94" t="n">
        <v>4</v>
      </c>
      <c r="D169" s="98">
        <f>Factories!I17</f>
        <v/>
      </c>
      <c r="E169" s="98">
        <f>Factories!J17</f>
        <v/>
      </c>
      <c r="F169" s="98">
        <f>Factories!K17</f>
        <v/>
      </c>
    </row>
    <row r="170">
      <c r="B170" s="18" t="n"/>
      <c r="C170" s="94" t="n">
        <v>5</v>
      </c>
      <c r="D170" s="98">
        <f>Factories!I18</f>
        <v/>
      </c>
      <c r="E170" s="98">
        <f>Factories!J18</f>
        <v/>
      </c>
      <c r="F170" s="98">
        <f>Factories!K18</f>
        <v/>
      </c>
    </row>
    <row r="171">
      <c r="B171" s="18" t="n"/>
      <c r="C171" s="94" t="n">
        <v>6</v>
      </c>
      <c r="D171" s="98">
        <f>Factories!I19</f>
        <v/>
      </c>
      <c r="E171" s="98">
        <f>Factories!J19</f>
        <v/>
      </c>
      <c r="F171" s="98">
        <f>Factories!K19</f>
        <v/>
      </c>
    </row>
    <row r="172">
      <c r="B172" s="18" t="n"/>
      <c r="C172" s="18" t="n"/>
      <c r="D172" s="18" t="n"/>
      <c r="E172" s="18" t="n"/>
      <c r="F172" s="18" t="n"/>
    </row>
    <row r="173">
      <c r="B173" s="18" t="n"/>
      <c r="C173" s="18" t="n"/>
      <c r="D173" s="18" t="n"/>
      <c r="E173" s="18" t="n"/>
      <c r="F173" s="18" t="n"/>
    </row>
    <row r="174">
      <c r="B174" s="67" t="inlineStr">
        <is>
          <t>Results</t>
        </is>
      </c>
      <c r="C174" s="71" t="inlineStr">
        <is>
          <t>vRadicandf</t>
        </is>
      </c>
      <c r="D174" s="94" t="n">
        <v>16</v>
      </c>
      <c r="E174" s="94" t="n">
        <v>17</v>
      </c>
      <c r="F174" s="94" t="n">
        <v>18</v>
      </c>
      <c r="H174" s="18" t="n"/>
      <c r="I174" s="13" t="n">
        <v>1</v>
      </c>
      <c r="J174" s="13" t="n">
        <v>2</v>
      </c>
      <c r="K174" s="13" t="n">
        <v>3</v>
      </c>
    </row>
    <row r="175">
      <c r="B175" s="18" t="n"/>
      <c r="C175" s="94" t="n">
        <v>4</v>
      </c>
      <c r="D175" s="109" t="n">
        <v>1141625.237875594</v>
      </c>
      <c r="E175" s="109" t="n">
        <v>1256723.382672</v>
      </c>
      <c r="F175" s="109" t="n">
        <v>0</v>
      </c>
      <c r="H175" s="18" t="n"/>
      <c r="I175" s="98">
        <f>D175^0.5</f>
        <v/>
      </c>
      <c r="J175" s="98">
        <f>E175^0.5</f>
        <v/>
      </c>
      <c r="K175" s="98">
        <f>F175^0.5</f>
        <v/>
      </c>
    </row>
    <row r="176">
      <c r="B176" s="18" t="n"/>
      <c r="C176" s="94" t="n">
        <v>5</v>
      </c>
      <c r="D176" s="109" t="n">
        <v>0</v>
      </c>
      <c r="E176" s="109" t="n">
        <v>1083114.620553598</v>
      </c>
      <c r="F176" s="109" t="n">
        <v>0</v>
      </c>
      <c r="H176" s="18" t="n"/>
      <c r="I176" s="98">
        <f>D176^0.5</f>
        <v/>
      </c>
      <c r="J176" s="98">
        <f>E176^0.5</f>
        <v/>
      </c>
      <c r="K176" s="98">
        <f>F176^0.5</f>
        <v/>
      </c>
    </row>
    <row r="177">
      <c r="B177" s="18" t="n"/>
      <c r="C177" s="94" t="n">
        <v>6</v>
      </c>
      <c r="D177" s="109" t="n">
        <v>0</v>
      </c>
      <c r="E177" s="109" t="n">
        <v>850243.5531072022</v>
      </c>
      <c r="F177" s="109" t="n">
        <v>0</v>
      </c>
      <c r="H177" s="18" t="n"/>
      <c r="I177" s="98">
        <f>D177^0.5</f>
        <v/>
      </c>
      <c r="J177" s="98">
        <f>E177^0.5</f>
        <v/>
      </c>
      <c r="K177" s="98">
        <f>F177^0.5</f>
        <v/>
      </c>
    </row>
    <row r="178">
      <c r="B178" s="18" t="n"/>
      <c r="C178" s="18" t="n"/>
      <c r="D178" s="18" t="n"/>
      <c r="E178" s="18" t="n"/>
      <c r="F178" s="18" t="n"/>
      <c r="H178" s="18" t="n"/>
      <c r="I178" s="18" t="n"/>
      <c r="J178" s="18" t="n"/>
      <c r="K178" s="18" t="n"/>
    </row>
    <row r="179">
      <c r="B179" s="18" t="n"/>
      <c r="C179" s="18" t="n"/>
      <c r="D179" s="18" t="n"/>
      <c r="E179" s="18" t="n"/>
      <c r="F179" s="18" t="n"/>
      <c r="H179" s="18" t="n"/>
      <c r="I179" s="18" t="n"/>
      <c r="J179" s="18" t="n"/>
      <c r="K179" s="18" t="n"/>
    </row>
    <row r="180">
      <c r="B180" s="67" t="inlineStr">
        <is>
          <t>Results</t>
        </is>
      </c>
      <c r="C180" s="71" t="inlineStr">
        <is>
          <t>vSQRTf</t>
        </is>
      </c>
      <c r="D180" s="94" t="n">
        <v>16</v>
      </c>
      <c r="E180" s="94" t="n">
        <v>17</v>
      </c>
      <c r="F180" s="94" t="n">
        <v>18</v>
      </c>
      <c r="H180" s="18" t="n"/>
      <c r="I180" s="13" t="n">
        <v>1</v>
      </c>
      <c r="J180" s="13" t="n">
        <v>2</v>
      </c>
      <c r="K180" s="13" t="n">
        <v>3</v>
      </c>
    </row>
    <row r="181">
      <c r="B181" s="18" t="n"/>
      <c r="C181" s="94" t="n">
        <v>4</v>
      </c>
      <c r="D181" s="109" t="n">
        <v>1069</v>
      </c>
      <c r="E181" s="109" t="n">
        <v>1122</v>
      </c>
      <c r="F181" s="109" t="n">
        <v>1</v>
      </c>
      <c r="H181" s="18" t="n"/>
      <c r="I181" s="98">
        <f>I175-D181</f>
        <v/>
      </c>
      <c r="J181" s="98">
        <f>J175-E181</f>
        <v/>
      </c>
      <c r="K181" s="98">
        <f>K175-F181</f>
        <v/>
      </c>
    </row>
    <row r="182">
      <c r="B182" s="18" t="n"/>
      <c r="C182" s="94" t="n">
        <v>5</v>
      </c>
      <c r="D182" s="109" t="n">
        <v>1</v>
      </c>
      <c r="E182" s="109" t="n">
        <v>1041</v>
      </c>
      <c r="F182" s="109" t="n">
        <v>1</v>
      </c>
      <c r="H182" s="18" t="n"/>
      <c r="I182" s="98">
        <f>I176-D182</f>
        <v/>
      </c>
      <c r="J182" s="98">
        <f>J176-E182</f>
        <v/>
      </c>
      <c r="K182" s="98">
        <f>K176-F182</f>
        <v/>
      </c>
    </row>
    <row r="183">
      <c r="B183" s="18" t="n"/>
      <c r="C183" s="94" t="n">
        <v>6</v>
      </c>
      <c r="D183" s="109" t="n">
        <v>1</v>
      </c>
      <c r="E183" s="109" t="n">
        <v>923</v>
      </c>
      <c r="F183" s="109" t="n">
        <v>1</v>
      </c>
      <c r="H183" s="18" t="n"/>
      <c r="I183" s="98">
        <f>I177-D183</f>
        <v/>
      </c>
      <c r="J183" s="98">
        <f>J177-E183</f>
        <v/>
      </c>
      <c r="K183" s="98">
        <f>K177-F183</f>
        <v/>
      </c>
    </row>
    <row r="184">
      <c r="B184" s="18" t="n"/>
      <c r="C184" s="13" t="n"/>
      <c r="D184" s="18" t="n"/>
      <c r="E184" s="18" t="n"/>
      <c r="F184" s="18" t="n"/>
    </row>
    <row r="185">
      <c r="B185" s="18" t="n"/>
      <c r="C185" s="18" t="n"/>
      <c r="D185" s="18" t="n"/>
      <c r="E185" s="18" t="n"/>
      <c r="F185" s="18" t="n"/>
    </row>
    <row r="186">
      <c r="B186" s="18" t="n"/>
      <c r="C186" s="18" t="inlineStr">
        <is>
          <t>Optimal solution (SS)</t>
        </is>
      </c>
      <c r="D186" s="94" t="n">
        <v>16</v>
      </c>
      <c r="E186" s="94" t="n">
        <v>17</v>
      </c>
      <c r="F186" s="94" t="n">
        <v>18</v>
      </c>
    </row>
    <row r="187">
      <c r="B187" s="18" t="n"/>
      <c r="C187" s="94" t="n">
        <v>4</v>
      </c>
      <c r="D187" s="98">
        <f>D164*D229</f>
        <v/>
      </c>
      <c r="E187" s="98">
        <f>E164*E229</f>
        <v/>
      </c>
      <c r="F187" s="98">
        <f>F164*F229</f>
        <v/>
      </c>
    </row>
    <row r="188">
      <c r="B188" s="18" t="n"/>
      <c r="C188" s="94" t="n">
        <v>5</v>
      </c>
      <c r="D188" s="98">
        <f>D165*D230</f>
        <v/>
      </c>
      <c r="E188" s="98">
        <f>E165*E230</f>
        <v/>
      </c>
      <c r="F188" s="98">
        <f>F165*F230</f>
        <v/>
      </c>
    </row>
    <row r="189">
      <c r="B189" s="18" t="n"/>
      <c r="C189" s="94" t="n">
        <v>6</v>
      </c>
      <c r="D189" s="98">
        <f>D166*D231</f>
        <v/>
      </c>
      <c r="E189" s="98">
        <f>E166*E231</f>
        <v/>
      </c>
      <c r="F189" s="98">
        <f>F166*F231</f>
        <v/>
      </c>
    </row>
    <row r="190">
      <c r="B190" s="18" t="n"/>
      <c r="C190" s="18" t="n"/>
      <c r="D190" s="18" t="n"/>
      <c r="E190" s="18" t="n"/>
      <c r="F190" s="18" t="n"/>
    </row>
    <row r="191">
      <c r="B191" s="18" t="n"/>
      <c r="C191" s="18" t="n"/>
      <c r="D191" s="18" t="n"/>
      <c r="E191" s="18" t="n"/>
      <c r="F191" s="18" t="n"/>
      <c r="N191" s="59" t="inlineStr">
        <is>
          <t>COMPARAÇÃO</t>
        </is>
      </c>
    </row>
    <row r="192">
      <c r="B192" s="18" t="n"/>
      <c r="C192" s="18" t="inlineStr">
        <is>
          <t>vZf</t>
        </is>
      </c>
      <c r="D192" s="94" t="n">
        <v>16</v>
      </c>
      <c r="E192" s="94" t="n">
        <v>17</v>
      </c>
      <c r="F192" s="94" t="n">
        <v>18</v>
      </c>
      <c r="H192" s="18" t="inlineStr">
        <is>
          <t>vZf</t>
        </is>
      </c>
      <c r="I192" s="13" t="n">
        <v>1</v>
      </c>
      <c r="J192" s="13" t="n">
        <v>2</v>
      </c>
      <c r="K192" s="13" t="n">
        <v>3</v>
      </c>
      <c r="L192" s="13" t="n"/>
      <c r="M192" s="13" t="n"/>
      <c r="N192" s="48" t="inlineStr">
        <is>
          <t>vZf</t>
        </is>
      </c>
      <c r="O192" s="48" t="n">
        <v>1</v>
      </c>
      <c r="P192" s="48" t="n">
        <v>2</v>
      </c>
      <c r="Q192" s="48" t="n">
        <v>3</v>
      </c>
    </row>
    <row r="193">
      <c r="B193" s="18" t="n"/>
      <c r="C193" s="94" t="n">
        <v>4</v>
      </c>
      <c r="D193" s="98">
        <f>D92</f>
        <v/>
      </c>
      <c r="E193" s="98">
        <f>E92</f>
        <v/>
      </c>
      <c r="F193" s="98">
        <f>F92</f>
        <v/>
      </c>
      <c r="H193" s="13" t="n">
        <v>1</v>
      </c>
      <c r="I193" s="98" t="n">
        <v>0</v>
      </c>
      <c r="J193" s="98" t="n">
        <v>0</v>
      </c>
      <c r="K193" s="98" t="n">
        <v>0</v>
      </c>
      <c r="L193" s="98" t="n"/>
      <c r="M193" s="98" t="n"/>
      <c r="N193" s="48" t="n">
        <v>1</v>
      </c>
      <c r="O193" s="18">
        <f>D193-I193</f>
        <v/>
      </c>
      <c r="P193" s="18">
        <f>E193-J193</f>
        <v/>
      </c>
      <c r="Q193" s="18">
        <f>F193-K193</f>
        <v/>
      </c>
      <c r="AD193" s="13" t="n"/>
      <c r="AE193" s="13" t="n"/>
      <c r="AF193" s="13" t="n"/>
      <c r="AG193" s="13" t="n"/>
      <c r="AH193" s="13" t="n"/>
      <c r="AI193" s="13" t="n"/>
      <c r="AJ193" s="18" t="n"/>
      <c r="AK193" s="18" t="n"/>
    </row>
    <row r="194">
      <c r="B194" s="18" t="n"/>
      <c r="C194" s="94" t="n">
        <v>5</v>
      </c>
      <c r="D194" s="98">
        <f>D93</f>
        <v/>
      </c>
      <c r="E194" s="98">
        <f>E93</f>
        <v/>
      </c>
      <c r="F194" s="98">
        <f>F93</f>
        <v/>
      </c>
      <c r="H194" s="13" t="n">
        <v>2</v>
      </c>
      <c r="I194" s="98" t="n">
        <v>-6.705569433052005e-10</v>
      </c>
      <c r="J194" s="98" t="n">
        <v>8.023697262160567e-10</v>
      </c>
      <c r="K194" s="98" t="n">
        <v>0</v>
      </c>
      <c r="L194" s="98" t="n"/>
      <c r="M194" s="98" t="n"/>
      <c r="N194" s="48" t="n">
        <v>2</v>
      </c>
      <c r="O194" s="18">
        <f>D194-I194</f>
        <v/>
      </c>
      <c r="P194" s="18">
        <f>E194-J194</f>
        <v/>
      </c>
      <c r="Q194" s="18">
        <f>F194-K194</f>
        <v/>
      </c>
      <c r="AD194" s="98" t="n"/>
      <c r="AE194" s="98" t="n"/>
      <c r="AF194" s="98" t="n"/>
      <c r="AG194" s="98" t="n"/>
      <c r="AH194" s="98" t="n"/>
      <c r="AI194" s="98" t="n"/>
      <c r="AJ194" s="18" t="n"/>
      <c r="AK194" s="48" t="n"/>
    </row>
    <row r="195">
      <c r="B195" s="18" t="n"/>
      <c r="C195" s="94" t="n">
        <v>6</v>
      </c>
      <c r="D195" s="98">
        <f>D94</f>
        <v/>
      </c>
      <c r="E195" s="98">
        <f>E94</f>
        <v/>
      </c>
      <c r="F195" s="98">
        <f>F94</f>
        <v/>
      </c>
      <c r="H195" s="13" t="n">
        <v>3</v>
      </c>
      <c r="I195" s="98" t="n">
        <v>-6.422595788535546e-11</v>
      </c>
      <c r="J195" s="98" t="n">
        <v>0</v>
      </c>
      <c r="K195" s="98" t="n">
        <v>0</v>
      </c>
      <c r="L195" s="98" t="n"/>
      <c r="M195" s="98" t="n"/>
      <c r="N195" s="48" t="n">
        <v>3</v>
      </c>
      <c r="O195" s="18">
        <f>D195-I195</f>
        <v/>
      </c>
      <c r="P195" s="18">
        <f>E195-J195</f>
        <v/>
      </c>
      <c r="Q195" s="18">
        <f>F195-K195</f>
        <v/>
      </c>
      <c r="AD195" s="98" t="n"/>
      <c r="AE195" s="98" t="n"/>
      <c r="AF195" s="98" t="n"/>
      <c r="AG195" s="98" t="n"/>
      <c r="AH195" s="98" t="n"/>
      <c r="AI195" s="98" t="n"/>
      <c r="AJ195" s="18" t="n"/>
      <c r="AK195" s="48" t="n"/>
    </row>
    <row r="196">
      <c r="B196" s="18" t="n"/>
      <c r="C196" s="18" t="n"/>
      <c r="D196" s="18" t="n"/>
      <c r="E196" s="18" t="n"/>
      <c r="F196" s="18" t="n"/>
      <c r="AD196" s="98" t="n"/>
      <c r="AE196" s="98" t="n"/>
      <c r="AF196" s="98" t="n"/>
      <c r="AG196" s="98" t="n"/>
      <c r="AH196" s="98" t="n"/>
      <c r="AI196" s="98" t="n"/>
      <c r="AJ196" s="18" t="n"/>
      <c r="AK196" s="48" t="n"/>
    </row>
    <row r="197">
      <c r="B197" s="18" t="n"/>
      <c r="C197" s="18" t="n"/>
      <c r="D197" s="18" t="n"/>
      <c r="E197" s="18" t="n"/>
      <c r="F197" s="18" t="n"/>
    </row>
    <row r="198">
      <c r="B198" s="67" t="inlineStr">
        <is>
          <t>Results</t>
        </is>
      </c>
      <c r="C198" s="71" t="inlineStr">
        <is>
          <t>NetDemandf (Products/day)</t>
        </is>
      </c>
      <c r="D198" s="94" t="n">
        <v>16</v>
      </c>
      <c r="E198" s="94" t="n">
        <v>17</v>
      </c>
      <c r="F198" s="94" t="n">
        <v>18</v>
      </c>
    </row>
    <row r="199">
      <c r="B199" s="18" t="n"/>
      <c r="C199" s="94" t="n">
        <v>4</v>
      </c>
      <c r="D199" s="109" t="n">
        <v>503.6499999999999</v>
      </c>
      <c r="E199" s="109" t="n">
        <v>170.29</v>
      </c>
      <c r="F199" s="109" t="n">
        <v>140.76</v>
      </c>
    </row>
    <row r="200">
      <c r="B200" s="18" t="n"/>
      <c r="C200" s="94" t="n">
        <v>5</v>
      </c>
      <c r="D200" s="109" t="n">
        <v>-200.04</v>
      </c>
      <c r="E200" s="109" t="n">
        <v>190.3700000000001</v>
      </c>
      <c r="F200" s="109" t="n">
        <v>-404.96</v>
      </c>
    </row>
    <row r="201">
      <c r="B201" s="18" t="n"/>
      <c r="C201" s="94" t="n">
        <v>6</v>
      </c>
      <c r="D201" s="109" t="n">
        <v>-331.54</v>
      </c>
      <c r="E201" s="109" t="n">
        <v>351.01</v>
      </c>
      <c r="F201" s="109" t="n">
        <v>-972.8899999999999</v>
      </c>
    </row>
    <row r="202">
      <c r="B202" s="18" t="n"/>
      <c r="C202" s="18" t="n"/>
      <c r="D202" s="18" t="n"/>
      <c r="E202" s="18" t="n"/>
      <c r="F202" s="18" t="n"/>
    </row>
    <row r="203">
      <c r="B203" s="18" t="n"/>
      <c r="C203" s="18" t="n"/>
      <c r="D203" s="18" t="n"/>
      <c r="E203" s="18" t="n"/>
      <c r="F203" s="18" t="n"/>
    </row>
    <row r="204">
      <c r="B204" s="74" t="inlineStr">
        <is>
          <t>?</t>
        </is>
      </c>
      <c r="C204" s="18" t="inlineStr">
        <is>
          <t>Safety Stock runout (days)</t>
        </is>
      </c>
      <c r="D204" s="94" t="n">
        <v>16</v>
      </c>
      <c r="E204" s="94" t="n">
        <v>17</v>
      </c>
      <c r="F204" s="94" t="n">
        <v>18</v>
      </c>
    </row>
    <row r="205">
      <c r="B205" s="18" t="n"/>
      <c r="C205" s="94" t="n">
        <v>4</v>
      </c>
      <c r="D205" s="98">
        <f>IF(D199&lt;=0,"inexhaustible",(D181+(-1*D16*D199))/D199)</f>
        <v/>
      </c>
      <c r="E205" s="98">
        <f>IF(E199&lt;=0,"inexhaustible",(E181+(-1*E16*E199))/E199)</f>
        <v/>
      </c>
      <c r="F205" s="98">
        <f>IF(F199&lt;=0,"inexhaustible",(F181+(-1*F16*F199))/F199)</f>
        <v/>
      </c>
    </row>
    <row r="206">
      <c r="B206" s="18" t="n"/>
      <c r="C206" s="94" t="n">
        <v>5</v>
      </c>
      <c r="D206" s="98">
        <f>IF(D200&lt;=0,"inexhaustible",(D182+(-1*D17*D200))/D200)</f>
        <v/>
      </c>
      <c r="E206" s="98">
        <f>IF(E200&lt;=0,"inexhaustible",(E182+(-1*E17*E200))/E200)</f>
        <v/>
      </c>
      <c r="F206" s="98">
        <f>IF(F200&lt;=0,"inexhaustible",(F182+(-1*F17*F200))/F200)</f>
        <v/>
      </c>
    </row>
    <row r="207">
      <c r="B207" s="18" t="n"/>
      <c r="C207" s="94" t="n">
        <v>6</v>
      </c>
      <c r="D207" s="98">
        <f>IF(D201&lt;=0,"inexhaustible",(D183+(-1*D18*D201))/D201)</f>
        <v/>
      </c>
      <c r="E207" s="98">
        <f>IF(E201&lt;=0,"inexhaustible",(E183+(-1*E18*E201))/E201)</f>
        <v/>
      </c>
      <c r="F207" s="98">
        <f>IF(F201&lt;=0,"inexhaustible",(F183+(-1*F18*F201))/F201)</f>
        <v/>
      </c>
    </row>
    <row r="208">
      <c r="B208" s="18" t="n"/>
      <c r="C208" s="18" t="n"/>
      <c r="D208" s="18" t="n"/>
      <c r="E208" s="18" t="n"/>
      <c r="F208" s="18" t="n"/>
    </row>
    <row r="209">
      <c r="B209" s="18" t="n"/>
      <c r="C209" s="18" t="n"/>
      <c r="D209" s="18" t="n"/>
      <c r="E209" s="18" t="n"/>
      <c r="F209" s="18" t="n"/>
      <c r="M209" s="18" t="inlineStr">
        <is>
          <t>COMPARAÇÃO</t>
        </is>
      </c>
      <c r="N209" s="18" t="n"/>
    </row>
    <row r="210">
      <c r="B210" s="67" t="inlineStr">
        <is>
          <t>Results</t>
        </is>
      </c>
      <c r="C210" s="71" t="inlineStr">
        <is>
          <t>vGReorderf</t>
        </is>
      </c>
      <c r="D210" s="94" t="n">
        <v>16</v>
      </c>
      <c r="E210" s="94" t="n">
        <v>17</v>
      </c>
      <c r="F210" s="94" t="n">
        <v>18</v>
      </c>
      <c r="H210" s="13" t="inlineStr">
        <is>
          <t>vGReorderf</t>
        </is>
      </c>
      <c r="I210" s="13" t="n">
        <v>16</v>
      </c>
      <c r="J210" s="13" t="n">
        <v>17</v>
      </c>
      <c r="K210" s="13" t="n">
        <v>18</v>
      </c>
      <c r="M210" s="48" t="inlineStr">
        <is>
          <t>vZf</t>
        </is>
      </c>
      <c r="N210" s="13" t="n">
        <v>16</v>
      </c>
      <c r="O210" s="13" t="n">
        <v>17</v>
      </c>
      <c r="P210" s="13" t="n">
        <v>18</v>
      </c>
    </row>
    <row r="211">
      <c r="B211" s="18" t="n"/>
      <c r="C211" s="94" t="n">
        <v>4</v>
      </c>
      <c r="D211" s="111" t="n">
        <v>3531.344849999999</v>
      </c>
      <c r="E211" s="111" t="n">
        <v>2232.46109</v>
      </c>
      <c r="F211" s="111" t="n">
        <v>0</v>
      </c>
      <c r="H211" s="13" t="n">
        <v>4</v>
      </c>
      <c r="I211" s="13" t="n">
        <v>3531.344849999999</v>
      </c>
      <c r="J211" s="13" t="n">
        <v>2232.46109</v>
      </c>
      <c r="K211" s="13" t="n">
        <v>0</v>
      </c>
      <c r="M211" s="13" t="n">
        <v>4</v>
      </c>
      <c r="N211" s="18">
        <f>D211-I211</f>
        <v/>
      </c>
      <c r="O211" s="18">
        <f>E211-J211</f>
        <v/>
      </c>
      <c r="P211" s="18">
        <f>F211-K211</f>
        <v/>
      </c>
    </row>
    <row r="212">
      <c r="B212" s="18" t="n"/>
      <c r="C212" s="94" t="n">
        <v>5</v>
      </c>
      <c r="D212" s="111" t="n">
        <v>0</v>
      </c>
      <c r="E212" s="111" t="n">
        <v>2322.951580000001</v>
      </c>
      <c r="F212" s="111" t="n">
        <v>0</v>
      </c>
      <c r="H212" s="13" t="n">
        <v>5</v>
      </c>
      <c r="I212" s="13" t="n">
        <v>0</v>
      </c>
      <c r="J212" s="13" t="n">
        <v>2322.951580000001</v>
      </c>
      <c r="K212" s="13" t="n">
        <v>0</v>
      </c>
      <c r="M212" s="13" t="n">
        <v>5</v>
      </c>
      <c r="N212" s="18">
        <f>D212-I212</f>
        <v/>
      </c>
      <c r="O212" s="18">
        <f>E212-J212</f>
        <v/>
      </c>
      <c r="P212" s="18">
        <f>F212-K212</f>
        <v/>
      </c>
    </row>
    <row r="213">
      <c r="B213" s="18" t="n"/>
      <c r="C213" s="94" t="n">
        <v>6</v>
      </c>
      <c r="D213" s="111" t="n">
        <v>0</v>
      </c>
      <c r="E213" s="111" t="n">
        <v>2852.15096</v>
      </c>
      <c r="F213" s="111" t="n">
        <v>0</v>
      </c>
      <c r="H213" s="13" t="n">
        <v>6</v>
      </c>
      <c r="I213" s="13" t="n">
        <v>0</v>
      </c>
      <c r="J213" s="13" t="n">
        <v>2852.15096</v>
      </c>
      <c r="K213" s="13" t="n">
        <v>0</v>
      </c>
      <c r="M213" s="13" t="n">
        <v>6</v>
      </c>
      <c r="N213" s="18">
        <f>D213-I213</f>
        <v/>
      </c>
      <c r="O213" s="18">
        <f>E213-J213</f>
        <v/>
      </c>
      <c r="P213" s="18">
        <f>F213-K213</f>
        <v/>
      </c>
    </row>
    <row r="214">
      <c r="B214" s="18" t="n"/>
      <c r="C214" s="18" t="n"/>
      <c r="D214" s="18" t="n"/>
      <c r="E214" s="18" t="n"/>
      <c r="F214" s="18" t="n"/>
    </row>
    <row r="215">
      <c r="B215" s="18" t="n"/>
      <c r="C215" s="18" t="n"/>
      <c r="D215" s="18" t="n"/>
      <c r="E215" s="18" t="n"/>
      <c r="F215" s="18" t="n"/>
    </row>
    <row r="216">
      <c r="B216" s="67" t="inlineStr">
        <is>
          <t>Results</t>
        </is>
      </c>
      <c r="C216" s="71" t="inlineStr">
        <is>
          <t>VarNDw</t>
        </is>
      </c>
      <c r="D216" s="94" t="n">
        <v>16</v>
      </c>
      <c r="E216" s="94" t="n">
        <v>17</v>
      </c>
      <c r="F216" s="94" t="n">
        <v>18</v>
      </c>
    </row>
    <row r="217">
      <c r="B217" s="18" t="n"/>
      <c r="C217" s="94" t="n">
        <v>4</v>
      </c>
      <c r="D217" s="109" t="n">
        <v>7365.655987560001</v>
      </c>
      <c r="E217" s="109" t="n">
        <v>6202.491784809999</v>
      </c>
      <c r="F217" s="109" t="n">
        <v>8265.48267609</v>
      </c>
    </row>
    <row r="218">
      <c r="B218" s="18" t="n"/>
      <c r="C218" s="94" t="n">
        <v>5</v>
      </c>
      <c r="D218" s="109" t="n">
        <v>5276.351682249999</v>
      </c>
      <c r="E218" s="109" t="n">
        <v>5170.44407364</v>
      </c>
      <c r="F218" s="109" t="n">
        <v>10630.86785721</v>
      </c>
    </row>
    <row r="219">
      <c r="B219" s="18" t="n"/>
      <c r="C219" s="94" t="n">
        <v>6</v>
      </c>
      <c r="D219" s="109" t="n">
        <v>6427.790102250001</v>
      </c>
      <c r="E219" s="109" t="n">
        <v>4906.582208999999</v>
      </c>
      <c r="F219" s="109" t="n">
        <v>9156.595238010001</v>
      </c>
    </row>
    <row r="220">
      <c r="B220" s="18" t="n"/>
      <c r="C220" s="18" t="n"/>
      <c r="D220" s="98" t="n"/>
      <c r="E220" s="98" t="n"/>
      <c r="F220" s="98" t="n"/>
    </row>
    <row r="221">
      <c r="B221" s="18" t="n"/>
      <c r="C221" s="18" t="n"/>
      <c r="D221" s="18" t="n"/>
      <c r="E221" s="18" t="n"/>
      <c r="F221" s="18" t="n"/>
    </row>
    <row r="222">
      <c r="B222" s="18" t="n"/>
      <c r="C222" s="18" t="inlineStr">
        <is>
          <t>vCTf-RunOutTimef</t>
        </is>
      </c>
      <c r="D222" s="94" t="n">
        <v>16</v>
      </c>
      <c r="E222" s="94" t="n">
        <v>17</v>
      </c>
      <c r="F222" s="94" t="n">
        <v>18</v>
      </c>
    </row>
    <row r="223">
      <c r="B223" s="18" t="n"/>
      <c r="C223" s="94" t="n">
        <v>4</v>
      </c>
      <c r="D223" s="98">
        <f>IF(D199&lt;0,"inexhaustible",(IF(D45=1,"Gamma",D28-D63)))</f>
        <v/>
      </c>
      <c r="E223" s="98">
        <f>IF(E199&lt;0,"inexhaustible",(IF(E45=1,"Gamma",E28-E63)))</f>
        <v/>
      </c>
      <c r="F223" s="98">
        <f>IF(F199&lt;0,"inexhaustible",(IF(F45=1,"Gamma",F28-F63)))</f>
        <v/>
      </c>
    </row>
    <row r="224">
      <c r="B224" s="18" t="n"/>
      <c r="C224" s="94" t="n">
        <v>5</v>
      </c>
      <c r="D224" s="98">
        <f>IF(D200&lt;0,"inexhaustible",(IF(D46=1,"Gamma",D29-D64)))</f>
        <v/>
      </c>
      <c r="E224" s="98">
        <f>IF(E200&lt;0,"inexhaustible",(IF(E46=1,"Gamma",E29-E64)))</f>
        <v/>
      </c>
      <c r="F224" s="98">
        <f>IF(F200&lt;0,"inexhaustible",(IF(F46=1,"Gamma",F29-F64)))</f>
        <v/>
      </c>
    </row>
    <row r="225">
      <c r="B225" s="18" t="n"/>
      <c r="C225" s="94" t="n">
        <v>6</v>
      </c>
      <c r="D225" s="98">
        <f>IF(D201&lt;0,"inexhaustible",(IF(D47=1,"Gamma",D30-D65)))</f>
        <v/>
      </c>
      <c r="E225" s="98">
        <f>IF(E201&lt;0,"inexhaustible",(IF(E47=1,"Gamma",E30-E65)))</f>
        <v/>
      </c>
      <c r="F225" s="98">
        <f>IF(F201&lt;0,"inexhaustible",(IF(F47=1,"Gamma",F30-F65)))</f>
        <v/>
      </c>
    </row>
    <row r="226">
      <c r="B226" s="18" t="n"/>
      <c r="C226" s="18" t="n"/>
      <c r="D226" s="18" t="n"/>
      <c r="E226" s="18" t="n"/>
      <c r="F226" s="18" t="n"/>
    </row>
    <row r="227">
      <c r="B227" s="18" t="n"/>
      <c r="C227" s="18" t="n"/>
      <c r="D227" s="18" t="n"/>
      <c r="E227" s="18" t="n"/>
      <c r="F227" s="18" t="n"/>
    </row>
    <row r="228">
      <c r="B228" s="67" t="inlineStr">
        <is>
          <t>Results</t>
        </is>
      </c>
      <c r="C228" s="71" t="inlineStr">
        <is>
          <t>vSSw</t>
        </is>
      </c>
      <c r="D228" s="94" t="n">
        <v>16</v>
      </c>
      <c r="E228" s="94" t="n">
        <v>17</v>
      </c>
      <c r="F228" s="94" t="n">
        <v>18</v>
      </c>
    </row>
    <row r="229">
      <c r="B229" s="18" t="n"/>
      <c r="C229" s="94" t="n">
        <v>4</v>
      </c>
      <c r="D229" s="109" t="n">
        <v>1069</v>
      </c>
      <c r="E229" s="109" t="n">
        <v>1122</v>
      </c>
      <c r="F229" s="109" t="n">
        <v>0</v>
      </c>
    </row>
    <row r="230">
      <c r="B230" s="18" t="n"/>
      <c r="C230" s="94" t="n">
        <v>5</v>
      </c>
      <c r="D230" s="109" t="n">
        <v>0</v>
      </c>
      <c r="E230" s="109" t="n">
        <v>1041</v>
      </c>
      <c r="F230" s="109" t="n">
        <v>0</v>
      </c>
    </row>
    <row r="231">
      <c r="B231" s="18" t="n"/>
      <c r="C231" s="94" t="n">
        <v>6</v>
      </c>
      <c r="D231" s="109" t="n">
        <v>0</v>
      </c>
      <c r="E231" s="109" t="n">
        <v>923</v>
      </c>
      <c r="F231" s="109" t="n">
        <v>0</v>
      </c>
    </row>
    <row r="234">
      <c r="C234" s="18" t="inlineStr">
        <is>
          <t>ND*ELT</t>
        </is>
      </c>
      <c r="D234" s="13" t="n">
        <v>1</v>
      </c>
      <c r="E234" s="13" t="n">
        <v>2</v>
      </c>
      <c r="F234" s="13" t="n">
        <v>3</v>
      </c>
    </row>
    <row r="235">
      <c r="C235" s="13" t="n">
        <v>1</v>
      </c>
      <c r="D235" s="112">
        <f>IF(D199&lt;0,"",D4*D199)</f>
        <v/>
      </c>
      <c r="E235" s="112">
        <f>IF(E199&lt;0,"",E4*E199)</f>
        <v/>
      </c>
      <c r="F235" s="112">
        <f>IF(F199&lt;0,"",F4*F199)</f>
        <v/>
      </c>
    </row>
    <row r="236">
      <c r="C236" s="13" t="n">
        <v>2</v>
      </c>
      <c r="D236" s="112">
        <f>IF(D200&lt;0,"",D5*D200)</f>
        <v/>
      </c>
      <c r="E236" s="112">
        <f>IF(E200&lt;0,"",E5*E200)</f>
        <v/>
      </c>
      <c r="F236" s="112">
        <f>IF(F200&lt;0,"",F5*F200)</f>
        <v/>
      </c>
    </row>
    <row r="237">
      <c r="C237" s="13" t="n">
        <v>3</v>
      </c>
      <c r="D237" s="112">
        <f>IF(D201&lt;0,"",D6*D201)</f>
        <v/>
      </c>
      <c r="E237" s="112">
        <f>IF(E201&lt;0,"",E6*E201)</f>
        <v/>
      </c>
      <c r="F237" s="112">
        <f>IF(F201&lt;0,"",F6*F201)</f>
        <v/>
      </c>
    </row>
    <row r="240">
      <c r="C240" s="18" t="inlineStr">
        <is>
          <t>ND*S0</t>
        </is>
      </c>
      <c r="D240" s="13" t="n">
        <v>1</v>
      </c>
      <c r="E240" s="13" t="n">
        <v>2</v>
      </c>
      <c r="F240" s="13" t="n">
        <v>3</v>
      </c>
    </row>
    <row r="241">
      <c r="C241" s="13" t="n">
        <v>1</v>
      </c>
      <c r="D241" s="98">
        <f>D199*D75</f>
        <v/>
      </c>
      <c r="E241" s="98">
        <f>E199*E75</f>
        <v/>
      </c>
      <c r="F241" s="98">
        <f>F199*F75</f>
        <v/>
      </c>
    </row>
    <row r="242">
      <c r="C242" s="13" t="n">
        <v>2</v>
      </c>
      <c r="D242" s="98">
        <f>D200*D76</f>
        <v/>
      </c>
      <c r="E242" s="98">
        <f>E200*E76</f>
        <v/>
      </c>
      <c r="F242" s="98">
        <f>F200*F76</f>
        <v/>
      </c>
    </row>
    <row r="243">
      <c r="C243" s="13" t="n">
        <v>3</v>
      </c>
      <c r="D243" s="98">
        <f>D201*D77</f>
        <v/>
      </c>
      <c r="E243" s="98">
        <f>E201*E77</f>
        <v/>
      </c>
      <c r="F243" s="98">
        <f>F201*F77</f>
        <v/>
      </c>
    </row>
    <row r="244">
      <c r="C244" s="18" t="n"/>
      <c r="D244" s="18" t="n"/>
      <c r="E244" s="18" t="n"/>
      <c r="F244" s="18" t="n"/>
    </row>
    <row r="245">
      <c r="C245" s="18" t="n"/>
      <c r="D245" s="18" t="n"/>
      <c r="E245" s="18" t="n"/>
      <c r="F245" s="18" t="n"/>
    </row>
    <row r="246">
      <c r="B246" s="67" t="inlineStr">
        <is>
          <t>Results</t>
        </is>
      </c>
      <c r="C246" s="71" t="inlineStr">
        <is>
          <t>StockConsumf</t>
        </is>
      </c>
      <c r="D246" s="13" t="n">
        <v>1</v>
      </c>
      <c r="E246" s="13" t="n">
        <v>2</v>
      </c>
      <c r="F246" s="13" t="n">
        <v>3</v>
      </c>
    </row>
    <row r="247">
      <c r="C247" s="13" t="n">
        <v>1</v>
      </c>
      <c r="D247" s="109" t="n">
        <v>1598.344849999999</v>
      </c>
      <c r="E247" s="109" t="n">
        <v>0</v>
      </c>
      <c r="F247" s="109" t="n">
        <v>0</v>
      </c>
    </row>
    <row r="248">
      <c r="C248" s="13" t="n">
        <v>2</v>
      </c>
      <c r="D248" s="109" t="n">
        <v>0</v>
      </c>
      <c r="E248" s="109" t="n">
        <v>390.9515800000007</v>
      </c>
      <c r="F248" s="109" t="n">
        <v>0</v>
      </c>
    </row>
    <row r="249">
      <c r="C249" s="13" t="n">
        <v>3</v>
      </c>
      <c r="D249" s="109" t="n">
        <v>0</v>
      </c>
      <c r="E249" s="109" t="n">
        <v>878.1509600000001</v>
      </c>
      <c r="F249" s="109" t="n">
        <v>0</v>
      </c>
    </row>
    <row r="250">
      <c r="C250" s="18" t="n"/>
      <c r="D250" s="18" t="n"/>
      <c r="E250" s="18" t="n"/>
      <c r="F250" s="18" t="n"/>
    </row>
    <row r="251">
      <c r="C251" s="18" t="n"/>
      <c r="D251" s="18" t="n"/>
      <c r="E251" s="18" t="n"/>
      <c r="F251" s="18" t="n"/>
    </row>
    <row r="252">
      <c r="B252" s="67" t="inlineStr">
        <is>
          <t>Results</t>
        </is>
      </c>
      <c r="C252" s="71" t="inlineStr">
        <is>
          <t>Backlogf</t>
        </is>
      </c>
      <c r="D252" s="13" t="n">
        <v>1</v>
      </c>
      <c r="E252" s="13" t="n">
        <v>2</v>
      </c>
      <c r="F252" s="13" t="n">
        <v>3</v>
      </c>
    </row>
    <row r="253">
      <c r="C253" s="13" t="n">
        <v>1</v>
      </c>
      <c r="D253" s="109" t="n">
        <v>853.4041803431123</v>
      </c>
      <c r="E253" s="109" t="n">
        <v>0</v>
      </c>
      <c r="F253" s="109" t="n">
        <v>0</v>
      </c>
    </row>
    <row r="254">
      <c r="C254" s="13" t="n">
        <v>2</v>
      </c>
      <c r="D254" s="109" t="n">
        <v>0</v>
      </c>
      <c r="E254" s="109" t="n">
        <v>0</v>
      </c>
      <c r="F254" s="109" t="n">
        <v>0</v>
      </c>
    </row>
    <row r="255">
      <c r="C255" s="13" t="n">
        <v>3</v>
      </c>
      <c r="D255" s="109" t="n">
        <v>0</v>
      </c>
      <c r="E255" s="109" t="n">
        <v>174.0168326593628</v>
      </c>
      <c r="F255" s="109" t="n">
        <v>0</v>
      </c>
    </row>
    <row r="256">
      <c r="C256" s="18" t="n"/>
      <c r="D256" s="18" t="inlineStr"/>
      <c r="E256" s="18" t="n"/>
      <c r="F256" s="18" t="n"/>
    </row>
    <row r="257">
      <c r="C257" s="18" t="n"/>
      <c r="D257" s="18" t="inlineStr"/>
      <c r="E257" s="18" t="n"/>
      <c r="F257" s="18" t="n"/>
    </row>
    <row r="258">
      <c r="B258" s="67" t="inlineStr">
        <is>
          <t>Results</t>
        </is>
      </c>
      <c r="C258" s="71" t="inlineStr">
        <is>
          <t>Stockrecoveryf</t>
        </is>
      </c>
      <c r="D258" s="13" t="n">
        <v>1</v>
      </c>
      <c r="E258" s="13" t="n">
        <v>2</v>
      </c>
      <c r="F258" s="13" t="n">
        <v>3</v>
      </c>
    </row>
    <row r="259">
      <c r="C259" s="13" t="n">
        <v>1</v>
      </c>
      <c r="D259" s="109" t="n">
        <v>744.9406696568869</v>
      </c>
      <c r="E259" s="109" t="n">
        <v>0</v>
      </c>
      <c r="F259" s="109" t="n">
        <v>0</v>
      </c>
    </row>
    <row r="260">
      <c r="C260" s="13" t="n">
        <v>2</v>
      </c>
      <c r="D260" s="109" t="n">
        <v>0</v>
      </c>
      <c r="E260" s="109" t="n">
        <v>390.9515800000007</v>
      </c>
      <c r="F260" s="109" t="n">
        <v>0</v>
      </c>
    </row>
    <row r="261">
      <c r="C261" s="13" t="n">
        <v>3</v>
      </c>
      <c r="D261" s="109" t="n">
        <v>0</v>
      </c>
      <c r="E261" s="109" t="n">
        <v>704.1341273406373</v>
      </c>
      <c r="F261" s="109" t="n">
        <v>0</v>
      </c>
    </row>
    <row r="262">
      <c r="C262" s="18" t="n"/>
      <c r="D262" s="18" t="inlineStr"/>
      <c r="E262" s="18" t="n"/>
      <c r="F262" s="18" t="n"/>
    </row>
    <row r="263">
      <c r="C263" s="18" t="n"/>
      <c r="D263" s="18" t="inlineStr"/>
      <c r="E263" s="18" t="n"/>
      <c r="F263" s="18" t="n"/>
    </row>
    <row r="264">
      <c r="B264" s="67" t="inlineStr">
        <is>
          <t>Results</t>
        </is>
      </c>
      <c r="C264" s="71" t="inlineStr">
        <is>
          <t>ZCapf</t>
        </is>
      </c>
      <c r="D264" s="13" t="n">
        <v>1</v>
      </c>
      <c r="E264" s="13" t="n">
        <v>2</v>
      </c>
      <c r="F264" s="13" t="n">
        <v>3</v>
      </c>
    </row>
    <row r="265">
      <c r="C265" s="13" t="n">
        <v>1</v>
      </c>
      <c r="D265" s="109" t="n">
        <v>3.000000000000003</v>
      </c>
      <c r="E265" s="109" t="n">
        <v>0</v>
      </c>
      <c r="F265" s="109" t="n">
        <v>0</v>
      </c>
    </row>
    <row r="266">
      <c r="C266" s="13" t="n">
        <v>2</v>
      </c>
      <c r="D266" s="109" t="n">
        <v>0</v>
      </c>
      <c r="E266" s="109" t="n">
        <v>1.228693123652487</v>
      </c>
      <c r="F266" s="109" t="n">
        <v>0</v>
      </c>
    </row>
    <row r="267">
      <c r="C267" s="13" t="n">
        <v>3</v>
      </c>
      <c r="D267" s="109" t="n">
        <v>0</v>
      </c>
      <c r="E267" s="109" t="n">
        <v>3.000000000000002</v>
      </c>
      <c r="F267" s="109" t="n">
        <v>0</v>
      </c>
    </row>
    <row r="268">
      <c r="C268" s="18" t="n"/>
      <c r="D268" s="18" t="n"/>
      <c r="E268" s="18" t="n"/>
      <c r="F268" s="18" t="n"/>
    </row>
    <row r="269">
      <c r="C269" s="18" t="n"/>
      <c r="D269" s="18" t="n"/>
      <c r="E269" s="18" t="n"/>
      <c r="F269" s="18" t="n"/>
    </row>
    <row r="270">
      <c r="C270" s="18" t="inlineStr">
        <is>
          <t>PlanStockf</t>
        </is>
      </c>
      <c r="D270" s="13" t="n">
        <v>1</v>
      </c>
      <c r="E270" s="13" t="n">
        <v>2</v>
      </c>
      <c r="F270" s="13" t="n">
        <v>3</v>
      </c>
    </row>
    <row r="271">
      <c r="C271" s="13" t="n">
        <v>1</v>
      </c>
      <c r="D271" s="48">
        <f>'Planned_Beginning_stock '!AU15</f>
        <v/>
      </c>
      <c r="E271" s="48">
        <f>'Planned_Beginning_stock '!AV15</f>
        <v/>
      </c>
      <c r="F271" s="48">
        <f>'Planned_Beginning_stock '!AW15</f>
        <v/>
      </c>
    </row>
    <row r="272">
      <c r="C272" s="13" t="n">
        <v>2</v>
      </c>
      <c r="D272" s="48">
        <f>'Planned_Beginning_stock '!AU16</f>
        <v/>
      </c>
      <c r="E272" s="48">
        <f>'Planned_Beginning_stock '!AV16</f>
        <v/>
      </c>
      <c r="F272" s="48">
        <f>'Planned_Beginning_stock '!AW16</f>
        <v/>
      </c>
    </row>
    <row r="273">
      <c r="C273" s="13" t="n">
        <v>3</v>
      </c>
      <c r="D273" s="48">
        <f>'Planned_Beginning_stock '!AU17</f>
        <v/>
      </c>
      <c r="E273" s="48">
        <f>'Planned_Beginning_stock '!AV17</f>
        <v/>
      </c>
      <c r="F273" s="48">
        <f>'Planned_Beginning_stock '!AW17</f>
        <v/>
      </c>
    </row>
    <row r="274">
      <c r="C274" s="18" t="n"/>
      <c r="D274" s="18" t="n"/>
      <c r="E274" s="18" t="n"/>
      <c r="F274" s="18" t="n"/>
    </row>
    <row r="275">
      <c r="C275" s="18" t="n"/>
      <c r="D275" s="18" t="n"/>
      <c r="E275" s="18" t="n"/>
      <c r="F275" s="18" t="n"/>
    </row>
    <row r="276">
      <c r="B276" s="67" t="inlineStr">
        <is>
          <t>Results</t>
        </is>
      </c>
      <c r="C276" s="71" t="inlineStr">
        <is>
          <t>ActualMinStockf</t>
        </is>
      </c>
      <c r="D276" s="13" t="n">
        <v>1</v>
      </c>
      <c r="E276" s="13" t="n">
        <v>2</v>
      </c>
      <c r="F276" s="13" t="n">
        <v>3</v>
      </c>
    </row>
    <row r="277">
      <c r="C277" s="13" t="n">
        <v>1</v>
      </c>
      <c r="D277" s="72" t="n">
        <v>7604</v>
      </c>
      <c r="E277" s="72" t="n">
        <v>10276</v>
      </c>
      <c r="F277" s="72" t="n">
        <v>6908.150839999999</v>
      </c>
    </row>
    <row r="278">
      <c r="C278" s="13" t="n">
        <v>2</v>
      </c>
      <c r="D278" s="72" t="n">
        <v>5626.568465057276</v>
      </c>
      <c r="E278" s="72" t="n">
        <v>9621</v>
      </c>
      <c r="F278" s="72" t="n">
        <v>9868.636544227127</v>
      </c>
    </row>
    <row r="279">
      <c r="C279" s="13" t="n">
        <v>3</v>
      </c>
      <c r="D279" s="72" t="n">
        <v>7901.480020994543</v>
      </c>
      <c r="E279" s="72" t="n">
        <v>7541</v>
      </c>
      <c r="F279" s="72" t="n">
        <v>12665.6264135416</v>
      </c>
    </row>
    <row r="280">
      <c r="C280" s="18" t="n"/>
      <c r="D280" s="18" t="n"/>
      <c r="E280" s="18" t="n"/>
      <c r="F280" s="18" t="n"/>
    </row>
    <row r="281">
      <c r="C281" s="18" t="n"/>
      <c r="D281" s="18" t="n"/>
      <c r="E281" s="18" t="n"/>
      <c r="F281" s="18" t="n"/>
    </row>
    <row r="282">
      <c r="B282" s="67" t="inlineStr">
        <is>
          <t>Results</t>
        </is>
      </c>
      <c r="C282" s="71" t="inlineStr">
        <is>
          <t>ActualRotf</t>
        </is>
      </c>
      <c r="D282" s="13" t="n">
        <v>1</v>
      </c>
      <c r="E282" s="13" t="n">
        <v>2</v>
      </c>
      <c r="F282" s="13" t="n">
        <v>3</v>
      </c>
    </row>
    <row r="283">
      <c r="C283" s="13" t="n">
        <v>1</v>
      </c>
      <c r="D283" s="71" t="n">
        <v>15.09778616102453</v>
      </c>
      <c r="E283" s="71" t="n">
        <v>60.34411885606907</v>
      </c>
      <c r="F283" s="71" t="n">
        <v>49.07751378232452</v>
      </c>
    </row>
    <row r="284">
      <c r="C284" s="13" t="n">
        <v>2</v>
      </c>
      <c r="D284" s="71" t="n">
        <v>0</v>
      </c>
      <c r="E284" s="71" t="n">
        <v>50.53842517203338</v>
      </c>
      <c r="F284" s="71" t="n">
        <v>0</v>
      </c>
    </row>
    <row r="285">
      <c r="C285" s="13" t="n">
        <v>3</v>
      </c>
      <c r="D285" s="71" t="n">
        <v>0</v>
      </c>
      <c r="E285" s="71" t="n">
        <v>21.48371841258084</v>
      </c>
      <c r="F285" s="71" t="n">
        <v>0</v>
      </c>
    </row>
    <row r="286">
      <c r="C286" s="18" t="n"/>
      <c r="D286" s="18" t="n"/>
      <c r="E286" s="18" t="n"/>
      <c r="F286" s="18" t="n"/>
    </row>
    <row r="287">
      <c r="C287" s="18" t="n"/>
      <c r="D287" s="18" t="n"/>
      <c r="E287" s="18" t="n"/>
      <c r="F287" s="18" t="n"/>
    </row>
    <row r="288">
      <c r="B288" s="67" t="inlineStr">
        <is>
          <t>Results</t>
        </is>
      </c>
      <c r="C288" s="71" t="inlineStr">
        <is>
          <t>MaxNumOfCyclesf</t>
        </is>
      </c>
      <c r="D288" s="13" t="n">
        <v>1</v>
      </c>
      <c r="E288" s="13" t="n">
        <v>2</v>
      </c>
      <c r="F288" s="13" t="n">
        <v>3</v>
      </c>
    </row>
    <row r="289">
      <c r="C289" s="13" t="n">
        <v>1</v>
      </c>
      <c r="D289" s="113" t="n">
        <v>3.08811334854255</v>
      </c>
      <c r="E289" s="113" t="n">
        <v>9.253813656811696</v>
      </c>
      <c r="F289" s="113" t="n">
        <v>11.99645900325703</v>
      </c>
    </row>
    <row r="290">
      <c r="C290" s="13" t="n">
        <v>2</v>
      </c>
      <c r="D290" s="113" t="n">
        <v>0</v>
      </c>
      <c r="E290" s="113" t="n">
        <v>7.504963643010599</v>
      </c>
      <c r="F290" s="113" t="n">
        <v>0</v>
      </c>
    </row>
    <row r="291">
      <c r="C291" s="13" t="n">
        <v>3</v>
      </c>
      <c r="D291" s="113" t="n">
        <v>0</v>
      </c>
      <c r="E291" s="113" t="n">
        <v>3.908973510294912</v>
      </c>
      <c r="F291" s="113" t="n">
        <v>0</v>
      </c>
    </row>
  </sheetData>
  <pageMargins left="0.511811024" right="0.511811024" top="0.787401575" bottom="0.787401575" header="0.31496062" footer="0.31496062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3:Q291"/>
  <sheetViews>
    <sheetView zoomScale="90" zoomScaleNormal="90" workbookViewId="0">
      <selection activeCell="A1" sqref="A1"/>
    </sheetView>
  </sheetViews>
  <sheetFormatPr baseColWidth="8" defaultRowHeight="14.4"/>
  <cols>
    <col width="8.88671875" customWidth="1" style="94" min="1" max="1"/>
    <col width="11.33203125" bestFit="1" customWidth="1" style="13" min="2" max="2"/>
    <col width="36" customWidth="1" style="25" min="3" max="3"/>
    <col width="14.6640625" customWidth="1" style="25" min="4" max="6"/>
    <col width="8.88671875" customWidth="1" style="13" min="7" max="7"/>
    <col width="13.77734375" customWidth="1" style="25" min="8" max="8"/>
    <col width="9.5546875" bestFit="1" customWidth="1" style="25" min="9" max="9"/>
    <col width="12.88671875" bestFit="1" customWidth="1" style="25" min="10" max="10"/>
    <col width="13.5546875" bestFit="1" customWidth="1" style="25" min="11" max="11"/>
    <col width="8.88671875" customWidth="1" style="25" min="12" max="12"/>
    <col width="13.109375" bestFit="1" customWidth="1" style="25" min="13" max="14"/>
    <col width="12.33203125" customWidth="1" style="25" min="15" max="17"/>
    <col width="8.88671875" customWidth="1" style="25" min="18" max="16384"/>
  </cols>
  <sheetData>
    <row r="3">
      <c r="C3" s="13" t="inlineStr">
        <is>
          <t>ELTd</t>
        </is>
      </c>
      <c r="D3" s="94" t="n">
        <v>19</v>
      </c>
      <c r="E3" s="94" t="n">
        <v>20</v>
      </c>
      <c r="F3" s="94" t="n">
        <v>21</v>
      </c>
    </row>
    <row r="4">
      <c r="C4" s="94" t="n">
        <v>7</v>
      </c>
      <c r="D4" s="98">
        <f>Distributors!I22</f>
        <v/>
      </c>
      <c r="E4" s="98">
        <f>Distributors!J22</f>
        <v/>
      </c>
      <c r="F4" s="98">
        <f>Distributors!K22</f>
        <v/>
      </c>
    </row>
    <row r="5">
      <c r="C5" s="94" t="n">
        <v>8</v>
      </c>
      <c r="D5" s="98">
        <f>Distributors!I23</f>
        <v/>
      </c>
      <c r="E5" s="98">
        <f>Distributors!J23</f>
        <v/>
      </c>
      <c r="F5" s="98">
        <f>Distributors!K23</f>
        <v/>
      </c>
    </row>
    <row r="6">
      <c r="C6" s="94" t="n"/>
      <c r="D6" s="98" t="n"/>
      <c r="E6" s="98" t="n"/>
      <c r="F6" s="98" t="n"/>
    </row>
    <row r="9">
      <c r="B9" s="106" t="inlineStr">
        <is>
          <t>?</t>
        </is>
      </c>
      <c r="C9" s="13" t="inlineStr">
        <is>
          <t>Sid+RLTd-vSd-Rot ou vRLTd+vSId+vSd</t>
        </is>
      </c>
      <c r="D9" s="94" t="n">
        <v>19</v>
      </c>
      <c r="E9" s="94" t="n">
        <v>20</v>
      </c>
      <c r="F9" s="94" t="n">
        <v>21</v>
      </c>
    </row>
    <row r="10">
      <c r="B10" s="98" t="n"/>
      <c r="C10" s="94" t="n">
        <v>7</v>
      </c>
      <c r="D10" s="98">
        <f>IF(D63&gt;0,Factories_stock_balance!$G$16+D22-Results!D17+D75,D22+Factories_stock_balance!$G$16+D16)</f>
        <v/>
      </c>
      <c r="E10" s="98">
        <f>IF(E63&gt;0,Factories_stock_balance!$G$16+E22-Results!E17+E75,E22+Factories_stock_balance!$G$16+E16)</f>
        <v/>
      </c>
      <c r="F10" s="98">
        <f>IF(F63&gt;0,Factories_stock_balance!$G$16+F22-Results!F17+F75,F22+Factories_stock_balance!$G$16+F16)</f>
        <v/>
      </c>
      <c r="J10" s="98" t="n"/>
      <c r="K10" s="98" t="n"/>
      <c r="L10" s="98" t="n"/>
    </row>
    <row r="11">
      <c r="B11" s="98" t="n"/>
      <c r="C11" s="94" t="n">
        <v>8</v>
      </c>
      <c r="D11" s="98">
        <f>IF(D64&gt;0,Factories_stock_balance!$G$16+D23-Results!D18+D76,D23+Factories_stock_balance!$G$16+D17)</f>
        <v/>
      </c>
      <c r="E11" s="98">
        <f>IF(E64&gt;0,Factories_stock_balance!$G$16+E23-Results!E18+E76,E23+Factories_stock_balance!$G$16+E17)</f>
        <v/>
      </c>
      <c r="F11" s="98">
        <f>IF(F64&gt;0,Factories_stock_balance!$G$16+F23-Results!F18+F76,F23+Factories_stock_balance!$G$16+F17)</f>
        <v/>
      </c>
      <c r="J11" s="98" t="n"/>
      <c r="K11" s="98" t="n"/>
      <c r="L11" s="98" t="n"/>
    </row>
    <row r="12">
      <c r="B12" s="98" t="n"/>
      <c r="C12" s="94" t="n"/>
      <c r="D12" s="98" t="n"/>
      <c r="E12" s="98" t="n"/>
      <c r="F12" s="98" t="n"/>
      <c r="J12" s="114" t="n"/>
      <c r="K12" s="114" t="n"/>
      <c r="L12" s="114" t="n"/>
    </row>
    <row r="13">
      <c r="B13" s="98" t="n"/>
      <c r="C13" s="18" t="n"/>
      <c r="D13" s="18" t="n"/>
      <c r="E13" s="18" t="n"/>
      <c r="F13" s="18" t="n"/>
    </row>
    <row r="14">
      <c r="B14" s="98" t="n"/>
      <c r="C14" s="18" t="n"/>
      <c r="D14" s="18" t="n"/>
      <c r="E14" s="18" t="n"/>
      <c r="F14" s="107" t="n"/>
    </row>
    <row r="15">
      <c r="B15" s="98" t="n"/>
      <c r="C15" s="13" t="inlineStr">
        <is>
          <t>vSd</t>
        </is>
      </c>
      <c r="D15" s="94" t="n">
        <v>19</v>
      </c>
      <c r="E15" s="94" t="n">
        <v>20</v>
      </c>
      <c r="F15" s="94" t="n">
        <v>21</v>
      </c>
      <c r="G15" s="18" t="inlineStr">
        <is>
          <t>Max</t>
        </is>
      </c>
    </row>
    <row r="16">
      <c r="B16" s="98" t="n"/>
      <c r="C16" s="94" t="n">
        <v>7</v>
      </c>
      <c r="D16" s="98">
        <f>Results!D17</f>
        <v/>
      </c>
      <c r="E16" s="98">
        <f>Results!E17</f>
        <v/>
      </c>
      <c r="F16" s="98">
        <f>Results!F17</f>
        <v/>
      </c>
      <c r="G16" s="115">
        <f>MAX(D16:F17)</f>
        <v/>
      </c>
    </row>
    <row r="17">
      <c r="B17" s="98" t="n"/>
      <c r="C17" s="94" t="n">
        <v>8</v>
      </c>
      <c r="D17" s="98">
        <f>Results!D18</f>
        <v/>
      </c>
      <c r="E17" s="98">
        <f>Results!E18</f>
        <v/>
      </c>
      <c r="F17" s="98">
        <f>Results!F18</f>
        <v/>
      </c>
    </row>
    <row r="18">
      <c r="B18" s="98" t="n"/>
      <c r="C18" s="94" t="n"/>
      <c r="D18" s="98" t="n"/>
      <c r="E18" s="98" t="n"/>
      <c r="F18" s="98" t="n"/>
    </row>
    <row r="19">
      <c r="B19" s="98" t="n"/>
      <c r="C19" s="18" t="n"/>
      <c r="D19" s="18" t="n"/>
      <c r="E19" s="18" t="n"/>
      <c r="F19" s="18" t="n"/>
    </row>
    <row r="20">
      <c r="B20" s="98" t="n"/>
      <c r="C20" s="18" t="n"/>
      <c r="D20" s="18" t="n"/>
      <c r="E20" s="18" t="n"/>
      <c r="F20" s="107" t="n"/>
    </row>
    <row r="21">
      <c r="B21" s="67" t="inlineStr">
        <is>
          <t>Results</t>
        </is>
      </c>
      <c r="C21" s="71" t="inlineStr">
        <is>
          <t>vRLTd (dias)</t>
        </is>
      </c>
      <c r="D21" s="94" t="n">
        <v>19</v>
      </c>
      <c r="E21" s="94" t="n">
        <v>20</v>
      </c>
      <c r="F21" s="94" t="n">
        <v>21</v>
      </c>
    </row>
    <row r="22">
      <c r="B22" s="98" t="n"/>
      <c r="C22" s="94" t="n">
        <v>7</v>
      </c>
      <c r="D22" s="109" t="n">
        <v>13.75330166910494</v>
      </c>
      <c r="E22" s="109" t="n">
        <v>19.444</v>
      </c>
      <c r="F22" s="109" t="n">
        <v>16.95430259619715</v>
      </c>
    </row>
    <row r="23">
      <c r="B23" s="98" t="n"/>
      <c r="C23" s="94" t="n">
        <v>8</v>
      </c>
      <c r="D23" s="109" t="n">
        <v>14.99795170471802</v>
      </c>
      <c r="E23" s="109" t="n">
        <v>23.24271100736562</v>
      </c>
      <c r="F23" s="109" t="n">
        <v>9.831720714558886</v>
      </c>
    </row>
    <row r="24">
      <c r="B24" s="98" t="n"/>
      <c r="C24" s="94" t="n"/>
      <c r="D24" s="98" t="n"/>
      <c r="E24" s="98" t="n"/>
      <c r="F24" s="98" t="n"/>
    </row>
    <row r="25">
      <c r="B25" s="98" t="n"/>
      <c r="C25" s="18" t="n"/>
      <c r="D25" s="18" t="n"/>
      <c r="E25" s="18" t="n"/>
      <c r="F25" s="18" t="n"/>
    </row>
    <row r="26">
      <c r="B26" s="98" t="n"/>
      <c r="C26" s="18" t="n"/>
      <c r="D26" s="18" t="n"/>
      <c r="E26" s="18" t="n"/>
      <c r="F26" s="107" t="n"/>
    </row>
    <row r="27">
      <c r="B27" s="67" t="inlineStr">
        <is>
          <t>Results</t>
        </is>
      </c>
      <c r="C27" s="71" t="inlineStr">
        <is>
          <t>vCTd (dias)</t>
        </is>
      </c>
      <c r="D27" s="94" t="n">
        <v>19</v>
      </c>
      <c r="E27" s="94" t="n">
        <v>20</v>
      </c>
      <c r="F27" s="94" t="n">
        <v>21</v>
      </c>
    </row>
    <row r="28">
      <c r="B28" s="98" t="n"/>
      <c r="C28" s="94" t="n">
        <v>7</v>
      </c>
      <c r="D28" s="109" t="n">
        <v>22.73069024001752</v>
      </c>
      <c r="E28" s="109" t="n">
        <v>0</v>
      </c>
      <c r="F28" s="109" t="n">
        <v>0</v>
      </c>
    </row>
    <row r="29">
      <c r="B29" s="98" t="n"/>
      <c r="C29" s="94" t="n">
        <v>8</v>
      </c>
      <c r="D29" s="109" t="n">
        <v>0</v>
      </c>
      <c r="E29" s="109" t="n">
        <v>39.56418298385662</v>
      </c>
      <c r="F29" s="109" t="n">
        <v>0</v>
      </c>
    </row>
    <row r="30">
      <c r="B30" s="98" t="n"/>
      <c r="C30" s="94" t="n"/>
      <c r="D30" s="98" t="n"/>
      <c r="E30" s="98" t="n"/>
      <c r="F30" s="98" t="n"/>
    </row>
    <row r="31">
      <c r="B31" s="18" t="n"/>
      <c r="C31" s="18" t="n"/>
      <c r="D31" s="18" t="n"/>
      <c r="E31" s="18" t="n"/>
      <c r="F31" s="18" t="n"/>
    </row>
    <row r="32">
      <c r="B32" s="18" t="n"/>
      <c r="C32" s="18" t="n"/>
      <c r="D32" s="18" t="n"/>
      <c r="E32" s="18" t="n"/>
      <c r="F32" s="107" t="n"/>
    </row>
    <row r="33">
      <c r="B33" s="67" t="inlineStr">
        <is>
          <t>Results</t>
        </is>
      </c>
      <c r="C33" s="71" t="inlineStr">
        <is>
          <t>bDeltad</t>
        </is>
      </c>
      <c r="D33" s="94" t="n">
        <v>19</v>
      </c>
      <c r="E33" s="94" t="n">
        <v>20</v>
      </c>
      <c r="F33" s="94" t="n">
        <v>21</v>
      </c>
    </row>
    <row r="34">
      <c r="B34" s="18" t="n"/>
      <c r="C34" s="94" t="n">
        <v>7</v>
      </c>
      <c r="D34" s="72" t="n">
        <v>1</v>
      </c>
      <c r="E34" s="72" t="n">
        <v>0</v>
      </c>
      <c r="F34" s="72" t="n">
        <v>0</v>
      </c>
    </row>
    <row r="35">
      <c r="B35" s="18" t="n"/>
      <c r="C35" s="94" t="n">
        <v>8</v>
      </c>
      <c r="D35" s="72" t="n">
        <v>0</v>
      </c>
      <c r="E35" s="72" t="n">
        <v>1</v>
      </c>
      <c r="F35" s="72" t="n">
        <v>0</v>
      </c>
    </row>
    <row r="36">
      <c r="B36" s="18" t="n"/>
      <c r="C36" s="94" t="n"/>
      <c r="D36" s="48" t="n"/>
      <c r="E36" s="48" t="n"/>
      <c r="F36" s="48" t="n"/>
    </row>
    <row r="37">
      <c r="B37" s="18" t="n"/>
      <c r="C37" s="18" t="n"/>
      <c r="D37" s="18" t="n"/>
      <c r="E37" s="18" t="n"/>
      <c r="F37" s="18" t="n"/>
    </row>
    <row r="38">
      <c r="B38" s="67" t="inlineStr">
        <is>
          <t>Results</t>
        </is>
      </c>
      <c r="C38" s="71" t="inlineStr">
        <is>
          <t>bZetad</t>
        </is>
      </c>
      <c r="D38" s="94" t="n">
        <v>19</v>
      </c>
      <c r="E38" s="94" t="n">
        <v>20</v>
      </c>
      <c r="F38" s="94" t="n">
        <v>21</v>
      </c>
    </row>
    <row r="39">
      <c r="B39" s="18" t="n"/>
      <c r="C39" s="94" t="n">
        <v>7</v>
      </c>
      <c r="D39" s="72" t="n">
        <v>0</v>
      </c>
      <c r="E39" s="72" t="n">
        <v>0</v>
      </c>
      <c r="F39" s="72" t="n">
        <v>0</v>
      </c>
      <c r="G39" s="48">
        <f>SUM(Distributors_Zeta)</f>
        <v/>
      </c>
    </row>
    <row r="40">
      <c r="B40" s="18" t="n"/>
      <c r="C40" s="94" t="n">
        <v>8</v>
      </c>
      <c r="D40" s="72" t="n">
        <v>0</v>
      </c>
      <c r="E40" s="72" t="n">
        <v>0</v>
      </c>
      <c r="F40" s="72" t="n">
        <v>0</v>
      </c>
    </row>
    <row r="41">
      <c r="B41" s="18" t="n"/>
      <c r="C41" s="94" t="n"/>
      <c r="D41" s="48" t="n"/>
      <c r="E41" s="48" t="n"/>
      <c r="F41" s="48" t="n"/>
    </row>
    <row r="42">
      <c r="B42" s="18" t="n"/>
      <c r="D42" s="18" t="n"/>
      <c r="E42" s="18" t="n"/>
      <c r="F42" s="18" t="n"/>
    </row>
    <row r="43">
      <c r="B43" s="18" t="n"/>
      <c r="C43" s="18" t="n"/>
      <c r="D43" s="18" t="n"/>
      <c r="E43" s="18" t="n"/>
      <c r="F43" s="18" t="n"/>
    </row>
    <row r="44">
      <c r="B44" s="67" t="inlineStr">
        <is>
          <t>Results</t>
        </is>
      </c>
      <c r="C44" s="71" t="inlineStr">
        <is>
          <t>bGammad</t>
        </is>
      </c>
      <c r="D44" s="94" t="n">
        <v>19</v>
      </c>
      <c r="E44" s="94" t="n">
        <v>20</v>
      </c>
      <c r="F44" s="94" t="n">
        <v>21</v>
      </c>
    </row>
    <row r="45">
      <c r="B45" s="18" t="n"/>
      <c r="C45" s="94" t="n">
        <v>7</v>
      </c>
      <c r="D45" s="72" t="n">
        <v>0</v>
      </c>
      <c r="E45" s="72" t="n">
        <v>0</v>
      </c>
      <c r="F45" s="72" t="n">
        <v>0</v>
      </c>
      <c r="G45" s="13">
        <f>SUM(Distributors_Gamma)</f>
        <v/>
      </c>
    </row>
    <row r="46">
      <c r="B46" s="18" t="n"/>
      <c r="C46" s="94" t="n">
        <v>8</v>
      </c>
      <c r="D46" s="72" t="n">
        <v>1</v>
      </c>
      <c r="E46" s="72" t="n">
        <v>0</v>
      </c>
      <c r="F46" s="72" t="n">
        <v>0</v>
      </c>
    </row>
    <row r="47">
      <c r="B47" s="18" t="n"/>
      <c r="C47" s="94" t="n"/>
      <c r="D47" s="48" t="n"/>
      <c r="E47" s="48" t="n"/>
      <c r="F47" s="48" t="n"/>
    </row>
    <row r="48">
      <c r="B48" s="18" t="n"/>
      <c r="C48" s="18" t="n"/>
      <c r="D48" s="18" t="n"/>
      <c r="E48" s="18" t="n"/>
      <c r="F48" s="18" t="n"/>
    </row>
    <row r="49">
      <c r="B49" s="18" t="n"/>
      <c r="C49" s="18" t="n"/>
      <c r="D49" s="18" t="n"/>
      <c r="E49" s="18" t="n"/>
      <c r="F49" s="18" t="n"/>
    </row>
    <row r="50">
      <c r="B50" s="67" t="inlineStr">
        <is>
          <t>Results</t>
        </is>
      </c>
      <c r="C50" s="71" t="inlineStr">
        <is>
          <t>bRhod</t>
        </is>
      </c>
      <c r="D50" s="94" t="n">
        <v>19</v>
      </c>
      <c r="E50" s="94" t="n">
        <v>20</v>
      </c>
      <c r="F50" s="94" t="n">
        <v>21</v>
      </c>
    </row>
    <row r="51">
      <c r="B51" s="18" t="n"/>
      <c r="C51" s="94" t="n">
        <v>7</v>
      </c>
      <c r="D51" s="72" t="n">
        <v>0</v>
      </c>
      <c r="E51" s="72" t="n">
        <v>0</v>
      </c>
      <c r="F51" s="72" t="n">
        <v>0</v>
      </c>
    </row>
    <row r="52">
      <c r="B52" s="18" t="n"/>
      <c r="C52" s="94" t="n">
        <v>8</v>
      </c>
      <c r="D52" s="72" t="n">
        <v>0</v>
      </c>
      <c r="E52" s="72" t="n">
        <v>0</v>
      </c>
      <c r="F52" s="72" t="n">
        <v>0</v>
      </c>
    </row>
    <row r="53">
      <c r="B53" s="18" t="n"/>
      <c r="C53" s="94" t="n"/>
      <c r="D53" s="48" t="n"/>
      <c r="E53" s="48" t="n"/>
      <c r="F53" s="48" t="n"/>
    </row>
    <row r="54">
      <c r="B54" s="18" t="n"/>
      <c r="C54" s="18" t="n"/>
      <c r="D54" s="18" t="n"/>
      <c r="E54" s="18" t="n"/>
      <c r="F54" s="18" t="n"/>
    </row>
    <row r="55">
      <c r="B55" s="18" t="n"/>
      <c r="C55" s="18" t="n"/>
      <c r="D55" s="18" t="n"/>
      <c r="E55" s="18" t="n"/>
      <c r="F55" s="18" t="n"/>
    </row>
    <row r="56">
      <c r="B56" s="67" t="inlineStr">
        <is>
          <t>Results</t>
        </is>
      </c>
      <c r="C56" s="71" t="inlineStr">
        <is>
          <t>bOmegad</t>
        </is>
      </c>
      <c r="D56" s="94" t="n">
        <v>19</v>
      </c>
      <c r="E56" s="94" t="n">
        <v>20</v>
      </c>
      <c r="F56" s="94" t="n">
        <v>21</v>
      </c>
    </row>
    <row r="57">
      <c r="B57" s="18" t="n"/>
      <c r="C57" s="94" t="n">
        <v>7</v>
      </c>
      <c r="D57" s="72" t="n">
        <v>1</v>
      </c>
      <c r="E57" s="72" t="n">
        <v>0</v>
      </c>
      <c r="F57" s="72" t="n">
        <v>0</v>
      </c>
    </row>
    <row r="58">
      <c r="B58" s="18" t="n"/>
      <c r="C58" s="94" t="n">
        <v>8</v>
      </c>
      <c r="D58" s="72" t="n">
        <v>0</v>
      </c>
      <c r="E58" s="72" t="n">
        <v>1</v>
      </c>
      <c r="F58" s="72" t="n">
        <v>0</v>
      </c>
    </row>
    <row r="59">
      <c r="B59" s="18" t="n"/>
      <c r="C59" s="94" t="n"/>
      <c r="D59" s="48" t="n"/>
      <c r="E59" s="48" t="n"/>
      <c r="F59" s="48" t="n"/>
    </row>
    <row r="60">
      <c r="B60" s="18" t="n"/>
      <c r="C60" s="18" t="n"/>
      <c r="D60" s="18" t="n"/>
      <c r="E60" s="18" t="n"/>
      <c r="F60" s="18" t="n"/>
    </row>
    <row r="61">
      <c r="B61" s="18" t="n"/>
      <c r="C61" s="18" t="n"/>
      <c r="D61" s="18" t="n"/>
      <c r="E61" s="18" t="n"/>
      <c r="F61" s="18" t="n"/>
    </row>
    <row r="62">
      <c r="B62" s="67" t="inlineStr">
        <is>
          <t>Results</t>
        </is>
      </c>
      <c r="C62" s="71" t="inlineStr">
        <is>
          <t>RunOutTimed</t>
        </is>
      </c>
      <c r="D62" s="94" t="n">
        <v>19</v>
      </c>
      <c r="E62" s="94" t="n">
        <v>20</v>
      </c>
      <c r="F62" s="94" t="n">
        <v>21</v>
      </c>
    </row>
    <row r="63">
      <c r="B63" s="18" t="n"/>
      <c r="C63" s="94" t="n">
        <v>7</v>
      </c>
      <c r="D63" s="109" t="n">
        <v>1.844008091283988</v>
      </c>
      <c r="E63" s="109" t="n">
        <v>-4.38333464846524</v>
      </c>
      <c r="F63" s="109" t="n">
        <v>-0.9306066788474753</v>
      </c>
    </row>
    <row r="64">
      <c r="B64" s="18" t="n"/>
      <c r="C64" s="94" t="n">
        <v>8</v>
      </c>
      <c r="D64" s="109" t="n">
        <v>42.97410192147041</v>
      </c>
      <c r="E64" s="109" t="n">
        <v>1.978106008773695</v>
      </c>
      <c r="F64" s="109" t="n">
        <v>-1.443222302929681</v>
      </c>
    </row>
    <row r="65">
      <c r="B65" s="18" t="n"/>
      <c r="C65" s="94" t="n"/>
      <c r="D65" s="98" t="n"/>
      <c r="E65" s="98" t="n"/>
      <c r="F65" s="98" t="n"/>
    </row>
    <row r="66">
      <c r="B66" s="18" t="n"/>
      <c r="C66" s="13" t="n"/>
      <c r="D66" s="48" t="n"/>
      <c r="E66" s="48" t="n"/>
      <c r="F66" s="48" t="n"/>
    </row>
    <row r="67">
      <c r="B67" s="18" t="n"/>
      <c r="C67" s="18" t="n"/>
      <c r="D67" s="18" t="n"/>
      <c r="E67" s="18" t="n"/>
      <c r="F67" s="18" t="n"/>
    </row>
    <row r="68">
      <c r="B68" s="18" t="n"/>
      <c r="C68" s="18" t="inlineStr">
        <is>
          <t>3*SigmaELTd+2*ELTd</t>
        </is>
      </c>
      <c r="D68" s="94" t="n">
        <v>19</v>
      </c>
      <c r="E68" s="94" t="n">
        <v>20</v>
      </c>
      <c r="F68" s="94" t="n">
        <v>21</v>
      </c>
    </row>
    <row r="69">
      <c r="B69" s="18" t="n"/>
      <c r="C69" s="94" t="n">
        <v>7</v>
      </c>
      <c r="D69" s="98">
        <f>3*Distributors!I27+2*D4</f>
        <v/>
      </c>
      <c r="E69" s="98">
        <f>3*Distributors!J27+2*E4</f>
        <v/>
      </c>
      <c r="F69" s="98">
        <f>3*Distributors!K27+2*F4</f>
        <v/>
      </c>
    </row>
    <row r="70">
      <c r="B70" s="18" t="n"/>
      <c r="C70" s="94" t="n">
        <v>8</v>
      </c>
      <c r="D70" s="98">
        <f>3*Distributors!I28+2*D5</f>
        <v/>
      </c>
      <c r="E70" s="98">
        <f>3*Distributors!J28+2*E5</f>
        <v/>
      </c>
      <c r="F70" s="98">
        <f>3*Distributors!K28+2*F5</f>
        <v/>
      </c>
    </row>
    <row r="71">
      <c r="B71" s="18" t="n"/>
      <c r="C71" s="94" t="n"/>
      <c r="D71" s="98" t="n"/>
      <c r="E71" s="98" t="n"/>
      <c r="F71" s="98" t="n"/>
    </row>
    <row r="72">
      <c r="B72" s="18" t="n"/>
      <c r="C72" s="13" t="n"/>
      <c r="D72" s="98" t="n"/>
      <c r="E72" s="98" t="n"/>
      <c r="F72" s="98" t="n"/>
    </row>
    <row r="73">
      <c r="B73" s="18" t="n"/>
      <c r="C73" s="18" t="n"/>
      <c r="D73" s="18" t="n"/>
      <c r="E73" s="18" t="n"/>
      <c r="F73" s="18" t="n"/>
    </row>
    <row r="74">
      <c r="B74" s="18" t="n"/>
      <c r="C74" s="18" t="inlineStr">
        <is>
          <t>S0d</t>
        </is>
      </c>
      <c r="D74" s="94" t="n">
        <v>19</v>
      </c>
      <c r="E74" s="94" t="n">
        <v>20</v>
      </c>
      <c r="F74" s="94" t="n">
        <v>21</v>
      </c>
    </row>
    <row r="75">
      <c r="B75" s="18" t="n"/>
      <c r="C75" s="94" t="n">
        <v>7</v>
      </c>
      <c r="D75" s="98">
        <f>Distributors_Cap!F39</f>
        <v/>
      </c>
      <c r="E75" s="98">
        <f>Distributors_Cap!G39</f>
        <v/>
      </c>
      <c r="F75" s="98">
        <f>Distributors_Cap!H39</f>
        <v/>
      </c>
    </row>
    <row r="76">
      <c r="B76" s="18" t="n"/>
      <c r="C76" s="94" t="n">
        <v>8</v>
      </c>
      <c r="D76" s="98">
        <f>Distributors_Cap!F40</f>
        <v/>
      </c>
      <c r="E76" s="98">
        <f>Distributors_Cap!G40</f>
        <v/>
      </c>
      <c r="F76" s="98">
        <f>Distributors_Cap!H40</f>
        <v/>
      </c>
    </row>
    <row r="77">
      <c r="B77" s="18" t="n"/>
      <c r="C77" s="94" t="n"/>
      <c r="D77" s="98" t="n"/>
      <c r="E77" s="98" t="n"/>
      <c r="F77" s="98" t="n"/>
    </row>
    <row r="78">
      <c r="B78" s="18" t="n"/>
      <c r="C78" s="18" t="n"/>
      <c r="D78" s="18" t="n"/>
      <c r="E78" s="18" t="n"/>
      <c r="F78" s="18" t="n"/>
    </row>
    <row r="79">
      <c r="B79" s="18" t="inlineStr">
        <is>
          <t>Min Rep</t>
        </is>
      </c>
      <c r="C79" s="18" t="inlineStr">
        <is>
          <t>2*ELTd-RunOutTimed</t>
        </is>
      </c>
      <c r="D79" s="94" t="n">
        <v>19</v>
      </c>
      <c r="E79" s="94" t="n">
        <v>20</v>
      </c>
      <c r="F79" s="94" t="n">
        <v>21</v>
      </c>
    </row>
    <row r="80">
      <c r="B80" s="18" t="n"/>
      <c r="C80" s="94" t="n">
        <v>7</v>
      </c>
      <c r="D80" s="98">
        <f>IF(D63&lt;0,"inexhaustible",(2*D4-D63))</f>
        <v/>
      </c>
      <c r="E80" s="98">
        <f>IF(E63&lt;0,"inexhaustible",(2*E4-E63))</f>
        <v/>
      </c>
      <c r="F80" s="98">
        <f>IF(F63&lt;0,"inexhaustible",(2*F4-F63))</f>
        <v/>
      </c>
    </row>
    <row r="81">
      <c r="B81" s="18" t="n"/>
      <c r="C81" s="94" t="n">
        <v>8</v>
      </c>
      <c r="D81" s="98">
        <f>IF(D64&lt;0,"inexhaustible",(2*D5-D64))</f>
        <v/>
      </c>
      <c r="E81" s="98">
        <f>IF(E64&lt;0,"inexhaustible",(2*E5-E64))</f>
        <v/>
      </c>
      <c r="F81" s="98">
        <f>IF(F64&lt;0,"inexhaustible",(2*F5-F64))</f>
        <v/>
      </c>
    </row>
    <row r="82">
      <c r="B82" s="18" t="n"/>
      <c r="C82" s="94" t="n"/>
      <c r="D82" s="98" t="n"/>
      <c r="E82" s="98" t="n"/>
      <c r="F82" s="98" t="n"/>
    </row>
    <row r="83">
      <c r="D83" s="18" t="n"/>
      <c r="E83" s="18" t="n"/>
      <c r="F83" s="18" t="n"/>
    </row>
    <row r="84">
      <c r="B84" s="18" t="n"/>
      <c r="C84" s="18" t="n"/>
      <c r="D84" s="18" t="n"/>
      <c r="E84" s="18" t="n"/>
      <c r="F84" s="18" t="n"/>
    </row>
    <row r="85">
      <c r="B85" s="18" t="n"/>
      <c r="C85" s="13" t="inlineStr">
        <is>
          <t>SigmaELTd</t>
        </is>
      </c>
      <c r="D85" s="94" t="n">
        <v>19</v>
      </c>
      <c r="E85" s="94" t="n">
        <v>20</v>
      </c>
      <c r="F85" s="94" t="n">
        <v>21</v>
      </c>
    </row>
    <row r="86">
      <c r="B86" s="18" t="n"/>
      <c r="C86" s="94" t="n">
        <v>7</v>
      </c>
      <c r="D86" s="98">
        <f>Distributors!I27</f>
        <v/>
      </c>
      <c r="E86" s="98">
        <f>Distributors!J27</f>
        <v/>
      </c>
      <c r="F86" s="98">
        <f>Distributors!K27</f>
        <v/>
      </c>
    </row>
    <row r="87">
      <c r="B87" s="18" t="n"/>
      <c r="C87" s="94" t="n">
        <v>8</v>
      </c>
      <c r="D87" s="98">
        <f>Distributors!I28</f>
        <v/>
      </c>
      <c r="E87" s="98">
        <f>Distributors!J28</f>
        <v/>
      </c>
      <c r="F87" s="98">
        <f>Distributors!K28</f>
        <v/>
      </c>
    </row>
    <row r="88">
      <c r="B88" s="18" t="n"/>
      <c r="C88" s="94" t="n"/>
      <c r="D88" s="98" t="n"/>
      <c r="E88" s="98" t="n"/>
      <c r="F88" s="98" t="n"/>
    </row>
    <row r="89">
      <c r="B89" s="18" t="n"/>
      <c r="C89" s="18" t="n"/>
      <c r="D89" s="18" t="n"/>
      <c r="E89" s="18" t="n"/>
      <c r="F89" s="18" t="n"/>
    </row>
    <row r="90">
      <c r="B90" s="18" t="n"/>
      <c r="C90" s="18" t="n"/>
      <c r="D90" s="18" t="n"/>
      <c r="E90" s="18" t="n"/>
      <c r="F90" s="18" t="n"/>
    </row>
    <row r="91">
      <c r="B91" s="67" t="inlineStr">
        <is>
          <t>Results</t>
        </is>
      </c>
      <c r="C91" s="73" t="inlineStr">
        <is>
          <t>vZd</t>
        </is>
      </c>
      <c r="D91" s="94" t="n">
        <v>19</v>
      </c>
      <c r="E91" s="94" t="n">
        <v>20</v>
      </c>
      <c r="F91" s="94" t="n">
        <v>21</v>
      </c>
    </row>
    <row r="92">
      <c r="B92" s="18" t="n"/>
      <c r="C92" s="94" t="n">
        <v>7</v>
      </c>
      <c r="D92" s="109" t="n">
        <v>2.095415242749127</v>
      </c>
      <c r="E92" s="109" t="n">
        <v>7.086917719334451e-10</v>
      </c>
      <c r="F92" s="109" t="n">
        <v>2.227991956700471</v>
      </c>
      <c r="H92" s="98">
        <f>D92-Distributors!O22</f>
        <v/>
      </c>
      <c r="I92" s="98">
        <f>E92-Distributors!P22</f>
        <v/>
      </c>
      <c r="J92" s="98">
        <f>F92-Distributors!Q22</f>
        <v/>
      </c>
    </row>
    <row r="93">
      <c r="B93" s="18" t="n"/>
      <c r="C93" s="94" t="n">
        <v>8</v>
      </c>
      <c r="D93" s="109" t="n">
        <v>2.04701021506483</v>
      </c>
      <c r="E93" s="109" t="n">
        <v>2.089942930973181</v>
      </c>
      <c r="F93" s="109" t="n">
        <v>2.115643094321566</v>
      </c>
      <c r="H93" s="98">
        <f>D93-Distributors!O23</f>
        <v/>
      </c>
      <c r="I93" s="98">
        <f>E93-Distributors!P23</f>
        <v/>
      </c>
      <c r="J93" s="98">
        <f>F93-Distributors!Q23</f>
        <v/>
      </c>
    </row>
    <row r="94">
      <c r="B94" s="18" t="n"/>
      <c r="C94" s="94" t="n"/>
      <c r="D94" s="98" t="n"/>
      <c r="E94" s="98" t="n"/>
      <c r="F94" s="98" t="n"/>
    </row>
    <row r="95">
      <c r="B95" s="18" t="n"/>
      <c r="C95" s="18" t="n"/>
      <c r="D95" s="18" t="n"/>
      <c r="E95" s="18" t="n"/>
      <c r="F95" s="18" t="n"/>
    </row>
    <row r="96">
      <c r="B96" s="18" t="n"/>
      <c r="C96" s="18" t="n"/>
      <c r="D96" s="18" t="n"/>
      <c r="E96" s="18" t="n"/>
      <c r="F96" s="107" t="n"/>
    </row>
    <row r="97">
      <c r="B97" s="18" t="n"/>
      <c r="C97" s="13" t="inlineStr">
        <is>
          <t>vZd*SigmaELTd</t>
        </is>
      </c>
      <c r="D97" s="94" t="n">
        <v>19</v>
      </c>
      <c r="E97" s="94" t="n">
        <v>20</v>
      </c>
      <c r="F97" s="94" t="n">
        <v>21</v>
      </c>
    </row>
    <row r="98">
      <c r="B98" s="18" t="n"/>
      <c r="C98" s="94" t="n">
        <v>7</v>
      </c>
      <c r="D98" s="98">
        <f>D92*D86</f>
        <v/>
      </c>
      <c r="E98" s="98">
        <f>E92*E86</f>
        <v/>
      </c>
      <c r="F98" s="98">
        <f>F92*F86</f>
        <v/>
      </c>
    </row>
    <row r="99">
      <c r="B99" s="18" t="n"/>
      <c r="C99" s="94" t="n">
        <v>8</v>
      </c>
      <c r="D99" s="98">
        <f>D93*D87</f>
        <v/>
      </c>
      <c r="E99" s="98">
        <f>E93*E87</f>
        <v/>
      </c>
      <c r="F99" s="98">
        <f>F93*F87</f>
        <v/>
      </c>
    </row>
    <row r="100">
      <c r="B100" s="18" t="n"/>
      <c r="C100" s="94" t="n"/>
      <c r="D100" s="98" t="n"/>
      <c r="E100" s="98" t="n"/>
      <c r="F100" s="98" t="n"/>
    </row>
    <row r="101">
      <c r="B101" s="18" t="n"/>
      <c r="C101" s="18" t="n"/>
      <c r="D101" s="18" t="n"/>
      <c r="E101" s="18" t="n"/>
      <c r="F101" s="18" t="n"/>
    </row>
    <row r="102">
      <c r="B102" s="18" t="n"/>
      <c r="C102" s="18" t="n"/>
      <c r="D102" s="18" t="n"/>
      <c r="E102" s="18" t="n"/>
      <c r="F102" s="18" t="n"/>
    </row>
    <row r="103">
      <c r="B103" s="18" t="n"/>
      <c r="C103" s="13" t="inlineStr">
        <is>
          <t>RunOutTimed - ELTd</t>
        </is>
      </c>
      <c r="D103" s="94" t="n">
        <v>19</v>
      </c>
      <c r="E103" s="94" t="n">
        <v>20</v>
      </c>
      <c r="F103" s="94" t="n">
        <v>21</v>
      </c>
    </row>
    <row r="104">
      <c r="B104" s="18" t="n"/>
      <c r="C104" s="94" t="n">
        <v>7</v>
      </c>
      <c r="D104" s="98">
        <f>IF(D63&lt;0,"inexhaustible",D63-D4)</f>
        <v/>
      </c>
      <c r="E104" s="98">
        <f>IF(E63&lt;0,"inexhaustible",E63-E4)</f>
        <v/>
      </c>
      <c r="F104" s="98">
        <f>IF(F63&lt;0,"inexhaustible",F63-F4)</f>
        <v/>
      </c>
    </row>
    <row r="105">
      <c r="B105" s="18" t="n"/>
      <c r="C105" s="94" t="n">
        <v>8</v>
      </c>
      <c r="D105" s="98">
        <f>IF(D64&lt;0,"inexhaustible",D64-D5)</f>
        <v/>
      </c>
      <c r="E105" s="98">
        <f>IF(E64&lt;0,"inexhaustible",E64-E5)</f>
        <v/>
      </c>
      <c r="F105" s="98">
        <f>IF(F64&lt;0,"inexhaustible",F64-F5)</f>
        <v/>
      </c>
    </row>
    <row r="106">
      <c r="B106" s="18" t="n"/>
      <c r="C106" s="94" t="n"/>
      <c r="D106" s="98" t="n"/>
      <c r="E106" s="98" t="n"/>
      <c r="F106" s="98" t="n"/>
    </row>
    <row r="107">
      <c r="B107" s="18" t="n"/>
      <c r="C107" s="18" t="n"/>
      <c r="D107" s="18" t="n"/>
      <c r="E107" s="18" t="n"/>
      <c r="F107" s="18" t="n"/>
    </row>
    <row r="108">
      <c r="B108" s="18" t="n"/>
      <c r="C108" s="18" t="n"/>
      <c r="D108" s="18" t="n"/>
      <c r="E108" s="18" t="n"/>
      <c r="F108" s="18" t="n"/>
    </row>
    <row r="109">
      <c r="B109" s="67" t="inlineStr">
        <is>
          <t>Results</t>
        </is>
      </c>
      <c r="C109" s="71" t="inlineStr">
        <is>
          <t>bOmega1d</t>
        </is>
      </c>
      <c r="D109" s="94" t="n">
        <v>19</v>
      </c>
      <c r="E109" s="94" t="n">
        <v>20</v>
      </c>
      <c r="F109" s="94" t="n">
        <v>21</v>
      </c>
    </row>
    <row r="110">
      <c r="B110" s="18" t="n"/>
      <c r="C110" s="94" t="n">
        <v>7</v>
      </c>
      <c r="D110" s="72" t="n">
        <v>0</v>
      </c>
      <c r="E110" s="72" t="n">
        <v>0</v>
      </c>
      <c r="F110" s="72" t="n">
        <v>0</v>
      </c>
    </row>
    <row r="111">
      <c r="B111" s="18" t="n"/>
      <c r="C111" s="94" t="n">
        <v>8</v>
      </c>
      <c r="D111" s="72" t="n">
        <v>0</v>
      </c>
      <c r="E111" s="72" t="n">
        <v>0</v>
      </c>
      <c r="F111" s="72" t="n">
        <v>0</v>
      </c>
    </row>
    <row r="112">
      <c r="B112" s="18" t="n"/>
      <c r="C112" s="94" t="n"/>
      <c r="D112" s="48" t="n"/>
      <c r="E112" s="48" t="n"/>
      <c r="F112" s="48" t="n"/>
    </row>
    <row r="113">
      <c r="B113" s="18" t="n"/>
      <c r="C113" s="18" t="n"/>
      <c r="D113" s="18" t="n"/>
      <c r="E113" s="18" t="n"/>
      <c r="F113" s="18" t="n"/>
    </row>
    <row r="114">
      <c r="B114" s="18" t="n"/>
      <c r="C114" s="18" t="n"/>
      <c r="D114" s="18" t="n"/>
      <c r="E114" s="18" t="n"/>
      <c r="F114" s="18" t="n"/>
    </row>
    <row r="115">
      <c r="B115" s="67" t="inlineStr">
        <is>
          <t>Results</t>
        </is>
      </c>
      <c r="C115" s="71" t="inlineStr">
        <is>
          <t>bOmega2d</t>
        </is>
      </c>
      <c r="D115" s="94" t="n">
        <v>19</v>
      </c>
      <c r="E115" s="94" t="n">
        <v>20</v>
      </c>
      <c r="F115" s="94" t="n">
        <v>21</v>
      </c>
    </row>
    <row r="116">
      <c r="B116" s="18" t="n"/>
      <c r="C116" s="94" t="n">
        <v>7</v>
      </c>
      <c r="D116" s="72" t="n">
        <v>0</v>
      </c>
      <c r="E116" s="72" t="n">
        <v>0</v>
      </c>
      <c r="F116" s="72" t="n">
        <v>0</v>
      </c>
    </row>
    <row r="117">
      <c r="B117" s="18" t="n"/>
      <c r="C117" s="94" t="n">
        <v>8</v>
      </c>
      <c r="D117" s="72" t="n">
        <v>0</v>
      </c>
      <c r="E117" s="72" t="n">
        <v>0</v>
      </c>
      <c r="F117" s="72" t="n">
        <v>0</v>
      </c>
    </row>
    <row r="118">
      <c r="B118" s="18" t="n"/>
      <c r="C118" s="94" t="n"/>
      <c r="D118" s="48" t="n"/>
      <c r="E118" s="48" t="n"/>
      <c r="F118" s="48" t="n"/>
    </row>
    <row r="119">
      <c r="B119" s="18" t="n"/>
      <c r="C119" s="18" t="n"/>
      <c r="D119" s="18" t="n"/>
      <c r="E119" s="18" t="n"/>
      <c r="F119" s="18" t="n"/>
    </row>
    <row r="120">
      <c r="B120" s="18" t="n"/>
      <c r="C120" s="18" t="n"/>
      <c r="D120" s="18" t="n"/>
      <c r="E120" s="18" t="n"/>
      <c r="F120" s="18" t="n"/>
    </row>
    <row r="121">
      <c r="B121" s="67" t="inlineStr">
        <is>
          <t>Results</t>
        </is>
      </c>
      <c r="C121" s="71" t="inlineStr">
        <is>
          <t>bOmega3d</t>
        </is>
      </c>
      <c r="D121" s="94" t="n">
        <v>19</v>
      </c>
      <c r="E121" s="94" t="n">
        <v>20</v>
      </c>
      <c r="F121" s="94" t="n">
        <v>21</v>
      </c>
    </row>
    <row r="122">
      <c r="B122" s="18" t="n"/>
      <c r="C122" s="94" t="n">
        <v>7</v>
      </c>
      <c r="D122" s="72" t="n">
        <v>1</v>
      </c>
      <c r="E122" s="72" t="n">
        <v>0</v>
      </c>
      <c r="F122" s="72" t="n">
        <v>0</v>
      </c>
      <c r="G122" s="13">
        <f>SUM(Distributors_Omega3)</f>
        <v/>
      </c>
    </row>
    <row r="123">
      <c r="B123" s="18" t="n"/>
      <c r="C123" s="94" t="n">
        <v>8</v>
      </c>
      <c r="D123" s="72" t="n">
        <v>0</v>
      </c>
      <c r="E123" s="72" t="n">
        <v>1</v>
      </c>
      <c r="F123" s="72" t="n">
        <v>0</v>
      </c>
    </row>
    <row r="124">
      <c r="B124" s="18" t="n"/>
      <c r="C124" s="94" t="n"/>
      <c r="D124" s="48" t="n"/>
      <c r="E124" s="48" t="n"/>
      <c r="F124" s="48" t="n"/>
    </row>
    <row r="125">
      <c r="B125" s="18" t="n"/>
      <c r="C125" s="18" t="n"/>
      <c r="D125" s="18" t="n"/>
      <c r="E125" s="18" t="n"/>
      <c r="F125" s="18" t="n"/>
    </row>
    <row r="126">
      <c r="B126" s="18" t="n"/>
      <c r="C126" s="18" t="n"/>
      <c r="D126" s="18" t="n"/>
      <c r="E126" s="18" t="n"/>
      <c r="F126" s="18" t="n"/>
    </row>
    <row r="127">
      <c r="B127" s="18" t="n"/>
      <c r="C127" s="13" t="inlineStr">
        <is>
          <t>3*SigmaELTd</t>
        </is>
      </c>
      <c r="D127" s="94" t="n">
        <v>19</v>
      </c>
      <c r="E127" s="94" t="n">
        <v>20</v>
      </c>
      <c r="F127" s="94" t="n">
        <v>21</v>
      </c>
    </row>
    <row r="128">
      <c r="B128" s="18" t="n"/>
      <c r="C128" s="94" t="n">
        <v>7</v>
      </c>
      <c r="D128" s="107">
        <f>3*D86</f>
        <v/>
      </c>
      <c r="E128" s="107">
        <f>3*E86</f>
        <v/>
      </c>
      <c r="F128" s="107">
        <f>3*F86</f>
        <v/>
      </c>
    </row>
    <row r="129">
      <c r="B129" s="18" t="n"/>
      <c r="C129" s="94" t="n">
        <v>8</v>
      </c>
      <c r="D129" s="107">
        <f>3*D87</f>
        <v/>
      </c>
      <c r="E129" s="107">
        <f>3*E87</f>
        <v/>
      </c>
      <c r="F129" s="107">
        <f>3*F87</f>
        <v/>
      </c>
    </row>
    <row r="130">
      <c r="B130" s="18" t="n"/>
      <c r="C130" s="94" t="n"/>
      <c r="D130" s="107" t="n"/>
      <c r="E130" s="107" t="n"/>
      <c r="F130" s="107" t="n"/>
    </row>
    <row r="131">
      <c r="B131" s="18" t="n"/>
      <c r="C131" s="18" t="n"/>
      <c r="D131" s="18" t="n"/>
      <c r="E131" s="18" t="n"/>
      <c r="F131" s="18" t="n"/>
    </row>
    <row r="132">
      <c r="B132" s="18" t="n"/>
      <c r="C132" s="18" t="n"/>
      <c r="D132" s="18" t="n"/>
      <c r="E132" s="18" t="n"/>
      <c r="F132" s="18" t="n"/>
    </row>
    <row r="133">
      <c r="B133" s="18" t="n"/>
      <c r="C133" s="51" t="inlineStr">
        <is>
          <t>(3*SigmaELTd)-(RunOutTimed-ELTd)</t>
        </is>
      </c>
      <c r="D133" s="94" t="n">
        <v>19</v>
      </c>
      <c r="E133" s="94" t="n">
        <v>20</v>
      </c>
      <c r="F133" s="94" t="n">
        <v>21</v>
      </c>
    </row>
    <row r="134">
      <c r="B134" s="18" t="n"/>
      <c r="C134" s="94" t="n">
        <v>7</v>
      </c>
      <c r="D134" s="107">
        <f>IF(D63&lt;0,"inexhaustible",(D128-D104))</f>
        <v/>
      </c>
      <c r="E134" s="107">
        <f>IF(E63&lt;0,"inexhaustible",(E128-E104))</f>
        <v/>
      </c>
      <c r="F134" s="107">
        <f>IF(F63&lt;0,"inexhaustible",(F128-F104))</f>
        <v/>
      </c>
    </row>
    <row r="135">
      <c r="B135" s="18" t="n"/>
      <c r="C135" s="94" t="n">
        <v>8</v>
      </c>
      <c r="D135" s="107">
        <f>IF(D64&lt;0,"inexhaustible",(D129-D105))</f>
        <v/>
      </c>
      <c r="E135" s="107">
        <f>IF(E64&lt;0,"inexhaustible",(E129-E105))</f>
        <v/>
      </c>
      <c r="F135" s="107">
        <f>IF(F64&lt;0,"inexhaustible",(F129-F105))</f>
        <v/>
      </c>
    </row>
    <row r="136">
      <c r="B136" s="18" t="n"/>
      <c r="C136" s="94" t="n"/>
      <c r="D136" s="107" t="n"/>
      <c r="E136" s="107" t="n"/>
      <c r="F136" s="107" t="n"/>
    </row>
    <row r="137">
      <c r="B137" s="18" t="n"/>
      <c r="C137" s="18" t="n"/>
      <c r="D137" s="18" t="n"/>
      <c r="E137" s="18" t="n"/>
      <c r="F137" s="18" t="n"/>
    </row>
    <row r="138">
      <c r="B138" s="18" t="n"/>
      <c r="C138" s="18" t="n"/>
      <c r="D138" s="18" t="n"/>
      <c r="E138" s="18" t="n"/>
      <c r="F138" s="18" t="n"/>
    </row>
    <row r="139">
      <c r="B139" s="67" t="inlineStr">
        <is>
          <t>Results</t>
        </is>
      </c>
      <c r="C139" s="71" t="inlineStr">
        <is>
          <t>bOmega4d</t>
        </is>
      </c>
      <c r="D139" s="94" t="n">
        <v>19</v>
      </c>
      <c r="E139" s="94" t="n">
        <v>20</v>
      </c>
      <c r="F139" s="94" t="n">
        <v>21</v>
      </c>
    </row>
    <row r="140">
      <c r="B140" s="18" t="n"/>
      <c r="C140" s="94" t="n">
        <v>7</v>
      </c>
      <c r="D140" s="72" t="n">
        <v>1</v>
      </c>
      <c r="E140" s="72" t="n">
        <v>0</v>
      </c>
      <c r="F140" s="72" t="n">
        <v>0</v>
      </c>
    </row>
    <row r="141">
      <c r="B141" s="18" t="n"/>
      <c r="C141" s="94" t="n">
        <v>8</v>
      </c>
      <c r="D141" s="72" t="n">
        <v>0</v>
      </c>
      <c r="E141" s="72" t="n">
        <v>1</v>
      </c>
      <c r="F141" s="72" t="n">
        <v>0</v>
      </c>
    </row>
    <row r="142">
      <c r="B142" s="18" t="n"/>
      <c r="C142" s="94" t="n"/>
      <c r="D142" s="48" t="n"/>
      <c r="E142" s="48" t="n"/>
      <c r="F142" s="48" t="n"/>
    </row>
    <row r="143">
      <c r="B143" s="18" t="n"/>
      <c r="C143" s="18" t="n"/>
      <c r="D143" s="18" t="n"/>
      <c r="E143" s="18" t="n"/>
      <c r="F143" s="18" t="n"/>
    </row>
    <row r="144">
      <c r="B144" s="18" t="n"/>
      <c r="C144" s="18" t="n"/>
      <c r="D144" s="18" t="n"/>
      <c r="E144" s="18" t="n"/>
      <c r="F144" s="18" t="n"/>
    </row>
    <row r="145">
      <c r="B145" s="67" t="inlineStr">
        <is>
          <t>Results</t>
        </is>
      </c>
      <c r="C145" s="71" t="inlineStr">
        <is>
          <t>bOmega5d</t>
        </is>
      </c>
      <c r="D145" s="94" t="n">
        <v>19</v>
      </c>
      <c r="E145" s="94" t="n">
        <v>20</v>
      </c>
      <c r="F145" s="94" t="n">
        <v>21</v>
      </c>
    </row>
    <row r="146">
      <c r="B146" s="18" t="n"/>
      <c r="C146" s="94" t="n">
        <v>7</v>
      </c>
      <c r="D146" s="72" t="n">
        <v>0</v>
      </c>
      <c r="E146" s="72" t="n">
        <v>0</v>
      </c>
      <c r="F146" s="72" t="n">
        <v>0</v>
      </c>
      <c r="G146" s="13">
        <f>SUM(Distributors_Omega5)</f>
        <v/>
      </c>
    </row>
    <row r="147">
      <c r="B147" s="18" t="n"/>
      <c r="C147" s="94" t="n">
        <v>8</v>
      </c>
      <c r="D147" s="72" t="n">
        <v>0</v>
      </c>
      <c r="E147" s="72" t="n">
        <v>0</v>
      </c>
      <c r="F147" s="72" t="n">
        <v>0</v>
      </c>
    </row>
    <row r="148">
      <c r="B148" s="18" t="n"/>
      <c r="C148" s="94" t="n"/>
      <c r="D148" s="48" t="n"/>
      <c r="E148" s="48" t="n"/>
      <c r="F148" s="48" t="n"/>
    </row>
    <row r="149">
      <c r="B149" s="18" t="n"/>
      <c r="C149" s="18" t="n"/>
      <c r="D149" s="18" t="n"/>
      <c r="E149" s="18" t="n"/>
      <c r="F149" s="18" t="n"/>
    </row>
    <row r="150">
      <c r="B150" s="18" t="n"/>
      <c r="C150" s="18" t="n"/>
      <c r="D150" s="18" t="n"/>
      <c r="E150" s="18" t="n"/>
      <c r="F150" s="18" t="n"/>
    </row>
    <row r="151">
      <c r="B151" s="67" t="inlineStr">
        <is>
          <t>Results</t>
        </is>
      </c>
      <c r="C151" s="71" t="inlineStr">
        <is>
          <t>bOmega6d</t>
        </is>
      </c>
      <c r="D151" s="94" t="n">
        <v>19</v>
      </c>
      <c r="E151" s="94" t="n">
        <v>20</v>
      </c>
      <c r="F151" s="94" t="n">
        <v>21</v>
      </c>
    </row>
    <row r="152">
      <c r="B152" s="18" t="n"/>
      <c r="C152" s="94" t="n">
        <v>7</v>
      </c>
      <c r="D152" s="72" t="n">
        <v>0</v>
      </c>
      <c r="E152" s="72" t="n">
        <v>0</v>
      </c>
      <c r="F152" s="72" t="n">
        <v>0</v>
      </c>
      <c r="G152" s="13">
        <f>SUM(Distributors_Omega6)</f>
        <v/>
      </c>
    </row>
    <row r="153">
      <c r="B153" s="18" t="n"/>
      <c r="C153" s="94" t="n">
        <v>8</v>
      </c>
      <c r="D153" s="72" t="n">
        <v>0</v>
      </c>
      <c r="E153" s="72" t="n">
        <v>0</v>
      </c>
      <c r="F153" s="72" t="n">
        <v>0</v>
      </c>
    </row>
    <row r="154">
      <c r="B154" s="18" t="n"/>
      <c r="C154" s="94" t="n"/>
      <c r="D154" s="48" t="n"/>
      <c r="E154" s="48" t="n"/>
      <c r="F154" s="48" t="n"/>
    </row>
    <row r="155">
      <c r="B155" s="18" t="n"/>
      <c r="C155" s="18" t="n"/>
      <c r="D155" s="18" t="n"/>
      <c r="E155" s="18" t="n"/>
      <c r="F155" s="18" t="n"/>
    </row>
    <row r="156">
      <c r="B156" s="18" t="n"/>
      <c r="C156" s="18" t="n"/>
      <c r="D156" s="18" t="n"/>
      <c r="E156" s="18" t="n"/>
      <c r="F156" s="18" t="n"/>
    </row>
    <row r="157">
      <c r="B157" s="18" t="n"/>
      <c r="C157" s="18" t="inlineStr">
        <is>
          <t>Total</t>
        </is>
      </c>
      <c r="D157" s="94" t="n">
        <v>19</v>
      </c>
      <c r="E157" s="94" t="n">
        <v>20</v>
      </c>
      <c r="F157" s="94" t="n">
        <v>21</v>
      </c>
    </row>
    <row r="158">
      <c r="B158" s="18" t="n"/>
      <c r="C158" s="94" t="n">
        <v>7</v>
      </c>
      <c r="D158" s="48">
        <f>D39+D122+D146+D152+D45</f>
        <v/>
      </c>
      <c r="E158" s="48">
        <f>E39+E122+E146+E152+E45</f>
        <v/>
      </c>
      <c r="F158" s="48">
        <f>F39+F122+F146+F152+F45</f>
        <v/>
      </c>
      <c r="G158" s="48">
        <f>SUM(D158:F160)</f>
        <v/>
      </c>
    </row>
    <row r="159">
      <c r="B159" s="18" t="n"/>
      <c r="C159" s="94" t="n">
        <v>8</v>
      </c>
      <c r="D159" s="48">
        <f>D40+D123+D147+D153+D46</f>
        <v/>
      </c>
      <c r="E159" s="48">
        <f>E40+E123+E147+E153+E46</f>
        <v/>
      </c>
      <c r="F159" s="48">
        <f>F40+F123+F147+F153+F46</f>
        <v/>
      </c>
    </row>
    <row r="160">
      <c r="B160" s="18" t="n"/>
      <c r="C160" s="94" t="n"/>
      <c r="D160" s="48" t="n"/>
      <c r="E160" s="48" t="n"/>
      <c r="F160" s="48" t="n"/>
    </row>
    <row r="161">
      <c r="B161" s="18" t="n"/>
      <c r="C161" s="18" t="n"/>
      <c r="D161" s="18" t="n"/>
      <c r="E161" s="18" t="n"/>
      <c r="F161" s="18" t="n"/>
    </row>
    <row r="162">
      <c r="B162" s="18" t="n"/>
      <c r="C162" s="18" t="n"/>
      <c r="D162" s="18" t="n"/>
      <c r="E162" s="18" t="n"/>
      <c r="F162" s="18" t="n"/>
    </row>
    <row r="163">
      <c r="B163" s="18" t="n"/>
      <c r="C163" s="18" t="inlineStr">
        <is>
          <t>Hd</t>
        </is>
      </c>
      <c r="D163" s="94" t="n">
        <v>19</v>
      </c>
      <c r="E163" s="94" t="n">
        <v>20</v>
      </c>
      <c r="F163" s="94" t="n">
        <v>21</v>
      </c>
    </row>
    <row r="164">
      <c r="B164" s="18" t="n"/>
      <c r="C164" s="94" t="n">
        <v>7</v>
      </c>
      <c r="D164" s="98">
        <f>Distributors!I6</f>
        <v/>
      </c>
      <c r="E164" s="98">
        <f>Distributors!J6</f>
        <v/>
      </c>
      <c r="F164" s="98">
        <f>Distributors!K6</f>
        <v/>
      </c>
    </row>
    <row r="165">
      <c r="B165" s="18" t="n"/>
      <c r="C165" s="94" t="n">
        <v>8</v>
      </c>
      <c r="D165" s="98">
        <f>Distributors!I7</f>
        <v/>
      </c>
      <c r="E165" s="98">
        <f>Distributors!J7</f>
        <v/>
      </c>
      <c r="F165" s="98">
        <f>Distributors!K7</f>
        <v/>
      </c>
    </row>
    <row r="166">
      <c r="B166" s="18" t="n"/>
      <c r="C166" s="18" t="n"/>
      <c r="D166" s="18" t="n"/>
      <c r="E166" s="18" t="n"/>
      <c r="F166" s="18" t="n"/>
    </row>
    <row r="167">
      <c r="B167" s="18" t="n"/>
      <c r="C167" s="18" t="n"/>
      <c r="D167" s="18" t="n"/>
      <c r="E167" s="18" t="n"/>
      <c r="F167" s="18" t="n"/>
    </row>
    <row r="168">
      <c r="B168" s="18" t="n"/>
      <c r="C168" s="18" t="inlineStr">
        <is>
          <t>SigmaNDd</t>
        </is>
      </c>
      <c r="D168" s="94" t="n">
        <v>19</v>
      </c>
      <c r="E168" s="94" t="n">
        <v>20</v>
      </c>
      <c r="F168" s="94" t="n">
        <v>21</v>
      </c>
    </row>
    <row r="169">
      <c r="B169" s="18" t="n"/>
      <c r="C169" s="94" t="n">
        <v>7</v>
      </c>
      <c r="D169" s="98">
        <f>Distributors!I17</f>
        <v/>
      </c>
      <c r="E169" s="98">
        <f>Distributors!J17</f>
        <v/>
      </c>
      <c r="F169" s="98">
        <f>Distributors!K17</f>
        <v/>
      </c>
    </row>
    <row r="170">
      <c r="B170" s="18" t="n"/>
      <c r="C170" s="94" t="n">
        <v>8</v>
      </c>
      <c r="D170" s="98">
        <f>Distributors!I18</f>
        <v/>
      </c>
      <c r="E170" s="98">
        <f>Distributors!J18</f>
        <v/>
      </c>
      <c r="F170" s="98">
        <f>Distributors!K18</f>
        <v/>
      </c>
    </row>
    <row r="171">
      <c r="B171" s="18" t="n"/>
      <c r="C171" s="94" t="n"/>
      <c r="D171" s="98" t="n"/>
      <c r="E171" s="98" t="n"/>
      <c r="F171" s="98" t="n"/>
    </row>
    <row r="172">
      <c r="B172" s="18" t="n"/>
      <c r="C172" s="18" t="n"/>
      <c r="D172" s="18" t="n"/>
      <c r="E172" s="18" t="n"/>
      <c r="F172" s="18" t="n"/>
    </row>
    <row r="173">
      <c r="B173" s="18" t="n"/>
      <c r="C173" s="18" t="n"/>
      <c r="D173" s="18" t="n"/>
      <c r="E173" s="18" t="n"/>
      <c r="F173" s="18" t="n"/>
    </row>
    <row r="174">
      <c r="B174" s="67" t="inlineStr">
        <is>
          <t>Results</t>
        </is>
      </c>
      <c r="C174" s="71" t="inlineStr">
        <is>
          <t>vRadicandd</t>
        </is>
      </c>
      <c r="D174" s="94" t="n">
        <v>19</v>
      </c>
      <c r="E174" s="94" t="n">
        <v>20</v>
      </c>
      <c r="F174" s="94" t="n">
        <v>21</v>
      </c>
      <c r="H174" s="18" t="n"/>
      <c r="I174" s="13" t="n">
        <v>1</v>
      </c>
      <c r="J174" s="13" t="n">
        <v>2</v>
      </c>
      <c r="K174" s="13" t="n">
        <v>3</v>
      </c>
    </row>
    <row r="175">
      <c r="B175" s="18" t="n"/>
      <c r="C175" s="94" t="n">
        <v>7</v>
      </c>
      <c r="D175" s="109" t="n">
        <v>7426088.42544001</v>
      </c>
      <c r="E175" s="109" t="n">
        <v>0</v>
      </c>
      <c r="F175" s="109" t="n">
        <v>0</v>
      </c>
      <c r="H175" s="18" t="n"/>
      <c r="I175" s="98">
        <f>D175^0.5</f>
        <v/>
      </c>
      <c r="J175" s="98">
        <f>E175^0.5</f>
        <v/>
      </c>
      <c r="K175" s="98">
        <f>F175^0.5</f>
        <v/>
      </c>
    </row>
    <row r="176">
      <c r="B176" s="18" t="n"/>
      <c r="C176" s="94" t="n">
        <v>8</v>
      </c>
      <c r="D176" s="109" t="n">
        <v>0</v>
      </c>
      <c r="E176" s="109" t="n">
        <v>17515234.49948187</v>
      </c>
      <c r="F176" s="109" t="n">
        <v>0</v>
      </c>
      <c r="H176" s="18" t="n"/>
      <c r="I176" s="98">
        <f>D176^0.5</f>
        <v/>
      </c>
      <c r="J176" s="98">
        <f>E176^0.5</f>
        <v/>
      </c>
      <c r="K176" s="98">
        <f>F176^0.5</f>
        <v/>
      </c>
    </row>
    <row r="177">
      <c r="B177" s="18" t="n"/>
      <c r="C177" s="94" t="n"/>
      <c r="D177" s="98" t="n"/>
      <c r="E177" s="98" t="n"/>
      <c r="F177" s="98" t="n"/>
      <c r="H177" s="18" t="n"/>
      <c r="I177" s="98" t="n"/>
      <c r="J177" s="98" t="n"/>
      <c r="K177" s="98" t="n"/>
    </row>
    <row r="178">
      <c r="B178" s="18" t="n"/>
      <c r="C178" s="18" t="n"/>
      <c r="D178" s="18" t="n"/>
      <c r="E178" s="18" t="n"/>
      <c r="F178" s="18" t="n"/>
      <c r="H178" s="18" t="n"/>
      <c r="I178" s="18" t="n"/>
      <c r="J178" s="18" t="n"/>
      <c r="K178" s="18" t="n"/>
    </row>
    <row r="179">
      <c r="B179" s="18" t="n"/>
      <c r="C179" s="18" t="n"/>
      <c r="D179" s="18" t="n"/>
      <c r="E179" s="18" t="n"/>
      <c r="F179" s="18" t="n"/>
      <c r="H179" s="18" t="n"/>
      <c r="I179" s="18" t="n"/>
      <c r="J179" s="18" t="n"/>
      <c r="K179" s="18" t="n"/>
    </row>
    <row r="180">
      <c r="B180" s="67" t="inlineStr">
        <is>
          <t>Results</t>
        </is>
      </c>
      <c r="C180" s="71" t="inlineStr">
        <is>
          <t>vSQRTd</t>
        </is>
      </c>
      <c r="D180" s="94" t="n">
        <v>19</v>
      </c>
      <c r="E180" s="94" t="n">
        <v>20</v>
      </c>
      <c r="F180" s="94" t="n">
        <v>21</v>
      </c>
      <c r="H180" s="18" t="n"/>
      <c r="I180" s="13" t="n">
        <v>1</v>
      </c>
      <c r="J180" s="13" t="n">
        <v>2</v>
      </c>
      <c r="K180" s="13" t="n">
        <v>3</v>
      </c>
    </row>
    <row r="181">
      <c r="B181" s="18" t="n"/>
      <c r="C181" s="94" t="n">
        <v>7</v>
      </c>
      <c r="D181" s="109" t="n">
        <v>2728</v>
      </c>
      <c r="E181" s="109" t="n">
        <v>1</v>
      </c>
      <c r="F181" s="109" t="n">
        <v>1</v>
      </c>
      <c r="H181" s="18" t="n"/>
      <c r="I181" s="98">
        <f>I175-D181</f>
        <v/>
      </c>
      <c r="J181" s="98">
        <f>J175-E181</f>
        <v/>
      </c>
      <c r="K181" s="98">
        <f>K175-F181</f>
        <v/>
      </c>
    </row>
    <row r="182">
      <c r="B182" s="18" t="n"/>
      <c r="C182" s="94" t="n">
        <v>8</v>
      </c>
      <c r="D182" s="109" t="n">
        <v>1</v>
      </c>
      <c r="E182" s="109" t="n">
        <v>4186</v>
      </c>
      <c r="F182" s="109" t="n">
        <v>1</v>
      </c>
      <c r="H182" s="18" t="n"/>
      <c r="I182" s="98">
        <f>I176-D182</f>
        <v/>
      </c>
      <c r="J182" s="98">
        <f>J176-E182</f>
        <v/>
      </c>
      <c r="K182" s="98">
        <f>K176-F182</f>
        <v/>
      </c>
    </row>
    <row r="183">
      <c r="B183" s="18" t="n"/>
      <c r="C183" s="94" t="n"/>
      <c r="D183" s="98" t="n"/>
      <c r="E183" s="98" t="n"/>
      <c r="F183" s="98" t="n"/>
      <c r="H183" s="18" t="n"/>
      <c r="I183" s="98" t="n"/>
      <c r="J183" s="98" t="n"/>
      <c r="K183" s="98" t="n"/>
    </row>
    <row r="184">
      <c r="B184" s="18" t="n"/>
      <c r="C184" s="13" t="n"/>
      <c r="D184" s="18" t="n"/>
      <c r="E184" s="18" t="n"/>
      <c r="F184" s="18" t="n"/>
    </row>
    <row r="185">
      <c r="B185" s="18" t="n"/>
      <c r="C185" s="18" t="n"/>
      <c r="D185" s="18" t="n"/>
      <c r="E185" s="18" t="n"/>
      <c r="F185" s="18" t="n"/>
    </row>
    <row r="186">
      <c r="B186" s="18" t="n"/>
      <c r="C186" s="18" t="inlineStr">
        <is>
          <t>Optimal solution (SS)</t>
        </is>
      </c>
      <c r="D186" s="94" t="n">
        <v>19</v>
      </c>
      <c r="E186" s="94" t="n">
        <v>20</v>
      </c>
      <c r="F186" s="94" t="n">
        <v>21</v>
      </c>
    </row>
    <row r="187">
      <c r="B187" s="18" t="n"/>
      <c r="C187" s="94" t="n">
        <v>7</v>
      </c>
      <c r="D187" s="98">
        <f>D164*D229</f>
        <v/>
      </c>
      <c r="E187" s="98">
        <f>E164*E229</f>
        <v/>
      </c>
      <c r="F187" s="98">
        <f>F164*F229</f>
        <v/>
      </c>
    </row>
    <row r="188">
      <c r="B188" s="18" t="n"/>
      <c r="C188" s="94" t="n">
        <v>8</v>
      </c>
      <c r="D188" s="98">
        <f>D165*D230</f>
        <v/>
      </c>
      <c r="E188" s="98">
        <f>E165*E230</f>
        <v/>
      </c>
      <c r="F188" s="98">
        <f>F165*F230</f>
        <v/>
      </c>
    </row>
    <row r="189">
      <c r="B189" s="18" t="n"/>
      <c r="C189" s="94" t="n"/>
      <c r="D189" s="98" t="n"/>
      <c r="E189" s="98" t="n"/>
      <c r="F189" s="98" t="n"/>
    </row>
    <row r="190">
      <c r="B190" s="18" t="n"/>
      <c r="C190" s="18" t="n"/>
      <c r="D190" s="18" t="n"/>
      <c r="E190" s="18" t="n"/>
      <c r="F190" s="18" t="n"/>
    </row>
    <row r="191">
      <c r="B191" s="18" t="n"/>
      <c r="C191" s="18" t="n"/>
      <c r="D191" s="18" t="n"/>
      <c r="E191" s="18" t="n"/>
      <c r="F191" s="18" t="n"/>
      <c r="N191" s="59" t="inlineStr">
        <is>
          <t>COMPARAÇÃO</t>
        </is>
      </c>
    </row>
    <row r="192">
      <c r="B192" s="18" t="n"/>
      <c r="C192" s="18" t="inlineStr">
        <is>
          <t>vZd</t>
        </is>
      </c>
      <c r="D192" s="94" t="n">
        <v>19</v>
      </c>
      <c r="E192" s="94" t="n">
        <v>20</v>
      </c>
      <c r="F192" s="94" t="n">
        <v>21</v>
      </c>
      <c r="H192" s="18" t="inlineStr">
        <is>
          <t>vZd</t>
        </is>
      </c>
      <c r="I192" s="13" t="n">
        <v>1</v>
      </c>
      <c r="J192" s="13" t="n">
        <v>2</v>
      </c>
      <c r="K192" s="13" t="n">
        <v>3</v>
      </c>
      <c r="L192" s="13" t="n"/>
      <c r="N192" s="48" t="inlineStr">
        <is>
          <t>vZd</t>
        </is>
      </c>
      <c r="O192" s="48" t="n">
        <v>1</v>
      </c>
      <c r="P192" s="48" t="n">
        <v>2</v>
      </c>
      <c r="Q192" s="48" t="n">
        <v>3</v>
      </c>
    </row>
    <row r="193">
      <c r="B193" s="18" t="n"/>
      <c r="C193" s="94" t="n">
        <v>7</v>
      </c>
      <c r="D193" s="98">
        <f>D92</f>
        <v/>
      </c>
      <c r="E193" s="98">
        <f>E92</f>
        <v/>
      </c>
      <c r="F193" s="98">
        <f>F92</f>
        <v/>
      </c>
      <c r="H193" s="13" t="n">
        <v>1</v>
      </c>
      <c r="I193" s="98" t="n">
        <v>0</v>
      </c>
      <c r="J193" s="98" t="n">
        <v>0</v>
      </c>
      <c r="K193" s="98" t="n">
        <v>0</v>
      </c>
      <c r="L193" s="98" t="n"/>
      <c r="N193" s="48" t="n">
        <v>1</v>
      </c>
      <c r="O193" s="18">
        <f>D193-I193</f>
        <v/>
      </c>
      <c r="P193" s="18">
        <f>E193-J193</f>
        <v/>
      </c>
      <c r="Q193" s="18">
        <f>F193-K193</f>
        <v/>
      </c>
    </row>
    <row r="194">
      <c r="B194" s="18" t="n"/>
      <c r="C194" s="94" t="n">
        <v>8</v>
      </c>
      <c r="D194" s="98">
        <f>D93</f>
        <v/>
      </c>
      <c r="E194" s="98">
        <f>E93</f>
        <v/>
      </c>
      <c r="F194" s="98">
        <f>F93</f>
        <v/>
      </c>
      <c r="H194" s="13" t="n">
        <v>2</v>
      </c>
      <c r="I194" s="98" t="n">
        <v>-6.705569433052005e-10</v>
      </c>
      <c r="J194" s="98" t="n">
        <v>8.023697262160567e-10</v>
      </c>
      <c r="K194" s="98" t="n">
        <v>0</v>
      </c>
      <c r="L194" s="98" t="n"/>
      <c r="N194" s="48" t="n">
        <v>2</v>
      </c>
      <c r="O194" s="18">
        <f>D194-I194</f>
        <v/>
      </c>
      <c r="P194" s="18">
        <f>E194-J194</f>
        <v/>
      </c>
      <c r="Q194" s="18">
        <f>F194-K194</f>
        <v/>
      </c>
    </row>
    <row r="195">
      <c r="B195" s="18" t="n"/>
      <c r="C195" s="94" t="n"/>
      <c r="D195" s="98" t="n"/>
      <c r="E195" s="98" t="n"/>
      <c r="F195" s="98" t="n"/>
      <c r="H195" s="13" t="n"/>
      <c r="I195" s="98" t="n"/>
      <c r="J195" s="98" t="n"/>
      <c r="K195" s="98" t="n"/>
      <c r="L195" s="98" t="n"/>
    </row>
    <row r="196">
      <c r="B196" s="18" t="n"/>
      <c r="C196" s="18" t="n"/>
      <c r="D196" s="18" t="n"/>
      <c r="E196" s="18" t="n"/>
      <c r="F196" s="18" t="n"/>
    </row>
    <row r="197">
      <c r="B197" s="18" t="n"/>
      <c r="C197" s="18" t="n"/>
      <c r="D197" s="18" t="n"/>
      <c r="E197" s="18" t="n"/>
      <c r="F197" s="18" t="n"/>
    </row>
    <row r="198">
      <c r="B198" s="67" t="inlineStr">
        <is>
          <t>Results</t>
        </is>
      </c>
      <c r="C198" s="71" t="inlineStr">
        <is>
          <t>NetDemandd (Products/day)</t>
        </is>
      </c>
      <c r="D198" s="94" t="n">
        <v>19</v>
      </c>
      <c r="E198" s="94" t="n">
        <v>20</v>
      </c>
      <c r="F198" s="94" t="n">
        <v>21</v>
      </c>
    </row>
    <row r="199">
      <c r="B199" s="18" t="n"/>
      <c r="C199" s="94" t="n">
        <v>7</v>
      </c>
      <c r="D199" s="109" t="n">
        <v>894.79</v>
      </c>
      <c r="E199" s="109" t="n">
        <v>-253.46</v>
      </c>
      <c r="F199" s="109" t="n">
        <v>-1877.27</v>
      </c>
    </row>
    <row r="200">
      <c r="B200" s="18" t="n"/>
      <c r="C200" s="94" t="n">
        <v>8</v>
      </c>
      <c r="D200" s="109" t="n">
        <v>59.84999999999991</v>
      </c>
      <c r="E200" s="109" t="n">
        <v>993.8800000000001</v>
      </c>
      <c r="F200" s="109" t="n">
        <v>-1156.44</v>
      </c>
    </row>
    <row r="201">
      <c r="B201" s="18" t="n"/>
      <c r="C201" s="94" t="n"/>
      <c r="D201" s="98" t="n"/>
      <c r="E201" s="98" t="n"/>
      <c r="F201" s="98" t="n"/>
    </row>
    <row r="202">
      <c r="B202" s="18" t="n"/>
      <c r="C202" s="18" t="n"/>
      <c r="D202" s="18" t="n"/>
      <c r="E202" s="18" t="n"/>
      <c r="F202" s="18" t="n"/>
    </row>
    <row r="203">
      <c r="B203" s="18" t="n"/>
      <c r="C203" s="18" t="n"/>
      <c r="D203" s="18" t="n"/>
      <c r="E203" s="18" t="n"/>
      <c r="F203" s="18" t="n"/>
    </row>
    <row r="204">
      <c r="B204" s="74" t="inlineStr">
        <is>
          <t>?</t>
        </is>
      </c>
      <c r="C204" s="18" t="inlineStr">
        <is>
          <t>Safety Stock runout (days)</t>
        </is>
      </c>
      <c r="D204" s="94" t="n">
        <v>19</v>
      </c>
      <c r="E204" s="94" t="n">
        <v>20</v>
      </c>
      <c r="F204" s="94" t="n">
        <v>21</v>
      </c>
    </row>
    <row r="205">
      <c r="B205" s="18" t="n"/>
      <c r="C205" s="94" t="n">
        <v>7</v>
      </c>
      <c r="D205" s="98">
        <f>IF(D199&lt;=0,"inexhaustible",(D181+(-1*D16*D199))/D199)</f>
        <v/>
      </c>
      <c r="E205" s="98">
        <f>IF(E199&lt;=0,"inexhaustible",(E181+(-1*E16*E199))/E199)</f>
        <v/>
      </c>
      <c r="F205" s="98">
        <f>IF(F199&lt;=0,"inexhaustible",(F181+(-1*F16*F199))/F199)</f>
        <v/>
      </c>
    </row>
    <row r="206">
      <c r="B206" s="18" t="n"/>
      <c r="C206" s="94" t="n">
        <v>8</v>
      </c>
      <c r="D206" s="98">
        <f>IF(D200&lt;=0,"inexhaustible",(D182+(-1*D17*D200))/D200)</f>
        <v/>
      </c>
      <c r="E206" s="98">
        <f>IF(E200&lt;=0,"inexhaustible",(E182+(-1*E17*E200))/E200)</f>
        <v/>
      </c>
      <c r="F206" s="98">
        <f>IF(F200&lt;=0,"inexhaustible",(F182+(-1*F17*F200))/F200)</f>
        <v/>
      </c>
    </row>
    <row r="207">
      <c r="B207" s="18" t="n"/>
      <c r="C207" s="94" t="n"/>
      <c r="D207" s="98" t="n"/>
      <c r="E207" s="98" t="n"/>
      <c r="F207" s="98" t="n"/>
    </row>
    <row r="208">
      <c r="B208" s="18" t="n"/>
      <c r="C208" s="18" t="n"/>
      <c r="D208" s="18" t="n"/>
      <c r="E208" s="18" t="n"/>
      <c r="F208" s="18" t="n"/>
    </row>
    <row r="209">
      <c r="B209" s="18" t="n"/>
      <c r="C209" s="18" t="n"/>
      <c r="D209" s="18" t="n"/>
      <c r="E209" s="18" t="n"/>
      <c r="F209" s="18" t="n"/>
      <c r="M209" s="18" t="inlineStr">
        <is>
          <t>COMPARAÇÃO</t>
        </is>
      </c>
      <c r="N209" s="18" t="n"/>
    </row>
    <row r="210">
      <c r="B210" s="67" t="inlineStr">
        <is>
          <t>Results</t>
        </is>
      </c>
      <c r="C210" s="71" t="inlineStr">
        <is>
          <t>vGReorderd</t>
        </is>
      </c>
      <c r="D210" s="94" t="n">
        <v>19</v>
      </c>
      <c r="E210" s="94" t="n">
        <v>20</v>
      </c>
      <c r="F210" s="94" t="n">
        <v>21</v>
      </c>
      <c r="H210" s="13" t="inlineStr">
        <is>
          <t>vGReorderd</t>
        </is>
      </c>
      <c r="I210" s="13" t="n">
        <v>16</v>
      </c>
      <c r="J210" s="13" t="n">
        <v>17</v>
      </c>
      <c r="K210" s="13" t="n">
        <v>18</v>
      </c>
      <c r="M210" s="48" t="inlineStr">
        <is>
          <t>vZd</t>
        </is>
      </c>
      <c r="N210" s="13" t="n">
        <v>16</v>
      </c>
      <c r="O210" s="13" t="n">
        <v>17</v>
      </c>
      <c r="P210" s="13" t="n">
        <v>18</v>
      </c>
    </row>
    <row r="211">
      <c r="B211" s="18" t="n"/>
      <c r="C211" s="94" t="n">
        <v>7</v>
      </c>
      <c r="D211" s="111" t="n">
        <v>14159.83704</v>
      </c>
      <c r="E211" s="111" t="n">
        <v>0</v>
      </c>
      <c r="F211" s="111" t="n">
        <v>0</v>
      </c>
      <c r="H211" s="13" t="n">
        <v>4</v>
      </c>
      <c r="I211" s="13" t="n">
        <v>14159.83704</v>
      </c>
      <c r="J211" s="13" t="n">
        <v>0</v>
      </c>
      <c r="K211" s="13" t="n">
        <v>0</v>
      </c>
      <c r="M211" s="13" t="n">
        <v>4</v>
      </c>
      <c r="N211" s="18">
        <f>D211-I211</f>
        <v/>
      </c>
      <c r="O211" s="18">
        <f>E211-J211</f>
        <v/>
      </c>
      <c r="P211" s="18">
        <f>F211-K211</f>
        <v/>
      </c>
    </row>
    <row r="212">
      <c r="B212" s="18" t="n"/>
      <c r="C212" s="94" t="n">
        <v>8</v>
      </c>
      <c r="D212" s="111" t="n">
        <v>0</v>
      </c>
      <c r="E212" s="111" t="n">
        <v>25648.8386</v>
      </c>
      <c r="F212" s="111" t="n">
        <v>0</v>
      </c>
      <c r="H212" s="13" t="n">
        <v>5</v>
      </c>
      <c r="I212" s="13" t="n">
        <v>0</v>
      </c>
      <c r="J212" s="13" t="n">
        <v>25648.8386</v>
      </c>
      <c r="K212" s="13" t="n">
        <v>0</v>
      </c>
      <c r="M212" s="13" t="n">
        <v>5</v>
      </c>
      <c r="N212" s="18">
        <f>D212-I212</f>
        <v/>
      </c>
      <c r="O212" s="18">
        <f>E212-J212</f>
        <v/>
      </c>
      <c r="P212" s="18">
        <f>F212-K212</f>
        <v/>
      </c>
    </row>
    <row r="213">
      <c r="B213" s="18" t="n"/>
      <c r="C213" s="94" t="n"/>
      <c r="D213" s="112" t="n"/>
      <c r="E213" s="112" t="n"/>
      <c r="F213" s="112" t="n"/>
    </row>
    <row r="214">
      <c r="B214" s="18" t="n"/>
      <c r="C214" s="18" t="n"/>
      <c r="D214" s="18" t="n"/>
      <c r="E214" s="18" t="n"/>
      <c r="F214" s="18" t="n"/>
    </row>
    <row r="215">
      <c r="B215" s="18" t="n"/>
      <c r="C215" s="18" t="n"/>
      <c r="D215" s="18" t="n"/>
      <c r="E215" s="18" t="n"/>
      <c r="F215" s="18" t="n"/>
    </row>
    <row r="216">
      <c r="B216" s="67" t="inlineStr">
        <is>
          <t>Results</t>
        </is>
      </c>
      <c r="C216" s="71" t="inlineStr">
        <is>
          <t>VarNDd</t>
        </is>
      </c>
      <c r="D216" s="94" t="n">
        <v>19</v>
      </c>
      <c r="E216" s="94" t="n">
        <v>20</v>
      </c>
      <c r="F216" s="94" t="n">
        <v>21</v>
      </c>
    </row>
    <row r="217">
      <c r="B217" s="18" t="n"/>
      <c r="C217" s="94" t="n">
        <v>7</v>
      </c>
      <c r="D217" s="109" t="n">
        <v>18230.31938809</v>
      </c>
      <c r="E217" s="109" t="n">
        <v>23418.60938596</v>
      </c>
      <c r="F217" s="109" t="n">
        <v>16250.69147524</v>
      </c>
    </row>
    <row r="218">
      <c r="B218" s="18" t="n"/>
      <c r="C218" s="94" t="n">
        <v>8</v>
      </c>
      <c r="D218" s="109" t="n">
        <v>16966.54738249</v>
      </c>
      <c r="E218" s="109" t="n">
        <v>25520.66955361</v>
      </c>
      <c r="F218" s="109" t="n">
        <v>20882.44645776</v>
      </c>
    </row>
    <row r="219">
      <c r="B219" s="18" t="n"/>
      <c r="C219" s="94" t="n"/>
      <c r="D219" s="98" t="n"/>
      <c r="E219" s="98" t="n"/>
      <c r="F219" s="98" t="n"/>
      <c r="H219" s="13" t="n"/>
      <c r="I219" s="13" t="n"/>
      <c r="J219" s="13" t="n"/>
      <c r="K219" s="13" t="n"/>
      <c r="M219" s="13" t="n"/>
      <c r="N219" s="18" t="n"/>
      <c r="O219" s="18" t="n"/>
      <c r="P219" s="18" t="n"/>
    </row>
    <row r="220">
      <c r="B220" s="18" t="n"/>
      <c r="C220" s="18" t="n"/>
      <c r="D220" s="98" t="n"/>
      <c r="E220" s="98" t="n"/>
      <c r="F220" s="98" t="n"/>
    </row>
    <row r="221">
      <c r="B221" s="18" t="n"/>
      <c r="C221" s="18" t="n"/>
      <c r="D221" s="18" t="n"/>
      <c r="E221" s="18" t="n"/>
      <c r="F221" s="18" t="n"/>
    </row>
    <row r="222">
      <c r="B222" s="18" t="n"/>
      <c r="C222" s="18" t="inlineStr">
        <is>
          <t>vCTd-RunOutTimed</t>
        </is>
      </c>
      <c r="D222" s="94" t="n">
        <v>19</v>
      </c>
      <c r="E222" s="94" t="n">
        <v>20</v>
      </c>
      <c r="F222" s="94" t="n">
        <v>21</v>
      </c>
    </row>
    <row r="223">
      <c r="B223" s="18" t="n"/>
      <c r="C223" s="94" t="n">
        <v>7</v>
      </c>
      <c r="D223" s="98">
        <f>IF(D199&lt;0,"inexhaustible",(IF(D45=1,"Gamma",D28-D63)))</f>
        <v/>
      </c>
      <c r="E223" s="98">
        <f>IF(E199&lt;0,"inexhaustible",(IF(E45=1,"Gamma",E28-E63)))</f>
        <v/>
      </c>
      <c r="F223" s="98">
        <f>IF(F199&lt;0,"inexhaustible",(IF(F45=1,"Gamma",F28-F63)))</f>
        <v/>
      </c>
    </row>
    <row r="224">
      <c r="B224" s="18" t="n"/>
      <c r="C224" s="94" t="n">
        <v>8</v>
      </c>
      <c r="D224" s="98">
        <f>IF(D200&lt;0,"inexhaustible",(IF(D46=1,"Gamma",D29-D64)))</f>
        <v/>
      </c>
      <c r="E224" s="98">
        <f>IF(E200&lt;0,"inexhaustible",(IF(E46=1,"Gamma",E29-E64)))</f>
        <v/>
      </c>
      <c r="F224" s="98">
        <f>IF(F200&lt;0,"inexhaustible",(IF(F46=1,"Gamma",F29-F64)))</f>
        <v/>
      </c>
    </row>
    <row r="225">
      <c r="B225" s="18" t="n"/>
      <c r="C225" s="94" t="n"/>
      <c r="D225" s="98" t="n"/>
      <c r="E225" s="98" t="n"/>
      <c r="F225" s="98" t="n"/>
    </row>
    <row r="226">
      <c r="B226" s="18" t="n"/>
      <c r="C226" s="18" t="n"/>
      <c r="D226" s="18" t="n"/>
      <c r="E226" s="18" t="n"/>
      <c r="F226" s="18" t="n"/>
    </row>
    <row r="227">
      <c r="B227" s="18" t="n"/>
      <c r="C227" s="18" t="n"/>
      <c r="D227" s="18" t="n"/>
      <c r="E227" s="18" t="n"/>
      <c r="F227" s="18" t="n"/>
    </row>
    <row r="228">
      <c r="B228" s="67" t="inlineStr">
        <is>
          <t>Results</t>
        </is>
      </c>
      <c r="C228" s="71" t="inlineStr">
        <is>
          <t>vSSd</t>
        </is>
      </c>
      <c r="D228" s="94" t="n">
        <v>19</v>
      </c>
      <c r="E228" s="94" t="n">
        <v>20</v>
      </c>
      <c r="F228" s="94" t="n">
        <v>21</v>
      </c>
    </row>
    <row r="229">
      <c r="B229" s="18" t="n"/>
      <c r="C229" s="94" t="n">
        <v>7</v>
      </c>
      <c r="D229" s="109" t="n">
        <v>2728</v>
      </c>
      <c r="E229" s="109" t="n">
        <v>0</v>
      </c>
      <c r="F229" s="109" t="n">
        <v>0</v>
      </c>
    </row>
    <row r="230">
      <c r="B230" s="18" t="n"/>
      <c r="C230" s="94" t="n">
        <v>8</v>
      </c>
      <c r="D230" s="109" t="n">
        <v>0</v>
      </c>
      <c r="E230" s="109" t="n">
        <v>4186</v>
      </c>
      <c r="F230" s="109" t="n">
        <v>0</v>
      </c>
    </row>
    <row r="231">
      <c r="B231" s="18" t="n"/>
      <c r="C231" s="94" t="n"/>
      <c r="D231" s="98" t="n"/>
      <c r="E231" s="98" t="n"/>
      <c r="F231" s="98" t="n"/>
    </row>
    <row r="234">
      <c r="C234" s="18" t="inlineStr">
        <is>
          <t>ND*ELT</t>
        </is>
      </c>
      <c r="D234" s="94" t="n">
        <v>19</v>
      </c>
      <c r="E234" s="94" t="n">
        <v>20</v>
      </c>
      <c r="F234" s="94" t="n">
        <v>21</v>
      </c>
    </row>
    <row r="235">
      <c r="C235" s="94" t="n">
        <v>7</v>
      </c>
      <c r="D235" s="112">
        <f>IF(D199&lt;0,"",D4*D199)</f>
        <v/>
      </c>
      <c r="E235" s="112">
        <f>IF(E199&lt;0,"",E4*E199)</f>
        <v/>
      </c>
      <c r="F235" s="112">
        <f>IF(F199&lt;0,"",F4*F199)</f>
        <v/>
      </c>
    </row>
    <row r="236">
      <c r="C236" s="94" t="n">
        <v>8</v>
      </c>
      <c r="D236" s="112">
        <f>IF(D200&lt;0,"",D5*D200)</f>
        <v/>
      </c>
      <c r="E236" s="112">
        <f>IF(E200&lt;0,"",E5*E200)</f>
        <v/>
      </c>
      <c r="F236" s="112">
        <f>IF(F200&lt;0,"",F5*F200)</f>
        <v/>
      </c>
    </row>
    <row r="237">
      <c r="C237" s="13" t="n"/>
      <c r="D237" s="112" t="n"/>
      <c r="E237" s="112" t="n"/>
      <c r="F237" s="112" t="n"/>
    </row>
    <row r="240">
      <c r="C240" s="18" t="inlineStr">
        <is>
          <t>ND*S0</t>
        </is>
      </c>
      <c r="D240" s="94" t="n">
        <v>19</v>
      </c>
      <c r="E240" s="94" t="n">
        <v>20</v>
      </c>
      <c r="F240" s="94" t="n">
        <v>21</v>
      </c>
    </row>
    <row r="241">
      <c r="C241" s="94" t="n">
        <v>7</v>
      </c>
      <c r="D241" s="98">
        <f>D199*D75</f>
        <v/>
      </c>
      <c r="E241" s="98">
        <f>E199*E75</f>
        <v/>
      </c>
      <c r="F241" s="98">
        <f>F199*F75</f>
        <v/>
      </c>
    </row>
    <row r="242">
      <c r="C242" s="94" t="n">
        <v>8</v>
      </c>
      <c r="D242" s="98">
        <f>D200*D76</f>
        <v/>
      </c>
      <c r="E242" s="98">
        <f>E200*E76</f>
        <v/>
      </c>
      <c r="F242" s="98">
        <f>F200*F76</f>
        <v/>
      </c>
    </row>
    <row r="243">
      <c r="C243" s="13" t="n"/>
      <c r="D243" s="98" t="n"/>
      <c r="E243" s="98" t="n"/>
      <c r="F243" s="98" t="n"/>
    </row>
    <row r="244">
      <c r="C244" s="18" t="n"/>
      <c r="D244" s="18" t="n"/>
      <c r="E244" s="18" t="n"/>
      <c r="F244" s="18" t="n"/>
    </row>
    <row r="245">
      <c r="C245" s="18" t="n"/>
      <c r="D245" s="18" t="n"/>
      <c r="E245" s="18" t="n"/>
      <c r="F245" s="18" t="n"/>
    </row>
    <row r="246">
      <c r="B246" s="67" t="inlineStr">
        <is>
          <t>Results</t>
        </is>
      </c>
      <c r="C246" s="71" t="inlineStr">
        <is>
          <t>StockConsumd</t>
        </is>
      </c>
      <c r="D246" s="94" t="n">
        <v>19</v>
      </c>
      <c r="E246" s="94" t="n">
        <v>20</v>
      </c>
      <c r="F246" s="94" t="n">
        <v>21</v>
      </c>
    </row>
    <row r="247">
      <c r="C247" s="94" t="n">
        <v>7</v>
      </c>
      <c r="D247" s="109" t="n">
        <v>9781.837039999999</v>
      </c>
      <c r="E247" s="109" t="n">
        <v>0</v>
      </c>
      <c r="F247" s="109" t="n">
        <v>0</v>
      </c>
    </row>
    <row r="248">
      <c r="C248" s="94" t="n">
        <v>8</v>
      </c>
      <c r="D248" s="109" t="n">
        <v>0</v>
      </c>
      <c r="E248" s="109" t="n">
        <v>19496.8386</v>
      </c>
      <c r="F248" s="109" t="n">
        <v>0</v>
      </c>
    </row>
    <row r="249">
      <c r="C249" s="13" t="n"/>
      <c r="D249" s="98" t="n"/>
      <c r="E249" s="98" t="n"/>
      <c r="F249" s="98" t="n"/>
    </row>
    <row r="250">
      <c r="C250" s="18" t="n"/>
      <c r="D250" s="18" t="n"/>
      <c r="E250" s="18" t="n"/>
      <c r="F250" s="18" t="n"/>
    </row>
    <row r="251">
      <c r="C251" s="18" t="n"/>
      <c r="D251" s="18" t="n"/>
      <c r="E251" s="18" t="n"/>
      <c r="F251" s="18" t="n"/>
    </row>
    <row r="252">
      <c r="B252" s="67" t="inlineStr">
        <is>
          <t>Results</t>
        </is>
      </c>
      <c r="C252" s="71" t="inlineStr">
        <is>
          <t>Backlogd</t>
        </is>
      </c>
      <c r="D252" s="94" t="n">
        <v>19</v>
      </c>
      <c r="E252" s="94" t="n">
        <v>20</v>
      </c>
      <c r="F252" s="94" t="n">
        <v>21</v>
      </c>
    </row>
    <row r="253">
      <c r="C253" s="94" t="n">
        <v>7</v>
      </c>
      <c r="D253" s="109" t="n">
        <v>6802.651426399996</v>
      </c>
      <c r="E253" s="109" t="n">
        <v>0</v>
      </c>
      <c r="F253" s="109" t="n">
        <v>0</v>
      </c>
    </row>
    <row r="254">
      <c r="C254" s="94" t="n">
        <v>8</v>
      </c>
      <c r="D254" s="109" t="n">
        <v>0</v>
      </c>
      <c r="E254" s="109" t="n">
        <v>13449.22363499999</v>
      </c>
      <c r="F254" s="109" t="n">
        <v>0</v>
      </c>
    </row>
    <row r="255">
      <c r="C255" s="13" t="n"/>
      <c r="D255" s="98" t="n"/>
      <c r="E255" s="98" t="n"/>
      <c r="F255" s="98" t="n"/>
    </row>
    <row r="256">
      <c r="C256" s="18" t="n"/>
      <c r="D256" s="18" t="inlineStr"/>
      <c r="E256" s="18" t="n"/>
      <c r="F256" s="18" t="n"/>
    </row>
    <row r="257">
      <c r="C257" s="18" t="n"/>
      <c r="D257" s="18" t="inlineStr"/>
      <c r="E257" s="18" t="n"/>
      <c r="F257" s="18" t="n"/>
    </row>
    <row r="258">
      <c r="B258" s="67" t="inlineStr">
        <is>
          <t>Results</t>
        </is>
      </c>
      <c r="C258" s="71" t="inlineStr">
        <is>
          <t>Stockrecoveryd</t>
        </is>
      </c>
      <c r="D258" s="94" t="n">
        <v>19</v>
      </c>
      <c r="E258" s="94" t="n">
        <v>20</v>
      </c>
      <c r="F258" s="94" t="n">
        <v>21</v>
      </c>
    </row>
    <row r="259">
      <c r="C259" s="94" t="n">
        <v>7</v>
      </c>
      <c r="D259" s="109" t="n">
        <v>2979.185613600002</v>
      </c>
      <c r="E259" s="109" t="n">
        <v>0</v>
      </c>
      <c r="F259" s="109" t="n">
        <v>0</v>
      </c>
    </row>
    <row r="260">
      <c r="C260" s="94" t="n">
        <v>8</v>
      </c>
      <c r="D260" s="109" t="n">
        <v>0</v>
      </c>
      <c r="E260" s="109" t="n">
        <v>6047.614965000008</v>
      </c>
      <c r="F260" s="109" t="n">
        <v>0</v>
      </c>
    </row>
    <row r="261">
      <c r="C261" s="13" t="n"/>
      <c r="D261" s="98" t="n"/>
      <c r="E261" s="98" t="n"/>
      <c r="F261" s="98" t="n"/>
    </row>
    <row r="262">
      <c r="C262" s="18" t="n"/>
      <c r="D262" s="18" t="inlineStr"/>
      <c r="E262" s="18" t="n"/>
      <c r="F262" s="18" t="n"/>
    </row>
    <row r="263">
      <c r="C263" s="18" t="n"/>
      <c r="D263" s="18" t="inlineStr"/>
      <c r="E263" s="18" t="n"/>
      <c r="F263" s="18" t="n"/>
    </row>
    <row r="264">
      <c r="B264" s="67" t="inlineStr">
        <is>
          <t>Results</t>
        </is>
      </c>
      <c r="C264" s="71" t="inlineStr">
        <is>
          <t>Zcapd</t>
        </is>
      </c>
      <c r="D264" s="94" t="n">
        <v>19</v>
      </c>
      <c r="E264" s="94" t="n">
        <v>20</v>
      </c>
      <c r="F264" s="94" t="n">
        <v>21</v>
      </c>
    </row>
    <row r="265">
      <c r="C265" s="94" t="n">
        <v>7</v>
      </c>
      <c r="D265" s="109" t="n">
        <v>3.000000000000002</v>
      </c>
      <c r="E265" s="109" t="n">
        <v>0</v>
      </c>
      <c r="F265" s="109" t="n">
        <v>0</v>
      </c>
    </row>
    <row r="266">
      <c r="C266" s="94" t="n">
        <v>8</v>
      </c>
      <c r="D266" s="109" t="n">
        <v>0</v>
      </c>
      <c r="E266" s="109" t="n">
        <v>3.000000000000004</v>
      </c>
      <c r="F266" s="109" t="n">
        <v>0</v>
      </c>
    </row>
    <row r="267">
      <c r="C267" s="13" t="n"/>
      <c r="D267" s="98" t="n"/>
      <c r="E267" s="98" t="n"/>
      <c r="F267" s="98" t="n"/>
    </row>
    <row r="268">
      <c r="C268" s="18" t="n"/>
      <c r="D268" s="18" t="n"/>
      <c r="E268" s="18" t="n"/>
      <c r="F268" s="18" t="n"/>
    </row>
    <row r="269">
      <c r="C269" s="18" t="n"/>
      <c r="D269" s="18" t="n"/>
      <c r="E269" s="18" t="n"/>
      <c r="F269" s="18" t="n"/>
    </row>
    <row r="270">
      <c r="C270" s="18" t="inlineStr">
        <is>
          <t>PlanStockd</t>
        </is>
      </c>
      <c r="D270" s="94" t="n">
        <v>19</v>
      </c>
      <c r="E270" s="94" t="n">
        <v>20</v>
      </c>
      <c r="F270" s="94" t="n">
        <v>21</v>
      </c>
    </row>
    <row r="271">
      <c r="C271" s="94" t="n">
        <v>7</v>
      </c>
      <c r="D271" s="48">
        <f>'Planned_Beginning_stock '!AU15</f>
        <v/>
      </c>
      <c r="E271" s="48">
        <f>'Planned_Beginning_stock '!AV15</f>
        <v/>
      </c>
      <c r="F271" s="48">
        <f>'Planned_Beginning_stock '!AW15</f>
        <v/>
      </c>
    </row>
    <row r="272">
      <c r="C272" s="94" t="n">
        <v>8</v>
      </c>
      <c r="D272" s="48">
        <f>'Planned_Beginning_stock '!AU16</f>
        <v/>
      </c>
      <c r="E272" s="48">
        <f>'Planned_Beginning_stock '!AV16</f>
        <v/>
      </c>
      <c r="F272" s="48">
        <f>'Planned_Beginning_stock '!AW16</f>
        <v/>
      </c>
    </row>
    <row r="273">
      <c r="C273" s="13" t="n"/>
      <c r="D273" s="48" t="n"/>
      <c r="E273" s="48" t="n"/>
      <c r="F273" s="48" t="n"/>
    </row>
    <row r="274">
      <c r="C274" s="18" t="n"/>
      <c r="D274" s="18" t="n"/>
      <c r="E274" s="18" t="n"/>
      <c r="F274" s="18" t="n"/>
    </row>
    <row r="275">
      <c r="C275" s="18" t="n"/>
      <c r="D275" s="18" t="n"/>
      <c r="E275" s="18" t="n"/>
      <c r="F275" s="18" t="n"/>
    </row>
    <row r="276">
      <c r="B276" s="67" t="inlineStr">
        <is>
          <t>Results</t>
        </is>
      </c>
      <c r="C276" s="71" t="inlineStr">
        <is>
          <t>ActualMinStockd</t>
        </is>
      </c>
      <c r="D276" s="94" t="n">
        <v>19</v>
      </c>
      <c r="E276" s="94" t="n">
        <v>20</v>
      </c>
      <c r="F276" s="94" t="n">
        <v>21</v>
      </c>
    </row>
    <row r="277">
      <c r="C277" s="94" t="n">
        <v>7</v>
      </c>
      <c r="D277" s="72" t="n">
        <v>30502</v>
      </c>
      <c r="E277" s="72" t="n">
        <v>60159.25059145696</v>
      </c>
      <c r="F277" s="72" t="n">
        <v>53849.24844167384</v>
      </c>
    </row>
    <row r="278">
      <c r="C278" s="94" t="n">
        <v>8</v>
      </c>
      <c r="D278" s="72" t="n">
        <v>34779.79324999999</v>
      </c>
      <c r="E278" s="72" t="n">
        <v>61085</v>
      </c>
      <c r="F278" s="72" t="n">
        <v>31661.1299843837</v>
      </c>
    </row>
    <row r="279">
      <c r="C279" s="13" t="n"/>
      <c r="D279" s="48" t="n"/>
      <c r="E279" s="48" t="n"/>
      <c r="F279" s="48" t="n"/>
    </row>
    <row r="280">
      <c r="C280" s="18" t="n"/>
      <c r="D280" s="18" t="n"/>
      <c r="E280" s="18" t="n"/>
      <c r="F280" s="18" t="n"/>
    </row>
    <row r="281">
      <c r="C281" s="18" t="n"/>
      <c r="D281" s="18" t="n"/>
      <c r="E281" s="18" t="n"/>
      <c r="F281" s="18" t="n"/>
    </row>
    <row r="282">
      <c r="B282" s="67" t="inlineStr">
        <is>
          <t>Results</t>
        </is>
      </c>
      <c r="C282" s="71" t="inlineStr">
        <is>
          <t>ActualRotd</t>
        </is>
      </c>
      <c r="D282" s="94" t="n">
        <v>19</v>
      </c>
      <c r="E282" s="94" t="n">
        <v>20</v>
      </c>
      <c r="F282" s="94" t="n">
        <v>21</v>
      </c>
    </row>
    <row r="283">
      <c r="C283" s="94" t="n">
        <v>7</v>
      </c>
      <c r="D283" s="71" t="n">
        <v>34.08844533354196</v>
      </c>
      <c r="E283" s="71" t="n">
        <v>0</v>
      </c>
      <c r="F283" s="71" t="n">
        <v>0</v>
      </c>
    </row>
    <row r="284">
      <c r="C284" s="94" t="n">
        <v>8</v>
      </c>
      <c r="D284" s="71" t="n">
        <v>581.1160108604853</v>
      </c>
      <c r="E284" s="71" t="n">
        <v>61.46114219020404</v>
      </c>
      <c r="F284" s="71" t="n">
        <v>0</v>
      </c>
    </row>
    <row r="285">
      <c r="C285" s="13" t="n"/>
      <c r="D285" s="18" t="n"/>
      <c r="E285" s="18" t="n"/>
      <c r="F285" s="18" t="n"/>
    </row>
    <row r="286">
      <c r="C286" s="18" t="n"/>
      <c r="D286" s="18" t="n"/>
      <c r="E286" s="18" t="n"/>
      <c r="F286" s="18" t="n"/>
    </row>
    <row r="287">
      <c r="C287" s="18" t="n"/>
      <c r="D287" s="18" t="n"/>
      <c r="E287" s="18" t="n"/>
      <c r="F287" s="18" t="n"/>
    </row>
    <row r="288">
      <c r="B288" s="67" t="inlineStr">
        <is>
          <t>Results</t>
        </is>
      </c>
      <c r="C288" s="71" t="inlineStr">
        <is>
          <t>MaxNumOfCyclesd</t>
        </is>
      </c>
      <c r="D288" s="94" t="n">
        <v>19</v>
      </c>
      <c r="E288" s="94" t="n">
        <v>20</v>
      </c>
      <c r="F288" s="94" t="n">
        <v>21</v>
      </c>
    </row>
    <row r="289">
      <c r="C289" s="94" t="n">
        <v>7</v>
      </c>
      <c r="D289" s="113" t="n">
        <v>2.668162596551499</v>
      </c>
      <c r="E289" s="113" t="n">
        <v>0</v>
      </c>
      <c r="F289" s="113" t="n">
        <v>0</v>
      </c>
    </row>
    <row r="290">
      <c r="C290" s="94" t="n">
        <v>8</v>
      </c>
      <c r="D290" s="113" t="n">
        <v>41.64213621357831</v>
      </c>
      <c r="E290" s="113" t="n">
        <v>2.84608206483927</v>
      </c>
      <c r="F290" s="113" t="n">
        <v>0</v>
      </c>
    </row>
    <row r="291">
      <c r="C291" s="13" t="n"/>
      <c r="D291" s="107" t="n"/>
      <c r="E291" s="107" t="n"/>
      <c r="F291" s="107" t="n"/>
    </row>
  </sheetData>
  <pageMargins left="0.511811024" right="0.511811024" top="0.787401575" bottom="0.787401575" header="0.31496062" footer="0.31496062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3:Q9409"/>
  <sheetViews>
    <sheetView zoomScale="90" zoomScaleNormal="90" workbookViewId="0">
      <selection activeCell="A1" sqref="A1"/>
    </sheetView>
  </sheetViews>
  <sheetFormatPr baseColWidth="8" defaultRowHeight="14.4"/>
  <cols>
    <col width="8.88671875" customWidth="1" style="13" min="1" max="1"/>
    <col width="10.5546875" customWidth="1" style="13" min="2" max="2"/>
    <col width="32.33203125" bestFit="1" customWidth="1" style="13" min="3" max="3"/>
    <col width="15.88671875" customWidth="1" style="13" min="4" max="6"/>
    <col width="8.88671875" customWidth="1" style="13" min="7" max="7"/>
    <col width="18.88671875" customWidth="1" style="13" min="8" max="9"/>
    <col width="21.6640625" customWidth="1" style="13" min="10" max="10"/>
    <col width="14.33203125" customWidth="1" style="13" min="11" max="12"/>
    <col width="13.109375" bestFit="1" customWidth="1" style="13" min="13" max="13"/>
    <col width="15" customWidth="1" style="13" min="14" max="16"/>
    <col width="11.77734375" customWidth="1" style="13" min="17" max="17"/>
    <col width="8.88671875" customWidth="1" style="13" min="18" max="16384"/>
  </cols>
  <sheetData>
    <row r="3">
      <c r="C3" s="13" t="inlineStr">
        <is>
          <t>ELTr</t>
        </is>
      </c>
      <c r="D3" s="13" t="n">
        <v>22</v>
      </c>
      <c r="E3" s="13" t="n">
        <v>23</v>
      </c>
      <c r="F3" s="13" t="n">
        <v>24</v>
      </c>
    </row>
    <row r="4">
      <c r="C4" s="13" t="n">
        <v>9</v>
      </c>
      <c r="D4" s="98">
        <f>Retailers!I583</f>
        <v/>
      </c>
      <c r="E4" s="98">
        <f>Retailers!J583</f>
        <v/>
      </c>
      <c r="F4" s="98">
        <f>Retailers!K583</f>
        <v/>
      </c>
    </row>
    <row r="5">
      <c r="C5" s="13" t="n">
        <v>10</v>
      </c>
      <c r="D5" s="98">
        <f>Retailers!I584</f>
        <v/>
      </c>
      <c r="E5" s="98">
        <f>Retailers!J584</f>
        <v/>
      </c>
      <c r="F5" s="98">
        <f>Retailers!K584</f>
        <v/>
      </c>
    </row>
    <row r="6">
      <c r="C6" s="13" t="n">
        <v>11</v>
      </c>
      <c r="D6" s="98">
        <f>Retailers!I585</f>
        <v/>
      </c>
      <c r="E6" s="98">
        <f>Retailers!J585</f>
        <v/>
      </c>
      <c r="F6" s="98">
        <f>Retailers!K585</f>
        <v/>
      </c>
      <c r="K6" s="98" t="n"/>
    </row>
    <row r="7">
      <c r="C7" s="13" t="n">
        <v>12</v>
      </c>
      <c r="D7" s="98">
        <f>Retailers!I586</f>
        <v/>
      </c>
      <c r="E7" s="98">
        <f>Retailers!J586</f>
        <v/>
      </c>
      <c r="F7" s="98">
        <f>Retailers!K586</f>
        <v/>
      </c>
    </row>
    <row r="8">
      <c r="C8" s="13" t="n">
        <v>13</v>
      </c>
      <c r="D8" s="98">
        <f>Retailers!I587</f>
        <v/>
      </c>
      <c r="E8" s="98">
        <f>Retailers!J587</f>
        <v/>
      </c>
      <c r="F8" s="98">
        <f>Retailers!K587</f>
        <v/>
      </c>
    </row>
    <row r="9">
      <c r="C9" s="13" t="n">
        <v>14</v>
      </c>
      <c r="D9" s="98">
        <f>Retailers!I588</f>
        <v/>
      </c>
      <c r="E9" s="98">
        <f>Retailers!J588</f>
        <v/>
      </c>
      <c r="F9" s="98">
        <f>Retailers!K588</f>
        <v/>
      </c>
    </row>
    <row r="10">
      <c r="C10" s="13" t="n">
        <v>15</v>
      </c>
      <c r="D10" s="98">
        <f>Retailers!I589</f>
        <v/>
      </c>
      <c r="E10" s="98">
        <f>Retailers!J589</f>
        <v/>
      </c>
      <c r="F10" s="98">
        <f>Retailers!K589</f>
        <v/>
      </c>
    </row>
    <row r="11">
      <c r="C11" s="13" t="n">
        <v>16</v>
      </c>
      <c r="D11" s="98">
        <f>Retailers!I590</f>
        <v/>
      </c>
      <c r="E11" s="98">
        <f>Retailers!J590</f>
        <v/>
      </c>
      <c r="F11" s="98">
        <f>Retailers!K590</f>
        <v/>
      </c>
    </row>
    <row r="12">
      <c r="C12" s="13" t="n">
        <v>17</v>
      </c>
      <c r="D12" s="98">
        <f>Retailers!I591</f>
        <v/>
      </c>
      <c r="E12" s="98">
        <f>Retailers!J591</f>
        <v/>
      </c>
      <c r="F12" s="98">
        <f>Retailers!K591</f>
        <v/>
      </c>
    </row>
    <row r="13">
      <c r="C13" s="13" t="n">
        <v>18</v>
      </c>
      <c r="D13" s="98">
        <f>Retailers!I592</f>
        <v/>
      </c>
      <c r="E13" s="98">
        <f>Retailers!J592</f>
        <v/>
      </c>
      <c r="F13" s="98">
        <f>Retailers!K592</f>
        <v/>
      </c>
    </row>
    <row r="14">
      <c r="C14" s="13" t="n">
        <v>19</v>
      </c>
      <c r="D14" s="98">
        <f>Retailers!I593</f>
        <v/>
      </c>
      <c r="E14" s="98">
        <f>Retailers!J593</f>
        <v/>
      </c>
      <c r="F14" s="98">
        <f>Retailers!K593</f>
        <v/>
      </c>
    </row>
    <row r="15">
      <c r="C15" s="13" t="n">
        <v>20</v>
      </c>
      <c r="D15" s="98">
        <f>Retailers!I594</f>
        <v/>
      </c>
      <c r="E15" s="98">
        <f>Retailers!J594</f>
        <v/>
      </c>
      <c r="F15" s="98">
        <f>Retailers!K594</f>
        <v/>
      </c>
    </row>
    <row r="16">
      <c r="C16" s="13" t="n">
        <v>21</v>
      </c>
      <c r="D16" s="98">
        <f>Retailers!I595</f>
        <v/>
      </c>
      <c r="E16" s="98">
        <f>Retailers!J595</f>
        <v/>
      </c>
      <c r="F16" s="98">
        <f>Retailers!K595</f>
        <v/>
      </c>
    </row>
    <row r="17">
      <c r="C17" s="13" t="n">
        <v>22</v>
      </c>
      <c r="D17" s="98">
        <f>Retailers!I596</f>
        <v/>
      </c>
      <c r="E17" s="98">
        <f>Retailers!J596</f>
        <v/>
      </c>
      <c r="F17" s="98">
        <f>Retailers!K596</f>
        <v/>
      </c>
    </row>
    <row r="18">
      <c r="C18" s="13" t="n">
        <v>23</v>
      </c>
      <c r="D18" s="98">
        <f>Retailers!I597</f>
        <v/>
      </c>
      <c r="E18" s="98">
        <f>Retailers!J597</f>
        <v/>
      </c>
      <c r="F18" s="98">
        <f>Retailers!K597</f>
        <v/>
      </c>
    </row>
    <row r="19">
      <c r="C19" s="13" t="n">
        <v>24</v>
      </c>
      <c r="D19" s="98">
        <f>Retailers!I598</f>
        <v/>
      </c>
      <c r="E19" s="98">
        <f>Retailers!J598</f>
        <v/>
      </c>
      <c r="F19" s="98">
        <f>Retailers!K598</f>
        <v/>
      </c>
    </row>
    <row r="20">
      <c r="C20" s="13" t="n">
        <v>25</v>
      </c>
      <c r="D20" s="98">
        <f>Retailers!I599</f>
        <v/>
      </c>
      <c r="E20" s="98">
        <f>Retailers!J599</f>
        <v/>
      </c>
      <c r="F20" s="98">
        <f>Retailers!K599</f>
        <v/>
      </c>
    </row>
    <row r="21">
      <c r="C21" s="13" t="n">
        <v>26</v>
      </c>
      <c r="D21" s="98">
        <f>Retailers!I600</f>
        <v/>
      </c>
      <c r="E21" s="98">
        <f>Retailers!J600</f>
        <v/>
      </c>
      <c r="F21" s="98">
        <f>Retailers!K600</f>
        <v/>
      </c>
    </row>
    <row r="22">
      <c r="C22" s="13" t="n">
        <v>27</v>
      </c>
      <c r="D22" s="98">
        <f>Retailers!I601</f>
        <v/>
      </c>
      <c r="E22" s="98">
        <f>Retailers!J601</f>
        <v/>
      </c>
      <c r="F22" s="98">
        <f>Retailers!K601</f>
        <v/>
      </c>
    </row>
    <row r="23">
      <c r="C23" s="13" t="n">
        <v>28</v>
      </c>
      <c r="D23" s="98">
        <f>Retailers!I602</f>
        <v/>
      </c>
      <c r="E23" s="98">
        <f>Retailers!J602</f>
        <v/>
      </c>
      <c r="F23" s="98">
        <f>Retailers!K602</f>
        <v/>
      </c>
    </row>
    <row r="24">
      <c r="C24" s="13" t="n">
        <v>29</v>
      </c>
      <c r="D24" s="98">
        <f>Retailers!I603</f>
        <v/>
      </c>
      <c r="E24" s="98">
        <f>Retailers!J603</f>
        <v/>
      </c>
      <c r="F24" s="98">
        <f>Retailers!K603</f>
        <v/>
      </c>
    </row>
    <row r="25">
      <c r="C25" s="13" t="n">
        <v>30</v>
      </c>
      <c r="D25" s="98">
        <f>Retailers!I604</f>
        <v/>
      </c>
      <c r="E25" s="98">
        <f>Retailers!J604</f>
        <v/>
      </c>
      <c r="F25" s="98">
        <f>Retailers!K604</f>
        <v/>
      </c>
    </row>
    <row r="26">
      <c r="C26" s="13" t="n">
        <v>31</v>
      </c>
      <c r="D26" s="98">
        <f>Retailers!I605</f>
        <v/>
      </c>
      <c r="E26" s="98">
        <f>Retailers!J605</f>
        <v/>
      </c>
      <c r="F26" s="98">
        <f>Retailers!K605</f>
        <v/>
      </c>
    </row>
    <row r="27">
      <c r="C27" s="13" t="n">
        <v>32</v>
      </c>
      <c r="D27" s="98">
        <f>Retailers!I606</f>
        <v/>
      </c>
      <c r="E27" s="98">
        <f>Retailers!J606</f>
        <v/>
      </c>
      <c r="F27" s="98">
        <f>Retailers!K606</f>
        <v/>
      </c>
    </row>
    <row r="28">
      <c r="C28" s="13" t="n">
        <v>33</v>
      </c>
      <c r="D28" s="98">
        <f>Retailers!I607</f>
        <v/>
      </c>
      <c r="E28" s="98">
        <f>Retailers!J607</f>
        <v/>
      </c>
      <c r="F28" s="98">
        <f>Retailers!K607</f>
        <v/>
      </c>
    </row>
    <row r="29">
      <c r="C29" s="13" t="n">
        <v>34</v>
      </c>
      <c r="D29" s="98">
        <f>Retailers!I608</f>
        <v/>
      </c>
      <c r="E29" s="98">
        <f>Retailers!J608</f>
        <v/>
      </c>
      <c r="F29" s="98">
        <f>Retailers!K608</f>
        <v/>
      </c>
    </row>
    <row r="30">
      <c r="C30" s="13" t="n">
        <v>35</v>
      </c>
      <c r="D30" s="98">
        <f>Retailers!I609</f>
        <v/>
      </c>
      <c r="E30" s="98">
        <f>Retailers!J609</f>
        <v/>
      </c>
      <c r="F30" s="98">
        <f>Retailers!K609</f>
        <v/>
      </c>
    </row>
    <row r="31">
      <c r="C31" s="13" t="n">
        <v>36</v>
      </c>
      <c r="D31" s="98">
        <f>Retailers!I610</f>
        <v/>
      </c>
      <c r="E31" s="98">
        <f>Retailers!J610</f>
        <v/>
      </c>
      <c r="F31" s="98">
        <f>Retailers!K610</f>
        <v/>
      </c>
    </row>
    <row r="32">
      <c r="C32" s="13" t="n">
        <v>37</v>
      </c>
      <c r="D32" s="98">
        <f>Retailers!I611</f>
        <v/>
      </c>
      <c r="E32" s="98">
        <f>Retailers!J611</f>
        <v/>
      </c>
      <c r="F32" s="98">
        <f>Retailers!K611</f>
        <v/>
      </c>
    </row>
    <row r="33">
      <c r="C33" s="13" t="n">
        <v>38</v>
      </c>
      <c r="D33" s="98">
        <f>Retailers!I612</f>
        <v/>
      </c>
      <c r="E33" s="98">
        <f>Retailers!J612</f>
        <v/>
      </c>
      <c r="F33" s="98">
        <f>Retailers!K612</f>
        <v/>
      </c>
    </row>
    <row r="34">
      <c r="C34" s="13" t="n">
        <v>39</v>
      </c>
      <c r="D34" s="98">
        <f>Retailers!I613</f>
        <v/>
      </c>
      <c r="E34" s="98">
        <f>Retailers!J613</f>
        <v/>
      </c>
      <c r="F34" s="98">
        <f>Retailers!K613</f>
        <v/>
      </c>
    </row>
    <row r="35">
      <c r="C35" s="13" t="n">
        <v>40</v>
      </c>
      <c r="D35" s="98">
        <f>Retailers!I614</f>
        <v/>
      </c>
      <c r="E35" s="98">
        <f>Retailers!J614</f>
        <v/>
      </c>
      <c r="F35" s="98">
        <f>Retailers!K614</f>
        <v/>
      </c>
    </row>
    <row r="36">
      <c r="C36" s="13" t="n">
        <v>41</v>
      </c>
      <c r="D36" s="98">
        <f>Retailers!I615</f>
        <v/>
      </c>
      <c r="E36" s="98">
        <f>Retailers!J615</f>
        <v/>
      </c>
      <c r="F36" s="98">
        <f>Retailers!K615</f>
        <v/>
      </c>
    </row>
    <row r="37">
      <c r="C37" s="13" t="n">
        <v>42</v>
      </c>
      <c r="D37" s="98">
        <f>Retailers!I616</f>
        <v/>
      </c>
      <c r="E37" s="98">
        <f>Retailers!J616</f>
        <v/>
      </c>
      <c r="F37" s="98">
        <f>Retailers!K616</f>
        <v/>
      </c>
    </row>
    <row r="38">
      <c r="C38" s="13" t="n">
        <v>43</v>
      </c>
      <c r="D38" s="98">
        <f>Retailers!I617</f>
        <v/>
      </c>
      <c r="E38" s="98">
        <f>Retailers!J617</f>
        <v/>
      </c>
      <c r="F38" s="98">
        <f>Retailers!K617</f>
        <v/>
      </c>
    </row>
    <row r="39">
      <c r="C39" s="13" t="n">
        <v>44</v>
      </c>
      <c r="D39" s="98">
        <f>Retailers!I618</f>
        <v/>
      </c>
      <c r="E39" s="98">
        <f>Retailers!J618</f>
        <v/>
      </c>
      <c r="F39" s="98">
        <f>Retailers!K618</f>
        <v/>
      </c>
    </row>
    <row r="40">
      <c r="C40" s="13" t="n">
        <v>45</v>
      </c>
      <c r="D40" s="98">
        <f>Retailers!I619</f>
        <v/>
      </c>
      <c r="E40" s="98">
        <f>Retailers!J619</f>
        <v/>
      </c>
      <c r="F40" s="98">
        <f>Retailers!K619</f>
        <v/>
      </c>
    </row>
    <row r="41">
      <c r="C41" s="13" t="n">
        <v>46</v>
      </c>
      <c r="D41" s="98">
        <f>Retailers!I620</f>
        <v/>
      </c>
      <c r="E41" s="98">
        <f>Retailers!J620</f>
        <v/>
      </c>
      <c r="F41" s="98">
        <f>Retailers!K620</f>
        <v/>
      </c>
    </row>
    <row r="42">
      <c r="C42" s="13" t="n">
        <v>47</v>
      </c>
      <c r="D42" s="98">
        <f>Retailers!I621</f>
        <v/>
      </c>
      <c r="E42" s="98">
        <f>Retailers!J621</f>
        <v/>
      </c>
      <c r="F42" s="98">
        <f>Retailers!K621</f>
        <v/>
      </c>
    </row>
    <row r="43">
      <c r="C43" s="13" t="n">
        <v>48</v>
      </c>
      <c r="D43" s="98">
        <f>Retailers!I622</f>
        <v/>
      </c>
      <c r="E43" s="98">
        <f>Retailers!J622</f>
        <v/>
      </c>
      <c r="F43" s="98">
        <f>Retailers!K622</f>
        <v/>
      </c>
    </row>
    <row r="44">
      <c r="C44" s="13" t="n">
        <v>49</v>
      </c>
      <c r="D44" s="98">
        <f>Retailers!I623</f>
        <v/>
      </c>
      <c r="E44" s="98">
        <f>Retailers!J623</f>
        <v/>
      </c>
      <c r="F44" s="98">
        <f>Retailers!K623</f>
        <v/>
      </c>
    </row>
    <row r="45">
      <c r="C45" s="13" t="n">
        <v>50</v>
      </c>
      <c r="D45" s="98">
        <f>Retailers!I624</f>
        <v/>
      </c>
      <c r="E45" s="98">
        <f>Retailers!J624</f>
        <v/>
      </c>
      <c r="F45" s="98">
        <f>Retailers!K624</f>
        <v/>
      </c>
    </row>
    <row r="46">
      <c r="C46" s="13" t="n">
        <v>51</v>
      </c>
      <c r="D46" s="98">
        <f>Retailers!I625</f>
        <v/>
      </c>
      <c r="E46" s="98">
        <f>Retailers!J625</f>
        <v/>
      </c>
      <c r="F46" s="98">
        <f>Retailers!K625</f>
        <v/>
      </c>
    </row>
    <row r="47">
      <c r="C47" s="13" t="n">
        <v>52</v>
      </c>
      <c r="D47" s="98">
        <f>Retailers!I626</f>
        <v/>
      </c>
      <c r="E47" s="98">
        <f>Retailers!J626</f>
        <v/>
      </c>
      <c r="F47" s="98">
        <f>Retailers!K626</f>
        <v/>
      </c>
    </row>
    <row r="48">
      <c r="C48" s="13" t="n">
        <v>53</v>
      </c>
      <c r="D48" s="98">
        <f>Retailers!I627</f>
        <v/>
      </c>
      <c r="E48" s="98">
        <f>Retailers!J627</f>
        <v/>
      </c>
      <c r="F48" s="98">
        <f>Retailers!K627</f>
        <v/>
      </c>
    </row>
    <row r="49">
      <c r="C49" s="13" t="n">
        <v>54</v>
      </c>
      <c r="D49" s="98">
        <f>Retailers!I628</f>
        <v/>
      </c>
      <c r="E49" s="98">
        <f>Retailers!J628</f>
        <v/>
      </c>
      <c r="F49" s="98">
        <f>Retailers!K628</f>
        <v/>
      </c>
    </row>
    <row r="50">
      <c r="C50" s="13" t="n">
        <v>55</v>
      </c>
      <c r="D50" s="98">
        <f>Retailers!I629</f>
        <v/>
      </c>
      <c r="E50" s="98">
        <f>Retailers!J629</f>
        <v/>
      </c>
      <c r="F50" s="98">
        <f>Retailers!K629</f>
        <v/>
      </c>
    </row>
    <row r="51">
      <c r="C51" s="13" t="n">
        <v>56</v>
      </c>
      <c r="D51" s="98">
        <f>Retailers!I630</f>
        <v/>
      </c>
      <c r="E51" s="98">
        <f>Retailers!J630</f>
        <v/>
      </c>
      <c r="F51" s="98">
        <f>Retailers!K630</f>
        <v/>
      </c>
    </row>
    <row r="52">
      <c r="C52" s="13" t="n">
        <v>57</v>
      </c>
      <c r="D52" s="98">
        <f>Retailers!I631</f>
        <v/>
      </c>
      <c r="E52" s="98">
        <f>Retailers!J631</f>
        <v/>
      </c>
      <c r="F52" s="98">
        <f>Retailers!K631</f>
        <v/>
      </c>
    </row>
    <row r="53">
      <c r="C53" s="13" t="n">
        <v>58</v>
      </c>
      <c r="D53" s="98">
        <f>Retailers!I632</f>
        <v/>
      </c>
      <c r="E53" s="98">
        <f>Retailers!J632</f>
        <v/>
      </c>
      <c r="F53" s="98">
        <f>Retailers!K632</f>
        <v/>
      </c>
    </row>
    <row r="54">
      <c r="C54" s="13" t="n">
        <v>59</v>
      </c>
      <c r="D54" s="98">
        <f>Retailers!I633</f>
        <v/>
      </c>
      <c r="E54" s="98">
        <f>Retailers!J633</f>
        <v/>
      </c>
      <c r="F54" s="98">
        <f>Retailers!K633</f>
        <v/>
      </c>
    </row>
    <row r="55">
      <c r="C55" s="13" t="n">
        <v>60</v>
      </c>
      <c r="D55" s="98">
        <f>Retailers!I634</f>
        <v/>
      </c>
      <c r="E55" s="98">
        <f>Retailers!J634</f>
        <v/>
      </c>
      <c r="F55" s="98">
        <f>Retailers!K634</f>
        <v/>
      </c>
    </row>
    <row r="56">
      <c r="C56" s="13" t="n">
        <v>61</v>
      </c>
      <c r="D56" s="98">
        <f>Retailers!I635</f>
        <v/>
      </c>
      <c r="E56" s="98">
        <f>Retailers!J635</f>
        <v/>
      </c>
      <c r="F56" s="98">
        <f>Retailers!K635</f>
        <v/>
      </c>
    </row>
    <row r="57">
      <c r="C57" s="13" t="n">
        <v>62</v>
      </c>
      <c r="D57" s="98">
        <f>Retailers!I636</f>
        <v/>
      </c>
      <c r="E57" s="98">
        <f>Retailers!J636</f>
        <v/>
      </c>
      <c r="F57" s="98">
        <f>Retailers!K636</f>
        <v/>
      </c>
    </row>
    <row r="58">
      <c r="C58" s="13" t="n">
        <v>63</v>
      </c>
      <c r="D58" s="98">
        <f>Retailers!I637</f>
        <v/>
      </c>
      <c r="E58" s="98">
        <f>Retailers!J637</f>
        <v/>
      </c>
      <c r="F58" s="98">
        <f>Retailers!K637</f>
        <v/>
      </c>
    </row>
    <row r="59">
      <c r="C59" s="13" t="n">
        <v>64</v>
      </c>
      <c r="D59" s="98">
        <f>Retailers!I638</f>
        <v/>
      </c>
      <c r="E59" s="98">
        <f>Retailers!J638</f>
        <v/>
      </c>
      <c r="F59" s="98">
        <f>Retailers!K638</f>
        <v/>
      </c>
    </row>
    <row r="60">
      <c r="C60" s="13" t="n">
        <v>65</v>
      </c>
      <c r="D60" s="98">
        <f>Retailers!I639</f>
        <v/>
      </c>
      <c r="E60" s="98">
        <f>Retailers!J639</f>
        <v/>
      </c>
      <c r="F60" s="98">
        <f>Retailers!K639</f>
        <v/>
      </c>
    </row>
    <row r="61">
      <c r="C61" s="13" t="n">
        <v>66</v>
      </c>
      <c r="D61" s="98">
        <f>Retailers!I640</f>
        <v/>
      </c>
      <c r="E61" s="98">
        <f>Retailers!J640</f>
        <v/>
      </c>
      <c r="F61" s="98">
        <f>Retailers!K640</f>
        <v/>
      </c>
    </row>
    <row r="62">
      <c r="C62" s="13" t="n">
        <v>67</v>
      </c>
      <c r="D62" s="98">
        <f>Retailers!I641</f>
        <v/>
      </c>
      <c r="E62" s="98">
        <f>Retailers!J641</f>
        <v/>
      </c>
      <c r="F62" s="98">
        <f>Retailers!K641</f>
        <v/>
      </c>
    </row>
    <row r="63">
      <c r="C63" s="13" t="n">
        <v>68</v>
      </c>
      <c r="D63" s="98">
        <f>Retailers!I642</f>
        <v/>
      </c>
      <c r="E63" s="98">
        <f>Retailers!J642</f>
        <v/>
      </c>
      <c r="F63" s="98">
        <f>Retailers!K642</f>
        <v/>
      </c>
    </row>
    <row r="64">
      <c r="C64" s="13" t="n">
        <v>69</v>
      </c>
      <c r="D64" s="98">
        <f>Retailers!I643</f>
        <v/>
      </c>
      <c r="E64" s="98">
        <f>Retailers!J643</f>
        <v/>
      </c>
      <c r="F64" s="98">
        <f>Retailers!K643</f>
        <v/>
      </c>
    </row>
    <row r="65">
      <c r="C65" s="13" t="n">
        <v>70</v>
      </c>
      <c r="D65" s="98">
        <f>Retailers!I644</f>
        <v/>
      </c>
      <c r="E65" s="98">
        <f>Retailers!J644</f>
        <v/>
      </c>
      <c r="F65" s="98">
        <f>Retailers!K644</f>
        <v/>
      </c>
    </row>
    <row r="66">
      <c r="C66" s="13" t="n">
        <v>71</v>
      </c>
      <c r="D66" s="98">
        <f>Retailers!I645</f>
        <v/>
      </c>
      <c r="E66" s="98">
        <f>Retailers!J645</f>
        <v/>
      </c>
      <c r="F66" s="98">
        <f>Retailers!K645</f>
        <v/>
      </c>
    </row>
    <row r="67">
      <c r="C67" s="13" t="n">
        <v>72</v>
      </c>
      <c r="D67" s="98">
        <f>Retailers!I646</f>
        <v/>
      </c>
      <c r="E67" s="98">
        <f>Retailers!J646</f>
        <v/>
      </c>
      <c r="F67" s="98">
        <f>Retailers!K646</f>
        <v/>
      </c>
    </row>
    <row r="68">
      <c r="C68" s="13" t="n">
        <v>73</v>
      </c>
      <c r="D68" s="98">
        <f>Retailers!I647</f>
        <v/>
      </c>
      <c r="E68" s="98">
        <f>Retailers!J647</f>
        <v/>
      </c>
      <c r="F68" s="98">
        <f>Retailers!K647</f>
        <v/>
      </c>
    </row>
    <row r="69">
      <c r="C69" s="13" t="n">
        <v>74</v>
      </c>
      <c r="D69" s="98">
        <f>Retailers!I648</f>
        <v/>
      </c>
      <c r="E69" s="98">
        <f>Retailers!J648</f>
        <v/>
      </c>
      <c r="F69" s="98">
        <f>Retailers!K648</f>
        <v/>
      </c>
    </row>
    <row r="70">
      <c r="C70" s="13" t="n">
        <v>75</v>
      </c>
      <c r="D70" s="98">
        <f>Retailers!I649</f>
        <v/>
      </c>
      <c r="E70" s="98">
        <f>Retailers!J649</f>
        <v/>
      </c>
      <c r="F70" s="98">
        <f>Retailers!K649</f>
        <v/>
      </c>
    </row>
    <row r="71">
      <c r="C71" s="13" t="n">
        <v>76</v>
      </c>
      <c r="D71" s="98">
        <f>Retailers!I650</f>
        <v/>
      </c>
      <c r="E71" s="98">
        <f>Retailers!J650</f>
        <v/>
      </c>
      <c r="F71" s="98">
        <f>Retailers!K650</f>
        <v/>
      </c>
    </row>
    <row r="72">
      <c r="C72" s="13" t="n">
        <v>77</v>
      </c>
      <c r="D72" s="98">
        <f>Retailers!I651</f>
        <v/>
      </c>
      <c r="E72" s="98">
        <f>Retailers!J651</f>
        <v/>
      </c>
      <c r="F72" s="98">
        <f>Retailers!K651</f>
        <v/>
      </c>
    </row>
    <row r="73">
      <c r="C73" s="13" t="n">
        <v>78</v>
      </c>
      <c r="D73" s="98">
        <f>Retailers!I652</f>
        <v/>
      </c>
      <c r="E73" s="98">
        <f>Retailers!J652</f>
        <v/>
      </c>
      <c r="F73" s="98">
        <f>Retailers!K652</f>
        <v/>
      </c>
    </row>
    <row r="74">
      <c r="C74" s="13" t="n">
        <v>79</v>
      </c>
      <c r="D74" s="98">
        <f>Retailers!I653</f>
        <v/>
      </c>
      <c r="E74" s="98">
        <f>Retailers!J653</f>
        <v/>
      </c>
      <c r="F74" s="98">
        <f>Retailers!K653</f>
        <v/>
      </c>
    </row>
    <row r="75">
      <c r="C75" s="13" t="n">
        <v>80</v>
      </c>
      <c r="D75" s="98">
        <f>Retailers!I654</f>
        <v/>
      </c>
      <c r="E75" s="98">
        <f>Retailers!J654</f>
        <v/>
      </c>
      <c r="F75" s="98">
        <f>Retailers!K654</f>
        <v/>
      </c>
    </row>
    <row r="76">
      <c r="C76" s="13" t="n">
        <v>81</v>
      </c>
      <c r="D76" s="98">
        <f>Retailers!I655</f>
        <v/>
      </c>
      <c r="E76" s="98">
        <f>Retailers!J655</f>
        <v/>
      </c>
      <c r="F76" s="98">
        <f>Retailers!K655</f>
        <v/>
      </c>
    </row>
    <row r="77">
      <c r="C77" s="13" t="n">
        <v>82</v>
      </c>
      <c r="D77" s="98">
        <f>Retailers!I656</f>
        <v/>
      </c>
      <c r="E77" s="98">
        <f>Retailers!J656</f>
        <v/>
      </c>
      <c r="F77" s="98">
        <f>Retailers!K656</f>
        <v/>
      </c>
    </row>
    <row r="78">
      <c r="C78" s="13" t="n">
        <v>83</v>
      </c>
      <c r="D78" s="98">
        <f>Retailers!I657</f>
        <v/>
      </c>
      <c r="E78" s="98">
        <f>Retailers!J657</f>
        <v/>
      </c>
      <c r="F78" s="98">
        <f>Retailers!K657</f>
        <v/>
      </c>
    </row>
    <row r="79">
      <c r="C79" s="13" t="n">
        <v>84</v>
      </c>
      <c r="D79" s="98">
        <f>Retailers!I658</f>
        <v/>
      </c>
      <c r="E79" s="98">
        <f>Retailers!J658</f>
        <v/>
      </c>
      <c r="F79" s="98">
        <f>Retailers!K658</f>
        <v/>
      </c>
    </row>
    <row r="80">
      <c r="C80" s="13" t="n">
        <v>85</v>
      </c>
      <c r="D80" s="98">
        <f>Retailers!I659</f>
        <v/>
      </c>
      <c r="E80" s="98">
        <f>Retailers!J659</f>
        <v/>
      </c>
      <c r="F80" s="98">
        <f>Retailers!K659</f>
        <v/>
      </c>
    </row>
    <row r="81">
      <c r="C81" s="13" t="n">
        <v>86</v>
      </c>
      <c r="D81" s="98">
        <f>Retailers!I660</f>
        <v/>
      </c>
      <c r="E81" s="98">
        <f>Retailers!J660</f>
        <v/>
      </c>
      <c r="F81" s="98">
        <f>Retailers!K660</f>
        <v/>
      </c>
    </row>
    <row r="82">
      <c r="C82" s="13" t="n">
        <v>87</v>
      </c>
      <c r="D82" s="98">
        <f>Retailers!I661</f>
        <v/>
      </c>
      <c r="E82" s="98">
        <f>Retailers!J661</f>
        <v/>
      </c>
      <c r="F82" s="98">
        <f>Retailers!K661</f>
        <v/>
      </c>
    </row>
    <row r="83">
      <c r="C83" s="13" t="n">
        <v>88</v>
      </c>
      <c r="D83" s="98">
        <f>Retailers!I662</f>
        <v/>
      </c>
      <c r="E83" s="98">
        <f>Retailers!J662</f>
        <v/>
      </c>
      <c r="F83" s="98">
        <f>Retailers!K662</f>
        <v/>
      </c>
    </row>
    <row r="84">
      <c r="C84" s="13" t="n">
        <v>89</v>
      </c>
      <c r="D84" s="98">
        <f>Retailers!I663</f>
        <v/>
      </c>
      <c r="E84" s="98">
        <f>Retailers!J663</f>
        <v/>
      </c>
      <c r="F84" s="98">
        <f>Retailers!K663</f>
        <v/>
      </c>
    </row>
    <row r="85">
      <c r="C85" s="13" t="n">
        <v>90</v>
      </c>
      <c r="D85" s="98">
        <f>Retailers!I664</f>
        <v/>
      </c>
      <c r="E85" s="98">
        <f>Retailers!J664</f>
        <v/>
      </c>
      <c r="F85" s="98">
        <f>Retailers!K664</f>
        <v/>
      </c>
    </row>
    <row r="86">
      <c r="C86" s="13" t="n">
        <v>91</v>
      </c>
      <c r="D86" s="98">
        <f>Retailers!I665</f>
        <v/>
      </c>
      <c r="E86" s="98">
        <f>Retailers!J665</f>
        <v/>
      </c>
      <c r="F86" s="98">
        <f>Retailers!K665</f>
        <v/>
      </c>
    </row>
    <row r="87">
      <c r="C87" s="13" t="n">
        <v>92</v>
      </c>
      <c r="D87" s="98">
        <f>Retailers!I666</f>
        <v/>
      </c>
      <c r="E87" s="98">
        <f>Retailers!J666</f>
        <v/>
      </c>
      <c r="F87" s="98">
        <f>Retailers!K666</f>
        <v/>
      </c>
    </row>
    <row r="88">
      <c r="C88" s="13" t="n">
        <v>93</v>
      </c>
      <c r="D88" s="98">
        <f>Retailers!I667</f>
        <v/>
      </c>
      <c r="E88" s="98">
        <f>Retailers!J667</f>
        <v/>
      </c>
      <c r="F88" s="98">
        <f>Retailers!K667</f>
        <v/>
      </c>
    </row>
    <row r="89">
      <c r="C89" s="13" t="n">
        <v>94</v>
      </c>
      <c r="D89" s="98">
        <f>Retailers!I668</f>
        <v/>
      </c>
      <c r="E89" s="98">
        <f>Retailers!J668</f>
        <v/>
      </c>
      <c r="F89" s="98">
        <f>Retailers!K668</f>
        <v/>
      </c>
    </row>
    <row r="90">
      <c r="C90" s="13" t="n">
        <v>95</v>
      </c>
      <c r="D90" s="98">
        <f>Retailers!I669</f>
        <v/>
      </c>
      <c r="E90" s="98">
        <f>Retailers!J669</f>
        <v/>
      </c>
      <c r="F90" s="98">
        <f>Retailers!K669</f>
        <v/>
      </c>
    </row>
    <row r="91">
      <c r="C91" s="13" t="n">
        <v>96</v>
      </c>
      <c r="D91" s="98">
        <f>Retailers!I670</f>
        <v/>
      </c>
      <c r="E91" s="98">
        <f>Retailers!J670</f>
        <v/>
      </c>
      <c r="F91" s="98">
        <f>Retailers!K670</f>
        <v/>
      </c>
    </row>
    <row r="92">
      <c r="C92" s="13" t="n">
        <v>97</v>
      </c>
      <c r="D92" s="98">
        <f>Retailers!I671</f>
        <v/>
      </c>
      <c r="E92" s="98">
        <f>Retailers!J671</f>
        <v/>
      </c>
      <c r="F92" s="98">
        <f>Retailers!K671</f>
        <v/>
      </c>
    </row>
    <row r="93">
      <c r="C93" s="13" t="n">
        <v>98</v>
      </c>
      <c r="D93" s="98">
        <f>Retailers!I672</f>
        <v/>
      </c>
      <c r="E93" s="98">
        <f>Retailers!J672</f>
        <v/>
      </c>
      <c r="F93" s="98">
        <f>Retailers!K672</f>
        <v/>
      </c>
    </row>
    <row r="94">
      <c r="C94" s="13" t="n">
        <v>99</v>
      </c>
      <c r="D94" s="98">
        <f>Retailers!I673</f>
        <v/>
      </c>
      <c r="E94" s="98">
        <f>Retailers!J673</f>
        <v/>
      </c>
      <c r="F94" s="98">
        <f>Retailers!K673</f>
        <v/>
      </c>
    </row>
    <row r="95">
      <c r="C95" s="13" t="n">
        <v>100</v>
      </c>
      <c r="D95" s="98">
        <f>Retailers!I674</f>
        <v/>
      </c>
      <c r="E95" s="98">
        <f>Retailers!J674</f>
        <v/>
      </c>
      <c r="F95" s="98">
        <f>Retailers!K674</f>
        <v/>
      </c>
    </row>
    <row r="96">
      <c r="C96" s="13" t="n">
        <v>101</v>
      </c>
      <c r="D96" s="98">
        <f>Retailers!I675</f>
        <v/>
      </c>
      <c r="E96" s="98">
        <f>Retailers!J675</f>
        <v/>
      </c>
      <c r="F96" s="98">
        <f>Retailers!K675</f>
        <v/>
      </c>
    </row>
    <row r="97">
      <c r="C97" s="13" t="n">
        <v>102</v>
      </c>
      <c r="D97" s="98">
        <f>Retailers!I676</f>
        <v/>
      </c>
      <c r="E97" s="98">
        <f>Retailers!J676</f>
        <v/>
      </c>
      <c r="F97" s="98">
        <f>Retailers!K676</f>
        <v/>
      </c>
    </row>
    <row r="98">
      <c r="C98" s="13" t="n">
        <v>103</v>
      </c>
      <c r="D98" s="98">
        <f>Retailers!I677</f>
        <v/>
      </c>
      <c r="E98" s="98">
        <f>Retailers!J677</f>
        <v/>
      </c>
      <c r="F98" s="98">
        <f>Retailers!K677</f>
        <v/>
      </c>
    </row>
    <row r="99">
      <c r="C99" s="13" t="n">
        <v>104</v>
      </c>
      <c r="D99" s="98">
        <f>Retailers!I678</f>
        <v/>
      </c>
      <c r="E99" s="98">
        <f>Retailers!J678</f>
        <v/>
      </c>
      <c r="F99" s="98">
        <f>Retailers!K678</f>
        <v/>
      </c>
    </row>
    <row r="100">
      <c r="C100" s="13" t="n">
        <v>105</v>
      </c>
      <c r="D100" s="98">
        <f>Retailers!I679</f>
        <v/>
      </c>
      <c r="E100" s="98">
        <f>Retailers!J679</f>
        <v/>
      </c>
      <c r="F100" s="98">
        <f>Retailers!K679</f>
        <v/>
      </c>
    </row>
    <row r="101">
      <c r="C101" s="13" t="n">
        <v>106</v>
      </c>
      <c r="D101" s="98">
        <f>Retailers!I680</f>
        <v/>
      </c>
      <c r="E101" s="98">
        <f>Retailers!J680</f>
        <v/>
      </c>
      <c r="F101" s="98">
        <f>Retailers!K680</f>
        <v/>
      </c>
    </row>
    <row r="102">
      <c r="C102" s="13" t="n">
        <v>107</v>
      </c>
      <c r="D102" s="98">
        <f>Retailers!I681</f>
        <v/>
      </c>
      <c r="E102" s="98">
        <f>Retailers!J681</f>
        <v/>
      </c>
      <c r="F102" s="98">
        <f>Retailers!K681</f>
        <v/>
      </c>
    </row>
    <row r="103">
      <c r="C103" s="13" t="n">
        <v>108</v>
      </c>
      <c r="D103" s="98">
        <f>Retailers!I682</f>
        <v/>
      </c>
      <c r="E103" s="98">
        <f>Retailers!J682</f>
        <v/>
      </c>
      <c r="F103" s="98">
        <f>Retailers!K682</f>
        <v/>
      </c>
    </row>
    <row r="104">
      <c r="C104" s="13" t="n">
        <v>109</v>
      </c>
      <c r="D104" s="98">
        <f>Retailers!I683</f>
        <v/>
      </c>
      <c r="E104" s="98">
        <f>Retailers!J683</f>
        <v/>
      </c>
      <c r="F104" s="98">
        <f>Retailers!K683</f>
        <v/>
      </c>
    </row>
    <row r="105">
      <c r="C105" s="13" t="n">
        <v>110</v>
      </c>
      <c r="D105" s="98">
        <f>Retailers!I684</f>
        <v/>
      </c>
      <c r="E105" s="98">
        <f>Retailers!J684</f>
        <v/>
      </c>
      <c r="F105" s="98">
        <f>Retailers!K684</f>
        <v/>
      </c>
    </row>
    <row r="106">
      <c r="C106" s="13" t="n">
        <v>111</v>
      </c>
      <c r="D106" s="98">
        <f>Retailers!I685</f>
        <v/>
      </c>
      <c r="E106" s="98">
        <f>Retailers!J685</f>
        <v/>
      </c>
      <c r="F106" s="98">
        <f>Retailers!K685</f>
        <v/>
      </c>
    </row>
    <row r="107">
      <c r="C107" s="13" t="n">
        <v>112</v>
      </c>
      <c r="D107" s="98">
        <f>Retailers!I686</f>
        <v/>
      </c>
      <c r="E107" s="98">
        <f>Retailers!J686</f>
        <v/>
      </c>
      <c r="F107" s="98">
        <f>Retailers!K686</f>
        <v/>
      </c>
    </row>
    <row r="108">
      <c r="C108" s="13" t="n">
        <v>113</v>
      </c>
      <c r="D108" s="98">
        <f>Retailers!I687</f>
        <v/>
      </c>
      <c r="E108" s="98">
        <f>Retailers!J687</f>
        <v/>
      </c>
      <c r="F108" s="98">
        <f>Retailers!K687</f>
        <v/>
      </c>
    </row>
    <row r="109">
      <c r="C109" s="13" t="n">
        <v>114</v>
      </c>
      <c r="D109" s="98">
        <f>Retailers!I688</f>
        <v/>
      </c>
      <c r="E109" s="98">
        <f>Retailers!J688</f>
        <v/>
      </c>
      <c r="F109" s="98">
        <f>Retailers!K688</f>
        <v/>
      </c>
    </row>
    <row r="110">
      <c r="C110" s="13" t="n">
        <v>115</v>
      </c>
      <c r="D110" s="98">
        <f>Retailers!I689</f>
        <v/>
      </c>
      <c r="E110" s="98">
        <f>Retailers!J689</f>
        <v/>
      </c>
      <c r="F110" s="98">
        <f>Retailers!K689</f>
        <v/>
      </c>
    </row>
    <row r="111">
      <c r="C111" s="13" t="n">
        <v>116</v>
      </c>
      <c r="D111" s="98">
        <f>Retailers!I690</f>
        <v/>
      </c>
      <c r="E111" s="98">
        <f>Retailers!J690</f>
        <v/>
      </c>
      <c r="F111" s="98">
        <f>Retailers!K690</f>
        <v/>
      </c>
    </row>
    <row r="112">
      <c r="C112" s="13" t="n">
        <v>117</v>
      </c>
      <c r="D112" s="98">
        <f>Retailers!I691</f>
        <v/>
      </c>
      <c r="E112" s="98">
        <f>Retailers!J691</f>
        <v/>
      </c>
      <c r="F112" s="98">
        <f>Retailers!K691</f>
        <v/>
      </c>
    </row>
    <row r="113">
      <c r="C113" s="13" t="n">
        <v>118</v>
      </c>
      <c r="D113" s="98">
        <f>Retailers!I692</f>
        <v/>
      </c>
      <c r="E113" s="98">
        <f>Retailers!J692</f>
        <v/>
      </c>
      <c r="F113" s="98">
        <f>Retailers!K692</f>
        <v/>
      </c>
    </row>
    <row r="114">
      <c r="C114" s="13" t="n">
        <v>119</v>
      </c>
      <c r="D114" s="98">
        <f>Retailers!I693</f>
        <v/>
      </c>
      <c r="E114" s="98">
        <f>Retailers!J693</f>
        <v/>
      </c>
      <c r="F114" s="98">
        <f>Retailers!K693</f>
        <v/>
      </c>
    </row>
    <row r="115">
      <c r="C115" s="13" t="n">
        <v>120</v>
      </c>
      <c r="D115" s="98">
        <f>Retailers!I694</f>
        <v/>
      </c>
      <c r="E115" s="98">
        <f>Retailers!J694</f>
        <v/>
      </c>
      <c r="F115" s="98">
        <f>Retailers!K694</f>
        <v/>
      </c>
    </row>
    <row r="116">
      <c r="C116" s="13" t="n">
        <v>121</v>
      </c>
      <c r="D116" s="98">
        <f>Retailers!I695</f>
        <v/>
      </c>
      <c r="E116" s="98">
        <f>Retailers!J695</f>
        <v/>
      </c>
      <c r="F116" s="98">
        <f>Retailers!K695</f>
        <v/>
      </c>
    </row>
    <row r="117">
      <c r="C117" s="13" t="n">
        <v>122</v>
      </c>
      <c r="D117" s="98">
        <f>Retailers!I696</f>
        <v/>
      </c>
      <c r="E117" s="98">
        <f>Retailers!J696</f>
        <v/>
      </c>
      <c r="F117" s="98">
        <f>Retailers!K696</f>
        <v/>
      </c>
    </row>
    <row r="118">
      <c r="C118" s="13" t="n">
        <v>123</v>
      </c>
      <c r="D118" s="98">
        <f>Retailers!I697</f>
        <v/>
      </c>
      <c r="E118" s="98">
        <f>Retailers!J697</f>
        <v/>
      </c>
      <c r="F118" s="98">
        <f>Retailers!K697</f>
        <v/>
      </c>
    </row>
    <row r="119">
      <c r="C119" s="13" t="n">
        <v>124</v>
      </c>
      <c r="D119" s="98">
        <f>Retailers!I698</f>
        <v/>
      </c>
      <c r="E119" s="98">
        <f>Retailers!J698</f>
        <v/>
      </c>
      <c r="F119" s="98">
        <f>Retailers!K698</f>
        <v/>
      </c>
    </row>
    <row r="120">
      <c r="C120" s="13" t="n">
        <v>125</v>
      </c>
      <c r="D120" s="98">
        <f>Retailers!I699</f>
        <v/>
      </c>
      <c r="E120" s="98">
        <f>Retailers!J699</f>
        <v/>
      </c>
      <c r="F120" s="98">
        <f>Retailers!K699</f>
        <v/>
      </c>
    </row>
    <row r="121">
      <c r="C121" s="13" t="n">
        <v>126</v>
      </c>
      <c r="D121" s="98">
        <f>Retailers!I700</f>
        <v/>
      </c>
      <c r="E121" s="98">
        <f>Retailers!J700</f>
        <v/>
      </c>
      <c r="F121" s="98">
        <f>Retailers!K700</f>
        <v/>
      </c>
    </row>
    <row r="122">
      <c r="C122" s="13" t="n">
        <v>127</v>
      </c>
      <c r="D122" s="98">
        <f>Retailers!I701</f>
        <v/>
      </c>
      <c r="E122" s="98">
        <f>Retailers!J701</f>
        <v/>
      </c>
      <c r="F122" s="98">
        <f>Retailers!K701</f>
        <v/>
      </c>
    </row>
    <row r="123">
      <c r="C123" s="13" t="n">
        <v>128</v>
      </c>
      <c r="D123" s="98">
        <f>Retailers!I702</f>
        <v/>
      </c>
      <c r="E123" s="98">
        <f>Retailers!J702</f>
        <v/>
      </c>
      <c r="F123" s="98">
        <f>Retailers!K702</f>
        <v/>
      </c>
    </row>
    <row r="124">
      <c r="C124" s="13" t="n">
        <v>129</v>
      </c>
      <c r="D124" s="98">
        <f>Retailers!I703</f>
        <v/>
      </c>
      <c r="E124" s="98">
        <f>Retailers!J703</f>
        <v/>
      </c>
      <c r="F124" s="98">
        <f>Retailers!K703</f>
        <v/>
      </c>
    </row>
    <row r="125">
      <c r="C125" s="13" t="n">
        <v>130</v>
      </c>
      <c r="D125" s="98">
        <f>Retailers!I704</f>
        <v/>
      </c>
      <c r="E125" s="98">
        <f>Retailers!J704</f>
        <v/>
      </c>
      <c r="F125" s="98">
        <f>Retailers!K704</f>
        <v/>
      </c>
    </row>
    <row r="126">
      <c r="C126" s="13" t="n">
        <v>131</v>
      </c>
      <c r="D126" s="98">
        <f>Retailers!I705</f>
        <v/>
      </c>
      <c r="E126" s="98">
        <f>Retailers!J705</f>
        <v/>
      </c>
      <c r="F126" s="98">
        <f>Retailers!K705</f>
        <v/>
      </c>
    </row>
    <row r="127">
      <c r="C127" s="13" t="n">
        <v>132</v>
      </c>
      <c r="D127" s="98">
        <f>Retailers!I706</f>
        <v/>
      </c>
      <c r="E127" s="98">
        <f>Retailers!J706</f>
        <v/>
      </c>
      <c r="F127" s="98">
        <f>Retailers!K706</f>
        <v/>
      </c>
    </row>
    <row r="128">
      <c r="C128" s="13" t="n">
        <v>133</v>
      </c>
      <c r="D128" s="98">
        <f>Retailers!I707</f>
        <v/>
      </c>
      <c r="E128" s="98">
        <f>Retailers!J707</f>
        <v/>
      </c>
      <c r="F128" s="98">
        <f>Retailers!K707</f>
        <v/>
      </c>
    </row>
    <row r="129">
      <c r="C129" s="13" t="n">
        <v>134</v>
      </c>
      <c r="D129" s="98">
        <f>Retailers!I708</f>
        <v/>
      </c>
      <c r="E129" s="98">
        <f>Retailers!J708</f>
        <v/>
      </c>
      <c r="F129" s="98">
        <f>Retailers!K708</f>
        <v/>
      </c>
    </row>
    <row r="130">
      <c r="C130" s="13" t="n">
        <v>135</v>
      </c>
      <c r="D130" s="98">
        <f>Retailers!I709</f>
        <v/>
      </c>
      <c r="E130" s="98">
        <f>Retailers!J709</f>
        <v/>
      </c>
      <c r="F130" s="98">
        <f>Retailers!K709</f>
        <v/>
      </c>
    </row>
    <row r="131">
      <c r="C131" s="13" t="n">
        <v>136</v>
      </c>
      <c r="D131" s="98">
        <f>Retailers!I710</f>
        <v/>
      </c>
      <c r="E131" s="98">
        <f>Retailers!J710</f>
        <v/>
      </c>
      <c r="F131" s="98">
        <f>Retailers!K710</f>
        <v/>
      </c>
    </row>
    <row r="132">
      <c r="C132" s="13" t="n">
        <v>137</v>
      </c>
      <c r="D132" s="98">
        <f>Retailers!I711</f>
        <v/>
      </c>
      <c r="E132" s="98">
        <f>Retailers!J711</f>
        <v/>
      </c>
      <c r="F132" s="98">
        <f>Retailers!K711</f>
        <v/>
      </c>
    </row>
    <row r="133">
      <c r="C133" s="13" t="n">
        <v>138</v>
      </c>
      <c r="D133" s="98">
        <f>Retailers!I712</f>
        <v/>
      </c>
      <c r="E133" s="98">
        <f>Retailers!J712</f>
        <v/>
      </c>
      <c r="F133" s="98">
        <f>Retailers!K712</f>
        <v/>
      </c>
    </row>
    <row r="134">
      <c r="C134" s="13" t="n">
        <v>139</v>
      </c>
      <c r="D134" s="98">
        <f>Retailers!I713</f>
        <v/>
      </c>
      <c r="E134" s="98">
        <f>Retailers!J713</f>
        <v/>
      </c>
      <c r="F134" s="98">
        <f>Retailers!K713</f>
        <v/>
      </c>
    </row>
    <row r="135">
      <c r="C135" s="13" t="n">
        <v>140</v>
      </c>
      <c r="D135" s="98">
        <f>Retailers!I714</f>
        <v/>
      </c>
      <c r="E135" s="98">
        <f>Retailers!J714</f>
        <v/>
      </c>
      <c r="F135" s="98">
        <f>Retailers!K714</f>
        <v/>
      </c>
    </row>
    <row r="136">
      <c r="C136" s="13" t="n">
        <v>141</v>
      </c>
      <c r="D136" s="98">
        <f>Retailers!I715</f>
        <v/>
      </c>
      <c r="E136" s="98">
        <f>Retailers!J715</f>
        <v/>
      </c>
      <c r="F136" s="98">
        <f>Retailers!K715</f>
        <v/>
      </c>
    </row>
    <row r="137">
      <c r="C137" s="13" t="n">
        <v>142</v>
      </c>
      <c r="D137" s="98">
        <f>Retailers!I716</f>
        <v/>
      </c>
      <c r="E137" s="98">
        <f>Retailers!J716</f>
        <v/>
      </c>
      <c r="F137" s="98">
        <f>Retailers!K716</f>
        <v/>
      </c>
    </row>
    <row r="138">
      <c r="C138" s="13" t="n">
        <v>143</v>
      </c>
      <c r="D138" s="98">
        <f>Retailers!I717</f>
        <v/>
      </c>
      <c r="E138" s="98">
        <f>Retailers!J717</f>
        <v/>
      </c>
      <c r="F138" s="98">
        <f>Retailers!K717</f>
        <v/>
      </c>
    </row>
    <row r="139">
      <c r="C139" s="13" t="n">
        <v>144</v>
      </c>
      <c r="D139" s="98">
        <f>Retailers!I718</f>
        <v/>
      </c>
      <c r="E139" s="98">
        <f>Retailers!J718</f>
        <v/>
      </c>
      <c r="F139" s="98">
        <f>Retailers!K718</f>
        <v/>
      </c>
    </row>
    <row r="140">
      <c r="C140" s="13" t="n">
        <v>145</v>
      </c>
      <c r="D140" s="98">
        <f>Retailers!I719</f>
        <v/>
      </c>
      <c r="E140" s="98">
        <f>Retailers!J719</f>
        <v/>
      </c>
      <c r="F140" s="98">
        <f>Retailers!K719</f>
        <v/>
      </c>
    </row>
    <row r="141">
      <c r="C141" s="13" t="n">
        <v>146</v>
      </c>
      <c r="D141" s="98">
        <f>Retailers!I720</f>
        <v/>
      </c>
      <c r="E141" s="98">
        <f>Retailers!J720</f>
        <v/>
      </c>
      <c r="F141" s="98">
        <f>Retailers!K720</f>
        <v/>
      </c>
    </row>
    <row r="142">
      <c r="C142" s="13" t="n">
        <v>147</v>
      </c>
      <c r="D142" s="98">
        <f>Retailers!I721</f>
        <v/>
      </c>
      <c r="E142" s="98">
        <f>Retailers!J721</f>
        <v/>
      </c>
      <c r="F142" s="98">
        <f>Retailers!K721</f>
        <v/>
      </c>
    </row>
    <row r="143">
      <c r="C143" s="13" t="n">
        <v>148</v>
      </c>
      <c r="D143" s="98">
        <f>Retailers!I722</f>
        <v/>
      </c>
      <c r="E143" s="98">
        <f>Retailers!J722</f>
        <v/>
      </c>
      <c r="F143" s="98">
        <f>Retailers!K722</f>
        <v/>
      </c>
    </row>
    <row r="144">
      <c r="C144" s="13" t="n">
        <v>149</v>
      </c>
      <c r="D144" s="98">
        <f>Retailers!I723</f>
        <v/>
      </c>
      <c r="E144" s="98">
        <f>Retailers!J723</f>
        <v/>
      </c>
      <c r="F144" s="98">
        <f>Retailers!K723</f>
        <v/>
      </c>
    </row>
    <row r="145">
      <c r="C145" s="13" t="n">
        <v>150</v>
      </c>
      <c r="D145" s="98">
        <f>Retailers!I724</f>
        <v/>
      </c>
      <c r="E145" s="98">
        <f>Retailers!J724</f>
        <v/>
      </c>
      <c r="F145" s="98">
        <f>Retailers!K724</f>
        <v/>
      </c>
    </row>
    <row r="146">
      <c r="C146" s="13" t="n">
        <v>151</v>
      </c>
      <c r="D146" s="98">
        <f>Retailers!I725</f>
        <v/>
      </c>
      <c r="E146" s="98">
        <f>Retailers!J725</f>
        <v/>
      </c>
      <c r="F146" s="98">
        <f>Retailers!K725</f>
        <v/>
      </c>
    </row>
    <row r="147">
      <c r="C147" s="13" t="n">
        <v>152</v>
      </c>
      <c r="D147" s="98">
        <f>Retailers!I726</f>
        <v/>
      </c>
      <c r="E147" s="98">
        <f>Retailers!J726</f>
        <v/>
      </c>
      <c r="F147" s="98">
        <f>Retailers!K726</f>
        <v/>
      </c>
    </row>
    <row r="148">
      <c r="C148" s="13" t="n">
        <v>153</v>
      </c>
      <c r="D148" s="98">
        <f>Retailers!I727</f>
        <v/>
      </c>
      <c r="E148" s="98">
        <f>Retailers!J727</f>
        <v/>
      </c>
      <c r="F148" s="98">
        <f>Retailers!K727</f>
        <v/>
      </c>
    </row>
    <row r="149">
      <c r="C149" s="13" t="n">
        <v>154</v>
      </c>
      <c r="D149" s="98">
        <f>Retailers!I728</f>
        <v/>
      </c>
      <c r="E149" s="98">
        <f>Retailers!J728</f>
        <v/>
      </c>
      <c r="F149" s="98">
        <f>Retailers!K728</f>
        <v/>
      </c>
    </row>
    <row r="150">
      <c r="C150" s="13" t="n">
        <v>155</v>
      </c>
      <c r="D150" s="98">
        <f>Retailers!I729</f>
        <v/>
      </c>
      <c r="E150" s="98">
        <f>Retailers!J729</f>
        <v/>
      </c>
      <c r="F150" s="98">
        <f>Retailers!K729</f>
        <v/>
      </c>
    </row>
    <row r="151">
      <c r="C151" s="13" t="n">
        <v>156</v>
      </c>
      <c r="D151" s="98">
        <f>Retailers!I730</f>
        <v/>
      </c>
      <c r="E151" s="98">
        <f>Retailers!J730</f>
        <v/>
      </c>
      <c r="F151" s="98">
        <f>Retailers!K730</f>
        <v/>
      </c>
    </row>
    <row r="152">
      <c r="C152" s="13" t="n">
        <v>157</v>
      </c>
      <c r="D152" s="98">
        <f>Retailers!I731</f>
        <v/>
      </c>
      <c r="E152" s="98">
        <f>Retailers!J731</f>
        <v/>
      </c>
      <c r="F152" s="98">
        <f>Retailers!K731</f>
        <v/>
      </c>
    </row>
    <row r="153">
      <c r="C153" s="13" t="n">
        <v>158</v>
      </c>
      <c r="D153" s="98">
        <f>Retailers!I732</f>
        <v/>
      </c>
      <c r="E153" s="98">
        <f>Retailers!J732</f>
        <v/>
      </c>
      <c r="F153" s="98">
        <f>Retailers!K732</f>
        <v/>
      </c>
    </row>
    <row r="154">
      <c r="C154" s="13" t="n">
        <v>159</v>
      </c>
      <c r="D154" s="98">
        <f>Retailers!I733</f>
        <v/>
      </c>
      <c r="E154" s="98">
        <f>Retailers!J733</f>
        <v/>
      </c>
      <c r="F154" s="98">
        <f>Retailers!K733</f>
        <v/>
      </c>
    </row>
    <row r="155">
      <c r="C155" s="13" t="n">
        <v>160</v>
      </c>
      <c r="D155" s="98">
        <f>Retailers!I734</f>
        <v/>
      </c>
      <c r="E155" s="98">
        <f>Retailers!J734</f>
        <v/>
      </c>
      <c r="F155" s="98">
        <f>Retailers!K734</f>
        <v/>
      </c>
    </row>
    <row r="156">
      <c r="C156" s="13" t="n">
        <v>161</v>
      </c>
      <c r="D156" s="98">
        <f>Retailers!I735</f>
        <v/>
      </c>
      <c r="E156" s="98">
        <f>Retailers!J735</f>
        <v/>
      </c>
      <c r="F156" s="98">
        <f>Retailers!K735</f>
        <v/>
      </c>
    </row>
    <row r="157">
      <c r="C157" s="13" t="n">
        <v>162</v>
      </c>
      <c r="D157" s="98">
        <f>Retailers!I736</f>
        <v/>
      </c>
      <c r="E157" s="98">
        <f>Retailers!J736</f>
        <v/>
      </c>
      <c r="F157" s="98">
        <f>Retailers!K736</f>
        <v/>
      </c>
    </row>
    <row r="158">
      <c r="C158" s="13" t="n">
        <v>163</v>
      </c>
      <c r="D158" s="98">
        <f>Retailers!I737</f>
        <v/>
      </c>
      <c r="E158" s="98">
        <f>Retailers!J737</f>
        <v/>
      </c>
      <c r="F158" s="98">
        <f>Retailers!K737</f>
        <v/>
      </c>
    </row>
    <row r="159">
      <c r="C159" s="13" t="n">
        <v>164</v>
      </c>
      <c r="D159" s="98">
        <f>Retailers!I738</f>
        <v/>
      </c>
      <c r="E159" s="98">
        <f>Retailers!J738</f>
        <v/>
      </c>
      <c r="F159" s="98">
        <f>Retailers!K738</f>
        <v/>
      </c>
    </row>
    <row r="160">
      <c r="C160" s="13" t="n">
        <v>165</v>
      </c>
      <c r="D160" s="98">
        <f>Retailers!I739</f>
        <v/>
      </c>
      <c r="E160" s="98">
        <f>Retailers!J739</f>
        <v/>
      </c>
      <c r="F160" s="98">
        <f>Retailers!K739</f>
        <v/>
      </c>
    </row>
    <row r="161">
      <c r="C161" s="13" t="n">
        <v>166</v>
      </c>
      <c r="D161" s="98">
        <f>Retailers!I740</f>
        <v/>
      </c>
      <c r="E161" s="98">
        <f>Retailers!J740</f>
        <v/>
      </c>
      <c r="F161" s="98">
        <f>Retailers!K740</f>
        <v/>
      </c>
    </row>
    <row r="162">
      <c r="C162" s="13" t="n">
        <v>167</v>
      </c>
      <c r="D162" s="98">
        <f>Retailers!I741</f>
        <v/>
      </c>
      <c r="E162" s="98">
        <f>Retailers!J741</f>
        <v/>
      </c>
      <c r="F162" s="98">
        <f>Retailers!K741</f>
        <v/>
      </c>
    </row>
    <row r="163">
      <c r="C163" s="13" t="n">
        <v>168</v>
      </c>
      <c r="D163" s="98">
        <f>Retailers!I742</f>
        <v/>
      </c>
      <c r="E163" s="98">
        <f>Retailers!J742</f>
        <v/>
      </c>
      <c r="F163" s="98">
        <f>Retailers!K742</f>
        <v/>
      </c>
    </row>
    <row r="164">
      <c r="C164" s="13" t="n">
        <v>169</v>
      </c>
      <c r="D164" s="98">
        <f>Retailers!I743</f>
        <v/>
      </c>
      <c r="E164" s="98">
        <f>Retailers!J743</f>
        <v/>
      </c>
      <c r="F164" s="98">
        <f>Retailers!K743</f>
        <v/>
      </c>
    </row>
    <row r="165">
      <c r="C165" s="13" t="n">
        <v>170</v>
      </c>
      <c r="D165" s="98">
        <f>Retailers!I744</f>
        <v/>
      </c>
      <c r="E165" s="98">
        <f>Retailers!J744</f>
        <v/>
      </c>
      <c r="F165" s="98">
        <f>Retailers!K744</f>
        <v/>
      </c>
    </row>
    <row r="166">
      <c r="C166" s="13" t="n">
        <v>171</v>
      </c>
      <c r="D166" s="98">
        <f>Retailers!I745</f>
        <v/>
      </c>
      <c r="E166" s="98">
        <f>Retailers!J745</f>
        <v/>
      </c>
      <c r="F166" s="98">
        <f>Retailers!K745</f>
        <v/>
      </c>
    </row>
    <row r="167">
      <c r="C167" s="13" t="n">
        <v>172</v>
      </c>
      <c r="D167" s="98">
        <f>Retailers!I746</f>
        <v/>
      </c>
      <c r="E167" s="98">
        <f>Retailers!J746</f>
        <v/>
      </c>
      <c r="F167" s="98">
        <f>Retailers!K746</f>
        <v/>
      </c>
    </row>
    <row r="168">
      <c r="C168" s="13" t="n">
        <v>173</v>
      </c>
      <c r="D168" s="98">
        <f>Retailers!I747</f>
        <v/>
      </c>
      <c r="E168" s="98">
        <f>Retailers!J747</f>
        <v/>
      </c>
      <c r="F168" s="98">
        <f>Retailers!K747</f>
        <v/>
      </c>
    </row>
    <row r="169">
      <c r="C169" s="13" t="n">
        <v>174</v>
      </c>
      <c r="D169" s="98">
        <f>Retailers!I748</f>
        <v/>
      </c>
      <c r="E169" s="98">
        <f>Retailers!J748</f>
        <v/>
      </c>
      <c r="F169" s="98">
        <f>Retailers!K748</f>
        <v/>
      </c>
    </row>
    <row r="170">
      <c r="C170" s="13" t="n">
        <v>175</v>
      </c>
      <c r="D170" s="98">
        <f>Retailers!I749</f>
        <v/>
      </c>
      <c r="E170" s="98">
        <f>Retailers!J749</f>
        <v/>
      </c>
      <c r="F170" s="98">
        <f>Retailers!K749</f>
        <v/>
      </c>
    </row>
    <row r="171">
      <c r="C171" s="13" t="n">
        <v>176</v>
      </c>
      <c r="D171" s="98">
        <f>Retailers!I750</f>
        <v/>
      </c>
      <c r="E171" s="98">
        <f>Retailers!J750</f>
        <v/>
      </c>
      <c r="F171" s="98">
        <f>Retailers!K750</f>
        <v/>
      </c>
    </row>
    <row r="172">
      <c r="C172" s="13" t="n">
        <v>177</v>
      </c>
      <c r="D172" s="98">
        <f>Retailers!I751</f>
        <v/>
      </c>
      <c r="E172" s="98">
        <f>Retailers!J751</f>
        <v/>
      </c>
      <c r="F172" s="98">
        <f>Retailers!K751</f>
        <v/>
      </c>
    </row>
    <row r="173">
      <c r="C173" s="13" t="n">
        <v>178</v>
      </c>
      <c r="D173" s="98">
        <f>Retailers!I752</f>
        <v/>
      </c>
      <c r="E173" s="98">
        <f>Retailers!J752</f>
        <v/>
      </c>
      <c r="F173" s="98">
        <f>Retailers!K752</f>
        <v/>
      </c>
    </row>
    <row r="174">
      <c r="C174" s="13" t="n">
        <v>179</v>
      </c>
      <c r="D174" s="98">
        <f>Retailers!I753</f>
        <v/>
      </c>
      <c r="E174" s="98">
        <f>Retailers!J753</f>
        <v/>
      </c>
      <c r="F174" s="98">
        <f>Retailers!K753</f>
        <v/>
      </c>
    </row>
    <row r="175">
      <c r="C175" s="13" t="n">
        <v>180</v>
      </c>
      <c r="D175" s="98">
        <f>Retailers!I754</f>
        <v/>
      </c>
      <c r="E175" s="98">
        <f>Retailers!J754</f>
        <v/>
      </c>
      <c r="F175" s="98">
        <f>Retailers!K754</f>
        <v/>
      </c>
    </row>
    <row r="176">
      <c r="C176" s="13" t="n">
        <v>181</v>
      </c>
      <c r="D176" s="98">
        <f>Retailers!I755</f>
        <v/>
      </c>
      <c r="E176" s="98">
        <f>Retailers!J755</f>
        <v/>
      </c>
      <c r="F176" s="98">
        <f>Retailers!K755</f>
        <v/>
      </c>
    </row>
    <row r="177">
      <c r="C177" s="13" t="n">
        <v>182</v>
      </c>
      <c r="D177" s="98">
        <f>Retailers!I756</f>
        <v/>
      </c>
      <c r="E177" s="98">
        <f>Retailers!J756</f>
        <v/>
      </c>
      <c r="F177" s="98">
        <f>Retailers!K756</f>
        <v/>
      </c>
    </row>
    <row r="178">
      <c r="C178" s="13" t="n">
        <v>183</v>
      </c>
      <c r="D178" s="98">
        <f>Retailers!I757</f>
        <v/>
      </c>
      <c r="E178" s="98">
        <f>Retailers!J757</f>
        <v/>
      </c>
      <c r="F178" s="98">
        <f>Retailers!K757</f>
        <v/>
      </c>
    </row>
    <row r="179">
      <c r="C179" s="13" t="n">
        <v>184</v>
      </c>
      <c r="D179" s="98">
        <f>Retailers!I758</f>
        <v/>
      </c>
      <c r="E179" s="98">
        <f>Retailers!J758</f>
        <v/>
      </c>
      <c r="F179" s="98">
        <f>Retailers!K758</f>
        <v/>
      </c>
    </row>
    <row r="180">
      <c r="C180" s="13" t="n">
        <v>185</v>
      </c>
      <c r="D180" s="98">
        <f>Retailers!I759</f>
        <v/>
      </c>
      <c r="E180" s="98">
        <f>Retailers!J759</f>
        <v/>
      </c>
      <c r="F180" s="98">
        <f>Retailers!K759</f>
        <v/>
      </c>
    </row>
    <row r="181">
      <c r="C181" s="13" t="n">
        <v>186</v>
      </c>
      <c r="D181" s="98">
        <f>Retailers!I760</f>
        <v/>
      </c>
      <c r="E181" s="98">
        <f>Retailers!J760</f>
        <v/>
      </c>
      <c r="F181" s="98">
        <f>Retailers!K760</f>
        <v/>
      </c>
    </row>
    <row r="182">
      <c r="C182" s="13" t="n">
        <v>187</v>
      </c>
      <c r="D182" s="98">
        <f>Retailers!I761</f>
        <v/>
      </c>
      <c r="E182" s="98">
        <f>Retailers!J761</f>
        <v/>
      </c>
      <c r="F182" s="98">
        <f>Retailers!K761</f>
        <v/>
      </c>
    </row>
    <row r="183">
      <c r="C183" s="13" t="n">
        <v>188</v>
      </c>
      <c r="D183" s="98">
        <f>Retailers!I762</f>
        <v/>
      </c>
      <c r="E183" s="98">
        <f>Retailers!J762</f>
        <v/>
      </c>
      <c r="F183" s="98">
        <f>Retailers!K762</f>
        <v/>
      </c>
    </row>
    <row r="184">
      <c r="C184" s="13" t="n">
        <v>189</v>
      </c>
      <c r="D184" s="98">
        <f>Retailers!I763</f>
        <v/>
      </c>
      <c r="E184" s="98">
        <f>Retailers!J763</f>
        <v/>
      </c>
      <c r="F184" s="98">
        <f>Retailers!K763</f>
        <v/>
      </c>
    </row>
    <row r="185">
      <c r="C185" s="13" t="n">
        <v>190</v>
      </c>
      <c r="D185" s="98">
        <f>Retailers!I764</f>
        <v/>
      </c>
      <c r="E185" s="98">
        <f>Retailers!J764</f>
        <v/>
      </c>
      <c r="F185" s="98">
        <f>Retailers!K764</f>
        <v/>
      </c>
    </row>
    <row r="186">
      <c r="C186" s="13" t="n">
        <v>191</v>
      </c>
      <c r="D186" s="98">
        <f>Retailers!I765</f>
        <v/>
      </c>
      <c r="E186" s="98">
        <f>Retailers!J765</f>
        <v/>
      </c>
      <c r="F186" s="98">
        <f>Retailers!K765</f>
        <v/>
      </c>
    </row>
    <row r="187">
      <c r="C187" s="13" t="n">
        <v>192</v>
      </c>
      <c r="D187" s="98">
        <f>Retailers!I766</f>
        <v/>
      </c>
      <c r="E187" s="98">
        <f>Retailers!J766</f>
        <v/>
      </c>
      <c r="F187" s="98">
        <f>Retailers!K766</f>
        <v/>
      </c>
    </row>
    <row r="188">
      <c r="C188" s="13" t="n">
        <v>193</v>
      </c>
      <c r="D188" s="98">
        <f>Retailers!I767</f>
        <v/>
      </c>
      <c r="E188" s="98">
        <f>Retailers!J767</f>
        <v/>
      </c>
      <c r="F188" s="98">
        <f>Retailers!K767</f>
        <v/>
      </c>
    </row>
    <row r="189">
      <c r="C189" s="13" t="n">
        <v>194</v>
      </c>
      <c r="D189" s="98">
        <f>Retailers!I768</f>
        <v/>
      </c>
      <c r="E189" s="98">
        <f>Retailers!J768</f>
        <v/>
      </c>
      <c r="F189" s="98">
        <f>Retailers!K768</f>
        <v/>
      </c>
    </row>
    <row r="190">
      <c r="C190" s="13" t="n">
        <v>195</v>
      </c>
      <c r="D190" s="98">
        <f>Retailers!I769</f>
        <v/>
      </c>
      <c r="E190" s="98">
        <f>Retailers!J769</f>
        <v/>
      </c>
      <c r="F190" s="98">
        <f>Retailers!K769</f>
        <v/>
      </c>
    </row>
    <row r="191">
      <c r="C191" s="13" t="n">
        <v>196</v>
      </c>
      <c r="D191" s="98">
        <f>Retailers!I770</f>
        <v/>
      </c>
      <c r="E191" s="98">
        <f>Retailers!J770</f>
        <v/>
      </c>
      <c r="F191" s="98">
        <f>Retailers!K770</f>
        <v/>
      </c>
    </row>
    <row r="192">
      <c r="C192" s="13" t="n">
        <v>197</v>
      </c>
      <c r="D192" s="98">
        <f>Retailers!I771</f>
        <v/>
      </c>
      <c r="E192" s="98">
        <f>Retailers!J771</f>
        <v/>
      </c>
      <c r="F192" s="98">
        <f>Retailers!K771</f>
        <v/>
      </c>
    </row>
    <row r="193">
      <c r="C193" s="13" t="n">
        <v>198</v>
      </c>
      <c r="D193" s="98">
        <f>Retailers!I772</f>
        <v/>
      </c>
      <c r="E193" s="98">
        <f>Retailers!J772</f>
        <v/>
      </c>
      <c r="F193" s="98">
        <f>Retailers!K772</f>
        <v/>
      </c>
    </row>
    <row r="195">
      <c r="B195" s="66" t="inlineStr">
        <is>
          <t>?</t>
        </is>
      </c>
      <c r="C195" s="13" t="inlineStr">
        <is>
          <t>Sir+RLTr-vSr-Rot ou vRLTr+vSIr+vSr</t>
        </is>
      </c>
      <c r="D195" s="13" t="n">
        <v>22</v>
      </c>
      <c r="E195" s="13" t="n">
        <v>23</v>
      </c>
      <c r="F195" s="13" t="n">
        <v>24</v>
      </c>
      <c r="I195" s="94" t="n"/>
    </row>
    <row r="196">
      <c r="C196" s="13" t="n">
        <v>9</v>
      </c>
      <c r="D196" s="98">
        <f>IF(D1924&gt;0,Distributors_stock_balance!$G$16+D580-Results!D21+D2308,D580+Distributors_stock_balance!$G$16+D388)</f>
        <v/>
      </c>
      <c r="E196" s="98">
        <f>IF(E1924&gt;0,Distributors_stock_balance!$G$16+E580-Results!E21+E2308,E580+Distributors_stock_balance!$G$16+E388)</f>
        <v/>
      </c>
      <c r="F196" s="98">
        <f>IF(F1924&gt;0,Distributors_stock_balance!$G$16+F580-Results!F21+F2308,F580+Distributors_stock_balance!$G$16+F388)</f>
        <v/>
      </c>
      <c r="J196" s="98" t="n"/>
      <c r="K196" s="98" t="n"/>
      <c r="L196" s="98" t="n"/>
    </row>
    <row r="197">
      <c r="C197" s="13" t="n">
        <v>10</v>
      </c>
      <c r="D197" s="98">
        <f>IF(D1925&gt;0,Distributors_stock_balance!$G$16+D581-Results!D22+D2309,D581+Distributors_stock_balance!$G$16+D389)</f>
        <v/>
      </c>
      <c r="E197" s="98">
        <f>IF(E1925&gt;0,Distributors_stock_balance!$G$16+E581-Results!E22+E2309,E581+Distributors_stock_balance!$G$16+E389)</f>
        <v/>
      </c>
      <c r="F197" s="98">
        <f>IF(F1925&gt;0,Distributors_stock_balance!$G$16+F581-Results!F22+F2309,F581+Distributors_stock_balance!$G$16+F389)</f>
        <v/>
      </c>
      <c r="J197" s="98" t="n"/>
      <c r="K197" s="98" t="n"/>
      <c r="L197" s="98" t="n"/>
    </row>
    <row r="198">
      <c r="C198" s="13" t="n">
        <v>11</v>
      </c>
      <c r="D198" s="98">
        <f>IF(D1926&gt;0,Distributors_stock_balance!$G$16+D582-Results!D23+D2310,D582+Distributors_stock_balance!$G$16+D390)</f>
        <v/>
      </c>
      <c r="E198" s="98">
        <f>IF(E1926&gt;0,Distributors_stock_balance!$G$16+E582-Results!E23+E2310,E582+Distributors_stock_balance!$G$16+E390)</f>
        <v/>
      </c>
      <c r="F198" s="98">
        <f>IF(F1926&gt;0,Distributors_stock_balance!$G$16+F582-Results!F23+F2310,F582+Distributors_stock_balance!$G$16+F390)</f>
        <v/>
      </c>
      <c r="J198" s="98" t="n"/>
      <c r="K198" s="98" t="n"/>
      <c r="L198" s="98" t="n"/>
    </row>
    <row r="199">
      <c r="C199" s="13" t="n">
        <v>12</v>
      </c>
      <c r="D199" s="98">
        <f>IF(D1927&gt;0,Distributors_stock_balance!$G$16+D583-Results!D24+D2311,D583+Distributors_stock_balance!$G$16+D391)</f>
        <v/>
      </c>
      <c r="E199" s="98">
        <f>IF(E1927&gt;0,Distributors_stock_balance!$G$16+E583-Results!E24+E2311,E583+Distributors_stock_balance!$G$16+E391)</f>
        <v/>
      </c>
      <c r="F199" s="98">
        <f>IF(F1927&gt;0,Distributors_stock_balance!$G$16+F583-Results!F24+F2311,F583+Distributors_stock_balance!$G$16+F391)</f>
        <v/>
      </c>
      <c r="J199" s="98" t="n"/>
      <c r="K199" s="98" t="n"/>
      <c r="L199" s="98" t="n"/>
    </row>
    <row r="200">
      <c r="C200" s="13" t="n">
        <v>13</v>
      </c>
      <c r="D200" s="98">
        <f>IF(D1928&gt;0,Distributors_stock_balance!$G$16+D584-Results!D25+D2312,D584+Distributors_stock_balance!$G$16+D392)</f>
        <v/>
      </c>
      <c r="E200" s="98">
        <f>IF(E1928&gt;0,Distributors_stock_balance!$G$16+E584-Results!E25+E2312,E584+Distributors_stock_balance!$G$16+E392)</f>
        <v/>
      </c>
      <c r="F200" s="98">
        <f>IF(F1928&gt;0,Distributors_stock_balance!$G$16+F584-Results!F25+F2312,F584+Distributors_stock_balance!$G$16+F392)</f>
        <v/>
      </c>
      <c r="J200" s="98" t="n"/>
      <c r="K200" s="98" t="n"/>
      <c r="L200" s="98" t="n"/>
    </row>
    <row r="201">
      <c r="C201" s="13" t="n">
        <v>14</v>
      </c>
      <c r="D201" s="98">
        <f>IF(D1929&gt;0,Distributors_stock_balance!$G$16+D585-Results!D26+D2313,D585+Distributors_stock_balance!$G$16+D393)</f>
        <v/>
      </c>
      <c r="E201" s="98">
        <f>IF(E1929&gt;0,Distributors_stock_balance!$G$16+E585-Results!E26+E2313,E585+Distributors_stock_balance!$G$16+E393)</f>
        <v/>
      </c>
      <c r="F201" s="98">
        <f>IF(F1929&gt;0,Distributors_stock_balance!$G$16+F585-Results!F26+F2313,F585+Distributors_stock_balance!$G$16+F393)</f>
        <v/>
      </c>
      <c r="J201" s="98" t="n"/>
      <c r="K201" s="98" t="n"/>
      <c r="L201" s="98" t="n"/>
    </row>
    <row r="202">
      <c r="C202" s="13" t="n">
        <v>15</v>
      </c>
      <c r="D202" s="98">
        <f>IF(D1930&gt;0,Distributors_stock_balance!$G$16+D586-Results!D27+D2314,D586+Distributors_stock_balance!$G$16+D394)</f>
        <v/>
      </c>
      <c r="E202" s="98">
        <f>IF(E1930&gt;0,Distributors_stock_balance!$G$16+E586-Results!E27+E2314,E586+Distributors_stock_balance!$G$16+E394)</f>
        <v/>
      </c>
      <c r="F202" s="98">
        <f>IF(F1930&gt;0,Distributors_stock_balance!$G$16+F586-Results!F27+F2314,F586+Distributors_stock_balance!$G$16+F394)</f>
        <v/>
      </c>
      <c r="J202" s="98" t="n"/>
      <c r="K202" s="98" t="n"/>
      <c r="L202" s="98" t="n"/>
    </row>
    <row r="203">
      <c r="C203" s="13" t="n">
        <v>16</v>
      </c>
      <c r="D203" s="98">
        <f>IF(D1931&gt;0,Distributors_stock_balance!$G$16+D587-Results!D28+D2315,D587+Distributors_stock_balance!$G$16+D395)</f>
        <v/>
      </c>
      <c r="E203" s="98">
        <f>IF(E1931&gt;0,Distributors_stock_balance!$G$16+E587-Results!E28+E2315,E587+Distributors_stock_balance!$G$16+E395)</f>
        <v/>
      </c>
      <c r="F203" s="98">
        <f>IF(F1931&gt;0,Distributors_stock_balance!$G$16+F587-Results!F28+F2315,F587+Distributors_stock_balance!$G$16+F395)</f>
        <v/>
      </c>
      <c r="J203" s="98" t="n"/>
      <c r="K203" s="98" t="n"/>
      <c r="L203" s="98" t="n"/>
    </row>
    <row r="204">
      <c r="C204" s="13" t="n">
        <v>17</v>
      </c>
      <c r="D204" s="98">
        <f>IF(D1932&gt;0,Distributors_stock_balance!$G$16+D588-Results!D29+D2316,D588+Distributors_stock_balance!$G$16+D396)</f>
        <v/>
      </c>
      <c r="E204" s="98">
        <f>IF(E1932&gt;0,Distributors_stock_balance!$G$16+E588-Results!E29+E2316,E588+Distributors_stock_balance!$G$16+E396)</f>
        <v/>
      </c>
      <c r="F204" s="98">
        <f>IF(F1932&gt;0,Distributors_stock_balance!$G$16+F588-Results!F29+F2316,F588+Distributors_stock_balance!$G$16+F396)</f>
        <v/>
      </c>
      <c r="J204" s="98" t="n"/>
      <c r="K204" s="98" t="n"/>
      <c r="L204" s="98" t="n"/>
    </row>
    <row r="205">
      <c r="C205" s="13" t="n">
        <v>18</v>
      </c>
      <c r="D205" s="98">
        <f>IF(D1933&gt;0,Distributors_stock_balance!$G$16+D589-Results!D30+D2317,D589+Distributors_stock_balance!$G$16+D397)</f>
        <v/>
      </c>
      <c r="E205" s="98">
        <f>IF(E1933&gt;0,Distributors_stock_balance!$G$16+E589-Results!E30+E2317,E589+Distributors_stock_balance!$G$16+E397)</f>
        <v/>
      </c>
      <c r="F205" s="98">
        <f>IF(F1933&gt;0,Distributors_stock_balance!$G$16+F589-Results!F30+F2317,F589+Distributors_stock_balance!$G$16+F397)</f>
        <v/>
      </c>
      <c r="J205" s="98" t="n"/>
      <c r="K205" s="98" t="n"/>
      <c r="L205" s="98" t="n"/>
    </row>
    <row r="206">
      <c r="C206" s="13" t="n">
        <v>19</v>
      </c>
      <c r="D206" s="98">
        <f>IF(D1934&gt;0,Distributors_stock_balance!$G$16+D590-Results!D31+D2318,D590+Distributors_stock_balance!$G$16+D398)</f>
        <v/>
      </c>
      <c r="E206" s="98">
        <f>IF(E1934&gt;0,Distributors_stock_balance!$G$16+E590-Results!E31+E2318,E590+Distributors_stock_balance!$G$16+E398)</f>
        <v/>
      </c>
      <c r="F206" s="98">
        <f>IF(F1934&gt;0,Distributors_stock_balance!$G$16+F590-Results!F31+F2318,F590+Distributors_stock_balance!$G$16+F398)</f>
        <v/>
      </c>
      <c r="J206" s="98" t="n"/>
      <c r="K206" s="98" t="n"/>
      <c r="L206" s="98" t="n"/>
    </row>
    <row r="207">
      <c r="C207" s="13" t="n">
        <v>20</v>
      </c>
      <c r="D207" s="98">
        <f>IF(D1935&gt;0,Distributors_stock_balance!$G$16+D591-Results!D32+D2319,D591+Distributors_stock_balance!$G$16+D399)</f>
        <v/>
      </c>
      <c r="E207" s="98">
        <f>IF(E1935&gt;0,Distributors_stock_balance!$G$16+E591-Results!E32+E2319,E591+Distributors_stock_balance!$G$16+E399)</f>
        <v/>
      </c>
      <c r="F207" s="98">
        <f>IF(F1935&gt;0,Distributors_stock_balance!$G$16+F591-Results!F32+F2319,F591+Distributors_stock_balance!$G$16+F399)</f>
        <v/>
      </c>
      <c r="J207" s="98" t="n"/>
      <c r="K207" s="98" t="n"/>
      <c r="L207" s="98" t="n"/>
    </row>
    <row r="208">
      <c r="C208" s="13" t="n">
        <v>21</v>
      </c>
      <c r="D208" s="98">
        <f>IF(D1936&gt;0,Distributors_stock_balance!$G$16+D592-Results!D33+D2320,D592+Distributors_stock_balance!$G$16+D400)</f>
        <v/>
      </c>
      <c r="E208" s="98">
        <f>IF(E1936&gt;0,Distributors_stock_balance!$G$16+E592-Results!E33+E2320,E592+Distributors_stock_balance!$G$16+E400)</f>
        <v/>
      </c>
      <c r="F208" s="98">
        <f>IF(F1936&gt;0,Distributors_stock_balance!$G$16+F592-Results!F33+F2320,F592+Distributors_stock_balance!$G$16+F400)</f>
        <v/>
      </c>
      <c r="J208" s="98" t="n"/>
      <c r="K208" s="98" t="n"/>
      <c r="L208" s="98" t="n"/>
    </row>
    <row r="209">
      <c r="C209" s="13" t="n">
        <v>22</v>
      </c>
      <c r="D209" s="98">
        <f>IF(D1937&gt;0,Distributors_stock_balance!$G$16+D593-Results!D34+D2321,D593+Distributors_stock_balance!$G$16+D401)</f>
        <v/>
      </c>
      <c r="E209" s="98">
        <f>IF(E1937&gt;0,Distributors_stock_balance!$G$16+E593-Results!E34+E2321,E593+Distributors_stock_balance!$G$16+E401)</f>
        <v/>
      </c>
      <c r="F209" s="98">
        <f>IF(F1937&gt;0,Distributors_stock_balance!$G$16+F593-Results!F34+F2321,F593+Distributors_stock_balance!$G$16+F401)</f>
        <v/>
      </c>
      <c r="J209" s="98" t="n"/>
      <c r="K209" s="98" t="n"/>
      <c r="L209" s="98" t="n"/>
    </row>
    <row r="210">
      <c r="C210" s="13" t="n">
        <v>23</v>
      </c>
      <c r="D210" s="98">
        <f>IF(D1938&gt;0,Distributors_stock_balance!$G$16+D594-Results!D35+D2322,D594+Distributors_stock_balance!$G$16+D402)</f>
        <v/>
      </c>
      <c r="E210" s="98">
        <f>IF(E1938&gt;0,Distributors_stock_balance!$G$16+E594-Results!E35+E2322,E594+Distributors_stock_balance!$G$16+E402)</f>
        <v/>
      </c>
      <c r="F210" s="98">
        <f>IF(F1938&gt;0,Distributors_stock_balance!$G$16+F594-Results!F35+F2322,F594+Distributors_stock_balance!$G$16+F402)</f>
        <v/>
      </c>
      <c r="J210" s="98" t="n"/>
      <c r="K210" s="98" t="n"/>
      <c r="L210" s="98" t="n"/>
    </row>
    <row r="211">
      <c r="C211" s="13" t="n">
        <v>24</v>
      </c>
      <c r="D211" s="98">
        <f>IF(D1939&gt;0,Distributors_stock_balance!$G$16+D595-Results!D36+D2323,D595+Distributors_stock_balance!$G$16+D403)</f>
        <v/>
      </c>
      <c r="E211" s="98">
        <f>IF(E1939&gt;0,Distributors_stock_balance!$G$16+E595-Results!E36+E2323,E595+Distributors_stock_balance!$G$16+E403)</f>
        <v/>
      </c>
      <c r="F211" s="98">
        <f>IF(F1939&gt;0,Distributors_stock_balance!$G$16+F595-Results!F36+F2323,F595+Distributors_stock_balance!$G$16+F403)</f>
        <v/>
      </c>
      <c r="J211" s="98" t="n"/>
      <c r="K211" s="98" t="n"/>
      <c r="L211" s="98" t="n"/>
    </row>
    <row r="212">
      <c r="C212" s="13" t="n">
        <v>25</v>
      </c>
      <c r="D212" s="98">
        <f>IF(D1940&gt;0,Distributors_stock_balance!$G$16+D596-Results!D37+D2324,D596+Distributors_stock_balance!$G$16+D404)</f>
        <v/>
      </c>
      <c r="E212" s="98">
        <f>IF(E1940&gt;0,Distributors_stock_balance!$G$16+E596-Results!E37+E2324,E596+Distributors_stock_balance!$G$16+E404)</f>
        <v/>
      </c>
      <c r="F212" s="98">
        <f>IF(F1940&gt;0,Distributors_stock_balance!$G$16+F596-Results!F37+F2324,F596+Distributors_stock_balance!$G$16+F404)</f>
        <v/>
      </c>
      <c r="J212" s="98" t="n"/>
      <c r="K212" s="98" t="n"/>
      <c r="L212" s="98" t="n"/>
    </row>
    <row r="213">
      <c r="C213" s="13" t="n">
        <v>26</v>
      </c>
      <c r="D213" s="98">
        <f>IF(D1941&gt;0,Distributors_stock_balance!$G$16+D597-Results!D38+D2325,D597+Distributors_stock_balance!$G$16+D405)</f>
        <v/>
      </c>
      <c r="E213" s="98">
        <f>IF(E1941&gt;0,Distributors_stock_balance!$G$16+E597-Results!E38+E2325,E597+Distributors_stock_balance!$G$16+E405)</f>
        <v/>
      </c>
      <c r="F213" s="98">
        <f>IF(F1941&gt;0,Distributors_stock_balance!$G$16+F597-Results!F38+F2325,F597+Distributors_stock_balance!$G$16+F405)</f>
        <v/>
      </c>
      <c r="J213" s="98" t="n"/>
      <c r="K213" s="98" t="n"/>
      <c r="L213" s="98" t="n"/>
    </row>
    <row r="214">
      <c r="C214" s="13" t="n">
        <v>27</v>
      </c>
      <c r="D214" s="98">
        <f>IF(D1942&gt;0,Distributors_stock_balance!$G$16+D598-Results!D39+D2326,D598+Distributors_stock_balance!$G$16+D406)</f>
        <v/>
      </c>
      <c r="E214" s="98">
        <f>IF(E1942&gt;0,Distributors_stock_balance!$G$16+E598-Results!E39+E2326,E598+Distributors_stock_balance!$G$16+E406)</f>
        <v/>
      </c>
      <c r="F214" s="98">
        <f>IF(F1942&gt;0,Distributors_stock_balance!$G$16+F598-Results!F39+F2326,F598+Distributors_stock_balance!$G$16+F406)</f>
        <v/>
      </c>
      <c r="J214" s="98" t="n"/>
      <c r="K214" s="98" t="n"/>
      <c r="L214" s="98" t="n"/>
    </row>
    <row r="215">
      <c r="C215" s="13" t="n">
        <v>28</v>
      </c>
      <c r="D215" s="98">
        <f>IF(D1943&gt;0,Distributors_stock_balance!$G$16+D599-Results!D40+D2327,D599+Distributors_stock_balance!$G$16+D407)</f>
        <v/>
      </c>
      <c r="E215" s="98">
        <f>IF(E1943&gt;0,Distributors_stock_balance!$G$16+E599-Results!E40+E2327,E599+Distributors_stock_balance!$G$16+E407)</f>
        <v/>
      </c>
      <c r="F215" s="98">
        <f>IF(F1943&gt;0,Distributors_stock_balance!$G$16+F599-Results!F40+F2327,F599+Distributors_stock_balance!$G$16+F407)</f>
        <v/>
      </c>
      <c r="J215" s="98" t="n"/>
      <c r="K215" s="98" t="n"/>
      <c r="L215" s="98" t="n"/>
    </row>
    <row r="216">
      <c r="C216" s="13" t="n">
        <v>29</v>
      </c>
      <c r="D216" s="98">
        <f>IF(D1944&gt;0,Distributors_stock_balance!$G$16+D600-Results!D41+D2328,D600+Distributors_stock_balance!$G$16+D408)</f>
        <v/>
      </c>
      <c r="E216" s="98">
        <f>IF(E1944&gt;0,Distributors_stock_balance!$G$16+E600-Results!E41+E2328,E600+Distributors_stock_balance!$G$16+E408)</f>
        <v/>
      </c>
      <c r="F216" s="98">
        <f>IF(F1944&gt;0,Distributors_stock_balance!$G$16+F600-Results!F41+F2328,F600+Distributors_stock_balance!$G$16+F408)</f>
        <v/>
      </c>
      <c r="J216" s="98" t="n"/>
      <c r="K216" s="98" t="n"/>
      <c r="L216" s="98" t="n"/>
    </row>
    <row r="217">
      <c r="C217" s="13" t="n">
        <v>30</v>
      </c>
      <c r="D217" s="98">
        <f>IF(D1945&gt;0,Distributors_stock_balance!$G$16+D601-Results!D42+D2329,D601+Distributors_stock_balance!$G$16+D409)</f>
        <v/>
      </c>
      <c r="E217" s="98">
        <f>IF(E1945&gt;0,Distributors_stock_balance!$G$16+E601-Results!E42+E2329,E601+Distributors_stock_balance!$G$16+E409)</f>
        <v/>
      </c>
      <c r="F217" s="98">
        <f>IF(F1945&gt;0,Distributors_stock_balance!$G$16+F601-Results!F42+F2329,F601+Distributors_stock_balance!$G$16+F409)</f>
        <v/>
      </c>
      <c r="J217" s="98" t="n"/>
      <c r="K217" s="98" t="n"/>
      <c r="L217" s="98" t="n"/>
    </row>
    <row r="218">
      <c r="C218" s="13" t="n">
        <v>31</v>
      </c>
      <c r="D218" s="98">
        <f>IF(D1946&gt;0,Distributors_stock_balance!$G$16+D602-Results!D43+D2330,D602+Distributors_stock_balance!$G$16+D410)</f>
        <v/>
      </c>
      <c r="E218" s="98">
        <f>IF(E1946&gt;0,Distributors_stock_balance!$G$16+E602-Results!E43+E2330,E602+Distributors_stock_balance!$G$16+E410)</f>
        <v/>
      </c>
      <c r="F218" s="98">
        <f>IF(F1946&gt;0,Distributors_stock_balance!$G$16+F602-Results!F43+F2330,F602+Distributors_stock_balance!$G$16+F410)</f>
        <v/>
      </c>
      <c r="J218" s="98" t="n"/>
      <c r="K218" s="98" t="n"/>
      <c r="L218" s="98" t="n"/>
    </row>
    <row r="219">
      <c r="C219" s="13" t="n">
        <v>32</v>
      </c>
      <c r="D219" s="98">
        <f>IF(D1947&gt;0,Distributors_stock_balance!$G$16+D603-Results!D44+D2331,D603+Distributors_stock_balance!$G$16+D411)</f>
        <v/>
      </c>
      <c r="E219" s="98">
        <f>IF(E1947&gt;0,Distributors_stock_balance!$G$16+E603-Results!E44+E2331,E603+Distributors_stock_balance!$G$16+E411)</f>
        <v/>
      </c>
      <c r="F219" s="98">
        <f>IF(F1947&gt;0,Distributors_stock_balance!$G$16+F603-Results!F44+F2331,F603+Distributors_stock_balance!$G$16+F411)</f>
        <v/>
      </c>
      <c r="J219" s="98" t="n"/>
      <c r="K219" s="98" t="n"/>
      <c r="L219" s="98" t="n"/>
    </row>
    <row r="220">
      <c r="C220" s="13" t="n">
        <v>33</v>
      </c>
      <c r="D220" s="98">
        <f>IF(D1948&gt;0,Distributors_stock_balance!$G$16+D604-Results!D45+D2332,D604+Distributors_stock_balance!$G$16+D412)</f>
        <v/>
      </c>
      <c r="E220" s="98">
        <f>IF(E1948&gt;0,Distributors_stock_balance!$G$16+E604-Results!E45+E2332,E604+Distributors_stock_balance!$G$16+E412)</f>
        <v/>
      </c>
      <c r="F220" s="98">
        <f>IF(F1948&gt;0,Distributors_stock_balance!$G$16+F604-Results!F45+F2332,F604+Distributors_stock_balance!$G$16+F412)</f>
        <v/>
      </c>
      <c r="J220" s="98" t="n"/>
      <c r="K220" s="98" t="n"/>
      <c r="L220" s="98" t="n"/>
    </row>
    <row r="221">
      <c r="C221" s="13" t="n">
        <v>34</v>
      </c>
      <c r="D221" s="98">
        <f>IF(D1949&gt;0,Distributors_stock_balance!$G$16+D605-Results!D46+D2333,D605+Distributors_stock_balance!$G$16+D413)</f>
        <v/>
      </c>
      <c r="E221" s="98">
        <f>IF(E1949&gt;0,Distributors_stock_balance!$G$16+E605-Results!E46+E2333,E605+Distributors_stock_balance!$G$16+E413)</f>
        <v/>
      </c>
      <c r="F221" s="98">
        <f>IF(F1949&gt;0,Distributors_stock_balance!$G$16+F605-Results!F46+F2333,F605+Distributors_stock_balance!$G$16+F413)</f>
        <v/>
      </c>
      <c r="J221" s="98" t="n"/>
      <c r="K221" s="98" t="n"/>
      <c r="L221" s="98" t="n"/>
    </row>
    <row r="222">
      <c r="C222" s="13" t="n">
        <v>35</v>
      </c>
      <c r="D222" s="98">
        <f>IF(D1950&gt;0,Distributors_stock_balance!$G$16+D606-Results!D47+D2334,D606+Distributors_stock_balance!$G$16+D414)</f>
        <v/>
      </c>
      <c r="E222" s="98">
        <f>IF(E1950&gt;0,Distributors_stock_balance!$G$16+E606-Results!E47+E2334,E606+Distributors_stock_balance!$G$16+E414)</f>
        <v/>
      </c>
      <c r="F222" s="98">
        <f>IF(F1950&gt;0,Distributors_stock_balance!$G$16+F606-Results!F47+F2334,F606+Distributors_stock_balance!$G$16+F414)</f>
        <v/>
      </c>
      <c r="J222" s="98" t="n"/>
      <c r="K222" s="98" t="n"/>
      <c r="L222" s="98" t="n"/>
    </row>
    <row r="223">
      <c r="C223" s="13" t="n">
        <v>36</v>
      </c>
      <c r="D223" s="98">
        <f>IF(D1951&gt;0,Distributors_stock_balance!$G$16+D607-Results!D48+D2335,D607+Distributors_stock_balance!$G$16+D415)</f>
        <v/>
      </c>
      <c r="E223" s="98">
        <f>IF(E1951&gt;0,Distributors_stock_balance!$G$16+E607-Results!E48+E2335,E607+Distributors_stock_balance!$G$16+E415)</f>
        <v/>
      </c>
      <c r="F223" s="98">
        <f>IF(F1951&gt;0,Distributors_stock_balance!$G$16+F607-Results!F48+F2335,F607+Distributors_stock_balance!$G$16+F415)</f>
        <v/>
      </c>
      <c r="J223" s="98" t="n"/>
      <c r="K223" s="98" t="n"/>
      <c r="L223" s="98" t="n"/>
    </row>
    <row r="224">
      <c r="C224" s="13" t="n">
        <v>37</v>
      </c>
      <c r="D224" s="98">
        <f>IF(D1952&gt;0,Distributors_stock_balance!$G$16+D608-Results!D49+D2336,D608+Distributors_stock_balance!$G$16+D416)</f>
        <v/>
      </c>
      <c r="E224" s="98">
        <f>IF(E1952&gt;0,Distributors_stock_balance!$G$16+E608-Results!E49+E2336,E608+Distributors_stock_balance!$G$16+E416)</f>
        <v/>
      </c>
      <c r="F224" s="98">
        <f>IF(F1952&gt;0,Distributors_stock_balance!$G$16+F608-Results!F49+F2336,F608+Distributors_stock_balance!$G$16+F416)</f>
        <v/>
      </c>
      <c r="J224" s="98" t="n"/>
      <c r="K224" s="98" t="n"/>
      <c r="L224" s="98" t="n"/>
    </row>
    <row r="225">
      <c r="C225" s="13" t="n">
        <v>38</v>
      </c>
      <c r="D225" s="98">
        <f>IF(D1953&gt;0,Distributors_stock_balance!$G$16+D609-Results!D50+D2337,D609+Distributors_stock_balance!$G$16+D417)</f>
        <v/>
      </c>
      <c r="E225" s="98">
        <f>IF(E1953&gt;0,Distributors_stock_balance!$G$16+E609-Results!E50+E2337,E609+Distributors_stock_balance!$G$16+E417)</f>
        <v/>
      </c>
      <c r="F225" s="98">
        <f>IF(F1953&gt;0,Distributors_stock_balance!$G$16+F609-Results!F50+F2337,F609+Distributors_stock_balance!$G$16+F417)</f>
        <v/>
      </c>
      <c r="J225" s="98" t="n"/>
      <c r="K225" s="98" t="n"/>
      <c r="L225" s="98" t="n"/>
    </row>
    <row r="226">
      <c r="C226" s="13" t="n">
        <v>39</v>
      </c>
      <c r="D226" s="98">
        <f>IF(D1954&gt;0,Distributors_stock_balance!$G$16+D610-Results!D51+D2338,D610+Distributors_stock_balance!$G$16+D418)</f>
        <v/>
      </c>
      <c r="E226" s="98">
        <f>IF(E1954&gt;0,Distributors_stock_balance!$G$16+E610-Results!E51+E2338,E610+Distributors_stock_balance!$G$16+E418)</f>
        <v/>
      </c>
      <c r="F226" s="98">
        <f>IF(F1954&gt;0,Distributors_stock_balance!$G$16+F610-Results!F51+F2338,F610+Distributors_stock_balance!$G$16+F418)</f>
        <v/>
      </c>
      <c r="J226" s="98" t="n"/>
      <c r="K226" s="98" t="n"/>
      <c r="L226" s="98" t="n"/>
    </row>
    <row r="227">
      <c r="C227" s="13" t="n">
        <v>40</v>
      </c>
      <c r="D227" s="98">
        <f>IF(D1955&gt;0,Distributors_stock_balance!$G$16+D611-Results!D52+D2339,D611+Distributors_stock_balance!$G$16+D419)</f>
        <v/>
      </c>
      <c r="E227" s="98">
        <f>IF(E1955&gt;0,Distributors_stock_balance!$G$16+E611-Results!E52+E2339,E611+Distributors_stock_balance!$G$16+E419)</f>
        <v/>
      </c>
      <c r="F227" s="98">
        <f>IF(F1955&gt;0,Distributors_stock_balance!$G$16+F611-Results!F52+F2339,F611+Distributors_stock_balance!$G$16+F419)</f>
        <v/>
      </c>
      <c r="J227" s="98" t="n"/>
      <c r="K227" s="98" t="n"/>
      <c r="L227" s="98" t="n"/>
    </row>
    <row r="228">
      <c r="C228" s="13" t="n">
        <v>41</v>
      </c>
      <c r="D228" s="98">
        <f>IF(D1956&gt;0,Distributors_stock_balance!$G$16+D612-Results!D53+D2340,D612+Distributors_stock_balance!$G$16+D420)</f>
        <v/>
      </c>
      <c r="E228" s="98">
        <f>IF(E1956&gt;0,Distributors_stock_balance!$G$16+E612-Results!E53+E2340,E612+Distributors_stock_balance!$G$16+E420)</f>
        <v/>
      </c>
      <c r="F228" s="98">
        <f>IF(F1956&gt;0,Distributors_stock_balance!$G$16+F612-Results!F53+F2340,F612+Distributors_stock_balance!$G$16+F420)</f>
        <v/>
      </c>
      <c r="J228" s="98" t="n"/>
      <c r="K228" s="98" t="n"/>
      <c r="L228" s="98" t="n"/>
    </row>
    <row r="229">
      <c r="C229" s="13" t="n">
        <v>42</v>
      </c>
      <c r="D229" s="98">
        <f>IF(D1957&gt;0,Distributors_stock_balance!$G$16+D613-Results!D54+D2341,D613+Distributors_stock_balance!$G$16+D421)</f>
        <v/>
      </c>
      <c r="E229" s="98">
        <f>IF(E1957&gt;0,Distributors_stock_balance!$G$16+E613-Results!E54+E2341,E613+Distributors_stock_balance!$G$16+E421)</f>
        <v/>
      </c>
      <c r="F229" s="98">
        <f>IF(F1957&gt;0,Distributors_stock_balance!$G$16+F613-Results!F54+F2341,F613+Distributors_stock_balance!$G$16+F421)</f>
        <v/>
      </c>
      <c r="J229" s="98" t="n"/>
      <c r="K229" s="98" t="n"/>
      <c r="L229" s="98" t="n"/>
    </row>
    <row r="230">
      <c r="C230" s="13" t="n">
        <v>43</v>
      </c>
      <c r="D230" s="98">
        <f>IF(D1958&gt;0,Distributors_stock_balance!$G$16+D614-Results!D55+D2342,D614+Distributors_stock_balance!$G$16+D422)</f>
        <v/>
      </c>
      <c r="E230" s="98">
        <f>IF(E1958&gt;0,Distributors_stock_balance!$G$16+E614-Results!E55+E2342,E614+Distributors_stock_balance!$G$16+E422)</f>
        <v/>
      </c>
      <c r="F230" s="98">
        <f>IF(F1958&gt;0,Distributors_stock_balance!$G$16+F614-Results!F55+F2342,F614+Distributors_stock_balance!$G$16+F422)</f>
        <v/>
      </c>
      <c r="J230" s="98" t="n"/>
      <c r="K230" s="98" t="n"/>
      <c r="L230" s="98" t="n"/>
    </row>
    <row r="231">
      <c r="C231" s="13" t="n">
        <v>44</v>
      </c>
      <c r="D231" s="98">
        <f>IF(D1959&gt;0,Distributors_stock_balance!$G$16+D615-Results!D56+D2343,D615+Distributors_stock_balance!$G$16+D423)</f>
        <v/>
      </c>
      <c r="E231" s="98">
        <f>IF(E1959&gt;0,Distributors_stock_balance!$G$16+E615-Results!E56+E2343,E615+Distributors_stock_balance!$G$16+E423)</f>
        <v/>
      </c>
      <c r="F231" s="98">
        <f>IF(F1959&gt;0,Distributors_stock_balance!$G$16+F615-Results!F56+F2343,F615+Distributors_stock_balance!$G$16+F423)</f>
        <v/>
      </c>
      <c r="J231" s="98" t="n"/>
      <c r="K231" s="98" t="n"/>
      <c r="L231" s="98" t="n"/>
    </row>
    <row r="232">
      <c r="C232" s="13" t="n">
        <v>45</v>
      </c>
      <c r="D232" s="98">
        <f>IF(D1960&gt;0,Distributors_stock_balance!$G$16+D616-Results!D57+D2344,D616+Distributors_stock_balance!$G$16+D424)</f>
        <v/>
      </c>
      <c r="E232" s="98">
        <f>IF(E1960&gt;0,Distributors_stock_balance!$G$16+E616-Results!E57+E2344,E616+Distributors_stock_balance!$G$16+E424)</f>
        <v/>
      </c>
      <c r="F232" s="98">
        <f>IF(F1960&gt;0,Distributors_stock_balance!$G$16+F616-Results!F57+F2344,F616+Distributors_stock_balance!$G$16+F424)</f>
        <v/>
      </c>
      <c r="J232" s="98" t="n"/>
      <c r="K232" s="98" t="n"/>
      <c r="L232" s="98" t="n"/>
    </row>
    <row r="233">
      <c r="C233" s="13" t="n">
        <v>46</v>
      </c>
      <c r="D233" s="98">
        <f>IF(D1961&gt;0,Distributors_stock_balance!$G$16+D617-Results!D58+D2345,D617+Distributors_stock_balance!$G$16+D425)</f>
        <v/>
      </c>
      <c r="E233" s="98">
        <f>IF(E1961&gt;0,Distributors_stock_balance!$G$16+E617-Results!E58+E2345,E617+Distributors_stock_balance!$G$16+E425)</f>
        <v/>
      </c>
      <c r="F233" s="98">
        <f>IF(F1961&gt;0,Distributors_stock_balance!$G$16+F617-Results!F58+F2345,F617+Distributors_stock_balance!$G$16+F425)</f>
        <v/>
      </c>
      <c r="J233" s="98" t="n"/>
      <c r="K233" s="98" t="n"/>
      <c r="L233" s="98" t="n"/>
    </row>
    <row r="234">
      <c r="C234" s="13" t="n">
        <v>47</v>
      </c>
      <c r="D234" s="98">
        <f>IF(D1962&gt;0,Distributors_stock_balance!$G$16+D618-Results!D59+D2346,D618+Distributors_stock_balance!$G$16+D426)</f>
        <v/>
      </c>
      <c r="E234" s="98">
        <f>IF(E1962&gt;0,Distributors_stock_balance!$G$16+E618-Results!E59+E2346,E618+Distributors_stock_balance!$G$16+E426)</f>
        <v/>
      </c>
      <c r="F234" s="98">
        <f>IF(F1962&gt;0,Distributors_stock_balance!$G$16+F618-Results!F59+F2346,F618+Distributors_stock_balance!$G$16+F426)</f>
        <v/>
      </c>
      <c r="J234" s="98" t="n"/>
      <c r="K234" s="98" t="n"/>
      <c r="L234" s="98" t="n"/>
    </row>
    <row r="235">
      <c r="C235" s="13" t="n">
        <v>48</v>
      </c>
      <c r="D235" s="98">
        <f>IF(D1963&gt;0,Distributors_stock_balance!$G$16+D619-Results!D60+D2347,D619+Distributors_stock_balance!$G$16+D427)</f>
        <v/>
      </c>
      <c r="E235" s="98">
        <f>IF(E1963&gt;0,Distributors_stock_balance!$G$16+E619-Results!E60+E2347,E619+Distributors_stock_balance!$G$16+E427)</f>
        <v/>
      </c>
      <c r="F235" s="98">
        <f>IF(F1963&gt;0,Distributors_stock_balance!$G$16+F619-Results!F60+F2347,F619+Distributors_stock_balance!$G$16+F427)</f>
        <v/>
      </c>
      <c r="J235" s="98" t="n"/>
      <c r="K235" s="98" t="n"/>
      <c r="L235" s="98" t="n"/>
    </row>
    <row r="236">
      <c r="C236" s="13" t="n">
        <v>49</v>
      </c>
      <c r="D236" s="98">
        <f>IF(D1964&gt;0,Distributors_stock_balance!$G$16+D620-Results!D61+D2348,D620+Distributors_stock_balance!$G$16+D428)</f>
        <v/>
      </c>
      <c r="E236" s="98">
        <f>IF(E1964&gt;0,Distributors_stock_balance!$G$16+E620-Results!E61+E2348,E620+Distributors_stock_balance!$G$16+E428)</f>
        <v/>
      </c>
      <c r="F236" s="98">
        <f>IF(F1964&gt;0,Distributors_stock_balance!$G$16+F620-Results!F61+F2348,F620+Distributors_stock_balance!$G$16+F428)</f>
        <v/>
      </c>
      <c r="J236" s="98" t="n"/>
      <c r="K236" s="98" t="n"/>
      <c r="L236" s="98" t="n"/>
    </row>
    <row r="237">
      <c r="C237" s="13" t="n">
        <v>50</v>
      </c>
      <c r="D237" s="98">
        <f>IF(D1965&gt;0,Distributors_stock_balance!$G$16+D621-Results!D62+D2349,D621+Distributors_stock_balance!$G$16+D429)</f>
        <v/>
      </c>
      <c r="E237" s="98">
        <f>IF(E1965&gt;0,Distributors_stock_balance!$G$16+E621-Results!E62+E2349,E621+Distributors_stock_balance!$G$16+E429)</f>
        <v/>
      </c>
      <c r="F237" s="98">
        <f>IF(F1965&gt;0,Distributors_stock_balance!$G$16+F621-Results!F62+F2349,F621+Distributors_stock_balance!$G$16+F429)</f>
        <v/>
      </c>
      <c r="J237" s="98" t="n"/>
      <c r="K237" s="98" t="n"/>
      <c r="L237" s="98" t="n"/>
    </row>
    <row r="238">
      <c r="C238" s="13" t="n">
        <v>51</v>
      </c>
      <c r="D238" s="98">
        <f>IF(D1966&gt;0,Distributors_stock_balance!$G$16+D622-Results!D63+D2350,D622+Distributors_stock_balance!$G$16+D430)</f>
        <v/>
      </c>
      <c r="E238" s="98">
        <f>IF(E1966&gt;0,Distributors_stock_balance!$G$16+E622-Results!E63+E2350,E622+Distributors_stock_balance!$G$16+E430)</f>
        <v/>
      </c>
      <c r="F238" s="98">
        <f>IF(F1966&gt;0,Distributors_stock_balance!$G$16+F622-Results!F63+F2350,F622+Distributors_stock_balance!$G$16+F430)</f>
        <v/>
      </c>
      <c r="J238" s="98" t="n"/>
      <c r="K238" s="98" t="n"/>
      <c r="L238" s="98" t="n"/>
    </row>
    <row r="239">
      <c r="C239" s="13" t="n">
        <v>52</v>
      </c>
      <c r="D239" s="98">
        <f>IF(D1967&gt;0,Distributors_stock_balance!$G$16+D623-Results!D64+D2351,D623+Distributors_stock_balance!$G$16+D431)</f>
        <v/>
      </c>
      <c r="E239" s="98">
        <f>IF(E1967&gt;0,Distributors_stock_balance!$G$16+E623-Results!E64+E2351,E623+Distributors_stock_balance!$G$16+E431)</f>
        <v/>
      </c>
      <c r="F239" s="98">
        <f>IF(F1967&gt;0,Distributors_stock_balance!$G$16+F623-Results!F64+F2351,F623+Distributors_stock_balance!$G$16+F431)</f>
        <v/>
      </c>
      <c r="J239" s="98" t="n"/>
      <c r="K239" s="98" t="n"/>
      <c r="L239" s="98" t="n"/>
    </row>
    <row r="240">
      <c r="C240" s="13" t="n">
        <v>53</v>
      </c>
      <c r="D240" s="98">
        <f>IF(D1968&gt;0,Distributors_stock_balance!$G$16+D624-Results!D65+D2352,D624+Distributors_stock_balance!$G$16+D432)</f>
        <v/>
      </c>
      <c r="E240" s="98">
        <f>IF(E1968&gt;0,Distributors_stock_balance!$G$16+E624-Results!E65+E2352,E624+Distributors_stock_balance!$G$16+E432)</f>
        <v/>
      </c>
      <c r="F240" s="98">
        <f>IF(F1968&gt;0,Distributors_stock_balance!$G$16+F624-Results!F65+F2352,F624+Distributors_stock_balance!$G$16+F432)</f>
        <v/>
      </c>
      <c r="J240" s="98" t="n"/>
      <c r="K240" s="98" t="n"/>
      <c r="L240" s="98" t="n"/>
    </row>
    <row r="241">
      <c r="C241" s="13" t="n">
        <v>54</v>
      </c>
      <c r="D241" s="98">
        <f>IF(D1969&gt;0,Distributors_stock_balance!$G$16+D625-Results!D66+D2353,D625+Distributors_stock_balance!$G$16+D433)</f>
        <v/>
      </c>
      <c r="E241" s="98">
        <f>IF(E1969&gt;0,Distributors_stock_balance!$G$16+E625-Results!E66+E2353,E625+Distributors_stock_balance!$G$16+E433)</f>
        <v/>
      </c>
      <c r="F241" s="98">
        <f>IF(F1969&gt;0,Distributors_stock_balance!$G$16+F625-Results!F66+F2353,F625+Distributors_stock_balance!$G$16+F433)</f>
        <v/>
      </c>
      <c r="J241" s="98" t="n"/>
      <c r="K241" s="98" t="n"/>
      <c r="L241" s="98" t="n"/>
    </row>
    <row r="242">
      <c r="C242" s="13" t="n">
        <v>55</v>
      </c>
      <c r="D242" s="98">
        <f>IF(D1970&gt;0,Distributors_stock_balance!$G$16+D626-Results!D67+D2354,D626+Distributors_stock_balance!$G$16+D434)</f>
        <v/>
      </c>
      <c r="E242" s="98">
        <f>IF(E1970&gt;0,Distributors_stock_balance!$G$16+E626-Results!E67+E2354,E626+Distributors_stock_balance!$G$16+E434)</f>
        <v/>
      </c>
      <c r="F242" s="98">
        <f>IF(F1970&gt;0,Distributors_stock_balance!$G$16+F626-Results!F67+F2354,F626+Distributors_stock_balance!$G$16+F434)</f>
        <v/>
      </c>
      <c r="J242" s="98" t="n"/>
      <c r="K242" s="98" t="n"/>
      <c r="L242" s="98" t="n"/>
    </row>
    <row r="243">
      <c r="C243" s="13" t="n">
        <v>56</v>
      </c>
      <c r="D243" s="98">
        <f>IF(D1971&gt;0,Distributors_stock_balance!$G$16+D627-Results!D68+D2355,D627+Distributors_stock_balance!$G$16+D435)</f>
        <v/>
      </c>
      <c r="E243" s="98">
        <f>IF(E1971&gt;0,Distributors_stock_balance!$G$16+E627-Results!E68+E2355,E627+Distributors_stock_balance!$G$16+E435)</f>
        <v/>
      </c>
      <c r="F243" s="98">
        <f>IF(F1971&gt;0,Distributors_stock_balance!$G$16+F627-Results!F68+F2355,F627+Distributors_stock_balance!$G$16+F435)</f>
        <v/>
      </c>
      <c r="J243" s="98" t="n"/>
      <c r="K243" s="98" t="n"/>
      <c r="L243" s="98" t="n"/>
    </row>
    <row r="244">
      <c r="C244" s="13" t="n">
        <v>57</v>
      </c>
      <c r="D244" s="98">
        <f>IF(D1972&gt;0,Distributors_stock_balance!$G$16+D628-Results!D69+D2356,D628+Distributors_stock_balance!$G$16+D436)</f>
        <v/>
      </c>
      <c r="E244" s="98">
        <f>IF(E1972&gt;0,Distributors_stock_balance!$G$16+E628-Results!E69+E2356,E628+Distributors_stock_balance!$G$16+E436)</f>
        <v/>
      </c>
      <c r="F244" s="98">
        <f>IF(F1972&gt;0,Distributors_stock_balance!$G$16+F628-Results!F69+F2356,F628+Distributors_stock_balance!$G$16+F436)</f>
        <v/>
      </c>
      <c r="J244" s="98" t="n"/>
      <c r="K244" s="98" t="n"/>
      <c r="L244" s="98" t="n"/>
    </row>
    <row r="245">
      <c r="C245" s="13" t="n">
        <v>58</v>
      </c>
      <c r="D245" s="98">
        <f>IF(D1973&gt;0,Distributors_stock_balance!$G$16+D629-Results!D70+D2357,D629+Distributors_stock_balance!$G$16+D437)</f>
        <v/>
      </c>
      <c r="E245" s="98">
        <f>IF(E1973&gt;0,Distributors_stock_balance!$G$16+E629-Results!E70+E2357,E629+Distributors_stock_balance!$G$16+E437)</f>
        <v/>
      </c>
      <c r="F245" s="98">
        <f>IF(F1973&gt;0,Distributors_stock_balance!$G$16+F629-Results!F70+F2357,F629+Distributors_stock_balance!$G$16+F437)</f>
        <v/>
      </c>
      <c r="J245" s="98" t="n"/>
      <c r="K245" s="98" t="n"/>
      <c r="L245" s="98" t="n"/>
    </row>
    <row r="246">
      <c r="C246" s="13" t="n">
        <v>59</v>
      </c>
      <c r="D246" s="98">
        <f>IF(D1974&gt;0,Distributors_stock_balance!$G$16+D630-Results!D71+D2358,D630+Distributors_stock_balance!$G$16+D438)</f>
        <v/>
      </c>
      <c r="E246" s="98">
        <f>IF(E1974&gt;0,Distributors_stock_balance!$G$16+E630-Results!E71+E2358,E630+Distributors_stock_balance!$G$16+E438)</f>
        <v/>
      </c>
      <c r="F246" s="98">
        <f>IF(F1974&gt;0,Distributors_stock_balance!$G$16+F630-Results!F71+F2358,F630+Distributors_stock_balance!$G$16+F438)</f>
        <v/>
      </c>
      <c r="J246" s="98" t="n"/>
      <c r="K246" s="98" t="n"/>
      <c r="L246" s="98" t="n"/>
    </row>
    <row r="247">
      <c r="C247" s="13" t="n">
        <v>60</v>
      </c>
      <c r="D247" s="98">
        <f>IF(D1975&gt;0,Distributors_stock_balance!$G$16+D631-Results!D72+D2359,D631+Distributors_stock_balance!$G$16+D439)</f>
        <v/>
      </c>
      <c r="E247" s="98">
        <f>IF(E1975&gt;0,Distributors_stock_balance!$G$16+E631-Results!E72+E2359,E631+Distributors_stock_balance!$G$16+E439)</f>
        <v/>
      </c>
      <c r="F247" s="98">
        <f>IF(F1975&gt;0,Distributors_stock_balance!$G$16+F631-Results!F72+F2359,F631+Distributors_stock_balance!$G$16+F439)</f>
        <v/>
      </c>
      <c r="J247" s="98" t="n"/>
      <c r="K247" s="98" t="n"/>
      <c r="L247" s="98" t="n"/>
    </row>
    <row r="248">
      <c r="C248" s="13" t="n">
        <v>61</v>
      </c>
      <c r="D248" s="98">
        <f>IF(D1976&gt;0,Distributors_stock_balance!$G$16+D632-Results!D73+D2360,D632+Distributors_stock_balance!$G$16+D440)</f>
        <v/>
      </c>
      <c r="E248" s="98">
        <f>IF(E1976&gt;0,Distributors_stock_balance!$G$16+E632-Results!E73+E2360,E632+Distributors_stock_balance!$G$16+E440)</f>
        <v/>
      </c>
      <c r="F248" s="98">
        <f>IF(F1976&gt;0,Distributors_stock_balance!$G$16+F632-Results!F73+F2360,F632+Distributors_stock_balance!$G$16+F440)</f>
        <v/>
      </c>
      <c r="J248" s="98" t="n"/>
      <c r="K248" s="98" t="n"/>
      <c r="L248" s="98" t="n"/>
    </row>
    <row r="249">
      <c r="C249" s="13" t="n">
        <v>62</v>
      </c>
      <c r="D249" s="98">
        <f>IF(D1977&gt;0,Distributors_stock_balance!$G$16+D633-Results!D74+D2361,D633+Distributors_stock_balance!$G$16+D441)</f>
        <v/>
      </c>
      <c r="E249" s="98">
        <f>IF(E1977&gt;0,Distributors_stock_balance!$G$16+E633-Results!E74+E2361,E633+Distributors_stock_balance!$G$16+E441)</f>
        <v/>
      </c>
      <c r="F249" s="98">
        <f>IF(F1977&gt;0,Distributors_stock_balance!$G$16+F633-Results!F74+F2361,F633+Distributors_stock_balance!$G$16+F441)</f>
        <v/>
      </c>
      <c r="J249" s="98" t="n"/>
      <c r="K249" s="98" t="n"/>
      <c r="L249" s="98" t="n"/>
    </row>
    <row r="250">
      <c r="C250" s="13" t="n">
        <v>63</v>
      </c>
      <c r="D250" s="98">
        <f>IF(D1978&gt;0,Distributors_stock_balance!$G$16+D634-Results!D75+D2362,D634+Distributors_stock_balance!$G$16+D442)</f>
        <v/>
      </c>
      <c r="E250" s="98">
        <f>IF(E1978&gt;0,Distributors_stock_balance!$G$16+E634-Results!E75+E2362,E634+Distributors_stock_balance!$G$16+E442)</f>
        <v/>
      </c>
      <c r="F250" s="98">
        <f>IF(F1978&gt;0,Distributors_stock_balance!$G$16+F634-Results!F75+F2362,F634+Distributors_stock_balance!$G$16+F442)</f>
        <v/>
      </c>
      <c r="J250" s="98" t="n"/>
      <c r="K250" s="98" t="n"/>
      <c r="L250" s="98" t="n"/>
    </row>
    <row r="251">
      <c r="C251" s="13" t="n">
        <v>64</v>
      </c>
      <c r="D251" s="98">
        <f>IF(D1979&gt;0,Distributors_stock_balance!$G$16+D635-Results!D76+D2363,D635+Distributors_stock_balance!$G$16+D443)</f>
        <v/>
      </c>
      <c r="E251" s="98">
        <f>IF(E1979&gt;0,Distributors_stock_balance!$G$16+E635-Results!E76+E2363,E635+Distributors_stock_balance!$G$16+E443)</f>
        <v/>
      </c>
      <c r="F251" s="98">
        <f>IF(F1979&gt;0,Distributors_stock_balance!$G$16+F635-Results!F76+F2363,F635+Distributors_stock_balance!$G$16+F443)</f>
        <v/>
      </c>
      <c r="J251" s="98" t="n"/>
      <c r="K251" s="98" t="n"/>
      <c r="L251" s="98" t="n"/>
    </row>
    <row r="252">
      <c r="C252" s="13" t="n">
        <v>65</v>
      </c>
      <c r="D252" s="98">
        <f>IF(D1980&gt;0,Distributors_stock_balance!$G$16+D636-Results!D77+D2364,D636+Distributors_stock_balance!$G$16+D444)</f>
        <v/>
      </c>
      <c r="E252" s="98">
        <f>IF(E1980&gt;0,Distributors_stock_balance!$G$16+E636-Results!E77+E2364,E636+Distributors_stock_balance!$G$16+E444)</f>
        <v/>
      </c>
      <c r="F252" s="98">
        <f>IF(F1980&gt;0,Distributors_stock_balance!$G$16+F636-Results!F77+F2364,F636+Distributors_stock_balance!$G$16+F444)</f>
        <v/>
      </c>
      <c r="J252" s="98" t="n"/>
      <c r="K252" s="98" t="n"/>
      <c r="L252" s="98" t="n"/>
    </row>
    <row r="253">
      <c r="C253" s="13" t="n">
        <v>66</v>
      </c>
      <c r="D253" s="98">
        <f>IF(D1981&gt;0,Distributors_stock_balance!$G$16+D637-Results!D78+D2365,D637+Distributors_stock_balance!$G$16+D445)</f>
        <v/>
      </c>
      <c r="E253" s="98">
        <f>IF(E1981&gt;0,Distributors_stock_balance!$G$16+E637-Results!E78+E2365,E637+Distributors_stock_balance!$G$16+E445)</f>
        <v/>
      </c>
      <c r="F253" s="98">
        <f>IF(F1981&gt;0,Distributors_stock_balance!$G$16+F637-Results!F78+F2365,F637+Distributors_stock_balance!$G$16+F445)</f>
        <v/>
      </c>
      <c r="J253" s="98" t="n"/>
      <c r="K253" s="98" t="n"/>
      <c r="L253" s="98" t="n"/>
    </row>
    <row r="254">
      <c r="C254" s="13" t="n">
        <v>67</v>
      </c>
      <c r="D254" s="98">
        <f>IF(D1982&gt;0,Distributors_stock_balance!$G$16+D638-Results!D79+D2366,D638+Distributors_stock_balance!$G$16+D446)</f>
        <v/>
      </c>
      <c r="E254" s="98">
        <f>IF(E1982&gt;0,Distributors_stock_balance!$G$16+E638-Results!E79+E2366,E638+Distributors_stock_balance!$G$16+E446)</f>
        <v/>
      </c>
      <c r="F254" s="98">
        <f>IF(F1982&gt;0,Distributors_stock_balance!$G$16+F638-Results!F79+F2366,F638+Distributors_stock_balance!$G$16+F446)</f>
        <v/>
      </c>
      <c r="J254" s="98" t="n"/>
      <c r="K254" s="98" t="n"/>
      <c r="L254" s="98" t="n"/>
    </row>
    <row r="255">
      <c r="C255" s="13" t="n">
        <v>68</v>
      </c>
      <c r="D255" s="98">
        <f>IF(D1983&gt;0,Distributors_stock_balance!$G$16+D639-Results!D80+D2367,D639+Distributors_stock_balance!$G$16+D447)</f>
        <v/>
      </c>
      <c r="E255" s="98">
        <f>IF(E1983&gt;0,Distributors_stock_balance!$G$16+E639-Results!E80+E2367,E639+Distributors_stock_balance!$G$16+E447)</f>
        <v/>
      </c>
      <c r="F255" s="98">
        <f>IF(F1983&gt;0,Distributors_stock_balance!$G$16+F639-Results!F80+F2367,F639+Distributors_stock_balance!$G$16+F447)</f>
        <v/>
      </c>
      <c r="J255" s="98" t="n"/>
      <c r="K255" s="98" t="n"/>
      <c r="L255" s="98" t="n"/>
    </row>
    <row r="256">
      <c r="C256" s="13" t="n">
        <v>69</v>
      </c>
      <c r="D256" s="98">
        <f>IF(D1984&gt;0,Distributors_stock_balance!$G$16+D640-Results!D81+D2368,D640+Distributors_stock_balance!$G$16+D448)</f>
        <v/>
      </c>
      <c r="E256" s="98">
        <f>IF(E1984&gt;0,Distributors_stock_balance!$G$16+E640-Results!E81+E2368,E640+Distributors_stock_balance!$G$16+E448)</f>
        <v/>
      </c>
      <c r="F256" s="98">
        <f>IF(F1984&gt;0,Distributors_stock_balance!$G$16+F640-Results!F81+F2368,F640+Distributors_stock_balance!$G$16+F448)</f>
        <v/>
      </c>
      <c r="J256" s="98" t="n"/>
      <c r="K256" s="98" t="n"/>
      <c r="L256" s="98" t="n"/>
    </row>
    <row r="257">
      <c r="C257" s="13" t="n">
        <v>70</v>
      </c>
      <c r="D257" s="98">
        <f>IF(D1985&gt;0,Distributors_stock_balance!$G$16+D641-Results!D82+D2369,D641+Distributors_stock_balance!$G$16+D449)</f>
        <v/>
      </c>
      <c r="E257" s="98">
        <f>IF(E1985&gt;0,Distributors_stock_balance!$G$16+E641-Results!E82+E2369,E641+Distributors_stock_balance!$G$16+E449)</f>
        <v/>
      </c>
      <c r="F257" s="98">
        <f>IF(F1985&gt;0,Distributors_stock_balance!$G$16+F641-Results!F82+F2369,F641+Distributors_stock_balance!$G$16+F449)</f>
        <v/>
      </c>
      <c r="J257" s="98" t="n"/>
      <c r="K257" s="98" t="n"/>
      <c r="L257" s="98" t="n"/>
    </row>
    <row r="258">
      <c r="C258" s="13" t="n">
        <v>71</v>
      </c>
      <c r="D258" s="98">
        <f>IF(D1986&gt;0,Distributors_stock_balance!$G$16+D642-Results!D83+D2370,D642+Distributors_stock_balance!$G$16+D450)</f>
        <v/>
      </c>
      <c r="E258" s="98">
        <f>IF(E1986&gt;0,Distributors_stock_balance!$G$16+E642-Results!E83+E2370,E642+Distributors_stock_balance!$G$16+E450)</f>
        <v/>
      </c>
      <c r="F258" s="98">
        <f>IF(F1986&gt;0,Distributors_stock_balance!$G$16+F642-Results!F83+F2370,F642+Distributors_stock_balance!$G$16+F450)</f>
        <v/>
      </c>
      <c r="J258" s="98" t="n"/>
      <c r="K258" s="98" t="n"/>
      <c r="L258" s="98" t="n"/>
    </row>
    <row r="259">
      <c r="C259" s="13" t="n">
        <v>72</v>
      </c>
      <c r="D259" s="98">
        <f>IF(D1987&gt;0,Distributors_stock_balance!$G$16+D643-Results!D84+D2371,D643+Distributors_stock_balance!$G$16+D451)</f>
        <v/>
      </c>
      <c r="E259" s="98">
        <f>IF(E1987&gt;0,Distributors_stock_balance!$G$16+E643-Results!E84+E2371,E643+Distributors_stock_balance!$G$16+E451)</f>
        <v/>
      </c>
      <c r="F259" s="98">
        <f>IF(F1987&gt;0,Distributors_stock_balance!$G$16+F643-Results!F84+F2371,F643+Distributors_stock_balance!$G$16+F451)</f>
        <v/>
      </c>
      <c r="J259" s="98" t="n"/>
      <c r="K259" s="98" t="n"/>
      <c r="L259" s="98" t="n"/>
    </row>
    <row r="260">
      <c r="C260" s="13" t="n">
        <v>73</v>
      </c>
      <c r="D260" s="98">
        <f>IF(D1988&gt;0,Distributors_stock_balance!$G$16+D644-Results!D85+D2372,D644+Distributors_stock_balance!$G$16+D452)</f>
        <v/>
      </c>
      <c r="E260" s="98">
        <f>IF(E1988&gt;0,Distributors_stock_balance!$G$16+E644-Results!E85+E2372,E644+Distributors_stock_balance!$G$16+E452)</f>
        <v/>
      </c>
      <c r="F260" s="98">
        <f>IF(F1988&gt;0,Distributors_stock_balance!$G$16+F644-Results!F85+F2372,F644+Distributors_stock_balance!$G$16+F452)</f>
        <v/>
      </c>
      <c r="J260" s="98" t="n"/>
      <c r="K260" s="98" t="n"/>
      <c r="L260" s="98" t="n"/>
    </row>
    <row r="261">
      <c r="C261" s="13" t="n">
        <v>74</v>
      </c>
      <c r="D261" s="98">
        <f>IF(D1989&gt;0,Distributors_stock_balance!$G$16+D645-Results!D86+D2373,D645+Distributors_stock_balance!$G$16+D453)</f>
        <v/>
      </c>
      <c r="E261" s="98">
        <f>IF(E1989&gt;0,Distributors_stock_balance!$G$16+E645-Results!E86+E2373,E645+Distributors_stock_balance!$G$16+E453)</f>
        <v/>
      </c>
      <c r="F261" s="98">
        <f>IF(F1989&gt;0,Distributors_stock_balance!$G$16+F645-Results!F86+F2373,F645+Distributors_stock_balance!$G$16+F453)</f>
        <v/>
      </c>
      <c r="J261" s="98" t="n"/>
      <c r="K261" s="98" t="n"/>
      <c r="L261" s="98" t="n"/>
    </row>
    <row r="262">
      <c r="C262" s="13" t="n">
        <v>75</v>
      </c>
      <c r="D262" s="98">
        <f>IF(D1990&gt;0,Distributors_stock_balance!$G$16+D646-Results!D87+D2374,D646+Distributors_stock_balance!$G$16+D454)</f>
        <v/>
      </c>
      <c r="E262" s="98">
        <f>IF(E1990&gt;0,Distributors_stock_balance!$G$16+E646-Results!E87+E2374,E646+Distributors_stock_balance!$G$16+E454)</f>
        <v/>
      </c>
      <c r="F262" s="98">
        <f>IF(F1990&gt;0,Distributors_stock_balance!$G$16+F646-Results!F87+F2374,F646+Distributors_stock_balance!$G$16+F454)</f>
        <v/>
      </c>
      <c r="J262" s="98" t="n"/>
      <c r="K262" s="98" t="n"/>
      <c r="L262" s="98" t="n"/>
    </row>
    <row r="263">
      <c r="C263" s="13" t="n">
        <v>76</v>
      </c>
      <c r="D263" s="98">
        <f>IF(D1991&gt;0,Distributors_stock_balance!$G$16+D647-Results!D88+D2375,D647+Distributors_stock_balance!$G$16+D455)</f>
        <v/>
      </c>
      <c r="E263" s="98">
        <f>IF(E1991&gt;0,Distributors_stock_balance!$G$16+E647-Results!E88+E2375,E647+Distributors_stock_balance!$G$16+E455)</f>
        <v/>
      </c>
      <c r="F263" s="98">
        <f>IF(F1991&gt;0,Distributors_stock_balance!$G$16+F647-Results!F88+F2375,F647+Distributors_stock_balance!$G$16+F455)</f>
        <v/>
      </c>
      <c r="J263" s="98" t="n"/>
      <c r="K263" s="98" t="n"/>
      <c r="L263" s="98" t="n"/>
    </row>
    <row r="264">
      <c r="C264" s="13" t="n">
        <v>77</v>
      </c>
      <c r="D264" s="98">
        <f>IF(D1992&gt;0,Distributors_stock_balance!$G$16+D648-Results!D89+D2376,D648+Distributors_stock_balance!$G$16+D456)</f>
        <v/>
      </c>
      <c r="E264" s="98">
        <f>IF(E1992&gt;0,Distributors_stock_balance!$G$16+E648-Results!E89+E2376,E648+Distributors_stock_balance!$G$16+E456)</f>
        <v/>
      </c>
      <c r="F264" s="98">
        <f>IF(F1992&gt;0,Distributors_stock_balance!$G$16+F648-Results!F89+F2376,F648+Distributors_stock_balance!$G$16+F456)</f>
        <v/>
      </c>
      <c r="J264" s="98" t="n"/>
      <c r="K264" s="98" t="n"/>
      <c r="L264" s="98" t="n"/>
    </row>
    <row r="265">
      <c r="C265" s="13" t="n">
        <v>78</v>
      </c>
      <c r="D265" s="98">
        <f>IF(D1993&gt;0,Distributors_stock_balance!$G$16+D649-Results!D90+D2377,D649+Distributors_stock_balance!$G$16+D457)</f>
        <v/>
      </c>
      <c r="E265" s="98">
        <f>IF(E1993&gt;0,Distributors_stock_balance!$G$16+E649-Results!E90+E2377,E649+Distributors_stock_balance!$G$16+E457)</f>
        <v/>
      </c>
      <c r="F265" s="98">
        <f>IF(F1993&gt;0,Distributors_stock_balance!$G$16+F649-Results!F90+F2377,F649+Distributors_stock_balance!$G$16+F457)</f>
        <v/>
      </c>
      <c r="J265" s="98" t="n"/>
      <c r="K265" s="98" t="n"/>
      <c r="L265" s="98" t="n"/>
    </row>
    <row r="266">
      <c r="C266" s="13" t="n">
        <v>79</v>
      </c>
      <c r="D266" s="98">
        <f>IF(D1994&gt;0,Distributors_stock_balance!$G$16+D650-Results!D91+D2378,D650+Distributors_stock_balance!$G$16+D458)</f>
        <v/>
      </c>
      <c r="E266" s="98">
        <f>IF(E1994&gt;0,Distributors_stock_balance!$G$16+E650-Results!E91+E2378,E650+Distributors_stock_balance!$G$16+E458)</f>
        <v/>
      </c>
      <c r="F266" s="98">
        <f>IF(F1994&gt;0,Distributors_stock_balance!$G$16+F650-Results!F91+F2378,F650+Distributors_stock_balance!$G$16+F458)</f>
        <v/>
      </c>
      <c r="J266" s="98" t="n"/>
      <c r="K266" s="98" t="n"/>
      <c r="L266" s="98" t="n"/>
    </row>
    <row r="267">
      <c r="C267" s="13" t="n">
        <v>80</v>
      </c>
      <c r="D267" s="98">
        <f>IF(D1995&gt;0,Distributors_stock_balance!$G$16+D651-Results!D92+D2379,D651+Distributors_stock_balance!$G$16+D459)</f>
        <v/>
      </c>
      <c r="E267" s="98">
        <f>IF(E1995&gt;0,Distributors_stock_balance!$G$16+E651-Results!E92+E2379,E651+Distributors_stock_balance!$G$16+E459)</f>
        <v/>
      </c>
      <c r="F267" s="98">
        <f>IF(F1995&gt;0,Distributors_stock_balance!$G$16+F651-Results!F92+F2379,F651+Distributors_stock_balance!$G$16+F459)</f>
        <v/>
      </c>
      <c r="J267" s="98" t="n"/>
      <c r="K267" s="98" t="n"/>
      <c r="L267" s="98" t="n"/>
    </row>
    <row r="268">
      <c r="C268" s="13" t="n">
        <v>81</v>
      </c>
      <c r="D268" s="98">
        <f>IF(D1996&gt;0,Distributors_stock_balance!$G$16+D652-Results!D93+D2380,D652+Distributors_stock_balance!$G$16+D460)</f>
        <v/>
      </c>
      <c r="E268" s="98">
        <f>IF(E1996&gt;0,Distributors_stock_balance!$G$16+E652-Results!E93+E2380,E652+Distributors_stock_balance!$G$16+E460)</f>
        <v/>
      </c>
      <c r="F268" s="98">
        <f>IF(F1996&gt;0,Distributors_stock_balance!$G$16+F652-Results!F93+F2380,F652+Distributors_stock_balance!$G$16+F460)</f>
        <v/>
      </c>
      <c r="J268" s="98" t="n"/>
      <c r="K268" s="98" t="n"/>
      <c r="L268" s="98" t="n"/>
    </row>
    <row r="269">
      <c r="C269" s="13" t="n">
        <v>82</v>
      </c>
      <c r="D269" s="98">
        <f>IF(D1997&gt;0,Distributors_stock_balance!$G$16+D653-Results!D94+D2381,D653+Distributors_stock_balance!$G$16+D461)</f>
        <v/>
      </c>
      <c r="E269" s="98">
        <f>IF(E1997&gt;0,Distributors_stock_balance!$G$16+E653-Results!E94+E2381,E653+Distributors_stock_balance!$G$16+E461)</f>
        <v/>
      </c>
      <c r="F269" s="98">
        <f>IF(F1997&gt;0,Distributors_stock_balance!$G$16+F653-Results!F94+F2381,F653+Distributors_stock_balance!$G$16+F461)</f>
        <v/>
      </c>
      <c r="J269" s="98" t="n"/>
      <c r="K269" s="98" t="n"/>
      <c r="L269" s="98" t="n"/>
    </row>
    <row r="270">
      <c r="C270" s="13" t="n">
        <v>83</v>
      </c>
      <c r="D270" s="98">
        <f>IF(D1998&gt;0,Distributors_stock_balance!$G$16+D654-Results!D95+D2382,D654+Distributors_stock_balance!$G$16+D462)</f>
        <v/>
      </c>
      <c r="E270" s="98">
        <f>IF(E1998&gt;0,Distributors_stock_balance!$G$16+E654-Results!E95+E2382,E654+Distributors_stock_balance!$G$16+E462)</f>
        <v/>
      </c>
      <c r="F270" s="98">
        <f>IF(F1998&gt;0,Distributors_stock_balance!$G$16+F654-Results!F95+F2382,F654+Distributors_stock_balance!$G$16+F462)</f>
        <v/>
      </c>
      <c r="J270" s="98" t="n"/>
      <c r="K270" s="98" t="n"/>
      <c r="L270" s="98" t="n"/>
    </row>
    <row r="271">
      <c r="C271" s="13" t="n">
        <v>84</v>
      </c>
      <c r="D271" s="98">
        <f>IF(D1999&gt;0,Distributors_stock_balance!$G$16+D655-Results!D96+D2383,D655+Distributors_stock_balance!$G$16+D463)</f>
        <v/>
      </c>
      <c r="E271" s="98">
        <f>IF(E1999&gt;0,Distributors_stock_balance!$G$16+E655-Results!E96+E2383,E655+Distributors_stock_balance!$G$16+E463)</f>
        <v/>
      </c>
      <c r="F271" s="98">
        <f>IF(F1999&gt;0,Distributors_stock_balance!$G$16+F655-Results!F96+F2383,F655+Distributors_stock_balance!$G$16+F463)</f>
        <v/>
      </c>
      <c r="J271" s="98" t="n"/>
      <c r="K271" s="98" t="n"/>
      <c r="L271" s="98" t="n"/>
    </row>
    <row r="272">
      <c r="C272" s="13" t="n">
        <v>85</v>
      </c>
      <c r="D272" s="98">
        <f>IF(D2000&gt;0,Distributors_stock_balance!$G$16+D656-Results!D97+D2384,D656+Distributors_stock_balance!$G$16+D464)</f>
        <v/>
      </c>
      <c r="E272" s="98">
        <f>IF(E2000&gt;0,Distributors_stock_balance!$G$16+E656-Results!E97+E2384,E656+Distributors_stock_balance!$G$16+E464)</f>
        <v/>
      </c>
      <c r="F272" s="98">
        <f>IF(F2000&gt;0,Distributors_stock_balance!$G$16+F656-Results!F97+F2384,F656+Distributors_stock_balance!$G$16+F464)</f>
        <v/>
      </c>
      <c r="J272" s="98" t="n"/>
      <c r="K272" s="98" t="n"/>
      <c r="L272" s="98" t="n"/>
    </row>
    <row r="273">
      <c r="C273" s="13" t="n">
        <v>86</v>
      </c>
      <c r="D273" s="98">
        <f>IF(D2001&gt;0,Distributors_stock_balance!$G$16+D657-Results!D98+D2385,D657+Distributors_stock_balance!$G$16+D465)</f>
        <v/>
      </c>
      <c r="E273" s="98">
        <f>IF(E2001&gt;0,Distributors_stock_balance!$G$16+E657-Results!E98+E2385,E657+Distributors_stock_balance!$G$16+E465)</f>
        <v/>
      </c>
      <c r="F273" s="98">
        <f>IF(F2001&gt;0,Distributors_stock_balance!$G$16+F657-Results!F98+F2385,F657+Distributors_stock_balance!$G$16+F465)</f>
        <v/>
      </c>
      <c r="J273" s="98" t="n"/>
      <c r="K273" s="98" t="n"/>
      <c r="L273" s="98" t="n"/>
    </row>
    <row r="274">
      <c r="C274" s="13" t="n">
        <v>87</v>
      </c>
      <c r="D274" s="98">
        <f>IF(D2002&gt;0,Distributors_stock_balance!$G$16+D658-Results!D99+D2386,D658+Distributors_stock_balance!$G$16+D466)</f>
        <v/>
      </c>
      <c r="E274" s="98">
        <f>IF(E2002&gt;0,Distributors_stock_balance!$G$16+E658-Results!E99+E2386,E658+Distributors_stock_balance!$G$16+E466)</f>
        <v/>
      </c>
      <c r="F274" s="98">
        <f>IF(F2002&gt;0,Distributors_stock_balance!$G$16+F658-Results!F99+F2386,F658+Distributors_stock_balance!$G$16+F466)</f>
        <v/>
      </c>
      <c r="J274" s="98" t="n"/>
      <c r="K274" s="98" t="n"/>
      <c r="L274" s="98" t="n"/>
    </row>
    <row r="275">
      <c r="C275" s="13" t="n">
        <v>88</v>
      </c>
      <c r="D275" s="98">
        <f>IF(D2003&gt;0,Distributors_stock_balance!$G$16+D659-Results!D100+D2387,D659+Distributors_stock_balance!$G$16+D467)</f>
        <v/>
      </c>
      <c r="E275" s="98">
        <f>IF(E2003&gt;0,Distributors_stock_balance!$G$16+E659-Results!E100+E2387,E659+Distributors_stock_balance!$G$16+E467)</f>
        <v/>
      </c>
      <c r="F275" s="98">
        <f>IF(F2003&gt;0,Distributors_stock_balance!$G$16+F659-Results!F100+F2387,F659+Distributors_stock_balance!$G$16+F467)</f>
        <v/>
      </c>
      <c r="J275" s="98" t="n"/>
      <c r="K275" s="98" t="n"/>
      <c r="L275" s="98" t="n"/>
    </row>
    <row r="276">
      <c r="C276" s="13" t="n">
        <v>89</v>
      </c>
      <c r="D276" s="98">
        <f>IF(D2004&gt;0,Distributors_stock_balance!$G$16+D660-Results!D101+D2388,D660+Distributors_stock_balance!$G$16+D468)</f>
        <v/>
      </c>
      <c r="E276" s="98">
        <f>IF(E2004&gt;0,Distributors_stock_balance!$G$16+E660-Results!E101+E2388,E660+Distributors_stock_balance!$G$16+E468)</f>
        <v/>
      </c>
      <c r="F276" s="98">
        <f>IF(F2004&gt;0,Distributors_stock_balance!$G$16+F660-Results!F101+F2388,F660+Distributors_stock_balance!$G$16+F468)</f>
        <v/>
      </c>
      <c r="J276" s="98" t="n"/>
      <c r="K276" s="98" t="n"/>
      <c r="L276" s="98" t="n"/>
    </row>
    <row r="277">
      <c r="C277" s="13" t="n">
        <v>90</v>
      </c>
      <c r="D277" s="98">
        <f>IF(D2005&gt;0,Distributors_stock_balance!$G$16+D661-Results!D102+D2389,D661+Distributors_stock_balance!$G$16+D469)</f>
        <v/>
      </c>
      <c r="E277" s="98">
        <f>IF(E2005&gt;0,Distributors_stock_balance!$G$16+E661-Results!E102+E2389,E661+Distributors_stock_balance!$G$16+E469)</f>
        <v/>
      </c>
      <c r="F277" s="98">
        <f>IF(F2005&gt;0,Distributors_stock_balance!$G$16+F661-Results!F102+F2389,F661+Distributors_stock_balance!$G$16+F469)</f>
        <v/>
      </c>
      <c r="J277" s="98" t="n"/>
      <c r="K277" s="98" t="n"/>
      <c r="L277" s="98" t="n"/>
    </row>
    <row r="278">
      <c r="C278" s="13" t="n">
        <v>91</v>
      </c>
      <c r="D278" s="98">
        <f>IF(D2006&gt;0,Distributors_stock_balance!$G$16+D662-Results!D103+D2390,D662+Distributors_stock_balance!$G$16+D470)</f>
        <v/>
      </c>
      <c r="E278" s="98">
        <f>IF(E2006&gt;0,Distributors_stock_balance!$G$16+E662-Results!E103+E2390,E662+Distributors_stock_balance!$G$16+E470)</f>
        <v/>
      </c>
      <c r="F278" s="98">
        <f>IF(F2006&gt;0,Distributors_stock_balance!$G$16+F662-Results!F103+F2390,F662+Distributors_stock_balance!$G$16+F470)</f>
        <v/>
      </c>
      <c r="J278" s="98" t="n"/>
      <c r="K278" s="98" t="n"/>
      <c r="L278" s="98" t="n"/>
    </row>
    <row r="279">
      <c r="C279" s="13" t="n">
        <v>92</v>
      </c>
      <c r="D279" s="98">
        <f>IF(D2007&gt;0,Distributors_stock_balance!$G$16+D663-Results!D104+D2391,D663+Distributors_stock_balance!$G$16+D471)</f>
        <v/>
      </c>
      <c r="E279" s="98">
        <f>IF(E2007&gt;0,Distributors_stock_balance!$G$16+E663-Results!E104+E2391,E663+Distributors_stock_balance!$G$16+E471)</f>
        <v/>
      </c>
      <c r="F279" s="98">
        <f>IF(F2007&gt;0,Distributors_stock_balance!$G$16+F663-Results!F104+F2391,F663+Distributors_stock_balance!$G$16+F471)</f>
        <v/>
      </c>
      <c r="J279" s="98" t="n"/>
      <c r="K279" s="98" t="n"/>
      <c r="L279" s="98" t="n"/>
    </row>
    <row r="280">
      <c r="C280" s="13" t="n">
        <v>93</v>
      </c>
      <c r="D280" s="98">
        <f>IF(D2008&gt;0,Distributors_stock_balance!$G$16+D664-Results!D105+D2392,D664+Distributors_stock_balance!$G$16+D472)</f>
        <v/>
      </c>
      <c r="E280" s="98">
        <f>IF(E2008&gt;0,Distributors_stock_balance!$G$16+E664-Results!E105+E2392,E664+Distributors_stock_balance!$G$16+E472)</f>
        <v/>
      </c>
      <c r="F280" s="98">
        <f>IF(F2008&gt;0,Distributors_stock_balance!$G$16+F664-Results!F105+F2392,F664+Distributors_stock_balance!$G$16+F472)</f>
        <v/>
      </c>
      <c r="J280" s="98" t="n"/>
      <c r="K280" s="98" t="n"/>
      <c r="L280" s="98" t="n"/>
    </row>
    <row r="281">
      <c r="C281" s="13" t="n">
        <v>94</v>
      </c>
      <c r="D281" s="98">
        <f>IF(D2009&gt;0,Distributors_stock_balance!$G$16+D665-Results!D106+D2393,D665+Distributors_stock_balance!$G$16+D473)</f>
        <v/>
      </c>
      <c r="E281" s="98">
        <f>IF(E2009&gt;0,Distributors_stock_balance!$G$16+E665-Results!E106+E2393,E665+Distributors_stock_balance!$G$16+E473)</f>
        <v/>
      </c>
      <c r="F281" s="98">
        <f>IF(F2009&gt;0,Distributors_stock_balance!$G$16+F665-Results!F106+F2393,F665+Distributors_stock_balance!$G$16+F473)</f>
        <v/>
      </c>
      <c r="J281" s="98" t="n"/>
      <c r="K281" s="98" t="n"/>
      <c r="L281" s="98" t="n"/>
    </row>
    <row r="282">
      <c r="C282" s="13" t="n">
        <v>95</v>
      </c>
      <c r="D282" s="98">
        <f>IF(D2010&gt;0,Distributors_stock_balance!$G$16+D666-Results!D107+D2394,D666+Distributors_stock_balance!$G$16+D474)</f>
        <v/>
      </c>
      <c r="E282" s="98">
        <f>IF(E2010&gt;0,Distributors_stock_balance!$G$16+E666-Results!E107+E2394,E666+Distributors_stock_balance!$G$16+E474)</f>
        <v/>
      </c>
      <c r="F282" s="98">
        <f>IF(F2010&gt;0,Distributors_stock_balance!$G$16+F666-Results!F107+F2394,F666+Distributors_stock_balance!$G$16+F474)</f>
        <v/>
      </c>
      <c r="J282" s="98" t="n"/>
      <c r="K282" s="98" t="n"/>
      <c r="L282" s="98" t="n"/>
    </row>
    <row r="283">
      <c r="C283" s="13" t="n">
        <v>96</v>
      </c>
      <c r="D283" s="98">
        <f>IF(D2011&gt;0,Distributors_stock_balance!$G$16+D667-Results!D108+D2395,D667+Distributors_stock_balance!$G$16+D475)</f>
        <v/>
      </c>
      <c r="E283" s="98">
        <f>IF(E2011&gt;0,Distributors_stock_balance!$G$16+E667-Results!E108+E2395,E667+Distributors_stock_balance!$G$16+E475)</f>
        <v/>
      </c>
      <c r="F283" s="98">
        <f>IF(F2011&gt;0,Distributors_stock_balance!$G$16+F667-Results!F108+F2395,F667+Distributors_stock_balance!$G$16+F475)</f>
        <v/>
      </c>
      <c r="J283" s="98" t="n"/>
      <c r="K283" s="98" t="n"/>
      <c r="L283" s="98" t="n"/>
    </row>
    <row r="284">
      <c r="C284" s="13" t="n">
        <v>97</v>
      </c>
      <c r="D284" s="98">
        <f>IF(D2012&gt;0,Distributors_stock_balance!$G$16+D668-Results!D109+D2396,D668+Distributors_stock_balance!$G$16+D476)</f>
        <v/>
      </c>
      <c r="E284" s="98">
        <f>IF(E2012&gt;0,Distributors_stock_balance!$G$16+E668-Results!E109+E2396,E668+Distributors_stock_balance!$G$16+E476)</f>
        <v/>
      </c>
      <c r="F284" s="98">
        <f>IF(F2012&gt;0,Distributors_stock_balance!$G$16+F668-Results!F109+F2396,F668+Distributors_stock_balance!$G$16+F476)</f>
        <v/>
      </c>
      <c r="J284" s="98" t="n"/>
      <c r="K284" s="98" t="n"/>
      <c r="L284" s="98" t="n"/>
    </row>
    <row r="285">
      <c r="C285" s="13" t="n">
        <v>98</v>
      </c>
      <c r="D285" s="98">
        <f>IF(D2013&gt;0,Distributors_stock_balance!$G$16+D669-Results!D110+D2397,D669+Distributors_stock_balance!$G$16+D477)</f>
        <v/>
      </c>
      <c r="E285" s="98">
        <f>IF(E2013&gt;0,Distributors_stock_balance!$G$16+E669-Results!E110+E2397,E669+Distributors_stock_balance!$G$16+E477)</f>
        <v/>
      </c>
      <c r="F285" s="98">
        <f>IF(F2013&gt;0,Distributors_stock_balance!$G$16+F669-Results!F110+F2397,F669+Distributors_stock_balance!$G$16+F477)</f>
        <v/>
      </c>
      <c r="J285" s="98" t="n"/>
      <c r="K285" s="98" t="n"/>
      <c r="L285" s="98" t="n"/>
    </row>
    <row r="286">
      <c r="C286" s="13" t="n">
        <v>99</v>
      </c>
      <c r="D286" s="98">
        <f>IF(D2014&gt;0,Distributors_stock_balance!$G$16+D670-Results!D111+D2398,D670+Distributors_stock_balance!$G$16+D478)</f>
        <v/>
      </c>
      <c r="E286" s="98">
        <f>IF(E2014&gt;0,Distributors_stock_balance!$G$16+E670-Results!E111+E2398,E670+Distributors_stock_balance!$G$16+E478)</f>
        <v/>
      </c>
      <c r="F286" s="98">
        <f>IF(F2014&gt;0,Distributors_stock_balance!$G$16+F670-Results!F111+F2398,F670+Distributors_stock_balance!$G$16+F478)</f>
        <v/>
      </c>
      <c r="J286" s="98" t="n"/>
      <c r="K286" s="98" t="n"/>
      <c r="L286" s="98" t="n"/>
    </row>
    <row r="287">
      <c r="C287" s="13" t="n">
        <v>100</v>
      </c>
      <c r="D287" s="98">
        <f>IF(D2015&gt;0,Distributors_stock_balance!$G$16+D671-Results!D112+D2399,D671+Distributors_stock_balance!$G$16+D479)</f>
        <v/>
      </c>
      <c r="E287" s="98">
        <f>IF(E2015&gt;0,Distributors_stock_balance!$G$16+E671-Results!E112+E2399,E671+Distributors_stock_balance!$G$16+E479)</f>
        <v/>
      </c>
      <c r="F287" s="98">
        <f>IF(F2015&gt;0,Distributors_stock_balance!$G$16+F671-Results!F112+F2399,F671+Distributors_stock_balance!$G$16+F479)</f>
        <v/>
      </c>
      <c r="J287" s="98" t="n"/>
      <c r="K287" s="98" t="n"/>
      <c r="L287" s="98" t="n"/>
    </row>
    <row r="288">
      <c r="C288" s="13" t="n">
        <v>101</v>
      </c>
      <c r="D288" s="98">
        <f>IF(D2016&gt;0,Distributors_stock_balance!$G$16+D672-Results!D113+D2400,D672+Distributors_stock_balance!$G$16+D480)</f>
        <v/>
      </c>
      <c r="E288" s="98">
        <f>IF(E2016&gt;0,Distributors_stock_balance!$G$16+E672-Results!E113+E2400,E672+Distributors_stock_balance!$G$16+E480)</f>
        <v/>
      </c>
      <c r="F288" s="98">
        <f>IF(F2016&gt;0,Distributors_stock_balance!$G$16+F672-Results!F113+F2400,F672+Distributors_stock_balance!$G$16+F480)</f>
        <v/>
      </c>
      <c r="J288" s="98" t="n"/>
      <c r="K288" s="98" t="n"/>
      <c r="L288" s="98" t="n"/>
    </row>
    <row r="289">
      <c r="C289" s="13" t="n">
        <v>102</v>
      </c>
      <c r="D289" s="98">
        <f>IF(D2017&gt;0,Distributors_stock_balance!$G$16+D673-Results!D114+D2401,D673+Distributors_stock_balance!$G$16+D481)</f>
        <v/>
      </c>
      <c r="E289" s="98">
        <f>IF(E2017&gt;0,Distributors_stock_balance!$G$16+E673-Results!E114+E2401,E673+Distributors_stock_balance!$G$16+E481)</f>
        <v/>
      </c>
      <c r="F289" s="98">
        <f>IF(F2017&gt;0,Distributors_stock_balance!$G$16+F673-Results!F114+F2401,F673+Distributors_stock_balance!$G$16+F481)</f>
        <v/>
      </c>
      <c r="J289" s="98" t="n"/>
      <c r="K289" s="98" t="n"/>
      <c r="L289" s="98" t="n"/>
    </row>
    <row r="290">
      <c r="C290" s="13" t="n">
        <v>103</v>
      </c>
      <c r="D290" s="98">
        <f>IF(D2018&gt;0,Distributors_stock_balance!$G$16+D674-Results!D115+D2402,D674+Distributors_stock_balance!$G$16+D482)</f>
        <v/>
      </c>
      <c r="E290" s="98">
        <f>IF(E2018&gt;0,Distributors_stock_balance!$G$16+E674-Results!E115+E2402,E674+Distributors_stock_balance!$G$16+E482)</f>
        <v/>
      </c>
      <c r="F290" s="98">
        <f>IF(F2018&gt;0,Distributors_stock_balance!$G$16+F674-Results!F115+F2402,F674+Distributors_stock_balance!$G$16+F482)</f>
        <v/>
      </c>
      <c r="J290" s="98" t="n"/>
      <c r="K290" s="98" t="n"/>
      <c r="L290" s="98" t="n"/>
    </row>
    <row r="291">
      <c r="C291" s="13" t="n">
        <v>104</v>
      </c>
      <c r="D291" s="98">
        <f>IF(D2019&gt;0,Distributors_stock_balance!$G$16+D675-Results!D116+D2403,D675+Distributors_stock_balance!$G$16+D483)</f>
        <v/>
      </c>
      <c r="E291" s="98">
        <f>IF(E2019&gt;0,Distributors_stock_balance!$G$16+E675-Results!E116+E2403,E675+Distributors_stock_balance!$G$16+E483)</f>
        <v/>
      </c>
      <c r="F291" s="98">
        <f>IF(F2019&gt;0,Distributors_stock_balance!$G$16+F675-Results!F116+F2403,F675+Distributors_stock_balance!$G$16+F483)</f>
        <v/>
      </c>
      <c r="J291" s="98" t="n"/>
      <c r="K291" s="98" t="n"/>
      <c r="L291" s="98" t="n"/>
    </row>
    <row r="292">
      <c r="C292" s="13" t="n">
        <v>105</v>
      </c>
      <c r="D292" s="98">
        <f>IF(D2020&gt;0,Distributors_stock_balance!$G$16+D676-Results!D117+D2404,D676+Distributors_stock_balance!$G$16+D484)</f>
        <v/>
      </c>
      <c r="E292" s="98">
        <f>IF(E2020&gt;0,Distributors_stock_balance!$G$16+E676-Results!E117+E2404,E676+Distributors_stock_balance!$G$16+E484)</f>
        <v/>
      </c>
      <c r="F292" s="98">
        <f>IF(F2020&gt;0,Distributors_stock_balance!$G$16+F676-Results!F117+F2404,F676+Distributors_stock_balance!$G$16+F484)</f>
        <v/>
      </c>
      <c r="J292" s="98" t="n"/>
      <c r="K292" s="98" t="n"/>
      <c r="L292" s="98" t="n"/>
    </row>
    <row r="293">
      <c r="C293" s="13" t="n">
        <v>106</v>
      </c>
      <c r="D293" s="98">
        <f>IF(D2021&gt;0,Distributors_stock_balance!$G$16+D677-Results!D118+D2405,D677+Distributors_stock_balance!$G$16+D485)</f>
        <v/>
      </c>
      <c r="E293" s="98">
        <f>IF(E2021&gt;0,Distributors_stock_balance!$G$16+E677-Results!E118+E2405,E677+Distributors_stock_balance!$G$16+E485)</f>
        <v/>
      </c>
      <c r="F293" s="98">
        <f>IF(F2021&gt;0,Distributors_stock_balance!$G$16+F677-Results!F118+F2405,F677+Distributors_stock_balance!$G$16+F485)</f>
        <v/>
      </c>
      <c r="J293" s="98" t="n"/>
      <c r="K293" s="98" t="n"/>
      <c r="L293" s="98" t="n"/>
    </row>
    <row r="294">
      <c r="C294" s="13" t="n">
        <v>107</v>
      </c>
      <c r="D294" s="98">
        <f>IF(D2022&gt;0,Distributors_stock_balance!$G$16+D678-Results!D119+D2406,D678+Distributors_stock_balance!$G$16+D486)</f>
        <v/>
      </c>
      <c r="E294" s="98">
        <f>IF(E2022&gt;0,Distributors_stock_balance!$G$16+E678-Results!E119+E2406,E678+Distributors_stock_balance!$G$16+E486)</f>
        <v/>
      </c>
      <c r="F294" s="98">
        <f>IF(F2022&gt;0,Distributors_stock_balance!$G$16+F678-Results!F119+F2406,F678+Distributors_stock_balance!$G$16+F486)</f>
        <v/>
      </c>
      <c r="J294" s="98" t="n"/>
      <c r="K294" s="98" t="n"/>
      <c r="L294" s="98" t="n"/>
    </row>
    <row r="295">
      <c r="C295" s="13" t="n">
        <v>108</v>
      </c>
      <c r="D295" s="98">
        <f>IF(D2023&gt;0,Distributors_stock_balance!$G$16+D679-Results!D120+D2407,D679+Distributors_stock_balance!$G$16+D487)</f>
        <v/>
      </c>
      <c r="E295" s="98">
        <f>IF(E2023&gt;0,Distributors_stock_balance!$G$16+E679-Results!E120+E2407,E679+Distributors_stock_balance!$G$16+E487)</f>
        <v/>
      </c>
      <c r="F295" s="98">
        <f>IF(F2023&gt;0,Distributors_stock_balance!$G$16+F679-Results!F120+F2407,F679+Distributors_stock_balance!$G$16+F487)</f>
        <v/>
      </c>
      <c r="J295" s="98" t="n"/>
      <c r="K295" s="98" t="n"/>
      <c r="L295" s="98" t="n"/>
    </row>
    <row r="296">
      <c r="C296" s="13" t="n">
        <v>109</v>
      </c>
      <c r="D296" s="98">
        <f>IF(D2024&gt;0,Distributors_stock_balance!$G$16+D680-Results!D121+D2408,D680+Distributors_stock_balance!$G$16+D488)</f>
        <v/>
      </c>
      <c r="E296" s="98">
        <f>IF(E2024&gt;0,Distributors_stock_balance!$G$16+E680-Results!E121+E2408,E680+Distributors_stock_balance!$G$16+E488)</f>
        <v/>
      </c>
      <c r="F296" s="98">
        <f>IF(F2024&gt;0,Distributors_stock_balance!$G$16+F680-Results!F121+F2408,F680+Distributors_stock_balance!$G$16+F488)</f>
        <v/>
      </c>
      <c r="J296" s="98" t="n"/>
      <c r="K296" s="98" t="n"/>
      <c r="L296" s="98" t="n"/>
    </row>
    <row r="297">
      <c r="C297" s="13" t="n">
        <v>110</v>
      </c>
      <c r="D297" s="98">
        <f>IF(D2025&gt;0,Distributors_stock_balance!$G$16+D681-Results!D122+D2409,D681+Distributors_stock_balance!$G$16+D489)</f>
        <v/>
      </c>
      <c r="E297" s="98">
        <f>IF(E2025&gt;0,Distributors_stock_balance!$G$16+E681-Results!E122+E2409,E681+Distributors_stock_balance!$G$16+E489)</f>
        <v/>
      </c>
      <c r="F297" s="98">
        <f>IF(F2025&gt;0,Distributors_stock_balance!$G$16+F681-Results!F122+F2409,F681+Distributors_stock_balance!$G$16+F489)</f>
        <v/>
      </c>
      <c r="J297" s="98" t="n"/>
      <c r="K297" s="98" t="n"/>
      <c r="L297" s="98" t="n"/>
    </row>
    <row r="298">
      <c r="C298" s="13" t="n">
        <v>111</v>
      </c>
      <c r="D298" s="98">
        <f>IF(D2026&gt;0,Distributors_stock_balance!$G$16+D682-Results!D123+D2410,D682+Distributors_stock_balance!$G$16+D490)</f>
        <v/>
      </c>
      <c r="E298" s="98">
        <f>IF(E2026&gt;0,Distributors_stock_balance!$G$16+E682-Results!E123+E2410,E682+Distributors_stock_balance!$G$16+E490)</f>
        <v/>
      </c>
      <c r="F298" s="98">
        <f>IF(F2026&gt;0,Distributors_stock_balance!$G$16+F682-Results!F123+F2410,F682+Distributors_stock_balance!$G$16+F490)</f>
        <v/>
      </c>
      <c r="J298" s="98" t="n"/>
      <c r="K298" s="98" t="n"/>
      <c r="L298" s="98" t="n"/>
    </row>
    <row r="299">
      <c r="C299" s="13" t="n">
        <v>112</v>
      </c>
      <c r="D299" s="98">
        <f>IF(D2027&gt;0,Distributors_stock_balance!$G$16+D683-Results!D124+D2411,D683+Distributors_stock_balance!$G$16+D491)</f>
        <v/>
      </c>
      <c r="E299" s="98">
        <f>IF(E2027&gt;0,Distributors_stock_balance!$G$16+E683-Results!E124+E2411,E683+Distributors_stock_balance!$G$16+E491)</f>
        <v/>
      </c>
      <c r="F299" s="98">
        <f>IF(F2027&gt;0,Distributors_stock_balance!$G$16+F683-Results!F124+F2411,F683+Distributors_stock_balance!$G$16+F491)</f>
        <v/>
      </c>
      <c r="J299" s="98" t="n"/>
      <c r="K299" s="98" t="n"/>
      <c r="L299" s="98" t="n"/>
    </row>
    <row r="300">
      <c r="C300" s="13" t="n">
        <v>113</v>
      </c>
      <c r="D300" s="98">
        <f>IF(D2028&gt;0,Distributors_stock_balance!$G$16+D684-Results!D125+D2412,D684+Distributors_stock_balance!$G$16+D492)</f>
        <v/>
      </c>
      <c r="E300" s="98">
        <f>IF(E2028&gt;0,Distributors_stock_balance!$G$16+E684-Results!E125+E2412,E684+Distributors_stock_balance!$G$16+E492)</f>
        <v/>
      </c>
      <c r="F300" s="98">
        <f>IF(F2028&gt;0,Distributors_stock_balance!$G$16+F684-Results!F125+F2412,F684+Distributors_stock_balance!$G$16+F492)</f>
        <v/>
      </c>
      <c r="J300" s="98" t="n"/>
      <c r="K300" s="98" t="n"/>
      <c r="L300" s="98" t="n"/>
    </row>
    <row r="301">
      <c r="C301" s="13" t="n">
        <v>114</v>
      </c>
      <c r="D301" s="98">
        <f>IF(D2029&gt;0,Distributors_stock_balance!$G$16+D685-Results!D126+D2413,D685+Distributors_stock_balance!$G$16+D493)</f>
        <v/>
      </c>
      <c r="E301" s="98">
        <f>IF(E2029&gt;0,Distributors_stock_balance!$G$16+E685-Results!E126+E2413,E685+Distributors_stock_balance!$G$16+E493)</f>
        <v/>
      </c>
      <c r="F301" s="98">
        <f>IF(F2029&gt;0,Distributors_stock_balance!$G$16+F685-Results!F126+F2413,F685+Distributors_stock_balance!$G$16+F493)</f>
        <v/>
      </c>
      <c r="J301" s="98" t="n"/>
      <c r="K301" s="98" t="n"/>
      <c r="L301" s="98" t="n"/>
    </row>
    <row r="302">
      <c r="C302" s="13" t="n">
        <v>115</v>
      </c>
      <c r="D302" s="98">
        <f>IF(D2030&gt;0,Distributors_stock_balance!$G$16+D686-Results!D127+D2414,D686+Distributors_stock_balance!$G$16+D494)</f>
        <v/>
      </c>
      <c r="E302" s="98">
        <f>IF(E2030&gt;0,Distributors_stock_balance!$G$16+E686-Results!E127+E2414,E686+Distributors_stock_balance!$G$16+E494)</f>
        <v/>
      </c>
      <c r="F302" s="98">
        <f>IF(F2030&gt;0,Distributors_stock_balance!$G$16+F686-Results!F127+F2414,F686+Distributors_stock_balance!$G$16+F494)</f>
        <v/>
      </c>
      <c r="J302" s="98" t="n"/>
      <c r="K302" s="98" t="n"/>
      <c r="L302" s="98" t="n"/>
    </row>
    <row r="303">
      <c r="C303" s="13" t="n">
        <v>116</v>
      </c>
      <c r="D303" s="98">
        <f>IF(D2031&gt;0,Distributors_stock_balance!$G$16+D687-Results!D128+D2415,D687+Distributors_stock_balance!$G$16+D495)</f>
        <v/>
      </c>
      <c r="E303" s="98">
        <f>IF(E2031&gt;0,Distributors_stock_balance!$G$16+E687-Results!E128+E2415,E687+Distributors_stock_balance!$G$16+E495)</f>
        <v/>
      </c>
      <c r="F303" s="98">
        <f>IF(F2031&gt;0,Distributors_stock_balance!$G$16+F687-Results!F128+F2415,F687+Distributors_stock_balance!$G$16+F495)</f>
        <v/>
      </c>
      <c r="J303" s="98" t="n"/>
      <c r="K303" s="98" t="n"/>
      <c r="L303" s="98" t="n"/>
    </row>
    <row r="304">
      <c r="C304" s="13" t="n">
        <v>117</v>
      </c>
      <c r="D304" s="98">
        <f>IF(D2032&gt;0,Distributors_stock_balance!$G$16+D688-Results!D129+D2416,D688+Distributors_stock_balance!$G$16+D496)</f>
        <v/>
      </c>
      <c r="E304" s="98">
        <f>IF(E2032&gt;0,Distributors_stock_balance!$G$16+E688-Results!E129+E2416,E688+Distributors_stock_balance!$G$16+E496)</f>
        <v/>
      </c>
      <c r="F304" s="98">
        <f>IF(F2032&gt;0,Distributors_stock_balance!$G$16+F688-Results!F129+F2416,F688+Distributors_stock_balance!$G$16+F496)</f>
        <v/>
      </c>
      <c r="J304" s="98" t="n"/>
      <c r="K304" s="98" t="n"/>
      <c r="L304" s="98" t="n"/>
    </row>
    <row r="305">
      <c r="C305" s="13" t="n">
        <v>118</v>
      </c>
      <c r="D305" s="98">
        <f>IF(D2033&gt;0,Distributors_stock_balance!$G$16+D689-Results!D130+D2417,D689+Distributors_stock_balance!$G$16+D497)</f>
        <v/>
      </c>
      <c r="E305" s="98">
        <f>IF(E2033&gt;0,Distributors_stock_balance!$G$16+E689-Results!E130+E2417,E689+Distributors_stock_balance!$G$16+E497)</f>
        <v/>
      </c>
      <c r="F305" s="98">
        <f>IF(F2033&gt;0,Distributors_stock_balance!$G$16+F689-Results!F130+F2417,F689+Distributors_stock_balance!$G$16+F497)</f>
        <v/>
      </c>
      <c r="J305" s="98" t="n"/>
      <c r="K305" s="98" t="n"/>
      <c r="L305" s="98" t="n"/>
    </row>
    <row r="306">
      <c r="C306" s="13" t="n">
        <v>119</v>
      </c>
      <c r="D306" s="98">
        <f>IF(D2034&gt;0,Distributors_stock_balance!$G$16+D690-Results!D131+D2418,D690+Distributors_stock_balance!$G$16+D498)</f>
        <v/>
      </c>
      <c r="E306" s="98">
        <f>IF(E2034&gt;0,Distributors_stock_balance!$G$16+E690-Results!E131+E2418,E690+Distributors_stock_balance!$G$16+E498)</f>
        <v/>
      </c>
      <c r="F306" s="98">
        <f>IF(F2034&gt;0,Distributors_stock_balance!$G$16+F690-Results!F131+F2418,F690+Distributors_stock_balance!$G$16+F498)</f>
        <v/>
      </c>
      <c r="J306" s="98" t="n"/>
      <c r="K306" s="98" t="n"/>
      <c r="L306" s="98" t="n"/>
    </row>
    <row r="307">
      <c r="C307" s="13" t="n">
        <v>120</v>
      </c>
      <c r="D307" s="98">
        <f>IF(D2035&gt;0,Distributors_stock_balance!$G$16+D691-Results!D132+D2419,D691+Distributors_stock_balance!$G$16+D499)</f>
        <v/>
      </c>
      <c r="E307" s="98">
        <f>IF(E2035&gt;0,Distributors_stock_balance!$G$16+E691-Results!E132+E2419,E691+Distributors_stock_balance!$G$16+E499)</f>
        <v/>
      </c>
      <c r="F307" s="98">
        <f>IF(F2035&gt;0,Distributors_stock_balance!$G$16+F691-Results!F132+F2419,F691+Distributors_stock_balance!$G$16+F499)</f>
        <v/>
      </c>
      <c r="J307" s="98" t="n"/>
      <c r="K307" s="98" t="n"/>
      <c r="L307" s="98" t="n"/>
    </row>
    <row r="308">
      <c r="C308" s="13" t="n">
        <v>121</v>
      </c>
      <c r="D308" s="98">
        <f>IF(D2036&gt;0,Distributors_stock_balance!$G$16+D692-Results!D133+D2420,D692+Distributors_stock_balance!$G$16+D500)</f>
        <v/>
      </c>
      <c r="E308" s="98">
        <f>IF(E2036&gt;0,Distributors_stock_balance!$G$16+E692-Results!E133+E2420,E692+Distributors_stock_balance!$G$16+E500)</f>
        <v/>
      </c>
      <c r="F308" s="98">
        <f>IF(F2036&gt;0,Distributors_stock_balance!$G$16+F692-Results!F133+F2420,F692+Distributors_stock_balance!$G$16+F500)</f>
        <v/>
      </c>
      <c r="J308" s="98" t="n"/>
      <c r="K308" s="98" t="n"/>
      <c r="L308" s="98" t="n"/>
    </row>
    <row r="309">
      <c r="C309" s="13" t="n">
        <v>122</v>
      </c>
      <c r="D309" s="98">
        <f>IF(D2037&gt;0,Distributors_stock_balance!$G$16+D693-Results!D134+D2421,D693+Distributors_stock_balance!$G$16+D501)</f>
        <v/>
      </c>
      <c r="E309" s="98">
        <f>IF(E2037&gt;0,Distributors_stock_balance!$G$16+E693-Results!E134+E2421,E693+Distributors_stock_balance!$G$16+E501)</f>
        <v/>
      </c>
      <c r="F309" s="98">
        <f>IF(F2037&gt;0,Distributors_stock_balance!$G$16+F693-Results!F134+F2421,F693+Distributors_stock_balance!$G$16+F501)</f>
        <v/>
      </c>
      <c r="J309" s="98" t="n"/>
      <c r="K309" s="98" t="n"/>
      <c r="L309" s="98" t="n"/>
    </row>
    <row r="310">
      <c r="C310" s="13" t="n">
        <v>123</v>
      </c>
      <c r="D310" s="98">
        <f>IF(D2038&gt;0,Distributors_stock_balance!$G$16+D694-Results!D135+D2422,D694+Distributors_stock_balance!$G$16+D502)</f>
        <v/>
      </c>
      <c r="E310" s="98">
        <f>IF(E2038&gt;0,Distributors_stock_balance!$G$16+E694-Results!E135+E2422,E694+Distributors_stock_balance!$G$16+E502)</f>
        <v/>
      </c>
      <c r="F310" s="98">
        <f>IF(F2038&gt;0,Distributors_stock_balance!$G$16+F694-Results!F135+F2422,F694+Distributors_stock_balance!$G$16+F502)</f>
        <v/>
      </c>
      <c r="J310" s="98" t="n"/>
      <c r="K310" s="98" t="n"/>
      <c r="L310" s="98" t="n"/>
    </row>
    <row r="311">
      <c r="C311" s="13" t="n">
        <v>124</v>
      </c>
      <c r="D311" s="98">
        <f>IF(D2039&gt;0,Distributors_stock_balance!$G$16+D695-Results!D136+D2423,D695+Distributors_stock_balance!$G$16+D503)</f>
        <v/>
      </c>
      <c r="E311" s="98">
        <f>IF(E2039&gt;0,Distributors_stock_balance!$G$16+E695-Results!E136+E2423,E695+Distributors_stock_balance!$G$16+E503)</f>
        <v/>
      </c>
      <c r="F311" s="98">
        <f>IF(F2039&gt;0,Distributors_stock_balance!$G$16+F695-Results!F136+F2423,F695+Distributors_stock_balance!$G$16+F503)</f>
        <v/>
      </c>
      <c r="J311" s="98" t="n"/>
      <c r="K311" s="98" t="n"/>
      <c r="L311" s="98" t="n"/>
    </row>
    <row r="312">
      <c r="C312" s="13" t="n">
        <v>125</v>
      </c>
      <c r="D312" s="98">
        <f>IF(D2040&gt;0,Distributors_stock_balance!$G$16+D696-Results!D137+D2424,D696+Distributors_stock_balance!$G$16+D504)</f>
        <v/>
      </c>
      <c r="E312" s="98">
        <f>IF(E2040&gt;0,Distributors_stock_balance!$G$16+E696-Results!E137+E2424,E696+Distributors_stock_balance!$G$16+E504)</f>
        <v/>
      </c>
      <c r="F312" s="98">
        <f>IF(F2040&gt;0,Distributors_stock_balance!$G$16+F696-Results!F137+F2424,F696+Distributors_stock_balance!$G$16+F504)</f>
        <v/>
      </c>
      <c r="J312" s="98" t="n"/>
      <c r="K312" s="98" t="n"/>
      <c r="L312" s="98" t="n"/>
    </row>
    <row r="313">
      <c r="C313" s="13" t="n">
        <v>126</v>
      </c>
      <c r="D313" s="98">
        <f>IF(D2041&gt;0,Distributors_stock_balance!$G$16+D697-Results!D138+D2425,D697+Distributors_stock_balance!$G$16+D505)</f>
        <v/>
      </c>
      <c r="E313" s="98">
        <f>IF(E2041&gt;0,Distributors_stock_balance!$G$16+E697-Results!E138+E2425,E697+Distributors_stock_balance!$G$16+E505)</f>
        <v/>
      </c>
      <c r="F313" s="98">
        <f>IF(F2041&gt;0,Distributors_stock_balance!$G$16+F697-Results!F138+F2425,F697+Distributors_stock_balance!$G$16+F505)</f>
        <v/>
      </c>
      <c r="J313" s="98" t="n"/>
      <c r="K313" s="98" t="n"/>
      <c r="L313" s="98" t="n"/>
    </row>
    <row r="314">
      <c r="C314" s="13" t="n">
        <v>127</v>
      </c>
      <c r="D314" s="98">
        <f>IF(D2042&gt;0,Distributors_stock_balance!$G$16+D698-Results!D139+D2426,D698+Distributors_stock_balance!$G$16+D506)</f>
        <v/>
      </c>
      <c r="E314" s="98">
        <f>IF(E2042&gt;0,Distributors_stock_balance!$G$16+E698-Results!E139+E2426,E698+Distributors_stock_balance!$G$16+E506)</f>
        <v/>
      </c>
      <c r="F314" s="98">
        <f>IF(F2042&gt;0,Distributors_stock_balance!$G$16+F698-Results!F139+F2426,F698+Distributors_stock_balance!$G$16+F506)</f>
        <v/>
      </c>
      <c r="J314" s="98" t="n"/>
      <c r="K314" s="98" t="n"/>
      <c r="L314" s="98" t="n"/>
    </row>
    <row r="315">
      <c r="C315" s="13" t="n">
        <v>128</v>
      </c>
      <c r="D315" s="98">
        <f>IF(D2043&gt;0,Distributors_stock_balance!$G$16+D699-Results!D140+D2427,D699+Distributors_stock_balance!$G$16+D507)</f>
        <v/>
      </c>
      <c r="E315" s="98">
        <f>IF(E2043&gt;0,Distributors_stock_balance!$G$16+E699-Results!E140+E2427,E699+Distributors_stock_balance!$G$16+E507)</f>
        <v/>
      </c>
      <c r="F315" s="98">
        <f>IF(F2043&gt;0,Distributors_stock_balance!$G$16+F699-Results!F140+F2427,F699+Distributors_stock_balance!$G$16+F507)</f>
        <v/>
      </c>
      <c r="J315" s="98" t="n"/>
      <c r="K315" s="98" t="n"/>
      <c r="L315" s="98" t="n"/>
    </row>
    <row r="316">
      <c r="C316" s="13" t="n">
        <v>129</v>
      </c>
      <c r="D316" s="98">
        <f>IF(D2044&gt;0,Distributors_stock_balance!$G$16+D700-Results!D141+D2428,D700+Distributors_stock_balance!$G$16+D508)</f>
        <v/>
      </c>
      <c r="E316" s="98">
        <f>IF(E2044&gt;0,Distributors_stock_balance!$G$16+E700-Results!E141+E2428,E700+Distributors_stock_balance!$G$16+E508)</f>
        <v/>
      </c>
      <c r="F316" s="98">
        <f>IF(F2044&gt;0,Distributors_stock_balance!$G$16+F700-Results!F141+F2428,F700+Distributors_stock_balance!$G$16+F508)</f>
        <v/>
      </c>
      <c r="J316" s="98" t="n"/>
      <c r="K316" s="98" t="n"/>
      <c r="L316" s="98" t="n"/>
    </row>
    <row r="317">
      <c r="C317" s="13" t="n">
        <v>130</v>
      </c>
      <c r="D317" s="98">
        <f>IF(D2045&gt;0,Distributors_stock_balance!$G$16+D701-Results!D142+D2429,D701+Distributors_stock_balance!$G$16+D509)</f>
        <v/>
      </c>
      <c r="E317" s="98">
        <f>IF(E2045&gt;0,Distributors_stock_balance!$G$16+E701-Results!E142+E2429,E701+Distributors_stock_balance!$G$16+E509)</f>
        <v/>
      </c>
      <c r="F317" s="98">
        <f>IF(F2045&gt;0,Distributors_stock_balance!$G$16+F701-Results!F142+F2429,F701+Distributors_stock_balance!$G$16+F509)</f>
        <v/>
      </c>
      <c r="J317" s="98" t="n"/>
      <c r="K317" s="98" t="n"/>
      <c r="L317" s="98" t="n"/>
    </row>
    <row r="318">
      <c r="C318" s="13" t="n">
        <v>131</v>
      </c>
      <c r="D318" s="98">
        <f>IF(D2046&gt;0,Distributors_stock_balance!$G$16+D702-Results!D143+D2430,D702+Distributors_stock_balance!$G$16+D510)</f>
        <v/>
      </c>
      <c r="E318" s="98">
        <f>IF(E2046&gt;0,Distributors_stock_balance!$G$16+E702-Results!E143+E2430,E702+Distributors_stock_balance!$G$16+E510)</f>
        <v/>
      </c>
      <c r="F318" s="98">
        <f>IF(F2046&gt;0,Distributors_stock_balance!$G$16+F702-Results!F143+F2430,F702+Distributors_stock_balance!$G$16+F510)</f>
        <v/>
      </c>
      <c r="J318" s="98" t="n"/>
      <c r="K318" s="98" t="n"/>
      <c r="L318" s="98" t="n"/>
    </row>
    <row r="319">
      <c r="C319" s="13" t="n">
        <v>132</v>
      </c>
      <c r="D319" s="98">
        <f>IF(D2047&gt;0,Distributors_stock_balance!$G$16+D703-Results!D144+D2431,D703+Distributors_stock_balance!$G$16+D511)</f>
        <v/>
      </c>
      <c r="E319" s="98">
        <f>IF(E2047&gt;0,Distributors_stock_balance!$G$16+E703-Results!E144+E2431,E703+Distributors_stock_balance!$G$16+E511)</f>
        <v/>
      </c>
      <c r="F319" s="98">
        <f>IF(F2047&gt;0,Distributors_stock_balance!$G$16+F703-Results!F144+F2431,F703+Distributors_stock_balance!$G$16+F511)</f>
        <v/>
      </c>
      <c r="J319" s="98" t="n"/>
      <c r="K319" s="98" t="n"/>
      <c r="L319" s="98" t="n"/>
    </row>
    <row r="320">
      <c r="C320" s="13" t="n">
        <v>133</v>
      </c>
      <c r="D320" s="98">
        <f>IF(D2048&gt;0,Distributors_stock_balance!$G$16+D704-Results!D145+D2432,D704+Distributors_stock_balance!$G$16+D512)</f>
        <v/>
      </c>
      <c r="E320" s="98">
        <f>IF(E2048&gt;0,Distributors_stock_balance!$G$16+E704-Results!E145+E2432,E704+Distributors_stock_balance!$G$16+E512)</f>
        <v/>
      </c>
      <c r="F320" s="98">
        <f>IF(F2048&gt;0,Distributors_stock_balance!$G$16+F704-Results!F145+F2432,F704+Distributors_stock_balance!$G$16+F512)</f>
        <v/>
      </c>
      <c r="J320" s="98" t="n"/>
      <c r="K320" s="98" t="n"/>
      <c r="L320" s="98" t="n"/>
    </row>
    <row r="321">
      <c r="C321" s="13" t="n">
        <v>134</v>
      </c>
      <c r="D321" s="98">
        <f>IF(D2049&gt;0,Distributors_stock_balance!$G$16+D705-Results!D146+D2433,D705+Distributors_stock_balance!$G$16+D513)</f>
        <v/>
      </c>
      <c r="E321" s="98">
        <f>IF(E2049&gt;0,Distributors_stock_balance!$G$16+E705-Results!E146+E2433,E705+Distributors_stock_balance!$G$16+E513)</f>
        <v/>
      </c>
      <c r="F321" s="98">
        <f>IF(F2049&gt;0,Distributors_stock_balance!$G$16+F705-Results!F146+F2433,F705+Distributors_stock_balance!$G$16+F513)</f>
        <v/>
      </c>
      <c r="J321" s="98" t="n"/>
      <c r="K321" s="98" t="n"/>
      <c r="L321" s="98" t="n"/>
    </row>
    <row r="322">
      <c r="C322" s="13" t="n">
        <v>135</v>
      </c>
      <c r="D322" s="98">
        <f>IF(D2050&gt;0,Distributors_stock_balance!$G$16+D706-Results!D147+D2434,D706+Distributors_stock_balance!$G$16+D514)</f>
        <v/>
      </c>
      <c r="E322" s="98">
        <f>IF(E2050&gt;0,Distributors_stock_balance!$G$16+E706-Results!E147+E2434,E706+Distributors_stock_balance!$G$16+E514)</f>
        <v/>
      </c>
      <c r="F322" s="98">
        <f>IF(F2050&gt;0,Distributors_stock_balance!$G$16+F706-Results!F147+F2434,F706+Distributors_stock_balance!$G$16+F514)</f>
        <v/>
      </c>
      <c r="J322" s="98" t="n"/>
      <c r="K322" s="98" t="n"/>
      <c r="L322" s="98" t="n"/>
    </row>
    <row r="323">
      <c r="C323" s="13" t="n">
        <v>136</v>
      </c>
      <c r="D323" s="98">
        <f>IF(D2051&gt;0,Distributors_stock_balance!$G$16+D707-Results!D148+D2435,D707+Distributors_stock_balance!$G$16+D515)</f>
        <v/>
      </c>
      <c r="E323" s="98">
        <f>IF(E2051&gt;0,Distributors_stock_balance!$G$16+E707-Results!E148+E2435,E707+Distributors_stock_balance!$G$16+E515)</f>
        <v/>
      </c>
      <c r="F323" s="98">
        <f>IF(F2051&gt;0,Distributors_stock_balance!$G$16+F707-Results!F148+F2435,F707+Distributors_stock_balance!$G$16+F515)</f>
        <v/>
      </c>
      <c r="J323" s="98" t="n"/>
      <c r="K323" s="98" t="n"/>
      <c r="L323" s="98" t="n"/>
    </row>
    <row r="324">
      <c r="C324" s="13" t="n">
        <v>137</v>
      </c>
      <c r="D324" s="98">
        <f>IF(D2052&gt;0,Distributors_stock_balance!$G$16+D708-Results!D149+D2436,D708+Distributors_stock_balance!$G$16+D516)</f>
        <v/>
      </c>
      <c r="E324" s="98">
        <f>IF(E2052&gt;0,Distributors_stock_balance!$G$16+E708-Results!E149+E2436,E708+Distributors_stock_balance!$G$16+E516)</f>
        <v/>
      </c>
      <c r="F324" s="98">
        <f>IF(F2052&gt;0,Distributors_stock_balance!$G$16+F708-Results!F149+F2436,F708+Distributors_stock_balance!$G$16+F516)</f>
        <v/>
      </c>
      <c r="J324" s="98" t="n"/>
      <c r="K324" s="98" t="n"/>
      <c r="L324" s="98" t="n"/>
    </row>
    <row r="325">
      <c r="C325" s="13" t="n">
        <v>138</v>
      </c>
      <c r="D325" s="98">
        <f>IF(D2053&gt;0,Distributors_stock_balance!$G$16+D709-Results!D150+D2437,D709+Distributors_stock_balance!$G$16+D517)</f>
        <v/>
      </c>
      <c r="E325" s="98">
        <f>IF(E2053&gt;0,Distributors_stock_balance!$G$16+E709-Results!E150+E2437,E709+Distributors_stock_balance!$G$16+E517)</f>
        <v/>
      </c>
      <c r="F325" s="98">
        <f>IF(F2053&gt;0,Distributors_stock_balance!$G$16+F709-Results!F150+F2437,F709+Distributors_stock_balance!$G$16+F517)</f>
        <v/>
      </c>
      <c r="J325" s="98" t="n"/>
      <c r="K325" s="98" t="n"/>
      <c r="L325" s="98" t="n"/>
    </row>
    <row r="326">
      <c r="C326" s="13" t="n">
        <v>139</v>
      </c>
      <c r="D326" s="98">
        <f>IF(D2054&gt;0,Distributors_stock_balance!$G$16+D710-Results!D151+D2438,D710+Distributors_stock_balance!$G$16+D518)</f>
        <v/>
      </c>
      <c r="E326" s="98">
        <f>IF(E2054&gt;0,Distributors_stock_balance!$G$16+E710-Results!E151+E2438,E710+Distributors_stock_balance!$G$16+E518)</f>
        <v/>
      </c>
      <c r="F326" s="98">
        <f>IF(F2054&gt;0,Distributors_stock_balance!$G$16+F710-Results!F151+F2438,F710+Distributors_stock_balance!$G$16+F518)</f>
        <v/>
      </c>
      <c r="J326" s="98" t="n"/>
      <c r="K326" s="98" t="n"/>
      <c r="L326" s="98" t="n"/>
    </row>
    <row r="327">
      <c r="C327" s="13" t="n">
        <v>140</v>
      </c>
      <c r="D327" s="98">
        <f>IF(D2055&gt;0,Distributors_stock_balance!$G$16+D711-Results!D152+D2439,D711+Distributors_stock_balance!$G$16+D519)</f>
        <v/>
      </c>
      <c r="E327" s="98">
        <f>IF(E2055&gt;0,Distributors_stock_balance!$G$16+E711-Results!E152+E2439,E711+Distributors_stock_balance!$G$16+E519)</f>
        <v/>
      </c>
      <c r="F327" s="98">
        <f>IF(F2055&gt;0,Distributors_stock_balance!$G$16+F711-Results!F152+F2439,F711+Distributors_stock_balance!$G$16+F519)</f>
        <v/>
      </c>
      <c r="J327" s="98" t="n"/>
      <c r="K327" s="98" t="n"/>
      <c r="L327" s="98" t="n"/>
    </row>
    <row r="328">
      <c r="C328" s="13" t="n">
        <v>141</v>
      </c>
      <c r="D328" s="98">
        <f>IF(D2056&gt;0,Distributors_stock_balance!$G$16+D712-Results!D153+D2440,D712+Distributors_stock_balance!$G$16+D520)</f>
        <v/>
      </c>
      <c r="E328" s="98">
        <f>IF(E2056&gt;0,Distributors_stock_balance!$G$16+E712-Results!E153+E2440,E712+Distributors_stock_balance!$G$16+E520)</f>
        <v/>
      </c>
      <c r="F328" s="98">
        <f>IF(F2056&gt;0,Distributors_stock_balance!$G$16+F712-Results!F153+F2440,F712+Distributors_stock_balance!$G$16+F520)</f>
        <v/>
      </c>
      <c r="J328" s="98" t="n"/>
      <c r="K328" s="98" t="n"/>
      <c r="L328" s="98" t="n"/>
    </row>
    <row r="329">
      <c r="C329" s="13" t="n">
        <v>142</v>
      </c>
      <c r="D329" s="98">
        <f>IF(D2057&gt;0,Distributors_stock_balance!$G$16+D713-Results!D154+D2441,D713+Distributors_stock_balance!$G$16+D521)</f>
        <v/>
      </c>
      <c r="E329" s="98">
        <f>IF(E2057&gt;0,Distributors_stock_balance!$G$16+E713-Results!E154+E2441,E713+Distributors_stock_balance!$G$16+E521)</f>
        <v/>
      </c>
      <c r="F329" s="98">
        <f>IF(F2057&gt;0,Distributors_stock_balance!$G$16+F713-Results!F154+F2441,F713+Distributors_stock_balance!$G$16+F521)</f>
        <v/>
      </c>
      <c r="J329" s="98" t="n"/>
      <c r="K329" s="98" t="n"/>
      <c r="L329" s="98" t="n"/>
    </row>
    <row r="330">
      <c r="C330" s="13" t="n">
        <v>143</v>
      </c>
      <c r="D330" s="98">
        <f>IF(D2058&gt;0,Distributors_stock_balance!$G$16+D714-Results!D155+D2442,D714+Distributors_stock_balance!$G$16+D522)</f>
        <v/>
      </c>
      <c r="E330" s="98">
        <f>IF(E2058&gt;0,Distributors_stock_balance!$G$16+E714-Results!E155+E2442,E714+Distributors_stock_balance!$G$16+E522)</f>
        <v/>
      </c>
      <c r="F330" s="98">
        <f>IF(F2058&gt;0,Distributors_stock_balance!$G$16+F714-Results!F155+F2442,F714+Distributors_stock_balance!$G$16+F522)</f>
        <v/>
      </c>
      <c r="J330" s="98" t="n"/>
      <c r="K330" s="98" t="n"/>
      <c r="L330" s="98" t="n"/>
    </row>
    <row r="331">
      <c r="C331" s="13" t="n">
        <v>144</v>
      </c>
      <c r="D331" s="98">
        <f>IF(D2059&gt;0,Distributors_stock_balance!$G$16+D715-Results!D156+D2443,D715+Distributors_stock_balance!$G$16+D523)</f>
        <v/>
      </c>
      <c r="E331" s="98">
        <f>IF(E2059&gt;0,Distributors_stock_balance!$G$16+E715-Results!E156+E2443,E715+Distributors_stock_balance!$G$16+E523)</f>
        <v/>
      </c>
      <c r="F331" s="98">
        <f>IF(F2059&gt;0,Distributors_stock_balance!$G$16+F715-Results!F156+F2443,F715+Distributors_stock_balance!$G$16+F523)</f>
        <v/>
      </c>
      <c r="J331" s="98" t="n"/>
      <c r="K331" s="98" t="n"/>
      <c r="L331" s="98" t="n"/>
    </row>
    <row r="332">
      <c r="C332" s="13" t="n">
        <v>145</v>
      </c>
      <c r="D332" s="98">
        <f>IF(D2060&gt;0,Distributors_stock_balance!$G$16+D716-Results!D157+D2444,D716+Distributors_stock_balance!$G$16+D524)</f>
        <v/>
      </c>
      <c r="E332" s="98">
        <f>IF(E2060&gt;0,Distributors_stock_balance!$G$16+E716-Results!E157+E2444,E716+Distributors_stock_balance!$G$16+E524)</f>
        <v/>
      </c>
      <c r="F332" s="98">
        <f>IF(F2060&gt;0,Distributors_stock_balance!$G$16+F716-Results!F157+F2444,F716+Distributors_stock_balance!$G$16+F524)</f>
        <v/>
      </c>
      <c r="J332" s="98" t="n"/>
      <c r="K332" s="98" t="n"/>
      <c r="L332" s="98" t="n"/>
    </row>
    <row r="333">
      <c r="C333" s="13" t="n">
        <v>146</v>
      </c>
      <c r="D333" s="98">
        <f>IF(D2061&gt;0,Distributors_stock_balance!$G$16+D717-Results!D158+D2445,D717+Distributors_stock_balance!$G$16+D525)</f>
        <v/>
      </c>
      <c r="E333" s="98">
        <f>IF(E2061&gt;0,Distributors_stock_balance!$G$16+E717-Results!E158+E2445,E717+Distributors_stock_balance!$G$16+E525)</f>
        <v/>
      </c>
      <c r="F333" s="98">
        <f>IF(F2061&gt;0,Distributors_stock_balance!$G$16+F717-Results!F158+F2445,F717+Distributors_stock_balance!$G$16+F525)</f>
        <v/>
      </c>
      <c r="J333" s="98" t="n"/>
      <c r="K333" s="98" t="n"/>
      <c r="L333" s="98" t="n"/>
    </row>
    <row r="334">
      <c r="C334" s="13" t="n">
        <v>147</v>
      </c>
      <c r="D334" s="98">
        <f>IF(D2062&gt;0,Distributors_stock_balance!$G$16+D718-Results!D159+D2446,D718+Distributors_stock_balance!$G$16+D526)</f>
        <v/>
      </c>
      <c r="E334" s="98">
        <f>IF(E2062&gt;0,Distributors_stock_balance!$G$16+E718-Results!E159+E2446,E718+Distributors_stock_balance!$G$16+E526)</f>
        <v/>
      </c>
      <c r="F334" s="98">
        <f>IF(F2062&gt;0,Distributors_stock_balance!$G$16+F718-Results!F159+F2446,F718+Distributors_stock_balance!$G$16+F526)</f>
        <v/>
      </c>
      <c r="J334" s="98" t="n"/>
      <c r="K334" s="98" t="n"/>
      <c r="L334" s="98" t="n"/>
    </row>
    <row r="335">
      <c r="C335" s="13" t="n">
        <v>148</v>
      </c>
      <c r="D335" s="98">
        <f>IF(D2063&gt;0,Distributors_stock_balance!$G$16+D719-Results!D160+D2447,D719+Distributors_stock_balance!$G$16+D527)</f>
        <v/>
      </c>
      <c r="E335" s="98">
        <f>IF(E2063&gt;0,Distributors_stock_balance!$G$16+E719-Results!E160+E2447,E719+Distributors_stock_balance!$G$16+E527)</f>
        <v/>
      </c>
      <c r="F335" s="98">
        <f>IF(F2063&gt;0,Distributors_stock_balance!$G$16+F719-Results!F160+F2447,F719+Distributors_stock_balance!$G$16+F527)</f>
        <v/>
      </c>
      <c r="J335" s="98" t="n"/>
      <c r="K335" s="98" t="n"/>
      <c r="L335" s="98" t="n"/>
    </row>
    <row r="336">
      <c r="C336" s="13" t="n">
        <v>149</v>
      </c>
      <c r="D336" s="98">
        <f>IF(D2064&gt;0,Distributors_stock_balance!$G$16+D720-Results!D161+D2448,D720+Distributors_stock_balance!$G$16+D528)</f>
        <v/>
      </c>
      <c r="E336" s="98">
        <f>IF(E2064&gt;0,Distributors_stock_balance!$G$16+E720-Results!E161+E2448,E720+Distributors_stock_balance!$G$16+E528)</f>
        <v/>
      </c>
      <c r="F336" s="98">
        <f>IF(F2064&gt;0,Distributors_stock_balance!$G$16+F720-Results!F161+F2448,F720+Distributors_stock_balance!$G$16+F528)</f>
        <v/>
      </c>
      <c r="J336" s="98" t="n"/>
      <c r="K336" s="98" t="n"/>
      <c r="L336" s="98" t="n"/>
    </row>
    <row r="337">
      <c r="C337" s="13" t="n">
        <v>150</v>
      </c>
      <c r="D337" s="98">
        <f>IF(D2065&gt;0,Distributors_stock_balance!$G$16+D721-Results!D162+D2449,D721+Distributors_stock_balance!$G$16+D529)</f>
        <v/>
      </c>
      <c r="E337" s="98">
        <f>IF(E2065&gt;0,Distributors_stock_balance!$G$16+E721-Results!E162+E2449,E721+Distributors_stock_balance!$G$16+E529)</f>
        <v/>
      </c>
      <c r="F337" s="98">
        <f>IF(F2065&gt;0,Distributors_stock_balance!$G$16+F721-Results!F162+F2449,F721+Distributors_stock_balance!$G$16+F529)</f>
        <v/>
      </c>
      <c r="J337" s="98" t="n"/>
      <c r="K337" s="98" t="n"/>
      <c r="L337" s="98" t="n"/>
    </row>
    <row r="338">
      <c r="C338" s="13" t="n">
        <v>151</v>
      </c>
      <c r="D338" s="98">
        <f>IF(D2066&gt;0,Distributors_stock_balance!$G$16+D722-Results!D163+D2450,D722+Distributors_stock_balance!$G$16+D530)</f>
        <v/>
      </c>
      <c r="E338" s="98">
        <f>IF(E2066&gt;0,Distributors_stock_balance!$G$16+E722-Results!E163+E2450,E722+Distributors_stock_balance!$G$16+E530)</f>
        <v/>
      </c>
      <c r="F338" s="98">
        <f>IF(F2066&gt;0,Distributors_stock_balance!$G$16+F722-Results!F163+F2450,F722+Distributors_stock_balance!$G$16+F530)</f>
        <v/>
      </c>
      <c r="J338" s="98" t="n"/>
      <c r="K338" s="98" t="n"/>
      <c r="L338" s="98" t="n"/>
    </row>
    <row r="339">
      <c r="C339" s="13" t="n">
        <v>152</v>
      </c>
      <c r="D339" s="98">
        <f>IF(D2067&gt;0,Distributors_stock_balance!$G$16+D723-Results!D164+D2451,D723+Distributors_stock_balance!$G$16+D531)</f>
        <v/>
      </c>
      <c r="E339" s="98">
        <f>IF(E2067&gt;0,Distributors_stock_balance!$G$16+E723-Results!E164+E2451,E723+Distributors_stock_balance!$G$16+E531)</f>
        <v/>
      </c>
      <c r="F339" s="98">
        <f>IF(F2067&gt;0,Distributors_stock_balance!$G$16+F723-Results!F164+F2451,F723+Distributors_stock_balance!$G$16+F531)</f>
        <v/>
      </c>
      <c r="J339" s="98" t="n"/>
      <c r="K339" s="98" t="n"/>
      <c r="L339" s="98" t="n"/>
    </row>
    <row r="340">
      <c r="C340" s="13" t="n">
        <v>153</v>
      </c>
      <c r="D340" s="98">
        <f>IF(D2068&gt;0,Distributors_stock_balance!$G$16+D724-Results!D165+D2452,D724+Distributors_stock_balance!$G$16+D532)</f>
        <v/>
      </c>
      <c r="E340" s="98">
        <f>IF(E2068&gt;0,Distributors_stock_balance!$G$16+E724-Results!E165+E2452,E724+Distributors_stock_balance!$G$16+E532)</f>
        <v/>
      </c>
      <c r="F340" s="98">
        <f>IF(F2068&gt;0,Distributors_stock_balance!$G$16+F724-Results!F165+F2452,F724+Distributors_stock_balance!$G$16+F532)</f>
        <v/>
      </c>
      <c r="J340" s="98" t="n"/>
      <c r="K340" s="98" t="n"/>
      <c r="L340" s="98" t="n"/>
    </row>
    <row r="341">
      <c r="C341" s="13" t="n">
        <v>154</v>
      </c>
      <c r="D341" s="98">
        <f>IF(D2069&gt;0,Distributors_stock_balance!$G$16+D725-Results!D166+D2453,D725+Distributors_stock_balance!$G$16+D533)</f>
        <v/>
      </c>
      <c r="E341" s="98">
        <f>IF(E2069&gt;0,Distributors_stock_balance!$G$16+E725-Results!E166+E2453,E725+Distributors_stock_balance!$G$16+E533)</f>
        <v/>
      </c>
      <c r="F341" s="98">
        <f>IF(F2069&gt;0,Distributors_stock_balance!$G$16+F725-Results!F166+F2453,F725+Distributors_stock_balance!$G$16+F533)</f>
        <v/>
      </c>
      <c r="J341" s="98" t="n"/>
      <c r="K341" s="98" t="n"/>
      <c r="L341" s="98" t="n"/>
    </row>
    <row r="342">
      <c r="C342" s="13" t="n">
        <v>155</v>
      </c>
      <c r="D342" s="98">
        <f>IF(D2070&gt;0,Distributors_stock_balance!$G$16+D726-Results!D167+D2454,D726+Distributors_stock_balance!$G$16+D534)</f>
        <v/>
      </c>
      <c r="E342" s="98">
        <f>IF(E2070&gt;0,Distributors_stock_balance!$G$16+E726-Results!E167+E2454,E726+Distributors_stock_balance!$G$16+E534)</f>
        <v/>
      </c>
      <c r="F342" s="98">
        <f>IF(F2070&gt;0,Distributors_stock_balance!$G$16+F726-Results!F167+F2454,F726+Distributors_stock_balance!$G$16+F534)</f>
        <v/>
      </c>
      <c r="J342" s="98" t="n"/>
      <c r="K342" s="98" t="n"/>
      <c r="L342" s="98" t="n"/>
    </row>
    <row r="343">
      <c r="C343" s="13" t="n">
        <v>156</v>
      </c>
      <c r="D343" s="98">
        <f>IF(D2071&gt;0,Distributors_stock_balance!$G$16+D727-Results!D168+D2455,D727+Distributors_stock_balance!$G$16+D535)</f>
        <v/>
      </c>
      <c r="E343" s="98">
        <f>IF(E2071&gt;0,Distributors_stock_balance!$G$16+E727-Results!E168+E2455,E727+Distributors_stock_balance!$G$16+E535)</f>
        <v/>
      </c>
      <c r="F343" s="98">
        <f>IF(F2071&gt;0,Distributors_stock_balance!$G$16+F727-Results!F168+F2455,F727+Distributors_stock_balance!$G$16+F535)</f>
        <v/>
      </c>
      <c r="J343" s="98" t="n"/>
      <c r="K343" s="98" t="n"/>
      <c r="L343" s="98" t="n"/>
    </row>
    <row r="344">
      <c r="C344" s="13" t="n">
        <v>157</v>
      </c>
      <c r="D344" s="98">
        <f>IF(D2072&gt;0,Distributors_stock_balance!$G$16+D728-Results!D169+D2456,D728+Distributors_stock_balance!$G$16+D536)</f>
        <v/>
      </c>
      <c r="E344" s="98">
        <f>IF(E2072&gt;0,Distributors_stock_balance!$G$16+E728-Results!E169+E2456,E728+Distributors_stock_balance!$G$16+E536)</f>
        <v/>
      </c>
      <c r="F344" s="98">
        <f>IF(F2072&gt;0,Distributors_stock_balance!$G$16+F728-Results!F169+F2456,F728+Distributors_stock_balance!$G$16+F536)</f>
        <v/>
      </c>
      <c r="J344" s="98" t="n"/>
      <c r="K344" s="98" t="n"/>
      <c r="L344" s="98" t="n"/>
    </row>
    <row r="345">
      <c r="C345" s="13" t="n">
        <v>158</v>
      </c>
      <c r="D345" s="98">
        <f>IF(D2073&gt;0,Distributors_stock_balance!$G$16+D729-Results!D170+D2457,D729+Distributors_stock_balance!$G$16+D537)</f>
        <v/>
      </c>
      <c r="E345" s="98">
        <f>IF(E2073&gt;0,Distributors_stock_balance!$G$16+E729-Results!E170+E2457,E729+Distributors_stock_balance!$G$16+E537)</f>
        <v/>
      </c>
      <c r="F345" s="98">
        <f>IF(F2073&gt;0,Distributors_stock_balance!$G$16+F729-Results!F170+F2457,F729+Distributors_stock_balance!$G$16+F537)</f>
        <v/>
      </c>
      <c r="J345" s="98" t="n"/>
      <c r="K345" s="98" t="n"/>
      <c r="L345" s="98" t="n"/>
    </row>
    <row r="346">
      <c r="C346" s="13" t="n">
        <v>159</v>
      </c>
      <c r="D346" s="98">
        <f>IF(D2074&gt;0,Distributors_stock_balance!$G$16+D730-Results!D171+D2458,D730+Distributors_stock_balance!$G$16+D538)</f>
        <v/>
      </c>
      <c r="E346" s="98">
        <f>IF(E2074&gt;0,Distributors_stock_balance!$G$16+E730-Results!E171+E2458,E730+Distributors_stock_balance!$G$16+E538)</f>
        <v/>
      </c>
      <c r="F346" s="98">
        <f>IF(F2074&gt;0,Distributors_stock_balance!$G$16+F730-Results!F171+F2458,F730+Distributors_stock_balance!$G$16+F538)</f>
        <v/>
      </c>
      <c r="J346" s="98" t="n"/>
      <c r="K346" s="98" t="n"/>
      <c r="L346" s="98" t="n"/>
    </row>
    <row r="347">
      <c r="C347" s="13" t="n">
        <v>160</v>
      </c>
      <c r="D347" s="98">
        <f>IF(D2075&gt;0,Distributors_stock_balance!$G$16+D731-Results!D172+D2459,D731+Distributors_stock_balance!$G$16+D539)</f>
        <v/>
      </c>
      <c r="E347" s="98">
        <f>IF(E2075&gt;0,Distributors_stock_balance!$G$16+E731-Results!E172+E2459,E731+Distributors_stock_balance!$G$16+E539)</f>
        <v/>
      </c>
      <c r="F347" s="98">
        <f>IF(F2075&gt;0,Distributors_stock_balance!$G$16+F731-Results!F172+F2459,F731+Distributors_stock_balance!$G$16+F539)</f>
        <v/>
      </c>
      <c r="J347" s="98" t="n"/>
      <c r="K347" s="98" t="n"/>
      <c r="L347" s="98" t="n"/>
    </row>
    <row r="348">
      <c r="C348" s="13" t="n">
        <v>161</v>
      </c>
      <c r="D348" s="98">
        <f>IF(D2076&gt;0,Distributors_stock_balance!$G$16+D732-Results!D173+D2460,D732+Distributors_stock_balance!$G$16+D540)</f>
        <v/>
      </c>
      <c r="E348" s="98">
        <f>IF(E2076&gt;0,Distributors_stock_balance!$G$16+E732-Results!E173+E2460,E732+Distributors_stock_balance!$G$16+E540)</f>
        <v/>
      </c>
      <c r="F348" s="98">
        <f>IF(F2076&gt;0,Distributors_stock_balance!$G$16+F732-Results!F173+F2460,F732+Distributors_stock_balance!$G$16+F540)</f>
        <v/>
      </c>
      <c r="J348" s="98" t="n"/>
      <c r="K348" s="98" t="n"/>
      <c r="L348" s="98" t="n"/>
    </row>
    <row r="349">
      <c r="C349" s="13" t="n">
        <v>162</v>
      </c>
      <c r="D349" s="98">
        <f>IF(D2077&gt;0,Distributors_stock_balance!$G$16+D733-Results!D174+D2461,D733+Distributors_stock_balance!$G$16+D541)</f>
        <v/>
      </c>
      <c r="E349" s="98">
        <f>IF(E2077&gt;0,Distributors_stock_balance!$G$16+E733-Results!E174+E2461,E733+Distributors_stock_balance!$G$16+E541)</f>
        <v/>
      </c>
      <c r="F349" s="98">
        <f>IF(F2077&gt;0,Distributors_stock_balance!$G$16+F733-Results!F174+F2461,F733+Distributors_stock_balance!$G$16+F541)</f>
        <v/>
      </c>
      <c r="J349" s="98" t="n"/>
      <c r="K349" s="98" t="n"/>
      <c r="L349" s="98" t="n"/>
    </row>
    <row r="350">
      <c r="C350" s="13" t="n">
        <v>163</v>
      </c>
      <c r="D350" s="98">
        <f>IF(D2078&gt;0,Distributors_stock_balance!$G$16+D734-Results!D175+D2462,D734+Distributors_stock_balance!$G$16+D542)</f>
        <v/>
      </c>
      <c r="E350" s="98">
        <f>IF(E2078&gt;0,Distributors_stock_balance!$G$16+E734-Results!E175+E2462,E734+Distributors_stock_balance!$G$16+E542)</f>
        <v/>
      </c>
      <c r="F350" s="98">
        <f>IF(F2078&gt;0,Distributors_stock_balance!$G$16+F734-Results!F175+F2462,F734+Distributors_stock_balance!$G$16+F542)</f>
        <v/>
      </c>
      <c r="J350" s="98" t="n"/>
      <c r="K350" s="98" t="n"/>
      <c r="L350" s="98" t="n"/>
    </row>
    <row r="351">
      <c r="C351" s="13" t="n">
        <v>164</v>
      </c>
      <c r="D351" s="98">
        <f>IF(D2079&gt;0,Distributors_stock_balance!$G$16+D735-Results!D176+D2463,D735+Distributors_stock_balance!$G$16+D543)</f>
        <v/>
      </c>
      <c r="E351" s="98">
        <f>IF(E2079&gt;0,Distributors_stock_balance!$G$16+E735-Results!E176+E2463,E735+Distributors_stock_balance!$G$16+E543)</f>
        <v/>
      </c>
      <c r="F351" s="98">
        <f>IF(F2079&gt;0,Distributors_stock_balance!$G$16+F735-Results!F176+F2463,F735+Distributors_stock_balance!$G$16+F543)</f>
        <v/>
      </c>
      <c r="J351" s="98" t="n"/>
      <c r="K351" s="98" t="n"/>
      <c r="L351" s="98" t="n"/>
    </row>
    <row r="352">
      <c r="C352" s="13" t="n">
        <v>165</v>
      </c>
      <c r="D352" s="98">
        <f>IF(D2080&gt;0,Distributors_stock_balance!$G$16+D736-Results!D177+D2464,D736+Distributors_stock_balance!$G$16+D544)</f>
        <v/>
      </c>
      <c r="E352" s="98">
        <f>IF(E2080&gt;0,Distributors_stock_balance!$G$16+E736-Results!E177+E2464,E736+Distributors_stock_balance!$G$16+E544)</f>
        <v/>
      </c>
      <c r="F352" s="98">
        <f>IF(F2080&gt;0,Distributors_stock_balance!$G$16+F736-Results!F177+F2464,F736+Distributors_stock_balance!$G$16+F544)</f>
        <v/>
      </c>
      <c r="J352" s="98" t="n"/>
      <c r="K352" s="98" t="n"/>
      <c r="L352" s="98" t="n"/>
    </row>
    <row r="353">
      <c r="C353" s="13" t="n">
        <v>166</v>
      </c>
      <c r="D353" s="98">
        <f>IF(D2081&gt;0,Distributors_stock_balance!$G$16+D737-Results!D178+D2465,D737+Distributors_stock_balance!$G$16+D545)</f>
        <v/>
      </c>
      <c r="E353" s="98">
        <f>IF(E2081&gt;0,Distributors_stock_balance!$G$16+E737-Results!E178+E2465,E737+Distributors_stock_balance!$G$16+E545)</f>
        <v/>
      </c>
      <c r="F353" s="98">
        <f>IF(F2081&gt;0,Distributors_stock_balance!$G$16+F737-Results!F178+F2465,F737+Distributors_stock_balance!$G$16+F545)</f>
        <v/>
      </c>
      <c r="J353" s="98" t="n"/>
      <c r="K353" s="98" t="n"/>
      <c r="L353" s="98" t="n"/>
    </row>
    <row r="354">
      <c r="C354" s="13" t="n">
        <v>167</v>
      </c>
      <c r="D354" s="98">
        <f>IF(D2082&gt;0,Distributors_stock_balance!$G$16+D738-Results!D179+D2466,D738+Distributors_stock_balance!$G$16+D546)</f>
        <v/>
      </c>
      <c r="E354" s="98">
        <f>IF(E2082&gt;0,Distributors_stock_balance!$G$16+E738-Results!E179+E2466,E738+Distributors_stock_balance!$G$16+E546)</f>
        <v/>
      </c>
      <c r="F354" s="98">
        <f>IF(F2082&gt;0,Distributors_stock_balance!$G$16+F738-Results!F179+F2466,F738+Distributors_stock_balance!$G$16+F546)</f>
        <v/>
      </c>
      <c r="J354" s="98" t="n"/>
      <c r="K354" s="98" t="n"/>
      <c r="L354" s="98" t="n"/>
    </row>
    <row r="355">
      <c r="C355" s="13" t="n">
        <v>168</v>
      </c>
      <c r="D355" s="98">
        <f>IF(D2083&gt;0,Distributors_stock_balance!$G$16+D739-Results!D180+D2467,D739+Distributors_stock_balance!$G$16+D547)</f>
        <v/>
      </c>
      <c r="E355" s="98">
        <f>IF(E2083&gt;0,Distributors_stock_balance!$G$16+E739-Results!E180+E2467,E739+Distributors_stock_balance!$G$16+E547)</f>
        <v/>
      </c>
      <c r="F355" s="98">
        <f>IF(F2083&gt;0,Distributors_stock_balance!$G$16+F739-Results!F180+F2467,F739+Distributors_stock_balance!$G$16+F547)</f>
        <v/>
      </c>
      <c r="J355" s="98" t="n"/>
      <c r="K355" s="98" t="n"/>
      <c r="L355" s="98" t="n"/>
    </row>
    <row r="356">
      <c r="C356" s="13" t="n">
        <v>169</v>
      </c>
      <c r="D356" s="98">
        <f>IF(D2084&gt;0,Distributors_stock_balance!$G$16+D740-Results!D181+D2468,D740+Distributors_stock_balance!$G$16+D548)</f>
        <v/>
      </c>
      <c r="E356" s="98">
        <f>IF(E2084&gt;0,Distributors_stock_balance!$G$16+E740-Results!E181+E2468,E740+Distributors_stock_balance!$G$16+E548)</f>
        <v/>
      </c>
      <c r="F356" s="98">
        <f>IF(F2084&gt;0,Distributors_stock_balance!$G$16+F740-Results!F181+F2468,F740+Distributors_stock_balance!$G$16+F548)</f>
        <v/>
      </c>
      <c r="J356" s="98" t="n"/>
      <c r="K356" s="98" t="n"/>
      <c r="L356" s="98" t="n"/>
    </row>
    <row r="357">
      <c r="C357" s="13" t="n">
        <v>170</v>
      </c>
      <c r="D357" s="98">
        <f>IF(D2085&gt;0,Distributors_stock_balance!$G$16+D741-Results!D182+D2469,D741+Distributors_stock_balance!$G$16+D549)</f>
        <v/>
      </c>
      <c r="E357" s="98">
        <f>IF(E2085&gt;0,Distributors_stock_balance!$G$16+E741-Results!E182+E2469,E741+Distributors_stock_balance!$G$16+E549)</f>
        <v/>
      </c>
      <c r="F357" s="98">
        <f>IF(F2085&gt;0,Distributors_stock_balance!$G$16+F741-Results!F182+F2469,F741+Distributors_stock_balance!$G$16+F549)</f>
        <v/>
      </c>
      <c r="J357" s="98" t="n"/>
      <c r="K357" s="98" t="n"/>
      <c r="L357" s="98" t="n"/>
    </row>
    <row r="358">
      <c r="C358" s="13" t="n">
        <v>171</v>
      </c>
      <c r="D358" s="98">
        <f>IF(D2086&gt;0,Distributors_stock_balance!$G$16+D742-Results!D183+D2470,D742+Distributors_stock_balance!$G$16+D550)</f>
        <v/>
      </c>
      <c r="E358" s="98">
        <f>IF(E2086&gt;0,Distributors_stock_balance!$G$16+E742-Results!E183+E2470,E742+Distributors_stock_balance!$G$16+E550)</f>
        <v/>
      </c>
      <c r="F358" s="98">
        <f>IF(F2086&gt;0,Distributors_stock_balance!$G$16+F742-Results!F183+F2470,F742+Distributors_stock_balance!$G$16+F550)</f>
        <v/>
      </c>
      <c r="J358" s="98" t="n"/>
      <c r="K358" s="98" t="n"/>
      <c r="L358" s="98" t="n"/>
    </row>
    <row r="359">
      <c r="C359" s="13" t="n">
        <v>172</v>
      </c>
      <c r="D359" s="98">
        <f>IF(D2087&gt;0,Distributors_stock_balance!$G$16+D743-Results!D184+D2471,D743+Distributors_stock_balance!$G$16+D551)</f>
        <v/>
      </c>
      <c r="E359" s="98">
        <f>IF(E2087&gt;0,Distributors_stock_balance!$G$16+E743-Results!E184+E2471,E743+Distributors_stock_balance!$G$16+E551)</f>
        <v/>
      </c>
      <c r="F359" s="98">
        <f>IF(F2087&gt;0,Distributors_stock_balance!$G$16+F743-Results!F184+F2471,F743+Distributors_stock_balance!$G$16+F551)</f>
        <v/>
      </c>
      <c r="J359" s="98" t="n"/>
      <c r="K359" s="98" t="n"/>
      <c r="L359" s="98" t="n"/>
    </row>
    <row r="360">
      <c r="C360" s="13" t="n">
        <v>173</v>
      </c>
      <c r="D360" s="98">
        <f>IF(D2088&gt;0,Distributors_stock_balance!$G$16+D744-Results!D185+D2472,D744+Distributors_stock_balance!$G$16+D552)</f>
        <v/>
      </c>
      <c r="E360" s="98">
        <f>IF(E2088&gt;0,Distributors_stock_balance!$G$16+E744-Results!E185+E2472,E744+Distributors_stock_balance!$G$16+E552)</f>
        <v/>
      </c>
      <c r="F360" s="98">
        <f>IF(F2088&gt;0,Distributors_stock_balance!$G$16+F744-Results!F185+F2472,F744+Distributors_stock_balance!$G$16+F552)</f>
        <v/>
      </c>
      <c r="J360" s="98" t="n"/>
      <c r="K360" s="98" t="n"/>
      <c r="L360" s="98" t="n"/>
    </row>
    <row r="361">
      <c r="C361" s="13" t="n">
        <v>174</v>
      </c>
      <c r="D361" s="98">
        <f>IF(D2089&gt;0,Distributors_stock_balance!$G$16+D745-Results!D186+D2473,D745+Distributors_stock_balance!$G$16+D553)</f>
        <v/>
      </c>
      <c r="E361" s="98">
        <f>IF(E2089&gt;0,Distributors_stock_balance!$G$16+E745-Results!E186+E2473,E745+Distributors_stock_balance!$G$16+E553)</f>
        <v/>
      </c>
      <c r="F361" s="98">
        <f>IF(F2089&gt;0,Distributors_stock_balance!$G$16+F745-Results!F186+F2473,F745+Distributors_stock_balance!$G$16+F553)</f>
        <v/>
      </c>
      <c r="J361" s="98" t="n"/>
      <c r="K361" s="98" t="n"/>
      <c r="L361" s="98" t="n"/>
    </row>
    <row r="362">
      <c r="C362" s="13" t="n">
        <v>175</v>
      </c>
      <c r="D362" s="98">
        <f>IF(D2090&gt;0,Distributors_stock_balance!$G$16+D746-Results!D187+D2474,D746+Distributors_stock_balance!$G$16+D554)</f>
        <v/>
      </c>
      <c r="E362" s="98">
        <f>IF(E2090&gt;0,Distributors_stock_balance!$G$16+E746-Results!E187+E2474,E746+Distributors_stock_balance!$G$16+E554)</f>
        <v/>
      </c>
      <c r="F362" s="98">
        <f>IF(F2090&gt;0,Distributors_stock_balance!$G$16+F746-Results!F187+F2474,F746+Distributors_stock_balance!$G$16+F554)</f>
        <v/>
      </c>
      <c r="J362" s="98" t="n"/>
      <c r="K362" s="98" t="n"/>
      <c r="L362" s="98" t="n"/>
    </row>
    <row r="363">
      <c r="C363" s="13" t="n">
        <v>176</v>
      </c>
      <c r="D363" s="98">
        <f>IF(D2091&gt;0,Distributors_stock_balance!$G$16+D747-Results!D188+D2475,D747+Distributors_stock_balance!$G$16+D555)</f>
        <v/>
      </c>
      <c r="E363" s="98">
        <f>IF(E2091&gt;0,Distributors_stock_balance!$G$16+E747-Results!E188+E2475,E747+Distributors_stock_balance!$G$16+E555)</f>
        <v/>
      </c>
      <c r="F363" s="98">
        <f>IF(F2091&gt;0,Distributors_stock_balance!$G$16+F747-Results!F188+F2475,F747+Distributors_stock_balance!$G$16+F555)</f>
        <v/>
      </c>
      <c r="J363" s="98" t="n"/>
      <c r="K363" s="98" t="n"/>
      <c r="L363" s="98" t="n"/>
    </row>
    <row r="364">
      <c r="C364" s="13" t="n">
        <v>177</v>
      </c>
      <c r="D364" s="98">
        <f>IF(D2092&gt;0,Distributors_stock_balance!$G$16+D748-Results!D189+D2476,D748+Distributors_stock_balance!$G$16+D556)</f>
        <v/>
      </c>
      <c r="E364" s="98">
        <f>IF(E2092&gt;0,Distributors_stock_balance!$G$16+E748-Results!E189+E2476,E748+Distributors_stock_balance!$G$16+E556)</f>
        <v/>
      </c>
      <c r="F364" s="98">
        <f>IF(F2092&gt;0,Distributors_stock_balance!$G$16+F748-Results!F189+F2476,F748+Distributors_stock_balance!$G$16+F556)</f>
        <v/>
      </c>
      <c r="J364" s="98" t="n"/>
      <c r="K364" s="98" t="n"/>
      <c r="L364" s="98" t="n"/>
    </row>
    <row r="365">
      <c r="C365" s="13" t="n">
        <v>178</v>
      </c>
      <c r="D365" s="98">
        <f>IF(D2093&gt;0,Distributors_stock_balance!$G$16+D749-Results!D190+D2477,D749+Distributors_stock_balance!$G$16+D557)</f>
        <v/>
      </c>
      <c r="E365" s="98">
        <f>IF(E2093&gt;0,Distributors_stock_balance!$G$16+E749-Results!E190+E2477,E749+Distributors_stock_balance!$G$16+E557)</f>
        <v/>
      </c>
      <c r="F365" s="98">
        <f>IF(F2093&gt;0,Distributors_stock_balance!$G$16+F749-Results!F190+F2477,F749+Distributors_stock_balance!$G$16+F557)</f>
        <v/>
      </c>
      <c r="J365" s="98" t="n"/>
      <c r="K365" s="98" t="n"/>
      <c r="L365" s="98" t="n"/>
    </row>
    <row r="366">
      <c r="C366" s="13" t="n">
        <v>179</v>
      </c>
      <c r="D366" s="98">
        <f>IF(D2094&gt;0,Distributors_stock_balance!$G$16+D750-Results!D191+D2478,D750+Distributors_stock_balance!$G$16+D558)</f>
        <v/>
      </c>
      <c r="E366" s="98">
        <f>IF(E2094&gt;0,Distributors_stock_balance!$G$16+E750-Results!E191+E2478,E750+Distributors_stock_balance!$G$16+E558)</f>
        <v/>
      </c>
      <c r="F366" s="98">
        <f>IF(F2094&gt;0,Distributors_stock_balance!$G$16+F750-Results!F191+F2478,F750+Distributors_stock_balance!$G$16+F558)</f>
        <v/>
      </c>
      <c r="J366" s="98" t="n"/>
      <c r="K366" s="98" t="n"/>
      <c r="L366" s="98" t="n"/>
    </row>
    <row r="367">
      <c r="C367" s="13" t="n">
        <v>180</v>
      </c>
      <c r="D367" s="98">
        <f>IF(D2095&gt;0,Distributors_stock_balance!$G$16+D751-Results!D192+D2479,D751+Distributors_stock_balance!$G$16+D559)</f>
        <v/>
      </c>
      <c r="E367" s="98">
        <f>IF(E2095&gt;0,Distributors_stock_balance!$G$16+E751-Results!E192+E2479,E751+Distributors_stock_balance!$G$16+E559)</f>
        <v/>
      </c>
      <c r="F367" s="98">
        <f>IF(F2095&gt;0,Distributors_stock_balance!$G$16+F751-Results!F192+F2479,F751+Distributors_stock_balance!$G$16+F559)</f>
        <v/>
      </c>
      <c r="J367" s="98" t="n"/>
      <c r="K367" s="98" t="n"/>
      <c r="L367" s="98" t="n"/>
    </row>
    <row r="368">
      <c r="C368" s="13" t="n">
        <v>181</v>
      </c>
      <c r="D368" s="98">
        <f>IF(D2096&gt;0,Distributors_stock_balance!$G$16+D752-Results!D193+D2480,D752+Distributors_stock_balance!$G$16+D560)</f>
        <v/>
      </c>
      <c r="E368" s="98">
        <f>IF(E2096&gt;0,Distributors_stock_balance!$G$16+E752-Results!E193+E2480,E752+Distributors_stock_balance!$G$16+E560)</f>
        <v/>
      </c>
      <c r="F368" s="98">
        <f>IF(F2096&gt;0,Distributors_stock_balance!$G$16+F752-Results!F193+F2480,F752+Distributors_stock_balance!$G$16+F560)</f>
        <v/>
      </c>
      <c r="J368" s="98" t="n"/>
      <c r="K368" s="98" t="n"/>
      <c r="L368" s="98" t="n"/>
    </row>
    <row r="369">
      <c r="C369" s="13" t="n">
        <v>182</v>
      </c>
      <c r="D369" s="98">
        <f>IF(D2097&gt;0,Distributors_stock_balance!$G$16+D753-Results!D194+D2481,D753+Distributors_stock_balance!$G$16+D561)</f>
        <v/>
      </c>
      <c r="E369" s="98">
        <f>IF(E2097&gt;0,Distributors_stock_balance!$G$16+E753-Results!E194+E2481,E753+Distributors_stock_balance!$G$16+E561)</f>
        <v/>
      </c>
      <c r="F369" s="98">
        <f>IF(F2097&gt;0,Distributors_stock_balance!$G$16+F753-Results!F194+F2481,F753+Distributors_stock_balance!$G$16+F561)</f>
        <v/>
      </c>
      <c r="J369" s="98" t="n"/>
      <c r="K369" s="98" t="n"/>
      <c r="L369" s="98" t="n"/>
    </row>
    <row r="370">
      <c r="C370" s="13" t="n">
        <v>183</v>
      </c>
      <c r="D370" s="98">
        <f>IF(D2098&gt;0,Distributors_stock_balance!$G$16+D754-Results!D195+D2482,D754+Distributors_stock_balance!$G$16+D562)</f>
        <v/>
      </c>
      <c r="E370" s="98">
        <f>IF(E2098&gt;0,Distributors_stock_balance!$G$16+E754-Results!E195+E2482,E754+Distributors_stock_balance!$G$16+E562)</f>
        <v/>
      </c>
      <c r="F370" s="98">
        <f>IF(F2098&gt;0,Distributors_stock_balance!$G$16+F754-Results!F195+F2482,F754+Distributors_stock_balance!$G$16+F562)</f>
        <v/>
      </c>
      <c r="J370" s="98" t="n"/>
      <c r="K370" s="98" t="n"/>
      <c r="L370" s="98" t="n"/>
    </row>
    <row r="371">
      <c r="C371" s="13" t="n">
        <v>184</v>
      </c>
      <c r="D371" s="98">
        <f>IF(D2099&gt;0,Distributors_stock_balance!$G$16+D755-Results!D196+D2483,D755+Distributors_stock_balance!$G$16+D563)</f>
        <v/>
      </c>
      <c r="E371" s="98">
        <f>IF(E2099&gt;0,Distributors_stock_balance!$G$16+E755-Results!E196+E2483,E755+Distributors_stock_balance!$G$16+E563)</f>
        <v/>
      </c>
      <c r="F371" s="98">
        <f>IF(F2099&gt;0,Distributors_stock_balance!$G$16+F755-Results!F196+F2483,F755+Distributors_stock_balance!$G$16+F563)</f>
        <v/>
      </c>
      <c r="J371" s="98" t="n"/>
      <c r="K371" s="98" t="n"/>
      <c r="L371" s="98" t="n"/>
    </row>
    <row r="372">
      <c r="C372" s="13" t="n">
        <v>185</v>
      </c>
      <c r="D372" s="98">
        <f>IF(D2100&gt;0,Distributors_stock_balance!$G$16+D756-Results!D197+D2484,D756+Distributors_stock_balance!$G$16+D564)</f>
        <v/>
      </c>
      <c r="E372" s="98">
        <f>IF(E2100&gt;0,Distributors_stock_balance!$G$16+E756-Results!E197+E2484,E756+Distributors_stock_balance!$G$16+E564)</f>
        <v/>
      </c>
      <c r="F372" s="98">
        <f>IF(F2100&gt;0,Distributors_stock_balance!$G$16+F756-Results!F197+F2484,F756+Distributors_stock_balance!$G$16+F564)</f>
        <v/>
      </c>
      <c r="J372" s="98" t="n"/>
      <c r="K372" s="98" t="n"/>
      <c r="L372" s="98" t="n"/>
    </row>
    <row r="373">
      <c r="C373" s="13" t="n">
        <v>186</v>
      </c>
      <c r="D373" s="98">
        <f>IF(D2101&gt;0,Distributors_stock_balance!$G$16+D757-Results!D198+D2485,D757+Distributors_stock_balance!$G$16+D565)</f>
        <v/>
      </c>
      <c r="E373" s="98">
        <f>IF(E2101&gt;0,Distributors_stock_balance!$G$16+E757-Results!E198+E2485,E757+Distributors_stock_balance!$G$16+E565)</f>
        <v/>
      </c>
      <c r="F373" s="98">
        <f>IF(F2101&gt;0,Distributors_stock_balance!$G$16+F757-Results!F198+F2485,F757+Distributors_stock_balance!$G$16+F565)</f>
        <v/>
      </c>
      <c r="J373" s="98" t="n"/>
      <c r="K373" s="98" t="n"/>
      <c r="L373" s="98" t="n"/>
    </row>
    <row r="374">
      <c r="C374" s="13" t="n">
        <v>187</v>
      </c>
      <c r="D374" s="98">
        <f>IF(D2102&gt;0,Distributors_stock_balance!$G$16+D758-Results!D199+D2486,D758+Distributors_stock_balance!$G$16+D566)</f>
        <v/>
      </c>
      <c r="E374" s="98">
        <f>IF(E2102&gt;0,Distributors_stock_balance!$G$16+E758-Results!E199+E2486,E758+Distributors_stock_balance!$G$16+E566)</f>
        <v/>
      </c>
      <c r="F374" s="98">
        <f>IF(F2102&gt;0,Distributors_stock_balance!$G$16+F758-Results!F199+F2486,F758+Distributors_stock_balance!$G$16+F566)</f>
        <v/>
      </c>
      <c r="J374" s="98" t="n"/>
      <c r="K374" s="98" t="n"/>
      <c r="L374" s="98" t="n"/>
    </row>
    <row r="375">
      <c r="C375" s="13" t="n">
        <v>188</v>
      </c>
      <c r="D375" s="98">
        <f>IF(D2103&gt;0,Distributors_stock_balance!$G$16+D759-Results!D200+D2487,D759+Distributors_stock_balance!$G$16+D567)</f>
        <v/>
      </c>
      <c r="E375" s="98">
        <f>IF(E2103&gt;0,Distributors_stock_balance!$G$16+E759-Results!E200+E2487,E759+Distributors_stock_balance!$G$16+E567)</f>
        <v/>
      </c>
      <c r="F375" s="98">
        <f>IF(F2103&gt;0,Distributors_stock_balance!$G$16+F759-Results!F200+F2487,F759+Distributors_stock_balance!$G$16+F567)</f>
        <v/>
      </c>
      <c r="J375" s="98" t="n"/>
      <c r="K375" s="98" t="n"/>
      <c r="L375" s="98" t="n"/>
    </row>
    <row r="376">
      <c r="C376" s="13" t="n">
        <v>189</v>
      </c>
      <c r="D376" s="98">
        <f>IF(D2104&gt;0,Distributors_stock_balance!$G$16+D760-Results!D201+D2488,D760+Distributors_stock_balance!$G$16+D568)</f>
        <v/>
      </c>
      <c r="E376" s="98">
        <f>IF(E2104&gt;0,Distributors_stock_balance!$G$16+E760-Results!E201+E2488,E760+Distributors_stock_balance!$G$16+E568)</f>
        <v/>
      </c>
      <c r="F376" s="98">
        <f>IF(F2104&gt;0,Distributors_stock_balance!$G$16+F760-Results!F201+F2488,F760+Distributors_stock_balance!$G$16+F568)</f>
        <v/>
      </c>
      <c r="J376" s="98" t="n"/>
      <c r="K376" s="98" t="n"/>
      <c r="L376" s="98" t="n"/>
    </row>
    <row r="377">
      <c r="C377" s="13" t="n">
        <v>190</v>
      </c>
      <c r="D377" s="98">
        <f>IF(D2105&gt;0,Distributors_stock_balance!$G$16+D761-Results!D202+D2489,D761+Distributors_stock_balance!$G$16+D569)</f>
        <v/>
      </c>
      <c r="E377" s="98">
        <f>IF(E2105&gt;0,Distributors_stock_balance!$G$16+E761-Results!E202+E2489,E761+Distributors_stock_balance!$G$16+E569)</f>
        <v/>
      </c>
      <c r="F377" s="98">
        <f>IF(F2105&gt;0,Distributors_stock_balance!$G$16+F761-Results!F202+F2489,F761+Distributors_stock_balance!$G$16+F569)</f>
        <v/>
      </c>
      <c r="J377" s="98" t="n"/>
      <c r="K377" s="98" t="n"/>
      <c r="L377" s="98" t="n"/>
    </row>
    <row r="378">
      <c r="C378" s="13" t="n">
        <v>191</v>
      </c>
      <c r="D378" s="98">
        <f>IF(D2106&gt;0,Distributors_stock_balance!$G$16+D762-Results!D203+D2490,D762+Distributors_stock_balance!$G$16+D570)</f>
        <v/>
      </c>
      <c r="E378" s="98">
        <f>IF(E2106&gt;0,Distributors_stock_balance!$G$16+E762-Results!E203+E2490,E762+Distributors_stock_balance!$G$16+E570)</f>
        <v/>
      </c>
      <c r="F378" s="98">
        <f>IF(F2106&gt;0,Distributors_stock_balance!$G$16+F762-Results!F203+F2490,F762+Distributors_stock_balance!$G$16+F570)</f>
        <v/>
      </c>
      <c r="J378" s="98" t="n"/>
      <c r="K378" s="98" t="n"/>
      <c r="L378" s="98" t="n"/>
    </row>
    <row r="379">
      <c r="C379" s="13" t="n">
        <v>192</v>
      </c>
      <c r="D379" s="98">
        <f>IF(D2107&gt;0,Distributors_stock_balance!$G$16+D763-Results!D204+D2491,D763+Distributors_stock_balance!$G$16+D571)</f>
        <v/>
      </c>
      <c r="E379" s="98">
        <f>IF(E2107&gt;0,Distributors_stock_balance!$G$16+E763-Results!E204+E2491,E763+Distributors_stock_balance!$G$16+E571)</f>
        <v/>
      </c>
      <c r="F379" s="98">
        <f>IF(F2107&gt;0,Distributors_stock_balance!$G$16+F763-Results!F204+F2491,F763+Distributors_stock_balance!$G$16+F571)</f>
        <v/>
      </c>
      <c r="J379" s="98" t="n"/>
      <c r="K379" s="98" t="n"/>
      <c r="L379" s="98" t="n"/>
    </row>
    <row r="380">
      <c r="C380" s="13" t="n">
        <v>193</v>
      </c>
      <c r="D380" s="98">
        <f>IF(D2108&gt;0,Distributors_stock_balance!$G$16+D764-Results!D205+D2492,D764+Distributors_stock_balance!$G$16+D572)</f>
        <v/>
      </c>
      <c r="E380" s="98">
        <f>IF(E2108&gt;0,Distributors_stock_balance!$G$16+E764-Results!E205+E2492,E764+Distributors_stock_balance!$G$16+E572)</f>
        <v/>
      </c>
      <c r="F380" s="98">
        <f>IF(F2108&gt;0,Distributors_stock_balance!$G$16+F764-Results!F205+F2492,F764+Distributors_stock_balance!$G$16+F572)</f>
        <v/>
      </c>
      <c r="J380" s="98" t="n"/>
      <c r="K380" s="98" t="n"/>
      <c r="L380" s="98" t="n"/>
    </row>
    <row r="381">
      <c r="C381" s="13" t="n">
        <v>194</v>
      </c>
      <c r="D381" s="98">
        <f>IF(D2109&gt;0,Distributors_stock_balance!$G$16+D765-Results!D206+D2493,D765+Distributors_stock_balance!$G$16+D573)</f>
        <v/>
      </c>
      <c r="E381" s="98">
        <f>IF(E2109&gt;0,Distributors_stock_balance!$G$16+E765-Results!E206+E2493,E765+Distributors_stock_balance!$G$16+E573)</f>
        <v/>
      </c>
      <c r="F381" s="98">
        <f>IF(F2109&gt;0,Distributors_stock_balance!$G$16+F765-Results!F206+F2493,F765+Distributors_stock_balance!$G$16+F573)</f>
        <v/>
      </c>
      <c r="J381" s="98" t="n"/>
      <c r="K381" s="98" t="n"/>
      <c r="L381" s="98" t="n"/>
    </row>
    <row r="382">
      <c r="C382" s="13" t="n">
        <v>195</v>
      </c>
      <c r="D382" s="98">
        <f>IF(D2110&gt;0,Distributors_stock_balance!$G$16+D766-Results!D207+D2494,D766+Distributors_stock_balance!$G$16+D574)</f>
        <v/>
      </c>
      <c r="E382" s="98">
        <f>IF(E2110&gt;0,Distributors_stock_balance!$G$16+E766-Results!E207+E2494,E766+Distributors_stock_balance!$G$16+E574)</f>
        <v/>
      </c>
      <c r="F382" s="98">
        <f>IF(F2110&gt;0,Distributors_stock_balance!$G$16+F766-Results!F207+F2494,F766+Distributors_stock_balance!$G$16+F574)</f>
        <v/>
      </c>
      <c r="J382" s="98" t="n"/>
      <c r="K382" s="98" t="n"/>
      <c r="L382" s="98" t="n"/>
    </row>
    <row r="383">
      <c r="C383" s="13" t="n">
        <v>196</v>
      </c>
      <c r="D383" s="98">
        <f>IF(D2111&gt;0,Distributors_stock_balance!$G$16+D767-Results!D208+D2495,D767+Distributors_stock_balance!$G$16+D575)</f>
        <v/>
      </c>
      <c r="E383" s="98">
        <f>IF(E2111&gt;0,Distributors_stock_balance!$G$16+E767-Results!E208+E2495,E767+Distributors_stock_balance!$G$16+E575)</f>
        <v/>
      </c>
      <c r="F383" s="98">
        <f>IF(F2111&gt;0,Distributors_stock_balance!$G$16+F767-Results!F208+F2495,F767+Distributors_stock_balance!$G$16+F575)</f>
        <v/>
      </c>
      <c r="J383" s="98" t="n"/>
      <c r="K383" s="98" t="n"/>
      <c r="L383" s="98" t="n"/>
    </row>
    <row r="384">
      <c r="C384" s="13" t="n">
        <v>197</v>
      </c>
      <c r="D384" s="98">
        <f>IF(D2112&gt;0,Distributors_stock_balance!$G$16+D768-Results!D209+D2496,D768+Distributors_stock_balance!$G$16+D576)</f>
        <v/>
      </c>
      <c r="E384" s="98">
        <f>IF(E2112&gt;0,Distributors_stock_balance!$G$16+E768-Results!E209+E2496,E768+Distributors_stock_balance!$G$16+E576)</f>
        <v/>
      </c>
      <c r="F384" s="98">
        <f>IF(F2112&gt;0,Distributors_stock_balance!$G$16+F768-Results!F209+F2496,F768+Distributors_stock_balance!$G$16+F576)</f>
        <v/>
      </c>
      <c r="J384" s="98" t="n"/>
      <c r="K384" s="98" t="n"/>
      <c r="L384" s="98" t="n"/>
    </row>
    <row r="385">
      <c r="C385" s="13" t="n">
        <v>198</v>
      </c>
      <c r="D385" s="98">
        <f>IF(D2113&gt;0,Distributors_stock_balance!$G$16+D769-Results!D210+D2497,D769+Distributors_stock_balance!$G$16+D577)</f>
        <v/>
      </c>
      <c r="E385" s="98">
        <f>IF(E2113&gt;0,Distributors_stock_balance!$G$16+E769-Results!E210+E2497,E769+Distributors_stock_balance!$G$16+E577)</f>
        <v/>
      </c>
      <c r="F385" s="98">
        <f>IF(F2113&gt;0,Distributors_stock_balance!$G$16+F769-Results!F210+F2497,F769+Distributors_stock_balance!$G$16+F577)</f>
        <v/>
      </c>
      <c r="J385" s="98" t="n"/>
      <c r="K385" s="98" t="n"/>
      <c r="L385" s="98" t="n"/>
    </row>
    <row r="387">
      <c r="B387" s="98" t="n"/>
      <c r="C387" s="13" t="inlineStr">
        <is>
          <t>vSr</t>
        </is>
      </c>
      <c r="D387" s="13" t="n">
        <v>22</v>
      </c>
      <c r="E387" s="13" t="n">
        <v>23</v>
      </c>
      <c r="F387" s="13" t="n">
        <v>24</v>
      </c>
      <c r="G387" s="13" t="inlineStr">
        <is>
          <t>Max</t>
        </is>
      </c>
    </row>
    <row r="388">
      <c r="B388" s="98" t="n"/>
      <c r="C388" s="13" t="n">
        <v>9</v>
      </c>
      <c r="D388" s="98">
        <f>Results!D21</f>
        <v/>
      </c>
      <c r="E388" s="98">
        <f>Results!E21</f>
        <v/>
      </c>
      <c r="F388" s="98">
        <f>Results!F21</f>
        <v/>
      </c>
      <c r="G388" s="115">
        <f>MAX(D388:F577)</f>
        <v/>
      </c>
    </row>
    <row r="389">
      <c r="B389" s="98" t="n"/>
      <c r="C389" s="13" t="n">
        <v>10</v>
      </c>
      <c r="D389" s="98">
        <f>Results!D22</f>
        <v/>
      </c>
      <c r="E389" s="98">
        <f>Results!E22</f>
        <v/>
      </c>
      <c r="F389" s="98">
        <f>Results!F22</f>
        <v/>
      </c>
    </row>
    <row r="390">
      <c r="C390" s="13" t="n">
        <v>11</v>
      </c>
      <c r="D390" s="98">
        <f>Results!D23</f>
        <v/>
      </c>
      <c r="E390" s="98">
        <f>Results!E23</f>
        <v/>
      </c>
      <c r="F390" s="98">
        <f>Results!F23</f>
        <v/>
      </c>
    </row>
    <row r="391">
      <c r="C391" s="13" t="n">
        <v>12</v>
      </c>
      <c r="D391" s="98">
        <f>Results!D24</f>
        <v/>
      </c>
      <c r="E391" s="98">
        <f>Results!E24</f>
        <v/>
      </c>
      <c r="F391" s="98">
        <f>Results!F24</f>
        <v/>
      </c>
    </row>
    <row r="392">
      <c r="C392" s="13" t="n">
        <v>13</v>
      </c>
      <c r="D392" s="98">
        <f>Results!D25</f>
        <v/>
      </c>
      <c r="E392" s="98">
        <f>Results!E25</f>
        <v/>
      </c>
      <c r="F392" s="98">
        <f>Results!F25</f>
        <v/>
      </c>
    </row>
    <row r="393">
      <c r="C393" s="13" t="n">
        <v>14</v>
      </c>
      <c r="D393" s="98">
        <f>Results!D26</f>
        <v/>
      </c>
      <c r="E393" s="98">
        <f>Results!E26</f>
        <v/>
      </c>
      <c r="F393" s="98">
        <f>Results!F26</f>
        <v/>
      </c>
    </row>
    <row r="394">
      <c r="C394" s="13" t="n">
        <v>15</v>
      </c>
      <c r="D394" s="98">
        <f>Results!D27</f>
        <v/>
      </c>
      <c r="E394" s="98">
        <f>Results!E27</f>
        <v/>
      </c>
      <c r="F394" s="98">
        <f>Results!F27</f>
        <v/>
      </c>
    </row>
    <row r="395">
      <c r="C395" s="13" t="n">
        <v>16</v>
      </c>
      <c r="D395" s="98">
        <f>Results!D28</f>
        <v/>
      </c>
      <c r="E395" s="98">
        <f>Results!E28</f>
        <v/>
      </c>
      <c r="F395" s="98">
        <f>Results!F28</f>
        <v/>
      </c>
    </row>
    <row r="396">
      <c r="C396" s="13" t="n">
        <v>17</v>
      </c>
      <c r="D396" s="98">
        <f>Results!D29</f>
        <v/>
      </c>
      <c r="E396" s="98">
        <f>Results!E29</f>
        <v/>
      </c>
      <c r="F396" s="98">
        <f>Results!F29</f>
        <v/>
      </c>
    </row>
    <row r="397">
      <c r="C397" s="13" t="n">
        <v>18</v>
      </c>
      <c r="D397" s="98">
        <f>Results!D30</f>
        <v/>
      </c>
      <c r="E397" s="98">
        <f>Results!E30</f>
        <v/>
      </c>
      <c r="F397" s="98">
        <f>Results!F30</f>
        <v/>
      </c>
    </row>
    <row r="398">
      <c r="C398" s="13" t="n">
        <v>19</v>
      </c>
      <c r="D398" s="98">
        <f>Results!D31</f>
        <v/>
      </c>
      <c r="E398" s="98">
        <f>Results!E31</f>
        <v/>
      </c>
      <c r="F398" s="98">
        <f>Results!F31</f>
        <v/>
      </c>
    </row>
    <row r="399">
      <c r="C399" s="13" t="n">
        <v>20</v>
      </c>
      <c r="D399" s="98">
        <f>Results!D32</f>
        <v/>
      </c>
      <c r="E399" s="98">
        <f>Results!E32</f>
        <v/>
      </c>
      <c r="F399" s="98">
        <f>Results!F32</f>
        <v/>
      </c>
    </row>
    <row r="400">
      <c r="C400" s="13" t="n">
        <v>21</v>
      </c>
      <c r="D400" s="98">
        <f>Results!D33</f>
        <v/>
      </c>
      <c r="E400" s="98">
        <f>Results!E33</f>
        <v/>
      </c>
      <c r="F400" s="98">
        <f>Results!F33</f>
        <v/>
      </c>
    </row>
    <row r="401">
      <c r="C401" s="13" t="n">
        <v>22</v>
      </c>
      <c r="D401" s="98">
        <f>Results!D34</f>
        <v/>
      </c>
      <c r="E401" s="98">
        <f>Results!E34</f>
        <v/>
      </c>
      <c r="F401" s="98">
        <f>Results!F34</f>
        <v/>
      </c>
    </row>
    <row r="402">
      <c r="C402" s="13" t="n">
        <v>23</v>
      </c>
      <c r="D402" s="98">
        <f>Results!D35</f>
        <v/>
      </c>
      <c r="E402" s="98">
        <f>Results!E35</f>
        <v/>
      </c>
      <c r="F402" s="98">
        <f>Results!F35</f>
        <v/>
      </c>
    </row>
    <row r="403">
      <c r="C403" s="13" t="n">
        <v>24</v>
      </c>
      <c r="D403" s="98">
        <f>Results!D36</f>
        <v/>
      </c>
      <c r="E403" s="98">
        <f>Results!E36</f>
        <v/>
      </c>
      <c r="F403" s="98">
        <f>Results!F36</f>
        <v/>
      </c>
    </row>
    <row r="404">
      <c r="C404" s="13" t="n">
        <v>25</v>
      </c>
      <c r="D404" s="98">
        <f>Results!D37</f>
        <v/>
      </c>
      <c r="E404" s="98">
        <f>Results!E37</f>
        <v/>
      </c>
      <c r="F404" s="98">
        <f>Results!F37</f>
        <v/>
      </c>
    </row>
    <row r="405">
      <c r="C405" s="13" t="n">
        <v>26</v>
      </c>
      <c r="D405" s="98">
        <f>Results!D38</f>
        <v/>
      </c>
      <c r="E405" s="98">
        <f>Results!E38</f>
        <v/>
      </c>
      <c r="F405" s="98">
        <f>Results!F38</f>
        <v/>
      </c>
    </row>
    <row r="406">
      <c r="C406" s="13" t="n">
        <v>27</v>
      </c>
      <c r="D406" s="98">
        <f>Results!D39</f>
        <v/>
      </c>
      <c r="E406" s="98">
        <f>Results!E39</f>
        <v/>
      </c>
      <c r="F406" s="98">
        <f>Results!F39</f>
        <v/>
      </c>
    </row>
    <row r="407">
      <c r="C407" s="13" t="n">
        <v>28</v>
      </c>
      <c r="D407" s="98">
        <f>Results!D40</f>
        <v/>
      </c>
      <c r="E407" s="98">
        <f>Results!E40</f>
        <v/>
      </c>
      <c r="F407" s="98">
        <f>Results!F40</f>
        <v/>
      </c>
    </row>
    <row r="408">
      <c r="C408" s="13" t="n">
        <v>29</v>
      </c>
      <c r="D408" s="98">
        <f>Results!D41</f>
        <v/>
      </c>
      <c r="E408" s="98">
        <f>Results!E41</f>
        <v/>
      </c>
      <c r="F408" s="98">
        <f>Results!F41</f>
        <v/>
      </c>
    </row>
    <row r="409">
      <c r="C409" s="13" t="n">
        <v>30</v>
      </c>
      <c r="D409" s="98">
        <f>Results!D42</f>
        <v/>
      </c>
      <c r="E409" s="98">
        <f>Results!E42</f>
        <v/>
      </c>
      <c r="F409" s="98">
        <f>Results!F42</f>
        <v/>
      </c>
    </row>
    <row r="410">
      <c r="C410" s="13" t="n">
        <v>31</v>
      </c>
      <c r="D410" s="98">
        <f>Results!D43</f>
        <v/>
      </c>
      <c r="E410" s="98">
        <f>Results!E43</f>
        <v/>
      </c>
      <c r="F410" s="98">
        <f>Results!F43</f>
        <v/>
      </c>
    </row>
    <row r="411">
      <c r="C411" s="13" t="n">
        <v>32</v>
      </c>
      <c r="D411" s="98">
        <f>Results!D44</f>
        <v/>
      </c>
      <c r="E411" s="98">
        <f>Results!E44</f>
        <v/>
      </c>
      <c r="F411" s="98">
        <f>Results!F44</f>
        <v/>
      </c>
    </row>
    <row r="412">
      <c r="C412" s="13" t="n">
        <v>33</v>
      </c>
      <c r="D412" s="98">
        <f>Results!D45</f>
        <v/>
      </c>
      <c r="E412" s="98">
        <f>Results!E45</f>
        <v/>
      </c>
      <c r="F412" s="98">
        <f>Results!F45</f>
        <v/>
      </c>
    </row>
    <row r="413">
      <c r="C413" s="13" t="n">
        <v>34</v>
      </c>
      <c r="D413" s="98">
        <f>Results!D46</f>
        <v/>
      </c>
      <c r="E413" s="98">
        <f>Results!E46</f>
        <v/>
      </c>
      <c r="F413" s="98">
        <f>Results!F46</f>
        <v/>
      </c>
    </row>
    <row r="414">
      <c r="C414" s="13" t="n">
        <v>35</v>
      </c>
      <c r="D414" s="98">
        <f>Results!D47</f>
        <v/>
      </c>
      <c r="E414" s="98">
        <f>Results!E47</f>
        <v/>
      </c>
      <c r="F414" s="98">
        <f>Results!F47</f>
        <v/>
      </c>
    </row>
    <row r="415">
      <c r="C415" s="13" t="n">
        <v>36</v>
      </c>
      <c r="D415" s="98">
        <f>Results!D48</f>
        <v/>
      </c>
      <c r="E415" s="98">
        <f>Results!E48</f>
        <v/>
      </c>
      <c r="F415" s="98">
        <f>Results!F48</f>
        <v/>
      </c>
    </row>
    <row r="416">
      <c r="C416" s="13" t="n">
        <v>37</v>
      </c>
      <c r="D416" s="98">
        <f>Results!D49</f>
        <v/>
      </c>
      <c r="E416" s="98">
        <f>Results!E49</f>
        <v/>
      </c>
      <c r="F416" s="98">
        <f>Results!F49</f>
        <v/>
      </c>
    </row>
    <row r="417">
      <c r="C417" s="13" t="n">
        <v>38</v>
      </c>
      <c r="D417" s="98">
        <f>Results!D50</f>
        <v/>
      </c>
      <c r="E417" s="98">
        <f>Results!E50</f>
        <v/>
      </c>
      <c r="F417" s="98">
        <f>Results!F50</f>
        <v/>
      </c>
    </row>
    <row r="418">
      <c r="C418" s="13" t="n">
        <v>39</v>
      </c>
      <c r="D418" s="98">
        <f>Results!D51</f>
        <v/>
      </c>
      <c r="E418" s="98">
        <f>Results!E51</f>
        <v/>
      </c>
      <c r="F418" s="98">
        <f>Results!F51</f>
        <v/>
      </c>
    </row>
    <row r="419">
      <c r="C419" s="13" t="n">
        <v>40</v>
      </c>
      <c r="D419" s="98">
        <f>Results!D52</f>
        <v/>
      </c>
      <c r="E419" s="98">
        <f>Results!E52</f>
        <v/>
      </c>
      <c r="F419" s="98">
        <f>Results!F52</f>
        <v/>
      </c>
    </row>
    <row r="420">
      <c r="C420" s="13" t="n">
        <v>41</v>
      </c>
      <c r="D420" s="98">
        <f>Results!D53</f>
        <v/>
      </c>
      <c r="E420" s="98">
        <f>Results!E53</f>
        <v/>
      </c>
      <c r="F420" s="98">
        <f>Results!F53</f>
        <v/>
      </c>
    </row>
    <row r="421">
      <c r="C421" s="13" t="n">
        <v>42</v>
      </c>
      <c r="D421" s="98">
        <f>Results!D54</f>
        <v/>
      </c>
      <c r="E421" s="98">
        <f>Results!E54</f>
        <v/>
      </c>
      <c r="F421" s="98">
        <f>Results!F54</f>
        <v/>
      </c>
    </row>
    <row r="422">
      <c r="C422" s="13" t="n">
        <v>43</v>
      </c>
      <c r="D422" s="98">
        <f>Results!D55</f>
        <v/>
      </c>
      <c r="E422" s="98">
        <f>Results!E55</f>
        <v/>
      </c>
      <c r="F422" s="98">
        <f>Results!F55</f>
        <v/>
      </c>
    </row>
    <row r="423">
      <c r="C423" s="13" t="n">
        <v>44</v>
      </c>
      <c r="D423" s="98">
        <f>Results!D56</f>
        <v/>
      </c>
      <c r="E423" s="98">
        <f>Results!E56</f>
        <v/>
      </c>
      <c r="F423" s="98">
        <f>Results!F56</f>
        <v/>
      </c>
    </row>
    <row r="424">
      <c r="C424" s="13" t="n">
        <v>45</v>
      </c>
      <c r="D424" s="98">
        <f>Results!D57</f>
        <v/>
      </c>
      <c r="E424" s="98">
        <f>Results!E57</f>
        <v/>
      </c>
      <c r="F424" s="98">
        <f>Results!F57</f>
        <v/>
      </c>
    </row>
    <row r="425">
      <c r="C425" s="13" t="n">
        <v>46</v>
      </c>
      <c r="D425" s="98">
        <f>Results!D58</f>
        <v/>
      </c>
      <c r="E425" s="98">
        <f>Results!E58</f>
        <v/>
      </c>
      <c r="F425" s="98">
        <f>Results!F58</f>
        <v/>
      </c>
    </row>
    <row r="426">
      <c r="C426" s="13" t="n">
        <v>47</v>
      </c>
      <c r="D426" s="98">
        <f>Results!D59</f>
        <v/>
      </c>
      <c r="E426" s="98">
        <f>Results!E59</f>
        <v/>
      </c>
      <c r="F426" s="98">
        <f>Results!F59</f>
        <v/>
      </c>
    </row>
    <row r="427">
      <c r="C427" s="13" t="n">
        <v>48</v>
      </c>
      <c r="D427" s="98">
        <f>Results!D60</f>
        <v/>
      </c>
      <c r="E427" s="98">
        <f>Results!E60</f>
        <v/>
      </c>
      <c r="F427" s="98">
        <f>Results!F60</f>
        <v/>
      </c>
    </row>
    <row r="428">
      <c r="C428" s="13" t="n">
        <v>49</v>
      </c>
      <c r="D428" s="98">
        <f>Results!D61</f>
        <v/>
      </c>
      <c r="E428" s="98">
        <f>Results!E61</f>
        <v/>
      </c>
      <c r="F428" s="98">
        <f>Results!F61</f>
        <v/>
      </c>
    </row>
    <row r="429">
      <c r="C429" s="13" t="n">
        <v>50</v>
      </c>
      <c r="D429" s="98">
        <f>Results!D62</f>
        <v/>
      </c>
      <c r="E429" s="98">
        <f>Results!E62</f>
        <v/>
      </c>
      <c r="F429" s="98">
        <f>Results!F62</f>
        <v/>
      </c>
    </row>
    <row r="430">
      <c r="C430" s="13" t="n">
        <v>51</v>
      </c>
      <c r="D430" s="98">
        <f>Results!D63</f>
        <v/>
      </c>
      <c r="E430" s="98">
        <f>Results!E63</f>
        <v/>
      </c>
      <c r="F430" s="98">
        <f>Results!F63</f>
        <v/>
      </c>
    </row>
    <row r="431">
      <c r="C431" s="13" t="n">
        <v>52</v>
      </c>
      <c r="D431" s="98">
        <f>Results!D64</f>
        <v/>
      </c>
      <c r="E431" s="98">
        <f>Results!E64</f>
        <v/>
      </c>
      <c r="F431" s="98">
        <f>Results!F64</f>
        <v/>
      </c>
    </row>
    <row r="432">
      <c r="C432" s="13" t="n">
        <v>53</v>
      </c>
      <c r="D432" s="98">
        <f>Results!D65</f>
        <v/>
      </c>
      <c r="E432" s="98">
        <f>Results!E65</f>
        <v/>
      </c>
      <c r="F432" s="98">
        <f>Results!F65</f>
        <v/>
      </c>
    </row>
    <row r="433">
      <c r="C433" s="13" t="n">
        <v>54</v>
      </c>
      <c r="D433" s="98">
        <f>Results!D66</f>
        <v/>
      </c>
      <c r="E433" s="98">
        <f>Results!E66</f>
        <v/>
      </c>
      <c r="F433" s="98">
        <f>Results!F66</f>
        <v/>
      </c>
    </row>
    <row r="434">
      <c r="C434" s="13" t="n">
        <v>55</v>
      </c>
      <c r="D434" s="98">
        <f>Results!D67</f>
        <v/>
      </c>
      <c r="E434" s="98">
        <f>Results!E67</f>
        <v/>
      </c>
      <c r="F434" s="98">
        <f>Results!F67</f>
        <v/>
      </c>
    </row>
    <row r="435">
      <c r="C435" s="13" t="n">
        <v>56</v>
      </c>
      <c r="D435" s="98">
        <f>Results!D68</f>
        <v/>
      </c>
      <c r="E435" s="98">
        <f>Results!E68</f>
        <v/>
      </c>
      <c r="F435" s="98">
        <f>Results!F68</f>
        <v/>
      </c>
    </row>
    <row r="436">
      <c r="C436" s="13" t="n">
        <v>57</v>
      </c>
      <c r="D436" s="98">
        <f>Results!D69</f>
        <v/>
      </c>
      <c r="E436" s="98">
        <f>Results!E69</f>
        <v/>
      </c>
      <c r="F436" s="98">
        <f>Results!F69</f>
        <v/>
      </c>
    </row>
    <row r="437">
      <c r="C437" s="13" t="n">
        <v>58</v>
      </c>
      <c r="D437" s="98">
        <f>Results!D70</f>
        <v/>
      </c>
      <c r="E437" s="98">
        <f>Results!E70</f>
        <v/>
      </c>
      <c r="F437" s="98">
        <f>Results!F70</f>
        <v/>
      </c>
    </row>
    <row r="438">
      <c r="C438" s="13" t="n">
        <v>59</v>
      </c>
      <c r="D438" s="98">
        <f>Results!D71</f>
        <v/>
      </c>
      <c r="E438" s="98">
        <f>Results!E71</f>
        <v/>
      </c>
      <c r="F438" s="98">
        <f>Results!F71</f>
        <v/>
      </c>
    </row>
    <row r="439">
      <c r="C439" s="13" t="n">
        <v>60</v>
      </c>
      <c r="D439" s="98">
        <f>Results!D72</f>
        <v/>
      </c>
      <c r="E439" s="98">
        <f>Results!E72</f>
        <v/>
      </c>
      <c r="F439" s="98">
        <f>Results!F72</f>
        <v/>
      </c>
    </row>
    <row r="440">
      <c r="C440" s="13" t="n">
        <v>61</v>
      </c>
      <c r="D440" s="98">
        <f>Results!D73</f>
        <v/>
      </c>
      <c r="E440" s="98">
        <f>Results!E73</f>
        <v/>
      </c>
      <c r="F440" s="98">
        <f>Results!F73</f>
        <v/>
      </c>
    </row>
    <row r="441">
      <c r="C441" s="13" t="n">
        <v>62</v>
      </c>
      <c r="D441" s="98">
        <f>Results!D74</f>
        <v/>
      </c>
      <c r="E441" s="98">
        <f>Results!E74</f>
        <v/>
      </c>
      <c r="F441" s="98">
        <f>Results!F74</f>
        <v/>
      </c>
    </row>
    <row r="442">
      <c r="C442" s="13" t="n">
        <v>63</v>
      </c>
      <c r="D442" s="98">
        <f>Results!D75</f>
        <v/>
      </c>
      <c r="E442" s="98">
        <f>Results!E75</f>
        <v/>
      </c>
      <c r="F442" s="98">
        <f>Results!F75</f>
        <v/>
      </c>
    </row>
    <row r="443">
      <c r="C443" s="13" t="n">
        <v>64</v>
      </c>
      <c r="D443" s="98">
        <f>Results!D76</f>
        <v/>
      </c>
      <c r="E443" s="98">
        <f>Results!E76</f>
        <v/>
      </c>
      <c r="F443" s="98">
        <f>Results!F76</f>
        <v/>
      </c>
    </row>
    <row r="444">
      <c r="C444" s="13" t="n">
        <v>65</v>
      </c>
      <c r="D444" s="98">
        <f>Results!D77</f>
        <v/>
      </c>
      <c r="E444" s="98">
        <f>Results!E77</f>
        <v/>
      </c>
      <c r="F444" s="98">
        <f>Results!F77</f>
        <v/>
      </c>
    </row>
    <row r="445">
      <c r="C445" s="13" t="n">
        <v>66</v>
      </c>
      <c r="D445" s="98">
        <f>Results!D78</f>
        <v/>
      </c>
      <c r="E445" s="98">
        <f>Results!E78</f>
        <v/>
      </c>
      <c r="F445" s="98">
        <f>Results!F78</f>
        <v/>
      </c>
    </row>
    <row r="446">
      <c r="C446" s="13" t="n">
        <v>67</v>
      </c>
      <c r="D446" s="98">
        <f>Results!D79</f>
        <v/>
      </c>
      <c r="E446" s="98">
        <f>Results!E79</f>
        <v/>
      </c>
      <c r="F446" s="98">
        <f>Results!F79</f>
        <v/>
      </c>
    </row>
    <row r="447">
      <c r="C447" s="13" t="n">
        <v>68</v>
      </c>
      <c r="D447" s="98">
        <f>Results!D80</f>
        <v/>
      </c>
      <c r="E447" s="98">
        <f>Results!E80</f>
        <v/>
      </c>
      <c r="F447" s="98">
        <f>Results!F80</f>
        <v/>
      </c>
    </row>
    <row r="448">
      <c r="C448" s="13" t="n">
        <v>69</v>
      </c>
      <c r="D448" s="98">
        <f>Results!D81</f>
        <v/>
      </c>
      <c r="E448" s="98">
        <f>Results!E81</f>
        <v/>
      </c>
      <c r="F448" s="98">
        <f>Results!F81</f>
        <v/>
      </c>
    </row>
    <row r="449">
      <c r="C449" s="13" t="n">
        <v>70</v>
      </c>
      <c r="D449" s="98">
        <f>Results!D82</f>
        <v/>
      </c>
      <c r="E449" s="98">
        <f>Results!E82</f>
        <v/>
      </c>
      <c r="F449" s="98">
        <f>Results!F82</f>
        <v/>
      </c>
    </row>
    <row r="450">
      <c r="C450" s="13" t="n">
        <v>71</v>
      </c>
      <c r="D450" s="98">
        <f>Results!D83</f>
        <v/>
      </c>
      <c r="E450" s="98">
        <f>Results!E83</f>
        <v/>
      </c>
      <c r="F450" s="98">
        <f>Results!F83</f>
        <v/>
      </c>
    </row>
    <row r="451">
      <c r="C451" s="13" t="n">
        <v>72</v>
      </c>
      <c r="D451" s="98">
        <f>Results!D84</f>
        <v/>
      </c>
      <c r="E451" s="98">
        <f>Results!E84</f>
        <v/>
      </c>
      <c r="F451" s="98">
        <f>Results!F84</f>
        <v/>
      </c>
    </row>
    <row r="452">
      <c r="C452" s="13" t="n">
        <v>73</v>
      </c>
      <c r="D452" s="98">
        <f>Results!D85</f>
        <v/>
      </c>
      <c r="E452" s="98">
        <f>Results!E85</f>
        <v/>
      </c>
      <c r="F452" s="98">
        <f>Results!F85</f>
        <v/>
      </c>
    </row>
    <row r="453">
      <c r="C453" s="13" t="n">
        <v>74</v>
      </c>
      <c r="D453" s="98">
        <f>Results!D86</f>
        <v/>
      </c>
      <c r="E453" s="98">
        <f>Results!E86</f>
        <v/>
      </c>
      <c r="F453" s="98">
        <f>Results!F86</f>
        <v/>
      </c>
    </row>
    <row r="454">
      <c r="C454" s="13" t="n">
        <v>75</v>
      </c>
      <c r="D454" s="98">
        <f>Results!D87</f>
        <v/>
      </c>
      <c r="E454" s="98">
        <f>Results!E87</f>
        <v/>
      </c>
      <c r="F454" s="98">
        <f>Results!F87</f>
        <v/>
      </c>
    </row>
    <row r="455">
      <c r="C455" s="13" t="n">
        <v>76</v>
      </c>
      <c r="D455" s="98">
        <f>Results!D88</f>
        <v/>
      </c>
      <c r="E455" s="98">
        <f>Results!E88</f>
        <v/>
      </c>
      <c r="F455" s="98">
        <f>Results!F88</f>
        <v/>
      </c>
    </row>
    <row r="456">
      <c r="C456" s="13" t="n">
        <v>77</v>
      </c>
      <c r="D456" s="98">
        <f>Results!D89</f>
        <v/>
      </c>
      <c r="E456" s="98">
        <f>Results!E89</f>
        <v/>
      </c>
      <c r="F456" s="98">
        <f>Results!F89</f>
        <v/>
      </c>
    </row>
    <row r="457">
      <c r="C457" s="13" t="n">
        <v>78</v>
      </c>
      <c r="D457" s="98">
        <f>Results!D90</f>
        <v/>
      </c>
      <c r="E457" s="98">
        <f>Results!E90</f>
        <v/>
      </c>
      <c r="F457" s="98">
        <f>Results!F90</f>
        <v/>
      </c>
    </row>
    <row r="458">
      <c r="C458" s="13" t="n">
        <v>79</v>
      </c>
      <c r="D458" s="98">
        <f>Results!D91</f>
        <v/>
      </c>
      <c r="E458" s="98">
        <f>Results!E91</f>
        <v/>
      </c>
      <c r="F458" s="98">
        <f>Results!F91</f>
        <v/>
      </c>
    </row>
    <row r="459">
      <c r="C459" s="13" t="n">
        <v>80</v>
      </c>
      <c r="D459" s="98">
        <f>Results!D92</f>
        <v/>
      </c>
      <c r="E459" s="98">
        <f>Results!E92</f>
        <v/>
      </c>
      <c r="F459" s="98">
        <f>Results!F92</f>
        <v/>
      </c>
    </row>
    <row r="460">
      <c r="C460" s="13" t="n">
        <v>81</v>
      </c>
      <c r="D460" s="98">
        <f>Results!D93</f>
        <v/>
      </c>
      <c r="E460" s="98">
        <f>Results!E93</f>
        <v/>
      </c>
      <c r="F460" s="98">
        <f>Results!F93</f>
        <v/>
      </c>
    </row>
    <row r="461">
      <c r="C461" s="13" t="n">
        <v>82</v>
      </c>
      <c r="D461" s="98">
        <f>Results!D94</f>
        <v/>
      </c>
      <c r="E461" s="98">
        <f>Results!E94</f>
        <v/>
      </c>
      <c r="F461" s="98">
        <f>Results!F94</f>
        <v/>
      </c>
    </row>
    <row r="462">
      <c r="C462" s="13" t="n">
        <v>83</v>
      </c>
      <c r="D462" s="98">
        <f>Results!D95</f>
        <v/>
      </c>
      <c r="E462" s="98">
        <f>Results!E95</f>
        <v/>
      </c>
      <c r="F462" s="98">
        <f>Results!F95</f>
        <v/>
      </c>
    </row>
    <row r="463">
      <c r="C463" s="13" t="n">
        <v>84</v>
      </c>
      <c r="D463" s="98">
        <f>Results!D96</f>
        <v/>
      </c>
      <c r="E463" s="98">
        <f>Results!E96</f>
        <v/>
      </c>
      <c r="F463" s="98">
        <f>Results!F96</f>
        <v/>
      </c>
    </row>
    <row r="464">
      <c r="C464" s="13" t="n">
        <v>85</v>
      </c>
      <c r="D464" s="98">
        <f>Results!D97</f>
        <v/>
      </c>
      <c r="E464" s="98">
        <f>Results!E97</f>
        <v/>
      </c>
      <c r="F464" s="98">
        <f>Results!F97</f>
        <v/>
      </c>
    </row>
    <row r="465">
      <c r="C465" s="13" t="n">
        <v>86</v>
      </c>
      <c r="D465" s="98">
        <f>Results!D98</f>
        <v/>
      </c>
      <c r="E465" s="98">
        <f>Results!E98</f>
        <v/>
      </c>
      <c r="F465" s="98">
        <f>Results!F98</f>
        <v/>
      </c>
    </row>
    <row r="466">
      <c r="C466" s="13" t="n">
        <v>87</v>
      </c>
      <c r="D466" s="98">
        <f>Results!D99</f>
        <v/>
      </c>
      <c r="E466" s="98">
        <f>Results!E99</f>
        <v/>
      </c>
      <c r="F466" s="98">
        <f>Results!F99</f>
        <v/>
      </c>
    </row>
    <row r="467">
      <c r="C467" s="13" t="n">
        <v>88</v>
      </c>
      <c r="D467" s="98">
        <f>Results!D100</f>
        <v/>
      </c>
      <c r="E467" s="98">
        <f>Results!E100</f>
        <v/>
      </c>
      <c r="F467" s="98">
        <f>Results!F100</f>
        <v/>
      </c>
    </row>
    <row r="468">
      <c r="C468" s="13" t="n">
        <v>89</v>
      </c>
      <c r="D468" s="98">
        <f>Results!D101</f>
        <v/>
      </c>
      <c r="E468" s="98">
        <f>Results!E101</f>
        <v/>
      </c>
      <c r="F468" s="98">
        <f>Results!F101</f>
        <v/>
      </c>
    </row>
    <row r="469">
      <c r="C469" s="13" t="n">
        <v>90</v>
      </c>
      <c r="D469" s="98">
        <f>Results!D102</f>
        <v/>
      </c>
      <c r="E469" s="98">
        <f>Results!E102</f>
        <v/>
      </c>
      <c r="F469" s="98">
        <f>Results!F102</f>
        <v/>
      </c>
      <c r="I469" s="98" t="n"/>
      <c r="K469" s="98" t="n"/>
    </row>
    <row r="470">
      <c r="C470" s="13" t="n">
        <v>91</v>
      </c>
      <c r="D470" s="98">
        <f>Results!D103</f>
        <v/>
      </c>
      <c r="E470" s="98">
        <f>Results!E103</f>
        <v/>
      </c>
      <c r="F470" s="98">
        <f>Results!F103</f>
        <v/>
      </c>
      <c r="I470" s="98" t="n"/>
      <c r="J470" s="18" t="n"/>
      <c r="K470" s="18" t="n"/>
    </row>
    <row r="471">
      <c r="C471" s="13" t="n">
        <v>92</v>
      </c>
      <c r="D471" s="98">
        <f>Results!D104</f>
        <v/>
      </c>
      <c r="E471" s="98">
        <f>Results!E104</f>
        <v/>
      </c>
      <c r="F471" s="98">
        <f>Results!F104</f>
        <v/>
      </c>
    </row>
    <row r="472">
      <c r="C472" s="13" t="n">
        <v>93</v>
      </c>
      <c r="D472" s="98">
        <f>Results!D105</f>
        <v/>
      </c>
      <c r="E472" s="98">
        <f>Results!E105</f>
        <v/>
      </c>
      <c r="F472" s="98">
        <f>Results!F105</f>
        <v/>
      </c>
    </row>
    <row r="473">
      <c r="C473" s="13" t="n">
        <v>94</v>
      </c>
      <c r="D473" s="98">
        <f>Results!D106</f>
        <v/>
      </c>
      <c r="E473" s="98">
        <f>Results!E106</f>
        <v/>
      </c>
      <c r="F473" s="98">
        <f>Results!F106</f>
        <v/>
      </c>
    </row>
    <row r="474">
      <c r="C474" s="13" t="n">
        <v>95</v>
      </c>
      <c r="D474" s="98">
        <f>Results!D107</f>
        <v/>
      </c>
      <c r="E474" s="98">
        <f>Results!E107</f>
        <v/>
      </c>
      <c r="F474" s="98">
        <f>Results!F107</f>
        <v/>
      </c>
    </row>
    <row r="475">
      <c r="C475" s="13" t="n">
        <v>96</v>
      </c>
      <c r="D475" s="98">
        <f>Results!D108</f>
        <v/>
      </c>
      <c r="E475" s="98">
        <f>Results!E108</f>
        <v/>
      </c>
      <c r="F475" s="98">
        <f>Results!F108</f>
        <v/>
      </c>
    </row>
    <row r="476">
      <c r="C476" s="13" t="n">
        <v>97</v>
      </c>
      <c r="D476" s="98">
        <f>Results!D109</f>
        <v/>
      </c>
      <c r="E476" s="98">
        <f>Results!E109</f>
        <v/>
      </c>
      <c r="F476" s="98">
        <f>Results!F109</f>
        <v/>
      </c>
    </row>
    <row r="477">
      <c r="C477" s="13" t="n">
        <v>98</v>
      </c>
      <c r="D477" s="98">
        <f>Results!D110</f>
        <v/>
      </c>
      <c r="E477" s="98">
        <f>Results!E110</f>
        <v/>
      </c>
      <c r="F477" s="98">
        <f>Results!F110</f>
        <v/>
      </c>
    </row>
    <row r="478">
      <c r="C478" s="13" t="n">
        <v>99</v>
      </c>
      <c r="D478" s="98">
        <f>Results!D111</f>
        <v/>
      </c>
      <c r="E478" s="98">
        <f>Results!E111</f>
        <v/>
      </c>
      <c r="F478" s="98">
        <f>Results!F111</f>
        <v/>
      </c>
    </row>
    <row r="479">
      <c r="C479" s="13" t="n">
        <v>100</v>
      </c>
      <c r="D479" s="98">
        <f>Results!D112</f>
        <v/>
      </c>
      <c r="E479" s="98">
        <f>Results!E112</f>
        <v/>
      </c>
      <c r="F479" s="98">
        <f>Results!F112</f>
        <v/>
      </c>
    </row>
    <row r="480">
      <c r="C480" s="13" t="n">
        <v>101</v>
      </c>
      <c r="D480" s="98">
        <f>Results!D113</f>
        <v/>
      </c>
      <c r="E480" s="98">
        <f>Results!E113</f>
        <v/>
      </c>
      <c r="F480" s="98">
        <f>Results!F113</f>
        <v/>
      </c>
    </row>
    <row r="481">
      <c r="C481" s="13" t="n">
        <v>102</v>
      </c>
      <c r="D481" s="98">
        <f>Results!D114</f>
        <v/>
      </c>
      <c r="E481" s="98">
        <f>Results!E114</f>
        <v/>
      </c>
      <c r="F481" s="98">
        <f>Results!F114</f>
        <v/>
      </c>
    </row>
    <row r="482">
      <c r="C482" s="13" t="n">
        <v>103</v>
      </c>
      <c r="D482" s="98">
        <f>Results!D115</f>
        <v/>
      </c>
      <c r="E482" s="98">
        <f>Results!E115</f>
        <v/>
      </c>
      <c r="F482" s="98">
        <f>Results!F115</f>
        <v/>
      </c>
    </row>
    <row r="483">
      <c r="C483" s="13" t="n">
        <v>104</v>
      </c>
      <c r="D483" s="98">
        <f>Results!D116</f>
        <v/>
      </c>
      <c r="E483" s="98">
        <f>Results!E116</f>
        <v/>
      </c>
      <c r="F483" s="98">
        <f>Results!F116</f>
        <v/>
      </c>
    </row>
    <row r="484">
      <c r="C484" s="13" t="n">
        <v>105</v>
      </c>
      <c r="D484" s="98">
        <f>Results!D117</f>
        <v/>
      </c>
      <c r="E484" s="98">
        <f>Results!E117</f>
        <v/>
      </c>
      <c r="F484" s="98">
        <f>Results!F117</f>
        <v/>
      </c>
    </row>
    <row r="485">
      <c r="C485" s="13" t="n">
        <v>106</v>
      </c>
      <c r="D485" s="98">
        <f>Results!D118</f>
        <v/>
      </c>
      <c r="E485" s="98">
        <f>Results!E118</f>
        <v/>
      </c>
      <c r="F485" s="98">
        <f>Results!F118</f>
        <v/>
      </c>
    </row>
    <row r="486">
      <c r="C486" s="13" t="n">
        <v>107</v>
      </c>
      <c r="D486" s="98">
        <f>Results!D119</f>
        <v/>
      </c>
      <c r="E486" s="98">
        <f>Results!E119</f>
        <v/>
      </c>
      <c r="F486" s="98">
        <f>Results!F119</f>
        <v/>
      </c>
    </row>
    <row r="487">
      <c r="C487" s="13" t="n">
        <v>108</v>
      </c>
      <c r="D487" s="98">
        <f>Results!D120</f>
        <v/>
      </c>
      <c r="E487" s="98">
        <f>Results!E120</f>
        <v/>
      </c>
      <c r="F487" s="98">
        <f>Results!F120</f>
        <v/>
      </c>
    </row>
    <row r="488">
      <c r="C488" s="13" t="n">
        <v>109</v>
      </c>
      <c r="D488" s="98">
        <f>Results!D121</f>
        <v/>
      </c>
      <c r="E488" s="98">
        <f>Results!E121</f>
        <v/>
      </c>
      <c r="F488" s="98">
        <f>Results!F121</f>
        <v/>
      </c>
    </row>
    <row r="489">
      <c r="C489" s="13" t="n">
        <v>110</v>
      </c>
      <c r="D489" s="98">
        <f>Results!D122</f>
        <v/>
      </c>
      <c r="E489" s="98">
        <f>Results!E122</f>
        <v/>
      </c>
      <c r="F489" s="98">
        <f>Results!F122</f>
        <v/>
      </c>
    </row>
    <row r="490">
      <c r="C490" s="13" t="n">
        <v>111</v>
      </c>
      <c r="D490" s="98">
        <f>Results!D123</f>
        <v/>
      </c>
      <c r="E490" s="98">
        <f>Results!E123</f>
        <v/>
      </c>
      <c r="F490" s="98">
        <f>Results!F123</f>
        <v/>
      </c>
    </row>
    <row r="491">
      <c r="C491" s="13" t="n">
        <v>112</v>
      </c>
      <c r="D491" s="98">
        <f>Results!D124</f>
        <v/>
      </c>
      <c r="E491" s="98">
        <f>Results!E124</f>
        <v/>
      </c>
      <c r="F491" s="98">
        <f>Results!F124</f>
        <v/>
      </c>
    </row>
    <row r="492">
      <c r="C492" s="13" t="n">
        <v>113</v>
      </c>
      <c r="D492" s="98">
        <f>Results!D125</f>
        <v/>
      </c>
      <c r="E492" s="98">
        <f>Results!E125</f>
        <v/>
      </c>
      <c r="F492" s="98">
        <f>Results!F125</f>
        <v/>
      </c>
    </row>
    <row r="493">
      <c r="C493" s="13" t="n">
        <v>114</v>
      </c>
      <c r="D493" s="98">
        <f>Results!D126</f>
        <v/>
      </c>
      <c r="E493" s="98">
        <f>Results!E126</f>
        <v/>
      </c>
      <c r="F493" s="98">
        <f>Results!F126</f>
        <v/>
      </c>
    </row>
    <row r="494">
      <c r="C494" s="13" t="n">
        <v>115</v>
      </c>
      <c r="D494" s="98">
        <f>Results!D127</f>
        <v/>
      </c>
      <c r="E494" s="98">
        <f>Results!E127</f>
        <v/>
      </c>
      <c r="F494" s="98">
        <f>Results!F127</f>
        <v/>
      </c>
    </row>
    <row r="495">
      <c r="C495" s="13" t="n">
        <v>116</v>
      </c>
      <c r="D495" s="98">
        <f>Results!D128</f>
        <v/>
      </c>
      <c r="E495" s="98">
        <f>Results!E128</f>
        <v/>
      </c>
      <c r="F495" s="98">
        <f>Results!F128</f>
        <v/>
      </c>
    </row>
    <row r="496">
      <c r="C496" s="13" t="n">
        <v>117</v>
      </c>
      <c r="D496" s="98">
        <f>Results!D129</f>
        <v/>
      </c>
      <c r="E496" s="98">
        <f>Results!E129</f>
        <v/>
      </c>
      <c r="F496" s="98">
        <f>Results!F129</f>
        <v/>
      </c>
    </row>
    <row r="497">
      <c r="C497" s="13" t="n">
        <v>118</v>
      </c>
      <c r="D497" s="98">
        <f>Results!D130</f>
        <v/>
      </c>
      <c r="E497" s="98">
        <f>Results!E130</f>
        <v/>
      </c>
      <c r="F497" s="98">
        <f>Results!F130</f>
        <v/>
      </c>
    </row>
    <row r="498">
      <c r="C498" s="13" t="n">
        <v>119</v>
      </c>
      <c r="D498" s="98">
        <f>Results!D131</f>
        <v/>
      </c>
      <c r="E498" s="98">
        <f>Results!E131</f>
        <v/>
      </c>
      <c r="F498" s="98">
        <f>Results!F131</f>
        <v/>
      </c>
    </row>
    <row r="499">
      <c r="C499" s="13" t="n">
        <v>120</v>
      </c>
      <c r="D499" s="98">
        <f>Results!D132</f>
        <v/>
      </c>
      <c r="E499" s="98">
        <f>Results!E132</f>
        <v/>
      </c>
      <c r="F499" s="98">
        <f>Results!F132</f>
        <v/>
      </c>
    </row>
    <row r="500">
      <c r="C500" s="13" t="n">
        <v>121</v>
      </c>
      <c r="D500" s="98">
        <f>Results!D133</f>
        <v/>
      </c>
      <c r="E500" s="98">
        <f>Results!E133</f>
        <v/>
      </c>
      <c r="F500" s="98">
        <f>Results!F133</f>
        <v/>
      </c>
    </row>
    <row r="501">
      <c r="C501" s="13" t="n">
        <v>122</v>
      </c>
      <c r="D501" s="98">
        <f>Results!D134</f>
        <v/>
      </c>
      <c r="E501" s="98">
        <f>Results!E134</f>
        <v/>
      </c>
      <c r="F501" s="98">
        <f>Results!F134</f>
        <v/>
      </c>
    </row>
    <row r="502">
      <c r="C502" s="13" t="n">
        <v>123</v>
      </c>
      <c r="D502" s="98">
        <f>Results!D135</f>
        <v/>
      </c>
      <c r="E502" s="98">
        <f>Results!E135</f>
        <v/>
      </c>
      <c r="F502" s="98">
        <f>Results!F135</f>
        <v/>
      </c>
    </row>
    <row r="503">
      <c r="C503" s="13" t="n">
        <v>124</v>
      </c>
      <c r="D503" s="98">
        <f>Results!D136</f>
        <v/>
      </c>
      <c r="E503" s="98">
        <f>Results!E136</f>
        <v/>
      </c>
      <c r="F503" s="98">
        <f>Results!F136</f>
        <v/>
      </c>
    </row>
    <row r="504">
      <c r="C504" s="13" t="n">
        <v>125</v>
      </c>
      <c r="D504" s="98">
        <f>Results!D137</f>
        <v/>
      </c>
      <c r="E504" s="98">
        <f>Results!E137</f>
        <v/>
      </c>
      <c r="F504" s="98">
        <f>Results!F137</f>
        <v/>
      </c>
    </row>
    <row r="505">
      <c r="C505" s="13" t="n">
        <v>126</v>
      </c>
      <c r="D505" s="98">
        <f>Results!D138</f>
        <v/>
      </c>
      <c r="E505" s="98">
        <f>Results!E138</f>
        <v/>
      </c>
      <c r="F505" s="98">
        <f>Results!F138</f>
        <v/>
      </c>
    </row>
    <row r="506">
      <c r="C506" s="13" t="n">
        <v>127</v>
      </c>
      <c r="D506" s="98">
        <f>Results!D139</f>
        <v/>
      </c>
      <c r="E506" s="98">
        <f>Results!E139</f>
        <v/>
      </c>
      <c r="F506" s="98">
        <f>Results!F139</f>
        <v/>
      </c>
    </row>
    <row r="507">
      <c r="C507" s="13" t="n">
        <v>128</v>
      </c>
      <c r="D507" s="98">
        <f>Results!D140</f>
        <v/>
      </c>
      <c r="E507" s="98">
        <f>Results!E140</f>
        <v/>
      </c>
      <c r="F507" s="98">
        <f>Results!F140</f>
        <v/>
      </c>
    </row>
    <row r="508">
      <c r="C508" s="13" t="n">
        <v>129</v>
      </c>
      <c r="D508" s="98">
        <f>Results!D141</f>
        <v/>
      </c>
      <c r="E508" s="98">
        <f>Results!E141</f>
        <v/>
      </c>
      <c r="F508" s="98">
        <f>Results!F141</f>
        <v/>
      </c>
    </row>
    <row r="509">
      <c r="C509" s="13" t="n">
        <v>130</v>
      </c>
      <c r="D509" s="98">
        <f>Results!D142</f>
        <v/>
      </c>
      <c r="E509" s="98">
        <f>Results!E142</f>
        <v/>
      </c>
      <c r="F509" s="98">
        <f>Results!F142</f>
        <v/>
      </c>
    </row>
    <row r="510">
      <c r="C510" s="13" t="n">
        <v>131</v>
      </c>
      <c r="D510" s="98">
        <f>Results!D143</f>
        <v/>
      </c>
      <c r="E510" s="98">
        <f>Results!E143</f>
        <v/>
      </c>
      <c r="F510" s="98">
        <f>Results!F143</f>
        <v/>
      </c>
    </row>
    <row r="511">
      <c r="C511" s="13" t="n">
        <v>132</v>
      </c>
      <c r="D511" s="98">
        <f>Results!D144</f>
        <v/>
      </c>
      <c r="E511" s="98">
        <f>Results!E144</f>
        <v/>
      </c>
      <c r="F511" s="98">
        <f>Results!F144</f>
        <v/>
      </c>
    </row>
    <row r="512">
      <c r="C512" s="13" t="n">
        <v>133</v>
      </c>
      <c r="D512" s="98">
        <f>Results!D145</f>
        <v/>
      </c>
      <c r="E512" s="98">
        <f>Results!E145</f>
        <v/>
      </c>
      <c r="F512" s="98">
        <f>Results!F145</f>
        <v/>
      </c>
    </row>
    <row r="513">
      <c r="C513" s="13" t="n">
        <v>134</v>
      </c>
      <c r="D513" s="98">
        <f>Results!D146</f>
        <v/>
      </c>
      <c r="E513" s="98">
        <f>Results!E146</f>
        <v/>
      </c>
      <c r="F513" s="98">
        <f>Results!F146</f>
        <v/>
      </c>
    </row>
    <row r="514">
      <c r="C514" s="13" t="n">
        <v>135</v>
      </c>
      <c r="D514" s="98">
        <f>Results!D147</f>
        <v/>
      </c>
      <c r="E514" s="98">
        <f>Results!E147</f>
        <v/>
      </c>
      <c r="F514" s="98">
        <f>Results!F147</f>
        <v/>
      </c>
    </row>
    <row r="515">
      <c r="C515" s="13" t="n">
        <v>136</v>
      </c>
      <c r="D515" s="98">
        <f>Results!D148</f>
        <v/>
      </c>
      <c r="E515" s="98">
        <f>Results!E148</f>
        <v/>
      </c>
      <c r="F515" s="98">
        <f>Results!F148</f>
        <v/>
      </c>
    </row>
    <row r="516">
      <c r="C516" s="13" t="n">
        <v>137</v>
      </c>
      <c r="D516" s="98">
        <f>Results!D149</f>
        <v/>
      </c>
      <c r="E516" s="98">
        <f>Results!E149</f>
        <v/>
      </c>
      <c r="F516" s="98">
        <f>Results!F149</f>
        <v/>
      </c>
    </row>
    <row r="517">
      <c r="C517" s="13" t="n">
        <v>138</v>
      </c>
      <c r="D517" s="98">
        <f>Results!D150</f>
        <v/>
      </c>
      <c r="E517" s="98">
        <f>Results!E150</f>
        <v/>
      </c>
      <c r="F517" s="98">
        <f>Results!F150</f>
        <v/>
      </c>
    </row>
    <row r="518">
      <c r="C518" s="13" t="n">
        <v>139</v>
      </c>
      <c r="D518" s="98">
        <f>Results!D151</f>
        <v/>
      </c>
      <c r="E518" s="98">
        <f>Results!E151</f>
        <v/>
      </c>
      <c r="F518" s="98">
        <f>Results!F151</f>
        <v/>
      </c>
    </row>
    <row r="519">
      <c r="C519" s="13" t="n">
        <v>140</v>
      </c>
      <c r="D519" s="98">
        <f>Results!D152</f>
        <v/>
      </c>
      <c r="E519" s="98">
        <f>Results!E152</f>
        <v/>
      </c>
      <c r="F519" s="98">
        <f>Results!F152</f>
        <v/>
      </c>
    </row>
    <row r="520">
      <c r="C520" s="13" t="n">
        <v>141</v>
      </c>
      <c r="D520" s="98">
        <f>Results!D153</f>
        <v/>
      </c>
      <c r="E520" s="98">
        <f>Results!E153</f>
        <v/>
      </c>
      <c r="F520" s="98">
        <f>Results!F153</f>
        <v/>
      </c>
    </row>
    <row r="521">
      <c r="C521" s="13" t="n">
        <v>142</v>
      </c>
      <c r="D521" s="98">
        <f>Results!D154</f>
        <v/>
      </c>
      <c r="E521" s="98">
        <f>Results!E154</f>
        <v/>
      </c>
      <c r="F521" s="98">
        <f>Results!F154</f>
        <v/>
      </c>
    </row>
    <row r="522">
      <c r="C522" s="13" t="n">
        <v>143</v>
      </c>
      <c r="D522" s="98">
        <f>Results!D155</f>
        <v/>
      </c>
      <c r="E522" s="98">
        <f>Results!E155</f>
        <v/>
      </c>
      <c r="F522" s="98">
        <f>Results!F155</f>
        <v/>
      </c>
      <c r="H522" s="98" t="n"/>
      <c r="I522" s="18" t="n"/>
      <c r="J522" s="98" t="n"/>
    </row>
    <row r="523">
      <c r="C523" s="13" t="n">
        <v>144</v>
      </c>
      <c r="D523" s="98">
        <f>Results!D156</f>
        <v/>
      </c>
      <c r="E523" s="98">
        <f>Results!E156</f>
        <v/>
      </c>
      <c r="F523" s="98">
        <f>Results!F156</f>
        <v/>
      </c>
    </row>
    <row r="524">
      <c r="C524" s="13" t="n">
        <v>145</v>
      </c>
      <c r="D524" s="98">
        <f>Results!D157</f>
        <v/>
      </c>
      <c r="E524" s="98">
        <f>Results!E157</f>
        <v/>
      </c>
      <c r="F524" s="98">
        <f>Results!F157</f>
        <v/>
      </c>
    </row>
    <row r="525">
      <c r="C525" s="13" t="n">
        <v>146</v>
      </c>
      <c r="D525" s="98">
        <f>Results!D158</f>
        <v/>
      </c>
      <c r="E525" s="98">
        <f>Results!E158</f>
        <v/>
      </c>
      <c r="F525" s="98">
        <f>Results!F158</f>
        <v/>
      </c>
    </row>
    <row r="526">
      <c r="C526" s="13" t="n">
        <v>147</v>
      </c>
      <c r="D526" s="98">
        <f>Results!D159</f>
        <v/>
      </c>
      <c r="E526" s="98">
        <f>Results!E159</f>
        <v/>
      </c>
      <c r="F526" s="98">
        <f>Results!F159</f>
        <v/>
      </c>
    </row>
    <row r="527">
      <c r="C527" s="13" t="n">
        <v>148</v>
      </c>
      <c r="D527" s="98">
        <f>Results!D160</f>
        <v/>
      </c>
      <c r="E527" s="98">
        <f>Results!E160</f>
        <v/>
      </c>
      <c r="F527" s="98">
        <f>Results!F160</f>
        <v/>
      </c>
    </row>
    <row r="528">
      <c r="C528" s="13" t="n">
        <v>149</v>
      </c>
      <c r="D528" s="98">
        <f>Results!D161</f>
        <v/>
      </c>
      <c r="E528" s="98">
        <f>Results!E161</f>
        <v/>
      </c>
      <c r="F528" s="98">
        <f>Results!F161</f>
        <v/>
      </c>
    </row>
    <row r="529">
      <c r="C529" s="13" t="n">
        <v>150</v>
      </c>
      <c r="D529" s="98">
        <f>Results!D162</f>
        <v/>
      </c>
      <c r="E529" s="98">
        <f>Results!E162</f>
        <v/>
      </c>
      <c r="F529" s="98">
        <f>Results!F162</f>
        <v/>
      </c>
    </row>
    <row r="530">
      <c r="C530" s="13" t="n">
        <v>151</v>
      </c>
      <c r="D530" s="98">
        <f>Results!D163</f>
        <v/>
      </c>
      <c r="E530" s="98">
        <f>Results!E163</f>
        <v/>
      </c>
      <c r="F530" s="98">
        <f>Results!F163</f>
        <v/>
      </c>
    </row>
    <row r="531">
      <c r="C531" s="13" t="n">
        <v>152</v>
      </c>
      <c r="D531" s="98">
        <f>Results!D164</f>
        <v/>
      </c>
      <c r="E531" s="98">
        <f>Results!E164</f>
        <v/>
      </c>
      <c r="F531" s="98">
        <f>Results!F164</f>
        <v/>
      </c>
    </row>
    <row r="532">
      <c r="C532" s="13" t="n">
        <v>153</v>
      </c>
      <c r="D532" s="98">
        <f>Results!D165</f>
        <v/>
      </c>
      <c r="E532" s="98">
        <f>Results!E165</f>
        <v/>
      </c>
      <c r="F532" s="98">
        <f>Results!F165</f>
        <v/>
      </c>
    </row>
    <row r="533">
      <c r="C533" s="13" t="n">
        <v>154</v>
      </c>
      <c r="D533" s="98">
        <f>Results!D166</f>
        <v/>
      </c>
      <c r="E533" s="98">
        <f>Results!E166</f>
        <v/>
      </c>
      <c r="F533" s="98">
        <f>Results!F166</f>
        <v/>
      </c>
    </row>
    <row r="534">
      <c r="C534" s="13" t="n">
        <v>155</v>
      </c>
      <c r="D534" s="98">
        <f>Results!D167</f>
        <v/>
      </c>
      <c r="E534" s="98">
        <f>Results!E167</f>
        <v/>
      </c>
      <c r="F534" s="98">
        <f>Results!F167</f>
        <v/>
      </c>
    </row>
    <row r="535">
      <c r="C535" s="13" t="n">
        <v>156</v>
      </c>
      <c r="D535" s="98">
        <f>Results!D168</f>
        <v/>
      </c>
      <c r="E535" s="98">
        <f>Results!E168</f>
        <v/>
      </c>
      <c r="F535" s="98">
        <f>Results!F168</f>
        <v/>
      </c>
    </row>
    <row r="536">
      <c r="C536" s="13" t="n">
        <v>157</v>
      </c>
      <c r="D536" s="98">
        <f>Results!D169</f>
        <v/>
      </c>
      <c r="E536" s="98">
        <f>Results!E169</f>
        <v/>
      </c>
      <c r="F536" s="98">
        <f>Results!F169</f>
        <v/>
      </c>
    </row>
    <row r="537">
      <c r="C537" s="13" t="n">
        <v>158</v>
      </c>
      <c r="D537" s="98">
        <f>Results!D170</f>
        <v/>
      </c>
      <c r="E537" s="98">
        <f>Results!E170</f>
        <v/>
      </c>
      <c r="F537" s="98">
        <f>Results!F170</f>
        <v/>
      </c>
    </row>
    <row r="538">
      <c r="C538" s="13" t="n">
        <v>159</v>
      </c>
      <c r="D538" s="98">
        <f>Results!D171</f>
        <v/>
      </c>
      <c r="E538" s="98">
        <f>Results!E171</f>
        <v/>
      </c>
      <c r="F538" s="98">
        <f>Results!F171</f>
        <v/>
      </c>
    </row>
    <row r="539">
      <c r="C539" s="13" t="n">
        <v>160</v>
      </c>
      <c r="D539" s="98">
        <f>Results!D172</f>
        <v/>
      </c>
      <c r="E539" s="98">
        <f>Results!E172</f>
        <v/>
      </c>
      <c r="F539" s="98">
        <f>Results!F172</f>
        <v/>
      </c>
    </row>
    <row r="540">
      <c r="C540" s="13" t="n">
        <v>161</v>
      </c>
      <c r="D540" s="98">
        <f>Results!D173</f>
        <v/>
      </c>
      <c r="E540" s="98">
        <f>Results!E173</f>
        <v/>
      </c>
      <c r="F540" s="98">
        <f>Results!F173</f>
        <v/>
      </c>
    </row>
    <row r="541">
      <c r="C541" s="13" t="n">
        <v>162</v>
      </c>
      <c r="D541" s="98">
        <f>Results!D174</f>
        <v/>
      </c>
      <c r="E541" s="98">
        <f>Results!E174</f>
        <v/>
      </c>
      <c r="F541" s="98">
        <f>Results!F174</f>
        <v/>
      </c>
    </row>
    <row r="542">
      <c r="C542" s="13" t="n">
        <v>163</v>
      </c>
      <c r="D542" s="98">
        <f>Results!D175</f>
        <v/>
      </c>
      <c r="E542" s="98">
        <f>Results!E175</f>
        <v/>
      </c>
      <c r="F542" s="98">
        <f>Results!F175</f>
        <v/>
      </c>
    </row>
    <row r="543">
      <c r="C543" s="13" t="n">
        <v>164</v>
      </c>
      <c r="D543" s="98">
        <f>Results!D176</f>
        <v/>
      </c>
      <c r="E543" s="98">
        <f>Results!E176</f>
        <v/>
      </c>
      <c r="F543" s="98">
        <f>Results!F176</f>
        <v/>
      </c>
    </row>
    <row r="544">
      <c r="C544" s="13" t="n">
        <v>165</v>
      </c>
      <c r="D544" s="98">
        <f>Results!D177</f>
        <v/>
      </c>
      <c r="E544" s="98">
        <f>Results!E177</f>
        <v/>
      </c>
      <c r="F544" s="98">
        <f>Results!F177</f>
        <v/>
      </c>
    </row>
    <row r="545">
      <c r="C545" s="13" t="n">
        <v>166</v>
      </c>
      <c r="D545" s="98">
        <f>Results!D178</f>
        <v/>
      </c>
      <c r="E545" s="98">
        <f>Results!E178</f>
        <v/>
      </c>
      <c r="F545" s="98">
        <f>Results!F178</f>
        <v/>
      </c>
    </row>
    <row r="546">
      <c r="C546" s="13" t="n">
        <v>167</v>
      </c>
      <c r="D546" s="98">
        <f>Results!D179</f>
        <v/>
      </c>
      <c r="E546" s="98">
        <f>Results!E179</f>
        <v/>
      </c>
      <c r="F546" s="98">
        <f>Results!F179</f>
        <v/>
      </c>
    </row>
    <row r="547">
      <c r="C547" s="13" t="n">
        <v>168</v>
      </c>
      <c r="D547" s="98">
        <f>Results!D180</f>
        <v/>
      </c>
      <c r="E547" s="98">
        <f>Results!E180</f>
        <v/>
      </c>
      <c r="F547" s="98">
        <f>Results!F180</f>
        <v/>
      </c>
    </row>
    <row r="548">
      <c r="C548" s="13" t="n">
        <v>169</v>
      </c>
      <c r="D548" s="98">
        <f>Results!D181</f>
        <v/>
      </c>
      <c r="E548" s="98">
        <f>Results!E181</f>
        <v/>
      </c>
      <c r="F548" s="98">
        <f>Results!F181</f>
        <v/>
      </c>
    </row>
    <row r="549">
      <c r="C549" s="13" t="n">
        <v>170</v>
      </c>
      <c r="D549" s="98">
        <f>Results!D182</f>
        <v/>
      </c>
      <c r="E549" s="98">
        <f>Results!E182</f>
        <v/>
      </c>
      <c r="F549" s="98">
        <f>Results!F182</f>
        <v/>
      </c>
    </row>
    <row r="550">
      <c r="C550" s="13" t="n">
        <v>171</v>
      </c>
      <c r="D550" s="98">
        <f>Results!D183</f>
        <v/>
      </c>
      <c r="E550" s="98">
        <f>Results!E183</f>
        <v/>
      </c>
      <c r="F550" s="98">
        <f>Results!F183</f>
        <v/>
      </c>
    </row>
    <row r="551">
      <c r="C551" s="13" t="n">
        <v>172</v>
      </c>
      <c r="D551" s="98">
        <f>Results!D184</f>
        <v/>
      </c>
      <c r="E551" s="98">
        <f>Results!E184</f>
        <v/>
      </c>
      <c r="F551" s="98">
        <f>Results!F184</f>
        <v/>
      </c>
    </row>
    <row r="552">
      <c r="C552" s="13" t="n">
        <v>173</v>
      </c>
      <c r="D552" s="98">
        <f>Results!D185</f>
        <v/>
      </c>
      <c r="E552" s="98">
        <f>Results!E185</f>
        <v/>
      </c>
      <c r="F552" s="98">
        <f>Results!F185</f>
        <v/>
      </c>
    </row>
    <row r="553">
      <c r="C553" s="13" t="n">
        <v>174</v>
      </c>
      <c r="D553" s="98">
        <f>Results!D186</f>
        <v/>
      </c>
      <c r="E553" s="98">
        <f>Results!E186</f>
        <v/>
      </c>
      <c r="F553" s="98">
        <f>Results!F186</f>
        <v/>
      </c>
    </row>
    <row r="554">
      <c r="C554" s="13" t="n">
        <v>175</v>
      </c>
      <c r="D554" s="98">
        <f>Results!D187</f>
        <v/>
      </c>
      <c r="E554" s="98">
        <f>Results!E187</f>
        <v/>
      </c>
      <c r="F554" s="98">
        <f>Results!F187</f>
        <v/>
      </c>
    </row>
    <row r="555">
      <c r="C555" s="13" t="n">
        <v>176</v>
      </c>
      <c r="D555" s="98">
        <f>Results!D188</f>
        <v/>
      </c>
      <c r="E555" s="98">
        <f>Results!E188</f>
        <v/>
      </c>
      <c r="F555" s="98">
        <f>Results!F188</f>
        <v/>
      </c>
    </row>
    <row r="556">
      <c r="C556" s="13" t="n">
        <v>177</v>
      </c>
      <c r="D556" s="98">
        <f>Results!D189</f>
        <v/>
      </c>
      <c r="E556" s="98">
        <f>Results!E189</f>
        <v/>
      </c>
      <c r="F556" s="98">
        <f>Results!F189</f>
        <v/>
      </c>
    </row>
    <row r="557">
      <c r="C557" s="13" t="n">
        <v>178</v>
      </c>
      <c r="D557" s="98">
        <f>Results!D190</f>
        <v/>
      </c>
      <c r="E557" s="98">
        <f>Results!E190</f>
        <v/>
      </c>
      <c r="F557" s="98">
        <f>Results!F190</f>
        <v/>
      </c>
    </row>
    <row r="558">
      <c r="C558" s="13" t="n">
        <v>179</v>
      </c>
      <c r="D558" s="98">
        <f>Results!D191</f>
        <v/>
      </c>
      <c r="E558" s="98">
        <f>Results!E191</f>
        <v/>
      </c>
      <c r="F558" s="98">
        <f>Results!F191</f>
        <v/>
      </c>
    </row>
    <row r="559">
      <c r="C559" s="13" t="n">
        <v>180</v>
      </c>
      <c r="D559" s="98">
        <f>Results!D192</f>
        <v/>
      </c>
      <c r="E559" s="98">
        <f>Results!E192</f>
        <v/>
      </c>
      <c r="F559" s="98">
        <f>Results!F192</f>
        <v/>
      </c>
    </row>
    <row r="560">
      <c r="C560" s="13" t="n">
        <v>181</v>
      </c>
      <c r="D560" s="98">
        <f>Results!D193</f>
        <v/>
      </c>
      <c r="E560" s="98">
        <f>Results!E193</f>
        <v/>
      </c>
      <c r="F560" s="98">
        <f>Results!F193</f>
        <v/>
      </c>
    </row>
    <row r="561">
      <c r="C561" s="13" t="n">
        <v>182</v>
      </c>
      <c r="D561" s="98">
        <f>Results!D194</f>
        <v/>
      </c>
      <c r="E561" s="98">
        <f>Results!E194</f>
        <v/>
      </c>
      <c r="F561" s="98">
        <f>Results!F194</f>
        <v/>
      </c>
    </row>
    <row r="562">
      <c r="C562" s="13" t="n">
        <v>183</v>
      </c>
      <c r="D562" s="98">
        <f>Results!D195</f>
        <v/>
      </c>
      <c r="E562" s="98">
        <f>Results!E195</f>
        <v/>
      </c>
      <c r="F562" s="98">
        <f>Results!F195</f>
        <v/>
      </c>
    </row>
    <row r="563">
      <c r="C563" s="13" t="n">
        <v>184</v>
      </c>
      <c r="D563" s="98">
        <f>Results!D196</f>
        <v/>
      </c>
      <c r="E563" s="98">
        <f>Results!E196</f>
        <v/>
      </c>
      <c r="F563" s="98">
        <f>Results!F196</f>
        <v/>
      </c>
    </row>
    <row r="564">
      <c r="C564" s="13" t="n">
        <v>185</v>
      </c>
      <c r="D564" s="98">
        <f>Results!D197</f>
        <v/>
      </c>
      <c r="E564" s="98">
        <f>Results!E197</f>
        <v/>
      </c>
      <c r="F564" s="98">
        <f>Results!F197</f>
        <v/>
      </c>
    </row>
    <row r="565">
      <c r="C565" s="13" t="n">
        <v>186</v>
      </c>
      <c r="D565" s="98">
        <f>Results!D198</f>
        <v/>
      </c>
      <c r="E565" s="98">
        <f>Results!E198</f>
        <v/>
      </c>
      <c r="F565" s="98">
        <f>Results!F198</f>
        <v/>
      </c>
    </row>
    <row r="566">
      <c r="C566" s="13" t="n">
        <v>187</v>
      </c>
      <c r="D566" s="98">
        <f>Results!D199</f>
        <v/>
      </c>
      <c r="E566" s="98">
        <f>Results!E199</f>
        <v/>
      </c>
      <c r="F566" s="98">
        <f>Results!F199</f>
        <v/>
      </c>
    </row>
    <row r="567">
      <c r="C567" s="13" t="n">
        <v>188</v>
      </c>
      <c r="D567" s="98">
        <f>Results!D200</f>
        <v/>
      </c>
      <c r="E567" s="98">
        <f>Results!E200</f>
        <v/>
      </c>
      <c r="F567" s="98">
        <f>Results!F200</f>
        <v/>
      </c>
    </row>
    <row r="568">
      <c r="C568" s="13" t="n">
        <v>189</v>
      </c>
      <c r="D568" s="98">
        <f>Results!D201</f>
        <v/>
      </c>
      <c r="E568" s="98">
        <f>Results!E201</f>
        <v/>
      </c>
      <c r="F568" s="98">
        <f>Results!F201</f>
        <v/>
      </c>
    </row>
    <row r="569">
      <c r="C569" s="13" t="n">
        <v>190</v>
      </c>
      <c r="D569" s="98">
        <f>Results!D202</f>
        <v/>
      </c>
      <c r="E569" s="98">
        <f>Results!E202</f>
        <v/>
      </c>
      <c r="F569" s="98">
        <f>Results!F202</f>
        <v/>
      </c>
    </row>
    <row r="570">
      <c r="C570" s="13" t="n">
        <v>191</v>
      </c>
      <c r="D570" s="98">
        <f>Results!D203</f>
        <v/>
      </c>
      <c r="E570" s="98">
        <f>Results!E203</f>
        <v/>
      </c>
      <c r="F570" s="98">
        <f>Results!F203</f>
        <v/>
      </c>
    </row>
    <row r="571">
      <c r="C571" s="13" t="n">
        <v>192</v>
      </c>
      <c r="D571" s="98">
        <f>Results!D204</f>
        <v/>
      </c>
      <c r="E571" s="98">
        <f>Results!E204</f>
        <v/>
      </c>
      <c r="F571" s="98">
        <f>Results!F204</f>
        <v/>
      </c>
    </row>
    <row r="572">
      <c r="C572" s="13" t="n">
        <v>193</v>
      </c>
      <c r="D572" s="98">
        <f>Results!D205</f>
        <v/>
      </c>
      <c r="E572" s="98">
        <f>Results!E205</f>
        <v/>
      </c>
      <c r="F572" s="98">
        <f>Results!F205</f>
        <v/>
      </c>
    </row>
    <row r="573">
      <c r="C573" s="13" t="n">
        <v>194</v>
      </c>
      <c r="D573" s="98">
        <f>Results!D206</f>
        <v/>
      </c>
      <c r="E573" s="98">
        <f>Results!E206</f>
        <v/>
      </c>
      <c r="F573" s="98">
        <f>Results!F206</f>
        <v/>
      </c>
    </row>
    <row r="574">
      <c r="C574" s="13" t="n">
        <v>195</v>
      </c>
      <c r="D574" s="98">
        <f>Results!D207</f>
        <v/>
      </c>
      <c r="E574" s="98">
        <f>Results!E207</f>
        <v/>
      </c>
      <c r="F574" s="98">
        <f>Results!F207</f>
        <v/>
      </c>
    </row>
    <row r="575">
      <c r="C575" s="13" t="n">
        <v>196</v>
      </c>
      <c r="D575" s="98">
        <f>Results!D208</f>
        <v/>
      </c>
      <c r="E575" s="98">
        <f>Results!E208</f>
        <v/>
      </c>
      <c r="F575" s="98">
        <f>Results!F208</f>
        <v/>
      </c>
    </row>
    <row r="576">
      <c r="C576" s="13" t="n">
        <v>197</v>
      </c>
      <c r="D576" s="98">
        <f>Results!D209</f>
        <v/>
      </c>
      <c r="E576" s="98">
        <f>Results!E209</f>
        <v/>
      </c>
      <c r="F576" s="98">
        <f>Results!F209</f>
        <v/>
      </c>
    </row>
    <row r="577">
      <c r="C577" s="13" t="n">
        <v>198</v>
      </c>
      <c r="D577" s="98">
        <f>Results!D210</f>
        <v/>
      </c>
      <c r="E577" s="98">
        <f>Results!E210</f>
        <v/>
      </c>
      <c r="F577" s="98">
        <f>Results!F210</f>
        <v/>
      </c>
    </row>
    <row r="579">
      <c r="B579" s="67" t="inlineStr">
        <is>
          <t>Results</t>
        </is>
      </c>
      <c r="C579" s="71" t="inlineStr">
        <is>
          <t>vRLTr (dias)</t>
        </is>
      </c>
      <c r="D579" s="13" t="n">
        <v>22</v>
      </c>
      <c r="E579" s="13" t="n">
        <v>23</v>
      </c>
      <c r="F579" s="13" t="n">
        <v>24</v>
      </c>
    </row>
    <row r="580">
      <c r="B580" s="98" t="n"/>
      <c r="C580" s="13" t="n">
        <v>9</v>
      </c>
      <c r="D580" s="109" t="n">
        <v>76.50668699717275</v>
      </c>
      <c r="E580" s="109" t="n">
        <v>49.47699999997447</v>
      </c>
      <c r="F580" s="109" t="n">
        <v>88.67700000000001</v>
      </c>
    </row>
    <row r="581">
      <c r="B581" s="98" t="n"/>
      <c r="C581" s="13" t="n">
        <v>10</v>
      </c>
      <c r="D581" s="109" t="n">
        <v>72.009</v>
      </c>
      <c r="E581" s="109" t="n">
        <v>70.45699999999999</v>
      </c>
      <c r="F581" s="109" t="n">
        <v>48.486</v>
      </c>
    </row>
    <row r="582">
      <c r="C582" s="13" t="n">
        <v>11</v>
      </c>
      <c r="D582" s="109" t="n">
        <v>50.633</v>
      </c>
      <c r="E582" s="109" t="n">
        <v>49.706</v>
      </c>
      <c r="F582" s="109" t="n">
        <v>68.187</v>
      </c>
    </row>
    <row r="583">
      <c r="C583" s="13" t="n">
        <v>12</v>
      </c>
      <c r="D583" s="109" t="n">
        <v>54.765</v>
      </c>
      <c r="E583" s="109" t="n">
        <v>49.38599999998002</v>
      </c>
      <c r="F583" s="109" t="n">
        <v>69.01600000000001</v>
      </c>
    </row>
    <row r="584">
      <c r="C584" s="13" t="n">
        <v>13</v>
      </c>
      <c r="D584" s="109" t="n">
        <v>48.135</v>
      </c>
      <c r="E584" s="109" t="n">
        <v>36.18999999997415</v>
      </c>
      <c r="F584" s="109" t="n">
        <v>69.687</v>
      </c>
    </row>
    <row r="585">
      <c r="C585" s="13" t="n">
        <v>14</v>
      </c>
      <c r="D585" s="109" t="n">
        <v>59.00517241974235</v>
      </c>
      <c r="E585" s="109" t="n">
        <v>69.024</v>
      </c>
      <c r="F585" s="109" t="n">
        <v>55.836</v>
      </c>
    </row>
    <row r="586">
      <c r="C586" s="13" t="n">
        <v>15</v>
      </c>
      <c r="D586" s="109" t="n">
        <v>67.78499999996151</v>
      </c>
      <c r="E586" s="109" t="n">
        <v>62.436</v>
      </c>
      <c r="F586" s="109" t="n">
        <v>63.091</v>
      </c>
    </row>
    <row r="587">
      <c r="C587" s="13" t="n">
        <v>16</v>
      </c>
      <c r="D587" s="109" t="n">
        <v>66.15300000000001</v>
      </c>
      <c r="E587" s="109" t="n">
        <v>52.01</v>
      </c>
      <c r="F587" s="109" t="n">
        <v>59.69199999998954</v>
      </c>
    </row>
    <row r="588">
      <c r="C588" s="13" t="n">
        <v>17</v>
      </c>
      <c r="D588" s="109" t="n">
        <v>65.22899999991762</v>
      </c>
      <c r="E588" s="109" t="n">
        <v>36.932</v>
      </c>
      <c r="F588" s="109" t="n">
        <v>59.63099999996965</v>
      </c>
    </row>
    <row r="589">
      <c r="C589" s="13" t="n">
        <v>18</v>
      </c>
      <c r="D589" s="109" t="n">
        <v>60.606</v>
      </c>
      <c r="E589" s="109" t="n">
        <v>54.0519999999543</v>
      </c>
      <c r="F589" s="109" t="n">
        <v>40.46304222256951</v>
      </c>
    </row>
    <row r="590">
      <c r="C590" s="13" t="n">
        <v>19</v>
      </c>
      <c r="D590" s="109" t="n">
        <v>66.874</v>
      </c>
      <c r="E590" s="109" t="n">
        <v>71.72799999999999</v>
      </c>
      <c r="F590" s="109" t="n">
        <v>41.29799999998409</v>
      </c>
    </row>
    <row r="591">
      <c r="C591" s="13" t="n">
        <v>20</v>
      </c>
      <c r="D591" s="109" t="n">
        <v>51.171</v>
      </c>
      <c r="E591" s="109" t="n">
        <v>44.095</v>
      </c>
      <c r="F591" s="109" t="n">
        <v>78.691</v>
      </c>
    </row>
    <row r="592">
      <c r="C592" s="13" t="n">
        <v>21</v>
      </c>
      <c r="D592" s="109" t="n">
        <v>67.49899999995203</v>
      </c>
      <c r="E592" s="109" t="n">
        <v>45.572</v>
      </c>
      <c r="F592" s="109" t="n">
        <v>51.43399999997359</v>
      </c>
    </row>
    <row r="593">
      <c r="C593" s="13" t="n">
        <v>22</v>
      </c>
      <c r="D593" s="109" t="n">
        <v>60.97999999998491</v>
      </c>
      <c r="E593" s="109" t="n">
        <v>60.124</v>
      </c>
      <c r="F593" s="109" t="n">
        <v>49.87999999996408</v>
      </c>
    </row>
    <row r="594">
      <c r="C594" s="13" t="n">
        <v>23</v>
      </c>
      <c r="D594" s="109" t="n">
        <v>51.525</v>
      </c>
      <c r="E594" s="109" t="n">
        <v>49.85299999997722</v>
      </c>
      <c r="F594" s="109" t="n">
        <v>75.23</v>
      </c>
    </row>
    <row r="595">
      <c r="C595" s="13" t="n">
        <v>24</v>
      </c>
      <c r="D595" s="109" t="n">
        <v>54.488</v>
      </c>
      <c r="E595" s="109" t="n">
        <v>61.26299999996654</v>
      </c>
      <c r="F595" s="109" t="n">
        <v>67.91599999997814</v>
      </c>
    </row>
    <row r="596">
      <c r="C596" s="13" t="n">
        <v>25</v>
      </c>
      <c r="D596" s="109" t="n">
        <v>41.198</v>
      </c>
      <c r="E596" s="109" t="n">
        <v>60.008</v>
      </c>
      <c r="F596" s="109" t="n">
        <v>72.02200000000001</v>
      </c>
    </row>
    <row r="597">
      <c r="C597" s="13" t="n">
        <v>26</v>
      </c>
      <c r="D597" s="109" t="n">
        <v>68.773</v>
      </c>
      <c r="E597" s="109" t="n">
        <v>58.34899999998733</v>
      </c>
      <c r="F597" s="109" t="n">
        <v>42.5459999999778</v>
      </c>
    </row>
    <row r="598">
      <c r="C598" s="13" t="n">
        <v>27</v>
      </c>
      <c r="D598" s="109" t="n">
        <v>54.72799999997832</v>
      </c>
      <c r="E598" s="109" t="n">
        <v>73.114</v>
      </c>
      <c r="F598" s="109" t="n">
        <v>74.76000000000001</v>
      </c>
    </row>
    <row r="599">
      <c r="C599" s="13" t="n">
        <v>28</v>
      </c>
      <c r="D599" s="109" t="n">
        <v>39.15499999996565</v>
      </c>
      <c r="E599" s="109" t="n">
        <v>67.59299999997339</v>
      </c>
      <c r="F599" s="109" t="n">
        <v>70.54699999996113</v>
      </c>
    </row>
    <row r="600">
      <c r="C600" s="13" t="n">
        <v>29</v>
      </c>
      <c r="D600" s="109" t="n">
        <v>54.83299999996752</v>
      </c>
      <c r="E600" s="109" t="n">
        <v>53.254</v>
      </c>
      <c r="F600" s="109" t="n">
        <v>47.295</v>
      </c>
    </row>
    <row r="601">
      <c r="C601" s="13" t="n">
        <v>30</v>
      </c>
      <c r="D601" s="109" t="n">
        <v>63.79699999996522</v>
      </c>
      <c r="E601" s="109" t="n">
        <v>70.92700000000001</v>
      </c>
      <c r="F601" s="109" t="n">
        <v>64.63699999997823</v>
      </c>
    </row>
    <row r="602">
      <c r="C602" s="13" t="n">
        <v>31</v>
      </c>
      <c r="D602" s="109" t="n">
        <v>75.34699999997686</v>
      </c>
      <c r="E602" s="109" t="n">
        <v>44.492</v>
      </c>
      <c r="F602" s="109" t="n">
        <v>38.72599999996157</v>
      </c>
    </row>
    <row r="603">
      <c r="C603" s="13" t="n">
        <v>32</v>
      </c>
      <c r="D603" s="109" t="n">
        <v>60.368</v>
      </c>
      <c r="E603" s="109" t="n">
        <v>68.27699999998705</v>
      </c>
      <c r="F603" s="109" t="n">
        <v>48.07099999996893</v>
      </c>
    </row>
    <row r="604">
      <c r="C604" s="13" t="n">
        <v>33</v>
      </c>
      <c r="D604" s="109" t="n">
        <v>70.80500000000001</v>
      </c>
      <c r="E604" s="109" t="n">
        <v>65.00699999997208</v>
      </c>
      <c r="F604" s="109" t="n">
        <v>65.56699999999999</v>
      </c>
    </row>
    <row r="605">
      <c r="C605" s="13" t="n">
        <v>34</v>
      </c>
      <c r="D605" s="109" t="n">
        <v>52.512</v>
      </c>
      <c r="E605" s="109" t="n">
        <v>74.648</v>
      </c>
      <c r="F605" s="109" t="n">
        <v>61.774</v>
      </c>
    </row>
    <row r="606">
      <c r="C606" s="13" t="n">
        <v>35</v>
      </c>
      <c r="D606" s="109" t="n">
        <v>76.715</v>
      </c>
      <c r="E606" s="109" t="n">
        <v>59.99499999996691</v>
      </c>
      <c r="F606" s="109" t="n">
        <v>57.759</v>
      </c>
    </row>
    <row r="607">
      <c r="C607" s="13" t="n">
        <v>36</v>
      </c>
      <c r="D607" s="109" t="n">
        <v>48.90699999995846</v>
      </c>
      <c r="E607" s="109" t="n">
        <v>76.78599999995583</v>
      </c>
      <c r="F607" s="109" t="n">
        <v>58.895</v>
      </c>
    </row>
    <row r="608">
      <c r="C608" s="13" t="n">
        <v>37</v>
      </c>
      <c r="D608" s="109" t="n">
        <v>55.365</v>
      </c>
      <c r="E608" s="109" t="n">
        <v>59.806</v>
      </c>
      <c r="F608" s="109" t="n">
        <v>41.766</v>
      </c>
    </row>
    <row r="609">
      <c r="C609" s="13" t="n">
        <v>38</v>
      </c>
      <c r="D609" s="109" t="n">
        <v>63.873</v>
      </c>
      <c r="E609" s="109" t="n">
        <v>67.26899999998768</v>
      </c>
      <c r="F609" s="109" t="n">
        <v>69.61699999995226</v>
      </c>
    </row>
    <row r="610">
      <c r="C610" s="13" t="n">
        <v>39</v>
      </c>
      <c r="D610" s="109" t="n">
        <v>57.09999999997966</v>
      </c>
      <c r="E610" s="109" t="n">
        <v>64.90199999997479</v>
      </c>
      <c r="F610" s="109" t="n">
        <v>62.304</v>
      </c>
    </row>
    <row r="611">
      <c r="C611" s="13" t="n">
        <v>40</v>
      </c>
      <c r="D611" s="109" t="n">
        <v>51.60799999997793</v>
      </c>
      <c r="E611" s="109" t="n">
        <v>73.053</v>
      </c>
      <c r="F611" s="109" t="n">
        <v>68.699</v>
      </c>
    </row>
    <row r="612">
      <c r="C612" s="13" t="n">
        <v>41</v>
      </c>
      <c r="D612" s="109" t="n">
        <v>45.858</v>
      </c>
      <c r="E612" s="109" t="n">
        <v>66.96899999999999</v>
      </c>
      <c r="F612" s="109" t="n">
        <v>50.501</v>
      </c>
    </row>
    <row r="613">
      <c r="C613" s="13" t="n">
        <v>42</v>
      </c>
      <c r="D613" s="109" t="n">
        <v>66.03</v>
      </c>
      <c r="E613" s="109" t="n">
        <v>61.85</v>
      </c>
      <c r="F613" s="109" t="n">
        <v>48.917</v>
      </c>
    </row>
    <row r="614">
      <c r="C614" s="13" t="n">
        <v>43</v>
      </c>
      <c r="D614" s="109" t="n">
        <v>61.86299999996969</v>
      </c>
      <c r="E614" s="109" t="n">
        <v>32.91556719917069</v>
      </c>
      <c r="F614" s="109" t="n">
        <v>61.804</v>
      </c>
    </row>
    <row r="615">
      <c r="C615" s="13" t="n">
        <v>44</v>
      </c>
      <c r="D615" s="109" t="n">
        <v>63.60399999996137</v>
      </c>
      <c r="E615" s="109" t="n">
        <v>59.87800000188946</v>
      </c>
      <c r="F615" s="109" t="n">
        <v>51.056</v>
      </c>
    </row>
    <row r="616">
      <c r="C616" s="13" t="n">
        <v>45</v>
      </c>
      <c r="D616" s="109" t="n">
        <v>39.56799999996863</v>
      </c>
      <c r="E616" s="109" t="n">
        <v>51.06900000168532</v>
      </c>
      <c r="F616" s="109" t="n">
        <v>53.54199999996224</v>
      </c>
    </row>
    <row r="617">
      <c r="C617" s="13" t="n">
        <v>46</v>
      </c>
      <c r="D617" s="109" t="n">
        <v>43.91800000080317</v>
      </c>
      <c r="E617" s="109" t="n">
        <v>56.23999999998122</v>
      </c>
      <c r="F617" s="109" t="n">
        <v>65.53299999998049</v>
      </c>
    </row>
    <row r="618">
      <c r="C618" s="13" t="n">
        <v>47</v>
      </c>
      <c r="D618" s="109" t="n">
        <v>46.47</v>
      </c>
      <c r="E618" s="109" t="n">
        <v>53.071</v>
      </c>
      <c r="F618" s="109" t="n">
        <v>81.61200000092387</v>
      </c>
    </row>
    <row r="619">
      <c r="C619" s="13" t="n">
        <v>48</v>
      </c>
      <c r="D619" s="109" t="n">
        <v>77.952</v>
      </c>
      <c r="E619" s="109" t="n">
        <v>63.53299999995514</v>
      </c>
      <c r="F619" s="109" t="n">
        <v>59.532</v>
      </c>
    </row>
    <row r="620">
      <c r="C620" s="13" t="n">
        <v>49</v>
      </c>
      <c r="D620" s="109" t="n">
        <v>35.759</v>
      </c>
      <c r="E620" s="109" t="n">
        <v>66.9900000017155</v>
      </c>
      <c r="F620" s="109" t="n">
        <v>62.14399999998403</v>
      </c>
    </row>
    <row r="621">
      <c r="C621" s="13" t="n">
        <v>50</v>
      </c>
      <c r="D621" s="109" t="n">
        <v>28.28000000094138</v>
      </c>
      <c r="E621" s="109" t="n">
        <v>62.98200000090282</v>
      </c>
      <c r="F621" s="109" t="n">
        <v>35.92400000090059</v>
      </c>
    </row>
    <row r="622">
      <c r="C622" s="13" t="n">
        <v>51</v>
      </c>
      <c r="D622" s="109" t="n">
        <v>65.55800000095107</v>
      </c>
      <c r="E622" s="109" t="n">
        <v>62.30999999998268</v>
      </c>
      <c r="F622" s="109" t="n">
        <v>40.71000000017881</v>
      </c>
    </row>
    <row r="623">
      <c r="C623" s="13" t="n">
        <v>52</v>
      </c>
      <c r="D623" s="109" t="n">
        <v>66.44900000160895</v>
      </c>
      <c r="E623" s="109" t="n">
        <v>59.38700000034459</v>
      </c>
      <c r="F623" s="109" t="n">
        <v>67.17500000130235</v>
      </c>
    </row>
    <row r="624">
      <c r="C624" s="13" t="n">
        <v>53</v>
      </c>
      <c r="D624" s="109" t="n">
        <v>71.18600000000001</v>
      </c>
      <c r="E624" s="109" t="n">
        <v>44.44800000048913</v>
      </c>
      <c r="F624" s="109" t="n">
        <v>67.17399999996604</v>
      </c>
    </row>
    <row r="625">
      <c r="C625" s="13" t="n">
        <v>54</v>
      </c>
      <c r="D625" s="109" t="n">
        <v>83.31699999999999</v>
      </c>
      <c r="E625" s="109" t="n">
        <v>72.57699999997764</v>
      </c>
      <c r="F625" s="109" t="n">
        <v>77.42799999994634</v>
      </c>
    </row>
    <row r="626">
      <c r="C626" s="13" t="n">
        <v>55</v>
      </c>
      <c r="D626" s="109" t="n">
        <v>49.63699999998517</v>
      </c>
      <c r="E626" s="109" t="n">
        <v>66.24599999995645</v>
      </c>
      <c r="F626" s="109" t="n">
        <v>59.383</v>
      </c>
    </row>
    <row r="627">
      <c r="C627" s="13" t="n">
        <v>56</v>
      </c>
      <c r="D627" s="109" t="n">
        <v>59.85699999996979</v>
      </c>
      <c r="E627" s="109" t="n">
        <v>56.21199999997781</v>
      </c>
      <c r="F627" s="109" t="n">
        <v>52.95300000094436</v>
      </c>
    </row>
    <row r="628">
      <c r="C628" s="13" t="n">
        <v>57</v>
      </c>
      <c r="D628" s="109" t="n">
        <v>55.59</v>
      </c>
      <c r="E628" s="109" t="n">
        <v>69.64299999997868</v>
      </c>
      <c r="F628" s="109" t="n">
        <v>61.97900000210479</v>
      </c>
    </row>
    <row r="629">
      <c r="C629" s="13" t="n">
        <v>58</v>
      </c>
      <c r="D629" s="109" t="n">
        <v>59.876</v>
      </c>
      <c r="E629" s="109" t="n">
        <v>70.51299999996206</v>
      </c>
      <c r="F629" s="109" t="n">
        <v>62.583</v>
      </c>
    </row>
    <row r="630">
      <c r="C630" s="13" t="n">
        <v>59</v>
      </c>
      <c r="D630" s="109" t="n">
        <v>65.44499999997302</v>
      </c>
      <c r="E630" s="109" t="n">
        <v>65.2409999999592</v>
      </c>
      <c r="F630" s="109" t="n">
        <v>48.06199999996128</v>
      </c>
    </row>
    <row r="631">
      <c r="C631" s="13" t="n">
        <v>60</v>
      </c>
      <c r="D631" s="109" t="n">
        <v>73.99400000084526</v>
      </c>
      <c r="E631" s="109" t="n">
        <v>57.037</v>
      </c>
      <c r="F631" s="109" t="n">
        <v>51.83299999997796</v>
      </c>
    </row>
    <row r="632">
      <c r="C632" s="13" t="n">
        <v>61</v>
      </c>
      <c r="D632" s="109" t="n">
        <v>44.326</v>
      </c>
      <c r="E632" s="109" t="n">
        <v>67.05500000000001</v>
      </c>
      <c r="F632" s="109" t="n">
        <v>49.57699999997499</v>
      </c>
    </row>
    <row r="633">
      <c r="C633" s="13" t="n">
        <v>62</v>
      </c>
      <c r="D633" s="109" t="n">
        <v>57.71200000011846</v>
      </c>
      <c r="E633" s="109" t="n">
        <v>45.999</v>
      </c>
      <c r="F633" s="109" t="n">
        <v>73.16899999997834</v>
      </c>
    </row>
    <row r="634">
      <c r="C634" s="13" t="n">
        <v>63</v>
      </c>
      <c r="D634" s="109" t="n">
        <v>55.531</v>
      </c>
      <c r="E634" s="109" t="n">
        <v>67.12500000175461</v>
      </c>
      <c r="F634" s="109" t="n">
        <v>50.407</v>
      </c>
    </row>
    <row r="635">
      <c r="C635" s="13" t="n">
        <v>64</v>
      </c>
      <c r="D635" s="109" t="n">
        <v>64.045</v>
      </c>
      <c r="E635" s="109" t="n">
        <v>52.80699999995943</v>
      </c>
      <c r="F635" s="109" t="n">
        <v>56.599</v>
      </c>
    </row>
    <row r="636">
      <c r="C636" s="13" t="n">
        <v>65</v>
      </c>
      <c r="D636" s="109" t="n">
        <v>81.124</v>
      </c>
      <c r="E636" s="109" t="n">
        <v>61.77699999997294</v>
      </c>
      <c r="F636" s="109" t="n">
        <v>52.718</v>
      </c>
    </row>
    <row r="637">
      <c r="C637" s="13" t="n">
        <v>66</v>
      </c>
      <c r="D637" s="109" t="n">
        <v>58.97500000069923</v>
      </c>
      <c r="E637" s="109" t="n">
        <v>65.217</v>
      </c>
      <c r="F637" s="109" t="n">
        <v>68.767</v>
      </c>
    </row>
    <row r="638">
      <c r="C638" s="13" t="n">
        <v>67</v>
      </c>
      <c r="D638" s="109" t="n">
        <v>61.05399999996811</v>
      </c>
      <c r="E638" s="109" t="n">
        <v>76.42399999998177</v>
      </c>
      <c r="F638" s="109" t="n">
        <v>76.40499999996374</v>
      </c>
      <c r="I638" s="98" t="n"/>
      <c r="J638" s="18" t="n"/>
      <c r="K638" s="18" t="n"/>
    </row>
    <row r="639">
      <c r="C639" s="13" t="n">
        <v>68</v>
      </c>
      <c r="D639" s="109" t="n">
        <v>68.44799999999999</v>
      </c>
      <c r="E639" s="109" t="n">
        <v>55.687</v>
      </c>
      <c r="F639" s="109" t="n">
        <v>41.7319999999808</v>
      </c>
    </row>
    <row r="640">
      <c r="C640" s="13" t="n">
        <v>69</v>
      </c>
      <c r="D640" s="109" t="n">
        <v>63.02299999995078</v>
      </c>
      <c r="E640" s="109" t="n">
        <v>72.33900000180603</v>
      </c>
      <c r="F640" s="109" t="n">
        <v>59.319</v>
      </c>
    </row>
    <row r="641">
      <c r="C641" s="13" t="n">
        <v>70</v>
      </c>
      <c r="D641" s="109" t="n">
        <v>69.90099999997456</v>
      </c>
      <c r="E641" s="109" t="n">
        <v>64.203</v>
      </c>
      <c r="F641" s="109" t="n">
        <v>46.7130000013113</v>
      </c>
    </row>
    <row r="642">
      <c r="C642" s="13" t="n">
        <v>71</v>
      </c>
      <c r="D642" s="109" t="n">
        <v>63.9520000017086</v>
      </c>
      <c r="E642" s="109" t="n">
        <v>59.0520000010226</v>
      </c>
      <c r="F642" s="109" t="n">
        <v>51.63000000026152</v>
      </c>
      <c r="I642" s="98" t="n"/>
      <c r="K642" s="98" t="n"/>
    </row>
    <row r="643">
      <c r="C643" s="13" t="n">
        <v>72</v>
      </c>
      <c r="D643" s="109" t="n">
        <v>56.08499999997051</v>
      </c>
      <c r="E643" s="109" t="n">
        <v>62.54400000162907</v>
      </c>
      <c r="F643" s="109" t="n">
        <v>59.551</v>
      </c>
      <c r="I643" s="98" t="n"/>
      <c r="J643" s="18" t="n"/>
      <c r="K643" s="18" t="n"/>
    </row>
    <row r="644">
      <c r="C644" s="13" t="n">
        <v>73</v>
      </c>
      <c r="D644" s="109" t="n">
        <v>57.842</v>
      </c>
      <c r="E644" s="109" t="n">
        <v>38.042</v>
      </c>
      <c r="F644" s="109" t="n">
        <v>76.13700000180657</v>
      </c>
      <c r="I644" s="98" t="n"/>
      <c r="J644" s="18" t="n"/>
      <c r="K644" s="18" t="n"/>
    </row>
    <row r="645">
      <c r="C645" s="13" t="n">
        <v>74</v>
      </c>
      <c r="D645" s="109" t="n">
        <v>75.41800000038594</v>
      </c>
      <c r="E645" s="109" t="n">
        <v>52.07800000067949</v>
      </c>
      <c r="F645" s="109" t="n">
        <v>52.54500000028835</v>
      </c>
    </row>
    <row r="646">
      <c r="C646" s="13" t="n">
        <v>75</v>
      </c>
      <c r="D646" s="109" t="n">
        <v>36.26199999995961</v>
      </c>
      <c r="E646" s="109" t="n">
        <v>49.68499999997946</v>
      </c>
      <c r="F646" s="109" t="n">
        <v>54.13700000056196</v>
      </c>
    </row>
    <row r="647">
      <c r="C647" s="13" t="n">
        <v>76</v>
      </c>
      <c r="D647" s="109" t="n">
        <v>69.875</v>
      </c>
      <c r="E647" s="109" t="n">
        <v>57.87799999997499</v>
      </c>
      <c r="F647" s="109" t="n">
        <v>69.11600000139735</v>
      </c>
    </row>
    <row r="648">
      <c r="C648" s="13" t="n">
        <v>77</v>
      </c>
      <c r="D648" s="109" t="n">
        <v>52.895</v>
      </c>
      <c r="E648" s="109" t="n">
        <v>54.988</v>
      </c>
      <c r="F648" s="109" t="n">
        <v>56.652</v>
      </c>
    </row>
    <row r="649">
      <c r="C649" s="13" t="n">
        <v>78</v>
      </c>
      <c r="D649" s="109" t="n">
        <v>80.78999999996169</v>
      </c>
      <c r="E649" s="109" t="n">
        <v>60.45399999998232</v>
      </c>
      <c r="F649" s="109" t="n">
        <v>65.626</v>
      </c>
    </row>
    <row r="650">
      <c r="C650" s="13" t="n">
        <v>79</v>
      </c>
      <c r="D650" s="109" t="n">
        <v>54.73000000016391</v>
      </c>
      <c r="E650" s="109" t="n">
        <v>81.84500000070129</v>
      </c>
      <c r="F650" s="109" t="n">
        <v>54.352</v>
      </c>
    </row>
    <row r="651">
      <c r="C651" s="13" t="n">
        <v>80</v>
      </c>
      <c r="D651" s="109" t="n">
        <v>41.63900000056699</v>
      </c>
      <c r="E651" s="109" t="n">
        <v>56.08</v>
      </c>
      <c r="F651" s="109" t="n">
        <v>36.51200000113025</v>
      </c>
    </row>
    <row r="652">
      <c r="C652" s="13" t="n">
        <v>81</v>
      </c>
      <c r="D652" s="109" t="n">
        <v>57.523</v>
      </c>
      <c r="E652" s="109" t="n">
        <v>34.62299999997293</v>
      </c>
      <c r="F652" s="109" t="n">
        <v>72.27</v>
      </c>
    </row>
    <row r="653">
      <c r="C653" s="13" t="n">
        <v>82</v>
      </c>
      <c r="D653" s="109" t="n">
        <v>72.16700000143965</v>
      </c>
      <c r="E653" s="109" t="n">
        <v>55.14499999996253</v>
      </c>
      <c r="F653" s="109" t="n">
        <v>58.412</v>
      </c>
    </row>
    <row r="654">
      <c r="C654" s="13" t="n">
        <v>83</v>
      </c>
      <c r="D654" s="109" t="n">
        <v>72.41899999998553</v>
      </c>
      <c r="E654" s="109" t="n">
        <v>60.994</v>
      </c>
      <c r="F654" s="109" t="n">
        <v>75.58600000083446</v>
      </c>
    </row>
    <row r="655">
      <c r="C655" s="13" t="n">
        <v>84</v>
      </c>
      <c r="D655" s="109" t="n">
        <v>59.81399999998082</v>
      </c>
      <c r="E655" s="109" t="n">
        <v>49.882</v>
      </c>
      <c r="F655" s="109" t="n">
        <v>56.41199999998921</v>
      </c>
    </row>
    <row r="656">
      <c r="C656" s="13" t="n">
        <v>85</v>
      </c>
      <c r="D656" s="109" t="n">
        <v>62.79399999998628</v>
      </c>
      <c r="E656" s="109" t="n">
        <v>60.68900000022352</v>
      </c>
      <c r="F656" s="109" t="n">
        <v>60.9129999999718</v>
      </c>
    </row>
    <row r="657">
      <c r="C657" s="13" t="n">
        <v>86</v>
      </c>
      <c r="D657" s="109" t="n">
        <v>64.28200000163912</v>
      </c>
      <c r="E657" s="109" t="n">
        <v>70.69599999997043</v>
      </c>
      <c r="F657" s="109" t="n">
        <v>36.40600000027734</v>
      </c>
    </row>
    <row r="658">
      <c r="C658" s="13" t="n">
        <v>87</v>
      </c>
      <c r="D658" s="109" t="n">
        <v>72.42900000034346</v>
      </c>
      <c r="E658" s="109" t="n">
        <v>52.06300000057183</v>
      </c>
      <c r="F658" s="109" t="n">
        <v>47.04799999994982</v>
      </c>
    </row>
    <row r="659">
      <c r="C659" s="13" t="n">
        <v>88</v>
      </c>
      <c r="D659" s="109" t="n">
        <v>76.44499999997824</v>
      </c>
      <c r="E659" s="109" t="n">
        <v>60.21799999995829</v>
      </c>
      <c r="F659" s="109" t="n">
        <v>61.41500000041444</v>
      </c>
    </row>
    <row r="660">
      <c r="C660" s="13" t="n">
        <v>89</v>
      </c>
      <c r="D660" s="109" t="n">
        <v>51.24799999997899</v>
      </c>
      <c r="E660" s="109" t="n">
        <v>56.48099999994319</v>
      </c>
      <c r="F660" s="109" t="n">
        <v>76.68400000110269</v>
      </c>
    </row>
    <row r="661">
      <c r="C661" s="13" t="n">
        <v>90</v>
      </c>
      <c r="D661" s="109" t="n">
        <v>46.55199999997906</v>
      </c>
      <c r="E661" s="109" t="n">
        <v>58.485</v>
      </c>
      <c r="F661" s="109" t="n">
        <v>65.40700000116415</v>
      </c>
    </row>
    <row r="662">
      <c r="C662" s="13" t="n">
        <v>91</v>
      </c>
      <c r="D662" s="109" t="n">
        <v>53.427</v>
      </c>
      <c r="E662" s="109" t="n">
        <v>91.2109999999625</v>
      </c>
      <c r="F662" s="109" t="n">
        <v>54.891</v>
      </c>
    </row>
    <row r="663">
      <c r="C663" s="13" t="n">
        <v>92</v>
      </c>
      <c r="D663" s="109" t="n">
        <v>68.09900000159406</v>
      </c>
      <c r="E663" s="109" t="n">
        <v>75.27999999996166</v>
      </c>
      <c r="F663" s="109" t="n">
        <v>47.39899999996884</v>
      </c>
    </row>
    <row r="664">
      <c r="C664" s="13" t="n">
        <v>93</v>
      </c>
      <c r="D664" s="109" t="n">
        <v>73.042</v>
      </c>
      <c r="E664" s="109" t="n">
        <v>62.52799999997416</v>
      </c>
      <c r="F664" s="109" t="n">
        <v>55.91900000098049</v>
      </c>
    </row>
    <row r="665">
      <c r="C665" s="13" t="n">
        <v>94</v>
      </c>
      <c r="D665" s="109" t="n">
        <v>80.82299999997086</v>
      </c>
      <c r="E665" s="109" t="n">
        <v>57.68499999997001</v>
      </c>
      <c r="F665" s="109" t="n">
        <v>62.588</v>
      </c>
    </row>
    <row r="666">
      <c r="C666" s="13" t="n">
        <v>95</v>
      </c>
      <c r="D666" s="109" t="n">
        <v>69.74600000145379</v>
      </c>
      <c r="E666" s="109" t="n">
        <v>52.406</v>
      </c>
      <c r="F666" s="109" t="n">
        <v>70.31499999998631</v>
      </c>
    </row>
    <row r="667">
      <c r="C667" s="13" t="n">
        <v>96</v>
      </c>
      <c r="D667" s="109" t="n">
        <v>68.32300000158865</v>
      </c>
      <c r="E667" s="109" t="n">
        <v>55.88600000131913</v>
      </c>
      <c r="F667" s="109" t="n">
        <v>56.12299999996856</v>
      </c>
    </row>
    <row r="668">
      <c r="C668" s="13" t="n">
        <v>97</v>
      </c>
      <c r="D668" s="109" t="n">
        <v>62.81799999998231</v>
      </c>
      <c r="E668" s="109" t="n">
        <v>76.86899999997719</v>
      </c>
      <c r="F668" s="109" t="n">
        <v>40.798</v>
      </c>
    </row>
    <row r="669">
      <c r="C669" s="13" t="n">
        <v>98</v>
      </c>
      <c r="D669" s="109" t="n">
        <v>53.65299999996587</v>
      </c>
      <c r="E669" s="109" t="n">
        <v>63.164</v>
      </c>
      <c r="F669" s="109" t="n">
        <v>48.87600000040531</v>
      </c>
    </row>
    <row r="670">
      <c r="C670" s="13" t="n">
        <v>99</v>
      </c>
      <c r="D670" s="109" t="n">
        <v>78.11700000101924</v>
      </c>
      <c r="E670" s="109" t="n">
        <v>67.69</v>
      </c>
      <c r="F670" s="109" t="n">
        <v>63.16300000147074</v>
      </c>
    </row>
    <row r="671">
      <c r="C671" s="13" t="n">
        <v>100</v>
      </c>
      <c r="D671" s="109" t="n">
        <v>59.989</v>
      </c>
      <c r="E671" s="109" t="n">
        <v>68.36199999999999</v>
      </c>
      <c r="F671" s="109" t="n">
        <v>75.532</v>
      </c>
    </row>
    <row r="672">
      <c r="C672" s="13" t="n">
        <v>101</v>
      </c>
      <c r="D672" s="109" t="n">
        <v>60.45400000048801</v>
      </c>
      <c r="E672" s="109" t="n">
        <v>73.441</v>
      </c>
      <c r="F672" s="109" t="n">
        <v>40.42600000055097</v>
      </c>
    </row>
    <row r="673">
      <c r="C673" s="13" t="n">
        <v>102</v>
      </c>
      <c r="D673" s="109" t="n">
        <v>44.26399999995511</v>
      </c>
      <c r="E673" s="109" t="n">
        <v>61.09899999997316</v>
      </c>
      <c r="F673" s="109" t="n">
        <v>53.699</v>
      </c>
    </row>
    <row r="674">
      <c r="C674" s="13" t="n">
        <v>103</v>
      </c>
      <c r="D674" s="109" t="n">
        <v>89.63999999998097</v>
      </c>
      <c r="E674" s="109" t="n">
        <v>57.21600000113546</v>
      </c>
      <c r="F674" s="109" t="n">
        <v>63.563</v>
      </c>
    </row>
    <row r="675">
      <c r="C675" s="13" t="n">
        <v>104</v>
      </c>
      <c r="D675" s="109" t="n">
        <v>57.70800000143163</v>
      </c>
      <c r="E675" s="109" t="n">
        <v>78.70499999997845</v>
      </c>
      <c r="F675" s="109" t="n">
        <v>50.42799999998033</v>
      </c>
    </row>
    <row r="676">
      <c r="C676" s="13" t="n">
        <v>105</v>
      </c>
      <c r="D676" s="109" t="n">
        <v>72.25999999997464</v>
      </c>
      <c r="E676" s="109" t="n">
        <v>71.47699999996391</v>
      </c>
      <c r="F676" s="109" t="n">
        <v>70.053</v>
      </c>
    </row>
    <row r="677">
      <c r="C677" s="13" t="n">
        <v>106</v>
      </c>
      <c r="D677" s="109" t="n">
        <v>37.633</v>
      </c>
      <c r="E677" s="109" t="n">
        <v>67.212</v>
      </c>
      <c r="F677" s="109" t="n">
        <v>68.83599999994848</v>
      </c>
    </row>
    <row r="678">
      <c r="C678" s="13" t="n">
        <v>107</v>
      </c>
      <c r="D678" s="109" t="n">
        <v>58.0499999999778</v>
      </c>
      <c r="E678" s="109" t="n">
        <v>58.6369999999484</v>
      </c>
      <c r="F678" s="109" t="n">
        <v>62.02400000151918</v>
      </c>
    </row>
    <row r="679">
      <c r="C679" s="13" t="n">
        <v>108</v>
      </c>
      <c r="D679" s="109" t="n">
        <v>56.10199999995737</v>
      </c>
      <c r="E679" s="109" t="n">
        <v>58.684</v>
      </c>
      <c r="F679" s="109" t="n">
        <v>47.72000000055134</v>
      </c>
    </row>
    <row r="680">
      <c r="C680" s="13" t="n">
        <v>109</v>
      </c>
      <c r="D680" s="109" t="n">
        <v>89.81</v>
      </c>
      <c r="E680" s="109" t="n">
        <v>79.81800000025984</v>
      </c>
      <c r="F680" s="109" t="n">
        <v>44.79900000096597</v>
      </c>
    </row>
    <row r="681">
      <c r="C681" s="13" t="n">
        <v>110</v>
      </c>
      <c r="D681" s="109" t="n">
        <v>34.49</v>
      </c>
      <c r="E681" s="109" t="n">
        <v>53.074</v>
      </c>
      <c r="F681" s="109" t="n">
        <v>44.4579999999788</v>
      </c>
    </row>
    <row r="682">
      <c r="C682" s="13" t="n">
        <v>111</v>
      </c>
      <c r="D682" s="109" t="n">
        <v>65.27799999996904</v>
      </c>
      <c r="E682" s="109" t="n">
        <v>48.988</v>
      </c>
      <c r="F682" s="109" t="n">
        <v>64.58499999997164</v>
      </c>
    </row>
    <row r="683">
      <c r="C683" s="13" t="n">
        <v>112</v>
      </c>
      <c r="D683" s="109" t="n">
        <v>52.925</v>
      </c>
      <c r="E683" s="109" t="n">
        <v>79.14400000086687</v>
      </c>
      <c r="F683" s="109" t="n">
        <v>74.22199999997015</v>
      </c>
    </row>
    <row r="684">
      <c r="C684" s="13" t="n">
        <v>113</v>
      </c>
      <c r="D684" s="109" t="n">
        <v>63.20499999997502</v>
      </c>
      <c r="E684" s="109" t="n">
        <v>64.194</v>
      </c>
      <c r="F684" s="109" t="n">
        <v>59.28999999994006</v>
      </c>
    </row>
    <row r="685">
      <c r="C685" s="13" t="n">
        <v>114</v>
      </c>
      <c r="D685" s="109" t="n">
        <v>83.98500000136792</v>
      </c>
      <c r="E685" s="109" t="n">
        <v>49.638</v>
      </c>
      <c r="F685" s="109" t="n">
        <v>64.33299999997821</v>
      </c>
    </row>
    <row r="686">
      <c r="C686" s="13" t="n">
        <v>115</v>
      </c>
      <c r="D686" s="109" t="n">
        <v>37.65699999997555</v>
      </c>
      <c r="E686" s="109" t="n">
        <v>59.2129999999708</v>
      </c>
      <c r="F686" s="109" t="n">
        <v>47.76000000093319</v>
      </c>
    </row>
    <row r="687">
      <c r="C687" s="13" t="n">
        <v>116</v>
      </c>
      <c r="D687" s="109" t="n">
        <v>55.28200000120233</v>
      </c>
      <c r="E687" s="109" t="n">
        <v>70.066</v>
      </c>
      <c r="F687" s="109" t="n">
        <v>52.84400000086892</v>
      </c>
    </row>
    <row r="688">
      <c r="C688" s="13" t="n">
        <v>117</v>
      </c>
      <c r="D688" s="109" t="n">
        <v>55.186</v>
      </c>
      <c r="E688" s="109" t="n">
        <v>57.631</v>
      </c>
      <c r="F688" s="109" t="n">
        <v>56.43200000174252</v>
      </c>
    </row>
    <row r="689">
      <c r="C689" s="13" t="n">
        <v>118</v>
      </c>
      <c r="D689" s="109" t="n">
        <v>71.30700000183731</v>
      </c>
      <c r="E689" s="109" t="n">
        <v>67.42300000093579</v>
      </c>
      <c r="F689" s="109" t="n">
        <v>45.528</v>
      </c>
    </row>
    <row r="690">
      <c r="C690" s="13" t="n">
        <v>119</v>
      </c>
      <c r="D690" s="109" t="n">
        <v>46.476</v>
      </c>
      <c r="E690" s="109" t="n">
        <v>51.066</v>
      </c>
      <c r="F690" s="109" t="n">
        <v>55.412</v>
      </c>
    </row>
    <row r="691">
      <c r="C691" s="13" t="n">
        <v>120</v>
      </c>
      <c r="D691" s="109" t="n">
        <v>61.747</v>
      </c>
      <c r="E691" s="109" t="n">
        <v>56.38399999998425</v>
      </c>
      <c r="F691" s="109" t="n">
        <v>78.82999999997939</v>
      </c>
    </row>
    <row r="692">
      <c r="C692" s="13" t="n">
        <v>121</v>
      </c>
      <c r="D692" s="109" t="n">
        <v>61.15299999997106</v>
      </c>
      <c r="E692" s="109" t="n">
        <v>83.83800000281484</v>
      </c>
      <c r="F692" s="109" t="n">
        <v>69.85100000226777</v>
      </c>
    </row>
    <row r="693">
      <c r="C693" s="13" t="n">
        <v>122</v>
      </c>
      <c r="D693" s="109" t="n">
        <v>48.47299999998337</v>
      </c>
      <c r="E693" s="109" t="n">
        <v>61.84999999997146</v>
      </c>
      <c r="F693" s="109" t="n">
        <v>63.47299999995878</v>
      </c>
    </row>
    <row r="694">
      <c r="C694" s="13" t="n">
        <v>123</v>
      </c>
      <c r="D694" s="109" t="n">
        <v>78.31800000163186</v>
      </c>
      <c r="E694" s="109" t="n">
        <v>45.448</v>
      </c>
      <c r="F694" s="109" t="n">
        <v>66.45400000096578</v>
      </c>
    </row>
    <row r="695">
      <c r="C695" s="13" t="n">
        <v>124</v>
      </c>
      <c r="D695" s="109" t="n">
        <v>83.26900000000001</v>
      </c>
      <c r="E695" s="109" t="n">
        <v>52.148</v>
      </c>
      <c r="F695" s="109" t="n">
        <v>69.976</v>
      </c>
    </row>
    <row r="696">
      <c r="C696" s="13" t="n">
        <v>125</v>
      </c>
      <c r="D696" s="109" t="n">
        <v>65.655</v>
      </c>
      <c r="E696" s="109" t="n">
        <v>74.604</v>
      </c>
      <c r="F696" s="109" t="n">
        <v>74.48700000123272</v>
      </c>
    </row>
    <row r="697">
      <c r="C697" s="13" t="n">
        <v>126</v>
      </c>
      <c r="D697" s="109" t="n">
        <v>57.405</v>
      </c>
      <c r="E697" s="109" t="n">
        <v>79.61400000105613</v>
      </c>
      <c r="F697" s="109" t="n">
        <v>61.6959999999745</v>
      </c>
    </row>
    <row r="698">
      <c r="C698" s="13" t="n">
        <v>127</v>
      </c>
      <c r="D698" s="109" t="n">
        <v>41.45400000044108</v>
      </c>
      <c r="E698" s="109" t="n">
        <v>59.93999999998771</v>
      </c>
      <c r="F698" s="109" t="n">
        <v>64.53899999996025</v>
      </c>
    </row>
    <row r="699">
      <c r="C699" s="13" t="n">
        <v>128</v>
      </c>
      <c r="D699" s="109" t="n">
        <v>64.21299999999999</v>
      </c>
      <c r="E699" s="109" t="n">
        <v>43.185</v>
      </c>
      <c r="F699" s="109" t="n">
        <v>65.9279999999479</v>
      </c>
    </row>
    <row r="700">
      <c r="C700" s="13" t="n">
        <v>129</v>
      </c>
      <c r="D700" s="109" t="n">
        <v>64.50800000168235</v>
      </c>
      <c r="E700" s="109" t="n">
        <v>46.59699999997575</v>
      </c>
      <c r="F700" s="109" t="n">
        <v>49.9319999999743</v>
      </c>
    </row>
    <row r="701">
      <c r="C701" s="13" t="n">
        <v>130</v>
      </c>
      <c r="D701" s="109" t="n">
        <v>88.35500000186339</v>
      </c>
      <c r="E701" s="109" t="n">
        <v>43.37899999996873</v>
      </c>
      <c r="F701" s="109" t="n">
        <v>65.93700000107363</v>
      </c>
    </row>
    <row r="702">
      <c r="C702" s="13" t="n">
        <v>131</v>
      </c>
      <c r="D702" s="109" t="n">
        <v>54.74200000053197</v>
      </c>
      <c r="E702" s="109" t="n">
        <v>29.85600000038334</v>
      </c>
      <c r="F702" s="109" t="n">
        <v>46.34299999994596</v>
      </c>
    </row>
    <row r="703">
      <c r="C703" s="13" t="n">
        <v>132</v>
      </c>
      <c r="D703" s="109" t="n">
        <v>59.876</v>
      </c>
      <c r="E703" s="109" t="n">
        <v>56.23199999996923</v>
      </c>
      <c r="F703" s="109" t="n">
        <v>72.36</v>
      </c>
    </row>
    <row r="704">
      <c r="C704" s="13" t="n">
        <v>133</v>
      </c>
      <c r="D704" s="109" t="n">
        <v>57.54800000189822</v>
      </c>
      <c r="E704" s="109" t="n">
        <v>48.12200000059661</v>
      </c>
      <c r="F704" s="109" t="n">
        <v>69.46000000174679</v>
      </c>
    </row>
    <row r="705">
      <c r="C705" s="13" t="n">
        <v>134</v>
      </c>
      <c r="D705" s="109" t="n">
        <v>75.35299999996526</v>
      </c>
      <c r="E705" s="109" t="n">
        <v>46.569</v>
      </c>
      <c r="F705" s="109" t="n">
        <v>54.31099999996592</v>
      </c>
    </row>
    <row r="706">
      <c r="C706" s="13" t="n">
        <v>135</v>
      </c>
      <c r="D706" s="109" t="n">
        <v>60.6280000013981</v>
      </c>
      <c r="E706" s="109" t="n">
        <v>61.639</v>
      </c>
      <c r="F706" s="109" t="n">
        <v>54.69799999997817</v>
      </c>
    </row>
    <row r="707">
      <c r="C707" s="13" t="n">
        <v>136</v>
      </c>
      <c r="D707" s="109" t="n">
        <v>66.10699999997732</v>
      </c>
      <c r="E707" s="109" t="n">
        <v>75.12999999997147</v>
      </c>
      <c r="F707" s="109" t="n">
        <v>45.28100000037216</v>
      </c>
    </row>
    <row r="708">
      <c r="C708" s="13" t="n">
        <v>137</v>
      </c>
      <c r="D708" s="109" t="n">
        <v>58.57000000011362</v>
      </c>
      <c r="E708" s="109" t="n">
        <v>45.34199999998565</v>
      </c>
      <c r="F708" s="109" t="n">
        <v>61.59799999997879</v>
      </c>
    </row>
    <row r="709">
      <c r="C709" s="13" t="n">
        <v>138</v>
      </c>
      <c r="D709" s="109" t="n">
        <v>61.409</v>
      </c>
      <c r="E709" s="109" t="n">
        <v>64.48399999998544</v>
      </c>
      <c r="F709" s="109" t="n">
        <v>53.347</v>
      </c>
    </row>
    <row r="710">
      <c r="C710" s="13" t="n">
        <v>139</v>
      </c>
      <c r="D710" s="109" t="n">
        <v>51.66899999997637</v>
      </c>
      <c r="E710" s="109" t="n">
        <v>52.092</v>
      </c>
      <c r="F710" s="109" t="n">
        <v>64.78100000000001</v>
      </c>
    </row>
    <row r="711">
      <c r="C711" s="13" t="n">
        <v>140</v>
      </c>
      <c r="D711" s="109" t="n">
        <v>64.85200000095367</v>
      </c>
      <c r="E711" s="109" t="n">
        <v>90.76300000263434</v>
      </c>
      <c r="F711" s="109" t="n">
        <v>64.56699999997349</v>
      </c>
    </row>
    <row r="712">
      <c r="C712" s="13" t="n">
        <v>141</v>
      </c>
      <c r="D712" s="109" t="n">
        <v>67.53300000160225</v>
      </c>
      <c r="E712" s="109" t="n">
        <v>65.499</v>
      </c>
      <c r="F712" s="109" t="n">
        <v>46.95500000036694</v>
      </c>
    </row>
    <row r="713">
      <c r="C713" s="13" t="n">
        <v>142</v>
      </c>
      <c r="D713" s="109" t="n">
        <v>60.53400000120942</v>
      </c>
      <c r="E713" s="109" t="n">
        <v>81.88899999995893</v>
      </c>
      <c r="F713" s="109" t="n">
        <v>64.51699999996814</v>
      </c>
    </row>
    <row r="714">
      <c r="C714" s="13" t="n">
        <v>143</v>
      </c>
      <c r="D714" s="109" t="n">
        <v>53.554</v>
      </c>
      <c r="E714" s="109" t="n">
        <v>43.45800000106544</v>
      </c>
      <c r="F714" s="109" t="n">
        <v>41.65329353465914</v>
      </c>
      <c r="H714" s="13" t="n">
        <v>41.56542261243777</v>
      </c>
    </row>
    <row r="715">
      <c r="C715" s="13" t="n">
        <v>144</v>
      </c>
      <c r="D715" s="109" t="n">
        <v>60.13800000163931</v>
      </c>
      <c r="E715" s="109" t="n">
        <v>70.87500000077317</v>
      </c>
      <c r="F715" s="109" t="n">
        <v>56.999</v>
      </c>
    </row>
    <row r="716">
      <c r="C716" s="13" t="n">
        <v>145</v>
      </c>
      <c r="D716" s="109" t="n">
        <v>57.43099999997239</v>
      </c>
      <c r="E716" s="109" t="n">
        <v>44.82500000020675</v>
      </c>
      <c r="F716" s="109" t="n">
        <v>48.771</v>
      </c>
    </row>
    <row r="717">
      <c r="C717" s="13" t="n">
        <v>146</v>
      </c>
      <c r="D717" s="109" t="n">
        <v>52.49599999998376</v>
      </c>
      <c r="E717" s="109" t="n">
        <v>68.04700000018627</v>
      </c>
      <c r="F717" s="109" t="n">
        <v>56.20200000132768</v>
      </c>
    </row>
    <row r="718">
      <c r="C718" s="13" t="n">
        <v>147</v>
      </c>
      <c r="D718" s="109" t="n">
        <v>62.125</v>
      </c>
      <c r="E718" s="109" t="n">
        <v>66.58199999999999</v>
      </c>
      <c r="F718" s="109" t="n">
        <v>46.96399999997043</v>
      </c>
    </row>
    <row r="719">
      <c r="C719" s="13" t="n">
        <v>148</v>
      </c>
      <c r="D719" s="109" t="n">
        <v>55.004</v>
      </c>
      <c r="E719" s="109" t="n">
        <v>56.147</v>
      </c>
      <c r="F719" s="109" t="n">
        <v>71.61099999998372</v>
      </c>
    </row>
    <row r="720">
      <c r="C720" s="13" t="n">
        <v>149</v>
      </c>
      <c r="D720" s="109" t="n">
        <v>64.0699999999654</v>
      </c>
      <c r="E720" s="109" t="n">
        <v>65.625</v>
      </c>
      <c r="F720" s="109" t="n">
        <v>79.83300000249409</v>
      </c>
    </row>
    <row r="721">
      <c r="C721" s="13" t="n">
        <v>150</v>
      </c>
      <c r="D721" s="109" t="n">
        <v>64.39900000208711</v>
      </c>
      <c r="E721" s="109" t="n">
        <v>67.197</v>
      </c>
      <c r="F721" s="109" t="n">
        <v>72.34399999999999</v>
      </c>
    </row>
    <row r="722">
      <c r="C722" s="13" t="n">
        <v>151</v>
      </c>
      <c r="D722" s="109" t="n">
        <v>95.5550000006877</v>
      </c>
      <c r="E722" s="109" t="n">
        <v>60.16500000098738</v>
      </c>
      <c r="F722" s="109" t="n">
        <v>59.55300000087358</v>
      </c>
    </row>
    <row r="723">
      <c r="C723" s="13" t="n">
        <v>152</v>
      </c>
      <c r="D723" s="109" t="n">
        <v>69.26699999996703</v>
      </c>
      <c r="E723" s="109" t="n">
        <v>60.29</v>
      </c>
      <c r="F723" s="109" t="n">
        <v>56.99099999997551</v>
      </c>
    </row>
    <row r="724">
      <c r="C724" s="13" t="n">
        <v>153</v>
      </c>
      <c r="D724" s="109" t="n">
        <v>44.08700000035241</v>
      </c>
      <c r="E724" s="109" t="n">
        <v>53.5970000007283</v>
      </c>
      <c r="F724" s="109" t="n">
        <v>48.55299999996247</v>
      </c>
    </row>
    <row r="725">
      <c r="C725" s="13" t="n">
        <v>154</v>
      </c>
      <c r="D725" s="109" t="n">
        <v>66.271</v>
      </c>
      <c r="E725" s="109" t="n">
        <v>85.69100000052079</v>
      </c>
      <c r="F725" s="109" t="n">
        <v>33.982</v>
      </c>
    </row>
    <row r="726">
      <c r="C726" s="13" t="n">
        <v>155</v>
      </c>
      <c r="D726" s="109" t="n">
        <v>53.14899999998978</v>
      </c>
      <c r="E726" s="109" t="n">
        <v>47.99999999997036</v>
      </c>
      <c r="F726" s="109" t="n">
        <v>52.162</v>
      </c>
    </row>
    <row r="727">
      <c r="C727" s="13" t="n">
        <v>156</v>
      </c>
      <c r="D727" s="109" t="n">
        <v>50.37200000029486</v>
      </c>
      <c r="E727" s="109" t="n">
        <v>52.815</v>
      </c>
      <c r="F727" s="109" t="n">
        <v>53.27699999998336</v>
      </c>
    </row>
    <row r="728">
      <c r="C728" s="13" t="n">
        <v>157</v>
      </c>
      <c r="D728" s="109" t="n">
        <v>53.67900000169873</v>
      </c>
      <c r="E728" s="109" t="n">
        <v>55.21299999995907</v>
      </c>
      <c r="F728" s="109" t="n">
        <v>61.18699999996392</v>
      </c>
    </row>
    <row r="729">
      <c r="C729" s="13" t="n">
        <v>158</v>
      </c>
      <c r="D729" s="109" t="n">
        <v>69.41699999995967</v>
      </c>
      <c r="E729" s="109" t="n">
        <v>67.09100000211262</v>
      </c>
      <c r="F729" s="109" t="n">
        <v>40.473</v>
      </c>
    </row>
    <row r="730">
      <c r="C730" s="13" t="n">
        <v>159</v>
      </c>
      <c r="D730" s="109" t="n">
        <v>43.57899999997895</v>
      </c>
      <c r="E730" s="109" t="n">
        <v>76.24099999997348</v>
      </c>
      <c r="F730" s="109" t="n">
        <v>52.0050000015147</v>
      </c>
    </row>
    <row r="731">
      <c r="C731" s="13" t="n">
        <v>160</v>
      </c>
      <c r="D731" s="109" t="n">
        <v>37.088</v>
      </c>
      <c r="E731" s="109" t="n">
        <v>53.16800000147112</v>
      </c>
      <c r="F731" s="109" t="n">
        <v>70.20400000235774</v>
      </c>
    </row>
    <row r="732">
      <c r="C732" s="13" t="n">
        <v>161</v>
      </c>
      <c r="D732" s="109" t="n">
        <v>70.746</v>
      </c>
      <c r="E732" s="109" t="n">
        <v>55.08799999993794</v>
      </c>
      <c r="F732" s="109" t="n">
        <v>37.708</v>
      </c>
    </row>
    <row r="733">
      <c r="C733" s="13" t="n">
        <v>162</v>
      </c>
      <c r="D733" s="109" t="n">
        <v>67.51800000134669</v>
      </c>
      <c r="E733" s="109" t="n">
        <v>47.47100000105947</v>
      </c>
      <c r="F733" s="109" t="n">
        <v>57.77099999997094</v>
      </c>
    </row>
    <row r="734">
      <c r="C734" s="13" t="n">
        <v>163</v>
      </c>
      <c r="D734" s="109" t="n">
        <v>57.84499999995818</v>
      </c>
      <c r="E734" s="109" t="n">
        <v>35.894</v>
      </c>
      <c r="F734" s="109" t="n">
        <v>48.15099999998368</v>
      </c>
    </row>
    <row r="735">
      <c r="C735" s="13" t="n">
        <v>164</v>
      </c>
      <c r="D735" s="109" t="n">
        <v>59.47599999997909</v>
      </c>
      <c r="E735" s="109" t="n">
        <v>48.58100000077877</v>
      </c>
      <c r="F735" s="109" t="n">
        <v>48.391</v>
      </c>
    </row>
    <row r="736">
      <c r="C736" s="13" t="n">
        <v>165</v>
      </c>
      <c r="D736" s="109" t="n">
        <v>75.788</v>
      </c>
      <c r="E736" s="109" t="n">
        <v>65.2850000014253</v>
      </c>
      <c r="F736" s="109" t="n">
        <v>66.649</v>
      </c>
    </row>
    <row r="737">
      <c r="C737" s="13" t="n">
        <v>166</v>
      </c>
      <c r="D737" s="109" t="n">
        <v>31.94000000010915</v>
      </c>
      <c r="E737" s="109" t="n">
        <v>47.84899999997695</v>
      </c>
      <c r="F737" s="109" t="n">
        <v>58.57900000101868</v>
      </c>
    </row>
    <row r="738">
      <c r="C738" s="13" t="n">
        <v>167</v>
      </c>
      <c r="D738" s="109" t="n">
        <v>47.254</v>
      </c>
      <c r="E738" s="109" t="n">
        <v>65.81500000107884</v>
      </c>
      <c r="F738" s="109" t="n">
        <v>64.41000000083893</v>
      </c>
    </row>
    <row r="739">
      <c r="C739" s="13" t="n">
        <v>168</v>
      </c>
      <c r="D739" s="109" t="n">
        <v>64.449</v>
      </c>
      <c r="E739" s="109" t="n">
        <v>51.90399999995871</v>
      </c>
      <c r="F739" s="109" t="n">
        <v>52.14799999995644</v>
      </c>
    </row>
    <row r="740">
      <c r="C740" s="13" t="n">
        <v>169</v>
      </c>
      <c r="D740" s="109" t="n">
        <v>76.72800000150801</v>
      </c>
      <c r="E740" s="109" t="n">
        <v>62.2839999999645</v>
      </c>
      <c r="F740" s="109" t="n">
        <v>74.63900000099278</v>
      </c>
    </row>
    <row r="741">
      <c r="C741" s="13" t="n">
        <v>170</v>
      </c>
      <c r="D741" s="109" t="n">
        <v>62.49000000058543</v>
      </c>
      <c r="E741" s="109" t="n">
        <v>83.626</v>
      </c>
      <c r="F741" s="109" t="n">
        <v>52.49000000085682</v>
      </c>
    </row>
    <row r="742">
      <c r="C742" s="13" t="n">
        <v>171</v>
      </c>
      <c r="D742" s="109" t="n">
        <v>34.40699999996964</v>
      </c>
      <c r="E742" s="109" t="n">
        <v>65.45999999997794</v>
      </c>
      <c r="F742" s="109" t="n">
        <v>35.813</v>
      </c>
    </row>
    <row r="743">
      <c r="C743" s="13" t="n">
        <v>172</v>
      </c>
      <c r="D743" s="109" t="n">
        <v>44.68600000077263</v>
      </c>
      <c r="E743" s="109" t="n">
        <v>71.78600000126883</v>
      </c>
      <c r="F743" s="109" t="n">
        <v>64.08199999998111</v>
      </c>
    </row>
    <row r="744">
      <c r="C744" s="13" t="n">
        <v>173</v>
      </c>
      <c r="D744" s="109" t="n">
        <v>67.02500000168234</v>
      </c>
      <c r="E744" s="109" t="n">
        <v>87.9439999999617</v>
      </c>
      <c r="F744" s="109" t="n">
        <v>71.82299999996155</v>
      </c>
    </row>
    <row r="745">
      <c r="C745" s="13" t="n">
        <v>174</v>
      </c>
      <c r="D745" s="109" t="n">
        <v>41.058</v>
      </c>
      <c r="E745" s="109" t="n">
        <v>78.46700000091195</v>
      </c>
      <c r="F745" s="109" t="n">
        <v>39.272</v>
      </c>
    </row>
    <row r="746">
      <c r="C746" s="13" t="n">
        <v>175</v>
      </c>
      <c r="D746" s="109" t="n">
        <v>56.993</v>
      </c>
      <c r="E746" s="109" t="n">
        <v>60.804</v>
      </c>
      <c r="F746" s="109" t="n">
        <v>41.343</v>
      </c>
    </row>
    <row r="747">
      <c r="C747" s="13" t="n">
        <v>176</v>
      </c>
      <c r="D747" s="109" t="n">
        <v>64.0909999999491</v>
      </c>
      <c r="E747" s="109" t="n">
        <v>50.883</v>
      </c>
      <c r="F747" s="109" t="n">
        <v>51.36</v>
      </c>
    </row>
    <row r="748">
      <c r="C748" s="13" t="n">
        <v>177</v>
      </c>
      <c r="D748" s="109" t="n">
        <v>73.79800000094063</v>
      </c>
      <c r="E748" s="109" t="n">
        <v>53.785</v>
      </c>
      <c r="F748" s="109" t="n">
        <v>44.27693809688661</v>
      </c>
    </row>
    <row r="749">
      <c r="C749" s="13" t="n">
        <v>178</v>
      </c>
      <c r="D749" s="109" t="n">
        <v>81.88899999997849</v>
      </c>
      <c r="E749" s="109" t="n">
        <v>41.655</v>
      </c>
      <c r="F749" s="109" t="n">
        <v>70.307</v>
      </c>
    </row>
    <row r="750">
      <c r="C750" s="13" t="n">
        <v>179</v>
      </c>
      <c r="D750" s="109" t="n">
        <v>49.74600000024215</v>
      </c>
      <c r="E750" s="109" t="n">
        <v>56.51499999998389</v>
      </c>
      <c r="F750" s="109" t="n">
        <v>67.58199999999999</v>
      </c>
    </row>
    <row r="751">
      <c r="C751" s="13" t="n">
        <v>180</v>
      </c>
      <c r="D751" s="109" t="n">
        <v>44.648</v>
      </c>
      <c r="E751" s="109" t="n">
        <v>70.13599999997452</v>
      </c>
      <c r="F751" s="109" t="n">
        <v>54.82300000156797</v>
      </c>
    </row>
    <row r="752">
      <c r="C752" s="13" t="n">
        <v>181</v>
      </c>
      <c r="D752" s="109" t="n">
        <v>71.1170000016421</v>
      </c>
      <c r="E752" s="109" t="n">
        <v>46.859</v>
      </c>
      <c r="F752" s="109" t="n">
        <v>46.95499999998292</v>
      </c>
    </row>
    <row r="753">
      <c r="C753" s="13" t="n">
        <v>182</v>
      </c>
      <c r="D753" s="109" t="n">
        <v>54.02099999995548</v>
      </c>
      <c r="E753" s="109" t="n">
        <v>45.0770000006577</v>
      </c>
      <c r="F753" s="109" t="n">
        <v>55.87799999997824</v>
      </c>
    </row>
    <row r="754">
      <c r="C754" s="13" t="n">
        <v>183</v>
      </c>
      <c r="D754" s="109" t="n">
        <v>55.251</v>
      </c>
      <c r="E754" s="109" t="n">
        <v>55.25399999994791</v>
      </c>
      <c r="F754" s="109" t="n">
        <v>64.82599999998544</v>
      </c>
    </row>
    <row r="755">
      <c r="C755" s="13" t="n">
        <v>184</v>
      </c>
      <c r="D755" s="109" t="n">
        <v>38.76500000088103</v>
      </c>
      <c r="E755" s="109" t="n">
        <v>67.82000000163987</v>
      </c>
      <c r="F755" s="109" t="n">
        <v>74.202</v>
      </c>
    </row>
    <row r="756">
      <c r="C756" s="13" t="n">
        <v>185</v>
      </c>
      <c r="D756" s="109" t="n">
        <v>59.44599999996641</v>
      </c>
      <c r="E756" s="109" t="n">
        <v>77.6050000021197</v>
      </c>
      <c r="F756" s="109" t="n">
        <v>59.21699999994922</v>
      </c>
    </row>
    <row r="757">
      <c r="C757" s="13" t="n">
        <v>186</v>
      </c>
      <c r="D757" s="109" t="n">
        <v>62.82000000173561</v>
      </c>
      <c r="E757" s="109" t="n">
        <v>78.822</v>
      </c>
      <c r="F757" s="109" t="n">
        <v>69.32899999997665</v>
      </c>
    </row>
    <row r="758">
      <c r="C758" s="13" t="n">
        <v>187</v>
      </c>
      <c r="D758" s="109" t="n">
        <v>75.494000002091</v>
      </c>
      <c r="E758" s="109" t="n">
        <v>41.24</v>
      </c>
      <c r="F758" s="109" t="n">
        <v>45.3329999999867</v>
      </c>
    </row>
    <row r="759">
      <c r="C759" s="13" t="n">
        <v>188</v>
      </c>
      <c r="D759" s="109" t="n">
        <v>57.36300000035763</v>
      </c>
      <c r="E759" s="109" t="n">
        <v>52.89800000172481</v>
      </c>
      <c r="F759" s="109" t="n">
        <v>66.292</v>
      </c>
    </row>
    <row r="760">
      <c r="C760" s="13" t="n">
        <v>189</v>
      </c>
      <c r="D760" s="109" t="n">
        <v>54.4770000003662</v>
      </c>
      <c r="E760" s="109" t="n">
        <v>61.157</v>
      </c>
      <c r="F760" s="109" t="n">
        <v>57.44399999997312</v>
      </c>
    </row>
    <row r="761">
      <c r="C761" s="13" t="n">
        <v>190</v>
      </c>
      <c r="D761" s="109" t="n">
        <v>52.908</v>
      </c>
      <c r="E761" s="109" t="n">
        <v>66.03800000090264</v>
      </c>
      <c r="F761" s="109" t="n">
        <v>70.27300000208616</v>
      </c>
    </row>
    <row r="762">
      <c r="C762" s="13" t="n">
        <v>191</v>
      </c>
      <c r="D762" s="109" t="n">
        <v>74.79600000000001</v>
      </c>
      <c r="E762" s="109" t="n">
        <v>62.753</v>
      </c>
      <c r="F762" s="109" t="n">
        <v>48.63500000023917</v>
      </c>
    </row>
    <row r="763">
      <c r="C763" s="13" t="n">
        <v>192</v>
      </c>
      <c r="D763" s="109" t="n">
        <v>65.65900000035298</v>
      </c>
      <c r="E763" s="109" t="n">
        <v>73.35599999999999</v>
      </c>
      <c r="F763" s="109" t="n">
        <v>60.13999999997453</v>
      </c>
    </row>
    <row r="764">
      <c r="C764" s="13" t="n">
        <v>193</v>
      </c>
      <c r="D764" s="109" t="n">
        <v>55.815</v>
      </c>
      <c r="E764" s="109" t="n">
        <v>45.28699999997281</v>
      </c>
      <c r="F764" s="109" t="n">
        <v>64.739</v>
      </c>
    </row>
    <row r="765">
      <c r="C765" s="13" t="n">
        <v>194</v>
      </c>
      <c r="D765" s="109" t="n">
        <v>76.61900000221355</v>
      </c>
      <c r="E765" s="109" t="n">
        <v>60.424</v>
      </c>
      <c r="F765" s="109" t="n">
        <v>57.29899999997943</v>
      </c>
    </row>
    <row r="766">
      <c r="C766" s="13" t="n">
        <v>195</v>
      </c>
      <c r="D766" s="109" t="n">
        <v>57.14400000178404</v>
      </c>
      <c r="E766" s="109" t="n">
        <v>52.08499999997561</v>
      </c>
      <c r="F766" s="109" t="n">
        <v>69.03400000000001</v>
      </c>
    </row>
    <row r="767">
      <c r="C767" s="13" t="n">
        <v>196</v>
      </c>
      <c r="D767" s="109" t="n">
        <v>62.449</v>
      </c>
      <c r="E767" s="109" t="n">
        <v>62.08099999998219</v>
      </c>
      <c r="F767" s="109" t="n">
        <v>62.64400000013448</v>
      </c>
    </row>
    <row r="768">
      <c r="C768" s="13" t="n">
        <v>197</v>
      </c>
      <c r="D768" s="109" t="n">
        <v>62.88800000209007</v>
      </c>
      <c r="E768" s="109" t="n">
        <v>56.753</v>
      </c>
      <c r="F768" s="109" t="n">
        <v>77.48299999998061</v>
      </c>
    </row>
    <row r="769">
      <c r="C769" s="13" t="n">
        <v>198</v>
      </c>
      <c r="D769" s="109" t="n">
        <v>51.11100000050738</v>
      </c>
      <c r="E769" s="109" t="n">
        <v>64.58799999997048</v>
      </c>
      <c r="F769" s="109" t="n">
        <v>76.67700000166707</v>
      </c>
    </row>
    <row r="771">
      <c r="B771" s="67" t="inlineStr">
        <is>
          <t>Results</t>
        </is>
      </c>
      <c r="C771" s="71" t="inlineStr">
        <is>
          <t>vCTr (dias)</t>
        </is>
      </c>
      <c r="D771" s="13" t="n">
        <v>22</v>
      </c>
      <c r="E771" s="13" t="n">
        <v>23</v>
      </c>
      <c r="F771" s="13" t="n">
        <v>24</v>
      </c>
    </row>
    <row r="772">
      <c r="B772" s="98" t="n"/>
      <c r="C772" s="13" t="n">
        <v>9</v>
      </c>
      <c r="D772" s="77" t="n">
        <v>134.9321034694937</v>
      </c>
      <c r="E772" s="77" t="n">
        <v>97.37370872686377</v>
      </c>
      <c r="F772" s="77" t="n">
        <v>0</v>
      </c>
    </row>
    <row r="773">
      <c r="B773" s="98" t="n"/>
      <c r="C773" s="13" t="n">
        <v>10</v>
      </c>
      <c r="D773" s="77" t="n">
        <v>0</v>
      </c>
      <c r="E773" s="77" t="n">
        <v>0</v>
      </c>
      <c r="F773" s="77" t="n">
        <v>46.10658272284483</v>
      </c>
    </row>
    <row r="774">
      <c r="C774" s="13" t="n">
        <v>11</v>
      </c>
      <c r="D774" s="77" t="n">
        <v>0</v>
      </c>
      <c r="E774" s="77" t="n">
        <v>0</v>
      </c>
      <c r="F774" s="77" t="n">
        <v>0</v>
      </c>
    </row>
    <row r="775">
      <c r="C775" s="13" t="n">
        <v>12</v>
      </c>
      <c r="D775" s="77" t="n">
        <v>0</v>
      </c>
      <c r="E775" s="77" t="n">
        <v>97.49715273643048</v>
      </c>
      <c r="F775" s="77" t="n">
        <v>0</v>
      </c>
    </row>
    <row r="776">
      <c r="C776" s="13" t="n">
        <v>13</v>
      </c>
      <c r="D776" s="77" t="n">
        <v>0</v>
      </c>
      <c r="E776" s="77" t="n">
        <v>69.45329565186813</v>
      </c>
      <c r="F776" s="77" t="n">
        <v>0</v>
      </c>
    </row>
    <row r="777">
      <c r="C777" s="13" t="n">
        <v>14</v>
      </c>
      <c r="D777" s="77" t="n">
        <v>56.94871101192816</v>
      </c>
      <c r="E777" s="77" t="n">
        <v>0</v>
      </c>
      <c r="F777" s="77" t="n">
        <v>0</v>
      </c>
    </row>
    <row r="778">
      <c r="C778" s="13" t="n">
        <v>15</v>
      </c>
      <c r="D778" s="77" t="n">
        <v>131.3229941369317</v>
      </c>
      <c r="E778" s="77" t="n">
        <v>0</v>
      </c>
      <c r="F778" s="77" t="n">
        <v>0</v>
      </c>
    </row>
    <row r="779">
      <c r="C779" s="13" t="n">
        <v>16</v>
      </c>
      <c r="D779" s="77" t="n">
        <v>0</v>
      </c>
      <c r="E779" s="77" t="n">
        <v>0</v>
      </c>
      <c r="F779" s="77" t="n">
        <v>117.4525747925334</v>
      </c>
    </row>
    <row r="780">
      <c r="C780" s="13" t="n">
        <v>17</v>
      </c>
      <c r="D780" s="77" t="n">
        <v>128.4998553414721</v>
      </c>
      <c r="E780" s="77" t="n">
        <v>0</v>
      </c>
      <c r="F780" s="77" t="n">
        <v>111.7246903162753</v>
      </c>
    </row>
    <row r="781">
      <c r="C781" s="13" t="n">
        <v>18</v>
      </c>
      <c r="D781" s="77" t="n">
        <v>0</v>
      </c>
      <c r="E781" s="77" t="n">
        <v>96.84163588221621</v>
      </c>
      <c r="F781" s="77" t="n">
        <v>0</v>
      </c>
    </row>
    <row r="782">
      <c r="C782" s="13" t="n">
        <v>19</v>
      </c>
      <c r="D782" s="77" t="n">
        <v>0</v>
      </c>
      <c r="E782" s="77" t="n">
        <v>0</v>
      </c>
      <c r="F782" s="77" t="n">
        <v>81.51241705432039</v>
      </c>
    </row>
    <row r="783">
      <c r="C783" s="13" t="n">
        <v>20</v>
      </c>
      <c r="D783" s="77" t="n">
        <v>0</v>
      </c>
      <c r="E783" s="77" t="n">
        <v>0</v>
      </c>
      <c r="F783" s="77" t="n">
        <v>0</v>
      </c>
    </row>
    <row r="784">
      <c r="C784" s="13" t="n">
        <v>21</v>
      </c>
      <c r="D784" s="77" t="n">
        <v>121.8746404201272</v>
      </c>
      <c r="E784" s="77" t="n">
        <v>0</v>
      </c>
      <c r="F784" s="77" t="n">
        <v>91.04931256922741</v>
      </c>
    </row>
    <row r="785">
      <c r="C785" s="13" t="n">
        <v>22</v>
      </c>
      <c r="D785" s="77" t="n">
        <v>119.7974637779525</v>
      </c>
      <c r="E785" s="77" t="n">
        <v>0</v>
      </c>
      <c r="F785" s="77" t="n">
        <v>98.51085419735179</v>
      </c>
    </row>
    <row r="786">
      <c r="C786" s="13" t="n">
        <v>23</v>
      </c>
      <c r="D786" s="77" t="n">
        <v>0</v>
      </c>
      <c r="E786" s="77" t="n">
        <v>94.86924062936181</v>
      </c>
      <c r="F786" s="77" t="n">
        <v>0</v>
      </c>
    </row>
    <row r="787">
      <c r="C787" s="13" t="n">
        <v>24</v>
      </c>
      <c r="D787" s="77" t="n">
        <v>0</v>
      </c>
      <c r="E787" s="77" t="n">
        <v>117.6598199513144</v>
      </c>
      <c r="F787" s="77" t="n">
        <v>134.0424829907934</v>
      </c>
    </row>
    <row r="788">
      <c r="C788" s="13" t="n">
        <v>25</v>
      </c>
      <c r="D788" s="77" t="n">
        <v>0</v>
      </c>
      <c r="E788" s="77" t="n">
        <v>0</v>
      </c>
      <c r="F788" s="77" t="n">
        <v>0</v>
      </c>
    </row>
    <row r="789">
      <c r="C789" s="13" t="n">
        <v>26</v>
      </c>
      <c r="D789" s="77" t="n">
        <v>0</v>
      </c>
      <c r="E789" s="77" t="n">
        <v>109.1353860050566</v>
      </c>
      <c r="F789" s="77" t="n">
        <v>79.71384873933702</v>
      </c>
    </row>
    <row r="790">
      <c r="C790" s="13" t="n">
        <v>27</v>
      </c>
      <c r="D790" s="77" t="n">
        <v>106.4983437769745</v>
      </c>
      <c r="E790" s="77" t="n">
        <v>0</v>
      </c>
      <c r="F790" s="77" t="n">
        <v>0</v>
      </c>
    </row>
    <row r="791">
      <c r="C791" s="13" t="n">
        <v>28</v>
      </c>
      <c r="D791" s="77" t="n">
        <v>75.70836270237703</v>
      </c>
      <c r="E791" s="77" t="n">
        <v>132.7899104179911</v>
      </c>
      <c r="F791" s="77" t="n">
        <v>139.5365219824405</v>
      </c>
    </row>
    <row r="792">
      <c r="C792" s="13" t="n">
        <v>29</v>
      </c>
      <c r="D792" s="77" t="n">
        <v>105.311826395904</v>
      </c>
      <c r="E792" s="77" t="n">
        <v>0</v>
      </c>
      <c r="F792" s="77" t="n">
        <v>0</v>
      </c>
    </row>
    <row r="793">
      <c r="C793" s="13" t="n">
        <v>30</v>
      </c>
      <c r="D793" s="77" t="n">
        <v>117.8172361083248</v>
      </c>
      <c r="E793" s="77" t="n">
        <v>0</v>
      </c>
      <c r="F793" s="77" t="n">
        <v>127.8244371581206</v>
      </c>
    </row>
    <row r="794">
      <c r="C794" s="13" t="n">
        <v>31</v>
      </c>
      <c r="D794" s="77" t="n">
        <v>149.3358687896468</v>
      </c>
      <c r="E794" s="77" t="n">
        <v>0</v>
      </c>
      <c r="F794" s="77" t="n">
        <v>76.49991940710812</v>
      </c>
    </row>
    <row r="795">
      <c r="C795" s="13" t="n">
        <v>32</v>
      </c>
      <c r="D795" s="77" t="n">
        <v>0</v>
      </c>
      <c r="E795" s="77" t="n">
        <v>134.2285660943196</v>
      </c>
      <c r="F795" s="77" t="n">
        <v>93.23530491258332</v>
      </c>
    </row>
    <row r="796">
      <c r="C796" s="13" t="n">
        <v>33</v>
      </c>
      <c r="D796" s="77" t="n">
        <v>0</v>
      </c>
      <c r="E796" s="77" t="n">
        <v>107.0300887376349</v>
      </c>
      <c r="F796" s="77" t="n">
        <v>0</v>
      </c>
    </row>
    <row r="797">
      <c r="C797" s="13" t="n">
        <v>34</v>
      </c>
      <c r="D797" s="77" t="n">
        <v>0</v>
      </c>
      <c r="E797" s="77" t="n">
        <v>0</v>
      </c>
      <c r="F797" s="77" t="n">
        <v>0</v>
      </c>
    </row>
    <row r="798">
      <c r="C798" s="13" t="n">
        <v>35</v>
      </c>
      <c r="D798" s="77" t="n">
        <v>0</v>
      </c>
      <c r="E798" s="77" t="n">
        <v>115.2335060631088</v>
      </c>
      <c r="F798" s="77" t="n">
        <v>0</v>
      </c>
    </row>
    <row r="799">
      <c r="C799" s="13" t="n">
        <v>36</v>
      </c>
      <c r="D799" s="77" t="n">
        <v>93.49700955864471</v>
      </c>
      <c r="E799" s="77" t="n">
        <v>151.4882325493241</v>
      </c>
      <c r="F799" s="77" t="n">
        <v>0</v>
      </c>
    </row>
    <row r="800">
      <c r="C800" s="13" t="n">
        <v>37</v>
      </c>
      <c r="D800" s="77" t="n">
        <v>0</v>
      </c>
      <c r="E800" s="77" t="n">
        <v>0</v>
      </c>
      <c r="F800" s="77" t="n">
        <v>0</v>
      </c>
    </row>
    <row r="801">
      <c r="C801" s="13" t="n">
        <v>38</v>
      </c>
      <c r="D801" s="77" t="n">
        <v>0</v>
      </c>
      <c r="E801" s="77" t="n">
        <v>131.4796209409956</v>
      </c>
      <c r="F801" s="77" t="n">
        <v>123.9379769657657</v>
      </c>
    </row>
    <row r="802">
      <c r="C802" s="13" t="n">
        <v>39</v>
      </c>
      <c r="D802" s="77" t="n">
        <v>110.8723295427368</v>
      </c>
      <c r="E802" s="77" t="n">
        <v>121.8090634607031</v>
      </c>
      <c r="F802" s="77" t="n">
        <v>0</v>
      </c>
    </row>
    <row r="803">
      <c r="C803" s="13" t="n">
        <v>40</v>
      </c>
      <c r="D803" s="77" t="n">
        <v>98.75121598304408</v>
      </c>
      <c r="E803" s="77" t="n">
        <v>0</v>
      </c>
      <c r="F803" s="77" t="n">
        <v>0</v>
      </c>
    </row>
    <row r="804">
      <c r="C804" s="13" t="n">
        <v>41</v>
      </c>
      <c r="D804" s="77" t="n">
        <v>0</v>
      </c>
      <c r="E804" s="77" t="n">
        <v>0</v>
      </c>
      <c r="F804" s="77" t="n">
        <v>0</v>
      </c>
    </row>
    <row r="805">
      <c r="C805" s="13" t="n">
        <v>42</v>
      </c>
      <c r="D805" s="77" t="n">
        <v>0</v>
      </c>
      <c r="E805" s="77" t="n">
        <v>0</v>
      </c>
      <c r="F805" s="77" t="n">
        <v>0</v>
      </c>
    </row>
    <row r="806">
      <c r="C806" s="13" t="n">
        <v>43</v>
      </c>
      <c r="D806" s="77" t="n">
        <v>113.1603875458543</v>
      </c>
      <c r="E806" s="77" t="n">
        <v>0</v>
      </c>
      <c r="F806" s="77" t="n">
        <v>0</v>
      </c>
    </row>
    <row r="807">
      <c r="C807" s="13" t="n">
        <v>44</v>
      </c>
      <c r="D807" s="77" t="n">
        <v>123.4841095507531</v>
      </c>
      <c r="E807" s="77" t="n">
        <v>0</v>
      </c>
      <c r="F807" s="77" t="n">
        <v>0</v>
      </c>
    </row>
    <row r="808">
      <c r="C808" s="13" t="n">
        <v>45</v>
      </c>
      <c r="D808" s="77" t="n">
        <v>74.67045520342745</v>
      </c>
      <c r="E808" s="77" t="n">
        <v>0</v>
      </c>
      <c r="F808" s="77" t="n">
        <v>103.9152648542454</v>
      </c>
    </row>
    <row r="809">
      <c r="C809" s="13" t="n">
        <v>46</v>
      </c>
      <c r="D809" s="77" t="n">
        <v>0</v>
      </c>
      <c r="E809" s="77" t="n">
        <v>104.6312931683102</v>
      </c>
      <c r="F809" s="77" t="n">
        <v>93.45972138649407</v>
      </c>
    </row>
    <row r="810">
      <c r="C810" s="13" t="n">
        <v>47</v>
      </c>
      <c r="D810" s="77" t="n">
        <v>0</v>
      </c>
      <c r="E810" s="77" t="n">
        <v>0</v>
      </c>
      <c r="F810" s="77" t="n">
        <v>0</v>
      </c>
    </row>
    <row r="811">
      <c r="C811" s="13" t="n">
        <v>48</v>
      </c>
      <c r="D811" s="77" t="n">
        <v>0</v>
      </c>
      <c r="E811" s="77" t="n">
        <v>124.6474009720461</v>
      </c>
      <c r="F811" s="77" t="n">
        <v>0</v>
      </c>
    </row>
    <row r="812">
      <c r="C812" s="13" t="n">
        <v>49</v>
      </c>
      <c r="D812" s="77" t="n">
        <v>28.40867775889117</v>
      </c>
      <c r="E812" s="77" t="n">
        <v>0</v>
      </c>
      <c r="F812" s="77" t="n">
        <v>121.1682402218537</v>
      </c>
    </row>
    <row r="813">
      <c r="C813" s="13" t="n">
        <v>50</v>
      </c>
      <c r="D813" s="77" t="n">
        <v>0</v>
      </c>
      <c r="E813" s="77" t="n">
        <v>0</v>
      </c>
      <c r="F813" s="77" t="n">
        <v>0</v>
      </c>
    </row>
    <row r="814">
      <c r="C814" s="13" t="n">
        <v>51</v>
      </c>
      <c r="D814" s="77" t="n">
        <v>0</v>
      </c>
      <c r="E814" s="77" t="n">
        <v>123.6943240639949</v>
      </c>
      <c r="F814" s="77" t="n">
        <v>0</v>
      </c>
    </row>
    <row r="815">
      <c r="C815" s="13" t="n">
        <v>52</v>
      </c>
      <c r="D815" s="77" t="n">
        <v>0</v>
      </c>
      <c r="E815" s="77" t="n">
        <v>0</v>
      </c>
      <c r="F815" s="77" t="n">
        <v>0</v>
      </c>
    </row>
    <row r="816">
      <c r="C816" s="13" t="n">
        <v>53</v>
      </c>
      <c r="D816" s="77" t="n">
        <v>0</v>
      </c>
      <c r="E816" s="77" t="n">
        <v>0</v>
      </c>
      <c r="F816" s="77" t="n">
        <v>131.0765337292445</v>
      </c>
    </row>
    <row r="817">
      <c r="C817" s="13" t="n">
        <v>54</v>
      </c>
      <c r="D817" s="77" t="n">
        <v>0</v>
      </c>
      <c r="E817" s="77" t="n">
        <v>142.7669853582932</v>
      </c>
      <c r="F817" s="77" t="n">
        <v>151.8158189399093</v>
      </c>
    </row>
    <row r="818">
      <c r="C818" s="13" t="n">
        <v>55</v>
      </c>
      <c r="D818" s="77" t="n">
        <v>96.38035266781517</v>
      </c>
      <c r="E818" s="77" t="n">
        <v>130.9756467137921</v>
      </c>
      <c r="F818" s="77" t="n">
        <v>0</v>
      </c>
    </row>
    <row r="819">
      <c r="C819" s="13" t="n">
        <v>56</v>
      </c>
      <c r="D819" s="77" t="n">
        <v>115.5402981154923</v>
      </c>
      <c r="E819" s="77" t="n">
        <v>110.1699144678664</v>
      </c>
      <c r="F819" s="77" t="n">
        <v>0</v>
      </c>
    </row>
    <row r="820">
      <c r="C820" s="13" t="n">
        <v>57</v>
      </c>
      <c r="D820" s="77" t="n">
        <v>0</v>
      </c>
      <c r="E820" s="77" t="n">
        <v>137.3649918548976</v>
      </c>
      <c r="F820" s="77" t="n">
        <v>0</v>
      </c>
    </row>
    <row r="821">
      <c r="C821" s="13" t="n">
        <v>58</v>
      </c>
      <c r="D821" s="77" t="n">
        <v>0</v>
      </c>
      <c r="E821" s="77" t="n">
        <v>132.1374873444817</v>
      </c>
      <c r="F821" s="77" t="n">
        <v>0</v>
      </c>
    </row>
    <row r="822">
      <c r="C822" s="13" t="n">
        <v>59</v>
      </c>
      <c r="D822" s="77" t="n">
        <v>113.8952400538472</v>
      </c>
      <c r="E822" s="77" t="n">
        <v>125.7914462517226</v>
      </c>
      <c r="F822" s="77" t="n">
        <v>94.36000564512011</v>
      </c>
    </row>
    <row r="823">
      <c r="C823" s="13" t="n">
        <v>60</v>
      </c>
      <c r="D823" s="77" t="n">
        <v>0</v>
      </c>
      <c r="E823" s="77" t="n">
        <v>0</v>
      </c>
      <c r="F823" s="77" t="n">
        <v>89.55897470193324</v>
      </c>
    </row>
    <row r="824">
      <c r="C824" s="13" t="n">
        <v>61</v>
      </c>
      <c r="D824" s="77" t="n">
        <v>0</v>
      </c>
      <c r="E824" s="77" t="n">
        <v>0</v>
      </c>
      <c r="F824" s="77" t="n">
        <v>91.07987181253549</v>
      </c>
    </row>
    <row r="825">
      <c r="C825" s="13" t="n">
        <v>62</v>
      </c>
      <c r="D825" s="77" t="n">
        <v>0</v>
      </c>
      <c r="E825" s="77" t="n">
        <v>0</v>
      </c>
      <c r="F825" s="77" t="n">
        <v>143.4409607742198</v>
      </c>
    </row>
    <row r="826">
      <c r="C826" s="13" t="n">
        <v>63</v>
      </c>
      <c r="D826" s="77" t="n">
        <v>0</v>
      </c>
      <c r="E826" s="77" t="n">
        <v>0</v>
      </c>
      <c r="F826" s="77" t="n">
        <v>0</v>
      </c>
    </row>
    <row r="827">
      <c r="C827" s="13" t="n">
        <v>64</v>
      </c>
      <c r="D827" s="77" t="n">
        <v>0</v>
      </c>
      <c r="E827" s="77" t="n">
        <v>102.7901488607175</v>
      </c>
      <c r="F827" s="77" t="n">
        <v>0</v>
      </c>
    </row>
    <row r="828">
      <c r="C828" s="13" t="n">
        <v>65</v>
      </c>
      <c r="D828" s="77" t="n">
        <v>0</v>
      </c>
      <c r="E828" s="77" t="n">
        <v>117.8153935242715</v>
      </c>
      <c r="F828" s="77" t="n">
        <v>0</v>
      </c>
    </row>
    <row r="829">
      <c r="C829" s="13" t="n">
        <v>66</v>
      </c>
      <c r="D829" s="77" t="n">
        <v>0</v>
      </c>
      <c r="E829" s="77" t="n">
        <v>0</v>
      </c>
      <c r="F829" s="77" t="n">
        <v>0</v>
      </c>
    </row>
    <row r="830">
      <c r="C830" s="13" t="n">
        <v>67</v>
      </c>
      <c r="D830" s="77" t="n">
        <v>111.6936171893349</v>
      </c>
      <c r="E830" s="77" t="n">
        <v>95.84676084262576</v>
      </c>
      <c r="F830" s="77" t="n">
        <v>151.3636683375006</v>
      </c>
    </row>
    <row r="831">
      <c r="C831" s="13" t="n">
        <v>68</v>
      </c>
      <c r="D831" s="77" t="n">
        <v>0</v>
      </c>
      <c r="E831" s="77" t="n">
        <v>0</v>
      </c>
      <c r="F831" s="77" t="n">
        <v>81.19734412565698</v>
      </c>
    </row>
    <row r="832">
      <c r="C832" s="13" t="n">
        <v>69</v>
      </c>
      <c r="D832" s="77" t="n">
        <v>122.4652198348508</v>
      </c>
      <c r="E832" s="77" t="n">
        <v>0</v>
      </c>
      <c r="F832" s="77" t="n">
        <v>0</v>
      </c>
    </row>
    <row r="833">
      <c r="C833" s="13" t="n">
        <v>70</v>
      </c>
      <c r="D833" s="77" t="n">
        <v>138.5750814061866</v>
      </c>
      <c r="E833" s="77" t="n">
        <v>0</v>
      </c>
      <c r="F833" s="77" t="n">
        <v>0</v>
      </c>
    </row>
    <row r="834">
      <c r="C834" s="13" t="n">
        <v>71</v>
      </c>
      <c r="D834" s="77" t="n">
        <v>0</v>
      </c>
      <c r="E834" s="77" t="n">
        <v>0</v>
      </c>
      <c r="F834" s="77" t="n">
        <v>0</v>
      </c>
    </row>
    <row r="835">
      <c r="C835" s="13" t="n">
        <v>72</v>
      </c>
      <c r="D835" s="77" t="n">
        <v>99.88800540362212</v>
      </c>
      <c r="E835" s="77" t="n">
        <v>0</v>
      </c>
      <c r="F835" s="77" t="n">
        <v>0</v>
      </c>
    </row>
    <row r="836">
      <c r="C836" s="13" t="n">
        <v>73</v>
      </c>
      <c r="D836" s="77" t="n">
        <v>0</v>
      </c>
      <c r="E836" s="77" t="n">
        <v>0</v>
      </c>
      <c r="F836" s="77" t="n">
        <v>0</v>
      </c>
    </row>
    <row r="837">
      <c r="C837" s="13" t="n">
        <v>74</v>
      </c>
      <c r="D837" s="77" t="n">
        <v>0</v>
      </c>
      <c r="E837" s="77" t="n">
        <v>0</v>
      </c>
      <c r="F837" s="77" t="n">
        <v>0</v>
      </c>
    </row>
    <row r="838">
      <c r="C838" s="13" t="n">
        <v>75</v>
      </c>
      <c r="D838" s="77" t="n">
        <v>67.72869939437822</v>
      </c>
      <c r="E838" s="77" t="n">
        <v>94.95190051945117</v>
      </c>
      <c r="F838" s="77" t="n">
        <v>0</v>
      </c>
    </row>
    <row r="839">
      <c r="C839" s="13" t="n">
        <v>76</v>
      </c>
      <c r="D839" s="77" t="n">
        <v>0</v>
      </c>
      <c r="E839" s="77" t="n">
        <v>113.8858747016889</v>
      </c>
      <c r="F839" s="77" t="n">
        <v>0</v>
      </c>
    </row>
    <row r="840">
      <c r="C840" s="13" t="n">
        <v>77</v>
      </c>
      <c r="D840" s="77" t="n">
        <v>0</v>
      </c>
      <c r="E840" s="77" t="n">
        <v>0</v>
      </c>
      <c r="F840" s="77" t="n">
        <v>0</v>
      </c>
    </row>
    <row r="841">
      <c r="C841" s="13" t="n">
        <v>78</v>
      </c>
      <c r="D841" s="77" t="n">
        <v>159.9178027964953</v>
      </c>
      <c r="E841" s="77" t="n">
        <v>118.64508725332</v>
      </c>
      <c r="F841" s="77" t="n">
        <v>0</v>
      </c>
    </row>
    <row r="842">
      <c r="C842" s="13" t="n">
        <v>79</v>
      </c>
      <c r="D842" s="77" t="n">
        <v>0</v>
      </c>
      <c r="E842" s="77" t="n">
        <v>0</v>
      </c>
      <c r="F842" s="77" t="n">
        <v>0</v>
      </c>
    </row>
    <row r="843">
      <c r="C843" s="13" t="n">
        <v>80</v>
      </c>
      <c r="D843" s="77" t="n">
        <v>0</v>
      </c>
      <c r="E843" s="77" t="n">
        <v>0</v>
      </c>
      <c r="F843" s="77" t="n">
        <v>0</v>
      </c>
    </row>
    <row r="844">
      <c r="C844" s="13" t="n">
        <v>81</v>
      </c>
      <c r="D844" s="77" t="n">
        <v>0</v>
      </c>
      <c r="E844" s="77" t="n">
        <v>67.2647993918779</v>
      </c>
      <c r="F844" s="77" t="n">
        <v>0</v>
      </c>
    </row>
    <row r="845">
      <c r="C845" s="13" t="n">
        <v>82</v>
      </c>
      <c r="D845" s="77" t="n">
        <v>0</v>
      </c>
      <c r="E845" s="77" t="n">
        <v>99.83193683250271</v>
      </c>
      <c r="F845" s="77" t="n">
        <v>0</v>
      </c>
    </row>
    <row r="846">
      <c r="C846" s="13" t="n">
        <v>83</v>
      </c>
      <c r="D846" s="77" t="n">
        <v>143.3993459027405</v>
      </c>
      <c r="E846" s="77" t="n">
        <v>0</v>
      </c>
      <c r="F846" s="77" t="n">
        <v>0</v>
      </c>
    </row>
    <row r="847">
      <c r="C847" s="13" t="n">
        <v>84</v>
      </c>
      <c r="D847" s="77" t="n">
        <v>118.6208492278053</v>
      </c>
      <c r="E847" s="77" t="n">
        <v>0</v>
      </c>
      <c r="F847" s="77" t="n">
        <v>105.015312834588</v>
      </c>
    </row>
    <row r="848">
      <c r="C848" s="13" t="n">
        <v>85</v>
      </c>
      <c r="D848" s="77" t="n">
        <v>115.1109877962199</v>
      </c>
      <c r="E848" s="77" t="n">
        <v>38.12577164994556</v>
      </c>
      <c r="F848" s="77" t="n">
        <v>114.2295247648216</v>
      </c>
    </row>
    <row r="849">
      <c r="C849" s="13" t="n">
        <v>86</v>
      </c>
      <c r="D849" s="77" t="n">
        <v>0</v>
      </c>
      <c r="E849" s="77" t="n">
        <v>131.2480831785487</v>
      </c>
      <c r="F849" s="77" t="n">
        <v>0</v>
      </c>
    </row>
    <row r="850">
      <c r="C850" s="13" t="n">
        <v>87</v>
      </c>
      <c r="D850" s="77" t="n">
        <v>0</v>
      </c>
      <c r="E850" s="77" t="n">
        <v>0</v>
      </c>
      <c r="F850" s="77" t="n">
        <v>85.4392405144396</v>
      </c>
    </row>
    <row r="851">
      <c r="C851" s="13" t="n">
        <v>88</v>
      </c>
      <c r="D851" s="77" t="n">
        <v>150.2881311771653</v>
      </c>
      <c r="E851" s="77" t="n">
        <v>110.0953011867076</v>
      </c>
      <c r="F851" s="77" t="n">
        <v>0</v>
      </c>
    </row>
    <row r="852">
      <c r="C852" s="13" t="n">
        <v>89</v>
      </c>
      <c r="D852" s="77" t="n">
        <v>100.8956686368571</v>
      </c>
      <c r="E852" s="77" t="n">
        <v>109.3900044449242</v>
      </c>
      <c r="F852" s="77" t="n">
        <v>0</v>
      </c>
    </row>
    <row r="853">
      <c r="C853" s="13" t="n">
        <v>90</v>
      </c>
      <c r="D853" s="77" t="n">
        <v>72.09819250972764</v>
      </c>
      <c r="E853" s="77" t="n">
        <v>0</v>
      </c>
      <c r="F853" s="77" t="n">
        <v>0</v>
      </c>
    </row>
    <row r="854">
      <c r="C854" s="13" t="n">
        <v>91</v>
      </c>
      <c r="D854" s="77" t="n">
        <v>0</v>
      </c>
      <c r="E854" s="77" t="n">
        <v>162.4244996859704</v>
      </c>
      <c r="F854" s="77" t="n">
        <v>0</v>
      </c>
    </row>
    <row r="855">
      <c r="C855" s="13" t="n">
        <v>92</v>
      </c>
      <c r="D855" s="77" t="n">
        <v>0</v>
      </c>
      <c r="E855" s="77" t="n">
        <v>147.6343496795889</v>
      </c>
      <c r="F855" s="77" t="n">
        <v>93.22358425459979</v>
      </c>
    </row>
    <row r="856">
      <c r="C856" s="13" t="n">
        <v>93</v>
      </c>
      <c r="D856" s="77" t="n">
        <v>0</v>
      </c>
      <c r="E856" s="77" t="n">
        <v>121.7997316810054</v>
      </c>
      <c r="F856" s="77" t="n">
        <v>0</v>
      </c>
    </row>
    <row r="857">
      <c r="C857" s="13" t="n">
        <v>94</v>
      </c>
      <c r="D857" s="77" t="n">
        <v>156.0906259912946</v>
      </c>
      <c r="E857" s="77" t="n">
        <v>97.40189338821452</v>
      </c>
      <c r="F857" s="77" t="n">
        <v>0</v>
      </c>
    </row>
    <row r="858">
      <c r="C858" s="13" t="n">
        <v>95</v>
      </c>
      <c r="D858" s="77" t="n">
        <v>0</v>
      </c>
      <c r="E858" s="77" t="n">
        <v>0</v>
      </c>
      <c r="F858" s="77" t="n">
        <v>137.7886235756517</v>
      </c>
    </row>
    <row r="859">
      <c r="C859" s="13" t="n">
        <v>96</v>
      </c>
      <c r="D859" s="77" t="n">
        <v>0</v>
      </c>
      <c r="E859" s="77" t="n">
        <v>0</v>
      </c>
      <c r="F859" s="77" t="n">
        <v>94.14934255918968</v>
      </c>
    </row>
    <row r="860">
      <c r="C860" s="13" t="n">
        <v>97</v>
      </c>
      <c r="D860" s="77" t="n">
        <v>124.3163470679345</v>
      </c>
      <c r="E860" s="77" t="n">
        <v>147.5451646335651</v>
      </c>
      <c r="F860" s="77" t="n">
        <v>0</v>
      </c>
    </row>
    <row r="861">
      <c r="C861" s="13" t="n">
        <v>98</v>
      </c>
      <c r="D861" s="77" t="n">
        <v>78.24273150045111</v>
      </c>
      <c r="E861" s="77" t="n">
        <v>0</v>
      </c>
      <c r="F861" s="77" t="n">
        <v>0</v>
      </c>
    </row>
    <row r="862">
      <c r="C862" s="13" t="n">
        <v>99</v>
      </c>
      <c r="D862" s="77" t="n">
        <v>0</v>
      </c>
      <c r="E862" s="77" t="n">
        <v>0</v>
      </c>
      <c r="F862" s="77" t="n">
        <v>0</v>
      </c>
    </row>
    <row r="863">
      <c r="C863" s="13" t="n">
        <v>100</v>
      </c>
      <c r="D863" s="77" t="n">
        <v>0</v>
      </c>
      <c r="E863" s="77" t="n">
        <v>0</v>
      </c>
      <c r="F863" s="77" t="n">
        <v>0</v>
      </c>
    </row>
    <row r="864">
      <c r="C864" s="13" t="n">
        <v>101</v>
      </c>
      <c r="D864" s="77" t="n">
        <v>0</v>
      </c>
      <c r="E864" s="77" t="n">
        <v>0</v>
      </c>
      <c r="F864" s="77" t="n">
        <v>0</v>
      </c>
    </row>
    <row r="865">
      <c r="C865" s="13" t="n">
        <v>102</v>
      </c>
      <c r="D865" s="77" t="n">
        <v>87.12742194351573</v>
      </c>
      <c r="E865" s="77" t="n">
        <v>119.6031468343258</v>
      </c>
      <c r="F865" s="77" t="n">
        <v>0</v>
      </c>
    </row>
    <row r="866">
      <c r="C866" s="13" t="n">
        <v>103</v>
      </c>
      <c r="D866" s="77" t="n">
        <v>176.4759794640593</v>
      </c>
      <c r="E866" s="77" t="n">
        <v>0</v>
      </c>
      <c r="F866" s="77" t="n">
        <v>0</v>
      </c>
    </row>
    <row r="867">
      <c r="C867" s="13" t="n">
        <v>104</v>
      </c>
      <c r="D867" s="77" t="n">
        <v>0</v>
      </c>
      <c r="E867" s="77" t="n">
        <v>147.6618277821905</v>
      </c>
      <c r="F867" s="77" t="n">
        <v>99.54097680004418</v>
      </c>
    </row>
    <row r="868">
      <c r="C868" s="13" t="n">
        <v>105</v>
      </c>
      <c r="D868" s="77" t="n">
        <v>133.9663743888757</v>
      </c>
      <c r="E868" s="77" t="n">
        <v>138.6537878569576</v>
      </c>
      <c r="F868" s="77" t="n">
        <v>0</v>
      </c>
    </row>
    <row r="869">
      <c r="C869" s="13" t="n">
        <v>106</v>
      </c>
      <c r="D869" s="77" t="n">
        <v>0</v>
      </c>
      <c r="E869" s="77" t="n">
        <v>0</v>
      </c>
      <c r="F869" s="77" t="n">
        <v>135.8442641087392</v>
      </c>
    </row>
    <row r="870">
      <c r="C870" s="13" t="n">
        <v>107</v>
      </c>
      <c r="D870" s="77" t="n">
        <v>113.5024624652936</v>
      </c>
      <c r="E870" s="77" t="n">
        <v>115.7988440841953</v>
      </c>
      <c r="F870" s="77" t="n">
        <v>0</v>
      </c>
    </row>
    <row r="871">
      <c r="C871" s="13" t="n">
        <v>108</v>
      </c>
      <c r="D871" s="77" t="n">
        <v>110.0540788289996</v>
      </c>
      <c r="E871" s="77" t="n">
        <v>0</v>
      </c>
      <c r="F871" s="77" t="n">
        <v>0</v>
      </c>
    </row>
    <row r="872">
      <c r="C872" s="13" t="n">
        <v>109</v>
      </c>
      <c r="D872" s="77" t="n">
        <v>0</v>
      </c>
      <c r="E872" s="77" t="n">
        <v>0</v>
      </c>
      <c r="F872" s="77" t="n">
        <v>0</v>
      </c>
    </row>
    <row r="873">
      <c r="C873" s="13" t="n">
        <v>110</v>
      </c>
      <c r="D873" s="77" t="n">
        <v>0</v>
      </c>
      <c r="E873" s="77" t="n">
        <v>0</v>
      </c>
      <c r="F873" s="77" t="n">
        <v>87.54901787592969</v>
      </c>
    </row>
    <row r="874">
      <c r="C874" s="13" t="n">
        <v>111</v>
      </c>
      <c r="D874" s="77" t="n">
        <v>128.235787468062</v>
      </c>
      <c r="E874" s="77" t="n">
        <v>0</v>
      </c>
      <c r="F874" s="77" t="n">
        <v>125.3049784452007</v>
      </c>
    </row>
    <row r="875">
      <c r="C875" s="13" t="n">
        <v>112</v>
      </c>
      <c r="D875" s="77" t="n">
        <v>0</v>
      </c>
      <c r="E875" s="77" t="n">
        <v>0</v>
      </c>
      <c r="F875" s="77" t="n">
        <v>133.8300517966535</v>
      </c>
    </row>
    <row r="876">
      <c r="C876" s="13" t="n">
        <v>113</v>
      </c>
      <c r="D876" s="77" t="n">
        <v>123.7161461314276</v>
      </c>
      <c r="E876" s="77" t="n">
        <v>0</v>
      </c>
      <c r="F876" s="77" t="n">
        <v>115.0440363027755</v>
      </c>
    </row>
    <row r="877">
      <c r="C877" s="13" t="n">
        <v>114</v>
      </c>
      <c r="D877" s="77" t="n">
        <v>0</v>
      </c>
      <c r="E877" s="77" t="n">
        <v>0</v>
      </c>
      <c r="F877" s="77" t="n">
        <v>123.3013082556644</v>
      </c>
    </row>
    <row r="878">
      <c r="C878" s="13" t="n">
        <v>115</v>
      </c>
      <c r="D878" s="77" t="n">
        <v>72.55277343341918</v>
      </c>
      <c r="E878" s="77" t="n">
        <v>115.5863514049127</v>
      </c>
      <c r="F878" s="77" t="n">
        <v>0</v>
      </c>
    </row>
    <row r="879">
      <c r="C879" s="13" t="n">
        <v>116</v>
      </c>
      <c r="D879" s="77" t="n">
        <v>0</v>
      </c>
      <c r="E879" s="77" t="n">
        <v>0</v>
      </c>
      <c r="F879" s="77" t="n">
        <v>0</v>
      </c>
    </row>
    <row r="880">
      <c r="C880" s="13" t="n">
        <v>117</v>
      </c>
      <c r="D880" s="77" t="n">
        <v>0</v>
      </c>
      <c r="E880" s="77" t="n">
        <v>0</v>
      </c>
      <c r="F880" s="77" t="n">
        <v>0</v>
      </c>
    </row>
    <row r="881">
      <c r="C881" s="13" t="n">
        <v>118</v>
      </c>
      <c r="D881" s="77" t="n">
        <v>0</v>
      </c>
      <c r="E881" s="77" t="n">
        <v>0</v>
      </c>
      <c r="F881" s="77" t="n">
        <v>0</v>
      </c>
    </row>
    <row r="882">
      <c r="C882" s="13" t="n">
        <v>119</v>
      </c>
      <c r="D882" s="77" t="n">
        <v>0</v>
      </c>
      <c r="E882" s="77" t="n">
        <v>0</v>
      </c>
      <c r="F882" s="77" t="n">
        <v>0</v>
      </c>
    </row>
    <row r="883">
      <c r="C883" s="13" t="n">
        <v>120</v>
      </c>
      <c r="D883" s="77" t="n">
        <v>0</v>
      </c>
      <c r="E883" s="77" t="n">
        <v>110.0056493841269</v>
      </c>
      <c r="F883" s="77" t="n">
        <v>155.6247678697315</v>
      </c>
    </row>
    <row r="884">
      <c r="C884" s="13" t="n">
        <v>121</v>
      </c>
      <c r="D884" s="77" t="n">
        <v>121.0602228176138</v>
      </c>
      <c r="E884" s="77" t="n">
        <v>0</v>
      </c>
      <c r="F884" s="77" t="n">
        <v>0</v>
      </c>
    </row>
    <row r="885">
      <c r="C885" s="13" t="n">
        <v>122</v>
      </c>
      <c r="D885" s="77" t="n">
        <v>95.39801238433574</v>
      </c>
      <c r="E885" s="77" t="n">
        <v>120.3941541617306</v>
      </c>
      <c r="F885" s="77" t="n">
        <v>113.8398401047091</v>
      </c>
    </row>
    <row r="886">
      <c r="C886" s="13" t="n">
        <v>123</v>
      </c>
      <c r="D886" s="77" t="n">
        <v>0</v>
      </c>
      <c r="E886" s="77" t="n">
        <v>0</v>
      </c>
      <c r="F886" s="77" t="n">
        <v>0</v>
      </c>
    </row>
    <row r="887">
      <c r="C887" s="13" t="n">
        <v>124</v>
      </c>
      <c r="D887" s="77" t="n">
        <v>0</v>
      </c>
      <c r="E887" s="77" t="n">
        <v>0</v>
      </c>
      <c r="F887" s="77" t="n">
        <v>0</v>
      </c>
    </row>
    <row r="888">
      <c r="C888" s="13" t="n">
        <v>125</v>
      </c>
      <c r="D888" s="77" t="n">
        <v>0</v>
      </c>
      <c r="E888" s="77" t="n">
        <v>0</v>
      </c>
      <c r="F888" s="77" t="n">
        <v>0</v>
      </c>
    </row>
    <row r="889">
      <c r="C889" s="13" t="n">
        <v>126</v>
      </c>
      <c r="D889" s="77" t="n">
        <v>0</v>
      </c>
      <c r="E889" s="77" t="n">
        <v>0</v>
      </c>
      <c r="F889" s="77" t="n">
        <v>122.0477694397975</v>
      </c>
    </row>
    <row r="890">
      <c r="C890" s="13" t="n">
        <v>127</v>
      </c>
      <c r="D890" s="77" t="n">
        <v>0</v>
      </c>
      <c r="E890" s="77" t="n">
        <v>118.5765928934533</v>
      </c>
      <c r="F890" s="77" t="n">
        <v>125.7844936957358</v>
      </c>
    </row>
    <row r="891">
      <c r="C891" s="13" t="n">
        <v>128</v>
      </c>
      <c r="D891" s="77" t="n">
        <v>0</v>
      </c>
      <c r="E891" s="77" t="n">
        <v>0</v>
      </c>
      <c r="F891" s="77" t="n">
        <v>128.5004360564574</v>
      </c>
    </row>
    <row r="892">
      <c r="C892" s="13" t="n">
        <v>129</v>
      </c>
      <c r="D892" s="77" t="n">
        <v>0</v>
      </c>
      <c r="E892" s="77" t="n">
        <v>87.93964126972224</v>
      </c>
      <c r="F892" s="77" t="n">
        <v>94.51588642458654</v>
      </c>
    </row>
    <row r="893">
      <c r="C893" s="13" t="n">
        <v>130</v>
      </c>
      <c r="D893" s="77" t="n">
        <v>0</v>
      </c>
      <c r="E893" s="77" t="n">
        <v>84.14549918170773</v>
      </c>
      <c r="F893" s="77" t="n">
        <v>0</v>
      </c>
    </row>
    <row r="894">
      <c r="C894" s="13" t="n">
        <v>131</v>
      </c>
      <c r="D894" s="77" t="n">
        <v>0</v>
      </c>
      <c r="E894" s="77" t="n">
        <v>0</v>
      </c>
      <c r="F894" s="77" t="n">
        <v>85.5274622505475</v>
      </c>
    </row>
    <row r="895">
      <c r="C895" s="13" t="n">
        <v>132</v>
      </c>
      <c r="D895" s="77" t="n">
        <v>0</v>
      </c>
      <c r="E895" s="77" t="n">
        <v>111.3875737350593</v>
      </c>
      <c r="F895" s="77" t="n">
        <v>0</v>
      </c>
    </row>
    <row r="896">
      <c r="C896" s="13" t="n">
        <v>133</v>
      </c>
      <c r="D896" s="77" t="n">
        <v>0</v>
      </c>
      <c r="E896" s="77" t="n">
        <v>0</v>
      </c>
      <c r="F896" s="77" t="n">
        <v>0</v>
      </c>
    </row>
    <row r="897">
      <c r="C897" s="13" t="n">
        <v>134</v>
      </c>
      <c r="D897" s="77" t="n">
        <v>148.8710324004811</v>
      </c>
      <c r="E897" s="77" t="n">
        <v>0</v>
      </c>
      <c r="F897" s="77" t="n">
        <v>106.0521133580906</v>
      </c>
    </row>
    <row r="898">
      <c r="C898" s="13" t="n">
        <v>135</v>
      </c>
      <c r="D898" s="77" t="n">
        <v>0</v>
      </c>
      <c r="E898" s="77" t="n">
        <v>0</v>
      </c>
      <c r="F898" s="77" t="n">
        <v>96.99198346214688</v>
      </c>
    </row>
    <row r="899">
      <c r="C899" s="13" t="n">
        <v>136</v>
      </c>
      <c r="D899" s="77" t="n">
        <v>130.9062573947455</v>
      </c>
      <c r="E899" s="77" t="n">
        <v>136.0058484785544</v>
      </c>
      <c r="F899" s="77" t="n">
        <v>0</v>
      </c>
    </row>
    <row r="900">
      <c r="C900" s="13" t="n">
        <v>137</v>
      </c>
      <c r="D900" s="77" t="n">
        <v>0</v>
      </c>
      <c r="E900" s="77" t="n">
        <v>76.60940464408864</v>
      </c>
      <c r="F900" s="77" t="n">
        <v>121.101119362155</v>
      </c>
    </row>
    <row r="901">
      <c r="C901" s="13" t="n">
        <v>138</v>
      </c>
      <c r="D901" s="77" t="n">
        <v>0</v>
      </c>
      <c r="E901" s="77" t="n">
        <v>126.3547461908456</v>
      </c>
      <c r="F901" s="77" t="n">
        <v>0</v>
      </c>
    </row>
    <row r="902">
      <c r="C902" s="13" t="n">
        <v>139</v>
      </c>
      <c r="D902" s="77" t="n">
        <v>95.87392087863699</v>
      </c>
      <c r="E902" s="77" t="n">
        <v>0</v>
      </c>
      <c r="F902" s="77" t="n">
        <v>0</v>
      </c>
    </row>
    <row r="903">
      <c r="C903" s="13" t="n">
        <v>140</v>
      </c>
      <c r="D903" s="77" t="n">
        <v>0</v>
      </c>
      <c r="E903" s="77" t="n">
        <v>0</v>
      </c>
      <c r="F903" s="77" t="n">
        <v>115.8197845132214</v>
      </c>
    </row>
    <row r="904">
      <c r="C904" s="13" t="n">
        <v>141</v>
      </c>
      <c r="D904" s="77" t="n">
        <v>33.3750782588091</v>
      </c>
      <c r="E904" s="77" t="n">
        <v>0</v>
      </c>
      <c r="F904" s="77" t="n">
        <v>0</v>
      </c>
    </row>
    <row r="905">
      <c r="C905" s="13" t="n">
        <v>142</v>
      </c>
      <c r="D905" s="77" t="n">
        <v>0</v>
      </c>
      <c r="E905" s="77" t="n">
        <v>160.2269477026598</v>
      </c>
      <c r="F905" s="77" t="n">
        <v>124.755353121463</v>
      </c>
    </row>
    <row r="906">
      <c r="C906" s="13" t="n">
        <v>143</v>
      </c>
      <c r="D906" s="77" t="n">
        <v>0</v>
      </c>
      <c r="E906" s="77" t="n">
        <v>0</v>
      </c>
      <c r="F906" s="77" t="n">
        <v>0</v>
      </c>
      <c r="H906" s="13" t="n">
        <v>5.536345689752864</v>
      </c>
      <c r="I906" s="18" t="n"/>
    </row>
    <row r="907">
      <c r="C907" s="13" t="n">
        <v>144</v>
      </c>
      <c r="D907" s="77" t="n">
        <v>0</v>
      </c>
      <c r="E907" s="77" t="n">
        <v>0</v>
      </c>
      <c r="F907" s="77" t="n">
        <v>0</v>
      </c>
    </row>
    <row r="908">
      <c r="C908" s="13" t="n">
        <v>145</v>
      </c>
      <c r="D908" s="77" t="n">
        <v>111.1429998222176</v>
      </c>
      <c r="E908" s="77" t="n">
        <v>0</v>
      </c>
      <c r="F908" s="77" t="n">
        <v>0</v>
      </c>
    </row>
    <row r="909">
      <c r="C909" s="13" t="n">
        <v>146</v>
      </c>
      <c r="D909" s="77" t="n">
        <v>73.30514072628453</v>
      </c>
      <c r="E909" s="77" t="n">
        <v>0</v>
      </c>
      <c r="F909" s="77" t="n">
        <v>0</v>
      </c>
    </row>
    <row r="910">
      <c r="C910" s="13" t="n">
        <v>147</v>
      </c>
      <c r="D910" s="77" t="n">
        <v>0</v>
      </c>
      <c r="E910" s="77" t="n">
        <v>0</v>
      </c>
      <c r="F910" s="77" t="n">
        <v>88.42578535902476</v>
      </c>
    </row>
    <row r="911">
      <c r="C911" s="13" t="n">
        <v>148</v>
      </c>
      <c r="D911" s="77" t="n">
        <v>0</v>
      </c>
      <c r="E911" s="77" t="n">
        <v>0</v>
      </c>
      <c r="F911" s="77" t="n">
        <v>142.3914101306512</v>
      </c>
    </row>
    <row r="912">
      <c r="C912" s="13" t="n">
        <v>149</v>
      </c>
      <c r="D912" s="77" t="n">
        <v>101.5702894700601</v>
      </c>
      <c r="E912" s="77" t="n">
        <v>0</v>
      </c>
      <c r="F912" s="77" t="n">
        <v>0</v>
      </c>
    </row>
    <row r="913">
      <c r="C913" s="13" t="n">
        <v>150</v>
      </c>
      <c r="D913" s="77" t="n">
        <v>0</v>
      </c>
      <c r="E913" s="77" t="n">
        <v>0</v>
      </c>
      <c r="F913" s="77" t="n">
        <v>0</v>
      </c>
    </row>
    <row r="914">
      <c r="C914" s="13" t="n">
        <v>151</v>
      </c>
      <c r="D914" s="77" t="n">
        <v>0</v>
      </c>
      <c r="E914" s="77" t="n">
        <v>0</v>
      </c>
      <c r="F914" s="77" t="n">
        <v>0</v>
      </c>
    </row>
    <row r="915">
      <c r="C915" s="13" t="n">
        <v>152</v>
      </c>
      <c r="D915" s="77" t="n">
        <v>136.5784639985325</v>
      </c>
      <c r="E915" s="77" t="n">
        <v>0</v>
      </c>
      <c r="F915" s="77" t="n">
        <v>100.1264670212178</v>
      </c>
    </row>
    <row r="916">
      <c r="C916" s="13" t="n">
        <v>153</v>
      </c>
      <c r="D916" s="77" t="n">
        <v>0</v>
      </c>
      <c r="E916" s="77" t="n">
        <v>1.459160672085396</v>
      </c>
      <c r="F916" s="77" t="n">
        <v>94.69339349667904</v>
      </c>
    </row>
    <row r="917">
      <c r="C917" s="13" t="n">
        <v>154</v>
      </c>
      <c r="D917" s="77" t="n">
        <v>0</v>
      </c>
      <c r="E917" s="77" t="n">
        <v>0</v>
      </c>
      <c r="F917" s="77" t="n">
        <v>0</v>
      </c>
    </row>
    <row r="918">
      <c r="C918" s="13" t="n">
        <v>155</v>
      </c>
      <c r="D918" s="77" t="n">
        <v>102.0441031266486</v>
      </c>
      <c r="E918" s="77" t="n">
        <v>92.77667997905446</v>
      </c>
      <c r="F918" s="77" t="n">
        <v>0</v>
      </c>
    </row>
    <row r="919">
      <c r="C919" s="13" t="n">
        <v>156</v>
      </c>
      <c r="D919" s="77" t="n">
        <v>0</v>
      </c>
      <c r="E919" s="77" t="n">
        <v>0</v>
      </c>
      <c r="F919" s="77" t="n">
        <v>89.29561735755715</v>
      </c>
    </row>
    <row r="920">
      <c r="C920" s="13" t="n">
        <v>157</v>
      </c>
      <c r="D920" s="77" t="n">
        <v>0</v>
      </c>
      <c r="E920" s="77" t="n">
        <v>104.1229696948491</v>
      </c>
      <c r="F920" s="77" t="n">
        <v>66.81844444390269</v>
      </c>
    </row>
    <row r="921">
      <c r="C921" s="13" t="n">
        <v>158</v>
      </c>
      <c r="D921" s="77" t="n">
        <v>135.178695239167</v>
      </c>
      <c r="E921" s="77" t="n">
        <v>0</v>
      </c>
      <c r="F921" s="77" t="n">
        <v>0</v>
      </c>
    </row>
    <row r="922">
      <c r="C922" s="13" t="n">
        <v>159</v>
      </c>
      <c r="D922" s="77" t="n">
        <v>85.23501552711149</v>
      </c>
      <c r="E922" s="77" t="n">
        <v>146.9495985694495</v>
      </c>
      <c r="F922" s="77" t="n">
        <v>0</v>
      </c>
    </row>
    <row r="923">
      <c r="C923" s="13" t="n">
        <v>160</v>
      </c>
      <c r="D923" s="77" t="n">
        <v>0</v>
      </c>
      <c r="E923" s="77" t="n">
        <v>0</v>
      </c>
      <c r="F923" s="77" t="n">
        <v>0</v>
      </c>
    </row>
    <row r="924">
      <c r="C924" s="13" t="n">
        <v>161</v>
      </c>
      <c r="D924" s="77" t="n">
        <v>0</v>
      </c>
      <c r="E924" s="77" t="n">
        <v>101.7014237289006</v>
      </c>
      <c r="F924" s="77" t="n">
        <v>0</v>
      </c>
    </row>
    <row r="925">
      <c r="C925" s="13" t="n">
        <v>162</v>
      </c>
      <c r="D925" s="77" t="n">
        <v>0</v>
      </c>
      <c r="E925" s="77" t="n">
        <v>0</v>
      </c>
      <c r="F925" s="77" t="n">
        <v>112.0316022020124</v>
      </c>
    </row>
    <row r="926">
      <c r="C926" s="13" t="n">
        <v>163</v>
      </c>
      <c r="D926" s="77" t="n">
        <v>113.9959871247829</v>
      </c>
      <c r="E926" s="77" t="n">
        <v>0</v>
      </c>
      <c r="F926" s="77" t="n">
        <v>93.93094871194802</v>
      </c>
    </row>
    <row r="927">
      <c r="C927" s="13" t="n">
        <v>164</v>
      </c>
      <c r="D927" s="77" t="n">
        <v>116.2997536938847</v>
      </c>
      <c r="E927" s="77" t="n">
        <v>0</v>
      </c>
      <c r="F927" s="77" t="n">
        <v>0</v>
      </c>
    </row>
    <row r="928">
      <c r="C928" s="13" t="n">
        <v>165</v>
      </c>
      <c r="D928" s="77" t="n">
        <v>0</v>
      </c>
      <c r="E928" s="77" t="n">
        <v>0</v>
      </c>
      <c r="F928" s="77" t="n">
        <v>0</v>
      </c>
    </row>
    <row r="929">
      <c r="C929" s="13" t="n">
        <v>166</v>
      </c>
      <c r="D929" s="77" t="n">
        <v>0</v>
      </c>
      <c r="E929" s="77" t="n">
        <v>93.42660631033961</v>
      </c>
      <c r="F929" s="77" t="n">
        <v>0</v>
      </c>
    </row>
    <row r="930">
      <c r="C930" s="13" t="n">
        <v>167</v>
      </c>
      <c r="D930" s="77" t="n">
        <v>0</v>
      </c>
      <c r="E930" s="77" t="n">
        <v>0</v>
      </c>
      <c r="F930" s="77" t="n">
        <v>0</v>
      </c>
    </row>
    <row r="931">
      <c r="C931" s="13" t="n">
        <v>168</v>
      </c>
      <c r="D931" s="77" t="n">
        <v>0</v>
      </c>
      <c r="E931" s="77" t="n">
        <v>102.1322239861305</v>
      </c>
      <c r="F931" s="77" t="n">
        <v>101.2902891487319</v>
      </c>
    </row>
    <row r="932">
      <c r="C932" s="13" t="n">
        <v>169</v>
      </c>
      <c r="D932" s="77" t="n">
        <v>0</v>
      </c>
      <c r="E932" s="77" t="n">
        <v>122.692147340661</v>
      </c>
      <c r="F932" s="77" t="n">
        <v>0</v>
      </c>
    </row>
    <row r="933">
      <c r="C933" s="13" t="n">
        <v>170</v>
      </c>
      <c r="D933" s="77" t="n">
        <v>0</v>
      </c>
      <c r="E933" s="77" t="n">
        <v>0</v>
      </c>
      <c r="F933" s="77" t="n">
        <v>0</v>
      </c>
    </row>
    <row r="934">
      <c r="C934" s="13" t="n">
        <v>171</v>
      </c>
      <c r="D934" s="77" t="n">
        <v>67.29146650350074</v>
      </c>
      <c r="E934" s="77" t="n">
        <v>129.3737247380124</v>
      </c>
      <c r="F934" s="77" t="n">
        <v>0</v>
      </c>
    </row>
    <row r="935">
      <c r="C935" s="13" t="n">
        <v>172</v>
      </c>
      <c r="D935" s="77" t="n">
        <v>0</v>
      </c>
      <c r="E935" s="77" t="n">
        <v>0</v>
      </c>
      <c r="F935" s="77" t="n">
        <v>124.7903787847797</v>
      </c>
    </row>
    <row r="936">
      <c r="C936" s="13" t="n">
        <v>173</v>
      </c>
      <c r="D936" s="77" t="n">
        <v>0</v>
      </c>
      <c r="E936" s="77" t="n">
        <v>172.3330764304932</v>
      </c>
      <c r="F936" s="77" t="n">
        <v>140.829514170104</v>
      </c>
    </row>
    <row r="937">
      <c r="C937" s="13" t="n">
        <v>174</v>
      </c>
      <c r="D937" s="77" t="n">
        <v>0</v>
      </c>
      <c r="E937" s="77" t="n">
        <v>0</v>
      </c>
      <c r="F937" s="77" t="n">
        <v>0</v>
      </c>
    </row>
    <row r="938">
      <c r="C938" s="13" t="n">
        <v>175</v>
      </c>
      <c r="D938" s="77" t="n">
        <v>0</v>
      </c>
      <c r="E938" s="77" t="n">
        <v>0</v>
      </c>
      <c r="F938" s="77" t="n">
        <v>37.91803282264251</v>
      </c>
    </row>
    <row r="939">
      <c r="C939" s="13" t="n">
        <v>176</v>
      </c>
      <c r="D939" s="77" t="n">
        <v>123.326620934582</v>
      </c>
      <c r="E939" s="77" t="n">
        <v>0</v>
      </c>
      <c r="F939" s="77" t="n">
        <v>0</v>
      </c>
    </row>
    <row r="940">
      <c r="C940" s="13" t="n">
        <v>177</v>
      </c>
      <c r="D940" s="77" t="n">
        <v>0</v>
      </c>
      <c r="E940" s="77" t="n">
        <v>0</v>
      </c>
      <c r="F940" s="77" t="n">
        <v>0</v>
      </c>
    </row>
    <row r="941">
      <c r="C941" s="13" t="n">
        <v>178</v>
      </c>
      <c r="D941" s="77" t="n">
        <v>151.402940502563</v>
      </c>
      <c r="E941" s="77" t="n">
        <v>0</v>
      </c>
      <c r="F941" s="77" t="n">
        <v>0</v>
      </c>
    </row>
    <row r="942">
      <c r="C942" s="13" t="n">
        <v>179</v>
      </c>
      <c r="D942" s="77" t="n">
        <v>0</v>
      </c>
      <c r="E942" s="77" t="n">
        <v>110.6568391993803</v>
      </c>
      <c r="F942" s="77" t="n">
        <v>0</v>
      </c>
    </row>
    <row r="943">
      <c r="C943" s="13" t="n">
        <v>180</v>
      </c>
      <c r="D943" s="77" t="n">
        <v>0</v>
      </c>
      <c r="E943" s="77" t="n">
        <v>139.4179451592061</v>
      </c>
      <c r="F943" s="77" t="n">
        <v>0</v>
      </c>
    </row>
    <row r="944">
      <c r="C944" s="13" t="n">
        <v>181</v>
      </c>
      <c r="D944" s="77" t="n">
        <v>0</v>
      </c>
      <c r="E944" s="77" t="n">
        <v>0</v>
      </c>
      <c r="F944" s="77" t="n">
        <v>50.32752015629628</v>
      </c>
    </row>
    <row r="945">
      <c r="C945" s="13" t="n">
        <v>182</v>
      </c>
      <c r="D945" s="77" t="n">
        <v>106.1390010461992</v>
      </c>
      <c r="E945" s="77" t="n">
        <v>0</v>
      </c>
      <c r="F945" s="77" t="n">
        <v>105.5124272064969</v>
      </c>
    </row>
    <row r="946">
      <c r="C946" s="13" t="n">
        <v>183</v>
      </c>
      <c r="D946" s="77" t="n">
        <v>0</v>
      </c>
      <c r="E946" s="77" t="n">
        <v>108.4628011044636</v>
      </c>
      <c r="F946" s="77" t="n">
        <v>123.3636224002598</v>
      </c>
    </row>
    <row r="947">
      <c r="C947" s="13" t="n">
        <v>184</v>
      </c>
      <c r="D947" s="77" t="n">
        <v>0</v>
      </c>
      <c r="E947" s="77" t="n">
        <v>0</v>
      </c>
      <c r="F947" s="77" t="n">
        <v>0</v>
      </c>
    </row>
    <row r="948">
      <c r="C948" s="13" t="n">
        <v>185</v>
      </c>
      <c r="D948" s="77" t="n">
        <v>117.1518607884981</v>
      </c>
      <c r="E948" s="77" t="n">
        <v>0</v>
      </c>
      <c r="F948" s="77" t="n">
        <v>113.3482107649346</v>
      </c>
    </row>
    <row r="949">
      <c r="C949" s="13" t="n">
        <v>186</v>
      </c>
      <c r="D949" s="77" t="n">
        <v>0</v>
      </c>
      <c r="E949" s="77" t="n">
        <v>0</v>
      </c>
      <c r="F949" s="77" t="n">
        <v>133.6017492086618</v>
      </c>
    </row>
    <row r="950">
      <c r="C950" s="13" t="n">
        <v>187</v>
      </c>
      <c r="D950" s="77" t="n">
        <v>0</v>
      </c>
      <c r="E950" s="77" t="n">
        <v>0</v>
      </c>
      <c r="F950" s="77" t="n">
        <v>87.94801782998059</v>
      </c>
    </row>
    <row r="951">
      <c r="C951" s="13" t="n">
        <v>188</v>
      </c>
      <c r="D951" s="77" t="n">
        <v>0</v>
      </c>
      <c r="E951" s="77" t="n">
        <v>0</v>
      </c>
      <c r="F951" s="77" t="n">
        <v>0</v>
      </c>
    </row>
    <row r="952">
      <c r="C952" s="13" t="n">
        <v>189</v>
      </c>
      <c r="D952" s="77" t="n">
        <v>0</v>
      </c>
      <c r="E952" s="77" t="n">
        <v>0</v>
      </c>
      <c r="F952" s="77" t="n">
        <v>112.5626265991366</v>
      </c>
    </row>
    <row r="953">
      <c r="C953" s="13" t="n">
        <v>190</v>
      </c>
      <c r="D953" s="77" t="n">
        <v>0</v>
      </c>
      <c r="E953" s="77" t="n">
        <v>0</v>
      </c>
      <c r="F953" s="77" t="n">
        <v>0</v>
      </c>
    </row>
    <row r="954">
      <c r="C954" s="13" t="n">
        <v>191</v>
      </c>
      <c r="D954" s="77" t="n">
        <v>0</v>
      </c>
      <c r="E954" s="77" t="n">
        <v>0</v>
      </c>
      <c r="F954" s="77" t="n">
        <v>0</v>
      </c>
    </row>
    <row r="955">
      <c r="C955" s="13" t="n">
        <v>192</v>
      </c>
      <c r="D955" s="77" t="n">
        <v>0</v>
      </c>
      <c r="E955" s="77" t="n">
        <v>0</v>
      </c>
      <c r="F955" s="77" t="n">
        <v>118.1699243882154</v>
      </c>
    </row>
    <row r="956">
      <c r="C956" s="13" t="n">
        <v>193</v>
      </c>
      <c r="D956" s="77" t="n">
        <v>0</v>
      </c>
      <c r="E956" s="77" t="n">
        <v>88.9137131370548</v>
      </c>
      <c r="F956" s="77" t="n">
        <v>0</v>
      </c>
    </row>
    <row r="957">
      <c r="C957" s="13" t="n">
        <v>194</v>
      </c>
      <c r="D957" s="77" t="n">
        <v>0</v>
      </c>
      <c r="E957" s="77" t="n">
        <v>0</v>
      </c>
      <c r="F957" s="77" t="n">
        <v>113.5101143821084</v>
      </c>
    </row>
    <row r="958">
      <c r="C958" s="13" t="n">
        <v>195</v>
      </c>
      <c r="D958" s="77" t="n">
        <v>0</v>
      </c>
      <c r="E958" s="77" t="n">
        <v>101.2259201976919</v>
      </c>
      <c r="F958" s="77" t="n">
        <v>0</v>
      </c>
    </row>
    <row r="959">
      <c r="C959" s="13" t="n">
        <v>196</v>
      </c>
      <c r="D959" s="77" t="n">
        <v>0</v>
      </c>
      <c r="E959" s="77" t="n">
        <v>120.306392499642</v>
      </c>
      <c r="F959" s="77" t="n">
        <v>0</v>
      </c>
    </row>
    <row r="960">
      <c r="C960" s="13" t="n">
        <v>197</v>
      </c>
      <c r="D960" s="77" t="n">
        <v>0</v>
      </c>
      <c r="E960" s="77" t="n">
        <v>0</v>
      </c>
      <c r="F960" s="77" t="n">
        <v>153.3071474023357</v>
      </c>
    </row>
    <row r="961">
      <c r="C961" s="13" t="n">
        <v>198</v>
      </c>
      <c r="D961" s="77" t="n">
        <v>0</v>
      </c>
      <c r="E961" s="77" t="n">
        <v>125.1699718814638</v>
      </c>
      <c r="F961" s="77" t="n">
        <v>0</v>
      </c>
    </row>
    <row r="963">
      <c r="B963" s="67" t="inlineStr">
        <is>
          <t>Results</t>
        </is>
      </c>
      <c r="C963" s="71" t="inlineStr">
        <is>
          <t>bDeltar</t>
        </is>
      </c>
      <c r="D963" s="13" t="n">
        <v>22</v>
      </c>
      <c r="E963" s="13" t="n">
        <v>23</v>
      </c>
      <c r="F963" s="13" t="n">
        <v>24</v>
      </c>
    </row>
    <row r="964">
      <c r="B964" s="18" t="n"/>
      <c r="C964" s="13" t="n">
        <v>9</v>
      </c>
      <c r="D964" s="72" t="n">
        <v>1</v>
      </c>
      <c r="E964" s="72" t="n">
        <v>1</v>
      </c>
      <c r="F964" s="72" t="n">
        <v>0</v>
      </c>
    </row>
    <row r="965">
      <c r="B965" s="18" t="n"/>
      <c r="C965" s="13" t="n">
        <v>10</v>
      </c>
      <c r="D965" s="72" t="n">
        <v>0</v>
      </c>
      <c r="E965" s="72" t="n">
        <v>0</v>
      </c>
      <c r="F965" s="72" t="n">
        <v>1</v>
      </c>
    </row>
    <row r="966">
      <c r="C966" s="13" t="n">
        <v>11</v>
      </c>
      <c r="D966" s="72" t="n">
        <v>0</v>
      </c>
      <c r="E966" s="72" t="n">
        <v>0</v>
      </c>
      <c r="F966" s="72" t="n">
        <v>0</v>
      </c>
    </row>
    <row r="967">
      <c r="C967" s="13" t="n">
        <v>12</v>
      </c>
      <c r="D967" s="72" t="n">
        <v>0</v>
      </c>
      <c r="E967" s="72" t="n">
        <v>1</v>
      </c>
      <c r="F967" s="72" t="n">
        <v>0</v>
      </c>
    </row>
    <row r="968">
      <c r="C968" s="13" t="n">
        <v>13</v>
      </c>
      <c r="D968" s="72" t="n">
        <v>0</v>
      </c>
      <c r="E968" s="72" t="n">
        <v>1</v>
      </c>
      <c r="F968" s="72" t="n">
        <v>0</v>
      </c>
    </row>
    <row r="969">
      <c r="C969" s="13" t="n">
        <v>14</v>
      </c>
      <c r="D969" s="72" t="n">
        <v>1</v>
      </c>
      <c r="E969" s="72" t="n">
        <v>0</v>
      </c>
      <c r="F969" s="72" t="n">
        <v>0</v>
      </c>
    </row>
    <row r="970">
      <c r="C970" s="13" t="n">
        <v>15</v>
      </c>
      <c r="D970" s="72" t="n">
        <v>1</v>
      </c>
      <c r="E970" s="72" t="n">
        <v>0</v>
      </c>
      <c r="F970" s="72" t="n">
        <v>0</v>
      </c>
    </row>
    <row r="971">
      <c r="C971" s="13" t="n">
        <v>16</v>
      </c>
      <c r="D971" s="72" t="n">
        <v>0</v>
      </c>
      <c r="E971" s="72" t="n">
        <v>0</v>
      </c>
      <c r="F971" s="72" t="n">
        <v>1</v>
      </c>
    </row>
    <row r="972">
      <c r="C972" s="13" t="n">
        <v>17</v>
      </c>
      <c r="D972" s="72" t="n">
        <v>1</v>
      </c>
      <c r="E972" s="72" t="n">
        <v>0</v>
      </c>
      <c r="F972" s="72" t="n">
        <v>1</v>
      </c>
    </row>
    <row r="973">
      <c r="C973" s="13" t="n">
        <v>18</v>
      </c>
      <c r="D973" s="72" t="n">
        <v>0</v>
      </c>
      <c r="E973" s="72" t="n">
        <v>1</v>
      </c>
      <c r="F973" s="72" t="n">
        <v>0</v>
      </c>
    </row>
    <row r="974">
      <c r="C974" s="13" t="n">
        <v>19</v>
      </c>
      <c r="D974" s="72" t="n">
        <v>0</v>
      </c>
      <c r="E974" s="72" t="n">
        <v>0</v>
      </c>
      <c r="F974" s="72" t="n">
        <v>1</v>
      </c>
    </row>
    <row r="975">
      <c r="C975" s="13" t="n">
        <v>20</v>
      </c>
      <c r="D975" s="72" t="n">
        <v>0</v>
      </c>
      <c r="E975" s="72" t="n">
        <v>0</v>
      </c>
      <c r="F975" s="72" t="n">
        <v>0</v>
      </c>
    </row>
    <row r="976">
      <c r="C976" s="13" t="n">
        <v>21</v>
      </c>
      <c r="D976" s="72" t="n">
        <v>1</v>
      </c>
      <c r="E976" s="72" t="n">
        <v>0</v>
      </c>
      <c r="F976" s="72" t="n">
        <v>1</v>
      </c>
    </row>
    <row r="977">
      <c r="C977" s="13" t="n">
        <v>22</v>
      </c>
      <c r="D977" s="72" t="n">
        <v>1</v>
      </c>
      <c r="E977" s="72" t="n">
        <v>0</v>
      </c>
      <c r="F977" s="72" t="n">
        <v>1</v>
      </c>
    </row>
    <row r="978">
      <c r="C978" s="13" t="n">
        <v>23</v>
      </c>
      <c r="D978" s="72" t="n">
        <v>0</v>
      </c>
      <c r="E978" s="72" t="n">
        <v>1</v>
      </c>
      <c r="F978" s="72" t="n">
        <v>0</v>
      </c>
    </row>
    <row r="979">
      <c r="C979" s="13" t="n">
        <v>24</v>
      </c>
      <c r="D979" s="72" t="n">
        <v>0</v>
      </c>
      <c r="E979" s="72" t="n">
        <v>1</v>
      </c>
      <c r="F979" s="72" t="n">
        <v>1</v>
      </c>
    </row>
    <row r="980">
      <c r="C980" s="13" t="n">
        <v>25</v>
      </c>
      <c r="D980" s="72" t="n">
        <v>0</v>
      </c>
      <c r="E980" s="72" t="n">
        <v>0</v>
      </c>
      <c r="F980" s="72" t="n">
        <v>0</v>
      </c>
    </row>
    <row r="981">
      <c r="C981" s="13" t="n">
        <v>26</v>
      </c>
      <c r="D981" s="72" t="n">
        <v>0</v>
      </c>
      <c r="E981" s="72" t="n">
        <v>1</v>
      </c>
      <c r="F981" s="72" t="n">
        <v>1</v>
      </c>
    </row>
    <row r="982">
      <c r="C982" s="13" t="n">
        <v>27</v>
      </c>
      <c r="D982" s="72" t="n">
        <v>1</v>
      </c>
      <c r="E982" s="72" t="n">
        <v>0</v>
      </c>
      <c r="F982" s="72" t="n">
        <v>0</v>
      </c>
    </row>
    <row r="983">
      <c r="C983" s="13" t="n">
        <v>28</v>
      </c>
      <c r="D983" s="72" t="n">
        <v>1</v>
      </c>
      <c r="E983" s="72" t="n">
        <v>1</v>
      </c>
      <c r="F983" s="72" t="n">
        <v>1</v>
      </c>
    </row>
    <row r="984">
      <c r="C984" s="13" t="n">
        <v>29</v>
      </c>
      <c r="D984" s="72" t="n">
        <v>1</v>
      </c>
      <c r="E984" s="72" t="n">
        <v>0</v>
      </c>
      <c r="F984" s="72" t="n">
        <v>0</v>
      </c>
    </row>
    <row r="985">
      <c r="C985" s="13" t="n">
        <v>30</v>
      </c>
      <c r="D985" s="72" t="n">
        <v>1</v>
      </c>
      <c r="E985" s="72" t="n">
        <v>0</v>
      </c>
      <c r="F985" s="72" t="n">
        <v>1</v>
      </c>
    </row>
    <row r="986">
      <c r="C986" s="13" t="n">
        <v>31</v>
      </c>
      <c r="D986" s="72" t="n">
        <v>1</v>
      </c>
      <c r="E986" s="72" t="n">
        <v>0</v>
      </c>
      <c r="F986" s="72" t="n">
        <v>1</v>
      </c>
    </row>
    <row r="987">
      <c r="C987" s="13" t="n">
        <v>32</v>
      </c>
      <c r="D987" s="72" t="n">
        <v>0</v>
      </c>
      <c r="E987" s="72" t="n">
        <v>1</v>
      </c>
      <c r="F987" s="72" t="n">
        <v>1</v>
      </c>
    </row>
    <row r="988">
      <c r="C988" s="13" t="n">
        <v>33</v>
      </c>
      <c r="D988" s="72" t="n">
        <v>0</v>
      </c>
      <c r="E988" s="72" t="n">
        <v>1</v>
      </c>
      <c r="F988" s="72" t="n">
        <v>0</v>
      </c>
    </row>
    <row r="989">
      <c r="C989" s="13" t="n">
        <v>34</v>
      </c>
      <c r="D989" s="72" t="n">
        <v>0</v>
      </c>
      <c r="E989" s="72" t="n">
        <v>0</v>
      </c>
      <c r="F989" s="72" t="n">
        <v>0</v>
      </c>
    </row>
    <row r="990">
      <c r="C990" s="13" t="n">
        <v>35</v>
      </c>
      <c r="D990" s="72" t="n">
        <v>0</v>
      </c>
      <c r="E990" s="72" t="n">
        <v>1</v>
      </c>
      <c r="F990" s="72" t="n">
        <v>0</v>
      </c>
    </row>
    <row r="991">
      <c r="C991" s="13" t="n">
        <v>36</v>
      </c>
      <c r="D991" s="72" t="n">
        <v>1</v>
      </c>
      <c r="E991" s="72" t="n">
        <v>1</v>
      </c>
      <c r="F991" s="72" t="n">
        <v>0</v>
      </c>
    </row>
    <row r="992">
      <c r="C992" s="13" t="n">
        <v>37</v>
      </c>
      <c r="D992" s="72" t="n">
        <v>0</v>
      </c>
      <c r="E992" s="72" t="n">
        <v>0</v>
      </c>
      <c r="F992" s="72" t="n">
        <v>0</v>
      </c>
    </row>
    <row r="993">
      <c r="C993" s="13" t="n">
        <v>38</v>
      </c>
      <c r="D993" s="72" t="n">
        <v>0</v>
      </c>
      <c r="E993" s="72" t="n">
        <v>1</v>
      </c>
      <c r="F993" s="72" t="n">
        <v>1</v>
      </c>
    </row>
    <row r="994">
      <c r="C994" s="13" t="n">
        <v>39</v>
      </c>
      <c r="D994" s="72" t="n">
        <v>1</v>
      </c>
      <c r="E994" s="72" t="n">
        <v>1</v>
      </c>
      <c r="F994" s="72" t="n">
        <v>0</v>
      </c>
    </row>
    <row r="995">
      <c r="C995" s="13" t="n">
        <v>40</v>
      </c>
      <c r="D995" s="72" t="n">
        <v>1</v>
      </c>
      <c r="E995" s="72" t="n">
        <v>0</v>
      </c>
      <c r="F995" s="72" t="n">
        <v>0</v>
      </c>
    </row>
    <row r="996">
      <c r="C996" s="13" t="n">
        <v>41</v>
      </c>
      <c r="D996" s="72" t="n">
        <v>0</v>
      </c>
      <c r="E996" s="72" t="n">
        <v>0</v>
      </c>
      <c r="F996" s="72" t="n">
        <v>0</v>
      </c>
      <c r="I996" s="98" t="n"/>
      <c r="K996" s="98" t="n"/>
    </row>
    <row r="997">
      <c r="C997" s="13" t="n">
        <v>42</v>
      </c>
      <c r="D997" s="72" t="n">
        <v>0</v>
      </c>
      <c r="E997" s="72" t="n">
        <v>0</v>
      </c>
      <c r="F997" s="72" t="n">
        <v>0</v>
      </c>
      <c r="I997" s="18" t="n"/>
      <c r="J997" s="18" t="n"/>
      <c r="K997" s="18" t="n"/>
    </row>
    <row r="998">
      <c r="C998" s="13" t="n">
        <v>43</v>
      </c>
      <c r="D998" s="72" t="n">
        <v>1</v>
      </c>
      <c r="E998" s="72" t="n">
        <v>0</v>
      </c>
      <c r="F998" s="72" t="n">
        <v>0</v>
      </c>
      <c r="I998" s="18" t="n"/>
      <c r="J998" s="18" t="n"/>
      <c r="K998" s="18" t="n"/>
    </row>
    <row r="999">
      <c r="C999" s="13" t="n">
        <v>44</v>
      </c>
      <c r="D999" s="72" t="n">
        <v>1</v>
      </c>
      <c r="E999" s="72" t="n">
        <v>0</v>
      </c>
      <c r="F999" s="72" t="n">
        <v>0</v>
      </c>
    </row>
    <row r="1000">
      <c r="C1000" s="13" t="n">
        <v>45</v>
      </c>
      <c r="D1000" s="72" t="n">
        <v>1</v>
      </c>
      <c r="E1000" s="72" t="n">
        <v>0</v>
      </c>
      <c r="F1000" s="72" t="n">
        <v>1</v>
      </c>
    </row>
    <row r="1001">
      <c r="C1001" s="13" t="n">
        <v>46</v>
      </c>
      <c r="D1001" s="72" t="n">
        <v>0</v>
      </c>
      <c r="E1001" s="72" t="n">
        <v>1</v>
      </c>
      <c r="F1001" s="72" t="n">
        <v>1</v>
      </c>
    </row>
    <row r="1002">
      <c r="C1002" s="13" t="n">
        <v>47</v>
      </c>
      <c r="D1002" s="72" t="n">
        <v>0</v>
      </c>
      <c r="E1002" s="72" t="n">
        <v>0</v>
      </c>
      <c r="F1002" s="72" t="n">
        <v>0</v>
      </c>
      <c r="I1002" s="18" t="n"/>
      <c r="K1002" s="48" t="n"/>
    </row>
    <row r="1003">
      <c r="C1003" s="13" t="n">
        <v>48</v>
      </c>
      <c r="D1003" s="72" t="n">
        <v>0</v>
      </c>
      <c r="E1003" s="72" t="n">
        <v>1</v>
      </c>
      <c r="F1003" s="72" t="n">
        <v>0</v>
      </c>
      <c r="I1003" s="18" t="n"/>
      <c r="J1003" s="18" t="n"/>
      <c r="K1003" s="18" t="n"/>
    </row>
    <row r="1004">
      <c r="C1004" s="13" t="n">
        <v>49</v>
      </c>
      <c r="D1004" s="72" t="n">
        <v>1</v>
      </c>
      <c r="E1004" s="72" t="n">
        <v>0</v>
      </c>
      <c r="F1004" s="72" t="n">
        <v>1</v>
      </c>
    </row>
    <row r="1005">
      <c r="C1005" s="13" t="n">
        <v>50</v>
      </c>
      <c r="D1005" s="72" t="n">
        <v>0</v>
      </c>
      <c r="E1005" s="72" t="n">
        <v>0</v>
      </c>
      <c r="F1005" s="72" t="n">
        <v>0</v>
      </c>
    </row>
    <row r="1006">
      <c r="C1006" s="13" t="n">
        <v>51</v>
      </c>
      <c r="D1006" s="72" t="n">
        <v>0</v>
      </c>
      <c r="E1006" s="72" t="n">
        <v>1</v>
      </c>
      <c r="F1006" s="72" t="n">
        <v>0</v>
      </c>
    </row>
    <row r="1007">
      <c r="C1007" s="13" t="n">
        <v>52</v>
      </c>
      <c r="D1007" s="72" t="n">
        <v>0</v>
      </c>
      <c r="E1007" s="72" t="n">
        <v>0</v>
      </c>
      <c r="F1007" s="72" t="n">
        <v>0</v>
      </c>
    </row>
    <row r="1008">
      <c r="C1008" s="13" t="n">
        <v>53</v>
      </c>
      <c r="D1008" s="72" t="n">
        <v>0</v>
      </c>
      <c r="E1008" s="72" t="n">
        <v>0</v>
      </c>
      <c r="F1008" s="72" t="n">
        <v>1</v>
      </c>
    </row>
    <row r="1009">
      <c r="C1009" s="13" t="n">
        <v>54</v>
      </c>
      <c r="D1009" s="72" t="n">
        <v>0</v>
      </c>
      <c r="E1009" s="72" t="n">
        <v>1</v>
      </c>
      <c r="F1009" s="72" t="n">
        <v>1</v>
      </c>
    </row>
    <row r="1010">
      <c r="C1010" s="13" t="n">
        <v>55</v>
      </c>
      <c r="D1010" s="72" t="n">
        <v>1</v>
      </c>
      <c r="E1010" s="72" t="n">
        <v>1</v>
      </c>
      <c r="F1010" s="72" t="n">
        <v>0</v>
      </c>
    </row>
    <row r="1011">
      <c r="C1011" s="13" t="n">
        <v>56</v>
      </c>
      <c r="D1011" s="72" t="n">
        <v>1</v>
      </c>
      <c r="E1011" s="72" t="n">
        <v>1</v>
      </c>
      <c r="F1011" s="72" t="n">
        <v>0</v>
      </c>
    </row>
    <row r="1012">
      <c r="C1012" s="13" t="n">
        <v>57</v>
      </c>
      <c r="D1012" s="72" t="n">
        <v>0</v>
      </c>
      <c r="E1012" s="72" t="n">
        <v>1</v>
      </c>
      <c r="F1012" s="72" t="n">
        <v>0</v>
      </c>
    </row>
    <row r="1013">
      <c r="C1013" s="13" t="n">
        <v>58</v>
      </c>
      <c r="D1013" s="72" t="n">
        <v>0</v>
      </c>
      <c r="E1013" s="72" t="n">
        <v>1</v>
      </c>
      <c r="F1013" s="72" t="n">
        <v>0</v>
      </c>
    </row>
    <row r="1014">
      <c r="C1014" s="13" t="n">
        <v>59</v>
      </c>
      <c r="D1014" s="72" t="n">
        <v>1</v>
      </c>
      <c r="E1014" s="72" t="n">
        <v>1</v>
      </c>
      <c r="F1014" s="72" t="n">
        <v>1</v>
      </c>
    </row>
    <row r="1015">
      <c r="C1015" s="13" t="n">
        <v>60</v>
      </c>
      <c r="D1015" s="72" t="n">
        <v>0</v>
      </c>
      <c r="E1015" s="72" t="n">
        <v>0</v>
      </c>
      <c r="F1015" s="72" t="n">
        <v>1</v>
      </c>
    </row>
    <row r="1016">
      <c r="C1016" s="13" t="n">
        <v>61</v>
      </c>
      <c r="D1016" s="72" t="n">
        <v>0</v>
      </c>
      <c r="E1016" s="72" t="n">
        <v>0</v>
      </c>
      <c r="F1016" s="72" t="n">
        <v>1</v>
      </c>
    </row>
    <row r="1017">
      <c r="C1017" s="13" t="n">
        <v>62</v>
      </c>
      <c r="D1017" s="72" t="n">
        <v>0</v>
      </c>
      <c r="E1017" s="72" t="n">
        <v>0</v>
      </c>
      <c r="F1017" s="72" t="n">
        <v>1</v>
      </c>
    </row>
    <row r="1018">
      <c r="C1018" s="13" t="n">
        <v>63</v>
      </c>
      <c r="D1018" s="72" t="n">
        <v>0</v>
      </c>
      <c r="E1018" s="72" t="n">
        <v>0</v>
      </c>
      <c r="F1018" s="72" t="n">
        <v>0</v>
      </c>
    </row>
    <row r="1019">
      <c r="C1019" s="13" t="n">
        <v>64</v>
      </c>
      <c r="D1019" s="72" t="n">
        <v>0</v>
      </c>
      <c r="E1019" s="72" t="n">
        <v>1</v>
      </c>
      <c r="F1019" s="72" t="n">
        <v>0</v>
      </c>
    </row>
    <row r="1020">
      <c r="C1020" s="13" t="n">
        <v>65</v>
      </c>
      <c r="D1020" s="72" t="n">
        <v>0</v>
      </c>
      <c r="E1020" s="72" t="n">
        <v>1</v>
      </c>
      <c r="F1020" s="72" t="n">
        <v>0</v>
      </c>
    </row>
    <row r="1021">
      <c r="C1021" s="13" t="n">
        <v>66</v>
      </c>
      <c r="D1021" s="72" t="n">
        <v>0</v>
      </c>
      <c r="E1021" s="72" t="n">
        <v>0</v>
      </c>
      <c r="F1021" s="72" t="n">
        <v>0</v>
      </c>
    </row>
    <row r="1022">
      <c r="C1022" s="13" t="n">
        <v>67</v>
      </c>
      <c r="D1022" s="72" t="n">
        <v>1</v>
      </c>
      <c r="E1022" s="72" t="n">
        <v>1</v>
      </c>
      <c r="F1022" s="72" t="n">
        <v>1</v>
      </c>
    </row>
    <row r="1023">
      <c r="C1023" s="13" t="n">
        <v>68</v>
      </c>
      <c r="D1023" s="72" t="n">
        <v>0</v>
      </c>
      <c r="E1023" s="72" t="n">
        <v>0</v>
      </c>
      <c r="F1023" s="72" t="n">
        <v>1</v>
      </c>
    </row>
    <row r="1024">
      <c r="C1024" s="13" t="n">
        <v>69</v>
      </c>
      <c r="D1024" s="72" t="n">
        <v>1</v>
      </c>
      <c r="E1024" s="72" t="n">
        <v>0</v>
      </c>
      <c r="F1024" s="72" t="n">
        <v>0</v>
      </c>
    </row>
    <row r="1025">
      <c r="C1025" s="13" t="n">
        <v>70</v>
      </c>
      <c r="D1025" s="72" t="n">
        <v>1</v>
      </c>
      <c r="E1025" s="72" t="n">
        <v>0</v>
      </c>
      <c r="F1025" s="72" t="n">
        <v>0</v>
      </c>
    </row>
    <row r="1026">
      <c r="C1026" s="13" t="n">
        <v>71</v>
      </c>
      <c r="D1026" s="72" t="n">
        <v>0</v>
      </c>
      <c r="E1026" s="72" t="n">
        <v>0</v>
      </c>
      <c r="F1026" s="72" t="n">
        <v>0</v>
      </c>
    </row>
    <row r="1027">
      <c r="C1027" s="13" t="n">
        <v>72</v>
      </c>
      <c r="D1027" s="72" t="n">
        <v>1</v>
      </c>
      <c r="E1027" s="72" t="n">
        <v>0</v>
      </c>
      <c r="F1027" s="72" t="n">
        <v>0</v>
      </c>
    </row>
    <row r="1028">
      <c r="C1028" s="13" t="n">
        <v>73</v>
      </c>
      <c r="D1028" s="72" t="n">
        <v>0</v>
      </c>
      <c r="E1028" s="72" t="n">
        <v>0</v>
      </c>
      <c r="F1028" s="72" t="n">
        <v>0</v>
      </c>
    </row>
    <row r="1029">
      <c r="C1029" s="13" t="n">
        <v>74</v>
      </c>
      <c r="D1029" s="72" t="n">
        <v>0</v>
      </c>
      <c r="E1029" s="72" t="n">
        <v>0</v>
      </c>
      <c r="F1029" s="72" t="n">
        <v>0</v>
      </c>
    </row>
    <row r="1030">
      <c r="C1030" s="13" t="n">
        <v>75</v>
      </c>
      <c r="D1030" s="72" t="n">
        <v>1</v>
      </c>
      <c r="E1030" s="72" t="n">
        <v>1</v>
      </c>
      <c r="F1030" s="72" t="n">
        <v>0</v>
      </c>
    </row>
    <row r="1031">
      <c r="C1031" s="13" t="n">
        <v>76</v>
      </c>
      <c r="D1031" s="72" t="n">
        <v>0</v>
      </c>
      <c r="E1031" s="72" t="n">
        <v>1</v>
      </c>
      <c r="F1031" s="72" t="n">
        <v>0</v>
      </c>
    </row>
    <row r="1032">
      <c r="C1032" s="13" t="n">
        <v>77</v>
      </c>
      <c r="D1032" s="72" t="n">
        <v>0</v>
      </c>
      <c r="E1032" s="72" t="n">
        <v>0</v>
      </c>
      <c r="F1032" s="72" t="n">
        <v>0</v>
      </c>
    </row>
    <row r="1033">
      <c r="C1033" s="13" t="n">
        <v>78</v>
      </c>
      <c r="D1033" s="72" t="n">
        <v>1</v>
      </c>
      <c r="E1033" s="72" t="n">
        <v>1</v>
      </c>
      <c r="F1033" s="72" t="n">
        <v>0</v>
      </c>
    </row>
    <row r="1034">
      <c r="C1034" s="13" t="n">
        <v>79</v>
      </c>
      <c r="D1034" s="72" t="n">
        <v>0</v>
      </c>
      <c r="E1034" s="72" t="n">
        <v>0</v>
      </c>
      <c r="F1034" s="72" t="n">
        <v>0</v>
      </c>
    </row>
    <row r="1035">
      <c r="C1035" s="13" t="n">
        <v>80</v>
      </c>
      <c r="D1035" s="72" t="n">
        <v>0</v>
      </c>
      <c r="E1035" s="72" t="n">
        <v>0</v>
      </c>
      <c r="F1035" s="72" t="n">
        <v>0</v>
      </c>
    </row>
    <row r="1036">
      <c r="C1036" s="13" t="n">
        <v>81</v>
      </c>
      <c r="D1036" s="72" t="n">
        <v>0</v>
      </c>
      <c r="E1036" s="72" t="n">
        <v>1</v>
      </c>
      <c r="F1036" s="72" t="n">
        <v>0</v>
      </c>
    </row>
    <row r="1037">
      <c r="C1037" s="13" t="n">
        <v>82</v>
      </c>
      <c r="D1037" s="72" t="n">
        <v>0</v>
      </c>
      <c r="E1037" s="72" t="n">
        <v>1</v>
      </c>
      <c r="F1037" s="72" t="n">
        <v>0</v>
      </c>
    </row>
    <row r="1038">
      <c r="C1038" s="13" t="n">
        <v>83</v>
      </c>
      <c r="D1038" s="72" t="n">
        <v>1</v>
      </c>
      <c r="E1038" s="72" t="n">
        <v>0</v>
      </c>
      <c r="F1038" s="72" t="n">
        <v>0</v>
      </c>
    </row>
    <row r="1039">
      <c r="C1039" s="13" t="n">
        <v>84</v>
      </c>
      <c r="D1039" s="72" t="n">
        <v>1</v>
      </c>
      <c r="E1039" s="72" t="n">
        <v>0</v>
      </c>
      <c r="F1039" s="72" t="n">
        <v>1</v>
      </c>
    </row>
    <row r="1040">
      <c r="C1040" s="13" t="n">
        <v>85</v>
      </c>
      <c r="D1040" s="72" t="n">
        <v>1</v>
      </c>
      <c r="E1040" s="72" t="n">
        <v>1</v>
      </c>
      <c r="F1040" s="72" t="n">
        <v>1</v>
      </c>
    </row>
    <row r="1041">
      <c r="C1041" s="13" t="n">
        <v>86</v>
      </c>
      <c r="D1041" s="72" t="n">
        <v>0</v>
      </c>
      <c r="E1041" s="72" t="n">
        <v>1</v>
      </c>
      <c r="F1041" s="72" t="n">
        <v>0</v>
      </c>
    </row>
    <row r="1042">
      <c r="C1042" s="13" t="n">
        <v>87</v>
      </c>
      <c r="D1042" s="72" t="n">
        <v>0</v>
      </c>
      <c r="E1042" s="72" t="n">
        <v>0</v>
      </c>
      <c r="F1042" s="72" t="n">
        <v>1</v>
      </c>
    </row>
    <row r="1043">
      <c r="C1043" s="13" t="n">
        <v>88</v>
      </c>
      <c r="D1043" s="72" t="n">
        <v>1</v>
      </c>
      <c r="E1043" s="72" t="n">
        <v>1</v>
      </c>
      <c r="F1043" s="72" t="n">
        <v>0</v>
      </c>
    </row>
    <row r="1044">
      <c r="C1044" s="13" t="n">
        <v>89</v>
      </c>
      <c r="D1044" s="72" t="n">
        <v>1</v>
      </c>
      <c r="E1044" s="72" t="n">
        <v>1</v>
      </c>
      <c r="F1044" s="72" t="n">
        <v>0</v>
      </c>
    </row>
    <row r="1045">
      <c r="C1045" s="13" t="n">
        <v>90</v>
      </c>
      <c r="D1045" s="72" t="n">
        <v>1</v>
      </c>
      <c r="E1045" s="72" t="n">
        <v>0</v>
      </c>
      <c r="F1045" s="72" t="n">
        <v>0</v>
      </c>
    </row>
    <row r="1046">
      <c r="C1046" s="13" t="n">
        <v>91</v>
      </c>
      <c r="D1046" s="72" t="n">
        <v>0</v>
      </c>
      <c r="E1046" s="72" t="n">
        <v>1</v>
      </c>
      <c r="F1046" s="72" t="n">
        <v>0</v>
      </c>
    </row>
    <row r="1047">
      <c r="C1047" s="13" t="n">
        <v>92</v>
      </c>
      <c r="D1047" s="72" t="n">
        <v>0</v>
      </c>
      <c r="E1047" s="72" t="n">
        <v>1</v>
      </c>
      <c r="F1047" s="72" t="n">
        <v>1</v>
      </c>
    </row>
    <row r="1048">
      <c r="C1048" s="13" t="n">
        <v>93</v>
      </c>
      <c r="D1048" s="72" t="n">
        <v>0</v>
      </c>
      <c r="E1048" s="72" t="n">
        <v>1</v>
      </c>
      <c r="F1048" s="72" t="n">
        <v>0</v>
      </c>
    </row>
    <row r="1049">
      <c r="C1049" s="13" t="n">
        <v>94</v>
      </c>
      <c r="D1049" s="72" t="n">
        <v>1</v>
      </c>
      <c r="E1049" s="72" t="n">
        <v>1</v>
      </c>
      <c r="F1049" s="72" t="n">
        <v>0</v>
      </c>
    </row>
    <row r="1050">
      <c r="C1050" s="13" t="n">
        <v>95</v>
      </c>
      <c r="D1050" s="72" t="n">
        <v>0</v>
      </c>
      <c r="E1050" s="72" t="n">
        <v>0</v>
      </c>
      <c r="F1050" s="72" t="n">
        <v>1</v>
      </c>
    </row>
    <row r="1051">
      <c r="C1051" s="13" t="n">
        <v>96</v>
      </c>
      <c r="D1051" s="72" t="n">
        <v>0</v>
      </c>
      <c r="E1051" s="72" t="n">
        <v>0</v>
      </c>
      <c r="F1051" s="72" t="n">
        <v>1</v>
      </c>
    </row>
    <row r="1052">
      <c r="C1052" s="13" t="n">
        <v>97</v>
      </c>
      <c r="D1052" s="72" t="n">
        <v>1</v>
      </c>
      <c r="E1052" s="72" t="n">
        <v>1</v>
      </c>
      <c r="F1052" s="72" t="n">
        <v>0</v>
      </c>
    </row>
    <row r="1053">
      <c r="C1053" s="13" t="n">
        <v>98</v>
      </c>
      <c r="D1053" s="72" t="n">
        <v>1</v>
      </c>
      <c r="E1053" s="72" t="n">
        <v>0</v>
      </c>
      <c r="F1053" s="72" t="n">
        <v>0</v>
      </c>
    </row>
    <row r="1054">
      <c r="C1054" s="13" t="n">
        <v>99</v>
      </c>
      <c r="D1054" s="72" t="n">
        <v>0</v>
      </c>
      <c r="E1054" s="72" t="n">
        <v>0</v>
      </c>
      <c r="F1054" s="72" t="n">
        <v>0</v>
      </c>
    </row>
    <row r="1055">
      <c r="C1055" s="13" t="n">
        <v>100</v>
      </c>
      <c r="D1055" s="72" t="n">
        <v>0</v>
      </c>
      <c r="E1055" s="72" t="n">
        <v>0</v>
      </c>
      <c r="F1055" s="72" t="n">
        <v>0</v>
      </c>
    </row>
    <row r="1056">
      <c r="C1056" s="13" t="n">
        <v>101</v>
      </c>
      <c r="D1056" s="72" t="n">
        <v>0</v>
      </c>
      <c r="E1056" s="72" t="n">
        <v>0</v>
      </c>
      <c r="F1056" s="72" t="n">
        <v>0</v>
      </c>
    </row>
    <row r="1057">
      <c r="C1057" s="13" t="n">
        <v>102</v>
      </c>
      <c r="D1057" s="72" t="n">
        <v>1</v>
      </c>
      <c r="E1057" s="72" t="n">
        <v>1</v>
      </c>
      <c r="F1057" s="72" t="n">
        <v>0</v>
      </c>
    </row>
    <row r="1058">
      <c r="C1058" s="13" t="n">
        <v>103</v>
      </c>
      <c r="D1058" s="72" t="n">
        <v>1</v>
      </c>
      <c r="E1058" s="72" t="n">
        <v>0</v>
      </c>
      <c r="F1058" s="72" t="n">
        <v>0</v>
      </c>
    </row>
    <row r="1059">
      <c r="C1059" s="13" t="n">
        <v>104</v>
      </c>
      <c r="D1059" s="72" t="n">
        <v>0</v>
      </c>
      <c r="E1059" s="72" t="n">
        <v>1</v>
      </c>
      <c r="F1059" s="72" t="n">
        <v>1</v>
      </c>
    </row>
    <row r="1060">
      <c r="C1060" s="13" t="n">
        <v>105</v>
      </c>
      <c r="D1060" s="72" t="n">
        <v>1</v>
      </c>
      <c r="E1060" s="72" t="n">
        <v>1</v>
      </c>
      <c r="F1060" s="72" t="n">
        <v>0</v>
      </c>
    </row>
    <row r="1061">
      <c r="C1061" s="13" t="n">
        <v>106</v>
      </c>
      <c r="D1061" s="72" t="n">
        <v>0</v>
      </c>
      <c r="E1061" s="72" t="n">
        <v>0</v>
      </c>
      <c r="F1061" s="72" t="n">
        <v>1</v>
      </c>
    </row>
    <row r="1062">
      <c r="C1062" s="13" t="n">
        <v>107</v>
      </c>
      <c r="D1062" s="72" t="n">
        <v>1</v>
      </c>
      <c r="E1062" s="72" t="n">
        <v>1</v>
      </c>
      <c r="F1062" s="72" t="n">
        <v>0</v>
      </c>
    </row>
    <row r="1063">
      <c r="C1063" s="13" t="n">
        <v>108</v>
      </c>
      <c r="D1063" s="72" t="n">
        <v>1</v>
      </c>
      <c r="E1063" s="72" t="n">
        <v>0</v>
      </c>
      <c r="F1063" s="72" t="n">
        <v>0</v>
      </c>
    </row>
    <row r="1064">
      <c r="C1064" s="13" t="n">
        <v>109</v>
      </c>
      <c r="D1064" s="72" t="n">
        <v>0</v>
      </c>
      <c r="E1064" s="72" t="n">
        <v>0</v>
      </c>
      <c r="F1064" s="72" t="n">
        <v>0</v>
      </c>
    </row>
    <row r="1065">
      <c r="C1065" s="13" t="n">
        <v>110</v>
      </c>
      <c r="D1065" s="72" t="n">
        <v>0</v>
      </c>
      <c r="E1065" s="72" t="n">
        <v>0</v>
      </c>
      <c r="F1065" s="72" t="n">
        <v>1</v>
      </c>
    </row>
    <row r="1066">
      <c r="C1066" s="13" t="n">
        <v>111</v>
      </c>
      <c r="D1066" s="72" t="n">
        <v>1</v>
      </c>
      <c r="E1066" s="72" t="n">
        <v>0</v>
      </c>
      <c r="F1066" s="72" t="n">
        <v>1</v>
      </c>
    </row>
    <row r="1067">
      <c r="C1067" s="13" t="n">
        <v>112</v>
      </c>
      <c r="D1067" s="72" t="n">
        <v>0</v>
      </c>
      <c r="E1067" s="72" t="n">
        <v>0</v>
      </c>
      <c r="F1067" s="72" t="n">
        <v>1</v>
      </c>
    </row>
    <row r="1068">
      <c r="C1068" s="13" t="n">
        <v>113</v>
      </c>
      <c r="D1068" s="72" t="n">
        <v>1</v>
      </c>
      <c r="E1068" s="72" t="n">
        <v>0</v>
      </c>
      <c r="F1068" s="72" t="n">
        <v>1</v>
      </c>
    </row>
    <row r="1069">
      <c r="C1069" s="13" t="n">
        <v>114</v>
      </c>
      <c r="D1069" s="72" t="n">
        <v>0</v>
      </c>
      <c r="E1069" s="72" t="n">
        <v>0</v>
      </c>
      <c r="F1069" s="72" t="n">
        <v>1</v>
      </c>
    </row>
    <row r="1070">
      <c r="C1070" s="13" t="n">
        <v>115</v>
      </c>
      <c r="D1070" s="72" t="n">
        <v>1</v>
      </c>
      <c r="E1070" s="72" t="n">
        <v>1</v>
      </c>
      <c r="F1070" s="72" t="n">
        <v>0</v>
      </c>
    </row>
    <row r="1071">
      <c r="C1071" s="13" t="n">
        <v>116</v>
      </c>
      <c r="D1071" s="72" t="n">
        <v>0</v>
      </c>
      <c r="E1071" s="72" t="n">
        <v>0</v>
      </c>
      <c r="F1071" s="72" t="n">
        <v>0</v>
      </c>
    </row>
    <row r="1072">
      <c r="C1072" s="13" t="n">
        <v>117</v>
      </c>
      <c r="D1072" s="72" t="n">
        <v>0</v>
      </c>
      <c r="E1072" s="72" t="n">
        <v>0</v>
      </c>
      <c r="F1072" s="72" t="n">
        <v>0</v>
      </c>
    </row>
    <row r="1073">
      <c r="C1073" s="13" t="n">
        <v>118</v>
      </c>
      <c r="D1073" s="72" t="n">
        <v>0</v>
      </c>
      <c r="E1073" s="72" t="n">
        <v>0</v>
      </c>
      <c r="F1073" s="72" t="n">
        <v>0</v>
      </c>
    </row>
    <row r="1074">
      <c r="C1074" s="13" t="n">
        <v>119</v>
      </c>
      <c r="D1074" s="72" t="n">
        <v>0</v>
      </c>
      <c r="E1074" s="72" t="n">
        <v>0</v>
      </c>
      <c r="F1074" s="72" t="n">
        <v>0</v>
      </c>
    </row>
    <row r="1075">
      <c r="C1075" s="13" t="n">
        <v>120</v>
      </c>
      <c r="D1075" s="72" t="n">
        <v>0</v>
      </c>
      <c r="E1075" s="72" t="n">
        <v>1</v>
      </c>
      <c r="F1075" s="72" t="n">
        <v>1</v>
      </c>
    </row>
    <row r="1076">
      <c r="C1076" s="13" t="n">
        <v>121</v>
      </c>
      <c r="D1076" s="72" t="n">
        <v>1</v>
      </c>
      <c r="E1076" s="72" t="n">
        <v>0</v>
      </c>
      <c r="F1076" s="72" t="n">
        <v>0</v>
      </c>
    </row>
    <row r="1077">
      <c r="C1077" s="13" t="n">
        <v>122</v>
      </c>
      <c r="D1077" s="72" t="n">
        <v>1</v>
      </c>
      <c r="E1077" s="72" t="n">
        <v>1</v>
      </c>
      <c r="F1077" s="72" t="n">
        <v>1</v>
      </c>
    </row>
    <row r="1078">
      <c r="C1078" s="13" t="n">
        <v>123</v>
      </c>
      <c r="D1078" s="72" t="n">
        <v>0</v>
      </c>
      <c r="E1078" s="72" t="n">
        <v>0</v>
      </c>
      <c r="F1078" s="72" t="n">
        <v>0</v>
      </c>
    </row>
    <row r="1079">
      <c r="C1079" s="13" t="n">
        <v>124</v>
      </c>
      <c r="D1079" s="72" t="n">
        <v>0</v>
      </c>
      <c r="E1079" s="72" t="n">
        <v>0</v>
      </c>
      <c r="F1079" s="72" t="n">
        <v>0</v>
      </c>
    </row>
    <row r="1080">
      <c r="C1080" s="13" t="n">
        <v>125</v>
      </c>
      <c r="D1080" s="72" t="n">
        <v>0</v>
      </c>
      <c r="E1080" s="72" t="n">
        <v>0</v>
      </c>
      <c r="F1080" s="72" t="n">
        <v>0</v>
      </c>
    </row>
    <row r="1081">
      <c r="C1081" s="13" t="n">
        <v>126</v>
      </c>
      <c r="D1081" s="72" t="n">
        <v>0</v>
      </c>
      <c r="E1081" s="72" t="n">
        <v>0</v>
      </c>
      <c r="F1081" s="72" t="n">
        <v>1</v>
      </c>
    </row>
    <row r="1082">
      <c r="C1082" s="13" t="n">
        <v>127</v>
      </c>
      <c r="D1082" s="72" t="n">
        <v>0</v>
      </c>
      <c r="E1082" s="72" t="n">
        <v>1</v>
      </c>
      <c r="F1082" s="72" t="n">
        <v>1</v>
      </c>
    </row>
    <row r="1083">
      <c r="C1083" s="13" t="n">
        <v>128</v>
      </c>
      <c r="D1083" s="72" t="n">
        <v>0</v>
      </c>
      <c r="E1083" s="72" t="n">
        <v>0</v>
      </c>
      <c r="F1083" s="72" t="n">
        <v>1</v>
      </c>
    </row>
    <row r="1084">
      <c r="C1084" s="13" t="n">
        <v>129</v>
      </c>
      <c r="D1084" s="72" t="n">
        <v>0</v>
      </c>
      <c r="E1084" s="72" t="n">
        <v>1</v>
      </c>
      <c r="F1084" s="72" t="n">
        <v>1</v>
      </c>
    </row>
    <row r="1085">
      <c r="C1085" s="13" t="n">
        <v>130</v>
      </c>
      <c r="D1085" s="72" t="n">
        <v>0</v>
      </c>
      <c r="E1085" s="72" t="n">
        <v>1</v>
      </c>
      <c r="F1085" s="72" t="n">
        <v>0</v>
      </c>
    </row>
    <row r="1086">
      <c r="C1086" s="13" t="n">
        <v>131</v>
      </c>
      <c r="D1086" s="72" t="n">
        <v>0</v>
      </c>
      <c r="E1086" s="72" t="n">
        <v>0</v>
      </c>
      <c r="F1086" s="72" t="n">
        <v>1</v>
      </c>
    </row>
    <row r="1087">
      <c r="C1087" s="13" t="n">
        <v>132</v>
      </c>
      <c r="D1087" s="72" t="n">
        <v>0</v>
      </c>
      <c r="E1087" s="72" t="n">
        <v>1</v>
      </c>
      <c r="F1087" s="72" t="n">
        <v>0</v>
      </c>
    </row>
    <row r="1088">
      <c r="C1088" s="13" t="n">
        <v>133</v>
      </c>
      <c r="D1088" s="72" t="n">
        <v>0</v>
      </c>
      <c r="E1088" s="72" t="n">
        <v>0</v>
      </c>
      <c r="F1088" s="72" t="n">
        <v>0</v>
      </c>
    </row>
    <row r="1089">
      <c r="C1089" s="13" t="n">
        <v>134</v>
      </c>
      <c r="D1089" s="72" t="n">
        <v>1</v>
      </c>
      <c r="E1089" s="72" t="n">
        <v>0</v>
      </c>
      <c r="F1089" s="72" t="n">
        <v>1</v>
      </c>
    </row>
    <row r="1090">
      <c r="C1090" s="13" t="n">
        <v>135</v>
      </c>
      <c r="D1090" s="72" t="n">
        <v>0</v>
      </c>
      <c r="E1090" s="72" t="n">
        <v>0</v>
      </c>
      <c r="F1090" s="72" t="n">
        <v>1</v>
      </c>
    </row>
    <row r="1091">
      <c r="C1091" s="13" t="n">
        <v>136</v>
      </c>
      <c r="D1091" s="72" t="n">
        <v>1</v>
      </c>
      <c r="E1091" s="72" t="n">
        <v>1</v>
      </c>
      <c r="F1091" s="72" t="n">
        <v>0</v>
      </c>
    </row>
    <row r="1092">
      <c r="C1092" s="13" t="n">
        <v>137</v>
      </c>
      <c r="D1092" s="72" t="n">
        <v>0</v>
      </c>
      <c r="E1092" s="72" t="n">
        <v>1</v>
      </c>
      <c r="F1092" s="72" t="n">
        <v>1</v>
      </c>
    </row>
    <row r="1093">
      <c r="C1093" s="13" t="n">
        <v>138</v>
      </c>
      <c r="D1093" s="72" t="n">
        <v>0</v>
      </c>
      <c r="E1093" s="72" t="n">
        <v>1</v>
      </c>
      <c r="F1093" s="72" t="n">
        <v>0</v>
      </c>
    </row>
    <row r="1094">
      <c r="C1094" s="13" t="n">
        <v>139</v>
      </c>
      <c r="D1094" s="72" t="n">
        <v>1</v>
      </c>
      <c r="E1094" s="72" t="n">
        <v>0</v>
      </c>
      <c r="F1094" s="72" t="n">
        <v>0</v>
      </c>
    </row>
    <row r="1095">
      <c r="C1095" s="13" t="n">
        <v>140</v>
      </c>
      <c r="D1095" s="72" t="n">
        <v>0</v>
      </c>
      <c r="E1095" s="72" t="n">
        <v>0</v>
      </c>
      <c r="F1095" s="72" t="n">
        <v>1</v>
      </c>
    </row>
    <row r="1096">
      <c r="C1096" s="13" t="n">
        <v>141</v>
      </c>
      <c r="D1096" s="72" t="n">
        <v>1</v>
      </c>
      <c r="E1096" s="72" t="n">
        <v>0</v>
      </c>
      <c r="F1096" s="72" t="n">
        <v>0</v>
      </c>
    </row>
    <row r="1097">
      <c r="C1097" s="13" t="n">
        <v>142</v>
      </c>
      <c r="D1097" s="72" t="n">
        <v>0</v>
      </c>
      <c r="E1097" s="72" t="n">
        <v>1</v>
      </c>
      <c r="F1097" s="72" t="n">
        <v>1</v>
      </c>
    </row>
    <row r="1098">
      <c r="C1098" s="13" t="n">
        <v>143</v>
      </c>
      <c r="D1098" s="72" t="n">
        <v>0</v>
      </c>
      <c r="E1098" s="72" t="n">
        <v>0</v>
      </c>
      <c r="F1098" s="72" t="n">
        <v>0</v>
      </c>
    </row>
    <row r="1099">
      <c r="C1099" s="13" t="n">
        <v>144</v>
      </c>
      <c r="D1099" s="72" t="n">
        <v>0</v>
      </c>
      <c r="E1099" s="72" t="n">
        <v>0</v>
      </c>
      <c r="F1099" s="72" t="n">
        <v>0</v>
      </c>
    </row>
    <row r="1100">
      <c r="C1100" s="13" t="n">
        <v>145</v>
      </c>
      <c r="D1100" s="72" t="n">
        <v>1</v>
      </c>
      <c r="E1100" s="72" t="n">
        <v>0</v>
      </c>
      <c r="F1100" s="72" t="n">
        <v>0</v>
      </c>
    </row>
    <row r="1101">
      <c r="C1101" s="13" t="n">
        <v>146</v>
      </c>
      <c r="D1101" s="72" t="n">
        <v>1</v>
      </c>
      <c r="E1101" s="72" t="n">
        <v>0</v>
      </c>
      <c r="F1101" s="72" t="n">
        <v>0</v>
      </c>
    </row>
    <row r="1102">
      <c r="C1102" s="13" t="n">
        <v>147</v>
      </c>
      <c r="D1102" s="72" t="n">
        <v>0</v>
      </c>
      <c r="E1102" s="72" t="n">
        <v>0</v>
      </c>
      <c r="F1102" s="72" t="n">
        <v>1</v>
      </c>
    </row>
    <row r="1103">
      <c r="C1103" s="13" t="n">
        <v>148</v>
      </c>
      <c r="D1103" s="72" t="n">
        <v>0</v>
      </c>
      <c r="E1103" s="72" t="n">
        <v>0</v>
      </c>
      <c r="F1103" s="72" t="n">
        <v>1</v>
      </c>
    </row>
    <row r="1104">
      <c r="C1104" s="13" t="n">
        <v>149</v>
      </c>
      <c r="D1104" s="72" t="n">
        <v>1</v>
      </c>
      <c r="E1104" s="72" t="n">
        <v>0</v>
      </c>
      <c r="F1104" s="72" t="n">
        <v>0</v>
      </c>
    </row>
    <row r="1105">
      <c r="C1105" s="13" t="n">
        <v>150</v>
      </c>
      <c r="D1105" s="72" t="n">
        <v>0</v>
      </c>
      <c r="E1105" s="72" t="n">
        <v>0</v>
      </c>
      <c r="F1105" s="72" t="n">
        <v>0</v>
      </c>
    </row>
    <row r="1106">
      <c r="C1106" s="13" t="n">
        <v>151</v>
      </c>
      <c r="D1106" s="72" t="n">
        <v>0</v>
      </c>
      <c r="E1106" s="72" t="n">
        <v>0</v>
      </c>
      <c r="F1106" s="72" t="n">
        <v>0</v>
      </c>
    </row>
    <row r="1107">
      <c r="C1107" s="13" t="n">
        <v>152</v>
      </c>
      <c r="D1107" s="72" t="n">
        <v>1</v>
      </c>
      <c r="E1107" s="72" t="n">
        <v>0</v>
      </c>
      <c r="F1107" s="72" t="n">
        <v>1</v>
      </c>
    </row>
    <row r="1108">
      <c r="C1108" s="13" t="n">
        <v>153</v>
      </c>
      <c r="D1108" s="72" t="n">
        <v>0</v>
      </c>
      <c r="E1108" s="72" t="n">
        <v>1</v>
      </c>
      <c r="F1108" s="72" t="n">
        <v>1</v>
      </c>
    </row>
    <row r="1109">
      <c r="C1109" s="13" t="n">
        <v>154</v>
      </c>
      <c r="D1109" s="72" t="n">
        <v>0</v>
      </c>
      <c r="E1109" s="72" t="n">
        <v>0</v>
      </c>
      <c r="F1109" s="72" t="n">
        <v>0</v>
      </c>
    </row>
    <row r="1110">
      <c r="C1110" s="13" t="n">
        <v>155</v>
      </c>
      <c r="D1110" s="72" t="n">
        <v>1</v>
      </c>
      <c r="E1110" s="72" t="n">
        <v>1</v>
      </c>
      <c r="F1110" s="72" t="n">
        <v>0</v>
      </c>
    </row>
    <row r="1111">
      <c r="C1111" s="13" t="n">
        <v>156</v>
      </c>
      <c r="D1111" s="72" t="n">
        <v>0</v>
      </c>
      <c r="E1111" s="72" t="n">
        <v>0</v>
      </c>
      <c r="F1111" s="72" t="n">
        <v>1</v>
      </c>
    </row>
    <row r="1112">
      <c r="C1112" s="13" t="n">
        <v>157</v>
      </c>
      <c r="D1112" s="72" t="n">
        <v>0</v>
      </c>
      <c r="E1112" s="72" t="n">
        <v>1</v>
      </c>
      <c r="F1112" s="72" t="n">
        <v>1</v>
      </c>
    </row>
    <row r="1113">
      <c r="C1113" s="13" t="n">
        <v>158</v>
      </c>
      <c r="D1113" s="72" t="n">
        <v>1</v>
      </c>
      <c r="E1113" s="72" t="n">
        <v>0</v>
      </c>
      <c r="F1113" s="72" t="n">
        <v>0</v>
      </c>
    </row>
    <row r="1114">
      <c r="C1114" s="13" t="n">
        <v>159</v>
      </c>
      <c r="D1114" s="72" t="n">
        <v>1</v>
      </c>
      <c r="E1114" s="72" t="n">
        <v>1</v>
      </c>
      <c r="F1114" s="72" t="n">
        <v>0</v>
      </c>
    </row>
    <row r="1115">
      <c r="C1115" s="13" t="n">
        <v>160</v>
      </c>
      <c r="D1115" s="72" t="n">
        <v>0</v>
      </c>
      <c r="E1115" s="72" t="n">
        <v>0</v>
      </c>
      <c r="F1115" s="72" t="n">
        <v>0</v>
      </c>
    </row>
    <row r="1116">
      <c r="C1116" s="13" t="n">
        <v>161</v>
      </c>
      <c r="D1116" s="72" t="n">
        <v>0</v>
      </c>
      <c r="E1116" s="72" t="n">
        <v>1</v>
      </c>
      <c r="F1116" s="72" t="n">
        <v>0</v>
      </c>
    </row>
    <row r="1117">
      <c r="C1117" s="13" t="n">
        <v>162</v>
      </c>
      <c r="D1117" s="72" t="n">
        <v>0</v>
      </c>
      <c r="E1117" s="72" t="n">
        <v>0</v>
      </c>
      <c r="F1117" s="72" t="n">
        <v>1</v>
      </c>
    </row>
    <row r="1118">
      <c r="C1118" s="13" t="n">
        <v>163</v>
      </c>
      <c r="D1118" s="72" t="n">
        <v>1</v>
      </c>
      <c r="E1118" s="72" t="n">
        <v>0</v>
      </c>
      <c r="F1118" s="72" t="n">
        <v>1</v>
      </c>
    </row>
    <row r="1119">
      <c r="C1119" s="13" t="n">
        <v>164</v>
      </c>
      <c r="D1119" s="72" t="n">
        <v>1</v>
      </c>
      <c r="E1119" s="72" t="n">
        <v>0</v>
      </c>
      <c r="F1119" s="72" t="n">
        <v>0</v>
      </c>
    </row>
    <row r="1120">
      <c r="C1120" s="13" t="n">
        <v>165</v>
      </c>
      <c r="D1120" s="72" t="n">
        <v>0</v>
      </c>
      <c r="E1120" s="72" t="n">
        <v>0</v>
      </c>
      <c r="F1120" s="72" t="n">
        <v>0</v>
      </c>
    </row>
    <row r="1121">
      <c r="C1121" s="13" t="n">
        <v>166</v>
      </c>
      <c r="D1121" s="72" t="n">
        <v>0</v>
      </c>
      <c r="E1121" s="72" t="n">
        <v>1</v>
      </c>
      <c r="F1121" s="72" t="n">
        <v>0</v>
      </c>
    </row>
    <row r="1122">
      <c r="C1122" s="13" t="n">
        <v>167</v>
      </c>
      <c r="D1122" s="72" t="n">
        <v>0</v>
      </c>
      <c r="E1122" s="72" t="n">
        <v>0</v>
      </c>
      <c r="F1122" s="72" t="n">
        <v>0</v>
      </c>
    </row>
    <row r="1123">
      <c r="C1123" s="13" t="n">
        <v>168</v>
      </c>
      <c r="D1123" s="72" t="n">
        <v>0</v>
      </c>
      <c r="E1123" s="72" t="n">
        <v>1</v>
      </c>
      <c r="F1123" s="72" t="n">
        <v>1</v>
      </c>
    </row>
    <row r="1124">
      <c r="C1124" s="13" t="n">
        <v>169</v>
      </c>
      <c r="D1124" s="72" t="n">
        <v>0</v>
      </c>
      <c r="E1124" s="72" t="n">
        <v>1</v>
      </c>
      <c r="F1124" s="72" t="n">
        <v>0</v>
      </c>
    </row>
    <row r="1125">
      <c r="C1125" s="13" t="n">
        <v>170</v>
      </c>
      <c r="D1125" s="72" t="n">
        <v>0</v>
      </c>
      <c r="E1125" s="72" t="n">
        <v>0</v>
      </c>
      <c r="F1125" s="72" t="n">
        <v>0</v>
      </c>
    </row>
    <row r="1126">
      <c r="C1126" s="13" t="n">
        <v>171</v>
      </c>
      <c r="D1126" s="72" t="n">
        <v>1</v>
      </c>
      <c r="E1126" s="72" t="n">
        <v>1</v>
      </c>
      <c r="F1126" s="72" t="n">
        <v>0</v>
      </c>
    </row>
    <row r="1127">
      <c r="C1127" s="13" t="n">
        <v>172</v>
      </c>
      <c r="D1127" s="72" t="n">
        <v>0</v>
      </c>
      <c r="E1127" s="72" t="n">
        <v>0</v>
      </c>
      <c r="F1127" s="72" t="n">
        <v>1</v>
      </c>
    </row>
    <row r="1128">
      <c r="C1128" s="13" t="n">
        <v>173</v>
      </c>
      <c r="D1128" s="72" t="n">
        <v>0</v>
      </c>
      <c r="E1128" s="72" t="n">
        <v>1</v>
      </c>
      <c r="F1128" s="72" t="n">
        <v>1</v>
      </c>
    </row>
    <row r="1129">
      <c r="C1129" s="13" t="n">
        <v>174</v>
      </c>
      <c r="D1129" s="72" t="n">
        <v>0</v>
      </c>
      <c r="E1129" s="72" t="n">
        <v>0</v>
      </c>
      <c r="F1129" s="72" t="n">
        <v>0</v>
      </c>
    </row>
    <row r="1130">
      <c r="C1130" s="13" t="n">
        <v>175</v>
      </c>
      <c r="D1130" s="72" t="n">
        <v>0</v>
      </c>
      <c r="E1130" s="72" t="n">
        <v>0</v>
      </c>
      <c r="F1130" s="72" t="n">
        <v>1</v>
      </c>
    </row>
    <row r="1131">
      <c r="C1131" s="13" t="n">
        <v>176</v>
      </c>
      <c r="D1131" s="72" t="n">
        <v>1</v>
      </c>
      <c r="E1131" s="72" t="n">
        <v>0</v>
      </c>
      <c r="F1131" s="72" t="n">
        <v>0</v>
      </c>
    </row>
    <row r="1132">
      <c r="C1132" s="13" t="n">
        <v>177</v>
      </c>
      <c r="D1132" s="72" t="n">
        <v>0</v>
      </c>
      <c r="E1132" s="72" t="n">
        <v>0</v>
      </c>
      <c r="F1132" s="72" t="n">
        <v>0</v>
      </c>
    </row>
    <row r="1133">
      <c r="C1133" s="13" t="n">
        <v>178</v>
      </c>
      <c r="D1133" s="72" t="n">
        <v>1</v>
      </c>
      <c r="E1133" s="72" t="n">
        <v>0</v>
      </c>
      <c r="F1133" s="72" t="n">
        <v>0</v>
      </c>
    </row>
    <row r="1134">
      <c r="C1134" s="13" t="n">
        <v>179</v>
      </c>
      <c r="D1134" s="72" t="n">
        <v>0</v>
      </c>
      <c r="E1134" s="72" t="n">
        <v>1</v>
      </c>
      <c r="F1134" s="72" t="n">
        <v>0</v>
      </c>
    </row>
    <row r="1135">
      <c r="C1135" s="13" t="n">
        <v>180</v>
      </c>
      <c r="D1135" s="72" t="n">
        <v>0</v>
      </c>
      <c r="E1135" s="72" t="n">
        <v>1</v>
      </c>
      <c r="F1135" s="72" t="n">
        <v>0</v>
      </c>
    </row>
    <row r="1136">
      <c r="C1136" s="13" t="n">
        <v>181</v>
      </c>
      <c r="D1136" s="72" t="n">
        <v>0</v>
      </c>
      <c r="E1136" s="72" t="n">
        <v>0</v>
      </c>
      <c r="F1136" s="72" t="n">
        <v>1</v>
      </c>
    </row>
    <row r="1137">
      <c r="C1137" s="13" t="n">
        <v>182</v>
      </c>
      <c r="D1137" s="72" t="n">
        <v>1</v>
      </c>
      <c r="E1137" s="72" t="n">
        <v>0</v>
      </c>
      <c r="F1137" s="72" t="n">
        <v>1</v>
      </c>
    </row>
    <row r="1138">
      <c r="C1138" s="13" t="n">
        <v>183</v>
      </c>
      <c r="D1138" s="72" t="n">
        <v>0</v>
      </c>
      <c r="E1138" s="72" t="n">
        <v>1</v>
      </c>
      <c r="F1138" s="72" t="n">
        <v>1</v>
      </c>
    </row>
    <row r="1139">
      <c r="C1139" s="13" t="n">
        <v>184</v>
      </c>
      <c r="D1139" s="72" t="n">
        <v>0</v>
      </c>
      <c r="E1139" s="72" t="n">
        <v>0</v>
      </c>
      <c r="F1139" s="72" t="n">
        <v>0</v>
      </c>
    </row>
    <row r="1140">
      <c r="C1140" s="13" t="n">
        <v>185</v>
      </c>
      <c r="D1140" s="72" t="n">
        <v>1</v>
      </c>
      <c r="E1140" s="72" t="n">
        <v>0</v>
      </c>
      <c r="F1140" s="72" t="n">
        <v>1</v>
      </c>
    </row>
    <row r="1141">
      <c r="C1141" s="13" t="n">
        <v>186</v>
      </c>
      <c r="D1141" s="72" t="n">
        <v>0</v>
      </c>
      <c r="E1141" s="72" t="n">
        <v>0</v>
      </c>
      <c r="F1141" s="72" t="n">
        <v>1</v>
      </c>
    </row>
    <row r="1142">
      <c r="C1142" s="13" t="n">
        <v>187</v>
      </c>
      <c r="D1142" s="72" t="n">
        <v>0</v>
      </c>
      <c r="E1142" s="72" t="n">
        <v>0</v>
      </c>
      <c r="F1142" s="72" t="n">
        <v>1</v>
      </c>
    </row>
    <row r="1143">
      <c r="C1143" s="13" t="n">
        <v>188</v>
      </c>
      <c r="D1143" s="72" t="n">
        <v>0</v>
      </c>
      <c r="E1143" s="72" t="n">
        <v>0</v>
      </c>
      <c r="F1143" s="72" t="n">
        <v>0</v>
      </c>
    </row>
    <row r="1144">
      <c r="C1144" s="13" t="n">
        <v>189</v>
      </c>
      <c r="D1144" s="72" t="n">
        <v>0</v>
      </c>
      <c r="E1144" s="72" t="n">
        <v>0</v>
      </c>
      <c r="F1144" s="72" t="n">
        <v>1</v>
      </c>
    </row>
    <row r="1145">
      <c r="C1145" s="13" t="n">
        <v>190</v>
      </c>
      <c r="D1145" s="72" t="n">
        <v>0</v>
      </c>
      <c r="E1145" s="72" t="n">
        <v>0</v>
      </c>
      <c r="F1145" s="72" t="n">
        <v>0</v>
      </c>
    </row>
    <row r="1146">
      <c r="C1146" s="13" t="n">
        <v>191</v>
      </c>
      <c r="D1146" s="72" t="n">
        <v>0</v>
      </c>
      <c r="E1146" s="72" t="n">
        <v>0</v>
      </c>
      <c r="F1146" s="72" t="n">
        <v>0</v>
      </c>
    </row>
    <row r="1147">
      <c r="C1147" s="13" t="n">
        <v>192</v>
      </c>
      <c r="D1147" s="72" t="n">
        <v>0</v>
      </c>
      <c r="E1147" s="72" t="n">
        <v>0</v>
      </c>
      <c r="F1147" s="72" t="n">
        <v>1</v>
      </c>
    </row>
    <row r="1148">
      <c r="C1148" s="13" t="n">
        <v>193</v>
      </c>
      <c r="D1148" s="72" t="n">
        <v>0</v>
      </c>
      <c r="E1148" s="72" t="n">
        <v>1</v>
      </c>
      <c r="F1148" s="72" t="n">
        <v>0</v>
      </c>
    </row>
    <row r="1149">
      <c r="C1149" s="13" t="n">
        <v>194</v>
      </c>
      <c r="D1149" s="72" t="n">
        <v>0</v>
      </c>
      <c r="E1149" s="72" t="n">
        <v>0</v>
      </c>
      <c r="F1149" s="72" t="n">
        <v>1</v>
      </c>
    </row>
    <row r="1150">
      <c r="C1150" s="13" t="n">
        <v>195</v>
      </c>
      <c r="D1150" s="72" t="n">
        <v>0</v>
      </c>
      <c r="E1150" s="72" t="n">
        <v>1</v>
      </c>
      <c r="F1150" s="72" t="n">
        <v>0</v>
      </c>
    </row>
    <row r="1151">
      <c r="C1151" s="13" t="n">
        <v>196</v>
      </c>
      <c r="D1151" s="72" t="n">
        <v>0</v>
      </c>
      <c r="E1151" s="72" t="n">
        <v>1</v>
      </c>
      <c r="F1151" s="72" t="n">
        <v>0</v>
      </c>
    </row>
    <row r="1152">
      <c r="C1152" s="13" t="n">
        <v>197</v>
      </c>
      <c r="D1152" s="72" t="n">
        <v>0</v>
      </c>
      <c r="E1152" s="72" t="n">
        <v>0</v>
      </c>
      <c r="F1152" s="72" t="n">
        <v>1</v>
      </c>
    </row>
    <row r="1153">
      <c r="C1153" s="13" t="n">
        <v>198</v>
      </c>
      <c r="D1153" s="72" t="n">
        <v>0</v>
      </c>
      <c r="E1153" s="72" t="n">
        <v>1</v>
      </c>
      <c r="F1153" s="72" t="n">
        <v>0</v>
      </c>
    </row>
    <row r="1155">
      <c r="B1155" s="67" t="inlineStr">
        <is>
          <t>Results</t>
        </is>
      </c>
      <c r="C1155" s="71" t="inlineStr">
        <is>
          <t>bZetar</t>
        </is>
      </c>
      <c r="D1155" s="13" t="n">
        <v>22</v>
      </c>
      <c r="E1155" s="13" t="n">
        <v>23</v>
      </c>
      <c r="F1155" s="13" t="n">
        <v>24</v>
      </c>
    </row>
    <row r="1156">
      <c r="B1156" s="18" t="n"/>
      <c r="C1156" s="13" t="n">
        <v>9</v>
      </c>
      <c r="D1156" s="72" t="n">
        <v>0</v>
      </c>
      <c r="E1156" s="72" t="n">
        <v>0</v>
      </c>
      <c r="F1156" s="72" t="n">
        <v>0</v>
      </c>
      <c r="G1156" s="13">
        <f>SUM(Retailers_Zeta)</f>
        <v/>
      </c>
    </row>
    <row r="1157">
      <c r="B1157" s="18" t="n"/>
      <c r="C1157" s="13" t="n">
        <v>10</v>
      </c>
      <c r="D1157" s="72" t="n">
        <v>0</v>
      </c>
      <c r="E1157" s="72" t="n">
        <v>0</v>
      </c>
      <c r="F1157" s="72" t="n">
        <v>0</v>
      </c>
    </row>
    <row r="1158">
      <c r="C1158" s="13" t="n">
        <v>11</v>
      </c>
      <c r="D1158" s="72" t="n">
        <v>0</v>
      </c>
      <c r="E1158" s="72" t="n">
        <v>0</v>
      </c>
      <c r="F1158" s="72" t="n">
        <v>0</v>
      </c>
    </row>
    <row r="1159">
      <c r="C1159" s="13" t="n">
        <v>12</v>
      </c>
      <c r="D1159" s="72" t="n">
        <v>0</v>
      </c>
      <c r="E1159" s="72" t="n">
        <v>0</v>
      </c>
      <c r="F1159" s="72" t="n">
        <v>0</v>
      </c>
    </row>
    <row r="1160">
      <c r="C1160" s="13" t="n">
        <v>13</v>
      </c>
      <c r="D1160" s="72" t="n">
        <v>0</v>
      </c>
      <c r="E1160" s="72" t="n">
        <v>0</v>
      </c>
      <c r="F1160" s="72" t="n">
        <v>0</v>
      </c>
    </row>
    <row r="1161">
      <c r="C1161" s="13" t="n">
        <v>14</v>
      </c>
      <c r="D1161" s="72" t="n">
        <v>0</v>
      </c>
      <c r="E1161" s="72" t="n">
        <v>0</v>
      </c>
      <c r="F1161" s="72" t="n">
        <v>0</v>
      </c>
    </row>
    <row r="1162">
      <c r="C1162" s="13" t="n">
        <v>15</v>
      </c>
      <c r="D1162" s="72" t="n">
        <v>0</v>
      </c>
      <c r="E1162" s="72" t="n">
        <v>0</v>
      </c>
      <c r="F1162" s="72" t="n">
        <v>0</v>
      </c>
    </row>
    <row r="1163">
      <c r="C1163" s="13" t="n">
        <v>16</v>
      </c>
      <c r="D1163" s="72" t="n">
        <v>0</v>
      </c>
      <c r="E1163" s="72" t="n">
        <v>0</v>
      </c>
      <c r="F1163" s="72" t="n">
        <v>0</v>
      </c>
    </row>
    <row r="1164">
      <c r="C1164" s="13" t="n">
        <v>17</v>
      </c>
      <c r="D1164" s="72" t="n">
        <v>0</v>
      </c>
      <c r="E1164" s="72" t="n">
        <v>0</v>
      </c>
      <c r="F1164" s="72" t="n">
        <v>0</v>
      </c>
    </row>
    <row r="1165">
      <c r="C1165" s="13" t="n">
        <v>18</v>
      </c>
      <c r="D1165" s="72" t="n">
        <v>0</v>
      </c>
      <c r="E1165" s="72" t="n">
        <v>0</v>
      </c>
      <c r="F1165" s="72" t="n">
        <v>0</v>
      </c>
    </row>
    <row r="1166">
      <c r="C1166" s="13" t="n">
        <v>19</v>
      </c>
      <c r="D1166" s="72" t="n">
        <v>0</v>
      </c>
      <c r="E1166" s="72" t="n">
        <v>0</v>
      </c>
      <c r="F1166" s="72" t="n">
        <v>0</v>
      </c>
    </row>
    <row r="1167">
      <c r="C1167" s="13" t="n">
        <v>20</v>
      </c>
      <c r="D1167" s="72" t="n">
        <v>0</v>
      </c>
      <c r="E1167" s="72" t="n">
        <v>0</v>
      </c>
      <c r="F1167" s="72" t="n">
        <v>0</v>
      </c>
    </row>
    <row r="1168">
      <c r="C1168" s="13" t="n">
        <v>21</v>
      </c>
      <c r="D1168" s="72" t="n">
        <v>0</v>
      </c>
      <c r="E1168" s="72" t="n">
        <v>0</v>
      </c>
      <c r="F1168" s="72" t="n">
        <v>0</v>
      </c>
    </row>
    <row r="1169">
      <c r="C1169" s="13" t="n">
        <v>22</v>
      </c>
      <c r="D1169" s="72" t="n">
        <v>0</v>
      </c>
      <c r="E1169" s="72" t="n">
        <v>0</v>
      </c>
      <c r="F1169" s="72" t="n">
        <v>0</v>
      </c>
    </row>
    <row r="1170">
      <c r="C1170" s="13" t="n">
        <v>23</v>
      </c>
      <c r="D1170" s="72" t="n">
        <v>0</v>
      </c>
      <c r="E1170" s="72" t="n">
        <v>0</v>
      </c>
      <c r="F1170" s="72" t="n">
        <v>0</v>
      </c>
    </row>
    <row r="1171">
      <c r="C1171" s="13" t="n">
        <v>24</v>
      </c>
      <c r="D1171" s="72" t="n">
        <v>0</v>
      </c>
      <c r="E1171" s="72" t="n">
        <v>0</v>
      </c>
      <c r="F1171" s="72" t="n">
        <v>0</v>
      </c>
    </row>
    <row r="1172">
      <c r="C1172" s="13" t="n">
        <v>25</v>
      </c>
      <c r="D1172" s="72" t="n">
        <v>0</v>
      </c>
      <c r="E1172" s="72" t="n">
        <v>0</v>
      </c>
      <c r="F1172" s="72" t="n">
        <v>0</v>
      </c>
    </row>
    <row r="1173">
      <c r="C1173" s="13" t="n">
        <v>26</v>
      </c>
      <c r="D1173" s="72" t="n">
        <v>0</v>
      </c>
      <c r="E1173" s="72" t="n">
        <v>0</v>
      </c>
      <c r="F1173" s="72" t="n">
        <v>0</v>
      </c>
    </row>
    <row r="1174">
      <c r="C1174" s="13" t="n">
        <v>27</v>
      </c>
      <c r="D1174" s="72" t="n">
        <v>0</v>
      </c>
      <c r="E1174" s="72" t="n">
        <v>0</v>
      </c>
      <c r="F1174" s="72" t="n">
        <v>0</v>
      </c>
    </row>
    <row r="1175">
      <c r="C1175" s="13" t="n">
        <v>28</v>
      </c>
      <c r="D1175" s="72" t="n">
        <v>0</v>
      </c>
      <c r="E1175" s="72" t="n">
        <v>0</v>
      </c>
      <c r="F1175" s="72" t="n">
        <v>0</v>
      </c>
    </row>
    <row r="1176">
      <c r="C1176" s="13" t="n">
        <v>29</v>
      </c>
      <c r="D1176" s="72" t="n">
        <v>0</v>
      </c>
      <c r="E1176" s="72" t="n">
        <v>0</v>
      </c>
      <c r="F1176" s="72" t="n">
        <v>0</v>
      </c>
    </row>
    <row r="1177">
      <c r="C1177" s="13" t="n">
        <v>30</v>
      </c>
      <c r="D1177" s="72" t="n">
        <v>0</v>
      </c>
      <c r="E1177" s="72" t="n">
        <v>0</v>
      </c>
      <c r="F1177" s="72" t="n">
        <v>0</v>
      </c>
    </row>
    <row r="1178">
      <c r="C1178" s="13" t="n">
        <v>31</v>
      </c>
      <c r="D1178" s="72" t="n">
        <v>0</v>
      </c>
      <c r="E1178" s="72" t="n">
        <v>0</v>
      </c>
      <c r="F1178" s="72" t="n">
        <v>0</v>
      </c>
    </row>
    <row r="1179">
      <c r="C1179" s="13" t="n">
        <v>32</v>
      </c>
      <c r="D1179" s="72" t="n">
        <v>0</v>
      </c>
      <c r="E1179" s="72" t="n">
        <v>0</v>
      </c>
      <c r="F1179" s="72" t="n">
        <v>0</v>
      </c>
    </row>
    <row r="1180">
      <c r="C1180" s="13" t="n">
        <v>33</v>
      </c>
      <c r="D1180" s="72" t="n">
        <v>0</v>
      </c>
      <c r="E1180" s="72" t="n">
        <v>0</v>
      </c>
      <c r="F1180" s="72" t="n">
        <v>0</v>
      </c>
    </row>
    <row r="1181">
      <c r="C1181" s="13" t="n">
        <v>34</v>
      </c>
      <c r="D1181" s="72" t="n">
        <v>0</v>
      </c>
      <c r="E1181" s="72" t="n">
        <v>0</v>
      </c>
      <c r="F1181" s="72" t="n">
        <v>0</v>
      </c>
    </row>
    <row r="1182">
      <c r="C1182" s="13" t="n">
        <v>35</v>
      </c>
      <c r="D1182" s="72" t="n">
        <v>0</v>
      </c>
      <c r="E1182" s="72" t="n">
        <v>0</v>
      </c>
      <c r="F1182" s="72" t="n">
        <v>0</v>
      </c>
    </row>
    <row r="1183">
      <c r="C1183" s="13" t="n">
        <v>36</v>
      </c>
      <c r="D1183" s="72" t="n">
        <v>0</v>
      </c>
      <c r="E1183" s="72" t="n">
        <v>0</v>
      </c>
      <c r="F1183" s="72" t="n">
        <v>0</v>
      </c>
    </row>
    <row r="1184">
      <c r="C1184" s="13" t="n">
        <v>37</v>
      </c>
      <c r="D1184" s="72" t="n">
        <v>0</v>
      </c>
      <c r="E1184" s="72" t="n">
        <v>0</v>
      </c>
      <c r="F1184" s="72" t="n">
        <v>0</v>
      </c>
    </row>
    <row r="1185">
      <c r="C1185" s="13" t="n">
        <v>38</v>
      </c>
      <c r="D1185" s="72" t="n">
        <v>0</v>
      </c>
      <c r="E1185" s="72" t="n">
        <v>0</v>
      </c>
      <c r="F1185" s="72" t="n">
        <v>0</v>
      </c>
    </row>
    <row r="1186">
      <c r="C1186" s="13" t="n">
        <v>39</v>
      </c>
      <c r="D1186" s="72" t="n">
        <v>0</v>
      </c>
      <c r="E1186" s="72" t="n">
        <v>0</v>
      </c>
      <c r="F1186" s="72" t="n">
        <v>0</v>
      </c>
    </row>
    <row r="1187">
      <c r="C1187" s="13" t="n">
        <v>40</v>
      </c>
      <c r="D1187" s="72" t="n">
        <v>0</v>
      </c>
      <c r="E1187" s="72" t="n">
        <v>0</v>
      </c>
      <c r="F1187" s="72" t="n">
        <v>0</v>
      </c>
    </row>
    <row r="1188">
      <c r="C1188" s="13" t="n">
        <v>41</v>
      </c>
      <c r="D1188" s="72" t="n">
        <v>0</v>
      </c>
      <c r="E1188" s="72" t="n">
        <v>0</v>
      </c>
      <c r="F1188" s="72" t="n">
        <v>0</v>
      </c>
    </row>
    <row r="1189">
      <c r="C1189" s="13" t="n">
        <v>42</v>
      </c>
      <c r="D1189" s="72" t="n">
        <v>0</v>
      </c>
      <c r="E1189" s="72" t="n">
        <v>0</v>
      </c>
      <c r="F1189" s="72" t="n">
        <v>0</v>
      </c>
    </row>
    <row r="1190">
      <c r="C1190" s="13" t="n">
        <v>43</v>
      </c>
      <c r="D1190" s="72" t="n">
        <v>0</v>
      </c>
      <c r="E1190" s="72" t="n">
        <v>0</v>
      </c>
      <c r="F1190" s="72" t="n">
        <v>0</v>
      </c>
    </row>
    <row r="1191">
      <c r="C1191" s="13" t="n">
        <v>44</v>
      </c>
      <c r="D1191" s="72" t="n">
        <v>0</v>
      </c>
      <c r="E1191" s="72" t="n">
        <v>0</v>
      </c>
      <c r="F1191" s="72" t="n">
        <v>0</v>
      </c>
    </row>
    <row r="1192">
      <c r="C1192" s="13" t="n">
        <v>45</v>
      </c>
      <c r="D1192" s="72" t="n">
        <v>0</v>
      </c>
      <c r="E1192" s="72" t="n">
        <v>0</v>
      </c>
      <c r="F1192" s="72" t="n">
        <v>0</v>
      </c>
    </row>
    <row r="1193">
      <c r="C1193" s="13" t="n">
        <v>46</v>
      </c>
      <c r="D1193" s="72" t="n">
        <v>0</v>
      </c>
      <c r="E1193" s="72" t="n">
        <v>0</v>
      </c>
      <c r="F1193" s="72" t="n">
        <v>0</v>
      </c>
    </row>
    <row r="1194">
      <c r="C1194" s="13" t="n">
        <v>47</v>
      </c>
      <c r="D1194" s="72" t="n">
        <v>0</v>
      </c>
      <c r="E1194" s="72" t="n">
        <v>0</v>
      </c>
      <c r="F1194" s="72" t="n">
        <v>0</v>
      </c>
    </row>
    <row r="1195">
      <c r="C1195" s="13" t="n">
        <v>48</v>
      </c>
      <c r="D1195" s="72" t="n">
        <v>0</v>
      </c>
      <c r="E1195" s="72" t="n">
        <v>0</v>
      </c>
      <c r="F1195" s="72" t="n">
        <v>0</v>
      </c>
    </row>
    <row r="1196">
      <c r="C1196" s="13" t="n">
        <v>49</v>
      </c>
      <c r="D1196" s="72" t="n">
        <v>1</v>
      </c>
      <c r="E1196" s="72" t="n">
        <v>0</v>
      </c>
      <c r="F1196" s="72" t="n">
        <v>0</v>
      </c>
    </row>
    <row r="1197">
      <c r="C1197" s="13" t="n">
        <v>50</v>
      </c>
      <c r="D1197" s="72" t="n">
        <v>0</v>
      </c>
      <c r="E1197" s="72" t="n">
        <v>0</v>
      </c>
      <c r="F1197" s="72" t="n">
        <v>0</v>
      </c>
    </row>
    <row r="1198">
      <c r="C1198" s="13" t="n">
        <v>51</v>
      </c>
      <c r="D1198" s="72" t="n">
        <v>0</v>
      </c>
      <c r="E1198" s="72" t="n">
        <v>0</v>
      </c>
      <c r="F1198" s="72" t="n">
        <v>0</v>
      </c>
    </row>
    <row r="1199">
      <c r="C1199" s="13" t="n">
        <v>52</v>
      </c>
      <c r="D1199" s="72" t="n">
        <v>0</v>
      </c>
      <c r="E1199" s="72" t="n">
        <v>0</v>
      </c>
      <c r="F1199" s="72" t="n">
        <v>0</v>
      </c>
    </row>
    <row r="1200">
      <c r="C1200" s="13" t="n">
        <v>53</v>
      </c>
      <c r="D1200" s="72" t="n">
        <v>0</v>
      </c>
      <c r="E1200" s="72" t="n">
        <v>0</v>
      </c>
      <c r="F1200" s="72" t="n">
        <v>0</v>
      </c>
    </row>
    <row r="1201">
      <c r="C1201" s="13" t="n">
        <v>54</v>
      </c>
      <c r="D1201" s="72" t="n">
        <v>0</v>
      </c>
      <c r="E1201" s="72" t="n">
        <v>0</v>
      </c>
      <c r="F1201" s="72" t="n">
        <v>0</v>
      </c>
    </row>
    <row r="1202">
      <c r="C1202" s="13" t="n">
        <v>55</v>
      </c>
      <c r="D1202" s="72" t="n">
        <v>0</v>
      </c>
      <c r="E1202" s="72" t="n">
        <v>0</v>
      </c>
      <c r="F1202" s="72" t="n">
        <v>0</v>
      </c>
    </row>
    <row r="1203">
      <c r="C1203" s="13" t="n">
        <v>56</v>
      </c>
      <c r="D1203" s="72" t="n">
        <v>0</v>
      </c>
      <c r="E1203" s="72" t="n">
        <v>0</v>
      </c>
      <c r="F1203" s="72" t="n">
        <v>0</v>
      </c>
    </row>
    <row r="1204">
      <c r="C1204" s="13" t="n">
        <v>57</v>
      </c>
      <c r="D1204" s="72" t="n">
        <v>0</v>
      </c>
      <c r="E1204" s="72" t="n">
        <v>0</v>
      </c>
      <c r="F1204" s="72" t="n">
        <v>0</v>
      </c>
    </row>
    <row r="1205">
      <c r="C1205" s="13" t="n">
        <v>58</v>
      </c>
      <c r="D1205" s="72" t="n">
        <v>0</v>
      </c>
      <c r="E1205" s="72" t="n">
        <v>0</v>
      </c>
      <c r="F1205" s="72" t="n">
        <v>0</v>
      </c>
    </row>
    <row r="1206">
      <c r="C1206" s="13" t="n">
        <v>59</v>
      </c>
      <c r="D1206" s="72" t="n">
        <v>0</v>
      </c>
      <c r="E1206" s="72" t="n">
        <v>0</v>
      </c>
      <c r="F1206" s="72" t="n">
        <v>0</v>
      </c>
    </row>
    <row r="1207">
      <c r="C1207" s="13" t="n">
        <v>60</v>
      </c>
      <c r="D1207" s="72" t="n">
        <v>0</v>
      </c>
      <c r="E1207" s="72" t="n">
        <v>0</v>
      </c>
      <c r="F1207" s="72" t="n">
        <v>0</v>
      </c>
    </row>
    <row r="1208">
      <c r="C1208" s="13" t="n">
        <v>61</v>
      </c>
      <c r="D1208" s="72" t="n">
        <v>0</v>
      </c>
      <c r="E1208" s="72" t="n">
        <v>0</v>
      </c>
      <c r="F1208" s="72" t="n">
        <v>0</v>
      </c>
    </row>
    <row r="1209">
      <c r="C1209" s="13" t="n">
        <v>62</v>
      </c>
      <c r="D1209" s="72" t="n">
        <v>0</v>
      </c>
      <c r="E1209" s="72" t="n">
        <v>0</v>
      </c>
      <c r="F1209" s="72" t="n">
        <v>0</v>
      </c>
    </row>
    <row r="1210">
      <c r="C1210" s="13" t="n">
        <v>63</v>
      </c>
      <c r="D1210" s="72" t="n">
        <v>0</v>
      </c>
      <c r="E1210" s="72" t="n">
        <v>0</v>
      </c>
      <c r="F1210" s="72" t="n">
        <v>0</v>
      </c>
    </row>
    <row r="1211">
      <c r="C1211" s="13" t="n">
        <v>64</v>
      </c>
      <c r="D1211" s="72" t="n">
        <v>0</v>
      </c>
      <c r="E1211" s="72" t="n">
        <v>0</v>
      </c>
      <c r="F1211" s="72" t="n">
        <v>0</v>
      </c>
    </row>
    <row r="1212">
      <c r="C1212" s="13" t="n">
        <v>65</v>
      </c>
      <c r="D1212" s="72" t="n">
        <v>0</v>
      </c>
      <c r="E1212" s="72" t="n">
        <v>0</v>
      </c>
      <c r="F1212" s="72" t="n">
        <v>0</v>
      </c>
    </row>
    <row r="1213">
      <c r="C1213" s="13" t="n">
        <v>66</v>
      </c>
      <c r="D1213" s="72" t="n">
        <v>0</v>
      </c>
      <c r="E1213" s="72" t="n">
        <v>0</v>
      </c>
      <c r="F1213" s="72" t="n">
        <v>0</v>
      </c>
    </row>
    <row r="1214">
      <c r="C1214" s="13" t="n">
        <v>67</v>
      </c>
      <c r="D1214" s="72" t="n">
        <v>0</v>
      </c>
      <c r="E1214" s="72" t="n">
        <v>0</v>
      </c>
      <c r="F1214" s="72" t="n">
        <v>0</v>
      </c>
    </row>
    <row r="1215">
      <c r="C1215" s="13" t="n">
        <v>68</v>
      </c>
      <c r="D1215" s="72" t="n">
        <v>0</v>
      </c>
      <c r="E1215" s="72" t="n">
        <v>0</v>
      </c>
      <c r="F1215" s="72" t="n">
        <v>0</v>
      </c>
    </row>
    <row r="1216">
      <c r="C1216" s="13" t="n">
        <v>69</v>
      </c>
      <c r="D1216" s="72" t="n">
        <v>0</v>
      </c>
      <c r="E1216" s="72" t="n">
        <v>0</v>
      </c>
      <c r="F1216" s="72" t="n">
        <v>0</v>
      </c>
    </row>
    <row r="1217">
      <c r="C1217" s="13" t="n">
        <v>70</v>
      </c>
      <c r="D1217" s="72" t="n">
        <v>0</v>
      </c>
      <c r="E1217" s="72" t="n">
        <v>0</v>
      </c>
      <c r="F1217" s="72" t="n">
        <v>0</v>
      </c>
    </row>
    <row r="1218">
      <c r="C1218" s="13" t="n">
        <v>71</v>
      </c>
      <c r="D1218" s="72" t="n">
        <v>0</v>
      </c>
      <c r="E1218" s="72" t="n">
        <v>0</v>
      </c>
      <c r="F1218" s="72" t="n">
        <v>0</v>
      </c>
    </row>
    <row r="1219">
      <c r="C1219" s="13" t="n">
        <v>72</v>
      </c>
      <c r="D1219" s="72" t="n">
        <v>0</v>
      </c>
      <c r="E1219" s="72" t="n">
        <v>0</v>
      </c>
      <c r="F1219" s="72" t="n">
        <v>0</v>
      </c>
    </row>
    <row r="1220">
      <c r="C1220" s="13" t="n">
        <v>73</v>
      </c>
      <c r="D1220" s="72" t="n">
        <v>0</v>
      </c>
      <c r="E1220" s="72" t="n">
        <v>0</v>
      </c>
      <c r="F1220" s="72" t="n">
        <v>0</v>
      </c>
    </row>
    <row r="1221">
      <c r="C1221" s="13" t="n">
        <v>74</v>
      </c>
      <c r="D1221" s="72" t="n">
        <v>0</v>
      </c>
      <c r="E1221" s="72" t="n">
        <v>0</v>
      </c>
      <c r="F1221" s="72" t="n">
        <v>0</v>
      </c>
    </row>
    <row r="1222">
      <c r="C1222" s="13" t="n">
        <v>75</v>
      </c>
      <c r="D1222" s="72" t="n">
        <v>0</v>
      </c>
      <c r="E1222" s="72" t="n">
        <v>0</v>
      </c>
      <c r="F1222" s="72" t="n">
        <v>0</v>
      </c>
    </row>
    <row r="1223">
      <c r="C1223" s="13" t="n">
        <v>76</v>
      </c>
      <c r="D1223" s="72" t="n">
        <v>0</v>
      </c>
      <c r="E1223" s="72" t="n">
        <v>0</v>
      </c>
      <c r="F1223" s="72" t="n">
        <v>0</v>
      </c>
    </row>
    <row r="1224">
      <c r="C1224" s="13" t="n">
        <v>77</v>
      </c>
      <c r="D1224" s="72" t="n">
        <v>0</v>
      </c>
      <c r="E1224" s="72" t="n">
        <v>0</v>
      </c>
      <c r="F1224" s="72" t="n">
        <v>0</v>
      </c>
    </row>
    <row r="1225">
      <c r="C1225" s="13" t="n">
        <v>78</v>
      </c>
      <c r="D1225" s="72" t="n">
        <v>0</v>
      </c>
      <c r="E1225" s="72" t="n">
        <v>0</v>
      </c>
      <c r="F1225" s="72" t="n">
        <v>0</v>
      </c>
    </row>
    <row r="1226">
      <c r="C1226" s="13" t="n">
        <v>79</v>
      </c>
      <c r="D1226" s="72" t="n">
        <v>0</v>
      </c>
      <c r="E1226" s="72" t="n">
        <v>0</v>
      </c>
      <c r="F1226" s="72" t="n">
        <v>0</v>
      </c>
    </row>
    <row r="1227">
      <c r="C1227" s="13" t="n">
        <v>80</v>
      </c>
      <c r="D1227" s="72" t="n">
        <v>0</v>
      </c>
      <c r="E1227" s="72" t="n">
        <v>0</v>
      </c>
      <c r="F1227" s="72" t="n">
        <v>0</v>
      </c>
    </row>
    <row r="1228">
      <c r="C1228" s="13" t="n">
        <v>81</v>
      </c>
      <c r="D1228" s="72" t="n">
        <v>0</v>
      </c>
      <c r="E1228" s="72" t="n">
        <v>0</v>
      </c>
      <c r="F1228" s="72" t="n">
        <v>0</v>
      </c>
    </row>
    <row r="1229">
      <c r="C1229" s="13" t="n">
        <v>82</v>
      </c>
      <c r="D1229" s="72" t="n">
        <v>0</v>
      </c>
      <c r="E1229" s="72" t="n">
        <v>0</v>
      </c>
      <c r="F1229" s="72" t="n">
        <v>0</v>
      </c>
    </row>
    <row r="1230">
      <c r="C1230" s="13" t="n">
        <v>83</v>
      </c>
      <c r="D1230" s="72" t="n">
        <v>0</v>
      </c>
      <c r="E1230" s="72" t="n">
        <v>0</v>
      </c>
      <c r="F1230" s="72" t="n">
        <v>0</v>
      </c>
    </row>
    <row r="1231">
      <c r="C1231" s="13" t="n">
        <v>84</v>
      </c>
      <c r="D1231" s="72" t="n">
        <v>0</v>
      </c>
      <c r="E1231" s="72" t="n">
        <v>0</v>
      </c>
      <c r="F1231" s="72" t="n">
        <v>0</v>
      </c>
    </row>
    <row r="1232">
      <c r="C1232" s="13" t="n">
        <v>85</v>
      </c>
      <c r="D1232" s="72" t="n">
        <v>0</v>
      </c>
      <c r="E1232" s="72" t="n">
        <v>1</v>
      </c>
      <c r="F1232" s="72" t="n">
        <v>0</v>
      </c>
    </row>
    <row r="1233">
      <c r="C1233" s="13" t="n">
        <v>86</v>
      </c>
      <c r="D1233" s="72" t="n">
        <v>0</v>
      </c>
      <c r="E1233" s="72" t="n">
        <v>0</v>
      </c>
      <c r="F1233" s="72" t="n">
        <v>0</v>
      </c>
    </row>
    <row r="1234">
      <c r="C1234" s="13" t="n">
        <v>87</v>
      </c>
      <c r="D1234" s="72" t="n">
        <v>0</v>
      </c>
      <c r="E1234" s="72" t="n">
        <v>0</v>
      </c>
      <c r="F1234" s="72" t="n">
        <v>0</v>
      </c>
    </row>
    <row r="1235">
      <c r="C1235" s="13" t="n">
        <v>88</v>
      </c>
      <c r="D1235" s="72" t="n">
        <v>0</v>
      </c>
      <c r="E1235" s="72" t="n">
        <v>0</v>
      </c>
      <c r="F1235" s="72" t="n">
        <v>0</v>
      </c>
    </row>
    <row r="1236">
      <c r="C1236" s="13" t="n">
        <v>89</v>
      </c>
      <c r="D1236" s="72" t="n">
        <v>0</v>
      </c>
      <c r="E1236" s="72" t="n">
        <v>0</v>
      </c>
      <c r="F1236" s="72" t="n">
        <v>0</v>
      </c>
    </row>
    <row r="1237">
      <c r="C1237" s="13" t="n">
        <v>90</v>
      </c>
      <c r="D1237" s="72" t="n">
        <v>0</v>
      </c>
      <c r="E1237" s="72" t="n">
        <v>0</v>
      </c>
      <c r="F1237" s="72" t="n">
        <v>0</v>
      </c>
    </row>
    <row r="1238">
      <c r="C1238" s="13" t="n">
        <v>91</v>
      </c>
      <c r="D1238" s="72" t="n">
        <v>0</v>
      </c>
      <c r="E1238" s="72" t="n">
        <v>0</v>
      </c>
      <c r="F1238" s="72" t="n">
        <v>0</v>
      </c>
    </row>
    <row r="1239">
      <c r="C1239" s="13" t="n">
        <v>92</v>
      </c>
      <c r="D1239" s="72" t="n">
        <v>0</v>
      </c>
      <c r="E1239" s="72" t="n">
        <v>0</v>
      </c>
      <c r="F1239" s="72" t="n">
        <v>0</v>
      </c>
    </row>
    <row r="1240">
      <c r="C1240" s="13" t="n">
        <v>93</v>
      </c>
      <c r="D1240" s="72" t="n">
        <v>0</v>
      </c>
      <c r="E1240" s="72" t="n">
        <v>0</v>
      </c>
      <c r="F1240" s="72" t="n">
        <v>0</v>
      </c>
    </row>
    <row r="1241">
      <c r="C1241" s="13" t="n">
        <v>94</v>
      </c>
      <c r="D1241" s="72" t="n">
        <v>0</v>
      </c>
      <c r="E1241" s="72" t="n">
        <v>0</v>
      </c>
      <c r="F1241" s="72" t="n">
        <v>0</v>
      </c>
    </row>
    <row r="1242">
      <c r="C1242" s="13" t="n">
        <v>95</v>
      </c>
      <c r="D1242" s="72" t="n">
        <v>0</v>
      </c>
      <c r="E1242" s="72" t="n">
        <v>0</v>
      </c>
      <c r="F1242" s="72" t="n">
        <v>0</v>
      </c>
    </row>
    <row r="1243">
      <c r="C1243" s="13" t="n">
        <v>96</v>
      </c>
      <c r="D1243" s="72" t="n">
        <v>0</v>
      </c>
      <c r="E1243" s="72" t="n">
        <v>0</v>
      </c>
      <c r="F1243" s="72" t="n">
        <v>0</v>
      </c>
    </row>
    <row r="1244">
      <c r="C1244" s="13" t="n">
        <v>97</v>
      </c>
      <c r="D1244" s="72" t="n">
        <v>0</v>
      </c>
      <c r="E1244" s="72" t="n">
        <v>0</v>
      </c>
      <c r="F1244" s="72" t="n">
        <v>0</v>
      </c>
    </row>
    <row r="1245">
      <c r="C1245" s="13" t="n">
        <v>98</v>
      </c>
      <c r="D1245" s="72" t="n">
        <v>0</v>
      </c>
      <c r="E1245" s="72" t="n">
        <v>0</v>
      </c>
      <c r="F1245" s="72" t="n">
        <v>0</v>
      </c>
    </row>
    <row r="1246">
      <c r="C1246" s="13" t="n">
        <v>99</v>
      </c>
      <c r="D1246" s="72" t="n">
        <v>0</v>
      </c>
      <c r="E1246" s="72" t="n">
        <v>0</v>
      </c>
      <c r="F1246" s="72" t="n">
        <v>0</v>
      </c>
    </row>
    <row r="1247">
      <c r="C1247" s="13" t="n">
        <v>100</v>
      </c>
      <c r="D1247" s="72" t="n">
        <v>0</v>
      </c>
      <c r="E1247" s="72" t="n">
        <v>0</v>
      </c>
      <c r="F1247" s="72" t="n">
        <v>0</v>
      </c>
    </row>
    <row r="1248">
      <c r="C1248" s="13" t="n">
        <v>101</v>
      </c>
      <c r="D1248" s="72" t="n">
        <v>0</v>
      </c>
      <c r="E1248" s="72" t="n">
        <v>0</v>
      </c>
      <c r="F1248" s="72" t="n">
        <v>0</v>
      </c>
    </row>
    <row r="1249">
      <c r="C1249" s="13" t="n">
        <v>102</v>
      </c>
      <c r="D1249" s="72" t="n">
        <v>0</v>
      </c>
      <c r="E1249" s="72" t="n">
        <v>0</v>
      </c>
      <c r="F1249" s="72" t="n">
        <v>0</v>
      </c>
    </row>
    <row r="1250">
      <c r="C1250" s="13" t="n">
        <v>103</v>
      </c>
      <c r="D1250" s="72" t="n">
        <v>0</v>
      </c>
      <c r="E1250" s="72" t="n">
        <v>0</v>
      </c>
      <c r="F1250" s="72" t="n">
        <v>0</v>
      </c>
    </row>
    <row r="1251">
      <c r="C1251" s="13" t="n">
        <v>104</v>
      </c>
      <c r="D1251" s="72" t="n">
        <v>0</v>
      </c>
      <c r="E1251" s="72" t="n">
        <v>0</v>
      </c>
      <c r="F1251" s="72" t="n">
        <v>0</v>
      </c>
    </row>
    <row r="1252">
      <c r="C1252" s="13" t="n">
        <v>105</v>
      </c>
      <c r="D1252" s="72" t="n">
        <v>0</v>
      </c>
      <c r="E1252" s="72" t="n">
        <v>0</v>
      </c>
      <c r="F1252" s="72" t="n">
        <v>0</v>
      </c>
    </row>
    <row r="1253">
      <c r="C1253" s="13" t="n">
        <v>106</v>
      </c>
      <c r="D1253" s="72" t="n">
        <v>0</v>
      </c>
      <c r="E1253" s="72" t="n">
        <v>0</v>
      </c>
      <c r="F1253" s="72" t="n">
        <v>0</v>
      </c>
    </row>
    <row r="1254">
      <c r="C1254" s="13" t="n">
        <v>107</v>
      </c>
      <c r="D1254" s="72" t="n">
        <v>0</v>
      </c>
      <c r="E1254" s="72" t="n">
        <v>0</v>
      </c>
      <c r="F1254" s="72" t="n">
        <v>0</v>
      </c>
    </row>
    <row r="1255">
      <c r="C1255" s="13" t="n">
        <v>108</v>
      </c>
      <c r="D1255" s="72" t="n">
        <v>0</v>
      </c>
      <c r="E1255" s="72" t="n">
        <v>0</v>
      </c>
      <c r="F1255" s="72" t="n">
        <v>0</v>
      </c>
    </row>
    <row r="1256">
      <c r="C1256" s="13" t="n">
        <v>109</v>
      </c>
      <c r="D1256" s="72" t="n">
        <v>0</v>
      </c>
      <c r="E1256" s="72" t="n">
        <v>0</v>
      </c>
      <c r="F1256" s="72" t="n">
        <v>0</v>
      </c>
    </row>
    <row r="1257">
      <c r="C1257" s="13" t="n">
        <v>110</v>
      </c>
      <c r="D1257" s="72" t="n">
        <v>0</v>
      </c>
      <c r="E1257" s="72" t="n">
        <v>0</v>
      </c>
      <c r="F1257" s="72" t="n">
        <v>0</v>
      </c>
    </row>
    <row r="1258">
      <c r="C1258" s="13" t="n">
        <v>111</v>
      </c>
      <c r="D1258" s="72" t="n">
        <v>0</v>
      </c>
      <c r="E1258" s="72" t="n">
        <v>0</v>
      </c>
      <c r="F1258" s="72" t="n">
        <v>0</v>
      </c>
    </row>
    <row r="1259">
      <c r="C1259" s="13" t="n">
        <v>112</v>
      </c>
      <c r="D1259" s="72" t="n">
        <v>0</v>
      </c>
      <c r="E1259" s="72" t="n">
        <v>0</v>
      </c>
      <c r="F1259" s="72" t="n">
        <v>0</v>
      </c>
    </row>
    <row r="1260">
      <c r="C1260" s="13" t="n">
        <v>113</v>
      </c>
      <c r="D1260" s="72" t="n">
        <v>0</v>
      </c>
      <c r="E1260" s="72" t="n">
        <v>0</v>
      </c>
      <c r="F1260" s="72" t="n">
        <v>0</v>
      </c>
    </row>
    <row r="1261">
      <c r="C1261" s="13" t="n">
        <v>114</v>
      </c>
      <c r="D1261" s="72" t="n">
        <v>0</v>
      </c>
      <c r="E1261" s="72" t="n">
        <v>0</v>
      </c>
      <c r="F1261" s="72" t="n">
        <v>0</v>
      </c>
    </row>
    <row r="1262">
      <c r="C1262" s="13" t="n">
        <v>115</v>
      </c>
      <c r="D1262" s="72" t="n">
        <v>0</v>
      </c>
      <c r="E1262" s="72" t="n">
        <v>0</v>
      </c>
      <c r="F1262" s="72" t="n">
        <v>0</v>
      </c>
    </row>
    <row r="1263">
      <c r="C1263" s="13" t="n">
        <v>116</v>
      </c>
      <c r="D1263" s="72" t="n">
        <v>0</v>
      </c>
      <c r="E1263" s="72" t="n">
        <v>0</v>
      </c>
      <c r="F1263" s="72" t="n">
        <v>0</v>
      </c>
    </row>
    <row r="1264">
      <c r="C1264" s="13" t="n">
        <v>117</v>
      </c>
      <c r="D1264" s="72" t="n">
        <v>0</v>
      </c>
      <c r="E1264" s="72" t="n">
        <v>0</v>
      </c>
      <c r="F1264" s="72" t="n">
        <v>0</v>
      </c>
    </row>
    <row r="1265">
      <c r="C1265" s="13" t="n">
        <v>118</v>
      </c>
      <c r="D1265" s="72" t="n">
        <v>0</v>
      </c>
      <c r="E1265" s="72" t="n">
        <v>0</v>
      </c>
      <c r="F1265" s="72" t="n">
        <v>0</v>
      </c>
    </row>
    <row r="1266">
      <c r="C1266" s="13" t="n">
        <v>119</v>
      </c>
      <c r="D1266" s="72" t="n">
        <v>0</v>
      </c>
      <c r="E1266" s="72" t="n">
        <v>0</v>
      </c>
      <c r="F1266" s="72" t="n">
        <v>0</v>
      </c>
    </row>
    <row r="1267">
      <c r="C1267" s="13" t="n">
        <v>120</v>
      </c>
      <c r="D1267" s="72" t="n">
        <v>0</v>
      </c>
      <c r="E1267" s="72" t="n">
        <v>0</v>
      </c>
      <c r="F1267" s="72" t="n">
        <v>0</v>
      </c>
    </row>
    <row r="1268">
      <c r="C1268" s="13" t="n">
        <v>121</v>
      </c>
      <c r="D1268" s="72" t="n">
        <v>0</v>
      </c>
      <c r="E1268" s="72" t="n">
        <v>0</v>
      </c>
      <c r="F1268" s="72" t="n">
        <v>0</v>
      </c>
    </row>
    <row r="1269">
      <c r="C1269" s="13" t="n">
        <v>122</v>
      </c>
      <c r="D1269" s="72" t="n">
        <v>0</v>
      </c>
      <c r="E1269" s="72" t="n">
        <v>0</v>
      </c>
      <c r="F1269" s="72" t="n">
        <v>0</v>
      </c>
    </row>
    <row r="1270">
      <c r="C1270" s="13" t="n">
        <v>123</v>
      </c>
      <c r="D1270" s="72" t="n">
        <v>0</v>
      </c>
      <c r="E1270" s="72" t="n">
        <v>0</v>
      </c>
      <c r="F1270" s="72" t="n">
        <v>0</v>
      </c>
    </row>
    <row r="1271">
      <c r="C1271" s="13" t="n">
        <v>124</v>
      </c>
      <c r="D1271" s="72" t="n">
        <v>0</v>
      </c>
      <c r="E1271" s="72" t="n">
        <v>0</v>
      </c>
      <c r="F1271" s="72" t="n">
        <v>0</v>
      </c>
    </row>
    <row r="1272">
      <c r="C1272" s="13" t="n">
        <v>125</v>
      </c>
      <c r="D1272" s="72" t="n">
        <v>0</v>
      </c>
      <c r="E1272" s="72" t="n">
        <v>0</v>
      </c>
      <c r="F1272" s="72" t="n">
        <v>0</v>
      </c>
    </row>
    <row r="1273">
      <c r="C1273" s="13" t="n">
        <v>126</v>
      </c>
      <c r="D1273" s="72" t="n">
        <v>0</v>
      </c>
      <c r="E1273" s="72" t="n">
        <v>0</v>
      </c>
      <c r="F1273" s="72" t="n">
        <v>0</v>
      </c>
    </row>
    <row r="1274">
      <c r="C1274" s="13" t="n">
        <v>127</v>
      </c>
      <c r="D1274" s="72" t="n">
        <v>0</v>
      </c>
      <c r="E1274" s="72" t="n">
        <v>0</v>
      </c>
      <c r="F1274" s="72" t="n">
        <v>0</v>
      </c>
    </row>
    <row r="1275">
      <c r="C1275" s="13" t="n">
        <v>128</v>
      </c>
      <c r="D1275" s="72" t="n">
        <v>0</v>
      </c>
      <c r="E1275" s="72" t="n">
        <v>0</v>
      </c>
      <c r="F1275" s="72" t="n">
        <v>0</v>
      </c>
    </row>
    <row r="1276">
      <c r="C1276" s="13" t="n">
        <v>129</v>
      </c>
      <c r="D1276" s="72" t="n">
        <v>0</v>
      </c>
      <c r="E1276" s="72" t="n">
        <v>0</v>
      </c>
      <c r="F1276" s="72" t="n">
        <v>0</v>
      </c>
    </row>
    <row r="1277">
      <c r="C1277" s="13" t="n">
        <v>130</v>
      </c>
      <c r="D1277" s="72" t="n">
        <v>0</v>
      </c>
      <c r="E1277" s="72" t="n">
        <v>0</v>
      </c>
      <c r="F1277" s="72" t="n">
        <v>0</v>
      </c>
    </row>
    <row r="1278">
      <c r="C1278" s="13" t="n">
        <v>131</v>
      </c>
      <c r="D1278" s="72" t="n">
        <v>0</v>
      </c>
      <c r="E1278" s="72" t="n">
        <v>0</v>
      </c>
      <c r="F1278" s="72" t="n">
        <v>0</v>
      </c>
    </row>
    <row r="1279">
      <c r="C1279" s="13" t="n">
        <v>132</v>
      </c>
      <c r="D1279" s="72" t="n">
        <v>0</v>
      </c>
      <c r="E1279" s="72" t="n">
        <v>0</v>
      </c>
      <c r="F1279" s="72" t="n">
        <v>0</v>
      </c>
    </row>
    <row r="1280">
      <c r="C1280" s="13" t="n">
        <v>133</v>
      </c>
      <c r="D1280" s="72" t="n">
        <v>0</v>
      </c>
      <c r="E1280" s="72" t="n">
        <v>0</v>
      </c>
      <c r="F1280" s="72" t="n">
        <v>0</v>
      </c>
    </row>
    <row r="1281">
      <c r="C1281" s="13" t="n">
        <v>134</v>
      </c>
      <c r="D1281" s="72" t="n">
        <v>0</v>
      </c>
      <c r="E1281" s="72" t="n">
        <v>0</v>
      </c>
      <c r="F1281" s="72" t="n">
        <v>0</v>
      </c>
    </row>
    <row r="1282">
      <c r="C1282" s="13" t="n">
        <v>135</v>
      </c>
      <c r="D1282" s="72" t="n">
        <v>0</v>
      </c>
      <c r="E1282" s="72" t="n">
        <v>0</v>
      </c>
      <c r="F1282" s="72" t="n">
        <v>0</v>
      </c>
    </row>
    <row r="1283">
      <c r="C1283" s="13" t="n">
        <v>136</v>
      </c>
      <c r="D1283" s="72" t="n">
        <v>0</v>
      </c>
      <c r="E1283" s="72" t="n">
        <v>0</v>
      </c>
      <c r="F1283" s="72" t="n">
        <v>0</v>
      </c>
    </row>
    <row r="1284">
      <c r="C1284" s="13" t="n">
        <v>137</v>
      </c>
      <c r="D1284" s="72" t="n">
        <v>0</v>
      </c>
      <c r="E1284" s="72" t="n">
        <v>0</v>
      </c>
      <c r="F1284" s="72" t="n">
        <v>0</v>
      </c>
    </row>
    <row r="1285">
      <c r="C1285" s="13" t="n">
        <v>138</v>
      </c>
      <c r="D1285" s="72" t="n">
        <v>0</v>
      </c>
      <c r="E1285" s="72" t="n">
        <v>0</v>
      </c>
      <c r="F1285" s="72" t="n">
        <v>0</v>
      </c>
    </row>
    <row r="1286">
      <c r="C1286" s="13" t="n">
        <v>139</v>
      </c>
      <c r="D1286" s="72" t="n">
        <v>0</v>
      </c>
      <c r="E1286" s="72" t="n">
        <v>0</v>
      </c>
      <c r="F1286" s="72" t="n">
        <v>0</v>
      </c>
    </row>
    <row r="1287">
      <c r="C1287" s="13" t="n">
        <v>140</v>
      </c>
      <c r="D1287" s="72" t="n">
        <v>0</v>
      </c>
      <c r="E1287" s="72" t="n">
        <v>0</v>
      </c>
      <c r="F1287" s="72" t="n">
        <v>0</v>
      </c>
    </row>
    <row r="1288">
      <c r="C1288" s="13" t="n">
        <v>141</v>
      </c>
      <c r="D1288" s="72" t="n">
        <v>1</v>
      </c>
      <c r="E1288" s="72" t="n">
        <v>0</v>
      </c>
      <c r="F1288" s="72" t="n">
        <v>0</v>
      </c>
    </row>
    <row r="1289">
      <c r="C1289" s="13" t="n">
        <v>142</v>
      </c>
      <c r="D1289" s="72" t="n">
        <v>0</v>
      </c>
      <c r="E1289" s="72" t="n">
        <v>0</v>
      </c>
      <c r="F1289" s="72" t="n">
        <v>0</v>
      </c>
    </row>
    <row r="1290">
      <c r="C1290" s="13" t="n">
        <v>143</v>
      </c>
      <c r="D1290" s="72" t="n">
        <v>0</v>
      </c>
      <c r="E1290" s="72" t="n">
        <v>0</v>
      </c>
      <c r="F1290" s="72" t="n">
        <v>0</v>
      </c>
    </row>
    <row r="1291">
      <c r="C1291" s="13" t="n">
        <v>144</v>
      </c>
      <c r="D1291" s="72" t="n">
        <v>0</v>
      </c>
      <c r="E1291" s="72" t="n">
        <v>0</v>
      </c>
      <c r="F1291" s="72" t="n">
        <v>0</v>
      </c>
    </row>
    <row r="1292">
      <c r="C1292" s="13" t="n">
        <v>145</v>
      </c>
      <c r="D1292" s="72" t="n">
        <v>0</v>
      </c>
      <c r="E1292" s="72" t="n">
        <v>0</v>
      </c>
      <c r="F1292" s="72" t="n">
        <v>0</v>
      </c>
    </row>
    <row r="1293">
      <c r="C1293" s="13" t="n">
        <v>146</v>
      </c>
      <c r="D1293" s="72" t="n">
        <v>0</v>
      </c>
      <c r="E1293" s="72" t="n">
        <v>0</v>
      </c>
      <c r="F1293" s="72" t="n">
        <v>0</v>
      </c>
    </row>
    <row r="1294">
      <c r="C1294" s="13" t="n">
        <v>147</v>
      </c>
      <c r="D1294" s="72" t="n">
        <v>0</v>
      </c>
      <c r="E1294" s="72" t="n">
        <v>0</v>
      </c>
      <c r="F1294" s="72" t="n">
        <v>0</v>
      </c>
    </row>
    <row r="1295">
      <c r="C1295" s="13" t="n">
        <v>148</v>
      </c>
      <c r="D1295" s="72" t="n">
        <v>0</v>
      </c>
      <c r="E1295" s="72" t="n">
        <v>0</v>
      </c>
      <c r="F1295" s="72" t="n">
        <v>0</v>
      </c>
    </row>
    <row r="1296">
      <c r="C1296" s="13" t="n">
        <v>149</v>
      </c>
      <c r="D1296" s="72" t="n">
        <v>0</v>
      </c>
      <c r="E1296" s="72" t="n">
        <v>0</v>
      </c>
      <c r="F1296" s="72" t="n">
        <v>0</v>
      </c>
    </row>
    <row r="1297">
      <c r="C1297" s="13" t="n">
        <v>150</v>
      </c>
      <c r="D1297" s="72" t="n">
        <v>0</v>
      </c>
      <c r="E1297" s="72" t="n">
        <v>0</v>
      </c>
      <c r="F1297" s="72" t="n">
        <v>0</v>
      </c>
    </row>
    <row r="1298">
      <c r="C1298" s="13" t="n">
        <v>151</v>
      </c>
      <c r="D1298" s="72" t="n">
        <v>0</v>
      </c>
      <c r="E1298" s="72" t="n">
        <v>0</v>
      </c>
      <c r="F1298" s="72" t="n">
        <v>0</v>
      </c>
    </row>
    <row r="1299">
      <c r="C1299" s="13" t="n">
        <v>152</v>
      </c>
      <c r="D1299" s="72" t="n">
        <v>0</v>
      </c>
      <c r="E1299" s="72" t="n">
        <v>0</v>
      </c>
      <c r="F1299" s="72" t="n">
        <v>0</v>
      </c>
    </row>
    <row r="1300">
      <c r="C1300" s="13" t="n">
        <v>153</v>
      </c>
      <c r="D1300" s="72" t="n">
        <v>0</v>
      </c>
      <c r="E1300" s="72" t="n">
        <v>1</v>
      </c>
      <c r="F1300" s="72" t="n">
        <v>0</v>
      </c>
    </row>
    <row r="1301">
      <c r="C1301" s="13" t="n">
        <v>154</v>
      </c>
      <c r="D1301" s="72" t="n">
        <v>0</v>
      </c>
      <c r="E1301" s="72" t="n">
        <v>0</v>
      </c>
      <c r="F1301" s="72" t="n">
        <v>0</v>
      </c>
    </row>
    <row r="1302">
      <c r="C1302" s="13" t="n">
        <v>155</v>
      </c>
      <c r="D1302" s="72" t="n">
        <v>0</v>
      </c>
      <c r="E1302" s="72" t="n">
        <v>0</v>
      </c>
      <c r="F1302" s="72" t="n">
        <v>0</v>
      </c>
    </row>
    <row r="1303">
      <c r="C1303" s="13" t="n">
        <v>156</v>
      </c>
      <c r="D1303" s="72" t="n">
        <v>0</v>
      </c>
      <c r="E1303" s="72" t="n">
        <v>0</v>
      </c>
      <c r="F1303" s="72" t="n">
        <v>0</v>
      </c>
    </row>
    <row r="1304">
      <c r="C1304" s="13" t="n">
        <v>157</v>
      </c>
      <c r="D1304" s="72" t="n">
        <v>0</v>
      </c>
      <c r="E1304" s="72" t="n">
        <v>0</v>
      </c>
      <c r="F1304" s="72" t="n">
        <v>0</v>
      </c>
    </row>
    <row r="1305">
      <c r="C1305" s="13" t="n">
        <v>158</v>
      </c>
      <c r="D1305" s="72" t="n">
        <v>0</v>
      </c>
      <c r="E1305" s="72" t="n">
        <v>0</v>
      </c>
      <c r="F1305" s="72" t="n">
        <v>0</v>
      </c>
    </row>
    <row r="1306">
      <c r="C1306" s="13" t="n">
        <v>159</v>
      </c>
      <c r="D1306" s="72" t="n">
        <v>0</v>
      </c>
      <c r="E1306" s="72" t="n">
        <v>0</v>
      </c>
      <c r="F1306" s="72" t="n">
        <v>0</v>
      </c>
    </row>
    <row r="1307">
      <c r="C1307" s="13" t="n">
        <v>160</v>
      </c>
      <c r="D1307" s="72" t="n">
        <v>0</v>
      </c>
      <c r="E1307" s="72" t="n">
        <v>0</v>
      </c>
      <c r="F1307" s="72" t="n">
        <v>0</v>
      </c>
    </row>
    <row r="1308">
      <c r="C1308" s="13" t="n">
        <v>161</v>
      </c>
      <c r="D1308" s="72" t="n">
        <v>0</v>
      </c>
      <c r="E1308" s="72" t="n">
        <v>0</v>
      </c>
      <c r="F1308" s="72" t="n">
        <v>0</v>
      </c>
    </row>
    <row r="1309">
      <c r="C1309" s="13" t="n">
        <v>162</v>
      </c>
      <c r="D1309" s="72" t="n">
        <v>0</v>
      </c>
      <c r="E1309" s="72" t="n">
        <v>0</v>
      </c>
      <c r="F1309" s="72" t="n">
        <v>0</v>
      </c>
    </row>
    <row r="1310">
      <c r="C1310" s="13" t="n">
        <v>163</v>
      </c>
      <c r="D1310" s="72" t="n">
        <v>0</v>
      </c>
      <c r="E1310" s="72" t="n">
        <v>0</v>
      </c>
      <c r="F1310" s="72" t="n">
        <v>0</v>
      </c>
    </row>
    <row r="1311">
      <c r="C1311" s="13" t="n">
        <v>164</v>
      </c>
      <c r="D1311" s="72" t="n">
        <v>0</v>
      </c>
      <c r="E1311" s="72" t="n">
        <v>0</v>
      </c>
      <c r="F1311" s="72" t="n">
        <v>0</v>
      </c>
    </row>
    <row r="1312">
      <c r="C1312" s="13" t="n">
        <v>165</v>
      </c>
      <c r="D1312" s="72" t="n">
        <v>0</v>
      </c>
      <c r="E1312" s="72" t="n">
        <v>0</v>
      </c>
      <c r="F1312" s="72" t="n">
        <v>0</v>
      </c>
    </row>
    <row r="1313">
      <c r="C1313" s="13" t="n">
        <v>166</v>
      </c>
      <c r="D1313" s="72" t="n">
        <v>0</v>
      </c>
      <c r="E1313" s="72" t="n">
        <v>0</v>
      </c>
      <c r="F1313" s="72" t="n">
        <v>0</v>
      </c>
    </row>
    <row r="1314">
      <c r="C1314" s="13" t="n">
        <v>167</v>
      </c>
      <c r="D1314" s="72" t="n">
        <v>0</v>
      </c>
      <c r="E1314" s="72" t="n">
        <v>0</v>
      </c>
      <c r="F1314" s="72" t="n">
        <v>0</v>
      </c>
    </row>
    <row r="1315">
      <c r="C1315" s="13" t="n">
        <v>168</v>
      </c>
      <c r="D1315" s="72" t="n">
        <v>0</v>
      </c>
      <c r="E1315" s="72" t="n">
        <v>0</v>
      </c>
      <c r="F1315" s="72" t="n">
        <v>0</v>
      </c>
    </row>
    <row r="1316">
      <c r="C1316" s="13" t="n">
        <v>169</v>
      </c>
      <c r="D1316" s="72" t="n">
        <v>0</v>
      </c>
      <c r="E1316" s="72" t="n">
        <v>0</v>
      </c>
      <c r="F1316" s="72" t="n">
        <v>0</v>
      </c>
    </row>
    <row r="1317">
      <c r="C1317" s="13" t="n">
        <v>170</v>
      </c>
      <c r="D1317" s="72" t="n">
        <v>0</v>
      </c>
      <c r="E1317" s="72" t="n">
        <v>0</v>
      </c>
      <c r="F1317" s="72" t="n">
        <v>0</v>
      </c>
    </row>
    <row r="1318">
      <c r="C1318" s="13" t="n">
        <v>171</v>
      </c>
      <c r="D1318" s="72" t="n">
        <v>0</v>
      </c>
      <c r="E1318" s="72" t="n">
        <v>0</v>
      </c>
      <c r="F1318" s="72" t="n">
        <v>0</v>
      </c>
    </row>
    <row r="1319">
      <c r="C1319" s="13" t="n">
        <v>172</v>
      </c>
      <c r="D1319" s="72" t="n">
        <v>0</v>
      </c>
      <c r="E1319" s="72" t="n">
        <v>0</v>
      </c>
      <c r="F1319" s="72" t="n">
        <v>0</v>
      </c>
    </row>
    <row r="1320">
      <c r="C1320" s="13" t="n">
        <v>173</v>
      </c>
      <c r="D1320" s="72" t="n">
        <v>0</v>
      </c>
      <c r="E1320" s="72" t="n">
        <v>0</v>
      </c>
      <c r="F1320" s="72" t="n">
        <v>0</v>
      </c>
    </row>
    <row r="1321">
      <c r="C1321" s="13" t="n">
        <v>174</v>
      </c>
      <c r="D1321" s="72" t="n">
        <v>0</v>
      </c>
      <c r="E1321" s="72" t="n">
        <v>0</v>
      </c>
      <c r="F1321" s="72" t="n">
        <v>0</v>
      </c>
    </row>
    <row r="1322">
      <c r="C1322" s="13" t="n">
        <v>175</v>
      </c>
      <c r="D1322" s="72" t="n">
        <v>0</v>
      </c>
      <c r="E1322" s="72" t="n">
        <v>0</v>
      </c>
      <c r="F1322" s="72" t="n">
        <v>1</v>
      </c>
    </row>
    <row r="1323">
      <c r="C1323" s="13" t="n">
        <v>176</v>
      </c>
      <c r="D1323" s="72" t="n">
        <v>0</v>
      </c>
      <c r="E1323" s="72" t="n">
        <v>0</v>
      </c>
      <c r="F1323" s="72" t="n">
        <v>0</v>
      </c>
    </row>
    <row r="1324">
      <c r="C1324" s="13" t="n">
        <v>177</v>
      </c>
      <c r="D1324" s="72" t="n">
        <v>0</v>
      </c>
      <c r="E1324" s="72" t="n">
        <v>0</v>
      </c>
      <c r="F1324" s="72" t="n">
        <v>0</v>
      </c>
    </row>
    <row r="1325">
      <c r="C1325" s="13" t="n">
        <v>178</v>
      </c>
      <c r="D1325" s="72" t="n">
        <v>0</v>
      </c>
      <c r="E1325" s="72" t="n">
        <v>0</v>
      </c>
      <c r="F1325" s="72" t="n">
        <v>0</v>
      </c>
    </row>
    <row r="1326">
      <c r="C1326" s="13" t="n">
        <v>179</v>
      </c>
      <c r="D1326" s="72" t="n">
        <v>0</v>
      </c>
      <c r="E1326" s="72" t="n">
        <v>0</v>
      </c>
      <c r="F1326" s="72" t="n">
        <v>0</v>
      </c>
    </row>
    <row r="1327">
      <c r="C1327" s="13" t="n">
        <v>180</v>
      </c>
      <c r="D1327" s="72" t="n">
        <v>0</v>
      </c>
      <c r="E1327" s="72" t="n">
        <v>0</v>
      </c>
      <c r="F1327" s="72" t="n">
        <v>0</v>
      </c>
    </row>
    <row r="1328">
      <c r="C1328" s="13" t="n">
        <v>181</v>
      </c>
      <c r="D1328" s="72" t="n">
        <v>0</v>
      </c>
      <c r="E1328" s="72" t="n">
        <v>0</v>
      </c>
      <c r="F1328" s="72" t="n">
        <v>0</v>
      </c>
    </row>
    <row r="1329">
      <c r="C1329" s="13" t="n">
        <v>182</v>
      </c>
      <c r="D1329" s="72" t="n">
        <v>0</v>
      </c>
      <c r="E1329" s="72" t="n">
        <v>0</v>
      </c>
      <c r="F1329" s="72" t="n">
        <v>0</v>
      </c>
    </row>
    <row r="1330">
      <c r="C1330" s="13" t="n">
        <v>183</v>
      </c>
      <c r="D1330" s="72" t="n">
        <v>0</v>
      </c>
      <c r="E1330" s="72" t="n">
        <v>0</v>
      </c>
      <c r="F1330" s="72" t="n">
        <v>0</v>
      </c>
    </row>
    <row r="1331">
      <c r="C1331" s="13" t="n">
        <v>184</v>
      </c>
      <c r="D1331" s="72" t="n">
        <v>0</v>
      </c>
      <c r="E1331" s="72" t="n">
        <v>0</v>
      </c>
      <c r="F1331" s="72" t="n">
        <v>0</v>
      </c>
    </row>
    <row r="1332">
      <c r="C1332" s="13" t="n">
        <v>185</v>
      </c>
      <c r="D1332" s="72" t="n">
        <v>0</v>
      </c>
      <c r="E1332" s="72" t="n">
        <v>0</v>
      </c>
      <c r="F1332" s="72" t="n">
        <v>0</v>
      </c>
    </row>
    <row r="1333">
      <c r="C1333" s="13" t="n">
        <v>186</v>
      </c>
      <c r="D1333" s="72" t="n">
        <v>0</v>
      </c>
      <c r="E1333" s="72" t="n">
        <v>0</v>
      </c>
      <c r="F1333" s="72" t="n">
        <v>0</v>
      </c>
    </row>
    <row r="1334">
      <c r="C1334" s="13" t="n">
        <v>187</v>
      </c>
      <c r="D1334" s="72" t="n">
        <v>0</v>
      </c>
      <c r="E1334" s="72" t="n">
        <v>0</v>
      </c>
      <c r="F1334" s="72" t="n">
        <v>0</v>
      </c>
    </row>
    <row r="1335">
      <c r="C1335" s="13" t="n">
        <v>188</v>
      </c>
      <c r="D1335" s="72" t="n">
        <v>0</v>
      </c>
      <c r="E1335" s="72" t="n">
        <v>0</v>
      </c>
      <c r="F1335" s="72" t="n">
        <v>0</v>
      </c>
    </row>
    <row r="1336">
      <c r="C1336" s="13" t="n">
        <v>189</v>
      </c>
      <c r="D1336" s="72" t="n">
        <v>0</v>
      </c>
      <c r="E1336" s="72" t="n">
        <v>0</v>
      </c>
      <c r="F1336" s="72" t="n">
        <v>0</v>
      </c>
    </row>
    <row r="1337">
      <c r="C1337" s="13" t="n">
        <v>190</v>
      </c>
      <c r="D1337" s="72" t="n">
        <v>0</v>
      </c>
      <c r="E1337" s="72" t="n">
        <v>0</v>
      </c>
      <c r="F1337" s="72" t="n">
        <v>0</v>
      </c>
    </row>
    <row r="1338">
      <c r="C1338" s="13" t="n">
        <v>191</v>
      </c>
      <c r="D1338" s="72" t="n">
        <v>0</v>
      </c>
      <c r="E1338" s="72" t="n">
        <v>0</v>
      </c>
      <c r="F1338" s="72" t="n">
        <v>0</v>
      </c>
    </row>
    <row r="1339">
      <c r="C1339" s="13" t="n">
        <v>192</v>
      </c>
      <c r="D1339" s="72" t="n">
        <v>0</v>
      </c>
      <c r="E1339" s="72" t="n">
        <v>0</v>
      </c>
      <c r="F1339" s="72" t="n">
        <v>0</v>
      </c>
    </row>
    <row r="1340">
      <c r="C1340" s="13" t="n">
        <v>193</v>
      </c>
      <c r="D1340" s="72" t="n">
        <v>0</v>
      </c>
      <c r="E1340" s="72" t="n">
        <v>0</v>
      </c>
      <c r="F1340" s="72" t="n">
        <v>0</v>
      </c>
    </row>
    <row r="1341">
      <c r="C1341" s="13" t="n">
        <v>194</v>
      </c>
      <c r="D1341" s="72" t="n">
        <v>0</v>
      </c>
      <c r="E1341" s="72" t="n">
        <v>0</v>
      </c>
      <c r="F1341" s="72" t="n">
        <v>0</v>
      </c>
    </row>
    <row r="1342">
      <c r="C1342" s="13" t="n">
        <v>195</v>
      </c>
      <c r="D1342" s="72" t="n">
        <v>0</v>
      </c>
      <c r="E1342" s="72" t="n">
        <v>0</v>
      </c>
      <c r="F1342" s="72" t="n">
        <v>0</v>
      </c>
    </row>
    <row r="1343">
      <c r="C1343" s="13" t="n">
        <v>196</v>
      </c>
      <c r="D1343" s="72" t="n">
        <v>0</v>
      </c>
      <c r="E1343" s="72" t="n">
        <v>0</v>
      </c>
      <c r="F1343" s="72" t="n">
        <v>0</v>
      </c>
    </row>
    <row r="1344">
      <c r="C1344" s="13" t="n">
        <v>197</v>
      </c>
      <c r="D1344" s="72" t="n">
        <v>0</v>
      </c>
      <c r="E1344" s="72" t="n">
        <v>0</v>
      </c>
      <c r="F1344" s="72" t="n">
        <v>0</v>
      </c>
    </row>
    <row r="1345">
      <c r="C1345" s="13" t="n">
        <v>198</v>
      </c>
      <c r="D1345" s="72" t="n">
        <v>0</v>
      </c>
      <c r="E1345" s="72" t="n">
        <v>0</v>
      </c>
      <c r="F1345" s="72" t="n">
        <v>0</v>
      </c>
    </row>
    <row r="1347">
      <c r="B1347" s="67" t="inlineStr">
        <is>
          <t>Results</t>
        </is>
      </c>
      <c r="C1347" s="71" t="inlineStr">
        <is>
          <t>bGammar</t>
        </is>
      </c>
      <c r="D1347" s="13" t="n">
        <v>22</v>
      </c>
      <c r="E1347" s="13" t="n">
        <v>23</v>
      </c>
      <c r="F1347" s="13" t="n">
        <v>24</v>
      </c>
    </row>
    <row r="1348">
      <c r="B1348" s="18" t="n"/>
      <c r="C1348" s="13" t="n">
        <v>9</v>
      </c>
      <c r="D1348" s="72" t="n">
        <v>0</v>
      </c>
      <c r="E1348" s="72" t="n">
        <v>0</v>
      </c>
      <c r="F1348" s="72" t="n">
        <v>0</v>
      </c>
      <c r="G1348" s="13">
        <f>SUM(Retailers_Gamma)</f>
        <v/>
      </c>
    </row>
    <row r="1349">
      <c r="B1349" s="18" t="n"/>
      <c r="C1349" s="13" t="n">
        <v>10</v>
      </c>
      <c r="D1349" s="72" t="n">
        <v>0</v>
      </c>
      <c r="E1349" s="72" t="n">
        <v>0</v>
      </c>
      <c r="F1349" s="72" t="n">
        <v>0</v>
      </c>
    </row>
    <row r="1350">
      <c r="C1350" s="13" t="n">
        <v>11</v>
      </c>
      <c r="D1350" s="72" t="n">
        <v>0</v>
      </c>
      <c r="E1350" s="72" t="n">
        <v>0</v>
      </c>
      <c r="F1350" s="72" t="n">
        <v>0</v>
      </c>
    </row>
    <row r="1351">
      <c r="C1351" s="13" t="n">
        <v>12</v>
      </c>
      <c r="D1351" s="72" t="n">
        <v>0</v>
      </c>
      <c r="E1351" s="72" t="n">
        <v>0</v>
      </c>
      <c r="F1351" s="72" t="n">
        <v>0</v>
      </c>
    </row>
    <row r="1352">
      <c r="C1352" s="13" t="n">
        <v>13</v>
      </c>
      <c r="D1352" s="72" t="n">
        <v>0</v>
      </c>
      <c r="E1352" s="72" t="n">
        <v>0</v>
      </c>
      <c r="F1352" s="72" t="n">
        <v>0</v>
      </c>
    </row>
    <row r="1353">
      <c r="C1353" s="13" t="n">
        <v>14</v>
      </c>
      <c r="D1353" s="72" t="n">
        <v>0</v>
      </c>
      <c r="E1353" s="72" t="n">
        <v>0</v>
      </c>
      <c r="F1353" s="72" t="n">
        <v>0</v>
      </c>
    </row>
    <row r="1354">
      <c r="C1354" s="13" t="n">
        <v>15</v>
      </c>
      <c r="D1354" s="72" t="n">
        <v>0</v>
      </c>
      <c r="E1354" s="72" t="n">
        <v>0</v>
      </c>
      <c r="F1354" s="72" t="n">
        <v>0</v>
      </c>
    </row>
    <row r="1355">
      <c r="C1355" s="13" t="n">
        <v>16</v>
      </c>
      <c r="D1355" s="72" t="n">
        <v>0</v>
      </c>
      <c r="E1355" s="72" t="n">
        <v>0</v>
      </c>
      <c r="F1355" s="72" t="n">
        <v>0</v>
      </c>
    </row>
    <row r="1356">
      <c r="C1356" s="13" t="n">
        <v>17</v>
      </c>
      <c r="D1356" s="72" t="n">
        <v>0</v>
      </c>
      <c r="E1356" s="72" t="n">
        <v>0</v>
      </c>
      <c r="F1356" s="72" t="n">
        <v>0</v>
      </c>
    </row>
    <row r="1357">
      <c r="C1357" s="13" t="n">
        <v>18</v>
      </c>
      <c r="D1357" s="72" t="n">
        <v>0</v>
      </c>
      <c r="E1357" s="72" t="n">
        <v>0</v>
      </c>
      <c r="F1357" s="72" t="n">
        <v>0</v>
      </c>
    </row>
    <row r="1358">
      <c r="C1358" s="13" t="n">
        <v>19</v>
      </c>
      <c r="D1358" s="72" t="n">
        <v>0</v>
      </c>
      <c r="E1358" s="72" t="n">
        <v>0</v>
      </c>
      <c r="F1358" s="72" t="n">
        <v>0</v>
      </c>
    </row>
    <row r="1359">
      <c r="C1359" s="13" t="n">
        <v>20</v>
      </c>
      <c r="D1359" s="72" t="n">
        <v>0</v>
      </c>
      <c r="E1359" s="72" t="n">
        <v>0</v>
      </c>
      <c r="F1359" s="72" t="n">
        <v>0</v>
      </c>
    </row>
    <row r="1360">
      <c r="C1360" s="13" t="n">
        <v>21</v>
      </c>
      <c r="D1360" s="72" t="n">
        <v>0</v>
      </c>
      <c r="E1360" s="72" t="n">
        <v>0</v>
      </c>
      <c r="F1360" s="72" t="n">
        <v>0</v>
      </c>
    </row>
    <row r="1361">
      <c r="C1361" s="13" t="n">
        <v>22</v>
      </c>
      <c r="D1361" s="72" t="n">
        <v>0</v>
      </c>
      <c r="E1361" s="72" t="n">
        <v>0</v>
      </c>
      <c r="F1361" s="72" t="n">
        <v>0</v>
      </c>
    </row>
    <row r="1362">
      <c r="C1362" s="13" t="n">
        <v>23</v>
      </c>
      <c r="D1362" s="72" t="n">
        <v>0</v>
      </c>
      <c r="E1362" s="72" t="n">
        <v>0</v>
      </c>
      <c r="F1362" s="72" t="n">
        <v>0</v>
      </c>
    </row>
    <row r="1363">
      <c r="C1363" s="13" t="n">
        <v>24</v>
      </c>
      <c r="D1363" s="72" t="n">
        <v>0</v>
      </c>
      <c r="E1363" s="72" t="n">
        <v>0</v>
      </c>
      <c r="F1363" s="72" t="n">
        <v>0</v>
      </c>
    </row>
    <row r="1364">
      <c r="C1364" s="13" t="n">
        <v>25</v>
      </c>
      <c r="D1364" s="72" t="n">
        <v>0</v>
      </c>
      <c r="E1364" s="72" t="n">
        <v>0</v>
      </c>
      <c r="F1364" s="72" t="n">
        <v>0</v>
      </c>
    </row>
    <row r="1365">
      <c r="C1365" s="13" t="n">
        <v>26</v>
      </c>
      <c r="D1365" s="72" t="n">
        <v>0</v>
      </c>
      <c r="E1365" s="72" t="n">
        <v>0</v>
      </c>
      <c r="F1365" s="72" t="n">
        <v>0</v>
      </c>
    </row>
    <row r="1366">
      <c r="C1366" s="13" t="n">
        <v>27</v>
      </c>
      <c r="D1366" s="72" t="n">
        <v>0</v>
      </c>
      <c r="E1366" s="72" t="n">
        <v>0</v>
      </c>
      <c r="F1366" s="72" t="n">
        <v>0</v>
      </c>
    </row>
    <row r="1367">
      <c r="C1367" s="13" t="n">
        <v>28</v>
      </c>
      <c r="D1367" s="72" t="n">
        <v>0</v>
      </c>
      <c r="E1367" s="72" t="n">
        <v>0</v>
      </c>
      <c r="F1367" s="72" t="n">
        <v>0</v>
      </c>
    </row>
    <row r="1368">
      <c r="C1368" s="13" t="n">
        <v>29</v>
      </c>
      <c r="D1368" s="72" t="n">
        <v>0</v>
      </c>
      <c r="E1368" s="72" t="n">
        <v>0</v>
      </c>
      <c r="F1368" s="72" t="n">
        <v>0</v>
      </c>
    </row>
    <row r="1369">
      <c r="C1369" s="13" t="n">
        <v>30</v>
      </c>
      <c r="D1369" s="72" t="n">
        <v>0</v>
      </c>
      <c r="E1369" s="72" t="n">
        <v>0</v>
      </c>
      <c r="F1369" s="72" t="n">
        <v>0</v>
      </c>
    </row>
    <row r="1370">
      <c r="C1370" s="13" t="n">
        <v>31</v>
      </c>
      <c r="D1370" s="72" t="n">
        <v>0</v>
      </c>
      <c r="E1370" s="72" t="n">
        <v>0</v>
      </c>
      <c r="F1370" s="72" t="n">
        <v>0</v>
      </c>
    </row>
    <row r="1371">
      <c r="C1371" s="13" t="n">
        <v>32</v>
      </c>
      <c r="D1371" s="72" t="n">
        <v>0</v>
      </c>
      <c r="E1371" s="72" t="n">
        <v>0</v>
      </c>
      <c r="F1371" s="72" t="n">
        <v>0</v>
      </c>
    </row>
    <row r="1372">
      <c r="C1372" s="13" t="n">
        <v>33</v>
      </c>
      <c r="D1372" s="72" t="n">
        <v>0</v>
      </c>
      <c r="E1372" s="72" t="n">
        <v>0</v>
      </c>
      <c r="F1372" s="72" t="n">
        <v>0</v>
      </c>
    </row>
    <row r="1373">
      <c r="C1373" s="13" t="n">
        <v>34</v>
      </c>
      <c r="D1373" s="72" t="n">
        <v>0</v>
      </c>
      <c r="E1373" s="72" t="n">
        <v>0</v>
      </c>
      <c r="F1373" s="72" t="n">
        <v>0</v>
      </c>
    </row>
    <row r="1374">
      <c r="C1374" s="13" t="n">
        <v>35</v>
      </c>
      <c r="D1374" s="72" t="n">
        <v>0</v>
      </c>
      <c r="E1374" s="72" t="n">
        <v>0</v>
      </c>
      <c r="F1374" s="72" t="n">
        <v>0</v>
      </c>
    </row>
    <row r="1375">
      <c r="C1375" s="13" t="n">
        <v>36</v>
      </c>
      <c r="D1375" s="72" t="n">
        <v>0</v>
      </c>
      <c r="E1375" s="72" t="n">
        <v>0</v>
      </c>
      <c r="F1375" s="72" t="n">
        <v>0</v>
      </c>
    </row>
    <row r="1376">
      <c r="C1376" s="13" t="n">
        <v>37</v>
      </c>
      <c r="D1376" s="72" t="n">
        <v>0</v>
      </c>
      <c r="E1376" s="72" t="n">
        <v>0</v>
      </c>
      <c r="F1376" s="72" t="n">
        <v>0</v>
      </c>
    </row>
    <row r="1377">
      <c r="C1377" s="13" t="n">
        <v>38</v>
      </c>
      <c r="D1377" s="72" t="n">
        <v>0</v>
      </c>
      <c r="E1377" s="72" t="n">
        <v>0</v>
      </c>
      <c r="F1377" s="72" t="n">
        <v>0</v>
      </c>
    </row>
    <row r="1378">
      <c r="C1378" s="13" t="n">
        <v>39</v>
      </c>
      <c r="D1378" s="72" t="n">
        <v>0</v>
      </c>
      <c r="E1378" s="72" t="n">
        <v>0</v>
      </c>
      <c r="F1378" s="72" t="n">
        <v>0</v>
      </c>
    </row>
    <row r="1379">
      <c r="C1379" s="13" t="n">
        <v>40</v>
      </c>
      <c r="D1379" s="72" t="n">
        <v>0</v>
      </c>
      <c r="E1379" s="72" t="n">
        <v>0</v>
      </c>
      <c r="F1379" s="72" t="n">
        <v>0</v>
      </c>
    </row>
    <row r="1380">
      <c r="C1380" s="13" t="n">
        <v>41</v>
      </c>
      <c r="D1380" s="72" t="n">
        <v>0</v>
      </c>
      <c r="E1380" s="72" t="n">
        <v>0</v>
      </c>
      <c r="F1380" s="72" t="n">
        <v>0</v>
      </c>
    </row>
    <row r="1381">
      <c r="C1381" s="13" t="n">
        <v>42</v>
      </c>
      <c r="D1381" s="72" t="n">
        <v>0</v>
      </c>
      <c r="E1381" s="72" t="n">
        <v>0</v>
      </c>
      <c r="F1381" s="72" t="n">
        <v>0</v>
      </c>
    </row>
    <row r="1382">
      <c r="C1382" s="13" t="n">
        <v>43</v>
      </c>
      <c r="D1382" s="72" t="n">
        <v>0</v>
      </c>
      <c r="E1382" s="72" t="n">
        <v>0</v>
      </c>
      <c r="F1382" s="72" t="n">
        <v>0</v>
      </c>
    </row>
    <row r="1383">
      <c r="C1383" s="13" t="n">
        <v>44</v>
      </c>
      <c r="D1383" s="72" t="n">
        <v>0</v>
      </c>
      <c r="E1383" s="72" t="n">
        <v>0</v>
      </c>
      <c r="F1383" s="72" t="n">
        <v>0</v>
      </c>
    </row>
    <row r="1384">
      <c r="C1384" s="13" t="n">
        <v>45</v>
      </c>
      <c r="D1384" s="72" t="n">
        <v>0</v>
      </c>
      <c r="E1384" s="72" t="n">
        <v>0</v>
      </c>
      <c r="F1384" s="72" t="n">
        <v>0</v>
      </c>
    </row>
    <row r="1385">
      <c r="C1385" s="13" t="n">
        <v>46</v>
      </c>
      <c r="D1385" s="72" t="n">
        <v>0</v>
      </c>
      <c r="E1385" s="72" t="n">
        <v>0</v>
      </c>
      <c r="F1385" s="72" t="n">
        <v>0</v>
      </c>
    </row>
    <row r="1386">
      <c r="C1386" s="13" t="n">
        <v>47</v>
      </c>
      <c r="D1386" s="72" t="n">
        <v>0</v>
      </c>
      <c r="E1386" s="72" t="n">
        <v>0</v>
      </c>
      <c r="F1386" s="72" t="n">
        <v>0</v>
      </c>
    </row>
    <row r="1387">
      <c r="C1387" s="13" t="n">
        <v>48</v>
      </c>
      <c r="D1387" s="72" t="n">
        <v>0</v>
      </c>
      <c r="E1387" s="72" t="n">
        <v>0</v>
      </c>
      <c r="F1387" s="72" t="n">
        <v>0</v>
      </c>
    </row>
    <row r="1388">
      <c r="C1388" s="13" t="n">
        <v>49</v>
      </c>
      <c r="D1388" s="72" t="n">
        <v>0</v>
      </c>
      <c r="E1388" s="72" t="n">
        <v>0</v>
      </c>
      <c r="F1388" s="72" t="n">
        <v>0</v>
      </c>
    </row>
    <row r="1389">
      <c r="C1389" s="13" t="n">
        <v>50</v>
      </c>
      <c r="D1389" s="72" t="n">
        <v>0</v>
      </c>
      <c r="E1389" s="72" t="n">
        <v>0</v>
      </c>
      <c r="F1389" s="72" t="n">
        <v>0</v>
      </c>
    </row>
    <row r="1390">
      <c r="C1390" s="13" t="n">
        <v>51</v>
      </c>
      <c r="D1390" s="72" t="n">
        <v>0</v>
      </c>
      <c r="E1390" s="72" t="n">
        <v>0</v>
      </c>
      <c r="F1390" s="72" t="n">
        <v>0</v>
      </c>
    </row>
    <row r="1391">
      <c r="C1391" s="13" t="n">
        <v>52</v>
      </c>
      <c r="D1391" s="72" t="n">
        <v>0</v>
      </c>
      <c r="E1391" s="72" t="n">
        <v>0</v>
      </c>
      <c r="F1391" s="72" t="n">
        <v>0</v>
      </c>
    </row>
    <row r="1392">
      <c r="C1392" s="13" t="n">
        <v>53</v>
      </c>
      <c r="D1392" s="72" t="n">
        <v>0</v>
      </c>
      <c r="E1392" s="72" t="n">
        <v>0</v>
      </c>
      <c r="F1392" s="72" t="n">
        <v>0</v>
      </c>
    </row>
    <row r="1393">
      <c r="C1393" s="13" t="n">
        <v>54</v>
      </c>
      <c r="D1393" s="72" t="n">
        <v>0</v>
      </c>
      <c r="E1393" s="72" t="n">
        <v>0</v>
      </c>
      <c r="F1393" s="72" t="n">
        <v>0</v>
      </c>
    </row>
    <row r="1394">
      <c r="C1394" s="13" t="n">
        <v>55</v>
      </c>
      <c r="D1394" s="72" t="n">
        <v>0</v>
      </c>
      <c r="E1394" s="72" t="n">
        <v>0</v>
      </c>
      <c r="F1394" s="72" t="n">
        <v>0</v>
      </c>
    </row>
    <row r="1395">
      <c r="C1395" s="13" t="n">
        <v>56</v>
      </c>
      <c r="D1395" s="72" t="n">
        <v>0</v>
      </c>
      <c r="E1395" s="72" t="n">
        <v>0</v>
      </c>
      <c r="F1395" s="72" t="n">
        <v>0</v>
      </c>
    </row>
    <row r="1396">
      <c r="C1396" s="13" t="n">
        <v>57</v>
      </c>
      <c r="D1396" s="72" t="n">
        <v>0</v>
      </c>
      <c r="E1396" s="72" t="n">
        <v>0</v>
      </c>
      <c r="F1396" s="72" t="n">
        <v>0</v>
      </c>
    </row>
    <row r="1397">
      <c r="C1397" s="13" t="n">
        <v>58</v>
      </c>
      <c r="D1397" s="72" t="n">
        <v>0</v>
      </c>
      <c r="E1397" s="72" t="n">
        <v>0</v>
      </c>
      <c r="F1397" s="72" t="n">
        <v>0</v>
      </c>
    </row>
    <row r="1398">
      <c r="C1398" s="13" t="n">
        <v>59</v>
      </c>
      <c r="D1398" s="72" t="n">
        <v>0</v>
      </c>
      <c r="E1398" s="72" t="n">
        <v>0</v>
      </c>
      <c r="F1398" s="72" t="n">
        <v>0</v>
      </c>
    </row>
    <row r="1399">
      <c r="C1399" s="13" t="n">
        <v>60</v>
      </c>
      <c r="D1399" s="72" t="n">
        <v>0</v>
      </c>
      <c r="E1399" s="72" t="n">
        <v>0</v>
      </c>
      <c r="F1399" s="72" t="n">
        <v>0</v>
      </c>
    </row>
    <row r="1400">
      <c r="C1400" s="13" t="n">
        <v>61</v>
      </c>
      <c r="D1400" s="72" t="n">
        <v>0</v>
      </c>
      <c r="E1400" s="72" t="n">
        <v>0</v>
      </c>
      <c r="F1400" s="72" t="n">
        <v>0</v>
      </c>
    </row>
    <row r="1401">
      <c r="C1401" s="13" t="n">
        <v>62</v>
      </c>
      <c r="D1401" s="72" t="n">
        <v>0</v>
      </c>
      <c r="E1401" s="72" t="n">
        <v>0</v>
      </c>
      <c r="F1401" s="72" t="n">
        <v>0</v>
      </c>
    </row>
    <row r="1402">
      <c r="C1402" s="13" t="n">
        <v>63</v>
      </c>
      <c r="D1402" s="72" t="n">
        <v>0</v>
      </c>
      <c r="E1402" s="72" t="n">
        <v>0</v>
      </c>
      <c r="F1402" s="72" t="n">
        <v>0</v>
      </c>
    </row>
    <row r="1403">
      <c r="C1403" s="13" t="n">
        <v>64</v>
      </c>
      <c r="D1403" s="72" t="n">
        <v>1</v>
      </c>
      <c r="E1403" s="72" t="n">
        <v>0</v>
      </c>
      <c r="F1403" s="72" t="n">
        <v>0</v>
      </c>
    </row>
    <row r="1404">
      <c r="C1404" s="13" t="n">
        <v>65</v>
      </c>
      <c r="D1404" s="72" t="n">
        <v>0</v>
      </c>
      <c r="E1404" s="72" t="n">
        <v>0</v>
      </c>
      <c r="F1404" s="72" t="n">
        <v>0</v>
      </c>
    </row>
    <row r="1405">
      <c r="C1405" s="13" t="n">
        <v>66</v>
      </c>
      <c r="D1405" s="72" t="n">
        <v>0</v>
      </c>
      <c r="E1405" s="72" t="n">
        <v>0</v>
      </c>
      <c r="F1405" s="72" t="n">
        <v>0</v>
      </c>
    </row>
    <row r="1406">
      <c r="C1406" s="13" t="n">
        <v>67</v>
      </c>
      <c r="D1406" s="72" t="n">
        <v>0</v>
      </c>
      <c r="E1406" s="72" t="n">
        <v>0</v>
      </c>
      <c r="F1406" s="72" t="n">
        <v>0</v>
      </c>
    </row>
    <row r="1407">
      <c r="C1407" s="13" t="n">
        <v>68</v>
      </c>
      <c r="D1407" s="72" t="n">
        <v>1</v>
      </c>
      <c r="E1407" s="72" t="n">
        <v>0</v>
      </c>
      <c r="F1407" s="72" t="n">
        <v>0</v>
      </c>
    </row>
    <row r="1408">
      <c r="C1408" s="13" t="n">
        <v>69</v>
      </c>
      <c r="D1408" s="72" t="n">
        <v>0</v>
      </c>
      <c r="E1408" s="72" t="n">
        <v>0</v>
      </c>
      <c r="F1408" s="72" t="n">
        <v>0</v>
      </c>
    </row>
    <row r="1409">
      <c r="C1409" s="13" t="n">
        <v>70</v>
      </c>
      <c r="D1409" s="72" t="n">
        <v>0</v>
      </c>
      <c r="E1409" s="72" t="n">
        <v>0</v>
      </c>
      <c r="F1409" s="72" t="n">
        <v>0</v>
      </c>
    </row>
    <row r="1410">
      <c r="C1410" s="13" t="n">
        <v>71</v>
      </c>
      <c r="D1410" s="72" t="n">
        <v>0</v>
      </c>
      <c r="E1410" s="72" t="n">
        <v>0</v>
      </c>
      <c r="F1410" s="72" t="n">
        <v>0</v>
      </c>
    </row>
    <row r="1411">
      <c r="C1411" s="13" t="n">
        <v>72</v>
      </c>
      <c r="D1411" s="72" t="n">
        <v>0</v>
      </c>
      <c r="E1411" s="72" t="n">
        <v>0</v>
      </c>
      <c r="F1411" s="72" t="n">
        <v>0</v>
      </c>
    </row>
    <row r="1412">
      <c r="C1412" s="13" t="n">
        <v>73</v>
      </c>
      <c r="D1412" s="72" t="n">
        <v>0</v>
      </c>
      <c r="E1412" s="72" t="n">
        <v>0</v>
      </c>
      <c r="F1412" s="72" t="n">
        <v>0</v>
      </c>
      <c r="I1412" s="18" t="n"/>
      <c r="K1412" s="48" t="n"/>
    </row>
    <row r="1413">
      <c r="C1413" s="13" t="n">
        <v>74</v>
      </c>
      <c r="D1413" s="72" t="n">
        <v>0</v>
      </c>
      <c r="E1413" s="72" t="n">
        <v>0</v>
      </c>
      <c r="F1413" s="72" t="n">
        <v>0</v>
      </c>
      <c r="I1413" s="18" t="n"/>
      <c r="K1413" s="18" t="n"/>
    </row>
    <row r="1414">
      <c r="C1414" s="13" t="n">
        <v>75</v>
      </c>
      <c r="D1414" s="72" t="n">
        <v>0</v>
      </c>
      <c r="E1414" s="72" t="n">
        <v>0</v>
      </c>
      <c r="F1414" s="72" t="n">
        <v>0</v>
      </c>
      <c r="I1414" s="18" t="n"/>
      <c r="J1414" s="18" t="n"/>
      <c r="K1414" s="18" t="n"/>
    </row>
    <row r="1415">
      <c r="C1415" s="13" t="n">
        <v>76</v>
      </c>
      <c r="D1415" s="72" t="n">
        <v>0</v>
      </c>
      <c r="E1415" s="72" t="n">
        <v>0</v>
      </c>
      <c r="F1415" s="72" t="n">
        <v>0</v>
      </c>
    </row>
    <row r="1416">
      <c r="C1416" s="13" t="n">
        <v>77</v>
      </c>
      <c r="D1416" s="72" t="n">
        <v>0</v>
      </c>
      <c r="E1416" s="72" t="n">
        <v>0</v>
      </c>
      <c r="F1416" s="72" t="n">
        <v>0</v>
      </c>
    </row>
    <row r="1417">
      <c r="C1417" s="13" t="n">
        <v>78</v>
      </c>
      <c r="D1417" s="72" t="n">
        <v>0</v>
      </c>
      <c r="E1417" s="72" t="n">
        <v>0</v>
      </c>
      <c r="F1417" s="72" t="n">
        <v>0</v>
      </c>
    </row>
    <row r="1418">
      <c r="C1418" s="13" t="n">
        <v>79</v>
      </c>
      <c r="D1418" s="72" t="n">
        <v>0</v>
      </c>
      <c r="E1418" s="72" t="n">
        <v>0</v>
      </c>
      <c r="F1418" s="72" t="n">
        <v>0</v>
      </c>
    </row>
    <row r="1419">
      <c r="C1419" s="13" t="n">
        <v>80</v>
      </c>
      <c r="D1419" s="72" t="n">
        <v>0</v>
      </c>
      <c r="E1419" s="72" t="n">
        <v>0</v>
      </c>
      <c r="F1419" s="72" t="n">
        <v>0</v>
      </c>
    </row>
    <row r="1420">
      <c r="C1420" s="13" t="n">
        <v>81</v>
      </c>
      <c r="D1420" s="72" t="n">
        <v>0</v>
      </c>
      <c r="E1420" s="72" t="n">
        <v>0</v>
      </c>
      <c r="F1420" s="72" t="n">
        <v>0</v>
      </c>
    </row>
    <row r="1421">
      <c r="C1421" s="13" t="n">
        <v>82</v>
      </c>
      <c r="D1421" s="72" t="n">
        <v>0</v>
      </c>
      <c r="E1421" s="72" t="n">
        <v>0</v>
      </c>
      <c r="F1421" s="72" t="n">
        <v>0</v>
      </c>
    </row>
    <row r="1422">
      <c r="C1422" s="13" t="n">
        <v>83</v>
      </c>
      <c r="D1422" s="72" t="n">
        <v>0</v>
      </c>
      <c r="E1422" s="72" t="n">
        <v>0</v>
      </c>
      <c r="F1422" s="72" t="n">
        <v>0</v>
      </c>
    </row>
    <row r="1423">
      <c r="C1423" s="13" t="n">
        <v>84</v>
      </c>
      <c r="D1423" s="72" t="n">
        <v>0</v>
      </c>
      <c r="E1423" s="72" t="n">
        <v>0</v>
      </c>
      <c r="F1423" s="72" t="n">
        <v>0</v>
      </c>
    </row>
    <row r="1424">
      <c r="C1424" s="13" t="n">
        <v>85</v>
      </c>
      <c r="D1424" s="72" t="n">
        <v>0</v>
      </c>
      <c r="E1424" s="72" t="n">
        <v>0</v>
      </c>
      <c r="F1424" s="72" t="n">
        <v>0</v>
      </c>
    </row>
    <row r="1425">
      <c r="C1425" s="13" t="n">
        <v>86</v>
      </c>
      <c r="D1425" s="72" t="n">
        <v>0</v>
      </c>
      <c r="E1425" s="72" t="n">
        <v>0</v>
      </c>
      <c r="F1425" s="72" t="n">
        <v>0</v>
      </c>
    </row>
    <row r="1426">
      <c r="C1426" s="13" t="n">
        <v>87</v>
      </c>
      <c r="D1426" s="72" t="n">
        <v>0</v>
      </c>
      <c r="E1426" s="72" t="n">
        <v>0</v>
      </c>
      <c r="F1426" s="72" t="n">
        <v>0</v>
      </c>
    </row>
    <row r="1427">
      <c r="C1427" s="13" t="n">
        <v>88</v>
      </c>
      <c r="D1427" s="72" t="n">
        <v>0</v>
      </c>
      <c r="E1427" s="72" t="n">
        <v>0</v>
      </c>
      <c r="F1427" s="72" t="n">
        <v>0</v>
      </c>
    </row>
    <row r="1428">
      <c r="C1428" s="13" t="n">
        <v>89</v>
      </c>
      <c r="D1428" s="72" t="n">
        <v>0</v>
      </c>
      <c r="E1428" s="72" t="n">
        <v>0</v>
      </c>
      <c r="F1428" s="72" t="n">
        <v>0</v>
      </c>
    </row>
    <row r="1429">
      <c r="C1429" s="13" t="n">
        <v>90</v>
      </c>
      <c r="D1429" s="72" t="n">
        <v>0</v>
      </c>
      <c r="E1429" s="72" t="n">
        <v>0</v>
      </c>
      <c r="F1429" s="72" t="n">
        <v>0</v>
      </c>
    </row>
    <row r="1430">
      <c r="C1430" s="13" t="n">
        <v>91</v>
      </c>
      <c r="D1430" s="72" t="n">
        <v>0</v>
      </c>
      <c r="E1430" s="72" t="n">
        <v>0</v>
      </c>
      <c r="F1430" s="72" t="n">
        <v>0</v>
      </c>
    </row>
    <row r="1431">
      <c r="C1431" s="13" t="n">
        <v>92</v>
      </c>
      <c r="D1431" s="72" t="n">
        <v>0</v>
      </c>
      <c r="E1431" s="72" t="n">
        <v>0</v>
      </c>
      <c r="F1431" s="72" t="n">
        <v>0</v>
      </c>
    </row>
    <row r="1432">
      <c r="C1432" s="13" t="n">
        <v>93</v>
      </c>
      <c r="D1432" s="72" t="n">
        <v>0</v>
      </c>
      <c r="E1432" s="72" t="n">
        <v>0</v>
      </c>
      <c r="F1432" s="72" t="n">
        <v>0</v>
      </c>
    </row>
    <row r="1433">
      <c r="C1433" s="13" t="n">
        <v>94</v>
      </c>
      <c r="D1433" s="72" t="n">
        <v>0</v>
      </c>
      <c r="E1433" s="72" t="n">
        <v>0</v>
      </c>
      <c r="F1433" s="72" t="n">
        <v>0</v>
      </c>
    </row>
    <row r="1434">
      <c r="C1434" s="13" t="n">
        <v>95</v>
      </c>
      <c r="D1434" s="72" t="n">
        <v>0</v>
      </c>
      <c r="E1434" s="72" t="n">
        <v>0</v>
      </c>
      <c r="F1434" s="72" t="n">
        <v>0</v>
      </c>
    </row>
    <row r="1435">
      <c r="C1435" s="13" t="n">
        <v>96</v>
      </c>
      <c r="D1435" s="72" t="n">
        <v>0</v>
      </c>
      <c r="E1435" s="72" t="n">
        <v>0</v>
      </c>
      <c r="F1435" s="72" t="n">
        <v>0</v>
      </c>
    </row>
    <row r="1436">
      <c r="C1436" s="13" t="n">
        <v>97</v>
      </c>
      <c r="D1436" s="72" t="n">
        <v>0</v>
      </c>
      <c r="E1436" s="72" t="n">
        <v>0</v>
      </c>
      <c r="F1436" s="72" t="n">
        <v>0</v>
      </c>
    </row>
    <row r="1437">
      <c r="C1437" s="13" t="n">
        <v>98</v>
      </c>
      <c r="D1437" s="72" t="n">
        <v>0</v>
      </c>
      <c r="E1437" s="72" t="n">
        <v>0</v>
      </c>
      <c r="F1437" s="72" t="n">
        <v>0</v>
      </c>
    </row>
    <row r="1438">
      <c r="C1438" s="13" t="n">
        <v>99</v>
      </c>
      <c r="D1438" s="72" t="n">
        <v>0</v>
      </c>
      <c r="E1438" s="72" t="n">
        <v>0</v>
      </c>
      <c r="F1438" s="72" t="n">
        <v>0</v>
      </c>
    </row>
    <row r="1439">
      <c r="C1439" s="13" t="n">
        <v>100</v>
      </c>
      <c r="D1439" s="72" t="n">
        <v>0</v>
      </c>
      <c r="E1439" s="72" t="n">
        <v>0</v>
      </c>
      <c r="F1439" s="72" t="n">
        <v>0</v>
      </c>
    </row>
    <row r="1440">
      <c r="C1440" s="13" t="n">
        <v>101</v>
      </c>
      <c r="D1440" s="72" t="n">
        <v>0</v>
      </c>
      <c r="E1440" s="72" t="n">
        <v>0</v>
      </c>
      <c r="F1440" s="72" t="n">
        <v>0</v>
      </c>
    </row>
    <row r="1441">
      <c r="C1441" s="13" t="n">
        <v>102</v>
      </c>
      <c r="D1441" s="72" t="n">
        <v>0</v>
      </c>
      <c r="E1441" s="72" t="n">
        <v>0</v>
      </c>
      <c r="F1441" s="72" t="n">
        <v>0</v>
      </c>
    </row>
    <row r="1442">
      <c r="C1442" s="13" t="n">
        <v>103</v>
      </c>
      <c r="D1442" s="72" t="n">
        <v>0</v>
      </c>
      <c r="E1442" s="72" t="n">
        <v>0</v>
      </c>
      <c r="F1442" s="72" t="n">
        <v>0</v>
      </c>
    </row>
    <row r="1443">
      <c r="C1443" s="13" t="n">
        <v>104</v>
      </c>
      <c r="D1443" s="72" t="n">
        <v>0</v>
      </c>
      <c r="E1443" s="72" t="n">
        <v>0</v>
      </c>
      <c r="F1443" s="72" t="n">
        <v>0</v>
      </c>
    </row>
    <row r="1444">
      <c r="C1444" s="13" t="n">
        <v>105</v>
      </c>
      <c r="D1444" s="72" t="n">
        <v>0</v>
      </c>
      <c r="E1444" s="72" t="n">
        <v>0</v>
      </c>
      <c r="F1444" s="72" t="n">
        <v>0</v>
      </c>
    </row>
    <row r="1445">
      <c r="C1445" s="13" t="n">
        <v>106</v>
      </c>
      <c r="D1445" s="72" t="n">
        <v>0</v>
      </c>
      <c r="E1445" s="72" t="n">
        <v>0</v>
      </c>
      <c r="F1445" s="72" t="n">
        <v>0</v>
      </c>
    </row>
    <row r="1446">
      <c r="C1446" s="13" t="n">
        <v>107</v>
      </c>
      <c r="D1446" s="72" t="n">
        <v>0</v>
      </c>
      <c r="E1446" s="72" t="n">
        <v>0</v>
      </c>
      <c r="F1446" s="72" t="n">
        <v>0</v>
      </c>
    </row>
    <row r="1447">
      <c r="C1447" s="13" t="n">
        <v>108</v>
      </c>
      <c r="D1447" s="72" t="n">
        <v>0</v>
      </c>
      <c r="E1447" s="72" t="n">
        <v>0</v>
      </c>
      <c r="F1447" s="72" t="n">
        <v>0</v>
      </c>
    </row>
    <row r="1448">
      <c r="C1448" s="13" t="n">
        <v>109</v>
      </c>
      <c r="D1448" s="72" t="n">
        <v>0</v>
      </c>
      <c r="E1448" s="72" t="n">
        <v>0</v>
      </c>
      <c r="F1448" s="72" t="n">
        <v>0</v>
      </c>
    </row>
    <row r="1449">
      <c r="C1449" s="13" t="n">
        <v>110</v>
      </c>
      <c r="D1449" s="72" t="n">
        <v>0</v>
      </c>
      <c r="E1449" s="72" t="n">
        <v>0</v>
      </c>
      <c r="F1449" s="72" t="n">
        <v>0</v>
      </c>
    </row>
    <row r="1450">
      <c r="C1450" s="13" t="n">
        <v>111</v>
      </c>
      <c r="D1450" s="72" t="n">
        <v>0</v>
      </c>
      <c r="E1450" s="72" t="n">
        <v>0</v>
      </c>
      <c r="F1450" s="72" t="n">
        <v>0</v>
      </c>
    </row>
    <row r="1451">
      <c r="C1451" s="13" t="n">
        <v>112</v>
      </c>
      <c r="D1451" s="72" t="n">
        <v>0</v>
      </c>
      <c r="E1451" s="72" t="n">
        <v>0</v>
      </c>
      <c r="F1451" s="72" t="n">
        <v>0</v>
      </c>
    </row>
    <row r="1452">
      <c r="C1452" s="13" t="n">
        <v>113</v>
      </c>
      <c r="D1452" s="72" t="n">
        <v>0</v>
      </c>
      <c r="E1452" s="72" t="n">
        <v>0</v>
      </c>
      <c r="F1452" s="72" t="n">
        <v>0</v>
      </c>
    </row>
    <row r="1453">
      <c r="C1453" s="13" t="n">
        <v>114</v>
      </c>
      <c r="D1453" s="72" t="n">
        <v>0</v>
      </c>
      <c r="E1453" s="72" t="n">
        <v>0</v>
      </c>
      <c r="F1453" s="72" t="n">
        <v>0</v>
      </c>
    </row>
    <row r="1454">
      <c r="C1454" s="13" t="n">
        <v>115</v>
      </c>
      <c r="D1454" s="72" t="n">
        <v>0</v>
      </c>
      <c r="E1454" s="72" t="n">
        <v>0</v>
      </c>
      <c r="F1454" s="72" t="n">
        <v>0</v>
      </c>
    </row>
    <row r="1455">
      <c r="C1455" s="13" t="n">
        <v>116</v>
      </c>
      <c r="D1455" s="72" t="n">
        <v>0</v>
      </c>
      <c r="E1455" s="72" t="n">
        <v>0</v>
      </c>
      <c r="F1455" s="72" t="n">
        <v>0</v>
      </c>
    </row>
    <row r="1456">
      <c r="C1456" s="13" t="n">
        <v>117</v>
      </c>
      <c r="D1456" s="72" t="n">
        <v>0</v>
      </c>
      <c r="E1456" s="72" t="n">
        <v>0</v>
      </c>
      <c r="F1456" s="72" t="n">
        <v>0</v>
      </c>
    </row>
    <row r="1457">
      <c r="C1457" s="13" t="n">
        <v>118</v>
      </c>
      <c r="D1457" s="72" t="n">
        <v>0</v>
      </c>
      <c r="E1457" s="72" t="n">
        <v>0</v>
      </c>
      <c r="F1457" s="72" t="n">
        <v>0</v>
      </c>
    </row>
    <row r="1458">
      <c r="C1458" s="13" t="n">
        <v>119</v>
      </c>
      <c r="D1458" s="72" t="n">
        <v>0</v>
      </c>
      <c r="E1458" s="72" t="n">
        <v>0</v>
      </c>
      <c r="F1458" s="72" t="n">
        <v>0</v>
      </c>
    </row>
    <row r="1459">
      <c r="C1459" s="13" t="n">
        <v>120</v>
      </c>
      <c r="D1459" s="72" t="n">
        <v>0</v>
      </c>
      <c r="E1459" s="72" t="n">
        <v>0</v>
      </c>
      <c r="F1459" s="72" t="n">
        <v>0</v>
      </c>
    </row>
    <row r="1460">
      <c r="C1460" s="13" t="n">
        <v>121</v>
      </c>
      <c r="D1460" s="72" t="n">
        <v>0</v>
      </c>
      <c r="E1460" s="72" t="n">
        <v>0</v>
      </c>
      <c r="F1460" s="72" t="n">
        <v>0</v>
      </c>
    </row>
    <row r="1461">
      <c r="C1461" s="13" t="n">
        <v>122</v>
      </c>
      <c r="D1461" s="72" t="n">
        <v>0</v>
      </c>
      <c r="E1461" s="72" t="n">
        <v>0</v>
      </c>
      <c r="F1461" s="72" t="n">
        <v>0</v>
      </c>
    </row>
    <row r="1462">
      <c r="C1462" s="13" t="n">
        <v>123</v>
      </c>
      <c r="D1462" s="72" t="n">
        <v>0</v>
      </c>
      <c r="E1462" s="72" t="n">
        <v>0</v>
      </c>
      <c r="F1462" s="72" t="n">
        <v>0</v>
      </c>
    </row>
    <row r="1463">
      <c r="C1463" s="13" t="n">
        <v>124</v>
      </c>
      <c r="D1463" s="72" t="n">
        <v>0</v>
      </c>
      <c r="E1463" s="72" t="n">
        <v>0</v>
      </c>
      <c r="F1463" s="72" t="n">
        <v>0</v>
      </c>
    </row>
    <row r="1464">
      <c r="C1464" s="13" t="n">
        <v>125</v>
      </c>
      <c r="D1464" s="72" t="n">
        <v>0</v>
      </c>
      <c r="E1464" s="72" t="n">
        <v>0</v>
      </c>
      <c r="F1464" s="72" t="n">
        <v>0</v>
      </c>
    </row>
    <row r="1465">
      <c r="C1465" s="13" t="n">
        <v>126</v>
      </c>
      <c r="D1465" s="72" t="n">
        <v>0</v>
      </c>
      <c r="E1465" s="72" t="n">
        <v>0</v>
      </c>
      <c r="F1465" s="72" t="n">
        <v>0</v>
      </c>
    </row>
    <row r="1466">
      <c r="C1466" s="13" t="n">
        <v>127</v>
      </c>
      <c r="D1466" s="72" t="n">
        <v>0</v>
      </c>
      <c r="E1466" s="72" t="n">
        <v>0</v>
      </c>
      <c r="F1466" s="72" t="n">
        <v>0</v>
      </c>
    </row>
    <row r="1467">
      <c r="C1467" s="13" t="n">
        <v>128</v>
      </c>
      <c r="D1467" s="72" t="n">
        <v>0</v>
      </c>
      <c r="E1467" s="72" t="n">
        <v>0</v>
      </c>
      <c r="F1467" s="72" t="n">
        <v>0</v>
      </c>
    </row>
    <row r="1468">
      <c r="C1468" s="13" t="n">
        <v>129</v>
      </c>
      <c r="D1468" s="72" t="n">
        <v>0</v>
      </c>
      <c r="E1468" s="72" t="n">
        <v>0</v>
      </c>
      <c r="F1468" s="72" t="n">
        <v>0</v>
      </c>
    </row>
    <row r="1469">
      <c r="C1469" s="13" t="n">
        <v>130</v>
      </c>
      <c r="D1469" s="72" t="n">
        <v>0</v>
      </c>
      <c r="E1469" s="72" t="n">
        <v>0</v>
      </c>
      <c r="F1469" s="72" t="n">
        <v>0</v>
      </c>
    </row>
    <row r="1470">
      <c r="C1470" s="13" t="n">
        <v>131</v>
      </c>
      <c r="D1470" s="72" t="n">
        <v>0</v>
      </c>
      <c r="E1470" s="72" t="n">
        <v>0</v>
      </c>
      <c r="F1470" s="72" t="n">
        <v>0</v>
      </c>
    </row>
    <row r="1471">
      <c r="C1471" s="13" t="n">
        <v>132</v>
      </c>
      <c r="D1471" s="72" t="n">
        <v>0</v>
      </c>
      <c r="E1471" s="72" t="n">
        <v>0</v>
      </c>
      <c r="F1471" s="72" t="n">
        <v>0</v>
      </c>
    </row>
    <row r="1472">
      <c r="C1472" s="13" t="n">
        <v>133</v>
      </c>
      <c r="D1472" s="72" t="n">
        <v>0</v>
      </c>
      <c r="E1472" s="72" t="n">
        <v>0</v>
      </c>
      <c r="F1472" s="72" t="n">
        <v>0</v>
      </c>
    </row>
    <row r="1473">
      <c r="C1473" s="13" t="n">
        <v>134</v>
      </c>
      <c r="D1473" s="72" t="n">
        <v>0</v>
      </c>
      <c r="E1473" s="72" t="n">
        <v>0</v>
      </c>
      <c r="F1473" s="72" t="n">
        <v>0</v>
      </c>
    </row>
    <row r="1474">
      <c r="C1474" s="13" t="n">
        <v>135</v>
      </c>
      <c r="D1474" s="72" t="n">
        <v>0</v>
      </c>
      <c r="E1474" s="72" t="n">
        <v>0</v>
      </c>
      <c r="F1474" s="72" t="n">
        <v>0</v>
      </c>
    </row>
    <row r="1475">
      <c r="C1475" s="13" t="n">
        <v>136</v>
      </c>
      <c r="D1475" s="72" t="n">
        <v>0</v>
      </c>
      <c r="E1475" s="72" t="n">
        <v>0</v>
      </c>
      <c r="F1475" s="72" t="n">
        <v>0</v>
      </c>
    </row>
    <row r="1476">
      <c r="C1476" s="13" t="n">
        <v>137</v>
      </c>
      <c r="D1476" s="72" t="n">
        <v>0</v>
      </c>
      <c r="E1476" s="72" t="n">
        <v>0</v>
      </c>
      <c r="F1476" s="72" t="n">
        <v>0</v>
      </c>
    </row>
    <row r="1477">
      <c r="C1477" s="13" t="n">
        <v>138</v>
      </c>
      <c r="D1477" s="72" t="n">
        <v>0</v>
      </c>
      <c r="E1477" s="72" t="n">
        <v>0</v>
      </c>
      <c r="F1477" s="72" t="n">
        <v>0</v>
      </c>
    </row>
    <row r="1478">
      <c r="C1478" s="13" t="n">
        <v>139</v>
      </c>
      <c r="D1478" s="72" t="n">
        <v>0</v>
      </c>
      <c r="E1478" s="72" t="n">
        <v>0</v>
      </c>
      <c r="F1478" s="72" t="n">
        <v>0</v>
      </c>
    </row>
    <row r="1479">
      <c r="C1479" s="13" t="n">
        <v>140</v>
      </c>
      <c r="D1479" s="72" t="n">
        <v>0</v>
      </c>
      <c r="E1479" s="72" t="n">
        <v>0</v>
      </c>
      <c r="F1479" s="72" t="n">
        <v>0</v>
      </c>
    </row>
    <row r="1480">
      <c r="C1480" s="13" t="n">
        <v>141</v>
      </c>
      <c r="D1480" s="72" t="n">
        <v>0</v>
      </c>
      <c r="E1480" s="72" t="n">
        <v>0</v>
      </c>
      <c r="F1480" s="72" t="n">
        <v>0</v>
      </c>
    </row>
    <row r="1481">
      <c r="C1481" s="13" t="n">
        <v>142</v>
      </c>
      <c r="D1481" s="72" t="n">
        <v>0</v>
      </c>
      <c r="E1481" s="72" t="n">
        <v>0</v>
      </c>
      <c r="F1481" s="72" t="n">
        <v>0</v>
      </c>
    </row>
    <row r="1482">
      <c r="C1482" s="13" t="n">
        <v>143</v>
      </c>
      <c r="D1482" s="72" t="n">
        <v>0</v>
      </c>
      <c r="E1482" s="72" t="n">
        <v>0</v>
      </c>
      <c r="F1482" s="72" t="n">
        <v>1</v>
      </c>
    </row>
    <row r="1483">
      <c r="C1483" s="13" t="n">
        <v>144</v>
      </c>
      <c r="D1483" s="72" t="n">
        <v>0</v>
      </c>
      <c r="E1483" s="72" t="n">
        <v>0</v>
      </c>
      <c r="F1483" s="72" t="n">
        <v>0</v>
      </c>
    </row>
    <row r="1484">
      <c r="C1484" s="13" t="n">
        <v>145</v>
      </c>
      <c r="D1484" s="72" t="n">
        <v>0</v>
      </c>
      <c r="E1484" s="72" t="n">
        <v>0</v>
      </c>
      <c r="F1484" s="72" t="n">
        <v>0</v>
      </c>
    </row>
    <row r="1485">
      <c r="C1485" s="13" t="n">
        <v>146</v>
      </c>
      <c r="D1485" s="72" t="n">
        <v>0</v>
      </c>
      <c r="E1485" s="72" t="n">
        <v>0</v>
      </c>
      <c r="F1485" s="72" t="n">
        <v>0</v>
      </c>
    </row>
    <row r="1486">
      <c r="C1486" s="13" t="n">
        <v>147</v>
      </c>
      <c r="D1486" s="72" t="n">
        <v>0</v>
      </c>
      <c r="E1486" s="72" t="n">
        <v>0</v>
      </c>
      <c r="F1486" s="72" t="n">
        <v>0</v>
      </c>
    </row>
    <row r="1487">
      <c r="C1487" s="13" t="n">
        <v>148</v>
      </c>
      <c r="D1487" s="72" t="n">
        <v>0</v>
      </c>
      <c r="E1487" s="72" t="n">
        <v>0</v>
      </c>
      <c r="F1487" s="72" t="n">
        <v>0</v>
      </c>
    </row>
    <row r="1488">
      <c r="C1488" s="13" t="n">
        <v>149</v>
      </c>
      <c r="D1488" s="72" t="n">
        <v>0</v>
      </c>
      <c r="E1488" s="72" t="n">
        <v>0</v>
      </c>
      <c r="F1488" s="72" t="n">
        <v>0</v>
      </c>
    </row>
    <row r="1489">
      <c r="C1489" s="13" t="n">
        <v>150</v>
      </c>
      <c r="D1489" s="72" t="n">
        <v>0</v>
      </c>
      <c r="E1489" s="72" t="n">
        <v>0</v>
      </c>
      <c r="F1489" s="72" t="n">
        <v>0</v>
      </c>
    </row>
    <row r="1490">
      <c r="C1490" s="13" t="n">
        <v>151</v>
      </c>
      <c r="D1490" s="72" t="n">
        <v>0</v>
      </c>
      <c r="E1490" s="72" t="n">
        <v>0</v>
      </c>
      <c r="F1490" s="72" t="n">
        <v>0</v>
      </c>
    </row>
    <row r="1491">
      <c r="C1491" s="13" t="n">
        <v>152</v>
      </c>
      <c r="D1491" s="72" t="n">
        <v>0</v>
      </c>
      <c r="E1491" s="72" t="n">
        <v>0</v>
      </c>
      <c r="F1491" s="72" t="n">
        <v>0</v>
      </c>
    </row>
    <row r="1492">
      <c r="C1492" s="13" t="n">
        <v>153</v>
      </c>
      <c r="D1492" s="72" t="n">
        <v>0</v>
      </c>
      <c r="E1492" s="72" t="n">
        <v>0</v>
      </c>
      <c r="F1492" s="72" t="n">
        <v>0</v>
      </c>
    </row>
    <row r="1493">
      <c r="C1493" s="13" t="n">
        <v>154</v>
      </c>
      <c r="D1493" s="72" t="n">
        <v>0</v>
      </c>
      <c r="E1493" s="72" t="n">
        <v>0</v>
      </c>
      <c r="F1493" s="72" t="n">
        <v>0</v>
      </c>
    </row>
    <row r="1494">
      <c r="C1494" s="13" t="n">
        <v>155</v>
      </c>
      <c r="D1494" s="72" t="n">
        <v>0</v>
      </c>
      <c r="E1494" s="72" t="n">
        <v>0</v>
      </c>
      <c r="F1494" s="72" t="n">
        <v>0</v>
      </c>
    </row>
    <row r="1495">
      <c r="C1495" s="13" t="n">
        <v>156</v>
      </c>
      <c r="D1495" s="72" t="n">
        <v>0</v>
      </c>
      <c r="E1495" s="72" t="n">
        <v>0</v>
      </c>
      <c r="F1495" s="72" t="n">
        <v>0</v>
      </c>
    </row>
    <row r="1496">
      <c r="C1496" s="13" t="n">
        <v>157</v>
      </c>
      <c r="D1496" s="72" t="n">
        <v>0</v>
      </c>
      <c r="E1496" s="72" t="n">
        <v>0</v>
      </c>
      <c r="F1496" s="72" t="n">
        <v>0</v>
      </c>
    </row>
    <row r="1497">
      <c r="C1497" s="13" t="n">
        <v>158</v>
      </c>
      <c r="D1497" s="72" t="n">
        <v>0</v>
      </c>
      <c r="E1497" s="72" t="n">
        <v>0</v>
      </c>
      <c r="F1497" s="72" t="n">
        <v>0</v>
      </c>
    </row>
    <row r="1498">
      <c r="C1498" s="13" t="n">
        <v>159</v>
      </c>
      <c r="D1498" s="72" t="n">
        <v>0</v>
      </c>
      <c r="E1498" s="72" t="n">
        <v>0</v>
      </c>
      <c r="F1498" s="72" t="n">
        <v>0</v>
      </c>
    </row>
    <row r="1499">
      <c r="C1499" s="13" t="n">
        <v>160</v>
      </c>
      <c r="D1499" s="72" t="n">
        <v>0</v>
      </c>
      <c r="E1499" s="72" t="n">
        <v>0</v>
      </c>
      <c r="F1499" s="72" t="n">
        <v>0</v>
      </c>
    </row>
    <row r="1500">
      <c r="C1500" s="13" t="n">
        <v>161</v>
      </c>
      <c r="D1500" s="72" t="n">
        <v>0</v>
      </c>
      <c r="E1500" s="72" t="n">
        <v>0</v>
      </c>
      <c r="F1500" s="72" t="n">
        <v>0</v>
      </c>
    </row>
    <row r="1501">
      <c r="C1501" s="13" t="n">
        <v>162</v>
      </c>
      <c r="D1501" s="72" t="n">
        <v>0</v>
      </c>
      <c r="E1501" s="72" t="n">
        <v>0</v>
      </c>
      <c r="F1501" s="72" t="n">
        <v>0</v>
      </c>
    </row>
    <row r="1502">
      <c r="C1502" s="13" t="n">
        <v>163</v>
      </c>
      <c r="D1502" s="72" t="n">
        <v>0</v>
      </c>
      <c r="E1502" s="72" t="n">
        <v>0</v>
      </c>
      <c r="F1502" s="72" t="n">
        <v>0</v>
      </c>
    </row>
    <row r="1503">
      <c r="C1503" s="13" t="n">
        <v>164</v>
      </c>
      <c r="D1503" s="72" t="n">
        <v>0</v>
      </c>
      <c r="E1503" s="72" t="n">
        <v>0</v>
      </c>
      <c r="F1503" s="72" t="n">
        <v>0</v>
      </c>
    </row>
    <row r="1504">
      <c r="C1504" s="13" t="n">
        <v>165</v>
      </c>
      <c r="D1504" s="72" t="n">
        <v>0</v>
      </c>
      <c r="E1504" s="72" t="n">
        <v>0</v>
      </c>
      <c r="F1504" s="72" t="n">
        <v>0</v>
      </c>
    </row>
    <row r="1505">
      <c r="C1505" s="13" t="n">
        <v>166</v>
      </c>
      <c r="D1505" s="72" t="n">
        <v>0</v>
      </c>
      <c r="E1505" s="72" t="n">
        <v>0</v>
      </c>
      <c r="F1505" s="72" t="n">
        <v>0</v>
      </c>
    </row>
    <row r="1506">
      <c r="C1506" s="13" t="n">
        <v>167</v>
      </c>
      <c r="D1506" s="72" t="n">
        <v>0</v>
      </c>
      <c r="E1506" s="72" t="n">
        <v>0</v>
      </c>
      <c r="F1506" s="72" t="n">
        <v>0</v>
      </c>
    </row>
    <row r="1507">
      <c r="C1507" s="13" t="n">
        <v>168</v>
      </c>
      <c r="D1507" s="72" t="n">
        <v>0</v>
      </c>
      <c r="E1507" s="72" t="n">
        <v>0</v>
      </c>
      <c r="F1507" s="72" t="n">
        <v>0</v>
      </c>
    </row>
    <row r="1508">
      <c r="C1508" s="13" t="n">
        <v>169</v>
      </c>
      <c r="D1508" s="72" t="n">
        <v>0</v>
      </c>
      <c r="E1508" s="72" t="n">
        <v>0</v>
      </c>
      <c r="F1508" s="72" t="n">
        <v>0</v>
      </c>
    </row>
    <row r="1509">
      <c r="C1509" s="13" t="n">
        <v>170</v>
      </c>
      <c r="D1509" s="72" t="n">
        <v>0</v>
      </c>
      <c r="E1509" s="72" t="n">
        <v>0</v>
      </c>
      <c r="F1509" s="72" t="n">
        <v>0</v>
      </c>
    </row>
    <row r="1510">
      <c r="C1510" s="13" t="n">
        <v>171</v>
      </c>
      <c r="D1510" s="72" t="n">
        <v>0</v>
      </c>
      <c r="E1510" s="72" t="n">
        <v>0</v>
      </c>
      <c r="F1510" s="72" t="n">
        <v>0</v>
      </c>
    </row>
    <row r="1511">
      <c r="C1511" s="13" t="n">
        <v>172</v>
      </c>
      <c r="D1511" s="72" t="n">
        <v>0</v>
      </c>
      <c r="E1511" s="72" t="n">
        <v>0</v>
      </c>
      <c r="F1511" s="72" t="n">
        <v>0</v>
      </c>
    </row>
    <row r="1512">
      <c r="C1512" s="13" t="n">
        <v>173</v>
      </c>
      <c r="D1512" s="72" t="n">
        <v>0</v>
      </c>
      <c r="E1512" s="72" t="n">
        <v>0</v>
      </c>
      <c r="F1512" s="72" t="n">
        <v>0</v>
      </c>
    </row>
    <row r="1513">
      <c r="C1513" s="13" t="n">
        <v>174</v>
      </c>
      <c r="D1513" s="72" t="n">
        <v>0</v>
      </c>
      <c r="E1513" s="72" t="n">
        <v>0</v>
      </c>
      <c r="F1513" s="72" t="n">
        <v>0</v>
      </c>
    </row>
    <row r="1514">
      <c r="C1514" s="13" t="n">
        <v>175</v>
      </c>
      <c r="D1514" s="72" t="n">
        <v>0</v>
      </c>
      <c r="E1514" s="72" t="n">
        <v>0</v>
      </c>
      <c r="F1514" s="72" t="n">
        <v>0</v>
      </c>
    </row>
    <row r="1515">
      <c r="C1515" s="13" t="n">
        <v>176</v>
      </c>
      <c r="D1515" s="72" t="n">
        <v>0</v>
      </c>
      <c r="E1515" s="72" t="n">
        <v>0</v>
      </c>
      <c r="F1515" s="72" t="n">
        <v>0</v>
      </c>
    </row>
    <row r="1516">
      <c r="C1516" s="13" t="n">
        <v>177</v>
      </c>
      <c r="D1516" s="72" t="n">
        <v>0</v>
      </c>
      <c r="E1516" s="72" t="n">
        <v>0</v>
      </c>
      <c r="F1516" s="72" t="n">
        <v>0</v>
      </c>
    </row>
    <row r="1517">
      <c r="C1517" s="13" t="n">
        <v>178</v>
      </c>
      <c r="D1517" s="72" t="n">
        <v>0</v>
      </c>
      <c r="E1517" s="72" t="n">
        <v>0</v>
      </c>
      <c r="F1517" s="72" t="n">
        <v>0</v>
      </c>
    </row>
    <row r="1518">
      <c r="C1518" s="13" t="n">
        <v>179</v>
      </c>
      <c r="D1518" s="72" t="n">
        <v>0</v>
      </c>
      <c r="E1518" s="72" t="n">
        <v>0</v>
      </c>
      <c r="F1518" s="72" t="n">
        <v>0</v>
      </c>
    </row>
    <row r="1519">
      <c r="C1519" s="13" t="n">
        <v>180</v>
      </c>
      <c r="D1519" s="72" t="n">
        <v>0</v>
      </c>
      <c r="E1519" s="72" t="n">
        <v>0</v>
      </c>
      <c r="F1519" s="72" t="n">
        <v>0</v>
      </c>
    </row>
    <row r="1520">
      <c r="C1520" s="13" t="n">
        <v>181</v>
      </c>
      <c r="D1520" s="72" t="n">
        <v>0</v>
      </c>
      <c r="E1520" s="72" t="n">
        <v>0</v>
      </c>
      <c r="F1520" s="72" t="n">
        <v>0</v>
      </c>
    </row>
    <row r="1521">
      <c r="C1521" s="13" t="n">
        <v>182</v>
      </c>
      <c r="D1521" s="72" t="n">
        <v>0</v>
      </c>
      <c r="E1521" s="72" t="n">
        <v>0</v>
      </c>
      <c r="F1521" s="72" t="n">
        <v>0</v>
      </c>
    </row>
    <row r="1522">
      <c r="C1522" s="13" t="n">
        <v>183</v>
      </c>
      <c r="D1522" s="72" t="n">
        <v>0</v>
      </c>
      <c r="E1522" s="72" t="n">
        <v>0</v>
      </c>
      <c r="F1522" s="72" t="n">
        <v>0</v>
      </c>
    </row>
    <row r="1523">
      <c r="C1523" s="13" t="n">
        <v>184</v>
      </c>
      <c r="D1523" s="72" t="n">
        <v>0</v>
      </c>
      <c r="E1523" s="72" t="n">
        <v>0</v>
      </c>
      <c r="F1523" s="72" t="n">
        <v>0</v>
      </c>
    </row>
    <row r="1524">
      <c r="C1524" s="13" t="n">
        <v>185</v>
      </c>
      <c r="D1524" s="72" t="n">
        <v>0</v>
      </c>
      <c r="E1524" s="72" t="n">
        <v>0</v>
      </c>
      <c r="F1524" s="72" t="n">
        <v>0</v>
      </c>
    </row>
    <row r="1525">
      <c r="C1525" s="13" t="n">
        <v>186</v>
      </c>
      <c r="D1525" s="72" t="n">
        <v>0</v>
      </c>
      <c r="E1525" s="72" t="n">
        <v>0</v>
      </c>
      <c r="F1525" s="72" t="n">
        <v>0</v>
      </c>
    </row>
    <row r="1526">
      <c r="C1526" s="13" t="n">
        <v>187</v>
      </c>
      <c r="D1526" s="72" t="n">
        <v>0</v>
      </c>
      <c r="E1526" s="72" t="n">
        <v>0</v>
      </c>
      <c r="F1526" s="72" t="n">
        <v>0</v>
      </c>
    </row>
    <row r="1527">
      <c r="C1527" s="13" t="n">
        <v>188</v>
      </c>
      <c r="D1527" s="72" t="n">
        <v>0</v>
      </c>
      <c r="E1527" s="72" t="n">
        <v>0</v>
      </c>
      <c r="F1527" s="72" t="n">
        <v>0</v>
      </c>
    </row>
    <row r="1528">
      <c r="C1528" s="13" t="n">
        <v>189</v>
      </c>
      <c r="D1528" s="72" t="n">
        <v>0</v>
      </c>
      <c r="E1528" s="72" t="n">
        <v>0</v>
      </c>
      <c r="F1528" s="72" t="n">
        <v>0</v>
      </c>
    </row>
    <row r="1529">
      <c r="C1529" s="13" t="n">
        <v>190</v>
      </c>
      <c r="D1529" s="72" t="n">
        <v>0</v>
      </c>
      <c r="E1529" s="72" t="n">
        <v>0</v>
      </c>
      <c r="F1529" s="72" t="n">
        <v>0</v>
      </c>
    </row>
    <row r="1530">
      <c r="C1530" s="13" t="n">
        <v>191</v>
      </c>
      <c r="D1530" s="72" t="n">
        <v>0</v>
      </c>
      <c r="E1530" s="72" t="n">
        <v>0</v>
      </c>
      <c r="F1530" s="72" t="n">
        <v>0</v>
      </c>
    </row>
    <row r="1531">
      <c r="C1531" s="13" t="n">
        <v>192</v>
      </c>
      <c r="D1531" s="72" t="n">
        <v>0</v>
      </c>
      <c r="E1531" s="72" t="n">
        <v>0</v>
      </c>
      <c r="F1531" s="72" t="n">
        <v>0</v>
      </c>
    </row>
    <row r="1532">
      <c r="C1532" s="13" t="n">
        <v>193</v>
      </c>
      <c r="D1532" s="72" t="n">
        <v>0</v>
      </c>
      <c r="E1532" s="72" t="n">
        <v>0</v>
      </c>
      <c r="F1532" s="72" t="n">
        <v>0</v>
      </c>
    </row>
    <row r="1533">
      <c r="C1533" s="13" t="n">
        <v>194</v>
      </c>
      <c r="D1533" s="72" t="n">
        <v>0</v>
      </c>
      <c r="E1533" s="72" t="n">
        <v>0</v>
      </c>
      <c r="F1533" s="72" t="n">
        <v>0</v>
      </c>
    </row>
    <row r="1534">
      <c r="C1534" s="13" t="n">
        <v>195</v>
      </c>
      <c r="D1534" s="72" t="n">
        <v>0</v>
      </c>
      <c r="E1534" s="72" t="n">
        <v>0</v>
      </c>
      <c r="F1534" s="72" t="n">
        <v>0</v>
      </c>
    </row>
    <row r="1535">
      <c r="C1535" s="13" t="n">
        <v>196</v>
      </c>
      <c r="D1535" s="72" t="n">
        <v>0</v>
      </c>
      <c r="E1535" s="72" t="n">
        <v>0</v>
      </c>
      <c r="F1535" s="72" t="n">
        <v>0</v>
      </c>
    </row>
    <row r="1536">
      <c r="C1536" s="13" t="n">
        <v>197</v>
      </c>
      <c r="D1536" s="72" t="n">
        <v>0</v>
      </c>
      <c r="E1536" s="72" t="n">
        <v>0</v>
      </c>
      <c r="F1536" s="72" t="n">
        <v>0</v>
      </c>
    </row>
    <row r="1537">
      <c r="C1537" s="13" t="n">
        <v>198</v>
      </c>
      <c r="D1537" s="72" t="n">
        <v>0</v>
      </c>
      <c r="E1537" s="72" t="n">
        <v>0</v>
      </c>
      <c r="F1537" s="72" t="n">
        <v>0</v>
      </c>
    </row>
    <row r="1539">
      <c r="B1539" s="67" t="inlineStr">
        <is>
          <t>Results</t>
        </is>
      </c>
      <c r="C1539" s="71" t="inlineStr">
        <is>
          <t>bRhor</t>
        </is>
      </c>
      <c r="D1539" s="13" t="n">
        <v>22</v>
      </c>
      <c r="E1539" s="13" t="n">
        <v>23</v>
      </c>
      <c r="F1539" s="13" t="n">
        <v>24</v>
      </c>
    </row>
    <row r="1540">
      <c r="B1540" s="18" t="n"/>
      <c r="C1540" s="13" t="n">
        <v>9</v>
      </c>
      <c r="D1540" s="72" t="n">
        <v>0</v>
      </c>
      <c r="E1540" s="72" t="n">
        <v>0</v>
      </c>
      <c r="F1540" s="72" t="n">
        <v>0</v>
      </c>
    </row>
    <row r="1541">
      <c r="B1541" s="18" t="n"/>
      <c r="C1541" s="13" t="n">
        <v>10</v>
      </c>
      <c r="D1541" s="72" t="n">
        <v>0</v>
      </c>
      <c r="E1541" s="72" t="n">
        <v>0</v>
      </c>
      <c r="F1541" s="72" t="n">
        <v>0</v>
      </c>
    </row>
    <row r="1542">
      <c r="C1542" s="13" t="n">
        <v>11</v>
      </c>
      <c r="D1542" s="72" t="n">
        <v>0</v>
      </c>
      <c r="E1542" s="72" t="n">
        <v>0</v>
      </c>
      <c r="F1542" s="72" t="n">
        <v>0</v>
      </c>
    </row>
    <row r="1543">
      <c r="C1543" s="13" t="n">
        <v>12</v>
      </c>
      <c r="D1543" s="72" t="n">
        <v>0</v>
      </c>
      <c r="E1543" s="72" t="n">
        <v>0</v>
      </c>
      <c r="F1543" s="72" t="n">
        <v>0</v>
      </c>
    </row>
    <row r="1544">
      <c r="C1544" s="13" t="n">
        <v>13</v>
      </c>
      <c r="D1544" s="72" t="n">
        <v>0</v>
      </c>
      <c r="E1544" s="72" t="n">
        <v>0</v>
      </c>
      <c r="F1544" s="72" t="n">
        <v>0</v>
      </c>
    </row>
    <row r="1545">
      <c r="C1545" s="13" t="n">
        <v>14</v>
      </c>
      <c r="D1545" s="72" t="n">
        <v>0</v>
      </c>
      <c r="E1545" s="72" t="n">
        <v>0</v>
      </c>
      <c r="F1545" s="72" t="n">
        <v>0</v>
      </c>
    </row>
    <row r="1546">
      <c r="C1546" s="13" t="n">
        <v>15</v>
      </c>
      <c r="D1546" s="72" t="n">
        <v>0</v>
      </c>
      <c r="E1546" s="72" t="n">
        <v>0</v>
      </c>
      <c r="F1546" s="72" t="n">
        <v>0</v>
      </c>
    </row>
    <row r="1547">
      <c r="C1547" s="13" t="n">
        <v>16</v>
      </c>
      <c r="D1547" s="72" t="n">
        <v>0</v>
      </c>
      <c r="E1547" s="72" t="n">
        <v>0</v>
      </c>
      <c r="F1547" s="72" t="n">
        <v>0</v>
      </c>
    </row>
    <row r="1548">
      <c r="C1548" s="13" t="n">
        <v>17</v>
      </c>
      <c r="D1548" s="72" t="n">
        <v>0</v>
      </c>
      <c r="E1548" s="72" t="n">
        <v>0</v>
      </c>
      <c r="F1548" s="72" t="n">
        <v>0</v>
      </c>
    </row>
    <row r="1549">
      <c r="C1549" s="13" t="n">
        <v>18</v>
      </c>
      <c r="D1549" s="72" t="n">
        <v>0</v>
      </c>
      <c r="E1549" s="72" t="n">
        <v>0</v>
      </c>
      <c r="F1549" s="72" t="n">
        <v>0</v>
      </c>
    </row>
    <row r="1550">
      <c r="C1550" s="13" t="n">
        <v>19</v>
      </c>
      <c r="D1550" s="72" t="n">
        <v>0</v>
      </c>
      <c r="E1550" s="72" t="n">
        <v>0</v>
      </c>
      <c r="F1550" s="72" t="n">
        <v>0</v>
      </c>
    </row>
    <row r="1551">
      <c r="C1551" s="13" t="n">
        <v>20</v>
      </c>
      <c r="D1551" s="72" t="n">
        <v>0</v>
      </c>
      <c r="E1551" s="72" t="n">
        <v>0</v>
      </c>
      <c r="F1551" s="72" t="n">
        <v>0</v>
      </c>
    </row>
    <row r="1552">
      <c r="C1552" s="13" t="n">
        <v>21</v>
      </c>
      <c r="D1552" s="72" t="n">
        <v>0</v>
      </c>
      <c r="E1552" s="72" t="n">
        <v>0</v>
      </c>
      <c r="F1552" s="72" t="n">
        <v>0</v>
      </c>
    </row>
    <row r="1553">
      <c r="C1553" s="13" t="n">
        <v>22</v>
      </c>
      <c r="D1553" s="72" t="n">
        <v>0</v>
      </c>
      <c r="E1553" s="72" t="n">
        <v>0</v>
      </c>
      <c r="F1553" s="72" t="n">
        <v>0</v>
      </c>
    </row>
    <row r="1554">
      <c r="C1554" s="13" t="n">
        <v>23</v>
      </c>
      <c r="D1554" s="72" t="n">
        <v>0</v>
      </c>
      <c r="E1554" s="72" t="n">
        <v>0</v>
      </c>
      <c r="F1554" s="72" t="n">
        <v>0</v>
      </c>
    </row>
    <row r="1555">
      <c r="C1555" s="13" t="n">
        <v>24</v>
      </c>
      <c r="D1555" s="72" t="n">
        <v>0</v>
      </c>
      <c r="E1555" s="72" t="n">
        <v>0</v>
      </c>
      <c r="F1555" s="72" t="n">
        <v>0</v>
      </c>
    </row>
    <row r="1556">
      <c r="C1556" s="13" t="n">
        <v>25</v>
      </c>
      <c r="D1556" s="72" t="n">
        <v>0</v>
      </c>
      <c r="E1556" s="72" t="n">
        <v>0</v>
      </c>
      <c r="F1556" s="72" t="n">
        <v>0</v>
      </c>
    </row>
    <row r="1557">
      <c r="C1557" s="13" t="n">
        <v>26</v>
      </c>
      <c r="D1557" s="72" t="n">
        <v>0</v>
      </c>
      <c r="E1557" s="72" t="n">
        <v>0</v>
      </c>
      <c r="F1557" s="72" t="n">
        <v>0</v>
      </c>
    </row>
    <row r="1558">
      <c r="C1558" s="13" t="n">
        <v>27</v>
      </c>
      <c r="D1558" s="72" t="n">
        <v>0</v>
      </c>
      <c r="E1558" s="72" t="n">
        <v>0</v>
      </c>
      <c r="F1558" s="72" t="n">
        <v>0</v>
      </c>
    </row>
    <row r="1559">
      <c r="C1559" s="13" t="n">
        <v>28</v>
      </c>
      <c r="D1559" s="72" t="n">
        <v>0</v>
      </c>
      <c r="E1559" s="72" t="n">
        <v>0</v>
      </c>
      <c r="F1559" s="72" t="n">
        <v>0</v>
      </c>
    </row>
    <row r="1560">
      <c r="C1560" s="13" t="n">
        <v>29</v>
      </c>
      <c r="D1560" s="72" t="n">
        <v>0</v>
      </c>
      <c r="E1560" s="72" t="n">
        <v>0</v>
      </c>
      <c r="F1560" s="72" t="n">
        <v>0</v>
      </c>
    </row>
    <row r="1561">
      <c r="C1561" s="13" t="n">
        <v>30</v>
      </c>
      <c r="D1561" s="72" t="n">
        <v>0</v>
      </c>
      <c r="E1561" s="72" t="n">
        <v>0</v>
      </c>
      <c r="F1561" s="72" t="n">
        <v>0</v>
      </c>
    </row>
    <row r="1562">
      <c r="C1562" s="13" t="n">
        <v>31</v>
      </c>
      <c r="D1562" s="72" t="n">
        <v>0</v>
      </c>
      <c r="E1562" s="72" t="n">
        <v>0</v>
      </c>
      <c r="F1562" s="72" t="n">
        <v>0</v>
      </c>
    </row>
    <row r="1563">
      <c r="C1563" s="13" t="n">
        <v>32</v>
      </c>
      <c r="D1563" s="72" t="n">
        <v>0</v>
      </c>
      <c r="E1563" s="72" t="n">
        <v>0</v>
      </c>
      <c r="F1563" s="72" t="n">
        <v>0</v>
      </c>
    </row>
    <row r="1564">
      <c r="C1564" s="13" t="n">
        <v>33</v>
      </c>
      <c r="D1564" s="72" t="n">
        <v>0</v>
      </c>
      <c r="E1564" s="72" t="n">
        <v>0</v>
      </c>
      <c r="F1564" s="72" t="n">
        <v>0</v>
      </c>
    </row>
    <row r="1565">
      <c r="C1565" s="13" t="n">
        <v>34</v>
      </c>
      <c r="D1565" s="72" t="n">
        <v>0</v>
      </c>
      <c r="E1565" s="72" t="n">
        <v>0</v>
      </c>
      <c r="F1565" s="72" t="n">
        <v>0</v>
      </c>
    </row>
    <row r="1566">
      <c r="C1566" s="13" t="n">
        <v>35</v>
      </c>
      <c r="D1566" s="72" t="n">
        <v>0</v>
      </c>
      <c r="E1566" s="72" t="n">
        <v>0</v>
      </c>
      <c r="F1566" s="72" t="n">
        <v>0</v>
      </c>
    </row>
    <row r="1567">
      <c r="C1567" s="13" t="n">
        <v>36</v>
      </c>
      <c r="D1567" s="72" t="n">
        <v>0</v>
      </c>
      <c r="E1567" s="72" t="n">
        <v>0</v>
      </c>
      <c r="F1567" s="72" t="n">
        <v>0</v>
      </c>
    </row>
    <row r="1568">
      <c r="C1568" s="13" t="n">
        <v>37</v>
      </c>
      <c r="D1568" s="72" t="n">
        <v>0</v>
      </c>
      <c r="E1568" s="72" t="n">
        <v>0</v>
      </c>
      <c r="F1568" s="72" t="n">
        <v>0</v>
      </c>
    </row>
    <row r="1569">
      <c r="C1569" s="13" t="n">
        <v>38</v>
      </c>
      <c r="D1569" s="72" t="n">
        <v>0</v>
      </c>
      <c r="E1569" s="72" t="n">
        <v>0</v>
      </c>
      <c r="F1569" s="72" t="n">
        <v>0</v>
      </c>
    </row>
    <row r="1570">
      <c r="C1570" s="13" t="n">
        <v>39</v>
      </c>
      <c r="D1570" s="72" t="n">
        <v>0</v>
      </c>
      <c r="E1570" s="72" t="n">
        <v>0</v>
      </c>
      <c r="F1570" s="72" t="n">
        <v>0</v>
      </c>
    </row>
    <row r="1571">
      <c r="C1571" s="13" t="n">
        <v>40</v>
      </c>
      <c r="D1571" s="72" t="n">
        <v>0</v>
      </c>
      <c r="E1571" s="72" t="n">
        <v>0</v>
      </c>
      <c r="F1571" s="72" t="n">
        <v>0</v>
      </c>
    </row>
    <row r="1572">
      <c r="C1572" s="13" t="n">
        <v>41</v>
      </c>
      <c r="D1572" s="72" t="n">
        <v>0</v>
      </c>
      <c r="E1572" s="72" t="n">
        <v>0</v>
      </c>
      <c r="F1572" s="72" t="n">
        <v>0</v>
      </c>
    </row>
    <row r="1573">
      <c r="C1573" s="13" t="n">
        <v>42</v>
      </c>
      <c r="D1573" s="72" t="n">
        <v>0</v>
      </c>
      <c r="E1573" s="72" t="n">
        <v>0</v>
      </c>
      <c r="F1573" s="72" t="n">
        <v>0</v>
      </c>
    </row>
    <row r="1574">
      <c r="C1574" s="13" t="n">
        <v>43</v>
      </c>
      <c r="D1574" s="72" t="n">
        <v>0</v>
      </c>
      <c r="E1574" s="72" t="n">
        <v>0</v>
      </c>
      <c r="F1574" s="72" t="n">
        <v>0</v>
      </c>
    </row>
    <row r="1575">
      <c r="C1575" s="13" t="n">
        <v>44</v>
      </c>
      <c r="D1575" s="72" t="n">
        <v>0</v>
      </c>
      <c r="E1575" s="72" t="n">
        <v>0</v>
      </c>
      <c r="F1575" s="72" t="n">
        <v>0</v>
      </c>
    </row>
    <row r="1576">
      <c r="C1576" s="13" t="n">
        <v>45</v>
      </c>
      <c r="D1576" s="72" t="n">
        <v>0</v>
      </c>
      <c r="E1576" s="72" t="n">
        <v>0</v>
      </c>
      <c r="F1576" s="72" t="n">
        <v>0</v>
      </c>
    </row>
    <row r="1577">
      <c r="C1577" s="13" t="n">
        <v>46</v>
      </c>
      <c r="D1577" s="72" t="n">
        <v>0</v>
      </c>
      <c r="E1577" s="72" t="n">
        <v>0</v>
      </c>
      <c r="F1577" s="72" t="n">
        <v>0</v>
      </c>
    </row>
    <row r="1578">
      <c r="C1578" s="13" t="n">
        <v>47</v>
      </c>
      <c r="D1578" s="72" t="n">
        <v>0</v>
      </c>
      <c r="E1578" s="72" t="n">
        <v>0</v>
      </c>
      <c r="F1578" s="72" t="n">
        <v>0</v>
      </c>
    </row>
    <row r="1579">
      <c r="C1579" s="13" t="n">
        <v>48</v>
      </c>
      <c r="D1579" s="72" t="n">
        <v>0</v>
      </c>
      <c r="E1579" s="72" t="n">
        <v>0</v>
      </c>
      <c r="F1579" s="72" t="n">
        <v>0</v>
      </c>
    </row>
    <row r="1580">
      <c r="C1580" s="13" t="n">
        <v>49</v>
      </c>
      <c r="D1580" s="72" t="n">
        <v>1</v>
      </c>
      <c r="E1580" s="72" t="n">
        <v>0</v>
      </c>
      <c r="F1580" s="72" t="n">
        <v>0</v>
      </c>
    </row>
    <row r="1581">
      <c r="C1581" s="13" t="n">
        <v>50</v>
      </c>
      <c r="D1581" s="72" t="n">
        <v>0</v>
      </c>
      <c r="E1581" s="72" t="n">
        <v>0</v>
      </c>
      <c r="F1581" s="72" t="n">
        <v>0</v>
      </c>
    </row>
    <row r="1582">
      <c r="C1582" s="13" t="n">
        <v>51</v>
      </c>
      <c r="D1582" s="72" t="n">
        <v>0</v>
      </c>
      <c r="E1582" s="72" t="n">
        <v>0</v>
      </c>
      <c r="F1582" s="72" t="n">
        <v>0</v>
      </c>
    </row>
    <row r="1583">
      <c r="C1583" s="13" t="n">
        <v>52</v>
      </c>
      <c r="D1583" s="72" t="n">
        <v>0</v>
      </c>
      <c r="E1583" s="72" t="n">
        <v>0</v>
      </c>
      <c r="F1583" s="72" t="n">
        <v>0</v>
      </c>
    </row>
    <row r="1584">
      <c r="C1584" s="13" t="n">
        <v>53</v>
      </c>
      <c r="D1584" s="72" t="n">
        <v>0</v>
      </c>
      <c r="E1584" s="72" t="n">
        <v>0</v>
      </c>
      <c r="F1584" s="72" t="n">
        <v>0</v>
      </c>
    </row>
    <row r="1585">
      <c r="C1585" s="13" t="n">
        <v>54</v>
      </c>
      <c r="D1585" s="72" t="n">
        <v>0</v>
      </c>
      <c r="E1585" s="72" t="n">
        <v>0</v>
      </c>
      <c r="F1585" s="72" t="n">
        <v>0</v>
      </c>
    </row>
    <row r="1586">
      <c r="C1586" s="13" t="n">
        <v>55</v>
      </c>
      <c r="D1586" s="72" t="n">
        <v>0</v>
      </c>
      <c r="E1586" s="72" t="n">
        <v>0</v>
      </c>
      <c r="F1586" s="72" t="n">
        <v>0</v>
      </c>
    </row>
    <row r="1587">
      <c r="C1587" s="13" t="n">
        <v>56</v>
      </c>
      <c r="D1587" s="72" t="n">
        <v>0</v>
      </c>
      <c r="E1587" s="72" t="n">
        <v>0</v>
      </c>
      <c r="F1587" s="72" t="n">
        <v>0</v>
      </c>
    </row>
    <row r="1588">
      <c r="C1588" s="13" t="n">
        <v>57</v>
      </c>
      <c r="D1588" s="72" t="n">
        <v>0</v>
      </c>
      <c r="E1588" s="72" t="n">
        <v>0</v>
      </c>
      <c r="F1588" s="72" t="n">
        <v>0</v>
      </c>
    </row>
    <row r="1589">
      <c r="C1589" s="13" t="n">
        <v>58</v>
      </c>
      <c r="D1589" s="72" t="n">
        <v>0</v>
      </c>
      <c r="E1589" s="72" t="n">
        <v>0</v>
      </c>
      <c r="F1589" s="72" t="n">
        <v>0</v>
      </c>
    </row>
    <row r="1590">
      <c r="C1590" s="13" t="n">
        <v>59</v>
      </c>
      <c r="D1590" s="72" t="n">
        <v>0</v>
      </c>
      <c r="E1590" s="72" t="n">
        <v>0</v>
      </c>
      <c r="F1590" s="72" t="n">
        <v>0</v>
      </c>
    </row>
    <row r="1591">
      <c r="C1591" s="13" t="n">
        <v>60</v>
      </c>
      <c r="D1591" s="72" t="n">
        <v>0</v>
      </c>
      <c r="E1591" s="72" t="n">
        <v>0</v>
      </c>
      <c r="F1591" s="72" t="n">
        <v>0</v>
      </c>
    </row>
    <row r="1592">
      <c r="C1592" s="13" t="n">
        <v>61</v>
      </c>
      <c r="D1592" s="72" t="n">
        <v>0</v>
      </c>
      <c r="E1592" s="72" t="n">
        <v>0</v>
      </c>
      <c r="F1592" s="72" t="n">
        <v>0</v>
      </c>
    </row>
    <row r="1593">
      <c r="C1593" s="13" t="n">
        <v>62</v>
      </c>
      <c r="D1593" s="72" t="n">
        <v>0</v>
      </c>
      <c r="E1593" s="72" t="n">
        <v>0</v>
      </c>
      <c r="F1593" s="72" t="n">
        <v>0</v>
      </c>
    </row>
    <row r="1594">
      <c r="C1594" s="13" t="n">
        <v>63</v>
      </c>
      <c r="D1594" s="72" t="n">
        <v>0</v>
      </c>
      <c r="E1594" s="72" t="n">
        <v>0</v>
      </c>
      <c r="F1594" s="72" t="n">
        <v>0</v>
      </c>
    </row>
    <row r="1595">
      <c r="C1595" s="13" t="n">
        <v>64</v>
      </c>
      <c r="D1595" s="72" t="n">
        <v>0</v>
      </c>
      <c r="E1595" s="72" t="n">
        <v>0</v>
      </c>
      <c r="F1595" s="72" t="n">
        <v>0</v>
      </c>
    </row>
    <row r="1596">
      <c r="C1596" s="13" t="n">
        <v>65</v>
      </c>
      <c r="D1596" s="72" t="n">
        <v>0</v>
      </c>
      <c r="E1596" s="72" t="n">
        <v>0</v>
      </c>
      <c r="F1596" s="72" t="n">
        <v>0</v>
      </c>
    </row>
    <row r="1597">
      <c r="C1597" s="13" t="n">
        <v>66</v>
      </c>
      <c r="D1597" s="72" t="n">
        <v>0</v>
      </c>
      <c r="E1597" s="72" t="n">
        <v>0</v>
      </c>
      <c r="F1597" s="72" t="n">
        <v>0</v>
      </c>
    </row>
    <row r="1598">
      <c r="C1598" s="13" t="n">
        <v>67</v>
      </c>
      <c r="D1598" s="72" t="n">
        <v>0</v>
      </c>
      <c r="E1598" s="72" t="n">
        <v>0</v>
      </c>
      <c r="F1598" s="72" t="n">
        <v>0</v>
      </c>
    </row>
    <row r="1599">
      <c r="C1599" s="13" t="n">
        <v>68</v>
      </c>
      <c r="D1599" s="72" t="n">
        <v>0</v>
      </c>
      <c r="E1599" s="72" t="n">
        <v>0</v>
      </c>
      <c r="F1599" s="72" t="n">
        <v>0</v>
      </c>
    </row>
    <row r="1600">
      <c r="C1600" s="13" t="n">
        <v>69</v>
      </c>
      <c r="D1600" s="72" t="n">
        <v>0</v>
      </c>
      <c r="E1600" s="72" t="n">
        <v>0</v>
      </c>
      <c r="F1600" s="72" t="n">
        <v>0</v>
      </c>
    </row>
    <row r="1601">
      <c r="C1601" s="13" t="n">
        <v>70</v>
      </c>
      <c r="D1601" s="72" t="n">
        <v>0</v>
      </c>
      <c r="E1601" s="72" t="n">
        <v>0</v>
      </c>
      <c r="F1601" s="72" t="n">
        <v>0</v>
      </c>
    </row>
    <row r="1602">
      <c r="C1602" s="13" t="n">
        <v>71</v>
      </c>
      <c r="D1602" s="72" t="n">
        <v>0</v>
      </c>
      <c r="E1602" s="72" t="n">
        <v>0</v>
      </c>
      <c r="F1602" s="72" t="n">
        <v>0</v>
      </c>
    </row>
    <row r="1603">
      <c r="C1603" s="13" t="n">
        <v>72</v>
      </c>
      <c r="D1603" s="72" t="n">
        <v>0</v>
      </c>
      <c r="E1603" s="72" t="n">
        <v>0</v>
      </c>
      <c r="F1603" s="72" t="n">
        <v>0</v>
      </c>
    </row>
    <row r="1604">
      <c r="C1604" s="13" t="n">
        <v>73</v>
      </c>
      <c r="D1604" s="72" t="n">
        <v>0</v>
      </c>
      <c r="E1604" s="72" t="n">
        <v>0</v>
      </c>
      <c r="F1604" s="72" t="n">
        <v>0</v>
      </c>
    </row>
    <row r="1605">
      <c r="C1605" s="13" t="n">
        <v>74</v>
      </c>
      <c r="D1605" s="72" t="n">
        <v>0</v>
      </c>
      <c r="E1605" s="72" t="n">
        <v>0</v>
      </c>
      <c r="F1605" s="72" t="n">
        <v>0</v>
      </c>
    </row>
    <row r="1606">
      <c r="C1606" s="13" t="n">
        <v>75</v>
      </c>
      <c r="D1606" s="72" t="n">
        <v>0</v>
      </c>
      <c r="E1606" s="72" t="n">
        <v>0</v>
      </c>
      <c r="F1606" s="72" t="n">
        <v>0</v>
      </c>
    </row>
    <row r="1607">
      <c r="C1607" s="13" t="n">
        <v>76</v>
      </c>
      <c r="D1607" s="72" t="n">
        <v>0</v>
      </c>
      <c r="E1607" s="72" t="n">
        <v>0</v>
      </c>
      <c r="F1607" s="72" t="n">
        <v>0</v>
      </c>
    </row>
    <row r="1608">
      <c r="C1608" s="13" t="n">
        <v>77</v>
      </c>
      <c r="D1608" s="72" t="n">
        <v>0</v>
      </c>
      <c r="E1608" s="72" t="n">
        <v>0</v>
      </c>
      <c r="F1608" s="72" t="n">
        <v>0</v>
      </c>
    </row>
    <row r="1609">
      <c r="C1609" s="13" t="n">
        <v>78</v>
      </c>
      <c r="D1609" s="72" t="n">
        <v>0</v>
      </c>
      <c r="E1609" s="72" t="n">
        <v>0</v>
      </c>
      <c r="F1609" s="72" t="n">
        <v>0</v>
      </c>
    </row>
    <row r="1610">
      <c r="C1610" s="13" t="n">
        <v>79</v>
      </c>
      <c r="D1610" s="72" t="n">
        <v>0</v>
      </c>
      <c r="E1610" s="72" t="n">
        <v>0</v>
      </c>
      <c r="F1610" s="72" t="n">
        <v>0</v>
      </c>
    </row>
    <row r="1611">
      <c r="C1611" s="13" t="n">
        <v>80</v>
      </c>
      <c r="D1611" s="72" t="n">
        <v>0</v>
      </c>
      <c r="E1611" s="72" t="n">
        <v>0</v>
      </c>
      <c r="F1611" s="72" t="n">
        <v>0</v>
      </c>
    </row>
    <row r="1612">
      <c r="C1612" s="13" t="n">
        <v>81</v>
      </c>
      <c r="D1612" s="72" t="n">
        <v>0</v>
      </c>
      <c r="E1612" s="72" t="n">
        <v>0</v>
      </c>
      <c r="F1612" s="72" t="n">
        <v>0</v>
      </c>
    </row>
    <row r="1613">
      <c r="C1613" s="13" t="n">
        <v>82</v>
      </c>
      <c r="D1613" s="72" t="n">
        <v>0</v>
      </c>
      <c r="E1613" s="72" t="n">
        <v>0</v>
      </c>
      <c r="F1613" s="72" t="n">
        <v>0</v>
      </c>
    </row>
    <row r="1614">
      <c r="C1614" s="13" t="n">
        <v>83</v>
      </c>
      <c r="D1614" s="72" t="n">
        <v>0</v>
      </c>
      <c r="E1614" s="72" t="n">
        <v>0</v>
      </c>
      <c r="F1614" s="72" t="n">
        <v>0</v>
      </c>
    </row>
    <row r="1615">
      <c r="C1615" s="13" t="n">
        <v>84</v>
      </c>
      <c r="D1615" s="72" t="n">
        <v>0</v>
      </c>
      <c r="E1615" s="72" t="n">
        <v>0</v>
      </c>
      <c r="F1615" s="72" t="n">
        <v>0</v>
      </c>
    </row>
    <row r="1616">
      <c r="C1616" s="13" t="n">
        <v>85</v>
      </c>
      <c r="D1616" s="72" t="n">
        <v>0</v>
      </c>
      <c r="E1616" s="72" t="n">
        <v>1</v>
      </c>
      <c r="F1616" s="72" t="n">
        <v>0</v>
      </c>
    </row>
    <row r="1617">
      <c r="C1617" s="13" t="n">
        <v>86</v>
      </c>
      <c r="D1617" s="72" t="n">
        <v>0</v>
      </c>
      <c r="E1617" s="72" t="n">
        <v>0</v>
      </c>
      <c r="F1617" s="72" t="n">
        <v>0</v>
      </c>
    </row>
    <row r="1618">
      <c r="C1618" s="13" t="n">
        <v>87</v>
      </c>
      <c r="D1618" s="72" t="n">
        <v>0</v>
      </c>
      <c r="E1618" s="72" t="n">
        <v>0</v>
      </c>
      <c r="F1618" s="72" t="n">
        <v>0</v>
      </c>
    </row>
    <row r="1619">
      <c r="C1619" s="13" t="n">
        <v>88</v>
      </c>
      <c r="D1619" s="72" t="n">
        <v>0</v>
      </c>
      <c r="E1619" s="72" t="n">
        <v>0</v>
      </c>
      <c r="F1619" s="72" t="n">
        <v>0</v>
      </c>
    </row>
    <row r="1620">
      <c r="C1620" s="13" t="n">
        <v>89</v>
      </c>
      <c r="D1620" s="72" t="n">
        <v>0</v>
      </c>
      <c r="E1620" s="72" t="n">
        <v>0</v>
      </c>
      <c r="F1620" s="72" t="n">
        <v>0</v>
      </c>
    </row>
    <row r="1621">
      <c r="C1621" s="13" t="n">
        <v>90</v>
      </c>
      <c r="D1621" s="72" t="n">
        <v>0</v>
      </c>
      <c r="E1621" s="72" t="n">
        <v>0</v>
      </c>
      <c r="F1621" s="72" t="n">
        <v>0</v>
      </c>
    </row>
    <row r="1622">
      <c r="C1622" s="13" t="n">
        <v>91</v>
      </c>
      <c r="D1622" s="72" t="n">
        <v>0</v>
      </c>
      <c r="E1622" s="72" t="n">
        <v>0</v>
      </c>
      <c r="F1622" s="72" t="n">
        <v>0</v>
      </c>
    </row>
    <row r="1623">
      <c r="C1623" s="13" t="n">
        <v>92</v>
      </c>
      <c r="D1623" s="72" t="n">
        <v>0</v>
      </c>
      <c r="E1623" s="72" t="n">
        <v>0</v>
      </c>
      <c r="F1623" s="72" t="n">
        <v>0</v>
      </c>
    </row>
    <row r="1624">
      <c r="C1624" s="13" t="n">
        <v>93</v>
      </c>
      <c r="D1624" s="72" t="n">
        <v>0</v>
      </c>
      <c r="E1624" s="72" t="n">
        <v>0</v>
      </c>
      <c r="F1624" s="72" t="n">
        <v>0</v>
      </c>
    </row>
    <row r="1625">
      <c r="C1625" s="13" t="n">
        <v>94</v>
      </c>
      <c r="D1625" s="72" t="n">
        <v>0</v>
      </c>
      <c r="E1625" s="72" t="n">
        <v>0</v>
      </c>
      <c r="F1625" s="72" t="n">
        <v>0</v>
      </c>
    </row>
    <row r="1626">
      <c r="C1626" s="13" t="n">
        <v>95</v>
      </c>
      <c r="D1626" s="72" t="n">
        <v>0</v>
      </c>
      <c r="E1626" s="72" t="n">
        <v>0</v>
      </c>
      <c r="F1626" s="72" t="n">
        <v>0</v>
      </c>
    </row>
    <row r="1627">
      <c r="C1627" s="13" t="n">
        <v>96</v>
      </c>
      <c r="D1627" s="72" t="n">
        <v>0</v>
      </c>
      <c r="E1627" s="72" t="n">
        <v>0</v>
      </c>
      <c r="F1627" s="72" t="n">
        <v>0</v>
      </c>
    </row>
    <row r="1628">
      <c r="C1628" s="13" t="n">
        <v>97</v>
      </c>
      <c r="D1628" s="72" t="n">
        <v>0</v>
      </c>
      <c r="E1628" s="72" t="n">
        <v>0</v>
      </c>
      <c r="F1628" s="72" t="n">
        <v>0</v>
      </c>
    </row>
    <row r="1629">
      <c r="C1629" s="13" t="n">
        <v>98</v>
      </c>
      <c r="D1629" s="72" t="n">
        <v>0</v>
      </c>
      <c r="E1629" s="72" t="n">
        <v>0</v>
      </c>
      <c r="F1629" s="72" t="n">
        <v>0</v>
      </c>
    </row>
    <row r="1630">
      <c r="C1630" s="13" t="n">
        <v>99</v>
      </c>
      <c r="D1630" s="72" t="n">
        <v>0</v>
      </c>
      <c r="E1630" s="72" t="n">
        <v>0</v>
      </c>
      <c r="F1630" s="72" t="n">
        <v>0</v>
      </c>
    </row>
    <row r="1631">
      <c r="C1631" s="13" t="n">
        <v>100</v>
      </c>
      <c r="D1631" s="72" t="n">
        <v>0</v>
      </c>
      <c r="E1631" s="72" t="n">
        <v>0</v>
      </c>
      <c r="F1631" s="72" t="n">
        <v>0</v>
      </c>
    </row>
    <row r="1632">
      <c r="C1632" s="13" t="n">
        <v>101</v>
      </c>
      <c r="D1632" s="72" t="n">
        <v>0</v>
      </c>
      <c r="E1632" s="72" t="n">
        <v>0</v>
      </c>
      <c r="F1632" s="72" t="n">
        <v>0</v>
      </c>
    </row>
    <row r="1633">
      <c r="C1633" s="13" t="n">
        <v>102</v>
      </c>
      <c r="D1633" s="72" t="n">
        <v>0</v>
      </c>
      <c r="E1633" s="72" t="n">
        <v>0</v>
      </c>
      <c r="F1633" s="72" t="n">
        <v>0</v>
      </c>
    </row>
    <row r="1634">
      <c r="C1634" s="13" t="n">
        <v>103</v>
      </c>
      <c r="D1634" s="72" t="n">
        <v>0</v>
      </c>
      <c r="E1634" s="72" t="n">
        <v>0</v>
      </c>
      <c r="F1634" s="72" t="n">
        <v>0</v>
      </c>
    </row>
    <row r="1635">
      <c r="C1635" s="13" t="n">
        <v>104</v>
      </c>
      <c r="D1635" s="72" t="n">
        <v>0</v>
      </c>
      <c r="E1635" s="72" t="n">
        <v>0</v>
      </c>
      <c r="F1635" s="72" t="n">
        <v>0</v>
      </c>
    </row>
    <row r="1636">
      <c r="C1636" s="13" t="n">
        <v>105</v>
      </c>
      <c r="D1636" s="72" t="n">
        <v>0</v>
      </c>
      <c r="E1636" s="72" t="n">
        <v>0</v>
      </c>
      <c r="F1636" s="72" t="n">
        <v>0</v>
      </c>
    </row>
    <row r="1637">
      <c r="C1637" s="13" t="n">
        <v>106</v>
      </c>
      <c r="D1637" s="72" t="n">
        <v>0</v>
      </c>
      <c r="E1637" s="72" t="n">
        <v>0</v>
      </c>
      <c r="F1637" s="72" t="n">
        <v>0</v>
      </c>
    </row>
    <row r="1638">
      <c r="C1638" s="13" t="n">
        <v>107</v>
      </c>
      <c r="D1638" s="72" t="n">
        <v>0</v>
      </c>
      <c r="E1638" s="72" t="n">
        <v>0</v>
      </c>
      <c r="F1638" s="72" t="n">
        <v>0</v>
      </c>
    </row>
    <row r="1639">
      <c r="C1639" s="13" t="n">
        <v>108</v>
      </c>
      <c r="D1639" s="72" t="n">
        <v>0</v>
      </c>
      <c r="E1639" s="72" t="n">
        <v>0</v>
      </c>
      <c r="F1639" s="72" t="n">
        <v>0</v>
      </c>
    </row>
    <row r="1640">
      <c r="C1640" s="13" t="n">
        <v>109</v>
      </c>
      <c r="D1640" s="72" t="n">
        <v>0</v>
      </c>
      <c r="E1640" s="72" t="n">
        <v>0</v>
      </c>
      <c r="F1640" s="72" t="n">
        <v>0</v>
      </c>
    </row>
    <row r="1641">
      <c r="C1641" s="13" t="n">
        <v>110</v>
      </c>
      <c r="D1641" s="72" t="n">
        <v>0</v>
      </c>
      <c r="E1641" s="72" t="n">
        <v>0</v>
      </c>
      <c r="F1641" s="72" t="n">
        <v>0</v>
      </c>
    </row>
    <row r="1642">
      <c r="C1642" s="13" t="n">
        <v>111</v>
      </c>
      <c r="D1642" s="72" t="n">
        <v>0</v>
      </c>
      <c r="E1642" s="72" t="n">
        <v>0</v>
      </c>
      <c r="F1642" s="72" t="n">
        <v>0</v>
      </c>
    </row>
    <row r="1643">
      <c r="C1643" s="13" t="n">
        <v>112</v>
      </c>
      <c r="D1643" s="72" t="n">
        <v>0</v>
      </c>
      <c r="E1643" s="72" t="n">
        <v>0</v>
      </c>
      <c r="F1643" s="72" t="n">
        <v>0</v>
      </c>
    </row>
    <row r="1644">
      <c r="C1644" s="13" t="n">
        <v>113</v>
      </c>
      <c r="D1644" s="72" t="n">
        <v>0</v>
      </c>
      <c r="E1644" s="72" t="n">
        <v>0</v>
      </c>
      <c r="F1644" s="72" t="n">
        <v>0</v>
      </c>
    </row>
    <row r="1645">
      <c r="C1645" s="13" t="n">
        <v>114</v>
      </c>
      <c r="D1645" s="72" t="n">
        <v>0</v>
      </c>
      <c r="E1645" s="72" t="n">
        <v>0</v>
      </c>
      <c r="F1645" s="72" t="n">
        <v>0</v>
      </c>
    </row>
    <row r="1646">
      <c r="C1646" s="13" t="n">
        <v>115</v>
      </c>
      <c r="D1646" s="72" t="n">
        <v>0</v>
      </c>
      <c r="E1646" s="72" t="n">
        <v>0</v>
      </c>
      <c r="F1646" s="72" t="n">
        <v>0</v>
      </c>
    </row>
    <row r="1647">
      <c r="C1647" s="13" t="n">
        <v>116</v>
      </c>
      <c r="D1647" s="72" t="n">
        <v>0</v>
      </c>
      <c r="E1647" s="72" t="n">
        <v>0</v>
      </c>
      <c r="F1647" s="72" t="n">
        <v>0</v>
      </c>
    </row>
    <row r="1648">
      <c r="C1648" s="13" t="n">
        <v>117</v>
      </c>
      <c r="D1648" s="72" t="n">
        <v>0</v>
      </c>
      <c r="E1648" s="72" t="n">
        <v>0</v>
      </c>
      <c r="F1648" s="72" t="n">
        <v>0</v>
      </c>
    </row>
    <row r="1649">
      <c r="C1649" s="13" t="n">
        <v>118</v>
      </c>
      <c r="D1649" s="72" t="n">
        <v>0</v>
      </c>
      <c r="E1649" s="72" t="n">
        <v>0</v>
      </c>
      <c r="F1649" s="72" t="n">
        <v>0</v>
      </c>
    </row>
    <row r="1650">
      <c r="C1650" s="13" t="n">
        <v>119</v>
      </c>
      <c r="D1650" s="72" t="n">
        <v>0</v>
      </c>
      <c r="E1650" s="72" t="n">
        <v>0</v>
      </c>
      <c r="F1650" s="72" t="n">
        <v>0</v>
      </c>
    </row>
    <row r="1651">
      <c r="C1651" s="13" t="n">
        <v>120</v>
      </c>
      <c r="D1651" s="72" t="n">
        <v>0</v>
      </c>
      <c r="E1651" s="72" t="n">
        <v>0</v>
      </c>
      <c r="F1651" s="72" t="n">
        <v>0</v>
      </c>
    </row>
    <row r="1652">
      <c r="C1652" s="13" t="n">
        <v>121</v>
      </c>
      <c r="D1652" s="72" t="n">
        <v>0</v>
      </c>
      <c r="E1652" s="72" t="n">
        <v>0</v>
      </c>
      <c r="F1652" s="72" t="n">
        <v>0</v>
      </c>
    </row>
    <row r="1653">
      <c r="C1653" s="13" t="n">
        <v>122</v>
      </c>
      <c r="D1653" s="72" t="n">
        <v>0</v>
      </c>
      <c r="E1653" s="72" t="n">
        <v>0</v>
      </c>
      <c r="F1653" s="72" t="n">
        <v>0</v>
      </c>
    </row>
    <row r="1654">
      <c r="C1654" s="13" t="n">
        <v>123</v>
      </c>
      <c r="D1654" s="72" t="n">
        <v>0</v>
      </c>
      <c r="E1654" s="72" t="n">
        <v>0</v>
      </c>
      <c r="F1654" s="72" t="n">
        <v>0</v>
      </c>
    </row>
    <row r="1655">
      <c r="C1655" s="13" t="n">
        <v>124</v>
      </c>
      <c r="D1655" s="72" t="n">
        <v>0</v>
      </c>
      <c r="E1655" s="72" t="n">
        <v>0</v>
      </c>
      <c r="F1655" s="72" t="n">
        <v>0</v>
      </c>
    </row>
    <row r="1656">
      <c r="C1656" s="13" t="n">
        <v>125</v>
      </c>
      <c r="D1656" s="72" t="n">
        <v>0</v>
      </c>
      <c r="E1656" s="72" t="n">
        <v>0</v>
      </c>
      <c r="F1656" s="72" t="n">
        <v>0</v>
      </c>
    </row>
    <row r="1657">
      <c r="C1657" s="13" t="n">
        <v>126</v>
      </c>
      <c r="D1657" s="72" t="n">
        <v>0</v>
      </c>
      <c r="E1657" s="72" t="n">
        <v>0</v>
      </c>
      <c r="F1657" s="72" t="n">
        <v>0</v>
      </c>
    </row>
    <row r="1658">
      <c r="C1658" s="13" t="n">
        <v>127</v>
      </c>
      <c r="D1658" s="72" t="n">
        <v>0</v>
      </c>
      <c r="E1658" s="72" t="n">
        <v>0</v>
      </c>
      <c r="F1658" s="72" t="n">
        <v>0</v>
      </c>
    </row>
    <row r="1659">
      <c r="C1659" s="13" t="n">
        <v>128</v>
      </c>
      <c r="D1659" s="72" t="n">
        <v>0</v>
      </c>
      <c r="E1659" s="72" t="n">
        <v>0</v>
      </c>
      <c r="F1659" s="72" t="n">
        <v>0</v>
      </c>
    </row>
    <row r="1660">
      <c r="C1660" s="13" t="n">
        <v>129</v>
      </c>
      <c r="D1660" s="72" t="n">
        <v>0</v>
      </c>
      <c r="E1660" s="72" t="n">
        <v>0</v>
      </c>
      <c r="F1660" s="72" t="n">
        <v>0</v>
      </c>
    </row>
    <row r="1661">
      <c r="C1661" s="13" t="n">
        <v>130</v>
      </c>
      <c r="D1661" s="72" t="n">
        <v>0</v>
      </c>
      <c r="E1661" s="72" t="n">
        <v>0</v>
      </c>
      <c r="F1661" s="72" t="n">
        <v>0</v>
      </c>
    </row>
    <row r="1662">
      <c r="C1662" s="13" t="n">
        <v>131</v>
      </c>
      <c r="D1662" s="72" t="n">
        <v>0</v>
      </c>
      <c r="E1662" s="72" t="n">
        <v>0</v>
      </c>
      <c r="F1662" s="72" t="n">
        <v>0</v>
      </c>
    </row>
    <row r="1663">
      <c r="C1663" s="13" t="n">
        <v>132</v>
      </c>
      <c r="D1663" s="72" t="n">
        <v>0</v>
      </c>
      <c r="E1663" s="72" t="n">
        <v>0</v>
      </c>
      <c r="F1663" s="72" t="n">
        <v>0</v>
      </c>
    </row>
    <row r="1664">
      <c r="C1664" s="13" t="n">
        <v>133</v>
      </c>
      <c r="D1664" s="72" t="n">
        <v>0</v>
      </c>
      <c r="E1664" s="72" t="n">
        <v>0</v>
      </c>
      <c r="F1664" s="72" t="n">
        <v>0</v>
      </c>
    </row>
    <row r="1665">
      <c r="C1665" s="13" t="n">
        <v>134</v>
      </c>
      <c r="D1665" s="72" t="n">
        <v>0</v>
      </c>
      <c r="E1665" s="72" t="n">
        <v>0</v>
      </c>
      <c r="F1665" s="72" t="n">
        <v>0</v>
      </c>
    </row>
    <row r="1666">
      <c r="C1666" s="13" t="n">
        <v>135</v>
      </c>
      <c r="D1666" s="72" t="n">
        <v>0</v>
      </c>
      <c r="E1666" s="72" t="n">
        <v>0</v>
      </c>
      <c r="F1666" s="72" t="n">
        <v>0</v>
      </c>
    </row>
    <row r="1667">
      <c r="C1667" s="13" t="n">
        <v>136</v>
      </c>
      <c r="D1667" s="72" t="n">
        <v>0</v>
      </c>
      <c r="E1667" s="72" t="n">
        <v>0</v>
      </c>
      <c r="F1667" s="72" t="n">
        <v>0</v>
      </c>
    </row>
    <row r="1668">
      <c r="C1668" s="13" t="n">
        <v>137</v>
      </c>
      <c r="D1668" s="72" t="n">
        <v>0</v>
      </c>
      <c r="E1668" s="72" t="n">
        <v>0</v>
      </c>
      <c r="F1668" s="72" t="n">
        <v>0</v>
      </c>
    </row>
    <row r="1669">
      <c r="C1669" s="13" t="n">
        <v>138</v>
      </c>
      <c r="D1669" s="72" t="n">
        <v>0</v>
      </c>
      <c r="E1669" s="72" t="n">
        <v>0</v>
      </c>
      <c r="F1669" s="72" t="n">
        <v>0</v>
      </c>
    </row>
    <row r="1670">
      <c r="C1670" s="13" t="n">
        <v>139</v>
      </c>
      <c r="D1670" s="72" t="n">
        <v>0</v>
      </c>
      <c r="E1670" s="72" t="n">
        <v>0</v>
      </c>
      <c r="F1670" s="72" t="n">
        <v>0</v>
      </c>
    </row>
    <row r="1671">
      <c r="C1671" s="13" t="n">
        <v>140</v>
      </c>
      <c r="D1671" s="72" t="n">
        <v>0</v>
      </c>
      <c r="E1671" s="72" t="n">
        <v>0</v>
      </c>
      <c r="F1671" s="72" t="n">
        <v>0</v>
      </c>
    </row>
    <row r="1672">
      <c r="C1672" s="13" t="n">
        <v>141</v>
      </c>
      <c r="D1672" s="72" t="n">
        <v>1</v>
      </c>
      <c r="E1672" s="72" t="n">
        <v>0</v>
      </c>
      <c r="F1672" s="72" t="n">
        <v>0</v>
      </c>
    </row>
    <row r="1673">
      <c r="C1673" s="13" t="n">
        <v>142</v>
      </c>
      <c r="D1673" s="72" t="n">
        <v>0</v>
      </c>
      <c r="E1673" s="72" t="n">
        <v>0</v>
      </c>
      <c r="F1673" s="72" t="n">
        <v>0</v>
      </c>
    </row>
    <row r="1674">
      <c r="C1674" s="13" t="n">
        <v>143</v>
      </c>
      <c r="D1674" s="72" t="n">
        <v>0</v>
      </c>
      <c r="E1674" s="72" t="n">
        <v>0</v>
      </c>
      <c r="F1674" s="72" t="n">
        <v>0</v>
      </c>
    </row>
    <row r="1675">
      <c r="C1675" s="13" t="n">
        <v>144</v>
      </c>
      <c r="D1675" s="72" t="n">
        <v>0</v>
      </c>
      <c r="E1675" s="72" t="n">
        <v>0</v>
      </c>
      <c r="F1675" s="72" t="n">
        <v>0</v>
      </c>
    </row>
    <row r="1676">
      <c r="C1676" s="13" t="n">
        <v>145</v>
      </c>
      <c r="D1676" s="72" t="n">
        <v>0</v>
      </c>
      <c r="E1676" s="72" t="n">
        <v>0</v>
      </c>
      <c r="F1676" s="72" t="n">
        <v>0</v>
      </c>
    </row>
    <row r="1677">
      <c r="C1677" s="13" t="n">
        <v>146</v>
      </c>
      <c r="D1677" s="72" t="n">
        <v>0</v>
      </c>
      <c r="E1677" s="72" t="n">
        <v>0</v>
      </c>
      <c r="F1677" s="72" t="n">
        <v>0</v>
      </c>
    </row>
    <row r="1678">
      <c r="C1678" s="13" t="n">
        <v>147</v>
      </c>
      <c r="D1678" s="72" t="n">
        <v>0</v>
      </c>
      <c r="E1678" s="72" t="n">
        <v>0</v>
      </c>
      <c r="F1678" s="72" t="n">
        <v>0</v>
      </c>
    </row>
    <row r="1679">
      <c r="C1679" s="13" t="n">
        <v>148</v>
      </c>
      <c r="D1679" s="72" t="n">
        <v>0</v>
      </c>
      <c r="E1679" s="72" t="n">
        <v>0</v>
      </c>
      <c r="F1679" s="72" t="n">
        <v>0</v>
      </c>
    </row>
    <row r="1680">
      <c r="C1680" s="13" t="n">
        <v>149</v>
      </c>
      <c r="D1680" s="72" t="n">
        <v>0</v>
      </c>
      <c r="E1680" s="72" t="n">
        <v>0</v>
      </c>
      <c r="F1680" s="72" t="n">
        <v>0</v>
      </c>
    </row>
    <row r="1681">
      <c r="C1681" s="13" t="n">
        <v>150</v>
      </c>
      <c r="D1681" s="72" t="n">
        <v>0</v>
      </c>
      <c r="E1681" s="72" t="n">
        <v>0</v>
      </c>
      <c r="F1681" s="72" t="n">
        <v>0</v>
      </c>
    </row>
    <row r="1682">
      <c r="C1682" s="13" t="n">
        <v>151</v>
      </c>
      <c r="D1682" s="72" t="n">
        <v>0</v>
      </c>
      <c r="E1682" s="72" t="n">
        <v>0</v>
      </c>
      <c r="F1682" s="72" t="n">
        <v>0</v>
      </c>
    </row>
    <row r="1683">
      <c r="C1683" s="13" t="n">
        <v>152</v>
      </c>
      <c r="D1683" s="72" t="n">
        <v>0</v>
      </c>
      <c r="E1683" s="72" t="n">
        <v>0</v>
      </c>
      <c r="F1683" s="72" t="n">
        <v>0</v>
      </c>
    </row>
    <row r="1684">
      <c r="C1684" s="13" t="n">
        <v>153</v>
      </c>
      <c r="D1684" s="72" t="n">
        <v>0</v>
      </c>
      <c r="E1684" s="72" t="n">
        <v>1</v>
      </c>
      <c r="F1684" s="72" t="n">
        <v>0</v>
      </c>
    </row>
    <row r="1685">
      <c r="C1685" s="13" t="n">
        <v>154</v>
      </c>
      <c r="D1685" s="72" t="n">
        <v>0</v>
      </c>
      <c r="E1685" s="72" t="n">
        <v>0</v>
      </c>
      <c r="F1685" s="72" t="n">
        <v>0</v>
      </c>
    </row>
    <row r="1686">
      <c r="C1686" s="13" t="n">
        <v>155</v>
      </c>
      <c r="D1686" s="72" t="n">
        <v>0</v>
      </c>
      <c r="E1686" s="72" t="n">
        <v>0</v>
      </c>
      <c r="F1686" s="72" t="n">
        <v>0</v>
      </c>
    </row>
    <row r="1687">
      <c r="C1687" s="13" t="n">
        <v>156</v>
      </c>
      <c r="D1687" s="72" t="n">
        <v>0</v>
      </c>
      <c r="E1687" s="72" t="n">
        <v>0</v>
      </c>
      <c r="F1687" s="72" t="n">
        <v>0</v>
      </c>
    </row>
    <row r="1688">
      <c r="C1688" s="13" t="n">
        <v>157</v>
      </c>
      <c r="D1688" s="72" t="n">
        <v>0</v>
      </c>
      <c r="E1688" s="72" t="n">
        <v>0</v>
      </c>
      <c r="F1688" s="72" t="n">
        <v>0</v>
      </c>
    </row>
    <row r="1689">
      <c r="C1689" s="13" t="n">
        <v>158</v>
      </c>
      <c r="D1689" s="72" t="n">
        <v>0</v>
      </c>
      <c r="E1689" s="72" t="n">
        <v>0</v>
      </c>
      <c r="F1689" s="72" t="n">
        <v>0</v>
      </c>
    </row>
    <row r="1690">
      <c r="C1690" s="13" t="n">
        <v>159</v>
      </c>
      <c r="D1690" s="72" t="n">
        <v>0</v>
      </c>
      <c r="E1690" s="72" t="n">
        <v>0</v>
      </c>
      <c r="F1690" s="72" t="n">
        <v>0</v>
      </c>
    </row>
    <row r="1691">
      <c r="C1691" s="13" t="n">
        <v>160</v>
      </c>
      <c r="D1691" s="72" t="n">
        <v>0</v>
      </c>
      <c r="E1691" s="72" t="n">
        <v>0</v>
      </c>
      <c r="F1691" s="72" t="n">
        <v>0</v>
      </c>
    </row>
    <row r="1692">
      <c r="C1692" s="13" t="n">
        <v>161</v>
      </c>
      <c r="D1692" s="72" t="n">
        <v>0</v>
      </c>
      <c r="E1692" s="72" t="n">
        <v>0</v>
      </c>
      <c r="F1692" s="72" t="n">
        <v>0</v>
      </c>
    </row>
    <row r="1693">
      <c r="C1693" s="13" t="n">
        <v>162</v>
      </c>
      <c r="D1693" s="72" t="n">
        <v>0</v>
      </c>
      <c r="E1693" s="72" t="n">
        <v>0</v>
      </c>
      <c r="F1693" s="72" t="n">
        <v>0</v>
      </c>
    </row>
    <row r="1694">
      <c r="C1694" s="13" t="n">
        <v>163</v>
      </c>
      <c r="D1694" s="72" t="n">
        <v>0</v>
      </c>
      <c r="E1694" s="72" t="n">
        <v>0</v>
      </c>
      <c r="F1694" s="72" t="n">
        <v>0</v>
      </c>
    </row>
    <row r="1695">
      <c r="C1695" s="13" t="n">
        <v>164</v>
      </c>
      <c r="D1695" s="72" t="n">
        <v>0</v>
      </c>
      <c r="E1695" s="72" t="n">
        <v>0</v>
      </c>
      <c r="F1695" s="72" t="n">
        <v>0</v>
      </c>
    </row>
    <row r="1696">
      <c r="C1696" s="13" t="n">
        <v>165</v>
      </c>
      <c r="D1696" s="72" t="n">
        <v>0</v>
      </c>
      <c r="E1696" s="72" t="n">
        <v>0</v>
      </c>
      <c r="F1696" s="72" t="n">
        <v>0</v>
      </c>
    </row>
    <row r="1697">
      <c r="C1697" s="13" t="n">
        <v>166</v>
      </c>
      <c r="D1697" s="72" t="n">
        <v>0</v>
      </c>
      <c r="E1697" s="72" t="n">
        <v>0</v>
      </c>
      <c r="F1697" s="72" t="n">
        <v>0</v>
      </c>
    </row>
    <row r="1698">
      <c r="C1698" s="13" t="n">
        <v>167</v>
      </c>
      <c r="D1698" s="72" t="n">
        <v>0</v>
      </c>
      <c r="E1698" s="72" t="n">
        <v>0</v>
      </c>
      <c r="F1698" s="72" t="n">
        <v>0</v>
      </c>
    </row>
    <row r="1699">
      <c r="C1699" s="13" t="n">
        <v>168</v>
      </c>
      <c r="D1699" s="72" t="n">
        <v>0</v>
      </c>
      <c r="E1699" s="72" t="n">
        <v>0</v>
      </c>
      <c r="F1699" s="72" t="n">
        <v>0</v>
      </c>
    </row>
    <row r="1700">
      <c r="C1700" s="13" t="n">
        <v>169</v>
      </c>
      <c r="D1700" s="72" t="n">
        <v>0</v>
      </c>
      <c r="E1700" s="72" t="n">
        <v>0</v>
      </c>
      <c r="F1700" s="72" t="n">
        <v>0</v>
      </c>
    </row>
    <row r="1701">
      <c r="C1701" s="13" t="n">
        <v>170</v>
      </c>
      <c r="D1701" s="72" t="n">
        <v>0</v>
      </c>
      <c r="E1701" s="72" t="n">
        <v>0</v>
      </c>
      <c r="F1701" s="72" t="n">
        <v>0</v>
      </c>
    </row>
    <row r="1702">
      <c r="C1702" s="13" t="n">
        <v>171</v>
      </c>
      <c r="D1702" s="72" t="n">
        <v>0</v>
      </c>
      <c r="E1702" s="72" t="n">
        <v>0</v>
      </c>
      <c r="F1702" s="72" t="n">
        <v>0</v>
      </c>
    </row>
    <row r="1703">
      <c r="C1703" s="13" t="n">
        <v>172</v>
      </c>
      <c r="D1703" s="72" t="n">
        <v>0</v>
      </c>
      <c r="E1703" s="72" t="n">
        <v>0</v>
      </c>
      <c r="F1703" s="72" t="n">
        <v>0</v>
      </c>
    </row>
    <row r="1704">
      <c r="C1704" s="13" t="n">
        <v>173</v>
      </c>
      <c r="D1704" s="72" t="n">
        <v>0</v>
      </c>
      <c r="E1704" s="72" t="n">
        <v>0</v>
      </c>
      <c r="F1704" s="72" t="n">
        <v>0</v>
      </c>
    </row>
    <row r="1705">
      <c r="C1705" s="13" t="n">
        <v>174</v>
      </c>
      <c r="D1705" s="72" t="n">
        <v>0</v>
      </c>
      <c r="E1705" s="72" t="n">
        <v>0</v>
      </c>
      <c r="F1705" s="72" t="n">
        <v>0</v>
      </c>
    </row>
    <row r="1706">
      <c r="C1706" s="13" t="n">
        <v>175</v>
      </c>
      <c r="D1706" s="72" t="n">
        <v>0</v>
      </c>
      <c r="E1706" s="72" t="n">
        <v>0</v>
      </c>
      <c r="F1706" s="72" t="n">
        <v>1</v>
      </c>
    </row>
    <row r="1707">
      <c r="C1707" s="13" t="n">
        <v>176</v>
      </c>
      <c r="D1707" s="72" t="n">
        <v>0</v>
      </c>
      <c r="E1707" s="72" t="n">
        <v>0</v>
      </c>
      <c r="F1707" s="72" t="n">
        <v>0</v>
      </c>
    </row>
    <row r="1708">
      <c r="C1708" s="13" t="n">
        <v>177</v>
      </c>
      <c r="D1708" s="72" t="n">
        <v>0</v>
      </c>
      <c r="E1708" s="72" t="n">
        <v>0</v>
      </c>
      <c r="F1708" s="72" t="n">
        <v>0</v>
      </c>
    </row>
    <row r="1709">
      <c r="C1709" s="13" t="n">
        <v>178</v>
      </c>
      <c r="D1709" s="72" t="n">
        <v>0</v>
      </c>
      <c r="E1709" s="72" t="n">
        <v>0</v>
      </c>
      <c r="F1709" s="72" t="n">
        <v>0</v>
      </c>
    </row>
    <row r="1710">
      <c r="C1710" s="13" t="n">
        <v>179</v>
      </c>
      <c r="D1710" s="72" t="n">
        <v>0</v>
      </c>
      <c r="E1710" s="72" t="n">
        <v>0</v>
      </c>
      <c r="F1710" s="72" t="n">
        <v>0</v>
      </c>
    </row>
    <row r="1711">
      <c r="C1711" s="13" t="n">
        <v>180</v>
      </c>
      <c r="D1711" s="72" t="n">
        <v>0</v>
      </c>
      <c r="E1711" s="72" t="n">
        <v>0</v>
      </c>
      <c r="F1711" s="72" t="n">
        <v>0</v>
      </c>
    </row>
    <row r="1712">
      <c r="C1712" s="13" t="n">
        <v>181</v>
      </c>
      <c r="D1712" s="72" t="n">
        <v>0</v>
      </c>
      <c r="E1712" s="72" t="n">
        <v>0</v>
      </c>
      <c r="F1712" s="72" t="n">
        <v>0</v>
      </c>
    </row>
    <row r="1713">
      <c r="C1713" s="13" t="n">
        <v>182</v>
      </c>
      <c r="D1713" s="72" t="n">
        <v>0</v>
      </c>
      <c r="E1713" s="72" t="n">
        <v>0</v>
      </c>
      <c r="F1713" s="72" t="n">
        <v>0</v>
      </c>
    </row>
    <row r="1714">
      <c r="C1714" s="13" t="n">
        <v>183</v>
      </c>
      <c r="D1714" s="72" t="n">
        <v>0</v>
      </c>
      <c r="E1714" s="72" t="n">
        <v>0</v>
      </c>
      <c r="F1714" s="72" t="n">
        <v>0</v>
      </c>
    </row>
    <row r="1715">
      <c r="C1715" s="13" t="n">
        <v>184</v>
      </c>
      <c r="D1715" s="72" t="n">
        <v>0</v>
      </c>
      <c r="E1715" s="72" t="n">
        <v>0</v>
      </c>
      <c r="F1715" s="72" t="n">
        <v>0</v>
      </c>
    </row>
    <row r="1716">
      <c r="C1716" s="13" t="n">
        <v>185</v>
      </c>
      <c r="D1716" s="72" t="n">
        <v>0</v>
      </c>
      <c r="E1716" s="72" t="n">
        <v>0</v>
      </c>
      <c r="F1716" s="72" t="n">
        <v>0</v>
      </c>
    </row>
    <row r="1717">
      <c r="C1717" s="13" t="n">
        <v>186</v>
      </c>
      <c r="D1717" s="72" t="n">
        <v>0</v>
      </c>
      <c r="E1717" s="72" t="n">
        <v>0</v>
      </c>
      <c r="F1717" s="72" t="n">
        <v>0</v>
      </c>
    </row>
    <row r="1718">
      <c r="C1718" s="13" t="n">
        <v>187</v>
      </c>
      <c r="D1718" s="72" t="n">
        <v>0</v>
      </c>
      <c r="E1718" s="72" t="n">
        <v>0</v>
      </c>
      <c r="F1718" s="72" t="n">
        <v>0</v>
      </c>
    </row>
    <row r="1719">
      <c r="C1719" s="13" t="n">
        <v>188</v>
      </c>
      <c r="D1719" s="72" t="n">
        <v>0</v>
      </c>
      <c r="E1719" s="72" t="n">
        <v>0</v>
      </c>
      <c r="F1719" s="72" t="n">
        <v>0</v>
      </c>
    </row>
    <row r="1720">
      <c r="C1720" s="13" t="n">
        <v>189</v>
      </c>
      <c r="D1720" s="72" t="n">
        <v>0</v>
      </c>
      <c r="E1720" s="72" t="n">
        <v>0</v>
      </c>
      <c r="F1720" s="72" t="n">
        <v>0</v>
      </c>
    </row>
    <row r="1721">
      <c r="C1721" s="13" t="n">
        <v>190</v>
      </c>
      <c r="D1721" s="72" t="n">
        <v>0</v>
      </c>
      <c r="E1721" s="72" t="n">
        <v>0</v>
      </c>
      <c r="F1721" s="72" t="n">
        <v>0</v>
      </c>
    </row>
    <row r="1722">
      <c r="C1722" s="13" t="n">
        <v>191</v>
      </c>
      <c r="D1722" s="72" t="n">
        <v>0</v>
      </c>
      <c r="E1722" s="72" t="n">
        <v>0</v>
      </c>
      <c r="F1722" s="72" t="n">
        <v>0</v>
      </c>
    </row>
    <row r="1723">
      <c r="C1723" s="13" t="n">
        <v>192</v>
      </c>
      <c r="D1723" s="72" t="n">
        <v>0</v>
      </c>
      <c r="E1723" s="72" t="n">
        <v>0</v>
      </c>
      <c r="F1723" s="72" t="n">
        <v>0</v>
      </c>
    </row>
    <row r="1724">
      <c r="C1724" s="13" t="n">
        <v>193</v>
      </c>
      <c r="D1724" s="72" t="n">
        <v>0</v>
      </c>
      <c r="E1724" s="72" t="n">
        <v>0</v>
      </c>
      <c r="F1724" s="72" t="n">
        <v>0</v>
      </c>
    </row>
    <row r="1725">
      <c r="C1725" s="13" t="n">
        <v>194</v>
      </c>
      <c r="D1725" s="72" t="n">
        <v>0</v>
      </c>
      <c r="E1725" s="72" t="n">
        <v>0</v>
      </c>
      <c r="F1725" s="72" t="n">
        <v>0</v>
      </c>
    </row>
    <row r="1726">
      <c r="C1726" s="13" t="n">
        <v>195</v>
      </c>
      <c r="D1726" s="72" t="n">
        <v>0</v>
      </c>
      <c r="E1726" s="72" t="n">
        <v>0</v>
      </c>
      <c r="F1726" s="72" t="n">
        <v>0</v>
      </c>
    </row>
    <row r="1727">
      <c r="C1727" s="13" t="n">
        <v>196</v>
      </c>
      <c r="D1727" s="72" t="n">
        <v>0</v>
      </c>
      <c r="E1727" s="72" t="n">
        <v>0</v>
      </c>
      <c r="F1727" s="72" t="n">
        <v>0</v>
      </c>
    </row>
    <row r="1728">
      <c r="C1728" s="13" t="n">
        <v>197</v>
      </c>
      <c r="D1728" s="72" t="n">
        <v>0</v>
      </c>
      <c r="E1728" s="72" t="n">
        <v>0</v>
      </c>
      <c r="F1728" s="72" t="n">
        <v>0</v>
      </c>
    </row>
    <row r="1729">
      <c r="C1729" s="13" t="n">
        <v>198</v>
      </c>
      <c r="D1729" s="72" t="n">
        <v>0</v>
      </c>
      <c r="E1729" s="72" t="n">
        <v>0</v>
      </c>
      <c r="F1729" s="72" t="n">
        <v>0</v>
      </c>
    </row>
    <row r="1731">
      <c r="B1731" s="67" t="inlineStr">
        <is>
          <t>Results</t>
        </is>
      </c>
      <c r="C1731" s="71" t="inlineStr">
        <is>
          <t>bOmegar</t>
        </is>
      </c>
      <c r="D1731" s="13" t="n">
        <v>22</v>
      </c>
      <c r="E1731" s="13" t="n">
        <v>23</v>
      </c>
      <c r="F1731" s="13" t="n">
        <v>24</v>
      </c>
    </row>
    <row r="1732">
      <c r="B1732" s="18" t="n"/>
      <c r="C1732" s="13" t="n">
        <v>9</v>
      </c>
      <c r="D1732" s="72" t="n">
        <v>1</v>
      </c>
      <c r="E1732" s="72" t="n">
        <v>1</v>
      </c>
      <c r="F1732" s="72" t="n">
        <v>0</v>
      </c>
    </row>
    <row r="1733">
      <c r="B1733" s="18" t="n"/>
      <c r="C1733" s="13" t="n">
        <v>10</v>
      </c>
      <c r="D1733" s="72" t="n">
        <v>0</v>
      </c>
      <c r="E1733" s="72" t="n">
        <v>0</v>
      </c>
      <c r="F1733" s="72" t="n">
        <v>1</v>
      </c>
    </row>
    <row r="1734">
      <c r="C1734" s="13" t="n">
        <v>11</v>
      </c>
      <c r="D1734" s="72" t="n">
        <v>0</v>
      </c>
      <c r="E1734" s="72" t="n">
        <v>0</v>
      </c>
      <c r="F1734" s="72" t="n">
        <v>0</v>
      </c>
    </row>
    <row r="1735">
      <c r="C1735" s="13" t="n">
        <v>12</v>
      </c>
      <c r="D1735" s="72" t="n">
        <v>0</v>
      </c>
      <c r="E1735" s="72" t="n">
        <v>1</v>
      </c>
      <c r="F1735" s="72" t="n">
        <v>0</v>
      </c>
    </row>
    <row r="1736">
      <c r="C1736" s="13" t="n">
        <v>13</v>
      </c>
      <c r="D1736" s="72" t="n">
        <v>0</v>
      </c>
      <c r="E1736" s="72" t="n">
        <v>1</v>
      </c>
      <c r="F1736" s="72" t="n">
        <v>0</v>
      </c>
    </row>
    <row r="1737">
      <c r="C1737" s="13" t="n">
        <v>14</v>
      </c>
      <c r="D1737" s="72" t="n">
        <v>1</v>
      </c>
      <c r="E1737" s="72" t="n">
        <v>0</v>
      </c>
      <c r="F1737" s="72" t="n">
        <v>0</v>
      </c>
    </row>
    <row r="1738">
      <c r="C1738" s="13" t="n">
        <v>15</v>
      </c>
      <c r="D1738" s="72" t="n">
        <v>1</v>
      </c>
      <c r="E1738" s="72" t="n">
        <v>0</v>
      </c>
      <c r="F1738" s="72" t="n">
        <v>0</v>
      </c>
    </row>
    <row r="1739">
      <c r="C1739" s="13" t="n">
        <v>16</v>
      </c>
      <c r="D1739" s="72" t="n">
        <v>0</v>
      </c>
      <c r="E1739" s="72" t="n">
        <v>0</v>
      </c>
      <c r="F1739" s="72" t="n">
        <v>1</v>
      </c>
    </row>
    <row r="1740">
      <c r="C1740" s="13" t="n">
        <v>17</v>
      </c>
      <c r="D1740" s="72" t="n">
        <v>1</v>
      </c>
      <c r="E1740" s="72" t="n">
        <v>0</v>
      </c>
      <c r="F1740" s="72" t="n">
        <v>1</v>
      </c>
    </row>
    <row r="1741">
      <c r="C1741" s="13" t="n">
        <v>18</v>
      </c>
      <c r="D1741" s="72" t="n">
        <v>0</v>
      </c>
      <c r="E1741" s="72" t="n">
        <v>1</v>
      </c>
      <c r="F1741" s="72" t="n">
        <v>0</v>
      </c>
    </row>
    <row r="1742">
      <c r="C1742" s="13" t="n">
        <v>19</v>
      </c>
      <c r="D1742" s="72" t="n">
        <v>0</v>
      </c>
      <c r="E1742" s="72" t="n">
        <v>0</v>
      </c>
      <c r="F1742" s="72" t="n">
        <v>1</v>
      </c>
    </row>
    <row r="1743">
      <c r="C1743" s="13" t="n">
        <v>20</v>
      </c>
      <c r="D1743" s="72" t="n">
        <v>0</v>
      </c>
      <c r="E1743" s="72" t="n">
        <v>0</v>
      </c>
      <c r="F1743" s="72" t="n">
        <v>0</v>
      </c>
    </row>
    <row r="1744">
      <c r="C1744" s="13" t="n">
        <v>21</v>
      </c>
      <c r="D1744" s="72" t="n">
        <v>1</v>
      </c>
      <c r="E1744" s="72" t="n">
        <v>0</v>
      </c>
      <c r="F1744" s="72" t="n">
        <v>1</v>
      </c>
    </row>
    <row r="1745">
      <c r="C1745" s="13" t="n">
        <v>22</v>
      </c>
      <c r="D1745" s="72" t="n">
        <v>1</v>
      </c>
      <c r="E1745" s="72" t="n">
        <v>0</v>
      </c>
      <c r="F1745" s="72" t="n">
        <v>1</v>
      </c>
    </row>
    <row r="1746">
      <c r="C1746" s="13" t="n">
        <v>23</v>
      </c>
      <c r="D1746" s="72" t="n">
        <v>0</v>
      </c>
      <c r="E1746" s="72" t="n">
        <v>1</v>
      </c>
      <c r="F1746" s="72" t="n">
        <v>0</v>
      </c>
    </row>
    <row r="1747">
      <c r="C1747" s="13" t="n">
        <v>24</v>
      </c>
      <c r="D1747" s="72" t="n">
        <v>0</v>
      </c>
      <c r="E1747" s="72" t="n">
        <v>1</v>
      </c>
      <c r="F1747" s="72" t="n">
        <v>1</v>
      </c>
    </row>
    <row r="1748">
      <c r="C1748" s="13" t="n">
        <v>25</v>
      </c>
      <c r="D1748" s="72" t="n">
        <v>0</v>
      </c>
      <c r="E1748" s="72" t="n">
        <v>0</v>
      </c>
      <c r="F1748" s="72" t="n">
        <v>0</v>
      </c>
    </row>
    <row r="1749">
      <c r="C1749" s="13" t="n">
        <v>26</v>
      </c>
      <c r="D1749" s="72" t="n">
        <v>0</v>
      </c>
      <c r="E1749" s="72" t="n">
        <v>1</v>
      </c>
      <c r="F1749" s="72" t="n">
        <v>1</v>
      </c>
    </row>
    <row r="1750">
      <c r="C1750" s="13" t="n">
        <v>27</v>
      </c>
      <c r="D1750" s="72" t="n">
        <v>1</v>
      </c>
      <c r="E1750" s="72" t="n">
        <v>0</v>
      </c>
      <c r="F1750" s="72" t="n">
        <v>0</v>
      </c>
    </row>
    <row r="1751">
      <c r="C1751" s="13" t="n">
        <v>28</v>
      </c>
      <c r="D1751" s="72" t="n">
        <v>1</v>
      </c>
      <c r="E1751" s="72" t="n">
        <v>1</v>
      </c>
      <c r="F1751" s="72" t="n">
        <v>1</v>
      </c>
    </row>
    <row r="1752">
      <c r="C1752" s="13" t="n">
        <v>29</v>
      </c>
      <c r="D1752" s="72" t="n">
        <v>1</v>
      </c>
      <c r="E1752" s="72" t="n">
        <v>0</v>
      </c>
      <c r="F1752" s="72" t="n">
        <v>0</v>
      </c>
    </row>
    <row r="1753">
      <c r="C1753" s="13" t="n">
        <v>30</v>
      </c>
      <c r="D1753" s="72" t="n">
        <v>1</v>
      </c>
      <c r="E1753" s="72" t="n">
        <v>0</v>
      </c>
      <c r="F1753" s="72" t="n">
        <v>1</v>
      </c>
    </row>
    <row r="1754">
      <c r="C1754" s="13" t="n">
        <v>31</v>
      </c>
      <c r="D1754" s="72" t="n">
        <v>1</v>
      </c>
      <c r="E1754" s="72" t="n">
        <v>0</v>
      </c>
      <c r="F1754" s="72" t="n">
        <v>1</v>
      </c>
    </row>
    <row r="1755">
      <c r="C1755" s="13" t="n">
        <v>32</v>
      </c>
      <c r="D1755" s="72" t="n">
        <v>0</v>
      </c>
      <c r="E1755" s="72" t="n">
        <v>1</v>
      </c>
      <c r="F1755" s="72" t="n">
        <v>1</v>
      </c>
    </row>
    <row r="1756">
      <c r="C1756" s="13" t="n">
        <v>33</v>
      </c>
      <c r="D1756" s="72" t="n">
        <v>0</v>
      </c>
      <c r="E1756" s="72" t="n">
        <v>1</v>
      </c>
      <c r="F1756" s="72" t="n">
        <v>0</v>
      </c>
    </row>
    <row r="1757">
      <c r="C1757" s="13" t="n">
        <v>34</v>
      </c>
      <c r="D1757" s="72" t="n">
        <v>0</v>
      </c>
      <c r="E1757" s="72" t="n">
        <v>0</v>
      </c>
      <c r="F1757" s="72" t="n">
        <v>0</v>
      </c>
    </row>
    <row r="1758">
      <c r="C1758" s="13" t="n">
        <v>35</v>
      </c>
      <c r="D1758" s="72" t="n">
        <v>0</v>
      </c>
      <c r="E1758" s="72" t="n">
        <v>1</v>
      </c>
      <c r="F1758" s="72" t="n">
        <v>0</v>
      </c>
    </row>
    <row r="1759">
      <c r="C1759" s="13" t="n">
        <v>36</v>
      </c>
      <c r="D1759" s="72" t="n">
        <v>1</v>
      </c>
      <c r="E1759" s="72" t="n">
        <v>1</v>
      </c>
      <c r="F1759" s="72" t="n">
        <v>0</v>
      </c>
    </row>
    <row r="1760">
      <c r="C1760" s="13" t="n">
        <v>37</v>
      </c>
      <c r="D1760" s="72" t="n">
        <v>0</v>
      </c>
      <c r="E1760" s="72" t="n">
        <v>0</v>
      </c>
      <c r="F1760" s="72" t="n">
        <v>0</v>
      </c>
    </row>
    <row r="1761">
      <c r="C1761" s="13" t="n">
        <v>38</v>
      </c>
      <c r="D1761" s="72" t="n">
        <v>0</v>
      </c>
      <c r="E1761" s="72" t="n">
        <v>1</v>
      </c>
      <c r="F1761" s="72" t="n">
        <v>1</v>
      </c>
    </row>
    <row r="1762">
      <c r="C1762" s="13" t="n">
        <v>39</v>
      </c>
      <c r="D1762" s="72" t="n">
        <v>1</v>
      </c>
      <c r="E1762" s="72" t="n">
        <v>1</v>
      </c>
      <c r="F1762" s="72" t="n">
        <v>0</v>
      </c>
    </row>
    <row r="1763">
      <c r="C1763" s="13" t="n">
        <v>40</v>
      </c>
      <c r="D1763" s="72" t="n">
        <v>1</v>
      </c>
      <c r="E1763" s="72" t="n">
        <v>0</v>
      </c>
      <c r="F1763" s="72" t="n">
        <v>0</v>
      </c>
    </row>
    <row r="1764">
      <c r="C1764" s="13" t="n">
        <v>41</v>
      </c>
      <c r="D1764" s="72" t="n">
        <v>0</v>
      </c>
      <c r="E1764" s="72" t="n">
        <v>0</v>
      </c>
      <c r="F1764" s="72" t="n">
        <v>0</v>
      </c>
    </row>
    <row r="1765">
      <c r="C1765" s="13" t="n">
        <v>42</v>
      </c>
      <c r="D1765" s="72" t="n">
        <v>0</v>
      </c>
      <c r="E1765" s="72" t="n">
        <v>0</v>
      </c>
      <c r="F1765" s="72" t="n">
        <v>0</v>
      </c>
    </row>
    <row r="1766">
      <c r="C1766" s="13" t="n">
        <v>43</v>
      </c>
      <c r="D1766" s="72" t="n">
        <v>1</v>
      </c>
      <c r="E1766" s="72" t="n">
        <v>0</v>
      </c>
      <c r="F1766" s="72" t="n">
        <v>0</v>
      </c>
    </row>
    <row r="1767">
      <c r="C1767" s="13" t="n">
        <v>44</v>
      </c>
      <c r="D1767" s="72" t="n">
        <v>1</v>
      </c>
      <c r="E1767" s="72" t="n">
        <v>0</v>
      </c>
      <c r="F1767" s="72" t="n">
        <v>0</v>
      </c>
      <c r="I1767" s="18" t="n"/>
      <c r="K1767" s="48" t="n"/>
    </row>
    <row r="1768">
      <c r="C1768" s="13" t="n">
        <v>45</v>
      </c>
      <c r="D1768" s="72" t="n">
        <v>1</v>
      </c>
      <c r="E1768" s="72" t="n">
        <v>0</v>
      </c>
      <c r="F1768" s="72" t="n">
        <v>1</v>
      </c>
      <c r="I1768" s="18" t="n"/>
      <c r="J1768" s="18" t="n"/>
      <c r="K1768" s="18" t="n"/>
    </row>
    <row r="1769">
      <c r="C1769" s="13" t="n">
        <v>46</v>
      </c>
      <c r="D1769" s="72" t="n">
        <v>0</v>
      </c>
      <c r="E1769" s="72" t="n">
        <v>1</v>
      </c>
      <c r="F1769" s="72" t="n">
        <v>1</v>
      </c>
      <c r="I1769" s="18" t="n"/>
      <c r="J1769" s="18" t="n"/>
      <c r="K1769" s="18" t="n"/>
    </row>
    <row r="1770">
      <c r="C1770" s="13" t="n">
        <v>47</v>
      </c>
      <c r="D1770" s="72" t="n">
        <v>0</v>
      </c>
      <c r="E1770" s="72" t="n">
        <v>0</v>
      </c>
      <c r="F1770" s="72" t="n">
        <v>0</v>
      </c>
    </row>
    <row r="1771">
      <c r="C1771" s="13" t="n">
        <v>48</v>
      </c>
      <c r="D1771" s="72" t="n">
        <v>0</v>
      </c>
      <c r="E1771" s="72" t="n">
        <v>1</v>
      </c>
      <c r="F1771" s="72" t="n">
        <v>0</v>
      </c>
    </row>
    <row r="1772">
      <c r="C1772" s="13" t="n">
        <v>49</v>
      </c>
      <c r="D1772" s="72" t="n">
        <v>0</v>
      </c>
      <c r="E1772" s="72" t="n">
        <v>0</v>
      </c>
      <c r="F1772" s="72" t="n">
        <v>1</v>
      </c>
    </row>
    <row r="1773">
      <c r="C1773" s="13" t="n">
        <v>50</v>
      </c>
      <c r="D1773" s="72" t="n">
        <v>0</v>
      </c>
      <c r="E1773" s="72" t="n">
        <v>0</v>
      </c>
      <c r="F1773" s="72" t="n">
        <v>0</v>
      </c>
      <c r="I1773" s="18" t="n"/>
      <c r="K1773" s="48" t="n"/>
    </row>
    <row r="1774">
      <c r="C1774" s="13" t="n">
        <v>51</v>
      </c>
      <c r="D1774" s="72" t="n">
        <v>0</v>
      </c>
      <c r="E1774" s="72" t="n">
        <v>1</v>
      </c>
      <c r="F1774" s="72" t="n">
        <v>0</v>
      </c>
      <c r="I1774" s="18" t="n"/>
      <c r="J1774" s="18" t="n"/>
      <c r="K1774" s="18" t="n"/>
    </row>
    <row r="1775">
      <c r="C1775" s="13" t="n">
        <v>52</v>
      </c>
      <c r="D1775" s="72" t="n">
        <v>0</v>
      </c>
      <c r="E1775" s="72" t="n">
        <v>0</v>
      </c>
      <c r="F1775" s="72" t="n">
        <v>0</v>
      </c>
      <c r="I1775" s="18" t="n"/>
      <c r="J1775" s="18" t="n"/>
      <c r="K1775" s="18" t="n"/>
    </row>
    <row r="1776">
      <c r="C1776" s="13" t="n">
        <v>53</v>
      </c>
      <c r="D1776" s="72" t="n">
        <v>0</v>
      </c>
      <c r="E1776" s="72" t="n">
        <v>0</v>
      </c>
      <c r="F1776" s="72" t="n">
        <v>1</v>
      </c>
    </row>
    <row r="1777">
      <c r="C1777" s="13" t="n">
        <v>54</v>
      </c>
      <c r="D1777" s="72" t="n">
        <v>0</v>
      </c>
      <c r="E1777" s="72" t="n">
        <v>1</v>
      </c>
      <c r="F1777" s="72" t="n">
        <v>1</v>
      </c>
    </row>
    <row r="1778">
      <c r="C1778" s="13" t="n">
        <v>55</v>
      </c>
      <c r="D1778" s="72" t="n">
        <v>1</v>
      </c>
      <c r="E1778" s="72" t="n">
        <v>1</v>
      </c>
      <c r="F1778" s="72" t="n">
        <v>0</v>
      </c>
    </row>
    <row r="1779">
      <c r="C1779" s="13" t="n">
        <v>56</v>
      </c>
      <c r="D1779" s="72" t="n">
        <v>1</v>
      </c>
      <c r="E1779" s="72" t="n">
        <v>1</v>
      </c>
      <c r="F1779" s="72" t="n">
        <v>0</v>
      </c>
    </row>
    <row r="1780">
      <c r="C1780" s="13" t="n">
        <v>57</v>
      </c>
      <c r="D1780" s="72" t="n">
        <v>0</v>
      </c>
      <c r="E1780" s="72" t="n">
        <v>1</v>
      </c>
      <c r="F1780" s="72" t="n">
        <v>0</v>
      </c>
    </row>
    <row r="1781">
      <c r="C1781" s="13" t="n">
        <v>58</v>
      </c>
      <c r="D1781" s="72" t="n">
        <v>0</v>
      </c>
      <c r="E1781" s="72" t="n">
        <v>1</v>
      </c>
      <c r="F1781" s="72" t="n">
        <v>0</v>
      </c>
    </row>
    <row r="1782">
      <c r="C1782" s="13" t="n">
        <v>59</v>
      </c>
      <c r="D1782" s="72" t="n">
        <v>1</v>
      </c>
      <c r="E1782" s="72" t="n">
        <v>1</v>
      </c>
      <c r="F1782" s="72" t="n">
        <v>1</v>
      </c>
    </row>
    <row r="1783">
      <c r="C1783" s="13" t="n">
        <v>60</v>
      </c>
      <c r="D1783" s="72" t="n">
        <v>0</v>
      </c>
      <c r="E1783" s="72" t="n">
        <v>0</v>
      </c>
      <c r="F1783" s="72" t="n">
        <v>1</v>
      </c>
    </row>
    <row r="1784">
      <c r="C1784" s="13" t="n">
        <v>61</v>
      </c>
      <c r="D1784" s="72" t="n">
        <v>0</v>
      </c>
      <c r="E1784" s="72" t="n">
        <v>0</v>
      </c>
      <c r="F1784" s="72" t="n">
        <v>1</v>
      </c>
    </row>
    <row r="1785">
      <c r="C1785" s="13" t="n">
        <v>62</v>
      </c>
      <c r="D1785" s="72" t="n">
        <v>0</v>
      </c>
      <c r="E1785" s="72" t="n">
        <v>0</v>
      </c>
      <c r="F1785" s="72" t="n">
        <v>1</v>
      </c>
    </row>
    <row r="1786">
      <c r="C1786" s="13" t="n">
        <v>63</v>
      </c>
      <c r="D1786" s="72" t="n">
        <v>0</v>
      </c>
      <c r="E1786" s="72" t="n">
        <v>0</v>
      </c>
      <c r="F1786" s="72" t="n">
        <v>0</v>
      </c>
    </row>
    <row r="1787">
      <c r="C1787" s="13" t="n">
        <v>64</v>
      </c>
      <c r="D1787" s="72" t="n">
        <v>0</v>
      </c>
      <c r="E1787" s="72" t="n">
        <v>1</v>
      </c>
      <c r="F1787" s="72" t="n">
        <v>0</v>
      </c>
    </row>
    <row r="1788">
      <c r="C1788" s="13" t="n">
        <v>65</v>
      </c>
      <c r="D1788" s="72" t="n">
        <v>0</v>
      </c>
      <c r="E1788" s="72" t="n">
        <v>1</v>
      </c>
      <c r="F1788" s="72" t="n">
        <v>0</v>
      </c>
    </row>
    <row r="1789">
      <c r="C1789" s="13" t="n">
        <v>66</v>
      </c>
      <c r="D1789" s="72" t="n">
        <v>0</v>
      </c>
      <c r="E1789" s="72" t="n">
        <v>0</v>
      </c>
      <c r="F1789" s="72" t="n">
        <v>0</v>
      </c>
    </row>
    <row r="1790">
      <c r="C1790" s="13" t="n">
        <v>67</v>
      </c>
      <c r="D1790" s="72" t="n">
        <v>1</v>
      </c>
      <c r="E1790" s="72" t="n">
        <v>1</v>
      </c>
      <c r="F1790" s="72" t="n">
        <v>1</v>
      </c>
    </row>
    <row r="1791">
      <c r="C1791" s="13" t="n">
        <v>68</v>
      </c>
      <c r="D1791" s="72" t="n">
        <v>0</v>
      </c>
      <c r="E1791" s="72" t="n">
        <v>0</v>
      </c>
      <c r="F1791" s="72" t="n">
        <v>1</v>
      </c>
    </row>
    <row r="1792">
      <c r="C1792" s="13" t="n">
        <v>69</v>
      </c>
      <c r="D1792" s="72" t="n">
        <v>1</v>
      </c>
      <c r="E1792" s="72" t="n">
        <v>0</v>
      </c>
      <c r="F1792" s="72" t="n">
        <v>0</v>
      </c>
    </row>
    <row r="1793">
      <c r="C1793" s="13" t="n">
        <v>70</v>
      </c>
      <c r="D1793" s="72" t="n">
        <v>1</v>
      </c>
      <c r="E1793" s="72" t="n">
        <v>0</v>
      </c>
      <c r="F1793" s="72" t="n">
        <v>0</v>
      </c>
    </row>
    <row r="1794">
      <c r="C1794" s="13" t="n">
        <v>71</v>
      </c>
      <c r="D1794" s="72" t="n">
        <v>0</v>
      </c>
      <c r="E1794" s="72" t="n">
        <v>0</v>
      </c>
      <c r="F1794" s="72" t="n">
        <v>0</v>
      </c>
    </row>
    <row r="1795">
      <c r="C1795" s="13" t="n">
        <v>72</v>
      </c>
      <c r="D1795" s="72" t="n">
        <v>1</v>
      </c>
      <c r="E1795" s="72" t="n">
        <v>0</v>
      </c>
      <c r="F1795" s="72" t="n">
        <v>0</v>
      </c>
    </row>
    <row r="1796">
      <c r="C1796" s="13" t="n">
        <v>73</v>
      </c>
      <c r="D1796" s="72" t="n">
        <v>0</v>
      </c>
      <c r="E1796" s="72" t="n">
        <v>0</v>
      </c>
      <c r="F1796" s="72" t="n">
        <v>0</v>
      </c>
    </row>
    <row r="1797">
      <c r="C1797" s="13" t="n">
        <v>74</v>
      </c>
      <c r="D1797" s="72" t="n">
        <v>0</v>
      </c>
      <c r="E1797" s="72" t="n">
        <v>0</v>
      </c>
      <c r="F1797" s="72" t="n">
        <v>0</v>
      </c>
    </row>
    <row r="1798">
      <c r="C1798" s="13" t="n">
        <v>75</v>
      </c>
      <c r="D1798" s="72" t="n">
        <v>1</v>
      </c>
      <c r="E1798" s="72" t="n">
        <v>1</v>
      </c>
      <c r="F1798" s="72" t="n">
        <v>0</v>
      </c>
    </row>
    <row r="1799">
      <c r="C1799" s="13" t="n">
        <v>76</v>
      </c>
      <c r="D1799" s="72" t="n">
        <v>0</v>
      </c>
      <c r="E1799" s="72" t="n">
        <v>1</v>
      </c>
      <c r="F1799" s="72" t="n">
        <v>0</v>
      </c>
    </row>
    <row r="1800">
      <c r="C1800" s="13" t="n">
        <v>77</v>
      </c>
      <c r="D1800" s="72" t="n">
        <v>0</v>
      </c>
      <c r="E1800" s="72" t="n">
        <v>0</v>
      </c>
      <c r="F1800" s="72" t="n">
        <v>0</v>
      </c>
    </row>
    <row r="1801">
      <c r="C1801" s="13" t="n">
        <v>78</v>
      </c>
      <c r="D1801" s="72" t="n">
        <v>1</v>
      </c>
      <c r="E1801" s="72" t="n">
        <v>1</v>
      </c>
      <c r="F1801" s="72" t="n">
        <v>0</v>
      </c>
    </row>
    <row r="1802">
      <c r="C1802" s="13" t="n">
        <v>79</v>
      </c>
      <c r="D1802" s="72" t="n">
        <v>0</v>
      </c>
      <c r="E1802" s="72" t="n">
        <v>0</v>
      </c>
      <c r="F1802" s="72" t="n">
        <v>0</v>
      </c>
    </row>
    <row r="1803">
      <c r="C1803" s="13" t="n">
        <v>80</v>
      </c>
      <c r="D1803" s="72" t="n">
        <v>0</v>
      </c>
      <c r="E1803" s="72" t="n">
        <v>0</v>
      </c>
      <c r="F1803" s="72" t="n">
        <v>0</v>
      </c>
    </row>
    <row r="1804">
      <c r="C1804" s="13" t="n">
        <v>81</v>
      </c>
      <c r="D1804" s="72" t="n">
        <v>0</v>
      </c>
      <c r="E1804" s="72" t="n">
        <v>1</v>
      </c>
      <c r="F1804" s="72" t="n">
        <v>0</v>
      </c>
    </row>
    <row r="1805">
      <c r="C1805" s="13" t="n">
        <v>82</v>
      </c>
      <c r="D1805" s="72" t="n">
        <v>0</v>
      </c>
      <c r="E1805" s="72" t="n">
        <v>1</v>
      </c>
      <c r="F1805" s="72" t="n">
        <v>0</v>
      </c>
    </row>
    <row r="1806">
      <c r="C1806" s="13" t="n">
        <v>83</v>
      </c>
      <c r="D1806" s="72" t="n">
        <v>1</v>
      </c>
      <c r="E1806" s="72" t="n">
        <v>0</v>
      </c>
      <c r="F1806" s="72" t="n">
        <v>0</v>
      </c>
    </row>
    <row r="1807">
      <c r="C1807" s="13" t="n">
        <v>84</v>
      </c>
      <c r="D1807" s="72" t="n">
        <v>1</v>
      </c>
      <c r="E1807" s="72" t="n">
        <v>0</v>
      </c>
      <c r="F1807" s="72" t="n">
        <v>1</v>
      </c>
    </row>
    <row r="1808">
      <c r="C1808" s="13" t="n">
        <v>85</v>
      </c>
      <c r="D1808" s="72" t="n">
        <v>1</v>
      </c>
      <c r="E1808" s="72" t="n">
        <v>0</v>
      </c>
      <c r="F1808" s="72" t="n">
        <v>1</v>
      </c>
    </row>
    <row r="1809">
      <c r="C1809" s="13" t="n">
        <v>86</v>
      </c>
      <c r="D1809" s="72" t="n">
        <v>0</v>
      </c>
      <c r="E1809" s="72" t="n">
        <v>1</v>
      </c>
      <c r="F1809" s="72" t="n">
        <v>0</v>
      </c>
    </row>
    <row r="1810">
      <c r="C1810" s="13" t="n">
        <v>87</v>
      </c>
      <c r="D1810" s="72" t="n">
        <v>0</v>
      </c>
      <c r="E1810" s="72" t="n">
        <v>0</v>
      </c>
      <c r="F1810" s="72" t="n">
        <v>1</v>
      </c>
    </row>
    <row r="1811">
      <c r="C1811" s="13" t="n">
        <v>88</v>
      </c>
      <c r="D1811" s="72" t="n">
        <v>1</v>
      </c>
      <c r="E1811" s="72" t="n">
        <v>1</v>
      </c>
      <c r="F1811" s="72" t="n">
        <v>0</v>
      </c>
    </row>
    <row r="1812">
      <c r="C1812" s="13" t="n">
        <v>89</v>
      </c>
      <c r="D1812" s="72" t="n">
        <v>1</v>
      </c>
      <c r="E1812" s="72" t="n">
        <v>1</v>
      </c>
      <c r="F1812" s="72" t="n">
        <v>0</v>
      </c>
    </row>
    <row r="1813">
      <c r="C1813" s="13" t="n">
        <v>90</v>
      </c>
      <c r="D1813" s="72" t="n">
        <v>1</v>
      </c>
      <c r="E1813" s="72" t="n">
        <v>0</v>
      </c>
      <c r="F1813" s="72" t="n">
        <v>0</v>
      </c>
    </row>
    <row r="1814">
      <c r="C1814" s="13" t="n">
        <v>91</v>
      </c>
      <c r="D1814" s="72" t="n">
        <v>0</v>
      </c>
      <c r="E1814" s="72" t="n">
        <v>1</v>
      </c>
      <c r="F1814" s="72" t="n">
        <v>0</v>
      </c>
    </row>
    <row r="1815">
      <c r="C1815" s="13" t="n">
        <v>92</v>
      </c>
      <c r="D1815" s="72" t="n">
        <v>0</v>
      </c>
      <c r="E1815" s="72" t="n">
        <v>1</v>
      </c>
      <c r="F1815" s="72" t="n">
        <v>1</v>
      </c>
    </row>
    <row r="1816">
      <c r="C1816" s="13" t="n">
        <v>93</v>
      </c>
      <c r="D1816" s="72" t="n">
        <v>0</v>
      </c>
      <c r="E1816" s="72" t="n">
        <v>1</v>
      </c>
      <c r="F1816" s="72" t="n">
        <v>0</v>
      </c>
    </row>
    <row r="1817">
      <c r="C1817" s="13" t="n">
        <v>94</v>
      </c>
      <c r="D1817" s="72" t="n">
        <v>1</v>
      </c>
      <c r="E1817" s="72" t="n">
        <v>1</v>
      </c>
      <c r="F1817" s="72" t="n">
        <v>0</v>
      </c>
    </row>
    <row r="1818">
      <c r="C1818" s="13" t="n">
        <v>95</v>
      </c>
      <c r="D1818" s="72" t="n">
        <v>0</v>
      </c>
      <c r="E1818" s="72" t="n">
        <v>0</v>
      </c>
      <c r="F1818" s="72" t="n">
        <v>1</v>
      </c>
    </row>
    <row r="1819">
      <c r="C1819" s="13" t="n">
        <v>96</v>
      </c>
      <c r="D1819" s="72" t="n">
        <v>0</v>
      </c>
      <c r="E1819" s="72" t="n">
        <v>0</v>
      </c>
      <c r="F1819" s="72" t="n">
        <v>1</v>
      </c>
    </row>
    <row r="1820">
      <c r="C1820" s="13" t="n">
        <v>97</v>
      </c>
      <c r="D1820" s="72" t="n">
        <v>1</v>
      </c>
      <c r="E1820" s="72" t="n">
        <v>1</v>
      </c>
      <c r="F1820" s="72" t="n">
        <v>0</v>
      </c>
    </row>
    <row r="1821">
      <c r="C1821" s="13" t="n">
        <v>98</v>
      </c>
      <c r="D1821" s="72" t="n">
        <v>1</v>
      </c>
      <c r="E1821" s="72" t="n">
        <v>0</v>
      </c>
      <c r="F1821" s="72" t="n">
        <v>0</v>
      </c>
    </row>
    <row r="1822">
      <c r="C1822" s="13" t="n">
        <v>99</v>
      </c>
      <c r="D1822" s="72" t="n">
        <v>0</v>
      </c>
      <c r="E1822" s="72" t="n">
        <v>0</v>
      </c>
      <c r="F1822" s="72" t="n">
        <v>0</v>
      </c>
    </row>
    <row r="1823">
      <c r="C1823" s="13" t="n">
        <v>100</v>
      </c>
      <c r="D1823" s="72" t="n">
        <v>0</v>
      </c>
      <c r="E1823" s="72" t="n">
        <v>0</v>
      </c>
      <c r="F1823" s="72" t="n">
        <v>0</v>
      </c>
    </row>
    <row r="1824">
      <c r="C1824" s="13" t="n">
        <v>101</v>
      </c>
      <c r="D1824" s="72" t="n">
        <v>0</v>
      </c>
      <c r="E1824" s="72" t="n">
        <v>0</v>
      </c>
      <c r="F1824" s="72" t="n">
        <v>0</v>
      </c>
    </row>
    <row r="1825">
      <c r="C1825" s="13" t="n">
        <v>102</v>
      </c>
      <c r="D1825" s="72" t="n">
        <v>1</v>
      </c>
      <c r="E1825" s="72" t="n">
        <v>1</v>
      </c>
      <c r="F1825" s="72" t="n">
        <v>0</v>
      </c>
    </row>
    <row r="1826">
      <c r="C1826" s="13" t="n">
        <v>103</v>
      </c>
      <c r="D1826" s="72" t="n">
        <v>1</v>
      </c>
      <c r="E1826" s="72" t="n">
        <v>0</v>
      </c>
      <c r="F1826" s="72" t="n">
        <v>0</v>
      </c>
    </row>
    <row r="1827">
      <c r="C1827" s="13" t="n">
        <v>104</v>
      </c>
      <c r="D1827" s="72" t="n">
        <v>0</v>
      </c>
      <c r="E1827" s="72" t="n">
        <v>1</v>
      </c>
      <c r="F1827" s="72" t="n">
        <v>1</v>
      </c>
    </row>
    <row r="1828">
      <c r="C1828" s="13" t="n">
        <v>105</v>
      </c>
      <c r="D1828" s="72" t="n">
        <v>1</v>
      </c>
      <c r="E1828" s="72" t="n">
        <v>1</v>
      </c>
      <c r="F1828" s="72" t="n">
        <v>0</v>
      </c>
    </row>
    <row r="1829">
      <c r="C1829" s="13" t="n">
        <v>106</v>
      </c>
      <c r="D1829" s="72" t="n">
        <v>0</v>
      </c>
      <c r="E1829" s="72" t="n">
        <v>0</v>
      </c>
      <c r="F1829" s="72" t="n">
        <v>1</v>
      </c>
    </row>
    <row r="1830">
      <c r="C1830" s="13" t="n">
        <v>107</v>
      </c>
      <c r="D1830" s="72" t="n">
        <v>1</v>
      </c>
      <c r="E1830" s="72" t="n">
        <v>1</v>
      </c>
      <c r="F1830" s="72" t="n">
        <v>0</v>
      </c>
    </row>
    <row r="1831">
      <c r="C1831" s="13" t="n">
        <v>108</v>
      </c>
      <c r="D1831" s="72" t="n">
        <v>1</v>
      </c>
      <c r="E1831" s="72" t="n">
        <v>0</v>
      </c>
      <c r="F1831" s="72" t="n">
        <v>0</v>
      </c>
    </row>
    <row r="1832">
      <c r="C1832" s="13" t="n">
        <v>109</v>
      </c>
      <c r="D1832" s="72" t="n">
        <v>0</v>
      </c>
      <c r="E1832" s="72" t="n">
        <v>0</v>
      </c>
      <c r="F1832" s="72" t="n">
        <v>0</v>
      </c>
    </row>
    <row r="1833">
      <c r="C1833" s="13" t="n">
        <v>110</v>
      </c>
      <c r="D1833" s="72" t="n">
        <v>0</v>
      </c>
      <c r="E1833" s="72" t="n">
        <v>0</v>
      </c>
      <c r="F1833" s="72" t="n">
        <v>1</v>
      </c>
    </row>
    <row r="1834">
      <c r="C1834" s="13" t="n">
        <v>111</v>
      </c>
      <c r="D1834" s="72" t="n">
        <v>1</v>
      </c>
      <c r="E1834" s="72" t="n">
        <v>0</v>
      </c>
      <c r="F1834" s="72" t="n">
        <v>1</v>
      </c>
    </row>
    <row r="1835">
      <c r="C1835" s="13" t="n">
        <v>112</v>
      </c>
      <c r="D1835" s="72" t="n">
        <v>0</v>
      </c>
      <c r="E1835" s="72" t="n">
        <v>0</v>
      </c>
      <c r="F1835" s="72" t="n">
        <v>1</v>
      </c>
    </row>
    <row r="1836">
      <c r="C1836" s="13" t="n">
        <v>113</v>
      </c>
      <c r="D1836" s="72" t="n">
        <v>1</v>
      </c>
      <c r="E1836" s="72" t="n">
        <v>0</v>
      </c>
      <c r="F1836" s="72" t="n">
        <v>1</v>
      </c>
    </row>
    <row r="1837">
      <c r="C1837" s="13" t="n">
        <v>114</v>
      </c>
      <c r="D1837" s="72" t="n">
        <v>0</v>
      </c>
      <c r="E1837" s="72" t="n">
        <v>0</v>
      </c>
      <c r="F1837" s="72" t="n">
        <v>1</v>
      </c>
    </row>
    <row r="1838">
      <c r="C1838" s="13" t="n">
        <v>115</v>
      </c>
      <c r="D1838" s="72" t="n">
        <v>1</v>
      </c>
      <c r="E1838" s="72" t="n">
        <v>1</v>
      </c>
      <c r="F1838" s="72" t="n">
        <v>0</v>
      </c>
    </row>
    <row r="1839">
      <c r="C1839" s="13" t="n">
        <v>116</v>
      </c>
      <c r="D1839" s="72" t="n">
        <v>0</v>
      </c>
      <c r="E1839" s="72" t="n">
        <v>0</v>
      </c>
      <c r="F1839" s="72" t="n">
        <v>0</v>
      </c>
    </row>
    <row r="1840">
      <c r="C1840" s="13" t="n">
        <v>117</v>
      </c>
      <c r="D1840" s="72" t="n">
        <v>0</v>
      </c>
      <c r="E1840" s="72" t="n">
        <v>0</v>
      </c>
      <c r="F1840" s="72" t="n">
        <v>0</v>
      </c>
    </row>
    <row r="1841">
      <c r="C1841" s="13" t="n">
        <v>118</v>
      </c>
      <c r="D1841" s="72" t="n">
        <v>0</v>
      </c>
      <c r="E1841" s="72" t="n">
        <v>0</v>
      </c>
      <c r="F1841" s="72" t="n">
        <v>0</v>
      </c>
    </row>
    <row r="1842">
      <c r="C1842" s="13" t="n">
        <v>119</v>
      </c>
      <c r="D1842" s="72" t="n">
        <v>0</v>
      </c>
      <c r="E1842" s="72" t="n">
        <v>0</v>
      </c>
      <c r="F1842" s="72" t="n">
        <v>0</v>
      </c>
    </row>
    <row r="1843">
      <c r="C1843" s="13" t="n">
        <v>120</v>
      </c>
      <c r="D1843" s="72" t="n">
        <v>0</v>
      </c>
      <c r="E1843" s="72" t="n">
        <v>1</v>
      </c>
      <c r="F1843" s="72" t="n">
        <v>1</v>
      </c>
    </row>
    <row r="1844">
      <c r="C1844" s="13" t="n">
        <v>121</v>
      </c>
      <c r="D1844" s="72" t="n">
        <v>1</v>
      </c>
      <c r="E1844" s="72" t="n">
        <v>0</v>
      </c>
      <c r="F1844" s="72" t="n">
        <v>0</v>
      </c>
    </row>
    <row r="1845">
      <c r="C1845" s="13" t="n">
        <v>122</v>
      </c>
      <c r="D1845" s="72" t="n">
        <v>1</v>
      </c>
      <c r="E1845" s="72" t="n">
        <v>1</v>
      </c>
      <c r="F1845" s="72" t="n">
        <v>1</v>
      </c>
    </row>
    <row r="1846">
      <c r="C1846" s="13" t="n">
        <v>123</v>
      </c>
      <c r="D1846" s="72" t="n">
        <v>0</v>
      </c>
      <c r="E1846" s="72" t="n">
        <v>0</v>
      </c>
      <c r="F1846" s="72" t="n">
        <v>0</v>
      </c>
    </row>
    <row r="1847">
      <c r="C1847" s="13" t="n">
        <v>124</v>
      </c>
      <c r="D1847" s="72" t="n">
        <v>0</v>
      </c>
      <c r="E1847" s="72" t="n">
        <v>0</v>
      </c>
      <c r="F1847" s="72" t="n">
        <v>0</v>
      </c>
    </row>
    <row r="1848">
      <c r="C1848" s="13" t="n">
        <v>125</v>
      </c>
      <c r="D1848" s="72" t="n">
        <v>0</v>
      </c>
      <c r="E1848" s="72" t="n">
        <v>0</v>
      </c>
      <c r="F1848" s="72" t="n">
        <v>0</v>
      </c>
    </row>
    <row r="1849">
      <c r="C1849" s="13" t="n">
        <v>126</v>
      </c>
      <c r="D1849" s="72" t="n">
        <v>0</v>
      </c>
      <c r="E1849" s="72" t="n">
        <v>0</v>
      </c>
      <c r="F1849" s="72" t="n">
        <v>1</v>
      </c>
    </row>
    <row r="1850">
      <c r="C1850" s="13" t="n">
        <v>127</v>
      </c>
      <c r="D1850" s="72" t="n">
        <v>0</v>
      </c>
      <c r="E1850" s="72" t="n">
        <v>1</v>
      </c>
      <c r="F1850" s="72" t="n">
        <v>1</v>
      </c>
    </row>
    <row r="1851">
      <c r="C1851" s="13" t="n">
        <v>128</v>
      </c>
      <c r="D1851" s="72" t="n">
        <v>0</v>
      </c>
      <c r="E1851" s="72" t="n">
        <v>0</v>
      </c>
      <c r="F1851" s="72" t="n">
        <v>1</v>
      </c>
    </row>
    <row r="1852">
      <c r="C1852" s="13" t="n">
        <v>129</v>
      </c>
      <c r="D1852" s="72" t="n">
        <v>0</v>
      </c>
      <c r="E1852" s="72" t="n">
        <v>1</v>
      </c>
      <c r="F1852" s="72" t="n">
        <v>1</v>
      </c>
    </row>
    <row r="1853">
      <c r="C1853" s="13" t="n">
        <v>130</v>
      </c>
      <c r="D1853" s="72" t="n">
        <v>0</v>
      </c>
      <c r="E1853" s="72" t="n">
        <v>1</v>
      </c>
      <c r="F1853" s="72" t="n">
        <v>0</v>
      </c>
    </row>
    <row r="1854">
      <c r="C1854" s="13" t="n">
        <v>131</v>
      </c>
      <c r="D1854" s="72" t="n">
        <v>0</v>
      </c>
      <c r="E1854" s="72" t="n">
        <v>0</v>
      </c>
      <c r="F1854" s="72" t="n">
        <v>1</v>
      </c>
    </row>
    <row r="1855">
      <c r="C1855" s="13" t="n">
        <v>132</v>
      </c>
      <c r="D1855" s="72" t="n">
        <v>0</v>
      </c>
      <c r="E1855" s="72" t="n">
        <v>1</v>
      </c>
      <c r="F1855" s="72" t="n">
        <v>0</v>
      </c>
    </row>
    <row r="1856">
      <c r="C1856" s="13" t="n">
        <v>133</v>
      </c>
      <c r="D1856" s="72" t="n">
        <v>0</v>
      </c>
      <c r="E1856" s="72" t="n">
        <v>0</v>
      </c>
      <c r="F1856" s="72" t="n">
        <v>0</v>
      </c>
    </row>
    <row r="1857">
      <c r="C1857" s="13" t="n">
        <v>134</v>
      </c>
      <c r="D1857" s="72" t="n">
        <v>1</v>
      </c>
      <c r="E1857" s="72" t="n">
        <v>0</v>
      </c>
      <c r="F1857" s="72" t="n">
        <v>1</v>
      </c>
    </row>
    <row r="1858">
      <c r="C1858" s="13" t="n">
        <v>135</v>
      </c>
      <c r="D1858" s="72" t="n">
        <v>0</v>
      </c>
      <c r="E1858" s="72" t="n">
        <v>0</v>
      </c>
      <c r="F1858" s="72" t="n">
        <v>1</v>
      </c>
    </row>
    <row r="1859">
      <c r="C1859" s="13" t="n">
        <v>136</v>
      </c>
      <c r="D1859" s="72" t="n">
        <v>1</v>
      </c>
      <c r="E1859" s="72" t="n">
        <v>1</v>
      </c>
      <c r="F1859" s="72" t="n">
        <v>0</v>
      </c>
    </row>
    <row r="1860">
      <c r="C1860" s="13" t="n">
        <v>137</v>
      </c>
      <c r="D1860" s="72" t="n">
        <v>0</v>
      </c>
      <c r="E1860" s="72" t="n">
        <v>1</v>
      </c>
      <c r="F1860" s="72" t="n">
        <v>1</v>
      </c>
    </row>
    <row r="1861">
      <c r="C1861" s="13" t="n">
        <v>138</v>
      </c>
      <c r="D1861" s="72" t="n">
        <v>0</v>
      </c>
      <c r="E1861" s="72" t="n">
        <v>1</v>
      </c>
      <c r="F1861" s="72" t="n">
        <v>0</v>
      </c>
    </row>
    <row r="1862">
      <c r="C1862" s="13" t="n">
        <v>139</v>
      </c>
      <c r="D1862" s="72" t="n">
        <v>1</v>
      </c>
      <c r="E1862" s="72" t="n">
        <v>0</v>
      </c>
      <c r="F1862" s="72" t="n">
        <v>0</v>
      </c>
    </row>
    <row r="1863">
      <c r="C1863" s="13" t="n">
        <v>140</v>
      </c>
      <c r="D1863" s="72" t="n">
        <v>0</v>
      </c>
      <c r="E1863" s="72" t="n">
        <v>0</v>
      </c>
      <c r="F1863" s="72" t="n">
        <v>1</v>
      </c>
    </row>
    <row r="1864">
      <c r="C1864" s="13" t="n">
        <v>141</v>
      </c>
      <c r="D1864" s="72" t="n">
        <v>0</v>
      </c>
      <c r="E1864" s="72" t="n">
        <v>0</v>
      </c>
      <c r="F1864" s="72" t="n">
        <v>0</v>
      </c>
    </row>
    <row r="1865">
      <c r="C1865" s="13" t="n">
        <v>142</v>
      </c>
      <c r="D1865" s="72" t="n">
        <v>0</v>
      </c>
      <c r="E1865" s="72" t="n">
        <v>1</v>
      </c>
      <c r="F1865" s="72" t="n">
        <v>1</v>
      </c>
    </row>
    <row r="1866">
      <c r="C1866" s="13" t="n">
        <v>143</v>
      </c>
      <c r="D1866" s="72" t="n">
        <v>0</v>
      </c>
      <c r="E1866" s="72" t="n">
        <v>0</v>
      </c>
      <c r="F1866" s="72" t="n">
        <v>0</v>
      </c>
    </row>
    <row r="1867">
      <c r="C1867" s="13" t="n">
        <v>144</v>
      </c>
      <c r="D1867" s="72" t="n">
        <v>0</v>
      </c>
      <c r="E1867" s="72" t="n">
        <v>0</v>
      </c>
      <c r="F1867" s="72" t="n">
        <v>0</v>
      </c>
    </row>
    <row r="1868">
      <c r="C1868" s="13" t="n">
        <v>145</v>
      </c>
      <c r="D1868" s="72" t="n">
        <v>1</v>
      </c>
      <c r="E1868" s="72" t="n">
        <v>0</v>
      </c>
      <c r="F1868" s="72" t="n">
        <v>0</v>
      </c>
    </row>
    <row r="1869">
      <c r="C1869" s="13" t="n">
        <v>146</v>
      </c>
      <c r="D1869" s="72" t="n">
        <v>1</v>
      </c>
      <c r="E1869" s="72" t="n">
        <v>0</v>
      </c>
      <c r="F1869" s="72" t="n">
        <v>0</v>
      </c>
    </row>
    <row r="1870">
      <c r="C1870" s="13" t="n">
        <v>147</v>
      </c>
      <c r="D1870" s="72" t="n">
        <v>0</v>
      </c>
      <c r="E1870" s="72" t="n">
        <v>0</v>
      </c>
      <c r="F1870" s="72" t="n">
        <v>1</v>
      </c>
    </row>
    <row r="1871">
      <c r="C1871" s="13" t="n">
        <v>148</v>
      </c>
      <c r="D1871" s="72" t="n">
        <v>0</v>
      </c>
      <c r="E1871" s="72" t="n">
        <v>0</v>
      </c>
      <c r="F1871" s="72" t="n">
        <v>1</v>
      </c>
    </row>
    <row r="1872">
      <c r="C1872" s="13" t="n">
        <v>149</v>
      </c>
      <c r="D1872" s="72" t="n">
        <v>1</v>
      </c>
      <c r="E1872" s="72" t="n">
        <v>0</v>
      </c>
      <c r="F1872" s="72" t="n">
        <v>0</v>
      </c>
    </row>
    <row r="1873">
      <c r="C1873" s="13" t="n">
        <v>150</v>
      </c>
      <c r="D1873" s="72" t="n">
        <v>0</v>
      </c>
      <c r="E1873" s="72" t="n">
        <v>0</v>
      </c>
      <c r="F1873" s="72" t="n">
        <v>0</v>
      </c>
    </row>
    <row r="1874">
      <c r="C1874" s="13" t="n">
        <v>151</v>
      </c>
      <c r="D1874" s="72" t="n">
        <v>0</v>
      </c>
      <c r="E1874" s="72" t="n">
        <v>0</v>
      </c>
      <c r="F1874" s="72" t="n">
        <v>0</v>
      </c>
    </row>
    <row r="1875">
      <c r="C1875" s="13" t="n">
        <v>152</v>
      </c>
      <c r="D1875" s="72" t="n">
        <v>1</v>
      </c>
      <c r="E1875" s="72" t="n">
        <v>0</v>
      </c>
      <c r="F1875" s="72" t="n">
        <v>1</v>
      </c>
    </row>
    <row r="1876">
      <c r="C1876" s="13" t="n">
        <v>153</v>
      </c>
      <c r="D1876" s="72" t="n">
        <v>0</v>
      </c>
      <c r="E1876" s="72" t="n">
        <v>0</v>
      </c>
      <c r="F1876" s="72" t="n">
        <v>1</v>
      </c>
    </row>
    <row r="1877">
      <c r="C1877" s="13" t="n">
        <v>154</v>
      </c>
      <c r="D1877" s="72" t="n">
        <v>0</v>
      </c>
      <c r="E1877" s="72" t="n">
        <v>0</v>
      </c>
      <c r="F1877" s="72" t="n">
        <v>0</v>
      </c>
    </row>
    <row r="1878">
      <c r="C1878" s="13" t="n">
        <v>155</v>
      </c>
      <c r="D1878" s="72" t="n">
        <v>1</v>
      </c>
      <c r="E1878" s="72" t="n">
        <v>1</v>
      </c>
      <c r="F1878" s="72" t="n">
        <v>0</v>
      </c>
    </row>
    <row r="1879">
      <c r="C1879" s="13" t="n">
        <v>156</v>
      </c>
      <c r="D1879" s="72" t="n">
        <v>0</v>
      </c>
      <c r="E1879" s="72" t="n">
        <v>0</v>
      </c>
      <c r="F1879" s="72" t="n">
        <v>1</v>
      </c>
    </row>
    <row r="1880">
      <c r="C1880" s="13" t="n">
        <v>157</v>
      </c>
      <c r="D1880" s="72" t="n">
        <v>0</v>
      </c>
      <c r="E1880" s="72" t="n">
        <v>1</v>
      </c>
      <c r="F1880" s="72" t="n">
        <v>1</v>
      </c>
    </row>
    <row r="1881">
      <c r="C1881" s="13" t="n">
        <v>158</v>
      </c>
      <c r="D1881" s="72" t="n">
        <v>1</v>
      </c>
      <c r="E1881" s="72" t="n">
        <v>0</v>
      </c>
      <c r="F1881" s="72" t="n">
        <v>0</v>
      </c>
    </row>
    <row r="1882">
      <c r="C1882" s="13" t="n">
        <v>159</v>
      </c>
      <c r="D1882" s="72" t="n">
        <v>1</v>
      </c>
      <c r="E1882" s="72" t="n">
        <v>1</v>
      </c>
      <c r="F1882" s="72" t="n">
        <v>0</v>
      </c>
    </row>
    <row r="1883">
      <c r="C1883" s="13" t="n">
        <v>160</v>
      </c>
      <c r="D1883" s="72" t="n">
        <v>0</v>
      </c>
      <c r="E1883" s="72" t="n">
        <v>0</v>
      </c>
      <c r="F1883" s="72" t="n">
        <v>0</v>
      </c>
    </row>
    <row r="1884">
      <c r="C1884" s="13" t="n">
        <v>161</v>
      </c>
      <c r="D1884" s="72" t="n">
        <v>0</v>
      </c>
      <c r="E1884" s="72" t="n">
        <v>1</v>
      </c>
      <c r="F1884" s="72" t="n">
        <v>0</v>
      </c>
    </row>
    <row r="1885">
      <c r="C1885" s="13" t="n">
        <v>162</v>
      </c>
      <c r="D1885" s="72" t="n">
        <v>0</v>
      </c>
      <c r="E1885" s="72" t="n">
        <v>0</v>
      </c>
      <c r="F1885" s="72" t="n">
        <v>1</v>
      </c>
    </row>
    <row r="1886">
      <c r="C1886" s="13" t="n">
        <v>163</v>
      </c>
      <c r="D1886" s="72" t="n">
        <v>1</v>
      </c>
      <c r="E1886" s="72" t="n">
        <v>0</v>
      </c>
      <c r="F1886" s="72" t="n">
        <v>1</v>
      </c>
    </row>
    <row r="1887">
      <c r="C1887" s="13" t="n">
        <v>164</v>
      </c>
      <c r="D1887" s="72" t="n">
        <v>1</v>
      </c>
      <c r="E1887" s="72" t="n">
        <v>0</v>
      </c>
      <c r="F1887" s="72" t="n">
        <v>0</v>
      </c>
    </row>
    <row r="1888">
      <c r="C1888" s="13" t="n">
        <v>165</v>
      </c>
      <c r="D1888" s="72" t="n">
        <v>0</v>
      </c>
      <c r="E1888" s="72" t="n">
        <v>0</v>
      </c>
      <c r="F1888" s="72" t="n">
        <v>0</v>
      </c>
    </row>
    <row r="1889">
      <c r="C1889" s="13" t="n">
        <v>166</v>
      </c>
      <c r="D1889" s="72" t="n">
        <v>0</v>
      </c>
      <c r="E1889" s="72" t="n">
        <v>1</v>
      </c>
      <c r="F1889" s="72" t="n">
        <v>0</v>
      </c>
    </row>
    <row r="1890">
      <c r="C1890" s="13" t="n">
        <v>167</v>
      </c>
      <c r="D1890" s="72" t="n">
        <v>0</v>
      </c>
      <c r="E1890" s="72" t="n">
        <v>0</v>
      </c>
      <c r="F1890" s="72" t="n">
        <v>0</v>
      </c>
    </row>
    <row r="1891">
      <c r="C1891" s="13" t="n">
        <v>168</v>
      </c>
      <c r="D1891" s="72" t="n">
        <v>0</v>
      </c>
      <c r="E1891" s="72" t="n">
        <v>1</v>
      </c>
      <c r="F1891" s="72" t="n">
        <v>1</v>
      </c>
    </row>
    <row r="1892">
      <c r="C1892" s="13" t="n">
        <v>169</v>
      </c>
      <c r="D1892" s="72" t="n">
        <v>0</v>
      </c>
      <c r="E1892" s="72" t="n">
        <v>1</v>
      </c>
      <c r="F1892" s="72" t="n">
        <v>0</v>
      </c>
    </row>
    <row r="1893">
      <c r="C1893" s="13" t="n">
        <v>170</v>
      </c>
      <c r="D1893" s="72" t="n">
        <v>0</v>
      </c>
      <c r="E1893" s="72" t="n">
        <v>0</v>
      </c>
      <c r="F1893" s="72" t="n">
        <v>0</v>
      </c>
    </row>
    <row r="1894">
      <c r="C1894" s="13" t="n">
        <v>171</v>
      </c>
      <c r="D1894" s="72" t="n">
        <v>1</v>
      </c>
      <c r="E1894" s="72" t="n">
        <v>1</v>
      </c>
      <c r="F1894" s="72" t="n">
        <v>0</v>
      </c>
    </row>
    <row r="1895">
      <c r="C1895" s="13" t="n">
        <v>172</v>
      </c>
      <c r="D1895" s="72" t="n">
        <v>0</v>
      </c>
      <c r="E1895" s="72" t="n">
        <v>0</v>
      </c>
      <c r="F1895" s="72" t="n">
        <v>1</v>
      </c>
    </row>
    <row r="1896">
      <c r="C1896" s="13" t="n">
        <v>173</v>
      </c>
      <c r="D1896" s="72" t="n">
        <v>0</v>
      </c>
      <c r="E1896" s="72" t="n">
        <v>1</v>
      </c>
      <c r="F1896" s="72" t="n">
        <v>1</v>
      </c>
    </row>
    <row r="1897">
      <c r="C1897" s="13" t="n">
        <v>174</v>
      </c>
      <c r="D1897" s="72" t="n">
        <v>0</v>
      </c>
      <c r="E1897" s="72" t="n">
        <v>0</v>
      </c>
      <c r="F1897" s="72" t="n">
        <v>0</v>
      </c>
    </row>
    <row r="1898">
      <c r="C1898" s="13" t="n">
        <v>175</v>
      </c>
      <c r="D1898" s="72" t="n">
        <v>0</v>
      </c>
      <c r="E1898" s="72" t="n">
        <v>0</v>
      </c>
      <c r="F1898" s="72" t="n">
        <v>0</v>
      </c>
    </row>
    <row r="1899">
      <c r="C1899" s="13" t="n">
        <v>176</v>
      </c>
      <c r="D1899" s="72" t="n">
        <v>1</v>
      </c>
      <c r="E1899" s="72" t="n">
        <v>0</v>
      </c>
      <c r="F1899" s="72" t="n">
        <v>0</v>
      </c>
    </row>
    <row r="1900">
      <c r="C1900" s="13" t="n">
        <v>177</v>
      </c>
      <c r="D1900" s="72" t="n">
        <v>0</v>
      </c>
      <c r="E1900" s="72" t="n">
        <v>0</v>
      </c>
      <c r="F1900" s="72" t="n">
        <v>0</v>
      </c>
    </row>
    <row r="1901">
      <c r="C1901" s="13" t="n">
        <v>178</v>
      </c>
      <c r="D1901" s="72" t="n">
        <v>1</v>
      </c>
      <c r="E1901" s="72" t="n">
        <v>0</v>
      </c>
      <c r="F1901" s="72" t="n">
        <v>0</v>
      </c>
    </row>
    <row r="1902">
      <c r="C1902" s="13" t="n">
        <v>179</v>
      </c>
      <c r="D1902" s="72" t="n">
        <v>0</v>
      </c>
      <c r="E1902" s="72" t="n">
        <v>1</v>
      </c>
      <c r="F1902" s="72" t="n">
        <v>0</v>
      </c>
    </row>
    <row r="1903">
      <c r="C1903" s="13" t="n">
        <v>180</v>
      </c>
      <c r="D1903" s="72" t="n">
        <v>0</v>
      </c>
      <c r="E1903" s="72" t="n">
        <v>1</v>
      </c>
      <c r="F1903" s="72" t="n">
        <v>0</v>
      </c>
    </row>
    <row r="1904">
      <c r="C1904" s="13" t="n">
        <v>181</v>
      </c>
      <c r="D1904" s="72" t="n">
        <v>0</v>
      </c>
      <c r="E1904" s="72" t="n">
        <v>0</v>
      </c>
      <c r="F1904" s="72" t="n">
        <v>1</v>
      </c>
    </row>
    <row r="1905">
      <c r="C1905" s="13" t="n">
        <v>182</v>
      </c>
      <c r="D1905" s="72" t="n">
        <v>1</v>
      </c>
      <c r="E1905" s="72" t="n">
        <v>0</v>
      </c>
      <c r="F1905" s="72" t="n">
        <v>1</v>
      </c>
    </row>
    <row r="1906">
      <c r="C1906" s="13" t="n">
        <v>183</v>
      </c>
      <c r="D1906" s="72" t="n">
        <v>0</v>
      </c>
      <c r="E1906" s="72" t="n">
        <v>1</v>
      </c>
      <c r="F1906" s="72" t="n">
        <v>1</v>
      </c>
    </row>
    <row r="1907">
      <c r="C1907" s="13" t="n">
        <v>184</v>
      </c>
      <c r="D1907" s="72" t="n">
        <v>0</v>
      </c>
      <c r="E1907" s="72" t="n">
        <v>0</v>
      </c>
      <c r="F1907" s="72" t="n">
        <v>0</v>
      </c>
    </row>
    <row r="1908">
      <c r="C1908" s="13" t="n">
        <v>185</v>
      </c>
      <c r="D1908" s="72" t="n">
        <v>1</v>
      </c>
      <c r="E1908" s="72" t="n">
        <v>0</v>
      </c>
      <c r="F1908" s="72" t="n">
        <v>1</v>
      </c>
    </row>
    <row r="1909">
      <c r="C1909" s="13" t="n">
        <v>186</v>
      </c>
      <c r="D1909" s="72" t="n">
        <v>0</v>
      </c>
      <c r="E1909" s="72" t="n">
        <v>0</v>
      </c>
      <c r="F1909" s="72" t="n">
        <v>1</v>
      </c>
    </row>
    <row r="1910">
      <c r="C1910" s="13" t="n">
        <v>187</v>
      </c>
      <c r="D1910" s="72" t="n">
        <v>0</v>
      </c>
      <c r="E1910" s="72" t="n">
        <v>0</v>
      </c>
      <c r="F1910" s="72" t="n">
        <v>1</v>
      </c>
    </row>
    <row r="1911">
      <c r="C1911" s="13" t="n">
        <v>188</v>
      </c>
      <c r="D1911" s="72" t="n">
        <v>0</v>
      </c>
      <c r="E1911" s="72" t="n">
        <v>0</v>
      </c>
      <c r="F1911" s="72" t="n">
        <v>0</v>
      </c>
    </row>
    <row r="1912">
      <c r="C1912" s="13" t="n">
        <v>189</v>
      </c>
      <c r="D1912" s="72" t="n">
        <v>0</v>
      </c>
      <c r="E1912" s="72" t="n">
        <v>0</v>
      </c>
      <c r="F1912" s="72" t="n">
        <v>1</v>
      </c>
    </row>
    <row r="1913">
      <c r="C1913" s="13" t="n">
        <v>190</v>
      </c>
      <c r="D1913" s="72" t="n">
        <v>0</v>
      </c>
      <c r="E1913" s="72" t="n">
        <v>0</v>
      </c>
      <c r="F1913" s="72" t="n">
        <v>0</v>
      </c>
    </row>
    <row r="1914">
      <c r="C1914" s="13" t="n">
        <v>191</v>
      </c>
      <c r="D1914" s="72" t="n">
        <v>0</v>
      </c>
      <c r="E1914" s="72" t="n">
        <v>0</v>
      </c>
      <c r="F1914" s="72" t="n">
        <v>0</v>
      </c>
    </row>
    <row r="1915">
      <c r="C1915" s="13" t="n">
        <v>192</v>
      </c>
      <c r="D1915" s="72" t="n">
        <v>0</v>
      </c>
      <c r="E1915" s="72" t="n">
        <v>0</v>
      </c>
      <c r="F1915" s="72" t="n">
        <v>1</v>
      </c>
    </row>
    <row r="1916">
      <c r="C1916" s="13" t="n">
        <v>193</v>
      </c>
      <c r="D1916" s="72" t="n">
        <v>0</v>
      </c>
      <c r="E1916" s="72" t="n">
        <v>1</v>
      </c>
      <c r="F1916" s="72" t="n">
        <v>0</v>
      </c>
    </row>
    <row r="1917">
      <c r="C1917" s="13" t="n">
        <v>194</v>
      </c>
      <c r="D1917" s="72" t="n">
        <v>0</v>
      </c>
      <c r="E1917" s="72" t="n">
        <v>0</v>
      </c>
      <c r="F1917" s="72" t="n">
        <v>1</v>
      </c>
    </row>
    <row r="1918">
      <c r="C1918" s="13" t="n">
        <v>195</v>
      </c>
      <c r="D1918" s="72" t="n">
        <v>0</v>
      </c>
      <c r="E1918" s="72" t="n">
        <v>1</v>
      </c>
      <c r="F1918" s="72" t="n">
        <v>0</v>
      </c>
    </row>
    <row r="1919">
      <c r="C1919" s="13" t="n">
        <v>196</v>
      </c>
      <c r="D1919" s="72" t="n">
        <v>0</v>
      </c>
      <c r="E1919" s="72" t="n">
        <v>1</v>
      </c>
      <c r="F1919" s="72" t="n">
        <v>0</v>
      </c>
    </row>
    <row r="1920">
      <c r="C1920" s="13" t="n">
        <v>197</v>
      </c>
      <c r="D1920" s="72" t="n">
        <v>0</v>
      </c>
      <c r="E1920" s="72" t="n">
        <v>0</v>
      </c>
      <c r="F1920" s="72" t="n">
        <v>1</v>
      </c>
    </row>
    <row r="1921">
      <c r="C1921" s="13" t="n">
        <v>198</v>
      </c>
      <c r="D1921" s="72" t="n">
        <v>0</v>
      </c>
      <c r="E1921" s="72" t="n">
        <v>1</v>
      </c>
      <c r="F1921" s="72" t="n">
        <v>0</v>
      </c>
    </row>
    <row r="1923">
      <c r="B1923" s="71" t="inlineStr">
        <is>
          <t>Results</t>
        </is>
      </c>
      <c r="C1923" s="71" t="inlineStr">
        <is>
          <t>RunOutTimer</t>
        </is>
      </c>
      <c r="D1923" s="13" t="n">
        <v>22</v>
      </c>
      <c r="E1923" s="13" t="n">
        <v>23</v>
      </c>
      <c r="F1923" s="13" t="n">
        <v>24</v>
      </c>
    </row>
    <row r="1924">
      <c r="B1924" s="18" t="n"/>
      <c r="C1924" s="13" t="n">
        <v>9</v>
      </c>
      <c r="D1924" s="109" t="n">
        <v>2.596209534080242</v>
      </c>
      <c r="E1924" s="109" t="n">
        <v>1.580291272633514</v>
      </c>
      <c r="F1924" s="109" t="n">
        <v>-4.31026405052379</v>
      </c>
    </row>
    <row r="1925">
      <c r="B1925" s="18" t="n"/>
      <c r="C1925" s="13" t="n">
        <v>10</v>
      </c>
      <c r="D1925" s="109" t="n">
        <v>-1.347164219318335</v>
      </c>
      <c r="E1925" s="109" t="n">
        <v>-1.881742912101698</v>
      </c>
      <c r="F1925" s="109" t="n">
        <v>52.51312828207067</v>
      </c>
    </row>
    <row r="1926">
      <c r="C1926" s="13" t="n">
        <v>11</v>
      </c>
      <c r="D1926" s="109" t="n">
        <v>-2.0037211965078</v>
      </c>
      <c r="E1926" s="109" t="n">
        <v>-2.280638578802065</v>
      </c>
      <c r="F1926" s="109" t="n">
        <v>-1.535763072172782</v>
      </c>
    </row>
    <row r="1927">
      <c r="C1927" s="13" t="n">
        <v>12</v>
      </c>
      <c r="D1927" s="109" t="n">
        <v>-3.1187624750499</v>
      </c>
      <c r="E1927" s="109" t="n">
        <v>1.274847263491317</v>
      </c>
      <c r="F1927" s="109" t="n">
        <v>-7.083720724310452</v>
      </c>
    </row>
    <row r="1928">
      <c r="C1928" s="13" t="n">
        <v>13</v>
      </c>
      <c r="D1928" s="109" t="n">
        <v>-1.383304437640636</v>
      </c>
      <c r="E1928" s="109" t="n">
        <v>2.926704347985147</v>
      </c>
      <c r="F1928" s="109" t="n">
        <v>-6.66666666666667</v>
      </c>
    </row>
    <row r="1929">
      <c r="C1929" s="13" t="n">
        <v>14</v>
      </c>
      <c r="D1929" s="109" t="n">
        <v>56.16005616005609</v>
      </c>
      <c r="E1929" s="109" t="n">
        <v>-49.86799647990594</v>
      </c>
      <c r="F1929" s="109" t="n">
        <v>-3.486607325977277</v>
      </c>
    </row>
    <row r="1930">
      <c r="C1930" s="13" t="n">
        <v>15</v>
      </c>
      <c r="D1930" s="109" t="n">
        <v>4.247005860868086</v>
      </c>
      <c r="E1930" s="109" t="n">
        <v>-1.048141966798088</v>
      </c>
      <c r="F1930" s="109" t="n">
        <v>-1.759434970026768</v>
      </c>
    </row>
    <row r="1931">
      <c r="C1931" s="13" t="n">
        <v>16</v>
      </c>
      <c r="D1931" s="109" t="n">
        <v>-1.99314358606394</v>
      </c>
      <c r="E1931" s="109" t="n">
        <v>-1.986689182477401</v>
      </c>
      <c r="F1931" s="109" t="n">
        <v>1.931425207858141</v>
      </c>
    </row>
    <row r="1932">
      <c r="C1932" s="13" t="n">
        <v>17</v>
      </c>
      <c r="D1932" s="109" t="n">
        <v>1.958144657936605</v>
      </c>
      <c r="E1932" s="109" t="n">
        <v>-2.080169741850935</v>
      </c>
      <c r="F1932" s="109" t="n">
        <v>7.537309682930513</v>
      </c>
    </row>
    <row r="1933">
      <c r="C1933" s="13" t="n">
        <v>18</v>
      </c>
      <c r="D1933" s="109" t="n">
        <v>-4.320307605901539</v>
      </c>
      <c r="E1933" s="109" t="n">
        <v>11.2623641171286</v>
      </c>
      <c r="F1933" s="109" t="n">
        <v>-0.8860780524004409</v>
      </c>
    </row>
    <row r="1934">
      <c r="C1934" s="13" t="n">
        <v>19</v>
      </c>
      <c r="D1934" s="109" t="n">
        <v>-4.85861432319502</v>
      </c>
      <c r="E1934" s="109" t="n">
        <v>-3.440336623706565</v>
      </c>
      <c r="F1934" s="109" t="n">
        <v>1.083582944404455</v>
      </c>
    </row>
    <row r="1935">
      <c r="C1935" s="13" t="n">
        <v>20</v>
      </c>
      <c r="D1935" s="109" t="n">
        <v>-4.996044797868351</v>
      </c>
      <c r="E1935" s="109" t="n">
        <v>-0.6215652047798365</v>
      </c>
      <c r="F1935" s="109" t="n">
        <v>-1.08609325468208</v>
      </c>
    </row>
    <row r="1936">
      <c r="C1936" s="13" t="n">
        <v>21</v>
      </c>
      <c r="D1936" s="109" t="n">
        <v>13.12335958005248</v>
      </c>
      <c r="E1936" s="109" t="n">
        <v>-2.99096727881797</v>
      </c>
      <c r="F1936" s="109" t="n">
        <v>11.8186874304783</v>
      </c>
    </row>
    <row r="1937">
      <c r="C1937" s="13" t="n">
        <v>22</v>
      </c>
      <c r="D1937" s="109" t="n">
        <v>2.162536222481727</v>
      </c>
      <c r="E1937" s="109" t="n">
        <v>-1.195010829785645</v>
      </c>
      <c r="F1937" s="109" t="n">
        <v>1.249145804707075</v>
      </c>
    </row>
    <row r="1938">
      <c r="C1938" s="13" t="n">
        <v>23</v>
      </c>
      <c r="D1938" s="109" t="n">
        <v>-2.403681065860861</v>
      </c>
      <c r="E1938" s="109" t="n">
        <v>4.836759371221282</v>
      </c>
      <c r="F1938" s="109" t="n">
        <v>-1.520167556246199</v>
      </c>
    </row>
    <row r="1939">
      <c r="C1939" s="13" t="n">
        <v>24</v>
      </c>
      <c r="D1939" s="109" t="n">
        <v>-2.601955575032183</v>
      </c>
      <c r="E1939" s="109" t="n">
        <v>4.866180048661801</v>
      </c>
      <c r="F1939" s="109" t="n">
        <v>1.789517009359174</v>
      </c>
    </row>
    <row r="1940">
      <c r="C1940" s="13" t="n">
        <v>25</v>
      </c>
      <c r="D1940" s="109" t="n">
        <v>-1.240448546194304</v>
      </c>
      <c r="E1940" s="109" t="n">
        <v>-1.402770471681571</v>
      </c>
      <c r="F1940" s="109" t="n">
        <v>-1.827056090621982</v>
      </c>
    </row>
    <row r="1941">
      <c r="C1941" s="13" t="n">
        <v>26</v>
      </c>
      <c r="D1941" s="109" t="n">
        <v>-5.131776694402696</v>
      </c>
      <c r="E1941" s="109" t="n">
        <v>7.562613995284483</v>
      </c>
      <c r="F1941" s="109" t="n">
        <v>5.378151260504206</v>
      </c>
    </row>
    <row r="1942">
      <c r="C1942" s="13" t="n">
        <v>27</v>
      </c>
      <c r="D1942" s="109" t="n">
        <v>2.957656221758492</v>
      </c>
      <c r="E1942" s="109" t="n">
        <v>-0.9608917075045641</v>
      </c>
      <c r="F1942" s="109" t="n">
        <v>-45.27296937416791</v>
      </c>
    </row>
    <row r="1943">
      <c r="C1943" s="13" t="n">
        <v>28</v>
      </c>
      <c r="D1943" s="109" t="n">
        <v>2.60163729707229</v>
      </c>
      <c r="E1943" s="109" t="n">
        <v>2.396089581802498</v>
      </c>
      <c r="F1943" s="109" t="n">
        <v>1.557478018321605</v>
      </c>
    </row>
    <row r="1944">
      <c r="C1944" s="13" t="n">
        <v>29</v>
      </c>
      <c r="D1944" s="109" t="n">
        <v>4.35417360346285</v>
      </c>
      <c r="E1944" s="109" t="n">
        <v>-1.78346046205345</v>
      </c>
      <c r="F1944" s="109" t="n">
        <v>-2.262379457594524</v>
      </c>
    </row>
    <row r="1945">
      <c r="C1945" s="13" t="n">
        <v>30</v>
      </c>
      <c r="D1945" s="109" t="n">
        <v>9.776763891152024</v>
      </c>
      <c r="E1945" s="109" t="n">
        <v>-1.325161504058307</v>
      </c>
      <c r="F1945" s="109" t="n">
        <v>1.449562842363856</v>
      </c>
    </row>
    <row r="1946">
      <c r="C1946" s="13" t="n">
        <v>31</v>
      </c>
      <c r="D1946" s="109" t="n">
        <v>1.35813121145304</v>
      </c>
      <c r="E1946" s="109" t="n">
        <v>-1.033797803918094</v>
      </c>
      <c r="F1946" s="109" t="n">
        <v>0.9520805936222499</v>
      </c>
    </row>
    <row r="1947">
      <c r="C1947" s="13" t="n">
        <v>32</v>
      </c>
      <c r="D1947" s="109" t="n">
        <v>-1.146263182026593</v>
      </c>
      <c r="E1947" s="109" t="n">
        <v>2.325433904826332</v>
      </c>
      <c r="F1947" s="109" t="n">
        <v>2.906695087685303</v>
      </c>
    </row>
    <row r="1948">
      <c r="C1948" s="13" t="n">
        <v>33</v>
      </c>
      <c r="D1948" s="109" t="n">
        <v>-1.455269607843137</v>
      </c>
      <c r="E1948" s="109" t="n">
        <v>22.98391126211648</v>
      </c>
      <c r="F1948" s="109" t="n">
        <v>-3.21853878339234</v>
      </c>
    </row>
    <row r="1949">
      <c r="C1949" s="13" t="n">
        <v>34</v>
      </c>
      <c r="D1949" s="109" t="n">
        <v>-4.007901291116771</v>
      </c>
      <c r="E1949" s="109" t="n">
        <v>-0.6020735412761551</v>
      </c>
      <c r="F1949" s="109" t="n">
        <v>-1.670415822178668</v>
      </c>
    </row>
    <row r="1950">
      <c r="C1950" s="13" t="n">
        <v>35</v>
      </c>
      <c r="D1950" s="109" t="n">
        <v>-13.76964198930827</v>
      </c>
      <c r="E1950" s="109" t="n">
        <v>4.756493935470234</v>
      </c>
      <c r="F1950" s="109" t="n">
        <v>-1.823486506199853</v>
      </c>
    </row>
    <row r="1951">
      <c r="C1951" s="13" t="n">
        <v>36</v>
      </c>
      <c r="D1951" s="109" t="n">
        <v>4.316990440949739</v>
      </c>
      <c r="E1951" s="109" t="n">
        <v>2.083767451552407</v>
      </c>
      <c r="F1951" s="109" t="n">
        <v>-2.977180784924955</v>
      </c>
    </row>
    <row r="1952">
      <c r="C1952" s="13" t="n">
        <v>37</v>
      </c>
      <c r="D1952" s="109" t="n">
        <v>-1.40760361882094</v>
      </c>
      <c r="E1952" s="109" t="n">
        <v>-9.553633034340002</v>
      </c>
      <c r="F1952" s="109" t="n">
        <v>-1.208982100701846</v>
      </c>
    </row>
    <row r="1953">
      <c r="C1953" s="13" t="n">
        <v>38</v>
      </c>
      <c r="D1953" s="109" t="n">
        <v>-16.24431448992851</v>
      </c>
      <c r="E1953" s="109" t="n">
        <v>3.058379059098677</v>
      </c>
      <c r="F1953" s="109" t="n">
        <v>15.29602303401116</v>
      </c>
    </row>
    <row r="1954">
      <c r="C1954" s="13" t="n">
        <v>39</v>
      </c>
      <c r="D1954" s="109" t="n">
        <v>3.327670455540572</v>
      </c>
      <c r="E1954" s="109" t="n">
        <v>7.994936540191214</v>
      </c>
      <c r="F1954" s="109" t="n">
        <v>-6.923110207260602</v>
      </c>
    </row>
    <row r="1955">
      <c r="C1955" s="13" t="n">
        <v>40</v>
      </c>
      <c r="D1955" s="109" t="n">
        <v>4.464784016073222</v>
      </c>
      <c r="E1955" s="109" t="n">
        <v>-2.109283065787429</v>
      </c>
      <c r="F1955" s="109" t="n">
        <v>-4.902070010472601</v>
      </c>
    </row>
    <row r="1956">
      <c r="C1956" s="13" t="n">
        <v>41</v>
      </c>
      <c r="D1956" s="109" t="n">
        <v>-1.256457823667231</v>
      </c>
      <c r="E1956" s="109" t="n">
        <v>-6.46104668956371</v>
      </c>
      <c r="F1956" s="109" t="n">
        <v>-1.666408770071298</v>
      </c>
    </row>
    <row r="1957">
      <c r="C1957" s="13" t="n">
        <v>42</v>
      </c>
      <c r="D1957" s="109" t="n">
        <v>-0.9930870109736115</v>
      </c>
      <c r="E1957" s="109" t="n">
        <v>-2.545932872236603</v>
      </c>
      <c r="F1957" s="109" t="n">
        <v>-2.841363143968319</v>
      </c>
    </row>
    <row r="1958">
      <c r="C1958" s="13" t="n">
        <v>43</v>
      </c>
      <c r="D1958" s="109" t="n">
        <v>10.56561245333522</v>
      </c>
      <c r="E1958" s="109" t="n">
        <v>-3.785369546701999</v>
      </c>
      <c r="F1958" s="109" t="n">
        <v>-2.935420743639921</v>
      </c>
    </row>
    <row r="1959">
      <c r="C1959" s="13" t="n">
        <v>44</v>
      </c>
      <c r="D1959" s="109" t="n">
        <v>3.723890449913675</v>
      </c>
      <c r="E1959" s="109" t="n">
        <v>-1.589014058592803</v>
      </c>
      <c r="F1959" s="109" t="n">
        <v>-2.276669557675628</v>
      </c>
    </row>
    <row r="1960">
      <c r="C1960" s="13" t="n">
        <v>45</v>
      </c>
      <c r="D1960" s="109" t="n">
        <v>4.465544796465165</v>
      </c>
      <c r="E1960" s="109" t="n">
        <v>-2.955373854792632</v>
      </c>
      <c r="F1960" s="109" t="n">
        <v>3.168735146554001</v>
      </c>
    </row>
    <row r="1961">
      <c r="C1961" s="13" t="n">
        <v>46</v>
      </c>
      <c r="D1961" s="109" t="n">
        <v>-1.089713108258044</v>
      </c>
      <c r="E1961" s="109" t="n">
        <v>7.848706832112415</v>
      </c>
      <c r="F1961" s="109" t="n">
        <v>37.60627861347268</v>
      </c>
    </row>
    <row r="1962">
      <c r="C1962" s="13" t="n">
        <v>47</v>
      </c>
      <c r="D1962" s="109" t="n">
        <v>-2.773074902212623</v>
      </c>
      <c r="E1962" s="109" t="n">
        <v>-0.9203200084143541</v>
      </c>
      <c r="F1962" s="109" t="n">
        <v>-5.677743246473824</v>
      </c>
    </row>
    <row r="1963">
      <c r="C1963" s="13" t="n">
        <v>48</v>
      </c>
      <c r="D1963" s="109" t="n">
        <v>-1.575990904281066</v>
      </c>
      <c r="E1963" s="109" t="n">
        <v>2.418599026513891</v>
      </c>
      <c r="F1963" s="109" t="n">
        <v>-3.193479219574507</v>
      </c>
    </row>
    <row r="1964">
      <c r="C1964" s="13" t="n">
        <v>49</v>
      </c>
      <c r="D1964" s="109" t="n">
        <v>44.75703324808194</v>
      </c>
      <c r="E1964" s="109" t="n">
        <v>-8.481764206955038</v>
      </c>
      <c r="F1964" s="109" t="n">
        <v>3.119759778497056</v>
      </c>
    </row>
    <row r="1965">
      <c r="C1965" s="13" t="n">
        <v>50</v>
      </c>
      <c r="D1965" s="109" t="n">
        <v>-2.68418227176556</v>
      </c>
      <c r="E1965" s="109" t="n">
        <v>-1.601819667141873</v>
      </c>
      <c r="F1965" s="109" t="n">
        <v>-2.129053390108091</v>
      </c>
    </row>
    <row r="1966">
      <c r="C1966" s="13" t="n">
        <v>51</v>
      </c>
      <c r="D1966" s="109" t="n">
        <v>-2.307396487629791</v>
      </c>
      <c r="E1966" s="109" t="n">
        <v>0.9256759362826398</v>
      </c>
      <c r="F1966" s="109" t="n">
        <v>-120.0564971751409</v>
      </c>
    </row>
    <row r="1967">
      <c r="C1967" s="13" t="n">
        <v>52</v>
      </c>
      <c r="D1967" s="109" t="n">
        <v>-2.523942398025715</v>
      </c>
      <c r="E1967" s="109" t="n">
        <v>-1.094017094017094</v>
      </c>
      <c r="F1967" s="109" t="n">
        <v>-1.307916162573979</v>
      </c>
    </row>
    <row r="1968">
      <c r="C1968" s="13" t="n">
        <v>53</v>
      </c>
      <c r="D1968" s="109" t="n">
        <v>-2.033682872577057</v>
      </c>
      <c r="E1968" s="109" t="n">
        <v>-1.204321794783566</v>
      </c>
      <c r="F1968" s="109" t="n">
        <v>3.271466271182746</v>
      </c>
    </row>
    <row r="1969">
      <c r="C1969" s="13" t="n">
        <v>54</v>
      </c>
      <c r="D1969" s="109" t="n">
        <v>-1.154341928905363</v>
      </c>
      <c r="E1969" s="109" t="n">
        <v>2.38701464035646</v>
      </c>
      <c r="F1969" s="109" t="n">
        <v>3.040181059671997</v>
      </c>
    </row>
    <row r="1970">
      <c r="C1970" s="13" t="n">
        <v>55</v>
      </c>
      <c r="D1970" s="109" t="n">
        <v>2.893647331166808</v>
      </c>
      <c r="E1970" s="109" t="n">
        <v>1.516353286987356</v>
      </c>
      <c r="F1970" s="109" t="n">
        <v>-2.378372664570174</v>
      </c>
    </row>
    <row r="1971">
      <c r="C1971" s="13" t="n">
        <v>56</v>
      </c>
      <c r="D1971" s="109" t="n">
        <v>4.173701883857259</v>
      </c>
      <c r="E1971" s="109" t="n">
        <v>2.254085530023167</v>
      </c>
      <c r="F1971" s="109" t="n">
        <v>-3.928244074898519</v>
      </c>
    </row>
    <row r="1972">
      <c r="C1972" s="13" t="n">
        <v>57</v>
      </c>
      <c r="D1972" s="109" t="n">
        <v>-6.327293643945923</v>
      </c>
      <c r="E1972" s="109" t="n">
        <v>1.921008145074535</v>
      </c>
      <c r="F1972" s="109" t="n">
        <v>-1.835535976505139</v>
      </c>
    </row>
    <row r="1973">
      <c r="C1973" s="13" t="n">
        <v>58</v>
      </c>
      <c r="D1973" s="109" t="n">
        <v>-2.214173875911369</v>
      </c>
      <c r="E1973" s="109" t="n">
        <v>8.88851265554897</v>
      </c>
      <c r="F1973" s="109" t="n">
        <v>-10.37174518259732</v>
      </c>
    </row>
    <row r="1974">
      <c r="C1974" s="13" t="n">
        <v>59</v>
      </c>
      <c r="D1974" s="109" t="n">
        <v>16.99475994901565</v>
      </c>
      <c r="E1974" s="109" t="n">
        <v>4.690553745928336</v>
      </c>
      <c r="F1974" s="109" t="n">
        <v>1.763994355218063</v>
      </c>
    </row>
    <row r="1975">
      <c r="C1975" s="13" t="n">
        <v>60</v>
      </c>
      <c r="D1975" s="109" t="n">
        <v>-2.074627308022881</v>
      </c>
      <c r="E1975" s="109" t="n">
        <v>-2.406807016550337</v>
      </c>
      <c r="F1975" s="109" t="n">
        <v>14.10702529859868</v>
      </c>
    </row>
    <row r="1976">
      <c r="C1976" s="13" t="n">
        <v>61</v>
      </c>
      <c r="D1976" s="109" t="n">
        <v>-2.386467326454692</v>
      </c>
      <c r="E1976" s="109" t="n">
        <v>-4.05577658464985</v>
      </c>
      <c r="F1976" s="109" t="n">
        <v>8.074128186397019</v>
      </c>
    </row>
    <row r="1977">
      <c r="C1977" s="13" t="n">
        <v>62</v>
      </c>
      <c r="D1977" s="109" t="n">
        <v>-1.020367672484652</v>
      </c>
      <c r="E1977" s="109" t="n">
        <v>-2.85640446687251</v>
      </c>
      <c r="F1977" s="109" t="n">
        <v>2.897039225911118</v>
      </c>
    </row>
    <row r="1978">
      <c r="C1978" s="13" t="n">
        <v>63</v>
      </c>
      <c r="D1978" s="109" t="n">
        <v>-7.396107798271161</v>
      </c>
      <c r="E1978" s="109" t="n">
        <v>-2.130106931367954</v>
      </c>
      <c r="F1978" s="109" t="n">
        <v>-58.96635449184886</v>
      </c>
    </row>
    <row r="1979">
      <c r="C1979" s="13" t="n">
        <v>64</v>
      </c>
      <c r="D1979" s="109" t="n">
        <v>637.1191135733873</v>
      </c>
      <c r="E1979" s="109" t="n">
        <v>2.82385113845788</v>
      </c>
      <c r="F1979" s="109" t="n">
        <v>-2.918117619594187</v>
      </c>
    </row>
    <row r="1980">
      <c r="C1980" s="13" t="n">
        <v>65</v>
      </c>
      <c r="D1980" s="109" t="n">
        <v>-2.678093197643278</v>
      </c>
      <c r="E1980" s="109" t="n">
        <v>5.73860647506097</v>
      </c>
      <c r="F1980" s="109" t="n">
        <v>-3.274853801169592</v>
      </c>
    </row>
    <row r="1981">
      <c r="C1981" s="13" t="n">
        <v>66</v>
      </c>
      <c r="D1981" s="109" t="n">
        <v>-9.491167940943846</v>
      </c>
      <c r="E1981" s="109" t="n">
        <v>-21.54101077050525</v>
      </c>
      <c r="F1981" s="109" t="n">
        <v>-4.832785617630003</v>
      </c>
    </row>
    <row r="1982">
      <c r="C1982" s="13" t="n">
        <v>67</v>
      </c>
      <c r="D1982" s="109" t="n">
        <v>10.4143828107871</v>
      </c>
      <c r="E1982" s="109" t="n">
        <v>57.00123915737333</v>
      </c>
      <c r="F1982" s="109" t="n">
        <v>1.446331662715456</v>
      </c>
    </row>
    <row r="1983">
      <c r="C1983" s="13" t="n">
        <v>68</v>
      </c>
      <c r="D1983" s="109" t="n">
        <v>178.9264413518886</v>
      </c>
      <c r="E1983" s="109" t="n">
        <v>-2.306843085237851</v>
      </c>
      <c r="F1983" s="109" t="n">
        <v>2.266655873067271</v>
      </c>
    </row>
    <row r="1984">
      <c r="C1984" s="13" t="n">
        <v>69</v>
      </c>
      <c r="D1984" s="109" t="n">
        <v>3.5807801624779</v>
      </c>
      <c r="E1984" s="109" t="n">
        <v>-1.609852296051837</v>
      </c>
      <c r="F1984" s="109" t="n">
        <v>-0.8488687191876978</v>
      </c>
    </row>
    <row r="1985">
      <c r="C1985" s="13" t="n">
        <v>70</v>
      </c>
      <c r="D1985" s="109" t="n">
        <v>1.226918593951291</v>
      </c>
      <c r="E1985" s="109" t="n">
        <v>-1.414459167392756</v>
      </c>
      <c r="F1985" s="109" t="n">
        <v>-5.306514378127053</v>
      </c>
    </row>
    <row r="1986">
      <c r="C1986" s="13" t="n">
        <v>71</v>
      </c>
      <c r="D1986" s="109" t="n">
        <v>-1.557075994467801</v>
      </c>
      <c r="E1986" s="109" t="n">
        <v>-3.070531924501038</v>
      </c>
      <c r="F1986" s="109" t="n">
        <v>-5.350991605631916</v>
      </c>
    </row>
    <row r="1987">
      <c r="C1987" s="13" t="n">
        <v>72</v>
      </c>
      <c r="D1987" s="109" t="n">
        <v>12.28199459592238</v>
      </c>
      <c r="E1987" s="109" t="n">
        <v>-1.435708953081031</v>
      </c>
      <c r="F1987" s="109" t="n">
        <v>-1.903352014380882</v>
      </c>
    </row>
    <row r="1988">
      <c r="C1988" s="13" t="n">
        <v>73</v>
      </c>
      <c r="D1988" s="109" t="n">
        <v>-0.7231442311168961</v>
      </c>
      <c r="E1988" s="109" t="n">
        <v>-4.392983777338477</v>
      </c>
      <c r="F1988" s="109" t="n">
        <v>-16.80319260659525</v>
      </c>
    </row>
    <row r="1989">
      <c r="C1989" s="13" t="n">
        <v>74</v>
      </c>
      <c r="D1989" s="109" t="n">
        <v>-0.6631739505272233</v>
      </c>
      <c r="E1989" s="109" t="n">
        <v>-1.109196719735568</v>
      </c>
      <c r="F1989" s="109" t="n">
        <v>-1.55368582082417</v>
      </c>
    </row>
    <row r="1990">
      <c r="C1990" s="13" t="n">
        <v>75</v>
      </c>
      <c r="D1990" s="109" t="n">
        <v>4.795300605406701</v>
      </c>
      <c r="E1990" s="109" t="n">
        <v>4.418099480873313</v>
      </c>
      <c r="F1990" s="109" t="n">
        <v>-3.799680826810548</v>
      </c>
    </row>
    <row r="1991">
      <c r="C1991" s="13" t="n">
        <v>76</v>
      </c>
      <c r="D1991" s="109" t="n">
        <v>-3.6101849688887</v>
      </c>
      <c r="E1991" s="109" t="n">
        <v>1.870125298394993</v>
      </c>
      <c r="F1991" s="109" t="n">
        <v>-2.037386033718739</v>
      </c>
    </row>
    <row r="1992">
      <c r="C1992" s="13" t="n">
        <v>77</v>
      </c>
      <c r="D1992" s="109" t="n">
        <v>-3.108842201714772</v>
      </c>
      <c r="E1992" s="109" t="n">
        <v>-2.774395412999584</v>
      </c>
      <c r="F1992" s="109" t="n">
        <v>-1.826245760500913</v>
      </c>
    </row>
    <row r="1993">
      <c r="C1993" s="13" t="n">
        <v>78</v>
      </c>
      <c r="D1993" s="109" t="n">
        <v>1.662197203076174</v>
      </c>
      <c r="E1993" s="109" t="n">
        <v>2.262912745856042</v>
      </c>
      <c r="F1993" s="109" t="n">
        <v>-1.454066053373918</v>
      </c>
    </row>
    <row r="1994">
      <c r="C1994" s="13" t="n">
        <v>79</v>
      </c>
      <c r="D1994" s="109" t="n">
        <v>-4.603521694095983</v>
      </c>
      <c r="E1994" s="109" t="n">
        <v>-3.683693516699411</v>
      </c>
      <c r="F1994" s="109" t="n">
        <v>-1.27673897651961</v>
      </c>
    </row>
    <row r="1995">
      <c r="C1995" s="13" t="n">
        <v>80</v>
      </c>
      <c r="D1995" s="109" t="n">
        <v>-2.218863110014007</v>
      </c>
      <c r="E1995" s="109" t="n">
        <v>-5.295558350433574</v>
      </c>
      <c r="F1995" s="109" t="n">
        <v>-1.351033834586466</v>
      </c>
    </row>
    <row r="1996">
      <c r="C1996" s="13" t="n">
        <v>81</v>
      </c>
      <c r="D1996" s="109" t="n">
        <v>-6.536517343559345</v>
      </c>
      <c r="E1996" s="109" t="n">
        <v>1.981200607568186</v>
      </c>
      <c r="F1996" s="109" t="n">
        <v>-2.23232405227697</v>
      </c>
    </row>
    <row r="1997">
      <c r="C1997" s="13" t="n">
        <v>82</v>
      </c>
      <c r="D1997" s="109" t="n">
        <v>-3.417690617625518</v>
      </c>
      <c r="E1997" s="109" t="n">
        <v>10.45806316670152</v>
      </c>
      <c r="F1997" s="109" t="n">
        <v>-2.058107227386547</v>
      </c>
    </row>
    <row r="1998">
      <c r="C1998" s="13" t="n">
        <v>83</v>
      </c>
      <c r="D1998" s="109" t="n">
        <v>1.438654096779107</v>
      </c>
      <c r="E1998" s="109" t="n">
        <v>-3.254837502237701</v>
      </c>
      <c r="F1998" s="109" t="n">
        <v>-7.506881307865543</v>
      </c>
    </row>
    <row r="1999">
      <c r="C1999" s="13" t="n">
        <v>84</v>
      </c>
      <c r="D1999" s="109" t="n">
        <v>1.007150770470339</v>
      </c>
      <c r="E1999" s="109" t="n">
        <v>-2.091891069526852</v>
      </c>
      <c r="F1999" s="109" t="n">
        <v>7.808687164470475</v>
      </c>
    </row>
    <row r="2000">
      <c r="C2000" s="13" t="n">
        <v>85</v>
      </c>
      <c r="D2000" s="109" t="n">
        <v>10.47701220263771</v>
      </c>
      <c r="E2000" s="109" t="n">
        <v>84.8999393571865</v>
      </c>
      <c r="F2000" s="109" t="n">
        <v>7.596475235490724</v>
      </c>
    </row>
    <row r="2001">
      <c r="C2001" s="13" t="n">
        <v>86</v>
      </c>
      <c r="D2001" s="109" t="n">
        <v>-1.127099222301536</v>
      </c>
      <c r="E2001" s="109" t="n">
        <v>10.14391681988209</v>
      </c>
      <c r="F2001" s="109" t="n">
        <v>-2.629757785467129</v>
      </c>
    </row>
    <row r="2002">
      <c r="C2002" s="13" t="n">
        <v>87</v>
      </c>
      <c r="D2002" s="109" t="n">
        <v>-2.052123948286476</v>
      </c>
      <c r="E2002" s="109" t="n">
        <v>-1.320587221117657</v>
      </c>
      <c r="F2002" s="109" t="n">
        <v>8.656759486365612</v>
      </c>
    </row>
    <row r="2003">
      <c r="C2003" s="13" t="n">
        <v>88</v>
      </c>
      <c r="D2003" s="109" t="n">
        <v>2.601868820561551</v>
      </c>
      <c r="E2003" s="109" t="n">
        <v>10.34069881354088</v>
      </c>
      <c r="F2003" s="109" t="n">
        <v>-1.167869572326163</v>
      </c>
    </row>
    <row r="2004">
      <c r="C2004" s="13" t="n">
        <v>89</v>
      </c>
      <c r="D2004" s="109" t="n">
        <v>1.600331362729224</v>
      </c>
      <c r="E2004" s="109" t="n">
        <v>3.571995554849976</v>
      </c>
      <c r="F2004" s="109" t="n">
        <v>-2.010302801859529</v>
      </c>
    </row>
    <row r="2005">
      <c r="C2005" s="13" t="n">
        <v>90</v>
      </c>
      <c r="D2005" s="109" t="n">
        <v>21.00580748795254</v>
      </c>
      <c r="E2005" s="109" t="n">
        <v>-2.778601066982811</v>
      </c>
      <c r="F2005" s="109" t="n">
        <v>-8.932559178204562</v>
      </c>
    </row>
    <row r="2006">
      <c r="C2006" s="13" t="n">
        <v>91</v>
      </c>
      <c r="D2006" s="109" t="n">
        <v>-1.314924391847469</v>
      </c>
      <c r="E2006" s="109" t="n">
        <v>19.99750031246093</v>
      </c>
      <c r="F2006" s="109" t="n">
        <v>-2.247385253695221</v>
      </c>
    </row>
    <row r="2007">
      <c r="C2007" s="13" t="n">
        <v>92</v>
      </c>
      <c r="D2007" s="109" t="n">
        <v>-11.43241425689309</v>
      </c>
      <c r="E2007" s="109" t="n">
        <v>2.925650321185524</v>
      </c>
      <c r="F2007" s="109" t="n">
        <v>1.574415744157442</v>
      </c>
    </row>
    <row r="2008">
      <c r="C2008" s="13" t="n">
        <v>93</v>
      </c>
      <c r="D2008" s="109" t="n">
        <v>-6.413935117982643</v>
      </c>
      <c r="E2008" s="109" t="n">
        <v>3.25626831650928</v>
      </c>
      <c r="F2008" s="109" t="n">
        <v>-1.703132628614899</v>
      </c>
    </row>
    <row r="2009">
      <c r="C2009" s="13" t="n">
        <v>94</v>
      </c>
      <c r="D2009" s="109" t="n">
        <v>5.555374007385383</v>
      </c>
      <c r="E2009" s="109" t="n">
        <v>17.96810661076585</v>
      </c>
      <c r="F2009" s="109" t="n">
        <v>-3.047902873495098</v>
      </c>
    </row>
    <row r="2010">
      <c r="C2010" s="13" t="n">
        <v>95</v>
      </c>
      <c r="D2010" s="109" t="n">
        <v>-1.419612362318478</v>
      </c>
      <c r="E2010" s="109" t="n">
        <v>-1.876735980782224</v>
      </c>
      <c r="F2010" s="109" t="n">
        <v>2.841376422557537</v>
      </c>
    </row>
    <row r="2011">
      <c r="C2011" s="13" t="n">
        <v>96</v>
      </c>
      <c r="D2011" s="109" t="n">
        <v>-4.962955085256476</v>
      </c>
      <c r="E2011" s="109" t="n">
        <v>-1.16628762318913</v>
      </c>
      <c r="F2011" s="109" t="n">
        <v>18.09665744091975</v>
      </c>
    </row>
    <row r="2012">
      <c r="C2012" s="13" t="n">
        <v>97</v>
      </c>
      <c r="D2012" s="109" t="n">
        <v>1.319652931279073</v>
      </c>
      <c r="E2012" s="109" t="n">
        <v>6.192835365853659</v>
      </c>
      <c r="F2012" s="109" t="n">
        <v>-2.364159344339808</v>
      </c>
    </row>
    <row r="2013">
      <c r="C2013" s="13" t="n">
        <v>98</v>
      </c>
      <c r="D2013" s="109" t="n">
        <v>29.06326849988832</v>
      </c>
      <c r="E2013" s="109" t="n">
        <v>-1.680860600627522</v>
      </c>
      <c r="F2013" s="109" t="n">
        <v>-5.15580188831244</v>
      </c>
    </row>
    <row r="2014">
      <c r="C2014" s="13" t="n">
        <v>99</v>
      </c>
      <c r="D2014" s="109" t="n">
        <v>-2.785882904942743</v>
      </c>
      <c r="E2014" s="109" t="n">
        <v>-10.90003114294614</v>
      </c>
      <c r="F2014" s="109" t="n">
        <v>-224.5088868100964</v>
      </c>
    </row>
    <row r="2015">
      <c r="C2015" s="13" t="n">
        <v>100</v>
      </c>
      <c r="D2015" s="109" t="n">
        <v>-1.725149225407998</v>
      </c>
      <c r="E2015" s="109" t="n">
        <v>-0.9087971564746747</v>
      </c>
      <c r="F2015" s="109" t="n">
        <v>-1.121697127754292</v>
      </c>
    </row>
    <row r="2016">
      <c r="C2016" s="13" t="n">
        <v>101</v>
      </c>
      <c r="D2016" s="109" t="n">
        <v>-1.885725061286064</v>
      </c>
      <c r="E2016" s="109" t="n">
        <v>-37.91298068243374</v>
      </c>
      <c r="F2016" s="109" t="n">
        <v>-18.40388154592606</v>
      </c>
    </row>
    <row r="2017">
      <c r="C2017" s="13" t="n">
        <v>102</v>
      </c>
      <c r="D2017" s="109" t="n">
        <v>1.400578056761609</v>
      </c>
      <c r="E2017" s="109" t="n">
        <v>2.594853165156763</v>
      </c>
      <c r="F2017" s="109" t="n">
        <v>-25.23340903356043</v>
      </c>
    </row>
    <row r="2018">
      <c r="C2018" s="13" t="n">
        <v>103</v>
      </c>
      <c r="D2018" s="109" t="n">
        <v>2.804020534058066</v>
      </c>
      <c r="E2018" s="109" t="n">
        <v>-2.310002310002309</v>
      </c>
      <c r="F2018" s="109" t="n">
        <v>-4.209313660330542</v>
      </c>
    </row>
    <row r="2019">
      <c r="C2019" s="13" t="n">
        <v>104</v>
      </c>
      <c r="D2019" s="109" t="n">
        <v>-1.008355601186193</v>
      </c>
      <c r="E2019" s="109" t="n">
        <v>9.748172217709186</v>
      </c>
      <c r="F2019" s="109" t="n">
        <v>1.315023200766471</v>
      </c>
    </row>
    <row r="2020">
      <c r="C2020" s="13" t="n">
        <v>105</v>
      </c>
      <c r="D2020" s="109" t="n">
        <v>10.55362561013148</v>
      </c>
      <c r="E2020" s="109" t="n">
        <v>4.300212143799095</v>
      </c>
      <c r="F2020" s="109" t="n">
        <v>-2.171859220085355</v>
      </c>
    </row>
    <row r="2021">
      <c r="C2021" s="13" t="n">
        <v>106</v>
      </c>
      <c r="D2021" s="109" t="n">
        <v>-1.528304193666708</v>
      </c>
      <c r="E2021" s="109" t="n">
        <v>-3.809267724298645</v>
      </c>
      <c r="F2021" s="109" t="n">
        <v>1.827735892163582</v>
      </c>
    </row>
    <row r="2022">
      <c r="C2022" s="13" t="n">
        <v>107</v>
      </c>
      <c r="D2022" s="109" t="n">
        <v>2.597537534417373</v>
      </c>
      <c r="E2022" s="109" t="n">
        <v>1.475155915784988</v>
      </c>
      <c r="F2022" s="109" t="n">
        <v>-4.01038478586656</v>
      </c>
    </row>
    <row r="2023">
      <c r="C2023" s="13" t="n">
        <v>108</v>
      </c>
      <c r="D2023" s="109" t="n">
        <v>2.149921169557117</v>
      </c>
      <c r="E2023" s="109" t="n">
        <v>-34.48275862068976</v>
      </c>
      <c r="F2023" s="109" t="n">
        <v>-0.7303915942361668</v>
      </c>
    </row>
    <row r="2024">
      <c r="C2024" s="13" t="n">
        <v>109</v>
      </c>
      <c r="D2024" s="109" t="n">
        <v>-1.81371166015074</v>
      </c>
      <c r="E2024" s="109" t="n">
        <v>-1.400574235436529</v>
      </c>
      <c r="F2024" s="109" t="n">
        <v>-3.519345401755274</v>
      </c>
    </row>
    <row r="2025">
      <c r="C2025" s="13" t="n">
        <v>110</v>
      </c>
      <c r="D2025" s="109" t="n">
        <v>-12.46019659421295</v>
      </c>
      <c r="E2025" s="109" t="n">
        <v>-1.627510674555306</v>
      </c>
      <c r="F2025" s="109" t="n">
        <v>1.366982124079916</v>
      </c>
    </row>
    <row r="2026">
      <c r="C2026" s="13" t="n">
        <v>111</v>
      </c>
      <c r="D2026" s="109" t="n">
        <v>2.320212531467882</v>
      </c>
      <c r="E2026" s="109" t="n">
        <v>-2.327769318060581</v>
      </c>
      <c r="F2026" s="109" t="n">
        <v>3.8650215549279</v>
      </c>
    </row>
    <row r="2027">
      <c r="C2027" s="13" t="n">
        <v>112</v>
      </c>
      <c r="D2027" s="109" t="n">
        <v>-2.68460615248563</v>
      </c>
      <c r="E2027" s="109" t="n">
        <v>-28.90869669959054</v>
      </c>
      <c r="F2027" s="109" t="n">
        <v>14.61394820167244</v>
      </c>
    </row>
    <row r="2028">
      <c r="C2028" s="13" t="n">
        <v>113</v>
      </c>
      <c r="D2028" s="109" t="n">
        <v>2.693853868788594</v>
      </c>
      <c r="E2028" s="109" t="n">
        <v>-1.625851031399248</v>
      </c>
      <c r="F2028" s="109" t="n">
        <v>3.53596369743937</v>
      </c>
    </row>
    <row r="2029">
      <c r="C2029" s="13" t="n">
        <v>114</v>
      </c>
      <c r="D2029" s="109" t="n">
        <v>-15.55429864253401</v>
      </c>
      <c r="E2029" s="109" t="n">
        <v>-4.508566275924256</v>
      </c>
      <c r="F2029" s="109" t="n">
        <v>5.364691744812343</v>
      </c>
    </row>
    <row r="2030">
      <c r="C2030" s="13" t="n">
        <v>115</v>
      </c>
      <c r="D2030" s="109" t="n">
        <v>2.761226565906118</v>
      </c>
      <c r="E2030" s="109" t="n">
        <v>2.839648593486556</v>
      </c>
      <c r="F2030" s="109" t="n">
        <v>-1.08695652173913</v>
      </c>
    </row>
    <row r="2031">
      <c r="C2031" s="13" t="n">
        <v>116</v>
      </c>
      <c r="D2031" s="109" t="n">
        <v>-1.169125727780765</v>
      </c>
      <c r="E2031" s="109" t="n">
        <v>-3.792415169660678</v>
      </c>
      <c r="F2031" s="109" t="n">
        <v>-6.642311524410497</v>
      </c>
    </row>
    <row r="2032">
      <c r="C2032" s="13" t="n">
        <v>117</v>
      </c>
      <c r="D2032" s="109" t="n">
        <v>-1.59859996297979</v>
      </c>
      <c r="E2032" s="109" t="n">
        <v>-3.75751503006012</v>
      </c>
      <c r="F2032" s="109" t="n">
        <v>-6.456513482719325</v>
      </c>
    </row>
    <row r="2033">
      <c r="C2033" s="13" t="n">
        <v>118</v>
      </c>
      <c r="D2033" s="109" t="n">
        <v>-1.832117011206449</v>
      </c>
      <c r="E2033" s="109" t="n">
        <v>-1.242377496402282</v>
      </c>
      <c r="F2033" s="109" t="n">
        <v>-1.655249688049097</v>
      </c>
    </row>
    <row r="2034">
      <c r="C2034" s="13" t="n">
        <v>119</v>
      </c>
      <c r="D2034" s="109" t="n">
        <v>-3.28048113723346</v>
      </c>
      <c r="E2034" s="109" t="n">
        <v>-4.208311415044715</v>
      </c>
      <c r="F2034" s="109" t="n">
        <v>-1.527234576590814</v>
      </c>
    </row>
    <row r="2035">
      <c r="C2035" s="13" t="n">
        <v>120</v>
      </c>
      <c r="D2035" s="109" t="n">
        <v>-6.171206911751743</v>
      </c>
      <c r="E2035" s="109" t="n">
        <v>2.762350614986479</v>
      </c>
      <c r="F2035" s="109" t="n">
        <v>2.035232129531218</v>
      </c>
    </row>
    <row r="2036">
      <c r="C2036" s="13" t="n">
        <v>121</v>
      </c>
      <c r="D2036" s="109" t="n">
        <v>1.245777181758891</v>
      </c>
      <c r="E2036" s="109" t="n">
        <v>-0.9079216161004767</v>
      </c>
      <c r="F2036" s="109" t="n">
        <v>-17.59834368530019</v>
      </c>
    </row>
    <row r="2037">
      <c r="C2037" s="13" t="n">
        <v>122</v>
      </c>
      <c r="D2037" s="109" t="n">
        <v>1.547987616099071</v>
      </c>
      <c r="E2037" s="109" t="n">
        <v>3.305845837389116</v>
      </c>
      <c r="F2037" s="109" t="n">
        <v>13.10615989515072</v>
      </c>
    </row>
    <row r="2038">
      <c r="C2038" s="13" t="n">
        <v>123</v>
      </c>
      <c r="D2038" s="109" t="n">
        <v>-8.992330071409683</v>
      </c>
      <c r="E2038" s="109" t="n">
        <v>-26.78451854827907</v>
      </c>
      <c r="F2038" s="109" t="n">
        <v>-2.7244244653317</v>
      </c>
    </row>
    <row r="2039">
      <c r="C2039" s="13" t="n">
        <v>124</v>
      </c>
      <c r="D2039" s="109" t="n">
        <v>-3.552161268121572</v>
      </c>
      <c r="E2039" s="109" t="n">
        <v>-4.041607283401757</v>
      </c>
      <c r="F2039" s="109" t="n">
        <v>-3.674714290963876</v>
      </c>
    </row>
    <row r="2040">
      <c r="C2040" s="13" t="n">
        <v>125</v>
      </c>
      <c r="D2040" s="109" t="n">
        <v>-3.601597799751165</v>
      </c>
      <c r="E2040" s="109" t="n">
        <v>-1.469603696869744</v>
      </c>
      <c r="F2040" s="109" t="n">
        <v>-1.979004560705965</v>
      </c>
    </row>
    <row r="2041">
      <c r="C2041" s="13" t="n">
        <v>126</v>
      </c>
      <c r="D2041" s="109" t="n">
        <v>-6.219872492613904</v>
      </c>
      <c r="E2041" s="109" t="n">
        <v>-3.790247692686719</v>
      </c>
      <c r="F2041" s="109" t="n">
        <v>1.344230562426067</v>
      </c>
    </row>
    <row r="2042">
      <c r="C2042" s="13" t="n">
        <v>127</v>
      </c>
      <c r="D2042" s="109" t="n">
        <v>-8.287149738436845</v>
      </c>
      <c r="E2042" s="109" t="n">
        <v>1.303407106175543</v>
      </c>
      <c r="F2042" s="109" t="n">
        <v>3.29350630340512</v>
      </c>
    </row>
    <row r="2043">
      <c r="C2043" s="13" t="n">
        <v>128</v>
      </c>
      <c r="D2043" s="109" t="n">
        <v>-1.418129605228171</v>
      </c>
      <c r="E2043" s="109" t="n">
        <v>-7.321920435131275</v>
      </c>
      <c r="F2043" s="109" t="n">
        <v>3.355563944465417</v>
      </c>
    </row>
    <row r="2044">
      <c r="C2044" s="13" t="n">
        <v>129</v>
      </c>
      <c r="D2044" s="109" t="n">
        <v>-8.051853939369545</v>
      </c>
      <c r="E2044" s="109" t="n">
        <v>5.254358729400519</v>
      </c>
      <c r="F2044" s="109" t="n">
        <v>5.348113574484634</v>
      </c>
    </row>
    <row r="2045">
      <c r="C2045" s="13" t="n">
        <v>130</v>
      </c>
      <c r="D2045" s="109" t="n">
        <v>-7.336039516799534</v>
      </c>
      <c r="E2045" s="109" t="n">
        <v>2.612500816406504</v>
      </c>
      <c r="F2045" s="109" t="n">
        <v>-2.718417277052027</v>
      </c>
    </row>
    <row r="2046">
      <c r="C2046" s="13" t="n">
        <v>131</v>
      </c>
      <c r="D2046" s="109" t="n">
        <v>-5.511070768632279</v>
      </c>
      <c r="E2046" s="109" t="n">
        <v>-14.10227863133674</v>
      </c>
      <c r="F2046" s="109" t="n">
        <v>7.158537749355727</v>
      </c>
    </row>
    <row r="2047">
      <c r="C2047" s="13" t="n">
        <v>132</v>
      </c>
      <c r="D2047" s="109" t="n">
        <v>-2.163495343076273</v>
      </c>
      <c r="E2047" s="109" t="n">
        <v>1.076426264800861</v>
      </c>
      <c r="F2047" s="109" t="n">
        <v>-2.467830072272166</v>
      </c>
    </row>
    <row r="2048">
      <c r="C2048" s="13" t="n">
        <v>133</v>
      </c>
      <c r="D2048" s="109" t="n">
        <v>-72.94199374782899</v>
      </c>
      <c r="E2048" s="109" t="n">
        <v>-2.080407759920945</v>
      </c>
      <c r="F2048" s="109" t="n">
        <v>-3.457122582288616</v>
      </c>
    </row>
    <row r="2049">
      <c r="C2049" s="13" t="n">
        <v>134</v>
      </c>
      <c r="D2049" s="109" t="n">
        <v>1.834967601353289</v>
      </c>
      <c r="E2049" s="109" t="n">
        <v>-2.038823491538883</v>
      </c>
      <c r="F2049" s="109" t="n">
        <v>2.569886639444905</v>
      </c>
    </row>
    <row r="2050">
      <c r="C2050" s="13" t="n">
        <v>135</v>
      </c>
      <c r="D2050" s="109" t="n">
        <v>-6.714255424411622</v>
      </c>
      <c r="E2050" s="109" t="n">
        <v>-4.846756949394155</v>
      </c>
      <c r="F2050" s="109" t="n">
        <v>12.40401653868871</v>
      </c>
    </row>
    <row r="2051">
      <c r="C2051" s="13" t="n">
        <v>136</v>
      </c>
      <c r="D2051" s="109" t="n">
        <v>1.307742605484826</v>
      </c>
      <c r="E2051" s="109" t="n">
        <v>14.25415152163066</v>
      </c>
      <c r="F2051" s="109" t="n">
        <v>-2.134272413195139</v>
      </c>
    </row>
    <row r="2052">
      <c r="C2052" s="13" t="n">
        <v>137</v>
      </c>
      <c r="D2052" s="109" t="n">
        <v>-1.320573657196686</v>
      </c>
      <c r="E2052" s="109" t="n">
        <v>14.07459535538352</v>
      </c>
      <c r="F2052" s="109" t="n">
        <v>2.094880635447126</v>
      </c>
    </row>
    <row r="2053">
      <c r="C2053" s="13" t="n">
        <v>138</v>
      </c>
      <c r="D2053" s="109" t="n">
        <v>-2.803014064535278</v>
      </c>
      <c r="E2053" s="109" t="n">
        <v>2.613253808433123</v>
      </c>
      <c r="F2053" s="109" t="n">
        <v>-2.082398923559941</v>
      </c>
    </row>
    <row r="2054">
      <c r="C2054" s="13" t="n">
        <v>139</v>
      </c>
      <c r="D2054" s="109" t="n">
        <v>7.464079119238667</v>
      </c>
      <c r="E2054" s="109" t="n">
        <v>-2.604802604802606</v>
      </c>
      <c r="F2054" s="109" t="n">
        <v>-6.380977968833963</v>
      </c>
    </row>
    <row r="2055">
      <c r="C2055" s="13" t="n">
        <v>140</v>
      </c>
      <c r="D2055" s="109" t="n">
        <v>-1.117863458059796</v>
      </c>
      <c r="E2055" s="109" t="n">
        <v>-5.69386012083637</v>
      </c>
      <c r="F2055" s="109" t="n">
        <v>13.3142154854568</v>
      </c>
    </row>
    <row r="2056">
      <c r="C2056" s="13" t="n">
        <v>141</v>
      </c>
      <c r="D2056" s="109" t="n">
        <v>103.3386327503931</v>
      </c>
      <c r="E2056" s="109" t="n">
        <v>-3.333259260905311</v>
      </c>
      <c r="F2056" s="109" t="n">
        <v>-1.988689329438817</v>
      </c>
    </row>
    <row r="2057">
      <c r="C2057" s="13" t="n">
        <v>142</v>
      </c>
      <c r="D2057" s="109" t="n">
        <v>-42.8979980934224</v>
      </c>
      <c r="E2057" s="109" t="n">
        <v>3.551052295163467</v>
      </c>
      <c r="F2057" s="109" t="n">
        <v>4.278646877924857</v>
      </c>
    </row>
    <row r="2058">
      <c r="C2058" s="13" t="n">
        <v>143</v>
      </c>
      <c r="D2058" s="109" t="n">
        <v>-1.837447173393764</v>
      </c>
      <c r="E2058" s="109" t="n">
        <v>-1.736427647401002</v>
      </c>
      <c r="F2058" s="109" t="n">
        <v>846.1538461538527</v>
      </c>
    </row>
    <row r="2059">
      <c r="C2059" s="13" t="n">
        <v>144</v>
      </c>
      <c r="D2059" s="109" t="n">
        <v>-4.594849174075862</v>
      </c>
      <c r="E2059" s="109" t="n">
        <v>-4.104332122555356</v>
      </c>
      <c r="F2059" s="109" t="n">
        <v>-0.7836214860762835</v>
      </c>
    </row>
    <row r="2060">
      <c r="C2060" s="13" t="n">
        <v>145</v>
      </c>
      <c r="D2060" s="109" t="n">
        <v>3.719000176163165</v>
      </c>
      <c r="E2060" s="109" t="n">
        <v>-1.776730441938319</v>
      </c>
      <c r="F2060" s="109" t="n">
        <v>-4.675578602852102</v>
      </c>
    </row>
    <row r="2061">
      <c r="C2061" s="13" t="n">
        <v>146</v>
      </c>
      <c r="D2061" s="109" t="n">
        <v>31.68685927306616</v>
      </c>
      <c r="E2061" s="109" t="n">
        <v>-3.396903964672198</v>
      </c>
      <c r="F2061" s="109" t="n">
        <v>-1.467938880362982</v>
      </c>
    </row>
    <row r="2062">
      <c r="C2062" s="13" t="n">
        <v>147</v>
      </c>
      <c r="D2062" s="109" t="n">
        <v>-2.049845407492184</v>
      </c>
      <c r="E2062" s="109" t="n">
        <v>-7.434071523593391</v>
      </c>
      <c r="F2062" s="109" t="n">
        <v>5.502214641393163</v>
      </c>
    </row>
    <row r="2063">
      <c r="C2063" s="13" t="n">
        <v>148</v>
      </c>
      <c r="D2063" s="109" t="n">
        <v>-2.293016998899352</v>
      </c>
      <c r="E2063" s="109" t="n">
        <v>-2.105565392161554</v>
      </c>
      <c r="F2063" s="109" t="n">
        <v>0.8305898698239149</v>
      </c>
    </row>
    <row r="2064">
      <c r="C2064" s="13" t="n">
        <v>149</v>
      </c>
      <c r="D2064" s="109" t="n">
        <v>26.56971052999582</v>
      </c>
      <c r="E2064" s="109" t="n">
        <v>-3.62143891839691</v>
      </c>
      <c r="F2064" s="109" t="n">
        <v>-4.06103150200151</v>
      </c>
    </row>
    <row r="2065">
      <c r="C2065" s="13" t="n">
        <v>150</v>
      </c>
      <c r="D2065" s="109" t="n">
        <v>-0.9000180003600073</v>
      </c>
      <c r="E2065" s="109" t="n">
        <v>-0.9581174907541662</v>
      </c>
      <c r="F2065" s="109" t="n">
        <v>-1.440835684697124</v>
      </c>
    </row>
    <row r="2066">
      <c r="C2066" s="13" t="n">
        <v>151</v>
      </c>
      <c r="D2066" s="109" t="n">
        <v>-1.822877107701656</v>
      </c>
      <c r="E2066" s="109" t="n">
        <v>-2.973369757112858</v>
      </c>
      <c r="F2066" s="109" t="n">
        <v>-1.01973181053383</v>
      </c>
    </row>
    <row r="2067">
      <c r="C2067" s="13" t="n">
        <v>152</v>
      </c>
      <c r="D2067" s="109" t="n">
        <v>1.955536000195554</v>
      </c>
      <c r="E2067" s="109" t="n">
        <v>-5.754236556664851</v>
      </c>
      <c r="F2067" s="109" t="n">
        <v>13.85553297616849</v>
      </c>
    </row>
    <row r="2068">
      <c r="C2068" s="13" t="n">
        <v>153</v>
      </c>
      <c r="D2068" s="109" t="n">
        <v>-4.288705567748932</v>
      </c>
      <c r="E2068" s="109" t="n">
        <v>107.3825503355724</v>
      </c>
      <c r="F2068" s="109" t="n">
        <v>2.412606503879216</v>
      </c>
    </row>
    <row r="2069">
      <c r="C2069" s="13" t="n">
        <v>154</v>
      </c>
      <c r="D2069" s="109" t="n">
        <v>-40.33161550526545</v>
      </c>
      <c r="E2069" s="109" t="n">
        <v>-2.72108843537415</v>
      </c>
      <c r="F2069" s="109" t="n">
        <v>-5.263157894736844</v>
      </c>
    </row>
    <row r="2070">
      <c r="C2070" s="13" t="n">
        <v>155</v>
      </c>
      <c r="D2070" s="109" t="n">
        <v>4.253896873385793</v>
      </c>
      <c r="E2070" s="109" t="n">
        <v>3.223320019620209</v>
      </c>
      <c r="F2070" s="109" t="n">
        <v>-30.89598352214216</v>
      </c>
    </row>
    <row r="2071">
      <c r="C2071" s="13" t="n">
        <v>156</v>
      </c>
      <c r="D2071" s="109" t="n">
        <v>-10.68616422947132</v>
      </c>
      <c r="E2071" s="109" t="n">
        <v>-1.652121518396859</v>
      </c>
      <c r="F2071" s="109" t="n">
        <v>17.25838264299804</v>
      </c>
    </row>
    <row r="2072">
      <c r="C2072" s="13" t="n">
        <v>157</v>
      </c>
      <c r="D2072" s="109" t="n">
        <v>-3.896796423151074</v>
      </c>
      <c r="E2072" s="109" t="n">
        <v>6.303030303030303</v>
      </c>
      <c r="F2072" s="109" t="n">
        <v>55.55555555555573</v>
      </c>
    </row>
    <row r="2073">
      <c r="C2073" s="13" t="n">
        <v>158</v>
      </c>
      <c r="D2073" s="109" t="n">
        <v>3.655304761034452</v>
      </c>
      <c r="E2073" s="109" t="n">
        <v>-8.669804310131273</v>
      </c>
      <c r="F2073" s="109" t="n">
        <v>-1.520811352856749</v>
      </c>
    </row>
    <row r="2074">
      <c r="C2074" s="13" t="n">
        <v>159</v>
      </c>
      <c r="D2074" s="109" t="n">
        <v>1.922984471900389</v>
      </c>
      <c r="E2074" s="109" t="n">
        <v>5.532401431047841</v>
      </c>
      <c r="F2074" s="109" t="n">
        <v>-2.630567190756593</v>
      </c>
    </row>
    <row r="2075">
      <c r="C2075" s="13" t="n">
        <v>160</v>
      </c>
      <c r="D2075" s="109" t="n">
        <v>-1.702970910160543</v>
      </c>
      <c r="E2075" s="109" t="n">
        <v>-5.740181268882171</v>
      </c>
      <c r="F2075" s="109" t="n">
        <v>-1.588117146994255</v>
      </c>
    </row>
    <row r="2076">
      <c r="C2076" s="13" t="n">
        <v>161</v>
      </c>
      <c r="D2076" s="109" t="n">
        <v>-8.924587237840264</v>
      </c>
      <c r="E2076" s="109" t="n">
        <v>8.474576271186439</v>
      </c>
      <c r="F2076" s="109" t="n">
        <v>-2.518740629685158</v>
      </c>
    </row>
    <row r="2077">
      <c r="C2077" s="13" t="n">
        <v>162</v>
      </c>
      <c r="D2077" s="109" t="n">
        <v>-3.424657534246577</v>
      </c>
      <c r="E2077" s="109" t="n">
        <v>-2.152878278654212</v>
      </c>
      <c r="F2077" s="109" t="n">
        <v>3.510397798278501</v>
      </c>
    </row>
    <row r="2078">
      <c r="C2078" s="13" t="n">
        <v>163</v>
      </c>
      <c r="D2078" s="109" t="n">
        <v>1.694012874497846</v>
      </c>
      <c r="E2078" s="109" t="n">
        <v>-8.404324406922099</v>
      </c>
      <c r="F2078" s="109" t="n">
        <v>2.371051287663237</v>
      </c>
    </row>
    <row r="2079">
      <c r="C2079" s="13" t="n">
        <v>164</v>
      </c>
      <c r="D2079" s="109" t="n">
        <v>2.65224630527355</v>
      </c>
      <c r="E2079" s="109" t="n">
        <v>-1.473456729487377</v>
      </c>
      <c r="F2079" s="109" t="n">
        <v>-2.413600639604169</v>
      </c>
    </row>
    <row r="2080">
      <c r="C2080" s="13" t="n">
        <v>165</v>
      </c>
      <c r="D2080" s="109" t="n">
        <v>-1.913247874928253</v>
      </c>
      <c r="E2080" s="109" t="n">
        <v>-0.9794835861154436</v>
      </c>
      <c r="F2080" s="109" t="n">
        <v>-3.518855199108557</v>
      </c>
    </row>
    <row r="2081">
      <c r="C2081" s="13" t="n">
        <v>166</v>
      </c>
      <c r="D2081" s="109" t="n">
        <v>-2.264378805414382</v>
      </c>
      <c r="E2081" s="109" t="n">
        <v>2.271393689311201</v>
      </c>
      <c r="F2081" s="109" t="n">
        <v>-3.825903186430799</v>
      </c>
    </row>
    <row r="2082">
      <c r="C2082" s="13" t="n">
        <v>167</v>
      </c>
      <c r="D2082" s="109" t="n">
        <v>-8.299520472150494</v>
      </c>
      <c r="E2082" s="109" t="n">
        <v>-2.381853081697561</v>
      </c>
      <c r="F2082" s="109" t="n">
        <v>-3.08939949797258</v>
      </c>
    </row>
    <row r="2083">
      <c r="C2083" s="13" t="n">
        <v>168</v>
      </c>
      <c r="D2083" s="109" t="n">
        <v>-0.811073861793014</v>
      </c>
      <c r="E2083" s="109" t="n">
        <v>1.675776013199959</v>
      </c>
      <c r="F2083" s="109" t="n">
        <v>3.005710850616171</v>
      </c>
    </row>
    <row r="2084">
      <c r="C2084" s="13" t="n">
        <v>169</v>
      </c>
      <c r="D2084" s="109" t="n">
        <v>-4.221577768804376</v>
      </c>
      <c r="E2084" s="109" t="n">
        <v>1.875852660300136</v>
      </c>
      <c r="F2084" s="109" t="n">
        <v>-35.03503503503508</v>
      </c>
    </row>
    <row r="2085">
      <c r="C2085" s="13" t="n">
        <v>170</v>
      </c>
      <c r="D2085" s="109" t="n">
        <v>-3.794166469053831</v>
      </c>
      <c r="E2085" s="109" t="n">
        <v>-3.189919853263687</v>
      </c>
      <c r="F2085" s="109" t="n">
        <v>-3.459085504269807</v>
      </c>
    </row>
    <row r="2086">
      <c r="C2086" s="13" t="n">
        <v>171</v>
      </c>
      <c r="D2086" s="109" t="n">
        <v>1.522533495736906</v>
      </c>
      <c r="E2086" s="109" t="n">
        <v>1.54627526078527</v>
      </c>
      <c r="F2086" s="109" t="n">
        <v>-1.701565440204989</v>
      </c>
    </row>
    <row r="2087">
      <c r="C2087" s="13" t="n">
        <v>172</v>
      </c>
      <c r="D2087" s="109" t="n">
        <v>-1.048303495509767</v>
      </c>
      <c r="E2087" s="109" t="n">
        <v>-4.587974409298297</v>
      </c>
      <c r="F2087" s="109" t="n">
        <v>3.37362121567707</v>
      </c>
    </row>
    <row r="2088">
      <c r="C2088" s="13" t="n">
        <v>173</v>
      </c>
      <c r="D2088" s="109" t="n">
        <v>-6.230072928500752</v>
      </c>
      <c r="E2088" s="109" t="n">
        <v>3.554923569143261</v>
      </c>
      <c r="F2088" s="109" t="n">
        <v>2.816485830393904</v>
      </c>
    </row>
    <row r="2089">
      <c r="C2089" s="13" t="n">
        <v>174</v>
      </c>
      <c r="D2089" s="109" t="n">
        <v>-2.349492621474362</v>
      </c>
      <c r="E2089" s="109" t="n">
        <v>-6.13817021145996</v>
      </c>
      <c r="F2089" s="109" t="n">
        <v>-2.160780041595016</v>
      </c>
    </row>
    <row r="2090">
      <c r="C2090" s="13" t="n">
        <v>175</v>
      </c>
      <c r="D2090" s="109" t="n">
        <v>-2.348559829561659</v>
      </c>
      <c r="E2090" s="109" t="n">
        <v>-3.334152247920542</v>
      </c>
      <c r="F2090" s="109" t="n">
        <v>46.41567818463142</v>
      </c>
    </row>
    <row r="2091">
      <c r="C2091" s="13" t="n">
        <v>176</v>
      </c>
      <c r="D2091" s="109" t="n">
        <v>4.855379066379965</v>
      </c>
      <c r="E2091" s="109" t="n">
        <v>-7.332722273143897</v>
      </c>
      <c r="F2091" s="109" t="n">
        <v>-3.041090499275505</v>
      </c>
    </row>
    <row r="2092">
      <c r="C2092" s="13" t="n">
        <v>177</v>
      </c>
      <c r="D2092" s="109" t="n">
        <v>-3.555713587270545</v>
      </c>
      <c r="E2092" s="109" t="n">
        <v>-1.742706772158517</v>
      </c>
      <c r="F2092" s="109" t="n">
        <v>-3.043097873635361</v>
      </c>
    </row>
    <row r="2093">
      <c r="C2093" s="13" t="n">
        <v>178</v>
      </c>
      <c r="D2093" s="109" t="n">
        <v>12.37505949547835</v>
      </c>
      <c r="E2093" s="109" t="n">
        <v>-9.988584474885865</v>
      </c>
      <c r="F2093" s="109" t="n">
        <v>-1.794942042266161</v>
      </c>
    </row>
    <row r="2094">
      <c r="C2094" s="13" t="n">
        <v>179</v>
      </c>
      <c r="D2094" s="109" t="n">
        <v>-4.5766590389016</v>
      </c>
      <c r="E2094" s="109" t="n">
        <v>2.373160800379706</v>
      </c>
      <c r="F2094" s="109" t="n">
        <v>-3.844406388704435</v>
      </c>
    </row>
    <row r="2095">
      <c r="C2095" s="13" t="n">
        <v>180</v>
      </c>
      <c r="D2095" s="109" t="n">
        <v>-0.7708822361751907</v>
      </c>
      <c r="E2095" s="109" t="n">
        <v>0.8540548388612033</v>
      </c>
      <c r="F2095" s="109" t="n">
        <v>-14.68655793460615</v>
      </c>
    </row>
    <row r="2096">
      <c r="C2096" s="13" t="n">
        <v>181</v>
      </c>
      <c r="D2096" s="109" t="n">
        <v>-1.968075739841104</v>
      </c>
      <c r="E2096" s="109" t="n">
        <v>-2.105146529278157</v>
      </c>
      <c r="F2096" s="109" t="n">
        <v>43.58247984310309</v>
      </c>
    </row>
    <row r="2097">
      <c r="C2097" s="13" t="n">
        <v>182</v>
      </c>
      <c r="D2097" s="109" t="n">
        <v>1.902998953350576</v>
      </c>
      <c r="E2097" s="109" t="n">
        <v>-5.259963584867484</v>
      </c>
      <c r="F2097" s="109" t="n">
        <v>6.243572792713384</v>
      </c>
    </row>
    <row r="2098">
      <c r="C2098" s="13" t="n">
        <v>183</v>
      </c>
      <c r="D2098" s="109" t="n">
        <v>-1.35365904452497</v>
      </c>
      <c r="E2098" s="109" t="n">
        <v>2.045198895592597</v>
      </c>
      <c r="F2098" s="109" t="n">
        <v>6.28837759857957</v>
      </c>
    </row>
    <row r="2099">
      <c r="C2099" s="13" t="n">
        <v>184</v>
      </c>
      <c r="D2099" s="109" t="n">
        <v>-1.457152432715986</v>
      </c>
      <c r="E2099" s="109" t="n">
        <v>-5.357229825159499</v>
      </c>
      <c r="F2099" s="109" t="n">
        <v>-1.147305879942635</v>
      </c>
    </row>
    <row r="2100">
      <c r="C2100" s="13" t="n">
        <v>185</v>
      </c>
      <c r="D2100" s="109" t="n">
        <v>1.740139211136891</v>
      </c>
      <c r="E2100" s="109" t="n">
        <v>-12.48581157775255</v>
      </c>
      <c r="F2100" s="109" t="n">
        <v>5.085789234187209</v>
      </c>
    </row>
    <row r="2101">
      <c r="C2101" s="13" t="n">
        <v>186</v>
      </c>
      <c r="D2101" s="109" t="n">
        <v>-116.6407465007723</v>
      </c>
      <c r="E2101" s="109" t="n">
        <v>-4.236091499576389</v>
      </c>
      <c r="F2101" s="109" t="n">
        <v>5.056250790039193</v>
      </c>
    </row>
    <row r="2102">
      <c r="C2102" s="13" t="n">
        <v>187</v>
      </c>
      <c r="D2102" s="109" t="n">
        <v>-5.679451743591682</v>
      </c>
      <c r="E2102" s="109" t="n">
        <v>-5.667044469631315</v>
      </c>
      <c r="F2102" s="109" t="n">
        <v>2.717982170036963</v>
      </c>
    </row>
    <row r="2103">
      <c r="C2103" s="13" t="n">
        <v>188</v>
      </c>
      <c r="D2103" s="109" t="n">
        <v>-5.440844419053839</v>
      </c>
      <c r="E2103" s="109" t="n">
        <v>-2.660911214262485</v>
      </c>
      <c r="F2103" s="109" t="n">
        <v>-1.809368720776314</v>
      </c>
    </row>
    <row r="2104">
      <c r="C2104" s="13" t="n">
        <v>189</v>
      </c>
      <c r="D2104" s="109" t="n">
        <v>-2.59000259000259</v>
      </c>
      <c r="E2104" s="109" t="n">
        <v>-1.939404387363703</v>
      </c>
      <c r="F2104" s="109" t="n">
        <v>2.325373401305787</v>
      </c>
    </row>
    <row r="2105">
      <c r="C2105" s="13" t="n">
        <v>190</v>
      </c>
      <c r="D2105" s="109" t="n">
        <v>-1.434271259811719</v>
      </c>
      <c r="E2105" s="109" t="n">
        <v>-4.493246089471763</v>
      </c>
      <c r="F2105" s="109" t="n">
        <v>-1.166071969961986</v>
      </c>
    </row>
    <row r="2106">
      <c r="C2106" s="13" t="n">
        <v>191</v>
      </c>
      <c r="D2106" s="109" t="n">
        <v>-5.790645879732728</v>
      </c>
      <c r="E2106" s="109" t="n">
        <v>-0.6335596549211747</v>
      </c>
      <c r="F2106" s="109" t="n">
        <v>-20.23267577137073</v>
      </c>
    </row>
    <row r="2107">
      <c r="C2107" s="13" t="n">
        <v>192</v>
      </c>
      <c r="D2107" s="109" t="n">
        <v>-2.021852859658138</v>
      </c>
      <c r="E2107" s="109" t="n">
        <v>-2.707605664311051</v>
      </c>
      <c r="F2107" s="109" t="n">
        <v>2.110075611042729</v>
      </c>
    </row>
    <row r="2108">
      <c r="C2108" s="13" t="n">
        <v>193</v>
      </c>
      <c r="D2108" s="109" t="n">
        <v>-1.561898018472047</v>
      </c>
      <c r="E2108" s="109" t="n">
        <v>1.660286860674261</v>
      </c>
      <c r="F2108" s="109" t="n">
        <v>-3.942008672419081</v>
      </c>
    </row>
    <row r="2109">
      <c r="C2109" s="13" t="n">
        <v>194</v>
      </c>
      <c r="D2109" s="109" t="n">
        <v>-3.423094477407575</v>
      </c>
      <c r="E2109" s="109" t="n">
        <v>-2.587991718426501</v>
      </c>
      <c r="F2109" s="109" t="n">
        <v>1.087885616598026</v>
      </c>
    </row>
    <row r="2110">
      <c r="C2110" s="13" t="n">
        <v>195</v>
      </c>
      <c r="D2110" s="109" t="n">
        <v>-12.16155667925494</v>
      </c>
      <c r="E2110" s="109" t="n">
        <v>2.944079801880747</v>
      </c>
      <c r="F2110" s="109" t="n">
        <v>-1.063301906854753</v>
      </c>
    </row>
    <row r="2111">
      <c r="C2111" s="13" t="n">
        <v>196</v>
      </c>
      <c r="D2111" s="109" t="n">
        <v>-1.877279553743832</v>
      </c>
      <c r="E2111" s="109" t="n">
        <v>3.855607499156584</v>
      </c>
      <c r="F2111" s="109" t="n">
        <v>-2.42063766512207</v>
      </c>
    </row>
    <row r="2112">
      <c r="C2112" s="13" t="n">
        <v>197</v>
      </c>
      <c r="D2112" s="109" t="n">
        <v>-4.085095685510478</v>
      </c>
      <c r="E2112" s="109" t="n">
        <v>-2.665955745134631</v>
      </c>
      <c r="F2112" s="109" t="n">
        <v>1.658852597850477</v>
      </c>
    </row>
    <row r="2113">
      <c r="C2113" s="13" t="n">
        <v>198</v>
      </c>
      <c r="D2113" s="109" t="n">
        <v>-2.329705033457152</v>
      </c>
      <c r="E2113" s="109" t="n">
        <v>4.006028118502127</v>
      </c>
      <c r="F2113" s="109" t="n">
        <v>-2.010858636637844</v>
      </c>
    </row>
    <row r="2115">
      <c r="B2115" s="18" t="n"/>
      <c r="C2115" s="18" t="inlineStr">
        <is>
          <t>3*SigmaELTr+2*ELTr</t>
        </is>
      </c>
      <c r="D2115" s="13" t="n">
        <v>22</v>
      </c>
      <c r="E2115" s="13" t="n">
        <v>23</v>
      </c>
      <c r="F2115" s="13" t="n">
        <v>24</v>
      </c>
    </row>
    <row r="2116">
      <c r="B2116" s="18" t="n"/>
      <c r="C2116" s="13" t="n">
        <v>9</v>
      </c>
      <c r="D2116" s="98">
        <f>3*Retailers!I775+2*D4</f>
        <v/>
      </c>
      <c r="E2116" s="98">
        <f>3*Retailers!J775+2*E4</f>
        <v/>
      </c>
      <c r="F2116" s="98">
        <f>3*Retailers!K775+2*F4</f>
        <v/>
      </c>
    </row>
    <row r="2117">
      <c r="B2117" s="18" t="n"/>
      <c r="C2117" s="13" t="n">
        <v>10</v>
      </c>
      <c r="D2117" s="98">
        <f>3*Retailers!I776+2*D5</f>
        <v/>
      </c>
      <c r="E2117" s="98">
        <f>3*Retailers!J776+2*E5</f>
        <v/>
      </c>
      <c r="F2117" s="98">
        <f>3*Retailers!K776+2*F5</f>
        <v/>
      </c>
    </row>
    <row r="2118">
      <c r="C2118" s="13" t="n">
        <v>11</v>
      </c>
      <c r="D2118" s="98">
        <f>3*Retailers!I777+2*D6</f>
        <v/>
      </c>
      <c r="E2118" s="98">
        <f>3*Retailers!J777+2*E6</f>
        <v/>
      </c>
      <c r="F2118" s="98">
        <f>3*Retailers!K777+2*F6</f>
        <v/>
      </c>
    </row>
    <row r="2119">
      <c r="C2119" s="13" t="n">
        <v>12</v>
      </c>
      <c r="D2119" s="98">
        <f>3*Retailers!I778+2*D7</f>
        <v/>
      </c>
      <c r="E2119" s="98">
        <f>3*Retailers!J778+2*E7</f>
        <v/>
      </c>
      <c r="F2119" s="98">
        <f>3*Retailers!K778+2*F7</f>
        <v/>
      </c>
    </row>
    <row r="2120">
      <c r="C2120" s="13" t="n">
        <v>13</v>
      </c>
      <c r="D2120" s="98">
        <f>3*Retailers!I779+2*D8</f>
        <v/>
      </c>
      <c r="E2120" s="98">
        <f>3*Retailers!J779+2*E8</f>
        <v/>
      </c>
      <c r="F2120" s="98">
        <f>3*Retailers!K779+2*F8</f>
        <v/>
      </c>
    </row>
    <row r="2121">
      <c r="C2121" s="13" t="n">
        <v>14</v>
      </c>
      <c r="D2121" s="98">
        <f>3*Retailers!I780+2*D9</f>
        <v/>
      </c>
      <c r="E2121" s="98">
        <f>3*Retailers!J780+2*E9</f>
        <v/>
      </c>
      <c r="F2121" s="98">
        <f>3*Retailers!K780+2*F9</f>
        <v/>
      </c>
    </row>
    <row r="2122">
      <c r="C2122" s="13" t="n">
        <v>15</v>
      </c>
      <c r="D2122" s="98">
        <f>3*Retailers!I781+2*D10</f>
        <v/>
      </c>
      <c r="E2122" s="98">
        <f>3*Retailers!J781+2*E10</f>
        <v/>
      </c>
      <c r="F2122" s="98">
        <f>3*Retailers!K781+2*F10</f>
        <v/>
      </c>
    </row>
    <row r="2123">
      <c r="C2123" s="13" t="n">
        <v>16</v>
      </c>
      <c r="D2123" s="98">
        <f>3*Retailers!I782+2*D11</f>
        <v/>
      </c>
      <c r="E2123" s="98">
        <f>3*Retailers!J782+2*E11</f>
        <v/>
      </c>
      <c r="F2123" s="98">
        <f>3*Retailers!K782+2*F11</f>
        <v/>
      </c>
    </row>
    <row r="2124">
      <c r="C2124" s="13" t="n">
        <v>17</v>
      </c>
      <c r="D2124" s="98">
        <f>3*Retailers!I783+2*D12</f>
        <v/>
      </c>
      <c r="E2124" s="98">
        <f>3*Retailers!J783+2*E12</f>
        <v/>
      </c>
      <c r="F2124" s="98">
        <f>3*Retailers!K783+2*F12</f>
        <v/>
      </c>
    </row>
    <row r="2125">
      <c r="C2125" s="13" t="n">
        <v>18</v>
      </c>
      <c r="D2125" s="98">
        <f>3*Retailers!I784+2*D13</f>
        <v/>
      </c>
      <c r="E2125" s="98">
        <f>3*Retailers!J784+2*E13</f>
        <v/>
      </c>
      <c r="F2125" s="98">
        <f>3*Retailers!K784+2*F13</f>
        <v/>
      </c>
    </row>
    <row r="2126">
      <c r="C2126" s="13" t="n">
        <v>19</v>
      </c>
      <c r="D2126" s="98">
        <f>3*Retailers!I785+2*D14</f>
        <v/>
      </c>
      <c r="E2126" s="98">
        <f>3*Retailers!J785+2*E14</f>
        <v/>
      </c>
      <c r="F2126" s="98">
        <f>3*Retailers!K785+2*F14</f>
        <v/>
      </c>
    </row>
    <row r="2127">
      <c r="C2127" s="13" t="n">
        <v>20</v>
      </c>
      <c r="D2127" s="98">
        <f>3*Retailers!I786+2*D15</f>
        <v/>
      </c>
      <c r="E2127" s="98">
        <f>3*Retailers!J786+2*E15</f>
        <v/>
      </c>
      <c r="F2127" s="98">
        <f>3*Retailers!K786+2*F15</f>
        <v/>
      </c>
    </row>
    <row r="2128">
      <c r="C2128" s="13" t="n">
        <v>21</v>
      </c>
      <c r="D2128" s="98">
        <f>3*Retailers!I787+2*D16</f>
        <v/>
      </c>
      <c r="E2128" s="98">
        <f>3*Retailers!J787+2*E16</f>
        <v/>
      </c>
      <c r="F2128" s="98">
        <f>3*Retailers!K787+2*F16</f>
        <v/>
      </c>
    </row>
    <row r="2129">
      <c r="C2129" s="13" t="n">
        <v>22</v>
      </c>
      <c r="D2129" s="98">
        <f>3*Retailers!I788+2*D17</f>
        <v/>
      </c>
      <c r="E2129" s="98">
        <f>3*Retailers!J788+2*E17</f>
        <v/>
      </c>
      <c r="F2129" s="98">
        <f>3*Retailers!K788+2*F17</f>
        <v/>
      </c>
    </row>
    <row r="2130">
      <c r="C2130" s="13" t="n">
        <v>23</v>
      </c>
      <c r="D2130" s="98">
        <f>3*Retailers!I789+2*D18</f>
        <v/>
      </c>
      <c r="E2130" s="98">
        <f>3*Retailers!J789+2*E18</f>
        <v/>
      </c>
      <c r="F2130" s="98">
        <f>3*Retailers!K789+2*F18</f>
        <v/>
      </c>
    </row>
    <row r="2131">
      <c r="C2131" s="13" t="n">
        <v>24</v>
      </c>
      <c r="D2131" s="98">
        <f>3*Retailers!I790+2*D19</f>
        <v/>
      </c>
      <c r="E2131" s="98">
        <f>3*Retailers!J790+2*E19</f>
        <v/>
      </c>
      <c r="F2131" s="98">
        <f>3*Retailers!K790+2*F19</f>
        <v/>
      </c>
    </row>
    <row r="2132">
      <c r="C2132" s="13" t="n">
        <v>25</v>
      </c>
      <c r="D2132" s="98">
        <f>3*Retailers!I791+2*D20</f>
        <v/>
      </c>
      <c r="E2132" s="98">
        <f>3*Retailers!J791+2*E20</f>
        <v/>
      </c>
      <c r="F2132" s="98">
        <f>3*Retailers!K791+2*F20</f>
        <v/>
      </c>
    </row>
    <row r="2133">
      <c r="C2133" s="13" t="n">
        <v>26</v>
      </c>
      <c r="D2133" s="98">
        <f>3*Retailers!I792+2*D21</f>
        <v/>
      </c>
      <c r="E2133" s="98">
        <f>3*Retailers!J792+2*E21</f>
        <v/>
      </c>
      <c r="F2133" s="98">
        <f>3*Retailers!K792+2*F21</f>
        <v/>
      </c>
    </row>
    <row r="2134">
      <c r="C2134" s="13" t="n">
        <v>27</v>
      </c>
      <c r="D2134" s="98">
        <f>3*Retailers!I793+2*D22</f>
        <v/>
      </c>
      <c r="E2134" s="98">
        <f>3*Retailers!J793+2*E22</f>
        <v/>
      </c>
      <c r="F2134" s="98">
        <f>3*Retailers!K793+2*F22</f>
        <v/>
      </c>
    </row>
    <row r="2135">
      <c r="C2135" s="13" t="n">
        <v>28</v>
      </c>
      <c r="D2135" s="98">
        <f>3*Retailers!I794+2*D23</f>
        <v/>
      </c>
      <c r="E2135" s="98">
        <f>3*Retailers!J794+2*E23</f>
        <v/>
      </c>
      <c r="F2135" s="98">
        <f>3*Retailers!K794+2*F23</f>
        <v/>
      </c>
    </row>
    <row r="2136">
      <c r="C2136" s="13" t="n">
        <v>29</v>
      </c>
      <c r="D2136" s="98">
        <f>3*Retailers!I795+2*D24</f>
        <v/>
      </c>
      <c r="E2136" s="98">
        <f>3*Retailers!J795+2*E24</f>
        <v/>
      </c>
      <c r="F2136" s="98">
        <f>3*Retailers!K795+2*F24</f>
        <v/>
      </c>
    </row>
    <row r="2137">
      <c r="C2137" s="13" t="n">
        <v>30</v>
      </c>
      <c r="D2137" s="98">
        <f>3*Retailers!I796+2*D25</f>
        <v/>
      </c>
      <c r="E2137" s="98">
        <f>3*Retailers!J796+2*E25</f>
        <v/>
      </c>
      <c r="F2137" s="98">
        <f>3*Retailers!K796+2*F25</f>
        <v/>
      </c>
    </row>
    <row r="2138">
      <c r="C2138" s="13" t="n">
        <v>31</v>
      </c>
      <c r="D2138" s="98">
        <f>3*Retailers!I797+2*D26</f>
        <v/>
      </c>
      <c r="E2138" s="98">
        <f>3*Retailers!J797+2*E26</f>
        <v/>
      </c>
      <c r="F2138" s="98">
        <f>3*Retailers!K797+2*F26</f>
        <v/>
      </c>
    </row>
    <row r="2139">
      <c r="C2139" s="13" t="n">
        <v>32</v>
      </c>
      <c r="D2139" s="98">
        <f>3*Retailers!I798+2*D27</f>
        <v/>
      </c>
      <c r="E2139" s="98">
        <f>3*Retailers!J798+2*E27</f>
        <v/>
      </c>
      <c r="F2139" s="98">
        <f>3*Retailers!K798+2*F27</f>
        <v/>
      </c>
    </row>
    <row r="2140">
      <c r="C2140" s="13" t="n">
        <v>33</v>
      </c>
      <c r="D2140" s="98">
        <f>3*Retailers!I799+2*D28</f>
        <v/>
      </c>
      <c r="E2140" s="98">
        <f>3*Retailers!J799+2*E28</f>
        <v/>
      </c>
      <c r="F2140" s="98">
        <f>3*Retailers!K799+2*F28</f>
        <v/>
      </c>
    </row>
    <row r="2141">
      <c r="C2141" s="13" t="n">
        <v>34</v>
      </c>
      <c r="D2141" s="98">
        <f>3*Retailers!I800+2*D29</f>
        <v/>
      </c>
      <c r="E2141" s="98">
        <f>3*Retailers!J800+2*E29</f>
        <v/>
      </c>
      <c r="F2141" s="98">
        <f>3*Retailers!K800+2*F29</f>
        <v/>
      </c>
    </row>
    <row r="2142">
      <c r="C2142" s="13" t="n">
        <v>35</v>
      </c>
      <c r="D2142" s="98">
        <f>3*Retailers!I801+2*D30</f>
        <v/>
      </c>
      <c r="E2142" s="98">
        <f>3*Retailers!J801+2*E30</f>
        <v/>
      </c>
      <c r="F2142" s="98">
        <f>3*Retailers!K801+2*F30</f>
        <v/>
      </c>
    </row>
    <row r="2143">
      <c r="C2143" s="13" t="n">
        <v>36</v>
      </c>
      <c r="D2143" s="98">
        <f>3*Retailers!I802+2*D31</f>
        <v/>
      </c>
      <c r="E2143" s="98">
        <f>3*Retailers!J802+2*E31</f>
        <v/>
      </c>
      <c r="F2143" s="98">
        <f>3*Retailers!K802+2*F31</f>
        <v/>
      </c>
    </row>
    <row r="2144">
      <c r="C2144" s="13" t="n">
        <v>37</v>
      </c>
      <c r="D2144" s="98">
        <f>3*Retailers!I803+2*D32</f>
        <v/>
      </c>
      <c r="E2144" s="98">
        <f>3*Retailers!J803+2*E32</f>
        <v/>
      </c>
      <c r="F2144" s="98">
        <f>3*Retailers!K803+2*F32</f>
        <v/>
      </c>
    </row>
    <row r="2145">
      <c r="C2145" s="13" t="n">
        <v>38</v>
      </c>
      <c r="D2145" s="98">
        <f>3*Retailers!I804+2*D33</f>
        <v/>
      </c>
      <c r="E2145" s="98">
        <f>3*Retailers!J804+2*E33</f>
        <v/>
      </c>
      <c r="F2145" s="98">
        <f>3*Retailers!K804+2*F33</f>
        <v/>
      </c>
    </row>
    <row r="2146">
      <c r="C2146" s="13" t="n">
        <v>39</v>
      </c>
      <c r="D2146" s="98">
        <f>3*Retailers!I805+2*D34</f>
        <v/>
      </c>
      <c r="E2146" s="98">
        <f>3*Retailers!J805+2*E34</f>
        <v/>
      </c>
      <c r="F2146" s="98">
        <f>3*Retailers!K805+2*F34</f>
        <v/>
      </c>
    </row>
    <row r="2147">
      <c r="C2147" s="13" t="n">
        <v>40</v>
      </c>
      <c r="D2147" s="98">
        <f>3*Retailers!I806+2*D35</f>
        <v/>
      </c>
      <c r="E2147" s="98">
        <f>3*Retailers!J806+2*E35</f>
        <v/>
      </c>
      <c r="F2147" s="98">
        <f>3*Retailers!K806+2*F35</f>
        <v/>
      </c>
    </row>
    <row r="2148">
      <c r="C2148" s="13" t="n">
        <v>41</v>
      </c>
      <c r="D2148" s="98">
        <f>3*Retailers!I807+2*D36</f>
        <v/>
      </c>
      <c r="E2148" s="98">
        <f>3*Retailers!J807+2*E36</f>
        <v/>
      </c>
      <c r="F2148" s="98">
        <f>3*Retailers!K807+2*F36</f>
        <v/>
      </c>
    </row>
    <row r="2149">
      <c r="C2149" s="13" t="n">
        <v>42</v>
      </c>
      <c r="D2149" s="98">
        <f>3*Retailers!I808+2*D37</f>
        <v/>
      </c>
      <c r="E2149" s="98">
        <f>3*Retailers!J808+2*E37</f>
        <v/>
      </c>
      <c r="F2149" s="98">
        <f>3*Retailers!K808+2*F37</f>
        <v/>
      </c>
    </row>
    <row r="2150">
      <c r="C2150" s="13" t="n">
        <v>43</v>
      </c>
      <c r="D2150" s="98">
        <f>3*Retailers!I809+2*D38</f>
        <v/>
      </c>
      <c r="E2150" s="98">
        <f>3*Retailers!J809+2*E38</f>
        <v/>
      </c>
      <c r="F2150" s="98">
        <f>3*Retailers!K809+2*F38</f>
        <v/>
      </c>
    </row>
    <row r="2151">
      <c r="C2151" s="13" t="n">
        <v>44</v>
      </c>
      <c r="D2151" s="98">
        <f>3*Retailers!I810+2*D39</f>
        <v/>
      </c>
      <c r="E2151" s="98">
        <f>3*Retailers!J810+2*E39</f>
        <v/>
      </c>
      <c r="F2151" s="98">
        <f>3*Retailers!K810+2*F39</f>
        <v/>
      </c>
    </row>
    <row r="2152">
      <c r="C2152" s="13" t="n">
        <v>45</v>
      </c>
      <c r="D2152" s="98">
        <f>3*Retailers!I811+2*D40</f>
        <v/>
      </c>
      <c r="E2152" s="98">
        <f>3*Retailers!J811+2*E40</f>
        <v/>
      </c>
      <c r="F2152" s="98">
        <f>3*Retailers!K811+2*F40</f>
        <v/>
      </c>
    </row>
    <row r="2153">
      <c r="C2153" s="13" t="n">
        <v>46</v>
      </c>
      <c r="D2153" s="98">
        <f>3*Retailers!I812+2*D41</f>
        <v/>
      </c>
      <c r="E2153" s="98">
        <f>3*Retailers!J812+2*E41</f>
        <v/>
      </c>
      <c r="F2153" s="98">
        <f>3*Retailers!K812+2*F41</f>
        <v/>
      </c>
    </row>
    <row r="2154">
      <c r="C2154" s="13" t="n">
        <v>47</v>
      </c>
      <c r="D2154" s="98">
        <f>3*Retailers!I813+2*D42</f>
        <v/>
      </c>
      <c r="E2154" s="98">
        <f>3*Retailers!J813+2*E42</f>
        <v/>
      </c>
      <c r="F2154" s="98">
        <f>3*Retailers!K813+2*F42</f>
        <v/>
      </c>
    </row>
    <row r="2155">
      <c r="C2155" s="13" t="n">
        <v>48</v>
      </c>
      <c r="D2155" s="98">
        <f>3*Retailers!I814+2*D43</f>
        <v/>
      </c>
      <c r="E2155" s="98">
        <f>3*Retailers!J814+2*E43</f>
        <v/>
      </c>
      <c r="F2155" s="98">
        <f>3*Retailers!K814+2*F43</f>
        <v/>
      </c>
    </row>
    <row r="2156">
      <c r="C2156" s="13" t="n">
        <v>49</v>
      </c>
      <c r="D2156" s="98">
        <f>3*Retailers!I815+2*D44</f>
        <v/>
      </c>
      <c r="E2156" s="98">
        <f>3*Retailers!J815+2*E44</f>
        <v/>
      </c>
      <c r="F2156" s="98">
        <f>3*Retailers!K815+2*F44</f>
        <v/>
      </c>
    </row>
    <row r="2157">
      <c r="C2157" s="13" t="n">
        <v>50</v>
      </c>
      <c r="D2157" s="98">
        <f>3*Retailers!I816+2*D45</f>
        <v/>
      </c>
      <c r="E2157" s="98">
        <f>3*Retailers!J816+2*E45</f>
        <v/>
      </c>
      <c r="F2157" s="98">
        <f>3*Retailers!K816+2*F45</f>
        <v/>
      </c>
    </row>
    <row r="2158">
      <c r="C2158" s="13" t="n">
        <v>51</v>
      </c>
      <c r="D2158" s="98">
        <f>3*Retailers!I817+2*D46</f>
        <v/>
      </c>
      <c r="E2158" s="98">
        <f>3*Retailers!J817+2*E46</f>
        <v/>
      </c>
      <c r="F2158" s="98">
        <f>3*Retailers!K817+2*F46</f>
        <v/>
      </c>
    </row>
    <row r="2159">
      <c r="C2159" s="13" t="n">
        <v>52</v>
      </c>
      <c r="D2159" s="98">
        <f>3*Retailers!I818+2*D47</f>
        <v/>
      </c>
      <c r="E2159" s="98">
        <f>3*Retailers!J818+2*E47</f>
        <v/>
      </c>
      <c r="F2159" s="98">
        <f>3*Retailers!K818+2*F47</f>
        <v/>
      </c>
    </row>
    <row r="2160">
      <c r="C2160" s="13" t="n">
        <v>53</v>
      </c>
      <c r="D2160" s="98">
        <f>3*Retailers!I819+2*D48</f>
        <v/>
      </c>
      <c r="E2160" s="98">
        <f>3*Retailers!J819+2*E48</f>
        <v/>
      </c>
      <c r="F2160" s="98">
        <f>3*Retailers!K819+2*F48</f>
        <v/>
      </c>
    </row>
    <row r="2161">
      <c r="C2161" s="13" t="n">
        <v>54</v>
      </c>
      <c r="D2161" s="98">
        <f>3*Retailers!I820+2*D49</f>
        <v/>
      </c>
      <c r="E2161" s="98">
        <f>3*Retailers!J820+2*E49</f>
        <v/>
      </c>
      <c r="F2161" s="98">
        <f>3*Retailers!K820+2*F49</f>
        <v/>
      </c>
    </row>
    <row r="2162">
      <c r="C2162" s="13" t="n">
        <v>55</v>
      </c>
      <c r="D2162" s="98">
        <f>3*Retailers!I821+2*D50</f>
        <v/>
      </c>
      <c r="E2162" s="98">
        <f>3*Retailers!J821+2*E50</f>
        <v/>
      </c>
      <c r="F2162" s="98">
        <f>3*Retailers!K821+2*F50</f>
        <v/>
      </c>
    </row>
    <row r="2163">
      <c r="C2163" s="13" t="n">
        <v>56</v>
      </c>
      <c r="D2163" s="98">
        <f>3*Retailers!I822+2*D51</f>
        <v/>
      </c>
      <c r="E2163" s="98">
        <f>3*Retailers!J822+2*E51</f>
        <v/>
      </c>
      <c r="F2163" s="98">
        <f>3*Retailers!K822+2*F51</f>
        <v/>
      </c>
    </row>
    <row r="2164">
      <c r="C2164" s="13" t="n">
        <v>57</v>
      </c>
      <c r="D2164" s="98">
        <f>3*Retailers!I823+2*D52</f>
        <v/>
      </c>
      <c r="E2164" s="98">
        <f>3*Retailers!J823+2*E52</f>
        <v/>
      </c>
      <c r="F2164" s="98">
        <f>3*Retailers!K823+2*F52</f>
        <v/>
      </c>
    </row>
    <row r="2165">
      <c r="C2165" s="13" t="n">
        <v>58</v>
      </c>
      <c r="D2165" s="98">
        <f>3*Retailers!I824+2*D53</f>
        <v/>
      </c>
      <c r="E2165" s="98">
        <f>3*Retailers!J824+2*E53</f>
        <v/>
      </c>
      <c r="F2165" s="98">
        <f>3*Retailers!K824+2*F53</f>
        <v/>
      </c>
    </row>
    <row r="2166">
      <c r="C2166" s="13" t="n">
        <v>59</v>
      </c>
      <c r="D2166" s="98">
        <f>3*Retailers!I825+2*D54</f>
        <v/>
      </c>
      <c r="E2166" s="98">
        <f>3*Retailers!J825+2*E54</f>
        <v/>
      </c>
      <c r="F2166" s="98">
        <f>3*Retailers!K825+2*F54</f>
        <v/>
      </c>
    </row>
    <row r="2167">
      <c r="C2167" s="13" t="n">
        <v>60</v>
      </c>
      <c r="D2167" s="98">
        <f>3*Retailers!I826+2*D55</f>
        <v/>
      </c>
      <c r="E2167" s="98">
        <f>3*Retailers!J826+2*E55</f>
        <v/>
      </c>
      <c r="F2167" s="98">
        <f>3*Retailers!K826+2*F55</f>
        <v/>
      </c>
    </row>
    <row r="2168">
      <c r="C2168" s="13" t="n">
        <v>61</v>
      </c>
      <c r="D2168" s="98">
        <f>3*Retailers!I827+2*D56</f>
        <v/>
      </c>
      <c r="E2168" s="98">
        <f>3*Retailers!J827+2*E56</f>
        <v/>
      </c>
      <c r="F2168" s="98">
        <f>3*Retailers!K827+2*F56</f>
        <v/>
      </c>
    </row>
    <row r="2169">
      <c r="C2169" s="13" t="n">
        <v>62</v>
      </c>
      <c r="D2169" s="98">
        <f>3*Retailers!I828+2*D57</f>
        <v/>
      </c>
      <c r="E2169" s="98">
        <f>3*Retailers!J828+2*E57</f>
        <v/>
      </c>
      <c r="F2169" s="98">
        <f>3*Retailers!K828+2*F57</f>
        <v/>
      </c>
    </row>
    <row r="2170">
      <c r="C2170" s="13" t="n">
        <v>63</v>
      </c>
      <c r="D2170" s="98">
        <f>3*Retailers!I829+2*D58</f>
        <v/>
      </c>
      <c r="E2170" s="98">
        <f>3*Retailers!J829+2*E58</f>
        <v/>
      </c>
      <c r="F2170" s="98">
        <f>3*Retailers!K829+2*F58</f>
        <v/>
      </c>
    </row>
    <row r="2171">
      <c r="C2171" s="13" t="n">
        <v>64</v>
      </c>
      <c r="D2171" s="98">
        <f>3*Retailers!I830+2*D59</f>
        <v/>
      </c>
      <c r="E2171" s="98">
        <f>3*Retailers!J830+2*E59</f>
        <v/>
      </c>
      <c r="F2171" s="98">
        <f>3*Retailers!K830+2*F59</f>
        <v/>
      </c>
    </row>
    <row r="2172">
      <c r="C2172" s="13" t="n">
        <v>65</v>
      </c>
      <c r="D2172" s="98">
        <f>3*Retailers!I831+2*D60</f>
        <v/>
      </c>
      <c r="E2172" s="98">
        <f>3*Retailers!J831+2*E60</f>
        <v/>
      </c>
      <c r="F2172" s="98">
        <f>3*Retailers!K831+2*F60</f>
        <v/>
      </c>
    </row>
    <row r="2173">
      <c r="C2173" s="13" t="n">
        <v>66</v>
      </c>
      <c r="D2173" s="98">
        <f>3*Retailers!I832+2*D61</f>
        <v/>
      </c>
      <c r="E2173" s="98">
        <f>3*Retailers!J832+2*E61</f>
        <v/>
      </c>
      <c r="F2173" s="98">
        <f>3*Retailers!K832+2*F61</f>
        <v/>
      </c>
    </row>
    <row r="2174">
      <c r="C2174" s="13" t="n">
        <v>67</v>
      </c>
      <c r="D2174" s="98">
        <f>3*Retailers!I833+2*D62</f>
        <v/>
      </c>
      <c r="E2174" s="98">
        <f>3*Retailers!J833+2*E62</f>
        <v/>
      </c>
      <c r="F2174" s="98">
        <f>3*Retailers!K833+2*F62</f>
        <v/>
      </c>
    </row>
    <row r="2175">
      <c r="C2175" s="13" t="n">
        <v>68</v>
      </c>
      <c r="D2175" s="98">
        <f>3*Retailers!I834+2*D63</f>
        <v/>
      </c>
      <c r="E2175" s="98">
        <f>3*Retailers!J834+2*E63</f>
        <v/>
      </c>
      <c r="F2175" s="98">
        <f>3*Retailers!K834+2*F63</f>
        <v/>
      </c>
    </row>
    <row r="2176">
      <c r="C2176" s="13" t="n">
        <v>69</v>
      </c>
      <c r="D2176" s="98">
        <f>3*Retailers!I835+2*D64</f>
        <v/>
      </c>
      <c r="E2176" s="98">
        <f>3*Retailers!J835+2*E64</f>
        <v/>
      </c>
      <c r="F2176" s="98">
        <f>3*Retailers!K835+2*F64</f>
        <v/>
      </c>
    </row>
    <row r="2177">
      <c r="C2177" s="13" t="n">
        <v>70</v>
      </c>
      <c r="D2177" s="98">
        <f>3*Retailers!I836+2*D65</f>
        <v/>
      </c>
      <c r="E2177" s="98">
        <f>3*Retailers!J836+2*E65</f>
        <v/>
      </c>
      <c r="F2177" s="98">
        <f>3*Retailers!K836+2*F65</f>
        <v/>
      </c>
    </row>
    <row r="2178">
      <c r="C2178" s="13" t="n">
        <v>71</v>
      </c>
      <c r="D2178" s="98">
        <f>3*Retailers!I837+2*D66</f>
        <v/>
      </c>
      <c r="E2178" s="98">
        <f>3*Retailers!J837+2*E66</f>
        <v/>
      </c>
      <c r="F2178" s="98">
        <f>3*Retailers!K837+2*F66</f>
        <v/>
      </c>
    </row>
    <row r="2179">
      <c r="C2179" s="13" t="n">
        <v>72</v>
      </c>
      <c r="D2179" s="98">
        <f>3*Retailers!I838+2*D67</f>
        <v/>
      </c>
      <c r="E2179" s="98">
        <f>3*Retailers!J838+2*E67</f>
        <v/>
      </c>
      <c r="F2179" s="98">
        <f>3*Retailers!K838+2*F67</f>
        <v/>
      </c>
    </row>
    <row r="2180">
      <c r="C2180" s="13" t="n">
        <v>73</v>
      </c>
      <c r="D2180" s="98">
        <f>3*Retailers!I839+2*D68</f>
        <v/>
      </c>
      <c r="E2180" s="98">
        <f>3*Retailers!J839+2*E68</f>
        <v/>
      </c>
      <c r="F2180" s="98">
        <f>3*Retailers!K839+2*F68</f>
        <v/>
      </c>
    </row>
    <row r="2181">
      <c r="C2181" s="13" t="n">
        <v>74</v>
      </c>
      <c r="D2181" s="98">
        <f>3*Retailers!I840+2*D69</f>
        <v/>
      </c>
      <c r="E2181" s="98">
        <f>3*Retailers!J840+2*E69</f>
        <v/>
      </c>
      <c r="F2181" s="98">
        <f>3*Retailers!K840+2*F69</f>
        <v/>
      </c>
    </row>
    <row r="2182">
      <c r="C2182" s="13" t="n">
        <v>75</v>
      </c>
      <c r="D2182" s="98">
        <f>3*Retailers!I841+2*D70</f>
        <v/>
      </c>
      <c r="E2182" s="98">
        <f>3*Retailers!J841+2*E70</f>
        <v/>
      </c>
      <c r="F2182" s="98">
        <f>3*Retailers!K841+2*F70</f>
        <v/>
      </c>
    </row>
    <row r="2183">
      <c r="C2183" s="13" t="n">
        <v>76</v>
      </c>
      <c r="D2183" s="98">
        <f>3*Retailers!I842+2*D71</f>
        <v/>
      </c>
      <c r="E2183" s="98">
        <f>3*Retailers!J842+2*E71</f>
        <v/>
      </c>
      <c r="F2183" s="98">
        <f>3*Retailers!K842+2*F71</f>
        <v/>
      </c>
    </row>
    <row r="2184">
      <c r="C2184" s="13" t="n">
        <v>77</v>
      </c>
      <c r="D2184" s="98">
        <f>3*Retailers!I843+2*D72</f>
        <v/>
      </c>
      <c r="E2184" s="98">
        <f>3*Retailers!J843+2*E72</f>
        <v/>
      </c>
      <c r="F2184" s="98">
        <f>3*Retailers!K843+2*F72</f>
        <v/>
      </c>
    </row>
    <row r="2185">
      <c r="C2185" s="13" t="n">
        <v>78</v>
      </c>
      <c r="D2185" s="98">
        <f>3*Retailers!I844+2*D73</f>
        <v/>
      </c>
      <c r="E2185" s="98">
        <f>3*Retailers!J844+2*E73</f>
        <v/>
      </c>
      <c r="F2185" s="98">
        <f>3*Retailers!K844+2*F73</f>
        <v/>
      </c>
    </row>
    <row r="2186">
      <c r="C2186" s="13" t="n">
        <v>79</v>
      </c>
      <c r="D2186" s="98">
        <f>3*Retailers!I845+2*D74</f>
        <v/>
      </c>
      <c r="E2186" s="98">
        <f>3*Retailers!J845+2*E74</f>
        <v/>
      </c>
      <c r="F2186" s="98">
        <f>3*Retailers!K845+2*F74</f>
        <v/>
      </c>
    </row>
    <row r="2187">
      <c r="C2187" s="13" t="n">
        <v>80</v>
      </c>
      <c r="D2187" s="98">
        <f>3*Retailers!I846+2*D75</f>
        <v/>
      </c>
      <c r="E2187" s="98">
        <f>3*Retailers!J846+2*E75</f>
        <v/>
      </c>
      <c r="F2187" s="98">
        <f>3*Retailers!K846+2*F75</f>
        <v/>
      </c>
    </row>
    <row r="2188">
      <c r="C2188" s="13" t="n">
        <v>81</v>
      </c>
      <c r="D2188" s="98">
        <f>3*Retailers!I847+2*D76</f>
        <v/>
      </c>
      <c r="E2188" s="98">
        <f>3*Retailers!J847+2*E76</f>
        <v/>
      </c>
      <c r="F2188" s="98">
        <f>3*Retailers!K847+2*F76</f>
        <v/>
      </c>
    </row>
    <row r="2189">
      <c r="C2189" s="13" t="n">
        <v>82</v>
      </c>
      <c r="D2189" s="98">
        <f>3*Retailers!I848+2*D77</f>
        <v/>
      </c>
      <c r="E2189" s="98">
        <f>3*Retailers!J848+2*E77</f>
        <v/>
      </c>
      <c r="F2189" s="98">
        <f>3*Retailers!K848+2*F77</f>
        <v/>
      </c>
    </row>
    <row r="2190">
      <c r="C2190" s="13" t="n">
        <v>83</v>
      </c>
      <c r="D2190" s="98">
        <f>3*Retailers!I849+2*D78</f>
        <v/>
      </c>
      <c r="E2190" s="98">
        <f>3*Retailers!J849+2*E78</f>
        <v/>
      </c>
      <c r="F2190" s="98">
        <f>3*Retailers!K849+2*F78</f>
        <v/>
      </c>
    </row>
    <row r="2191">
      <c r="C2191" s="13" t="n">
        <v>84</v>
      </c>
      <c r="D2191" s="98">
        <f>3*Retailers!I850+2*D79</f>
        <v/>
      </c>
      <c r="E2191" s="98">
        <f>3*Retailers!J850+2*E79</f>
        <v/>
      </c>
      <c r="F2191" s="98">
        <f>3*Retailers!K850+2*F79</f>
        <v/>
      </c>
    </row>
    <row r="2192">
      <c r="C2192" s="13" t="n">
        <v>85</v>
      </c>
      <c r="D2192" s="98">
        <f>3*Retailers!I851+2*D80</f>
        <v/>
      </c>
      <c r="E2192" s="98">
        <f>3*Retailers!J851+2*E80</f>
        <v/>
      </c>
      <c r="F2192" s="98">
        <f>3*Retailers!K851+2*F80</f>
        <v/>
      </c>
    </row>
    <row r="2193">
      <c r="C2193" s="13" t="n">
        <v>86</v>
      </c>
      <c r="D2193" s="98">
        <f>3*Retailers!I852+2*D81</f>
        <v/>
      </c>
      <c r="E2193" s="98">
        <f>3*Retailers!J852+2*E81</f>
        <v/>
      </c>
      <c r="F2193" s="98">
        <f>3*Retailers!K852+2*F81</f>
        <v/>
      </c>
    </row>
    <row r="2194">
      <c r="C2194" s="13" t="n">
        <v>87</v>
      </c>
      <c r="D2194" s="98">
        <f>3*Retailers!I853+2*D82</f>
        <v/>
      </c>
      <c r="E2194" s="98">
        <f>3*Retailers!J853+2*E82</f>
        <v/>
      </c>
      <c r="F2194" s="98">
        <f>3*Retailers!K853+2*F82</f>
        <v/>
      </c>
    </row>
    <row r="2195">
      <c r="C2195" s="13" t="n">
        <v>88</v>
      </c>
      <c r="D2195" s="98">
        <f>3*Retailers!I854+2*D83</f>
        <v/>
      </c>
      <c r="E2195" s="98">
        <f>3*Retailers!J854+2*E83</f>
        <v/>
      </c>
      <c r="F2195" s="98">
        <f>3*Retailers!K854+2*F83</f>
        <v/>
      </c>
    </row>
    <row r="2196">
      <c r="C2196" s="13" t="n">
        <v>89</v>
      </c>
      <c r="D2196" s="98">
        <f>3*Retailers!I855+2*D84</f>
        <v/>
      </c>
      <c r="E2196" s="98">
        <f>3*Retailers!J855+2*E84</f>
        <v/>
      </c>
      <c r="F2196" s="98">
        <f>3*Retailers!K855+2*F84</f>
        <v/>
      </c>
    </row>
    <row r="2197">
      <c r="C2197" s="13" t="n">
        <v>90</v>
      </c>
      <c r="D2197" s="98">
        <f>3*Retailers!I856+2*D85</f>
        <v/>
      </c>
      <c r="E2197" s="98">
        <f>3*Retailers!J856+2*E85</f>
        <v/>
      </c>
      <c r="F2197" s="98">
        <f>3*Retailers!K856+2*F85</f>
        <v/>
      </c>
    </row>
    <row r="2198">
      <c r="C2198" s="13" t="n">
        <v>91</v>
      </c>
      <c r="D2198" s="98">
        <f>3*Retailers!I857+2*D86</f>
        <v/>
      </c>
      <c r="E2198" s="98">
        <f>3*Retailers!J857+2*E86</f>
        <v/>
      </c>
      <c r="F2198" s="98">
        <f>3*Retailers!K857+2*F86</f>
        <v/>
      </c>
    </row>
    <row r="2199">
      <c r="C2199" s="13" t="n">
        <v>92</v>
      </c>
      <c r="D2199" s="98">
        <f>3*Retailers!I858+2*D87</f>
        <v/>
      </c>
      <c r="E2199" s="98">
        <f>3*Retailers!J858+2*E87</f>
        <v/>
      </c>
      <c r="F2199" s="98">
        <f>3*Retailers!K858+2*F87</f>
        <v/>
      </c>
    </row>
    <row r="2200">
      <c r="C2200" s="13" t="n">
        <v>93</v>
      </c>
      <c r="D2200" s="98">
        <f>3*Retailers!I859+2*D88</f>
        <v/>
      </c>
      <c r="E2200" s="98">
        <f>3*Retailers!J859+2*E88</f>
        <v/>
      </c>
      <c r="F2200" s="98">
        <f>3*Retailers!K859+2*F88</f>
        <v/>
      </c>
    </row>
    <row r="2201">
      <c r="C2201" s="13" t="n">
        <v>94</v>
      </c>
      <c r="D2201" s="98">
        <f>3*Retailers!I860+2*D89</f>
        <v/>
      </c>
      <c r="E2201" s="98">
        <f>3*Retailers!J860+2*E89</f>
        <v/>
      </c>
      <c r="F2201" s="98">
        <f>3*Retailers!K860+2*F89</f>
        <v/>
      </c>
    </row>
    <row r="2202">
      <c r="C2202" s="13" t="n">
        <v>95</v>
      </c>
      <c r="D2202" s="98">
        <f>3*Retailers!I861+2*D90</f>
        <v/>
      </c>
      <c r="E2202" s="98">
        <f>3*Retailers!J861+2*E90</f>
        <v/>
      </c>
      <c r="F2202" s="98">
        <f>3*Retailers!K861+2*F90</f>
        <v/>
      </c>
    </row>
    <row r="2203">
      <c r="C2203" s="13" t="n">
        <v>96</v>
      </c>
      <c r="D2203" s="98">
        <f>3*Retailers!I862+2*D91</f>
        <v/>
      </c>
      <c r="E2203" s="98">
        <f>3*Retailers!J862+2*E91</f>
        <v/>
      </c>
      <c r="F2203" s="98">
        <f>3*Retailers!K862+2*F91</f>
        <v/>
      </c>
    </row>
    <row r="2204">
      <c r="C2204" s="13" t="n">
        <v>97</v>
      </c>
      <c r="D2204" s="98">
        <f>3*Retailers!I863+2*D92</f>
        <v/>
      </c>
      <c r="E2204" s="98">
        <f>3*Retailers!J863+2*E92</f>
        <v/>
      </c>
      <c r="F2204" s="98">
        <f>3*Retailers!K863+2*F92</f>
        <v/>
      </c>
    </row>
    <row r="2205">
      <c r="C2205" s="13" t="n">
        <v>98</v>
      </c>
      <c r="D2205" s="98">
        <f>3*Retailers!I864+2*D93</f>
        <v/>
      </c>
      <c r="E2205" s="98">
        <f>3*Retailers!J864+2*E93</f>
        <v/>
      </c>
      <c r="F2205" s="98">
        <f>3*Retailers!K864+2*F93</f>
        <v/>
      </c>
    </row>
    <row r="2206">
      <c r="C2206" s="13" t="n">
        <v>99</v>
      </c>
      <c r="D2206" s="98">
        <f>3*Retailers!I865+2*D94</f>
        <v/>
      </c>
      <c r="E2206" s="98">
        <f>3*Retailers!J865+2*E94</f>
        <v/>
      </c>
      <c r="F2206" s="98">
        <f>3*Retailers!K865+2*F94</f>
        <v/>
      </c>
    </row>
    <row r="2207">
      <c r="C2207" s="13" t="n">
        <v>100</v>
      </c>
      <c r="D2207" s="98">
        <f>3*Retailers!I866+2*D95</f>
        <v/>
      </c>
      <c r="E2207" s="98">
        <f>3*Retailers!J866+2*E95</f>
        <v/>
      </c>
      <c r="F2207" s="98">
        <f>3*Retailers!K866+2*F95</f>
        <v/>
      </c>
    </row>
    <row r="2208">
      <c r="C2208" s="13" t="n">
        <v>101</v>
      </c>
      <c r="D2208" s="98">
        <f>3*Retailers!I867+2*D96</f>
        <v/>
      </c>
      <c r="E2208" s="98">
        <f>3*Retailers!J867+2*E96</f>
        <v/>
      </c>
      <c r="F2208" s="98">
        <f>3*Retailers!K867+2*F96</f>
        <v/>
      </c>
    </row>
    <row r="2209">
      <c r="C2209" s="13" t="n">
        <v>102</v>
      </c>
      <c r="D2209" s="98">
        <f>3*Retailers!I868+2*D97</f>
        <v/>
      </c>
      <c r="E2209" s="98">
        <f>3*Retailers!J868+2*E97</f>
        <v/>
      </c>
      <c r="F2209" s="98">
        <f>3*Retailers!K868+2*F97</f>
        <v/>
      </c>
    </row>
    <row r="2210">
      <c r="C2210" s="13" t="n">
        <v>103</v>
      </c>
      <c r="D2210" s="98">
        <f>3*Retailers!I869+2*D98</f>
        <v/>
      </c>
      <c r="E2210" s="98">
        <f>3*Retailers!J869+2*E98</f>
        <v/>
      </c>
      <c r="F2210" s="98">
        <f>3*Retailers!K869+2*F98</f>
        <v/>
      </c>
    </row>
    <row r="2211">
      <c r="C2211" s="13" t="n">
        <v>104</v>
      </c>
      <c r="D2211" s="98">
        <f>3*Retailers!I870+2*D99</f>
        <v/>
      </c>
      <c r="E2211" s="98">
        <f>3*Retailers!J870+2*E99</f>
        <v/>
      </c>
      <c r="F2211" s="98">
        <f>3*Retailers!K870+2*F99</f>
        <v/>
      </c>
    </row>
    <row r="2212">
      <c r="C2212" s="13" t="n">
        <v>105</v>
      </c>
      <c r="D2212" s="98">
        <f>3*Retailers!I871+2*D100</f>
        <v/>
      </c>
      <c r="E2212" s="98">
        <f>3*Retailers!J871+2*E100</f>
        <v/>
      </c>
      <c r="F2212" s="98">
        <f>3*Retailers!K871+2*F100</f>
        <v/>
      </c>
    </row>
    <row r="2213">
      <c r="C2213" s="13" t="n">
        <v>106</v>
      </c>
      <c r="D2213" s="98">
        <f>3*Retailers!I872+2*D101</f>
        <v/>
      </c>
      <c r="E2213" s="98">
        <f>3*Retailers!J872+2*E101</f>
        <v/>
      </c>
      <c r="F2213" s="98">
        <f>3*Retailers!K872+2*F101</f>
        <v/>
      </c>
    </row>
    <row r="2214">
      <c r="C2214" s="13" t="n">
        <v>107</v>
      </c>
      <c r="D2214" s="98">
        <f>3*Retailers!I873+2*D102</f>
        <v/>
      </c>
      <c r="E2214" s="98">
        <f>3*Retailers!J873+2*E102</f>
        <v/>
      </c>
      <c r="F2214" s="98">
        <f>3*Retailers!K873+2*F102</f>
        <v/>
      </c>
    </row>
    <row r="2215">
      <c r="C2215" s="13" t="n">
        <v>108</v>
      </c>
      <c r="D2215" s="98">
        <f>3*Retailers!I874+2*D103</f>
        <v/>
      </c>
      <c r="E2215" s="98">
        <f>3*Retailers!J874+2*E103</f>
        <v/>
      </c>
      <c r="F2215" s="98">
        <f>3*Retailers!K874+2*F103</f>
        <v/>
      </c>
    </row>
    <row r="2216">
      <c r="C2216" s="13" t="n">
        <v>109</v>
      </c>
      <c r="D2216" s="98">
        <f>3*Retailers!I875+2*D104</f>
        <v/>
      </c>
      <c r="E2216" s="98">
        <f>3*Retailers!J875+2*E104</f>
        <v/>
      </c>
      <c r="F2216" s="98">
        <f>3*Retailers!K875+2*F104</f>
        <v/>
      </c>
    </row>
    <row r="2217">
      <c r="C2217" s="13" t="n">
        <v>110</v>
      </c>
      <c r="D2217" s="98">
        <f>3*Retailers!I876+2*D105</f>
        <v/>
      </c>
      <c r="E2217" s="98">
        <f>3*Retailers!J876+2*E105</f>
        <v/>
      </c>
      <c r="F2217" s="98">
        <f>3*Retailers!K876+2*F105</f>
        <v/>
      </c>
    </row>
    <row r="2218">
      <c r="C2218" s="13" t="n">
        <v>111</v>
      </c>
      <c r="D2218" s="98">
        <f>3*Retailers!I877+2*D106</f>
        <v/>
      </c>
      <c r="E2218" s="98">
        <f>3*Retailers!J877+2*E106</f>
        <v/>
      </c>
      <c r="F2218" s="98">
        <f>3*Retailers!K877+2*F106</f>
        <v/>
      </c>
    </row>
    <row r="2219">
      <c r="C2219" s="13" t="n">
        <v>112</v>
      </c>
      <c r="D2219" s="98">
        <f>3*Retailers!I878+2*D107</f>
        <v/>
      </c>
      <c r="E2219" s="98">
        <f>3*Retailers!J878+2*E107</f>
        <v/>
      </c>
      <c r="F2219" s="98">
        <f>3*Retailers!K878+2*F107</f>
        <v/>
      </c>
    </row>
    <row r="2220">
      <c r="C2220" s="13" t="n">
        <v>113</v>
      </c>
      <c r="D2220" s="98">
        <f>3*Retailers!I879+2*D108</f>
        <v/>
      </c>
      <c r="E2220" s="98">
        <f>3*Retailers!J879+2*E108</f>
        <v/>
      </c>
      <c r="F2220" s="98">
        <f>3*Retailers!K879+2*F108</f>
        <v/>
      </c>
    </row>
    <row r="2221">
      <c r="C2221" s="13" t="n">
        <v>114</v>
      </c>
      <c r="D2221" s="98">
        <f>3*Retailers!I880+2*D109</f>
        <v/>
      </c>
      <c r="E2221" s="98">
        <f>3*Retailers!J880+2*E109</f>
        <v/>
      </c>
      <c r="F2221" s="98">
        <f>3*Retailers!K880+2*F109</f>
        <v/>
      </c>
    </row>
    <row r="2222">
      <c r="C2222" s="13" t="n">
        <v>115</v>
      </c>
      <c r="D2222" s="98">
        <f>3*Retailers!I881+2*D110</f>
        <v/>
      </c>
      <c r="E2222" s="98">
        <f>3*Retailers!J881+2*E110</f>
        <v/>
      </c>
      <c r="F2222" s="98">
        <f>3*Retailers!K881+2*F110</f>
        <v/>
      </c>
    </row>
    <row r="2223">
      <c r="C2223" s="13" t="n">
        <v>116</v>
      </c>
      <c r="D2223" s="98">
        <f>3*Retailers!I882+2*D111</f>
        <v/>
      </c>
      <c r="E2223" s="98">
        <f>3*Retailers!J882+2*E111</f>
        <v/>
      </c>
      <c r="F2223" s="98">
        <f>3*Retailers!K882+2*F111</f>
        <v/>
      </c>
    </row>
    <row r="2224">
      <c r="C2224" s="13" t="n">
        <v>117</v>
      </c>
      <c r="D2224" s="98">
        <f>3*Retailers!I883+2*D112</f>
        <v/>
      </c>
      <c r="E2224" s="98">
        <f>3*Retailers!J883+2*E112</f>
        <v/>
      </c>
      <c r="F2224" s="98">
        <f>3*Retailers!K883+2*F112</f>
        <v/>
      </c>
    </row>
    <row r="2225">
      <c r="C2225" s="13" t="n">
        <v>118</v>
      </c>
      <c r="D2225" s="98">
        <f>3*Retailers!I884+2*D113</f>
        <v/>
      </c>
      <c r="E2225" s="98">
        <f>3*Retailers!J884+2*E113</f>
        <v/>
      </c>
      <c r="F2225" s="98">
        <f>3*Retailers!K884+2*F113</f>
        <v/>
      </c>
    </row>
    <row r="2226">
      <c r="C2226" s="13" t="n">
        <v>119</v>
      </c>
      <c r="D2226" s="98">
        <f>3*Retailers!I885+2*D114</f>
        <v/>
      </c>
      <c r="E2226" s="98">
        <f>3*Retailers!J885+2*E114</f>
        <v/>
      </c>
      <c r="F2226" s="98">
        <f>3*Retailers!K885+2*F114</f>
        <v/>
      </c>
    </row>
    <row r="2227">
      <c r="C2227" s="13" t="n">
        <v>120</v>
      </c>
      <c r="D2227" s="98">
        <f>3*Retailers!I886+2*D115</f>
        <v/>
      </c>
      <c r="E2227" s="98">
        <f>3*Retailers!J886+2*E115</f>
        <v/>
      </c>
      <c r="F2227" s="98">
        <f>3*Retailers!K886+2*F115</f>
        <v/>
      </c>
    </row>
    <row r="2228">
      <c r="C2228" s="13" t="n">
        <v>121</v>
      </c>
      <c r="D2228" s="98">
        <f>3*Retailers!I887+2*D116</f>
        <v/>
      </c>
      <c r="E2228" s="98">
        <f>3*Retailers!J887+2*E116</f>
        <v/>
      </c>
      <c r="F2228" s="98">
        <f>3*Retailers!K887+2*F116</f>
        <v/>
      </c>
    </row>
    <row r="2229">
      <c r="C2229" s="13" t="n">
        <v>122</v>
      </c>
      <c r="D2229" s="98">
        <f>3*Retailers!I888+2*D117</f>
        <v/>
      </c>
      <c r="E2229" s="98">
        <f>3*Retailers!J888+2*E117</f>
        <v/>
      </c>
      <c r="F2229" s="98">
        <f>3*Retailers!K888+2*F117</f>
        <v/>
      </c>
    </row>
    <row r="2230">
      <c r="C2230" s="13" t="n">
        <v>123</v>
      </c>
      <c r="D2230" s="98">
        <f>3*Retailers!I889+2*D118</f>
        <v/>
      </c>
      <c r="E2230" s="98">
        <f>3*Retailers!J889+2*E118</f>
        <v/>
      </c>
      <c r="F2230" s="98">
        <f>3*Retailers!K889+2*F118</f>
        <v/>
      </c>
    </row>
    <row r="2231">
      <c r="C2231" s="13" t="n">
        <v>124</v>
      </c>
      <c r="D2231" s="98">
        <f>3*Retailers!I890+2*D119</f>
        <v/>
      </c>
      <c r="E2231" s="98">
        <f>3*Retailers!J890+2*E119</f>
        <v/>
      </c>
      <c r="F2231" s="98">
        <f>3*Retailers!K890+2*F119</f>
        <v/>
      </c>
    </row>
    <row r="2232">
      <c r="C2232" s="13" t="n">
        <v>125</v>
      </c>
      <c r="D2232" s="98">
        <f>3*Retailers!I891+2*D120</f>
        <v/>
      </c>
      <c r="E2232" s="98">
        <f>3*Retailers!J891+2*E120</f>
        <v/>
      </c>
      <c r="F2232" s="98">
        <f>3*Retailers!K891+2*F120</f>
        <v/>
      </c>
    </row>
    <row r="2233">
      <c r="C2233" s="13" t="n">
        <v>126</v>
      </c>
      <c r="D2233" s="98">
        <f>3*Retailers!I892+2*D121</f>
        <v/>
      </c>
      <c r="E2233" s="98">
        <f>3*Retailers!J892+2*E121</f>
        <v/>
      </c>
      <c r="F2233" s="98">
        <f>3*Retailers!K892+2*F121</f>
        <v/>
      </c>
    </row>
    <row r="2234">
      <c r="C2234" s="13" t="n">
        <v>127</v>
      </c>
      <c r="D2234" s="98">
        <f>3*Retailers!I893+2*D122</f>
        <v/>
      </c>
      <c r="E2234" s="98">
        <f>3*Retailers!J893+2*E122</f>
        <v/>
      </c>
      <c r="F2234" s="98">
        <f>3*Retailers!K893+2*F122</f>
        <v/>
      </c>
    </row>
    <row r="2235">
      <c r="C2235" s="13" t="n">
        <v>128</v>
      </c>
      <c r="D2235" s="98">
        <f>3*Retailers!I894+2*D123</f>
        <v/>
      </c>
      <c r="E2235" s="98">
        <f>3*Retailers!J894+2*E123</f>
        <v/>
      </c>
      <c r="F2235" s="98">
        <f>3*Retailers!K894+2*F123</f>
        <v/>
      </c>
    </row>
    <row r="2236">
      <c r="C2236" s="13" t="n">
        <v>129</v>
      </c>
      <c r="D2236" s="98">
        <f>3*Retailers!I895+2*D124</f>
        <v/>
      </c>
      <c r="E2236" s="98">
        <f>3*Retailers!J895+2*E124</f>
        <v/>
      </c>
      <c r="F2236" s="98">
        <f>3*Retailers!K895+2*F124</f>
        <v/>
      </c>
    </row>
    <row r="2237">
      <c r="C2237" s="13" t="n">
        <v>130</v>
      </c>
      <c r="D2237" s="98">
        <f>3*Retailers!I896+2*D125</f>
        <v/>
      </c>
      <c r="E2237" s="98">
        <f>3*Retailers!J896+2*E125</f>
        <v/>
      </c>
      <c r="F2237" s="98">
        <f>3*Retailers!K896+2*F125</f>
        <v/>
      </c>
    </row>
    <row r="2238">
      <c r="C2238" s="13" t="n">
        <v>131</v>
      </c>
      <c r="D2238" s="98">
        <f>3*Retailers!I897+2*D126</f>
        <v/>
      </c>
      <c r="E2238" s="98">
        <f>3*Retailers!J897+2*E126</f>
        <v/>
      </c>
      <c r="F2238" s="98">
        <f>3*Retailers!K897+2*F126</f>
        <v/>
      </c>
    </row>
    <row r="2239">
      <c r="C2239" s="13" t="n">
        <v>132</v>
      </c>
      <c r="D2239" s="98">
        <f>3*Retailers!I898+2*D127</f>
        <v/>
      </c>
      <c r="E2239" s="98">
        <f>3*Retailers!J898+2*E127</f>
        <v/>
      </c>
      <c r="F2239" s="98">
        <f>3*Retailers!K898+2*F127</f>
        <v/>
      </c>
    </row>
    <row r="2240">
      <c r="C2240" s="13" t="n">
        <v>133</v>
      </c>
      <c r="D2240" s="98">
        <f>3*Retailers!I899+2*D128</f>
        <v/>
      </c>
      <c r="E2240" s="98">
        <f>3*Retailers!J899+2*E128</f>
        <v/>
      </c>
      <c r="F2240" s="98">
        <f>3*Retailers!K899+2*F128</f>
        <v/>
      </c>
    </row>
    <row r="2241">
      <c r="C2241" s="13" t="n">
        <v>134</v>
      </c>
      <c r="D2241" s="98">
        <f>3*Retailers!I900+2*D129</f>
        <v/>
      </c>
      <c r="E2241" s="98">
        <f>3*Retailers!J900+2*E129</f>
        <v/>
      </c>
      <c r="F2241" s="98">
        <f>3*Retailers!K900+2*F129</f>
        <v/>
      </c>
    </row>
    <row r="2242">
      <c r="C2242" s="13" t="n">
        <v>135</v>
      </c>
      <c r="D2242" s="98">
        <f>3*Retailers!I901+2*D130</f>
        <v/>
      </c>
      <c r="E2242" s="98">
        <f>3*Retailers!J901+2*E130</f>
        <v/>
      </c>
      <c r="F2242" s="98">
        <f>3*Retailers!K901+2*F130</f>
        <v/>
      </c>
    </row>
    <row r="2243">
      <c r="C2243" s="13" t="n">
        <v>136</v>
      </c>
      <c r="D2243" s="98">
        <f>3*Retailers!I902+2*D131</f>
        <v/>
      </c>
      <c r="E2243" s="98">
        <f>3*Retailers!J902+2*E131</f>
        <v/>
      </c>
      <c r="F2243" s="98">
        <f>3*Retailers!K902+2*F131</f>
        <v/>
      </c>
    </row>
    <row r="2244">
      <c r="C2244" s="13" t="n">
        <v>137</v>
      </c>
      <c r="D2244" s="98">
        <f>3*Retailers!I903+2*D132</f>
        <v/>
      </c>
      <c r="E2244" s="98">
        <f>3*Retailers!J903+2*E132</f>
        <v/>
      </c>
      <c r="F2244" s="98">
        <f>3*Retailers!K903+2*F132</f>
        <v/>
      </c>
    </row>
    <row r="2245">
      <c r="C2245" s="13" t="n">
        <v>138</v>
      </c>
      <c r="D2245" s="98">
        <f>3*Retailers!I904+2*D133</f>
        <v/>
      </c>
      <c r="E2245" s="98">
        <f>3*Retailers!J904+2*E133</f>
        <v/>
      </c>
      <c r="F2245" s="98">
        <f>3*Retailers!K904+2*F133</f>
        <v/>
      </c>
    </row>
    <row r="2246">
      <c r="C2246" s="13" t="n">
        <v>139</v>
      </c>
      <c r="D2246" s="98">
        <f>3*Retailers!I905+2*D134</f>
        <v/>
      </c>
      <c r="E2246" s="98">
        <f>3*Retailers!J905+2*E134</f>
        <v/>
      </c>
      <c r="F2246" s="98">
        <f>3*Retailers!K905+2*F134</f>
        <v/>
      </c>
    </row>
    <row r="2247">
      <c r="C2247" s="13" t="n">
        <v>140</v>
      </c>
      <c r="D2247" s="98">
        <f>3*Retailers!I906+2*D135</f>
        <v/>
      </c>
      <c r="E2247" s="98">
        <f>3*Retailers!J906+2*E135</f>
        <v/>
      </c>
      <c r="F2247" s="98">
        <f>3*Retailers!K906+2*F135</f>
        <v/>
      </c>
    </row>
    <row r="2248">
      <c r="C2248" s="13" t="n">
        <v>141</v>
      </c>
      <c r="D2248" s="98">
        <f>3*Retailers!I907+2*D136</f>
        <v/>
      </c>
      <c r="E2248" s="98">
        <f>3*Retailers!J907+2*E136</f>
        <v/>
      </c>
      <c r="F2248" s="98">
        <f>3*Retailers!K907+2*F136</f>
        <v/>
      </c>
    </row>
    <row r="2249">
      <c r="C2249" s="13" t="n">
        <v>142</v>
      </c>
      <c r="D2249" s="98">
        <f>3*Retailers!I908+2*D137</f>
        <v/>
      </c>
      <c r="E2249" s="98">
        <f>3*Retailers!J908+2*E137</f>
        <v/>
      </c>
      <c r="F2249" s="98">
        <f>3*Retailers!K908+2*F137</f>
        <v/>
      </c>
    </row>
    <row r="2250">
      <c r="C2250" s="13" t="n">
        <v>143</v>
      </c>
      <c r="D2250" s="98">
        <f>3*Retailers!I909+2*D138</f>
        <v/>
      </c>
      <c r="E2250" s="98">
        <f>3*Retailers!J909+2*E138</f>
        <v/>
      </c>
      <c r="F2250" s="98">
        <f>3*Retailers!K909+2*F138</f>
        <v/>
      </c>
    </row>
    <row r="2251">
      <c r="C2251" s="13" t="n">
        <v>144</v>
      </c>
      <c r="D2251" s="98">
        <f>3*Retailers!I910+2*D139</f>
        <v/>
      </c>
      <c r="E2251" s="98">
        <f>3*Retailers!J910+2*E139</f>
        <v/>
      </c>
      <c r="F2251" s="98">
        <f>3*Retailers!K910+2*F139</f>
        <v/>
      </c>
    </row>
    <row r="2252">
      <c r="C2252" s="13" t="n">
        <v>145</v>
      </c>
      <c r="D2252" s="98">
        <f>3*Retailers!I911+2*D140</f>
        <v/>
      </c>
      <c r="E2252" s="98">
        <f>3*Retailers!J911+2*E140</f>
        <v/>
      </c>
      <c r="F2252" s="98">
        <f>3*Retailers!K911+2*F140</f>
        <v/>
      </c>
    </row>
    <row r="2253">
      <c r="C2253" s="13" t="n">
        <v>146</v>
      </c>
      <c r="D2253" s="98">
        <f>3*Retailers!I912+2*D141</f>
        <v/>
      </c>
      <c r="E2253" s="98">
        <f>3*Retailers!J912+2*E141</f>
        <v/>
      </c>
      <c r="F2253" s="98">
        <f>3*Retailers!K912+2*F141</f>
        <v/>
      </c>
      <c r="I2253" s="18" t="n"/>
      <c r="K2253" s="48" t="n"/>
    </row>
    <row r="2254">
      <c r="C2254" s="13" t="n">
        <v>147</v>
      </c>
      <c r="D2254" s="98">
        <f>3*Retailers!I913+2*D142</f>
        <v/>
      </c>
      <c r="E2254" s="98">
        <f>3*Retailers!J913+2*E142</f>
        <v/>
      </c>
      <c r="F2254" s="98">
        <f>3*Retailers!K913+2*F142</f>
        <v/>
      </c>
      <c r="I2254" s="18" t="n"/>
      <c r="J2254" s="18" t="n"/>
      <c r="K2254" s="18" t="n"/>
    </row>
    <row r="2255">
      <c r="C2255" s="13" t="n">
        <v>148</v>
      </c>
      <c r="D2255" s="98">
        <f>3*Retailers!I914+2*D143</f>
        <v/>
      </c>
      <c r="E2255" s="98">
        <f>3*Retailers!J914+2*E143</f>
        <v/>
      </c>
      <c r="F2255" s="98">
        <f>3*Retailers!K914+2*F143</f>
        <v/>
      </c>
      <c r="I2255" s="18" t="n"/>
      <c r="J2255" s="18" t="n"/>
      <c r="K2255" s="18" t="n"/>
    </row>
    <row r="2256">
      <c r="C2256" s="13" t="n">
        <v>149</v>
      </c>
      <c r="D2256" s="98">
        <f>3*Retailers!I915+2*D144</f>
        <v/>
      </c>
      <c r="E2256" s="98">
        <f>3*Retailers!J915+2*E144</f>
        <v/>
      </c>
      <c r="F2256" s="98">
        <f>3*Retailers!K915+2*F144</f>
        <v/>
      </c>
    </row>
    <row r="2257">
      <c r="C2257" s="13" t="n">
        <v>150</v>
      </c>
      <c r="D2257" s="98">
        <f>3*Retailers!I916+2*D145</f>
        <v/>
      </c>
      <c r="E2257" s="98">
        <f>3*Retailers!J916+2*E145</f>
        <v/>
      </c>
      <c r="F2257" s="98">
        <f>3*Retailers!K916+2*F145</f>
        <v/>
      </c>
    </row>
    <row r="2258">
      <c r="C2258" s="13" t="n">
        <v>151</v>
      </c>
      <c r="D2258" s="98">
        <f>3*Retailers!I917+2*D146</f>
        <v/>
      </c>
      <c r="E2258" s="98">
        <f>3*Retailers!J917+2*E146</f>
        <v/>
      </c>
      <c r="F2258" s="98">
        <f>3*Retailers!K917+2*F146</f>
        <v/>
      </c>
    </row>
    <row r="2259">
      <c r="C2259" s="13" t="n">
        <v>152</v>
      </c>
      <c r="D2259" s="98">
        <f>3*Retailers!I918+2*D147</f>
        <v/>
      </c>
      <c r="E2259" s="98">
        <f>3*Retailers!J918+2*E147</f>
        <v/>
      </c>
      <c r="F2259" s="98">
        <f>3*Retailers!K918+2*F147</f>
        <v/>
      </c>
      <c r="I2259" s="18" t="n"/>
      <c r="K2259" s="98" t="n"/>
    </row>
    <row r="2260">
      <c r="C2260" s="13" t="n">
        <v>153</v>
      </c>
      <c r="D2260" s="98">
        <f>3*Retailers!I919+2*D148</f>
        <v/>
      </c>
      <c r="E2260" s="98">
        <f>3*Retailers!J919+2*E148</f>
        <v/>
      </c>
      <c r="F2260" s="98">
        <f>3*Retailers!K919+2*F148</f>
        <v/>
      </c>
      <c r="I2260" s="18" t="n"/>
      <c r="K2260" s="48" t="n"/>
    </row>
    <row r="2261">
      <c r="C2261" s="13" t="n">
        <v>154</v>
      </c>
      <c r="D2261" s="98">
        <f>3*Retailers!I920+2*D149</f>
        <v/>
      </c>
      <c r="E2261" s="98">
        <f>3*Retailers!J920+2*E149</f>
        <v/>
      </c>
      <c r="F2261" s="98">
        <f>3*Retailers!K920+2*F149</f>
        <v/>
      </c>
      <c r="I2261" s="18" t="n"/>
      <c r="J2261" s="18" t="n"/>
      <c r="K2261" s="18" t="n"/>
    </row>
    <row r="2262">
      <c r="C2262" s="13" t="n">
        <v>155</v>
      </c>
      <c r="D2262" s="98">
        <f>3*Retailers!I921+2*D150</f>
        <v/>
      </c>
      <c r="E2262" s="98">
        <f>3*Retailers!J921+2*E150</f>
        <v/>
      </c>
      <c r="F2262" s="98">
        <f>3*Retailers!K921+2*F150</f>
        <v/>
      </c>
    </row>
    <row r="2263">
      <c r="C2263" s="13" t="n">
        <v>156</v>
      </c>
      <c r="D2263" s="98">
        <f>3*Retailers!I922+2*D151</f>
        <v/>
      </c>
      <c r="E2263" s="98">
        <f>3*Retailers!J922+2*E151</f>
        <v/>
      </c>
      <c r="F2263" s="98">
        <f>3*Retailers!K922+2*F151</f>
        <v/>
      </c>
    </row>
    <row r="2264">
      <c r="C2264" s="13" t="n">
        <v>157</v>
      </c>
      <c r="D2264" s="98">
        <f>3*Retailers!I923+2*D152</f>
        <v/>
      </c>
      <c r="E2264" s="98">
        <f>3*Retailers!J923+2*E152</f>
        <v/>
      </c>
      <c r="F2264" s="98">
        <f>3*Retailers!K923+2*F152</f>
        <v/>
      </c>
    </row>
    <row r="2265">
      <c r="C2265" s="13" t="n">
        <v>158</v>
      </c>
      <c r="D2265" s="98">
        <f>3*Retailers!I924+2*D153</f>
        <v/>
      </c>
      <c r="E2265" s="98">
        <f>3*Retailers!J924+2*E153</f>
        <v/>
      </c>
      <c r="F2265" s="98">
        <f>3*Retailers!K924+2*F153</f>
        <v/>
      </c>
      <c r="I2265" s="18" t="n"/>
      <c r="K2265" s="98" t="n"/>
    </row>
    <row r="2266">
      <c r="C2266" s="13" t="n">
        <v>159</v>
      </c>
      <c r="D2266" s="98">
        <f>3*Retailers!I925+2*D154</f>
        <v/>
      </c>
      <c r="E2266" s="98">
        <f>3*Retailers!J925+2*E154</f>
        <v/>
      </c>
      <c r="F2266" s="98">
        <f>3*Retailers!K925+2*F154</f>
        <v/>
      </c>
      <c r="I2266" s="18" t="n"/>
      <c r="K2266" s="98" t="n"/>
    </row>
    <row r="2267">
      <c r="C2267" s="13" t="n">
        <v>160</v>
      </c>
      <c r="D2267" s="98">
        <f>3*Retailers!I926+2*D155</f>
        <v/>
      </c>
      <c r="E2267" s="98">
        <f>3*Retailers!J926+2*E155</f>
        <v/>
      </c>
      <c r="F2267" s="98">
        <f>3*Retailers!K926+2*F155</f>
        <v/>
      </c>
      <c r="I2267" s="18" t="n"/>
      <c r="J2267" s="18" t="n"/>
      <c r="K2267" s="18" t="n"/>
    </row>
    <row r="2268">
      <c r="C2268" s="13" t="n">
        <v>161</v>
      </c>
      <c r="D2268" s="98">
        <f>3*Retailers!I927+2*D156</f>
        <v/>
      </c>
      <c r="E2268" s="98">
        <f>3*Retailers!J927+2*E156</f>
        <v/>
      </c>
      <c r="F2268" s="98">
        <f>3*Retailers!K927+2*F156</f>
        <v/>
      </c>
    </row>
    <row r="2269">
      <c r="C2269" s="13" t="n">
        <v>162</v>
      </c>
      <c r="D2269" s="98">
        <f>3*Retailers!I928+2*D157</f>
        <v/>
      </c>
      <c r="E2269" s="98">
        <f>3*Retailers!J928+2*E157</f>
        <v/>
      </c>
      <c r="F2269" s="98">
        <f>3*Retailers!K928+2*F157</f>
        <v/>
      </c>
    </row>
    <row r="2270">
      <c r="C2270" s="13" t="n">
        <v>163</v>
      </c>
      <c r="D2270" s="98">
        <f>3*Retailers!I929+2*D158</f>
        <v/>
      </c>
      <c r="E2270" s="98">
        <f>3*Retailers!J929+2*E158</f>
        <v/>
      </c>
      <c r="F2270" s="98">
        <f>3*Retailers!K929+2*F158</f>
        <v/>
      </c>
    </row>
    <row r="2271">
      <c r="C2271" s="13" t="n">
        <v>164</v>
      </c>
      <c r="D2271" s="98">
        <f>3*Retailers!I930+2*D159</f>
        <v/>
      </c>
      <c r="E2271" s="98">
        <f>3*Retailers!J930+2*E159</f>
        <v/>
      </c>
      <c r="F2271" s="98">
        <f>3*Retailers!K930+2*F159</f>
        <v/>
      </c>
    </row>
    <row r="2272">
      <c r="C2272" s="13" t="n">
        <v>165</v>
      </c>
      <c r="D2272" s="98">
        <f>3*Retailers!I931+2*D160</f>
        <v/>
      </c>
      <c r="E2272" s="98">
        <f>3*Retailers!J931+2*E160</f>
        <v/>
      </c>
      <c r="F2272" s="98">
        <f>3*Retailers!K931+2*F160</f>
        <v/>
      </c>
    </row>
    <row r="2273">
      <c r="C2273" s="13" t="n">
        <v>166</v>
      </c>
      <c r="D2273" s="98">
        <f>3*Retailers!I932+2*D161</f>
        <v/>
      </c>
      <c r="E2273" s="98">
        <f>3*Retailers!J932+2*E161</f>
        <v/>
      </c>
      <c r="F2273" s="98">
        <f>3*Retailers!K932+2*F161</f>
        <v/>
      </c>
    </row>
    <row r="2274">
      <c r="C2274" s="13" t="n">
        <v>167</v>
      </c>
      <c r="D2274" s="98">
        <f>3*Retailers!I933+2*D162</f>
        <v/>
      </c>
      <c r="E2274" s="98">
        <f>3*Retailers!J933+2*E162</f>
        <v/>
      </c>
      <c r="F2274" s="98">
        <f>3*Retailers!K933+2*F162</f>
        <v/>
      </c>
    </row>
    <row r="2275">
      <c r="C2275" s="13" t="n">
        <v>168</v>
      </c>
      <c r="D2275" s="98">
        <f>3*Retailers!I934+2*D163</f>
        <v/>
      </c>
      <c r="E2275" s="98">
        <f>3*Retailers!J934+2*E163</f>
        <v/>
      </c>
      <c r="F2275" s="98">
        <f>3*Retailers!K934+2*F163</f>
        <v/>
      </c>
    </row>
    <row r="2276">
      <c r="C2276" s="13" t="n">
        <v>169</v>
      </c>
      <c r="D2276" s="98">
        <f>3*Retailers!I935+2*D164</f>
        <v/>
      </c>
      <c r="E2276" s="98">
        <f>3*Retailers!J935+2*E164</f>
        <v/>
      </c>
      <c r="F2276" s="98">
        <f>3*Retailers!K935+2*F164</f>
        <v/>
      </c>
    </row>
    <row r="2277">
      <c r="C2277" s="13" t="n">
        <v>170</v>
      </c>
      <c r="D2277" s="98">
        <f>3*Retailers!I936+2*D165</f>
        <v/>
      </c>
      <c r="E2277" s="98">
        <f>3*Retailers!J936+2*E165</f>
        <v/>
      </c>
      <c r="F2277" s="98">
        <f>3*Retailers!K936+2*F165</f>
        <v/>
      </c>
    </row>
    <row r="2278">
      <c r="C2278" s="13" t="n">
        <v>171</v>
      </c>
      <c r="D2278" s="98">
        <f>3*Retailers!I937+2*D166</f>
        <v/>
      </c>
      <c r="E2278" s="98">
        <f>3*Retailers!J937+2*E166</f>
        <v/>
      </c>
      <c r="F2278" s="98">
        <f>3*Retailers!K937+2*F166</f>
        <v/>
      </c>
    </row>
    <row r="2279">
      <c r="C2279" s="13" t="n">
        <v>172</v>
      </c>
      <c r="D2279" s="98">
        <f>3*Retailers!I938+2*D167</f>
        <v/>
      </c>
      <c r="E2279" s="98">
        <f>3*Retailers!J938+2*E167</f>
        <v/>
      </c>
      <c r="F2279" s="98">
        <f>3*Retailers!K938+2*F167</f>
        <v/>
      </c>
    </row>
    <row r="2280">
      <c r="C2280" s="13" t="n">
        <v>173</v>
      </c>
      <c r="D2280" s="98">
        <f>3*Retailers!I939+2*D168</f>
        <v/>
      </c>
      <c r="E2280" s="98">
        <f>3*Retailers!J939+2*E168</f>
        <v/>
      </c>
      <c r="F2280" s="98">
        <f>3*Retailers!K939+2*F168</f>
        <v/>
      </c>
    </row>
    <row r="2281">
      <c r="C2281" s="13" t="n">
        <v>174</v>
      </c>
      <c r="D2281" s="98">
        <f>3*Retailers!I940+2*D169</f>
        <v/>
      </c>
      <c r="E2281" s="98">
        <f>3*Retailers!J940+2*E169</f>
        <v/>
      </c>
      <c r="F2281" s="98">
        <f>3*Retailers!K940+2*F169</f>
        <v/>
      </c>
    </row>
    <row r="2282">
      <c r="C2282" s="13" t="n">
        <v>175</v>
      </c>
      <c r="D2282" s="98">
        <f>3*Retailers!I941+2*D170</f>
        <v/>
      </c>
      <c r="E2282" s="98">
        <f>3*Retailers!J941+2*E170</f>
        <v/>
      </c>
      <c r="F2282" s="98">
        <f>3*Retailers!K941+2*F170</f>
        <v/>
      </c>
    </row>
    <row r="2283">
      <c r="C2283" s="13" t="n">
        <v>176</v>
      </c>
      <c r="D2283" s="98">
        <f>3*Retailers!I942+2*D171</f>
        <v/>
      </c>
      <c r="E2283" s="98">
        <f>3*Retailers!J942+2*E171</f>
        <v/>
      </c>
      <c r="F2283" s="98">
        <f>3*Retailers!K942+2*F171</f>
        <v/>
      </c>
    </row>
    <row r="2284">
      <c r="C2284" s="13" t="n">
        <v>177</v>
      </c>
      <c r="D2284" s="98">
        <f>3*Retailers!I943+2*D172</f>
        <v/>
      </c>
      <c r="E2284" s="98">
        <f>3*Retailers!J943+2*E172</f>
        <v/>
      </c>
      <c r="F2284" s="98">
        <f>3*Retailers!K943+2*F172</f>
        <v/>
      </c>
    </row>
    <row r="2285">
      <c r="C2285" s="13" t="n">
        <v>178</v>
      </c>
      <c r="D2285" s="98">
        <f>3*Retailers!I944+2*D173</f>
        <v/>
      </c>
      <c r="E2285" s="98">
        <f>3*Retailers!J944+2*E173</f>
        <v/>
      </c>
      <c r="F2285" s="98">
        <f>3*Retailers!K944+2*F173</f>
        <v/>
      </c>
    </row>
    <row r="2286">
      <c r="C2286" s="13" t="n">
        <v>179</v>
      </c>
      <c r="D2286" s="98">
        <f>3*Retailers!I945+2*D174</f>
        <v/>
      </c>
      <c r="E2286" s="98">
        <f>3*Retailers!J945+2*E174</f>
        <v/>
      </c>
      <c r="F2286" s="98">
        <f>3*Retailers!K945+2*F174</f>
        <v/>
      </c>
    </row>
    <row r="2287">
      <c r="C2287" s="13" t="n">
        <v>180</v>
      </c>
      <c r="D2287" s="98">
        <f>3*Retailers!I946+2*D175</f>
        <v/>
      </c>
      <c r="E2287" s="98">
        <f>3*Retailers!J946+2*E175</f>
        <v/>
      </c>
      <c r="F2287" s="98">
        <f>3*Retailers!K946+2*F175</f>
        <v/>
      </c>
    </row>
    <row r="2288">
      <c r="C2288" s="13" t="n">
        <v>181</v>
      </c>
      <c r="D2288" s="98">
        <f>3*Retailers!I947+2*D176</f>
        <v/>
      </c>
      <c r="E2288" s="98">
        <f>3*Retailers!J947+2*E176</f>
        <v/>
      </c>
      <c r="F2288" s="98">
        <f>3*Retailers!K947+2*F176</f>
        <v/>
      </c>
    </row>
    <row r="2289">
      <c r="C2289" s="13" t="n">
        <v>182</v>
      </c>
      <c r="D2289" s="98">
        <f>3*Retailers!I948+2*D177</f>
        <v/>
      </c>
      <c r="E2289" s="98">
        <f>3*Retailers!J948+2*E177</f>
        <v/>
      </c>
      <c r="F2289" s="98">
        <f>3*Retailers!K948+2*F177</f>
        <v/>
      </c>
    </row>
    <row r="2290">
      <c r="C2290" s="13" t="n">
        <v>183</v>
      </c>
      <c r="D2290" s="98">
        <f>3*Retailers!I949+2*D178</f>
        <v/>
      </c>
      <c r="E2290" s="98">
        <f>3*Retailers!J949+2*E178</f>
        <v/>
      </c>
      <c r="F2290" s="98">
        <f>3*Retailers!K949+2*F178</f>
        <v/>
      </c>
    </row>
    <row r="2291">
      <c r="C2291" s="13" t="n">
        <v>184</v>
      </c>
      <c r="D2291" s="98">
        <f>3*Retailers!I950+2*D179</f>
        <v/>
      </c>
      <c r="E2291" s="98">
        <f>3*Retailers!J950+2*E179</f>
        <v/>
      </c>
      <c r="F2291" s="98">
        <f>3*Retailers!K950+2*F179</f>
        <v/>
      </c>
    </row>
    <row r="2292">
      <c r="C2292" s="13" t="n">
        <v>185</v>
      </c>
      <c r="D2292" s="98">
        <f>3*Retailers!I951+2*D180</f>
        <v/>
      </c>
      <c r="E2292" s="98">
        <f>3*Retailers!J951+2*E180</f>
        <v/>
      </c>
      <c r="F2292" s="98">
        <f>3*Retailers!K951+2*F180</f>
        <v/>
      </c>
    </row>
    <row r="2293">
      <c r="C2293" s="13" t="n">
        <v>186</v>
      </c>
      <c r="D2293" s="98">
        <f>3*Retailers!I952+2*D181</f>
        <v/>
      </c>
      <c r="E2293" s="98">
        <f>3*Retailers!J952+2*E181</f>
        <v/>
      </c>
      <c r="F2293" s="98">
        <f>3*Retailers!K952+2*F181</f>
        <v/>
      </c>
    </row>
    <row r="2294">
      <c r="C2294" s="13" t="n">
        <v>187</v>
      </c>
      <c r="D2294" s="98">
        <f>3*Retailers!I953+2*D182</f>
        <v/>
      </c>
      <c r="E2294" s="98">
        <f>3*Retailers!J953+2*E182</f>
        <v/>
      </c>
      <c r="F2294" s="98">
        <f>3*Retailers!K953+2*F182</f>
        <v/>
      </c>
    </row>
    <row r="2295">
      <c r="C2295" s="13" t="n">
        <v>188</v>
      </c>
      <c r="D2295" s="98">
        <f>3*Retailers!I954+2*D183</f>
        <v/>
      </c>
      <c r="E2295" s="98">
        <f>3*Retailers!J954+2*E183</f>
        <v/>
      </c>
      <c r="F2295" s="98">
        <f>3*Retailers!K954+2*F183</f>
        <v/>
      </c>
    </row>
    <row r="2296">
      <c r="C2296" s="13" t="n">
        <v>189</v>
      </c>
      <c r="D2296" s="98">
        <f>3*Retailers!I955+2*D184</f>
        <v/>
      </c>
      <c r="E2296" s="98">
        <f>3*Retailers!J955+2*E184</f>
        <v/>
      </c>
      <c r="F2296" s="98">
        <f>3*Retailers!K955+2*F184</f>
        <v/>
      </c>
    </row>
    <row r="2297">
      <c r="C2297" s="13" t="n">
        <v>190</v>
      </c>
      <c r="D2297" s="98">
        <f>3*Retailers!I956+2*D185</f>
        <v/>
      </c>
      <c r="E2297" s="98">
        <f>3*Retailers!J956+2*E185</f>
        <v/>
      </c>
      <c r="F2297" s="98">
        <f>3*Retailers!K956+2*F185</f>
        <v/>
      </c>
    </row>
    <row r="2298">
      <c r="C2298" s="13" t="n">
        <v>191</v>
      </c>
      <c r="D2298" s="98">
        <f>3*Retailers!I957+2*D186</f>
        <v/>
      </c>
      <c r="E2298" s="98">
        <f>3*Retailers!J957+2*E186</f>
        <v/>
      </c>
      <c r="F2298" s="98">
        <f>3*Retailers!K957+2*F186</f>
        <v/>
      </c>
    </row>
    <row r="2299">
      <c r="C2299" s="13" t="n">
        <v>192</v>
      </c>
      <c r="D2299" s="98">
        <f>3*Retailers!I958+2*D187</f>
        <v/>
      </c>
      <c r="E2299" s="98">
        <f>3*Retailers!J958+2*E187</f>
        <v/>
      </c>
      <c r="F2299" s="98">
        <f>3*Retailers!K958+2*F187</f>
        <v/>
      </c>
    </row>
    <row r="2300">
      <c r="C2300" s="13" t="n">
        <v>193</v>
      </c>
      <c r="D2300" s="98">
        <f>3*Retailers!I959+2*D188</f>
        <v/>
      </c>
      <c r="E2300" s="98">
        <f>3*Retailers!J959+2*E188</f>
        <v/>
      </c>
      <c r="F2300" s="98">
        <f>3*Retailers!K959+2*F188</f>
        <v/>
      </c>
    </row>
    <row r="2301">
      <c r="C2301" s="13" t="n">
        <v>194</v>
      </c>
      <c r="D2301" s="98">
        <f>3*Retailers!I960+2*D189</f>
        <v/>
      </c>
      <c r="E2301" s="98">
        <f>3*Retailers!J960+2*E189</f>
        <v/>
      </c>
      <c r="F2301" s="98">
        <f>3*Retailers!K960+2*F189</f>
        <v/>
      </c>
    </row>
    <row r="2302">
      <c r="C2302" s="13" t="n">
        <v>195</v>
      </c>
      <c r="D2302" s="98">
        <f>3*Retailers!I961+2*D190</f>
        <v/>
      </c>
      <c r="E2302" s="98">
        <f>3*Retailers!J961+2*E190</f>
        <v/>
      </c>
      <c r="F2302" s="98">
        <f>3*Retailers!K961+2*F190</f>
        <v/>
      </c>
    </row>
    <row r="2303">
      <c r="C2303" s="13" t="n">
        <v>196</v>
      </c>
      <c r="D2303" s="98">
        <f>3*Retailers!I962+2*D191</f>
        <v/>
      </c>
      <c r="E2303" s="98">
        <f>3*Retailers!J962+2*E191</f>
        <v/>
      </c>
      <c r="F2303" s="98">
        <f>3*Retailers!K962+2*F191</f>
        <v/>
      </c>
    </row>
    <row r="2304">
      <c r="C2304" s="13" t="n">
        <v>197</v>
      </c>
      <c r="D2304" s="98">
        <f>3*Retailers!I963+2*D192</f>
        <v/>
      </c>
      <c r="E2304" s="98">
        <f>3*Retailers!J963+2*E192</f>
        <v/>
      </c>
      <c r="F2304" s="98">
        <f>3*Retailers!K963+2*F192</f>
        <v/>
      </c>
    </row>
    <row r="2305">
      <c r="C2305" s="13" t="n">
        <v>198</v>
      </c>
      <c r="D2305" s="98">
        <f>3*Retailers!I964+2*D193</f>
        <v/>
      </c>
      <c r="E2305" s="98">
        <f>3*Retailers!J964+2*E193</f>
        <v/>
      </c>
      <c r="F2305" s="98">
        <f>3*Retailers!K964+2*F193</f>
        <v/>
      </c>
    </row>
    <row r="2307">
      <c r="B2307" s="18" t="n"/>
      <c r="C2307" s="18" t="inlineStr">
        <is>
          <t>S0r</t>
        </is>
      </c>
      <c r="D2307" s="13" t="n">
        <v>22</v>
      </c>
      <c r="E2307" s="13" t="n">
        <v>23</v>
      </c>
      <c r="F2307" s="13" t="n">
        <v>24</v>
      </c>
    </row>
    <row r="2308">
      <c r="B2308" s="18" t="n"/>
      <c r="C2308" s="13" t="n">
        <v>9</v>
      </c>
      <c r="D2308" s="98">
        <f>Retailers_Cap!F1161</f>
        <v/>
      </c>
      <c r="E2308" s="98">
        <f>Retailers_Cap!G1161</f>
        <v/>
      </c>
      <c r="F2308" s="98">
        <f>Retailers_Cap!H1161</f>
        <v/>
      </c>
    </row>
    <row r="2309">
      <c r="B2309" s="18" t="n"/>
      <c r="C2309" s="13" t="n">
        <v>10</v>
      </c>
      <c r="D2309" s="98">
        <f>Retailers_Cap!F1162</f>
        <v/>
      </c>
      <c r="E2309" s="98">
        <f>Retailers_Cap!G1162</f>
        <v/>
      </c>
      <c r="F2309" s="98">
        <f>Retailers_Cap!H1162</f>
        <v/>
      </c>
    </row>
    <row r="2310">
      <c r="C2310" s="13" t="n">
        <v>11</v>
      </c>
      <c r="D2310" s="98">
        <f>Retailers_Cap!F1163</f>
        <v/>
      </c>
      <c r="E2310" s="98">
        <f>Retailers_Cap!G1163</f>
        <v/>
      </c>
      <c r="F2310" s="98">
        <f>Retailers_Cap!H1163</f>
        <v/>
      </c>
    </row>
    <row r="2311">
      <c r="C2311" s="13" t="n">
        <v>12</v>
      </c>
      <c r="D2311" s="98">
        <f>Retailers_Cap!F1164</f>
        <v/>
      </c>
      <c r="E2311" s="98">
        <f>Retailers_Cap!G1164</f>
        <v/>
      </c>
      <c r="F2311" s="98">
        <f>Retailers_Cap!H1164</f>
        <v/>
      </c>
    </row>
    <row r="2312">
      <c r="C2312" s="13" t="n">
        <v>13</v>
      </c>
      <c r="D2312" s="98">
        <f>Retailers_Cap!F1165</f>
        <v/>
      </c>
      <c r="E2312" s="98">
        <f>Retailers_Cap!G1165</f>
        <v/>
      </c>
      <c r="F2312" s="98">
        <f>Retailers_Cap!H1165</f>
        <v/>
      </c>
    </row>
    <row r="2313">
      <c r="C2313" s="13" t="n">
        <v>14</v>
      </c>
      <c r="D2313" s="98">
        <f>Retailers_Cap!F1166</f>
        <v/>
      </c>
      <c r="E2313" s="98">
        <f>Retailers_Cap!G1166</f>
        <v/>
      </c>
      <c r="F2313" s="98">
        <f>Retailers_Cap!H1166</f>
        <v/>
      </c>
    </row>
    <row r="2314">
      <c r="C2314" s="13" t="n">
        <v>15</v>
      </c>
      <c r="D2314" s="98">
        <f>Retailers_Cap!F1167</f>
        <v/>
      </c>
      <c r="E2314" s="98">
        <f>Retailers_Cap!G1167</f>
        <v/>
      </c>
      <c r="F2314" s="98">
        <f>Retailers_Cap!H1167</f>
        <v/>
      </c>
    </row>
    <row r="2315">
      <c r="C2315" s="13" t="n">
        <v>16</v>
      </c>
      <c r="D2315" s="98">
        <f>Retailers_Cap!F1168</f>
        <v/>
      </c>
      <c r="E2315" s="98">
        <f>Retailers_Cap!G1168</f>
        <v/>
      </c>
      <c r="F2315" s="98">
        <f>Retailers_Cap!H1168</f>
        <v/>
      </c>
    </row>
    <row r="2316">
      <c r="C2316" s="13" t="n">
        <v>17</v>
      </c>
      <c r="D2316" s="98">
        <f>Retailers_Cap!F1169</f>
        <v/>
      </c>
      <c r="E2316" s="98">
        <f>Retailers_Cap!G1169</f>
        <v/>
      </c>
      <c r="F2316" s="98">
        <f>Retailers_Cap!H1169</f>
        <v/>
      </c>
    </row>
    <row r="2317">
      <c r="C2317" s="13" t="n">
        <v>18</v>
      </c>
      <c r="D2317" s="98">
        <f>Retailers_Cap!F1170</f>
        <v/>
      </c>
      <c r="E2317" s="98">
        <f>Retailers_Cap!G1170</f>
        <v/>
      </c>
      <c r="F2317" s="98">
        <f>Retailers_Cap!H1170</f>
        <v/>
      </c>
    </row>
    <row r="2318">
      <c r="C2318" s="13" t="n">
        <v>19</v>
      </c>
      <c r="D2318" s="98">
        <f>Retailers_Cap!F1171</f>
        <v/>
      </c>
      <c r="E2318" s="98">
        <f>Retailers_Cap!G1171</f>
        <v/>
      </c>
      <c r="F2318" s="98">
        <f>Retailers_Cap!H1171</f>
        <v/>
      </c>
    </row>
    <row r="2319">
      <c r="C2319" s="13" t="n">
        <v>20</v>
      </c>
      <c r="D2319" s="98">
        <f>Retailers_Cap!F1172</f>
        <v/>
      </c>
      <c r="E2319" s="98">
        <f>Retailers_Cap!G1172</f>
        <v/>
      </c>
      <c r="F2319" s="98">
        <f>Retailers_Cap!H1172</f>
        <v/>
      </c>
    </row>
    <row r="2320">
      <c r="C2320" s="13" t="n">
        <v>21</v>
      </c>
      <c r="D2320" s="98">
        <f>Retailers_Cap!F1173</f>
        <v/>
      </c>
      <c r="E2320" s="98">
        <f>Retailers_Cap!G1173</f>
        <v/>
      </c>
      <c r="F2320" s="98">
        <f>Retailers_Cap!H1173</f>
        <v/>
      </c>
    </row>
    <row r="2321">
      <c r="C2321" s="13" t="n">
        <v>22</v>
      </c>
      <c r="D2321" s="98">
        <f>Retailers_Cap!F1174</f>
        <v/>
      </c>
      <c r="E2321" s="98">
        <f>Retailers_Cap!G1174</f>
        <v/>
      </c>
      <c r="F2321" s="98">
        <f>Retailers_Cap!H1174</f>
        <v/>
      </c>
    </row>
    <row r="2322">
      <c r="C2322" s="13" t="n">
        <v>23</v>
      </c>
      <c r="D2322" s="98">
        <f>Retailers_Cap!F1175</f>
        <v/>
      </c>
      <c r="E2322" s="98">
        <f>Retailers_Cap!G1175</f>
        <v/>
      </c>
      <c r="F2322" s="98">
        <f>Retailers_Cap!H1175</f>
        <v/>
      </c>
    </row>
    <row r="2323">
      <c r="C2323" s="13" t="n">
        <v>24</v>
      </c>
      <c r="D2323" s="98">
        <f>Retailers_Cap!F1176</f>
        <v/>
      </c>
      <c r="E2323" s="98">
        <f>Retailers_Cap!G1176</f>
        <v/>
      </c>
      <c r="F2323" s="98">
        <f>Retailers_Cap!H1176</f>
        <v/>
      </c>
    </row>
    <row r="2324">
      <c r="C2324" s="13" t="n">
        <v>25</v>
      </c>
      <c r="D2324" s="98">
        <f>Retailers_Cap!F1177</f>
        <v/>
      </c>
      <c r="E2324" s="98">
        <f>Retailers_Cap!G1177</f>
        <v/>
      </c>
      <c r="F2324" s="98">
        <f>Retailers_Cap!H1177</f>
        <v/>
      </c>
    </row>
    <row r="2325">
      <c r="C2325" s="13" t="n">
        <v>26</v>
      </c>
      <c r="D2325" s="98">
        <f>Retailers_Cap!F1178</f>
        <v/>
      </c>
      <c r="E2325" s="98">
        <f>Retailers_Cap!G1178</f>
        <v/>
      </c>
      <c r="F2325" s="98">
        <f>Retailers_Cap!H1178</f>
        <v/>
      </c>
    </row>
    <row r="2326">
      <c r="C2326" s="13" t="n">
        <v>27</v>
      </c>
      <c r="D2326" s="98">
        <f>Retailers_Cap!F1179</f>
        <v/>
      </c>
      <c r="E2326" s="98">
        <f>Retailers_Cap!G1179</f>
        <v/>
      </c>
      <c r="F2326" s="98">
        <f>Retailers_Cap!H1179</f>
        <v/>
      </c>
    </row>
    <row r="2327">
      <c r="C2327" s="13" t="n">
        <v>28</v>
      </c>
      <c r="D2327" s="98">
        <f>Retailers_Cap!F1180</f>
        <v/>
      </c>
      <c r="E2327" s="98">
        <f>Retailers_Cap!G1180</f>
        <v/>
      </c>
      <c r="F2327" s="98">
        <f>Retailers_Cap!H1180</f>
        <v/>
      </c>
    </row>
    <row r="2328">
      <c r="C2328" s="13" t="n">
        <v>29</v>
      </c>
      <c r="D2328" s="98">
        <f>Retailers_Cap!F1181</f>
        <v/>
      </c>
      <c r="E2328" s="98">
        <f>Retailers_Cap!G1181</f>
        <v/>
      </c>
      <c r="F2328" s="98">
        <f>Retailers_Cap!H1181</f>
        <v/>
      </c>
    </row>
    <row r="2329">
      <c r="C2329" s="13" t="n">
        <v>30</v>
      </c>
      <c r="D2329" s="98">
        <f>Retailers_Cap!F1182</f>
        <v/>
      </c>
      <c r="E2329" s="98">
        <f>Retailers_Cap!G1182</f>
        <v/>
      </c>
      <c r="F2329" s="98">
        <f>Retailers_Cap!H1182</f>
        <v/>
      </c>
    </row>
    <row r="2330">
      <c r="C2330" s="13" t="n">
        <v>31</v>
      </c>
      <c r="D2330" s="98">
        <f>Retailers_Cap!F1183</f>
        <v/>
      </c>
      <c r="E2330" s="98">
        <f>Retailers_Cap!G1183</f>
        <v/>
      </c>
      <c r="F2330" s="98">
        <f>Retailers_Cap!H1183</f>
        <v/>
      </c>
    </row>
    <row r="2331">
      <c r="C2331" s="13" t="n">
        <v>32</v>
      </c>
      <c r="D2331" s="98">
        <f>Retailers_Cap!F1184</f>
        <v/>
      </c>
      <c r="E2331" s="98">
        <f>Retailers_Cap!G1184</f>
        <v/>
      </c>
      <c r="F2331" s="98">
        <f>Retailers_Cap!H1184</f>
        <v/>
      </c>
    </row>
    <row r="2332">
      <c r="C2332" s="13" t="n">
        <v>33</v>
      </c>
      <c r="D2332" s="98">
        <f>Retailers_Cap!F1185</f>
        <v/>
      </c>
      <c r="E2332" s="98">
        <f>Retailers_Cap!G1185</f>
        <v/>
      </c>
      <c r="F2332" s="98">
        <f>Retailers_Cap!H1185</f>
        <v/>
      </c>
    </row>
    <row r="2333">
      <c r="C2333" s="13" t="n">
        <v>34</v>
      </c>
      <c r="D2333" s="98">
        <f>Retailers_Cap!F1186</f>
        <v/>
      </c>
      <c r="E2333" s="98">
        <f>Retailers_Cap!G1186</f>
        <v/>
      </c>
      <c r="F2333" s="98">
        <f>Retailers_Cap!H1186</f>
        <v/>
      </c>
    </row>
    <row r="2334">
      <c r="C2334" s="13" t="n">
        <v>35</v>
      </c>
      <c r="D2334" s="98">
        <f>Retailers_Cap!F1187</f>
        <v/>
      </c>
      <c r="E2334" s="98">
        <f>Retailers_Cap!G1187</f>
        <v/>
      </c>
      <c r="F2334" s="98">
        <f>Retailers_Cap!H1187</f>
        <v/>
      </c>
    </row>
    <row r="2335">
      <c r="C2335" s="13" t="n">
        <v>36</v>
      </c>
      <c r="D2335" s="98">
        <f>Retailers_Cap!F1188</f>
        <v/>
      </c>
      <c r="E2335" s="98">
        <f>Retailers_Cap!G1188</f>
        <v/>
      </c>
      <c r="F2335" s="98">
        <f>Retailers_Cap!H1188</f>
        <v/>
      </c>
    </row>
    <row r="2336">
      <c r="C2336" s="13" t="n">
        <v>37</v>
      </c>
      <c r="D2336" s="98">
        <f>Retailers_Cap!F1189</f>
        <v/>
      </c>
      <c r="E2336" s="98">
        <f>Retailers_Cap!G1189</f>
        <v/>
      </c>
      <c r="F2336" s="98">
        <f>Retailers_Cap!H1189</f>
        <v/>
      </c>
    </row>
    <row r="2337">
      <c r="C2337" s="13" t="n">
        <v>38</v>
      </c>
      <c r="D2337" s="98">
        <f>Retailers_Cap!F1190</f>
        <v/>
      </c>
      <c r="E2337" s="98">
        <f>Retailers_Cap!G1190</f>
        <v/>
      </c>
      <c r="F2337" s="98">
        <f>Retailers_Cap!H1190</f>
        <v/>
      </c>
    </row>
    <row r="2338">
      <c r="C2338" s="13" t="n">
        <v>39</v>
      </c>
      <c r="D2338" s="98">
        <f>Retailers_Cap!F1191</f>
        <v/>
      </c>
      <c r="E2338" s="98">
        <f>Retailers_Cap!G1191</f>
        <v/>
      </c>
      <c r="F2338" s="98">
        <f>Retailers_Cap!H1191</f>
        <v/>
      </c>
    </row>
    <row r="2339">
      <c r="C2339" s="13" t="n">
        <v>40</v>
      </c>
      <c r="D2339" s="98">
        <f>Retailers_Cap!F1192</f>
        <v/>
      </c>
      <c r="E2339" s="98">
        <f>Retailers_Cap!G1192</f>
        <v/>
      </c>
      <c r="F2339" s="98">
        <f>Retailers_Cap!H1192</f>
        <v/>
      </c>
    </row>
    <row r="2340">
      <c r="C2340" s="13" t="n">
        <v>41</v>
      </c>
      <c r="D2340" s="98">
        <f>Retailers_Cap!F1193</f>
        <v/>
      </c>
      <c r="E2340" s="98">
        <f>Retailers_Cap!G1193</f>
        <v/>
      </c>
      <c r="F2340" s="98">
        <f>Retailers_Cap!H1193</f>
        <v/>
      </c>
    </row>
    <row r="2341">
      <c r="C2341" s="13" t="n">
        <v>42</v>
      </c>
      <c r="D2341" s="98">
        <f>Retailers_Cap!F1194</f>
        <v/>
      </c>
      <c r="E2341" s="98">
        <f>Retailers_Cap!G1194</f>
        <v/>
      </c>
      <c r="F2341" s="98">
        <f>Retailers_Cap!H1194</f>
        <v/>
      </c>
    </row>
    <row r="2342">
      <c r="C2342" s="13" t="n">
        <v>43</v>
      </c>
      <c r="D2342" s="98">
        <f>Retailers_Cap!F1195</f>
        <v/>
      </c>
      <c r="E2342" s="98">
        <f>Retailers_Cap!G1195</f>
        <v/>
      </c>
      <c r="F2342" s="98">
        <f>Retailers_Cap!H1195</f>
        <v/>
      </c>
    </row>
    <row r="2343">
      <c r="C2343" s="13" t="n">
        <v>44</v>
      </c>
      <c r="D2343" s="98">
        <f>Retailers_Cap!F1196</f>
        <v/>
      </c>
      <c r="E2343" s="98">
        <f>Retailers_Cap!G1196</f>
        <v/>
      </c>
      <c r="F2343" s="98">
        <f>Retailers_Cap!H1196</f>
        <v/>
      </c>
    </row>
    <row r="2344">
      <c r="C2344" s="13" t="n">
        <v>45</v>
      </c>
      <c r="D2344" s="98">
        <f>Retailers_Cap!F1197</f>
        <v/>
      </c>
      <c r="E2344" s="98">
        <f>Retailers_Cap!G1197</f>
        <v/>
      </c>
      <c r="F2344" s="98">
        <f>Retailers_Cap!H1197</f>
        <v/>
      </c>
    </row>
    <row r="2345">
      <c r="C2345" s="13" t="n">
        <v>46</v>
      </c>
      <c r="D2345" s="98">
        <f>Retailers_Cap!F1198</f>
        <v/>
      </c>
      <c r="E2345" s="98">
        <f>Retailers_Cap!G1198</f>
        <v/>
      </c>
      <c r="F2345" s="98">
        <f>Retailers_Cap!H1198</f>
        <v/>
      </c>
    </row>
    <row r="2346">
      <c r="C2346" s="13" t="n">
        <v>47</v>
      </c>
      <c r="D2346" s="98">
        <f>Retailers_Cap!F1199</f>
        <v/>
      </c>
      <c r="E2346" s="98">
        <f>Retailers_Cap!G1199</f>
        <v/>
      </c>
      <c r="F2346" s="98">
        <f>Retailers_Cap!H1199</f>
        <v/>
      </c>
    </row>
    <row r="2347">
      <c r="C2347" s="13" t="n">
        <v>48</v>
      </c>
      <c r="D2347" s="98">
        <f>Retailers_Cap!F1200</f>
        <v/>
      </c>
      <c r="E2347" s="98">
        <f>Retailers_Cap!G1200</f>
        <v/>
      </c>
      <c r="F2347" s="98">
        <f>Retailers_Cap!H1200</f>
        <v/>
      </c>
    </row>
    <row r="2348">
      <c r="C2348" s="13" t="n">
        <v>49</v>
      </c>
      <c r="D2348" s="98">
        <f>Retailers_Cap!F1201</f>
        <v/>
      </c>
      <c r="E2348" s="98">
        <f>Retailers_Cap!G1201</f>
        <v/>
      </c>
      <c r="F2348" s="98">
        <f>Retailers_Cap!H1201</f>
        <v/>
      </c>
    </row>
    <row r="2349">
      <c r="C2349" s="13" t="n">
        <v>50</v>
      </c>
      <c r="D2349" s="98">
        <f>Retailers_Cap!F1202</f>
        <v/>
      </c>
      <c r="E2349" s="98">
        <f>Retailers_Cap!G1202</f>
        <v/>
      </c>
      <c r="F2349" s="98">
        <f>Retailers_Cap!H1202</f>
        <v/>
      </c>
    </row>
    <row r="2350">
      <c r="C2350" s="13" t="n">
        <v>51</v>
      </c>
      <c r="D2350" s="98">
        <f>Retailers_Cap!F1203</f>
        <v/>
      </c>
      <c r="E2350" s="98">
        <f>Retailers_Cap!G1203</f>
        <v/>
      </c>
      <c r="F2350" s="98">
        <f>Retailers_Cap!H1203</f>
        <v/>
      </c>
    </row>
    <row r="2351">
      <c r="C2351" s="13" t="n">
        <v>52</v>
      </c>
      <c r="D2351" s="98">
        <f>Retailers_Cap!F1204</f>
        <v/>
      </c>
      <c r="E2351" s="98">
        <f>Retailers_Cap!G1204</f>
        <v/>
      </c>
      <c r="F2351" s="98">
        <f>Retailers_Cap!H1204</f>
        <v/>
      </c>
    </row>
    <row r="2352">
      <c r="C2352" s="13" t="n">
        <v>53</v>
      </c>
      <c r="D2352" s="98">
        <f>Retailers_Cap!F1205</f>
        <v/>
      </c>
      <c r="E2352" s="98">
        <f>Retailers_Cap!G1205</f>
        <v/>
      </c>
      <c r="F2352" s="98">
        <f>Retailers_Cap!H1205</f>
        <v/>
      </c>
    </row>
    <row r="2353">
      <c r="C2353" s="13" t="n">
        <v>54</v>
      </c>
      <c r="D2353" s="98">
        <f>Retailers_Cap!F1206</f>
        <v/>
      </c>
      <c r="E2353" s="98">
        <f>Retailers_Cap!G1206</f>
        <v/>
      </c>
      <c r="F2353" s="98">
        <f>Retailers_Cap!H1206</f>
        <v/>
      </c>
    </row>
    <row r="2354">
      <c r="C2354" s="13" t="n">
        <v>55</v>
      </c>
      <c r="D2354" s="98">
        <f>Retailers_Cap!F1207</f>
        <v/>
      </c>
      <c r="E2354" s="98">
        <f>Retailers_Cap!G1207</f>
        <v/>
      </c>
      <c r="F2354" s="98">
        <f>Retailers_Cap!H1207</f>
        <v/>
      </c>
    </row>
    <row r="2355">
      <c r="C2355" s="13" t="n">
        <v>56</v>
      </c>
      <c r="D2355" s="98">
        <f>Retailers_Cap!F1208</f>
        <v/>
      </c>
      <c r="E2355" s="98">
        <f>Retailers_Cap!G1208</f>
        <v/>
      </c>
      <c r="F2355" s="98">
        <f>Retailers_Cap!H1208</f>
        <v/>
      </c>
    </row>
    <row r="2356">
      <c r="C2356" s="13" t="n">
        <v>57</v>
      </c>
      <c r="D2356" s="98">
        <f>Retailers_Cap!F1209</f>
        <v/>
      </c>
      <c r="E2356" s="98">
        <f>Retailers_Cap!G1209</f>
        <v/>
      </c>
      <c r="F2356" s="98">
        <f>Retailers_Cap!H1209</f>
        <v/>
      </c>
    </row>
    <row r="2357">
      <c r="C2357" s="13" t="n">
        <v>58</v>
      </c>
      <c r="D2357" s="98">
        <f>Retailers_Cap!F1210</f>
        <v/>
      </c>
      <c r="E2357" s="98">
        <f>Retailers_Cap!G1210</f>
        <v/>
      </c>
      <c r="F2357" s="98">
        <f>Retailers_Cap!H1210</f>
        <v/>
      </c>
    </row>
    <row r="2358">
      <c r="C2358" s="13" t="n">
        <v>59</v>
      </c>
      <c r="D2358" s="98">
        <f>Retailers_Cap!F1211</f>
        <v/>
      </c>
      <c r="E2358" s="98">
        <f>Retailers_Cap!G1211</f>
        <v/>
      </c>
      <c r="F2358" s="98">
        <f>Retailers_Cap!H1211</f>
        <v/>
      </c>
    </row>
    <row r="2359">
      <c r="C2359" s="13" t="n">
        <v>60</v>
      </c>
      <c r="D2359" s="98">
        <f>Retailers_Cap!F1212</f>
        <v/>
      </c>
      <c r="E2359" s="98">
        <f>Retailers_Cap!G1212</f>
        <v/>
      </c>
      <c r="F2359" s="98">
        <f>Retailers_Cap!H1212</f>
        <v/>
      </c>
    </row>
    <row r="2360">
      <c r="C2360" s="13" t="n">
        <v>61</v>
      </c>
      <c r="D2360" s="98">
        <f>Retailers_Cap!F1213</f>
        <v/>
      </c>
      <c r="E2360" s="98">
        <f>Retailers_Cap!G1213</f>
        <v/>
      </c>
      <c r="F2360" s="98">
        <f>Retailers_Cap!H1213</f>
        <v/>
      </c>
    </row>
    <row r="2361">
      <c r="C2361" s="13" t="n">
        <v>62</v>
      </c>
      <c r="D2361" s="98">
        <f>Retailers_Cap!F1214</f>
        <v/>
      </c>
      <c r="E2361" s="98">
        <f>Retailers_Cap!G1214</f>
        <v/>
      </c>
      <c r="F2361" s="98">
        <f>Retailers_Cap!H1214</f>
        <v/>
      </c>
    </row>
    <row r="2362">
      <c r="C2362" s="13" t="n">
        <v>63</v>
      </c>
      <c r="D2362" s="98">
        <f>Retailers_Cap!F1215</f>
        <v/>
      </c>
      <c r="E2362" s="98">
        <f>Retailers_Cap!G1215</f>
        <v/>
      </c>
      <c r="F2362" s="98">
        <f>Retailers_Cap!H1215</f>
        <v/>
      </c>
    </row>
    <row r="2363">
      <c r="C2363" s="13" t="n">
        <v>64</v>
      </c>
      <c r="D2363" s="98">
        <f>Retailers_Cap!F1216</f>
        <v/>
      </c>
      <c r="E2363" s="98">
        <f>Retailers_Cap!G1216</f>
        <v/>
      </c>
      <c r="F2363" s="98">
        <f>Retailers_Cap!H1216</f>
        <v/>
      </c>
    </row>
    <row r="2364">
      <c r="C2364" s="13" t="n">
        <v>65</v>
      </c>
      <c r="D2364" s="98">
        <f>Retailers_Cap!F1217</f>
        <v/>
      </c>
      <c r="E2364" s="98">
        <f>Retailers_Cap!G1217</f>
        <v/>
      </c>
      <c r="F2364" s="98">
        <f>Retailers_Cap!H1217</f>
        <v/>
      </c>
    </row>
    <row r="2365">
      <c r="C2365" s="13" t="n">
        <v>66</v>
      </c>
      <c r="D2365" s="98">
        <f>Retailers_Cap!F1218</f>
        <v/>
      </c>
      <c r="E2365" s="98">
        <f>Retailers_Cap!G1218</f>
        <v/>
      </c>
      <c r="F2365" s="98">
        <f>Retailers_Cap!H1218</f>
        <v/>
      </c>
    </row>
    <row r="2366">
      <c r="C2366" s="13" t="n">
        <v>67</v>
      </c>
      <c r="D2366" s="98">
        <f>Retailers_Cap!F1219</f>
        <v/>
      </c>
      <c r="E2366" s="98">
        <f>Retailers_Cap!G1219</f>
        <v/>
      </c>
      <c r="F2366" s="98">
        <f>Retailers_Cap!H1219</f>
        <v/>
      </c>
    </row>
    <row r="2367">
      <c r="C2367" s="13" t="n">
        <v>68</v>
      </c>
      <c r="D2367" s="98">
        <f>Retailers_Cap!F1220</f>
        <v/>
      </c>
      <c r="E2367" s="98">
        <f>Retailers_Cap!G1220</f>
        <v/>
      </c>
      <c r="F2367" s="98">
        <f>Retailers_Cap!H1220</f>
        <v/>
      </c>
    </row>
    <row r="2368">
      <c r="C2368" s="13" t="n">
        <v>69</v>
      </c>
      <c r="D2368" s="98">
        <f>Retailers_Cap!F1221</f>
        <v/>
      </c>
      <c r="E2368" s="98">
        <f>Retailers_Cap!G1221</f>
        <v/>
      </c>
      <c r="F2368" s="98">
        <f>Retailers_Cap!H1221</f>
        <v/>
      </c>
    </row>
    <row r="2369">
      <c r="C2369" s="13" t="n">
        <v>70</v>
      </c>
      <c r="D2369" s="98">
        <f>Retailers_Cap!F1222</f>
        <v/>
      </c>
      <c r="E2369" s="98">
        <f>Retailers_Cap!G1222</f>
        <v/>
      </c>
      <c r="F2369" s="98">
        <f>Retailers_Cap!H1222</f>
        <v/>
      </c>
    </row>
    <row r="2370">
      <c r="C2370" s="13" t="n">
        <v>71</v>
      </c>
      <c r="D2370" s="98">
        <f>Retailers_Cap!F1223</f>
        <v/>
      </c>
      <c r="E2370" s="98">
        <f>Retailers_Cap!G1223</f>
        <v/>
      </c>
      <c r="F2370" s="98">
        <f>Retailers_Cap!H1223</f>
        <v/>
      </c>
    </row>
    <row r="2371">
      <c r="C2371" s="13" t="n">
        <v>72</v>
      </c>
      <c r="D2371" s="98">
        <f>Retailers_Cap!F1224</f>
        <v/>
      </c>
      <c r="E2371" s="98">
        <f>Retailers_Cap!G1224</f>
        <v/>
      </c>
      <c r="F2371" s="98">
        <f>Retailers_Cap!H1224</f>
        <v/>
      </c>
    </row>
    <row r="2372">
      <c r="C2372" s="13" t="n">
        <v>73</v>
      </c>
      <c r="D2372" s="98">
        <f>Retailers_Cap!F1225</f>
        <v/>
      </c>
      <c r="E2372" s="98">
        <f>Retailers_Cap!G1225</f>
        <v/>
      </c>
      <c r="F2372" s="98">
        <f>Retailers_Cap!H1225</f>
        <v/>
      </c>
    </row>
    <row r="2373">
      <c r="C2373" s="13" t="n">
        <v>74</v>
      </c>
      <c r="D2373" s="98">
        <f>Retailers_Cap!F1226</f>
        <v/>
      </c>
      <c r="E2373" s="98">
        <f>Retailers_Cap!G1226</f>
        <v/>
      </c>
      <c r="F2373" s="98">
        <f>Retailers_Cap!H1226</f>
        <v/>
      </c>
    </row>
    <row r="2374">
      <c r="C2374" s="13" t="n">
        <v>75</v>
      </c>
      <c r="D2374" s="98">
        <f>Retailers_Cap!F1227</f>
        <v/>
      </c>
      <c r="E2374" s="98">
        <f>Retailers_Cap!G1227</f>
        <v/>
      </c>
      <c r="F2374" s="98">
        <f>Retailers_Cap!H1227</f>
        <v/>
      </c>
    </row>
    <row r="2375">
      <c r="C2375" s="13" t="n">
        <v>76</v>
      </c>
      <c r="D2375" s="98">
        <f>Retailers_Cap!F1228</f>
        <v/>
      </c>
      <c r="E2375" s="98">
        <f>Retailers_Cap!G1228</f>
        <v/>
      </c>
      <c r="F2375" s="98">
        <f>Retailers_Cap!H1228</f>
        <v/>
      </c>
    </row>
    <row r="2376">
      <c r="C2376" s="13" t="n">
        <v>77</v>
      </c>
      <c r="D2376" s="98">
        <f>Retailers_Cap!F1229</f>
        <v/>
      </c>
      <c r="E2376" s="98">
        <f>Retailers_Cap!G1229</f>
        <v/>
      </c>
      <c r="F2376" s="98">
        <f>Retailers_Cap!H1229</f>
        <v/>
      </c>
    </row>
    <row r="2377">
      <c r="C2377" s="13" t="n">
        <v>78</v>
      </c>
      <c r="D2377" s="98">
        <f>Retailers_Cap!F1230</f>
        <v/>
      </c>
      <c r="E2377" s="98">
        <f>Retailers_Cap!G1230</f>
        <v/>
      </c>
      <c r="F2377" s="98">
        <f>Retailers_Cap!H1230</f>
        <v/>
      </c>
    </row>
    <row r="2378">
      <c r="C2378" s="13" t="n">
        <v>79</v>
      </c>
      <c r="D2378" s="98">
        <f>Retailers_Cap!F1231</f>
        <v/>
      </c>
      <c r="E2378" s="98">
        <f>Retailers_Cap!G1231</f>
        <v/>
      </c>
      <c r="F2378" s="98">
        <f>Retailers_Cap!H1231</f>
        <v/>
      </c>
    </row>
    <row r="2379">
      <c r="C2379" s="13" t="n">
        <v>80</v>
      </c>
      <c r="D2379" s="98">
        <f>Retailers_Cap!F1232</f>
        <v/>
      </c>
      <c r="E2379" s="98">
        <f>Retailers_Cap!G1232</f>
        <v/>
      </c>
      <c r="F2379" s="98">
        <f>Retailers_Cap!H1232</f>
        <v/>
      </c>
    </row>
    <row r="2380">
      <c r="C2380" s="13" t="n">
        <v>81</v>
      </c>
      <c r="D2380" s="98">
        <f>Retailers_Cap!F1233</f>
        <v/>
      </c>
      <c r="E2380" s="98">
        <f>Retailers_Cap!G1233</f>
        <v/>
      </c>
      <c r="F2380" s="98">
        <f>Retailers_Cap!H1233</f>
        <v/>
      </c>
    </row>
    <row r="2381">
      <c r="C2381" s="13" t="n">
        <v>82</v>
      </c>
      <c r="D2381" s="98">
        <f>Retailers_Cap!F1234</f>
        <v/>
      </c>
      <c r="E2381" s="98">
        <f>Retailers_Cap!G1234</f>
        <v/>
      </c>
      <c r="F2381" s="98">
        <f>Retailers_Cap!H1234</f>
        <v/>
      </c>
    </row>
    <row r="2382">
      <c r="C2382" s="13" t="n">
        <v>83</v>
      </c>
      <c r="D2382" s="98">
        <f>Retailers_Cap!F1235</f>
        <v/>
      </c>
      <c r="E2382" s="98">
        <f>Retailers_Cap!G1235</f>
        <v/>
      </c>
      <c r="F2382" s="98">
        <f>Retailers_Cap!H1235</f>
        <v/>
      </c>
    </row>
    <row r="2383">
      <c r="C2383" s="13" t="n">
        <v>84</v>
      </c>
      <c r="D2383" s="98">
        <f>Retailers_Cap!F1236</f>
        <v/>
      </c>
      <c r="E2383" s="98">
        <f>Retailers_Cap!G1236</f>
        <v/>
      </c>
      <c r="F2383" s="98">
        <f>Retailers_Cap!H1236</f>
        <v/>
      </c>
    </row>
    <row r="2384">
      <c r="C2384" s="13" t="n">
        <v>85</v>
      </c>
      <c r="D2384" s="98">
        <f>Retailers_Cap!F1237</f>
        <v/>
      </c>
      <c r="E2384" s="98">
        <f>Retailers_Cap!G1237</f>
        <v/>
      </c>
      <c r="F2384" s="98">
        <f>Retailers_Cap!H1237</f>
        <v/>
      </c>
    </row>
    <row r="2385">
      <c r="C2385" s="13" t="n">
        <v>86</v>
      </c>
      <c r="D2385" s="98">
        <f>Retailers_Cap!F1238</f>
        <v/>
      </c>
      <c r="E2385" s="98">
        <f>Retailers_Cap!G1238</f>
        <v/>
      </c>
      <c r="F2385" s="98">
        <f>Retailers_Cap!H1238</f>
        <v/>
      </c>
    </row>
    <row r="2386">
      <c r="C2386" s="13" t="n">
        <v>87</v>
      </c>
      <c r="D2386" s="98">
        <f>Retailers_Cap!F1239</f>
        <v/>
      </c>
      <c r="E2386" s="98">
        <f>Retailers_Cap!G1239</f>
        <v/>
      </c>
      <c r="F2386" s="98">
        <f>Retailers_Cap!H1239</f>
        <v/>
      </c>
    </row>
    <row r="2387">
      <c r="C2387" s="13" t="n">
        <v>88</v>
      </c>
      <c r="D2387" s="98">
        <f>Retailers_Cap!F1240</f>
        <v/>
      </c>
      <c r="E2387" s="98">
        <f>Retailers_Cap!G1240</f>
        <v/>
      </c>
      <c r="F2387" s="98">
        <f>Retailers_Cap!H1240</f>
        <v/>
      </c>
    </row>
    <row r="2388">
      <c r="C2388" s="13" t="n">
        <v>89</v>
      </c>
      <c r="D2388" s="98">
        <f>Retailers_Cap!F1241</f>
        <v/>
      </c>
      <c r="E2388" s="98">
        <f>Retailers_Cap!G1241</f>
        <v/>
      </c>
      <c r="F2388" s="98">
        <f>Retailers_Cap!H1241</f>
        <v/>
      </c>
    </row>
    <row r="2389">
      <c r="C2389" s="13" t="n">
        <v>90</v>
      </c>
      <c r="D2389" s="98">
        <f>Retailers_Cap!F1242</f>
        <v/>
      </c>
      <c r="E2389" s="98">
        <f>Retailers_Cap!G1242</f>
        <v/>
      </c>
      <c r="F2389" s="98">
        <f>Retailers_Cap!H1242</f>
        <v/>
      </c>
    </row>
    <row r="2390">
      <c r="C2390" s="13" t="n">
        <v>91</v>
      </c>
      <c r="D2390" s="98">
        <f>Retailers_Cap!F1243</f>
        <v/>
      </c>
      <c r="E2390" s="98">
        <f>Retailers_Cap!G1243</f>
        <v/>
      </c>
      <c r="F2390" s="98">
        <f>Retailers_Cap!H1243</f>
        <v/>
      </c>
    </row>
    <row r="2391">
      <c r="C2391" s="13" t="n">
        <v>92</v>
      </c>
      <c r="D2391" s="98">
        <f>Retailers_Cap!F1244</f>
        <v/>
      </c>
      <c r="E2391" s="98">
        <f>Retailers_Cap!G1244</f>
        <v/>
      </c>
      <c r="F2391" s="98">
        <f>Retailers_Cap!H1244</f>
        <v/>
      </c>
    </row>
    <row r="2392">
      <c r="C2392" s="13" t="n">
        <v>93</v>
      </c>
      <c r="D2392" s="98">
        <f>Retailers_Cap!F1245</f>
        <v/>
      </c>
      <c r="E2392" s="98">
        <f>Retailers_Cap!G1245</f>
        <v/>
      </c>
      <c r="F2392" s="98">
        <f>Retailers_Cap!H1245</f>
        <v/>
      </c>
    </row>
    <row r="2393">
      <c r="C2393" s="13" t="n">
        <v>94</v>
      </c>
      <c r="D2393" s="98">
        <f>Retailers_Cap!F1246</f>
        <v/>
      </c>
      <c r="E2393" s="98">
        <f>Retailers_Cap!G1246</f>
        <v/>
      </c>
      <c r="F2393" s="98">
        <f>Retailers_Cap!H1246</f>
        <v/>
      </c>
    </row>
    <row r="2394">
      <c r="C2394" s="13" t="n">
        <v>95</v>
      </c>
      <c r="D2394" s="98">
        <f>Retailers_Cap!F1247</f>
        <v/>
      </c>
      <c r="E2394" s="98">
        <f>Retailers_Cap!G1247</f>
        <v/>
      </c>
      <c r="F2394" s="98">
        <f>Retailers_Cap!H1247</f>
        <v/>
      </c>
    </row>
    <row r="2395">
      <c r="C2395" s="13" t="n">
        <v>96</v>
      </c>
      <c r="D2395" s="98">
        <f>Retailers_Cap!F1248</f>
        <v/>
      </c>
      <c r="E2395" s="98">
        <f>Retailers_Cap!G1248</f>
        <v/>
      </c>
      <c r="F2395" s="98">
        <f>Retailers_Cap!H1248</f>
        <v/>
      </c>
    </row>
    <row r="2396">
      <c r="C2396" s="13" t="n">
        <v>97</v>
      </c>
      <c r="D2396" s="98">
        <f>Retailers_Cap!F1249</f>
        <v/>
      </c>
      <c r="E2396" s="98">
        <f>Retailers_Cap!G1249</f>
        <v/>
      </c>
      <c r="F2396" s="98">
        <f>Retailers_Cap!H1249</f>
        <v/>
      </c>
    </row>
    <row r="2397">
      <c r="C2397" s="13" t="n">
        <v>98</v>
      </c>
      <c r="D2397" s="98">
        <f>Retailers_Cap!F1250</f>
        <v/>
      </c>
      <c r="E2397" s="98">
        <f>Retailers_Cap!G1250</f>
        <v/>
      </c>
      <c r="F2397" s="98">
        <f>Retailers_Cap!H1250</f>
        <v/>
      </c>
    </row>
    <row r="2398">
      <c r="C2398" s="13" t="n">
        <v>99</v>
      </c>
      <c r="D2398" s="98">
        <f>Retailers_Cap!F1251</f>
        <v/>
      </c>
      <c r="E2398" s="98">
        <f>Retailers_Cap!G1251</f>
        <v/>
      </c>
      <c r="F2398" s="98">
        <f>Retailers_Cap!H1251</f>
        <v/>
      </c>
    </row>
    <row r="2399">
      <c r="C2399" s="13" t="n">
        <v>100</v>
      </c>
      <c r="D2399" s="98">
        <f>Retailers_Cap!F1252</f>
        <v/>
      </c>
      <c r="E2399" s="98">
        <f>Retailers_Cap!G1252</f>
        <v/>
      </c>
      <c r="F2399" s="98">
        <f>Retailers_Cap!H1252</f>
        <v/>
      </c>
    </row>
    <row r="2400">
      <c r="C2400" s="13" t="n">
        <v>101</v>
      </c>
      <c r="D2400" s="98">
        <f>Retailers_Cap!F1253</f>
        <v/>
      </c>
      <c r="E2400" s="98">
        <f>Retailers_Cap!G1253</f>
        <v/>
      </c>
      <c r="F2400" s="98">
        <f>Retailers_Cap!H1253</f>
        <v/>
      </c>
    </row>
    <row r="2401">
      <c r="C2401" s="13" t="n">
        <v>102</v>
      </c>
      <c r="D2401" s="98">
        <f>Retailers_Cap!F1254</f>
        <v/>
      </c>
      <c r="E2401" s="98">
        <f>Retailers_Cap!G1254</f>
        <v/>
      </c>
      <c r="F2401" s="98">
        <f>Retailers_Cap!H1254</f>
        <v/>
      </c>
    </row>
    <row r="2402">
      <c r="C2402" s="13" t="n">
        <v>103</v>
      </c>
      <c r="D2402" s="98">
        <f>Retailers_Cap!F1255</f>
        <v/>
      </c>
      <c r="E2402" s="98">
        <f>Retailers_Cap!G1255</f>
        <v/>
      </c>
      <c r="F2402" s="98">
        <f>Retailers_Cap!H1255</f>
        <v/>
      </c>
    </row>
    <row r="2403">
      <c r="C2403" s="13" t="n">
        <v>104</v>
      </c>
      <c r="D2403" s="98">
        <f>Retailers_Cap!F1256</f>
        <v/>
      </c>
      <c r="E2403" s="98">
        <f>Retailers_Cap!G1256</f>
        <v/>
      </c>
      <c r="F2403" s="98">
        <f>Retailers_Cap!H1256</f>
        <v/>
      </c>
    </row>
    <row r="2404">
      <c r="C2404" s="13" t="n">
        <v>105</v>
      </c>
      <c r="D2404" s="98">
        <f>Retailers_Cap!F1257</f>
        <v/>
      </c>
      <c r="E2404" s="98">
        <f>Retailers_Cap!G1257</f>
        <v/>
      </c>
      <c r="F2404" s="98">
        <f>Retailers_Cap!H1257</f>
        <v/>
      </c>
    </row>
    <row r="2405">
      <c r="C2405" s="13" t="n">
        <v>106</v>
      </c>
      <c r="D2405" s="98">
        <f>Retailers_Cap!F1258</f>
        <v/>
      </c>
      <c r="E2405" s="98">
        <f>Retailers_Cap!G1258</f>
        <v/>
      </c>
      <c r="F2405" s="98">
        <f>Retailers_Cap!H1258</f>
        <v/>
      </c>
    </row>
    <row r="2406">
      <c r="C2406" s="13" t="n">
        <v>107</v>
      </c>
      <c r="D2406" s="98">
        <f>Retailers_Cap!F1259</f>
        <v/>
      </c>
      <c r="E2406" s="98">
        <f>Retailers_Cap!G1259</f>
        <v/>
      </c>
      <c r="F2406" s="98">
        <f>Retailers_Cap!H1259</f>
        <v/>
      </c>
    </row>
    <row r="2407">
      <c r="C2407" s="13" t="n">
        <v>108</v>
      </c>
      <c r="D2407" s="98">
        <f>Retailers_Cap!F1260</f>
        <v/>
      </c>
      <c r="E2407" s="98">
        <f>Retailers_Cap!G1260</f>
        <v/>
      </c>
      <c r="F2407" s="98">
        <f>Retailers_Cap!H1260</f>
        <v/>
      </c>
    </row>
    <row r="2408">
      <c r="C2408" s="13" t="n">
        <v>109</v>
      </c>
      <c r="D2408" s="98">
        <f>Retailers_Cap!F1261</f>
        <v/>
      </c>
      <c r="E2408" s="98">
        <f>Retailers_Cap!G1261</f>
        <v/>
      </c>
      <c r="F2408" s="98">
        <f>Retailers_Cap!H1261</f>
        <v/>
      </c>
    </row>
    <row r="2409">
      <c r="C2409" s="13" t="n">
        <v>110</v>
      </c>
      <c r="D2409" s="98">
        <f>Retailers_Cap!F1262</f>
        <v/>
      </c>
      <c r="E2409" s="98">
        <f>Retailers_Cap!G1262</f>
        <v/>
      </c>
      <c r="F2409" s="98">
        <f>Retailers_Cap!H1262</f>
        <v/>
      </c>
    </row>
    <row r="2410">
      <c r="C2410" s="13" t="n">
        <v>111</v>
      </c>
      <c r="D2410" s="98">
        <f>Retailers_Cap!F1263</f>
        <v/>
      </c>
      <c r="E2410" s="98">
        <f>Retailers_Cap!G1263</f>
        <v/>
      </c>
      <c r="F2410" s="98">
        <f>Retailers_Cap!H1263</f>
        <v/>
      </c>
    </row>
    <row r="2411">
      <c r="C2411" s="13" t="n">
        <v>112</v>
      </c>
      <c r="D2411" s="98">
        <f>Retailers_Cap!F1264</f>
        <v/>
      </c>
      <c r="E2411" s="98">
        <f>Retailers_Cap!G1264</f>
        <v/>
      </c>
      <c r="F2411" s="98">
        <f>Retailers_Cap!H1264</f>
        <v/>
      </c>
    </row>
    <row r="2412">
      <c r="C2412" s="13" t="n">
        <v>113</v>
      </c>
      <c r="D2412" s="98">
        <f>Retailers_Cap!F1265</f>
        <v/>
      </c>
      <c r="E2412" s="98">
        <f>Retailers_Cap!G1265</f>
        <v/>
      </c>
      <c r="F2412" s="98">
        <f>Retailers_Cap!H1265</f>
        <v/>
      </c>
    </row>
    <row r="2413">
      <c r="C2413" s="13" t="n">
        <v>114</v>
      </c>
      <c r="D2413" s="98">
        <f>Retailers_Cap!F1266</f>
        <v/>
      </c>
      <c r="E2413" s="98">
        <f>Retailers_Cap!G1266</f>
        <v/>
      </c>
      <c r="F2413" s="98">
        <f>Retailers_Cap!H1266</f>
        <v/>
      </c>
    </row>
    <row r="2414">
      <c r="C2414" s="13" t="n">
        <v>115</v>
      </c>
      <c r="D2414" s="98">
        <f>Retailers_Cap!F1267</f>
        <v/>
      </c>
      <c r="E2414" s="98">
        <f>Retailers_Cap!G1267</f>
        <v/>
      </c>
      <c r="F2414" s="98">
        <f>Retailers_Cap!H1267</f>
        <v/>
      </c>
    </row>
    <row r="2415">
      <c r="C2415" s="13" t="n">
        <v>116</v>
      </c>
      <c r="D2415" s="98">
        <f>Retailers_Cap!F1268</f>
        <v/>
      </c>
      <c r="E2415" s="98">
        <f>Retailers_Cap!G1268</f>
        <v/>
      </c>
      <c r="F2415" s="98">
        <f>Retailers_Cap!H1268</f>
        <v/>
      </c>
    </row>
    <row r="2416">
      <c r="C2416" s="13" t="n">
        <v>117</v>
      </c>
      <c r="D2416" s="98">
        <f>Retailers_Cap!F1269</f>
        <v/>
      </c>
      <c r="E2416" s="98">
        <f>Retailers_Cap!G1269</f>
        <v/>
      </c>
      <c r="F2416" s="98">
        <f>Retailers_Cap!H1269</f>
        <v/>
      </c>
    </row>
    <row r="2417">
      <c r="C2417" s="13" t="n">
        <v>118</v>
      </c>
      <c r="D2417" s="98">
        <f>Retailers_Cap!F1270</f>
        <v/>
      </c>
      <c r="E2417" s="98">
        <f>Retailers_Cap!G1270</f>
        <v/>
      </c>
      <c r="F2417" s="98">
        <f>Retailers_Cap!H1270</f>
        <v/>
      </c>
    </row>
    <row r="2418">
      <c r="C2418" s="13" t="n">
        <v>119</v>
      </c>
      <c r="D2418" s="98">
        <f>Retailers_Cap!F1271</f>
        <v/>
      </c>
      <c r="E2418" s="98">
        <f>Retailers_Cap!G1271</f>
        <v/>
      </c>
      <c r="F2418" s="98">
        <f>Retailers_Cap!H1271</f>
        <v/>
      </c>
    </row>
    <row r="2419">
      <c r="C2419" s="13" t="n">
        <v>120</v>
      </c>
      <c r="D2419" s="98">
        <f>Retailers_Cap!F1272</f>
        <v/>
      </c>
      <c r="E2419" s="98">
        <f>Retailers_Cap!G1272</f>
        <v/>
      </c>
      <c r="F2419" s="98">
        <f>Retailers_Cap!H1272</f>
        <v/>
      </c>
    </row>
    <row r="2420">
      <c r="C2420" s="13" t="n">
        <v>121</v>
      </c>
      <c r="D2420" s="98">
        <f>Retailers_Cap!F1273</f>
        <v/>
      </c>
      <c r="E2420" s="98">
        <f>Retailers_Cap!G1273</f>
        <v/>
      </c>
      <c r="F2420" s="98">
        <f>Retailers_Cap!H1273</f>
        <v/>
      </c>
    </row>
    <row r="2421">
      <c r="C2421" s="13" t="n">
        <v>122</v>
      </c>
      <c r="D2421" s="98">
        <f>Retailers_Cap!F1274</f>
        <v/>
      </c>
      <c r="E2421" s="98">
        <f>Retailers_Cap!G1274</f>
        <v/>
      </c>
      <c r="F2421" s="98">
        <f>Retailers_Cap!H1274</f>
        <v/>
      </c>
    </row>
    <row r="2422">
      <c r="C2422" s="13" t="n">
        <v>123</v>
      </c>
      <c r="D2422" s="98">
        <f>Retailers_Cap!F1275</f>
        <v/>
      </c>
      <c r="E2422" s="98">
        <f>Retailers_Cap!G1275</f>
        <v/>
      </c>
      <c r="F2422" s="98">
        <f>Retailers_Cap!H1275</f>
        <v/>
      </c>
    </row>
    <row r="2423">
      <c r="C2423" s="13" t="n">
        <v>124</v>
      </c>
      <c r="D2423" s="98">
        <f>Retailers_Cap!F1276</f>
        <v/>
      </c>
      <c r="E2423" s="98">
        <f>Retailers_Cap!G1276</f>
        <v/>
      </c>
      <c r="F2423" s="98">
        <f>Retailers_Cap!H1276</f>
        <v/>
      </c>
    </row>
    <row r="2424">
      <c r="C2424" s="13" t="n">
        <v>125</v>
      </c>
      <c r="D2424" s="98">
        <f>Retailers_Cap!F1277</f>
        <v/>
      </c>
      <c r="E2424" s="98">
        <f>Retailers_Cap!G1277</f>
        <v/>
      </c>
      <c r="F2424" s="98">
        <f>Retailers_Cap!H1277</f>
        <v/>
      </c>
    </row>
    <row r="2425">
      <c r="C2425" s="13" t="n">
        <v>126</v>
      </c>
      <c r="D2425" s="98">
        <f>Retailers_Cap!F1278</f>
        <v/>
      </c>
      <c r="E2425" s="98">
        <f>Retailers_Cap!G1278</f>
        <v/>
      </c>
      <c r="F2425" s="98">
        <f>Retailers_Cap!H1278</f>
        <v/>
      </c>
    </row>
    <row r="2426">
      <c r="C2426" s="13" t="n">
        <v>127</v>
      </c>
      <c r="D2426" s="98">
        <f>Retailers_Cap!F1279</f>
        <v/>
      </c>
      <c r="E2426" s="98">
        <f>Retailers_Cap!G1279</f>
        <v/>
      </c>
      <c r="F2426" s="98">
        <f>Retailers_Cap!H1279</f>
        <v/>
      </c>
    </row>
    <row r="2427">
      <c r="C2427" s="13" t="n">
        <v>128</v>
      </c>
      <c r="D2427" s="98">
        <f>Retailers_Cap!F1280</f>
        <v/>
      </c>
      <c r="E2427" s="98">
        <f>Retailers_Cap!G1280</f>
        <v/>
      </c>
      <c r="F2427" s="98">
        <f>Retailers_Cap!H1280</f>
        <v/>
      </c>
    </row>
    <row r="2428">
      <c r="C2428" s="13" t="n">
        <v>129</v>
      </c>
      <c r="D2428" s="98">
        <f>Retailers_Cap!F1281</f>
        <v/>
      </c>
      <c r="E2428" s="98">
        <f>Retailers_Cap!G1281</f>
        <v/>
      </c>
      <c r="F2428" s="98">
        <f>Retailers_Cap!H1281</f>
        <v/>
      </c>
    </row>
    <row r="2429">
      <c r="C2429" s="13" t="n">
        <v>130</v>
      </c>
      <c r="D2429" s="98">
        <f>Retailers_Cap!F1282</f>
        <v/>
      </c>
      <c r="E2429" s="98">
        <f>Retailers_Cap!G1282</f>
        <v/>
      </c>
      <c r="F2429" s="98">
        <f>Retailers_Cap!H1282</f>
        <v/>
      </c>
    </row>
    <row r="2430">
      <c r="C2430" s="13" t="n">
        <v>131</v>
      </c>
      <c r="D2430" s="98">
        <f>Retailers_Cap!F1283</f>
        <v/>
      </c>
      <c r="E2430" s="98">
        <f>Retailers_Cap!G1283</f>
        <v/>
      </c>
      <c r="F2430" s="98">
        <f>Retailers_Cap!H1283</f>
        <v/>
      </c>
    </row>
    <row r="2431">
      <c r="C2431" s="13" t="n">
        <v>132</v>
      </c>
      <c r="D2431" s="98">
        <f>Retailers_Cap!F1284</f>
        <v/>
      </c>
      <c r="E2431" s="98">
        <f>Retailers_Cap!G1284</f>
        <v/>
      </c>
      <c r="F2431" s="98">
        <f>Retailers_Cap!H1284</f>
        <v/>
      </c>
    </row>
    <row r="2432">
      <c r="C2432" s="13" t="n">
        <v>133</v>
      </c>
      <c r="D2432" s="98">
        <f>Retailers_Cap!F1285</f>
        <v/>
      </c>
      <c r="E2432" s="98">
        <f>Retailers_Cap!G1285</f>
        <v/>
      </c>
      <c r="F2432" s="98">
        <f>Retailers_Cap!H1285</f>
        <v/>
      </c>
    </row>
    <row r="2433">
      <c r="C2433" s="13" t="n">
        <v>134</v>
      </c>
      <c r="D2433" s="98">
        <f>Retailers_Cap!F1286</f>
        <v/>
      </c>
      <c r="E2433" s="98">
        <f>Retailers_Cap!G1286</f>
        <v/>
      </c>
      <c r="F2433" s="98">
        <f>Retailers_Cap!H1286</f>
        <v/>
      </c>
    </row>
    <row r="2434">
      <c r="C2434" s="13" t="n">
        <v>135</v>
      </c>
      <c r="D2434" s="98">
        <f>Retailers_Cap!F1287</f>
        <v/>
      </c>
      <c r="E2434" s="98">
        <f>Retailers_Cap!G1287</f>
        <v/>
      </c>
      <c r="F2434" s="98">
        <f>Retailers_Cap!H1287</f>
        <v/>
      </c>
    </row>
    <row r="2435">
      <c r="C2435" s="13" t="n">
        <v>136</v>
      </c>
      <c r="D2435" s="98">
        <f>Retailers_Cap!F1288</f>
        <v/>
      </c>
      <c r="E2435" s="98">
        <f>Retailers_Cap!G1288</f>
        <v/>
      </c>
      <c r="F2435" s="98">
        <f>Retailers_Cap!H1288</f>
        <v/>
      </c>
    </row>
    <row r="2436">
      <c r="C2436" s="13" t="n">
        <v>137</v>
      </c>
      <c r="D2436" s="98">
        <f>Retailers_Cap!F1289</f>
        <v/>
      </c>
      <c r="E2436" s="98">
        <f>Retailers_Cap!G1289</f>
        <v/>
      </c>
      <c r="F2436" s="98">
        <f>Retailers_Cap!H1289</f>
        <v/>
      </c>
    </row>
    <row r="2437">
      <c r="C2437" s="13" t="n">
        <v>138</v>
      </c>
      <c r="D2437" s="98">
        <f>Retailers_Cap!F1290</f>
        <v/>
      </c>
      <c r="E2437" s="98">
        <f>Retailers_Cap!G1290</f>
        <v/>
      </c>
      <c r="F2437" s="98">
        <f>Retailers_Cap!H1290</f>
        <v/>
      </c>
    </row>
    <row r="2438">
      <c r="C2438" s="13" t="n">
        <v>139</v>
      </c>
      <c r="D2438" s="98">
        <f>Retailers_Cap!F1291</f>
        <v/>
      </c>
      <c r="E2438" s="98">
        <f>Retailers_Cap!G1291</f>
        <v/>
      </c>
      <c r="F2438" s="98">
        <f>Retailers_Cap!H1291</f>
        <v/>
      </c>
    </row>
    <row r="2439">
      <c r="C2439" s="13" t="n">
        <v>140</v>
      </c>
      <c r="D2439" s="98">
        <f>Retailers_Cap!F1292</f>
        <v/>
      </c>
      <c r="E2439" s="98">
        <f>Retailers_Cap!G1292</f>
        <v/>
      </c>
      <c r="F2439" s="98">
        <f>Retailers_Cap!H1292</f>
        <v/>
      </c>
    </row>
    <row r="2440">
      <c r="C2440" s="13" t="n">
        <v>141</v>
      </c>
      <c r="D2440" s="98">
        <f>Retailers_Cap!F1293</f>
        <v/>
      </c>
      <c r="E2440" s="98">
        <f>Retailers_Cap!G1293</f>
        <v/>
      </c>
      <c r="F2440" s="98">
        <f>Retailers_Cap!H1293</f>
        <v/>
      </c>
    </row>
    <row r="2441">
      <c r="C2441" s="13" t="n">
        <v>142</v>
      </c>
      <c r="D2441" s="98">
        <f>Retailers_Cap!F1294</f>
        <v/>
      </c>
      <c r="E2441" s="98">
        <f>Retailers_Cap!G1294</f>
        <v/>
      </c>
      <c r="F2441" s="98">
        <f>Retailers_Cap!H1294</f>
        <v/>
      </c>
    </row>
    <row r="2442">
      <c r="C2442" s="13" t="n">
        <v>143</v>
      </c>
      <c r="D2442" s="98">
        <f>Retailers_Cap!F1295</f>
        <v/>
      </c>
      <c r="E2442" s="98">
        <f>Retailers_Cap!G1295</f>
        <v/>
      </c>
      <c r="F2442" s="98">
        <f>Retailers_Cap!H1295</f>
        <v/>
      </c>
    </row>
    <row r="2443">
      <c r="C2443" s="13" t="n">
        <v>144</v>
      </c>
      <c r="D2443" s="98">
        <f>Retailers_Cap!F1296</f>
        <v/>
      </c>
      <c r="E2443" s="98">
        <f>Retailers_Cap!G1296</f>
        <v/>
      </c>
      <c r="F2443" s="98">
        <f>Retailers_Cap!H1296</f>
        <v/>
      </c>
    </row>
    <row r="2444">
      <c r="C2444" s="13" t="n">
        <v>145</v>
      </c>
      <c r="D2444" s="98">
        <f>Retailers_Cap!F1297</f>
        <v/>
      </c>
      <c r="E2444" s="98">
        <f>Retailers_Cap!G1297</f>
        <v/>
      </c>
      <c r="F2444" s="98">
        <f>Retailers_Cap!H1297</f>
        <v/>
      </c>
    </row>
    <row r="2445">
      <c r="C2445" s="13" t="n">
        <v>146</v>
      </c>
      <c r="D2445" s="98">
        <f>Retailers_Cap!F1298</f>
        <v/>
      </c>
      <c r="E2445" s="98">
        <f>Retailers_Cap!G1298</f>
        <v/>
      </c>
      <c r="F2445" s="98">
        <f>Retailers_Cap!H1298</f>
        <v/>
      </c>
    </row>
    <row r="2446">
      <c r="C2446" s="13" t="n">
        <v>147</v>
      </c>
      <c r="D2446" s="98">
        <f>Retailers_Cap!F1299</f>
        <v/>
      </c>
      <c r="E2446" s="98">
        <f>Retailers_Cap!G1299</f>
        <v/>
      </c>
      <c r="F2446" s="98">
        <f>Retailers_Cap!H1299</f>
        <v/>
      </c>
    </row>
    <row r="2447">
      <c r="C2447" s="13" t="n">
        <v>148</v>
      </c>
      <c r="D2447" s="98">
        <f>Retailers_Cap!F1300</f>
        <v/>
      </c>
      <c r="E2447" s="98">
        <f>Retailers_Cap!G1300</f>
        <v/>
      </c>
      <c r="F2447" s="98">
        <f>Retailers_Cap!H1300</f>
        <v/>
      </c>
    </row>
    <row r="2448">
      <c r="C2448" s="13" t="n">
        <v>149</v>
      </c>
      <c r="D2448" s="98">
        <f>Retailers_Cap!F1301</f>
        <v/>
      </c>
      <c r="E2448" s="98">
        <f>Retailers_Cap!G1301</f>
        <v/>
      </c>
      <c r="F2448" s="98">
        <f>Retailers_Cap!H1301</f>
        <v/>
      </c>
    </row>
    <row r="2449">
      <c r="C2449" s="13" t="n">
        <v>150</v>
      </c>
      <c r="D2449" s="98">
        <f>Retailers_Cap!F1302</f>
        <v/>
      </c>
      <c r="E2449" s="98">
        <f>Retailers_Cap!G1302</f>
        <v/>
      </c>
      <c r="F2449" s="98">
        <f>Retailers_Cap!H1302</f>
        <v/>
      </c>
    </row>
    <row r="2450">
      <c r="C2450" s="13" t="n">
        <v>151</v>
      </c>
      <c r="D2450" s="98">
        <f>Retailers_Cap!F1303</f>
        <v/>
      </c>
      <c r="E2450" s="98">
        <f>Retailers_Cap!G1303</f>
        <v/>
      </c>
      <c r="F2450" s="98">
        <f>Retailers_Cap!H1303</f>
        <v/>
      </c>
    </row>
    <row r="2451">
      <c r="C2451" s="13" t="n">
        <v>152</v>
      </c>
      <c r="D2451" s="98">
        <f>Retailers_Cap!F1304</f>
        <v/>
      </c>
      <c r="E2451" s="98">
        <f>Retailers_Cap!G1304</f>
        <v/>
      </c>
      <c r="F2451" s="98">
        <f>Retailers_Cap!H1304</f>
        <v/>
      </c>
    </row>
    <row r="2452">
      <c r="C2452" s="13" t="n">
        <v>153</v>
      </c>
      <c r="D2452" s="98">
        <f>Retailers_Cap!F1305</f>
        <v/>
      </c>
      <c r="E2452" s="98">
        <f>Retailers_Cap!G1305</f>
        <v/>
      </c>
      <c r="F2452" s="98">
        <f>Retailers_Cap!H1305</f>
        <v/>
      </c>
    </row>
    <row r="2453">
      <c r="C2453" s="13" t="n">
        <v>154</v>
      </c>
      <c r="D2453" s="98">
        <f>Retailers_Cap!F1306</f>
        <v/>
      </c>
      <c r="E2453" s="98">
        <f>Retailers_Cap!G1306</f>
        <v/>
      </c>
      <c r="F2453" s="98">
        <f>Retailers_Cap!H1306</f>
        <v/>
      </c>
    </row>
    <row r="2454">
      <c r="C2454" s="13" t="n">
        <v>155</v>
      </c>
      <c r="D2454" s="98">
        <f>Retailers_Cap!F1307</f>
        <v/>
      </c>
      <c r="E2454" s="98">
        <f>Retailers_Cap!G1307</f>
        <v/>
      </c>
      <c r="F2454" s="98">
        <f>Retailers_Cap!H1307</f>
        <v/>
      </c>
    </row>
    <row r="2455">
      <c r="C2455" s="13" t="n">
        <v>156</v>
      </c>
      <c r="D2455" s="98">
        <f>Retailers_Cap!F1308</f>
        <v/>
      </c>
      <c r="E2455" s="98">
        <f>Retailers_Cap!G1308</f>
        <v/>
      </c>
      <c r="F2455" s="98">
        <f>Retailers_Cap!H1308</f>
        <v/>
      </c>
    </row>
    <row r="2456">
      <c r="C2456" s="13" t="n">
        <v>157</v>
      </c>
      <c r="D2456" s="98">
        <f>Retailers_Cap!F1309</f>
        <v/>
      </c>
      <c r="E2456" s="98">
        <f>Retailers_Cap!G1309</f>
        <v/>
      </c>
      <c r="F2456" s="98">
        <f>Retailers_Cap!H1309</f>
        <v/>
      </c>
    </row>
    <row r="2457">
      <c r="C2457" s="13" t="n">
        <v>158</v>
      </c>
      <c r="D2457" s="98">
        <f>Retailers_Cap!F1310</f>
        <v/>
      </c>
      <c r="E2457" s="98">
        <f>Retailers_Cap!G1310</f>
        <v/>
      </c>
      <c r="F2457" s="98">
        <f>Retailers_Cap!H1310</f>
        <v/>
      </c>
    </row>
    <row r="2458">
      <c r="C2458" s="13" t="n">
        <v>159</v>
      </c>
      <c r="D2458" s="98">
        <f>Retailers_Cap!F1311</f>
        <v/>
      </c>
      <c r="E2458" s="98">
        <f>Retailers_Cap!G1311</f>
        <v/>
      </c>
      <c r="F2458" s="98">
        <f>Retailers_Cap!H1311</f>
        <v/>
      </c>
    </row>
    <row r="2459">
      <c r="C2459" s="13" t="n">
        <v>160</v>
      </c>
      <c r="D2459" s="98">
        <f>Retailers_Cap!F1312</f>
        <v/>
      </c>
      <c r="E2459" s="98">
        <f>Retailers_Cap!G1312</f>
        <v/>
      </c>
      <c r="F2459" s="98">
        <f>Retailers_Cap!H1312</f>
        <v/>
      </c>
    </row>
    <row r="2460">
      <c r="C2460" s="13" t="n">
        <v>161</v>
      </c>
      <c r="D2460" s="98">
        <f>Retailers_Cap!F1313</f>
        <v/>
      </c>
      <c r="E2460" s="98">
        <f>Retailers_Cap!G1313</f>
        <v/>
      </c>
      <c r="F2460" s="98">
        <f>Retailers_Cap!H1313</f>
        <v/>
      </c>
    </row>
    <row r="2461">
      <c r="C2461" s="13" t="n">
        <v>162</v>
      </c>
      <c r="D2461" s="98">
        <f>Retailers_Cap!F1314</f>
        <v/>
      </c>
      <c r="E2461" s="98">
        <f>Retailers_Cap!G1314</f>
        <v/>
      </c>
      <c r="F2461" s="98">
        <f>Retailers_Cap!H1314</f>
        <v/>
      </c>
    </row>
    <row r="2462">
      <c r="C2462" s="13" t="n">
        <v>163</v>
      </c>
      <c r="D2462" s="98">
        <f>Retailers_Cap!F1315</f>
        <v/>
      </c>
      <c r="E2462" s="98">
        <f>Retailers_Cap!G1315</f>
        <v/>
      </c>
      <c r="F2462" s="98">
        <f>Retailers_Cap!H1315</f>
        <v/>
      </c>
    </row>
    <row r="2463">
      <c r="C2463" s="13" t="n">
        <v>164</v>
      </c>
      <c r="D2463" s="98">
        <f>Retailers_Cap!F1316</f>
        <v/>
      </c>
      <c r="E2463" s="98">
        <f>Retailers_Cap!G1316</f>
        <v/>
      </c>
      <c r="F2463" s="98">
        <f>Retailers_Cap!H1316</f>
        <v/>
      </c>
    </row>
    <row r="2464">
      <c r="C2464" s="13" t="n">
        <v>165</v>
      </c>
      <c r="D2464" s="98">
        <f>Retailers_Cap!F1317</f>
        <v/>
      </c>
      <c r="E2464" s="98">
        <f>Retailers_Cap!G1317</f>
        <v/>
      </c>
      <c r="F2464" s="98">
        <f>Retailers_Cap!H1317</f>
        <v/>
      </c>
    </row>
    <row r="2465">
      <c r="C2465" s="13" t="n">
        <v>166</v>
      </c>
      <c r="D2465" s="98">
        <f>Retailers_Cap!F1318</f>
        <v/>
      </c>
      <c r="E2465" s="98">
        <f>Retailers_Cap!G1318</f>
        <v/>
      </c>
      <c r="F2465" s="98">
        <f>Retailers_Cap!H1318</f>
        <v/>
      </c>
    </row>
    <row r="2466">
      <c r="C2466" s="13" t="n">
        <v>167</v>
      </c>
      <c r="D2466" s="98">
        <f>Retailers_Cap!F1319</f>
        <v/>
      </c>
      <c r="E2466" s="98">
        <f>Retailers_Cap!G1319</f>
        <v/>
      </c>
      <c r="F2466" s="98">
        <f>Retailers_Cap!H1319</f>
        <v/>
      </c>
    </row>
    <row r="2467">
      <c r="C2467" s="13" t="n">
        <v>168</v>
      </c>
      <c r="D2467" s="98">
        <f>Retailers_Cap!F1320</f>
        <v/>
      </c>
      <c r="E2467" s="98">
        <f>Retailers_Cap!G1320</f>
        <v/>
      </c>
      <c r="F2467" s="98">
        <f>Retailers_Cap!H1320</f>
        <v/>
      </c>
    </row>
    <row r="2468">
      <c r="C2468" s="13" t="n">
        <v>169</v>
      </c>
      <c r="D2468" s="98">
        <f>Retailers_Cap!F1321</f>
        <v/>
      </c>
      <c r="E2468" s="98">
        <f>Retailers_Cap!G1321</f>
        <v/>
      </c>
      <c r="F2468" s="98">
        <f>Retailers_Cap!H1321</f>
        <v/>
      </c>
    </row>
    <row r="2469">
      <c r="C2469" s="13" t="n">
        <v>170</v>
      </c>
      <c r="D2469" s="98">
        <f>Retailers_Cap!F1322</f>
        <v/>
      </c>
      <c r="E2469" s="98">
        <f>Retailers_Cap!G1322</f>
        <v/>
      </c>
      <c r="F2469" s="98">
        <f>Retailers_Cap!H1322</f>
        <v/>
      </c>
    </row>
    <row r="2470">
      <c r="C2470" s="13" t="n">
        <v>171</v>
      </c>
      <c r="D2470" s="98">
        <f>Retailers_Cap!F1323</f>
        <v/>
      </c>
      <c r="E2470" s="98">
        <f>Retailers_Cap!G1323</f>
        <v/>
      </c>
      <c r="F2470" s="98">
        <f>Retailers_Cap!H1323</f>
        <v/>
      </c>
    </row>
    <row r="2471">
      <c r="C2471" s="13" t="n">
        <v>172</v>
      </c>
      <c r="D2471" s="98">
        <f>Retailers_Cap!F1324</f>
        <v/>
      </c>
      <c r="E2471" s="98">
        <f>Retailers_Cap!G1324</f>
        <v/>
      </c>
      <c r="F2471" s="98">
        <f>Retailers_Cap!H1324</f>
        <v/>
      </c>
    </row>
    <row r="2472">
      <c r="C2472" s="13" t="n">
        <v>173</v>
      </c>
      <c r="D2472" s="98">
        <f>Retailers_Cap!F1325</f>
        <v/>
      </c>
      <c r="E2472" s="98">
        <f>Retailers_Cap!G1325</f>
        <v/>
      </c>
      <c r="F2472" s="98">
        <f>Retailers_Cap!H1325</f>
        <v/>
      </c>
    </row>
    <row r="2473">
      <c r="C2473" s="13" t="n">
        <v>174</v>
      </c>
      <c r="D2473" s="98">
        <f>Retailers_Cap!F1326</f>
        <v/>
      </c>
      <c r="E2473" s="98">
        <f>Retailers_Cap!G1326</f>
        <v/>
      </c>
      <c r="F2473" s="98">
        <f>Retailers_Cap!H1326</f>
        <v/>
      </c>
    </row>
    <row r="2474">
      <c r="C2474" s="13" t="n">
        <v>175</v>
      </c>
      <c r="D2474" s="98">
        <f>Retailers_Cap!F1327</f>
        <v/>
      </c>
      <c r="E2474" s="98">
        <f>Retailers_Cap!G1327</f>
        <v/>
      </c>
      <c r="F2474" s="98">
        <f>Retailers_Cap!H1327</f>
        <v/>
      </c>
    </row>
    <row r="2475">
      <c r="C2475" s="13" t="n">
        <v>176</v>
      </c>
      <c r="D2475" s="98">
        <f>Retailers_Cap!F1328</f>
        <v/>
      </c>
      <c r="E2475" s="98">
        <f>Retailers_Cap!G1328</f>
        <v/>
      </c>
      <c r="F2475" s="98">
        <f>Retailers_Cap!H1328</f>
        <v/>
      </c>
    </row>
    <row r="2476">
      <c r="C2476" s="13" t="n">
        <v>177</v>
      </c>
      <c r="D2476" s="98">
        <f>Retailers_Cap!F1329</f>
        <v/>
      </c>
      <c r="E2476" s="98">
        <f>Retailers_Cap!G1329</f>
        <v/>
      </c>
      <c r="F2476" s="98">
        <f>Retailers_Cap!H1329</f>
        <v/>
      </c>
    </row>
    <row r="2477">
      <c r="C2477" s="13" t="n">
        <v>178</v>
      </c>
      <c r="D2477" s="98">
        <f>Retailers_Cap!F1330</f>
        <v/>
      </c>
      <c r="E2477" s="98">
        <f>Retailers_Cap!G1330</f>
        <v/>
      </c>
      <c r="F2477" s="98">
        <f>Retailers_Cap!H1330</f>
        <v/>
      </c>
    </row>
    <row r="2478">
      <c r="C2478" s="13" t="n">
        <v>179</v>
      </c>
      <c r="D2478" s="98">
        <f>Retailers_Cap!F1331</f>
        <v/>
      </c>
      <c r="E2478" s="98">
        <f>Retailers_Cap!G1331</f>
        <v/>
      </c>
      <c r="F2478" s="98">
        <f>Retailers_Cap!H1331</f>
        <v/>
      </c>
    </row>
    <row r="2479">
      <c r="C2479" s="13" t="n">
        <v>180</v>
      </c>
      <c r="D2479" s="98">
        <f>Retailers_Cap!F1332</f>
        <v/>
      </c>
      <c r="E2479" s="98">
        <f>Retailers_Cap!G1332</f>
        <v/>
      </c>
      <c r="F2479" s="98">
        <f>Retailers_Cap!H1332</f>
        <v/>
      </c>
    </row>
    <row r="2480">
      <c r="C2480" s="13" t="n">
        <v>181</v>
      </c>
      <c r="D2480" s="98">
        <f>Retailers_Cap!F1333</f>
        <v/>
      </c>
      <c r="E2480" s="98">
        <f>Retailers_Cap!G1333</f>
        <v/>
      </c>
      <c r="F2480" s="98">
        <f>Retailers_Cap!H1333</f>
        <v/>
      </c>
    </row>
    <row r="2481">
      <c r="C2481" s="13" t="n">
        <v>182</v>
      </c>
      <c r="D2481" s="98">
        <f>Retailers_Cap!F1334</f>
        <v/>
      </c>
      <c r="E2481" s="98">
        <f>Retailers_Cap!G1334</f>
        <v/>
      </c>
      <c r="F2481" s="98">
        <f>Retailers_Cap!H1334</f>
        <v/>
      </c>
    </row>
    <row r="2482">
      <c r="C2482" s="13" t="n">
        <v>183</v>
      </c>
      <c r="D2482" s="98">
        <f>Retailers_Cap!F1335</f>
        <v/>
      </c>
      <c r="E2482" s="98">
        <f>Retailers_Cap!G1335</f>
        <v/>
      </c>
      <c r="F2482" s="98">
        <f>Retailers_Cap!H1335</f>
        <v/>
      </c>
    </row>
    <row r="2483">
      <c r="C2483" s="13" t="n">
        <v>184</v>
      </c>
      <c r="D2483" s="98">
        <f>Retailers_Cap!F1336</f>
        <v/>
      </c>
      <c r="E2483" s="98">
        <f>Retailers_Cap!G1336</f>
        <v/>
      </c>
      <c r="F2483" s="98">
        <f>Retailers_Cap!H1336</f>
        <v/>
      </c>
    </row>
    <row r="2484">
      <c r="C2484" s="13" t="n">
        <v>185</v>
      </c>
      <c r="D2484" s="98">
        <f>Retailers_Cap!F1337</f>
        <v/>
      </c>
      <c r="E2484" s="98">
        <f>Retailers_Cap!G1337</f>
        <v/>
      </c>
      <c r="F2484" s="98">
        <f>Retailers_Cap!H1337</f>
        <v/>
      </c>
    </row>
    <row r="2485">
      <c r="C2485" s="13" t="n">
        <v>186</v>
      </c>
      <c r="D2485" s="98">
        <f>Retailers_Cap!F1338</f>
        <v/>
      </c>
      <c r="E2485" s="98">
        <f>Retailers_Cap!G1338</f>
        <v/>
      </c>
      <c r="F2485" s="98">
        <f>Retailers_Cap!H1338</f>
        <v/>
      </c>
    </row>
    <row r="2486">
      <c r="C2486" s="13" t="n">
        <v>187</v>
      </c>
      <c r="D2486" s="98">
        <f>Retailers_Cap!F1339</f>
        <v/>
      </c>
      <c r="E2486" s="98">
        <f>Retailers_Cap!G1339</f>
        <v/>
      </c>
      <c r="F2486" s="98">
        <f>Retailers_Cap!H1339</f>
        <v/>
      </c>
    </row>
    <row r="2487">
      <c r="C2487" s="13" t="n">
        <v>188</v>
      </c>
      <c r="D2487" s="98">
        <f>Retailers_Cap!F1340</f>
        <v/>
      </c>
      <c r="E2487" s="98">
        <f>Retailers_Cap!G1340</f>
        <v/>
      </c>
      <c r="F2487" s="98">
        <f>Retailers_Cap!H1340</f>
        <v/>
      </c>
    </row>
    <row r="2488">
      <c r="C2488" s="13" t="n">
        <v>189</v>
      </c>
      <c r="D2488" s="98">
        <f>Retailers_Cap!F1341</f>
        <v/>
      </c>
      <c r="E2488" s="98">
        <f>Retailers_Cap!G1341</f>
        <v/>
      </c>
      <c r="F2488" s="98">
        <f>Retailers_Cap!H1341</f>
        <v/>
      </c>
    </row>
    <row r="2489">
      <c r="C2489" s="13" t="n">
        <v>190</v>
      </c>
      <c r="D2489" s="98">
        <f>Retailers_Cap!F1342</f>
        <v/>
      </c>
      <c r="E2489" s="98">
        <f>Retailers_Cap!G1342</f>
        <v/>
      </c>
      <c r="F2489" s="98">
        <f>Retailers_Cap!H1342</f>
        <v/>
      </c>
    </row>
    <row r="2490">
      <c r="C2490" s="13" t="n">
        <v>191</v>
      </c>
      <c r="D2490" s="98">
        <f>Retailers_Cap!F1343</f>
        <v/>
      </c>
      <c r="E2490" s="98">
        <f>Retailers_Cap!G1343</f>
        <v/>
      </c>
      <c r="F2490" s="98">
        <f>Retailers_Cap!H1343</f>
        <v/>
      </c>
    </row>
    <row r="2491">
      <c r="C2491" s="13" t="n">
        <v>192</v>
      </c>
      <c r="D2491" s="98">
        <f>Retailers_Cap!F1344</f>
        <v/>
      </c>
      <c r="E2491" s="98">
        <f>Retailers_Cap!G1344</f>
        <v/>
      </c>
      <c r="F2491" s="98">
        <f>Retailers_Cap!H1344</f>
        <v/>
      </c>
    </row>
    <row r="2492">
      <c r="C2492" s="13" t="n">
        <v>193</v>
      </c>
      <c r="D2492" s="98">
        <f>Retailers_Cap!F1345</f>
        <v/>
      </c>
      <c r="E2492" s="98">
        <f>Retailers_Cap!G1345</f>
        <v/>
      </c>
      <c r="F2492" s="98">
        <f>Retailers_Cap!H1345</f>
        <v/>
      </c>
    </row>
    <row r="2493">
      <c r="C2493" s="13" t="n">
        <v>194</v>
      </c>
      <c r="D2493" s="98">
        <f>Retailers_Cap!F1346</f>
        <v/>
      </c>
      <c r="E2493" s="98">
        <f>Retailers_Cap!G1346</f>
        <v/>
      </c>
      <c r="F2493" s="98">
        <f>Retailers_Cap!H1346</f>
        <v/>
      </c>
    </row>
    <row r="2494">
      <c r="C2494" s="13" t="n">
        <v>195</v>
      </c>
      <c r="D2494" s="98">
        <f>Retailers_Cap!F1347</f>
        <v/>
      </c>
      <c r="E2494" s="98">
        <f>Retailers_Cap!G1347</f>
        <v/>
      </c>
      <c r="F2494" s="98">
        <f>Retailers_Cap!H1347</f>
        <v/>
      </c>
    </row>
    <row r="2495">
      <c r="C2495" s="13" t="n">
        <v>196</v>
      </c>
      <c r="D2495" s="98">
        <f>Retailers_Cap!F1348</f>
        <v/>
      </c>
      <c r="E2495" s="98">
        <f>Retailers_Cap!G1348</f>
        <v/>
      </c>
      <c r="F2495" s="98">
        <f>Retailers_Cap!H1348</f>
        <v/>
      </c>
    </row>
    <row r="2496">
      <c r="C2496" s="13" t="n">
        <v>197</v>
      </c>
      <c r="D2496" s="98">
        <f>Retailers_Cap!F1349</f>
        <v/>
      </c>
      <c r="E2496" s="98">
        <f>Retailers_Cap!G1349</f>
        <v/>
      </c>
      <c r="F2496" s="98">
        <f>Retailers_Cap!H1349</f>
        <v/>
      </c>
    </row>
    <row r="2497">
      <c r="C2497" s="13" t="n">
        <v>198</v>
      </c>
      <c r="D2497" s="98">
        <f>Retailers_Cap!F1350</f>
        <v/>
      </c>
      <c r="E2497" s="98">
        <f>Retailers_Cap!G1350</f>
        <v/>
      </c>
      <c r="F2497" s="98">
        <f>Retailers_Cap!H1350</f>
        <v/>
      </c>
    </row>
    <row r="2499">
      <c r="B2499" s="18" t="inlineStr">
        <is>
          <t>Min Rep</t>
        </is>
      </c>
      <c r="C2499" s="18" t="inlineStr">
        <is>
          <t>2*ELTr-RunOutTimer</t>
        </is>
      </c>
      <c r="D2499" s="13" t="n">
        <v>22</v>
      </c>
      <c r="E2499" s="13" t="n">
        <v>23</v>
      </c>
      <c r="F2499" s="13" t="n">
        <v>24</v>
      </c>
    </row>
    <row r="2500">
      <c r="B2500" s="18" t="n"/>
      <c r="C2500" s="13" t="n">
        <v>9</v>
      </c>
      <c r="D2500" s="98">
        <f>IF(D1924&lt;0,"inexhaustible",(2*D4-D1924))</f>
        <v/>
      </c>
      <c r="E2500" s="98">
        <f>IF(E1924&lt;0,"inexhaustible",(2*E4-E1924))</f>
        <v/>
      </c>
      <c r="F2500" s="98">
        <f>IF(F1924&lt;0,"inexhaustible",(2*F4-F1924))</f>
        <v/>
      </c>
    </row>
    <row r="2501">
      <c r="B2501" s="18" t="n"/>
      <c r="C2501" s="13" t="n">
        <v>10</v>
      </c>
      <c r="D2501" s="98">
        <f>IF(D1925&lt;0,"inexhaustible",(2*D5-D1925))</f>
        <v/>
      </c>
      <c r="E2501" s="98">
        <f>IF(E1925&lt;0,"inexhaustible",(2*E5-E1925))</f>
        <v/>
      </c>
      <c r="F2501" s="98">
        <f>IF(F1925&lt;0,"inexhaustible",(2*F5-F1925))</f>
        <v/>
      </c>
    </row>
    <row r="2502">
      <c r="C2502" s="13" t="n">
        <v>11</v>
      </c>
      <c r="D2502" s="98">
        <f>IF(D1926&lt;0,"inexhaustible",(2*D6-D1926))</f>
        <v/>
      </c>
      <c r="E2502" s="98">
        <f>IF(E1926&lt;0,"inexhaustible",(2*E6-E1926))</f>
        <v/>
      </c>
      <c r="F2502" s="98">
        <f>IF(F1926&lt;0,"inexhaustible",(2*F6-F1926))</f>
        <v/>
      </c>
    </row>
    <row r="2503">
      <c r="C2503" s="13" t="n">
        <v>12</v>
      </c>
      <c r="D2503" s="98">
        <f>IF(D1927&lt;0,"inexhaustible",(2*D7-D1927))</f>
        <v/>
      </c>
      <c r="E2503" s="98">
        <f>IF(E1927&lt;0,"inexhaustible",(2*E7-E1927))</f>
        <v/>
      </c>
      <c r="F2503" s="98">
        <f>IF(F1927&lt;0,"inexhaustible",(2*F7-F1927))</f>
        <v/>
      </c>
      <c r="I2503" s="18" t="n"/>
      <c r="K2503" s="98" t="n"/>
    </row>
    <row r="2504">
      <c r="C2504" s="13" t="n">
        <v>13</v>
      </c>
      <c r="D2504" s="98">
        <f>IF(D1928&lt;0,"inexhaustible",(2*D8-D1928))</f>
        <v/>
      </c>
      <c r="E2504" s="98">
        <f>IF(E1928&lt;0,"inexhaustible",(2*E8-E1928))</f>
        <v/>
      </c>
      <c r="F2504" s="98">
        <f>IF(F1928&lt;0,"inexhaustible",(2*F8-F1928))</f>
        <v/>
      </c>
      <c r="I2504" s="18" t="n"/>
      <c r="J2504" s="18" t="n"/>
      <c r="K2504" s="18" t="n"/>
    </row>
    <row r="2505">
      <c r="C2505" s="13" t="n">
        <v>14</v>
      </c>
      <c r="D2505" s="98">
        <f>IF(D1929&lt;0,"inexhaustible",(2*D9-D1929))</f>
        <v/>
      </c>
      <c r="E2505" s="98">
        <f>IF(E1929&lt;0,"inexhaustible",(2*E9-E1929))</f>
        <v/>
      </c>
      <c r="F2505" s="98">
        <f>IF(F1929&lt;0,"inexhaustible",(2*F9-F1929))</f>
        <v/>
      </c>
    </row>
    <row r="2506">
      <c r="C2506" s="13" t="n">
        <v>15</v>
      </c>
      <c r="D2506" s="98">
        <f>IF(D1930&lt;0,"inexhaustible",(2*D10-D1930))</f>
        <v/>
      </c>
      <c r="E2506" s="98">
        <f>IF(E1930&lt;0,"inexhaustible",(2*E10-E1930))</f>
        <v/>
      </c>
      <c r="F2506" s="98">
        <f>IF(F1930&lt;0,"inexhaustible",(2*F10-F1930))</f>
        <v/>
      </c>
    </row>
    <row r="2507">
      <c r="C2507" s="13" t="n">
        <v>16</v>
      </c>
      <c r="D2507" s="98">
        <f>IF(D1931&lt;0,"inexhaustible",(2*D11-D1931))</f>
        <v/>
      </c>
      <c r="E2507" s="98">
        <f>IF(E1931&lt;0,"inexhaustible",(2*E11-E1931))</f>
        <v/>
      </c>
      <c r="F2507" s="98">
        <f>IF(F1931&lt;0,"inexhaustible",(2*F11-F1931))</f>
        <v/>
      </c>
    </row>
    <row r="2508">
      <c r="C2508" s="13" t="n">
        <v>17</v>
      </c>
      <c r="D2508" s="98">
        <f>IF(D1932&lt;0,"inexhaustible",(2*D12-D1932))</f>
        <v/>
      </c>
      <c r="E2508" s="98">
        <f>IF(E1932&lt;0,"inexhaustible",(2*E12-E1932))</f>
        <v/>
      </c>
      <c r="F2508" s="98">
        <f>IF(F1932&lt;0,"inexhaustible",(2*F12-F1932))</f>
        <v/>
      </c>
      <c r="I2508" s="18" t="n"/>
      <c r="K2508" s="98" t="n"/>
    </row>
    <row r="2509">
      <c r="C2509" s="13" t="n">
        <v>18</v>
      </c>
      <c r="D2509" s="98">
        <f>IF(D1933&lt;0,"inexhaustible",(2*D13-D1933))</f>
        <v/>
      </c>
      <c r="E2509" s="98">
        <f>IF(E1933&lt;0,"inexhaustible",(2*E13-E1933))</f>
        <v/>
      </c>
      <c r="F2509" s="98">
        <f>IF(F1933&lt;0,"inexhaustible",(2*F13-F1933))</f>
        <v/>
      </c>
      <c r="K2509" s="18" t="n"/>
    </row>
    <row r="2510">
      <c r="C2510" s="13" t="n">
        <v>19</v>
      </c>
      <c r="D2510" s="98">
        <f>IF(D1934&lt;0,"inexhaustible",(2*D14-D1934))</f>
        <v/>
      </c>
      <c r="E2510" s="98">
        <f>IF(E1934&lt;0,"inexhaustible",(2*E14-E1934))</f>
        <v/>
      </c>
      <c r="F2510" s="98">
        <f>IF(F1934&lt;0,"inexhaustible",(2*F14-F1934))</f>
        <v/>
      </c>
      <c r="I2510" s="18" t="n"/>
      <c r="J2510" s="18" t="n"/>
      <c r="K2510" s="18" t="n"/>
    </row>
    <row r="2511">
      <c r="C2511" s="13" t="n">
        <v>20</v>
      </c>
      <c r="D2511" s="98">
        <f>IF(D1935&lt;0,"inexhaustible",(2*D15-D1935))</f>
        <v/>
      </c>
      <c r="E2511" s="98">
        <f>IF(E1935&lt;0,"inexhaustible",(2*E15-E1935))</f>
        <v/>
      </c>
      <c r="F2511" s="98">
        <f>IF(F1935&lt;0,"inexhaustible",(2*F15-F1935))</f>
        <v/>
      </c>
    </row>
    <row r="2512">
      <c r="C2512" s="13" t="n">
        <v>21</v>
      </c>
      <c r="D2512" s="98">
        <f>IF(D1936&lt;0,"inexhaustible",(2*D16-D1936))</f>
        <v/>
      </c>
      <c r="E2512" s="98">
        <f>IF(E1936&lt;0,"inexhaustible",(2*E16-E1936))</f>
        <v/>
      </c>
      <c r="F2512" s="98">
        <f>IF(F1936&lt;0,"inexhaustible",(2*F16-F1936))</f>
        <v/>
      </c>
    </row>
    <row r="2513">
      <c r="C2513" s="13" t="n">
        <v>22</v>
      </c>
      <c r="D2513" s="98">
        <f>IF(D1937&lt;0,"inexhaustible",(2*D17-D1937))</f>
        <v/>
      </c>
      <c r="E2513" s="98">
        <f>IF(E1937&lt;0,"inexhaustible",(2*E17-E1937))</f>
        <v/>
      </c>
      <c r="F2513" s="98">
        <f>IF(F1937&lt;0,"inexhaustible",(2*F17-F1937))</f>
        <v/>
      </c>
    </row>
    <row r="2514">
      <c r="C2514" s="13" t="n">
        <v>23</v>
      </c>
      <c r="D2514" s="98">
        <f>IF(D1938&lt;0,"inexhaustible",(2*D18-D1938))</f>
        <v/>
      </c>
      <c r="E2514" s="98">
        <f>IF(E1938&lt;0,"inexhaustible",(2*E18-E1938))</f>
        <v/>
      </c>
      <c r="F2514" s="98">
        <f>IF(F1938&lt;0,"inexhaustible",(2*F18-F1938))</f>
        <v/>
      </c>
    </row>
    <row r="2515">
      <c r="C2515" s="13" t="n">
        <v>24</v>
      </c>
      <c r="D2515" s="98">
        <f>IF(D1939&lt;0,"inexhaustible",(2*D19-D1939))</f>
        <v/>
      </c>
      <c r="E2515" s="98">
        <f>IF(E1939&lt;0,"inexhaustible",(2*E19-E1939))</f>
        <v/>
      </c>
      <c r="F2515" s="98">
        <f>IF(F1939&lt;0,"inexhaustible",(2*F19-F1939))</f>
        <v/>
      </c>
    </row>
    <row r="2516">
      <c r="C2516" s="13" t="n">
        <v>25</v>
      </c>
      <c r="D2516" s="98">
        <f>IF(D1940&lt;0,"inexhaustible",(2*D20-D1940))</f>
        <v/>
      </c>
      <c r="E2516" s="98">
        <f>IF(E1940&lt;0,"inexhaustible",(2*E20-E1940))</f>
        <v/>
      </c>
      <c r="F2516" s="98">
        <f>IF(F1940&lt;0,"inexhaustible",(2*F20-F1940))</f>
        <v/>
      </c>
    </row>
    <row r="2517">
      <c r="C2517" s="13" t="n">
        <v>26</v>
      </c>
      <c r="D2517" s="98">
        <f>IF(D1941&lt;0,"inexhaustible",(2*D21-D1941))</f>
        <v/>
      </c>
      <c r="E2517" s="98">
        <f>IF(E1941&lt;0,"inexhaustible",(2*E21-E1941))</f>
        <v/>
      </c>
      <c r="F2517" s="98">
        <f>IF(F1941&lt;0,"inexhaustible",(2*F21-F1941))</f>
        <v/>
      </c>
    </row>
    <row r="2518">
      <c r="C2518" s="13" t="n">
        <v>27</v>
      </c>
      <c r="D2518" s="98">
        <f>IF(D1942&lt;0,"inexhaustible",(2*D22-D1942))</f>
        <v/>
      </c>
      <c r="E2518" s="98">
        <f>IF(E1942&lt;0,"inexhaustible",(2*E22-E1942))</f>
        <v/>
      </c>
      <c r="F2518" s="98">
        <f>IF(F1942&lt;0,"inexhaustible",(2*F22-F1942))</f>
        <v/>
      </c>
    </row>
    <row r="2519">
      <c r="C2519" s="13" t="n">
        <v>28</v>
      </c>
      <c r="D2519" s="98">
        <f>IF(D1943&lt;0,"inexhaustible",(2*D23-D1943))</f>
        <v/>
      </c>
      <c r="E2519" s="98">
        <f>IF(E1943&lt;0,"inexhaustible",(2*E23-E1943))</f>
        <v/>
      </c>
      <c r="F2519" s="98">
        <f>IF(F1943&lt;0,"inexhaustible",(2*F23-F1943))</f>
        <v/>
      </c>
    </row>
    <row r="2520">
      <c r="C2520" s="13" t="n">
        <v>29</v>
      </c>
      <c r="D2520" s="98">
        <f>IF(D1944&lt;0,"inexhaustible",(2*D24-D1944))</f>
        <v/>
      </c>
      <c r="E2520" s="98">
        <f>IF(E1944&lt;0,"inexhaustible",(2*E24-E1944))</f>
        <v/>
      </c>
      <c r="F2520" s="98">
        <f>IF(F1944&lt;0,"inexhaustible",(2*F24-F1944))</f>
        <v/>
      </c>
    </row>
    <row r="2521">
      <c r="C2521" s="13" t="n">
        <v>30</v>
      </c>
      <c r="D2521" s="98">
        <f>IF(D1945&lt;0,"inexhaustible",(2*D25-D1945))</f>
        <v/>
      </c>
      <c r="E2521" s="98">
        <f>IF(E1945&lt;0,"inexhaustible",(2*E25-E1945))</f>
        <v/>
      </c>
      <c r="F2521" s="98">
        <f>IF(F1945&lt;0,"inexhaustible",(2*F25-F1945))</f>
        <v/>
      </c>
    </row>
    <row r="2522">
      <c r="C2522" s="13" t="n">
        <v>31</v>
      </c>
      <c r="D2522" s="98">
        <f>IF(D1946&lt;0,"inexhaustible",(2*D26-D1946))</f>
        <v/>
      </c>
      <c r="E2522" s="98">
        <f>IF(E1946&lt;0,"inexhaustible",(2*E26-E1946))</f>
        <v/>
      </c>
      <c r="F2522" s="98">
        <f>IF(F1946&lt;0,"inexhaustible",(2*F26-F1946))</f>
        <v/>
      </c>
    </row>
    <row r="2523">
      <c r="C2523" s="13" t="n">
        <v>32</v>
      </c>
      <c r="D2523" s="98">
        <f>IF(D1947&lt;0,"inexhaustible",(2*D27-D1947))</f>
        <v/>
      </c>
      <c r="E2523" s="98">
        <f>IF(E1947&lt;0,"inexhaustible",(2*E27-E1947))</f>
        <v/>
      </c>
      <c r="F2523" s="98">
        <f>IF(F1947&lt;0,"inexhaustible",(2*F27-F1947))</f>
        <v/>
      </c>
    </row>
    <row r="2524">
      <c r="C2524" s="13" t="n">
        <v>33</v>
      </c>
      <c r="D2524" s="98">
        <f>IF(D1948&lt;0,"inexhaustible",(2*D28-D1948))</f>
        <v/>
      </c>
      <c r="E2524" s="98">
        <f>IF(E1948&lt;0,"inexhaustible",(2*E28-E1948))</f>
        <v/>
      </c>
      <c r="F2524" s="98">
        <f>IF(F1948&lt;0,"inexhaustible",(2*F28-F1948))</f>
        <v/>
      </c>
    </row>
    <row r="2525">
      <c r="C2525" s="13" t="n">
        <v>34</v>
      </c>
      <c r="D2525" s="98">
        <f>IF(D1949&lt;0,"inexhaustible",(2*D29-D1949))</f>
        <v/>
      </c>
      <c r="E2525" s="98">
        <f>IF(E1949&lt;0,"inexhaustible",(2*E29-E1949))</f>
        <v/>
      </c>
      <c r="F2525" s="98">
        <f>IF(F1949&lt;0,"inexhaustible",(2*F29-F1949))</f>
        <v/>
      </c>
    </row>
    <row r="2526">
      <c r="C2526" s="13" t="n">
        <v>35</v>
      </c>
      <c r="D2526" s="98">
        <f>IF(D1950&lt;0,"inexhaustible",(2*D30-D1950))</f>
        <v/>
      </c>
      <c r="E2526" s="98">
        <f>IF(E1950&lt;0,"inexhaustible",(2*E30-E1950))</f>
        <v/>
      </c>
      <c r="F2526" s="98">
        <f>IF(F1950&lt;0,"inexhaustible",(2*F30-F1950))</f>
        <v/>
      </c>
    </row>
    <row r="2527">
      <c r="C2527" s="13" t="n">
        <v>36</v>
      </c>
      <c r="D2527" s="98">
        <f>IF(D1951&lt;0,"inexhaustible",(2*D31-D1951))</f>
        <v/>
      </c>
      <c r="E2527" s="98">
        <f>IF(E1951&lt;0,"inexhaustible",(2*E31-E1951))</f>
        <v/>
      </c>
      <c r="F2527" s="98">
        <f>IF(F1951&lt;0,"inexhaustible",(2*F31-F1951))</f>
        <v/>
      </c>
    </row>
    <row r="2528">
      <c r="C2528" s="13" t="n">
        <v>37</v>
      </c>
      <c r="D2528" s="98">
        <f>IF(D1952&lt;0,"inexhaustible",(2*D32-D1952))</f>
        <v/>
      </c>
      <c r="E2528" s="98">
        <f>IF(E1952&lt;0,"inexhaustible",(2*E32-E1952))</f>
        <v/>
      </c>
      <c r="F2528" s="98">
        <f>IF(F1952&lt;0,"inexhaustible",(2*F32-F1952))</f>
        <v/>
      </c>
    </row>
    <row r="2529">
      <c r="C2529" s="13" t="n">
        <v>38</v>
      </c>
      <c r="D2529" s="98">
        <f>IF(D1953&lt;0,"inexhaustible",(2*D33-D1953))</f>
        <v/>
      </c>
      <c r="E2529" s="98">
        <f>IF(E1953&lt;0,"inexhaustible",(2*E33-E1953))</f>
        <v/>
      </c>
      <c r="F2529" s="98">
        <f>IF(F1953&lt;0,"inexhaustible",(2*F33-F1953))</f>
        <v/>
      </c>
    </row>
    <row r="2530">
      <c r="C2530" s="13" t="n">
        <v>39</v>
      </c>
      <c r="D2530" s="98">
        <f>IF(D1954&lt;0,"inexhaustible",(2*D34-D1954))</f>
        <v/>
      </c>
      <c r="E2530" s="98">
        <f>IF(E1954&lt;0,"inexhaustible",(2*E34-E1954))</f>
        <v/>
      </c>
      <c r="F2530" s="98">
        <f>IF(F1954&lt;0,"inexhaustible",(2*F34-F1954))</f>
        <v/>
      </c>
    </row>
    <row r="2531">
      <c r="C2531" s="13" t="n">
        <v>40</v>
      </c>
      <c r="D2531" s="98">
        <f>IF(D1955&lt;0,"inexhaustible",(2*D35-D1955))</f>
        <v/>
      </c>
      <c r="E2531" s="98">
        <f>IF(E1955&lt;0,"inexhaustible",(2*E35-E1955))</f>
        <v/>
      </c>
      <c r="F2531" s="98">
        <f>IF(F1955&lt;0,"inexhaustible",(2*F35-F1955))</f>
        <v/>
      </c>
    </row>
    <row r="2532">
      <c r="C2532" s="13" t="n">
        <v>41</v>
      </c>
      <c r="D2532" s="98">
        <f>IF(D1956&lt;0,"inexhaustible",(2*D36-D1956))</f>
        <v/>
      </c>
      <c r="E2532" s="98">
        <f>IF(E1956&lt;0,"inexhaustible",(2*E36-E1956))</f>
        <v/>
      </c>
      <c r="F2532" s="98">
        <f>IF(F1956&lt;0,"inexhaustible",(2*F36-F1956))</f>
        <v/>
      </c>
    </row>
    <row r="2533">
      <c r="C2533" s="13" t="n">
        <v>42</v>
      </c>
      <c r="D2533" s="98">
        <f>IF(D1957&lt;0,"inexhaustible",(2*D37-D1957))</f>
        <v/>
      </c>
      <c r="E2533" s="98">
        <f>IF(E1957&lt;0,"inexhaustible",(2*E37-E1957))</f>
        <v/>
      </c>
      <c r="F2533" s="98">
        <f>IF(F1957&lt;0,"inexhaustible",(2*F37-F1957))</f>
        <v/>
      </c>
    </row>
    <row r="2534">
      <c r="C2534" s="13" t="n">
        <v>43</v>
      </c>
      <c r="D2534" s="98">
        <f>IF(D1958&lt;0,"inexhaustible",(2*D38-D1958))</f>
        <v/>
      </c>
      <c r="E2534" s="98">
        <f>IF(E1958&lt;0,"inexhaustible",(2*E38-E1958))</f>
        <v/>
      </c>
      <c r="F2534" s="98">
        <f>IF(F1958&lt;0,"inexhaustible",(2*F38-F1958))</f>
        <v/>
      </c>
    </row>
    <row r="2535">
      <c r="C2535" s="13" t="n">
        <v>44</v>
      </c>
      <c r="D2535" s="98">
        <f>IF(D1959&lt;0,"inexhaustible",(2*D39-D1959))</f>
        <v/>
      </c>
      <c r="E2535" s="98">
        <f>IF(E1959&lt;0,"inexhaustible",(2*E39-E1959))</f>
        <v/>
      </c>
      <c r="F2535" s="98">
        <f>IF(F1959&lt;0,"inexhaustible",(2*F39-F1959))</f>
        <v/>
      </c>
    </row>
    <row r="2536">
      <c r="C2536" s="13" t="n">
        <v>45</v>
      </c>
      <c r="D2536" s="98">
        <f>IF(D1960&lt;0,"inexhaustible",(2*D40-D1960))</f>
        <v/>
      </c>
      <c r="E2536" s="98">
        <f>IF(E1960&lt;0,"inexhaustible",(2*E40-E1960))</f>
        <v/>
      </c>
      <c r="F2536" s="98">
        <f>IF(F1960&lt;0,"inexhaustible",(2*F40-F1960))</f>
        <v/>
      </c>
    </row>
    <row r="2537">
      <c r="C2537" s="13" t="n">
        <v>46</v>
      </c>
      <c r="D2537" s="98">
        <f>IF(D1961&lt;0,"inexhaustible",(2*D41-D1961))</f>
        <v/>
      </c>
      <c r="E2537" s="98">
        <f>IF(E1961&lt;0,"inexhaustible",(2*E41-E1961))</f>
        <v/>
      </c>
      <c r="F2537" s="98">
        <f>IF(F1961&lt;0,"inexhaustible",(2*F41-F1961))</f>
        <v/>
      </c>
    </row>
    <row r="2538">
      <c r="C2538" s="13" t="n">
        <v>47</v>
      </c>
      <c r="D2538" s="98">
        <f>IF(D1962&lt;0,"inexhaustible",(2*D42-D1962))</f>
        <v/>
      </c>
      <c r="E2538" s="98">
        <f>IF(E1962&lt;0,"inexhaustible",(2*E42-E1962))</f>
        <v/>
      </c>
      <c r="F2538" s="98">
        <f>IF(F1962&lt;0,"inexhaustible",(2*F42-F1962))</f>
        <v/>
      </c>
    </row>
    <row r="2539">
      <c r="C2539" s="13" t="n">
        <v>48</v>
      </c>
      <c r="D2539" s="98">
        <f>IF(D1963&lt;0,"inexhaustible",(2*D43-D1963))</f>
        <v/>
      </c>
      <c r="E2539" s="98">
        <f>IF(E1963&lt;0,"inexhaustible",(2*E43-E1963))</f>
        <v/>
      </c>
      <c r="F2539" s="98">
        <f>IF(F1963&lt;0,"inexhaustible",(2*F43-F1963))</f>
        <v/>
      </c>
    </row>
    <row r="2540">
      <c r="C2540" s="13" t="n">
        <v>49</v>
      </c>
      <c r="D2540" s="98">
        <f>IF(D1964&lt;0,"inexhaustible",(2*D44-D1964))</f>
        <v/>
      </c>
      <c r="E2540" s="98">
        <f>IF(E1964&lt;0,"inexhaustible",(2*E44-E1964))</f>
        <v/>
      </c>
      <c r="F2540" s="98">
        <f>IF(F1964&lt;0,"inexhaustible",(2*F44-F1964))</f>
        <v/>
      </c>
    </row>
    <row r="2541">
      <c r="C2541" s="13" t="n">
        <v>50</v>
      </c>
      <c r="D2541" s="98">
        <f>IF(D1965&lt;0,"inexhaustible",(2*D45-D1965))</f>
        <v/>
      </c>
      <c r="E2541" s="98">
        <f>IF(E1965&lt;0,"inexhaustible",(2*E45-E1965))</f>
        <v/>
      </c>
      <c r="F2541" s="98">
        <f>IF(F1965&lt;0,"inexhaustible",(2*F45-F1965))</f>
        <v/>
      </c>
    </row>
    <row r="2542">
      <c r="C2542" s="13" t="n">
        <v>51</v>
      </c>
      <c r="D2542" s="98">
        <f>IF(D1966&lt;0,"inexhaustible",(2*D46-D1966))</f>
        <v/>
      </c>
      <c r="E2542" s="98">
        <f>IF(E1966&lt;0,"inexhaustible",(2*E46-E1966))</f>
        <v/>
      </c>
      <c r="F2542" s="98">
        <f>IF(F1966&lt;0,"inexhaustible",(2*F46-F1966))</f>
        <v/>
      </c>
    </row>
    <row r="2543">
      <c r="C2543" s="13" t="n">
        <v>52</v>
      </c>
      <c r="D2543" s="98">
        <f>IF(D1967&lt;0,"inexhaustible",(2*D47-D1967))</f>
        <v/>
      </c>
      <c r="E2543" s="98">
        <f>IF(E1967&lt;0,"inexhaustible",(2*E47-E1967))</f>
        <v/>
      </c>
      <c r="F2543" s="98">
        <f>IF(F1967&lt;0,"inexhaustible",(2*F47-F1967))</f>
        <v/>
      </c>
    </row>
    <row r="2544">
      <c r="C2544" s="13" t="n">
        <v>53</v>
      </c>
      <c r="D2544" s="98">
        <f>IF(D1968&lt;0,"inexhaustible",(2*D48-D1968))</f>
        <v/>
      </c>
      <c r="E2544" s="98">
        <f>IF(E1968&lt;0,"inexhaustible",(2*E48-E1968))</f>
        <v/>
      </c>
      <c r="F2544" s="98">
        <f>IF(F1968&lt;0,"inexhaustible",(2*F48-F1968))</f>
        <v/>
      </c>
    </row>
    <row r="2545">
      <c r="C2545" s="13" t="n">
        <v>54</v>
      </c>
      <c r="D2545" s="98">
        <f>IF(D1969&lt;0,"inexhaustible",(2*D49-D1969))</f>
        <v/>
      </c>
      <c r="E2545" s="98">
        <f>IF(E1969&lt;0,"inexhaustible",(2*E49-E1969))</f>
        <v/>
      </c>
      <c r="F2545" s="98">
        <f>IF(F1969&lt;0,"inexhaustible",(2*F49-F1969))</f>
        <v/>
      </c>
    </row>
    <row r="2546">
      <c r="C2546" s="13" t="n">
        <v>55</v>
      </c>
      <c r="D2546" s="98">
        <f>IF(D1970&lt;0,"inexhaustible",(2*D50-D1970))</f>
        <v/>
      </c>
      <c r="E2546" s="98">
        <f>IF(E1970&lt;0,"inexhaustible",(2*E50-E1970))</f>
        <v/>
      </c>
      <c r="F2546" s="98">
        <f>IF(F1970&lt;0,"inexhaustible",(2*F50-F1970))</f>
        <v/>
      </c>
    </row>
    <row r="2547">
      <c r="C2547" s="13" t="n">
        <v>56</v>
      </c>
      <c r="D2547" s="98">
        <f>IF(D1971&lt;0,"inexhaustible",(2*D51-D1971))</f>
        <v/>
      </c>
      <c r="E2547" s="98">
        <f>IF(E1971&lt;0,"inexhaustible",(2*E51-E1971))</f>
        <v/>
      </c>
      <c r="F2547" s="98">
        <f>IF(F1971&lt;0,"inexhaustible",(2*F51-F1971))</f>
        <v/>
      </c>
    </row>
    <row r="2548">
      <c r="C2548" s="13" t="n">
        <v>57</v>
      </c>
      <c r="D2548" s="98">
        <f>IF(D1972&lt;0,"inexhaustible",(2*D52-D1972))</f>
        <v/>
      </c>
      <c r="E2548" s="98">
        <f>IF(E1972&lt;0,"inexhaustible",(2*E52-E1972))</f>
        <v/>
      </c>
      <c r="F2548" s="98">
        <f>IF(F1972&lt;0,"inexhaustible",(2*F52-F1972))</f>
        <v/>
      </c>
    </row>
    <row r="2549">
      <c r="C2549" s="13" t="n">
        <v>58</v>
      </c>
      <c r="D2549" s="98">
        <f>IF(D1973&lt;0,"inexhaustible",(2*D53-D1973))</f>
        <v/>
      </c>
      <c r="E2549" s="98">
        <f>IF(E1973&lt;0,"inexhaustible",(2*E53-E1973))</f>
        <v/>
      </c>
      <c r="F2549" s="98">
        <f>IF(F1973&lt;0,"inexhaustible",(2*F53-F1973))</f>
        <v/>
      </c>
    </row>
    <row r="2550">
      <c r="C2550" s="13" t="n">
        <v>59</v>
      </c>
      <c r="D2550" s="98">
        <f>IF(D1974&lt;0,"inexhaustible",(2*D54-D1974))</f>
        <v/>
      </c>
      <c r="E2550" s="98">
        <f>IF(E1974&lt;0,"inexhaustible",(2*E54-E1974))</f>
        <v/>
      </c>
      <c r="F2550" s="98">
        <f>IF(F1974&lt;0,"inexhaustible",(2*F54-F1974))</f>
        <v/>
      </c>
    </row>
    <row r="2551">
      <c r="C2551" s="13" t="n">
        <v>60</v>
      </c>
      <c r="D2551" s="98">
        <f>IF(D1975&lt;0,"inexhaustible",(2*D55-D1975))</f>
        <v/>
      </c>
      <c r="E2551" s="98">
        <f>IF(E1975&lt;0,"inexhaustible",(2*E55-E1975))</f>
        <v/>
      </c>
      <c r="F2551" s="98">
        <f>IF(F1975&lt;0,"inexhaustible",(2*F55-F1975))</f>
        <v/>
      </c>
    </row>
    <row r="2552">
      <c r="C2552" s="13" t="n">
        <v>61</v>
      </c>
      <c r="D2552" s="98">
        <f>IF(D1976&lt;0,"inexhaustible",(2*D56-D1976))</f>
        <v/>
      </c>
      <c r="E2552" s="98">
        <f>IF(E1976&lt;0,"inexhaustible",(2*E56-E1976))</f>
        <v/>
      </c>
      <c r="F2552" s="98">
        <f>IF(F1976&lt;0,"inexhaustible",(2*F56-F1976))</f>
        <v/>
      </c>
    </row>
    <row r="2553">
      <c r="C2553" s="13" t="n">
        <v>62</v>
      </c>
      <c r="D2553" s="98">
        <f>IF(D1977&lt;0,"inexhaustible",(2*D57-D1977))</f>
        <v/>
      </c>
      <c r="E2553" s="98">
        <f>IF(E1977&lt;0,"inexhaustible",(2*E57-E1977))</f>
        <v/>
      </c>
      <c r="F2553" s="98">
        <f>IF(F1977&lt;0,"inexhaustible",(2*F57-F1977))</f>
        <v/>
      </c>
    </row>
    <row r="2554">
      <c r="C2554" s="13" t="n">
        <v>63</v>
      </c>
      <c r="D2554" s="98">
        <f>IF(D1978&lt;0,"inexhaustible",(2*D58-D1978))</f>
        <v/>
      </c>
      <c r="E2554" s="98">
        <f>IF(E1978&lt;0,"inexhaustible",(2*E58-E1978))</f>
        <v/>
      </c>
      <c r="F2554" s="98">
        <f>IF(F1978&lt;0,"inexhaustible",(2*F58-F1978))</f>
        <v/>
      </c>
    </row>
    <row r="2555">
      <c r="C2555" s="13" t="n">
        <v>64</v>
      </c>
      <c r="D2555" s="98">
        <f>IF(D1979&lt;0,"inexhaustible",(2*D59-D1979))</f>
        <v/>
      </c>
      <c r="E2555" s="98">
        <f>IF(E1979&lt;0,"inexhaustible",(2*E59-E1979))</f>
        <v/>
      </c>
      <c r="F2555" s="98">
        <f>IF(F1979&lt;0,"inexhaustible",(2*F59-F1979))</f>
        <v/>
      </c>
    </row>
    <row r="2556">
      <c r="C2556" s="13" t="n">
        <v>65</v>
      </c>
      <c r="D2556" s="98">
        <f>IF(D1980&lt;0,"inexhaustible",(2*D60-D1980))</f>
        <v/>
      </c>
      <c r="E2556" s="98">
        <f>IF(E1980&lt;0,"inexhaustible",(2*E60-E1980))</f>
        <v/>
      </c>
      <c r="F2556" s="98">
        <f>IF(F1980&lt;0,"inexhaustible",(2*F60-F1980))</f>
        <v/>
      </c>
    </row>
    <row r="2557">
      <c r="C2557" s="13" t="n">
        <v>66</v>
      </c>
      <c r="D2557" s="98">
        <f>IF(D1981&lt;0,"inexhaustible",(2*D61-D1981))</f>
        <v/>
      </c>
      <c r="E2557" s="98">
        <f>IF(E1981&lt;0,"inexhaustible",(2*E61-E1981))</f>
        <v/>
      </c>
      <c r="F2557" s="98">
        <f>IF(F1981&lt;0,"inexhaustible",(2*F61-F1981))</f>
        <v/>
      </c>
    </row>
    <row r="2558">
      <c r="C2558" s="13" t="n">
        <v>67</v>
      </c>
      <c r="D2558" s="98">
        <f>IF(D1982&lt;0,"inexhaustible",(2*D62-D1982))</f>
        <v/>
      </c>
      <c r="E2558" s="98">
        <f>IF(E1982&lt;0,"inexhaustible",(2*E62-E1982))</f>
        <v/>
      </c>
      <c r="F2558" s="98">
        <f>IF(F1982&lt;0,"inexhaustible",(2*F62-F1982))</f>
        <v/>
      </c>
    </row>
    <row r="2559">
      <c r="C2559" s="13" t="n">
        <v>68</v>
      </c>
      <c r="D2559" s="98">
        <f>IF(D1983&lt;0,"inexhaustible",(2*D63-D1983))</f>
        <v/>
      </c>
      <c r="E2559" s="98">
        <f>IF(E1983&lt;0,"inexhaustible",(2*E63-E1983))</f>
        <v/>
      </c>
      <c r="F2559" s="98">
        <f>IF(F1983&lt;0,"inexhaustible",(2*F63-F1983))</f>
        <v/>
      </c>
    </row>
    <row r="2560">
      <c r="C2560" s="13" t="n">
        <v>69</v>
      </c>
      <c r="D2560" s="98">
        <f>IF(D1984&lt;0,"inexhaustible",(2*D64-D1984))</f>
        <v/>
      </c>
      <c r="E2560" s="98">
        <f>IF(E1984&lt;0,"inexhaustible",(2*E64-E1984))</f>
        <v/>
      </c>
      <c r="F2560" s="98">
        <f>IF(F1984&lt;0,"inexhaustible",(2*F64-F1984))</f>
        <v/>
      </c>
    </row>
    <row r="2561">
      <c r="C2561" s="13" t="n">
        <v>70</v>
      </c>
      <c r="D2561" s="98">
        <f>IF(D1985&lt;0,"inexhaustible",(2*D65-D1985))</f>
        <v/>
      </c>
      <c r="E2561" s="98">
        <f>IF(E1985&lt;0,"inexhaustible",(2*E65-E1985))</f>
        <v/>
      </c>
      <c r="F2561" s="98">
        <f>IF(F1985&lt;0,"inexhaustible",(2*F65-F1985))</f>
        <v/>
      </c>
    </row>
    <row r="2562">
      <c r="C2562" s="13" t="n">
        <v>71</v>
      </c>
      <c r="D2562" s="98">
        <f>IF(D1986&lt;0,"inexhaustible",(2*D66-D1986))</f>
        <v/>
      </c>
      <c r="E2562" s="98">
        <f>IF(E1986&lt;0,"inexhaustible",(2*E66-E1986))</f>
        <v/>
      </c>
      <c r="F2562" s="98">
        <f>IF(F1986&lt;0,"inexhaustible",(2*F66-F1986))</f>
        <v/>
      </c>
    </row>
    <row r="2563">
      <c r="C2563" s="13" t="n">
        <v>72</v>
      </c>
      <c r="D2563" s="98">
        <f>IF(D1987&lt;0,"inexhaustible",(2*D67-D1987))</f>
        <v/>
      </c>
      <c r="E2563" s="98">
        <f>IF(E1987&lt;0,"inexhaustible",(2*E67-E1987))</f>
        <v/>
      </c>
      <c r="F2563" s="98">
        <f>IF(F1987&lt;0,"inexhaustible",(2*F67-F1987))</f>
        <v/>
      </c>
    </row>
    <row r="2564">
      <c r="C2564" s="13" t="n">
        <v>73</v>
      </c>
      <c r="D2564" s="98">
        <f>IF(D1988&lt;0,"inexhaustible",(2*D68-D1988))</f>
        <v/>
      </c>
      <c r="E2564" s="98">
        <f>IF(E1988&lt;0,"inexhaustible",(2*E68-E1988))</f>
        <v/>
      </c>
      <c r="F2564" s="98">
        <f>IF(F1988&lt;0,"inexhaustible",(2*F68-F1988))</f>
        <v/>
      </c>
    </row>
    <row r="2565">
      <c r="C2565" s="13" t="n">
        <v>74</v>
      </c>
      <c r="D2565" s="98">
        <f>IF(D1989&lt;0,"inexhaustible",(2*D69-D1989))</f>
        <v/>
      </c>
      <c r="E2565" s="98">
        <f>IF(E1989&lt;0,"inexhaustible",(2*E69-E1989))</f>
        <v/>
      </c>
      <c r="F2565" s="98">
        <f>IF(F1989&lt;0,"inexhaustible",(2*F69-F1989))</f>
        <v/>
      </c>
    </row>
    <row r="2566">
      <c r="C2566" s="13" t="n">
        <v>75</v>
      </c>
      <c r="D2566" s="98">
        <f>IF(D1990&lt;0,"inexhaustible",(2*D70-D1990))</f>
        <v/>
      </c>
      <c r="E2566" s="98">
        <f>IF(E1990&lt;0,"inexhaustible",(2*E70-E1990))</f>
        <v/>
      </c>
      <c r="F2566" s="98">
        <f>IF(F1990&lt;0,"inexhaustible",(2*F70-F1990))</f>
        <v/>
      </c>
    </row>
    <row r="2567">
      <c r="C2567" s="13" t="n">
        <v>76</v>
      </c>
      <c r="D2567" s="98">
        <f>IF(D1991&lt;0,"inexhaustible",(2*D71-D1991))</f>
        <v/>
      </c>
      <c r="E2567" s="98">
        <f>IF(E1991&lt;0,"inexhaustible",(2*E71-E1991))</f>
        <v/>
      </c>
      <c r="F2567" s="98">
        <f>IF(F1991&lt;0,"inexhaustible",(2*F71-F1991))</f>
        <v/>
      </c>
    </row>
    <row r="2568">
      <c r="C2568" s="13" t="n">
        <v>77</v>
      </c>
      <c r="D2568" s="98">
        <f>IF(D1992&lt;0,"inexhaustible",(2*D72-D1992))</f>
        <v/>
      </c>
      <c r="E2568" s="98">
        <f>IF(E1992&lt;0,"inexhaustible",(2*E72-E1992))</f>
        <v/>
      </c>
      <c r="F2568" s="98">
        <f>IF(F1992&lt;0,"inexhaustible",(2*F72-F1992))</f>
        <v/>
      </c>
    </row>
    <row r="2569">
      <c r="C2569" s="13" t="n">
        <v>78</v>
      </c>
      <c r="D2569" s="98">
        <f>IF(D1993&lt;0,"inexhaustible",(2*D73-D1993))</f>
        <v/>
      </c>
      <c r="E2569" s="98">
        <f>IF(E1993&lt;0,"inexhaustible",(2*E73-E1993))</f>
        <v/>
      </c>
      <c r="F2569" s="98">
        <f>IF(F1993&lt;0,"inexhaustible",(2*F73-F1993))</f>
        <v/>
      </c>
    </row>
    <row r="2570">
      <c r="C2570" s="13" t="n">
        <v>79</v>
      </c>
      <c r="D2570" s="98">
        <f>IF(D1994&lt;0,"inexhaustible",(2*D74-D1994))</f>
        <v/>
      </c>
      <c r="E2570" s="98">
        <f>IF(E1994&lt;0,"inexhaustible",(2*E74-E1994))</f>
        <v/>
      </c>
      <c r="F2570" s="98">
        <f>IF(F1994&lt;0,"inexhaustible",(2*F74-F1994))</f>
        <v/>
      </c>
    </row>
    <row r="2571">
      <c r="C2571" s="13" t="n">
        <v>80</v>
      </c>
      <c r="D2571" s="98">
        <f>IF(D1995&lt;0,"inexhaustible",(2*D75-D1995))</f>
        <v/>
      </c>
      <c r="E2571" s="98">
        <f>IF(E1995&lt;0,"inexhaustible",(2*E75-E1995))</f>
        <v/>
      </c>
      <c r="F2571" s="98">
        <f>IF(F1995&lt;0,"inexhaustible",(2*F75-F1995))</f>
        <v/>
      </c>
    </row>
    <row r="2572">
      <c r="C2572" s="13" t="n">
        <v>81</v>
      </c>
      <c r="D2572" s="98">
        <f>IF(D1996&lt;0,"inexhaustible",(2*D76-D1996))</f>
        <v/>
      </c>
      <c r="E2572" s="98">
        <f>IF(E1996&lt;0,"inexhaustible",(2*E76-E1996))</f>
        <v/>
      </c>
      <c r="F2572" s="98">
        <f>IF(F1996&lt;0,"inexhaustible",(2*F76-F1996))</f>
        <v/>
      </c>
    </row>
    <row r="2573">
      <c r="C2573" s="13" t="n">
        <v>82</v>
      </c>
      <c r="D2573" s="98">
        <f>IF(D1997&lt;0,"inexhaustible",(2*D77-D1997))</f>
        <v/>
      </c>
      <c r="E2573" s="98">
        <f>IF(E1997&lt;0,"inexhaustible",(2*E77-E1997))</f>
        <v/>
      </c>
      <c r="F2573" s="98">
        <f>IF(F1997&lt;0,"inexhaustible",(2*F77-F1997))</f>
        <v/>
      </c>
    </row>
    <row r="2574">
      <c r="C2574" s="13" t="n">
        <v>83</v>
      </c>
      <c r="D2574" s="98">
        <f>IF(D1998&lt;0,"inexhaustible",(2*D78-D1998))</f>
        <v/>
      </c>
      <c r="E2574" s="98">
        <f>IF(E1998&lt;0,"inexhaustible",(2*E78-E1998))</f>
        <v/>
      </c>
      <c r="F2574" s="98">
        <f>IF(F1998&lt;0,"inexhaustible",(2*F78-F1998))</f>
        <v/>
      </c>
    </row>
    <row r="2575">
      <c r="C2575" s="13" t="n">
        <v>84</v>
      </c>
      <c r="D2575" s="98">
        <f>IF(D1999&lt;0,"inexhaustible",(2*D79-D1999))</f>
        <v/>
      </c>
      <c r="E2575" s="98">
        <f>IF(E1999&lt;0,"inexhaustible",(2*E79-E1999))</f>
        <v/>
      </c>
      <c r="F2575" s="98">
        <f>IF(F1999&lt;0,"inexhaustible",(2*F79-F1999))</f>
        <v/>
      </c>
    </row>
    <row r="2576">
      <c r="C2576" s="13" t="n">
        <v>85</v>
      </c>
      <c r="D2576" s="98">
        <f>IF(D2000&lt;0,"inexhaustible",(2*D80-D2000))</f>
        <v/>
      </c>
      <c r="E2576" s="98">
        <f>IF(E2000&lt;0,"inexhaustible",(2*E80-E2000))</f>
        <v/>
      </c>
      <c r="F2576" s="98">
        <f>IF(F2000&lt;0,"inexhaustible",(2*F80-F2000))</f>
        <v/>
      </c>
    </row>
    <row r="2577">
      <c r="C2577" s="13" t="n">
        <v>86</v>
      </c>
      <c r="D2577" s="98">
        <f>IF(D2001&lt;0,"inexhaustible",(2*D81-D2001))</f>
        <v/>
      </c>
      <c r="E2577" s="98">
        <f>IF(E2001&lt;0,"inexhaustible",(2*E81-E2001))</f>
        <v/>
      </c>
      <c r="F2577" s="98">
        <f>IF(F2001&lt;0,"inexhaustible",(2*F81-F2001))</f>
        <v/>
      </c>
    </row>
    <row r="2578">
      <c r="C2578" s="13" t="n">
        <v>87</v>
      </c>
      <c r="D2578" s="98">
        <f>IF(D2002&lt;0,"inexhaustible",(2*D82-D2002))</f>
        <v/>
      </c>
      <c r="E2578" s="98">
        <f>IF(E2002&lt;0,"inexhaustible",(2*E82-E2002))</f>
        <v/>
      </c>
      <c r="F2578" s="98">
        <f>IF(F2002&lt;0,"inexhaustible",(2*F82-F2002))</f>
        <v/>
      </c>
    </row>
    <row r="2579">
      <c r="C2579" s="13" t="n">
        <v>88</v>
      </c>
      <c r="D2579" s="98">
        <f>IF(D2003&lt;0,"inexhaustible",(2*D83-D2003))</f>
        <v/>
      </c>
      <c r="E2579" s="98">
        <f>IF(E2003&lt;0,"inexhaustible",(2*E83-E2003))</f>
        <v/>
      </c>
      <c r="F2579" s="98">
        <f>IF(F2003&lt;0,"inexhaustible",(2*F83-F2003))</f>
        <v/>
      </c>
    </row>
    <row r="2580">
      <c r="C2580" s="13" t="n">
        <v>89</v>
      </c>
      <c r="D2580" s="98">
        <f>IF(D2004&lt;0,"inexhaustible",(2*D84-D2004))</f>
        <v/>
      </c>
      <c r="E2580" s="98">
        <f>IF(E2004&lt;0,"inexhaustible",(2*E84-E2004))</f>
        <v/>
      </c>
      <c r="F2580" s="98">
        <f>IF(F2004&lt;0,"inexhaustible",(2*F84-F2004))</f>
        <v/>
      </c>
    </row>
    <row r="2581">
      <c r="C2581" s="13" t="n">
        <v>90</v>
      </c>
      <c r="D2581" s="98">
        <f>IF(D2005&lt;0,"inexhaustible",(2*D85-D2005))</f>
        <v/>
      </c>
      <c r="E2581" s="98">
        <f>IF(E2005&lt;0,"inexhaustible",(2*E85-E2005))</f>
        <v/>
      </c>
      <c r="F2581" s="98">
        <f>IF(F2005&lt;0,"inexhaustible",(2*F85-F2005))</f>
        <v/>
      </c>
    </row>
    <row r="2582">
      <c r="C2582" s="13" t="n">
        <v>91</v>
      </c>
      <c r="D2582" s="98">
        <f>IF(D2006&lt;0,"inexhaustible",(2*D86-D2006))</f>
        <v/>
      </c>
      <c r="E2582" s="98">
        <f>IF(E2006&lt;0,"inexhaustible",(2*E86-E2006))</f>
        <v/>
      </c>
      <c r="F2582" s="98">
        <f>IF(F2006&lt;0,"inexhaustible",(2*F86-F2006))</f>
        <v/>
      </c>
    </row>
    <row r="2583">
      <c r="C2583" s="13" t="n">
        <v>92</v>
      </c>
      <c r="D2583" s="98">
        <f>IF(D2007&lt;0,"inexhaustible",(2*D87-D2007))</f>
        <v/>
      </c>
      <c r="E2583" s="98">
        <f>IF(E2007&lt;0,"inexhaustible",(2*E87-E2007))</f>
        <v/>
      </c>
      <c r="F2583" s="98">
        <f>IF(F2007&lt;0,"inexhaustible",(2*F87-F2007))</f>
        <v/>
      </c>
    </row>
    <row r="2584">
      <c r="C2584" s="13" t="n">
        <v>93</v>
      </c>
      <c r="D2584" s="98">
        <f>IF(D2008&lt;0,"inexhaustible",(2*D88-D2008))</f>
        <v/>
      </c>
      <c r="E2584" s="98">
        <f>IF(E2008&lt;0,"inexhaustible",(2*E88-E2008))</f>
        <v/>
      </c>
      <c r="F2584" s="98">
        <f>IF(F2008&lt;0,"inexhaustible",(2*F88-F2008))</f>
        <v/>
      </c>
    </row>
    <row r="2585">
      <c r="C2585" s="13" t="n">
        <v>94</v>
      </c>
      <c r="D2585" s="98">
        <f>IF(D2009&lt;0,"inexhaustible",(2*D89-D2009))</f>
        <v/>
      </c>
      <c r="E2585" s="98">
        <f>IF(E2009&lt;0,"inexhaustible",(2*E89-E2009))</f>
        <v/>
      </c>
      <c r="F2585" s="98">
        <f>IF(F2009&lt;0,"inexhaustible",(2*F89-F2009))</f>
        <v/>
      </c>
    </row>
    <row r="2586">
      <c r="C2586" s="13" t="n">
        <v>95</v>
      </c>
      <c r="D2586" s="98">
        <f>IF(D2010&lt;0,"inexhaustible",(2*D90-D2010))</f>
        <v/>
      </c>
      <c r="E2586" s="98">
        <f>IF(E2010&lt;0,"inexhaustible",(2*E90-E2010))</f>
        <v/>
      </c>
      <c r="F2586" s="98">
        <f>IF(F2010&lt;0,"inexhaustible",(2*F90-F2010))</f>
        <v/>
      </c>
    </row>
    <row r="2587">
      <c r="C2587" s="13" t="n">
        <v>96</v>
      </c>
      <c r="D2587" s="98">
        <f>IF(D2011&lt;0,"inexhaustible",(2*D91-D2011))</f>
        <v/>
      </c>
      <c r="E2587" s="98">
        <f>IF(E2011&lt;0,"inexhaustible",(2*E91-E2011))</f>
        <v/>
      </c>
      <c r="F2587" s="98">
        <f>IF(F2011&lt;0,"inexhaustible",(2*F91-F2011))</f>
        <v/>
      </c>
    </row>
    <row r="2588">
      <c r="C2588" s="13" t="n">
        <v>97</v>
      </c>
      <c r="D2588" s="98">
        <f>IF(D2012&lt;0,"inexhaustible",(2*D92-D2012))</f>
        <v/>
      </c>
      <c r="E2588" s="98">
        <f>IF(E2012&lt;0,"inexhaustible",(2*E92-E2012))</f>
        <v/>
      </c>
      <c r="F2588" s="98">
        <f>IF(F2012&lt;0,"inexhaustible",(2*F92-F2012))</f>
        <v/>
      </c>
    </row>
    <row r="2589">
      <c r="C2589" s="13" t="n">
        <v>98</v>
      </c>
      <c r="D2589" s="98">
        <f>IF(D2013&lt;0,"inexhaustible",(2*D93-D2013))</f>
        <v/>
      </c>
      <c r="E2589" s="98">
        <f>IF(E2013&lt;0,"inexhaustible",(2*E93-E2013))</f>
        <v/>
      </c>
      <c r="F2589" s="98">
        <f>IF(F2013&lt;0,"inexhaustible",(2*F93-F2013))</f>
        <v/>
      </c>
    </row>
    <row r="2590">
      <c r="C2590" s="13" t="n">
        <v>99</v>
      </c>
      <c r="D2590" s="98">
        <f>IF(D2014&lt;0,"inexhaustible",(2*D94-D2014))</f>
        <v/>
      </c>
      <c r="E2590" s="98">
        <f>IF(E2014&lt;0,"inexhaustible",(2*E94-E2014))</f>
        <v/>
      </c>
      <c r="F2590" s="98">
        <f>IF(F2014&lt;0,"inexhaustible",(2*F94-F2014))</f>
        <v/>
      </c>
    </row>
    <row r="2591">
      <c r="C2591" s="13" t="n">
        <v>100</v>
      </c>
      <c r="D2591" s="98">
        <f>IF(D2015&lt;0,"inexhaustible",(2*D95-D2015))</f>
        <v/>
      </c>
      <c r="E2591" s="98">
        <f>IF(E2015&lt;0,"inexhaustible",(2*E95-E2015))</f>
        <v/>
      </c>
      <c r="F2591" s="98">
        <f>IF(F2015&lt;0,"inexhaustible",(2*F95-F2015))</f>
        <v/>
      </c>
    </row>
    <row r="2592">
      <c r="C2592" s="13" t="n">
        <v>101</v>
      </c>
      <c r="D2592" s="98">
        <f>IF(D2016&lt;0,"inexhaustible",(2*D96-D2016))</f>
        <v/>
      </c>
      <c r="E2592" s="98">
        <f>IF(E2016&lt;0,"inexhaustible",(2*E96-E2016))</f>
        <v/>
      </c>
      <c r="F2592" s="98">
        <f>IF(F2016&lt;0,"inexhaustible",(2*F96-F2016))</f>
        <v/>
      </c>
    </row>
    <row r="2593">
      <c r="C2593" s="13" t="n">
        <v>102</v>
      </c>
      <c r="D2593" s="98">
        <f>IF(D2017&lt;0,"inexhaustible",(2*D97-D2017))</f>
        <v/>
      </c>
      <c r="E2593" s="98">
        <f>IF(E2017&lt;0,"inexhaustible",(2*E97-E2017))</f>
        <v/>
      </c>
      <c r="F2593" s="98">
        <f>IF(F2017&lt;0,"inexhaustible",(2*F97-F2017))</f>
        <v/>
      </c>
    </row>
    <row r="2594">
      <c r="C2594" s="13" t="n">
        <v>103</v>
      </c>
      <c r="D2594" s="98">
        <f>IF(D2018&lt;0,"inexhaustible",(2*D98-D2018))</f>
        <v/>
      </c>
      <c r="E2594" s="98">
        <f>IF(E2018&lt;0,"inexhaustible",(2*E98-E2018))</f>
        <v/>
      </c>
      <c r="F2594" s="98">
        <f>IF(F2018&lt;0,"inexhaustible",(2*F98-F2018))</f>
        <v/>
      </c>
    </row>
    <row r="2595">
      <c r="C2595" s="13" t="n">
        <v>104</v>
      </c>
      <c r="D2595" s="98">
        <f>IF(D2019&lt;0,"inexhaustible",(2*D99-D2019))</f>
        <v/>
      </c>
      <c r="E2595" s="98">
        <f>IF(E2019&lt;0,"inexhaustible",(2*E99-E2019))</f>
        <v/>
      </c>
      <c r="F2595" s="98">
        <f>IF(F2019&lt;0,"inexhaustible",(2*F99-F2019))</f>
        <v/>
      </c>
    </row>
    <row r="2596">
      <c r="C2596" s="13" t="n">
        <v>105</v>
      </c>
      <c r="D2596" s="98">
        <f>IF(D2020&lt;0,"inexhaustible",(2*D100-D2020))</f>
        <v/>
      </c>
      <c r="E2596" s="98">
        <f>IF(E2020&lt;0,"inexhaustible",(2*E100-E2020))</f>
        <v/>
      </c>
      <c r="F2596" s="98">
        <f>IF(F2020&lt;0,"inexhaustible",(2*F100-F2020))</f>
        <v/>
      </c>
    </row>
    <row r="2597">
      <c r="C2597" s="13" t="n">
        <v>106</v>
      </c>
      <c r="D2597" s="98">
        <f>IF(D2021&lt;0,"inexhaustible",(2*D101-D2021))</f>
        <v/>
      </c>
      <c r="E2597" s="98">
        <f>IF(E2021&lt;0,"inexhaustible",(2*E101-E2021))</f>
        <v/>
      </c>
      <c r="F2597" s="98">
        <f>IF(F2021&lt;0,"inexhaustible",(2*F101-F2021))</f>
        <v/>
      </c>
    </row>
    <row r="2598">
      <c r="C2598" s="13" t="n">
        <v>107</v>
      </c>
      <c r="D2598" s="98">
        <f>IF(D2022&lt;0,"inexhaustible",(2*D102-D2022))</f>
        <v/>
      </c>
      <c r="E2598" s="98">
        <f>IF(E2022&lt;0,"inexhaustible",(2*E102-E2022))</f>
        <v/>
      </c>
      <c r="F2598" s="98">
        <f>IF(F2022&lt;0,"inexhaustible",(2*F102-F2022))</f>
        <v/>
      </c>
    </row>
    <row r="2599">
      <c r="C2599" s="13" t="n">
        <v>108</v>
      </c>
      <c r="D2599" s="98">
        <f>IF(D2023&lt;0,"inexhaustible",(2*D103-D2023))</f>
        <v/>
      </c>
      <c r="E2599" s="98">
        <f>IF(E2023&lt;0,"inexhaustible",(2*E103-E2023))</f>
        <v/>
      </c>
      <c r="F2599" s="98">
        <f>IF(F2023&lt;0,"inexhaustible",(2*F103-F2023))</f>
        <v/>
      </c>
    </row>
    <row r="2600">
      <c r="C2600" s="13" t="n">
        <v>109</v>
      </c>
      <c r="D2600" s="98">
        <f>IF(D2024&lt;0,"inexhaustible",(2*D104-D2024))</f>
        <v/>
      </c>
      <c r="E2600" s="98">
        <f>IF(E2024&lt;0,"inexhaustible",(2*E104-E2024))</f>
        <v/>
      </c>
      <c r="F2600" s="98">
        <f>IF(F2024&lt;0,"inexhaustible",(2*F104-F2024))</f>
        <v/>
      </c>
    </row>
    <row r="2601">
      <c r="C2601" s="13" t="n">
        <v>110</v>
      </c>
      <c r="D2601" s="98">
        <f>IF(D2025&lt;0,"inexhaustible",(2*D105-D2025))</f>
        <v/>
      </c>
      <c r="E2601" s="98">
        <f>IF(E2025&lt;0,"inexhaustible",(2*E105-E2025))</f>
        <v/>
      </c>
      <c r="F2601" s="98">
        <f>IF(F2025&lt;0,"inexhaustible",(2*F105-F2025))</f>
        <v/>
      </c>
    </row>
    <row r="2602">
      <c r="C2602" s="13" t="n">
        <v>111</v>
      </c>
      <c r="D2602" s="98">
        <f>IF(D2026&lt;0,"inexhaustible",(2*D106-D2026))</f>
        <v/>
      </c>
      <c r="E2602" s="98">
        <f>IF(E2026&lt;0,"inexhaustible",(2*E106-E2026))</f>
        <v/>
      </c>
      <c r="F2602" s="98">
        <f>IF(F2026&lt;0,"inexhaustible",(2*F106-F2026))</f>
        <v/>
      </c>
    </row>
    <row r="2603">
      <c r="C2603" s="13" t="n">
        <v>112</v>
      </c>
      <c r="D2603" s="98">
        <f>IF(D2027&lt;0,"inexhaustible",(2*D107-D2027))</f>
        <v/>
      </c>
      <c r="E2603" s="98">
        <f>IF(E2027&lt;0,"inexhaustible",(2*E107-E2027))</f>
        <v/>
      </c>
      <c r="F2603" s="98">
        <f>IF(F2027&lt;0,"inexhaustible",(2*F107-F2027))</f>
        <v/>
      </c>
    </row>
    <row r="2604">
      <c r="C2604" s="13" t="n">
        <v>113</v>
      </c>
      <c r="D2604" s="98">
        <f>IF(D2028&lt;0,"inexhaustible",(2*D108-D2028))</f>
        <v/>
      </c>
      <c r="E2604" s="98">
        <f>IF(E2028&lt;0,"inexhaustible",(2*E108-E2028))</f>
        <v/>
      </c>
      <c r="F2604" s="98">
        <f>IF(F2028&lt;0,"inexhaustible",(2*F108-F2028))</f>
        <v/>
      </c>
    </row>
    <row r="2605">
      <c r="C2605" s="13" t="n">
        <v>114</v>
      </c>
      <c r="D2605" s="98">
        <f>IF(D2029&lt;0,"inexhaustible",(2*D109-D2029))</f>
        <v/>
      </c>
      <c r="E2605" s="98">
        <f>IF(E2029&lt;0,"inexhaustible",(2*E109-E2029))</f>
        <v/>
      </c>
      <c r="F2605" s="98">
        <f>IF(F2029&lt;0,"inexhaustible",(2*F109-F2029))</f>
        <v/>
      </c>
    </row>
    <row r="2606">
      <c r="C2606" s="13" t="n">
        <v>115</v>
      </c>
      <c r="D2606" s="98">
        <f>IF(D2030&lt;0,"inexhaustible",(2*D110-D2030))</f>
        <v/>
      </c>
      <c r="E2606" s="98">
        <f>IF(E2030&lt;0,"inexhaustible",(2*E110-E2030))</f>
        <v/>
      </c>
      <c r="F2606" s="98">
        <f>IF(F2030&lt;0,"inexhaustible",(2*F110-F2030))</f>
        <v/>
      </c>
    </row>
    <row r="2607">
      <c r="C2607" s="13" t="n">
        <v>116</v>
      </c>
      <c r="D2607" s="98">
        <f>IF(D2031&lt;0,"inexhaustible",(2*D111-D2031))</f>
        <v/>
      </c>
      <c r="E2607" s="98">
        <f>IF(E2031&lt;0,"inexhaustible",(2*E111-E2031))</f>
        <v/>
      </c>
      <c r="F2607" s="98">
        <f>IF(F2031&lt;0,"inexhaustible",(2*F111-F2031))</f>
        <v/>
      </c>
    </row>
    <row r="2608">
      <c r="C2608" s="13" t="n">
        <v>117</v>
      </c>
      <c r="D2608" s="98">
        <f>IF(D2032&lt;0,"inexhaustible",(2*D112-D2032))</f>
        <v/>
      </c>
      <c r="E2608" s="98">
        <f>IF(E2032&lt;0,"inexhaustible",(2*E112-E2032))</f>
        <v/>
      </c>
      <c r="F2608" s="98">
        <f>IF(F2032&lt;0,"inexhaustible",(2*F112-F2032))</f>
        <v/>
      </c>
    </row>
    <row r="2609">
      <c r="C2609" s="13" t="n">
        <v>118</v>
      </c>
      <c r="D2609" s="98">
        <f>IF(D2033&lt;0,"inexhaustible",(2*D113-D2033))</f>
        <v/>
      </c>
      <c r="E2609" s="98">
        <f>IF(E2033&lt;0,"inexhaustible",(2*E113-E2033))</f>
        <v/>
      </c>
      <c r="F2609" s="98">
        <f>IF(F2033&lt;0,"inexhaustible",(2*F113-F2033))</f>
        <v/>
      </c>
    </row>
    <row r="2610">
      <c r="C2610" s="13" t="n">
        <v>119</v>
      </c>
      <c r="D2610" s="98">
        <f>IF(D2034&lt;0,"inexhaustible",(2*D114-D2034))</f>
        <v/>
      </c>
      <c r="E2610" s="98">
        <f>IF(E2034&lt;0,"inexhaustible",(2*E114-E2034))</f>
        <v/>
      </c>
      <c r="F2610" s="98">
        <f>IF(F2034&lt;0,"inexhaustible",(2*F114-F2034))</f>
        <v/>
      </c>
    </row>
    <row r="2611">
      <c r="C2611" s="13" t="n">
        <v>120</v>
      </c>
      <c r="D2611" s="98">
        <f>IF(D2035&lt;0,"inexhaustible",(2*D115-D2035))</f>
        <v/>
      </c>
      <c r="E2611" s="98">
        <f>IF(E2035&lt;0,"inexhaustible",(2*E115-E2035))</f>
        <v/>
      </c>
      <c r="F2611" s="98">
        <f>IF(F2035&lt;0,"inexhaustible",(2*F115-F2035))</f>
        <v/>
      </c>
    </row>
    <row r="2612">
      <c r="C2612" s="13" t="n">
        <v>121</v>
      </c>
      <c r="D2612" s="98">
        <f>IF(D2036&lt;0,"inexhaustible",(2*D116-D2036))</f>
        <v/>
      </c>
      <c r="E2612" s="98">
        <f>IF(E2036&lt;0,"inexhaustible",(2*E116-E2036))</f>
        <v/>
      </c>
      <c r="F2612" s="98">
        <f>IF(F2036&lt;0,"inexhaustible",(2*F116-F2036))</f>
        <v/>
      </c>
    </row>
    <row r="2613">
      <c r="C2613" s="13" t="n">
        <v>122</v>
      </c>
      <c r="D2613" s="98">
        <f>IF(D2037&lt;0,"inexhaustible",(2*D117-D2037))</f>
        <v/>
      </c>
      <c r="E2613" s="98">
        <f>IF(E2037&lt;0,"inexhaustible",(2*E117-E2037))</f>
        <v/>
      </c>
      <c r="F2613" s="98">
        <f>IF(F2037&lt;0,"inexhaustible",(2*F117-F2037))</f>
        <v/>
      </c>
    </row>
    <row r="2614">
      <c r="C2614" s="13" t="n">
        <v>123</v>
      </c>
      <c r="D2614" s="98">
        <f>IF(D2038&lt;0,"inexhaustible",(2*D118-D2038))</f>
        <v/>
      </c>
      <c r="E2614" s="98">
        <f>IF(E2038&lt;0,"inexhaustible",(2*E118-E2038))</f>
        <v/>
      </c>
      <c r="F2614" s="98">
        <f>IF(F2038&lt;0,"inexhaustible",(2*F118-F2038))</f>
        <v/>
      </c>
    </row>
    <row r="2615">
      <c r="C2615" s="13" t="n">
        <v>124</v>
      </c>
      <c r="D2615" s="98">
        <f>IF(D2039&lt;0,"inexhaustible",(2*D119-D2039))</f>
        <v/>
      </c>
      <c r="E2615" s="98">
        <f>IF(E2039&lt;0,"inexhaustible",(2*E119-E2039))</f>
        <v/>
      </c>
      <c r="F2615" s="98">
        <f>IF(F2039&lt;0,"inexhaustible",(2*F119-F2039))</f>
        <v/>
      </c>
    </row>
    <row r="2616">
      <c r="C2616" s="13" t="n">
        <v>125</v>
      </c>
      <c r="D2616" s="98">
        <f>IF(D2040&lt;0,"inexhaustible",(2*D120-D2040))</f>
        <v/>
      </c>
      <c r="E2616" s="98">
        <f>IF(E2040&lt;0,"inexhaustible",(2*E120-E2040))</f>
        <v/>
      </c>
      <c r="F2616" s="98">
        <f>IF(F2040&lt;0,"inexhaustible",(2*F120-F2040))</f>
        <v/>
      </c>
    </row>
    <row r="2617">
      <c r="C2617" s="13" t="n">
        <v>126</v>
      </c>
      <c r="D2617" s="98">
        <f>IF(D2041&lt;0,"inexhaustible",(2*D121-D2041))</f>
        <v/>
      </c>
      <c r="E2617" s="98">
        <f>IF(E2041&lt;0,"inexhaustible",(2*E121-E2041))</f>
        <v/>
      </c>
      <c r="F2617" s="98">
        <f>IF(F2041&lt;0,"inexhaustible",(2*F121-F2041))</f>
        <v/>
      </c>
    </row>
    <row r="2618">
      <c r="C2618" s="13" t="n">
        <v>127</v>
      </c>
      <c r="D2618" s="98">
        <f>IF(D2042&lt;0,"inexhaustible",(2*D122-D2042))</f>
        <v/>
      </c>
      <c r="E2618" s="98">
        <f>IF(E2042&lt;0,"inexhaustible",(2*E122-E2042))</f>
        <v/>
      </c>
      <c r="F2618" s="98">
        <f>IF(F2042&lt;0,"inexhaustible",(2*F122-F2042))</f>
        <v/>
      </c>
    </row>
    <row r="2619">
      <c r="C2619" s="13" t="n">
        <v>128</v>
      </c>
      <c r="D2619" s="98">
        <f>IF(D2043&lt;0,"inexhaustible",(2*D123-D2043))</f>
        <v/>
      </c>
      <c r="E2619" s="98">
        <f>IF(E2043&lt;0,"inexhaustible",(2*E123-E2043))</f>
        <v/>
      </c>
      <c r="F2619" s="98">
        <f>IF(F2043&lt;0,"inexhaustible",(2*F123-F2043))</f>
        <v/>
      </c>
    </row>
    <row r="2620">
      <c r="C2620" s="13" t="n">
        <v>129</v>
      </c>
      <c r="D2620" s="98">
        <f>IF(D2044&lt;0,"inexhaustible",(2*D124-D2044))</f>
        <v/>
      </c>
      <c r="E2620" s="98">
        <f>IF(E2044&lt;0,"inexhaustible",(2*E124-E2044))</f>
        <v/>
      </c>
      <c r="F2620" s="98">
        <f>IF(F2044&lt;0,"inexhaustible",(2*F124-F2044))</f>
        <v/>
      </c>
    </row>
    <row r="2621">
      <c r="C2621" s="13" t="n">
        <v>130</v>
      </c>
      <c r="D2621" s="98">
        <f>IF(D2045&lt;0,"inexhaustible",(2*D125-D2045))</f>
        <v/>
      </c>
      <c r="E2621" s="98">
        <f>IF(E2045&lt;0,"inexhaustible",(2*E125-E2045))</f>
        <v/>
      </c>
      <c r="F2621" s="98">
        <f>IF(F2045&lt;0,"inexhaustible",(2*F125-F2045))</f>
        <v/>
      </c>
    </row>
    <row r="2622">
      <c r="C2622" s="13" t="n">
        <v>131</v>
      </c>
      <c r="D2622" s="98">
        <f>IF(D2046&lt;0,"inexhaustible",(2*D126-D2046))</f>
        <v/>
      </c>
      <c r="E2622" s="98">
        <f>IF(E2046&lt;0,"inexhaustible",(2*E126-E2046))</f>
        <v/>
      </c>
      <c r="F2622" s="98">
        <f>IF(F2046&lt;0,"inexhaustible",(2*F126-F2046))</f>
        <v/>
      </c>
    </row>
    <row r="2623">
      <c r="C2623" s="13" t="n">
        <v>132</v>
      </c>
      <c r="D2623" s="98">
        <f>IF(D2047&lt;0,"inexhaustible",(2*D127-D2047))</f>
        <v/>
      </c>
      <c r="E2623" s="98">
        <f>IF(E2047&lt;0,"inexhaustible",(2*E127-E2047))</f>
        <v/>
      </c>
      <c r="F2623" s="98">
        <f>IF(F2047&lt;0,"inexhaustible",(2*F127-F2047))</f>
        <v/>
      </c>
    </row>
    <row r="2624">
      <c r="C2624" s="13" t="n">
        <v>133</v>
      </c>
      <c r="D2624" s="98">
        <f>IF(D2048&lt;0,"inexhaustible",(2*D128-D2048))</f>
        <v/>
      </c>
      <c r="E2624" s="98">
        <f>IF(E2048&lt;0,"inexhaustible",(2*E128-E2048))</f>
        <v/>
      </c>
      <c r="F2624" s="98">
        <f>IF(F2048&lt;0,"inexhaustible",(2*F128-F2048))</f>
        <v/>
      </c>
    </row>
    <row r="2625">
      <c r="C2625" s="13" t="n">
        <v>134</v>
      </c>
      <c r="D2625" s="98">
        <f>IF(D2049&lt;0,"inexhaustible",(2*D129-D2049))</f>
        <v/>
      </c>
      <c r="E2625" s="98">
        <f>IF(E2049&lt;0,"inexhaustible",(2*E129-E2049))</f>
        <v/>
      </c>
      <c r="F2625" s="98">
        <f>IF(F2049&lt;0,"inexhaustible",(2*F129-F2049))</f>
        <v/>
      </c>
    </row>
    <row r="2626">
      <c r="C2626" s="13" t="n">
        <v>135</v>
      </c>
      <c r="D2626" s="98">
        <f>IF(D2050&lt;0,"inexhaustible",(2*D130-D2050))</f>
        <v/>
      </c>
      <c r="E2626" s="98">
        <f>IF(E2050&lt;0,"inexhaustible",(2*E130-E2050))</f>
        <v/>
      </c>
      <c r="F2626" s="98">
        <f>IF(F2050&lt;0,"inexhaustible",(2*F130-F2050))</f>
        <v/>
      </c>
    </row>
    <row r="2627">
      <c r="C2627" s="13" t="n">
        <v>136</v>
      </c>
      <c r="D2627" s="98">
        <f>IF(D2051&lt;0,"inexhaustible",(2*D131-D2051))</f>
        <v/>
      </c>
      <c r="E2627" s="98">
        <f>IF(E2051&lt;0,"inexhaustible",(2*E131-E2051))</f>
        <v/>
      </c>
      <c r="F2627" s="98">
        <f>IF(F2051&lt;0,"inexhaustible",(2*F131-F2051))</f>
        <v/>
      </c>
    </row>
    <row r="2628">
      <c r="C2628" s="13" t="n">
        <v>137</v>
      </c>
      <c r="D2628" s="98">
        <f>IF(D2052&lt;0,"inexhaustible",(2*D132-D2052))</f>
        <v/>
      </c>
      <c r="E2628" s="98">
        <f>IF(E2052&lt;0,"inexhaustible",(2*E132-E2052))</f>
        <v/>
      </c>
      <c r="F2628" s="98">
        <f>IF(F2052&lt;0,"inexhaustible",(2*F132-F2052))</f>
        <v/>
      </c>
    </row>
    <row r="2629">
      <c r="C2629" s="13" t="n">
        <v>138</v>
      </c>
      <c r="D2629" s="98">
        <f>IF(D2053&lt;0,"inexhaustible",(2*D133-D2053))</f>
        <v/>
      </c>
      <c r="E2629" s="98">
        <f>IF(E2053&lt;0,"inexhaustible",(2*E133-E2053))</f>
        <v/>
      </c>
      <c r="F2629" s="98">
        <f>IF(F2053&lt;0,"inexhaustible",(2*F133-F2053))</f>
        <v/>
      </c>
    </row>
    <row r="2630">
      <c r="C2630" s="13" t="n">
        <v>139</v>
      </c>
      <c r="D2630" s="98">
        <f>IF(D2054&lt;0,"inexhaustible",(2*D134-D2054))</f>
        <v/>
      </c>
      <c r="E2630" s="98">
        <f>IF(E2054&lt;0,"inexhaustible",(2*E134-E2054))</f>
        <v/>
      </c>
      <c r="F2630" s="98">
        <f>IF(F2054&lt;0,"inexhaustible",(2*F134-F2054))</f>
        <v/>
      </c>
    </row>
    <row r="2631">
      <c r="C2631" s="13" t="n">
        <v>140</v>
      </c>
      <c r="D2631" s="98">
        <f>IF(D2055&lt;0,"inexhaustible",(2*D135-D2055))</f>
        <v/>
      </c>
      <c r="E2631" s="98">
        <f>IF(E2055&lt;0,"inexhaustible",(2*E135-E2055))</f>
        <v/>
      </c>
      <c r="F2631" s="98">
        <f>IF(F2055&lt;0,"inexhaustible",(2*F135-F2055))</f>
        <v/>
      </c>
    </row>
    <row r="2632">
      <c r="C2632" s="13" t="n">
        <v>141</v>
      </c>
      <c r="D2632" s="98">
        <f>IF(D2056&lt;0,"inexhaustible",(2*D136-D2056))</f>
        <v/>
      </c>
      <c r="E2632" s="98">
        <f>IF(E2056&lt;0,"inexhaustible",(2*E136-E2056))</f>
        <v/>
      </c>
      <c r="F2632" s="98">
        <f>IF(F2056&lt;0,"inexhaustible",(2*F136-F2056))</f>
        <v/>
      </c>
    </row>
    <row r="2633">
      <c r="C2633" s="13" t="n">
        <v>142</v>
      </c>
      <c r="D2633" s="98">
        <f>IF(D2057&lt;0,"inexhaustible",(2*D137-D2057))</f>
        <v/>
      </c>
      <c r="E2633" s="98">
        <f>IF(E2057&lt;0,"inexhaustible",(2*E137-E2057))</f>
        <v/>
      </c>
      <c r="F2633" s="98">
        <f>IF(F2057&lt;0,"inexhaustible",(2*F137-F2057))</f>
        <v/>
      </c>
    </row>
    <row r="2634">
      <c r="C2634" s="13" t="n">
        <v>143</v>
      </c>
      <c r="D2634" s="98">
        <f>IF(D2058&lt;0,"inexhaustible",(2*D138-D2058))</f>
        <v/>
      </c>
      <c r="E2634" s="98">
        <f>IF(E2058&lt;0,"inexhaustible",(2*E138-E2058))</f>
        <v/>
      </c>
      <c r="F2634" s="98">
        <f>IF(F2058&lt;0,"inexhaustible",(2*F138-F2058))</f>
        <v/>
      </c>
    </row>
    <row r="2635">
      <c r="C2635" s="13" t="n">
        <v>144</v>
      </c>
      <c r="D2635" s="98">
        <f>IF(D2059&lt;0,"inexhaustible",(2*D139-D2059))</f>
        <v/>
      </c>
      <c r="E2635" s="98">
        <f>IF(E2059&lt;0,"inexhaustible",(2*E139-E2059))</f>
        <v/>
      </c>
      <c r="F2635" s="98">
        <f>IF(F2059&lt;0,"inexhaustible",(2*F139-F2059))</f>
        <v/>
      </c>
    </row>
    <row r="2636">
      <c r="C2636" s="13" t="n">
        <v>145</v>
      </c>
      <c r="D2636" s="98">
        <f>IF(D2060&lt;0,"inexhaustible",(2*D140-D2060))</f>
        <v/>
      </c>
      <c r="E2636" s="98">
        <f>IF(E2060&lt;0,"inexhaustible",(2*E140-E2060))</f>
        <v/>
      </c>
      <c r="F2636" s="98">
        <f>IF(F2060&lt;0,"inexhaustible",(2*F140-F2060))</f>
        <v/>
      </c>
    </row>
    <row r="2637">
      <c r="C2637" s="13" t="n">
        <v>146</v>
      </c>
      <c r="D2637" s="98">
        <f>IF(D2061&lt;0,"inexhaustible",(2*D141-D2061))</f>
        <v/>
      </c>
      <c r="E2637" s="98">
        <f>IF(E2061&lt;0,"inexhaustible",(2*E141-E2061))</f>
        <v/>
      </c>
      <c r="F2637" s="98">
        <f>IF(F2061&lt;0,"inexhaustible",(2*F141-F2061))</f>
        <v/>
      </c>
    </row>
    <row r="2638">
      <c r="C2638" s="13" t="n">
        <v>147</v>
      </c>
      <c r="D2638" s="98">
        <f>IF(D2062&lt;0,"inexhaustible",(2*D142-D2062))</f>
        <v/>
      </c>
      <c r="E2638" s="98">
        <f>IF(E2062&lt;0,"inexhaustible",(2*E142-E2062))</f>
        <v/>
      </c>
      <c r="F2638" s="98">
        <f>IF(F2062&lt;0,"inexhaustible",(2*F142-F2062))</f>
        <v/>
      </c>
    </row>
    <row r="2639">
      <c r="C2639" s="13" t="n">
        <v>148</v>
      </c>
      <c r="D2639" s="98">
        <f>IF(D2063&lt;0,"inexhaustible",(2*D143-D2063))</f>
        <v/>
      </c>
      <c r="E2639" s="98">
        <f>IF(E2063&lt;0,"inexhaustible",(2*E143-E2063))</f>
        <v/>
      </c>
      <c r="F2639" s="98">
        <f>IF(F2063&lt;0,"inexhaustible",(2*F143-F2063))</f>
        <v/>
      </c>
    </row>
    <row r="2640">
      <c r="C2640" s="13" t="n">
        <v>149</v>
      </c>
      <c r="D2640" s="98">
        <f>IF(D2064&lt;0,"inexhaustible",(2*D144-D2064))</f>
        <v/>
      </c>
      <c r="E2640" s="98">
        <f>IF(E2064&lt;0,"inexhaustible",(2*E144-E2064))</f>
        <v/>
      </c>
      <c r="F2640" s="98">
        <f>IF(F2064&lt;0,"inexhaustible",(2*F144-F2064))</f>
        <v/>
      </c>
    </row>
    <row r="2641">
      <c r="C2641" s="13" t="n">
        <v>150</v>
      </c>
      <c r="D2641" s="98">
        <f>IF(D2065&lt;0,"inexhaustible",(2*D145-D2065))</f>
        <v/>
      </c>
      <c r="E2641" s="98">
        <f>IF(E2065&lt;0,"inexhaustible",(2*E145-E2065))</f>
        <v/>
      </c>
      <c r="F2641" s="98">
        <f>IF(F2065&lt;0,"inexhaustible",(2*F145-F2065))</f>
        <v/>
      </c>
    </row>
    <row r="2642">
      <c r="C2642" s="13" t="n">
        <v>151</v>
      </c>
      <c r="D2642" s="98">
        <f>IF(D2066&lt;0,"inexhaustible",(2*D146-D2066))</f>
        <v/>
      </c>
      <c r="E2642" s="98">
        <f>IF(E2066&lt;0,"inexhaustible",(2*E146-E2066))</f>
        <v/>
      </c>
      <c r="F2642" s="98">
        <f>IF(F2066&lt;0,"inexhaustible",(2*F146-F2066))</f>
        <v/>
      </c>
    </row>
    <row r="2643">
      <c r="C2643" s="13" t="n">
        <v>152</v>
      </c>
      <c r="D2643" s="98">
        <f>IF(D2067&lt;0,"inexhaustible",(2*D147-D2067))</f>
        <v/>
      </c>
      <c r="E2643" s="98">
        <f>IF(E2067&lt;0,"inexhaustible",(2*E147-E2067))</f>
        <v/>
      </c>
      <c r="F2643" s="98">
        <f>IF(F2067&lt;0,"inexhaustible",(2*F147-F2067))</f>
        <v/>
      </c>
    </row>
    <row r="2644">
      <c r="C2644" s="13" t="n">
        <v>153</v>
      </c>
      <c r="D2644" s="98">
        <f>IF(D2068&lt;0,"inexhaustible",(2*D148-D2068))</f>
        <v/>
      </c>
      <c r="E2644" s="98">
        <f>IF(E2068&lt;0,"inexhaustible",(2*E148-E2068))</f>
        <v/>
      </c>
      <c r="F2644" s="98">
        <f>IF(F2068&lt;0,"inexhaustible",(2*F148-F2068))</f>
        <v/>
      </c>
    </row>
    <row r="2645">
      <c r="C2645" s="13" t="n">
        <v>154</v>
      </c>
      <c r="D2645" s="98">
        <f>IF(D2069&lt;0,"inexhaustible",(2*D149-D2069))</f>
        <v/>
      </c>
      <c r="E2645" s="98">
        <f>IF(E2069&lt;0,"inexhaustible",(2*E149-E2069))</f>
        <v/>
      </c>
      <c r="F2645" s="98">
        <f>IF(F2069&lt;0,"inexhaustible",(2*F149-F2069))</f>
        <v/>
      </c>
    </row>
    <row r="2646">
      <c r="C2646" s="13" t="n">
        <v>155</v>
      </c>
      <c r="D2646" s="98">
        <f>IF(D2070&lt;0,"inexhaustible",(2*D150-D2070))</f>
        <v/>
      </c>
      <c r="E2646" s="98">
        <f>IF(E2070&lt;0,"inexhaustible",(2*E150-E2070))</f>
        <v/>
      </c>
      <c r="F2646" s="98">
        <f>IF(F2070&lt;0,"inexhaustible",(2*F150-F2070))</f>
        <v/>
      </c>
    </row>
    <row r="2647">
      <c r="C2647" s="13" t="n">
        <v>156</v>
      </c>
      <c r="D2647" s="98">
        <f>IF(D2071&lt;0,"inexhaustible",(2*D151-D2071))</f>
        <v/>
      </c>
      <c r="E2647" s="98">
        <f>IF(E2071&lt;0,"inexhaustible",(2*E151-E2071))</f>
        <v/>
      </c>
      <c r="F2647" s="98">
        <f>IF(F2071&lt;0,"inexhaustible",(2*F151-F2071))</f>
        <v/>
      </c>
    </row>
    <row r="2648">
      <c r="C2648" s="13" t="n">
        <v>157</v>
      </c>
      <c r="D2648" s="98">
        <f>IF(D2072&lt;0,"inexhaustible",(2*D152-D2072))</f>
        <v/>
      </c>
      <c r="E2648" s="98">
        <f>IF(E2072&lt;0,"inexhaustible",(2*E152-E2072))</f>
        <v/>
      </c>
      <c r="F2648" s="98">
        <f>IF(F2072&lt;0,"inexhaustible",(2*F152-F2072))</f>
        <v/>
      </c>
    </row>
    <row r="2649">
      <c r="C2649" s="13" t="n">
        <v>158</v>
      </c>
      <c r="D2649" s="98">
        <f>IF(D2073&lt;0,"inexhaustible",(2*D153-D2073))</f>
        <v/>
      </c>
      <c r="E2649" s="98">
        <f>IF(E2073&lt;0,"inexhaustible",(2*E153-E2073))</f>
        <v/>
      </c>
      <c r="F2649" s="98">
        <f>IF(F2073&lt;0,"inexhaustible",(2*F153-F2073))</f>
        <v/>
      </c>
    </row>
    <row r="2650">
      <c r="C2650" s="13" t="n">
        <v>159</v>
      </c>
      <c r="D2650" s="98">
        <f>IF(D2074&lt;0,"inexhaustible",(2*D154-D2074))</f>
        <v/>
      </c>
      <c r="E2650" s="98">
        <f>IF(E2074&lt;0,"inexhaustible",(2*E154-E2074))</f>
        <v/>
      </c>
      <c r="F2650" s="98">
        <f>IF(F2074&lt;0,"inexhaustible",(2*F154-F2074))</f>
        <v/>
      </c>
    </row>
    <row r="2651">
      <c r="C2651" s="13" t="n">
        <v>160</v>
      </c>
      <c r="D2651" s="98">
        <f>IF(D2075&lt;0,"inexhaustible",(2*D155-D2075))</f>
        <v/>
      </c>
      <c r="E2651" s="98">
        <f>IF(E2075&lt;0,"inexhaustible",(2*E155-E2075))</f>
        <v/>
      </c>
      <c r="F2651" s="98">
        <f>IF(F2075&lt;0,"inexhaustible",(2*F155-F2075))</f>
        <v/>
      </c>
    </row>
    <row r="2652">
      <c r="C2652" s="13" t="n">
        <v>161</v>
      </c>
      <c r="D2652" s="98">
        <f>IF(D2076&lt;0,"inexhaustible",(2*D156-D2076))</f>
        <v/>
      </c>
      <c r="E2652" s="98">
        <f>IF(E2076&lt;0,"inexhaustible",(2*E156-E2076))</f>
        <v/>
      </c>
      <c r="F2652" s="98">
        <f>IF(F2076&lt;0,"inexhaustible",(2*F156-F2076))</f>
        <v/>
      </c>
    </row>
    <row r="2653">
      <c r="C2653" s="13" t="n">
        <v>162</v>
      </c>
      <c r="D2653" s="98">
        <f>IF(D2077&lt;0,"inexhaustible",(2*D157-D2077))</f>
        <v/>
      </c>
      <c r="E2653" s="98">
        <f>IF(E2077&lt;0,"inexhaustible",(2*E157-E2077))</f>
        <v/>
      </c>
      <c r="F2653" s="98">
        <f>IF(F2077&lt;0,"inexhaustible",(2*F157-F2077))</f>
        <v/>
      </c>
    </row>
    <row r="2654">
      <c r="C2654" s="13" t="n">
        <v>163</v>
      </c>
      <c r="D2654" s="98">
        <f>IF(D2078&lt;0,"inexhaustible",(2*D158-D2078))</f>
        <v/>
      </c>
      <c r="E2654" s="98">
        <f>IF(E2078&lt;0,"inexhaustible",(2*E158-E2078))</f>
        <v/>
      </c>
      <c r="F2654" s="98">
        <f>IF(F2078&lt;0,"inexhaustible",(2*F158-F2078))</f>
        <v/>
      </c>
    </row>
    <row r="2655">
      <c r="C2655" s="13" t="n">
        <v>164</v>
      </c>
      <c r="D2655" s="98">
        <f>IF(D2079&lt;0,"inexhaustible",(2*D159-D2079))</f>
        <v/>
      </c>
      <c r="E2655" s="98">
        <f>IF(E2079&lt;0,"inexhaustible",(2*E159-E2079))</f>
        <v/>
      </c>
      <c r="F2655" s="98">
        <f>IF(F2079&lt;0,"inexhaustible",(2*F159-F2079))</f>
        <v/>
      </c>
    </row>
    <row r="2656">
      <c r="C2656" s="13" t="n">
        <v>165</v>
      </c>
      <c r="D2656" s="98">
        <f>IF(D2080&lt;0,"inexhaustible",(2*D160-D2080))</f>
        <v/>
      </c>
      <c r="E2656" s="98">
        <f>IF(E2080&lt;0,"inexhaustible",(2*E160-E2080))</f>
        <v/>
      </c>
      <c r="F2656" s="98">
        <f>IF(F2080&lt;0,"inexhaustible",(2*F160-F2080))</f>
        <v/>
      </c>
    </row>
    <row r="2657">
      <c r="C2657" s="13" t="n">
        <v>166</v>
      </c>
      <c r="D2657" s="98">
        <f>IF(D2081&lt;0,"inexhaustible",(2*D161-D2081))</f>
        <v/>
      </c>
      <c r="E2657" s="98">
        <f>IF(E2081&lt;0,"inexhaustible",(2*E161-E2081))</f>
        <v/>
      </c>
      <c r="F2657" s="98">
        <f>IF(F2081&lt;0,"inexhaustible",(2*F161-F2081))</f>
        <v/>
      </c>
    </row>
    <row r="2658">
      <c r="C2658" s="13" t="n">
        <v>167</v>
      </c>
      <c r="D2658" s="98">
        <f>IF(D2082&lt;0,"inexhaustible",(2*D162-D2082))</f>
        <v/>
      </c>
      <c r="E2658" s="98">
        <f>IF(E2082&lt;0,"inexhaustible",(2*E162-E2082))</f>
        <v/>
      </c>
      <c r="F2658" s="98">
        <f>IF(F2082&lt;0,"inexhaustible",(2*F162-F2082))</f>
        <v/>
      </c>
    </row>
    <row r="2659">
      <c r="C2659" s="13" t="n">
        <v>168</v>
      </c>
      <c r="D2659" s="98">
        <f>IF(D2083&lt;0,"inexhaustible",(2*D163-D2083))</f>
        <v/>
      </c>
      <c r="E2659" s="98">
        <f>IF(E2083&lt;0,"inexhaustible",(2*E163-E2083))</f>
        <v/>
      </c>
      <c r="F2659" s="98">
        <f>IF(F2083&lt;0,"inexhaustible",(2*F163-F2083))</f>
        <v/>
      </c>
    </row>
    <row r="2660">
      <c r="C2660" s="13" t="n">
        <v>169</v>
      </c>
      <c r="D2660" s="98">
        <f>IF(D2084&lt;0,"inexhaustible",(2*D164-D2084))</f>
        <v/>
      </c>
      <c r="E2660" s="98">
        <f>IF(E2084&lt;0,"inexhaustible",(2*E164-E2084))</f>
        <v/>
      </c>
      <c r="F2660" s="98">
        <f>IF(F2084&lt;0,"inexhaustible",(2*F164-F2084))</f>
        <v/>
      </c>
    </row>
    <row r="2661">
      <c r="C2661" s="13" t="n">
        <v>170</v>
      </c>
      <c r="D2661" s="98">
        <f>IF(D2085&lt;0,"inexhaustible",(2*D165-D2085))</f>
        <v/>
      </c>
      <c r="E2661" s="98">
        <f>IF(E2085&lt;0,"inexhaustible",(2*E165-E2085))</f>
        <v/>
      </c>
      <c r="F2661" s="98">
        <f>IF(F2085&lt;0,"inexhaustible",(2*F165-F2085))</f>
        <v/>
      </c>
    </row>
    <row r="2662">
      <c r="C2662" s="13" t="n">
        <v>171</v>
      </c>
      <c r="D2662" s="98">
        <f>IF(D2086&lt;0,"inexhaustible",(2*D166-D2086))</f>
        <v/>
      </c>
      <c r="E2662" s="98">
        <f>IF(E2086&lt;0,"inexhaustible",(2*E166-E2086))</f>
        <v/>
      </c>
      <c r="F2662" s="98">
        <f>IF(F2086&lt;0,"inexhaustible",(2*F166-F2086))</f>
        <v/>
      </c>
    </row>
    <row r="2663">
      <c r="C2663" s="13" t="n">
        <v>172</v>
      </c>
      <c r="D2663" s="98">
        <f>IF(D2087&lt;0,"inexhaustible",(2*D167-D2087))</f>
        <v/>
      </c>
      <c r="E2663" s="98">
        <f>IF(E2087&lt;0,"inexhaustible",(2*E167-E2087))</f>
        <v/>
      </c>
      <c r="F2663" s="98">
        <f>IF(F2087&lt;0,"inexhaustible",(2*F167-F2087))</f>
        <v/>
      </c>
    </row>
    <row r="2664">
      <c r="C2664" s="13" t="n">
        <v>173</v>
      </c>
      <c r="D2664" s="98">
        <f>IF(D2088&lt;0,"inexhaustible",(2*D168-D2088))</f>
        <v/>
      </c>
      <c r="E2664" s="98">
        <f>IF(E2088&lt;0,"inexhaustible",(2*E168-E2088))</f>
        <v/>
      </c>
      <c r="F2664" s="98">
        <f>IF(F2088&lt;0,"inexhaustible",(2*F168-F2088))</f>
        <v/>
      </c>
    </row>
    <row r="2665">
      <c r="C2665" s="13" t="n">
        <v>174</v>
      </c>
      <c r="D2665" s="98">
        <f>IF(D2089&lt;0,"inexhaustible",(2*D169-D2089))</f>
        <v/>
      </c>
      <c r="E2665" s="98">
        <f>IF(E2089&lt;0,"inexhaustible",(2*E169-E2089))</f>
        <v/>
      </c>
      <c r="F2665" s="98">
        <f>IF(F2089&lt;0,"inexhaustible",(2*F169-F2089))</f>
        <v/>
      </c>
    </row>
    <row r="2666">
      <c r="C2666" s="13" t="n">
        <v>175</v>
      </c>
      <c r="D2666" s="98">
        <f>IF(D2090&lt;0,"inexhaustible",(2*D170-D2090))</f>
        <v/>
      </c>
      <c r="E2666" s="98">
        <f>IF(E2090&lt;0,"inexhaustible",(2*E170-E2090))</f>
        <v/>
      </c>
      <c r="F2666" s="98">
        <f>IF(F2090&lt;0,"inexhaustible",(2*F170-F2090))</f>
        <v/>
      </c>
    </row>
    <row r="2667">
      <c r="C2667" s="13" t="n">
        <v>176</v>
      </c>
      <c r="D2667" s="98">
        <f>IF(D2091&lt;0,"inexhaustible",(2*D171-D2091))</f>
        <v/>
      </c>
      <c r="E2667" s="98">
        <f>IF(E2091&lt;0,"inexhaustible",(2*E171-E2091))</f>
        <v/>
      </c>
      <c r="F2667" s="98">
        <f>IF(F2091&lt;0,"inexhaustible",(2*F171-F2091))</f>
        <v/>
      </c>
    </row>
    <row r="2668">
      <c r="C2668" s="13" t="n">
        <v>177</v>
      </c>
      <c r="D2668" s="98">
        <f>IF(D2092&lt;0,"inexhaustible",(2*D172-D2092))</f>
        <v/>
      </c>
      <c r="E2668" s="98">
        <f>IF(E2092&lt;0,"inexhaustible",(2*E172-E2092))</f>
        <v/>
      </c>
      <c r="F2668" s="98">
        <f>IF(F2092&lt;0,"inexhaustible",(2*F172-F2092))</f>
        <v/>
      </c>
    </row>
    <row r="2669">
      <c r="C2669" s="13" t="n">
        <v>178</v>
      </c>
      <c r="D2669" s="98">
        <f>IF(D2093&lt;0,"inexhaustible",(2*D173-D2093))</f>
        <v/>
      </c>
      <c r="E2669" s="98">
        <f>IF(E2093&lt;0,"inexhaustible",(2*E173-E2093))</f>
        <v/>
      </c>
      <c r="F2669" s="98">
        <f>IF(F2093&lt;0,"inexhaustible",(2*F173-F2093))</f>
        <v/>
      </c>
    </row>
    <row r="2670">
      <c r="C2670" s="13" t="n">
        <v>179</v>
      </c>
      <c r="D2670" s="98">
        <f>IF(D2094&lt;0,"inexhaustible",(2*D174-D2094))</f>
        <v/>
      </c>
      <c r="E2670" s="98">
        <f>IF(E2094&lt;0,"inexhaustible",(2*E174-E2094))</f>
        <v/>
      </c>
      <c r="F2670" s="98">
        <f>IF(F2094&lt;0,"inexhaustible",(2*F174-F2094))</f>
        <v/>
      </c>
    </row>
    <row r="2671">
      <c r="C2671" s="13" t="n">
        <v>180</v>
      </c>
      <c r="D2671" s="98">
        <f>IF(D2095&lt;0,"inexhaustible",(2*D175-D2095))</f>
        <v/>
      </c>
      <c r="E2671" s="98">
        <f>IF(E2095&lt;0,"inexhaustible",(2*E175-E2095))</f>
        <v/>
      </c>
      <c r="F2671" s="98">
        <f>IF(F2095&lt;0,"inexhaustible",(2*F175-F2095))</f>
        <v/>
      </c>
    </row>
    <row r="2672">
      <c r="C2672" s="13" t="n">
        <v>181</v>
      </c>
      <c r="D2672" s="98">
        <f>IF(D2096&lt;0,"inexhaustible",(2*D176-D2096))</f>
        <v/>
      </c>
      <c r="E2672" s="98">
        <f>IF(E2096&lt;0,"inexhaustible",(2*E176-E2096))</f>
        <v/>
      </c>
      <c r="F2672" s="98">
        <f>IF(F2096&lt;0,"inexhaustible",(2*F176-F2096))</f>
        <v/>
      </c>
    </row>
    <row r="2673">
      <c r="C2673" s="13" t="n">
        <v>182</v>
      </c>
      <c r="D2673" s="98">
        <f>IF(D2097&lt;0,"inexhaustible",(2*D177-D2097))</f>
        <v/>
      </c>
      <c r="E2673" s="98">
        <f>IF(E2097&lt;0,"inexhaustible",(2*E177-E2097))</f>
        <v/>
      </c>
      <c r="F2673" s="98">
        <f>IF(F2097&lt;0,"inexhaustible",(2*F177-F2097))</f>
        <v/>
      </c>
    </row>
    <row r="2674">
      <c r="C2674" s="13" t="n">
        <v>183</v>
      </c>
      <c r="D2674" s="98">
        <f>IF(D2098&lt;0,"inexhaustible",(2*D178-D2098))</f>
        <v/>
      </c>
      <c r="E2674" s="98">
        <f>IF(E2098&lt;0,"inexhaustible",(2*E178-E2098))</f>
        <v/>
      </c>
      <c r="F2674" s="98">
        <f>IF(F2098&lt;0,"inexhaustible",(2*F178-F2098))</f>
        <v/>
      </c>
    </row>
    <row r="2675">
      <c r="C2675" s="13" t="n">
        <v>184</v>
      </c>
      <c r="D2675" s="98">
        <f>IF(D2099&lt;0,"inexhaustible",(2*D179-D2099))</f>
        <v/>
      </c>
      <c r="E2675" s="98">
        <f>IF(E2099&lt;0,"inexhaustible",(2*E179-E2099))</f>
        <v/>
      </c>
      <c r="F2675" s="98">
        <f>IF(F2099&lt;0,"inexhaustible",(2*F179-F2099))</f>
        <v/>
      </c>
    </row>
    <row r="2676">
      <c r="C2676" s="13" t="n">
        <v>185</v>
      </c>
      <c r="D2676" s="98">
        <f>IF(D2100&lt;0,"inexhaustible",(2*D180-D2100))</f>
        <v/>
      </c>
      <c r="E2676" s="98">
        <f>IF(E2100&lt;0,"inexhaustible",(2*E180-E2100))</f>
        <v/>
      </c>
      <c r="F2676" s="98">
        <f>IF(F2100&lt;0,"inexhaustible",(2*F180-F2100))</f>
        <v/>
      </c>
    </row>
    <row r="2677">
      <c r="C2677" s="13" t="n">
        <v>186</v>
      </c>
      <c r="D2677" s="98">
        <f>IF(D2101&lt;0,"inexhaustible",(2*D181-D2101))</f>
        <v/>
      </c>
      <c r="E2677" s="98">
        <f>IF(E2101&lt;0,"inexhaustible",(2*E181-E2101))</f>
        <v/>
      </c>
      <c r="F2677" s="98">
        <f>IF(F2101&lt;0,"inexhaustible",(2*F181-F2101))</f>
        <v/>
      </c>
    </row>
    <row r="2678">
      <c r="C2678" s="13" t="n">
        <v>187</v>
      </c>
      <c r="D2678" s="98">
        <f>IF(D2102&lt;0,"inexhaustible",(2*D182-D2102))</f>
        <v/>
      </c>
      <c r="E2678" s="98">
        <f>IF(E2102&lt;0,"inexhaustible",(2*E182-E2102))</f>
        <v/>
      </c>
      <c r="F2678" s="98">
        <f>IF(F2102&lt;0,"inexhaustible",(2*F182-F2102))</f>
        <v/>
      </c>
    </row>
    <row r="2679">
      <c r="C2679" s="13" t="n">
        <v>188</v>
      </c>
      <c r="D2679" s="98">
        <f>IF(D2103&lt;0,"inexhaustible",(2*D183-D2103))</f>
        <v/>
      </c>
      <c r="E2679" s="98">
        <f>IF(E2103&lt;0,"inexhaustible",(2*E183-E2103))</f>
        <v/>
      </c>
      <c r="F2679" s="98">
        <f>IF(F2103&lt;0,"inexhaustible",(2*F183-F2103))</f>
        <v/>
      </c>
    </row>
    <row r="2680">
      <c r="C2680" s="13" t="n">
        <v>189</v>
      </c>
      <c r="D2680" s="98">
        <f>IF(D2104&lt;0,"inexhaustible",(2*D184-D2104))</f>
        <v/>
      </c>
      <c r="E2680" s="98">
        <f>IF(E2104&lt;0,"inexhaustible",(2*E184-E2104))</f>
        <v/>
      </c>
      <c r="F2680" s="98">
        <f>IF(F2104&lt;0,"inexhaustible",(2*F184-F2104))</f>
        <v/>
      </c>
    </row>
    <row r="2681">
      <c r="C2681" s="13" t="n">
        <v>190</v>
      </c>
      <c r="D2681" s="98">
        <f>IF(D2105&lt;0,"inexhaustible",(2*D185-D2105))</f>
        <v/>
      </c>
      <c r="E2681" s="98">
        <f>IF(E2105&lt;0,"inexhaustible",(2*E185-E2105))</f>
        <v/>
      </c>
      <c r="F2681" s="98">
        <f>IF(F2105&lt;0,"inexhaustible",(2*F185-F2105))</f>
        <v/>
      </c>
    </row>
    <row r="2682">
      <c r="C2682" s="13" t="n">
        <v>191</v>
      </c>
      <c r="D2682" s="98">
        <f>IF(D2106&lt;0,"inexhaustible",(2*D186-D2106))</f>
        <v/>
      </c>
      <c r="E2682" s="98">
        <f>IF(E2106&lt;0,"inexhaustible",(2*E186-E2106))</f>
        <v/>
      </c>
      <c r="F2682" s="98">
        <f>IF(F2106&lt;0,"inexhaustible",(2*F186-F2106))</f>
        <v/>
      </c>
    </row>
    <row r="2683">
      <c r="C2683" s="13" t="n">
        <v>192</v>
      </c>
      <c r="D2683" s="98">
        <f>IF(D2107&lt;0,"inexhaustible",(2*D187-D2107))</f>
        <v/>
      </c>
      <c r="E2683" s="98">
        <f>IF(E2107&lt;0,"inexhaustible",(2*E187-E2107))</f>
        <v/>
      </c>
      <c r="F2683" s="98">
        <f>IF(F2107&lt;0,"inexhaustible",(2*F187-F2107))</f>
        <v/>
      </c>
    </row>
    <row r="2684">
      <c r="C2684" s="13" t="n">
        <v>193</v>
      </c>
      <c r="D2684" s="98">
        <f>IF(D2108&lt;0,"inexhaustible",(2*D188-D2108))</f>
        <v/>
      </c>
      <c r="E2684" s="98">
        <f>IF(E2108&lt;0,"inexhaustible",(2*E188-E2108))</f>
        <v/>
      </c>
      <c r="F2684" s="98">
        <f>IF(F2108&lt;0,"inexhaustible",(2*F188-F2108))</f>
        <v/>
      </c>
    </row>
    <row r="2685">
      <c r="C2685" s="13" t="n">
        <v>194</v>
      </c>
      <c r="D2685" s="98">
        <f>IF(D2109&lt;0,"inexhaustible",(2*D189-D2109))</f>
        <v/>
      </c>
      <c r="E2685" s="98">
        <f>IF(E2109&lt;0,"inexhaustible",(2*E189-E2109))</f>
        <v/>
      </c>
      <c r="F2685" s="98">
        <f>IF(F2109&lt;0,"inexhaustible",(2*F189-F2109))</f>
        <v/>
      </c>
    </row>
    <row r="2686">
      <c r="C2686" s="13" t="n">
        <v>195</v>
      </c>
      <c r="D2686" s="98">
        <f>IF(D2110&lt;0,"inexhaustible",(2*D190-D2110))</f>
        <v/>
      </c>
      <c r="E2686" s="98">
        <f>IF(E2110&lt;0,"inexhaustible",(2*E190-E2110))</f>
        <v/>
      </c>
      <c r="F2686" s="98">
        <f>IF(F2110&lt;0,"inexhaustible",(2*F190-F2110))</f>
        <v/>
      </c>
    </row>
    <row r="2687">
      <c r="C2687" s="13" t="n">
        <v>196</v>
      </c>
      <c r="D2687" s="98">
        <f>IF(D2111&lt;0,"inexhaustible",(2*D191-D2111))</f>
        <v/>
      </c>
      <c r="E2687" s="98">
        <f>IF(E2111&lt;0,"inexhaustible",(2*E191-E2111))</f>
        <v/>
      </c>
      <c r="F2687" s="98">
        <f>IF(F2111&lt;0,"inexhaustible",(2*F191-F2111))</f>
        <v/>
      </c>
    </row>
    <row r="2688">
      <c r="C2688" s="13" t="n">
        <v>197</v>
      </c>
      <c r="D2688" s="98">
        <f>IF(D2112&lt;0,"inexhaustible",(2*D192-D2112))</f>
        <v/>
      </c>
      <c r="E2688" s="98">
        <f>IF(E2112&lt;0,"inexhaustible",(2*E192-E2112))</f>
        <v/>
      </c>
      <c r="F2688" s="98">
        <f>IF(F2112&lt;0,"inexhaustible",(2*F192-F2112))</f>
        <v/>
      </c>
    </row>
    <row r="2689">
      <c r="C2689" s="13" t="n">
        <v>198</v>
      </c>
      <c r="D2689" s="98">
        <f>IF(D2113&lt;0,"inexhaustible",(2*D193-D2113))</f>
        <v/>
      </c>
      <c r="E2689" s="98">
        <f>IF(E2113&lt;0,"inexhaustible",(2*E193-E2113))</f>
        <v/>
      </c>
      <c r="F2689" s="98">
        <f>IF(F2113&lt;0,"inexhaustible",(2*F193-F2113))</f>
        <v/>
      </c>
    </row>
    <row r="2691">
      <c r="B2691" s="18" t="n"/>
      <c r="C2691" s="13" t="inlineStr">
        <is>
          <t>SigmaELTr</t>
        </is>
      </c>
      <c r="D2691" s="13" t="n">
        <v>22</v>
      </c>
      <c r="E2691" s="13" t="n">
        <v>23</v>
      </c>
      <c r="F2691" s="13" t="n">
        <v>24</v>
      </c>
    </row>
    <row r="2692">
      <c r="B2692" s="18" t="n"/>
      <c r="C2692" s="13" t="n">
        <v>9</v>
      </c>
      <c r="D2692" s="98">
        <f>Retailers!I775</f>
        <v/>
      </c>
      <c r="E2692" s="98">
        <f>Retailers!J775</f>
        <v/>
      </c>
      <c r="F2692" s="98">
        <f>Retailers!K775</f>
        <v/>
      </c>
    </row>
    <row r="2693">
      <c r="B2693" s="18" t="n"/>
      <c r="C2693" s="13" t="n">
        <v>10</v>
      </c>
      <c r="D2693" s="98">
        <f>Retailers!I776</f>
        <v/>
      </c>
      <c r="E2693" s="98">
        <f>Retailers!J776</f>
        <v/>
      </c>
      <c r="F2693" s="98">
        <f>Retailers!K776</f>
        <v/>
      </c>
    </row>
    <row r="2694">
      <c r="C2694" s="13" t="n">
        <v>11</v>
      </c>
      <c r="D2694" s="98">
        <f>Retailers!I777</f>
        <v/>
      </c>
      <c r="E2694" s="98">
        <f>Retailers!J777</f>
        <v/>
      </c>
      <c r="F2694" s="98">
        <f>Retailers!K777</f>
        <v/>
      </c>
    </row>
    <row r="2695">
      <c r="C2695" s="13" t="n">
        <v>12</v>
      </c>
      <c r="D2695" s="98">
        <f>Retailers!I778</f>
        <v/>
      </c>
      <c r="E2695" s="98">
        <f>Retailers!J778</f>
        <v/>
      </c>
      <c r="F2695" s="98">
        <f>Retailers!K778</f>
        <v/>
      </c>
    </row>
    <row r="2696">
      <c r="C2696" s="13" t="n">
        <v>13</v>
      </c>
      <c r="D2696" s="98">
        <f>Retailers!I779</f>
        <v/>
      </c>
      <c r="E2696" s="98">
        <f>Retailers!J779</f>
        <v/>
      </c>
      <c r="F2696" s="98">
        <f>Retailers!K779</f>
        <v/>
      </c>
    </row>
    <row r="2697">
      <c r="C2697" s="13" t="n">
        <v>14</v>
      </c>
      <c r="D2697" s="98">
        <f>Retailers!I780</f>
        <v/>
      </c>
      <c r="E2697" s="98">
        <f>Retailers!J780</f>
        <v/>
      </c>
      <c r="F2697" s="98">
        <f>Retailers!K780</f>
        <v/>
      </c>
    </row>
    <row r="2698">
      <c r="C2698" s="13" t="n">
        <v>15</v>
      </c>
      <c r="D2698" s="98">
        <f>Retailers!I781</f>
        <v/>
      </c>
      <c r="E2698" s="98">
        <f>Retailers!J781</f>
        <v/>
      </c>
      <c r="F2698" s="98">
        <f>Retailers!K781</f>
        <v/>
      </c>
    </row>
    <row r="2699">
      <c r="C2699" s="13" t="n">
        <v>16</v>
      </c>
      <c r="D2699" s="98">
        <f>Retailers!I782</f>
        <v/>
      </c>
      <c r="E2699" s="98">
        <f>Retailers!J782</f>
        <v/>
      </c>
      <c r="F2699" s="98">
        <f>Retailers!K782</f>
        <v/>
      </c>
    </row>
    <row r="2700">
      <c r="C2700" s="13" t="n">
        <v>17</v>
      </c>
      <c r="D2700" s="98">
        <f>Retailers!I783</f>
        <v/>
      </c>
      <c r="E2700" s="98">
        <f>Retailers!J783</f>
        <v/>
      </c>
      <c r="F2700" s="98">
        <f>Retailers!K783</f>
        <v/>
      </c>
    </row>
    <row r="2701">
      <c r="C2701" s="13" t="n">
        <v>18</v>
      </c>
      <c r="D2701" s="98">
        <f>Retailers!I784</f>
        <v/>
      </c>
      <c r="E2701" s="98">
        <f>Retailers!J784</f>
        <v/>
      </c>
      <c r="F2701" s="98">
        <f>Retailers!K784</f>
        <v/>
      </c>
    </row>
    <row r="2702">
      <c r="C2702" s="13" t="n">
        <v>19</v>
      </c>
      <c r="D2702" s="98">
        <f>Retailers!I785</f>
        <v/>
      </c>
      <c r="E2702" s="98">
        <f>Retailers!J785</f>
        <v/>
      </c>
      <c r="F2702" s="98">
        <f>Retailers!K785</f>
        <v/>
      </c>
    </row>
    <row r="2703">
      <c r="C2703" s="13" t="n">
        <v>20</v>
      </c>
      <c r="D2703" s="98">
        <f>Retailers!I786</f>
        <v/>
      </c>
      <c r="E2703" s="98">
        <f>Retailers!J786</f>
        <v/>
      </c>
      <c r="F2703" s="98">
        <f>Retailers!K786</f>
        <v/>
      </c>
    </row>
    <row r="2704">
      <c r="C2704" s="13" t="n">
        <v>21</v>
      </c>
      <c r="D2704" s="98">
        <f>Retailers!I787</f>
        <v/>
      </c>
      <c r="E2704" s="98">
        <f>Retailers!J787</f>
        <v/>
      </c>
      <c r="F2704" s="98">
        <f>Retailers!K787</f>
        <v/>
      </c>
    </row>
    <row r="2705">
      <c r="C2705" s="13" t="n">
        <v>22</v>
      </c>
      <c r="D2705" s="98">
        <f>Retailers!I788</f>
        <v/>
      </c>
      <c r="E2705" s="98">
        <f>Retailers!J788</f>
        <v/>
      </c>
      <c r="F2705" s="98">
        <f>Retailers!K788</f>
        <v/>
      </c>
    </row>
    <row r="2706">
      <c r="C2706" s="13" t="n">
        <v>23</v>
      </c>
      <c r="D2706" s="98">
        <f>Retailers!I789</f>
        <v/>
      </c>
      <c r="E2706" s="98">
        <f>Retailers!J789</f>
        <v/>
      </c>
      <c r="F2706" s="98">
        <f>Retailers!K789</f>
        <v/>
      </c>
    </row>
    <row r="2707">
      <c r="C2707" s="13" t="n">
        <v>24</v>
      </c>
      <c r="D2707" s="98">
        <f>Retailers!I790</f>
        <v/>
      </c>
      <c r="E2707" s="98">
        <f>Retailers!J790</f>
        <v/>
      </c>
      <c r="F2707" s="98">
        <f>Retailers!K790</f>
        <v/>
      </c>
    </row>
    <row r="2708">
      <c r="C2708" s="13" t="n">
        <v>25</v>
      </c>
      <c r="D2708" s="98">
        <f>Retailers!I791</f>
        <v/>
      </c>
      <c r="E2708" s="98">
        <f>Retailers!J791</f>
        <v/>
      </c>
      <c r="F2708" s="98">
        <f>Retailers!K791</f>
        <v/>
      </c>
    </row>
    <row r="2709">
      <c r="C2709" s="13" t="n">
        <v>26</v>
      </c>
      <c r="D2709" s="98">
        <f>Retailers!I792</f>
        <v/>
      </c>
      <c r="E2709" s="98">
        <f>Retailers!J792</f>
        <v/>
      </c>
      <c r="F2709" s="98">
        <f>Retailers!K792</f>
        <v/>
      </c>
    </row>
    <row r="2710">
      <c r="C2710" s="13" t="n">
        <v>27</v>
      </c>
      <c r="D2710" s="98">
        <f>Retailers!I793</f>
        <v/>
      </c>
      <c r="E2710" s="98">
        <f>Retailers!J793</f>
        <v/>
      </c>
      <c r="F2710" s="98">
        <f>Retailers!K793</f>
        <v/>
      </c>
    </row>
    <row r="2711">
      <c r="C2711" s="13" t="n">
        <v>28</v>
      </c>
      <c r="D2711" s="98">
        <f>Retailers!I794</f>
        <v/>
      </c>
      <c r="E2711" s="98">
        <f>Retailers!J794</f>
        <v/>
      </c>
      <c r="F2711" s="98">
        <f>Retailers!K794</f>
        <v/>
      </c>
    </row>
    <row r="2712">
      <c r="C2712" s="13" t="n">
        <v>29</v>
      </c>
      <c r="D2712" s="98">
        <f>Retailers!I795</f>
        <v/>
      </c>
      <c r="E2712" s="98">
        <f>Retailers!J795</f>
        <v/>
      </c>
      <c r="F2712" s="98">
        <f>Retailers!K795</f>
        <v/>
      </c>
    </row>
    <row r="2713">
      <c r="C2713" s="13" t="n">
        <v>30</v>
      </c>
      <c r="D2713" s="98">
        <f>Retailers!I796</f>
        <v/>
      </c>
      <c r="E2713" s="98">
        <f>Retailers!J796</f>
        <v/>
      </c>
      <c r="F2713" s="98">
        <f>Retailers!K796</f>
        <v/>
      </c>
    </row>
    <row r="2714">
      <c r="C2714" s="13" t="n">
        <v>31</v>
      </c>
      <c r="D2714" s="98">
        <f>Retailers!I797</f>
        <v/>
      </c>
      <c r="E2714" s="98">
        <f>Retailers!J797</f>
        <v/>
      </c>
      <c r="F2714" s="98">
        <f>Retailers!K797</f>
        <v/>
      </c>
    </row>
    <row r="2715">
      <c r="C2715" s="13" t="n">
        <v>32</v>
      </c>
      <c r="D2715" s="98">
        <f>Retailers!I798</f>
        <v/>
      </c>
      <c r="E2715" s="98">
        <f>Retailers!J798</f>
        <v/>
      </c>
      <c r="F2715" s="98">
        <f>Retailers!K798</f>
        <v/>
      </c>
    </row>
    <row r="2716">
      <c r="C2716" s="13" t="n">
        <v>33</v>
      </c>
      <c r="D2716" s="98">
        <f>Retailers!I799</f>
        <v/>
      </c>
      <c r="E2716" s="98">
        <f>Retailers!J799</f>
        <v/>
      </c>
      <c r="F2716" s="98">
        <f>Retailers!K799</f>
        <v/>
      </c>
    </row>
    <row r="2717">
      <c r="C2717" s="13" t="n">
        <v>34</v>
      </c>
      <c r="D2717" s="98">
        <f>Retailers!I800</f>
        <v/>
      </c>
      <c r="E2717" s="98">
        <f>Retailers!J800</f>
        <v/>
      </c>
      <c r="F2717" s="98">
        <f>Retailers!K800</f>
        <v/>
      </c>
    </row>
    <row r="2718">
      <c r="C2718" s="13" t="n">
        <v>35</v>
      </c>
      <c r="D2718" s="98">
        <f>Retailers!I801</f>
        <v/>
      </c>
      <c r="E2718" s="98">
        <f>Retailers!J801</f>
        <v/>
      </c>
      <c r="F2718" s="98">
        <f>Retailers!K801</f>
        <v/>
      </c>
    </row>
    <row r="2719">
      <c r="C2719" s="13" t="n">
        <v>36</v>
      </c>
      <c r="D2719" s="98">
        <f>Retailers!I802</f>
        <v/>
      </c>
      <c r="E2719" s="98">
        <f>Retailers!J802</f>
        <v/>
      </c>
      <c r="F2719" s="98">
        <f>Retailers!K802</f>
        <v/>
      </c>
    </row>
    <row r="2720">
      <c r="C2720" s="13" t="n">
        <v>37</v>
      </c>
      <c r="D2720" s="98">
        <f>Retailers!I803</f>
        <v/>
      </c>
      <c r="E2720" s="98">
        <f>Retailers!J803</f>
        <v/>
      </c>
      <c r="F2720" s="98">
        <f>Retailers!K803</f>
        <v/>
      </c>
    </row>
    <row r="2721">
      <c r="C2721" s="13" t="n">
        <v>38</v>
      </c>
      <c r="D2721" s="98">
        <f>Retailers!I804</f>
        <v/>
      </c>
      <c r="E2721" s="98">
        <f>Retailers!J804</f>
        <v/>
      </c>
      <c r="F2721" s="98">
        <f>Retailers!K804</f>
        <v/>
      </c>
    </row>
    <row r="2722">
      <c r="C2722" s="13" t="n">
        <v>39</v>
      </c>
      <c r="D2722" s="98">
        <f>Retailers!I805</f>
        <v/>
      </c>
      <c r="E2722" s="98">
        <f>Retailers!J805</f>
        <v/>
      </c>
      <c r="F2722" s="98">
        <f>Retailers!K805</f>
        <v/>
      </c>
    </row>
    <row r="2723">
      <c r="C2723" s="13" t="n">
        <v>40</v>
      </c>
      <c r="D2723" s="98">
        <f>Retailers!I806</f>
        <v/>
      </c>
      <c r="E2723" s="98">
        <f>Retailers!J806</f>
        <v/>
      </c>
      <c r="F2723" s="98">
        <f>Retailers!K806</f>
        <v/>
      </c>
    </row>
    <row r="2724">
      <c r="C2724" s="13" t="n">
        <v>41</v>
      </c>
      <c r="D2724" s="98">
        <f>Retailers!I807</f>
        <v/>
      </c>
      <c r="E2724" s="98">
        <f>Retailers!J807</f>
        <v/>
      </c>
      <c r="F2724" s="98">
        <f>Retailers!K807</f>
        <v/>
      </c>
    </row>
    <row r="2725">
      <c r="C2725" s="13" t="n">
        <v>42</v>
      </c>
      <c r="D2725" s="98">
        <f>Retailers!I808</f>
        <v/>
      </c>
      <c r="E2725" s="98">
        <f>Retailers!J808</f>
        <v/>
      </c>
      <c r="F2725" s="98">
        <f>Retailers!K808</f>
        <v/>
      </c>
    </row>
    <row r="2726">
      <c r="C2726" s="13" t="n">
        <v>43</v>
      </c>
      <c r="D2726" s="98">
        <f>Retailers!I809</f>
        <v/>
      </c>
      <c r="E2726" s="98">
        <f>Retailers!J809</f>
        <v/>
      </c>
      <c r="F2726" s="98">
        <f>Retailers!K809</f>
        <v/>
      </c>
    </row>
    <row r="2727">
      <c r="C2727" s="13" t="n">
        <v>44</v>
      </c>
      <c r="D2727" s="98">
        <f>Retailers!I810</f>
        <v/>
      </c>
      <c r="E2727" s="98">
        <f>Retailers!J810</f>
        <v/>
      </c>
      <c r="F2727" s="98">
        <f>Retailers!K810</f>
        <v/>
      </c>
    </row>
    <row r="2728">
      <c r="C2728" s="13" t="n">
        <v>45</v>
      </c>
      <c r="D2728" s="98">
        <f>Retailers!I811</f>
        <v/>
      </c>
      <c r="E2728" s="98">
        <f>Retailers!J811</f>
        <v/>
      </c>
      <c r="F2728" s="98">
        <f>Retailers!K811</f>
        <v/>
      </c>
    </row>
    <row r="2729">
      <c r="C2729" s="13" t="n">
        <v>46</v>
      </c>
      <c r="D2729" s="98">
        <f>Retailers!I812</f>
        <v/>
      </c>
      <c r="E2729" s="98">
        <f>Retailers!J812</f>
        <v/>
      </c>
      <c r="F2729" s="98">
        <f>Retailers!K812</f>
        <v/>
      </c>
    </row>
    <row r="2730">
      <c r="C2730" s="13" t="n">
        <v>47</v>
      </c>
      <c r="D2730" s="98">
        <f>Retailers!I813</f>
        <v/>
      </c>
      <c r="E2730" s="98">
        <f>Retailers!J813</f>
        <v/>
      </c>
      <c r="F2730" s="98">
        <f>Retailers!K813</f>
        <v/>
      </c>
    </row>
    <row r="2731">
      <c r="C2731" s="13" t="n">
        <v>48</v>
      </c>
      <c r="D2731" s="98">
        <f>Retailers!I814</f>
        <v/>
      </c>
      <c r="E2731" s="98">
        <f>Retailers!J814</f>
        <v/>
      </c>
      <c r="F2731" s="98">
        <f>Retailers!K814</f>
        <v/>
      </c>
    </row>
    <row r="2732">
      <c r="C2732" s="13" t="n">
        <v>49</v>
      </c>
      <c r="D2732" s="98">
        <f>Retailers!I815</f>
        <v/>
      </c>
      <c r="E2732" s="98">
        <f>Retailers!J815</f>
        <v/>
      </c>
      <c r="F2732" s="98">
        <f>Retailers!K815</f>
        <v/>
      </c>
    </row>
    <row r="2733">
      <c r="C2733" s="13" t="n">
        <v>50</v>
      </c>
      <c r="D2733" s="98">
        <f>Retailers!I816</f>
        <v/>
      </c>
      <c r="E2733" s="98">
        <f>Retailers!J816</f>
        <v/>
      </c>
      <c r="F2733" s="98">
        <f>Retailers!K816</f>
        <v/>
      </c>
    </row>
    <row r="2734">
      <c r="C2734" s="13" t="n">
        <v>51</v>
      </c>
      <c r="D2734" s="98">
        <f>Retailers!I817</f>
        <v/>
      </c>
      <c r="E2734" s="98">
        <f>Retailers!J817</f>
        <v/>
      </c>
      <c r="F2734" s="98">
        <f>Retailers!K817</f>
        <v/>
      </c>
    </row>
    <row r="2735">
      <c r="C2735" s="13" t="n">
        <v>52</v>
      </c>
      <c r="D2735" s="98">
        <f>Retailers!I818</f>
        <v/>
      </c>
      <c r="E2735" s="98">
        <f>Retailers!J818</f>
        <v/>
      </c>
      <c r="F2735" s="98">
        <f>Retailers!K818</f>
        <v/>
      </c>
    </row>
    <row r="2736">
      <c r="C2736" s="13" t="n">
        <v>53</v>
      </c>
      <c r="D2736" s="98">
        <f>Retailers!I819</f>
        <v/>
      </c>
      <c r="E2736" s="98">
        <f>Retailers!J819</f>
        <v/>
      </c>
      <c r="F2736" s="98">
        <f>Retailers!K819</f>
        <v/>
      </c>
    </row>
    <row r="2737">
      <c r="C2737" s="13" t="n">
        <v>54</v>
      </c>
      <c r="D2737" s="98">
        <f>Retailers!I820</f>
        <v/>
      </c>
      <c r="E2737" s="98">
        <f>Retailers!J820</f>
        <v/>
      </c>
      <c r="F2737" s="98">
        <f>Retailers!K820</f>
        <v/>
      </c>
    </row>
    <row r="2738">
      <c r="C2738" s="13" t="n">
        <v>55</v>
      </c>
      <c r="D2738" s="98">
        <f>Retailers!I821</f>
        <v/>
      </c>
      <c r="E2738" s="98">
        <f>Retailers!J821</f>
        <v/>
      </c>
      <c r="F2738" s="98">
        <f>Retailers!K821</f>
        <v/>
      </c>
    </row>
    <row r="2739">
      <c r="C2739" s="13" t="n">
        <v>56</v>
      </c>
      <c r="D2739" s="98">
        <f>Retailers!I822</f>
        <v/>
      </c>
      <c r="E2739" s="98">
        <f>Retailers!J822</f>
        <v/>
      </c>
      <c r="F2739" s="98">
        <f>Retailers!K822</f>
        <v/>
      </c>
    </row>
    <row r="2740">
      <c r="C2740" s="13" t="n">
        <v>57</v>
      </c>
      <c r="D2740" s="98">
        <f>Retailers!I823</f>
        <v/>
      </c>
      <c r="E2740" s="98">
        <f>Retailers!J823</f>
        <v/>
      </c>
      <c r="F2740" s="98">
        <f>Retailers!K823</f>
        <v/>
      </c>
    </row>
    <row r="2741">
      <c r="C2741" s="13" t="n">
        <v>58</v>
      </c>
      <c r="D2741" s="98">
        <f>Retailers!I824</f>
        <v/>
      </c>
      <c r="E2741" s="98">
        <f>Retailers!J824</f>
        <v/>
      </c>
      <c r="F2741" s="98">
        <f>Retailers!K824</f>
        <v/>
      </c>
    </row>
    <row r="2742">
      <c r="C2742" s="13" t="n">
        <v>59</v>
      </c>
      <c r="D2742" s="98">
        <f>Retailers!I825</f>
        <v/>
      </c>
      <c r="E2742" s="98">
        <f>Retailers!J825</f>
        <v/>
      </c>
      <c r="F2742" s="98">
        <f>Retailers!K825</f>
        <v/>
      </c>
    </row>
    <row r="2743">
      <c r="C2743" s="13" t="n">
        <v>60</v>
      </c>
      <c r="D2743" s="98">
        <f>Retailers!I826</f>
        <v/>
      </c>
      <c r="E2743" s="98">
        <f>Retailers!J826</f>
        <v/>
      </c>
      <c r="F2743" s="98">
        <f>Retailers!K826</f>
        <v/>
      </c>
    </row>
    <row r="2744">
      <c r="C2744" s="13" t="n">
        <v>61</v>
      </c>
      <c r="D2744" s="98">
        <f>Retailers!I827</f>
        <v/>
      </c>
      <c r="E2744" s="98">
        <f>Retailers!J827</f>
        <v/>
      </c>
      <c r="F2744" s="98">
        <f>Retailers!K827</f>
        <v/>
      </c>
    </row>
    <row r="2745">
      <c r="C2745" s="13" t="n">
        <v>62</v>
      </c>
      <c r="D2745" s="98">
        <f>Retailers!I828</f>
        <v/>
      </c>
      <c r="E2745" s="98">
        <f>Retailers!J828</f>
        <v/>
      </c>
      <c r="F2745" s="98">
        <f>Retailers!K828</f>
        <v/>
      </c>
    </row>
    <row r="2746">
      <c r="C2746" s="13" t="n">
        <v>63</v>
      </c>
      <c r="D2746" s="98">
        <f>Retailers!I829</f>
        <v/>
      </c>
      <c r="E2746" s="98">
        <f>Retailers!J829</f>
        <v/>
      </c>
      <c r="F2746" s="98">
        <f>Retailers!K829</f>
        <v/>
      </c>
    </row>
    <row r="2747">
      <c r="C2747" s="13" t="n">
        <v>64</v>
      </c>
      <c r="D2747" s="98">
        <f>Retailers!I830</f>
        <v/>
      </c>
      <c r="E2747" s="98">
        <f>Retailers!J830</f>
        <v/>
      </c>
      <c r="F2747" s="98">
        <f>Retailers!K830</f>
        <v/>
      </c>
    </row>
    <row r="2748">
      <c r="C2748" s="13" t="n">
        <v>65</v>
      </c>
      <c r="D2748" s="98">
        <f>Retailers!I831</f>
        <v/>
      </c>
      <c r="E2748" s="98">
        <f>Retailers!J831</f>
        <v/>
      </c>
      <c r="F2748" s="98">
        <f>Retailers!K831</f>
        <v/>
      </c>
    </row>
    <row r="2749">
      <c r="C2749" s="13" t="n">
        <v>66</v>
      </c>
      <c r="D2749" s="98">
        <f>Retailers!I832</f>
        <v/>
      </c>
      <c r="E2749" s="98">
        <f>Retailers!J832</f>
        <v/>
      </c>
      <c r="F2749" s="98">
        <f>Retailers!K832</f>
        <v/>
      </c>
    </row>
    <row r="2750">
      <c r="C2750" s="13" t="n">
        <v>67</v>
      </c>
      <c r="D2750" s="98">
        <f>Retailers!I833</f>
        <v/>
      </c>
      <c r="E2750" s="98">
        <f>Retailers!J833</f>
        <v/>
      </c>
      <c r="F2750" s="98">
        <f>Retailers!K833</f>
        <v/>
      </c>
    </row>
    <row r="2751">
      <c r="C2751" s="13" t="n">
        <v>68</v>
      </c>
      <c r="D2751" s="98">
        <f>Retailers!I834</f>
        <v/>
      </c>
      <c r="E2751" s="98">
        <f>Retailers!J834</f>
        <v/>
      </c>
      <c r="F2751" s="98">
        <f>Retailers!K834</f>
        <v/>
      </c>
    </row>
    <row r="2752">
      <c r="C2752" s="13" t="n">
        <v>69</v>
      </c>
      <c r="D2752" s="98">
        <f>Retailers!I835</f>
        <v/>
      </c>
      <c r="E2752" s="98">
        <f>Retailers!J835</f>
        <v/>
      </c>
      <c r="F2752" s="98">
        <f>Retailers!K835</f>
        <v/>
      </c>
    </row>
    <row r="2753">
      <c r="C2753" s="13" t="n">
        <v>70</v>
      </c>
      <c r="D2753" s="98">
        <f>Retailers!I836</f>
        <v/>
      </c>
      <c r="E2753" s="98">
        <f>Retailers!J836</f>
        <v/>
      </c>
      <c r="F2753" s="98">
        <f>Retailers!K836</f>
        <v/>
      </c>
    </row>
    <row r="2754">
      <c r="C2754" s="13" t="n">
        <v>71</v>
      </c>
      <c r="D2754" s="98">
        <f>Retailers!I837</f>
        <v/>
      </c>
      <c r="E2754" s="98">
        <f>Retailers!J837</f>
        <v/>
      </c>
      <c r="F2754" s="98">
        <f>Retailers!K837</f>
        <v/>
      </c>
      <c r="I2754" s="18" t="n"/>
      <c r="K2754" s="98" t="n"/>
    </row>
    <row r="2755">
      <c r="C2755" s="13" t="n">
        <v>72</v>
      </c>
      <c r="D2755" s="98">
        <f>Retailers!I838</f>
        <v/>
      </c>
      <c r="E2755" s="98">
        <f>Retailers!J838</f>
        <v/>
      </c>
      <c r="F2755" s="98">
        <f>Retailers!K838</f>
        <v/>
      </c>
      <c r="I2755" s="18" t="n"/>
      <c r="J2755" s="18" t="n"/>
      <c r="K2755" s="18" t="n"/>
    </row>
    <row r="2756">
      <c r="C2756" s="13" t="n">
        <v>73</v>
      </c>
      <c r="D2756" s="98">
        <f>Retailers!I839</f>
        <v/>
      </c>
      <c r="E2756" s="98">
        <f>Retailers!J839</f>
        <v/>
      </c>
      <c r="F2756" s="98">
        <f>Retailers!K839</f>
        <v/>
      </c>
      <c r="I2756" s="18" t="n"/>
      <c r="J2756" s="18" t="n"/>
      <c r="K2756" s="18" t="n"/>
    </row>
    <row r="2757">
      <c r="C2757" s="13" t="n">
        <v>74</v>
      </c>
      <c r="D2757" s="98">
        <f>Retailers!I840</f>
        <v/>
      </c>
      <c r="E2757" s="98">
        <f>Retailers!J840</f>
        <v/>
      </c>
      <c r="F2757" s="98">
        <f>Retailers!K840</f>
        <v/>
      </c>
    </row>
    <row r="2758">
      <c r="C2758" s="13" t="n">
        <v>75</v>
      </c>
      <c r="D2758" s="98">
        <f>Retailers!I841</f>
        <v/>
      </c>
      <c r="E2758" s="98">
        <f>Retailers!J841</f>
        <v/>
      </c>
      <c r="F2758" s="98">
        <f>Retailers!K841</f>
        <v/>
      </c>
    </row>
    <row r="2759">
      <c r="C2759" s="13" t="n">
        <v>76</v>
      </c>
      <c r="D2759" s="98">
        <f>Retailers!I842</f>
        <v/>
      </c>
      <c r="E2759" s="98">
        <f>Retailers!J842</f>
        <v/>
      </c>
      <c r="F2759" s="98">
        <f>Retailers!K842</f>
        <v/>
      </c>
    </row>
    <row r="2760">
      <c r="C2760" s="13" t="n">
        <v>77</v>
      </c>
      <c r="D2760" s="98">
        <f>Retailers!I843</f>
        <v/>
      </c>
      <c r="E2760" s="98">
        <f>Retailers!J843</f>
        <v/>
      </c>
      <c r="F2760" s="98">
        <f>Retailers!K843</f>
        <v/>
      </c>
    </row>
    <row r="2761">
      <c r="C2761" s="13" t="n">
        <v>78</v>
      </c>
      <c r="D2761" s="98">
        <f>Retailers!I844</f>
        <v/>
      </c>
      <c r="E2761" s="98">
        <f>Retailers!J844</f>
        <v/>
      </c>
      <c r="F2761" s="98">
        <f>Retailers!K844</f>
        <v/>
      </c>
    </row>
    <row r="2762">
      <c r="C2762" s="13" t="n">
        <v>79</v>
      </c>
      <c r="D2762" s="98">
        <f>Retailers!I845</f>
        <v/>
      </c>
      <c r="E2762" s="98">
        <f>Retailers!J845</f>
        <v/>
      </c>
      <c r="F2762" s="98">
        <f>Retailers!K845</f>
        <v/>
      </c>
    </row>
    <row r="2763">
      <c r="C2763" s="13" t="n">
        <v>80</v>
      </c>
      <c r="D2763" s="98">
        <f>Retailers!I846</f>
        <v/>
      </c>
      <c r="E2763" s="98">
        <f>Retailers!J846</f>
        <v/>
      </c>
      <c r="F2763" s="98">
        <f>Retailers!K846</f>
        <v/>
      </c>
    </row>
    <row r="2764">
      <c r="C2764" s="13" t="n">
        <v>81</v>
      </c>
      <c r="D2764" s="98">
        <f>Retailers!I847</f>
        <v/>
      </c>
      <c r="E2764" s="98">
        <f>Retailers!J847</f>
        <v/>
      </c>
      <c r="F2764" s="98">
        <f>Retailers!K847</f>
        <v/>
      </c>
    </row>
    <row r="2765">
      <c r="C2765" s="13" t="n">
        <v>82</v>
      </c>
      <c r="D2765" s="98">
        <f>Retailers!I848</f>
        <v/>
      </c>
      <c r="E2765" s="98">
        <f>Retailers!J848</f>
        <v/>
      </c>
      <c r="F2765" s="98">
        <f>Retailers!K848</f>
        <v/>
      </c>
    </row>
    <row r="2766">
      <c r="C2766" s="13" t="n">
        <v>83</v>
      </c>
      <c r="D2766" s="98">
        <f>Retailers!I849</f>
        <v/>
      </c>
      <c r="E2766" s="98">
        <f>Retailers!J849</f>
        <v/>
      </c>
      <c r="F2766" s="98">
        <f>Retailers!K849</f>
        <v/>
      </c>
    </row>
    <row r="2767">
      <c r="C2767" s="13" t="n">
        <v>84</v>
      </c>
      <c r="D2767" s="98">
        <f>Retailers!I850</f>
        <v/>
      </c>
      <c r="E2767" s="98">
        <f>Retailers!J850</f>
        <v/>
      </c>
      <c r="F2767" s="98">
        <f>Retailers!K850</f>
        <v/>
      </c>
    </row>
    <row r="2768">
      <c r="C2768" s="13" t="n">
        <v>85</v>
      </c>
      <c r="D2768" s="98">
        <f>Retailers!I851</f>
        <v/>
      </c>
      <c r="E2768" s="98">
        <f>Retailers!J851</f>
        <v/>
      </c>
      <c r="F2768" s="98">
        <f>Retailers!K851</f>
        <v/>
      </c>
    </row>
    <row r="2769">
      <c r="C2769" s="13" t="n">
        <v>86</v>
      </c>
      <c r="D2769" s="98">
        <f>Retailers!I852</f>
        <v/>
      </c>
      <c r="E2769" s="98">
        <f>Retailers!J852</f>
        <v/>
      </c>
      <c r="F2769" s="98">
        <f>Retailers!K852</f>
        <v/>
      </c>
    </row>
    <row r="2770">
      <c r="C2770" s="13" t="n">
        <v>87</v>
      </c>
      <c r="D2770" s="98">
        <f>Retailers!I853</f>
        <v/>
      </c>
      <c r="E2770" s="98">
        <f>Retailers!J853</f>
        <v/>
      </c>
      <c r="F2770" s="98">
        <f>Retailers!K853</f>
        <v/>
      </c>
    </row>
    <row r="2771">
      <c r="C2771" s="13" t="n">
        <v>88</v>
      </c>
      <c r="D2771" s="98">
        <f>Retailers!I854</f>
        <v/>
      </c>
      <c r="E2771" s="98">
        <f>Retailers!J854</f>
        <v/>
      </c>
      <c r="F2771" s="98">
        <f>Retailers!K854</f>
        <v/>
      </c>
    </row>
    <row r="2772">
      <c r="C2772" s="13" t="n">
        <v>89</v>
      </c>
      <c r="D2772" s="98">
        <f>Retailers!I855</f>
        <v/>
      </c>
      <c r="E2772" s="98">
        <f>Retailers!J855</f>
        <v/>
      </c>
      <c r="F2772" s="98">
        <f>Retailers!K855</f>
        <v/>
      </c>
    </row>
    <row r="2773">
      <c r="C2773" s="13" t="n">
        <v>90</v>
      </c>
      <c r="D2773" s="98">
        <f>Retailers!I856</f>
        <v/>
      </c>
      <c r="E2773" s="98">
        <f>Retailers!J856</f>
        <v/>
      </c>
      <c r="F2773" s="98">
        <f>Retailers!K856</f>
        <v/>
      </c>
    </row>
    <row r="2774">
      <c r="C2774" s="13" t="n">
        <v>91</v>
      </c>
      <c r="D2774" s="98">
        <f>Retailers!I857</f>
        <v/>
      </c>
      <c r="E2774" s="98">
        <f>Retailers!J857</f>
        <v/>
      </c>
      <c r="F2774" s="98">
        <f>Retailers!K857</f>
        <v/>
      </c>
    </row>
    <row r="2775">
      <c r="C2775" s="13" t="n">
        <v>92</v>
      </c>
      <c r="D2775" s="98">
        <f>Retailers!I858</f>
        <v/>
      </c>
      <c r="E2775" s="98">
        <f>Retailers!J858</f>
        <v/>
      </c>
      <c r="F2775" s="98">
        <f>Retailers!K858</f>
        <v/>
      </c>
    </row>
    <row r="2776">
      <c r="C2776" s="13" t="n">
        <v>93</v>
      </c>
      <c r="D2776" s="98">
        <f>Retailers!I859</f>
        <v/>
      </c>
      <c r="E2776" s="98">
        <f>Retailers!J859</f>
        <v/>
      </c>
      <c r="F2776" s="98">
        <f>Retailers!K859</f>
        <v/>
      </c>
    </row>
    <row r="2777">
      <c r="C2777" s="13" t="n">
        <v>94</v>
      </c>
      <c r="D2777" s="98">
        <f>Retailers!I860</f>
        <v/>
      </c>
      <c r="E2777" s="98">
        <f>Retailers!J860</f>
        <v/>
      </c>
      <c r="F2777" s="98">
        <f>Retailers!K860</f>
        <v/>
      </c>
    </row>
    <row r="2778">
      <c r="C2778" s="13" t="n">
        <v>95</v>
      </c>
      <c r="D2778" s="98">
        <f>Retailers!I861</f>
        <v/>
      </c>
      <c r="E2778" s="98">
        <f>Retailers!J861</f>
        <v/>
      </c>
      <c r="F2778" s="98">
        <f>Retailers!K861</f>
        <v/>
      </c>
    </row>
    <row r="2779">
      <c r="C2779" s="13" t="n">
        <v>96</v>
      </c>
      <c r="D2779" s="98">
        <f>Retailers!I862</f>
        <v/>
      </c>
      <c r="E2779" s="98">
        <f>Retailers!J862</f>
        <v/>
      </c>
      <c r="F2779" s="98">
        <f>Retailers!K862</f>
        <v/>
      </c>
    </row>
    <row r="2780">
      <c r="C2780" s="13" t="n">
        <v>97</v>
      </c>
      <c r="D2780" s="98">
        <f>Retailers!I863</f>
        <v/>
      </c>
      <c r="E2780" s="98">
        <f>Retailers!J863</f>
        <v/>
      </c>
      <c r="F2780" s="98">
        <f>Retailers!K863</f>
        <v/>
      </c>
    </row>
    <row r="2781">
      <c r="C2781" s="13" t="n">
        <v>98</v>
      </c>
      <c r="D2781" s="98">
        <f>Retailers!I864</f>
        <v/>
      </c>
      <c r="E2781" s="98">
        <f>Retailers!J864</f>
        <v/>
      </c>
      <c r="F2781" s="98">
        <f>Retailers!K864</f>
        <v/>
      </c>
    </row>
    <row r="2782">
      <c r="C2782" s="13" t="n">
        <v>99</v>
      </c>
      <c r="D2782" s="98">
        <f>Retailers!I865</f>
        <v/>
      </c>
      <c r="E2782" s="98">
        <f>Retailers!J865</f>
        <v/>
      </c>
      <c r="F2782" s="98">
        <f>Retailers!K865</f>
        <v/>
      </c>
    </row>
    <row r="2783">
      <c r="C2783" s="13" t="n">
        <v>100</v>
      </c>
      <c r="D2783" s="98">
        <f>Retailers!I866</f>
        <v/>
      </c>
      <c r="E2783" s="98">
        <f>Retailers!J866</f>
        <v/>
      </c>
      <c r="F2783" s="98">
        <f>Retailers!K866</f>
        <v/>
      </c>
    </row>
    <row r="2784">
      <c r="C2784" s="13" t="n">
        <v>101</v>
      </c>
      <c r="D2784" s="98">
        <f>Retailers!I867</f>
        <v/>
      </c>
      <c r="E2784" s="98">
        <f>Retailers!J867</f>
        <v/>
      </c>
      <c r="F2784" s="98">
        <f>Retailers!K867</f>
        <v/>
      </c>
    </row>
    <row r="2785">
      <c r="C2785" s="13" t="n">
        <v>102</v>
      </c>
      <c r="D2785" s="98">
        <f>Retailers!I868</f>
        <v/>
      </c>
      <c r="E2785" s="98">
        <f>Retailers!J868</f>
        <v/>
      </c>
      <c r="F2785" s="98">
        <f>Retailers!K868</f>
        <v/>
      </c>
    </row>
    <row r="2786">
      <c r="C2786" s="13" t="n">
        <v>103</v>
      </c>
      <c r="D2786" s="98">
        <f>Retailers!I869</f>
        <v/>
      </c>
      <c r="E2786" s="98">
        <f>Retailers!J869</f>
        <v/>
      </c>
      <c r="F2786" s="98">
        <f>Retailers!K869</f>
        <v/>
      </c>
    </row>
    <row r="2787">
      <c r="C2787" s="13" t="n">
        <v>104</v>
      </c>
      <c r="D2787" s="98">
        <f>Retailers!I870</f>
        <v/>
      </c>
      <c r="E2787" s="98">
        <f>Retailers!J870</f>
        <v/>
      </c>
      <c r="F2787" s="98">
        <f>Retailers!K870</f>
        <v/>
      </c>
    </row>
    <row r="2788">
      <c r="C2788" s="13" t="n">
        <v>105</v>
      </c>
      <c r="D2788" s="98">
        <f>Retailers!I871</f>
        <v/>
      </c>
      <c r="E2788" s="98">
        <f>Retailers!J871</f>
        <v/>
      </c>
      <c r="F2788" s="98">
        <f>Retailers!K871</f>
        <v/>
      </c>
    </row>
    <row r="2789">
      <c r="C2789" s="13" t="n">
        <v>106</v>
      </c>
      <c r="D2789" s="98">
        <f>Retailers!I872</f>
        <v/>
      </c>
      <c r="E2789" s="98">
        <f>Retailers!J872</f>
        <v/>
      </c>
      <c r="F2789" s="98">
        <f>Retailers!K872</f>
        <v/>
      </c>
    </row>
    <row r="2790">
      <c r="C2790" s="13" t="n">
        <v>107</v>
      </c>
      <c r="D2790" s="98">
        <f>Retailers!I873</f>
        <v/>
      </c>
      <c r="E2790" s="98">
        <f>Retailers!J873</f>
        <v/>
      </c>
      <c r="F2790" s="98">
        <f>Retailers!K873</f>
        <v/>
      </c>
    </row>
    <row r="2791">
      <c r="C2791" s="13" t="n">
        <v>108</v>
      </c>
      <c r="D2791" s="98">
        <f>Retailers!I874</f>
        <v/>
      </c>
      <c r="E2791" s="98">
        <f>Retailers!J874</f>
        <v/>
      </c>
      <c r="F2791" s="98">
        <f>Retailers!K874</f>
        <v/>
      </c>
    </row>
    <row r="2792">
      <c r="C2792" s="13" t="n">
        <v>109</v>
      </c>
      <c r="D2792" s="98">
        <f>Retailers!I875</f>
        <v/>
      </c>
      <c r="E2792" s="98">
        <f>Retailers!J875</f>
        <v/>
      </c>
      <c r="F2792" s="98">
        <f>Retailers!K875</f>
        <v/>
      </c>
    </row>
    <row r="2793">
      <c r="C2793" s="13" t="n">
        <v>110</v>
      </c>
      <c r="D2793" s="98">
        <f>Retailers!I876</f>
        <v/>
      </c>
      <c r="E2793" s="98">
        <f>Retailers!J876</f>
        <v/>
      </c>
      <c r="F2793" s="98">
        <f>Retailers!K876</f>
        <v/>
      </c>
    </row>
    <row r="2794">
      <c r="C2794" s="13" t="n">
        <v>111</v>
      </c>
      <c r="D2794" s="98">
        <f>Retailers!I877</f>
        <v/>
      </c>
      <c r="E2794" s="98">
        <f>Retailers!J877</f>
        <v/>
      </c>
      <c r="F2794" s="98">
        <f>Retailers!K877</f>
        <v/>
      </c>
    </row>
    <row r="2795">
      <c r="C2795" s="13" t="n">
        <v>112</v>
      </c>
      <c r="D2795" s="98">
        <f>Retailers!I878</f>
        <v/>
      </c>
      <c r="E2795" s="98">
        <f>Retailers!J878</f>
        <v/>
      </c>
      <c r="F2795" s="98">
        <f>Retailers!K878</f>
        <v/>
      </c>
    </row>
    <row r="2796">
      <c r="C2796" s="13" t="n">
        <v>113</v>
      </c>
      <c r="D2796" s="98">
        <f>Retailers!I879</f>
        <v/>
      </c>
      <c r="E2796" s="98">
        <f>Retailers!J879</f>
        <v/>
      </c>
      <c r="F2796" s="98">
        <f>Retailers!K879</f>
        <v/>
      </c>
    </row>
    <row r="2797">
      <c r="C2797" s="13" t="n">
        <v>114</v>
      </c>
      <c r="D2797" s="98">
        <f>Retailers!I880</f>
        <v/>
      </c>
      <c r="E2797" s="98">
        <f>Retailers!J880</f>
        <v/>
      </c>
      <c r="F2797" s="98">
        <f>Retailers!K880</f>
        <v/>
      </c>
    </row>
    <row r="2798">
      <c r="C2798" s="13" t="n">
        <v>115</v>
      </c>
      <c r="D2798" s="98">
        <f>Retailers!I881</f>
        <v/>
      </c>
      <c r="E2798" s="98">
        <f>Retailers!J881</f>
        <v/>
      </c>
      <c r="F2798" s="98">
        <f>Retailers!K881</f>
        <v/>
      </c>
    </row>
    <row r="2799">
      <c r="C2799" s="13" t="n">
        <v>116</v>
      </c>
      <c r="D2799" s="98">
        <f>Retailers!I882</f>
        <v/>
      </c>
      <c r="E2799" s="98">
        <f>Retailers!J882</f>
        <v/>
      </c>
      <c r="F2799" s="98">
        <f>Retailers!K882</f>
        <v/>
      </c>
    </row>
    <row r="2800">
      <c r="C2800" s="13" t="n">
        <v>117</v>
      </c>
      <c r="D2800" s="98">
        <f>Retailers!I883</f>
        <v/>
      </c>
      <c r="E2800" s="98">
        <f>Retailers!J883</f>
        <v/>
      </c>
      <c r="F2800" s="98">
        <f>Retailers!K883</f>
        <v/>
      </c>
    </row>
    <row r="2801">
      <c r="C2801" s="13" t="n">
        <v>118</v>
      </c>
      <c r="D2801" s="98">
        <f>Retailers!I884</f>
        <v/>
      </c>
      <c r="E2801" s="98">
        <f>Retailers!J884</f>
        <v/>
      </c>
      <c r="F2801" s="98">
        <f>Retailers!K884</f>
        <v/>
      </c>
    </row>
    <row r="2802">
      <c r="C2802" s="13" t="n">
        <v>119</v>
      </c>
      <c r="D2802" s="98">
        <f>Retailers!I885</f>
        <v/>
      </c>
      <c r="E2802" s="98">
        <f>Retailers!J885</f>
        <v/>
      </c>
      <c r="F2802" s="98">
        <f>Retailers!K885</f>
        <v/>
      </c>
    </row>
    <row r="2803">
      <c r="C2803" s="13" t="n">
        <v>120</v>
      </c>
      <c r="D2803" s="98">
        <f>Retailers!I886</f>
        <v/>
      </c>
      <c r="E2803" s="98">
        <f>Retailers!J886</f>
        <v/>
      </c>
      <c r="F2803" s="98">
        <f>Retailers!K886</f>
        <v/>
      </c>
    </row>
    <row r="2804">
      <c r="C2804" s="13" t="n">
        <v>121</v>
      </c>
      <c r="D2804" s="98">
        <f>Retailers!I887</f>
        <v/>
      </c>
      <c r="E2804" s="98">
        <f>Retailers!J887</f>
        <v/>
      </c>
      <c r="F2804" s="98">
        <f>Retailers!K887</f>
        <v/>
      </c>
    </row>
    <row r="2805">
      <c r="C2805" s="13" t="n">
        <v>122</v>
      </c>
      <c r="D2805" s="98">
        <f>Retailers!I888</f>
        <v/>
      </c>
      <c r="E2805" s="98">
        <f>Retailers!J888</f>
        <v/>
      </c>
      <c r="F2805" s="98">
        <f>Retailers!K888</f>
        <v/>
      </c>
    </row>
    <row r="2806">
      <c r="C2806" s="13" t="n">
        <v>123</v>
      </c>
      <c r="D2806" s="98">
        <f>Retailers!I889</f>
        <v/>
      </c>
      <c r="E2806" s="98">
        <f>Retailers!J889</f>
        <v/>
      </c>
      <c r="F2806" s="98">
        <f>Retailers!K889</f>
        <v/>
      </c>
    </row>
    <row r="2807">
      <c r="C2807" s="13" t="n">
        <v>124</v>
      </c>
      <c r="D2807" s="98">
        <f>Retailers!I890</f>
        <v/>
      </c>
      <c r="E2807" s="98">
        <f>Retailers!J890</f>
        <v/>
      </c>
      <c r="F2807" s="98">
        <f>Retailers!K890</f>
        <v/>
      </c>
    </row>
    <row r="2808">
      <c r="C2808" s="13" t="n">
        <v>125</v>
      </c>
      <c r="D2808" s="98">
        <f>Retailers!I891</f>
        <v/>
      </c>
      <c r="E2808" s="98">
        <f>Retailers!J891</f>
        <v/>
      </c>
      <c r="F2808" s="98">
        <f>Retailers!K891</f>
        <v/>
      </c>
    </row>
    <row r="2809">
      <c r="C2809" s="13" t="n">
        <v>126</v>
      </c>
      <c r="D2809" s="98">
        <f>Retailers!I892</f>
        <v/>
      </c>
      <c r="E2809" s="98">
        <f>Retailers!J892</f>
        <v/>
      </c>
      <c r="F2809" s="98">
        <f>Retailers!K892</f>
        <v/>
      </c>
    </row>
    <row r="2810">
      <c r="C2810" s="13" t="n">
        <v>127</v>
      </c>
      <c r="D2810" s="98">
        <f>Retailers!I893</f>
        <v/>
      </c>
      <c r="E2810" s="98">
        <f>Retailers!J893</f>
        <v/>
      </c>
      <c r="F2810" s="98">
        <f>Retailers!K893</f>
        <v/>
      </c>
    </row>
    <row r="2811">
      <c r="C2811" s="13" t="n">
        <v>128</v>
      </c>
      <c r="D2811" s="98">
        <f>Retailers!I894</f>
        <v/>
      </c>
      <c r="E2811" s="98">
        <f>Retailers!J894</f>
        <v/>
      </c>
      <c r="F2811" s="98">
        <f>Retailers!K894</f>
        <v/>
      </c>
    </row>
    <row r="2812">
      <c r="C2812" s="13" t="n">
        <v>129</v>
      </c>
      <c r="D2812" s="98">
        <f>Retailers!I895</f>
        <v/>
      </c>
      <c r="E2812" s="98">
        <f>Retailers!J895</f>
        <v/>
      </c>
      <c r="F2812" s="98">
        <f>Retailers!K895</f>
        <v/>
      </c>
    </row>
    <row r="2813">
      <c r="C2813" s="13" t="n">
        <v>130</v>
      </c>
      <c r="D2813" s="98">
        <f>Retailers!I896</f>
        <v/>
      </c>
      <c r="E2813" s="98">
        <f>Retailers!J896</f>
        <v/>
      </c>
      <c r="F2813" s="98">
        <f>Retailers!K896</f>
        <v/>
      </c>
    </row>
    <row r="2814">
      <c r="C2814" s="13" t="n">
        <v>131</v>
      </c>
      <c r="D2814" s="98">
        <f>Retailers!I897</f>
        <v/>
      </c>
      <c r="E2814" s="98">
        <f>Retailers!J897</f>
        <v/>
      </c>
      <c r="F2814" s="98">
        <f>Retailers!K897</f>
        <v/>
      </c>
    </row>
    <row r="2815">
      <c r="C2815" s="13" t="n">
        <v>132</v>
      </c>
      <c r="D2815" s="98">
        <f>Retailers!I898</f>
        <v/>
      </c>
      <c r="E2815" s="98">
        <f>Retailers!J898</f>
        <v/>
      </c>
      <c r="F2815" s="98">
        <f>Retailers!K898</f>
        <v/>
      </c>
    </row>
    <row r="2816">
      <c r="C2816" s="13" t="n">
        <v>133</v>
      </c>
      <c r="D2816" s="98">
        <f>Retailers!I899</f>
        <v/>
      </c>
      <c r="E2816" s="98">
        <f>Retailers!J899</f>
        <v/>
      </c>
      <c r="F2816" s="98">
        <f>Retailers!K899</f>
        <v/>
      </c>
    </row>
    <row r="2817">
      <c r="C2817" s="13" t="n">
        <v>134</v>
      </c>
      <c r="D2817" s="98">
        <f>Retailers!I900</f>
        <v/>
      </c>
      <c r="E2817" s="98">
        <f>Retailers!J900</f>
        <v/>
      </c>
      <c r="F2817" s="98">
        <f>Retailers!K900</f>
        <v/>
      </c>
    </row>
    <row r="2818">
      <c r="C2818" s="13" t="n">
        <v>135</v>
      </c>
      <c r="D2818" s="98">
        <f>Retailers!I901</f>
        <v/>
      </c>
      <c r="E2818" s="98">
        <f>Retailers!J901</f>
        <v/>
      </c>
      <c r="F2818" s="98">
        <f>Retailers!K901</f>
        <v/>
      </c>
    </row>
    <row r="2819">
      <c r="C2819" s="13" t="n">
        <v>136</v>
      </c>
      <c r="D2819" s="98">
        <f>Retailers!I902</f>
        <v/>
      </c>
      <c r="E2819" s="98">
        <f>Retailers!J902</f>
        <v/>
      </c>
      <c r="F2819" s="98">
        <f>Retailers!K902</f>
        <v/>
      </c>
    </row>
    <row r="2820">
      <c r="C2820" s="13" t="n">
        <v>137</v>
      </c>
      <c r="D2820" s="98">
        <f>Retailers!I903</f>
        <v/>
      </c>
      <c r="E2820" s="98">
        <f>Retailers!J903</f>
        <v/>
      </c>
      <c r="F2820" s="98">
        <f>Retailers!K903</f>
        <v/>
      </c>
    </row>
    <row r="2821">
      <c r="C2821" s="13" t="n">
        <v>138</v>
      </c>
      <c r="D2821" s="98">
        <f>Retailers!I904</f>
        <v/>
      </c>
      <c r="E2821" s="98">
        <f>Retailers!J904</f>
        <v/>
      </c>
      <c r="F2821" s="98">
        <f>Retailers!K904</f>
        <v/>
      </c>
    </row>
    <row r="2822">
      <c r="C2822" s="13" t="n">
        <v>139</v>
      </c>
      <c r="D2822" s="98">
        <f>Retailers!I905</f>
        <v/>
      </c>
      <c r="E2822" s="98">
        <f>Retailers!J905</f>
        <v/>
      </c>
      <c r="F2822" s="98">
        <f>Retailers!K905</f>
        <v/>
      </c>
    </row>
    <row r="2823">
      <c r="C2823" s="13" t="n">
        <v>140</v>
      </c>
      <c r="D2823" s="98">
        <f>Retailers!I906</f>
        <v/>
      </c>
      <c r="E2823" s="98">
        <f>Retailers!J906</f>
        <v/>
      </c>
      <c r="F2823" s="98">
        <f>Retailers!K906</f>
        <v/>
      </c>
    </row>
    <row r="2824">
      <c r="C2824" s="13" t="n">
        <v>141</v>
      </c>
      <c r="D2824" s="98">
        <f>Retailers!I907</f>
        <v/>
      </c>
      <c r="E2824" s="98">
        <f>Retailers!J907</f>
        <v/>
      </c>
      <c r="F2824" s="98">
        <f>Retailers!K907</f>
        <v/>
      </c>
    </row>
    <row r="2825">
      <c r="C2825" s="13" t="n">
        <v>142</v>
      </c>
      <c r="D2825" s="98">
        <f>Retailers!I908</f>
        <v/>
      </c>
      <c r="E2825" s="98">
        <f>Retailers!J908</f>
        <v/>
      </c>
      <c r="F2825" s="98">
        <f>Retailers!K908</f>
        <v/>
      </c>
    </row>
    <row r="2826">
      <c r="C2826" s="13" t="n">
        <v>143</v>
      </c>
      <c r="D2826" s="98">
        <f>Retailers!I909</f>
        <v/>
      </c>
      <c r="E2826" s="98">
        <f>Retailers!J909</f>
        <v/>
      </c>
      <c r="F2826" s="98">
        <f>Retailers!K909</f>
        <v/>
      </c>
    </row>
    <row r="2827">
      <c r="C2827" s="13" t="n">
        <v>144</v>
      </c>
      <c r="D2827" s="98">
        <f>Retailers!I910</f>
        <v/>
      </c>
      <c r="E2827" s="98">
        <f>Retailers!J910</f>
        <v/>
      </c>
      <c r="F2827" s="98">
        <f>Retailers!K910</f>
        <v/>
      </c>
    </row>
    <row r="2828">
      <c r="C2828" s="13" t="n">
        <v>145</v>
      </c>
      <c r="D2828" s="98">
        <f>Retailers!I911</f>
        <v/>
      </c>
      <c r="E2828" s="98">
        <f>Retailers!J911</f>
        <v/>
      </c>
      <c r="F2828" s="98">
        <f>Retailers!K911</f>
        <v/>
      </c>
    </row>
    <row r="2829">
      <c r="C2829" s="13" t="n">
        <v>146</v>
      </c>
      <c r="D2829" s="98">
        <f>Retailers!I912</f>
        <v/>
      </c>
      <c r="E2829" s="98">
        <f>Retailers!J912</f>
        <v/>
      </c>
      <c r="F2829" s="98">
        <f>Retailers!K912</f>
        <v/>
      </c>
    </row>
    <row r="2830">
      <c r="C2830" s="13" t="n">
        <v>147</v>
      </c>
      <c r="D2830" s="98">
        <f>Retailers!I913</f>
        <v/>
      </c>
      <c r="E2830" s="98">
        <f>Retailers!J913</f>
        <v/>
      </c>
      <c r="F2830" s="98">
        <f>Retailers!K913</f>
        <v/>
      </c>
    </row>
    <row r="2831">
      <c r="C2831" s="13" t="n">
        <v>148</v>
      </c>
      <c r="D2831" s="98">
        <f>Retailers!I914</f>
        <v/>
      </c>
      <c r="E2831" s="98">
        <f>Retailers!J914</f>
        <v/>
      </c>
      <c r="F2831" s="98">
        <f>Retailers!K914</f>
        <v/>
      </c>
    </row>
    <row r="2832">
      <c r="C2832" s="13" t="n">
        <v>149</v>
      </c>
      <c r="D2832" s="98">
        <f>Retailers!I915</f>
        <v/>
      </c>
      <c r="E2832" s="98">
        <f>Retailers!J915</f>
        <v/>
      </c>
      <c r="F2832" s="98">
        <f>Retailers!K915</f>
        <v/>
      </c>
    </row>
    <row r="2833">
      <c r="C2833" s="13" t="n">
        <v>150</v>
      </c>
      <c r="D2833" s="98">
        <f>Retailers!I916</f>
        <v/>
      </c>
      <c r="E2833" s="98">
        <f>Retailers!J916</f>
        <v/>
      </c>
      <c r="F2833" s="98">
        <f>Retailers!K916</f>
        <v/>
      </c>
    </row>
    <row r="2834">
      <c r="C2834" s="13" t="n">
        <v>151</v>
      </c>
      <c r="D2834" s="98">
        <f>Retailers!I917</f>
        <v/>
      </c>
      <c r="E2834" s="98">
        <f>Retailers!J917</f>
        <v/>
      </c>
      <c r="F2834" s="98">
        <f>Retailers!K917</f>
        <v/>
      </c>
    </row>
    <row r="2835">
      <c r="C2835" s="13" t="n">
        <v>152</v>
      </c>
      <c r="D2835" s="98">
        <f>Retailers!I918</f>
        <v/>
      </c>
      <c r="E2835" s="98">
        <f>Retailers!J918</f>
        <v/>
      </c>
      <c r="F2835" s="98">
        <f>Retailers!K918</f>
        <v/>
      </c>
    </row>
    <row r="2836">
      <c r="C2836" s="13" t="n">
        <v>153</v>
      </c>
      <c r="D2836" s="98">
        <f>Retailers!I919</f>
        <v/>
      </c>
      <c r="E2836" s="98">
        <f>Retailers!J919</f>
        <v/>
      </c>
      <c r="F2836" s="98">
        <f>Retailers!K919</f>
        <v/>
      </c>
    </row>
    <row r="2837">
      <c r="C2837" s="13" t="n">
        <v>154</v>
      </c>
      <c r="D2837" s="98">
        <f>Retailers!I920</f>
        <v/>
      </c>
      <c r="E2837" s="98">
        <f>Retailers!J920</f>
        <v/>
      </c>
      <c r="F2837" s="98">
        <f>Retailers!K920</f>
        <v/>
      </c>
    </row>
    <row r="2838">
      <c r="C2838" s="13" t="n">
        <v>155</v>
      </c>
      <c r="D2838" s="98">
        <f>Retailers!I921</f>
        <v/>
      </c>
      <c r="E2838" s="98">
        <f>Retailers!J921</f>
        <v/>
      </c>
      <c r="F2838" s="98">
        <f>Retailers!K921</f>
        <v/>
      </c>
    </row>
    <row r="2839">
      <c r="C2839" s="13" t="n">
        <v>156</v>
      </c>
      <c r="D2839" s="98">
        <f>Retailers!I922</f>
        <v/>
      </c>
      <c r="E2839" s="98">
        <f>Retailers!J922</f>
        <v/>
      </c>
      <c r="F2839" s="98">
        <f>Retailers!K922</f>
        <v/>
      </c>
    </row>
    <row r="2840">
      <c r="C2840" s="13" t="n">
        <v>157</v>
      </c>
      <c r="D2840" s="98">
        <f>Retailers!I923</f>
        <v/>
      </c>
      <c r="E2840" s="98">
        <f>Retailers!J923</f>
        <v/>
      </c>
      <c r="F2840" s="98">
        <f>Retailers!K923</f>
        <v/>
      </c>
    </row>
    <row r="2841">
      <c r="C2841" s="13" t="n">
        <v>158</v>
      </c>
      <c r="D2841" s="98">
        <f>Retailers!I924</f>
        <v/>
      </c>
      <c r="E2841" s="98">
        <f>Retailers!J924</f>
        <v/>
      </c>
      <c r="F2841" s="98">
        <f>Retailers!K924</f>
        <v/>
      </c>
    </row>
    <row r="2842">
      <c r="C2842" s="13" t="n">
        <v>159</v>
      </c>
      <c r="D2842" s="98">
        <f>Retailers!I925</f>
        <v/>
      </c>
      <c r="E2842" s="98">
        <f>Retailers!J925</f>
        <v/>
      </c>
      <c r="F2842" s="98">
        <f>Retailers!K925</f>
        <v/>
      </c>
    </row>
    <row r="2843">
      <c r="C2843" s="13" t="n">
        <v>160</v>
      </c>
      <c r="D2843" s="98">
        <f>Retailers!I926</f>
        <v/>
      </c>
      <c r="E2843" s="98">
        <f>Retailers!J926</f>
        <v/>
      </c>
      <c r="F2843" s="98">
        <f>Retailers!K926</f>
        <v/>
      </c>
    </row>
    <row r="2844">
      <c r="C2844" s="13" t="n">
        <v>161</v>
      </c>
      <c r="D2844" s="98">
        <f>Retailers!I927</f>
        <v/>
      </c>
      <c r="E2844" s="98">
        <f>Retailers!J927</f>
        <v/>
      </c>
      <c r="F2844" s="98">
        <f>Retailers!K927</f>
        <v/>
      </c>
    </row>
    <row r="2845">
      <c r="C2845" s="13" t="n">
        <v>162</v>
      </c>
      <c r="D2845" s="98">
        <f>Retailers!I928</f>
        <v/>
      </c>
      <c r="E2845" s="98">
        <f>Retailers!J928</f>
        <v/>
      </c>
      <c r="F2845" s="98">
        <f>Retailers!K928</f>
        <v/>
      </c>
    </row>
    <row r="2846">
      <c r="C2846" s="13" t="n">
        <v>163</v>
      </c>
      <c r="D2846" s="98">
        <f>Retailers!I929</f>
        <v/>
      </c>
      <c r="E2846" s="98">
        <f>Retailers!J929</f>
        <v/>
      </c>
      <c r="F2846" s="98">
        <f>Retailers!K929</f>
        <v/>
      </c>
    </row>
    <row r="2847">
      <c r="C2847" s="13" t="n">
        <v>164</v>
      </c>
      <c r="D2847" s="98">
        <f>Retailers!I930</f>
        <v/>
      </c>
      <c r="E2847" s="98">
        <f>Retailers!J930</f>
        <v/>
      </c>
      <c r="F2847" s="98">
        <f>Retailers!K930</f>
        <v/>
      </c>
    </row>
    <row r="2848">
      <c r="C2848" s="13" t="n">
        <v>165</v>
      </c>
      <c r="D2848" s="98">
        <f>Retailers!I931</f>
        <v/>
      </c>
      <c r="E2848" s="98">
        <f>Retailers!J931</f>
        <v/>
      </c>
      <c r="F2848" s="98">
        <f>Retailers!K931</f>
        <v/>
      </c>
    </row>
    <row r="2849">
      <c r="C2849" s="13" t="n">
        <v>166</v>
      </c>
      <c r="D2849" s="98">
        <f>Retailers!I932</f>
        <v/>
      </c>
      <c r="E2849" s="98">
        <f>Retailers!J932</f>
        <v/>
      </c>
      <c r="F2849" s="98">
        <f>Retailers!K932</f>
        <v/>
      </c>
    </row>
    <row r="2850">
      <c r="C2850" s="13" t="n">
        <v>167</v>
      </c>
      <c r="D2850" s="98">
        <f>Retailers!I933</f>
        <v/>
      </c>
      <c r="E2850" s="98">
        <f>Retailers!J933</f>
        <v/>
      </c>
      <c r="F2850" s="98">
        <f>Retailers!K933</f>
        <v/>
      </c>
    </row>
    <row r="2851">
      <c r="C2851" s="13" t="n">
        <v>168</v>
      </c>
      <c r="D2851" s="98">
        <f>Retailers!I934</f>
        <v/>
      </c>
      <c r="E2851" s="98">
        <f>Retailers!J934</f>
        <v/>
      </c>
      <c r="F2851" s="98">
        <f>Retailers!K934</f>
        <v/>
      </c>
    </row>
    <row r="2852">
      <c r="C2852" s="13" t="n">
        <v>169</v>
      </c>
      <c r="D2852" s="98">
        <f>Retailers!I935</f>
        <v/>
      </c>
      <c r="E2852" s="98">
        <f>Retailers!J935</f>
        <v/>
      </c>
      <c r="F2852" s="98">
        <f>Retailers!K935</f>
        <v/>
      </c>
    </row>
    <row r="2853">
      <c r="C2853" s="13" t="n">
        <v>170</v>
      </c>
      <c r="D2853" s="98">
        <f>Retailers!I936</f>
        <v/>
      </c>
      <c r="E2853" s="98">
        <f>Retailers!J936</f>
        <v/>
      </c>
      <c r="F2853" s="98">
        <f>Retailers!K936</f>
        <v/>
      </c>
    </row>
    <row r="2854">
      <c r="C2854" s="13" t="n">
        <v>171</v>
      </c>
      <c r="D2854" s="98">
        <f>Retailers!I937</f>
        <v/>
      </c>
      <c r="E2854" s="98">
        <f>Retailers!J937</f>
        <v/>
      </c>
      <c r="F2854" s="98">
        <f>Retailers!K937</f>
        <v/>
      </c>
    </row>
    <row r="2855">
      <c r="C2855" s="13" t="n">
        <v>172</v>
      </c>
      <c r="D2855" s="98">
        <f>Retailers!I938</f>
        <v/>
      </c>
      <c r="E2855" s="98">
        <f>Retailers!J938</f>
        <v/>
      </c>
      <c r="F2855" s="98">
        <f>Retailers!K938</f>
        <v/>
      </c>
    </row>
    <row r="2856">
      <c r="C2856" s="13" t="n">
        <v>173</v>
      </c>
      <c r="D2856" s="98">
        <f>Retailers!I939</f>
        <v/>
      </c>
      <c r="E2856" s="98">
        <f>Retailers!J939</f>
        <v/>
      </c>
      <c r="F2856" s="98">
        <f>Retailers!K939</f>
        <v/>
      </c>
    </row>
    <row r="2857">
      <c r="C2857" s="13" t="n">
        <v>174</v>
      </c>
      <c r="D2857" s="98">
        <f>Retailers!I940</f>
        <v/>
      </c>
      <c r="E2857" s="98">
        <f>Retailers!J940</f>
        <v/>
      </c>
      <c r="F2857" s="98">
        <f>Retailers!K940</f>
        <v/>
      </c>
    </row>
    <row r="2858">
      <c r="C2858" s="13" t="n">
        <v>175</v>
      </c>
      <c r="D2858" s="98">
        <f>Retailers!I941</f>
        <v/>
      </c>
      <c r="E2858" s="98">
        <f>Retailers!J941</f>
        <v/>
      </c>
      <c r="F2858" s="98">
        <f>Retailers!K941</f>
        <v/>
      </c>
    </row>
    <row r="2859">
      <c r="C2859" s="13" t="n">
        <v>176</v>
      </c>
      <c r="D2859" s="98">
        <f>Retailers!I942</f>
        <v/>
      </c>
      <c r="E2859" s="98">
        <f>Retailers!J942</f>
        <v/>
      </c>
      <c r="F2859" s="98">
        <f>Retailers!K942</f>
        <v/>
      </c>
    </row>
    <row r="2860">
      <c r="C2860" s="13" t="n">
        <v>177</v>
      </c>
      <c r="D2860" s="98">
        <f>Retailers!I943</f>
        <v/>
      </c>
      <c r="E2860" s="98">
        <f>Retailers!J943</f>
        <v/>
      </c>
      <c r="F2860" s="98">
        <f>Retailers!K943</f>
        <v/>
      </c>
    </row>
    <row r="2861">
      <c r="C2861" s="13" t="n">
        <v>178</v>
      </c>
      <c r="D2861" s="98">
        <f>Retailers!I944</f>
        <v/>
      </c>
      <c r="E2861" s="98">
        <f>Retailers!J944</f>
        <v/>
      </c>
      <c r="F2861" s="98">
        <f>Retailers!K944</f>
        <v/>
      </c>
    </row>
    <row r="2862">
      <c r="C2862" s="13" t="n">
        <v>179</v>
      </c>
      <c r="D2862" s="98">
        <f>Retailers!I945</f>
        <v/>
      </c>
      <c r="E2862" s="98">
        <f>Retailers!J945</f>
        <v/>
      </c>
      <c r="F2862" s="98">
        <f>Retailers!K945</f>
        <v/>
      </c>
    </row>
    <row r="2863">
      <c r="C2863" s="13" t="n">
        <v>180</v>
      </c>
      <c r="D2863" s="98">
        <f>Retailers!I946</f>
        <v/>
      </c>
      <c r="E2863" s="98">
        <f>Retailers!J946</f>
        <v/>
      </c>
      <c r="F2863" s="98">
        <f>Retailers!K946</f>
        <v/>
      </c>
    </row>
    <row r="2864">
      <c r="C2864" s="13" t="n">
        <v>181</v>
      </c>
      <c r="D2864" s="98">
        <f>Retailers!I947</f>
        <v/>
      </c>
      <c r="E2864" s="98">
        <f>Retailers!J947</f>
        <v/>
      </c>
      <c r="F2864" s="98">
        <f>Retailers!K947</f>
        <v/>
      </c>
    </row>
    <row r="2865">
      <c r="C2865" s="13" t="n">
        <v>182</v>
      </c>
      <c r="D2865" s="98">
        <f>Retailers!I948</f>
        <v/>
      </c>
      <c r="E2865" s="98">
        <f>Retailers!J948</f>
        <v/>
      </c>
      <c r="F2865" s="98">
        <f>Retailers!K948</f>
        <v/>
      </c>
    </row>
    <row r="2866">
      <c r="C2866" s="13" t="n">
        <v>183</v>
      </c>
      <c r="D2866" s="98">
        <f>Retailers!I949</f>
        <v/>
      </c>
      <c r="E2866" s="98">
        <f>Retailers!J949</f>
        <v/>
      </c>
      <c r="F2866" s="98">
        <f>Retailers!K949</f>
        <v/>
      </c>
    </row>
    <row r="2867">
      <c r="C2867" s="13" t="n">
        <v>184</v>
      </c>
      <c r="D2867" s="98">
        <f>Retailers!I950</f>
        <v/>
      </c>
      <c r="E2867" s="98">
        <f>Retailers!J950</f>
        <v/>
      </c>
      <c r="F2867" s="98">
        <f>Retailers!K950</f>
        <v/>
      </c>
    </row>
    <row r="2868">
      <c r="C2868" s="13" t="n">
        <v>185</v>
      </c>
      <c r="D2868" s="98">
        <f>Retailers!I951</f>
        <v/>
      </c>
      <c r="E2868" s="98">
        <f>Retailers!J951</f>
        <v/>
      </c>
      <c r="F2868" s="98">
        <f>Retailers!K951</f>
        <v/>
      </c>
    </row>
    <row r="2869">
      <c r="C2869" s="13" t="n">
        <v>186</v>
      </c>
      <c r="D2869" s="98">
        <f>Retailers!I952</f>
        <v/>
      </c>
      <c r="E2869" s="98">
        <f>Retailers!J952</f>
        <v/>
      </c>
      <c r="F2869" s="98">
        <f>Retailers!K952</f>
        <v/>
      </c>
    </row>
    <row r="2870">
      <c r="C2870" s="13" t="n">
        <v>187</v>
      </c>
      <c r="D2870" s="98">
        <f>Retailers!I953</f>
        <v/>
      </c>
      <c r="E2870" s="98">
        <f>Retailers!J953</f>
        <v/>
      </c>
      <c r="F2870" s="98">
        <f>Retailers!K953</f>
        <v/>
      </c>
    </row>
    <row r="2871">
      <c r="C2871" s="13" t="n">
        <v>188</v>
      </c>
      <c r="D2871" s="98">
        <f>Retailers!I954</f>
        <v/>
      </c>
      <c r="E2871" s="98">
        <f>Retailers!J954</f>
        <v/>
      </c>
      <c r="F2871" s="98">
        <f>Retailers!K954</f>
        <v/>
      </c>
    </row>
    <row r="2872">
      <c r="C2872" s="13" t="n">
        <v>189</v>
      </c>
      <c r="D2872" s="98">
        <f>Retailers!I955</f>
        <v/>
      </c>
      <c r="E2872" s="98">
        <f>Retailers!J955</f>
        <v/>
      </c>
      <c r="F2872" s="98">
        <f>Retailers!K955</f>
        <v/>
      </c>
    </row>
    <row r="2873">
      <c r="C2873" s="13" t="n">
        <v>190</v>
      </c>
      <c r="D2873" s="98">
        <f>Retailers!I956</f>
        <v/>
      </c>
      <c r="E2873" s="98">
        <f>Retailers!J956</f>
        <v/>
      </c>
      <c r="F2873" s="98">
        <f>Retailers!K956</f>
        <v/>
      </c>
    </row>
    <row r="2874">
      <c r="C2874" s="13" t="n">
        <v>191</v>
      </c>
      <c r="D2874" s="98">
        <f>Retailers!I957</f>
        <v/>
      </c>
      <c r="E2874" s="98">
        <f>Retailers!J957</f>
        <v/>
      </c>
      <c r="F2874" s="98">
        <f>Retailers!K957</f>
        <v/>
      </c>
    </row>
    <row r="2875">
      <c r="C2875" s="13" t="n">
        <v>192</v>
      </c>
      <c r="D2875" s="98">
        <f>Retailers!I958</f>
        <v/>
      </c>
      <c r="E2875" s="98">
        <f>Retailers!J958</f>
        <v/>
      </c>
      <c r="F2875" s="98">
        <f>Retailers!K958</f>
        <v/>
      </c>
    </row>
    <row r="2876">
      <c r="C2876" s="13" t="n">
        <v>193</v>
      </c>
      <c r="D2876" s="98">
        <f>Retailers!I959</f>
        <v/>
      </c>
      <c r="E2876" s="98">
        <f>Retailers!J959</f>
        <v/>
      </c>
      <c r="F2876" s="98">
        <f>Retailers!K959</f>
        <v/>
      </c>
    </row>
    <row r="2877">
      <c r="C2877" s="13" t="n">
        <v>194</v>
      </c>
      <c r="D2877" s="98">
        <f>Retailers!I960</f>
        <v/>
      </c>
      <c r="E2877" s="98">
        <f>Retailers!J960</f>
        <v/>
      </c>
      <c r="F2877" s="98">
        <f>Retailers!K960</f>
        <v/>
      </c>
    </row>
    <row r="2878">
      <c r="C2878" s="13" t="n">
        <v>195</v>
      </c>
      <c r="D2878" s="98">
        <f>Retailers!I961</f>
        <v/>
      </c>
      <c r="E2878" s="98">
        <f>Retailers!J961</f>
        <v/>
      </c>
      <c r="F2878" s="98">
        <f>Retailers!K961</f>
        <v/>
      </c>
    </row>
    <row r="2879">
      <c r="C2879" s="13" t="n">
        <v>196</v>
      </c>
      <c r="D2879" s="98">
        <f>Retailers!I962</f>
        <v/>
      </c>
      <c r="E2879" s="98">
        <f>Retailers!J962</f>
        <v/>
      </c>
      <c r="F2879" s="98">
        <f>Retailers!K962</f>
        <v/>
      </c>
    </row>
    <row r="2880">
      <c r="C2880" s="13" t="n">
        <v>197</v>
      </c>
      <c r="D2880" s="98">
        <f>Retailers!I963</f>
        <v/>
      </c>
      <c r="E2880" s="98">
        <f>Retailers!J963</f>
        <v/>
      </c>
      <c r="F2880" s="98">
        <f>Retailers!K963</f>
        <v/>
      </c>
    </row>
    <row r="2881">
      <c r="C2881" s="13" t="n">
        <v>198</v>
      </c>
      <c r="D2881" s="98">
        <f>Retailers!I964</f>
        <v/>
      </c>
      <c r="E2881" s="98">
        <f>Retailers!J964</f>
        <v/>
      </c>
      <c r="F2881" s="98">
        <f>Retailers!K964</f>
        <v/>
      </c>
    </row>
    <row r="2883">
      <c r="B2883" s="71" t="inlineStr">
        <is>
          <t>Results</t>
        </is>
      </c>
      <c r="C2883" s="73" t="inlineStr">
        <is>
          <t>vZr</t>
        </is>
      </c>
      <c r="D2883" s="13" t="n">
        <v>22</v>
      </c>
      <c r="E2883" s="13" t="n">
        <v>23</v>
      </c>
      <c r="F2883" s="13" t="n">
        <v>24</v>
      </c>
    </row>
    <row r="2884">
      <c r="B2884" s="18" t="n"/>
      <c r="C2884" s="13" t="n">
        <v>9</v>
      </c>
      <c r="D2884" s="109" t="n">
        <v>1.981377680884496</v>
      </c>
      <c r="E2884" s="109" t="n">
        <v>-1.413269501426839e-11</v>
      </c>
      <c r="F2884" s="109" t="n">
        <v>5.717986084619042e-10</v>
      </c>
      <c r="H2884" s="98">
        <f>D2884-Retailers!O396</f>
        <v/>
      </c>
      <c r="I2884" s="98">
        <f>E2884-Retailers!P396</f>
        <v/>
      </c>
      <c r="J2884" s="98">
        <f>F2884-Retailers!Q396</f>
        <v/>
      </c>
    </row>
    <row r="2885">
      <c r="B2885" s="18" t="n"/>
      <c r="C2885" s="13" t="n">
        <v>10</v>
      </c>
      <c r="D2885" s="109" t="n">
        <v>5.799130065042846e-10</v>
      </c>
      <c r="E2885" s="109" t="n">
        <v>1.601456744992902e-10</v>
      </c>
      <c r="F2885" s="109" t="n">
        <v>4.730118519091775e-10</v>
      </c>
      <c r="H2885" s="98">
        <f>D2885-Retailers!O397</f>
        <v/>
      </c>
      <c r="I2885" s="98">
        <f>E2885-Retailers!P397</f>
        <v/>
      </c>
      <c r="J2885" s="98">
        <f>F2885-Retailers!Q397</f>
        <v/>
      </c>
    </row>
    <row r="2886">
      <c r="C2886" s="13" t="n">
        <v>11</v>
      </c>
      <c r="D2886" s="109" t="n">
        <v>-6.36731556369341e-10</v>
      </c>
      <c r="E2886" s="109" t="n">
        <v>-6.195755020144134e-10</v>
      </c>
      <c r="F2886" s="109" t="n">
        <v>-6.673062102890981e-11</v>
      </c>
      <c r="H2886" s="98">
        <f>D2886-Retailers!O398</f>
        <v/>
      </c>
      <c r="I2886" s="98">
        <f>E2886-Retailers!P398</f>
        <v/>
      </c>
      <c r="J2886" s="98">
        <f>F2886-Retailers!Q398</f>
        <v/>
      </c>
    </row>
    <row r="2887">
      <c r="C2887" s="13" t="n">
        <v>12</v>
      </c>
      <c r="D2887" s="109" t="n">
        <v>-3.328111120026733e-10</v>
      </c>
      <c r="E2887" s="109" t="n">
        <v>-1.108091396417876e-11</v>
      </c>
      <c r="F2887" s="109" t="n">
        <v>7.33233918026599e-10</v>
      </c>
      <c r="H2887" s="98">
        <f>D2887-Retailers!O399</f>
        <v/>
      </c>
      <c r="I2887" s="98">
        <f>E2887-Retailers!P399</f>
        <v/>
      </c>
      <c r="J2887" s="98">
        <f>F2887-Retailers!Q399</f>
        <v/>
      </c>
    </row>
    <row r="2888">
      <c r="C2888" s="13" t="n">
        <v>13</v>
      </c>
      <c r="D2888" s="109" t="n">
        <v>4.374705042664573e-10</v>
      </c>
      <c r="E2888" s="109" t="n">
        <v>-3.393907377358119e-11</v>
      </c>
      <c r="F2888" s="109" t="n">
        <v>5.907239142288745e-10</v>
      </c>
      <c r="H2888" s="98">
        <f>D2888-Retailers!O400</f>
        <v/>
      </c>
      <c r="I2888" s="98">
        <f>E2888-Retailers!P400</f>
        <v/>
      </c>
      <c r="J2888" s="98">
        <f>F2888-Retailers!Q400</f>
        <v/>
      </c>
    </row>
    <row r="2889">
      <c r="C2889" s="13" t="n">
        <v>14</v>
      </c>
      <c r="D2889" s="109" t="n">
        <v>1.834384399702241</v>
      </c>
      <c r="E2889" s="109" t="n">
        <v>-3.919957691778109e-10</v>
      </c>
      <c r="F2889" s="109" t="n">
        <v>-1.940492211360834e-10</v>
      </c>
      <c r="H2889" s="98">
        <f>D2889-Retailers!O401</f>
        <v/>
      </c>
      <c r="I2889" s="98">
        <f>E2889-Retailers!P401</f>
        <v/>
      </c>
      <c r="J2889" s="98">
        <f>F2889-Retailers!Q401</f>
        <v/>
      </c>
    </row>
    <row r="2890">
      <c r="C2890" s="13" t="n">
        <v>15</v>
      </c>
      <c r="D2890" s="109" t="n">
        <v>8.54026183105816e-10</v>
      </c>
      <c r="E2890" s="109" t="n">
        <v>2.913509433710715e-10</v>
      </c>
      <c r="F2890" s="109" t="n">
        <v>-2.90913959588579e-10</v>
      </c>
      <c r="H2890" s="98">
        <f>D2890-Retailers!O402</f>
        <v/>
      </c>
      <c r="I2890" s="98">
        <f>E2890-Retailers!P402</f>
        <v/>
      </c>
      <c r="J2890" s="98">
        <f>F2890-Retailers!Q402</f>
        <v/>
      </c>
    </row>
    <row r="2891">
      <c r="C2891" s="13" t="n">
        <v>16</v>
      </c>
      <c r="D2891" s="109" t="n">
        <v>1.88926208011253e-10</v>
      </c>
      <c r="E2891" s="109" t="n">
        <v>-8.856915201249649e-11</v>
      </c>
      <c r="F2891" s="109" t="n">
        <v>-5.260964996978146e-10</v>
      </c>
      <c r="H2891" s="98">
        <f>D2891-Retailers!O403</f>
        <v/>
      </c>
      <c r="I2891" s="98">
        <f>E2891-Retailers!P403</f>
        <v/>
      </c>
      <c r="J2891" s="98">
        <f>F2891-Retailers!Q403</f>
        <v/>
      </c>
    </row>
    <row r="2892">
      <c r="C2892" s="13" t="n">
        <v>17</v>
      </c>
      <c r="D2892" s="109" t="n">
        <v>-3.458566766312288e-11</v>
      </c>
      <c r="E2892" s="109" t="n">
        <v>8.42575786919042e-10</v>
      </c>
      <c r="F2892" s="109" t="n">
        <v>-1.393729576193437e-11</v>
      </c>
      <c r="H2892" s="98">
        <f>D2892-Retailers!O404</f>
        <v/>
      </c>
      <c r="I2892" s="98">
        <f>E2892-Retailers!P404</f>
        <v/>
      </c>
      <c r="J2892" s="98">
        <f>F2892-Retailers!Q404</f>
        <v/>
      </c>
    </row>
    <row r="2893">
      <c r="C2893" s="13" t="n">
        <v>18</v>
      </c>
      <c r="D2893" s="109" t="n">
        <v>3.939071291370055e-10</v>
      </c>
      <c r="E2893" s="109" t="n">
        <v>3.23396420753852e-10</v>
      </c>
      <c r="F2893" s="109" t="n">
        <v>2.149822777854268</v>
      </c>
      <c r="H2893" s="98">
        <f>D2893-Retailers!O405</f>
        <v/>
      </c>
      <c r="I2893" s="98">
        <f>E2893-Retailers!P405</f>
        <v/>
      </c>
      <c r="J2893" s="98">
        <f>F2893-Retailers!Q405</f>
        <v/>
      </c>
    </row>
    <row r="2894">
      <c r="C2894" s="13" t="n">
        <v>19</v>
      </c>
      <c r="D2894" s="109" t="n">
        <v>-7.919602751371713e-10</v>
      </c>
      <c r="E2894" s="109" t="n">
        <v>8.086082914360304e-10</v>
      </c>
      <c r="F2894" s="109" t="n">
        <v>8.926654970764503e-10</v>
      </c>
      <c r="H2894" s="98">
        <f>D2894-Retailers!O406</f>
        <v/>
      </c>
      <c r="I2894" s="98">
        <f>E2894-Retailers!P406</f>
        <v/>
      </c>
      <c r="J2894" s="98">
        <f>F2894-Retailers!Q406</f>
        <v/>
      </c>
    </row>
    <row r="2895">
      <c r="C2895" s="13" t="n">
        <v>20</v>
      </c>
      <c r="D2895" s="109" t="n">
        <v>3.852065333376231e-10</v>
      </c>
      <c r="E2895" s="109" t="n">
        <v>2.198135007347446e-10</v>
      </c>
      <c r="F2895" s="109" t="n">
        <v>8.014424679458898e-10</v>
      </c>
      <c r="H2895" s="98">
        <f>D2895-Retailers!O407</f>
        <v/>
      </c>
      <c r="I2895" s="98">
        <f>E2895-Retailers!P407</f>
        <v/>
      </c>
      <c r="J2895" s="98">
        <f>F2895-Retailers!Q407</f>
        <v/>
      </c>
    </row>
    <row r="2896">
      <c r="C2896" s="13" t="n">
        <v>21</v>
      </c>
      <c r="D2896" s="109" t="n">
        <v>-1.946176553246914e-11</v>
      </c>
      <c r="E2896" s="109" t="n">
        <v>7.164011606164422e-10</v>
      </c>
      <c r="F2896" s="109" t="n">
        <v>-1.406519345437118e-11</v>
      </c>
      <c r="H2896" s="98">
        <f>D2896-Retailers!O408</f>
        <v/>
      </c>
      <c r="I2896" s="98">
        <f>E2896-Retailers!P408</f>
        <v/>
      </c>
      <c r="J2896" s="98">
        <f>F2896-Retailers!Q408</f>
        <v/>
      </c>
    </row>
    <row r="2897">
      <c r="C2897" s="13" t="n">
        <v>22</v>
      </c>
      <c r="D2897" s="109" t="n">
        <v>2.038653690306091e-10</v>
      </c>
      <c r="E2897" s="109" t="n">
        <v>1.900701818158268e-11</v>
      </c>
      <c r="F2897" s="109" t="n">
        <v>-8.501537251959235e-10</v>
      </c>
      <c r="H2897" s="98">
        <f>D2897-Retailers!O409</f>
        <v/>
      </c>
      <c r="I2897" s="98">
        <f>E2897-Retailers!P409</f>
        <v/>
      </c>
      <c r="J2897" s="98">
        <f>F2897-Retailers!Q409</f>
        <v/>
      </c>
    </row>
    <row r="2898">
      <c r="C2898" s="13" t="n">
        <v>23</v>
      </c>
      <c r="D2898" s="109" t="n">
        <v>-2.225597484084574e-10</v>
      </c>
      <c r="E2898" s="109" t="n">
        <v>-4.429985267506709e-10</v>
      </c>
      <c r="F2898" s="109" t="n">
        <v>5.213145470861491e-10</v>
      </c>
      <c r="H2898" s="98">
        <f>D2898-Retailers!O410</f>
        <v/>
      </c>
      <c r="I2898" s="98">
        <f>E2898-Retailers!P410</f>
        <v/>
      </c>
      <c r="J2898" s="98">
        <f>F2898-Retailers!Q410</f>
        <v/>
      </c>
    </row>
    <row r="2899">
      <c r="C2899" s="13" t="n">
        <v>24</v>
      </c>
      <c r="D2899" s="109" t="n">
        <v>-3.215987476323789e-10</v>
      </c>
      <c r="E2899" s="109" t="n">
        <v>-1.495692458775011e-11</v>
      </c>
      <c r="F2899" s="109" t="n">
        <v>-8.810729923425242e-12</v>
      </c>
      <c r="H2899" s="98">
        <f>D2899-Retailers!O411</f>
        <v/>
      </c>
      <c r="I2899" s="98">
        <f>E2899-Retailers!P411</f>
        <v/>
      </c>
      <c r="J2899" s="98">
        <f>F2899-Retailers!Q411</f>
        <v/>
      </c>
    </row>
    <row r="2900">
      <c r="C2900" s="13" t="n">
        <v>25</v>
      </c>
      <c r="D2900" s="109" t="n">
        <v>1.292725926305138e-10</v>
      </c>
      <c r="E2900" s="109" t="n">
        <v>-8.891163361113286e-10</v>
      </c>
      <c r="F2900" s="109" t="n">
        <v>5.243805389909539e-12</v>
      </c>
      <c r="H2900" s="98">
        <f>D2900-Retailers!O412</f>
        <v/>
      </c>
      <c r="I2900" s="98">
        <f>E2900-Retailers!P412</f>
        <v/>
      </c>
      <c r="J2900" s="98">
        <f>F2900-Retailers!Q412</f>
        <v/>
      </c>
    </row>
    <row r="2901">
      <c r="C2901" s="13" t="n">
        <v>26</v>
      </c>
      <c r="D2901" s="109" t="n">
        <v>-2.82454948319355e-10</v>
      </c>
      <c r="E2901" s="109" t="n">
        <v>-5.940137270954438e-12</v>
      </c>
      <c r="F2901" s="109" t="n">
        <v>3.382147895081289e-10</v>
      </c>
      <c r="H2901" s="98">
        <f>D2901-Retailers!O413</f>
        <v/>
      </c>
      <c r="I2901" s="98">
        <f>E2901-Retailers!P413</f>
        <v/>
      </c>
      <c r="J2901" s="98">
        <f>F2901-Retailers!Q413</f>
        <v/>
      </c>
    </row>
    <row r="2902">
      <c r="C2902" s="13" t="n">
        <v>27</v>
      </c>
      <c r="D2902" s="109" t="n">
        <v>9.005738377254602e-10</v>
      </c>
      <c r="E2902" s="109" t="n">
        <v>-5.553602022700943e-11</v>
      </c>
      <c r="F2902" s="109" t="n">
        <v>1.275992644877988e-10</v>
      </c>
      <c r="H2902" s="98">
        <f>D2902-Retailers!O414</f>
        <v/>
      </c>
      <c r="I2902" s="98">
        <f>E2902-Retailers!P414</f>
        <v/>
      </c>
      <c r="J2902" s="98">
        <f>F2902-Retailers!Q414</f>
        <v/>
      </c>
    </row>
    <row r="2903">
      <c r="C2903" s="13" t="n">
        <v>28</v>
      </c>
      <c r="D2903" s="109" t="n">
        <v>-6.767209015379194e-11</v>
      </c>
      <c r="E2903" s="109" t="n">
        <v>3.734257347787207e-10</v>
      </c>
      <c r="F2903" s="109" t="n">
        <v>-1.508482228018693e-11</v>
      </c>
      <c r="H2903" s="98">
        <f>D2903-Retailers!O415</f>
        <v/>
      </c>
      <c r="I2903" s="98">
        <f>E2903-Retailers!P415</f>
        <v/>
      </c>
      <c r="J2903" s="98">
        <f>F2903-Retailers!Q415</f>
        <v/>
      </c>
    </row>
    <row r="2904">
      <c r="C2904" s="13" t="n">
        <v>29</v>
      </c>
      <c r="D2904" s="109" t="n">
        <v>4.143387855037872e-10</v>
      </c>
      <c r="E2904" s="109" t="n">
        <v>-2.69650968220958e-10</v>
      </c>
      <c r="F2904" s="109" t="n">
        <v>-6.66577903984944e-10</v>
      </c>
      <c r="H2904" s="98">
        <f>D2904-Retailers!O416</f>
        <v/>
      </c>
      <c r="I2904" s="98">
        <f>E2904-Retailers!P416</f>
        <v/>
      </c>
      <c r="J2904" s="98">
        <f>F2904-Retailers!Q416</f>
        <v/>
      </c>
    </row>
    <row r="2905">
      <c r="C2905" s="13" t="n">
        <v>30</v>
      </c>
      <c r="D2905" s="109" t="n">
        <v>1.633821966606774e-10</v>
      </c>
      <c r="E2905" s="109" t="n">
        <v>5.024531901653972e-10</v>
      </c>
      <c r="F2905" s="109" t="n">
        <v>2.613020910757768e-11</v>
      </c>
      <c r="H2905" s="98">
        <f>D2905-Retailers!O417</f>
        <v/>
      </c>
      <c r="I2905" s="98">
        <f>E2905-Retailers!P417</f>
        <v/>
      </c>
      <c r="J2905" s="98">
        <f>F2905-Retailers!Q417</f>
        <v/>
      </c>
    </row>
    <row r="2906">
      <c r="C2906" s="13" t="n">
        <v>31</v>
      </c>
      <c r="D2906" s="109" t="n">
        <v>-2.775983887204347e-10</v>
      </c>
      <c r="E2906" s="109" t="n">
        <v>-5.389004797962116e-10</v>
      </c>
      <c r="F2906" s="109" t="n">
        <v>-2.718181235650263e-11</v>
      </c>
      <c r="H2906" s="98">
        <f>D2906-Retailers!O418</f>
        <v/>
      </c>
      <c r="I2906" s="98">
        <f>E2906-Retailers!P418</f>
        <v/>
      </c>
      <c r="J2906" s="98">
        <f>F2906-Retailers!Q418</f>
        <v/>
      </c>
    </row>
    <row r="2907">
      <c r="C2907" s="13" t="n">
        <v>32</v>
      </c>
      <c r="D2907" s="109" t="n">
        <v>3.389324376712466e-10</v>
      </c>
      <c r="E2907" s="109" t="n">
        <v>3.663487291305501e-10</v>
      </c>
      <c r="F2907" s="109" t="n">
        <v>-1.77031722614629e-11</v>
      </c>
      <c r="H2907" s="98">
        <f>D2907-Retailers!O419</f>
        <v/>
      </c>
      <c r="I2907" s="98">
        <f>E2907-Retailers!P419</f>
        <v/>
      </c>
      <c r="J2907" s="98">
        <f>F2907-Retailers!Q419</f>
        <v/>
      </c>
    </row>
    <row r="2908">
      <c r="C2908" s="13" t="n">
        <v>33</v>
      </c>
      <c r="D2908" s="109" t="n">
        <v>7.351488306994725e-10</v>
      </c>
      <c r="E2908" s="109" t="n">
        <v>-1.176303499050846e-11</v>
      </c>
      <c r="F2908" s="109" t="n">
        <v>-9.066205564067786e-10</v>
      </c>
      <c r="H2908" s="98">
        <f>D2908-Retailers!O420</f>
        <v/>
      </c>
      <c r="I2908" s="98">
        <f>E2908-Retailers!P420</f>
        <v/>
      </c>
      <c r="J2908" s="98">
        <f>F2908-Retailers!Q420</f>
        <v/>
      </c>
    </row>
    <row r="2909">
      <c r="C2909" s="13" t="n">
        <v>34</v>
      </c>
      <c r="D2909" s="109" t="n">
        <v>-2.799680487441947e-10</v>
      </c>
      <c r="E2909" s="109" t="n">
        <v>-3.409965643186297e-10</v>
      </c>
      <c r="F2909" s="109" t="n">
        <v>6.774776295515039e-10</v>
      </c>
      <c r="H2909" s="98">
        <f>D2909-Retailers!O421</f>
        <v/>
      </c>
      <c r="I2909" s="98">
        <f>E2909-Retailers!P421</f>
        <v/>
      </c>
      <c r="J2909" s="98">
        <f>F2909-Retailers!Q421</f>
        <v/>
      </c>
    </row>
    <row r="2910">
      <c r="C2910" s="13" t="n">
        <v>35</v>
      </c>
      <c r="D2910" s="109" t="n">
        <v>-4.819540322387184e-10</v>
      </c>
      <c r="E2910" s="109" t="n">
        <v>8.002878360002796e-10</v>
      </c>
      <c r="F2910" s="109" t="n">
        <v>2.384616948347684e-10</v>
      </c>
      <c r="H2910" s="98">
        <f>D2910-Retailers!O422</f>
        <v/>
      </c>
      <c r="I2910" s="98">
        <f>E2910-Retailers!P422</f>
        <v/>
      </c>
      <c r="J2910" s="98">
        <f>F2910-Retailers!Q422</f>
        <v/>
      </c>
    </row>
    <row r="2911">
      <c r="C2911" s="13" t="n">
        <v>36</v>
      </c>
      <c r="D2911" s="109" t="n">
        <v>-2.325961645510688e-11</v>
      </c>
      <c r="E2911" s="109" t="n">
        <v>-1.575273245180142e-11</v>
      </c>
      <c r="F2911" s="109" t="n">
        <v>-6.379146100243815e-10</v>
      </c>
      <c r="H2911" s="98">
        <f>D2911-Retailers!O423</f>
        <v/>
      </c>
      <c r="I2911" s="98">
        <f>E2911-Retailers!P423</f>
        <v/>
      </c>
      <c r="J2911" s="98">
        <f>F2911-Retailers!Q423</f>
        <v/>
      </c>
    </row>
    <row r="2912">
      <c r="C2912" s="13" t="n">
        <v>37</v>
      </c>
      <c r="D2912" s="109" t="n">
        <v>-5.705125261101784e-10</v>
      </c>
      <c r="E2912" s="109" t="n">
        <v>-2.504272345049685e-10</v>
      </c>
      <c r="F2912" s="109" t="n">
        <v>5.703988392724568e-10</v>
      </c>
      <c r="H2912" s="98">
        <f>D2912-Retailers!O424</f>
        <v/>
      </c>
      <c r="I2912" s="98">
        <f>E2912-Retailers!P424</f>
        <v/>
      </c>
      <c r="J2912" s="98">
        <f>F2912-Retailers!Q424</f>
        <v/>
      </c>
    </row>
    <row r="2913">
      <c r="C2913" s="13" t="n">
        <v>38</v>
      </c>
      <c r="D2913" s="109" t="n">
        <v>-3.066702447540592e-11</v>
      </c>
      <c r="E2913" s="109" t="n">
        <v>-5.016431714466307e-12</v>
      </c>
      <c r="F2913" s="109" t="n">
        <v>-3.343458843119151e-11</v>
      </c>
      <c r="H2913" s="98">
        <f>D2913-Retailers!O425</f>
        <v/>
      </c>
      <c r="I2913" s="98">
        <f>E2913-Retailers!P425</f>
        <v/>
      </c>
      <c r="J2913" s="98">
        <f>F2913-Retailers!Q425</f>
        <v/>
      </c>
    </row>
    <row r="2914">
      <c r="C2914" s="13" t="n">
        <v>39</v>
      </c>
      <c r="D2914" s="109" t="n">
        <v>7.382823241641745e-10</v>
      </c>
      <c r="E2914" s="109" t="n">
        <v>-1.06368247543287e-11</v>
      </c>
      <c r="F2914" s="109" t="n">
        <v>3.053912678296911e-10</v>
      </c>
      <c r="H2914" s="98">
        <f>D2914-Retailers!O426</f>
        <v/>
      </c>
      <c r="I2914" s="98">
        <f>E2914-Retailers!P426</f>
        <v/>
      </c>
      <c r="J2914" s="98">
        <f>F2914-Retailers!Q426</f>
        <v/>
      </c>
    </row>
    <row r="2915">
      <c r="C2915" s="13" t="n">
        <v>40</v>
      </c>
      <c r="D2915" s="109" t="n">
        <v>7.329248319365433e-11</v>
      </c>
      <c r="E2915" s="109" t="n">
        <v>-2.68137512193789e-10</v>
      </c>
      <c r="F2915" s="109" t="n">
        <v>4.815312593109411e-10</v>
      </c>
      <c r="H2915" s="98">
        <f>D2915-Retailers!O427</f>
        <v/>
      </c>
      <c r="I2915" s="98">
        <f>E2915-Retailers!P427</f>
        <v/>
      </c>
      <c r="J2915" s="98">
        <f>F2915-Retailers!Q427</f>
        <v/>
      </c>
    </row>
    <row r="2916">
      <c r="C2916" s="13" t="n">
        <v>41</v>
      </c>
      <c r="D2916" s="109" t="n">
        <v>5.152713811185095e-10</v>
      </c>
      <c r="E2916" s="109" t="n">
        <v>9.592326932761353e-12</v>
      </c>
      <c r="F2916" s="109" t="n">
        <v>8.081002533799619e-11</v>
      </c>
      <c r="H2916" s="98">
        <f>D2916-Retailers!O428</f>
        <v/>
      </c>
      <c r="I2916" s="98">
        <f>E2916-Retailers!P428</f>
        <v/>
      </c>
      <c r="J2916" s="98">
        <f>F2916-Retailers!Q428</f>
        <v/>
      </c>
    </row>
    <row r="2917">
      <c r="C2917" s="13" t="n">
        <v>42</v>
      </c>
      <c r="D2917" s="109" t="n">
        <v>8.080967006662831e-10</v>
      </c>
      <c r="E2917" s="109" t="n">
        <v>6.090061788199819e-10</v>
      </c>
      <c r="F2917" s="109" t="n">
        <v>-1.049116349349788e-10</v>
      </c>
      <c r="H2917" s="98">
        <f>D2917-Retailers!O429</f>
        <v/>
      </c>
      <c r="I2917" s="98">
        <f>E2917-Retailers!P429</f>
        <v/>
      </c>
      <c r="J2917" s="98">
        <f>F2917-Retailers!Q429</f>
        <v/>
      </c>
    </row>
    <row r="2918">
      <c r="C2918" s="13" t="n">
        <v>43</v>
      </c>
      <c r="D2918" s="109" t="n">
        <v>-1.341504685115069e-11</v>
      </c>
      <c r="E2918" s="109" t="n">
        <v>1.382367973907318</v>
      </c>
      <c r="F2918" s="109" t="n">
        <v>-3.340332455081807e-10</v>
      </c>
      <c r="H2918" s="98">
        <f>D2918-Retailers!O430</f>
        <v/>
      </c>
      <c r="I2918" s="98">
        <f>E2918-Retailers!P430</f>
        <v/>
      </c>
      <c r="J2918" s="98">
        <f>F2918-Retailers!Q430</f>
        <v/>
      </c>
    </row>
    <row r="2919">
      <c r="C2919" s="13" t="n">
        <v>44</v>
      </c>
      <c r="D2919" s="109" t="n">
        <v>-1.663025273046514e-11</v>
      </c>
      <c r="E2919" s="109" t="n">
        <v>0</v>
      </c>
      <c r="F2919" s="109" t="n">
        <v>3.157332173486793e-10</v>
      </c>
      <c r="H2919" s="98">
        <f>D2919-Retailers!O431</f>
        <v/>
      </c>
      <c r="I2919" s="98">
        <f>E2919-Retailers!P431</f>
        <v/>
      </c>
      <c r="J2919" s="98">
        <f>F2919-Retailers!Q431</f>
        <v/>
      </c>
    </row>
    <row r="2920">
      <c r="C2920" s="13" t="n">
        <v>45</v>
      </c>
      <c r="D2920" s="109" t="n">
        <v>6.197993229761778e-10</v>
      </c>
      <c r="E2920" s="109" t="n">
        <v>0</v>
      </c>
      <c r="F2920" s="109" t="n">
        <v>-1.930899884428072e-11</v>
      </c>
      <c r="H2920" s="98">
        <f>D2920-Retailers!O432</f>
        <v/>
      </c>
      <c r="I2920" s="98">
        <f>E2920-Retailers!P432</f>
        <v/>
      </c>
      <c r="J2920" s="98">
        <f>F2920-Retailers!Q432</f>
        <v/>
      </c>
    </row>
    <row r="2921">
      <c r="C2921" s="13" t="n">
        <v>46</v>
      </c>
      <c r="D2921" s="109" t="n">
        <v>0</v>
      </c>
      <c r="E2921" s="109" t="n">
        <v>-9.15179043659009e-12</v>
      </c>
      <c r="F2921" s="109" t="n">
        <v>-2.566835632933362e-11</v>
      </c>
      <c r="H2921" s="98">
        <f>D2921-Retailers!O433</f>
        <v/>
      </c>
      <c r="I2921" s="98">
        <f>E2921-Retailers!P433</f>
        <v/>
      </c>
      <c r="J2921" s="98">
        <f>F2921-Retailers!Q433</f>
        <v/>
      </c>
    </row>
    <row r="2922">
      <c r="C2922" s="13" t="n">
        <v>47</v>
      </c>
      <c r="D2922" s="109" t="n">
        <v>3.372235823917435e-10</v>
      </c>
      <c r="E2922" s="109" t="n">
        <v>2.727915671130177e-10</v>
      </c>
      <c r="F2922" s="109" t="n">
        <v>0</v>
      </c>
      <c r="H2922" s="98">
        <f>D2922-Retailers!O434</f>
        <v/>
      </c>
      <c r="I2922" s="98">
        <f>E2922-Retailers!P434</f>
        <v/>
      </c>
      <c r="J2922" s="98">
        <f>F2922-Retailers!Q434</f>
        <v/>
      </c>
    </row>
    <row r="2923">
      <c r="C2923" s="13" t="n">
        <v>48</v>
      </c>
      <c r="D2923" s="109" t="n">
        <v>8.386606964450039e-10</v>
      </c>
      <c r="E2923" s="109" t="n">
        <v>5.684093196123285e-10</v>
      </c>
      <c r="F2923" s="109" t="n">
        <v>5.922871082475467e-10</v>
      </c>
      <c r="H2923" s="98">
        <f>D2923-Retailers!O435</f>
        <v/>
      </c>
      <c r="I2923" s="98">
        <f>E2923-Retailers!P435</f>
        <v/>
      </c>
      <c r="J2923" s="98">
        <f>F2923-Retailers!Q435</f>
        <v/>
      </c>
    </row>
    <row r="2924">
      <c r="C2924" s="13" t="n">
        <v>49</v>
      </c>
      <c r="D2924" s="109" t="n">
        <v>1.052775644438952e-10</v>
      </c>
      <c r="E2924" s="109" t="n">
        <v>3.552713678800501e-15</v>
      </c>
      <c r="F2924" s="109" t="n">
        <v>-2.804654286592267e-10</v>
      </c>
      <c r="H2924" s="98">
        <f>D2924-Retailers!O436</f>
        <v/>
      </c>
      <c r="I2924" s="98">
        <f>E2924-Retailers!P436</f>
        <v/>
      </c>
      <c r="J2924" s="98">
        <f>F2924-Retailers!Q436</f>
        <v/>
      </c>
    </row>
    <row r="2925">
      <c r="C2925" s="13" t="n">
        <v>50</v>
      </c>
      <c r="D2925" s="109" t="n">
        <v>0</v>
      </c>
      <c r="E2925" s="109" t="n">
        <v>0</v>
      </c>
      <c r="F2925" s="109" t="n">
        <v>-3.552713678800501e-15</v>
      </c>
      <c r="H2925" s="98">
        <f>D2925-Retailers!O437</f>
        <v/>
      </c>
      <c r="I2925" s="98">
        <f>E2925-Retailers!P437</f>
        <v/>
      </c>
      <c r="J2925" s="98">
        <f>F2925-Retailers!Q437</f>
        <v/>
      </c>
    </row>
    <row r="2926">
      <c r="C2926" s="13" t="n">
        <v>51</v>
      </c>
      <c r="D2926" s="109" t="n">
        <v>-3.552713678800501e-15</v>
      </c>
      <c r="E2926" s="109" t="n">
        <v>-3.76999764739594e-10</v>
      </c>
      <c r="F2926" s="109" t="n">
        <v>0</v>
      </c>
      <c r="H2926" s="98">
        <f>D2926-Retailers!O438</f>
        <v/>
      </c>
      <c r="I2926" s="98">
        <f>E2926-Retailers!P438</f>
        <v/>
      </c>
      <c r="J2926" s="98">
        <f>F2926-Retailers!Q438</f>
        <v/>
      </c>
    </row>
    <row r="2927">
      <c r="C2927" s="13" t="n">
        <v>52</v>
      </c>
      <c r="D2927" s="109" t="n">
        <v>0</v>
      </c>
      <c r="E2927" s="109" t="n">
        <v>0</v>
      </c>
      <c r="F2927" s="109" t="n">
        <v>-3.552713678800501e-15</v>
      </c>
      <c r="H2927" s="98">
        <f>D2927-Retailers!O439</f>
        <v/>
      </c>
      <c r="I2927" s="98">
        <f>E2927-Retailers!P439</f>
        <v/>
      </c>
      <c r="J2927" s="98">
        <f>F2927-Retailers!Q439</f>
        <v/>
      </c>
    </row>
    <row r="2928">
      <c r="C2928" s="13" t="n">
        <v>53</v>
      </c>
      <c r="D2928" s="109" t="n">
        <v>1.507736158146145e-10</v>
      </c>
      <c r="E2928" s="109" t="n">
        <v>0</v>
      </c>
      <c r="F2928" s="109" t="n">
        <v>-1.384492520628555e-11</v>
      </c>
      <c r="H2928" s="98">
        <f>D2928-Retailers!O440</f>
        <v/>
      </c>
      <c r="I2928" s="98">
        <f>E2928-Retailers!P440</f>
        <v/>
      </c>
      <c r="J2928" s="98">
        <f>F2928-Retailers!Q440</f>
        <v/>
      </c>
    </row>
    <row r="2929">
      <c r="C2929" s="13" t="n">
        <v>54</v>
      </c>
      <c r="D2929" s="109" t="n">
        <v>8.514504656886857e-10</v>
      </c>
      <c r="E2929" s="109" t="n">
        <v>8.451834787592816e-10</v>
      </c>
      <c r="F2929" s="109" t="n">
        <v>4.638103234810842e-10</v>
      </c>
      <c r="H2929" s="98">
        <f>D2929-Retailers!O441</f>
        <v/>
      </c>
      <c r="I2929" s="98">
        <f>E2929-Retailers!P441</f>
        <v/>
      </c>
      <c r="J2929" s="98">
        <f>F2929-Retailers!Q441</f>
        <v/>
      </c>
    </row>
    <row r="2930">
      <c r="C2930" s="13" t="n">
        <v>55</v>
      </c>
      <c r="D2930" s="109" t="n">
        <v>3.580957752546965e-10</v>
      </c>
      <c r="E2930" s="109" t="n">
        <v>-1.800160021048214e-11</v>
      </c>
      <c r="F2930" s="109" t="n">
        <v>3.694822225952521e-12</v>
      </c>
      <c r="H2930" s="98">
        <f>D2930-Retailers!O442</f>
        <v/>
      </c>
      <c r="I2930" s="98">
        <f>E2930-Retailers!P442</f>
        <v/>
      </c>
      <c r="J2930" s="98">
        <f>F2930-Retailers!Q442</f>
        <v/>
      </c>
    </row>
    <row r="2931">
      <c r="C2931" s="13" t="n">
        <v>56</v>
      </c>
      <c r="D2931" s="109" t="n">
        <v>-1.381650349685515e-11</v>
      </c>
      <c r="E2931" s="109" t="n">
        <v>6.121858575625083e-10</v>
      </c>
      <c r="F2931" s="109" t="n">
        <v>0</v>
      </c>
      <c r="H2931" s="98">
        <f>D2931-Retailers!O443</f>
        <v/>
      </c>
      <c r="I2931" s="98">
        <f>E2931-Retailers!P443</f>
        <v/>
      </c>
      <c r="J2931" s="98">
        <f>F2931-Retailers!Q443</f>
        <v/>
      </c>
    </row>
    <row r="2932">
      <c r="C2932" s="13" t="n">
        <v>57</v>
      </c>
      <c r="D2932" s="109" t="n">
        <v>-4.67963445771602e-11</v>
      </c>
      <c r="E2932" s="109" t="n">
        <v>-8.384404281969182e-12</v>
      </c>
      <c r="F2932" s="109" t="n">
        <v>0</v>
      </c>
      <c r="H2932" s="98">
        <f>D2932-Retailers!O444</f>
        <v/>
      </c>
      <c r="I2932" s="98">
        <f>E2932-Retailers!P444</f>
        <v/>
      </c>
      <c r="J2932" s="98">
        <f>F2932-Retailers!Q444</f>
        <v/>
      </c>
    </row>
    <row r="2933">
      <c r="C2933" s="13" t="n">
        <v>58</v>
      </c>
      <c r="D2933" s="109" t="n">
        <v>4.25721680130664e-10</v>
      </c>
      <c r="E2933" s="109" t="n">
        <v>-1.473665633966448e-11</v>
      </c>
      <c r="F2933" s="109" t="n">
        <v>9.143263923760969e-10</v>
      </c>
      <c r="H2933" s="98">
        <f>D2933-Retailers!O445</f>
        <v/>
      </c>
      <c r="I2933" s="98">
        <f>E2933-Retailers!P445</f>
        <v/>
      </c>
      <c r="J2933" s="98">
        <f>F2933-Retailers!Q445</f>
        <v/>
      </c>
    </row>
    <row r="2934">
      <c r="C2934" s="13" t="n">
        <v>59</v>
      </c>
      <c r="D2934" s="109" t="n">
        <v>-9.103047204916948e-10</v>
      </c>
      <c r="E2934" s="109" t="n">
        <v>8.121574524011521e-10</v>
      </c>
      <c r="F2934" s="109" t="n">
        <v>-2.206235194535111e-11</v>
      </c>
      <c r="H2934" s="98">
        <f>D2934-Retailers!O446</f>
        <v/>
      </c>
      <c r="I2934" s="98">
        <f>E2934-Retailers!P446</f>
        <v/>
      </c>
      <c r="J2934" s="98">
        <f>F2934-Retailers!Q446</f>
        <v/>
      </c>
    </row>
    <row r="2935">
      <c r="C2935" s="13" t="n">
        <v>60</v>
      </c>
      <c r="D2935" s="109" t="n">
        <v>-3.552713678800501e-15</v>
      </c>
      <c r="E2935" s="109" t="n">
        <v>4.251923257925228e-10</v>
      </c>
      <c r="F2935" s="109" t="n">
        <v>-1.163869001175044e-11</v>
      </c>
      <c r="H2935" s="98">
        <f>D2935-Retailers!O447</f>
        <v/>
      </c>
      <c r="I2935" s="98">
        <f>E2935-Retailers!P447</f>
        <v/>
      </c>
      <c r="J2935" s="98">
        <f>F2935-Retailers!Q447</f>
        <v/>
      </c>
    </row>
    <row r="2936">
      <c r="C2936" s="13" t="n">
        <v>61</v>
      </c>
      <c r="D2936" s="109" t="n">
        <v>9.206857498611498e-11</v>
      </c>
      <c r="E2936" s="109" t="n">
        <v>4.245102047661931e-10</v>
      </c>
      <c r="F2936" s="109" t="n">
        <v>1.656417225603946e-10</v>
      </c>
      <c r="H2936" s="98">
        <f>D2936-Retailers!O448</f>
        <v/>
      </c>
      <c r="I2936" s="98">
        <f>E2936-Retailers!P448</f>
        <v/>
      </c>
      <c r="J2936" s="98">
        <f>F2936-Retailers!Q448</f>
        <v/>
      </c>
    </row>
    <row r="2937">
      <c r="C2937" s="13" t="n">
        <v>62</v>
      </c>
      <c r="D2937" s="109" t="n">
        <v>0</v>
      </c>
      <c r="E2937" s="109" t="n">
        <v>7.079741237703274e-10</v>
      </c>
      <c r="F2937" s="109" t="n">
        <v>-8.103739901343943e-12</v>
      </c>
      <c r="H2937" s="98">
        <f>D2937-Retailers!O449</f>
        <v/>
      </c>
      <c r="I2937" s="98">
        <f>E2937-Retailers!P449</f>
        <v/>
      </c>
      <c r="J2937" s="98">
        <f>F2937-Retailers!Q449</f>
        <v/>
      </c>
    </row>
    <row r="2938">
      <c r="C2938" s="13" t="n">
        <v>63</v>
      </c>
      <c r="D2938" s="109" t="n">
        <v>8.466223277991958e-10</v>
      </c>
      <c r="E2938" s="109" t="n">
        <v>3.552713678800501e-15</v>
      </c>
      <c r="F2938" s="109" t="n">
        <v>6.729905521751789e-11</v>
      </c>
      <c r="H2938" s="98">
        <f>D2938-Retailers!O450</f>
        <v/>
      </c>
      <c r="I2938" s="98">
        <f>E2938-Retailers!P450</f>
        <v/>
      </c>
      <c r="J2938" s="98">
        <f>F2938-Retailers!Q450</f>
        <v/>
      </c>
    </row>
    <row r="2939">
      <c r="C2939" s="13" t="n">
        <v>64</v>
      </c>
      <c r="D2939" s="109" t="n">
        <v>6.025651089203166e-10</v>
      </c>
      <c r="E2939" s="109" t="n">
        <v>5.127738234023127e-10</v>
      </c>
      <c r="F2939" s="109" t="n">
        <v>2.847500013558601e-11</v>
      </c>
      <c r="H2939" s="98">
        <f>D2939-Retailers!O451</f>
        <v/>
      </c>
      <c r="I2939" s="98">
        <f>E2939-Retailers!P451</f>
        <v/>
      </c>
      <c r="J2939" s="98">
        <f>F2939-Retailers!Q451</f>
        <v/>
      </c>
    </row>
    <row r="2940">
      <c r="C2940" s="13" t="n">
        <v>65</v>
      </c>
      <c r="D2940" s="109" t="n">
        <v>6.35466790299688e-10</v>
      </c>
      <c r="E2940" s="109" t="n">
        <v>-1.199396137963049e-11</v>
      </c>
      <c r="F2940" s="109" t="n">
        <v>6.36624974958977e-10</v>
      </c>
      <c r="H2940" s="98">
        <f>D2940-Retailers!O452</f>
        <v/>
      </c>
      <c r="I2940" s="98">
        <f>E2940-Retailers!P452</f>
        <v/>
      </c>
      <c r="J2940" s="98">
        <f>F2940-Retailers!Q452</f>
        <v/>
      </c>
    </row>
    <row r="2941">
      <c r="C2941" s="13" t="n">
        <v>66</v>
      </c>
      <c r="D2941" s="109" t="n">
        <v>0</v>
      </c>
      <c r="E2941" s="109" t="n">
        <v>2.76898504125711e-11</v>
      </c>
      <c r="F2941" s="109" t="n">
        <v>-5.415401460595604e-11</v>
      </c>
      <c r="H2941" s="98">
        <f>D2941-Retailers!O453</f>
        <v/>
      </c>
      <c r="I2941" s="98">
        <f>E2941-Retailers!P453</f>
        <v/>
      </c>
      <c r="J2941" s="98">
        <f>F2941-Retailers!Q453</f>
        <v/>
      </c>
    </row>
    <row r="2942">
      <c r="C2942" s="13" t="n">
        <v>67</v>
      </c>
      <c r="D2942" s="109" t="n">
        <v>-1.430677798452962e-11</v>
      </c>
      <c r="E2942" s="109" t="n">
        <v>1.158859674887935e-10</v>
      </c>
      <c r="F2942" s="109" t="n">
        <v>-1.299937935073103e-11</v>
      </c>
      <c r="H2942" s="98">
        <f>D2942-Retailers!O454</f>
        <v/>
      </c>
      <c r="I2942" s="98">
        <f>E2942-Retailers!P454</f>
        <v/>
      </c>
      <c r="J2942" s="98">
        <f>F2942-Retailers!Q454</f>
        <v/>
      </c>
    </row>
    <row r="2943">
      <c r="C2943" s="13" t="n">
        <v>68</v>
      </c>
      <c r="D2943" s="109" t="n">
        <v>8.623466385415668e-10</v>
      </c>
      <c r="E2943" s="109" t="n">
        <v>4.712248369287408e-10</v>
      </c>
      <c r="F2943" s="109" t="n">
        <v>3.43110428957516e-10</v>
      </c>
      <c r="H2943" s="98">
        <f>D2943-Retailers!O455</f>
        <v/>
      </c>
      <c r="I2943" s="98">
        <f>E2943-Retailers!P455</f>
        <v/>
      </c>
      <c r="J2943" s="98">
        <f>F2943-Retailers!Q455</f>
        <v/>
      </c>
    </row>
    <row r="2944">
      <c r="C2944" s="13" t="n">
        <v>69</v>
      </c>
      <c r="D2944" s="109" t="n">
        <v>7.958043113376334e-10</v>
      </c>
      <c r="E2944" s="109" t="n">
        <v>3.552713678800501e-15</v>
      </c>
      <c r="F2944" s="109" t="n">
        <v>5.52088152971919e-10</v>
      </c>
      <c r="H2944" s="98">
        <f>D2944-Retailers!O456</f>
        <v/>
      </c>
      <c r="I2944" s="98">
        <f>E2944-Retailers!P456</f>
        <v/>
      </c>
      <c r="J2944" s="98">
        <f>F2944-Retailers!Q456</f>
        <v/>
      </c>
    </row>
    <row r="2945">
      <c r="C2945" s="13" t="n">
        <v>70</v>
      </c>
      <c r="D2945" s="109" t="n">
        <v>-9.965361869035405e-12</v>
      </c>
      <c r="E2945" s="109" t="n">
        <v>3.661249081687856e-10</v>
      </c>
      <c r="F2945" s="109" t="n">
        <v>0</v>
      </c>
      <c r="H2945" s="98">
        <f>D2945-Retailers!O457</f>
        <v/>
      </c>
      <c r="I2945" s="98">
        <f>E2945-Retailers!P457</f>
        <v/>
      </c>
      <c r="J2945" s="98">
        <f>F2945-Retailers!Q457</f>
        <v/>
      </c>
    </row>
    <row r="2946">
      <c r="C2946" s="13" t="n">
        <v>71</v>
      </c>
      <c r="D2946" s="109" t="n">
        <v>0</v>
      </c>
      <c r="E2946" s="109" t="n">
        <v>0</v>
      </c>
      <c r="F2946" s="109" t="n">
        <v>0</v>
      </c>
      <c r="H2946" s="98">
        <f>D2946-Retailers!O458</f>
        <v/>
      </c>
      <c r="I2946" s="98">
        <f>E2946-Retailers!P458</f>
        <v/>
      </c>
      <c r="J2946" s="98">
        <f>F2946-Retailers!Q458</f>
        <v/>
      </c>
    </row>
    <row r="2947">
      <c r="C2947" s="13" t="n">
        <v>72</v>
      </c>
      <c r="D2947" s="109" t="n">
        <v>8.774136972533597e-11</v>
      </c>
      <c r="E2947" s="109" t="n">
        <v>0</v>
      </c>
      <c r="F2947" s="109" t="n">
        <v>7.099707488578133e-10</v>
      </c>
      <c r="H2947" s="98">
        <f>D2947-Retailers!O459</f>
        <v/>
      </c>
      <c r="I2947" s="98">
        <f>E2947-Retailers!P459</f>
        <v/>
      </c>
      <c r="J2947" s="98">
        <f>F2947-Retailers!Q459</f>
        <v/>
      </c>
    </row>
    <row r="2948">
      <c r="C2948" s="13" t="n">
        <v>73</v>
      </c>
      <c r="D2948" s="109" t="n">
        <v>5.644338330057508e-10</v>
      </c>
      <c r="E2948" s="109" t="n">
        <v>-8.716583010937029e-11</v>
      </c>
      <c r="F2948" s="109" t="n">
        <v>0</v>
      </c>
      <c r="H2948" s="98">
        <f>D2948-Retailers!O460</f>
        <v/>
      </c>
      <c r="I2948" s="98">
        <f>E2948-Retailers!P460</f>
        <v/>
      </c>
      <c r="J2948" s="98">
        <f>F2948-Retailers!Q460</f>
        <v/>
      </c>
    </row>
    <row r="2949">
      <c r="C2949" s="13" t="n">
        <v>74</v>
      </c>
      <c r="D2949" s="109" t="n">
        <v>0</v>
      </c>
      <c r="E2949" s="109" t="n">
        <v>0</v>
      </c>
      <c r="F2949" s="109" t="n">
        <v>0</v>
      </c>
      <c r="H2949" s="98">
        <f>D2949-Retailers!O461</f>
        <v/>
      </c>
      <c r="I2949" s="98">
        <f>E2949-Retailers!P461</f>
        <v/>
      </c>
      <c r="J2949" s="98">
        <f>F2949-Retailers!Q461</f>
        <v/>
      </c>
    </row>
    <row r="2950">
      <c r="C2950" s="13" t="n">
        <v>75</v>
      </c>
      <c r="D2950" s="109" t="n">
        <v>7.967067006120487e-10</v>
      </c>
      <c r="E2950" s="109" t="n">
        <v>-1.13189457806584e-11</v>
      </c>
      <c r="F2950" s="109" t="n">
        <v>0</v>
      </c>
      <c r="H2950" s="98">
        <f>D2950-Retailers!O462</f>
        <v/>
      </c>
      <c r="I2950" s="98">
        <f>E2950-Retailers!P462</f>
        <v/>
      </c>
      <c r="J2950" s="98">
        <f>F2950-Retailers!Q462</f>
        <v/>
      </c>
    </row>
    <row r="2951">
      <c r="C2951" s="13" t="n">
        <v>76</v>
      </c>
      <c r="D2951" s="109" t="n">
        <v>-2.278000010846881e-11</v>
      </c>
      <c r="E2951" s="109" t="n">
        <v>-1.183408926408447e-11</v>
      </c>
      <c r="F2951" s="109" t="n">
        <v>0</v>
      </c>
      <c r="H2951" s="98">
        <f>D2951-Retailers!O463</f>
        <v/>
      </c>
      <c r="I2951" s="98">
        <f>E2951-Retailers!P463</f>
        <v/>
      </c>
      <c r="J2951" s="98">
        <f>F2951-Retailers!Q463</f>
        <v/>
      </c>
    </row>
    <row r="2952">
      <c r="C2952" s="13" t="n">
        <v>77</v>
      </c>
      <c r="D2952" s="109" t="n">
        <v>2.665636600340804e-10</v>
      </c>
      <c r="E2952" s="109" t="n">
        <v>9.147136381670862e-10</v>
      </c>
      <c r="F2952" s="109" t="n">
        <v>1.945110739143274e-11</v>
      </c>
      <c r="H2952" s="98">
        <f>D2952-Retailers!O464</f>
        <v/>
      </c>
      <c r="I2952" s="98">
        <f>E2952-Retailers!P464</f>
        <v/>
      </c>
      <c r="J2952" s="98">
        <f>F2952-Retailers!Q464</f>
        <v/>
      </c>
    </row>
    <row r="2953">
      <c r="C2953" s="13" t="n">
        <v>78</v>
      </c>
      <c r="D2953" s="109" t="n">
        <v>3.847979712645611e-10</v>
      </c>
      <c r="E2953" s="109" t="n">
        <v>-8.01136934569513e-12</v>
      </c>
      <c r="F2953" s="109" t="n">
        <v>8.478018287405575e-10</v>
      </c>
      <c r="H2953" s="98">
        <f>D2953-Retailers!O465</f>
        <v/>
      </c>
      <c r="I2953" s="98">
        <f>E2953-Retailers!P465</f>
        <v/>
      </c>
      <c r="J2953" s="98">
        <f>F2953-Retailers!Q465</f>
        <v/>
      </c>
    </row>
    <row r="2954">
      <c r="C2954" s="13" t="n">
        <v>79</v>
      </c>
      <c r="D2954" s="109" t="n">
        <v>0</v>
      </c>
      <c r="E2954" s="109" t="n">
        <v>0</v>
      </c>
      <c r="F2954" s="109" t="n">
        <v>7.688569780839316e-10</v>
      </c>
      <c r="H2954" s="98">
        <f>D2954-Retailers!O466</f>
        <v/>
      </c>
      <c r="I2954" s="98">
        <f>E2954-Retailers!P466</f>
        <v/>
      </c>
      <c r="J2954" s="98">
        <f>F2954-Retailers!Q466</f>
        <v/>
      </c>
    </row>
    <row r="2955">
      <c r="C2955" s="13" t="n">
        <v>80</v>
      </c>
      <c r="D2955" s="109" t="n">
        <v>0</v>
      </c>
      <c r="E2955" s="109" t="n">
        <v>9.242739906767383e-10</v>
      </c>
      <c r="F2955" s="109" t="n">
        <v>0</v>
      </c>
      <c r="H2955" s="98">
        <f>D2955-Retailers!O467</f>
        <v/>
      </c>
      <c r="I2955" s="98">
        <f>E2955-Retailers!P467</f>
        <v/>
      </c>
      <c r="J2955" s="98">
        <f>F2955-Retailers!Q467</f>
        <v/>
      </c>
    </row>
    <row r="2956">
      <c r="C2956" s="13" t="n">
        <v>81</v>
      </c>
      <c r="D2956" s="109" t="n">
        <v>6.714877542890463e-10</v>
      </c>
      <c r="E2956" s="109" t="n">
        <v>-2.141220534213062e-11</v>
      </c>
      <c r="F2956" s="109" t="n">
        <v>8.167972964656656e-10</v>
      </c>
      <c r="H2956" s="98">
        <f>D2956-Retailers!O468</f>
        <v/>
      </c>
      <c r="I2956" s="98">
        <f>E2956-Retailers!P468</f>
        <v/>
      </c>
      <c r="J2956" s="98">
        <f>F2956-Retailers!Q468</f>
        <v/>
      </c>
    </row>
    <row r="2957">
      <c r="C2957" s="13" t="n">
        <v>82</v>
      </c>
      <c r="D2957" s="109" t="n">
        <v>0</v>
      </c>
      <c r="E2957" s="109" t="n">
        <v>7.293721182577428e-12</v>
      </c>
      <c r="F2957" s="109" t="n">
        <v>2.417408495603013e-10</v>
      </c>
      <c r="H2957" s="98">
        <f>D2957-Retailers!O469</f>
        <v/>
      </c>
      <c r="I2957" s="98">
        <f>E2957-Retailers!P469</f>
        <v/>
      </c>
      <c r="J2957" s="98">
        <f>F2957-Retailers!Q469</f>
        <v/>
      </c>
    </row>
    <row r="2958">
      <c r="C2958" s="13" t="n">
        <v>83</v>
      </c>
      <c r="D2958" s="109" t="n">
        <v>-5.471179065352771e-12</v>
      </c>
      <c r="E2958" s="109" t="n">
        <v>2.369411333802418e-10</v>
      </c>
      <c r="F2958" s="109" t="n">
        <v>3.552713678800501e-15</v>
      </c>
      <c r="H2958" s="98">
        <f>D2958-Retailers!O470</f>
        <v/>
      </c>
      <c r="I2958" s="98">
        <f>E2958-Retailers!P470</f>
        <v/>
      </c>
      <c r="J2958" s="98">
        <f>F2958-Retailers!Q470</f>
        <v/>
      </c>
    </row>
    <row r="2959">
      <c r="C2959" s="13" t="n">
        <v>84</v>
      </c>
      <c r="D2959" s="109" t="n">
        <v>7.280860359060171e-10</v>
      </c>
      <c r="E2959" s="109" t="n">
        <v>8.003233631370676e-10</v>
      </c>
      <c r="F2959" s="109" t="n">
        <v>4.787352736457251e-10</v>
      </c>
      <c r="H2959" s="98">
        <f>D2959-Retailers!O471</f>
        <v/>
      </c>
      <c r="I2959" s="98">
        <f>E2959-Retailers!P471</f>
        <v/>
      </c>
      <c r="J2959" s="98">
        <f>F2959-Retailers!Q471</f>
        <v/>
      </c>
    </row>
    <row r="2960">
      <c r="C2960" s="13" t="n">
        <v>85</v>
      </c>
      <c r="D2960" s="109" t="n">
        <v>5.057181340362149e-10</v>
      </c>
      <c r="E2960" s="109" t="n">
        <v>0</v>
      </c>
      <c r="F2960" s="109" t="n">
        <v>1.538040805826313e-10</v>
      </c>
      <c r="H2960" s="98">
        <f>D2960-Retailers!O472</f>
        <v/>
      </c>
      <c r="I2960" s="98">
        <f>E2960-Retailers!P472</f>
        <v/>
      </c>
      <c r="J2960" s="98">
        <f>F2960-Retailers!Q472</f>
        <v/>
      </c>
    </row>
    <row r="2961">
      <c r="C2961" s="13" t="n">
        <v>86</v>
      </c>
      <c r="D2961" s="109" t="n">
        <v>-3.552713678800501e-15</v>
      </c>
      <c r="E2961" s="109" t="n">
        <v>4.911875350899209e-10</v>
      </c>
      <c r="F2961" s="109" t="n">
        <v>0</v>
      </c>
      <c r="H2961" s="98">
        <f>D2961-Retailers!O473</f>
        <v/>
      </c>
      <c r="I2961" s="98">
        <f>E2961-Retailers!P473</f>
        <v/>
      </c>
      <c r="J2961" s="98">
        <f>F2961-Retailers!Q473</f>
        <v/>
      </c>
    </row>
    <row r="2962">
      <c r="C2962" s="13" t="n">
        <v>87</v>
      </c>
      <c r="D2962" s="109" t="n">
        <v>-3.552713678800501e-15</v>
      </c>
      <c r="E2962" s="109" t="n">
        <v>0</v>
      </c>
      <c r="F2962" s="109" t="n">
        <v>-6.229505800092738e-10</v>
      </c>
      <c r="H2962" s="98">
        <f>D2962-Retailers!O474</f>
        <v/>
      </c>
      <c r="I2962" s="98">
        <f>E2962-Retailers!P474</f>
        <v/>
      </c>
      <c r="J2962" s="98">
        <f>F2962-Retailers!Q474</f>
        <v/>
      </c>
    </row>
    <row r="2963">
      <c r="C2963" s="13" t="n">
        <v>88</v>
      </c>
      <c r="D2963" s="109" t="n">
        <v>7.604690210882836e-10</v>
      </c>
      <c r="E2963" s="109" t="n">
        <v>-1.897149104479467e-11</v>
      </c>
      <c r="F2963" s="109" t="n">
        <v>0</v>
      </c>
      <c r="H2963" s="98">
        <f>D2963-Retailers!O475</f>
        <v/>
      </c>
      <c r="I2963" s="98">
        <f>E2963-Retailers!P475</f>
        <v/>
      </c>
      <c r="J2963" s="98">
        <f>F2963-Retailers!Q475</f>
        <v/>
      </c>
    </row>
    <row r="2964">
      <c r="C2964" s="13" t="n">
        <v>89</v>
      </c>
      <c r="D2964" s="109" t="n">
        <v>8.034817255975213e-11</v>
      </c>
      <c r="E2964" s="109" t="n">
        <v>-2.755129457909788e-11</v>
      </c>
      <c r="F2964" s="109" t="n">
        <v>0</v>
      </c>
      <c r="H2964" s="98">
        <f>D2964-Retailers!O476</f>
        <v/>
      </c>
      <c r="I2964" s="98">
        <f>E2964-Retailers!P476</f>
        <v/>
      </c>
      <c r="J2964" s="98">
        <f>F2964-Retailers!Q476</f>
        <v/>
      </c>
    </row>
    <row r="2965">
      <c r="C2965" s="13" t="n">
        <v>90</v>
      </c>
      <c r="D2965" s="109" t="n">
        <v>8.229008585658448e-10</v>
      </c>
      <c r="E2965" s="109" t="n">
        <v>4.151843313593417e-10</v>
      </c>
      <c r="F2965" s="109" t="n">
        <v>0</v>
      </c>
      <c r="H2965" s="98">
        <f>D2965-Retailers!O477</f>
        <v/>
      </c>
      <c r="I2965" s="98">
        <f>E2965-Retailers!P477</f>
        <v/>
      </c>
      <c r="J2965" s="98">
        <f>F2965-Retailers!Q477</f>
        <v/>
      </c>
    </row>
    <row r="2966">
      <c r="C2966" s="13" t="n">
        <v>91</v>
      </c>
      <c r="D2966" s="109" t="n">
        <v>8.406111362546653e-10</v>
      </c>
      <c r="E2966" s="109" t="n">
        <v>2.513189656383474e-10</v>
      </c>
      <c r="F2966" s="109" t="n">
        <v>8.489351444040949e-10</v>
      </c>
      <c r="H2966" s="98">
        <f>D2966-Retailers!O478</f>
        <v/>
      </c>
      <c r="I2966" s="98">
        <f>E2966-Retailers!P478</f>
        <v/>
      </c>
      <c r="J2966" s="98">
        <f>F2966-Retailers!Q478</f>
        <v/>
      </c>
    </row>
    <row r="2967">
      <c r="C2967" s="13" t="n">
        <v>92</v>
      </c>
      <c r="D2967" s="109" t="n">
        <v>3.552713678800501e-15</v>
      </c>
      <c r="E2967" s="109" t="n">
        <v>-5.275779813018744e-12</v>
      </c>
      <c r="F2967" s="109" t="n">
        <v>3.488871413992456e-10</v>
      </c>
      <c r="H2967" s="98">
        <f>D2967-Retailers!O479</f>
        <v/>
      </c>
      <c r="I2967" s="98">
        <f>E2967-Retailers!P479</f>
        <v/>
      </c>
      <c r="J2967" s="98">
        <f>F2967-Retailers!Q479</f>
        <v/>
      </c>
    </row>
    <row r="2968">
      <c r="C2968" s="13" t="n">
        <v>93</v>
      </c>
      <c r="D2968" s="109" t="n">
        <v>6.725393575379712e-10</v>
      </c>
      <c r="E2968" s="109" t="n">
        <v>8.675051788031851e-10</v>
      </c>
      <c r="F2968" s="109" t="n">
        <v>0</v>
      </c>
      <c r="H2968" s="98">
        <f>D2968-Retailers!O480</f>
        <v/>
      </c>
      <c r="I2968" s="98">
        <f>E2968-Retailers!P480</f>
        <v/>
      </c>
      <c r="J2968" s="98">
        <f>F2968-Retailers!Q480</f>
        <v/>
      </c>
    </row>
    <row r="2969">
      <c r="C2969" s="13" t="n">
        <v>94</v>
      </c>
      <c r="D2969" s="109" t="n">
        <v>2.542002164318546e-10</v>
      </c>
      <c r="E2969" s="109" t="n">
        <v>1.260147541870538e-10</v>
      </c>
      <c r="F2969" s="109" t="n">
        <v>1.749960176766763e-10</v>
      </c>
      <c r="H2969" s="98">
        <f>D2969-Retailers!O481</f>
        <v/>
      </c>
      <c r="I2969" s="98">
        <f>E2969-Retailers!P481</f>
        <v/>
      </c>
      <c r="J2969" s="98">
        <f>F2969-Retailers!Q481</f>
        <v/>
      </c>
    </row>
    <row r="2970">
      <c r="C2970" s="13" t="n">
        <v>95</v>
      </c>
      <c r="D2970" s="109" t="n">
        <v>0</v>
      </c>
      <c r="E2970" s="109" t="n">
        <v>1.669455684805143e-10</v>
      </c>
      <c r="F2970" s="109" t="n">
        <v>5.1882409479731e-10</v>
      </c>
      <c r="H2970" s="98">
        <f>D2970-Retailers!O482</f>
        <v/>
      </c>
      <c r="I2970" s="98">
        <f>E2970-Retailers!P482</f>
        <v/>
      </c>
      <c r="J2970" s="98">
        <f>F2970-Retailers!Q482</f>
        <v/>
      </c>
    </row>
    <row r="2971">
      <c r="C2971" s="13" t="n">
        <v>96</v>
      </c>
      <c r="D2971" s="109" t="n">
        <v>3.552713678800501e-15</v>
      </c>
      <c r="E2971" s="109" t="n">
        <v>0</v>
      </c>
      <c r="F2971" s="109" t="n">
        <v>4.310152235120768e-11</v>
      </c>
      <c r="H2971" s="98">
        <f>D2971-Retailers!O483</f>
        <v/>
      </c>
      <c r="I2971" s="98">
        <f>E2971-Retailers!P483</f>
        <v/>
      </c>
      <c r="J2971" s="98">
        <f>F2971-Retailers!Q483</f>
        <v/>
      </c>
    </row>
    <row r="2972">
      <c r="C2972" s="13" t="n">
        <v>97</v>
      </c>
      <c r="D2972" s="109" t="n">
        <v>1.051638776061736e-10</v>
      </c>
      <c r="E2972" s="109" t="n">
        <v>-8.125056183416746e-12</v>
      </c>
      <c r="F2972" s="109" t="n">
        <v>1.833022622577118e-10</v>
      </c>
      <c r="H2972" s="98">
        <f>D2972-Retailers!O484</f>
        <v/>
      </c>
      <c r="I2972" s="98">
        <f>E2972-Retailers!P484</f>
        <v/>
      </c>
      <c r="J2972" s="98">
        <f>F2972-Retailers!Q484</f>
        <v/>
      </c>
    </row>
    <row r="2973">
      <c r="C2973" s="13" t="n">
        <v>98</v>
      </c>
      <c r="D2973" s="109" t="n">
        <v>-1.741895516715886e-11</v>
      </c>
      <c r="E2973" s="109" t="n">
        <v>2.39698039194991e-10</v>
      </c>
      <c r="F2973" s="109" t="n">
        <v>0</v>
      </c>
      <c r="H2973" s="98">
        <f>D2973-Retailers!O485</f>
        <v/>
      </c>
      <c r="I2973" s="98">
        <f>E2973-Retailers!P485</f>
        <v/>
      </c>
      <c r="J2973" s="98">
        <f>F2973-Retailers!Q485</f>
        <v/>
      </c>
    </row>
    <row r="2974">
      <c r="C2974" s="13" t="n">
        <v>99</v>
      </c>
      <c r="D2974" s="109" t="n">
        <v>0</v>
      </c>
      <c r="E2974" s="109" t="n">
        <v>6.309299749318598e-10</v>
      </c>
      <c r="F2974" s="109" t="n">
        <v>0</v>
      </c>
      <c r="H2974" s="98">
        <f>D2974-Retailers!O486</f>
        <v/>
      </c>
      <c r="I2974" s="98">
        <f>E2974-Retailers!P486</f>
        <v/>
      </c>
      <c r="J2974" s="98">
        <f>F2974-Retailers!Q486</f>
        <v/>
      </c>
    </row>
    <row r="2975">
      <c r="C2975" s="13" t="n">
        <v>100</v>
      </c>
      <c r="D2975" s="109" t="n">
        <v>6.979803401918616e-10</v>
      </c>
      <c r="E2975" s="109" t="n">
        <v>6.330651558528189e-10</v>
      </c>
      <c r="F2975" s="109" t="n">
        <v>4.686988575031137e-10</v>
      </c>
      <c r="H2975" s="98">
        <f>D2975-Retailers!O487</f>
        <v/>
      </c>
      <c r="I2975" s="98">
        <f>E2975-Retailers!P487</f>
        <v/>
      </c>
      <c r="J2975" s="98">
        <f>F2975-Retailers!Q487</f>
        <v/>
      </c>
    </row>
    <row r="2976">
      <c r="C2976" s="13" t="n">
        <v>101</v>
      </c>
      <c r="D2976" s="109" t="n">
        <v>0</v>
      </c>
      <c r="E2976" s="109" t="n">
        <v>4.045368484639766e-10</v>
      </c>
      <c r="F2976" s="109" t="n">
        <v>0</v>
      </c>
      <c r="H2976" s="98">
        <f>D2976-Retailers!O488</f>
        <v/>
      </c>
      <c r="I2976" s="98">
        <f>E2976-Retailers!P488</f>
        <v/>
      </c>
      <c r="J2976" s="98">
        <f>F2976-Retailers!Q488</f>
        <v/>
      </c>
    </row>
    <row r="2977">
      <c r="C2977" s="13" t="n">
        <v>102</v>
      </c>
      <c r="D2977" s="109" t="n">
        <v>-2.777866825454112e-11</v>
      </c>
      <c r="E2977" s="109" t="n">
        <v>-1.20294885164185e-11</v>
      </c>
      <c r="F2977" s="109" t="n">
        <v>7.264517876137688e-10</v>
      </c>
      <c r="H2977" s="98">
        <f>D2977-Retailers!O489</f>
        <v/>
      </c>
      <c r="I2977" s="98">
        <f>E2977-Retailers!P489</f>
        <v/>
      </c>
      <c r="J2977" s="98">
        <f>F2977-Retailers!Q489</f>
        <v/>
      </c>
    </row>
    <row r="2978">
      <c r="C2978" s="13" t="n">
        <v>103</v>
      </c>
      <c r="D2978" s="109" t="n">
        <v>5.902371924548788e-10</v>
      </c>
      <c r="E2978" s="109" t="n">
        <v>0</v>
      </c>
      <c r="F2978" s="109" t="n">
        <v>8.557634600947495e-10</v>
      </c>
      <c r="H2978" s="98">
        <f>D2978-Retailers!O490</f>
        <v/>
      </c>
      <c r="I2978" s="98">
        <f>E2978-Retailers!P490</f>
        <v/>
      </c>
      <c r="J2978" s="98">
        <f>F2978-Retailers!Q490</f>
        <v/>
      </c>
    </row>
    <row r="2979">
      <c r="C2979" s="13" t="n">
        <v>104</v>
      </c>
      <c r="D2979" s="109" t="n">
        <v>0</v>
      </c>
      <c r="E2979" s="109" t="n">
        <v>-7.496225862269057e-12</v>
      </c>
      <c r="F2979" s="109" t="n">
        <v>-1.067945731847431e-11</v>
      </c>
      <c r="H2979" s="98">
        <f>D2979-Retailers!O491</f>
        <v/>
      </c>
      <c r="I2979" s="98">
        <f>E2979-Retailers!P491</f>
        <v/>
      </c>
      <c r="J2979" s="98">
        <f>F2979-Retailers!Q491</f>
        <v/>
      </c>
    </row>
    <row r="2980">
      <c r="C2980" s="13" t="n">
        <v>105</v>
      </c>
      <c r="D2980" s="109" t="n">
        <v>3.606572818171117e-10</v>
      </c>
      <c r="E2980" s="109" t="n">
        <v>-1.383071435157035e-11</v>
      </c>
      <c r="F2980" s="109" t="n">
        <v>5.430145222362626e-10</v>
      </c>
      <c r="H2980" s="98">
        <f>D2980-Retailers!O492</f>
        <v/>
      </c>
      <c r="I2980" s="98">
        <f>E2980-Retailers!P492</f>
        <v/>
      </c>
      <c r="J2980" s="98">
        <f>F2980-Retailers!Q492</f>
        <v/>
      </c>
    </row>
    <row r="2981">
      <c r="C2981" s="13" t="n">
        <v>106</v>
      </c>
      <c r="D2981" s="109" t="n">
        <v>1.458566600831546e-10</v>
      </c>
      <c r="E2981" s="109" t="n">
        <v>3.201279241693555e-10</v>
      </c>
      <c r="F2981" s="109" t="n">
        <v>-2.049560521300009e-11</v>
      </c>
      <c r="H2981" s="98">
        <f>D2981-Retailers!O493</f>
        <v/>
      </c>
      <c r="I2981" s="98">
        <f>E2981-Retailers!P493</f>
        <v/>
      </c>
      <c r="J2981" s="98">
        <f>F2981-Retailers!Q493</f>
        <v/>
      </c>
    </row>
    <row r="2982">
      <c r="C2982" s="13" t="n">
        <v>107</v>
      </c>
      <c r="D2982" s="109" t="n">
        <v>1.06155084722559e-11</v>
      </c>
      <c r="E2982" s="109" t="n">
        <v>-2.41051623106614e-11</v>
      </c>
      <c r="F2982" s="109" t="n">
        <v>0</v>
      </c>
      <c r="H2982" s="98">
        <f>D2982-Retailers!O494</f>
        <v/>
      </c>
      <c r="I2982" s="98">
        <f>E2982-Retailers!P494</f>
        <v/>
      </c>
      <c r="J2982" s="98">
        <f>F2982-Retailers!Q494</f>
        <v/>
      </c>
    </row>
    <row r="2983">
      <c r="C2983" s="13" t="n">
        <v>108</v>
      </c>
      <c r="D2983" s="109" t="n">
        <v>6.866009982786636e-10</v>
      </c>
      <c r="E2983" s="109" t="n">
        <v>7.128164725145325e-11</v>
      </c>
      <c r="F2983" s="109" t="n">
        <v>0</v>
      </c>
      <c r="H2983" s="98">
        <f>D2983-Retailers!O495</f>
        <v/>
      </c>
      <c r="I2983" s="98">
        <f>E2983-Retailers!P495</f>
        <v/>
      </c>
      <c r="J2983" s="98">
        <f>F2983-Retailers!Q495</f>
        <v/>
      </c>
    </row>
    <row r="2984">
      <c r="C2984" s="13" t="n">
        <v>109</v>
      </c>
      <c r="D2984" s="109" t="n">
        <v>7.813412139512366e-10</v>
      </c>
      <c r="E2984" s="109" t="n">
        <v>0</v>
      </c>
      <c r="F2984" s="109" t="n">
        <v>0</v>
      </c>
      <c r="H2984" s="98">
        <f>D2984-Retailers!O496</f>
        <v/>
      </c>
      <c r="I2984" s="98">
        <f>E2984-Retailers!P496</f>
        <v/>
      </c>
      <c r="J2984" s="98">
        <f>F2984-Retailers!Q496</f>
        <v/>
      </c>
    </row>
    <row r="2985">
      <c r="C2985" s="13" t="n">
        <v>110</v>
      </c>
      <c r="D2985" s="109" t="n">
        <v>3.517328650559648e-10</v>
      </c>
      <c r="E2985" s="109" t="n">
        <v>5.547882153678074e-10</v>
      </c>
      <c r="F2985" s="109" t="n">
        <v>2.814921629124001e-10</v>
      </c>
      <c r="H2985" s="98">
        <f>D2985-Retailers!O497</f>
        <v/>
      </c>
      <c r="I2985" s="98">
        <f>E2985-Retailers!P497</f>
        <v/>
      </c>
      <c r="J2985" s="98">
        <f>F2985-Retailers!Q497</f>
        <v/>
      </c>
    </row>
    <row r="2986">
      <c r="C2986" s="13" t="n">
        <v>111</v>
      </c>
      <c r="D2986" s="109" t="n">
        <v>-1.299227392337343e-11</v>
      </c>
      <c r="E2986" s="109" t="n">
        <v>5.594102958639269e-10</v>
      </c>
      <c r="F2986" s="109" t="n">
        <v>-1.20223830890609e-11</v>
      </c>
      <c r="H2986" s="98">
        <f>D2986-Retailers!O498</f>
        <v/>
      </c>
      <c r="I2986" s="98">
        <f>E2986-Retailers!P498</f>
        <v/>
      </c>
      <c r="J2986" s="98">
        <f>F2986-Retailers!Q498</f>
        <v/>
      </c>
    </row>
    <row r="2987">
      <c r="C2987" s="13" t="n">
        <v>112</v>
      </c>
      <c r="D2987" s="109" t="n">
        <v>1.228919188633881e-10</v>
      </c>
      <c r="E2987" s="109" t="n">
        <v>-3.552713678800501e-15</v>
      </c>
      <c r="F2987" s="109" t="n">
        <v>6.346105863030971e-10</v>
      </c>
      <c r="H2987" s="98">
        <f>D2987-Retailers!O499</f>
        <v/>
      </c>
      <c r="I2987" s="98">
        <f>E2987-Retailers!P499</f>
        <v/>
      </c>
      <c r="J2987" s="98">
        <f>F2987-Retailers!Q499</f>
        <v/>
      </c>
    </row>
    <row r="2988">
      <c r="C2988" s="13" t="n">
        <v>113</v>
      </c>
      <c r="D2988" s="109" t="n">
        <v>2.382485320140404e-10</v>
      </c>
      <c r="E2988" s="109" t="n">
        <v>5.022187110625964e-10</v>
      </c>
      <c r="F2988" s="109" t="n">
        <v>-2.76898504125711e-11</v>
      </c>
      <c r="H2988" s="98">
        <f>D2988-Retailers!O500</f>
        <v/>
      </c>
      <c r="I2988" s="98">
        <f>E2988-Retailers!P500</f>
        <v/>
      </c>
      <c r="J2988" s="98">
        <f>F2988-Retailers!Q500</f>
        <v/>
      </c>
    </row>
    <row r="2989">
      <c r="C2989" s="13" t="n">
        <v>114</v>
      </c>
      <c r="D2989" s="109" t="n">
        <v>-3.552713678800501e-15</v>
      </c>
      <c r="E2989" s="109" t="n">
        <v>1.731592647047364e-10</v>
      </c>
      <c r="F2989" s="109" t="n">
        <v>-9.272582701669307e-12</v>
      </c>
      <c r="H2989" s="98">
        <f>D2989-Retailers!O501</f>
        <v/>
      </c>
      <c r="I2989" s="98">
        <f>E2989-Retailers!P501</f>
        <v/>
      </c>
      <c r="J2989" s="98">
        <f>F2989-Retailers!Q501</f>
        <v/>
      </c>
    </row>
    <row r="2990">
      <c r="C2990" s="13" t="n">
        <v>115</v>
      </c>
      <c r="D2990" s="109" t="n">
        <v>9.087983698918833e-10</v>
      </c>
      <c r="E2990" s="109" t="n">
        <v>4.238778217313666e-10</v>
      </c>
      <c r="F2990" s="109" t="n">
        <v>0</v>
      </c>
      <c r="H2990" s="98">
        <f>D2990-Retailers!O502</f>
        <v/>
      </c>
      <c r="I2990" s="98">
        <f>E2990-Retailers!P502</f>
        <v/>
      </c>
      <c r="J2990" s="98">
        <f>F2990-Retailers!Q502</f>
        <v/>
      </c>
    </row>
    <row r="2991">
      <c r="C2991" s="13" t="n">
        <v>116</v>
      </c>
      <c r="D2991" s="109" t="n">
        <v>0</v>
      </c>
      <c r="E2991" s="109" t="n">
        <v>6.488392045866931e-10</v>
      </c>
      <c r="F2991" s="109" t="n">
        <v>0</v>
      </c>
      <c r="H2991" s="98">
        <f>D2991-Retailers!O503</f>
        <v/>
      </c>
      <c r="I2991" s="98">
        <f>E2991-Retailers!P503</f>
        <v/>
      </c>
      <c r="J2991" s="98">
        <f>F2991-Retailers!Q503</f>
        <v/>
      </c>
    </row>
    <row r="2992">
      <c r="C2992" s="13" t="n">
        <v>117</v>
      </c>
      <c r="D2992" s="109" t="n">
        <v>6.905160887527018e-10</v>
      </c>
      <c r="E2992" s="109" t="n">
        <v>6.113829442710994e-10</v>
      </c>
      <c r="F2992" s="109" t="n">
        <v>0</v>
      </c>
      <c r="H2992" s="98">
        <f>D2992-Retailers!O504</f>
        <v/>
      </c>
      <c r="I2992" s="98">
        <f>E2992-Retailers!P504</f>
        <v/>
      </c>
      <c r="J2992" s="98">
        <f>F2992-Retailers!Q504</f>
        <v/>
      </c>
    </row>
    <row r="2993">
      <c r="C2993" s="13" t="n">
        <v>118</v>
      </c>
      <c r="D2993" s="109" t="n">
        <v>-3.552713678800501e-15</v>
      </c>
      <c r="E2993" s="109" t="n">
        <v>-3.552713678800501e-15</v>
      </c>
      <c r="F2993" s="109" t="n">
        <v>1.649311798246345e-10</v>
      </c>
      <c r="H2993" s="98">
        <f>D2993-Retailers!O505</f>
        <v/>
      </c>
      <c r="I2993" s="98">
        <f>E2993-Retailers!P505</f>
        <v/>
      </c>
      <c r="J2993" s="98">
        <f>F2993-Retailers!Q505</f>
        <v/>
      </c>
    </row>
    <row r="2994">
      <c r="C2994" s="13" t="n">
        <v>119</v>
      </c>
      <c r="D2994" s="109" t="n">
        <v>2.480575744812086e-10</v>
      </c>
      <c r="E2994" s="109" t="n">
        <v>-4.991562718714704e-12</v>
      </c>
      <c r="F2994" s="109" t="n">
        <v>2.582289937436144e-10</v>
      </c>
      <c r="H2994" s="98">
        <f>D2994-Retailers!O506</f>
        <v/>
      </c>
      <c r="I2994" s="98">
        <f>E2994-Retailers!P506</f>
        <v/>
      </c>
      <c r="J2994" s="98">
        <f>F2994-Retailers!Q506</f>
        <v/>
      </c>
    </row>
    <row r="2995">
      <c r="C2995" s="13" t="n">
        <v>120</v>
      </c>
      <c r="D2995" s="109" t="n">
        <v>7.177618499554228e-10</v>
      </c>
      <c r="E2995" s="109" t="n">
        <v>-7.648992550457479e-12</v>
      </c>
      <c r="F2995" s="109" t="n">
        <v>-7.158718062783009e-12</v>
      </c>
      <c r="H2995" s="98">
        <f>D2995-Retailers!O507</f>
        <v/>
      </c>
      <c r="I2995" s="98">
        <f>E2995-Retailers!P507</f>
        <v/>
      </c>
      <c r="J2995" s="98">
        <f>F2995-Retailers!Q507</f>
        <v/>
      </c>
    </row>
    <row r="2996">
      <c r="C2996" s="13" t="n">
        <v>121</v>
      </c>
      <c r="D2996" s="109" t="n">
        <v>-1.296029950026423e-11</v>
      </c>
      <c r="E2996" s="109" t="n">
        <v>0</v>
      </c>
      <c r="F2996" s="109" t="n">
        <v>0</v>
      </c>
      <c r="H2996" s="98">
        <f>D2996-Retailers!O508</f>
        <v/>
      </c>
      <c r="I2996" s="98">
        <f>E2996-Retailers!P508</f>
        <v/>
      </c>
      <c r="J2996" s="98">
        <f>F2996-Retailers!Q508</f>
        <v/>
      </c>
    </row>
    <row r="2997">
      <c r="C2997" s="13" t="n">
        <v>122</v>
      </c>
      <c r="D2997" s="109" t="n">
        <v>2.466542525780824e-10</v>
      </c>
      <c r="E2997" s="109" t="n">
        <v>5.963656235508097e-10</v>
      </c>
      <c r="F2997" s="109" t="n">
        <v>4.072475690009014e-11</v>
      </c>
      <c r="H2997" s="98">
        <f>D2997-Retailers!O509</f>
        <v/>
      </c>
      <c r="I2997" s="98">
        <f>E2997-Retailers!P509</f>
        <v/>
      </c>
      <c r="J2997" s="98">
        <f>F2997-Retailers!Q509</f>
        <v/>
      </c>
    </row>
    <row r="2998">
      <c r="C2998" s="13" t="n">
        <v>123</v>
      </c>
      <c r="D2998" s="109" t="n">
        <v>0</v>
      </c>
      <c r="E2998" s="109" t="n">
        <v>5.084537235688913e-10</v>
      </c>
      <c r="F2998" s="109" t="n">
        <v>0</v>
      </c>
      <c r="H2998" s="98">
        <f>D2998-Retailers!O510</f>
        <v/>
      </c>
      <c r="I2998" s="98">
        <f>E2998-Retailers!P510</f>
        <v/>
      </c>
      <c r="J2998" s="98">
        <f>F2998-Retailers!Q510</f>
        <v/>
      </c>
    </row>
    <row r="2999">
      <c r="C2999" s="13" t="n">
        <v>124</v>
      </c>
      <c r="D2999" s="109" t="n">
        <v>4.772253703322349e-10</v>
      </c>
      <c r="E2999" s="109" t="n">
        <v>5.879385867046949e-11</v>
      </c>
      <c r="F2999" s="109" t="n">
        <v>8.814957652703015e-10</v>
      </c>
      <c r="H2999" s="98">
        <f>D2999-Retailers!O511</f>
        <v/>
      </c>
      <c r="I2999" s="98">
        <f>E2999-Retailers!P511</f>
        <v/>
      </c>
      <c r="J2999" s="98">
        <f>F2999-Retailers!Q511</f>
        <v/>
      </c>
    </row>
    <row r="3000">
      <c r="C3000" s="13" t="n">
        <v>125</v>
      </c>
      <c r="D3000" s="109" t="n">
        <v>5.897149435440951e-11</v>
      </c>
      <c r="E3000" s="109" t="n">
        <v>2.057447545666946e-10</v>
      </c>
      <c r="F3000" s="109" t="n">
        <v>3.552713678800501e-15</v>
      </c>
      <c r="H3000" s="98">
        <f>D3000-Retailers!O512</f>
        <v/>
      </c>
      <c r="I3000" s="98">
        <f>E3000-Retailers!P512</f>
        <v/>
      </c>
      <c r="J3000" s="98">
        <f>F3000-Retailers!Q512</f>
        <v/>
      </c>
    </row>
    <row r="3001">
      <c r="C3001" s="13" t="n">
        <v>126</v>
      </c>
      <c r="D3001" s="109" t="n">
        <v>5.675673264704528e-10</v>
      </c>
      <c r="E3001" s="109" t="n">
        <v>0</v>
      </c>
      <c r="F3001" s="109" t="n">
        <v>-5.868905361694488e-10</v>
      </c>
      <c r="H3001" s="98">
        <f>D3001-Retailers!O513</f>
        <v/>
      </c>
      <c r="I3001" s="98">
        <f>E3001-Retailers!P513</f>
        <v/>
      </c>
      <c r="J3001" s="98">
        <f>F3001-Retailers!Q513</f>
        <v/>
      </c>
    </row>
    <row r="3002">
      <c r="C3002" s="13" t="n">
        <v>127</v>
      </c>
      <c r="D3002" s="109" t="n">
        <v>0</v>
      </c>
      <c r="E3002" s="109" t="n">
        <v>3.736175813173759e-10</v>
      </c>
      <c r="F3002" s="109" t="n">
        <v>8.857625743985409e-11</v>
      </c>
      <c r="H3002" s="98">
        <f>D3002-Retailers!O514</f>
        <v/>
      </c>
      <c r="I3002" s="98">
        <f>E3002-Retailers!P514</f>
        <v/>
      </c>
      <c r="J3002" s="98">
        <f>F3002-Retailers!Q514</f>
        <v/>
      </c>
    </row>
    <row r="3003">
      <c r="C3003" s="13" t="n">
        <v>128</v>
      </c>
      <c r="D3003" s="109" t="n">
        <v>1.251159176263172e-10</v>
      </c>
      <c r="E3003" s="109" t="n">
        <v>1.98454586097796e-10</v>
      </c>
      <c r="F3003" s="109" t="n">
        <v>-2.163957901757385e-11</v>
      </c>
      <c r="H3003" s="98">
        <f>D3003-Retailers!O515</f>
        <v/>
      </c>
      <c r="I3003" s="98">
        <f>E3003-Retailers!P515</f>
        <v/>
      </c>
      <c r="J3003" s="98">
        <f>F3003-Retailers!Q515</f>
        <v/>
      </c>
    </row>
    <row r="3004">
      <c r="C3004" s="13" t="n">
        <v>129</v>
      </c>
      <c r="D3004" s="109" t="n">
        <v>3.552713678800501e-15</v>
      </c>
      <c r="E3004" s="109" t="n">
        <v>6.255334028537618e-10</v>
      </c>
      <c r="F3004" s="109" t="n">
        <v>7.598970341859967e-10</v>
      </c>
      <c r="H3004" s="98">
        <f>D3004-Retailers!O516</f>
        <v/>
      </c>
      <c r="I3004" s="98">
        <f>E3004-Retailers!P516</f>
        <v/>
      </c>
      <c r="J3004" s="98">
        <f>F3004-Retailers!Q516</f>
        <v/>
      </c>
    </row>
    <row r="3005">
      <c r="C3005" s="13" t="n">
        <v>130</v>
      </c>
      <c r="D3005" s="109" t="n">
        <v>3.552713678800501e-15</v>
      </c>
      <c r="E3005" s="109" t="n">
        <v>7.306546478957898e-10</v>
      </c>
      <c r="F3005" s="109" t="n">
        <v>0</v>
      </c>
      <c r="H3005" s="98">
        <f>D3005-Retailers!O517</f>
        <v/>
      </c>
      <c r="I3005" s="98">
        <f>E3005-Retailers!P517</f>
        <v/>
      </c>
      <c r="J3005" s="98">
        <f>F3005-Retailers!Q517</f>
        <v/>
      </c>
    </row>
    <row r="3006">
      <c r="C3006" s="13" t="n">
        <v>131</v>
      </c>
      <c r="D3006" s="109" t="n">
        <v>0</v>
      </c>
      <c r="E3006" s="109" t="n">
        <v>0</v>
      </c>
      <c r="F3006" s="109" t="n">
        <v>5.536868741273793e-10</v>
      </c>
      <c r="H3006" s="98">
        <f>D3006-Retailers!O518</f>
        <v/>
      </c>
      <c r="I3006" s="98">
        <f>E3006-Retailers!P518</f>
        <v/>
      </c>
      <c r="J3006" s="98">
        <f>F3006-Retailers!Q518</f>
        <v/>
      </c>
    </row>
    <row r="3007">
      <c r="C3007" s="13" t="n">
        <v>132</v>
      </c>
      <c r="D3007" s="109" t="n">
        <v>4.25721680130664e-10</v>
      </c>
      <c r="E3007" s="109" t="n">
        <v>3.551505756149709e-10</v>
      </c>
      <c r="F3007" s="109" t="n">
        <v>2.616182825931901e-10</v>
      </c>
      <c r="H3007" s="98">
        <f>D3007-Retailers!O519</f>
        <v/>
      </c>
      <c r="I3007" s="98">
        <f>E3007-Retailers!P519</f>
        <v/>
      </c>
      <c r="J3007" s="98">
        <f>F3007-Retailers!Q519</f>
        <v/>
      </c>
    </row>
    <row r="3008">
      <c r="C3008" s="13" t="n">
        <v>133</v>
      </c>
      <c r="D3008" s="109" t="n">
        <v>0</v>
      </c>
      <c r="E3008" s="109" t="n">
        <v>0</v>
      </c>
      <c r="F3008" s="109" t="n">
        <v>-3.552713678800501e-15</v>
      </c>
      <c r="H3008" s="98">
        <f>D3008-Retailers!O520</f>
        <v/>
      </c>
      <c r="I3008" s="98">
        <f>E3008-Retailers!P520</f>
        <v/>
      </c>
      <c r="J3008" s="98">
        <f>F3008-Retailers!Q520</f>
        <v/>
      </c>
    </row>
    <row r="3009">
      <c r="C3009" s="13" t="n">
        <v>134</v>
      </c>
      <c r="D3009" s="109" t="n">
        <v>-8.312284194289532e-10</v>
      </c>
      <c r="E3009" s="109" t="n">
        <v>4.640199335881334e-10</v>
      </c>
      <c r="F3009" s="109" t="n">
        <v>8.589537969783123e-10</v>
      </c>
      <c r="H3009" s="98">
        <f>D3009-Retailers!O521</f>
        <v/>
      </c>
      <c r="I3009" s="98">
        <f>E3009-Retailers!P521</f>
        <v/>
      </c>
      <c r="J3009" s="98">
        <f>F3009-Retailers!Q521</f>
        <v/>
      </c>
    </row>
    <row r="3010">
      <c r="C3010" s="13" t="n">
        <v>135</v>
      </c>
      <c r="D3010" s="109" t="n">
        <v>0</v>
      </c>
      <c r="E3010" s="109" t="n">
        <v>-2.648192776177893e-11</v>
      </c>
      <c r="F3010" s="109" t="n">
        <v>-1.092459456231154e-11</v>
      </c>
      <c r="H3010" s="98">
        <f>D3010-Retailers!O522</f>
        <v/>
      </c>
      <c r="I3010" s="98">
        <f>E3010-Retailers!P522</f>
        <v/>
      </c>
      <c r="J3010" s="98">
        <f>F3010-Retailers!Q522</f>
        <v/>
      </c>
    </row>
    <row r="3011">
      <c r="C3011" s="13" t="n">
        <v>136</v>
      </c>
      <c r="D3011" s="109" t="n">
        <v>-1.834976615100459e-11</v>
      </c>
      <c r="E3011" s="109" t="n">
        <v>-1.039879293784907e-11</v>
      </c>
      <c r="F3011" s="109" t="n">
        <v>0</v>
      </c>
      <c r="H3011" s="98">
        <f>D3011-Retailers!O523</f>
        <v/>
      </c>
      <c r="I3011" s="98">
        <f>E3011-Retailers!P523</f>
        <v/>
      </c>
      <c r="J3011" s="98">
        <f>F3011-Retailers!Q523</f>
        <v/>
      </c>
    </row>
    <row r="3012">
      <c r="C3012" s="13" t="n">
        <v>137</v>
      </c>
      <c r="D3012" s="109" t="n">
        <v>0</v>
      </c>
      <c r="E3012" s="109" t="n">
        <v>-5.501732402990456e-11</v>
      </c>
      <c r="F3012" s="109" t="n">
        <v>6.782521211334824e-10</v>
      </c>
      <c r="H3012" s="98">
        <f>D3012-Retailers!O524</f>
        <v/>
      </c>
      <c r="I3012" s="98">
        <f>E3012-Retailers!P524</f>
        <v/>
      </c>
      <c r="J3012" s="98">
        <f>F3012-Retailers!Q524</f>
        <v/>
      </c>
    </row>
    <row r="3013">
      <c r="C3013" s="13" t="n">
        <v>138</v>
      </c>
      <c r="D3013" s="109" t="n">
        <v>1.046629449774628e-10</v>
      </c>
      <c r="E3013" s="109" t="n">
        <v>-6.181721801112872e-12</v>
      </c>
      <c r="F3013" s="109" t="n">
        <v>-5.115552426104841e-11</v>
      </c>
      <c r="H3013" s="98">
        <f>D3013-Retailers!O525</f>
        <v/>
      </c>
      <c r="I3013" s="98">
        <f>E3013-Retailers!P525</f>
        <v/>
      </c>
      <c r="J3013" s="98">
        <f>F3013-Retailers!Q525</f>
        <v/>
      </c>
    </row>
    <row r="3014">
      <c r="C3014" s="13" t="n">
        <v>139</v>
      </c>
      <c r="D3014" s="109" t="n">
        <v>8.59262883068368e-10</v>
      </c>
      <c r="E3014" s="109" t="n">
        <v>1.361399881716352e-11</v>
      </c>
      <c r="F3014" s="109" t="n">
        <v>-2.567190904301242e-11</v>
      </c>
      <c r="H3014" s="98">
        <f>D3014-Retailers!O526</f>
        <v/>
      </c>
      <c r="I3014" s="98">
        <f>E3014-Retailers!P526</f>
        <v/>
      </c>
      <c r="J3014" s="98">
        <f>F3014-Retailers!Q526</f>
        <v/>
      </c>
    </row>
    <row r="3015">
      <c r="C3015" s="13" t="n">
        <v>140</v>
      </c>
      <c r="D3015" s="109" t="n">
        <v>-3.552713678800501e-15</v>
      </c>
      <c r="E3015" s="109" t="n">
        <v>3.552713678800501e-15</v>
      </c>
      <c r="F3015" s="109" t="n">
        <v>5.873026509561896e-10</v>
      </c>
      <c r="H3015" s="98">
        <f>D3015-Retailers!O527</f>
        <v/>
      </c>
      <c r="I3015" s="98">
        <f>E3015-Retailers!P527</f>
        <v/>
      </c>
      <c r="J3015" s="98">
        <f>F3015-Retailers!Q527</f>
        <v/>
      </c>
    </row>
    <row r="3016">
      <c r="C3016" s="13" t="n">
        <v>141</v>
      </c>
      <c r="D3016" s="109" t="n">
        <v>0</v>
      </c>
      <c r="E3016" s="109" t="n">
        <v>8.409273277720786e-12</v>
      </c>
      <c r="F3016" s="109" t="n">
        <v>0</v>
      </c>
      <c r="H3016" s="98">
        <f>D3016-Retailers!O528</f>
        <v/>
      </c>
      <c r="I3016" s="98">
        <f>E3016-Retailers!P528</f>
        <v/>
      </c>
      <c r="J3016" s="98">
        <f>F3016-Retailers!Q528</f>
        <v/>
      </c>
    </row>
    <row r="3017">
      <c r="C3017" s="13" t="n">
        <v>142</v>
      </c>
      <c r="D3017" s="109" t="n">
        <v>0</v>
      </c>
      <c r="E3017" s="109" t="n">
        <v>5.586180407135544e-10</v>
      </c>
      <c r="F3017" s="109" t="n">
        <v>6.310258982011874e-10</v>
      </c>
      <c r="H3017" s="98">
        <f>D3017-Retailers!O529</f>
        <v/>
      </c>
      <c r="I3017" s="98">
        <f>E3017-Retailers!P529</f>
        <v/>
      </c>
      <c r="J3017" s="98">
        <f>F3017-Retailers!Q529</f>
        <v/>
      </c>
    </row>
    <row r="3018">
      <c r="C3018" s="13" t="n">
        <v>143</v>
      </c>
      <c r="D3018" s="109" t="n">
        <v>6.734275359576714e-10</v>
      </c>
      <c r="E3018" s="109" t="n">
        <v>0</v>
      </c>
      <c r="F3018" s="109" t="n">
        <v>1.943027628026886</v>
      </c>
      <c r="H3018" s="98">
        <f>D3018-Retailers!O530</f>
        <v/>
      </c>
      <c r="I3018" s="98">
        <f>E3018-Retailers!P530</f>
        <v/>
      </c>
      <c r="J3018" s="98">
        <f>F3018-Retailers!Q530</f>
        <v/>
      </c>
    </row>
    <row r="3019">
      <c r="C3019" s="13" t="n">
        <v>144</v>
      </c>
      <c r="D3019" s="109" t="n">
        <v>0</v>
      </c>
      <c r="E3019" s="109" t="n">
        <v>-3.552713678800501e-15</v>
      </c>
      <c r="F3019" s="109" t="n">
        <v>5.509548373083817e-10</v>
      </c>
      <c r="H3019" s="98">
        <f>D3019-Retailers!O531</f>
        <v/>
      </c>
      <c r="I3019" s="98">
        <f>E3019-Retailers!P531</f>
        <v/>
      </c>
      <c r="J3019" s="98">
        <f>F3019-Retailers!Q531</f>
        <v/>
      </c>
    </row>
    <row r="3020">
      <c r="C3020" s="13" t="n">
        <v>145</v>
      </c>
      <c r="D3020" s="109" t="n">
        <v>9.150440405392146e-10</v>
      </c>
      <c r="E3020" s="109" t="n">
        <v>0</v>
      </c>
      <c r="F3020" s="109" t="n">
        <v>6.175362443627819e-10</v>
      </c>
      <c r="H3020" s="98">
        <f>D3020-Retailers!O532</f>
        <v/>
      </c>
      <c r="I3020" s="98">
        <f>E3020-Retailers!P532</f>
        <v/>
      </c>
      <c r="J3020" s="98">
        <f>F3020-Retailers!Q532</f>
        <v/>
      </c>
    </row>
    <row r="3021">
      <c r="C3021" s="13" t="n">
        <v>146</v>
      </c>
      <c r="D3021" s="109" t="n">
        <v>-8.473222123939195e-12</v>
      </c>
      <c r="E3021" s="109" t="n">
        <v>0</v>
      </c>
      <c r="F3021" s="109" t="n">
        <v>0</v>
      </c>
      <c r="H3021" s="98">
        <f>D3021-Retailers!O533</f>
        <v/>
      </c>
      <c r="I3021" s="98">
        <f>E3021-Retailers!P533</f>
        <v/>
      </c>
      <c r="J3021" s="98">
        <f>F3021-Retailers!Q533</f>
        <v/>
      </c>
    </row>
    <row r="3022">
      <c r="C3022" s="13" t="n">
        <v>147</v>
      </c>
      <c r="D3022" s="109" t="n">
        <v>-5.912426104259794e-11</v>
      </c>
      <c r="E3022" s="109" t="n">
        <v>-9.378098297929682e-11</v>
      </c>
      <c r="F3022" s="109" t="n">
        <v>-1.724131948321883e-11</v>
      </c>
      <c r="H3022" s="98">
        <f>D3022-Retailers!O534</f>
        <v/>
      </c>
      <c r="I3022" s="98">
        <f>E3022-Retailers!P534</f>
        <v/>
      </c>
      <c r="J3022" s="98">
        <f>F3022-Retailers!Q534</f>
        <v/>
      </c>
    </row>
    <row r="3023">
      <c r="C3023" s="13" t="n">
        <v>148</v>
      </c>
      <c r="D3023" s="109" t="n">
        <v>8.506333415425615e-10</v>
      </c>
      <c r="E3023" s="109" t="n">
        <v>1.204760735618038e-10</v>
      </c>
      <c r="F3023" s="109" t="n">
        <v>1.362465695819992e-10</v>
      </c>
      <c r="H3023" s="98">
        <f>D3023-Retailers!O535</f>
        <v/>
      </c>
      <c r="I3023" s="98">
        <f>E3023-Retailers!P535</f>
        <v/>
      </c>
      <c r="J3023" s="98">
        <f>F3023-Retailers!Q535</f>
        <v/>
      </c>
    </row>
    <row r="3024">
      <c r="C3024" s="13" t="n">
        <v>149</v>
      </c>
      <c r="D3024" s="109" t="n">
        <v>8.346390245606017e-11</v>
      </c>
      <c r="E3024" s="109" t="n">
        <v>2.495248452305532e-10</v>
      </c>
      <c r="F3024" s="109" t="n">
        <v>0</v>
      </c>
      <c r="H3024" s="98">
        <f>D3024-Retailers!O536</f>
        <v/>
      </c>
      <c r="I3024" s="98">
        <f>E3024-Retailers!P536</f>
        <v/>
      </c>
      <c r="J3024" s="98">
        <f>F3024-Retailers!Q536</f>
        <v/>
      </c>
    </row>
    <row r="3025">
      <c r="C3025" s="13" t="n">
        <v>150</v>
      </c>
      <c r="D3025" s="109" t="n">
        <v>3.552713678800501e-15</v>
      </c>
      <c r="E3025" s="109" t="n">
        <v>4.014424348497414e-10</v>
      </c>
      <c r="F3025" s="109" t="n">
        <v>6.767919558114954e-12</v>
      </c>
      <c r="H3025" s="98">
        <f>D3025-Retailers!O537</f>
        <v/>
      </c>
      <c r="I3025" s="98">
        <f>E3025-Retailers!P537</f>
        <v/>
      </c>
      <c r="J3025" s="98">
        <f>F3025-Retailers!Q537</f>
        <v/>
      </c>
    </row>
    <row r="3026">
      <c r="C3026" s="13" t="n">
        <v>151</v>
      </c>
      <c r="D3026" s="109" t="n">
        <v>0</v>
      </c>
      <c r="E3026" s="109" t="n">
        <v>0</v>
      </c>
      <c r="F3026" s="109" t="n">
        <v>0</v>
      </c>
      <c r="H3026" s="98">
        <f>D3026-Retailers!O538</f>
        <v/>
      </c>
      <c r="I3026" s="98">
        <f>E3026-Retailers!P538</f>
        <v/>
      </c>
      <c r="J3026" s="98">
        <f>F3026-Retailers!Q538</f>
        <v/>
      </c>
    </row>
    <row r="3027">
      <c r="C3027" s="13" t="n">
        <v>152</v>
      </c>
      <c r="D3027" s="109" t="n">
        <v>4.040927592541266e-10</v>
      </c>
      <c r="E3027" s="109" t="n">
        <v>-8.800071782388841e-12</v>
      </c>
      <c r="F3027" s="109" t="n">
        <v>8.779359461641434e-10</v>
      </c>
      <c r="H3027" s="98">
        <f>D3027-Retailers!O539</f>
        <v/>
      </c>
      <c r="I3027" s="98">
        <f>E3027-Retailers!P539</f>
        <v/>
      </c>
      <c r="J3027" s="98">
        <f>F3027-Retailers!Q539</f>
        <v/>
      </c>
    </row>
    <row r="3028">
      <c r="C3028" s="13" t="n">
        <v>153</v>
      </c>
      <c r="D3028" s="109" t="n">
        <v>0</v>
      </c>
      <c r="E3028" s="109" t="n">
        <v>0</v>
      </c>
      <c r="F3028" s="109" t="n">
        <v>6.625100468227174e-11</v>
      </c>
      <c r="H3028" s="98">
        <f>D3028-Retailers!O540</f>
        <v/>
      </c>
      <c r="I3028" s="98">
        <f>E3028-Retailers!P540</f>
        <v/>
      </c>
      <c r="J3028" s="98">
        <f>F3028-Retailers!Q540</f>
        <v/>
      </c>
    </row>
    <row r="3029">
      <c r="C3029" s="13" t="n">
        <v>154</v>
      </c>
      <c r="D3029" s="109" t="n">
        <v>2.675655252915021e-10</v>
      </c>
      <c r="E3029" s="109" t="n">
        <v>-3.552713678800501e-15</v>
      </c>
      <c r="F3029" s="109" t="n">
        <v>1.525215509445843e-10</v>
      </c>
      <c r="H3029" s="98">
        <f>D3029-Retailers!O541</f>
        <v/>
      </c>
      <c r="I3029" s="98">
        <f>E3029-Retailers!P541</f>
        <v/>
      </c>
      <c r="J3029" s="98">
        <f>F3029-Retailers!Q541</f>
        <v/>
      </c>
    </row>
    <row r="3030">
      <c r="C3030" s="13" t="n">
        <v>155</v>
      </c>
      <c r="D3030" s="109" t="n">
        <v>1.671089933097392e-10</v>
      </c>
      <c r="E3030" s="109" t="n">
        <v>3.325162367673329e-10</v>
      </c>
      <c r="F3030" s="109" t="n">
        <v>4.4003911625623e-11</v>
      </c>
      <c r="H3030" s="98">
        <f>D3030-Retailers!O542</f>
        <v/>
      </c>
      <c r="I3030" s="98">
        <f>E3030-Retailers!P542</f>
        <v/>
      </c>
      <c r="J3030" s="98">
        <f>F3030-Retailers!Q542</f>
        <v/>
      </c>
    </row>
    <row r="3031">
      <c r="C3031" s="13" t="n">
        <v>156</v>
      </c>
      <c r="D3031" s="109" t="n">
        <v>0</v>
      </c>
      <c r="E3031" s="109" t="n">
        <v>4.597460190325364e-10</v>
      </c>
      <c r="F3031" s="109" t="n">
        <v>-3.396607439754007e-10</v>
      </c>
      <c r="H3031" s="98">
        <f>D3031-Retailers!O543</f>
        <v/>
      </c>
      <c r="I3031" s="98">
        <f>E3031-Retailers!P543</f>
        <v/>
      </c>
      <c r="J3031" s="98">
        <f>F3031-Retailers!Q543</f>
        <v/>
      </c>
    </row>
    <row r="3032">
      <c r="C3032" s="13" t="n">
        <v>157</v>
      </c>
      <c r="D3032" s="109" t="n">
        <v>0</v>
      </c>
      <c r="E3032" s="109" t="n">
        <v>7.188418749137782e-10</v>
      </c>
      <c r="F3032" s="109" t="n">
        <v>-1.615063638382708e-11</v>
      </c>
      <c r="H3032" s="98">
        <f>D3032-Retailers!O544</f>
        <v/>
      </c>
      <c r="I3032" s="98">
        <f>E3032-Retailers!P544</f>
        <v/>
      </c>
      <c r="J3032" s="98">
        <f>F3032-Retailers!Q544</f>
        <v/>
      </c>
    </row>
    <row r="3033">
      <c r="C3033" s="13" t="n">
        <v>158</v>
      </c>
      <c r="D3033" s="109" t="n">
        <v>-1.591260456734744e-11</v>
      </c>
      <c r="E3033" s="109" t="n">
        <v>0</v>
      </c>
      <c r="F3033" s="109" t="n">
        <v>-6.352252057695296e-11</v>
      </c>
      <c r="H3033" s="98">
        <f>D3033-Retailers!O545</f>
        <v/>
      </c>
      <c r="I3033" s="98">
        <f>E3033-Retailers!P545</f>
        <v/>
      </c>
      <c r="J3033" s="98">
        <f>F3033-Retailers!Q545</f>
        <v/>
      </c>
    </row>
    <row r="3034">
      <c r="C3034" s="13" t="n">
        <v>159</v>
      </c>
      <c r="D3034" s="109" t="n">
        <v>7.32200078346068e-10</v>
      </c>
      <c r="E3034" s="109" t="n">
        <v>-9.528378086542943e-12</v>
      </c>
      <c r="F3034" s="109" t="n">
        <v>0</v>
      </c>
      <c r="H3034" s="98">
        <f>D3034-Retailers!O546</f>
        <v/>
      </c>
      <c r="I3034" s="98">
        <f>E3034-Retailers!P546</f>
        <v/>
      </c>
      <c r="J3034" s="98">
        <f>F3034-Retailers!Q546</f>
        <v/>
      </c>
    </row>
    <row r="3035">
      <c r="C3035" s="13" t="n">
        <v>160</v>
      </c>
      <c r="D3035" s="109" t="n">
        <v>-6.712497224725666e-11</v>
      </c>
      <c r="E3035" s="109" t="n">
        <v>0</v>
      </c>
      <c r="F3035" s="109" t="n">
        <v>0</v>
      </c>
      <c r="H3035" s="98">
        <f>D3035-Retailers!O547</f>
        <v/>
      </c>
      <c r="I3035" s="98">
        <f>E3035-Retailers!P547</f>
        <v/>
      </c>
      <c r="J3035" s="98">
        <f>F3035-Retailers!Q547</f>
        <v/>
      </c>
    </row>
    <row r="3036">
      <c r="C3036" s="13" t="n">
        <v>161</v>
      </c>
      <c r="D3036" s="109" t="n">
        <v>5.630020893931942e-10</v>
      </c>
      <c r="E3036" s="109" t="n">
        <v>-3.085176558670355e-11</v>
      </c>
      <c r="F3036" s="109" t="n">
        <v>-3.247180302423658e-11</v>
      </c>
      <c r="H3036" s="98">
        <f>D3036-Retailers!O548</f>
        <v/>
      </c>
      <c r="I3036" s="98">
        <f>E3036-Retailers!P548</f>
        <v/>
      </c>
      <c r="J3036" s="98">
        <f>F3036-Retailers!Q548</f>
        <v/>
      </c>
    </row>
    <row r="3037">
      <c r="C3037" s="13" t="n">
        <v>162</v>
      </c>
      <c r="D3037" s="109" t="n">
        <v>0</v>
      </c>
      <c r="E3037" s="109" t="n">
        <v>0</v>
      </c>
      <c r="F3037" s="109" t="n">
        <v>-1.377387093270954e-11</v>
      </c>
      <c r="H3037" s="98">
        <f>D3037-Retailers!O549</f>
        <v/>
      </c>
      <c r="I3037" s="98">
        <f>E3037-Retailers!P549</f>
        <v/>
      </c>
      <c r="J3037" s="98">
        <f>F3037-Retailers!Q549</f>
        <v/>
      </c>
    </row>
    <row r="3038">
      <c r="C3038" s="13" t="n">
        <v>163</v>
      </c>
      <c r="D3038" s="109" t="n">
        <v>-1.979572061827639e-11</v>
      </c>
      <c r="E3038" s="109" t="n">
        <v>4.536495623597148e-10</v>
      </c>
      <c r="F3038" s="109" t="n">
        <v>-9.279688129026908e-12</v>
      </c>
      <c r="H3038" s="98">
        <f>D3038-Retailers!O550</f>
        <v/>
      </c>
      <c r="I3038" s="98">
        <f>E3038-Retailers!P550</f>
        <v/>
      </c>
      <c r="J3038" s="98">
        <f>F3038-Retailers!Q550</f>
        <v/>
      </c>
    </row>
    <row r="3039">
      <c r="C3039" s="13" t="n">
        <v>164</v>
      </c>
      <c r="D3039" s="109" t="n">
        <v>-9.627854069549358e-12</v>
      </c>
      <c r="E3039" s="109" t="n">
        <v>0</v>
      </c>
      <c r="F3039" s="109" t="n">
        <v>8.157314823620254e-10</v>
      </c>
      <c r="H3039" s="98">
        <f>D3039-Retailers!O551</f>
        <v/>
      </c>
      <c r="I3039" s="98">
        <f>E3039-Retailers!P551</f>
        <v/>
      </c>
      <c r="J3039" s="98">
        <f>F3039-Retailers!Q551</f>
        <v/>
      </c>
    </row>
    <row r="3040">
      <c r="C3040" s="13" t="n">
        <v>165</v>
      </c>
      <c r="D3040" s="109" t="n">
        <v>5.666720426233951e-10</v>
      </c>
      <c r="E3040" s="109" t="n">
        <v>3.552713678800501e-15</v>
      </c>
      <c r="F3040" s="109" t="n">
        <v>-1.225686219186173e-12</v>
      </c>
      <c r="H3040" s="98">
        <f>D3040-Retailers!O552</f>
        <v/>
      </c>
      <c r="I3040" s="98">
        <f>E3040-Retailers!P552</f>
        <v/>
      </c>
      <c r="J3040" s="98">
        <f>F3040-Retailers!Q552</f>
        <v/>
      </c>
    </row>
    <row r="3041">
      <c r="C3041" s="13" t="n">
        <v>166</v>
      </c>
      <c r="D3041" s="109" t="n">
        <v>0</v>
      </c>
      <c r="E3041" s="109" t="n">
        <v>1.098356960937963e-10</v>
      </c>
      <c r="F3041" s="109" t="n">
        <v>0</v>
      </c>
      <c r="H3041" s="98">
        <f>D3041-Retailers!O553</f>
        <v/>
      </c>
      <c r="I3041" s="98">
        <f>E3041-Retailers!P553</f>
        <v/>
      </c>
      <c r="J3041" s="98">
        <f>F3041-Retailers!Q553</f>
        <v/>
      </c>
    </row>
    <row r="3042">
      <c r="C3042" s="13" t="n">
        <v>167</v>
      </c>
      <c r="D3042" s="109" t="n">
        <v>2.52395437883024e-10</v>
      </c>
      <c r="E3042" s="109" t="n">
        <v>0</v>
      </c>
      <c r="F3042" s="109" t="n">
        <v>0</v>
      </c>
      <c r="H3042" s="98">
        <f>D3042-Retailers!O554</f>
        <v/>
      </c>
      <c r="I3042" s="98">
        <f>E3042-Retailers!P554</f>
        <v/>
      </c>
      <c r="J3042" s="98">
        <f>F3042-Retailers!Q554</f>
        <v/>
      </c>
    </row>
    <row r="3043">
      <c r="C3043" s="13" t="n">
        <v>168</v>
      </c>
      <c r="D3043" s="109" t="n">
        <v>3.697913086853077e-10</v>
      </c>
      <c r="E3043" s="109" t="n">
        <v>-2.178879299208347e-11</v>
      </c>
      <c r="F3043" s="109" t="n">
        <v>-2.287947609147523e-11</v>
      </c>
      <c r="H3043" s="98">
        <f>D3043-Retailers!O555</f>
        <v/>
      </c>
      <c r="I3043" s="98">
        <f>E3043-Retailers!P555</f>
        <v/>
      </c>
      <c r="J3043" s="98">
        <f>F3043-Retailers!Q555</f>
        <v/>
      </c>
    </row>
    <row r="3044">
      <c r="C3044" s="13" t="n">
        <v>169</v>
      </c>
      <c r="D3044" s="109" t="n">
        <v>0</v>
      </c>
      <c r="E3044" s="109" t="n">
        <v>-1.56106239046494e-11</v>
      </c>
      <c r="F3044" s="109" t="n">
        <v>-3.552713678800501e-15</v>
      </c>
      <c r="H3044" s="98">
        <f>D3044-Retailers!O556</f>
        <v/>
      </c>
      <c r="I3044" s="98">
        <f>E3044-Retailers!P556</f>
        <v/>
      </c>
      <c r="J3044" s="98">
        <f>F3044-Retailers!Q556</f>
        <v/>
      </c>
    </row>
    <row r="3045">
      <c r="C3045" s="13" t="n">
        <v>170</v>
      </c>
      <c r="D3045" s="109" t="n">
        <v>0</v>
      </c>
      <c r="E3045" s="109" t="n">
        <v>8.378400195852009e-10</v>
      </c>
      <c r="F3045" s="109" t="n">
        <v>0</v>
      </c>
      <c r="H3045" s="98">
        <f>D3045-Retailers!O557</f>
        <v/>
      </c>
      <c r="I3045" s="98">
        <f>E3045-Retailers!P557</f>
        <v/>
      </c>
      <c r="J3045" s="98">
        <f>F3045-Retailers!Q557</f>
        <v/>
      </c>
    </row>
    <row r="3046">
      <c r="C3046" s="13" t="n">
        <v>171</v>
      </c>
      <c r="D3046" s="109" t="n">
        <v>6.643752215040877e-10</v>
      </c>
      <c r="E3046" s="109" t="n">
        <v>8.309903876124736e-10</v>
      </c>
      <c r="F3046" s="109" t="n">
        <v>6.438618527226936e-10</v>
      </c>
      <c r="H3046" s="98">
        <f>D3046-Retailers!O558</f>
        <v/>
      </c>
      <c r="I3046" s="98">
        <f>E3046-Retailers!P558</f>
        <v/>
      </c>
      <c r="J3046" s="98">
        <f>F3046-Retailers!Q558</f>
        <v/>
      </c>
    </row>
    <row r="3047">
      <c r="C3047" s="13" t="n">
        <v>172</v>
      </c>
      <c r="D3047" s="109" t="n">
        <v>3.552713678800501e-15</v>
      </c>
      <c r="E3047" s="109" t="n">
        <v>0</v>
      </c>
      <c r="F3047" s="109" t="n">
        <v>-8.071765478234738e-12</v>
      </c>
      <c r="H3047" s="98">
        <f>D3047-Retailers!O559</f>
        <v/>
      </c>
      <c r="I3047" s="98">
        <f>E3047-Retailers!P559</f>
        <v/>
      </c>
      <c r="J3047" s="98">
        <f>F3047-Retailers!Q559</f>
        <v/>
      </c>
    </row>
    <row r="3048">
      <c r="C3048" s="13" t="n">
        <v>173</v>
      </c>
      <c r="D3048" s="109" t="n">
        <v>0</v>
      </c>
      <c r="E3048" s="109" t="n">
        <v>-2.646771690706373e-12</v>
      </c>
      <c r="F3048" s="109" t="n">
        <v>-1.465849663873087e-11</v>
      </c>
      <c r="H3048" s="98">
        <f>D3048-Retailers!O560</f>
        <v/>
      </c>
      <c r="I3048" s="98">
        <f>E3048-Retailers!P560</f>
        <v/>
      </c>
      <c r="J3048" s="98">
        <f>F3048-Retailers!Q560</f>
        <v/>
      </c>
    </row>
    <row r="3049">
      <c r="C3049" s="13" t="n">
        <v>174</v>
      </c>
      <c r="D3049" s="109" t="n">
        <v>1.584190556513931e-10</v>
      </c>
      <c r="E3049" s="109" t="n">
        <v>0</v>
      </c>
      <c r="F3049" s="109" t="n">
        <v>5.798774793674966e-10</v>
      </c>
      <c r="H3049" s="98">
        <f>D3049-Retailers!O561</f>
        <v/>
      </c>
      <c r="I3049" s="98">
        <f>E3049-Retailers!P561</f>
        <v/>
      </c>
      <c r="J3049" s="98">
        <f>F3049-Retailers!Q561</f>
        <v/>
      </c>
    </row>
    <row r="3050">
      <c r="C3050" s="13" t="n">
        <v>175</v>
      </c>
      <c r="D3050" s="109" t="n">
        <v>8.27046875429005e-10</v>
      </c>
      <c r="E3050" s="109" t="n">
        <v>4.476632398109359e-10</v>
      </c>
      <c r="F3050" s="109" t="n">
        <v>1.95445437611852e-10</v>
      </c>
      <c r="H3050" s="98">
        <f>D3050-Retailers!O562</f>
        <v/>
      </c>
      <c r="I3050" s="98">
        <f>E3050-Retailers!P562</f>
        <v/>
      </c>
      <c r="J3050" s="98">
        <f>F3050-Retailers!Q562</f>
        <v/>
      </c>
    </row>
    <row r="3051">
      <c r="C3051" s="13" t="n">
        <v>176</v>
      </c>
      <c r="D3051" s="109" t="n">
        <v>-2.174616042793787e-11</v>
      </c>
      <c r="E3051" s="109" t="n">
        <v>1.076756461770856e-10</v>
      </c>
      <c r="F3051" s="109" t="n">
        <v>6.16822148913343e-11</v>
      </c>
      <c r="H3051" s="98">
        <f>D3051-Retailers!O563</f>
        <v/>
      </c>
      <c r="I3051" s="98">
        <f>E3051-Retailers!P563</f>
        <v/>
      </c>
      <c r="J3051" s="98">
        <f>F3051-Retailers!Q563</f>
        <v/>
      </c>
    </row>
    <row r="3052">
      <c r="C3052" s="13" t="n">
        <v>177</v>
      </c>
      <c r="D3052" s="109" t="n">
        <v>0</v>
      </c>
      <c r="E3052" s="109" t="n">
        <v>5.127240854108095e-10</v>
      </c>
      <c r="F3052" s="109" t="n">
        <v>2.727972589254772</v>
      </c>
      <c r="H3052" s="98">
        <f>D3052-Retailers!O564</f>
        <v/>
      </c>
      <c r="I3052" s="98">
        <f>E3052-Retailers!P564</f>
        <v/>
      </c>
      <c r="J3052" s="98">
        <f>F3052-Retailers!Q564</f>
        <v/>
      </c>
    </row>
    <row r="3053">
      <c r="C3053" s="13" t="n">
        <v>178</v>
      </c>
      <c r="D3053" s="109" t="n">
        <v>5.651621393099049e-10</v>
      </c>
      <c r="E3053" s="109" t="n">
        <v>5.474092290569388e-10</v>
      </c>
      <c r="F3053" s="109" t="n">
        <v>3.796074565798335e-10</v>
      </c>
      <c r="H3053" s="98">
        <f>D3053-Retailers!O565</f>
        <v/>
      </c>
      <c r="I3053" s="98">
        <f>E3053-Retailers!P565</f>
        <v/>
      </c>
      <c r="J3053" s="98">
        <f>F3053-Retailers!Q565</f>
        <v/>
      </c>
    </row>
    <row r="3054">
      <c r="C3054" s="13" t="n">
        <v>179</v>
      </c>
      <c r="D3054" s="109" t="n">
        <v>0</v>
      </c>
      <c r="E3054" s="109" t="n">
        <v>-7.808864666003501e-12</v>
      </c>
      <c r="F3054" s="109" t="n">
        <v>7.317879635593272e-10</v>
      </c>
      <c r="H3054" s="98">
        <f>D3054-Retailers!O566</f>
        <v/>
      </c>
      <c r="I3054" s="98">
        <f>E3054-Retailers!P566</f>
        <v/>
      </c>
      <c r="J3054" s="98">
        <f>F3054-Retailers!Q566</f>
        <v/>
      </c>
    </row>
    <row r="3055">
      <c r="C3055" s="13" t="n">
        <v>180</v>
      </c>
      <c r="D3055" s="109" t="n">
        <v>-8.363087999896379e-11</v>
      </c>
      <c r="E3055" s="109" t="n">
        <v>8.808207496713294e-10</v>
      </c>
      <c r="F3055" s="109" t="n">
        <v>0</v>
      </c>
      <c r="H3055" s="98">
        <f>D3055-Retailers!O567</f>
        <v/>
      </c>
      <c r="I3055" s="98">
        <f>E3055-Retailers!P567</f>
        <v/>
      </c>
      <c r="J3055" s="98">
        <f>F3055-Retailers!Q567</f>
        <v/>
      </c>
    </row>
    <row r="3056">
      <c r="C3056" s="13" t="n">
        <v>181</v>
      </c>
      <c r="D3056" s="109" t="n">
        <v>-3.552713678800501e-15</v>
      </c>
      <c r="E3056" s="109" t="n">
        <v>1.785380732144404e-10</v>
      </c>
      <c r="F3056" s="109" t="n">
        <v>-9.958256441677804e-12</v>
      </c>
      <c r="H3056" s="98">
        <f>D3056-Retailers!O568</f>
        <v/>
      </c>
      <c r="I3056" s="98">
        <f>E3056-Retailers!P568</f>
        <v/>
      </c>
      <c r="J3056" s="98">
        <f>F3056-Retailers!Q568</f>
        <v/>
      </c>
    </row>
    <row r="3057">
      <c r="C3057" s="13" t="n">
        <v>182</v>
      </c>
      <c r="D3057" s="109" t="n">
        <v>5.270166525406239e-10</v>
      </c>
      <c r="E3057" s="109" t="n">
        <v>-3.552713678800501e-15</v>
      </c>
      <c r="F3057" s="109" t="n">
        <v>2.870450543923653e-10</v>
      </c>
      <c r="H3057" s="98">
        <f>D3057-Retailers!O569</f>
        <v/>
      </c>
      <c r="I3057" s="98">
        <f>E3057-Retailers!P569</f>
        <v/>
      </c>
      <c r="J3057" s="98">
        <f>F3057-Retailers!Q569</f>
        <v/>
      </c>
    </row>
    <row r="3058">
      <c r="C3058" s="13" t="n">
        <v>183</v>
      </c>
      <c r="D3058" s="109" t="n">
        <v>3.464180053924792e-10</v>
      </c>
      <c r="E3058" s="109" t="n">
        <v>-2.582112301752204e-11</v>
      </c>
      <c r="F3058" s="109" t="n">
        <v>2.745288441019511e-10</v>
      </c>
      <c r="H3058" s="98">
        <f>D3058-Retailers!O570</f>
        <v/>
      </c>
      <c r="I3058" s="98">
        <f>E3058-Retailers!P570</f>
        <v/>
      </c>
      <c r="J3058" s="98">
        <f>F3058-Retailers!Q570</f>
        <v/>
      </c>
    </row>
    <row r="3059">
      <c r="C3059" s="13" t="n">
        <v>184</v>
      </c>
      <c r="D3059" s="109" t="n">
        <v>0</v>
      </c>
      <c r="E3059" s="109" t="n">
        <v>-3.552713678800501e-15</v>
      </c>
      <c r="F3059" s="109" t="n">
        <v>8.611280577497382e-10</v>
      </c>
      <c r="H3059" s="98">
        <f>D3059-Retailers!O571</f>
        <v/>
      </c>
      <c r="I3059" s="98">
        <f>E3059-Retailers!P571</f>
        <v/>
      </c>
      <c r="J3059" s="98">
        <f>F3059-Retailers!Q571</f>
        <v/>
      </c>
    </row>
    <row r="3060">
      <c r="C3060" s="13" t="n">
        <v>185</v>
      </c>
      <c r="D3060" s="109" t="n">
        <v>-1.547206807117618e-11</v>
      </c>
      <c r="E3060" s="109" t="n">
        <v>0</v>
      </c>
      <c r="F3060" s="109" t="n">
        <v>5.284306325847865e-11</v>
      </c>
      <c r="H3060" s="98">
        <f>D3060-Retailers!O572</f>
        <v/>
      </c>
      <c r="I3060" s="98">
        <f>E3060-Retailers!P572</f>
        <v/>
      </c>
      <c r="J3060" s="98">
        <f>F3060-Retailers!Q572</f>
        <v/>
      </c>
    </row>
    <row r="3061">
      <c r="C3061" s="13" t="n">
        <v>186</v>
      </c>
      <c r="D3061" s="109" t="n">
        <v>0</v>
      </c>
      <c r="E3061" s="109" t="n">
        <v>3.79831277541598e-10</v>
      </c>
      <c r="F3061" s="109" t="n">
        <v>4.050235702379723e-10</v>
      </c>
      <c r="H3061" s="98">
        <f>D3061-Retailers!O573</f>
        <v/>
      </c>
      <c r="I3061" s="98">
        <f>E3061-Retailers!P573</f>
        <v/>
      </c>
      <c r="J3061" s="98">
        <f>F3061-Retailers!Q573</f>
        <v/>
      </c>
    </row>
    <row r="3062">
      <c r="C3062" s="13" t="n">
        <v>187</v>
      </c>
      <c r="D3062" s="109" t="n">
        <v>-3.552713678800501e-15</v>
      </c>
      <c r="E3062" s="109" t="n">
        <v>3.809894622008869e-10</v>
      </c>
      <c r="F3062" s="109" t="n">
        <v>2.932409870481933e-11</v>
      </c>
      <c r="H3062" s="98">
        <f>D3062-Retailers!O574</f>
        <v/>
      </c>
      <c r="I3062" s="98">
        <f>E3062-Retailers!P574</f>
        <v/>
      </c>
      <c r="J3062" s="98">
        <f>F3062-Retailers!Q574</f>
        <v/>
      </c>
    </row>
    <row r="3063">
      <c r="C3063" s="13" t="n">
        <v>188</v>
      </c>
      <c r="D3063" s="109" t="n">
        <v>0</v>
      </c>
      <c r="E3063" s="109" t="n">
        <v>0</v>
      </c>
      <c r="F3063" s="109" t="n">
        <v>5.23257881468453e-10</v>
      </c>
      <c r="H3063" s="98">
        <f>D3063-Retailers!O575</f>
        <v/>
      </c>
      <c r="I3063" s="98">
        <f>E3063-Retailers!P575</f>
        <v/>
      </c>
      <c r="J3063" s="98">
        <f>F3063-Retailers!Q575</f>
        <v/>
      </c>
    </row>
    <row r="3064">
      <c r="C3064" s="13" t="n">
        <v>189</v>
      </c>
      <c r="D3064" s="109" t="n">
        <v>0</v>
      </c>
      <c r="E3064" s="109" t="n">
        <v>6.463523050115327e-10</v>
      </c>
      <c r="F3064" s="109" t="n">
        <v>-3.498250578104489e-10</v>
      </c>
      <c r="H3064" s="98">
        <f>D3064-Retailers!O576</f>
        <v/>
      </c>
      <c r="I3064" s="98">
        <f>E3064-Retailers!P576</f>
        <v/>
      </c>
      <c r="J3064" s="98">
        <f>F3064-Retailers!Q576</f>
        <v/>
      </c>
    </row>
    <row r="3065">
      <c r="C3065" s="13" t="n">
        <v>190</v>
      </c>
      <c r="D3065" s="109" t="n">
        <v>1.475157773711544e-10</v>
      </c>
      <c r="E3065" s="109" t="n">
        <v>0</v>
      </c>
      <c r="F3065" s="109" t="n">
        <v>-3.552713678800501e-15</v>
      </c>
      <c r="H3065" s="98">
        <f>D3065-Retailers!O577</f>
        <v/>
      </c>
      <c r="I3065" s="98">
        <f>E3065-Retailers!P577</f>
        <v/>
      </c>
      <c r="J3065" s="98">
        <f>F3065-Retailers!Q577</f>
        <v/>
      </c>
    </row>
    <row r="3066">
      <c r="C3066" s="13" t="n">
        <v>191</v>
      </c>
      <c r="D3066" s="109" t="n">
        <v>1.286970530145481e-10</v>
      </c>
      <c r="E3066" s="109" t="n">
        <v>8.460041556190845e-10</v>
      </c>
      <c r="F3066" s="109" t="n">
        <v>0</v>
      </c>
      <c r="H3066" s="98">
        <f>D3066-Retailers!O578</f>
        <v/>
      </c>
      <c r="I3066" s="98">
        <f>E3066-Retailers!P578</f>
        <v/>
      </c>
      <c r="J3066" s="98">
        <f>F3066-Retailers!Q578</f>
        <v/>
      </c>
    </row>
    <row r="3067">
      <c r="C3067" s="13" t="n">
        <v>192</v>
      </c>
      <c r="D3067" s="109" t="n">
        <v>0</v>
      </c>
      <c r="E3067" s="109" t="n">
        <v>3.546531956999388e-10</v>
      </c>
      <c r="F3067" s="109" t="n">
        <v>6.172875544052658e-10</v>
      </c>
      <c r="H3067" s="98">
        <f>D3067-Retailers!O579</f>
        <v/>
      </c>
      <c r="I3067" s="98">
        <f>E3067-Retailers!P579</f>
        <v/>
      </c>
      <c r="J3067" s="98">
        <f>F3067-Retailers!Q579</f>
        <v/>
      </c>
    </row>
    <row r="3068">
      <c r="C3068" s="13" t="n">
        <v>193</v>
      </c>
      <c r="D3068" s="109" t="n">
        <v>8.317044830619125e-10</v>
      </c>
      <c r="E3068" s="109" t="n">
        <v>9.045209026226075e-10</v>
      </c>
      <c r="F3068" s="109" t="n">
        <v>-8.596501288593572e-11</v>
      </c>
      <c r="H3068" s="98">
        <f>D3068-Retailers!O580</f>
        <v/>
      </c>
      <c r="I3068" s="98">
        <f>E3068-Retailers!P580</f>
        <v/>
      </c>
      <c r="J3068" s="98">
        <f>F3068-Retailers!Q580</f>
        <v/>
      </c>
    </row>
    <row r="3069">
      <c r="C3069" s="13" t="n">
        <v>194</v>
      </c>
      <c r="D3069" s="109" t="n">
        <v>-3.552713678800501e-15</v>
      </c>
      <c r="E3069" s="109" t="n">
        <v>7.558469405921642e-10</v>
      </c>
      <c r="F3069" s="109" t="n">
        <v>4.034355072235485e-10</v>
      </c>
      <c r="H3069" s="98">
        <f>D3069-Retailers!O581</f>
        <v/>
      </c>
      <c r="I3069" s="98">
        <f>E3069-Retailers!P581</f>
        <v/>
      </c>
      <c r="J3069" s="98">
        <f>F3069-Retailers!Q581</f>
        <v/>
      </c>
    </row>
    <row r="3070">
      <c r="C3070" s="13" t="n">
        <v>195</v>
      </c>
      <c r="D3070" s="109" t="n">
        <v>0</v>
      </c>
      <c r="E3070" s="109" t="n">
        <v>4.17138323882682e-10</v>
      </c>
      <c r="F3070" s="109" t="n">
        <v>8.736478207538312e-10</v>
      </c>
      <c r="H3070" s="98">
        <f>D3070-Retailers!O582</f>
        <v/>
      </c>
      <c r="I3070" s="98">
        <f>E3070-Retailers!P582</f>
        <v/>
      </c>
      <c r="J3070" s="98">
        <f>F3070-Retailers!Q582</f>
        <v/>
      </c>
    </row>
    <row r="3071">
      <c r="C3071" s="13" t="n">
        <v>196</v>
      </c>
      <c r="D3071" s="109" t="n">
        <v>-4.051869950671971e-11</v>
      </c>
      <c r="E3071" s="109" t="n">
        <v>2.360280859647901e-10</v>
      </c>
      <c r="F3071" s="109" t="n">
        <v>0</v>
      </c>
      <c r="H3071" s="98">
        <f>D3071-Retailers!O583</f>
        <v/>
      </c>
      <c r="I3071" s="98">
        <f>E3071-Retailers!P583</f>
        <v/>
      </c>
      <c r="J3071" s="98">
        <f>F3071-Retailers!Q583</f>
        <v/>
      </c>
    </row>
    <row r="3072">
      <c r="C3072" s="13" t="n">
        <v>197</v>
      </c>
      <c r="D3072" s="109" t="n">
        <v>0</v>
      </c>
      <c r="E3072" s="109" t="n">
        <v>6.673808172763529e-10</v>
      </c>
      <c r="F3072" s="109" t="n">
        <v>-6.856737400084967e-12</v>
      </c>
      <c r="H3072" s="98">
        <f>D3072-Retailers!O584</f>
        <v/>
      </c>
      <c r="I3072" s="98">
        <f>E3072-Retailers!P584</f>
        <v/>
      </c>
      <c r="J3072" s="98">
        <f>F3072-Retailers!Q584</f>
        <v/>
      </c>
    </row>
    <row r="3073">
      <c r="C3073" s="13" t="n">
        <v>198</v>
      </c>
      <c r="D3073" s="109" t="n">
        <v>0</v>
      </c>
      <c r="E3073" s="109" t="n">
        <v>-1.251265757673536e-11</v>
      </c>
      <c r="F3073" s="109" t="n">
        <v>3.552713678800501e-15</v>
      </c>
      <c r="H3073" s="98">
        <f>D3073-Retailers!O585</f>
        <v/>
      </c>
      <c r="I3073" s="98">
        <f>E3073-Retailers!P585</f>
        <v/>
      </c>
      <c r="J3073" s="98">
        <f>F3073-Retailers!Q585</f>
        <v/>
      </c>
    </row>
    <row r="3075">
      <c r="B3075" s="18" t="n"/>
      <c r="C3075" s="13" t="inlineStr">
        <is>
          <t>vZr*SigmaELTr</t>
        </is>
      </c>
      <c r="D3075" s="13" t="n">
        <v>22</v>
      </c>
      <c r="E3075" s="13" t="n">
        <v>23</v>
      </c>
      <c r="F3075" s="13" t="n">
        <v>24</v>
      </c>
    </row>
    <row r="3076">
      <c r="B3076" s="18" t="n"/>
      <c r="C3076" s="13" t="n">
        <v>9</v>
      </c>
      <c r="D3076" s="98">
        <f>D2884*D2692</f>
        <v/>
      </c>
      <c r="E3076" s="98">
        <f>E2884*E2692</f>
        <v/>
      </c>
      <c r="F3076" s="98">
        <f>F2884*F2692</f>
        <v/>
      </c>
    </row>
    <row r="3077">
      <c r="B3077" s="18" t="n"/>
      <c r="C3077" s="13" t="n">
        <v>10</v>
      </c>
      <c r="D3077" s="98">
        <f>D2885*D2693</f>
        <v/>
      </c>
      <c r="E3077" s="98">
        <f>E2885*E2693</f>
        <v/>
      </c>
      <c r="F3077" s="98">
        <f>F2885*F2693</f>
        <v/>
      </c>
    </row>
    <row r="3078">
      <c r="C3078" s="13" t="n">
        <v>11</v>
      </c>
      <c r="D3078" s="98">
        <f>D2886*D2694</f>
        <v/>
      </c>
      <c r="E3078" s="98">
        <f>E2886*E2694</f>
        <v/>
      </c>
      <c r="F3078" s="98">
        <f>F2886*F2694</f>
        <v/>
      </c>
    </row>
    <row r="3079">
      <c r="C3079" s="13" t="n">
        <v>12</v>
      </c>
      <c r="D3079" s="98">
        <f>D2887*D2695</f>
        <v/>
      </c>
      <c r="E3079" s="98">
        <f>E2887*E2695</f>
        <v/>
      </c>
      <c r="F3079" s="98">
        <f>F2887*F2695</f>
        <v/>
      </c>
    </row>
    <row r="3080">
      <c r="C3080" s="13" t="n">
        <v>13</v>
      </c>
      <c r="D3080" s="98">
        <f>D2888*D2696</f>
        <v/>
      </c>
      <c r="E3080" s="98">
        <f>E2888*E2696</f>
        <v/>
      </c>
      <c r="F3080" s="98">
        <f>F2888*F2696</f>
        <v/>
      </c>
    </row>
    <row r="3081">
      <c r="C3081" s="13" t="n">
        <v>14</v>
      </c>
      <c r="D3081" s="98">
        <f>D2889*D2697</f>
        <v/>
      </c>
      <c r="E3081" s="98">
        <f>E2889*E2697</f>
        <v/>
      </c>
      <c r="F3081" s="98">
        <f>F2889*F2697</f>
        <v/>
      </c>
    </row>
    <row r="3082">
      <c r="C3082" s="13" t="n">
        <v>15</v>
      </c>
      <c r="D3082" s="98">
        <f>D2890*D2698</f>
        <v/>
      </c>
      <c r="E3082" s="98">
        <f>E2890*E2698</f>
        <v/>
      </c>
      <c r="F3082" s="98">
        <f>F2890*F2698</f>
        <v/>
      </c>
    </row>
    <row r="3083">
      <c r="C3083" s="13" t="n">
        <v>16</v>
      </c>
      <c r="D3083" s="98">
        <f>D2891*D2699</f>
        <v/>
      </c>
      <c r="E3083" s="98">
        <f>E2891*E2699</f>
        <v/>
      </c>
      <c r="F3083" s="98">
        <f>F2891*F2699</f>
        <v/>
      </c>
    </row>
    <row r="3084">
      <c r="C3084" s="13" t="n">
        <v>17</v>
      </c>
      <c r="D3084" s="98">
        <f>D2892*D2700</f>
        <v/>
      </c>
      <c r="E3084" s="98">
        <f>E2892*E2700</f>
        <v/>
      </c>
      <c r="F3084" s="98">
        <f>F2892*F2700</f>
        <v/>
      </c>
    </row>
    <row r="3085">
      <c r="C3085" s="13" t="n">
        <v>18</v>
      </c>
      <c r="D3085" s="98">
        <f>D2893*D2701</f>
        <v/>
      </c>
      <c r="E3085" s="98">
        <f>E2893*E2701</f>
        <v/>
      </c>
      <c r="F3085" s="98">
        <f>F2893*F2701</f>
        <v/>
      </c>
    </row>
    <row r="3086">
      <c r="C3086" s="13" t="n">
        <v>19</v>
      </c>
      <c r="D3086" s="98">
        <f>D2894*D2702</f>
        <v/>
      </c>
      <c r="E3086" s="98">
        <f>E2894*E2702</f>
        <v/>
      </c>
      <c r="F3086" s="98">
        <f>F2894*F2702</f>
        <v/>
      </c>
    </row>
    <row r="3087">
      <c r="C3087" s="13" t="n">
        <v>20</v>
      </c>
      <c r="D3087" s="98">
        <f>D2895*D2703</f>
        <v/>
      </c>
      <c r="E3087" s="98">
        <f>E2895*E2703</f>
        <v/>
      </c>
      <c r="F3087" s="98">
        <f>F2895*F2703</f>
        <v/>
      </c>
    </row>
    <row r="3088">
      <c r="C3088" s="13" t="n">
        <v>21</v>
      </c>
      <c r="D3088" s="98">
        <f>D2896*D2704</f>
        <v/>
      </c>
      <c r="E3088" s="98">
        <f>E2896*E2704</f>
        <v/>
      </c>
      <c r="F3088" s="98">
        <f>F2896*F2704</f>
        <v/>
      </c>
    </row>
    <row r="3089">
      <c r="C3089" s="13" t="n">
        <v>22</v>
      </c>
      <c r="D3089" s="98">
        <f>D2897*D2705</f>
        <v/>
      </c>
      <c r="E3089" s="98">
        <f>E2897*E2705</f>
        <v/>
      </c>
      <c r="F3089" s="98">
        <f>F2897*F2705</f>
        <v/>
      </c>
    </row>
    <row r="3090">
      <c r="C3090" s="13" t="n">
        <v>23</v>
      </c>
      <c r="D3090" s="98">
        <f>D2898*D2706</f>
        <v/>
      </c>
      <c r="E3090" s="98">
        <f>E2898*E2706</f>
        <v/>
      </c>
      <c r="F3090" s="98">
        <f>F2898*F2706</f>
        <v/>
      </c>
    </row>
    <row r="3091">
      <c r="C3091" s="13" t="n">
        <v>24</v>
      </c>
      <c r="D3091" s="98">
        <f>D2899*D2707</f>
        <v/>
      </c>
      <c r="E3091" s="98">
        <f>E2899*E2707</f>
        <v/>
      </c>
      <c r="F3091" s="98">
        <f>F2899*F2707</f>
        <v/>
      </c>
    </row>
    <row r="3092">
      <c r="C3092" s="13" t="n">
        <v>25</v>
      </c>
      <c r="D3092" s="98">
        <f>D2900*D2708</f>
        <v/>
      </c>
      <c r="E3092" s="98">
        <f>E2900*E2708</f>
        <v/>
      </c>
      <c r="F3092" s="98">
        <f>F2900*F2708</f>
        <v/>
      </c>
    </row>
    <row r="3093">
      <c r="C3093" s="13" t="n">
        <v>26</v>
      </c>
      <c r="D3093" s="98">
        <f>D2901*D2709</f>
        <v/>
      </c>
      <c r="E3093" s="98">
        <f>E2901*E2709</f>
        <v/>
      </c>
      <c r="F3093" s="98">
        <f>F2901*F2709</f>
        <v/>
      </c>
    </row>
    <row r="3094">
      <c r="C3094" s="13" t="n">
        <v>27</v>
      </c>
      <c r="D3094" s="98">
        <f>D2902*D2710</f>
        <v/>
      </c>
      <c r="E3094" s="98">
        <f>E2902*E2710</f>
        <v/>
      </c>
      <c r="F3094" s="98">
        <f>F2902*F2710</f>
        <v/>
      </c>
    </row>
    <row r="3095">
      <c r="C3095" s="13" t="n">
        <v>28</v>
      </c>
      <c r="D3095" s="98">
        <f>D2903*D2711</f>
        <v/>
      </c>
      <c r="E3095" s="98">
        <f>E2903*E2711</f>
        <v/>
      </c>
      <c r="F3095" s="98">
        <f>F2903*F2711</f>
        <v/>
      </c>
    </row>
    <row r="3096">
      <c r="C3096" s="13" t="n">
        <v>29</v>
      </c>
      <c r="D3096" s="98">
        <f>D2904*D2712</f>
        <v/>
      </c>
      <c r="E3096" s="98">
        <f>E2904*E2712</f>
        <v/>
      </c>
      <c r="F3096" s="98">
        <f>F2904*F2712</f>
        <v/>
      </c>
    </row>
    <row r="3097">
      <c r="C3097" s="13" t="n">
        <v>30</v>
      </c>
      <c r="D3097" s="98">
        <f>D2905*D2713</f>
        <v/>
      </c>
      <c r="E3097" s="98">
        <f>E2905*E2713</f>
        <v/>
      </c>
      <c r="F3097" s="98">
        <f>F2905*F2713</f>
        <v/>
      </c>
    </row>
    <row r="3098">
      <c r="C3098" s="13" t="n">
        <v>31</v>
      </c>
      <c r="D3098" s="98">
        <f>D2906*D2714</f>
        <v/>
      </c>
      <c r="E3098" s="98">
        <f>E2906*E2714</f>
        <v/>
      </c>
      <c r="F3098" s="98">
        <f>F2906*F2714</f>
        <v/>
      </c>
    </row>
    <row r="3099">
      <c r="C3099" s="13" t="n">
        <v>32</v>
      </c>
      <c r="D3099" s="98">
        <f>D2907*D2715</f>
        <v/>
      </c>
      <c r="E3099" s="98">
        <f>E2907*E2715</f>
        <v/>
      </c>
      <c r="F3099" s="98">
        <f>F2907*F2715</f>
        <v/>
      </c>
    </row>
    <row r="3100">
      <c r="C3100" s="13" t="n">
        <v>33</v>
      </c>
      <c r="D3100" s="98">
        <f>D2908*D2716</f>
        <v/>
      </c>
      <c r="E3100" s="98">
        <f>E2908*E2716</f>
        <v/>
      </c>
      <c r="F3100" s="98">
        <f>F2908*F2716</f>
        <v/>
      </c>
    </row>
    <row r="3101">
      <c r="C3101" s="13" t="n">
        <v>34</v>
      </c>
      <c r="D3101" s="98">
        <f>D2909*D2717</f>
        <v/>
      </c>
      <c r="E3101" s="98">
        <f>E2909*E2717</f>
        <v/>
      </c>
      <c r="F3101" s="98">
        <f>F2909*F2717</f>
        <v/>
      </c>
    </row>
    <row r="3102">
      <c r="C3102" s="13" t="n">
        <v>35</v>
      </c>
      <c r="D3102" s="98">
        <f>D2910*D2718</f>
        <v/>
      </c>
      <c r="E3102" s="98">
        <f>E2910*E2718</f>
        <v/>
      </c>
      <c r="F3102" s="98">
        <f>F2910*F2718</f>
        <v/>
      </c>
    </row>
    <row r="3103">
      <c r="C3103" s="13" t="n">
        <v>36</v>
      </c>
      <c r="D3103" s="98">
        <f>D2911*D2719</f>
        <v/>
      </c>
      <c r="E3103" s="98">
        <f>E2911*E2719</f>
        <v/>
      </c>
      <c r="F3103" s="98">
        <f>F2911*F2719</f>
        <v/>
      </c>
    </row>
    <row r="3104">
      <c r="C3104" s="13" t="n">
        <v>37</v>
      </c>
      <c r="D3104" s="98">
        <f>D2912*D2720</f>
        <v/>
      </c>
      <c r="E3104" s="98">
        <f>E2912*E2720</f>
        <v/>
      </c>
      <c r="F3104" s="98">
        <f>F2912*F2720</f>
        <v/>
      </c>
    </row>
    <row r="3105">
      <c r="C3105" s="13" t="n">
        <v>38</v>
      </c>
      <c r="D3105" s="98">
        <f>D2913*D2721</f>
        <v/>
      </c>
      <c r="E3105" s="98">
        <f>E2913*E2721</f>
        <v/>
      </c>
      <c r="F3105" s="98">
        <f>F2913*F2721</f>
        <v/>
      </c>
    </row>
    <row r="3106">
      <c r="C3106" s="13" t="n">
        <v>39</v>
      </c>
      <c r="D3106" s="98">
        <f>D2914*D2722</f>
        <v/>
      </c>
      <c r="E3106" s="98">
        <f>E2914*E2722</f>
        <v/>
      </c>
      <c r="F3106" s="98">
        <f>F2914*F2722</f>
        <v/>
      </c>
    </row>
    <row r="3107">
      <c r="C3107" s="13" t="n">
        <v>40</v>
      </c>
      <c r="D3107" s="98">
        <f>D2915*D2723</f>
        <v/>
      </c>
      <c r="E3107" s="98">
        <f>E2915*E2723</f>
        <v/>
      </c>
      <c r="F3107" s="98">
        <f>F2915*F2723</f>
        <v/>
      </c>
    </row>
    <row r="3108">
      <c r="C3108" s="13" t="n">
        <v>41</v>
      </c>
      <c r="D3108" s="98">
        <f>D2916*D2724</f>
        <v/>
      </c>
      <c r="E3108" s="98">
        <f>E2916*E2724</f>
        <v/>
      </c>
      <c r="F3108" s="98">
        <f>F2916*F2724</f>
        <v/>
      </c>
    </row>
    <row r="3109">
      <c r="C3109" s="13" t="n">
        <v>42</v>
      </c>
      <c r="D3109" s="98">
        <f>D2917*D2725</f>
        <v/>
      </c>
      <c r="E3109" s="98">
        <f>E2917*E2725</f>
        <v/>
      </c>
      <c r="F3109" s="98">
        <f>F2917*F2725</f>
        <v/>
      </c>
    </row>
    <row r="3110">
      <c r="C3110" s="13" t="n">
        <v>43</v>
      </c>
      <c r="D3110" s="98">
        <f>D2918*D2726</f>
        <v/>
      </c>
      <c r="E3110" s="98">
        <f>E2918*E2726</f>
        <v/>
      </c>
      <c r="F3110" s="98">
        <f>F2918*F2726</f>
        <v/>
      </c>
    </row>
    <row r="3111">
      <c r="C3111" s="13" t="n">
        <v>44</v>
      </c>
      <c r="D3111" s="98">
        <f>D2919*D2727</f>
        <v/>
      </c>
      <c r="E3111" s="98">
        <f>E2919*E2727</f>
        <v/>
      </c>
      <c r="F3111" s="98">
        <f>F2919*F2727</f>
        <v/>
      </c>
    </row>
    <row r="3112">
      <c r="C3112" s="13" t="n">
        <v>45</v>
      </c>
      <c r="D3112" s="98">
        <f>D2920*D2728</f>
        <v/>
      </c>
      <c r="E3112" s="98">
        <f>E2920*E2728</f>
        <v/>
      </c>
      <c r="F3112" s="98">
        <f>F2920*F2728</f>
        <v/>
      </c>
    </row>
    <row r="3113">
      <c r="C3113" s="13" t="n">
        <v>46</v>
      </c>
      <c r="D3113" s="98">
        <f>D2921*D2729</f>
        <v/>
      </c>
      <c r="E3113" s="98">
        <f>E2921*E2729</f>
        <v/>
      </c>
      <c r="F3113" s="98">
        <f>F2921*F2729</f>
        <v/>
      </c>
    </row>
    <row r="3114">
      <c r="C3114" s="13" t="n">
        <v>47</v>
      </c>
      <c r="D3114" s="98">
        <f>D2922*D2730</f>
        <v/>
      </c>
      <c r="E3114" s="98">
        <f>E2922*E2730</f>
        <v/>
      </c>
      <c r="F3114" s="98">
        <f>F2922*F2730</f>
        <v/>
      </c>
    </row>
    <row r="3115">
      <c r="C3115" s="13" t="n">
        <v>48</v>
      </c>
      <c r="D3115" s="98">
        <f>D2923*D2731</f>
        <v/>
      </c>
      <c r="E3115" s="98">
        <f>E2923*E2731</f>
        <v/>
      </c>
      <c r="F3115" s="98">
        <f>F2923*F2731</f>
        <v/>
      </c>
    </row>
    <row r="3116">
      <c r="C3116" s="13" t="n">
        <v>49</v>
      </c>
      <c r="D3116" s="98">
        <f>D2924*D2732</f>
        <v/>
      </c>
      <c r="E3116" s="98">
        <f>E2924*E2732</f>
        <v/>
      </c>
      <c r="F3116" s="98">
        <f>F2924*F2732</f>
        <v/>
      </c>
      <c r="I3116" s="18" t="n"/>
      <c r="K3116" s="98" t="n"/>
    </row>
    <row r="3117">
      <c r="C3117" s="13" t="n">
        <v>50</v>
      </c>
      <c r="D3117" s="98">
        <f>D2925*D2733</f>
        <v/>
      </c>
      <c r="E3117" s="98">
        <f>E2925*E2733</f>
        <v/>
      </c>
      <c r="F3117" s="98">
        <f>F2925*F2733</f>
        <v/>
      </c>
      <c r="I3117" s="18" t="n"/>
      <c r="J3117" s="18" t="n"/>
      <c r="K3117" s="18" t="n"/>
    </row>
    <row r="3118">
      <c r="C3118" s="13" t="n">
        <v>51</v>
      </c>
      <c r="D3118" s="98">
        <f>D2926*D2734</f>
        <v/>
      </c>
      <c r="E3118" s="98">
        <f>E2926*E2734</f>
        <v/>
      </c>
      <c r="F3118" s="98">
        <f>F2926*F2734</f>
        <v/>
      </c>
      <c r="I3118" s="18" t="n"/>
      <c r="J3118" s="18" t="n"/>
      <c r="K3118" s="18" t="n"/>
    </row>
    <row r="3119">
      <c r="C3119" s="13" t="n">
        <v>52</v>
      </c>
      <c r="D3119" s="98">
        <f>D2927*D2735</f>
        <v/>
      </c>
      <c r="E3119" s="98">
        <f>E2927*E2735</f>
        <v/>
      </c>
      <c r="F3119" s="98">
        <f>F2927*F2735</f>
        <v/>
      </c>
    </row>
    <row r="3120">
      <c r="C3120" s="13" t="n">
        <v>53</v>
      </c>
      <c r="D3120" s="98">
        <f>D2928*D2736</f>
        <v/>
      </c>
      <c r="E3120" s="98">
        <f>E2928*E2736</f>
        <v/>
      </c>
      <c r="F3120" s="98">
        <f>F2928*F2736</f>
        <v/>
      </c>
    </row>
    <row r="3121">
      <c r="C3121" s="13" t="n">
        <v>54</v>
      </c>
      <c r="D3121" s="98">
        <f>D2929*D2737</f>
        <v/>
      </c>
      <c r="E3121" s="98">
        <f>E2929*E2737</f>
        <v/>
      </c>
      <c r="F3121" s="98">
        <f>F2929*F2737</f>
        <v/>
      </c>
    </row>
    <row r="3122">
      <c r="C3122" s="13" t="n">
        <v>55</v>
      </c>
      <c r="D3122" s="98">
        <f>D2930*D2738</f>
        <v/>
      </c>
      <c r="E3122" s="98">
        <f>E2930*E2738</f>
        <v/>
      </c>
      <c r="F3122" s="98">
        <f>F2930*F2738</f>
        <v/>
      </c>
      <c r="I3122" s="18" t="n"/>
      <c r="K3122" s="98" t="n"/>
    </row>
    <row r="3123">
      <c r="C3123" s="13" t="n">
        <v>56</v>
      </c>
      <c r="D3123" s="98">
        <f>D2931*D2739</f>
        <v/>
      </c>
      <c r="E3123" s="98">
        <f>E2931*E2739</f>
        <v/>
      </c>
      <c r="F3123" s="98">
        <f>F2931*F2739</f>
        <v/>
      </c>
      <c r="I3123" s="18" t="n"/>
      <c r="J3123" s="18" t="n"/>
      <c r="K3123" s="18" t="n"/>
    </row>
    <row r="3124">
      <c r="C3124" s="13" t="n">
        <v>57</v>
      </c>
      <c r="D3124" s="98">
        <f>D2932*D2740</f>
        <v/>
      </c>
      <c r="E3124" s="98">
        <f>E2932*E2740</f>
        <v/>
      </c>
      <c r="F3124" s="98">
        <f>F2932*F2740</f>
        <v/>
      </c>
      <c r="I3124" s="18" t="n"/>
      <c r="J3124" s="18" t="n"/>
      <c r="K3124" s="18" t="n"/>
    </row>
    <row r="3125">
      <c r="C3125" s="13" t="n">
        <v>58</v>
      </c>
      <c r="D3125" s="98">
        <f>D2933*D2741</f>
        <v/>
      </c>
      <c r="E3125" s="98">
        <f>E2933*E2741</f>
        <v/>
      </c>
      <c r="F3125" s="98">
        <f>F2933*F2741</f>
        <v/>
      </c>
    </row>
    <row r="3126">
      <c r="C3126" s="13" t="n">
        <v>59</v>
      </c>
      <c r="D3126" s="98">
        <f>D2934*D2742</f>
        <v/>
      </c>
      <c r="E3126" s="98">
        <f>E2934*E2742</f>
        <v/>
      </c>
      <c r="F3126" s="98">
        <f>F2934*F2742</f>
        <v/>
      </c>
    </row>
    <row r="3127">
      <c r="C3127" s="13" t="n">
        <v>60</v>
      </c>
      <c r="D3127" s="98">
        <f>D2935*D2743</f>
        <v/>
      </c>
      <c r="E3127" s="98">
        <f>E2935*E2743</f>
        <v/>
      </c>
      <c r="F3127" s="98">
        <f>F2935*F2743</f>
        <v/>
      </c>
    </row>
    <row r="3128">
      <c r="C3128" s="13" t="n">
        <v>61</v>
      </c>
      <c r="D3128" s="98">
        <f>D2936*D2744</f>
        <v/>
      </c>
      <c r="E3128" s="98">
        <f>E2936*E2744</f>
        <v/>
      </c>
      <c r="F3128" s="98">
        <f>F2936*F2744</f>
        <v/>
      </c>
    </row>
    <row r="3129">
      <c r="C3129" s="13" t="n">
        <v>62</v>
      </c>
      <c r="D3129" s="98">
        <f>D2937*D2745</f>
        <v/>
      </c>
      <c r="E3129" s="98">
        <f>E2937*E2745</f>
        <v/>
      </c>
      <c r="F3129" s="98">
        <f>F2937*F2745</f>
        <v/>
      </c>
    </row>
    <row r="3130">
      <c r="C3130" s="13" t="n">
        <v>63</v>
      </c>
      <c r="D3130" s="98">
        <f>D2938*D2746</f>
        <v/>
      </c>
      <c r="E3130" s="98">
        <f>E2938*E2746</f>
        <v/>
      </c>
      <c r="F3130" s="98">
        <f>F2938*F2746</f>
        <v/>
      </c>
    </row>
    <row r="3131">
      <c r="C3131" s="13" t="n">
        <v>64</v>
      </c>
      <c r="D3131" s="98">
        <f>D2939*D2747</f>
        <v/>
      </c>
      <c r="E3131" s="98">
        <f>E2939*E2747</f>
        <v/>
      </c>
      <c r="F3131" s="98">
        <f>F2939*F2747</f>
        <v/>
      </c>
    </row>
    <row r="3132">
      <c r="C3132" s="13" t="n">
        <v>65</v>
      </c>
      <c r="D3132" s="98">
        <f>D2940*D2748</f>
        <v/>
      </c>
      <c r="E3132" s="98">
        <f>E2940*E2748</f>
        <v/>
      </c>
      <c r="F3132" s="98">
        <f>F2940*F2748</f>
        <v/>
      </c>
    </row>
    <row r="3133">
      <c r="C3133" s="13" t="n">
        <v>66</v>
      </c>
      <c r="D3133" s="98">
        <f>D2941*D2749</f>
        <v/>
      </c>
      <c r="E3133" s="98">
        <f>E2941*E2749</f>
        <v/>
      </c>
      <c r="F3133" s="98">
        <f>F2941*F2749</f>
        <v/>
      </c>
    </row>
    <row r="3134">
      <c r="C3134" s="13" t="n">
        <v>67</v>
      </c>
      <c r="D3134" s="98">
        <f>D2942*D2750</f>
        <v/>
      </c>
      <c r="E3134" s="98">
        <f>E2942*E2750</f>
        <v/>
      </c>
      <c r="F3134" s="98">
        <f>F2942*F2750</f>
        <v/>
      </c>
    </row>
    <row r="3135">
      <c r="C3135" s="13" t="n">
        <v>68</v>
      </c>
      <c r="D3135" s="98">
        <f>D2943*D2751</f>
        <v/>
      </c>
      <c r="E3135" s="98">
        <f>E2943*E2751</f>
        <v/>
      </c>
      <c r="F3135" s="98">
        <f>F2943*F2751</f>
        <v/>
      </c>
    </row>
    <row r="3136">
      <c r="C3136" s="13" t="n">
        <v>69</v>
      </c>
      <c r="D3136" s="98">
        <f>D2944*D2752</f>
        <v/>
      </c>
      <c r="E3136" s="98">
        <f>E2944*E2752</f>
        <v/>
      </c>
      <c r="F3136" s="98">
        <f>F2944*F2752</f>
        <v/>
      </c>
    </row>
    <row r="3137">
      <c r="C3137" s="13" t="n">
        <v>70</v>
      </c>
      <c r="D3137" s="98">
        <f>D2945*D2753</f>
        <v/>
      </c>
      <c r="E3137" s="98">
        <f>E2945*E2753</f>
        <v/>
      </c>
      <c r="F3137" s="98">
        <f>F2945*F2753</f>
        <v/>
      </c>
    </row>
    <row r="3138">
      <c r="C3138" s="13" t="n">
        <v>71</v>
      </c>
      <c r="D3138" s="98">
        <f>D2946*D2754</f>
        <v/>
      </c>
      <c r="E3138" s="98">
        <f>E2946*E2754</f>
        <v/>
      </c>
      <c r="F3138" s="98">
        <f>F2946*F2754</f>
        <v/>
      </c>
    </row>
    <row r="3139">
      <c r="C3139" s="13" t="n">
        <v>72</v>
      </c>
      <c r="D3139" s="98">
        <f>D2947*D2755</f>
        <v/>
      </c>
      <c r="E3139" s="98">
        <f>E2947*E2755</f>
        <v/>
      </c>
      <c r="F3139" s="98">
        <f>F2947*F2755</f>
        <v/>
      </c>
    </row>
    <row r="3140">
      <c r="C3140" s="13" t="n">
        <v>73</v>
      </c>
      <c r="D3140" s="98">
        <f>D2948*D2756</f>
        <v/>
      </c>
      <c r="E3140" s="98">
        <f>E2948*E2756</f>
        <v/>
      </c>
      <c r="F3140" s="98">
        <f>F2948*F2756</f>
        <v/>
      </c>
    </row>
    <row r="3141">
      <c r="C3141" s="13" t="n">
        <v>74</v>
      </c>
      <c r="D3141" s="98">
        <f>D2949*D2757</f>
        <v/>
      </c>
      <c r="E3141" s="98">
        <f>E2949*E2757</f>
        <v/>
      </c>
      <c r="F3141" s="98">
        <f>F2949*F2757</f>
        <v/>
      </c>
    </row>
    <row r="3142">
      <c r="C3142" s="13" t="n">
        <v>75</v>
      </c>
      <c r="D3142" s="98">
        <f>D2950*D2758</f>
        <v/>
      </c>
      <c r="E3142" s="98">
        <f>E2950*E2758</f>
        <v/>
      </c>
      <c r="F3142" s="98">
        <f>F2950*F2758</f>
        <v/>
      </c>
    </row>
    <row r="3143">
      <c r="C3143" s="13" t="n">
        <v>76</v>
      </c>
      <c r="D3143" s="98">
        <f>D2951*D2759</f>
        <v/>
      </c>
      <c r="E3143" s="98">
        <f>E2951*E2759</f>
        <v/>
      </c>
      <c r="F3143" s="98">
        <f>F2951*F2759</f>
        <v/>
      </c>
    </row>
    <row r="3144">
      <c r="C3144" s="13" t="n">
        <v>77</v>
      </c>
      <c r="D3144" s="98">
        <f>D2952*D2760</f>
        <v/>
      </c>
      <c r="E3144" s="98">
        <f>E2952*E2760</f>
        <v/>
      </c>
      <c r="F3144" s="98">
        <f>F2952*F2760</f>
        <v/>
      </c>
    </row>
    <row r="3145">
      <c r="C3145" s="13" t="n">
        <v>78</v>
      </c>
      <c r="D3145" s="98">
        <f>D2953*D2761</f>
        <v/>
      </c>
      <c r="E3145" s="98">
        <f>E2953*E2761</f>
        <v/>
      </c>
      <c r="F3145" s="98">
        <f>F2953*F2761</f>
        <v/>
      </c>
    </row>
    <row r="3146">
      <c r="C3146" s="13" t="n">
        <v>79</v>
      </c>
      <c r="D3146" s="98">
        <f>D2954*D2762</f>
        <v/>
      </c>
      <c r="E3146" s="98">
        <f>E2954*E2762</f>
        <v/>
      </c>
      <c r="F3146" s="98">
        <f>F2954*F2762</f>
        <v/>
      </c>
    </row>
    <row r="3147">
      <c r="C3147" s="13" t="n">
        <v>80</v>
      </c>
      <c r="D3147" s="98">
        <f>D2955*D2763</f>
        <v/>
      </c>
      <c r="E3147" s="98">
        <f>E2955*E2763</f>
        <v/>
      </c>
      <c r="F3147" s="98">
        <f>F2955*F2763</f>
        <v/>
      </c>
    </row>
    <row r="3148">
      <c r="C3148" s="13" t="n">
        <v>81</v>
      </c>
      <c r="D3148" s="98">
        <f>D2956*D2764</f>
        <v/>
      </c>
      <c r="E3148" s="98">
        <f>E2956*E2764</f>
        <v/>
      </c>
      <c r="F3148" s="98">
        <f>F2956*F2764</f>
        <v/>
      </c>
    </row>
    <row r="3149">
      <c r="C3149" s="13" t="n">
        <v>82</v>
      </c>
      <c r="D3149" s="98">
        <f>D2957*D2765</f>
        <v/>
      </c>
      <c r="E3149" s="98">
        <f>E2957*E2765</f>
        <v/>
      </c>
      <c r="F3149" s="98">
        <f>F2957*F2765</f>
        <v/>
      </c>
    </row>
    <row r="3150">
      <c r="C3150" s="13" t="n">
        <v>83</v>
      </c>
      <c r="D3150" s="98">
        <f>D2958*D2766</f>
        <v/>
      </c>
      <c r="E3150" s="98">
        <f>E2958*E2766</f>
        <v/>
      </c>
      <c r="F3150" s="98">
        <f>F2958*F2766</f>
        <v/>
      </c>
    </row>
    <row r="3151">
      <c r="C3151" s="13" t="n">
        <v>84</v>
      </c>
      <c r="D3151" s="98">
        <f>D2959*D2767</f>
        <v/>
      </c>
      <c r="E3151" s="98">
        <f>E2959*E2767</f>
        <v/>
      </c>
      <c r="F3151" s="98">
        <f>F2959*F2767</f>
        <v/>
      </c>
    </row>
    <row r="3152">
      <c r="C3152" s="13" t="n">
        <v>85</v>
      </c>
      <c r="D3152" s="98">
        <f>D2960*D2768</f>
        <v/>
      </c>
      <c r="E3152" s="98">
        <f>E2960*E2768</f>
        <v/>
      </c>
      <c r="F3152" s="98">
        <f>F2960*F2768</f>
        <v/>
      </c>
    </row>
    <row r="3153">
      <c r="C3153" s="13" t="n">
        <v>86</v>
      </c>
      <c r="D3153" s="98">
        <f>D2961*D2769</f>
        <v/>
      </c>
      <c r="E3153" s="98">
        <f>E2961*E2769</f>
        <v/>
      </c>
      <c r="F3153" s="98">
        <f>F2961*F2769</f>
        <v/>
      </c>
    </row>
    <row r="3154">
      <c r="C3154" s="13" t="n">
        <v>87</v>
      </c>
      <c r="D3154" s="98">
        <f>D2962*D2770</f>
        <v/>
      </c>
      <c r="E3154" s="98">
        <f>E2962*E2770</f>
        <v/>
      </c>
      <c r="F3154" s="98">
        <f>F2962*F2770</f>
        <v/>
      </c>
    </row>
    <row r="3155">
      <c r="C3155" s="13" t="n">
        <v>88</v>
      </c>
      <c r="D3155" s="98">
        <f>D2963*D2771</f>
        <v/>
      </c>
      <c r="E3155" s="98">
        <f>E2963*E2771</f>
        <v/>
      </c>
      <c r="F3155" s="98">
        <f>F2963*F2771</f>
        <v/>
      </c>
    </row>
    <row r="3156">
      <c r="C3156" s="13" t="n">
        <v>89</v>
      </c>
      <c r="D3156" s="98">
        <f>D2964*D2772</f>
        <v/>
      </c>
      <c r="E3156" s="98">
        <f>E2964*E2772</f>
        <v/>
      </c>
      <c r="F3156" s="98">
        <f>F2964*F2772</f>
        <v/>
      </c>
    </row>
    <row r="3157">
      <c r="C3157" s="13" t="n">
        <v>90</v>
      </c>
      <c r="D3157" s="98">
        <f>D2965*D2773</f>
        <v/>
      </c>
      <c r="E3157" s="98">
        <f>E2965*E2773</f>
        <v/>
      </c>
      <c r="F3157" s="98">
        <f>F2965*F2773</f>
        <v/>
      </c>
    </row>
    <row r="3158">
      <c r="C3158" s="13" t="n">
        <v>91</v>
      </c>
      <c r="D3158" s="98">
        <f>D2966*D2774</f>
        <v/>
      </c>
      <c r="E3158" s="98">
        <f>E2966*E2774</f>
        <v/>
      </c>
      <c r="F3158" s="98">
        <f>F2966*F2774</f>
        <v/>
      </c>
    </row>
    <row r="3159">
      <c r="C3159" s="13" t="n">
        <v>92</v>
      </c>
      <c r="D3159" s="98">
        <f>D2967*D2775</f>
        <v/>
      </c>
      <c r="E3159" s="98">
        <f>E2967*E2775</f>
        <v/>
      </c>
      <c r="F3159" s="98">
        <f>F2967*F2775</f>
        <v/>
      </c>
    </row>
    <row r="3160">
      <c r="C3160" s="13" t="n">
        <v>93</v>
      </c>
      <c r="D3160" s="98">
        <f>D2968*D2776</f>
        <v/>
      </c>
      <c r="E3160" s="98">
        <f>E2968*E2776</f>
        <v/>
      </c>
      <c r="F3160" s="98">
        <f>F2968*F2776</f>
        <v/>
      </c>
    </row>
    <row r="3161">
      <c r="C3161" s="13" t="n">
        <v>94</v>
      </c>
      <c r="D3161" s="98">
        <f>D2969*D2777</f>
        <v/>
      </c>
      <c r="E3161" s="98">
        <f>E2969*E2777</f>
        <v/>
      </c>
      <c r="F3161" s="98">
        <f>F2969*F2777</f>
        <v/>
      </c>
    </row>
    <row r="3162">
      <c r="C3162" s="13" t="n">
        <v>95</v>
      </c>
      <c r="D3162" s="98">
        <f>D2970*D2778</f>
        <v/>
      </c>
      <c r="E3162" s="98">
        <f>E2970*E2778</f>
        <v/>
      </c>
      <c r="F3162" s="98">
        <f>F2970*F2778</f>
        <v/>
      </c>
    </row>
    <row r="3163">
      <c r="C3163" s="13" t="n">
        <v>96</v>
      </c>
      <c r="D3163" s="98">
        <f>D2971*D2779</f>
        <v/>
      </c>
      <c r="E3163" s="98">
        <f>E2971*E2779</f>
        <v/>
      </c>
      <c r="F3163" s="98">
        <f>F2971*F2779</f>
        <v/>
      </c>
    </row>
    <row r="3164">
      <c r="C3164" s="13" t="n">
        <v>97</v>
      </c>
      <c r="D3164" s="98">
        <f>D2972*D2780</f>
        <v/>
      </c>
      <c r="E3164" s="98">
        <f>E2972*E2780</f>
        <v/>
      </c>
      <c r="F3164" s="98">
        <f>F2972*F2780</f>
        <v/>
      </c>
    </row>
    <row r="3165">
      <c r="C3165" s="13" t="n">
        <v>98</v>
      </c>
      <c r="D3165" s="98">
        <f>D2973*D2781</f>
        <v/>
      </c>
      <c r="E3165" s="98">
        <f>E2973*E2781</f>
        <v/>
      </c>
      <c r="F3165" s="98">
        <f>F2973*F2781</f>
        <v/>
      </c>
    </row>
    <row r="3166">
      <c r="C3166" s="13" t="n">
        <v>99</v>
      </c>
      <c r="D3166" s="98">
        <f>D2974*D2782</f>
        <v/>
      </c>
      <c r="E3166" s="98">
        <f>E2974*E2782</f>
        <v/>
      </c>
      <c r="F3166" s="98">
        <f>F2974*F2782</f>
        <v/>
      </c>
    </row>
    <row r="3167">
      <c r="C3167" s="13" t="n">
        <v>100</v>
      </c>
      <c r="D3167" s="98">
        <f>D2975*D2783</f>
        <v/>
      </c>
      <c r="E3167" s="98">
        <f>E2975*E2783</f>
        <v/>
      </c>
      <c r="F3167" s="98">
        <f>F2975*F2783</f>
        <v/>
      </c>
    </row>
    <row r="3168">
      <c r="C3168" s="13" t="n">
        <v>101</v>
      </c>
      <c r="D3168" s="98">
        <f>D2976*D2784</f>
        <v/>
      </c>
      <c r="E3168" s="98">
        <f>E2976*E2784</f>
        <v/>
      </c>
      <c r="F3168" s="98">
        <f>F2976*F2784</f>
        <v/>
      </c>
    </row>
    <row r="3169">
      <c r="C3169" s="13" t="n">
        <v>102</v>
      </c>
      <c r="D3169" s="98">
        <f>D2977*D2785</f>
        <v/>
      </c>
      <c r="E3169" s="98">
        <f>E2977*E2785</f>
        <v/>
      </c>
      <c r="F3169" s="98">
        <f>F2977*F2785</f>
        <v/>
      </c>
    </row>
    <row r="3170">
      <c r="C3170" s="13" t="n">
        <v>103</v>
      </c>
      <c r="D3170" s="98">
        <f>D2978*D2786</f>
        <v/>
      </c>
      <c r="E3170" s="98">
        <f>E2978*E2786</f>
        <v/>
      </c>
      <c r="F3170" s="98">
        <f>F2978*F2786</f>
        <v/>
      </c>
    </row>
    <row r="3171">
      <c r="C3171" s="13" t="n">
        <v>104</v>
      </c>
      <c r="D3171" s="98">
        <f>D2979*D2787</f>
        <v/>
      </c>
      <c r="E3171" s="98">
        <f>E2979*E2787</f>
        <v/>
      </c>
      <c r="F3171" s="98">
        <f>F2979*F2787</f>
        <v/>
      </c>
    </row>
    <row r="3172">
      <c r="C3172" s="13" t="n">
        <v>105</v>
      </c>
      <c r="D3172" s="98">
        <f>D2980*D2788</f>
        <v/>
      </c>
      <c r="E3172" s="98">
        <f>E2980*E2788</f>
        <v/>
      </c>
      <c r="F3172" s="98">
        <f>F2980*F2788</f>
        <v/>
      </c>
    </row>
    <row r="3173">
      <c r="C3173" s="13" t="n">
        <v>106</v>
      </c>
      <c r="D3173" s="98">
        <f>D2981*D2789</f>
        <v/>
      </c>
      <c r="E3173" s="98">
        <f>E2981*E2789</f>
        <v/>
      </c>
      <c r="F3173" s="98">
        <f>F2981*F2789</f>
        <v/>
      </c>
    </row>
    <row r="3174">
      <c r="C3174" s="13" t="n">
        <v>107</v>
      </c>
      <c r="D3174" s="98">
        <f>D2982*D2790</f>
        <v/>
      </c>
      <c r="E3174" s="98">
        <f>E2982*E2790</f>
        <v/>
      </c>
      <c r="F3174" s="98">
        <f>F2982*F2790</f>
        <v/>
      </c>
    </row>
    <row r="3175">
      <c r="C3175" s="13" t="n">
        <v>108</v>
      </c>
      <c r="D3175" s="98">
        <f>D2983*D2791</f>
        <v/>
      </c>
      <c r="E3175" s="98">
        <f>E2983*E2791</f>
        <v/>
      </c>
      <c r="F3175" s="98">
        <f>F2983*F2791</f>
        <v/>
      </c>
    </row>
    <row r="3176">
      <c r="C3176" s="13" t="n">
        <v>109</v>
      </c>
      <c r="D3176" s="98">
        <f>D2984*D2792</f>
        <v/>
      </c>
      <c r="E3176" s="98">
        <f>E2984*E2792</f>
        <v/>
      </c>
      <c r="F3176" s="98">
        <f>F2984*F2792</f>
        <v/>
      </c>
    </row>
    <row r="3177">
      <c r="C3177" s="13" t="n">
        <v>110</v>
      </c>
      <c r="D3177" s="98">
        <f>D2985*D2793</f>
        <v/>
      </c>
      <c r="E3177" s="98">
        <f>E2985*E2793</f>
        <v/>
      </c>
      <c r="F3177" s="98">
        <f>F2985*F2793</f>
        <v/>
      </c>
    </row>
    <row r="3178">
      <c r="C3178" s="13" t="n">
        <v>111</v>
      </c>
      <c r="D3178" s="98">
        <f>D2986*D2794</f>
        <v/>
      </c>
      <c r="E3178" s="98">
        <f>E2986*E2794</f>
        <v/>
      </c>
      <c r="F3178" s="98">
        <f>F2986*F2794</f>
        <v/>
      </c>
    </row>
    <row r="3179">
      <c r="C3179" s="13" t="n">
        <v>112</v>
      </c>
      <c r="D3179" s="98">
        <f>D2987*D2795</f>
        <v/>
      </c>
      <c r="E3179" s="98">
        <f>E2987*E2795</f>
        <v/>
      </c>
      <c r="F3179" s="98">
        <f>F2987*F2795</f>
        <v/>
      </c>
    </row>
    <row r="3180">
      <c r="C3180" s="13" t="n">
        <v>113</v>
      </c>
      <c r="D3180" s="98">
        <f>D2988*D2796</f>
        <v/>
      </c>
      <c r="E3180" s="98">
        <f>E2988*E2796</f>
        <v/>
      </c>
      <c r="F3180" s="98">
        <f>F2988*F2796</f>
        <v/>
      </c>
    </row>
    <row r="3181">
      <c r="C3181" s="13" t="n">
        <v>114</v>
      </c>
      <c r="D3181" s="98">
        <f>D2989*D2797</f>
        <v/>
      </c>
      <c r="E3181" s="98">
        <f>E2989*E2797</f>
        <v/>
      </c>
      <c r="F3181" s="98">
        <f>F2989*F2797</f>
        <v/>
      </c>
    </row>
    <row r="3182">
      <c r="C3182" s="13" t="n">
        <v>115</v>
      </c>
      <c r="D3182" s="98">
        <f>D2990*D2798</f>
        <v/>
      </c>
      <c r="E3182" s="98">
        <f>E2990*E2798</f>
        <v/>
      </c>
      <c r="F3182" s="98">
        <f>F2990*F2798</f>
        <v/>
      </c>
    </row>
    <row r="3183">
      <c r="C3183" s="13" t="n">
        <v>116</v>
      </c>
      <c r="D3183" s="98">
        <f>D2991*D2799</f>
        <v/>
      </c>
      <c r="E3183" s="98">
        <f>E2991*E2799</f>
        <v/>
      </c>
      <c r="F3183" s="98">
        <f>F2991*F2799</f>
        <v/>
      </c>
    </row>
    <row r="3184">
      <c r="C3184" s="13" t="n">
        <v>117</v>
      </c>
      <c r="D3184" s="98">
        <f>D2992*D2800</f>
        <v/>
      </c>
      <c r="E3184" s="98">
        <f>E2992*E2800</f>
        <v/>
      </c>
      <c r="F3184" s="98">
        <f>F2992*F2800</f>
        <v/>
      </c>
    </row>
    <row r="3185">
      <c r="C3185" s="13" t="n">
        <v>118</v>
      </c>
      <c r="D3185" s="98">
        <f>D2993*D2801</f>
        <v/>
      </c>
      <c r="E3185" s="98">
        <f>E2993*E2801</f>
        <v/>
      </c>
      <c r="F3185" s="98">
        <f>F2993*F2801</f>
        <v/>
      </c>
    </row>
    <row r="3186">
      <c r="C3186" s="13" t="n">
        <v>119</v>
      </c>
      <c r="D3186" s="98">
        <f>D2994*D2802</f>
        <v/>
      </c>
      <c r="E3186" s="98">
        <f>E2994*E2802</f>
        <v/>
      </c>
      <c r="F3186" s="98">
        <f>F2994*F2802</f>
        <v/>
      </c>
    </row>
    <row r="3187">
      <c r="C3187" s="13" t="n">
        <v>120</v>
      </c>
      <c r="D3187" s="98">
        <f>D2995*D2803</f>
        <v/>
      </c>
      <c r="E3187" s="98">
        <f>E2995*E2803</f>
        <v/>
      </c>
      <c r="F3187" s="98">
        <f>F2995*F2803</f>
        <v/>
      </c>
    </row>
    <row r="3188">
      <c r="C3188" s="13" t="n">
        <v>121</v>
      </c>
      <c r="D3188" s="98">
        <f>D2996*D2804</f>
        <v/>
      </c>
      <c r="E3188" s="98">
        <f>E2996*E2804</f>
        <v/>
      </c>
      <c r="F3188" s="98">
        <f>F2996*F2804</f>
        <v/>
      </c>
    </row>
    <row r="3189">
      <c r="C3189" s="13" t="n">
        <v>122</v>
      </c>
      <c r="D3189" s="98">
        <f>D2997*D2805</f>
        <v/>
      </c>
      <c r="E3189" s="98">
        <f>E2997*E2805</f>
        <v/>
      </c>
      <c r="F3189" s="98">
        <f>F2997*F2805</f>
        <v/>
      </c>
    </row>
    <row r="3190">
      <c r="C3190" s="13" t="n">
        <v>123</v>
      </c>
      <c r="D3190" s="98">
        <f>D2998*D2806</f>
        <v/>
      </c>
      <c r="E3190" s="98">
        <f>E2998*E2806</f>
        <v/>
      </c>
      <c r="F3190" s="98">
        <f>F2998*F2806</f>
        <v/>
      </c>
    </row>
    <row r="3191">
      <c r="C3191" s="13" t="n">
        <v>124</v>
      </c>
      <c r="D3191" s="98">
        <f>D2999*D2807</f>
        <v/>
      </c>
      <c r="E3191" s="98">
        <f>E2999*E2807</f>
        <v/>
      </c>
      <c r="F3191" s="98">
        <f>F2999*F2807</f>
        <v/>
      </c>
    </row>
    <row r="3192">
      <c r="C3192" s="13" t="n">
        <v>125</v>
      </c>
      <c r="D3192" s="98">
        <f>D3000*D2808</f>
        <v/>
      </c>
      <c r="E3192" s="98">
        <f>E3000*E2808</f>
        <v/>
      </c>
      <c r="F3192" s="98">
        <f>F3000*F2808</f>
        <v/>
      </c>
    </row>
    <row r="3193">
      <c r="C3193" s="13" t="n">
        <v>126</v>
      </c>
      <c r="D3193" s="98">
        <f>D3001*D2809</f>
        <v/>
      </c>
      <c r="E3193" s="98">
        <f>E3001*E2809</f>
        <v/>
      </c>
      <c r="F3193" s="98">
        <f>F3001*F2809</f>
        <v/>
      </c>
    </row>
    <row r="3194">
      <c r="C3194" s="13" t="n">
        <v>127</v>
      </c>
      <c r="D3194" s="98">
        <f>D3002*D2810</f>
        <v/>
      </c>
      <c r="E3194" s="98">
        <f>E3002*E2810</f>
        <v/>
      </c>
      <c r="F3194" s="98">
        <f>F3002*F2810</f>
        <v/>
      </c>
    </row>
    <row r="3195">
      <c r="C3195" s="13" t="n">
        <v>128</v>
      </c>
      <c r="D3195" s="98">
        <f>D3003*D2811</f>
        <v/>
      </c>
      <c r="E3195" s="98">
        <f>E3003*E2811</f>
        <v/>
      </c>
      <c r="F3195" s="98">
        <f>F3003*F2811</f>
        <v/>
      </c>
    </row>
    <row r="3196">
      <c r="C3196" s="13" t="n">
        <v>129</v>
      </c>
      <c r="D3196" s="98">
        <f>D3004*D2812</f>
        <v/>
      </c>
      <c r="E3196" s="98">
        <f>E3004*E2812</f>
        <v/>
      </c>
      <c r="F3196" s="98">
        <f>F3004*F2812</f>
        <v/>
      </c>
    </row>
    <row r="3197">
      <c r="C3197" s="13" t="n">
        <v>130</v>
      </c>
      <c r="D3197" s="98">
        <f>D3005*D2813</f>
        <v/>
      </c>
      <c r="E3197" s="98">
        <f>E3005*E2813</f>
        <v/>
      </c>
      <c r="F3197" s="98">
        <f>F3005*F2813</f>
        <v/>
      </c>
    </row>
    <row r="3198">
      <c r="C3198" s="13" t="n">
        <v>131</v>
      </c>
      <c r="D3198" s="98">
        <f>D3006*D2814</f>
        <v/>
      </c>
      <c r="E3198" s="98">
        <f>E3006*E2814</f>
        <v/>
      </c>
      <c r="F3198" s="98">
        <f>F3006*F2814</f>
        <v/>
      </c>
    </row>
    <row r="3199">
      <c r="C3199" s="13" t="n">
        <v>132</v>
      </c>
      <c r="D3199" s="98">
        <f>D3007*D2815</f>
        <v/>
      </c>
      <c r="E3199" s="98">
        <f>E3007*E2815</f>
        <v/>
      </c>
      <c r="F3199" s="98">
        <f>F3007*F2815</f>
        <v/>
      </c>
    </row>
    <row r="3200">
      <c r="C3200" s="13" t="n">
        <v>133</v>
      </c>
      <c r="D3200" s="98">
        <f>D3008*D2816</f>
        <v/>
      </c>
      <c r="E3200" s="98">
        <f>E3008*E2816</f>
        <v/>
      </c>
      <c r="F3200" s="98">
        <f>F3008*F2816</f>
        <v/>
      </c>
    </row>
    <row r="3201">
      <c r="C3201" s="13" t="n">
        <v>134</v>
      </c>
      <c r="D3201" s="98">
        <f>D3009*D2817</f>
        <v/>
      </c>
      <c r="E3201" s="98">
        <f>E3009*E2817</f>
        <v/>
      </c>
      <c r="F3201" s="98">
        <f>F3009*F2817</f>
        <v/>
      </c>
    </row>
    <row r="3202">
      <c r="C3202" s="13" t="n">
        <v>135</v>
      </c>
      <c r="D3202" s="98">
        <f>D3010*D2818</f>
        <v/>
      </c>
      <c r="E3202" s="98">
        <f>E3010*E2818</f>
        <v/>
      </c>
      <c r="F3202" s="98">
        <f>F3010*F2818</f>
        <v/>
      </c>
    </row>
    <row r="3203">
      <c r="C3203" s="13" t="n">
        <v>136</v>
      </c>
      <c r="D3203" s="98">
        <f>D3011*D2819</f>
        <v/>
      </c>
      <c r="E3203" s="98">
        <f>E3011*E2819</f>
        <v/>
      </c>
      <c r="F3203" s="98">
        <f>F3011*F2819</f>
        <v/>
      </c>
    </row>
    <row r="3204">
      <c r="C3204" s="13" t="n">
        <v>137</v>
      </c>
      <c r="D3204" s="98">
        <f>D3012*D2820</f>
        <v/>
      </c>
      <c r="E3204" s="98">
        <f>E3012*E2820</f>
        <v/>
      </c>
      <c r="F3204" s="98">
        <f>F3012*F2820</f>
        <v/>
      </c>
    </row>
    <row r="3205">
      <c r="C3205" s="13" t="n">
        <v>138</v>
      </c>
      <c r="D3205" s="98">
        <f>D3013*D2821</f>
        <v/>
      </c>
      <c r="E3205" s="98">
        <f>E3013*E2821</f>
        <v/>
      </c>
      <c r="F3205" s="98">
        <f>F3013*F2821</f>
        <v/>
      </c>
    </row>
    <row r="3206">
      <c r="C3206" s="13" t="n">
        <v>139</v>
      </c>
      <c r="D3206" s="98">
        <f>D3014*D2822</f>
        <v/>
      </c>
      <c r="E3206" s="98">
        <f>E3014*E2822</f>
        <v/>
      </c>
      <c r="F3206" s="98">
        <f>F3014*F2822</f>
        <v/>
      </c>
    </row>
    <row r="3207">
      <c r="C3207" s="13" t="n">
        <v>140</v>
      </c>
      <c r="D3207" s="98">
        <f>D3015*D2823</f>
        <v/>
      </c>
      <c r="E3207" s="98">
        <f>E3015*E2823</f>
        <v/>
      </c>
      <c r="F3207" s="98">
        <f>F3015*F2823</f>
        <v/>
      </c>
    </row>
    <row r="3208">
      <c r="C3208" s="13" t="n">
        <v>141</v>
      </c>
      <c r="D3208" s="98">
        <f>D3016*D2824</f>
        <v/>
      </c>
      <c r="E3208" s="98">
        <f>E3016*E2824</f>
        <v/>
      </c>
      <c r="F3208" s="98">
        <f>F3016*F2824</f>
        <v/>
      </c>
    </row>
    <row r="3209">
      <c r="C3209" s="13" t="n">
        <v>142</v>
      </c>
      <c r="D3209" s="98">
        <f>D3017*D2825</f>
        <v/>
      </c>
      <c r="E3209" s="98">
        <f>E3017*E2825</f>
        <v/>
      </c>
      <c r="F3209" s="98">
        <f>F3017*F2825</f>
        <v/>
      </c>
    </row>
    <row r="3210">
      <c r="C3210" s="13" t="n">
        <v>143</v>
      </c>
      <c r="D3210" s="98">
        <f>D3018*D2826</f>
        <v/>
      </c>
      <c r="E3210" s="98">
        <f>E3018*E2826</f>
        <v/>
      </c>
      <c r="F3210" s="98">
        <f>F3018*F2826</f>
        <v/>
      </c>
    </row>
    <row r="3211">
      <c r="C3211" s="13" t="n">
        <v>144</v>
      </c>
      <c r="D3211" s="98">
        <f>D3019*D2827</f>
        <v/>
      </c>
      <c r="E3211" s="98">
        <f>E3019*E2827</f>
        <v/>
      </c>
      <c r="F3211" s="98">
        <f>F3019*F2827</f>
        <v/>
      </c>
    </row>
    <row r="3212">
      <c r="C3212" s="13" t="n">
        <v>145</v>
      </c>
      <c r="D3212" s="98">
        <f>D3020*D2828</f>
        <v/>
      </c>
      <c r="E3212" s="98">
        <f>E3020*E2828</f>
        <v/>
      </c>
      <c r="F3212" s="98">
        <f>F3020*F2828</f>
        <v/>
      </c>
    </row>
    <row r="3213">
      <c r="C3213" s="13" t="n">
        <v>146</v>
      </c>
      <c r="D3213" s="98">
        <f>D3021*D2829</f>
        <v/>
      </c>
      <c r="E3213" s="98">
        <f>E3021*E2829</f>
        <v/>
      </c>
      <c r="F3213" s="98">
        <f>F3021*F2829</f>
        <v/>
      </c>
    </row>
    <row r="3214">
      <c r="C3214" s="13" t="n">
        <v>147</v>
      </c>
      <c r="D3214" s="98">
        <f>D3022*D2830</f>
        <v/>
      </c>
      <c r="E3214" s="98">
        <f>E3022*E2830</f>
        <v/>
      </c>
      <c r="F3214" s="98">
        <f>F3022*F2830</f>
        <v/>
      </c>
    </row>
    <row r="3215">
      <c r="C3215" s="13" t="n">
        <v>148</v>
      </c>
      <c r="D3215" s="98">
        <f>D3023*D2831</f>
        <v/>
      </c>
      <c r="E3215" s="98">
        <f>E3023*E2831</f>
        <v/>
      </c>
      <c r="F3215" s="98">
        <f>F3023*F2831</f>
        <v/>
      </c>
    </row>
    <row r="3216">
      <c r="C3216" s="13" t="n">
        <v>149</v>
      </c>
      <c r="D3216" s="98">
        <f>D3024*D2832</f>
        <v/>
      </c>
      <c r="E3216" s="98">
        <f>E3024*E2832</f>
        <v/>
      </c>
      <c r="F3216" s="98">
        <f>F3024*F2832</f>
        <v/>
      </c>
    </row>
    <row r="3217">
      <c r="C3217" s="13" t="n">
        <v>150</v>
      </c>
      <c r="D3217" s="98">
        <f>D3025*D2833</f>
        <v/>
      </c>
      <c r="E3217" s="98">
        <f>E3025*E2833</f>
        <v/>
      </c>
      <c r="F3217" s="98">
        <f>F3025*F2833</f>
        <v/>
      </c>
    </row>
    <row r="3218">
      <c r="C3218" s="13" t="n">
        <v>151</v>
      </c>
      <c r="D3218" s="98">
        <f>D3026*D2834</f>
        <v/>
      </c>
      <c r="E3218" s="98">
        <f>E3026*E2834</f>
        <v/>
      </c>
      <c r="F3218" s="98">
        <f>F3026*F2834</f>
        <v/>
      </c>
    </row>
    <row r="3219">
      <c r="C3219" s="13" t="n">
        <v>152</v>
      </c>
      <c r="D3219" s="98">
        <f>D3027*D2835</f>
        <v/>
      </c>
      <c r="E3219" s="98">
        <f>E3027*E2835</f>
        <v/>
      </c>
      <c r="F3219" s="98">
        <f>F3027*F2835</f>
        <v/>
      </c>
    </row>
    <row r="3220">
      <c r="C3220" s="13" t="n">
        <v>153</v>
      </c>
      <c r="D3220" s="98">
        <f>D3028*D2836</f>
        <v/>
      </c>
      <c r="E3220" s="98">
        <f>E3028*E2836</f>
        <v/>
      </c>
      <c r="F3220" s="98">
        <f>F3028*F2836</f>
        <v/>
      </c>
    </row>
    <row r="3221">
      <c r="C3221" s="13" t="n">
        <v>154</v>
      </c>
      <c r="D3221" s="98">
        <f>D3029*D2837</f>
        <v/>
      </c>
      <c r="E3221" s="98">
        <f>E3029*E2837</f>
        <v/>
      </c>
      <c r="F3221" s="98">
        <f>F3029*F2837</f>
        <v/>
      </c>
    </row>
    <row r="3222">
      <c r="C3222" s="13" t="n">
        <v>155</v>
      </c>
      <c r="D3222" s="98">
        <f>D3030*D2838</f>
        <v/>
      </c>
      <c r="E3222" s="98">
        <f>E3030*E2838</f>
        <v/>
      </c>
      <c r="F3222" s="98">
        <f>F3030*F2838</f>
        <v/>
      </c>
    </row>
    <row r="3223">
      <c r="C3223" s="13" t="n">
        <v>156</v>
      </c>
      <c r="D3223" s="98">
        <f>D3031*D2839</f>
        <v/>
      </c>
      <c r="E3223" s="98">
        <f>E3031*E2839</f>
        <v/>
      </c>
      <c r="F3223" s="98">
        <f>F3031*F2839</f>
        <v/>
      </c>
    </row>
    <row r="3224">
      <c r="C3224" s="13" t="n">
        <v>157</v>
      </c>
      <c r="D3224" s="98">
        <f>D3032*D2840</f>
        <v/>
      </c>
      <c r="E3224" s="98">
        <f>E3032*E2840</f>
        <v/>
      </c>
      <c r="F3224" s="98">
        <f>F3032*F2840</f>
        <v/>
      </c>
    </row>
    <row r="3225">
      <c r="C3225" s="13" t="n">
        <v>158</v>
      </c>
      <c r="D3225" s="98">
        <f>D3033*D2841</f>
        <v/>
      </c>
      <c r="E3225" s="98">
        <f>E3033*E2841</f>
        <v/>
      </c>
      <c r="F3225" s="98">
        <f>F3033*F2841</f>
        <v/>
      </c>
    </row>
    <row r="3226">
      <c r="C3226" s="13" t="n">
        <v>159</v>
      </c>
      <c r="D3226" s="98">
        <f>D3034*D2842</f>
        <v/>
      </c>
      <c r="E3226" s="98">
        <f>E3034*E2842</f>
        <v/>
      </c>
      <c r="F3226" s="98">
        <f>F3034*F2842</f>
        <v/>
      </c>
    </row>
    <row r="3227">
      <c r="C3227" s="13" t="n">
        <v>160</v>
      </c>
      <c r="D3227" s="98">
        <f>D3035*D2843</f>
        <v/>
      </c>
      <c r="E3227" s="98">
        <f>E3035*E2843</f>
        <v/>
      </c>
      <c r="F3227" s="98">
        <f>F3035*F2843</f>
        <v/>
      </c>
    </row>
    <row r="3228">
      <c r="C3228" s="13" t="n">
        <v>161</v>
      </c>
      <c r="D3228" s="98">
        <f>D3036*D2844</f>
        <v/>
      </c>
      <c r="E3228" s="98">
        <f>E3036*E2844</f>
        <v/>
      </c>
      <c r="F3228" s="98">
        <f>F3036*F2844</f>
        <v/>
      </c>
    </row>
    <row r="3229">
      <c r="C3229" s="13" t="n">
        <v>162</v>
      </c>
      <c r="D3229" s="98">
        <f>D3037*D2845</f>
        <v/>
      </c>
      <c r="E3229" s="98">
        <f>E3037*E2845</f>
        <v/>
      </c>
      <c r="F3229" s="98">
        <f>F3037*F2845</f>
        <v/>
      </c>
    </row>
    <row r="3230">
      <c r="C3230" s="13" t="n">
        <v>163</v>
      </c>
      <c r="D3230" s="98">
        <f>D3038*D2846</f>
        <v/>
      </c>
      <c r="E3230" s="98">
        <f>E3038*E2846</f>
        <v/>
      </c>
      <c r="F3230" s="98">
        <f>F3038*F2846</f>
        <v/>
      </c>
    </row>
    <row r="3231">
      <c r="C3231" s="13" t="n">
        <v>164</v>
      </c>
      <c r="D3231" s="98">
        <f>D3039*D2847</f>
        <v/>
      </c>
      <c r="E3231" s="98">
        <f>E3039*E2847</f>
        <v/>
      </c>
      <c r="F3231" s="98">
        <f>F3039*F2847</f>
        <v/>
      </c>
    </row>
    <row r="3232">
      <c r="C3232" s="13" t="n">
        <v>165</v>
      </c>
      <c r="D3232" s="98">
        <f>D3040*D2848</f>
        <v/>
      </c>
      <c r="E3232" s="98">
        <f>E3040*E2848</f>
        <v/>
      </c>
      <c r="F3232" s="98">
        <f>F3040*F2848</f>
        <v/>
      </c>
    </row>
    <row r="3233">
      <c r="C3233" s="13" t="n">
        <v>166</v>
      </c>
      <c r="D3233" s="98">
        <f>D3041*D2849</f>
        <v/>
      </c>
      <c r="E3233" s="98">
        <f>E3041*E2849</f>
        <v/>
      </c>
      <c r="F3233" s="98">
        <f>F3041*F2849</f>
        <v/>
      </c>
    </row>
    <row r="3234">
      <c r="C3234" s="13" t="n">
        <v>167</v>
      </c>
      <c r="D3234" s="98">
        <f>D3042*D2850</f>
        <v/>
      </c>
      <c r="E3234" s="98">
        <f>E3042*E2850</f>
        <v/>
      </c>
      <c r="F3234" s="98">
        <f>F3042*F2850</f>
        <v/>
      </c>
    </row>
    <row r="3235">
      <c r="C3235" s="13" t="n">
        <v>168</v>
      </c>
      <c r="D3235" s="98">
        <f>D3043*D2851</f>
        <v/>
      </c>
      <c r="E3235" s="98">
        <f>E3043*E2851</f>
        <v/>
      </c>
      <c r="F3235" s="98">
        <f>F3043*F2851</f>
        <v/>
      </c>
    </row>
    <row r="3236">
      <c r="C3236" s="13" t="n">
        <v>169</v>
      </c>
      <c r="D3236" s="98">
        <f>D3044*D2852</f>
        <v/>
      </c>
      <c r="E3236" s="98">
        <f>E3044*E2852</f>
        <v/>
      </c>
      <c r="F3236" s="98">
        <f>F3044*F2852</f>
        <v/>
      </c>
    </row>
    <row r="3237">
      <c r="C3237" s="13" t="n">
        <v>170</v>
      </c>
      <c r="D3237" s="98">
        <f>D3045*D2853</f>
        <v/>
      </c>
      <c r="E3237" s="98">
        <f>E3045*E2853</f>
        <v/>
      </c>
      <c r="F3237" s="98">
        <f>F3045*F2853</f>
        <v/>
      </c>
    </row>
    <row r="3238">
      <c r="C3238" s="13" t="n">
        <v>171</v>
      </c>
      <c r="D3238" s="98">
        <f>D3046*D2854</f>
        <v/>
      </c>
      <c r="E3238" s="98">
        <f>E3046*E2854</f>
        <v/>
      </c>
      <c r="F3238" s="98">
        <f>F3046*F2854</f>
        <v/>
      </c>
    </row>
    <row r="3239">
      <c r="C3239" s="13" t="n">
        <v>172</v>
      </c>
      <c r="D3239" s="98">
        <f>D3047*D2855</f>
        <v/>
      </c>
      <c r="E3239" s="98">
        <f>E3047*E2855</f>
        <v/>
      </c>
      <c r="F3239" s="98">
        <f>F3047*F2855</f>
        <v/>
      </c>
    </row>
    <row r="3240">
      <c r="C3240" s="13" t="n">
        <v>173</v>
      </c>
      <c r="D3240" s="98">
        <f>D3048*D2856</f>
        <v/>
      </c>
      <c r="E3240" s="98">
        <f>E3048*E2856</f>
        <v/>
      </c>
      <c r="F3240" s="98">
        <f>F3048*F2856</f>
        <v/>
      </c>
    </row>
    <row r="3241">
      <c r="C3241" s="13" t="n">
        <v>174</v>
      </c>
      <c r="D3241" s="98">
        <f>D3049*D2857</f>
        <v/>
      </c>
      <c r="E3241" s="98">
        <f>E3049*E2857</f>
        <v/>
      </c>
      <c r="F3241" s="98">
        <f>F3049*F2857</f>
        <v/>
      </c>
    </row>
    <row r="3242">
      <c r="C3242" s="13" t="n">
        <v>175</v>
      </c>
      <c r="D3242" s="98">
        <f>D3050*D2858</f>
        <v/>
      </c>
      <c r="E3242" s="98">
        <f>E3050*E2858</f>
        <v/>
      </c>
      <c r="F3242" s="98">
        <f>F3050*F2858</f>
        <v/>
      </c>
    </row>
    <row r="3243">
      <c r="C3243" s="13" t="n">
        <v>176</v>
      </c>
      <c r="D3243" s="98">
        <f>D3051*D2859</f>
        <v/>
      </c>
      <c r="E3243" s="98">
        <f>E3051*E2859</f>
        <v/>
      </c>
      <c r="F3243" s="98">
        <f>F3051*F2859</f>
        <v/>
      </c>
    </row>
    <row r="3244">
      <c r="C3244" s="13" t="n">
        <v>177</v>
      </c>
      <c r="D3244" s="98">
        <f>D3052*D2860</f>
        <v/>
      </c>
      <c r="E3244" s="98">
        <f>E3052*E2860</f>
        <v/>
      </c>
      <c r="F3244" s="98">
        <f>F3052*F2860</f>
        <v/>
      </c>
    </row>
    <row r="3245">
      <c r="C3245" s="13" t="n">
        <v>178</v>
      </c>
      <c r="D3245" s="98">
        <f>D3053*D2861</f>
        <v/>
      </c>
      <c r="E3245" s="98">
        <f>E3053*E2861</f>
        <v/>
      </c>
      <c r="F3245" s="98">
        <f>F3053*F2861</f>
        <v/>
      </c>
    </row>
    <row r="3246">
      <c r="C3246" s="13" t="n">
        <v>179</v>
      </c>
      <c r="D3246" s="98">
        <f>D3054*D2862</f>
        <v/>
      </c>
      <c r="E3246" s="98">
        <f>E3054*E2862</f>
        <v/>
      </c>
      <c r="F3246" s="98">
        <f>F3054*F2862</f>
        <v/>
      </c>
    </row>
    <row r="3247">
      <c r="C3247" s="13" t="n">
        <v>180</v>
      </c>
      <c r="D3247" s="98">
        <f>D3055*D2863</f>
        <v/>
      </c>
      <c r="E3247" s="98">
        <f>E3055*E2863</f>
        <v/>
      </c>
      <c r="F3247" s="98">
        <f>F3055*F2863</f>
        <v/>
      </c>
    </row>
    <row r="3248">
      <c r="C3248" s="13" t="n">
        <v>181</v>
      </c>
      <c r="D3248" s="98">
        <f>D3056*D2864</f>
        <v/>
      </c>
      <c r="E3248" s="98">
        <f>E3056*E2864</f>
        <v/>
      </c>
      <c r="F3248" s="98">
        <f>F3056*F2864</f>
        <v/>
      </c>
    </row>
    <row r="3249">
      <c r="C3249" s="13" t="n">
        <v>182</v>
      </c>
      <c r="D3249" s="98">
        <f>D3057*D2865</f>
        <v/>
      </c>
      <c r="E3249" s="98">
        <f>E3057*E2865</f>
        <v/>
      </c>
      <c r="F3249" s="98">
        <f>F3057*F2865</f>
        <v/>
      </c>
    </row>
    <row r="3250">
      <c r="C3250" s="13" t="n">
        <v>183</v>
      </c>
      <c r="D3250" s="98">
        <f>D3058*D2866</f>
        <v/>
      </c>
      <c r="E3250" s="98">
        <f>E3058*E2866</f>
        <v/>
      </c>
      <c r="F3250" s="98">
        <f>F3058*F2866</f>
        <v/>
      </c>
    </row>
    <row r="3251">
      <c r="C3251" s="13" t="n">
        <v>184</v>
      </c>
      <c r="D3251" s="98">
        <f>D3059*D2867</f>
        <v/>
      </c>
      <c r="E3251" s="98">
        <f>E3059*E2867</f>
        <v/>
      </c>
      <c r="F3251" s="98">
        <f>F3059*F2867</f>
        <v/>
      </c>
    </row>
    <row r="3252">
      <c r="C3252" s="13" t="n">
        <v>185</v>
      </c>
      <c r="D3252" s="98">
        <f>D3060*D2868</f>
        <v/>
      </c>
      <c r="E3252" s="98">
        <f>E3060*E2868</f>
        <v/>
      </c>
      <c r="F3252" s="98">
        <f>F3060*F2868</f>
        <v/>
      </c>
    </row>
    <row r="3253">
      <c r="C3253" s="13" t="n">
        <v>186</v>
      </c>
      <c r="D3253" s="98">
        <f>D3061*D2869</f>
        <v/>
      </c>
      <c r="E3253" s="98">
        <f>E3061*E2869</f>
        <v/>
      </c>
      <c r="F3253" s="98">
        <f>F3061*F2869</f>
        <v/>
      </c>
    </row>
    <row r="3254">
      <c r="C3254" s="13" t="n">
        <v>187</v>
      </c>
      <c r="D3254" s="98">
        <f>D3062*D2870</f>
        <v/>
      </c>
      <c r="E3254" s="98">
        <f>E3062*E2870</f>
        <v/>
      </c>
      <c r="F3254" s="98">
        <f>F3062*F2870</f>
        <v/>
      </c>
    </row>
    <row r="3255">
      <c r="C3255" s="13" t="n">
        <v>188</v>
      </c>
      <c r="D3255" s="98">
        <f>D3063*D2871</f>
        <v/>
      </c>
      <c r="E3255" s="98">
        <f>E3063*E2871</f>
        <v/>
      </c>
      <c r="F3255" s="98">
        <f>F3063*F2871</f>
        <v/>
      </c>
    </row>
    <row r="3256">
      <c r="C3256" s="13" t="n">
        <v>189</v>
      </c>
      <c r="D3256" s="98">
        <f>D3064*D2872</f>
        <v/>
      </c>
      <c r="E3256" s="98">
        <f>E3064*E2872</f>
        <v/>
      </c>
      <c r="F3256" s="98">
        <f>F3064*F2872</f>
        <v/>
      </c>
    </row>
    <row r="3257">
      <c r="C3257" s="13" t="n">
        <v>190</v>
      </c>
      <c r="D3257" s="98">
        <f>D3065*D2873</f>
        <v/>
      </c>
      <c r="E3257" s="98">
        <f>E3065*E2873</f>
        <v/>
      </c>
      <c r="F3257" s="98">
        <f>F3065*F2873</f>
        <v/>
      </c>
    </row>
    <row r="3258">
      <c r="C3258" s="13" t="n">
        <v>191</v>
      </c>
      <c r="D3258" s="98">
        <f>D3066*D2874</f>
        <v/>
      </c>
      <c r="E3258" s="98">
        <f>E3066*E2874</f>
        <v/>
      </c>
      <c r="F3258" s="98">
        <f>F3066*F2874</f>
        <v/>
      </c>
    </row>
    <row r="3259">
      <c r="C3259" s="13" t="n">
        <v>192</v>
      </c>
      <c r="D3259" s="98">
        <f>D3067*D2875</f>
        <v/>
      </c>
      <c r="E3259" s="98">
        <f>E3067*E2875</f>
        <v/>
      </c>
      <c r="F3259" s="98">
        <f>F3067*F2875</f>
        <v/>
      </c>
    </row>
    <row r="3260">
      <c r="C3260" s="13" t="n">
        <v>193</v>
      </c>
      <c r="D3260" s="98">
        <f>D3068*D2876</f>
        <v/>
      </c>
      <c r="E3260" s="98">
        <f>E3068*E2876</f>
        <v/>
      </c>
      <c r="F3260" s="98">
        <f>F3068*F2876</f>
        <v/>
      </c>
    </row>
    <row r="3261">
      <c r="C3261" s="13" t="n">
        <v>194</v>
      </c>
      <c r="D3261" s="98">
        <f>D3069*D2877</f>
        <v/>
      </c>
      <c r="E3261" s="98">
        <f>E3069*E2877</f>
        <v/>
      </c>
      <c r="F3261" s="98">
        <f>F3069*F2877</f>
        <v/>
      </c>
    </row>
    <row r="3262">
      <c r="C3262" s="13" t="n">
        <v>195</v>
      </c>
      <c r="D3262" s="98">
        <f>D3070*D2878</f>
        <v/>
      </c>
      <c r="E3262" s="98">
        <f>E3070*E2878</f>
        <v/>
      </c>
      <c r="F3262" s="98">
        <f>F3070*F2878</f>
        <v/>
      </c>
    </row>
    <row r="3263">
      <c r="C3263" s="13" t="n">
        <v>196</v>
      </c>
      <c r="D3263" s="98">
        <f>D3071*D2879</f>
        <v/>
      </c>
      <c r="E3263" s="98">
        <f>E3071*E2879</f>
        <v/>
      </c>
      <c r="F3263" s="98">
        <f>F3071*F2879</f>
        <v/>
      </c>
    </row>
    <row r="3264">
      <c r="C3264" s="13" t="n">
        <v>197</v>
      </c>
      <c r="D3264" s="98">
        <f>D3072*D2880</f>
        <v/>
      </c>
      <c r="E3264" s="98">
        <f>E3072*E2880</f>
        <v/>
      </c>
      <c r="F3264" s="98">
        <f>F3072*F2880</f>
        <v/>
      </c>
    </row>
    <row r="3265">
      <c r="C3265" s="13" t="n">
        <v>198</v>
      </c>
      <c r="D3265" s="98">
        <f>D3073*D2881</f>
        <v/>
      </c>
      <c r="E3265" s="98">
        <f>E3073*E2881</f>
        <v/>
      </c>
      <c r="F3265" s="98">
        <f>F3073*F2881</f>
        <v/>
      </c>
    </row>
    <row r="3267">
      <c r="B3267" s="18" t="n"/>
      <c r="C3267" s="13" t="inlineStr">
        <is>
          <t>RunOutTimer - ELTr</t>
        </is>
      </c>
      <c r="D3267" s="13" t="n">
        <v>22</v>
      </c>
      <c r="E3267" s="13" t="n">
        <v>23</v>
      </c>
      <c r="F3267" s="13" t="n">
        <v>24</v>
      </c>
    </row>
    <row r="3268">
      <c r="B3268" s="18" t="n"/>
      <c r="C3268" s="13" t="n">
        <v>9</v>
      </c>
      <c r="D3268" s="98">
        <f>IF(D1924&lt;0,"inexhaustible",D1924-D4)</f>
        <v/>
      </c>
      <c r="E3268" s="98">
        <f>IF(E1924&lt;0,"inexhaustible",E1924-E4)</f>
        <v/>
      </c>
      <c r="F3268" s="98">
        <f>IF(F1924&lt;0,"inexhaustible",F1924-F4)</f>
        <v/>
      </c>
    </row>
    <row r="3269">
      <c r="B3269" s="18" t="n"/>
      <c r="C3269" s="13" t="n">
        <v>10</v>
      </c>
      <c r="D3269" s="98">
        <f>IF(D1925&lt;0,"inexhaustible",D1925-D5)</f>
        <v/>
      </c>
      <c r="E3269" s="98">
        <f>IF(E1925&lt;0,"inexhaustible",E1925-E5)</f>
        <v/>
      </c>
      <c r="F3269" s="98">
        <f>IF(F1925&lt;0,"inexhaustible",F1925-F5)</f>
        <v/>
      </c>
    </row>
    <row r="3270">
      <c r="C3270" s="13" t="n">
        <v>11</v>
      </c>
      <c r="D3270" s="98">
        <f>IF(D1926&lt;0,"inexhaustible",D1926-D6)</f>
        <v/>
      </c>
      <c r="E3270" s="98">
        <f>IF(E1926&lt;0,"inexhaustible",E1926-E6)</f>
        <v/>
      </c>
      <c r="F3270" s="98">
        <f>IF(F1926&lt;0,"inexhaustible",F1926-F6)</f>
        <v/>
      </c>
    </row>
    <row r="3271">
      <c r="C3271" s="13" t="n">
        <v>12</v>
      </c>
      <c r="D3271" s="98">
        <f>IF(D1927&lt;0,"inexhaustible",D1927-D7)</f>
        <v/>
      </c>
      <c r="E3271" s="98">
        <f>IF(E1927&lt;0,"inexhaustible",E1927-E7)</f>
        <v/>
      </c>
      <c r="F3271" s="98">
        <f>IF(F1927&lt;0,"inexhaustible",F1927-F7)</f>
        <v/>
      </c>
    </row>
    <row r="3272">
      <c r="C3272" s="13" t="n">
        <v>13</v>
      </c>
      <c r="D3272" s="98">
        <f>IF(D1928&lt;0,"inexhaustible",D1928-D8)</f>
        <v/>
      </c>
      <c r="E3272" s="98">
        <f>IF(E1928&lt;0,"inexhaustible",E1928-E8)</f>
        <v/>
      </c>
      <c r="F3272" s="98">
        <f>IF(F1928&lt;0,"inexhaustible",F1928-F8)</f>
        <v/>
      </c>
    </row>
    <row r="3273">
      <c r="C3273" s="13" t="n">
        <v>14</v>
      </c>
      <c r="D3273" s="98">
        <f>IF(D1929&lt;0,"inexhaustible",D1929-D9)</f>
        <v/>
      </c>
      <c r="E3273" s="98">
        <f>IF(E1929&lt;0,"inexhaustible",E1929-E9)</f>
        <v/>
      </c>
      <c r="F3273" s="98">
        <f>IF(F1929&lt;0,"inexhaustible",F1929-F9)</f>
        <v/>
      </c>
    </row>
    <row r="3274">
      <c r="C3274" s="13" t="n">
        <v>15</v>
      </c>
      <c r="D3274" s="98">
        <f>IF(D1930&lt;0,"inexhaustible",D1930-D10)</f>
        <v/>
      </c>
      <c r="E3274" s="98">
        <f>IF(E1930&lt;0,"inexhaustible",E1930-E10)</f>
        <v/>
      </c>
      <c r="F3274" s="98">
        <f>IF(F1930&lt;0,"inexhaustible",F1930-F10)</f>
        <v/>
      </c>
    </row>
    <row r="3275">
      <c r="C3275" s="13" t="n">
        <v>16</v>
      </c>
      <c r="D3275" s="98">
        <f>IF(D1931&lt;0,"inexhaustible",D1931-D11)</f>
        <v/>
      </c>
      <c r="E3275" s="98">
        <f>IF(E1931&lt;0,"inexhaustible",E1931-E11)</f>
        <v/>
      </c>
      <c r="F3275" s="98">
        <f>IF(F1931&lt;0,"inexhaustible",F1931-F11)</f>
        <v/>
      </c>
    </row>
    <row r="3276">
      <c r="C3276" s="13" t="n">
        <v>17</v>
      </c>
      <c r="D3276" s="98">
        <f>IF(D1932&lt;0,"inexhaustible",D1932-D12)</f>
        <v/>
      </c>
      <c r="E3276" s="98">
        <f>IF(E1932&lt;0,"inexhaustible",E1932-E12)</f>
        <v/>
      </c>
      <c r="F3276" s="98">
        <f>IF(F1932&lt;0,"inexhaustible",F1932-F12)</f>
        <v/>
      </c>
    </row>
    <row r="3277">
      <c r="C3277" s="13" t="n">
        <v>18</v>
      </c>
      <c r="D3277" s="98">
        <f>IF(D1933&lt;0,"inexhaustible",D1933-D13)</f>
        <v/>
      </c>
      <c r="E3277" s="98">
        <f>IF(E1933&lt;0,"inexhaustible",E1933-E13)</f>
        <v/>
      </c>
      <c r="F3277" s="98">
        <f>IF(F1933&lt;0,"inexhaustible",F1933-F13)</f>
        <v/>
      </c>
    </row>
    <row r="3278">
      <c r="C3278" s="13" t="n">
        <v>19</v>
      </c>
      <c r="D3278" s="98">
        <f>IF(D1934&lt;0,"inexhaustible",D1934-D14)</f>
        <v/>
      </c>
      <c r="E3278" s="98">
        <f>IF(E1934&lt;0,"inexhaustible",E1934-E14)</f>
        <v/>
      </c>
      <c r="F3278" s="98">
        <f>IF(F1934&lt;0,"inexhaustible",F1934-F14)</f>
        <v/>
      </c>
    </row>
    <row r="3279">
      <c r="C3279" s="13" t="n">
        <v>20</v>
      </c>
      <c r="D3279" s="98">
        <f>IF(D1935&lt;0,"inexhaustible",D1935-D15)</f>
        <v/>
      </c>
      <c r="E3279" s="98">
        <f>IF(E1935&lt;0,"inexhaustible",E1935-E15)</f>
        <v/>
      </c>
      <c r="F3279" s="98">
        <f>IF(F1935&lt;0,"inexhaustible",F1935-F15)</f>
        <v/>
      </c>
    </row>
    <row r="3280">
      <c r="C3280" s="13" t="n">
        <v>21</v>
      </c>
      <c r="D3280" s="98">
        <f>IF(D1936&lt;0,"inexhaustible",D1936-D16)</f>
        <v/>
      </c>
      <c r="E3280" s="98">
        <f>IF(E1936&lt;0,"inexhaustible",E1936-E16)</f>
        <v/>
      </c>
      <c r="F3280" s="98">
        <f>IF(F1936&lt;0,"inexhaustible",F1936-F16)</f>
        <v/>
      </c>
    </row>
    <row r="3281">
      <c r="C3281" s="13" t="n">
        <v>22</v>
      </c>
      <c r="D3281" s="98">
        <f>IF(D1937&lt;0,"inexhaustible",D1937-D17)</f>
        <v/>
      </c>
      <c r="E3281" s="98">
        <f>IF(E1937&lt;0,"inexhaustible",E1937-E17)</f>
        <v/>
      </c>
      <c r="F3281" s="98">
        <f>IF(F1937&lt;0,"inexhaustible",F1937-F17)</f>
        <v/>
      </c>
    </row>
    <row r="3282">
      <c r="C3282" s="13" t="n">
        <v>23</v>
      </c>
      <c r="D3282" s="98">
        <f>IF(D1938&lt;0,"inexhaustible",D1938-D18)</f>
        <v/>
      </c>
      <c r="E3282" s="98">
        <f>IF(E1938&lt;0,"inexhaustible",E1938-E18)</f>
        <v/>
      </c>
      <c r="F3282" s="98">
        <f>IF(F1938&lt;0,"inexhaustible",F1938-F18)</f>
        <v/>
      </c>
    </row>
    <row r="3283">
      <c r="C3283" s="13" t="n">
        <v>24</v>
      </c>
      <c r="D3283" s="98">
        <f>IF(D1939&lt;0,"inexhaustible",D1939-D19)</f>
        <v/>
      </c>
      <c r="E3283" s="98">
        <f>IF(E1939&lt;0,"inexhaustible",E1939-E19)</f>
        <v/>
      </c>
      <c r="F3283" s="98">
        <f>IF(F1939&lt;0,"inexhaustible",F1939-F19)</f>
        <v/>
      </c>
    </row>
    <row r="3284">
      <c r="C3284" s="13" t="n">
        <v>25</v>
      </c>
      <c r="D3284" s="98">
        <f>IF(D1940&lt;0,"inexhaustible",D1940-D20)</f>
        <v/>
      </c>
      <c r="E3284" s="98">
        <f>IF(E1940&lt;0,"inexhaustible",E1940-E20)</f>
        <v/>
      </c>
      <c r="F3284" s="98">
        <f>IF(F1940&lt;0,"inexhaustible",F1940-F20)</f>
        <v/>
      </c>
    </row>
    <row r="3285">
      <c r="C3285" s="13" t="n">
        <v>26</v>
      </c>
      <c r="D3285" s="98">
        <f>IF(D1941&lt;0,"inexhaustible",D1941-D21)</f>
        <v/>
      </c>
      <c r="E3285" s="98">
        <f>IF(E1941&lt;0,"inexhaustible",E1941-E21)</f>
        <v/>
      </c>
      <c r="F3285" s="98">
        <f>IF(F1941&lt;0,"inexhaustible",F1941-F21)</f>
        <v/>
      </c>
    </row>
    <row r="3286">
      <c r="C3286" s="13" t="n">
        <v>27</v>
      </c>
      <c r="D3286" s="98">
        <f>IF(D1942&lt;0,"inexhaustible",D1942-D22)</f>
        <v/>
      </c>
      <c r="E3286" s="98">
        <f>IF(E1942&lt;0,"inexhaustible",E1942-E22)</f>
        <v/>
      </c>
      <c r="F3286" s="98">
        <f>IF(F1942&lt;0,"inexhaustible",F1942-F22)</f>
        <v/>
      </c>
    </row>
    <row r="3287">
      <c r="C3287" s="13" t="n">
        <v>28</v>
      </c>
      <c r="D3287" s="98">
        <f>IF(D1943&lt;0,"inexhaustible",D1943-D23)</f>
        <v/>
      </c>
      <c r="E3287" s="98">
        <f>IF(E1943&lt;0,"inexhaustible",E1943-E23)</f>
        <v/>
      </c>
      <c r="F3287" s="98">
        <f>IF(F1943&lt;0,"inexhaustible",F1943-F23)</f>
        <v/>
      </c>
    </row>
    <row r="3288">
      <c r="C3288" s="13" t="n">
        <v>29</v>
      </c>
      <c r="D3288" s="98">
        <f>IF(D1944&lt;0,"inexhaustible",D1944-D24)</f>
        <v/>
      </c>
      <c r="E3288" s="98">
        <f>IF(E1944&lt;0,"inexhaustible",E1944-E24)</f>
        <v/>
      </c>
      <c r="F3288" s="98">
        <f>IF(F1944&lt;0,"inexhaustible",F1944-F24)</f>
        <v/>
      </c>
    </row>
    <row r="3289">
      <c r="C3289" s="13" t="n">
        <v>30</v>
      </c>
      <c r="D3289" s="98">
        <f>IF(D1945&lt;0,"inexhaustible",D1945-D25)</f>
        <v/>
      </c>
      <c r="E3289" s="98">
        <f>IF(E1945&lt;0,"inexhaustible",E1945-E25)</f>
        <v/>
      </c>
      <c r="F3289" s="98">
        <f>IF(F1945&lt;0,"inexhaustible",F1945-F25)</f>
        <v/>
      </c>
    </row>
    <row r="3290">
      <c r="C3290" s="13" t="n">
        <v>31</v>
      </c>
      <c r="D3290" s="98">
        <f>IF(D1946&lt;0,"inexhaustible",D1946-D26)</f>
        <v/>
      </c>
      <c r="E3290" s="98">
        <f>IF(E1946&lt;0,"inexhaustible",E1946-E26)</f>
        <v/>
      </c>
      <c r="F3290" s="98">
        <f>IF(F1946&lt;0,"inexhaustible",F1946-F26)</f>
        <v/>
      </c>
    </row>
    <row r="3291">
      <c r="C3291" s="13" t="n">
        <v>32</v>
      </c>
      <c r="D3291" s="98">
        <f>IF(D1947&lt;0,"inexhaustible",D1947-D27)</f>
        <v/>
      </c>
      <c r="E3291" s="98">
        <f>IF(E1947&lt;0,"inexhaustible",E1947-E27)</f>
        <v/>
      </c>
      <c r="F3291" s="98">
        <f>IF(F1947&lt;0,"inexhaustible",F1947-F27)</f>
        <v/>
      </c>
    </row>
    <row r="3292">
      <c r="C3292" s="13" t="n">
        <v>33</v>
      </c>
      <c r="D3292" s="98">
        <f>IF(D1948&lt;0,"inexhaustible",D1948-D28)</f>
        <v/>
      </c>
      <c r="E3292" s="98">
        <f>IF(E1948&lt;0,"inexhaustible",E1948-E28)</f>
        <v/>
      </c>
      <c r="F3292" s="98">
        <f>IF(F1948&lt;0,"inexhaustible",F1948-F28)</f>
        <v/>
      </c>
    </row>
    <row r="3293">
      <c r="C3293" s="13" t="n">
        <v>34</v>
      </c>
      <c r="D3293" s="98">
        <f>IF(D1949&lt;0,"inexhaustible",D1949-D29)</f>
        <v/>
      </c>
      <c r="E3293" s="98">
        <f>IF(E1949&lt;0,"inexhaustible",E1949-E29)</f>
        <v/>
      </c>
      <c r="F3293" s="98">
        <f>IF(F1949&lt;0,"inexhaustible",F1949-F29)</f>
        <v/>
      </c>
    </row>
    <row r="3294">
      <c r="C3294" s="13" t="n">
        <v>35</v>
      </c>
      <c r="D3294" s="98">
        <f>IF(D1950&lt;0,"inexhaustible",D1950-D30)</f>
        <v/>
      </c>
      <c r="E3294" s="98">
        <f>IF(E1950&lt;0,"inexhaustible",E1950-E30)</f>
        <v/>
      </c>
      <c r="F3294" s="98">
        <f>IF(F1950&lt;0,"inexhaustible",F1950-F30)</f>
        <v/>
      </c>
    </row>
    <row r="3295">
      <c r="C3295" s="13" t="n">
        <v>36</v>
      </c>
      <c r="D3295" s="98">
        <f>IF(D1951&lt;0,"inexhaustible",D1951-D31)</f>
        <v/>
      </c>
      <c r="E3295" s="98">
        <f>IF(E1951&lt;0,"inexhaustible",E1951-E31)</f>
        <v/>
      </c>
      <c r="F3295" s="98">
        <f>IF(F1951&lt;0,"inexhaustible",F1951-F31)</f>
        <v/>
      </c>
    </row>
    <row r="3296">
      <c r="C3296" s="13" t="n">
        <v>37</v>
      </c>
      <c r="D3296" s="98">
        <f>IF(D1952&lt;0,"inexhaustible",D1952-D32)</f>
        <v/>
      </c>
      <c r="E3296" s="98">
        <f>IF(E1952&lt;0,"inexhaustible",E1952-E32)</f>
        <v/>
      </c>
      <c r="F3296" s="98">
        <f>IF(F1952&lt;0,"inexhaustible",F1952-F32)</f>
        <v/>
      </c>
    </row>
    <row r="3297">
      <c r="C3297" s="13" t="n">
        <v>38</v>
      </c>
      <c r="D3297" s="98">
        <f>IF(D1953&lt;0,"inexhaustible",D1953-D33)</f>
        <v/>
      </c>
      <c r="E3297" s="98">
        <f>IF(E1953&lt;0,"inexhaustible",E1953-E33)</f>
        <v/>
      </c>
      <c r="F3297" s="98">
        <f>IF(F1953&lt;0,"inexhaustible",F1953-F33)</f>
        <v/>
      </c>
    </row>
    <row r="3298">
      <c r="C3298" s="13" t="n">
        <v>39</v>
      </c>
      <c r="D3298" s="98">
        <f>IF(D1954&lt;0,"inexhaustible",D1954-D34)</f>
        <v/>
      </c>
      <c r="E3298" s="98">
        <f>IF(E1954&lt;0,"inexhaustible",E1954-E34)</f>
        <v/>
      </c>
      <c r="F3298" s="98">
        <f>IF(F1954&lt;0,"inexhaustible",F1954-F34)</f>
        <v/>
      </c>
    </row>
    <row r="3299">
      <c r="C3299" s="13" t="n">
        <v>40</v>
      </c>
      <c r="D3299" s="98">
        <f>IF(D1955&lt;0,"inexhaustible",D1955-D35)</f>
        <v/>
      </c>
      <c r="E3299" s="98">
        <f>IF(E1955&lt;0,"inexhaustible",E1955-E35)</f>
        <v/>
      </c>
      <c r="F3299" s="98">
        <f>IF(F1955&lt;0,"inexhaustible",F1955-F35)</f>
        <v/>
      </c>
    </row>
    <row r="3300">
      <c r="C3300" s="13" t="n">
        <v>41</v>
      </c>
      <c r="D3300" s="98">
        <f>IF(D1956&lt;0,"inexhaustible",D1956-D36)</f>
        <v/>
      </c>
      <c r="E3300" s="98">
        <f>IF(E1956&lt;0,"inexhaustible",E1956-E36)</f>
        <v/>
      </c>
      <c r="F3300" s="98">
        <f>IF(F1956&lt;0,"inexhaustible",F1956-F36)</f>
        <v/>
      </c>
    </row>
    <row r="3301">
      <c r="C3301" s="13" t="n">
        <v>42</v>
      </c>
      <c r="D3301" s="98">
        <f>IF(D1957&lt;0,"inexhaustible",D1957-D37)</f>
        <v/>
      </c>
      <c r="E3301" s="98">
        <f>IF(E1957&lt;0,"inexhaustible",E1957-E37)</f>
        <v/>
      </c>
      <c r="F3301" s="98">
        <f>IF(F1957&lt;0,"inexhaustible",F1957-F37)</f>
        <v/>
      </c>
    </row>
    <row r="3302">
      <c r="C3302" s="13" t="n">
        <v>43</v>
      </c>
      <c r="D3302" s="98">
        <f>IF(D1958&lt;0,"inexhaustible",D1958-D38)</f>
        <v/>
      </c>
      <c r="E3302" s="98">
        <f>IF(E1958&lt;0,"inexhaustible",E1958-E38)</f>
        <v/>
      </c>
      <c r="F3302" s="98">
        <f>IF(F1958&lt;0,"inexhaustible",F1958-F38)</f>
        <v/>
      </c>
    </row>
    <row r="3303">
      <c r="C3303" s="13" t="n">
        <v>44</v>
      </c>
      <c r="D3303" s="98">
        <f>IF(D1959&lt;0,"inexhaustible",D1959-D39)</f>
        <v/>
      </c>
      <c r="E3303" s="98">
        <f>IF(E1959&lt;0,"inexhaustible",E1959-E39)</f>
        <v/>
      </c>
      <c r="F3303" s="98">
        <f>IF(F1959&lt;0,"inexhaustible",F1959-F39)</f>
        <v/>
      </c>
    </row>
    <row r="3304">
      <c r="C3304" s="13" t="n">
        <v>45</v>
      </c>
      <c r="D3304" s="98">
        <f>IF(D1960&lt;0,"inexhaustible",D1960-D40)</f>
        <v/>
      </c>
      <c r="E3304" s="98">
        <f>IF(E1960&lt;0,"inexhaustible",E1960-E40)</f>
        <v/>
      </c>
      <c r="F3304" s="98">
        <f>IF(F1960&lt;0,"inexhaustible",F1960-F40)</f>
        <v/>
      </c>
    </row>
    <row r="3305">
      <c r="C3305" s="13" t="n">
        <v>46</v>
      </c>
      <c r="D3305" s="98">
        <f>IF(D1961&lt;0,"inexhaustible",D1961-D41)</f>
        <v/>
      </c>
      <c r="E3305" s="98">
        <f>IF(E1961&lt;0,"inexhaustible",E1961-E41)</f>
        <v/>
      </c>
      <c r="F3305" s="98">
        <f>IF(F1961&lt;0,"inexhaustible",F1961-F41)</f>
        <v/>
      </c>
    </row>
    <row r="3306">
      <c r="C3306" s="13" t="n">
        <v>47</v>
      </c>
      <c r="D3306" s="98">
        <f>IF(D1962&lt;0,"inexhaustible",D1962-D42)</f>
        <v/>
      </c>
      <c r="E3306" s="98">
        <f>IF(E1962&lt;0,"inexhaustible",E1962-E42)</f>
        <v/>
      </c>
      <c r="F3306" s="98">
        <f>IF(F1962&lt;0,"inexhaustible",F1962-F42)</f>
        <v/>
      </c>
    </row>
    <row r="3307">
      <c r="C3307" s="13" t="n">
        <v>48</v>
      </c>
      <c r="D3307" s="98">
        <f>IF(D1963&lt;0,"inexhaustible",D1963-D43)</f>
        <v/>
      </c>
      <c r="E3307" s="98">
        <f>IF(E1963&lt;0,"inexhaustible",E1963-E43)</f>
        <v/>
      </c>
      <c r="F3307" s="98">
        <f>IF(F1963&lt;0,"inexhaustible",F1963-F43)</f>
        <v/>
      </c>
    </row>
    <row r="3308">
      <c r="C3308" s="13" t="n">
        <v>49</v>
      </c>
      <c r="D3308" s="98">
        <f>IF(D1964&lt;0,"inexhaustible",D1964-D44)</f>
        <v/>
      </c>
      <c r="E3308" s="98">
        <f>IF(E1964&lt;0,"inexhaustible",E1964-E44)</f>
        <v/>
      </c>
      <c r="F3308" s="98">
        <f>IF(F1964&lt;0,"inexhaustible",F1964-F44)</f>
        <v/>
      </c>
    </row>
    <row r="3309">
      <c r="C3309" s="13" t="n">
        <v>50</v>
      </c>
      <c r="D3309" s="98">
        <f>IF(D1965&lt;0,"inexhaustible",D1965-D45)</f>
        <v/>
      </c>
      <c r="E3309" s="98">
        <f>IF(E1965&lt;0,"inexhaustible",E1965-E45)</f>
        <v/>
      </c>
      <c r="F3309" s="98">
        <f>IF(F1965&lt;0,"inexhaustible",F1965-F45)</f>
        <v/>
      </c>
    </row>
    <row r="3310">
      <c r="C3310" s="13" t="n">
        <v>51</v>
      </c>
      <c r="D3310" s="98">
        <f>IF(D1966&lt;0,"inexhaustible",D1966-D46)</f>
        <v/>
      </c>
      <c r="E3310" s="98">
        <f>IF(E1966&lt;0,"inexhaustible",E1966-E46)</f>
        <v/>
      </c>
      <c r="F3310" s="98">
        <f>IF(F1966&lt;0,"inexhaustible",F1966-F46)</f>
        <v/>
      </c>
    </row>
    <row r="3311">
      <c r="C3311" s="13" t="n">
        <v>52</v>
      </c>
      <c r="D3311" s="98">
        <f>IF(D1967&lt;0,"inexhaustible",D1967-D47)</f>
        <v/>
      </c>
      <c r="E3311" s="98">
        <f>IF(E1967&lt;0,"inexhaustible",E1967-E47)</f>
        <v/>
      </c>
      <c r="F3311" s="98">
        <f>IF(F1967&lt;0,"inexhaustible",F1967-F47)</f>
        <v/>
      </c>
    </row>
    <row r="3312">
      <c r="C3312" s="13" t="n">
        <v>53</v>
      </c>
      <c r="D3312" s="98">
        <f>IF(D1968&lt;0,"inexhaustible",D1968-D48)</f>
        <v/>
      </c>
      <c r="E3312" s="98">
        <f>IF(E1968&lt;0,"inexhaustible",E1968-E48)</f>
        <v/>
      </c>
      <c r="F3312" s="98">
        <f>IF(F1968&lt;0,"inexhaustible",F1968-F48)</f>
        <v/>
      </c>
    </row>
    <row r="3313">
      <c r="C3313" s="13" t="n">
        <v>54</v>
      </c>
      <c r="D3313" s="98">
        <f>IF(D1969&lt;0,"inexhaustible",D1969-D49)</f>
        <v/>
      </c>
      <c r="E3313" s="98">
        <f>IF(E1969&lt;0,"inexhaustible",E1969-E49)</f>
        <v/>
      </c>
      <c r="F3313" s="98">
        <f>IF(F1969&lt;0,"inexhaustible",F1969-F49)</f>
        <v/>
      </c>
    </row>
    <row r="3314">
      <c r="C3314" s="13" t="n">
        <v>55</v>
      </c>
      <c r="D3314" s="98">
        <f>IF(D1970&lt;0,"inexhaustible",D1970-D50)</f>
        <v/>
      </c>
      <c r="E3314" s="98">
        <f>IF(E1970&lt;0,"inexhaustible",E1970-E50)</f>
        <v/>
      </c>
      <c r="F3314" s="98">
        <f>IF(F1970&lt;0,"inexhaustible",F1970-F50)</f>
        <v/>
      </c>
    </row>
    <row r="3315">
      <c r="C3315" s="13" t="n">
        <v>56</v>
      </c>
      <c r="D3315" s="98">
        <f>IF(D1971&lt;0,"inexhaustible",D1971-D51)</f>
        <v/>
      </c>
      <c r="E3315" s="98">
        <f>IF(E1971&lt;0,"inexhaustible",E1971-E51)</f>
        <v/>
      </c>
      <c r="F3315" s="98">
        <f>IF(F1971&lt;0,"inexhaustible",F1971-F51)</f>
        <v/>
      </c>
    </row>
    <row r="3316">
      <c r="C3316" s="13" t="n">
        <v>57</v>
      </c>
      <c r="D3316" s="98">
        <f>IF(D1972&lt;0,"inexhaustible",D1972-D52)</f>
        <v/>
      </c>
      <c r="E3316" s="98">
        <f>IF(E1972&lt;0,"inexhaustible",E1972-E52)</f>
        <v/>
      </c>
      <c r="F3316" s="98">
        <f>IF(F1972&lt;0,"inexhaustible",F1972-F52)</f>
        <v/>
      </c>
    </row>
    <row r="3317">
      <c r="C3317" s="13" t="n">
        <v>58</v>
      </c>
      <c r="D3317" s="98">
        <f>IF(D1973&lt;0,"inexhaustible",D1973-D53)</f>
        <v/>
      </c>
      <c r="E3317" s="98">
        <f>IF(E1973&lt;0,"inexhaustible",E1973-E53)</f>
        <v/>
      </c>
      <c r="F3317" s="98">
        <f>IF(F1973&lt;0,"inexhaustible",F1973-F53)</f>
        <v/>
      </c>
    </row>
    <row r="3318">
      <c r="C3318" s="13" t="n">
        <v>59</v>
      </c>
      <c r="D3318" s="98">
        <f>IF(D1974&lt;0,"inexhaustible",D1974-D54)</f>
        <v/>
      </c>
      <c r="E3318" s="98">
        <f>IF(E1974&lt;0,"inexhaustible",E1974-E54)</f>
        <v/>
      </c>
      <c r="F3318" s="98">
        <f>IF(F1974&lt;0,"inexhaustible",F1974-F54)</f>
        <v/>
      </c>
    </row>
    <row r="3319">
      <c r="C3319" s="13" t="n">
        <v>60</v>
      </c>
      <c r="D3319" s="98">
        <f>IF(D1975&lt;0,"inexhaustible",D1975-D55)</f>
        <v/>
      </c>
      <c r="E3319" s="98">
        <f>IF(E1975&lt;0,"inexhaustible",E1975-E55)</f>
        <v/>
      </c>
      <c r="F3319" s="98">
        <f>IF(F1975&lt;0,"inexhaustible",F1975-F55)</f>
        <v/>
      </c>
    </row>
    <row r="3320">
      <c r="C3320" s="13" t="n">
        <v>61</v>
      </c>
      <c r="D3320" s="98">
        <f>IF(D1976&lt;0,"inexhaustible",D1976-D56)</f>
        <v/>
      </c>
      <c r="E3320" s="98">
        <f>IF(E1976&lt;0,"inexhaustible",E1976-E56)</f>
        <v/>
      </c>
      <c r="F3320" s="98">
        <f>IF(F1976&lt;0,"inexhaustible",F1976-F56)</f>
        <v/>
      </c>
    </row>
    <row r="3321">
      <c r="C3321" s="13" t="n">
        <v>62</v>
      </c>
      <c r="D3321" s="98">
        <f>IF(D1977&lt;0,"inexhaustible",D1977-D57)</f>
        <v/>
      </c>
      <c r="E3321" s="98">
        <f>IF(E1977&lt;0,"inexhaustible",E1977-E57)</f>
        <v/>
      </c>
      <c r="F3321" s="98">
        <f>IF(F1977&lt;0,"inexhaustible",F1977-F57)</f>
        <v/>
      </c>
    </row>
    <row r="3322">
      <c r="C3322" s="13" t="n">
        <v>63</v>
      </c>
      <c r="D3322" s="98">
        <f>IF(D1978&lt;0,"inexhaustible",D1978-D58)</f>
        <v/>
      </c>
      <c r="E3322" s="98">
        <f>IF(E1978&lt;0,"inexhaustible",E1978-E58)</f>
        <v/>
      </c>
      <c r="F3322" s="98">
        <f>IF(F1978&lt;0,"inexhaustible",F1978-F58)</f>
        <v/>
      </c>
    </row>
    <row r="3323">
      <c r="C3323" s="13" t="n">
        <v>64</v>
      </c>
      <c r="D3323" s="98">
        <f>IF(D1979&lt;0,"inexhaustible",D1979-D59)</f>
        <v/>
      </c>
      <c r="E3323" s="98">
        <f>IF(E1979&lt;0,"inexhaustible",E1979-E59)</f>
        <v/>
      </c>
      <c r="F3323" s="98">
        <f>IF(F1979&lt;0,"inexhaustible",F1979-F59)</f>
        <v/>
      </c>
    </row>
    <row r="3324">
      <c r="C3324" s="13" t="n">
        <v>65</v>
      </c>
      <c r="D3324" s="98">
        <f>IF(D1980&lt;0,"inexhaustible",D1980-D60)</f>
        <v/>
      </c>
      <c r="E3324" s="98">
        <f>IF(E1980&lt;0,"inexhaustible",E1980-E60)</f>
        <v/>
      </c>
      <c r="F3324" s="98">
        <f>IF(F1980&lt;0,"inexhaustible",F1980-F60)</f>
        <v/>
      </c>
    </row>
    <row r="3325">
      <c r="C3325" s="13" t="n">
        <v>66</v>
      </c>
      <c r="D3325" s="98">
        <f>IF(D1981&lt;0,"inexhaustible",D1981-D61)</f>
        <v/>
      </c>
      <c r="E3325" s="98">
        <f>IF(E1981&lt;0,"inexhaustible",E1981-E61)</f>
        <v/>
      </c>
      <c r="F3325" s="98">
        <f>IF(F1981&lt;0,"inexhaustible",F1981-F61)</f>
        <v/>
      </c>
    </row>
    <row r="3326">
      <c r="C3326" s="13" t="n">
        <v>67</v>
      </c>
      <c r="D3326" s="98">
        <f>IF(D1982&lt;0,"inexhaustible",D1982-D62)</f>
        <v/>
      </c>
      <c r="E3326" s="98">
        <f>IF(E1982&lt;0,"inexhaustible",E1982-E62)</f>
        <v/>
      </c>
      <c r="F3326" s="98">
        <f>IF(F1982&lt;0,"inexhaustible",F1982-F62)</f>
        <v/>
      </c>
    </row>
    <row r="3327">
      <c r="C3327" s="13" t="n">
        <v>68</v>
      </c>
      <c r="D3327" s="98">
        <f>IF(D1983&lt;0,"inexhaustible",D1983-D63)</f>
        <v/>
      </c>
      <c r="E3327" s="98">
        <f>IF(E1983&lt;0,"inexhaustible",E1983-E63)</f>
        <v/>
      </c>
      <c r="F3327" s="98">
        <f>IF(F1983&lt;0,"inexhaustible",F1983-F63)</f>
        <v/>
      </c>
    </row>
    <row r="3328">
      <c r="C3328" s="13" t="n">
        <v>69</v>
      </c>
      <c r="D3328" s="98">
        <f>IF(D1984&lt;0,"inexhaustible",D1984-D64)</f>
        <v/>
      </c>
      <c r="E3328" s="98">
        <f>IF(E1984&lt;0,"inexhaustible",E1984-E64)</f>
        <v/>
      </c>
      <c r="F3328" s="98">
        <f>IF(F1984&lt;0,"inexhaustible",F1984-F64)</f>
        <v/>
      </c>
    </row>
    <row r="3329">
      <c r="C3329" s="13" t="n">
        <v>70</v>
      </c>
      <c r="D3329" s="98">
        <f>IF(D1985&lt;0,"inexhaustible",D1985-D65)</f>
        <v/>
      </c>
      <c r="E3329" s="98">
        <f>IF(E1985&lt;0,"inexhaustible",E1985-E65)</f>
        <v/>
      </c>
      <c r="F3329" s="98">
        <f>IF(F1985&lt;0,"inexhaustible",F1985-F65)</f>
        <v/>
      </c>
    </row>
    <row r="3330">
      <c r="C3330" s="13" t="n">
        <v>71</v>
      </c>
      <c r="D3330" s="98">
        <f>IF(D1986&lt;0,"inexhaustible",D1986-D66)</f>
        <v/>
      </c>
      <c r="E3330" s="98">
        <f>IF(E1986&lt;0,"inexhaustible",E1986-E66)</f>
        <v/>
      </c>
      <c r="F3330" s="98">
        <f>IF(F1986&lt;0,"inexhaustible",F1986-F66)</f>
        <v/>
      </c>
    </row>
    <row r="3331">
      <c r="C3331" s="13" t="n">
        <v>72</v>
      </c>
      <c r="D3331" s="98">
        <f>IF(D1987&lt;0,"inexhaustible",D1987-D67)</f>
        <v/>
      </c>
      <c r="E3331" s="98">
        <f>IF(E1987&lt;0,"inexhaustible",E1987-E67)</f>
        <v/>
      </c>
      <c r="F3331" s="98">
        <f>IF(F1987&lt;0,"inexhaustible",F1987-F67)</f>
        <v/>
      </c>
    </row>
    <row r="3332">
      <c r="C3332" s="13" t="n">
        <v>73</v>
      </c>
      <c r="D3332" s="98">
        <f>IF(D1988&lt;0,"inexhaustible",D1988-D68)</f>
        <v/>
      </c>
      <c r="E3332" s="98">
        <f>IF(E1988&lt;0,"inexhaustible",E1988-E68)</f>
        <v/>
      </c>
      <c r="F3332" s="98">
        <f>IF(F1988&lt;0,"inexhaustible",F1988-F68)</f>
        <v/>
      </c>
    </row>
    <row r="3333">
      <c r="C3333" s="13" t="n">
        <v>74</v>
      </c>
      <c r="D3333" s="98">
        <f>IF(D1989&lt;0,"inexhaustible",D1989-D69)</f>
        <v/>
      </c>
      <c r="E3333" s="98">
        <f>IF(E1989&lt;0,"inexhaustible",E1989-E69)</f>
        <v/>
      </c>
      <c r="F3333" s="98">
        <f>IF(F1989&lt;0,"inexhaustible",F1989-F69)</f>
        <v/>
      </c>
    </row>
    <row r="3334">
      <c r="C3334" s="13" t="n">
        <v>75</v>
      </c>
      <c r="D3334" s="98">
        <f>IF(D1990&lt;0,"inexhaustible",D1990-D70)</f>
        <v/>
      </c>
      <c r="E3334" s="98">
        <f>IF(E1990&lt;0,"inexhaustible",E1990-E70)</f>
        <v/>
      </c>
      <c r="F3334" s="98">
        <f>IF(F1990&lt;0,"inexhaustible",F1990-F70)</f>
        <v/>
      </c>
    </row>
    <row r="3335">
      <c r="C3335" s="13" t="n">
        <v>76</v>
      </c>
      <c r="D3335" s="98">
        <f>IF(D1991&lt;0,"inexhaustible",D1991-D71)</f>
        <v/>
      </c>
      <c r="E3335" s="98">
        <f>IF(E1991&lt;0,"inexhaustible",E1991-E71)</f>
        <v/>
      </c>
      <c r="F3335" s="98">
        <f>IF(F1991&lt;0,"inexhaustible",F1991-F71)</f>
        <v/>
      </c>
    </row>
    <row r="3336">
      <c r="C3336" s="13" t="n">
        <v>77</v>
      </c>
      <c r="D3336" s="98">
        <f>IF(D1992&lt;0,"inexhaustible",D1992-D72)</f>
        <v/>
      </c>
      <c r="E3336" s="98">
        <f>IF(E1992&lt;0,"inexhaustible",E1992-E72)</f>
        <v/>
      </c>
      <c r="F3336" s="98">
        <f>IF(F1992&lt;0,"inexhaustible",F1992-F72)</f>
        <v/>
      </c>
    </row>
    <row r="3337">
      <c r="C3337" s="13" t="n">
        <v>78</v>
      </c>
      <c r="D3337" s="98">
        <f>IF(D1993&lt;0,"inexhaustible",D1993-D73)</f>
        <v/>
      </c>
      <c r="E3337" s="98">
        <f>IF(E1993&lt;0,"inexhaustible",E1993-E73)</f>
        <v/>
      </c>
      <c r="F3337" s="98">
        <f>IF(F1993&lt;0,"inexhaustible",F1993-F73)</f>
        <v/>
      </c>
    </row>
    <row r="3338">
      <c r="C3338" s="13" t="n">
        <v>79</v>
      </c>
      <c r="D3338" s="98">
        <f>IF(D1994&lt;0,"inexhaustible",D1994-D74)</f>
        <v/>
      </c>
      <c r="E3338" s="98">
        <f>IF(E1994&lt;0,"inexhaustible",E1994-E74)</f>
        <v/>
      </c>
      <c r="F3338" s="98">
        <f>IF(F1994&lt;0,"inexhaustible",F1994-F74)</f>
        <v/>
      </c>
    </row>
    <row r="3339">
      <c r="C3339" s="13" t="n">
        <v>80</v>
      </c>
      <c r="D3339" s="98">
        <f>IF(D1995&lt;0,"inexhaustible",D1995-D75)</f>
        <v/>
      </c>
      <c r="E3339" s="98">
        <f>IF(E1995&lt;0,"inexhaustible",E1995-E75)</f>
        <v/>
      </c>
      <c r="F3339" s="98">
        <f>IF(F1995&lt;0,"inexhaustible",F1995-F75)</f>
        <v/>
      </c>
    </row>
    <row r="3340">
      <c r="C3340" s="13" t="n">
        <v>81</v>
      </c>
      <c r="D3340" s="98">
        <f>IF(D1996&lt;0,"inexhaustible",D1996-D76)</f>
        <v/>
      </c>
      <c r="E3340" s="98">
        <f>IF(E1996&lt;0,"inexhaustible",E1996-E76)</f>
        <v/>
      </c>
      <c r="F3340" s="98">
        <f>IF(F1996&lt;0,"inexhaustible",F1996-F76)</f>
        <v/>
      </c>
    </row>
    <row r="3341">
      <c r="C3341" s="13" t="n">
        <v>82</v>
      </c>
      <c r="D3341" s="98">
        <f>IF(D1997&lt;0,"inexhaustible",D1997-D77)</f>
        <v/>
      </c>
      <c r="E3341" s="98">
        <f>IF(E1997&lt;0,"inexhaustible",E1997-E77)</f>
        <v/>
      </c>
      <c r="F3341" s="98">
        <f>IF(F1997&lt;0,"inexhaustible",F1997-F77)</f>
        <v/>
      </c>
    </row>
    <row r="3342">
      <c r="C3342" s="13" t="n">
        <v>83</v>
      </c>
      <c r="D3342" s="98">
        <f>IF(D1998&lt;0,"inexhaustible",D1998-D78)</f>
        <v/>
      </c>
      <c r="E3342" s="98">
        <f>IF(E1998&lt;0,"inexhaustible",E1998-E78)</f>
        <v/>
      </c>
      <c r="F3342" s="98">
        <f>IF(F1998&lt;0,"inexhaustible",F1998-F78)</f>
        <v/>
      </c>
    </row>
    <row r="3343">
      <c r="C3343" s="13" t="n">
        <v>84</v>
      </c>
      <c r="D3343" s="98">
        <f>IF(D1999&lt;0,"inexhaustible",D1999-D79)</f>
        <v/>
      </c>
      <c r="E3343" s="98">
        <f>IF(E1999&lt;0,"inexhaustible",E1999-E79)</f>
        <v/>
      </c>
      <c r="F3343" s="98">
        <f>IF(F1999&lt;0,"inexhaustible",F1999-F79)</f>
        <v/>
      </c>
    </row>
    <row r="3344">
      <c r="C3344" s="13" t="n">
        <v>85</v>
      </c>
      <c r="D3344" s="98">
        <f>IF(D2000&lt;0,"inexhaustible",D2000-D80)</f>
        <v/>
      </c>
      <c r="E3344" s="98">
        <f>IF(E2000&lt;0,"inexhaustible",E2000-E80)</f>
        <v/>
      </c>
      <c r="F3344" s="98">
        <f>IF(F2000&lt;0,"inexhaustible",F2000-F80)</f>
        <v/>
      </c>
    </row>
    <row r="3345">
      <c r="C3345" s="13" t="n">
        <v>86</v>
      </c>
      <c r="D3345" s="98">
        <f>IF(D2001&lt;0,"inexhaustible",D2001-D81)</f>
        <v/>
      </c>
      <c r="E3345" s="98">
        <f>IF(E2001&lt;0,"inexhaustible",E2001-E81)</f>
        <v/>
      </c>
      <c r="F3345" s="98">
        <f>IF(F2001&lt;0,"inexhaustible",F2001-F81)</f>
        <v/>
      </c>
    </row>
    <row r="3346">
      <c r="C3346" s="13" t="n">
        <v>87</v>
      </c>
      <c r="D3346" s="98">
        <f>IF(D2002&lt;0,"inexhaustible",D2002-D82)</f>
        <v/>
      </c>
      <c r="E3346" s="98">
        <f>IF(E2002&lt;0,"inexhaustible",E2002-E82)</f>
        <v/>
      </c>
      <c r="F3346" s="98">
        <f>IF(F2002&lt;0,"inexhaustible",F2002-F82)</f>
        <v/>
      </c>
    </row>
    <row r="3347">
      <c r="C3347" s="13" t="n">
        <v>88</v>
      </c>
      <c r="D3347" s="98">
        <f>IF(D2003&lt;0,"inexhaustible",D2003-D83)</f>
        <v/>
      </c>
      <c r="E3347" s="98">
        <f>IF(E2003&lt;0,"inexhaustible",E2003-E83)</f>
        <v/>
      </c>
      <c r="F3347" s="98">
        <f>IF(F2003&lt;0,"inexhaustible",F2003-F83)</f>
        <v/>
      </c>
    </row>
    <row r="3348">
      <c r="C3348" s="13" t="n">
        <v>89</v>
      </c>
      <c r="D3348" s="98">
        <f>IF(D2004&lt;0,"inexhaustible",D2004-D84)</f>
        <v/>
      </c>
      <c r="E3348" s="98">
        <f>IF(E2004&lt;0,"inexhaustible",E2004-E84)</f>
        <v/>
      </c>
      <c r="F3348" s="98">
        <f>IF(F2004&lt;0,"inexhaustible",F2004-F84)</f>
        <v/>
      </c>
    </row>
    <row r="3349">
      <c r="C3349" s="13" t="n">
        <v>90</v>
      </c>
      <c r="D3349" s="98">
        <f>IF(D2005&lt;0,"inexhaustible",D2005-D85)</f>
        <v/>
      </c>
      <c r="E3349" s="98">
        <f>IF(E2005&lt;0,"inexhaustible",E2005-E85)</f>
        <v/>
      </c>
      <c r="F3349" s="98">
        <f>IF(F2005&lt;0,"inexhaustible",F2005-F85)</f>
        <v/>
      </c>
    </row>
    <row r="3350">
      <c r="C3350" s="13" t="n">
        <v>91</v>
      </c>
      <c r="D3350" s="98">
        <f>IF(D2006&lt;0,"inexhaustible",D2006-D86)</f>
        <v/>
      </c>
      <c r="E3350" s="98">
        <f>IF(E2006&lt;0,"inexhaustible",E2006-E86)</f>
        <v/>
      </c>
      <c r="F3350" s="98">
        <f>IF(F2006&lt;0,"inexhaustible",F2006-F86)</f>
        <v/>
      </c>
    </row>
    <row r="3351">
      <c r="C3351" s="13" t="n">
        <v>92</v>
      </c>
      <c r="D3351" s="98">
        <f>IF(D2007&lt;0,"inexhaustible",D2007-D87)</f>
        <v/>
      </c>
      <c r="E3351" s="98">
        <f>IF(E2007&lt;0,"inexhaustible",E2007-E87)</f>
        <v/>
      </c>
      <c r="F3351" s="98">
        <f>IF(F2007&lt;0,"inexhaustible",F2007-F87)</f>
        <v/>
      </c>
    </row>
    <row r="3352">
      <c r="C3352" s="13" t="n">
        <v>93</v>
      </c>
      <c r="D3352" s="98">
        <f>IF(D2008&lt;0,"inexhaustible",D2008-D88)</f>
        <v/>
      </c>
      <c r="E3352" s="98">
        <f>IF(E2008&lt;0,"inexhaustible",E2008-E88)</f>
        <v/>
      </c>
      <c r="F3352" s="98">
        <f>IF(F2008&lt;0,"inexhaustible",F2008-F88)</f>
        <v/>
      </c>
    </row>
    <row r="3353">
      <c r="C3353" s="13" t="n">
        <v>94</v>
      </c>
      <c r="D3353" s="98">
        <f>IF(D2009&lt;0,"inexhaustible",D2009-D89)</f>
        <v/>
      </c>
      <c r="E3353" s="98">
        <f>IF(E2009&lt;0,"inexhaustible",E2009-E89)</f>
        <v/>
      </c>
      <c r="F3353" s="98">
        <f>IF(F2009&lt;0,"inexhaustible",F2009-F89)</f>
        <v/>
      </c>
    </row>
    <row r="3354">
      <c r="C3354" s="13" t="n">
        <v>95</v>
      </c>
      <c r="D3354" s="98">
        <f>IF(D2010&lt;0,"inexhaustible",D2010-D90)</f>
        <v/>
      </c>
      <c r="E3354" s="98">
        <f>IF(E2010&lt;0,"inexhaustible",E2010-E90)</f>
        <v/>
      </c>
      <c r="F3354" s="98">
        <f>IF(F2010&lt;0,"inexhaustible",F2010-F90)</f>
        <v/>
      </c>
    </row>
    <row r="3355">
      <c r="C3355" s="13" t="n">
        <v>96</v>
      </c>
      <c r="D3355" s="98">
        <f>IF(D2011&lt;0,"inexhaustible",D2011-D91)</f>
        <v/>
      </c>
      <c r="E3355" s="98">
        <f>IF(E2011&lt;0,"inexhaustible",E2011-E91)</f>
        <v/>
      </c>
      <c r="F3355" s="98">
        <f>IF(F2011&lt;0,"inexhaustible",F2011-F91)</f>
        <v/>
      </c>
    </row>
    <row r="3356">
      <c r="C3356" s="13" t="n">
        <v>97</v>
      </c>
      <c r="D3356" s="98">
        <f>IF(D2012&lt;0,"inexhaustible",D2012-D92)</f>
        <v/>
      </c>
      <c r="E3356" s="98">
        <f>IF(E2012&lt;0,"inexhaustible",E2012-E92)</f>
        <v/>
      </c>
      <c r="F3356" s="98">
        <f>IF(F2012&lt;0,"inexhaustible",F2012-F92)</f>
        <v/>
      </c>
    </row>
    <row r="3357">
      <c r="C3357" s="13" t="n">
        <v>98</v>
      </c>
      <c r="D3357" s="98">
        <f>IF(D2013&lt;0,"inexhaustible",D2013-D93)</f>
        <v/>
      </c>
      <c r="E3357" s="98">
        <f>IF(E2013&lt;0,"inexhaustible",E2013-E93)</f>
        <v/>
      </c>
      <c r="F3357" s="98">
        <f>IF(F2013&lt;0,"inexhaustible",F2013-F93)</f>
        <v/>
      </c>
    </row>
    <row r="3358">
      <c r="C3358" s="13" t="n">
        <v>99</v>
      </c>
      <c r="D3358" s="98">
        <f>IF(D2014&lt;0,"inexhaustible",D2014-D94)</f>
        <v/>
      </c>
      <c r="E3358" s="98">
        <f>IF(E2014&lt;0,"inexhaustible",E2014-E94)</f>
        <v/>
      </c>
      <c r="F3358" s="98">
        <f>IF(F2014&lt;0,"inexhaustible",F2014-F94)</f>
        <v/>
      </c>
    </row>
    <row r="3359">
      <c r="C3359" s="13" t="n">
        <v>100</v>
      </c>
      <c r="D3359" s="98">
        <f>IF(D2015&lt;0,"inexhaustible",D2015-D95)</f>
        <v/>
      </c>
      <c r="E3359" s="98">
        <f>IF(E2015&lt;0,"inexhaustible",E2015-E95)</f>
        <v/>
      </c>
      <c r="F3359" s="98">
        <f>IF(F2015&lt;0,"inexhaustible",F2015-F95)</f>
        <v/>
      </c>
    </row>
    <row r="3360">
      <c r="C3360" s="13" t="n">
        <v>101</v>
      </c>
      <c r="D3360" s="98">
        <f>IF(D2016&lt;0,"inexhaustible",D2016-D96)</f>
        <v/>
      </c>
      <c r="E3360" s="98">
        <f>IF(E2016&lt;0,"inexhaustible",E2016-E96)</f>
        <v/>
      </c>
      <c r="F3360" s="98">
        <f>IF(F2016&lt;0,"inexhaustible",F2016-F96)</f>
        <v/>
      </c>
    </row>
    <row r="3361">
      <c r="C3361" s="13" t="n">
        <v>102</v>
      </c>
      <c r="D3361" s="98">
        <f>IF(D2017&lt;0,"inexhaustible",D2017-D97)</f>
        <v/>
      </c>
      <c r="E3361" s="98">
        <f>IF(E2017&lt;0,"inexhaustible",E2017-E97)</f>
        <v/>
      </c>
      <c r="F3361" s="98">
        <f>IF(F2017&lt;0,"inexhaustible",F2017-F97)</f>
        <v/>
      </c>
    </row>
    <row r="3362">
      <c r="C3362" s="13" t="n">
        <v>103</v>
      </c>
      <c r="D3362" s="98">
        <f>IF(D2018&lt;0,"inexhaustible",D2018-D98)</f>
        <v/>
      </c>
      <c r="E3362" s="98">
        <f>IF(E2018&lt;0,"inexhaustible",E2018-E98)</f>
        <v/>
      </c>
      <c r="F3362" s="98">
        <f>IF(F2018&lt;0,"inexhaustible",F2018-F98)</f>
        <v/>
      </c>
    </row>
    <row r="3363">
      <c r="C3363" s="13" t="n">
        <v>104</v>
      </c>
      <c r="D3363" s="98">
        <f>IF(D2019&lt;0,"inexhaustible",D2019-D99)</f>
        <v/>
      </c>
      <c r="E3363" s="98">
        <f>IF(E2019&lt;0,"inexhaustible",E2019-E99)</f>
        <v/>
      </c>
      <c r="F3363" s="98">
        <f>IF(F2019&lt;0,"inexhaustible",F2019-F99)</f>
        <v/>
      </c>
    </row>
    <row r="3364">
      <c r="C3364" s="13" t="n">
        <v>105</v>
      </c>
      <c r="D3364" s="98">
        <f>IF(D2020&lt;0,"inexhaustible",D2020-D100)</f>
        <v/>
      </c>
      <c r="E3364" s="98">
        <f>IF(E2020&lt;0,"inexhaustible",E2020-E100)</f>
        <v/>
      </c>
      <c r="F3364" s="98">
        <f>IF(F2020&lt;0,"inexhaustible",F2020-F100)</f>
        <v/>
      </c>
    </row>
    <row r="3365">
      <c r="C3365" s="13" t="n">
        <v>106</v>
      </c>
      <c r="D3365" s="98">
        <f>IF(D2021&lt;0,"inexhaustible",D2021-D101)</f>
        <v/>
      </c>
      <c r="E3365" s="98">
        <f>IF(E2021&lt;0,"inexhaustible",E2021-E101)</f>
        <v/>
      </c>
      <c r="F3365" s="98">
        <f>IF(F2021&lt;0,"inexhaustible",F2021-F101)</f>
        <v/>
      </c>
    </row>
    <row r="3366">
      <c r="C3366" s="13" t="n">
        <v>107</v>
      </c>
      <c r="D3366" s="98">
        <f>IF(D2022&lt;0,"inexhaustible",D2022-D102)</f>
        <v/>
      </c>
      <c r="E3366" s="98">
        <f>IF(E2022&lt;0,"inexhaustible",E2022-E102)</f>
        <v/>
      </c>
      <c r="F3366" s="98">
        <f>IF(F2022&lt;0,"inexhaustible",F2022-F102)</f>
        <v/>
      </c>
    </row>
    <row r="3367">
      <c r="C3367" s="13" t="n">
        <v>108</v>
      </c>
      <c r="D3367" s="98">
        <f>IF(D2023&lt;0,"inexhaustible",D2023-D103)</f>
        <v/>
      </c>
      <c r="E3367" s="98">
        <f>IF(E2023&lt;0,"inexhaustible",E2023-E103)</f>
        <v/>
      </c>
      <c r="F3367" s="98">
        <f>IF(F2023&lt;0,"inexhaustible",F2023-F103)</f>
        <v/>
      </c>
    </row>
    <row r="3368">
      <c r="C3368" s="13" t="n">
        <v>109</v>
      </c>
      <c r="D3368" s="98">
        <f>IF(D2024&lt;0,"inexhaustible",D2024-D104)</f>
        <v/>
      </c>
      <c r="E3368" s="98">
        <f>IF(E2024&lt;0,"inexhaustible",E2024-E104)</f>
        <v/>
      </c>
      <c r="F3368" s="98">
        <f>IF(F2024&lt;0,"inexhaustible",F2024-F104)</f>
        <v/>
      </c>
    </row>
    <row r="3369">
      <c r="C3369" s="13" t="n">
        <v>110</v>
      </c>
      <c r="D3369" s="98">
        <f>IF(D2025&lt;0,"inexhaustible",D2025-D105)</f>
        <v/>
      </c>
      <c r="E3369" s="98">
        <f>IF(E2025&lt;0,"inexhaustible",E2025-E105)</f>
        <v/>
      </c>
      <c r="F3369" s="98">
        <f>IF(F2025&lt;0,"inexhaustible",F2025-F105)</f>
        <v/>
      </c>
    </row>
    <row r="3370">
      <c r="C3370" s="13" t="n">
        <v>111</v>
      </c>
      <c r="D3370" s="98">
        <f>IF(D2026&lt;0,"inexhaustible",D2026-D106)</f>
        <v/>
      </c>
      <c r="E3370" s="98">
        <f>IF(E2026&lt;0,"inexhaustible",E2026-E106)</f>
        <v/>
      </c>
      <c r="F3370" s="98">
        <f>IF(F2026&lt;0,"inexhaustible",F2026-F106)</f>
        <v/>
      </c>
    </row>
    <row r="3371">
      <c r="C3371" s="13" t="n">
        <v>112</v>
      </c>
      <c r="D3371" s="98">
        <f>IF(D2027&lt;0,"inexhaustible",D2027-D107)</f>
        <v/>
      </c>
      <c r="E3371" s="98">
        <f>IF(E2027&lt;0,"inexhaustible",E2027-E107)</f>
        <v/>
      </c>
      <c r="F3371" s="98">
        <f>IF(F2027&lt;0,"inexhaustible",F2027-F107)</f>
        <v/>
      </c>
    </row>
    <row r="3372">
      <c r="C3372" s="13" t="n">
        <v>113</v>
      </c>
      <c r="D3372" s="98">
        <f>IF(D2028&lt;0,"inexhaustible",D2028-D108)</f>
        <v/>
      </c>
      <c r="E3372" s="98">
        <f>IF(E2028&lt;0,"inexhaustible",E2028-E108)</f>
        <v/>
      </c>
      <c r="F3372" s="98">
        <f>IF(F2028&lt;0,"inexhaustible",F2028-F108)</f>
        <v/>
      </c>
    </row>
    <row r="3373">
      <c r="C3373" s="13" t="n">
        <v>114</v>
      </c>
      <c r="D3373" s="98">
        <f>IF(D2029&lt;0,"inexhaustible",D2029-D109)</f>
        <v/>
      </c>
      <c r="E3373" s="98">
        <f>IF(E2029&lt;0,"inexhaustible",E2029-E109)</f>
        <v/>
      </c>
      <c r="F3373" s="98">
        <f>IF(F2029&lt;0,"inexhaustible",F2029-F109)</f>
        <v/>
      </c>
    </row>
    <row r="3374">
      <c r="C3374" s="13" t="n">
        <v>115</v>
      </c>
      <c r="D3374" s="98">
        <f>IF(D2030&lt;0,"inexhaustible",D2030-D110)</f>
        <v/>
      </c>
      <c r="E3374" s="98">
        <f>IF(E2030&lt;0,"inexhaustible",E2030-E110)</f>
        <v/>
      </c>
      <c r="F3374" s="98">
        <f>IF(F2030&lt;0,"inexhaustible",F2030-F110)</f>
        <v/>
      </c>
    </row>
    <row r="3375">
      <c r="C3375" s="13" t="n">
        <v>116</v>
      </c>
      <c r="D3375" s="98">
        <f>IF(D2031&lt;0,"inexhaustible",D2031-D111)</f>
        <v/>
      </c>
      <c r="E3375" s="98">
        <f>IF(E2031&lt;0,"inexhaustible",E2031-E111)</f>
        <v/>
      </c>
      <c r="F3375" s="98">
        <f>IF(F2031&lt;0,"inexhaustible",F2031-F111)</f>
        <v/>
      </c>
    </row>
    <row r="3376">
      <c r="C3376" s="13" t="n">
        <v>117</v>
      </c>
      <c r="D3376" s="98">
        <f>IF(D2032&lt;0,"inexhaustible",D2032-D112)</f>
        <v/>
      </c>
      <c r="E3376" s="98">
        <f>IF(E2032&lt;0,"inexhaustible",E2032-E112)</f>
        <v/>
      </c>
      <c r="F3376" s="98">
        <f>IF(F2032&lt;0,"inexhaustible",F2032-F112)</f>
        <v/>
      </c>
    </row>
    <row r="3377">
      <c r="C3377" s="13" t="n">
        <v>118</v>
      </c>
      <c r="D3377" s="98">
        <f>IF(D2033&lt;0,"inexhaustible",D2033-D113)</f>
        <v/>
      </c>
      <c r="E3377" s="98">
        <f>IF(E2033&lt;0,"inexhaustible",E2033-E113)</f>
        <v/>
      </c>
      <c r="F3377" s="98">
        <f>IF(F2033&lt;0,"inexhaustible",F2033-F113)</f>
        <v/>
      </c>
    </row>
    <row r="3378">
      <c r="C3378" s="13" t="n">
        <v>119</v>
      </c>
      <c r="D3378" s="98">
        <f>IF(D2034&lt;0,"inexhaustible",D2034-D114)</f>
        <v/>
      </c>
      <c r="E3378" s="98">
        <f>IF(E2034&lt;0,"inexhaustible",E2034-E114)</f>
        <v/>
      </c>
      <c r="F3378" s="98">
        <f>IF(F2034&lt;0,"inexhaustible",F2034-F114)</f>
        <v/>
      </c>
    </row>
    <row r="3379">
      <c r="C3379" s="13" t="n">
        <v>120</v>
      </c>
      <c r="D3379" s="98">
        <f>IF(D2035&lt;0,"inexhaustible",D2035-D115)</f>
        <v/>
      </c>
      <c r="E3379" s="98">
        <f>IF(E2035&lt;0,"inexhaustible",E2035-E115)</f>
        <v/>
      </c>
      <c r="F3379" s="98">
        <f>IF(F2035&lt;0,"inexhaustible",F2035-F115)</f>
        <v/>
      </c>
    </row>
    <row r="3380">
      <c r="C3380" s="13" t="n">
        <v>121</v>
      </c>
      <c r="D3380" s="98">
        <f>IF(D2036&lt;0,"inexhaustible",D2036-D116)</f>
        <v/>
      </c>
      <c r="E3380" s="98">
        <f>IF(E2036&lt;0,"inexhaustible",E2036-E116)</f>
        <v/>
      </c>
      <c r="F3380" s="98">
        <f>IF(F2036&lt;0,"inexhaustible",F2036-F116)</f>
        <v/>
      </c>
    </row>
    <row r="3381">
      <c r="C3381" s="13" t="n">
        <v>122</v>
      </c>
      <c r="D3381" s="98">
        <f>IF(D2037&lt;0,"inexhaustible",D2037-D117)</f>
        <v/>
      </c>
      <c r="E3381" s="98">
        <f>IF(E2037&lt;0,"inexhaustible",E2037-E117)</f>
        <v/>
      </c>
      <c r="F3381" s="98">
        <f>IF(F2037&lt;0,"inexhaustible",F2037-F117)</f>
        <v/>
      </c>
    </row>
    <row r="3382">
      <c r="C3382" s="13" t="n">
        <v>123</v>
      </c>
      <c r="D3382" s="98">
        <f>IF(D2038&lt;0,"inexhaustible",D2038-D118)</f>
        <v/>
      </c>
      <c r="E3382" s="98">
        <f>IF(E2038&lt;0,"inexhaustible",E2038-E118)</f>
        <v/>
      </c>
      <c r="F3382" s="98">
        <f>IF(F2038&lt;0,"inexhaustible",F2038-F118)</f>
        <v/>
      </c>
    </row>
    <row r="3383">
      <c r="C3383" s="13" t="n">
        <v>124</v>
      </c>
      <c r="D3383" s="98">
        <f>IF(D2039&lt;0,"inexhaustible",D2039-D119)</f>
        <v/>
      </c>
      <c r="E3383" s="98">
        <f>IF(E2039&lt;0,"inexhaustible",E2039-E119)</f>
        <v/>
      </c>
      <c r="F3383" s="98">
        <f>IF(F2039&lt;0,"inexhaustible",F2039-F119)</f>
        <v/>
      </c>
    </row>
    <row r="3384">
      <c r="C3384" s="13" t="n">
        <v>125</v>
      </c>
      <c r="D3384" s="98">
        <f>IF(D2040&lt;0,"inexhaustible",D2040-D120)</f>
        <v/>
      </c>
      <c r="E3384" s="98">
        <f>IF(E2040&lt;0,"inexhaustible",E2040-E120)</f>
        <v/>
      </c>
      <c r="F3384" s="98">
        <f>IF(F2040&lt;0,"inexhaustible",F2040-F120)</f>
        <v/>
      </c>
    </row>
    <row r="3385">
      <c r="C3385" s="13" t="n">
        <v>126</v>
      </c>
      <c r="D3385" s="98">
        <f>IF(D2041&lt;0,"inexhaustible",D2041-D121)</f>
        <v/>
      </c>
      <c r="E3385" s="98">
        <f>IF(E2041&lt;0,"inexhaustible",E2041-E121)</f>
        <v/>
      </c>
      <c r="F3385" s="98">
        <f>IF(F2041&lt;0,"inexhaustible",F2041-F121)</f>
        <v/>
      </c>
    </row>
    <row r="3386">
      <c r="C3386" s="13" t="n">
        <v>127</v>
      </c>
      <c r="D3386" s="98">
        <f>IF(D2042&lt;0,"inexhaustible",D2042-D122)</f>
        <v/>
      </c>
      <c r="E3386" s="98">
        <f>IF(E2042&lt;0,"inexhaustible",E2042-E122)</f>
        <v/>
      </c>
      <c r="F3386" s="98">
        <f>IF(F2042&lt;0,"inexhaustible",F2042-F122)</f>
        <v/>
      </c>
    </row>
    <row r="3387">
      <c r="C3387" s="13" t="n">
        <v>128</v>
      </c>
      <c r="D3387" s="98">
        <f>IF(D2043&lt;0,"inexhaustible",D2043-D123)</f>
        <v/>
      </c>
      <c r="E3387" s="98">
        <f>IF(E2043&lt;0,"inexhaustible",E2043-E123)</f>
        <v/>
      </c>
      <c r="F3387" s="98">
        <f>IF(F2043&lt;0,"inexhaustible",F2043-F123)</f>
        <v/>
      </c>
    </row>
    <row r="3388">
      <c r="C3388" s="13" t="n">
        <v>129</v>
      </c>
      <c r="D3388" s="98">
        <f>IF(D2044&lt;0,"inexhaustible",D2044-D124)</f>
        <v/>
      </c>
      <c r="E3388" s="98">
        <f>IF(E2044&lt;0,"inexhaustible",E2044-E124)</f>
        <v/>
      </c>
      <c r="F3388" s="98">
        <f>IF(F2044&lt;0,"inexhaustible",F2044-F124)</f>
        <v/>
      </c>
    </row>
    <row r="3389">
      <c r="C3389" s="13" t="n">
        <v>130</v>
      </c>
      <c r="D3389" s="98">
        <f>IF(D2045&lt;0,"inexhaustible",D2045-D125)</f>
        <v/>
      </c>
      <c r="E3389" s="98">
        <f>IF(E2045&lt;0,"inexhaustible",E2045-E125)</f>
        <v/>
      </c>
      <c r="F3389" s="98">
        <f>IF(F2045&lt;0,"inexhaustible",F2045-F125)</f>
        <v/>
      </c>
    </row>
    <row r="3390">
      <c r="C3390" s="13" t="n">
        <v>131</v>
      </c>
      <c r="D3390" s="98">
        <f>IF(D2046&lt;0,"inexhaustible",D2046-D126)</f>
        <v/>
      </c>
      <c r="E3390" s="98">
        <f>IF(E2046&lt;0,"inexhaustible",E2046-E126)</f>
        <v/>
      </c>
      <c r="F3390" s="98">
        <f>IF(F2046&lt;0,"inexhaustible",F2046-F126)</f>
        <v/>
      </c>
    </row>
    <row r="3391">
      <c r="C3391" s="13" t="n">
        <v>132</v>
      </c>
      <c r="D3391" s="98">
        <f>IF(D2047&lt;0,"inexhaustible",D2047-D127)</f>
        <v/>
      </c>
      <c r="E3391" s="98">
        <f>IF(E2047&lt;0,"inexhaustible",E2047-E127)</f>
        <v/>
      </c>
      <c r="F3391" s="98">
        <f>IF(F2047&lt;0,"inexhaustible",F2047-F127)</f>
        <v/>
      </c>
    </row>
    <row r="3392">
      <c r="C3392" s="13" t="n">
        <v>133</v>
      </c>
      <c r="D3392" s="98">
        <f>IF(D2048&lt;0,"inexhaustible",D2048-D128)</f>
        <v/>
      </c>
      <c r="E3392" s="98">
        <f>IF(E2048&lt;0,"inexhaustible",E2048-E128)</f>
        <v/>
      </c>
      <c r="F3392" s="98">
        <f>IF(F2048&lt;0,"inexhaustible",F2048-F128)</f>
        <v/>
      </c>
    </row>
    <row r="3393">
      <c r="C3393" s="13" t="n">
        <v>134</v>
      </c>
      <c r="D3393" s="98">
        <f>IF(D2049&lt;0,"inexhaustible",D2049-D129)</f>
        <v/>
      </c>
      <c r="E3393" s="98">
        <f>IF(E2049&lt;0,"inexhaustible",E2049-E129)</f>
        <v/>
      </c>
      <c r="F3393" s="98">
        <f>IF(F2049&lt;0,"inexhaustible",F2049-F129)</f>
        <v/>
      </c>
    </row>
    <row r="3394">
      <c r="C3394" s="13" t="n">
        <v>135</v>
      </c>
      <c r="D3394" s="98">
        <f>IF(D2050&lt;0,"inexhaustible",D2050-D130)</f>
        <v/>
      </c>
      <c r="E3394" s="98">
        <f>IF(E2050&lt;0,"inexhaustible",E2050-E130)</f>
        <v/>
      </c>
      <c r="F3394" s="98">
        <f>IF(F2050&lt;0,"inexhaustible",F2050-F130)</f>
        <v/>
      </c>
    </row>
    <row r="3395">
      <c r="C3395" s="13" t="n">
        <v>136</v>
      </c>
      <c r="D3395" s="98">
        <f>IF(D2051&lt;0,"inexhaustible",D2051-D131)</f>
        <v/>
      </c>
      <c r="E3395" s="98">
        <f>IF(E2051&lt;0,"inexhaustible",E2051-E131)</f>
        <v/>
      </c>
      <c r="F3395" s="98">
        <f>IF(F2051&lt;0,"inexhaustible",F2051-F131)</f>
        <v/>
      </c>
    </row>
    <row r="3396">
      <c r="C3396" s="13" t="n">
        <v>137</v>
      </c>
      <c r="D3396" s="98">
        <f>IF(D2052&lt;0,"inexhaustible",D2052-D132)</f>
        <v/>
      </c>
      <c r="E3396" s="98">
        <f>IF(E2052&lt;0,"inexhaustible",E2052-E132)</f>
        <v/>
      </c>
      <c r="F3396" s="98">
        <f>IF(F2052&lt;0,"inexhaustible",F2052-F132)</f>
        <v/>
      </c>
    </row>
    <row r="3397">
      <c r="C3397" s="13" t="n">
        <v>138</v>
      </c>
      <c r="D3397" s="98">
        <f>IF(D2053&lt;0,"inexhaustible",D2053-D133)</f>
        <v/>
      </c>
      <c r="E3397" s="98">
        <f>IF(E2053&lt;0,"inexhaustible",E2053-E133)</f>
        <v/>
      </c>
      <c r="F3397" s="98">
        <f>IF(F2053&lt;0,"inexhaustible",F2053-F133)</f>
        <v/>
      </c>
    </row>
    <row r="3398">
      <c r="C3398" s="13" t="n">
        <v>139</v>
      </c>
      <c r="D3398" s="98">
        <f>IF(D2054&lt;0,"inexhaustible",D2054-D134)</f>
        <v/>
      </c>
      <c r="E3398" s="98">
        <f>IF(E2054&lt;0,"inexhaustible",E2054-E134)</f>
        <v/>
      </c>
      <c r="F3398" s="98">
        <f>IF(F2054&lt;0,"inexhaustible",F2054-F134)</f>
        <v/>
      </c>
    </row>
    <row r="3399">
      <c r="C3399" s="13" t="n">
        <v>140</v>
      </c>
      <c r="D3399" s="98">
        <f>IF(D2055&lt;0,"inexhaustible",D2055-D135)</f>
        <v/>
      </c>
      <c r="E3399" s="98">
        <f>IF(E2055&lt;0,"inexhaustible",E2055-E135)</f>
        <v/>
      </c>
      <c r="F3399" s="98">
        <f>IF(F2055&lt;0,"inexhaustible",F2055-F135)</f>
        <v/>
      </c>
    </row>
    <row r="3400">
      <c r="C3400" s="13" t="n">
        <v>141</v>
      </c>
      <c r="D3400" s="98">
        <f>IF(D2056&lt;0,"inexhaustible",D2056-D136)</f>
        <v/>
      </c>
      <c r="E3400" s="98">
        <f>IF(E2056&lt;0,"inexhaustible",E2056-E136)</f>
        <v/>
      </c>
      <c r="F3400" s="98">
        <f>IF(F2056&lt;0,"inexhaustible",F2056-F136)</f>
        <v/>
      </c>
    </row>
    <row r="3401">
      <c r="C3401" s="13" t="n">
        <v>142</v>
      </c>
      <c r="D3401" s="98">
        <f>IF(D2057&lt;0,"inexhaustible",D2057-D137)</f>
        <v/>
      </c>
      <c r="E3401" s="98">
        <f>IF(E2057&lt;0,"inexhaustible",E2057-E137)</f>
        <v/>
      </c>
      <c r="F3401" s="98">
        <f>IF(F2057&lt;0,"inexhaustible",F2057-F137)</f>
        <v/>
      </c>
    </row>
    <row r="3402">
      <c r="C3402" s="13" t="n">
        <v>143</v>
      </c>
      <c r="D3402" s="98">
        <f>IF(D2058&lt;0,"inexhaustible",D2058-D138)</f>
        <v/>
      </c>
      <c r="E3402" s="98">
        <f>IF(E2058&lt;0,"inexhaustible",E2058-E138)</f>
        <v/>
      </c>
      <c r="F3402" s="98">
        <f>IF(F2058&lt;0,"inexhaustible",F2058-F138)</f>
        <v/>
      </c>
    </row>
    <row r="3403">
      <c r="C3403" s="13" t="n">
        <v>144</v>
      </c>
      <c r="D3403" s="98">
        <f>IF(D2059&lt;0,"inexhaustible",D2059-D139)</f>
        <v/>
      </c>
      <c r="E3403" s="98">
        <f>IF(E2059&lt;0,"inexhaustible",E2059-E139)</f>
        <v/>
      </c>
      <c r="F3403" s="98">
        <f>IF(F2059&lt;0,"inexhaustible",F2059-F139)</f>
        <v/>
      </c>
    </row>
    <row r="3404">
      <c r="C3404" s="13" t="n">
        <v>145</v>
      </c>
      <c r="D3404" s="98">
        <f>IF(D2060&lt;0,"inexhaustible",D2060-D140)</f>
        <v/>
      </c>
      <c r="E3404" s="98">
        <f>IF(E2060&lt;0,"inexhaustible",E2060-E140)</f>
        <v/>
      </c>
      <c r="F3404" s="98">
        <f>IF(F2060&lt;0,"inexhaustible",F2060-F140)</f>
        <v/>
      </c>
    </row>
    <row r="3405">
      <c r="C3405" s="13" t="n">
        <v>146</v>
      </c>
      <c r="D3405" s="98">
        <f>IF(D2061&lt;0,"inexhaustible",D2061-D141)</f>
        <v/>
      </c>
      <c r="E3405" s="98">
        <f>IF(E2061&lt;0,"inexhaustible",E2061-E141)</f>
        <v/>
      </c>
      <c r="F3405" s="98">
        <f>IF(F2061&lt;0,"inexhaustible",F2061-F141)</f>
        <v/>
      </c>
    </row>
    <row r="3406">
      <c r="C3406" s="13" t="n">
        <v>147</v>
      </c>
      <c r="D3406" s="98">
        <f>IF(D2062&lt;0,"inexhaustible",D2062-D142)</f>
        <v/>
      </c>
      <c r="E3406" s="98">
        <f>IF(E2062&lt;0,"inexhaustible",E2062-E142)</f>
        <v/>
      </c>
      <c r="F3406" s="98">
        <f>IF(F2062&lt;0,"inexhaustible",F2062-F142)</f>
        <v/>
      </c>
    </row>
    <row r="3407">
      <c r="C3407" s="13" t="n">
        <v>148</v>
      </c>
      <c r="D3407" s="98">
        <f>IF(D2063&lt;0,"inexhaustible",D2063-D143)</f>
        <v/>
      </c>
      <c r="E3407" s="98">
        <f>IF(E2063&lt;0,"inexhaustible",E2063-E143)</f>
        <v/>
      </c>
      <c r="F3407" s="98">
        <f>IF(F2063&lt;0,"inexhaustible",F2063-F143)</f>
        <v/>
      </c>
    </row>
    <row r="3408">
      <c r="C3408" s="13" t="n">
        <v>149</v>
      </c>
      <c r="D3408" s="98">
        <f>IF(D2064&lt;0,"inexhaustible",D2064-D144)</f>
        <v/>
      </c>
      <c r="E3408" s="98">
        <f>IF(E2064&lt;0,"inexhaustible",E2064-E144)</f>
        <v/>
      </c>
      <c r="F3408" s="98">
        <f>IF(F2064&lt;0,"inexhaustible",F2064-F144)</f>
        <v/>
      </c>
    </row>
    <row r="3409">
      <c r="C3409" s="13" t="n">
        <v>150</v>
      </c>
      <c r="D3409" s="98">
        <f>IF(D2065&lt;0,"inexhaustible",D2065-D145)</f>
        <v/>
      </c>
      <c r="E3409" s="98">
        <f>IF(E2065&lt;0,"inexhaustible",E2065-E145)</f>
        <v/>
      </c>
      <c r="F3409" s="98">
        <f>IF(F2065&lt;0,"inexhaustible",F2065-F145)</f>
        <v/>
      </c>
    </row>
    <row r="3410">
      <c r="C3410" s="13" t="n">
        <v>151</v>
      </c>
      <c r="D3410" s="98">
        <f>IF(D2066&lt;0,"inexhaustible",D2066-D146)</f>
        <v/>
      </c>
      <c r="E3410" s="98">
        <f>IF(E2066&lt;0,"inexhaustible",E2066-E146)</f>
        <v/>
      </c>
      <c r="F3410" s="98">
        <f>IF(F2066&lt;0,"inexhaustible",F2066-F146)</f>
        <v/>
      </c>
    </row>
    <row r="3411">
      <c r="C3411" s="13" t="n">
        <v>152</v>
      </c>
      <c r="D3411" s="98">
        <f>IF(D2067&lt;0,"inexhaustible",D2067-D147)</f>
        <v/>
      </c>
      <c r="E3411" s="98">
        <f>IF(E2067&lt;0,"inexhaustible",E2067-E147)</f>
        <v/>
      </c>
      <c r="F3411" s="98">
        <f>IF(F2067&lt;0,"inexhaustible",F2067-F147)</f>
        <v/>
      </c>
    </row>
    <row r="3412">
      <c r="C3412" s="13" t="n">
        <v>153</v>
      </c>
      <c r="D3412" s="98">
        <f>IF(D2068&lt;0,"inexhaustible",D2068-D148)</f>
        <v/>
      </c>
      <c r="E3412" s="98">
        <f>IF(E2068&lt;0,"inexhaustible",E2068-E148)</f>
        <v/>
      </c>
      <c r="F3412" s="98">
        <f>IF(F2068&lt;0,"inexhaustible",F2068-F148)</f>
        <v/>
      </c>
    </row>
    <row r="3413">
      <c r="C3413" s="13" t="n">
        <v>154</v>
      </c>
      <c r="D3413" s="98">
        <f>IF(D2069&lt;0,"inexhaustible",D2069-D149)</f>
        <v/>
      </c>
      <c r="E3413" s="98">
        <f>IF(E2069&lt;0,"inexhaustible",E2069-E149)</f>
        <v/>
      </c>
      <c r="F3413" s="98">
        <f>IF(F2069&lt;0,"inexhaustible",F2069-F149)</f>
        <v/>
      </c>
    </row>
    <row r="3414">
      <c r="C3414" s="13" t="n">
        <v>155</v>
      </c>
      <c r="D3414" s="98">
        <f>IF(D2070&lt;0,"inexhaustible",D2070-D150)</f>
        <v/>
      </c>
      <c r="E3414" s="98">
        <f>IF(E2070&lt;0,"inexhaustible",E2070-E150)</f>
        <v/>
      </c>
      <c r="F3414" s="98">
        <f>IF(F2070&lt;0,"inexhaustible",F2070-F150)</f>
        <v/>
      </c>
    </row>
    <row r="3415">
      <c r="C3415" s="13" t="n">
        <v>156</v>
      </c>
      <c r="D3415" s="98">
        <f>IF(D2071&lt;0,"inexhaustible",D2071-D151)</f>
        <v/>
      </c>
      <c r="E3415" s="98">
        <f>IF(E2071&lt;0,"inexhaustible",E2071-E151)</f>
        <v/>
      </c>
      <c r="F3415" s="98">
        <f>IF(F2071&lt;0,"inexhaustible",F2071-F151)</f>
        <v/>
      </c>
    </row>
    <row r="3416">
      <c r="C3416" s="13" t="n">
        <v>157</v>
      </c>
      <c r="D3416" s="98">
        <f>IF(D2072&lt;0,"inexhaustible",D2072-D152)</f>
        <v/>
      </c>
      <c r="E3416" s="98">
        <f>IF(E2072&lt;0,"inexhaustible",E2072-E152)</f>
        <v/>
      </c>
      <c r="F3416" s="98">
        <f>IF(F2072&lt;0,"inexhaustible",F2072-F152)</f>
        <v/>
      </c>
    </row>
    <row r="3417">
      <c r="C3417" s="13" t="n">
        <v>158</v>
      </c>
      <c r="D3417" s="98">
        <f>IF(D2073&lt;0,"inexhaustible",D2073-D153)</f>
        <v/>
      </c>
      <c r="E3417" s="98">
        <f>IF(E2073&lt;0,"inexhaustible",E2073-E153)</f>
        <v/>
      </c>
      <c r="F3417" s="98">
        <f>IF(F2073&lt;0,"inexhaustible",F2073-F153)</f>
        <v/>
      </c>
    </row>
    <row r="3418">
      <c r="C3418" s="13" t="n">
        <v>159</v>
      </c>
      <c r="D3418" s="98">
        <f>IF(D2074&lt;0,"inexhaustible",D2074-D154)</f>
        <v/>
      </c>
      <c r="E3418" s="98">
        <f>IF(E2074&lt;0,"inexhaustible",E2074-E154)</f>
        <v/>
      </c>
      <c r="F3418" s="98">
        <f>IF(F2074&lt;0,"inexhaustible",F2074-F154)</f>
        <v/>
      </c>
    </row>
    <row r="3419">
      <c r="C3419" s="13" t="n">
        <v>160</v>
      </c>
      <c r="D3419" s="98">
        <f>IF(D2075&lt;0,"inexhaustible",D2075-D155)</f>
        <v/>
      </c>
      <c r="E3419" s="98">
        <f>IF(E2075&lt;0,"inexhaustible",E2075-E155)</f>
        <v/>
      </c>
      <c r="F3419" s="98">
        <f>IF(F2075&lt;0,"inexhaustible",F2075-F155)</f>
        <v/>
      </c>
    </row>
    <row r="3420">
      <c r="C3420" s="13" t="n">
        <v>161</v>
      </c>
      <c r="D3420" s="98">
        <f>IF(D2076&lt;0,"inexhaustible",D2076-D156)</f>
        <v/>
      </c>
      <c r="E3420" s="98">
        <f>IF(E2076&lt;0,"inexhaustible",E2076-E156)</f>
        <v/>
      </c>
      <c r="F3420" s="98">
        <f>IF(F2076&lt;0,"inexhaustible",F2076-F156)</f>
        <v/>
      </c>
    </row>
    <row r="3421">
      <c r="C3421" s="13" t="n">
        <v>162</v>
      </c>
      <c r="D3421" s="98">
        <f>IF(D2077&lt;0,"inexhaustible",D2077-D157)</f>
        <v/>
      </c>
      <c r="E3421" s="98">
        <f>IF(E2077&lt;0,"inexhaustible",E2077-E157)</f>
        <v/>
      </c>
      <c r="F3421" s="98">
        <f>IF(F2077&lt;0,"inexhaustible",F2077-F157)</f>
        <v/>
      </c>
    </row>
    <row r="3422">
      <c r="C3422" s="13" t="n">
        <v>163</v>
      </c>
      <c r="D3422" s="98">
        <f>IF(D2078&lt;0,"inexhaustible",D2078-D158)</f>
        <v/>
      </c>
      <c r="E3422" s="98">
        <f>IF(E2078&lt;0,"inexhaustible",E2078-E158)</f>
        <v/>
      </c>
      <c r="F3422" s="98">
        <f>IF(F2078&lt;0,"inexhaustible",F2078-F158)</f>
        <v/>
      </c>
    </row>
    <row r="3423">
      <c r="C3423" s="13" t="n">
        <v>164</v>
      </c>
      <c r="D3423" s="98">
        <f>IF(D2079&lt;0,"inexhaustible",D2079-D159)</f>
        <v/>
      </c>
      <c r="E3423" s="98">
        <f>IF(E2079&lt;0,"inexhaustible",E2079-E159)</f>
        <v/>
      </c>
      <c r="F3423" s="98">
        <f>IF(F2079&lt;0,"inexhaustible",F2079-F159)</f>
        <v/>
      </c>
    </row>
    <row r="3424">
      <c r="C3424" s="13" t="n">
        <v>165</v>
      </c>
      <c r="D3424" s="98">
        <f>IF(D2080&lt;0,"inexhaustible",D2080-D160)</f>
        <v/>
      </c>
      <c r="E3424" s="98">
        <f>IF(E2080&lt;0,"inexhaustible",E2080-E160)</f>
        <v/>
      </c>
      <c r="F3424" s="98">
        <f>IF(F2080&lt;0,"inexhaustible",F2080-F160)</f>
        <v/>
      </c>
    </row>
    <row r="3425">
      <c r="C3425" s="13" t="n">
        <v>166</v>
      </c>
      <c r="D3425" s="98">
        <f>IF(D2081&lt;0,"inexhaustible",D2081-D161)</f>
        <v/>
      </c>
      <c r="E3425" s="98">
        <f>IF(E2081&lt;0,"inexhaustible",E2081-E161)</f>
        <v/>
      </c>
      <c r="F3425" s="98">
        <f>IF(F2081&lt;0,"inexhaustible",F2081-F161)</f>
        <v/>
      </c>
    </row>
    <row r="3426">
      <c r="C3426" s="13" t="n">
        <v>167</v>
      </c>
      <c r="D3426" s="98">
        <f>IF(D2082&lt;0,"inexhaustible",D2082-D162)</f>
        <v/>
      </c>
      <c r="E3426" s="98">
        <f>IF(E2082&lt;0,"inexhaustible",E2082-E162)</f>
        <v/>
      </c>
      <c r="F3426" s="98">
        <f>IF(F2082&lt;0,"inexhaustible",F2082-F162)</f>
        <v/>
      </c>
    </row>
    <row r="3427">
      <c r="C3427" s="13" t="n">
        <v>168</v>
      </c>
      <c r="D3427" s="98">
        <f>IF(D2083&lt;0,"inexhaustible",D2083-D163)</f>
        <v/>
      </c>
      <c r="E3427" s="98">
        <f>IF(E2083&lt;0,"inexhaustible",E2083-E163)</f>
        <v/>
      </c>
      <c r="F3427" s="98">
        <f>IF(F2083&lt;0,"inexhaustible",F2083-F163)</f>
        <v/>
      </c>
    </row>
    <row r="3428">
      <c r="C3428" s="13" t="n">
        <v>169</v>
      </c>
      <c r="D3428" s="98">
        <f>IF(D2084&lt;0,"inexhaustible",D2084-D164)</f>
        <v/>
      </c>
      <c r="E3428" s="98">
        <f>IF(E2084&lt;0,"inexhaustible",E2084-E164)</f>
        <v/>
      </c>
      <c r="F3428" s="98">
        <f>IF(F2084&lt;0,"inexhaustible",F2084-F164)</f>
        <v/>
      </c>
    </row>
    <row r="3429">
      <c r="C3429" s="13" t="n">
        <v>170</v>
      </c>
      <c r="D3429" s="98">
        <f>IF(D2085&lt;0,"inexhaustible",D2085-D165)</f>
        <v/>
      </c>
      <c r="E3429" s="98">
        <f>IF(E2085&lt;0,"inexhaustible",E2085-E165)</f>
        <v/>
      </c>
      <c r="F3429" s="98">
        <f>IF(F2085&lt;0,"inexhaustible",F2085-F165)</f>
        <v/>
      </c>
    </row>
    <row r="3430">
      <c r="C3430" s="13" t="n">
        <v>171</v>
      </c>
      <c r="D3430" s="98">
        <f>IF(D2086&lt;0,"inexhaustible",D2086-D166)</f>
        <v/>
      </c>
      <c r="E3430" s="98">
        <f>IF(E2086&lt;0,"inexhaustible",E2086-E166)</f>
        <v/>
      </c>
      <c r="F3430" s="98">
        <f>IF(F2086&lt;0,"inexhaustible",F2086-F166)</f>
        <v/>
      </c>
    </row>
    <row r="3431">
      <c r="C3431" s="13" t="n">
        <v>172</v>
      </c>
      <c r="D3431" s="98">
        <f>IF(D2087&lt;0,"inexhaustible",D2087-D167)</f>
        <v/>
      </c>
      <c r="E3431" s="98">
        <f>IF(E2087&lt;0,"inexhaustible",E2087-E167)</f>
        <v/>
      </c>
      <c r="F3431" s="98">
        <f>IF(F2087&lt;0,"inexhaustible",F2087-F167)</f>
        <v/>
      </c>
    </row>
    <row r="3432">
      <c r="C3432" s="13" t="n">
        <v>173</v>
      </c>
      <c r="D3432" s="98">
        <f>IF(D2088&lt;0,"inexhaustible",D2088-D168)</f>
        <v/>
      </c>
      <c r="E3432" s="98">
        <f>IF(E2088&lt;0,"inexhaustible",E2088-E168)</f>
        <v/>
      </c>
      <c r="F3432" s="98">
        <f>IF(F2088&lt;0,"inexhaustible",F2088-F168)</f>
        <v/>
      </c>
    </row>
    <row r="3433">
      <c r="C3433" s="13" t="n">
        <v>174</v>
      </c>
      <c r="D3433" s="98">
        <f>IF(D2089&lt;0,"inexhaustible",D2089-D169)</f>
        <v/>
      </c>
      <c r="E3433" s="98">
        <f>IF(E2089&lt;0,"inexhaustible",E2089-E169)</f>
        <v/>
      </c>
      <c r="F3433" s="98">
        <f>IF(F2089&lt;0,"inexhaustible",F2089-F169)</f>
        <v/>
      </c>
    </row>
    <row r="3434">
      <c r="C3434" s="13" t="n">
        <v>175</v>
      </c>
      <c r="D3434" s="98">
        <f>IF(D2090&lt;0,"inexhaustible",D2090-D170)</f>
        <v/>
      </c>
      <c r="E3434" s="98">
        <f>IF(E2090&lt;0,"inexhaustible",E2090-E170)</f>
        <v/>
      </c>
      <c r="F3434" s="98">
        <f>IF(F2090&lt;0,"inexhaustible",F2090-F170)</f>
        <v/>
      </c>
    </row>
    <row r="3435">
      <c r="C3435" s="13" t="n">
        <v>176</v>
      </c>
      <c r="D3435" s="98">
        <f>IF(D2091&lt;0,"inexhaustible",D2091-D171)</f>
        <v/>
      </c>
      <c r="E3435" s="98">
        <f>IF(E2091&lt;0,"inexhaustible",E2091-E171)</f>
        <v/>
      </c>
      <c r="F3435" s="98">
        <f>IF(F2091&lt;0,"inexhaustible",F2091-F171)</f>
        <v/>
      </c>
    </row>
    <row r="3436">
      <c r="C3436" s="13" t="n">
        <v>177</v>
      </c>
      <c r="D3436" s="98">
        <f>IF(D2092&lt;0,"inexhaustible",D2092-D172)</f>
        <v/>
      </c>
      <c r="E3436" s="98">
        <f>IF(E2092&lt;0,"inexhaustible",E2092-E172)</f>
        <v/>
      </c>
      <c r="F3436" s="98">
        <f>IF(F2092&lt;0,"inexhaustible",F2092-F172)</f>
        <v/>
      </c>
    </row>
    <row r="3437">
      <c r="C3437" s="13" t="n">
        <v>178</v>
      </c>
      <c r="D3437" s="98">
        <f>IF(D2093&lt;0,"inexhaustible",D2093-D173)</f>
        <v/>
      </c>
      <c r="E3437" s="98">
        <f>IF(E2093&lt;0,"inexhaustible",E2093-E173)</f>
        <v/>
      </c>
      <c r="F3437" s="98">
        <f>IF(F2093&lt;0,"inexhaustible",F2093-F173)</f>
        <v/>
      </c>
    </row>
    <row r="3438">
      <c r="C3438" s="13" t="n">
        <v>179</v>
      </c>
      <c r="D3438" s="98">
        <f>IF(D2094&lt;0,"inexhaustible",D2094-D174)</f>
        <v/>
      </c>
      <c r="E3438" s="98">
        <f>IF(E2094&lt;0,"inexhaustible",E2094-E174)</f>
        <v/>
      </c>
      <c r="F3438" s="98">
        <f>IF(F2094&lt;0,"inexhaustible",F2094-F174)</f>
        <v/>
      </c>
    </row>
    <row r="3439">
      <c r="C3439" s="13" t="n">
        <v>180</v>
      </c>
      <c r="D3439" s="98">
        <f>IF(D2095&lt;0,"inexhaustible",D2095-D175)</f>
        <v/>
      </c>
      <c r="E3439" s="98">
        <f>IF(E2095&lt;0,"inexhaustible",E2095-E175)</f>
        <v/>
      </c>
      <c r="F3439" s="98">
        <f>IF(F2095&lt;0,"inexhaustible",F2095-F175)</f>
        <v/>
      </c>
    </row>
    <row r="3440">
      <c r="C3440" s="13" t="n">
        <v>181</v>
      </c>
      <c r="D3440" s="98">
        <f>IF(D2096&lt;0,"inexhaustible",D2096-D176)</f>
        <v/>
      </c>
      <c r="E3440" s="98">
        <f>IF(E2096&lt;0,"inexhaustible",E2096-E176)</f>
        <v/>
      </c>
      <c r="F3440" s="98">
        <f>IF(F2096&lt;0,"inexhaustible",F2096-F176)</f>
        <v/>
      </c>
    </row>
    <row r="3441">
      <c r="C3441" s="13" t="n">
        <v>182</v>
      </c>
      <c r="D3441" s="98">
        <f>IF(D2097&lt;0,"inexhaustible",D2097-D177)</f>
        <v/>
      </c>
      <c r="E3441" s="98">
        <f>IF(E2097&lt;0,"inexhaustible",E2097-E177)</f>
        <v/>
      </c>
      <c r="F3441" s="98">
        <f>IF(F2097&lt;0,"inexhaustible",F2097-F177)</f>
        <v/>
      </c>
    </row>
    <row r="3442">
      <c r="C3442" s="13" t="n">
        <v>183</v>
      </c>
      <c r="D3442" s="98">
        <f>IF(D2098&lt;0,"inexhaustible",D2098-D178)</f>
        <v/>
      </c>
      <c r="E3442" s="98">
        <f>IF(E2098&lt;0,"inexhaustible",E2098-E178)</f>
        <v/>
      </c>
      <c r="F3442" s="98">
        <f>IF(F2098&lt;0,"inexhaustible",F2098-F178)</f>
        <v/>
      </c>
    </row>
    <row r="3443">
      <c r="C3443" s="13" t="n">
        <v>184</v>
      </c>
      <c r="D3443" s="98">
        <f>IF(D2099&lt;0,"inexhaustible",D2099-D179)</f>
        <v/>
      </c>
      <c r="E3443" s="98">
        <f>IF(E2099&lt;0,"inexhaustible",E2099-E179)</f>
        <v/>
      </c>
      <c r="F3443" s="98">
        <f>IF(F2099&lt;0,"inexhaustible",F2099-F179)</f>
        <v/>
      </c>
    </row>
    <row r="3444">
      <c r="C3444" s="13" t="n">
        <v>185</v>
      </c>
      <c r="D3444" s="98">
        <f>IF(D2100&lt;0,"inexhaustible",D2100-D180)</f>
        <v/>
      </c>
      <c r="E3444" s="98">
        <f>IF(E2100&lt;0,"inexhaustible",E2100-E180)</f>
        <v/>
      </c>
      <c r="F3444" s="98">
        <f>IF(F2100&lt;0,"inexhaustible",F2100-F180)</f>
        <v/>
      </c>
    </row>
    <row r="3445">
      <c r="C3445" s="13" t="n">
        <v>186</v>
      </c>
      <c r="D3445" s="98">
        <f>IF(D2101&lt;0,"inexhaustible",D2101-D181)</f>
        <v/>
      </c>
      <c r="E3445" s="98">
        <f>IF(E2101&lt;0,"inexhaustible",E2101-E181)</f>
        <v/>
      </c>
      <c r="F3445" s="98">
        <f>IF(F2101&lt;0,"inexhaustible",F2101-F181)</f>
        <v/>
      </c>
    </row>
    <row r="3446">
      <c r="C3446" s="13" t="n">
        <v>187</v>
      </c>
      <c r="D3446" s="98">
        <f>IF(D2102&lt;0,"inexhaustible",D2102-D182)</f>
        <v/>
      </c>
      <c r="E3446" s="98">
        <f>IF(E2102&lt;0,"inexhaustible",E2102-E182)</f>
        <v/>
      </c>
      <c r="F3446" s="98">
        <f>IF(F2102&lt;0,"inexhaustible",F2102-F182)</f>
        <v/>
      </c>
    </row>
    <row r="3447">
      <c r="C3447" s="13" t="n">
        <v>188</v>
      </c>
      <c r="D3447" s="98">
        <f>IF(D2103&lt;0,"inexhaustible",D2103-D183)</f>
        <v/>
      </c>
      <c r="E3447" s="98">
        <f>IF(E2103&lt;0,"inexhaustible",E2103-E183)</f>
        <v/>
      </c>
      <c r="F3447" s="98">
        <f>IF(F2103&lt;0,"inexhaustible",F2103-F183)</f>
        <v/>
      </c>
      <c r="I3447" s="18" t="n"/>
      <c r="K3447" s="98" t="n"/>
    </row>
    <row r="3448">
      <c r="C3448" s="13" t="n">
        <v>189</v>
      </c>
      <c r="D3448" s="98">
        <f>IF(D2104&lt;0,"inexhaustible",D2104-D184)</f>
        <v/>
      </c>
      <c r="E3448" s="98">
        <f>IF(E2104&lt;0,"inexhaustible",E2104-E184)</f>
        <v/>
      </c>
      <c r="F3448" s="98">
        <f>IF(F2104&lt;0,"inexhaustible",F2104-F184)</f>
        <v/>
      </c>
      <c r="I3448" s="18" t="n"/>
      <c r="J3448" s="18" t="n"/>
      <c r="K3448" s="18" t="n"/>
    </row>
    <row r="3449">
      <c r="C3449" s="13" t="n">
        <v>190</v>
      </c>
      <c r="D3449" s="98">
        <f>IF(D2105&lt;0,"inexhaustible",D2105-D185)</f>
        <v/>
      </c>
      <c r="E3449" s="98">
        <f>IF(E2105&lt;0,"inexhaustible",E2105-E185)</f>
        <v/>
      </c>
      <c r="F3449" s="98">
        <f>IF(F2105&lt;0,"inexhaustible",F2105-F185)</f>
        <v/>
      </c>
      <c r="I3449" s="18" t="n"/>
      <c r="J3449" s="18" t="n"/>
      <c r="K3449" s="18" t="n"/>
    </row>
    <row r="3450">
      <c r="C3450" s="13" t="n">
        <v>191</v>
      </c>
      <c r="D3450" s="98">
        <f>IF(D2106&lt;0,"inexhaustible",D2106-D186)</f>
        <v/>
      </c>
      <c r="E3450" s="98">
        <f>IF(E2106&lt;0,"inexhaustible",E2106-E186)</f>
        <v/>
      </c>
      <c r="F3450" s="98">
        <f>IF(F2106&lt;0,"inexhaustible",F2106-F186)</f>
        <v/>
      </c>
    </row>
    <row r="3451">
      <c r="C3451" s="13" t="n">
        <v>192</v>
      </c>
      <c r="D3451" s="98">
        <f>IF(D2107&lt;0,"inexhaustible",D2107-D187)</f>
        <v/>
      </c>
      <c r="E3451" s="98">
        <f>IF(E2107&lt;0,"inexhaustible",E2107-E187)</f>
        <v/>
      </c>
      <c r="F3451" s="98">
        <f>IF(F2107&lt;0,"inexhaustible",F2107-F187)</f>
        <v/>
      </c>
    </row>
    <row r="3452">
      <c r="C3452" s="13" t="n">
        <v>193</v>
      </c>
      <c r="D3452" s="98">
        <f>IF(D2108&lt;0,"inexhaustible",D2108-D188)</f>
        <v/>
      </c>
      <c r="E3452" s="98">
        <f>IF(E2108&lt;0,"inexhaustible",E2108-E188)</f>
        <v/>
      </c>
      <c r="F3452" s="98">
        <f>IF(F2108&lt;0,"inexhaustible",F2108-F188)</f>
        <v/>
      </c>
    </row>
    <row r="3453">
      <c r="C3453" s="13" t="n">
        <v>194</v>
      </c>
      <c r="D3453" s="98">
        <f>IF(D2109&lt;0,"inexhaustible",D2109-D189)</f>
        <v/>
      </c>
      <c r="E3453" s="98">
        <f>IF(E2109&lt;0,"inexhaustible",E2109-E189)</f>
        <v/>
      </c>
      <c r="F3453" s="98">
        <f>IF(F2109&lt;0,"inexhaustible",F2109-F189)</f>
        <v/>
      </c>
      <c r="I3453" s="18" t="n"/>
      <c r="K3453" s="48" t="n"/>
    </row>
    <row r="3454">
      <c r="C3454" s="13" t="n">
        <v>195</v>
      </c>
      <c r="D3454" s="98">
        <f>IF(D2110&lt;0,"inexhaustible",D2110-D190)</f>
        <v/>
      </c>
      <c r="E3454" s="98">
        <f>IF(E2110&lt;0,"inexhaustible",E2110-E190)</f>
        <v/>
      </c>
      <c r="F3454" s="98">
        <f>IF(F2110&lt;0,"inexhaustible",F2110-F190)</f>
        <v/>
      </c>
      <c r="I3454" s="18" t="n"/>
      <c r="J3454" s="18" t="n"/>
      <c r="K3454" s="18" t="n"/>
    </row>
    <row r="3455">
      <c r="C3455" s="13" t="n">
        <v>196</v>
      </c>
      <c r="D3455" s="98">
        <f>IF(D2111&lt;0,"inexhaustible",D2111-D191)</f>
        <v/>
      </c>
      <c r="E3455" s="98">
        <f>IF(E2111&lt;0,"inexhaustible",E2111-E191)</f>
        <v/>
      </c>
      <c r="F3455" s="98">
        <f>IF(F2111&lt;0,"inexhaustible",F2111-F191)</f>
        <v/>
      </c>
      <c r="I3455" s="18" t="n"/>
      <c r="J3455" s="18" t="n"/>
      <c r="K3455" s="18" t="n"/>
    </row>
    <row r="3456">
      <c r="C3456" s="13" t="n">
        <v>197</v>
      </c>
      <c r="D3456" s="98">
        <f>IF(D2112&lt;0,"inexhaustible",D2112-D192)</f>
        <v/>
      </c>
      <c r="E3456" s="98">
        <f>IF(E2112&lt;0,"inexhaustible",E2112-E192)</f>
        <v/>
      </c>
      <c r="F3456" s="98">
        <f>IF(F2112&lt;0,"inexhaustible",F2112-F192)</f>
        <v/>
      </c>
    </row>
    <row r="3457">
      <c r="C3457" s="13" t="n">
        <v>198</v>
      </c>
      <c r="D3457" s="98">
        <f>IF(D2113&lt;0,"inexhaustible",D2113-D193)</f>
        <v/>
      </c>
      <c r="E3457" s="98">
        <f>IF(E2113&lt;0,"inexhaustible",E2113-E193)</f>
        <v/>
      </c>
      <c r="F3457" s="98">
        <f>IF(F2113&lt;0,"inexhaustible",F2113-F193)</f>
        <v/>
      </c>
    </row>
    <row r="3459">
      <c r="B3459" s="67" t="inlineStr">
        <is>
          <t>Results</t>
        </is>
      </c>
      <c r="C3459" s="71" t="inlineStr">
        <is>
          <t>bOmega1r</t>
        </is>
      </c>
      <c r="D3459" s="13" t="n">
        <v>22</v>
      </c>
      <c r="E3459" s="13" t="n">
        <v>23</v>
      </c>
      <c r="F3459" s="13" t="n">
        <v>24</v>
      </c>
    </row>
    <row r="3460">
      <c r="B3460" s="18" t="n"/>
      <c r="C3460" s="13" t="n">
        <v>9</v>
      </c>
      <c r="D3460" s="72" t="n">
        <v>0</v>
      </c>
      <c r="E3460" s="72" t="n">
        <v>0</v>
      </c>
      <c r="F3460" s="72" t="n">
        <v>0</v>
      </c>
    </row>
    <row r="3461">
      <c r="B3461" s="18" t="n"/>
      <c r="C3461" s="13" t="n">
        <v>10</v>
      </c>
      <c r="D3461" s="72" t="n">
        <v>0</v>
      </c>
      <c r="E3461" s="72" t="n">
        <v>0</v>
      </c>
      <c r="F3461" s="72" t="n">
        <v>1</v>
      </c>
    </row>
    <row r="3462">
      <c r="C3462" s="13" t="n">
        <v>11</v>
      </c>
      <c r="D3462" s="72" t="n">
        <v>0</v>
      </c>
      <c r="E3462" s="72" t="n">
        <v>0</v>
      </c>
      <c r="F3462" s="72" t="n">
        <v>0</v>
      </c>
    </row>
    <row r="3463">
      <c r="C3463" s="13" t="n">
        <v>12</v>
      </c>
      <c r="D3463" s="72" t="n">
        <v>0</v>
      </c>
      <c r="E3463" s="72" t="n">
        <v>0</v>
      </c>
      <c r="F3463" s="72" t="n">
        <v>0</v>
      </c>
    </row>
    <row r="3464">
      <c r="C3464" s="13" t="n">
        <v>13</v>
      </c>
      <c r="D3464" s="72" t="n">
        <v>0</v>
      </c>
      <c r="E3464" s="72" t="n">
        <v>0</v>
      </c>
      <c r="F3464" s="72" t="n">
        <v>0</v>
      </c>
    </row>
    <row r="3465">
      <c r="C3465" s="13" t="n">
        <v>14</v>
      </c>
      <c r="D3465" s="72" t="n">
        <v>1</v>
      </c>
      <c r="E3465" s="72" t="n">
        <v>0</v>
      </c>
      <c r="F3465" s="72" t="n">
        <v>0</v>
      </c>
    </row>
    <row r="3466">
      <c r="C3466" s="13" t="n">
        <v>15</v>
      </c>
      <c r="D3466" s="72" t="n">
        <v>0</v>
      </c>
      <c r="E3466" s="72" t="n">
        <v>0</v>
      </c>
      <c r="F3466" s="72" t="n">
        <v>0</v>
      </c>
    </row>
    <row r="3467">
      <c r="C3467" s="13" t="n">
        <v>16</v>
      </c>
      <c r="D3467" s="72" t="n">
        <v>0</v>
      </c>
      <c r="E3467" s="72" t="n">
        <v>0</v>
      </c>
      <c r="F3467" s="72" t="n">
        <v>0</v>
      </c>
    </row>
    <row r="3468">
      <c r="C3468" s="13" t="n">
        <v>17</v>
      </c>
      <c r="D3468" s="72" t="n">
        <v>0</v>
      </c>
      <c r="E3468" s="72" t="n">
        <v>0</v>
      </c>
      <c r="F3468" s="72" t="n">
        <v>0</v>
      </c>
    </row>
    <row r="3469">
      <c r="C3469" s="13" t="n">
        <v>18</v>
      </c>
      <c r="D3469" s="72" t="n">
        <v>0</v>
      </c>
      <c r="E3469" s="72" t="n">
        <v>0</v>
      </c>
      <c r="F3469" s="72" t="n">
        <v>0</v>
      </c>
    </row>
    <row r="3470">
      <c r="C3470" s="13" t="n">
        <v>19</v>
      </c>
      <c r="D3470" s="72" t="n">
        <v>0</v>
      </c>
      <c r="E3470" s="72" t="n">
        <v>0</v>
      </c>
      <c r="F3470" s="72" t="n">
        <v>0</v>
      </c>
    </row>
    <row r="3471">
      <c r="C3471" s="13" t="n">
        <v>20</v>
      </c>
      <c r="D3471" s="72" t="n">
        <v>0</v>
      </c>
      <c r="E3471" s="72" t="n">
        <v>0</v>
      </c>
      <c r="F3471" s="72" t="n">
        <v>0</v>
      </c>
    </row>
    <row r="3472">
      <c r="C3472" s="13" t="n">
        <v>21</v>
      </c>
      <c r="D3472" s="72" t="n">
        <v>0</v>
      </c>
      <c r="E3472" s="72" t="n">
        <v>0</v>
      </c>
      <c r="F3472" s="72" t="n">
        <v>0</v>
      </c>
    </row>
    <row r="3473">
      <c r="C3473" s="13" t="n">
        <v>22</v>
      </c>
      <c r="D3473" s="72" t="n">
        <v>0</v>
      </c>
      <c r="E3473" s="72" t="n">
        <v>0</v>
      </c>
      <c r="F3473" s="72" t="n">
        <v>0</v>
      </c>
    </row>
    <row r="3474">
      <c r="C3474" s="13" t="n">
        <v>23</v>
      </c>
      <c r="D3474" s="72" t="n">
        <v>0</v>
      </c>
      <c r="E3474" s="72" t="n">
        <v>0</v>
      </c>
      <c r="F3474" s="72" t="n">
        <v>0</v>
      </c>
    </row>
    <row r="3475">
      <c r="C3475" s="13" t="n">
        <v>24</v>
      </c>
      <c r="D3475" s="72" t="n">
        <v>0</v>
      </c>
      <c r="E3475" s="72" t="n">
        <v>0</v>
      </c>
      <c r="F3475" s="72" t="n">
        <v>0</v>
      </c>
    </row>
    <row r="3476">
      <c r="C3476" s="13" t="n">
        <v>25</v>
      </c>
      <c r="D3476" s="72" t="n">
        <v>0</v>
      </c>
      <c r="E3476" s="72" t="n">
        <v>0</v>
      </c>
      <c r="F3476" s="72" t="n">
        <v>0</v>
      </c>
    </row>
    <row r="3477">
      <c r="C3477" s="13" t="n">
        <v>26</v>
      </c>
      <c r="D3477" s="72" t="n">
        <v>0</v>
      </c>
      <c r="E3477" s="72" t="n">
        <v>0</v>
      </c>
      <c r="F3477" s="72" t="n">
        <v>0</v>
      </c>
    </row>
    <row r="3478">
      <c r="C3478" s="13" t="n">
        <v>27</v>
      </c>
      <c r="D3478" s="72" t="n">
        <v>0</v>
      </c>
      <c r="E3478" s="72" t="n">
        <v>0</v>
      </c>
      <c r="F3478" s="72" t="n">
        <v>0</v>
      </c>
    </row>
    <row r="3479">
      <c r="C3479" s="13" t="n">
        <v>28</v>
      </c>
      <c r="D3479" s="72" t="n">
        <v>0</v>
      </c>
      <c r="E3479" s="72" t="n">
        <v>0</v>
      </c>
      <c r="F3479" s="72" t="n">
        <v>0</v>
      </c>
    </row>
    <row r="3480">
      <c r="C3480" s="13" t="n">
        <v>29</v>
      </c>
      <c r="D3480" s="72" t="n">
        <v>0</v>
      </c>
      <c r="E3480" s="72" t="n">
        <v>0</v>
      </c>
      <c r="F3480" s="72" t="n">
        <v>0</v>
      </c>
    </row>
    <row r="3481">
      <c r="C3481" s="13" t="n">
        <v>30</v>
      </c>
      <c r="D3481" s="72" t="n">
        <v>0</v>
      </c>
      <c r="E3481" s="72" t="n">
        <v>0</v>
      </c>
      <c r="F3481" s="72" t="n">
        <v>0</v>
      </c>
    </row>
    <row r="3482">
      <c r="C3482" s="13" t="n">
        <v>31</v>
      </c>
      <c r="D3482" s="72" t="n">
        <v>0</v>
      </c>
      <c r="E3482" s="72" t="n">
        <v>0</v>
      </c>
      <c r="F3482" s="72" t="n">
        <v>0</v>
      </c>
    </row>
    <row r="3483">
      <c r="C3483" s="13" t="n">
        <v>32</v>
      </c>
      <c r="D3483" s="72" t="n">
        <v>0</v>
      </c>
      <c r="E3483" s="72" t="n">
        <v>0</v>
      </c>
      <c r="F3483" s="72" t="n">
        <v>0</v>
      </c>
    </row>
    <row r="3484">
      <c r="C3484" s="13" t="n">
        <v>33</v>
      </c>
      <c r="D3484" s="72" t="n">
        <v>0</v>
      </c>
      <c r="E3484" s="72" t="n">
        <v>0</v>
      </c>
      <c r="F3484" s="72" t="n">
        <v>0</v>
      </c>
    </row>
    <row r="3485">
      <c r="C3485" s="13" t="n">
        <v>34</v>
      </c>
      <c r="D3485" s="72" t="n">
        <v>0</v>
      </c>
      <c r="E3485" s="72" t="n">
        <v>0</v>
      </c>
      <c r="F3485" s="72" t="n">
        <v>0</v>
      </c>
    </row>
    <row r="3486">
      <c r="C3486" s="13" t="n">
        <v>35</v>
      </c>
      <c r="D3486" s="72" t="n">
        <v>0</v>
      </c>
      <c r="E3486" s="72" t="n">
        <v>0</v>
      </c>
      <c r="F3486" s="72" t="n">
        <v>0</v>
      </c>
    </row>
    <row r="3487">
      <c r="C3487" s="13" t="n">
        <v>36</v>
      </c>
      <c r="D3487" s="72" t="n">
        <v>0</v>
      </c>
      <c r="E3487" s="72" t="n">
        <v>0</v>
      </c>
      <c r="F3487" s="72" t="n">
        <v>0</v>
      </c>
    </row>
    <row r="3488">
      <c r="C3488" s="13" t="n">
        <v>37</v>
      </c>
      <c r="D3488" s="72" t="n">
        <v>0</v>
      </c>
      <c r="E3488" s="72" t="n">
        <v>0</v>
      </c>
      <c r="F3488" s="72" t="n">
        <v>0</v>
      </c>
    </row>
    <row r="3489">
      <c r="C3489" s="13" t="n">
        <v>38</v>
      </c>
      <c r="D3489" s="72" t="n">
        <v>0</v>
      </c>
      <c r="E3489" s="72" t="n">
        <v>0</v>
      </c>
      <c r="F3489" s="72" t="n">
        <v>0</v>
      </c>
    </row>
    <row r="3490">
      <c r="C3490" s="13" t="n">
        <v>39</v>
      </c>
      <c r="D3490" s="72" t="n">
        <v>0</v>
      </c>
      <c r="E3490" s="72" t="n">
        <v>0</v>
      </c>
      <c r="F3490" s="72" t="n">
        <v>0</v>
      </c>
    </row>
    <row r="3491">
      <c r="C3491" s="13" t="n">
        <v>40</v>
      </c>
      <c r="D3491" s="72" t="n">
        <v>0</v>
      </c>
      <c r="E3491" s="72" t="n">
        <v>0</v>
      </c>
      <c r="F3491" s="72" t="n">
        <v>0</v>
      </c>
    </row>
    <row r="3492">
      <c r="C3492" s="13" t="n">
        <v>41</v>
      </c>
      <c r="D3492" s="72" t="n">
        <v>0</v>
      </c>
      <c r="E3492" s="72" t="n">
        <v>0</v>
      </c>
      <c r="F3492" s="72" t="n">
        <v>0</v>
      </c>
    </row>
    <row r="3493">
      <c r="C3493" s="13" t="n">
        <v>42</v>
      </c>
      <c r="D3493" s="72" t="n">
        <v>0</v>
      </c>
      <c r="E3493" s="72" t="n">
        <v>0</v>
      </c>
      <c r="F3493" s="72" t="n">
        <v>0</v>
      </c>
    </row>
    <row r="3494">
      <c r="C3494" s="13" t="n">
        <v>43</v>
      </c>
      <c r="D3494" s="72" t="n">
        <v>0</v>
      </c>
      <c r="E3494" s="72" t="n">
        <v>0</v>
      </c>
      <c r="F3494" s="72" t="n">
        <v>0</v>
      </c>
    </row>
    <row r="3495">
      <c r="C3495" s="13" t="n">
        <v>44</v>
      </c>
      <c r="D3495" s="72" t="n">
        <v>0</v>
      </c>
      <c r="E3495" s="72" t="n">
        <v>0</v>
      </c>
      <c r="F3495" s="72" t="n">
        <v>0</v>
      </c>
    </row>
    <row r="3496">
      <c r="C3496" s="13" t="n">
        <v>45</v>
      </c>
      <c r="D3496" s="72" t="n">
        <v>0</v>
      </c>
      <c r="E3496" s="72" t="n">
        <v>0</v>
      </c>
      <c r="F3496" s="72" t="n">
        <v>0</v>
      </c>
    </row>
    <row r="3497">
      <c r="C3497" s="13" t="n">
        <v>46</v>
      </c>
      <c r="D3497" s="72" t="n">
        <v>0</v>
      </c>
      <c r="E3497" s="72" t="n">
        <v>0</v>
      </c>
      <c r="F3497" s="72" t="n">
        <v>0</v>
      </c>
    </row>
    <row r="3498">
      <c r="C3498" s="13" t="n">
        <v>47</v>
      </c>
      <c r="D3498" s="72" t="n">
        <v>0</v>
      </c>
      <c r="E3498" s="72" t="n">
        <v>0</v>
      </c>
      <c r="F3498" s="72" t="n">
        <v>0</v>
      </c>
    </row>
    <row r="3499">
      <c r="C3499" s="13" t="n">
        <v>48</v>
      </c>
      <c r="D3499" s="72" t="n">
        <v>0</v>
      </c>
      <c r="E3499" s="72" t="n">
        <v>0</v>
      </c>
      <c r="F3499" s="72" t="n">
        <v>0</v>
      </c>
    </row>
    <row r="3500">
      <c r="C3500" s="13" t="n">
        <v>49</v>
      </c>
      <c r="D3500" s="72" t="n">
        <v>1</v>
      </c>
      <c r="E3500" s="72" t="n">
        <v>0</v>
      </c>
      <c r="F3500" s="72" t="n">
        <v>0</v>
      </c>
    </row>
    <row r="3501">
      <c r="C3501" s="13" t="n">
        <v>50</v>
      </c>
      <c r="D3501" s="72" t="n">
        <v>0</v>
      </c>
      <c r="E3501" s="72" t="n">
        <v>0</v>
      </c>
      <c r="F3501" s="72" t="n">
        <v>0</v>
      </c>
    </row>
    <row r="3502">
      <c r="C3502" s="13" t="n">
        <v>51</v>
      </c>
      <c r="D3502" s="72" t="n">
        <v>0</v>
      </c>
      <c r="E3502" s="72" t="n">
        <v>0</v>
      </c>
      <c r="F3502" s="72" t="n">
        <v>0</v>
      </c>
    </row>
    <row r="3503">
      <c r="C3503" s="13" t="n">
        <v>52</v>
      </c>
      <c r="D3503" s="72" t="n">
        <v>0</v>
      </c>
      <c r="E3503" s="72" t="n">
        <v>0</v>
      </c>
      <c r="F3503" s="72" t="n">
        <v>0</v>
      </c>
    </row>
    <row r="3504">
      <c r="C3504" s="13" t="n">
        <v>53</v>
      </c>
      <c r="D3504" s="72" t="n">
        <v>0</v>
      </c>
      <c r="E3504" s="72" t="n">
        <v>0</v>
      </c>
      <c r="F3504" s="72" t="n">
        <v>0</v>
      </c>
    </row>
    <row r="3505">
      <c r="C3505" s="13" t="n">
        <v>54</v>
      </c>
      <c r="D3505" s="72" t="n">
        <v>0</v>
      </c>
      <c r="E3505" s="72" t="n">
        <v>0</v>
      </c>
      <c r="F3505" s="72" t="n">
        <v>0</v>
      </c>
    </row>
    <row r="3506">
      <c r="C3506" s="13" t="n">
        <v>55</v>
      </c>
      <c r="D3506" s="72" t="n">
        <v>0</v>
      </c>
      <c r="E3506" s="72" t="n">
        <v>0</v>
      </c>
      <c r="F3506" s="72" t="n">
        <v>0</v>
      </c>
    </row>
    <row r="3507">
      <c r="C3507" s="13" t="n">
        <v>56</v>
      </c>
      <c r="D3507" s="72" t="n">
        <v>0</v>
      </c>
      <c r="E3507" s="72" t="n">
        <v>0</v>
      </c>
      <c r="F3507" s="72" t="n">
        <v>0</v>
      </c>
    </row>
    <row r="3508">
      <c r="C3508" s="13" t="n">
        <v>57</v>
      </c>
      <c r="D3508" s="72" t="n">
        <v>0</v>
      </c>
      <c r="E3508" s="72" t="n">
        <v>0</v>
      </c>
      <c r="F3508" s="72" t="n">
        <v>0</v>
      </c>
    </row>
    <row r="3509">
      <c r="C3509" s="13" t="n">
        <v>58</v>
      </c>
      <c r="D3509" s="72" t="n">
        <v>0</v>
      </c>
      <c r="E3509" s="72" t="n">
        <v>0</v>
      </c>
      <c r="F3509" s="72" t="n">
        <v>0</v>
      </c>
    </row>
    <row r="3510">
      <c r="C3510" s="13" t="n">
        <v>59</v>
      </c>
      <c r="D3510" s="72" t="n">
        <v>0</v>
      </c>
      <c r="E3510" s="72" t="n">
        <v>0</v>
      </c>
      <c r="F3510" s="72" t="n">
        <v>0</v>
      </c>
    </row>
    <row r="3511">
      <c r="C3511" s="13" t="n">
        <v>60</v>
      </c>
      <c r="D3511" s="72" t="n">
        <v>0</v>
      </c>
      <c r="E3511" s="72" t="n">
        <v>0</v>
      </c>
      <c r="F3511" s="72" t="n">
        <v>0</v>
      </c>
    </row>
    <row r="3512">
      <c r="C3512" s="13" t="n">
        <v>61</v>
      </c>
      <c r="D3512" s="72" t="n">
        <v>0</v>
      </c>
      <c r="E3512" s="72" t="n">
        <v>0</v>
      </c>
      <c r="F3512" s="72" t="n">
        <v>0</v>
      </c>
    </row>
    <row r="3513">
      <c r="C3513" s="13" t="n">
        <v>62</v>
      </c>
      <c r="D3513" s="72" t="n">
        <v>0</v>
      </c>
      <c r="E3513" s="72" t="n">
        <v>0</v>
      </c>
      <c r="F3513" s="72" t="n">
        <v>0</v>
      </c>
    </row>
    <row r="3514">
      <c r="C3514" s="13" t="n">
        <v>63</v>
      </c>
      <c r="D3514" s="72" t="n">
        <v>0</v>
      </c>
      <c r="E3514" s="72" t="n">
        <v>0</v>
      </c>
      <c r="F3514" s="72" t="n">
        <v>0</v>
      </c>
    </row>
    <row r="3515">
      <c r="C3515" s="13" t="n">
        <v>64</v>
      </c>
      <c r="D3515" s="72" t="n">
        <v>0</v>
      </c>
      <c r="E3515" s="72" t="n">
        <v>0</v>
      </c>
      <c r="F3515" s="72" t="n">
        <v>0</v>
      </c>
    </row>
    <row r="3516">
      <c r="C3516" s="13" t="n">
        <v>65</v>
      </c>
      <c r="D3516" s="72" t="n">
        <v>0</v>
      </c>
      <c r="E3516" s="72" t="n">
        <v>0</v>
      </c>
      <c r="F3516" s="72" t="n">
        <v>0</v>
      </c>
    </row>
    <row r="3517">
      <c r="C3517" s="13" t="n">
        <v>66</v>
      </c>
      <c r="D3517" s="72" t="n">
        <v>0</v>
      </c>
      <c r="E3517" s="72" t="n">
        <v>0</v>
      </c>
      <c r="F3517" s="72" t="n">
        <v>0</v>
      </c>
    </row>
    <row r="3518">
      <c r="C3518" s="13" t="n">
        <v>67</v>
      </c>
      <c r="D3518" s="72" t="n">
        <v>0</v>
      </c>
      <c r="E3518" s="72" t="n">
        <v>0</v>
      </c>
      <c r="F3518" s="72" t="n">
        <v>0</v>
      </c>
    </row>
    <row r="3519">
      <c r="C3519" s="13" t="n">
        <v>68</v>
      </c>
      <c r="D3519" s="72" t="n">
        <v>0</v>
      </c>
      <c r="E3519" s="72" t="n">
        <v>0</v>
      </c>
      <c r="F3519" s="72" t="n">
        <v>0</v>
      </c>
    </row>
    <row r="3520">
      <c r="C3520" s="13" t="n">
        <v>69</v>
      </c>
      <c r="D3520" s="72" t="n">
        <v>0</v>
      </c>
      <c r="E3520" s="72" t="n">
        <v>0</v>
      </c>
      <c r="F3520" s="72" t="n">
        <v>0</v>
      </c>
    </row>
    <row r="3521">
      <c r="C3521" s="13" t="n">
        <v>70</v>
      </c>
      <c r="D3521" s="72" t="n">
        <v>0</v>
      </c>
      <c r="E3521" s="72" t="n">
        <v>0</v>
      </c>
      <c r="F3521" s="72" t="n">
        <v>0</v>
      </c>
    </row>
    <row r="3522">
      <c r="C3522" s="13" t="n">
        <v>71</v>
      </c>
      <c r="D3522" s="72" t="n">
        <v>0</v>
      </c>
      <c r="E3522" s="72" t="n">
        <v>0</v>
      </c>
      <c r="F3522" s="72" t="n">
        <v>0</v>
      </c>
    </row>
    <row r="3523">
      <c r="C3523" s="13" t="n">
        <v>72</v>
      </c>
      <c r="D3523" s="72" t="n">
        <v>0</v>
      </c>
      <c r="E3523" s="72" t="n">
        <v>0</v>
      </c>
      <c r="F3523" s="72" t="n">
        <v>0</v>
      </c>
    </row>
    <row r="3524">
      <c r="C3524" s="13" t="n">
        <v>73</v>
      </c>
      <c r="D3524" s="72" t="n">
        <v>0</v>
      </c>
      <c r="E3524" s="72" t="n">
        <v>0</v>
      </c>
      <c r="F3524" s="72" t="n">
        <v>0</v>
      </c>
    </row>
    <row r="3525">
      <c r="C3525" s="13" t="n">
        <v>74</v>
      </c>
      <c r="D3525" s="72" t="n">
        <v>0</v>
      </c>
      <c r="E3525" s="72" t="n">
        <v>0</v>
      </c>
      <c r="F3525" s="72" t="n">
        <v>0</v>
      </c>
    </row>
    <row r="3526">
      <c r="C3526" s="13" t="n">
        <v>75</v>
      </c>
      <c r="D3526" s="72" t="n">
        <v>0</v>
      </c>
      <c r="E3526" s="72" t="n">
        <v>0</v>
      </c>
      <c r="F3526" s="72" t="n">
        <v>0</v>
      </c>
    </row>
    <row r="3527">
      <c r="C3527" s="13" t="n">
        <v>76</v>
      </c>
      <c r="D3527" s="72" t="n">
        <v>0</v>
      </c>
      <c r="E3527" s="72" t="n">
        <v>0</v>
      </c>
      <c r="F3527" s="72" t="n">
        <v>0</v>
      </c>
    </row>
    <row r="3528">
      <c r="C3528" s="13" t="n">
        <v>77</v>
      </c>
      <c r="D3528" s="72" t="n">
        <v>0</v>
      </c>
      <c r="E3528" s="72" t="n">
        <v>0</v>
      </c>
      <c r="F3528" s="72" t="n">
        <v>0</v>
      </c>
    </row>
    <row r="3529">
      <c r="C3529" s="13" t="n">
        <v>78</v>
      </c>
      <c r="D3529" s="72" t="n">
        <v>0</v>
      </c>
      <c r="E3529" s="72" t="n">
        <v>0</v>
      </c>
      <c r="F3529" s="72" t="n">
        <v>0</v>
      </c>
    </row>
    <row r="3530">
      <c r="C3530" s="13" t="n">
        <v>79</v>
      </c>
      <c r="D3530" s="72" t="n">
        <v>0</v>
      </c>
      <c r="E3530" s="72" t="n">
        <v>0</v>
      </c>
      <c r="F3530" s="72" t="n">
        <v>0</v>
      </c>
    </row>
    <row r="3531">
      <c r="C3531" s="13" t="n">
        <v>80</v>
      </c>
      <c r="D3531" s="72" t="n">
        <v>0</v>
      </c>
      <c r="E3531" s="72" t="n">
        <v>0</v>
      </c>
      <c r="F3531" s="72" t="n">
        <v>0</v>
      </c>
    </row>
    <row r="3532">
      <c r="C3532" s="13" t="n">
        <v>81</v>
      </c>
      <c r="D3532" s="72" t="n">
        <v>0</v>
      </c>
      <c r="E3532" s="72" t="n">
        <v>0</v>
      </c>
      <c r="F3532" s="72" t="n">
        <v>0</v>
      </c>
    </row>
    <row r="3533">
      <c r="C3533" s="13" t="n">
        <v>82</v>
      </c>
      <c r="D3533" s="72" t="n">
        <v>0</v>
      </c>
      <c r="E3533" s="72" t="n">
        <v>0</v>
      </c>
      <c r="F3533" s="72" t="n">
        <v>0</v>
      </c>
    </row>
    <row r="3534">
      <c r="C3534" s="13" t="n">
        <v>83</v>
      </c>
      <c r="D3534" s="72" t="n">
        <v>0</v>
      </c>
      <c r="E3534" s="72" t="n">
        <v>0</v>
      </c>
      <c r="F3534" s="72" t="n">
        <v>0</v>
      </c>
    </row>
    <row r="3535">
      <c r="C3535" s="13" t="n">
        <v>84</v>
      </c>
      <c r="D3535" s="72" t="n">
        <v>0</v>
      </c>
      <c r="E3535" s="72" t="n">
        <v>0</v>
      </c>
      <c r="F3535" s="72" t="n">
        <v>0</v>
      </c>
    </row>
    <row r="3536">
      <c r="C3536" s="13" t="n">
        <v>85</v>
      </c>
      <c r="D3536" s="72" t="n">
        <v>0</v>
      </c>
      <c r="E3536" s="72" t="n">
        <v>1</v>
      </c>
      <c r="F3536" s="72" t="n">
        <v>0</v>
      </c>
    </row>
    <row r="3537">
      <c r="C3537" s="13" t="n">
        <v>86</v>
      </c>
      <c r="D3537" s="72" t="n">
        <v>0</v>
      </c>
      <c r="E3537" s="72" t="n">
        <v>0</v>
      </c>
      <c r="F3537" s="72" t="n">
        <v>0</v>
      </c>
    </row>
    <row r="3538">
      <c r="C3538" s="13" t="n">
        <v>87</v>
      </c>
      <c r="D3538" s="72" t="n">
        <v>0</v>
      </c>
      <c r="E3538" s="72" t="n">
        <v>0</v>
      </c>
      <c r="F3538" s="72" t="n">
        <v>0</v>
      </c>
    </row>
    <row r="3539">
      <c r="C3539" s="13" t="n">
        <v>88</v>
      </c>
      <c r="D3539" s="72" t="n">
        <v>0</v>
      </c>
      <c r="E3539" s="72" t="n">
        <v>0</v>
      </c>
      <c r="F3539" s="72" t="n">
        <v>0</v>
      </c>
    </row>
    <row r="3540">
      <c r="C3540" s="13" t="n">
        <v>89</v>
      </c>
      <c r="D3540" s="72" t="n">
        <v>0</v>
      </c>
      <c r="E3540" s="72" t="n">
        <v>0</v>
      </c>
      <c r="F3540" s="72" t="n">
        <v>0</v>
      </c>
    </row>
    <row r="3541">
      <c r="C3541" s="13" t="n">
        <v>90</v>
      </c>
      <c r="D3541" s="72" t="n">
        <v>0</v>
      </c>
      <c r="E3541" s="72" t="n">
        <v>0</v>
      </c>
      <c r="F3541" s="72" t="n">
        <v>0</v>
      </c>
    </row>
    <row r="3542">
      <c r="C3542" s="13" t="n">
        <v>91</v>
      </c>
      <c r="D3542" s="72" t="n">
        <v>0</v>
      </c>
      <c r="E3542" s="72" t="n">
        <v>0</v>
      </c>
      <c r="F3542" s="72" t="n">
        <v>0</v>
      </c>
    </row>
    <row r="3543">
      <c r="C3543" s="13" t="n">
        <v>92</v>
      </c>
      <c r="D3543" s="72" t="n">
        <v>0</v>
      </c>
      <c r="E3543" s="72" t="n">
        <v>0</v>
      </c>
      <c r="F3543" s="72" t="n">
        <v>0</v>
      </c>
    </row>
    <row r="3544">
      <c r="C3544" s="13" t="n">
        <v>93</v>
      </c>
      <c r="D3544" s="72" t="n">
        <v>0</v>
      </c>
      <c r="E3544" s="72" t="n">
        <v>0</v>
      </c>
      <c r="F3544" s="72" t="n">
        <v>0</v>
      </c>
    </row>
    <row r="3545">
      <c r="C3545" s="13" t="n">
        <v>94</v>
      </c>
      <c r="D3545" s="72" t="n">
        <v>0</v>
      </c>
      <c r="E3545" s="72" t="n">
        <v>0</v>
      </c>
      <c r="F3545" s="72" t="n">
        <v>0</v>
      </c>
    </row>
    <row r="3546">
      <c r="C3546" s="13" t="n">
        <v>95</v>
      </c>
      <c r="D3546" s="72" t="n">
        <v>0</v>
      </c>
      <c r="E3546" s="72" t="n">
        <v>0</v>
      </c>
      <c r="F3546" s="72" t="n">
        <v>0</v>
      </c>
    </row>
    <row r="3547">
      <c r="C3547" s="13" t="n">
        <v>96</v>
      </c>
      <c r="D3547" s="72" t="n">
        <v>0</v>
      </c>
      <c r="E3547" s="72" t="n">
        <v>0</v>
      </c>
      <c r="F3547" s="72" t="n">
        <v>0</v>
      </c>
    </row>
    <row r="3548">
      <c r="C3548" s="13" t="n">
        <v>97</v>
      </c>
      <c r="D3548" s="72" t="n">
        <v>0</v>
      </c>
      <c r="E3548" s="72" t="n">
        <v>0</v>
      </c>
      <c r="F3548" s="72" t="n">
        <v>0</v>
      </c>
    </row>
    <row r="3549">
      <c r="C3549" s="13" t="n">
        <v>98</v>
      </c>
      <c r="D3549" s="72" t="n">
        <v>0</v>
      </c>
      <c r="E3549" s="72" t="n">
        <v>0</v>
      </c>
      <c r="F3549" s="72" t="n">
        <v>0</v>
      </c>
    </row>
    <row r="3550">
      <c r="C3550" s="13" t="n">
        <v>99</v>
      </c>
      <c r="D3550" s="72" t="n">
        <v>0</v>
      </c>
      <c r="E3550" s="72" t="n">
        <v>0</v>
      </c>
      <c r="F3550" s="72" t="n">
        <v>0</v>
      </c>
    </row>
    <row r="3551">
      <c r="C3551" s="13" t="n">
        <v>100</v>
      </c>
      <c r="D3551" s="72" t="n">
        <v>0</v>
      </c>
      <c r="E3551" s="72" t="n">
        <v>0</v>
      </c>
      <c r="F3551" s="72" t="n">
        <v>0</v>
      </c>
    </row>
    <row r="3552">
      <c r="C3552" s="13" t="n">
        <v>101</v>
      </c>
      <c r="D3552" s="72" t="n">
        <v>0</v>
      </c>
      <c r="E3552" s="72" t="n">
        <v>0</v>
      </c>
      <c r="F3552" s="72" t="n">
        <v>0</v>
      </c>
    </row>
    <row r="3553">
      <c r="C3553" s="13" t="n">
        <v>102</v>
      </c>
      <c r="D3553" s="72" t="n">
        <v>0</v>
      </c>
      <c r="E3553" s="72" t="n">
        <v>0</v>
      </c>
      <c r="F3553" s="72" t="n">
        <v>0</v>
      </c>
    </row>
    <row r="3554">
      <c r="C3554" s="13" t="n">
        <v>103</v>
      </c>
      <c r="D3554" s="72" t="n">
        <v>0</v>
      </c>
      <c r="E3554" s="72" t="n">
        <v>0</v>
      </c>
      <c r="F3554" s="72" t="n">
        <v>0</v>
      </c>
    </row>
    <row r="3555">
      <c r="C3555" s="13" t="n">
        <v>104</v>
      </c>
      <c r="D3555" s="72" t="n">
        <v>0</v>
      </c>
      <c r="E3555" s="72" t="n">
        <v>0</v>
      </c>
      <c r="F3555" s="72" t="n">
        <v>0</v>
      </c>
    </row>
    <row r="3556">
      <c r="C3556" s="13" t="n">
        <v>105</v>
      </c>
      <c r="D3556" s="72" t="n">
        <v>0</v>
      </c>
      <c r="E3556" s="72" t="n">
        <v>0</v>
      </c>
      <c r="F3556" s="72" t="n">
        <v>0</v>
      </c>
    </row>
    <row r="3557">
      <c r="C3557" s="13" t="n">
        <v>106</v>
      </c>
      <c r="D3557" s="72" t="n">
        <v>0</v>
      </c>
      <c r="E3557" s="72" t="n">
        <v>0</v>
      </c>
      <c r="F3557" s="72" t="n">
        <v>0</v>
      </c>
    </row>
    <row r="3558">
      <c r="C3558" s="13" t="n">
        <v>107</v>
      </c>
      <c r="D3558" s="72" t="n">
        <v>0</v>
      </c>
      <c r="E3558" s="72" t="n">
        <v>0</v>
      </c>
      <c r="F3558" s="72" t="n">
        <v>0</v>
      </c>
    </row>
    <row r="3559">
      <c r="C3559" s="13" t="n">
        <v>108</v>
      </c>
      <c r="D3559" s="72" t="n">
        <v>0</v>
      </c>
      <c r="E3559" s="72" t="n">
        <v>0</v>
      </c>
      <c r="F3559" s="72" t="n">
        <v>0</v>
      </c>
    </row>
    <row r="3560">
      <c r="C3560" s="13" t="n">
        <v>109</v>
      </c>
      <c r="D3560" s="72" t="n">
        <v>0</v>
      </c>
      <c r="E3560" s="72" t="n">
        <v>0</v>
      </c>
      <c r="F3560" s="72" t="n">
        <v>0</v>
      </c>
    </row>
    <row r="3561">
      <c r="C3561" s="13" t="n">
        <v>110</v>
      </c>
      <c r="D3561" s="72" t="n">
        <v>0</v>
      </c>
      <c r="E3561" s="72" t="n">
        <v>0</v>
      </c>
      <c r="F3561" s="72" t="n">
        <v>0</v>
      </c>
    </row>
    <row r="3562">
      <c r="C3562" s="13" t="n">
        <v>111</v>
      </c>
      <c r="D3562" s="72" t="n">
        <v>0</v>
      </c>
      <c r="E3562" s="72" t="n">
        <v>0</v>
      </c>
      <c r="F3562" s="72" t="n">
        <v>0</v>
      </c>
    </row>
    <row r="3563">
      <c r="C3563" s="13" t="n">
        <v>112</v>
      </c>
      <c r="D3563" s="72" t="n">
        <v>0</v>
      </c>
      <c r="E3563" s="72" t="n">
        <v>0</v>
      </c>
      <c r="F3563" s="72" t="n">
        <v>0</v>
      </c>
    </row>
    <row r="3564">
      <c r="C3564" s="13" t="n">
        <v>113</v>
      </c>
      <c r="D3564" s="72" t="n">
        <v>0</v>
      </c>
      <c r="E3564" s="72" t="n">
        <v>0</v>
      </c>
      <c r="F3564" s="72" t="n">
        <v>0</v>
      </c>
    </row>
    <row r="3565">
      <c r="C3565" s="13" t="n">
        <v>114</v>
      </c>
      <c r="D3565" s="72" t="n">
        <v>0</v>
      </c>
      <c r="E3565" s="72" t="n">
        <v>0</v>
      </c>
      <c r="F3565" s="72" t="n">
        <v>0</v>
      </c>
    </row>
    <row r="3566">
      <c r="C3566" s="13" t="n">
        <v>115</v>
      </c>
      <c r="D3566" s="72" t="n">
        <v>0</v>
      </c>
      <c r="E3566" s="72" t="n">
        <v>0</v>
      </c>
      <c r="F3566" s="72" t="n">
        <v>0</v>
      </c>
    </row>
    <row r="3567">
      <c r="C3567" s="13" t="n">
        <v>116</v>
      </c>
      <c r="D3567" s="72" t="n">
        <v>0</v>
      </c>
      <c r="E3567" s="72" t="n">
        <v>0</v>
      </c>
      <c r="F3567" s="72" t="n">
        <v>0</v>
      </c>
    </row>
    <row r="3568">
      <c r="C3568" s="13" t="n">
        <v>117</v>
      </c>
      <c r="D3568" s="72" t="n">
        <v>0</v>
      </c>
      <c r="E3568" s="72" t="n">
        <v>0</v>
      </c>
      <c r="F3568" s="72" t="n">
        <v>0</v>
      </c>
    </row>
    <row r="3569">
      <c r="C3569" s="13" t="n">
        <v>118</v>
      </c>
      <c r="D3569" s="72" t="n">
        <v>0</v>
      </c>
      <c r="E3569" s="72" t="n">
        <v>0</v>
      </c>
      <c r="F3569" s="72" t="n">
        <v>0</v>
      </c>
    </row>
    <row r="3570">
      <c r="C3570" s="13" t="n">
        <v>119</v>
      </c>
      <c r="D3570" s="72" t="n">
        <v>0</v>
      </c>
      <c r="E3570" s="72" t="n">
        <v>0</v>
      </c>
      <c r="F3570" s="72" t="n">
        <v>0</v>
      </c>
    </row>
    <row r="3571">
      <c r="C3571" s="13" t="n">
        <v>120</v>
      </c>
      <c r="D3571" s="72" t="n">
        <v>0</v>
      </c>
      <c r="E3571" s="72" t="n">
        <v>0</v>
      </c>
      <c r="F3571" s="72" t="n">
        <v>0</v>
      </c>
    </row>
    <row r="3572">
      <c r="C3572" s="13" t="n">
        <v>121</v>
      </c>
      <c r="D3572" s="72" t="n">
        <v>0</v>
      </c>
      <c r="E3572" s="72" t="n">
        <v>0</v>
      </c>
      <c r="F3572" s="72" t="n">
        <v>0</v>
      </c>
    </row>
    <row r="3573">
      <c r="C3573" s="13" t="n">
        <v>122</v>
      </c>
      <c r="D3573" s="72" t="n">
        <v>0</v>
      </c>
      <c r="E3573" s="72" t="n">
        <v>0</v>
      </c>
      <c r="F3573" s="72" t="n">
        <v>0</v>
      </c>
    </row>
    <row r="3574">
      <c r="C3574" s="13" t="n">
        <v>123</v>
      </c>
      <c r="D3574" s="72" t="n">
        <v>0</v>
      </c>
      <c r="E3574" s="72" t="n">
        <v>0</v>
      </c>
      <c r="F3574" s="72" t="n">
        <v>0</v>
      </c>
    </row>
    <row r="3575">
      <c r="C3575" s="13" t="n">
        <v>124</v>
      </c>
      <c r="D3575" s="72" t="n">
        <v>0</v>
      </c>
      <c r="E3575" s="72" t="n">
        <v>0</v>
      </c>
      <c r="F3575" s="72" t="n">
        <v>0</v>
      </c>
    </row>
    <row r="3576">
      <c r="C3576" s="13" t="n">
        <v>125</v>
      </c>
      <c r="D3576" s="72" t="n">
        <v>0</v>
      </c>
      <c r="E3576" s="72" t="n">
        <v>0</v>
      </c>
      <c r="F3576" s="72" t="n">
        <v>0</v>
      </c>
    </row>
    <row r="3577">
      <c r="C3577" s="13" t="n">
        <v>126</v>
      </c>
      <c r="D3577" s="72" t="n">
        <v>0</v>
      </c>
      <c r="E3577" s="72" t="n">
        <v>0</v>
      </c>
      <c r="F3577" s="72" t="n">
        <v>0</v>
      </c>
    </row>
    <row r="3578">
      <c r="C3578" s="13" t="n">
        <v>127</v>
      </c>
      <c r="D3578" s="72" t="n">
        <v>0</v>
      </c>
      <c r="E3578" s="72" t="n">
        <v>0</v>
      </c>
      <c r="F3578" s="72" t="n">
        <v>0</v>
      </c>
    </row>
    <row r="3579">
      <c r="C3579" s="13" t="n">
        <v>128</v>
      </c>
      <c r="D3579" s="72" t="n">
        <v>0</v>
      </c>
      <c r="E3579" s="72" t="n">
        <v>0</v>
      </c>
      <c r="F3579" s="72" t="n">
        <v>0</v>
      </c>
    </row>
    <row r="3580">
      <c r="C3580" s="13" t="n">
        <v>129</v>
      </c>
      <c r="D3580" s="72" t="n">
        <v>0</v>
      </c>
      <c r="E3580" s="72" t="n">
        <v>0</v>
      </c>
      <c r="F3580" s="72" t="n">
        <v>0</v>
      </c>
    </row>
    <row r="3581">
      <c r="C3581" s="13" t="n">
        <v>130</v>
      </c>
      <c r="D3581" s="72" t="n">
        <v>0</v>
      </c>
      <c r="E3581" s="72" t="n">
        <v>0</v>
      </c>
      <c r="F3581" s="72" t="n">
        <v>0</v>
      </c>
    </row>
    <row r="3582">
      <c r="C3582" s="13" t="n">
        <v>131</v>
      </c>
      <c r="D3582" s="72" t="n">
        <v>0</v>
      </c>
      <c r="E3582" s="72" t="n">
        <v>0</v>
      </c>
      <c r="F3582" s="72" t="n">
        <v>0</v>
      </c>
    </row>
    <row r="3583">
      <c r="C3583" s="13" t="n">
        <v>132</v>
      </c>
      <c r="D3583" s="72" t="n">
        <v>0</v>
      </c>
      <c r="E3583" s="72" t="n">
        <v>0</v>
      </c>
      <c r="F3583" s="72" t="n">
        <v>0</v>
      </c>
    </row>
    <row r="3584">
      <c r="C3584" s="13" t="n">
        <v>133</v>
      </c>
      <c r="D3584" s="72" t="n">
        <v>0</v>
      </c>
      <c r="E3584" s="72" t="n">
        <v>0</v>
      </c>
      <c r="F3584" s="72" t="n">
        <v>0</v>
      </c>
    </row>
    <row r="3585">
      <c r="C3585" s="13" t="n">
        <v>134</v>
      </c>
      <c r="D3585" s="72" t="n">
        <v>0</v>
      </c>
      <c r="E3585" s="72" t="n">
        <v>0</v>
      </c>
      <c r="F3585" s="72" t="n">
        <v>0</v>
      </c>
    </row>
    <row r="3586">
      <c r="C3586" s="13" t="n">
        <v>135</v>
      </c>
      <c r="D3586" s="72" t="n">
        <v>0</v>
      </c>
      <c r="E3586" s="72" t="n">
        <v>0</v>
      </c>
      <c r="F3586" s="72" t="n">
        <v>0</v>
      </c>
    </row>
    <row r="3587">
      <c r="C3587" s="13" t="n">
        <v>136</v>
      </c>
      <c r="D3587" s="72" t="n">
        <v>0</v>
      </c>
      <c r="E3587" s="72" t="n">
        <v>0</v>
      </c>
      <c r="F3587" s="72" t="n">
        <v>0</v>
      </c>
    </row>
    <row r="3588">
      <c r="C3588" s="13" t="n">
        <v>137</v>
      </c>
      <c r="D3588" s="72" t="n">
        <v>0</v>
      </c>
      <c r="E3588" s="72" t="n">
        <v>0</v>
      </c>
      <c r="F3588" s="72" t="n">
        <v>0</v>
      </c>
    </row>
    <row r="3589">
      <c r="C3589" s="13" t="n">
        <v>138</v>
      </c>
      <c r="D3589" s="72" t="n">
        <v>0</v>
      </c>
      <c r="E3589" s="72" t="n">
        <v>0</v>
      </c>
      <c r="F3589" s="72" t="n">
        <v>0</v>
      </c>
    </row>
    <row r="3590">
      <c r="C3590" s="13" t="n">
        <v>139</v>
      </c>
      <c r="D3590" s="72" t="n">
        <v>0</v>
      </c>
      <c r="E3590" s="72" t="n">
        <v>0</v>
      </c>
      <c r="F3590" s="72" t="n">
        <v>0</v>
      </c>
    </row>
    <row r="3591">
      <c r="C3591" s="13" t="n">
        <v>140</v>
      </c>
      <c r="D3591" s="72" t="n">
        <v>0</v>
      </c>
      <c r="E3591" s="72" t="n">
        <v>0</v>
      </c>
      <c r="F3591" s="72" t="n">
        <v>0</v>
      </c>
    </row>
    <row r="3592">
      <c r="C3592" s="13" t="n">
        <v>141</v>
      </c>
      <c r="D3592" s="72" t="n">
        <v>1</v>
      </c>
      <c r="E3592" s="72" t="n">
        <v>0</v>
      </c>
      <c r="F3592" s="72" t="n">
        <v>0</v>
      </c>
    </row>
    <row r="3593">
      <c r="C3593" s="13" t="n">
        <v>142</v>
      </c>
      <c r="D3593" s="72" t="n">
        <v>0</v>
      </c>
      <c r="E3593" s="72" t="n">
        <v>0</v>
      </c>
      <c r="F3593" s="72" t="n">
        <v>0</v>
      </c>
    </row>
    <row r="3594">
      <c r="C3594" s="13" t="n">
        <v>143</v>
      </c>
      <c r="D3594" s="72" t="n">
        <v>0</v>
      </c>
      <c r="E3594" s="72" t="n">
        <v>0</v>
      </c>
      <c r="F3594" s="72" t="n">
        <v>0</v>
      </c>
    </row>
    <row r="3595">
      <c r="C3595" s="13" t="n">
        <v>144</v>
      </c>
      <c r="D3595" s="72" t="n">
        <v>0</v>
      </c>
      <c r="E3595" s="72" t="n">
        <v>0</v>
      </c>
      <c r="F3595" s="72" t="n">
        <v>0</v>
      </c>
    </row>
    <row r="3596">
      <c r="C3596" s="13" t="n">
        <v>145</v>
      </c>
      <c r="D3596" s="72" t="n">
        <v>0</v>
      </c>
      <c r="E3596" s="72" t="n">
        <v>0</v>
      </c>
      <c r="F3596" s="72" t="n">
        <v>0</v>
      </c>
    </row>
    <row r="3597">
      <c r="C3597" s="13" t="n">
        <v>146</v>
      </c>
      <c r="D3597" s="72" t="n">
        <v>0</v>
      </c>
      <c r="E3597" s="72" t="n">
        <v>0</v>
      </c>
      <c r="F3597" s="72" t="n">
        <v>0</v>
      </c>
    </row>
    <row r="3598">
      <c r="C3598" s="13" t="n">
        <v>147</v>
      </c>
      <c r="D3598" s="72" t="n">
        <v>0</v>
      </c>
      <c r="E3598" s="72" t="n">
        <v>0</v>
      </c>
      <c r="F3598" s="72" t="n">
        <v>0</v>
      </c>
    </row>
    <row r="3599">
      <c r="C3599" s="13" t="n">
        <v>148</v>
      </c>
      <c r="D3599" s="72" t="n">
        <v>0</v>
      </c>
      <c r="E3599" s="72" t="n">
        <v>0</v>
      </c>
      <c r="F3599" s="72" t="n">
        <v>0</v>
      </c>
    </row>
    <row r="3600">
      <c r="C3600" s="13" t="n">
        <v>149</v>
      </c>
      <c r="D3600" s="72" t="n">
        <v>0</v>
      </c>
      <c r="E3600" s="72" t="n">
        <v>0</v>
      </c>
      <c r="F3600" s="72" t="n">
        <v>0</v>
      </c>
    </row>
    <row r="3601">
      <c r="C3601" s="13" t="n">
        <v>150</v>
      </c>
      <c r="D3601" s="72" t="n">
        <v>0</v>
      </c>
      <c r="E3601" s="72" t="n">
        <v>0</v>
      </c>
      <c r="F3601" s="72" t="n">
        <v>0</v>
      </c>
    </row>
    <row r="3602">
      <c r="C3602" s="13" t="n">
        <v>151</v>
      </c>
      <c r="D3602" s="72" t="n">
        <v>0</v>
      </c>
      <c r="E3602" s="72" t="n">
        <v>0</v>
      </c>
      <c r="F3602" s="72" t="n">
        <v>0</v>
      </c>
    </row>
    <row r="3603">
      <c r="C3603" s="13" t="n">
        <v>152</v>
      </c>
      <c r="D3603" s="72" t="n">
        <v>0</v>
      </c>
      <c r="E3603" s="72" t="n">
        <v>0</v>
      </c>
      <c r="F3603" s="72" t="n">
        <v>0</v>
      </c>
    </row>
    <row r="3604">
      <c r="C3604" s="13" t="n">
        <v>153</v>
      </c>
      <c r="D3604" s="72" t="n">
        <v>0</v>
      </c>
      <c r="E3604" s="72" t="n">
        <v>1</v>
      </c>
      <c r="F3604" s="72" t="n">
        <v>0</v>
      </c>
    </row>
    <row r="3605">
      <c r="C3605" s="13" t="n">
        <v>154</v>
      </c>
      <c r="D3605" s="72" t="n">
        <v>0</v>
      </c>
      <c r="E3605" s="72" t="n">
        <v>0</v>
      </c>
      <c r="F3605" s="72" t="n">
        <v>0</v>
      </c>
    </row>
    <row r="3606">
      <c r="C3606" s="13" t="n">
        <v>155</v>
      </c>
      <c r="D3606" s="72" t="n">
        <v>0</v>
      </c>
      <c r="E3606" s="72" t="n">
        <v>0</v>
      </c>
      <c r="F3606" s="72" t="n">
        <v>0</v>
      </c>
    </row>
    <row r="3607">
      <c r="C3607" s="13" t="n">
        <v>156</v>
      </c>
      <c r="D3607" s="72" t="n">
        <v>0</v>
      </c>
      <c r="E3607" s="72" t="n">
        <v>0</v>
      </c>
      <c r="F3607" s="72" t="n">
        <v>0</v>
      </c>
    </row>
    <row r="3608">
      <c r="C3608" s="13" t="n">
        <v>157</v>
      </c>
      <c r="D3608" s="72" t="n">
        <v>0</v>
      </c>
      <c r="E3608" s="72" t="n">
        <v>0</v>
      </c>
      <c r="F3608" s="72" t="n">
        <v>0</v>
      </c>
    </row>
    <row r="3609">
      <c r="C3609" s="13" t="n">
        <v>158</v>
      </c>
      <c r="D3609" s="72" t="n">
        <v>0</v>
      </c>
      <c r="E3609" s="72" t="n">
        <v>0</v>
      </c>
      <c r="F3609" s="72" t="n">
        <v>0</v>
      </c>
    </row>
    <row r="3610">
      <c r="C3610" s="13" t="n">
        <v>159</v>
      </c>
      <c r="D3610" s="72" t="n">
        <v>0</v>
      </c>
      <c r="E3610" s="72" t="n">
        <v>0</v>
      </c>
      <c r="F3610" s="72" t="n">
        <v>0</v>
      </c>
    </row>
    <row r="3611">
      <c r="C3611" s="13" t="n">
        <v>160</v>
      </c>
      <c r="D3611" s="72" t="n">
        <v>0</v>
      </c>
      <c r="E3611" s="72" t="n">
        <v>0</v>
      </c>
      <c r="F3611" s="72" t="n">
        <v>0</v>
      </c>
    </row>
    <row r="3612">
      <c r="C3612" s="13" t="n">
        <v>161</v>
      </c>
      <c r="D3612" s="72" t="n">
        <v>0</v>
      </c>
      <c r="E3612" s="72" t="n">
        <v>0</v>
      </c>
      <c r="F3612" s="72" t="n">
        <v>0</v>
      </c>
    </row>
    <row r="3613">
      <c r="C3613" s="13" t="n">
        <v>162</v>
      </c>
      <c r="D3613" s="72" t="n">
        <v>0</v>
      </c>
      <c r="E3613" s="72" t="n">
        <v>0</v>
      </c>
      <c r="F3613" s="72" t="n">
        <v>0</v>
      </c>
    </row>
    <row r="3614">
      <c r="C3614" s="13" t="n">
        <v>163</v>
      </c>
      <c r="D3614" s="72" t="n">
        <v>0</v>
      </c>
      <c r="E3614" s="72" t="n">
        <v>0</v>
      </c>
      <c r="F3614" s="72" t="n">
        <v>0</v>
      </c>
    </row>
    <row r="3615">
      <c r="C3615" s="13" t="n">
        <v>164</v>
      </c>
      <c r="D3615" s="72" t="n">
        <v>0</v>
      </c>
      <c r="E3615" s="72" t="n">
        <v>0</v>
      </c>
      <c r="F3615" s="72" t="n">
        <v>0</v>
      </c>
    </row>
    <row r="3616">
      <c r="C3616" s="13" t="n">
        <v>165</v>
      </c>
      <c r="D3616" s="72" t="n">
        <v>0</v>
      </c>
      <c r="E3616" s="72" t="n">
        <v>0</v>
      </c>
      <c r="F3616" s="72" t="n">
        <v>0</v>
      </c>
    </row>
    <row r="3617">
      <c r="C3617" s="13" t="n">
        <v>166</v>
      </c>
      <c r="D3617" s="72" t="n">
        <v>0</v>
      </c>
      <c r="E3617" s="72" t="n">
        <v>0</v>
      </c>
      <c r="F3617" s="72" t="n">
        <v>0</v>
      </c>
    </row>
    <row r="3618">
      <c r="C3618" s="13" t="n">
        <v>167</v>
      </c>
      <c r="D3618" s="72" t="n">
        <v>0</v>
      </c>
      <c r="E3618" s="72" t="n">
        <v>0</v>
      </c>
      <c r="F3618" s="72" t="n">
        <v>0</v>
      </c>
    </row>
    <row r="3619">
      <c r="C3619" s="13" t="n">
        <v>168</v>
      </c>
      <c r="D3619" s="72" t="n">
        <v>0</v>
      </c>
      <c r="E3619" s="72" t="n">
        <v>0</v>
      </c>
      <c r="F3619" s="72" t="n">
        <v>0</v>
      </c>
    </row>
    <row r="3620">
      <c r="C3620" s="13" t="n">
        <v>169</v>
      </c>
      <c r="D3620" s="72" t="n">
        <v>0</v>
      </c>
      <c r="E3620" s="72" t="n">
        <v>0</v>
      </c>
      <c r="F3620" s="72" t="n">
        <v>0</v>
      </c>
    </row>
    <row r="3621">
      <c r="C3621" s="13" t="n">
        <v>170</v>
      </c>
      <c r="D3621" s="72" t="n">
        <v>0</v>
      </c>
      <c r="E3621" s="72" t="n">
        <v>0</v>
      </c>
      <c r="F3621" s="72" t="n">
        <v>0</v>
      </c>
    </row>
    <row r="3622">
      <c r="C3622" s="13" t="n">
        <v>171</v>
      </c>
      <c r="D3622" s="72" t="n">
        <v>0</v>
      </c>
      <c r="E3622" s="72" t="n">
        <v>0</v>
      </c>
      <c r="F3622" s="72" t="n">
        <v>0</v>
      </c>
    </row>
    <row r="3623">
      <c r="C3623" s="13" t="n">
        <v>172</v>
      </c>
      <c r="D3623" s="72" t="n">
        <v>0</v>
      </c>
      <c r="E3623" s="72" t="n">
        <v>0</v>
      </c>
      <c r="F3623" s="72" t="n">
        <v>0</v>
      </c>
    </row>
    <row r="3624">
      <c r="C3624" s="13" t="n">
        <v>173</v>
      </c>
      <c r="D3624" s="72" t="n">
        <v>0</v>
      </c>
      <c r="E3624" s="72" t="n">
        <v>0</v>
      </c>
      <c r="F3624" s="72" t="n">
        <v>0</v>
      </c>
    </row>
    <row r="3625">
      <c r="C3625" s="13" t="n">
        <v>174</v>
      </c>
      <c r="D3625" s="72" t="n">
        <v>0</v>
      </c>
      <c r="E3625" s="72" t="n">
        <v>0</v>
      </c>
      <c r="F3625" s="72" t="n">
        <v>0</v>
      </c>
    </row>
    <row r="3626">
      <c r="C3626" s="13" t="n">
        <v>175</v>
      </c>
      <c r="D3626" s="72" t="n">
        <v>0</v>
      </c>
      <c r="E3626" s="72" t="n">
        <v>0</v>
      </c>
      <c r="F3626" s="72" t="n">
        <v>1</v>
      </c>
    </row>
    <row r="3627">
      <c r="C3627" s="13" t="n">
        <v>176</v>
      </c>
      <c r="D3627" s="72" t="n">
        <v>0</v>
      </c>
      <c r="E3627" s="72" t="n">
        <v>0</v>
      </c>
      <c r="F3627" s="72" t="n">
        <v>0</v>
      </c>
    </row>
    <row r="3628">
      <c r="C3628" s="13" t="n">
        <v>177</v>
      </c>
      <c r="D3628" s="72" t="n">
        <v>0</v>
      </c>
      <c r="E3628" s="72" t="n">
        <v>0</v>
      </c>
      <c r="F3628" s="72" t="n">
        <v>0</v>
      </c>
    </row>
    <row r="3629">
      <c r="C3629" s="13" t="n">
        <v>178</v>
      </c>
      <c r="D3629" s="72" t="n">
        <v>0</v>
      </c>
      <c r="E3629" s="72" t="n">
        <v>0</v>
      </c>
      <c r="F3629" s="72" t="n">
        <v>0</v>
      </c>
    </row>
    <row r="3630">
      <c r="C3630" s="13" t="n">
        <v>179</v>
      </c>
      <c r="D3630" s="72" t="n">
        <v>0</v>
      </c>
      <c r="E3630" s="72" t="n">
        <v>0</v>
      </c>
      <c r="F3630" s="72" t="n">
        <v>0</v>
      </c>
    </row>
    <row r="3631">
      <c r="C3631" s="13" t="n">
        <v>180</v>
      </c>
      <c r="D3631" s="72" t="n">
        <v>0</v>
      </c>
      <c r="E3631" s="72" t="n">
        <v>0</v>
      </c>
      <c r="F3631" s="72" t="n">
        <v>0</v>
      </c>
    </row>
    <row r="3632">
      <c r="C3632" s="13" t="n">
        <v>181</v>
      </c>
      <c r="D3632" s="72" t="n">
        <v>0</v>
      </c>
      <c r="E3632" s="72" t="n">
        <v>0</v>
      </c>
      <c r="F3632" s="72" t="n">
        <v>0</v>
      </c>
    </row>
    <row r="3633">
      <c r="C3633" s="13" t="n">
        <v>182</v>
      </c>
      <c r="D3633" s="72" t="n">
        <v>0</v>
      </c>
      <c r="E3633" s="72" t="n">
        <v>0</v>
      </c>
      <c r="F3633" s="72" t="n">
        <v>0</v>
      </c>
    </row>
    <row r="3634">
      <c r="C3634" s="13" t="n">
        <v>183</v>
      </c>
      <c r="D3634" s="72" t="n">
        <v>0</v>
      </c>
      <c r="E3634" s="72" t="n">
        <v>0</v>
      </c>
      <c r="F3634" s="72" t="n">
        <v>0</v>
      </c>
    </row>
    <row r="3635">
      <c r="C3635" s="13" t="n">
        <v>184</v>
      </c>
      <c r="D3635" s="72" t="n">
        <v>0</v>
      </c>
      <c r="E3635" s="72" t="n">
        <v>0</v>
      </c>
      <c r="F3635" s="72" t="n">
        <v>0</v>
      </c>
    </row>
    <row r="3636">
      <c r="C3636" s="13" t="n">
        <v>185</v>
      </c>
      <c r="D3636" s="72" t="n">
        <v>0</v>
      </c>
      <c r="E3636" s="72" t="n">
        <v>0</v>
      </c>
      <c r="F3636" s="72" t="n">
        <v>0</v>
      </c>
    </row>
    <row r="3637">
      <c r="C3637" s="13" t="n">
        <v>186</v>
      </c>
      <c r="D3637" s="72" t="n">
        <v>0</v>
      </c>
      <c r="E3637" s="72" t="n">
        <v>0</v>
      </c>
      <c r="F3637" s="72" t="n">
        <v>0</v>
      </c>
    </row>
    <row r="3638">
      <c r="C3638" s="13" t="n">
        <v>187</v>
      </c>
      <c r="D3638" s="72" t="n">
        <v>0</v>
      </c>
      <c r="E3638" s="72" t="n">
        <v>0</v>
      </c>
      <c r="F3638" s="72" t="n">
        <v>0</v>
      </c>
    </row>
    <row r="3639">
      <c r="C3639" s="13" t="n">
        <v>188</v>
      </c>
      <c r="D3639" s="72" t="n">
        <v>0</v>
      </c>
      <c r="E3639" s="72" t="n">
        <v>0</v>
      </c>
      <c r="F3639" s="72" t="n">
        <v>0</v>
      </c>
    </row>
    <row r="3640">
      <c r="C3640" s="13" t="n">
        <v>189</v>
      </c>
      <c r="D3640" s="72" t="n">
        <v>0</v>
      </c>
      <c r="E3640" s="72" t="n">
        <v>0</v>
      </c>
      <c r="F3640" s="72" t="n">
        <v>0</v>
      </c>
    </row>
    <row r="3641">
      <c r="C3641" s="13" t="n">
        <v>190</v>
      </c>
      <c r="D3641" s="72" t="n">
        <v>0</v>
      </c>
      <c r="E3641" s="72" t="n">
        <v>0</v>
      </c>
      <c r="F3641" s="72" t="n">
        <v>0</v>
      </c>
    </row>
    <row r="3642">
      <c r="C3642" s="13" t="n">
        <v>191</v>
      </c>
      <c r="D3642" s="72" t="n">
        <v>0</v>
      </c>
      <c r="E3642" s="72" t="n">
        <v>0</v>
      </c>
      <c r="F3642" s="72" t="n">
        <v>0</v>
      </c>
    </row>
    <row r="3643">
      <c r="C3643" s="13" t="n">
        <v>192</v>
      </c>
      <c r="D3643" s="72" t="n">
        <v>0</v>
      </c>
      <c r="E3643" s="72" t="n">
        <v>0</v>
      </c>
      <c r="F3643" s="72" t="n">
        <v>0</v>
      </c>
    </row>
    <row r="3644">
      <c r="C3644" s="13" t="n">
        <v>193</v>
      </c>
      <c r="D3644" s="72" t="n">
        <v>0</v>
      </c>
      <c r="E3644" s="72" t="n">
        <v>0</v>
      </c>
      <c r="F3644" s="72" t="n">
        <v>0</v>
      </c>
    </row>
    <row r="3645">
      <c r="C3645" s="13" t="n">
        <v>194</v>
      </c>
      <c r="D3645" s="72" t="n">
        <v>0</v>
      </c>
      <c r="E3645" s="72" t="n">
        <v>0</v>
      </c>
      <c r="F3645" s="72" t="n">
        <v>0</v>
      </c>
    </row>
    <row r="3646">
      <c r="C3646" s="13" t="n">
        <v>195</v>
      </c>
      <c r="D3646" s="72" t="n">
        <v>0</v>
      </c>
      <c r="E3646" s="72" t="n">
        <v>0</v>
      </c>
      <c r="F3646" s="72" t="n">
        <v>0</v>
      </c>
    </row>
    <row r="3647">
      <c r="C3647" s="13" t="n">
        <v>196</v>
      </c>
      <c r="D3647" s="72" t="n">
        <v>0</v>
      </c>
      <c r="E3647" s="72" t="n">
        <v>0</v>
      </c>
      <c r="F3647" s="72" t="n">
        <v>0</v>
      </c>
    </row>
    <row r="3648">
      <c r="C3648" s="13" t="n">
        <v>197</v>
      </c>
      <c r="D3648" s="72" t="n">
        <v>0</v>
      </c>
      <c r="E3648" s="72" t="n">
        <v>0</v>
      </c>
      <c r="F3648" s="72" t="n">
        <v>0</v>
      </c>
    </row>
    <row r="3649">
      <c r="C3649" s="13" t="n">
        <v>198</v>
      </c>
      <c r="D3649" s="72" t="n">
        <v>0</v>
      </c>
      <c r="E3649" s="72" t="n">
        <v>0</v>
      </c>
      <c r="F3649" s="72" t="n">
        <v>0</v>
      </c>
    </row>
    <row r="3651">
      <c r="B3651" s="67" t="inlineStr">
        <is>
          <t>Results</t>
        </is>
      </c>
      <c r="C3651" s="71" t="inlineStr">
        <is>
          <t>bOmega2r</t>
        </is>
      </c>
      <c r="D3651" s="13" t="n">
        <v>22</v>
      </c>
      <c r="E3651" s="13" t="n">
        <v>23</v>
      </c>
      <c r="F3651" s="13" t="n">
        <v>24</v>
      </c>
    </row>
    <row r="3652">
      <c r="B3652" s="18" t="n"/>
      <c r="C3652" s="13" t="n">
        <v>9</v>
      </c>
      <c r="D3652" s="72" t="n">
        <v>0</v>
      </c>
      <c r="E3652" s="72" t="n">
        <v>0</v>
      </c>
      <c r="F3652" s="72" t="n">
        <v>0</v>
      </c>
    </row>
    <row r="3653">
      <c r="B3653" s="18" t="n"/>
      <c r="C3653" s="13" t="n">
        <v>10</v>
      </c>
      <c r="D3653" s="72" t="n">
        <v>0</v>
      </c>
      <c r="E3653" s="72" t="n">
        <v>0</v>
      </c>
      <c r="F3653" s="72" t="n">
        <v>1</v>
      </c>
    </row>
    <row r="3654">
      <c r="C3654" s="13" t="n">
        <v>11</v>
      </c>
      <c r="D3654" s="72" t="n">
        <v>0</v>
      </c>
      <c r="E3654" s="72" t="n">
        <v>0</v>
      </c>
      <c r="F3654" s="72" t="n">
        <v>0</v>
      </c>
    </row>
    <row r="3655">
      <c r="C3655" s="13" t="n">
        <v>12</v>
      </c>
      <c r="D3655" s="72" t="n">
        <v>0</v>
      </c>
      <c r="E3655" s="72" t="n">
        <v>0</v>
      </c>
      <c r="F3655" s="72" t="n">
        <v>0</v>
      </c>
    </row>
    <row r="3656">
      <c r="C3656" s="13" t="n">
        <v>13</v>
      </c>
      <c r="D3656" s="72" t="n">
        <v>0</v>
      </c>
      <c r="E3656" s="72" t="n">
        <v>0</v>
      </c>
      <c r="F3656" s="72" t="n">
        <v>0</v>
      </c>
    </row>
    <row r="3657">
      <c r="C3657" s="13" t="n">
        <v>14</v>
      </c>
      <c r="D3657" s="72" t="n">
        <v>1</v>
      </c>
      <c r="E3657" s="72" t="n">
        <v>0</v>
      </c>
      <c r="F3657" s="72" t="n">
        <v>0</v>
      </c>
    </row>
    <row r="3658">
      <c r="C3658" s="13" t="n">
        <v>15</v>
      </c>
      <c r="D3658" s="72" t="n">
        <v>0</v>
      </c>
      <c r="E3658" s="72" t="n">
        <v>0</v>
      </c>
      <c r="F3658" s="72" t="n">
        <v>0</v>
      </c>
    </row>
    <row r="3659">
      <c r="C3659" s="13" t="n">
        <v>16</v>
      </c>
      <c r="D3659" s="72" t="n">
        <v>0</v>
      </c>
      <c r="E3659" s="72" t="n">
        <v>0</v>
      </c>
      <c r="F3659" s="72" t="n">
        <v>0</v>
      </c>
    </row>
    <row r="3660">
      <c r="C3660" s="13" t="n">
        <v>17</v>
      </c>
      <c r="D3660" s="72" t="n">
        <v>0</v>
      </c>
      <c r="E3660" s="72" t="n">
        <v>0</v>
      </c>
      <c r="F3660" s="72" t="n">
        <v>0</v>
      </c>
    </row>
    <row r="3661">
      <c r="C3661" s="13" t="n">
        <v>18</v>
      </c>
      <c r="D3661" s="72" t="n">
        <v>0</v>
      </c>
      <c r="E3661" s="72" t="n">
        <v>0</v>
      </c>
      <c r="F3661" s="72" t="n">
        <v>0</v>
      </c>
    </row>
    <row r="3662">
      <c r="C3662" s="13" t="n">
        <v>19</v>
      </c>
      <c r="D3662" s="72" t="n">
        <v>0</v>
      </c>
      <c r="E3662" s="72" t="n">
        <v>0</v>
      </c>
      <c r="F3662" s="72" t="n">
        <v>0</v>
      </c>
    </row>
    <row r="3663">
      <c r="C3663" s="13" t="n">
        <v>20</v>
      </c>
      <c r="D3663" s="72" t="n">
        <v>0</v>
      </c>
      <c r="E3663" s="72" t="n">
        <v>0</v>
      </c>
      <c r="F3663" s="72" t="n">
        <v>0</v>
      </c>
    </row>
    <row r="3664">
      <c r="C3664" s="13" t="n">
        <v>21</v>
      </c>
      <c r="D3664" s="72" t="n">
        <v>0</v>
      </c>
      <c r="E3664" s="72" t="n">
        <v>0</v>
      </c>
      <c r="F3664" s="72" t="n">
        <v>0</v>
      </c>
    </row>
    <row r="3665">
      <c r="C3665" s="13" t="n">
        <v>22</v>
      </c>
      <c r="D3665" s="72" t="n">
        <v>0</v>
      </c>
      <c r="E3665" s="72" t="n">
        <v>0</v>
      </c>
      <c r="F3665" s="72" t="n">
        <v>0</v>
      </c>
    </row>
    <row r="3666">
      <c r="C3666" s="13" t="n">
        <v>23</v>
      </c>
      <c r="D3666" s="72" t="n">
        <v>0</v>
      </c>
      <c r="E3666" s="72" t="n">
        <v>0</v>
      </c>
      <c r="F3666" s="72" t="n">
        <v>0</v>
      </c>
    </row>
    <row r="3667">
      <c r="C3667" s="13" t="n">
        <v>24</v>
      </c>
      <c r="D3667" s="72" t="n">
        <v>0</v>
      </c>
      <c r="E3667" s="72" t="n">
        <v>0</v>
      </c>
      <c r="F3667" s="72" t="n">
        <v>0</v>
      </c>
    </row>
    <row r="3668">
      <c r="C3668" s="13" t="n">
        <v>25</v>
      </c>
      <c r="D3668" s="72" t="n">
        <v>0</v>
      </c>
      <c r="E3668" s="72" t="n">
        <v>0</v>
      </c>
      <c r="F3668" s="72" t="n">
        <v>0</v>
      </c>
    </row>
    <row r="3669">
      <c r="C3669" s="13" t="n">
        <v>26</v>
      </c>
      <c r="D3669" s="72" t="n">
        <v>0</v>
      </c>
      <c r="E3669" s="72" t="n">
        <v>0</v>
      </c>
      <c r="F3669" s="72" t="n">
        <v>0</v>
      </c>
    </row>
    <row r="3670">
      <c r="C3670" s="13" t="n">
        <v>27</v>
      </c>
      <c r="D3670" s="72" t="n">
        <v>0</v>
      </c>
      <c r="E3670" s="72" t="n">
        <v>0</v>
      </c>
      <c r="F3670" s="72" t="n">
        <v>0</v>
      </c>
    </row>
    <row r="3671">
      <c r="C3671" s="13" t="n">
        <v>28</v>
      </c>
      <c r="D3671" s="72" t="n">
        <v>0</v>
      </c>
      <c r="E3671" s="72" t="n">
        <v>0</v>
      </c>
      <c r="F3671" s="72" t="n">
        <v>0</v>
      </c>
    </row>
    <row r="3672">
      <c r="C3672" s="13" t="n">
        <v>29</v>
      </c>
      <c r="D3672" s="72" t="n">
        <v>0</v>
      </c>
      <c r="E3672" s="72" t="n">
        <v>0</v>
      </c>
      <c r="F3672" s="72" t="n">
        <v>0</v>
      </c>
    </row>
    <row r="3673">
      <c r="C3673" s="13" t="n">
        <v>30</v>
      </c>
      <c r="D3673" s="72" t="n">
        <v>0</v>
      </c>
      <c r="E3673" s="72" t="n">
        <v>0</v>
      </c>
      <c r="F3673" s="72" t="n">
        <v>0</v>
      </c>
    </row>
    <row r="3674">
      <c r="C3674" s="13" t="n">
        <v>31</v>
      </c>
      <c r="D3674" s="72" t="n">
        <v>0</v>
      </c>
      <c r="E3674" s="72" t="n">
        <v>0</v>
      </c>
      <c r="F3674" s="72" t="n">
        <v>0</v>
      </c>
    </row>
    <row r="3675">
      <c r="C3675" s="13" t="n">
        <v>32</v>
      </c>
      <c r="D3675" s="72" t="n">
        <v>0</v>
      </c>
      <c r="E3675" s="72" t="n">
        <v>0</v>
      </c>
      <c r="F3675" s="72" t="n">
        <v>0</v>
      </c>
    </row>
    <row r="3676">
      <c r="C3676" s="13" t="n">
        <v>33</v>
      </c>
      <c r="D3676" s="72" t="n">
        <v>0</v>
      </c>
      <c r="E3676" s="72" t="n">
        <v>0</v>
      </c>
      <c r="F3676" s="72" t="n">
        <v>0</v>
      </c>
    </row>
    <row r="3677">
      <c r="C3677" s="13" t="n">
        <v>34</v>
      </c>
      <c r="D3677" s="72" t="n">
        <v>0</v>
      </c>
      <c r="E3677" s="72" t="n">
        <v>0</v>
      </c>
      <c r="F3677" s="72" t="n">
        <v>0</v>
      </c>
    </row>
    <row r="3678">
      <c r="C3678" s="13" t="n">
        <v>35</v>
      </c>
      <c r="D3678" s="72" t="n">
        <v>0</v>
      </c>
      <c r="E3678" s="72" t="n">
        <v>0</v>
      </c>
      <c r="F3678" s="72" t="n">
        <v>0</v>
      </c>
    </row>
    <row r="3679">
      <c r="C3679" s="13" t="n">
        <v>36</v>
      </c>
      <c r="D3679" s="72" t="n">
        <v>0</v>
      </c>
      <c r="E3679" s="72" t="n">
        <v>0</v>
      </c>
      <c r="F3679" s="72" t="n">
        <v>0</v>
      </c>
    </row>
    <row r="3680">
      <c r="C3680" s="13" t="n">
        <v>37</v>
      </c>
      <c r="D3680" s="72" t="n">
        <v>0</v>
      </c>
      <c r="E3680" s="72" t="n">
        <v>0</v>
      </c>
      <c r="F3680" s="72" t="n">
        <v>0</v>
      </c>
    </row>
    <row r="3681">
      <c r="C3681" s="13" t="n">
        <v>38</v>
      </c>
      <c r="D3681" s="72" t="n">
        <v>0</v>
      </c>
      <c r="E3681" s="72" t="n">
        <v>0</v>
      </c>
      <c r="F3681" s="72" t="n">
        <v>0</v>
      </c>
    </row>
    <row r="3682">
      <c r="C3682" s="13" t="n">
        <v>39</v>
      </c>
      <c r="D3682" s="72" t="n">
        <v>0</v>
      </c>
      <c r="E3682" s="72" t="n">
        <v>0</v>
      </c>
      <c r="F3682" s="72" t="n">
        <v>0</v>
      </c>
    </row>
    <row r="3683">
      <c r="C3683" s="13" t="n">
        <v>40</v>
      </c>
      <c r="D3683" s="72" t="n">
        <v>0</v>
      </c>
      <c r="E3683" s="72" t="n">
        <v>0</v>
      </c>
      <c r="F3683" s="72" t="n">
        <v>0</v>
      </c>
    </row>
    <row r="3684">
      <c r="C3684" s="13" t="n">
        <v>41</v>
      </c>
      <c r="D3684" s="72" t="n">
        <v>0</v>
      </c>
      <c r="E3684" s="72" t="n">
        <v>0</v>
      </c>
      <c r="F3684" s="72" t="n">
        <v>0</v>
      </c>
    </row>
    <row r="3685">
      <c r="C3685" s="13" t="n">
        <v>42</v>
      </c>
      <c r="D3685" s="72" t="n">
        <v>0</v>
      </c>
      <c r="E3685" s="72" t="n">
        <v>0</v>
      </c>
      <c r="F3685" s="72" t="n">
        <v>0</v>
      </c>
    </row>
    <row r="3686">
      <c r="C3686" s="13" t="n">
        <v>43</v>
      </c>
      <c r="D3686" s="72" t="n">
        <v>0</v>
      </c>
      <c r="E3686" s="72" t="n">
        <v>0</v>
      </c>
      <c r="F3686" s="72" t="n">
        <v>0</v>
      </c>
    </row>
    <row r="3687">
      <c r="C3687" s="13" t="n">
        <v>44</v>
      </c>
      <c r="D3687" s="72" t="n">
        <v>0</v>
      </c>
      <c r="E3687" s="72" t="n">
        <v>0</v>
      </c>
      <c r="F3687" s="72" t="n">
        <v>0</v>
      </c>
    </row>
    <row r="3688">
      <c r="C3688" s="13" t="n">
        <v>45</v>
      </c>
      <c r="D3688" s="72" t="n">
        <v>0</v>
      </c>
      <c r="E3688" s="72" t="n">
        <v>0</v>
      </c>
      <c r="F3688" s="72" t="n">
        <v>0</v>
      </c>
    </row>
    <row r="3689">
      <c r="C3689" s="13" t="n">
        <v>46</v>
      </c>
      <c r="D3689" s="72" t="n">
        <v>0</v>
      </c>
      <c r="E3689" s="72" t="n">
        <v>0</v>
      </c>
      <c r="F3689" s="72" t="n">
        <v>0</v>
      </c>
    </row>
    <row r="3690">
      <c r="C3690" s="13" t="n">
        <v>47</v>
      </c>
      <c r="D3690" s="72" t="n">
        <v>0</v>
      </c>
      <c r="E3690" s="72" t="n">
        <v>0</v>
      </c>
      <c r="F3690" s="72" t="n">
        <v>0</v>
      </c>
    </row>
    <row r="3691">
      <c r="C3691" s="13" t="n">
        <v>48</v>
      </c>
      <c r="D3691" s="72" t="n">
        <v>0</v>
      </c>
      <c r="E3691" s="72" t="n">
        <v>0</v>
      </c>
      <c r="F3691" s="72" t="n">
        <v>0</v>
      </c>
    </row>
    <row r="3692">
      <c r="C3692" s="13" t="n">
        <v>49</v>
      </c>
      <c r="D3692" s="72" t="n">
        <v>0</v>
      </c>
      <c r="E3692" s="72" t="n">
        <v>0</v>
      </c>
      <c r="F3692" s="72" t="n">
        <v>0</v>
      </c>
    </row>
    <row r="3693">
      <c r="C3693" s="13" t="n">
        <v>50</v>
      </c>
      <c r="D3693" s="72" t="n">
        <v>0</v>
      </c>
      <c r="E3693" s="72" t="n">
        <v>0</v>
      </c>
      <c r="F3693" s="72" t="n">
        <v>0</v>
      </c>
    </row>
    <row r="3694">
      <c r="C3694" s="13" t="n">
        <v>51</v>
      </c>
      <c r="D3694" s="72" t="n">
        <v>0</v>
      </c>
      <c r="E3694" s="72" t="n">
        <v>0</v>
      </c>
      <c r="F3694" s="72" t="n">
        <v>0</v>
      </c>
    </row>
    <row r="3695">
      <c r="C3695" s="13" t="n">
        <v>52</v>
      </c>
      <c r="D3695" s="72" t="n">
        <v>0</v>
      </c>
      <c r="E3695" s="72" t="n">
        <v>0</v>
      </c>
      <c r="F3695" s="72" t="n">
        <v>0</v>
      </c>
    </row>
    <row r="3696">
      <c r="C3696" s="13" t="n">
        <v>53</v>
      </c>
      <c r="D3696" s="72" t="n">
        <v>0</v>
      </c>
      <c r="E3696" s="72" t="n">
        <v>0</v>
      </c>
      <c r="F3696" s="72" t="n">
        <v>0</v>
      </c>
    </row>
    <row r="3697">
      <c r="C3697" s="13" t="n">
        <v>54</v>
      </c>
      <c r="D3697" s="72" t="n">
        <v>0</v>
      </c>
      <c r="E3697" s="72" t="n">
        <v>0</v>
      </c>
      <c r="F3697" s="72" t="n">
        <v>0</v>
      </c>
    </row>
    <row r="3698">
      <c r="C3698" s="13" t="n">
        <v>55</v>
      </c>
      <c r="D3698" s="72" t="n">
        <v>0</v>
      </c>
      <c r="E3698" s="72" t="n">
        <v>0</v>
      </c>
      <c r="F3698" s="72" t="n">
        <v>0</v>
      </c>
    </row>
    <row r="3699">
      <c r="C3699" s="13" t="n">
        <v>56</v>
      </c>
      <c r="D3699" s="72" t="n">
        <v>0</v>
      </c>
      <c r="E3699" s="72" t="n">
        <v>0</v>
      </c>
      <c r="F3699" s="72" t="n">
        <v>0</v>
      </c>
    </row>
    <row r="3700">
      <c r="C3700" s="13" t="n">
        <v>57</v>
      </c>
      <c r="D3700" s="72" t="n">
        <v>0</v>
      </c>
      <c r="E3700" s="72" t="n">
        <v>0</v>
      </c>
      <c r="F3700" s="72" t="n">
        <v>0</v>
      </c>
    </row>
    <row r="3701">
      <c r="C3701" s="13" t="n">
        <v>58</v>
      </c>
      <c r="D3701" s="72" t="n">
        <v>0</v>
      </c>
      <c r="E3701" s="72" t="n">
        <v>0</v>
      </c>
      <c r="F3701" s="72" t="n">
        <v>0</v>
      </c>
    </row>
    <row r="3702">
      <c r="C3702" s="13" t="n">
        <v>59</v>
      </c>
      <c r="D3702" s="72" t="n">
        <v>0</v>
      </c>
      <c r="E3702" s="72" t="n">
        <v>0</v>
      </c>
      <c r="F3702" s="72" t="n">
        <v>0</v>
      </c>
    </row>
    <row r="3703">
      <c r="C3703" s="13" t="n">
        <v>60</v>
      </c>
      <c r="D3703" s="72" t="n">
        <v>0</v>
      </c>
      <c r="E3703" s="72" t="n">
        <v>0</v>
      </c>
      <c r="F3703" s="72" t="n">
        <v>0</v>
      </c>
    </row>
    <row r="3704">
      <c r="C3704" s="13" t="n">
        <v>61</v>
      </c>
      <c r="D3704" s="72" t="n">
        <v>0</v>
      </c>
      <c r="E3704" s="72" t="n">
        <v>0</v>
      </c>
      <c r="F3704" s="72" t="n">
        <v>0</v>
      </c>
    </row>
    <row r="3705">
      <c r="C3705" s="13" t="n">
        <v>62</v>
      </c>
      <c r="D3705" s="72" t="n">
        <v>0</v>
      </c>
      <c r="E3705" s="72" t="n">
        <v>0</v>
      </c>
      <c r="F3705" s="72" t="n">
        <v>0</v>
      </c>
    </row>
    <row r="3706">
      <c r="C3706" s="13" t="n">
        <v>63</v>
      </c>
      <c r="D3706" s="72" t="n">
        <v>0</v>
      </c>
      <c r="E3706" s="72" t="n">
        <v>0</v>
      </c>
      <c r="F3706" s="72" t="n">
        <v>0</v>
      </c>
    </row>
    <row r="3707">
      <c r="C3707" s="13" t="n">
        <v>64</v>
      </c>
      <c r="D3707" s="72" t="n">
        <v>0</v>
      </c>
      <c r="E3707" s="72" t="n">
        <v>0</v>
      </c>
      <c r="F3707" s="72" t="n">
        <v>0</v>
      </c>
    </row>
    <row r="3708">
      <c r="C3708" s="13" t="n">
        <v>65</v>
      </c>
      <c r="D3708" s="72" t="n">
        <v>0</v>
      </c>
      <c r="E3708" s="72" t="n">
        <v>0</v>
      </c>
      <c r="F3708" s="72" t="n">
        <v>0</v>
      </c>
    </row>
    <row r="3709">
      <c r="C3709" s="13" t="n">
        <v>66</v>
      </c>
      <c r="D3709" s="72" t="n">
        <v>0</v>
      </c>
      <c r="E3709" s="72" t="n">
        <v>0</v>
      </c>
      <c r="F3709" s="72" t="n">
        <v>0</v>
      </c>
    </row>
    <row r="3710">
      <c r="C3710" s="13" t="n">
        <v>67</v>
      </c>
      <c r="D3710" s="72" t="n">
        <v>0</v>
      </c>
      <c r="E3710" s="72" t="n">
        <v>0</v>
      </c>
      <c r="F3710" s="72" t="n">
        <v>0</v>
      </c>
    </row>
    <row r="3711">
      <c r="C3711" s="13" t="n">
        <v>68</v>
      </c>
      <c r="D3711" s="72" t="n">
        <v>0</v>
      </c>
      <c r="E3711" s="72" t="n">
        <v>0</v>
      </c>
      <c r="F3711" s="72" t="n">
        <v>0</v>
      </c>
    </row>
    <row r="3712">
      <c r="C3712" s="13" t="n">
        <v>69</v>
      </c>
      <c r="D3712" s="72" t="n">
        <v>0</v>
      </c>
      <c r="E3712" s="72" t="n">
        <v>0</v>
      </c>
      <c r="F3712" s="72" t="n">
        <v>0</v>
      </c>
    </row>
    <row r="3713">
      <c r="C3713" s="13" t="n">
        <v>70</v>
      </c>
      <c r="D3713" s="72" t="n">
        <v>0</v>
      </c>
      <c r="E3713" s="72" t="n">
        <v>0</v>
      </c>
      <c r="F3713" s="72" t="n">
        <v>0</v>
      </c>
    </row>
    <row r="3714">
      <c r="C3714" s="13" t="n">
        <v>71</v>
      </c>
      <c r="D3714" s="72" t="n">
        <v>0</v>
      </c>
      <c r="E3714" s="72" t="n">
        <v>0</v>
      </c>
      <c r="F3714" s="72" t="n">
        <v>0</v>
      </c>
    </row>
    <row r="3715">
      <c r="C3715" s="13" t="n">
        <v>72</v>
      </c>
      <c r="D3715" s="72" t="n">
        <v>0</v>
      </c>
      <c r="E3715" s="72" t="n">
        <v>0</v>
      </c>
      <c r="F3715" s="72" t="n">
        <v>0</v>
      </c>
    </row>
    <row r="3716">
      <c r="C3716" s="13" t="n">
        <v>73</v>
      </c>
      <c r="D3716" s="72" t="n">
        <v>0</v>
      </c>
      <c r="E3716" s="72" t="n">
        <v>0</v>
      </c>
      <c r="F3716" s="72" t="n">
        <v>0</v>
      </c>
    </row>
    <row r="3717">
      <c r="C3717" s="13" t="n">
        <v>74</v>
      </c>
      <c r="D3717" s="72" t="n">
        <v>0</v>
      </c>
      <c r="E3717" s="72" t="n">
        <v>0</v>
      </c>
      <c r="F3717" s="72" t="n">
        <v>0</v>
      </c>
    </row>
    <row r="3718">
      <c r="C3718" s="13" t="n">
        <v>75</v>
      </c>
      <c r="D3718" s="72" t="n">
        <v>0</v>
      </c>
      <c r="E3718" s="72" t="n">
        <v>0</v>
      </c>
      <c r="F3718" s="72" t="n">
        <v>0</v>
      </c>
    </row>
    <row r="3719">
      <c r="C3719" s="13" t="n">
        <v>76</v>
      </c>
      <c r="D3719" s="72" t="n">
        <v>0</v>
      </c>
      <c r="E3719" s="72" t="n">
        <v>0</v>
      </c>
      <c r="F3719" s="72" t="n">
        <v>0</v>
      </c>
    </row>
    <row r="3720">
      <c r="C3720" s="13" t="n">
        <v>77</v>
      </c>
      <c r="D3720" s="72" t="n">
        <v>0</v>
      </c>
      <c r="E3720" s="72" t="n">
        <v>0</v>
      </c>
      <c r="F3720" s="72" t="n">
        <v>0</v>
      </c>
    </row>
    <row r="3721">
      <c r="C3721" s="13" t="n">
        <v>78</v>
      </c>
      <c r="D3721" s="72" t="n">
        <v>0</v>
      </c>
      <c r="E3721" s="72" t="n">
        <v>0</v>
      </c>
      <c r="F3721" s="72" t="n">
        <v>0</v>
      </c>
    </row>
    <row r="3722">
      <c r="C3722" s="13" t="n">
        <v>79</v>
      </c>
      <c r="D3722" s="72" t="n">
        <v>0</v>
      </c>
      <c r="E3722" s="72" t="n">
        <v>0</v>
      </c>
      <c r="F3722" s="72" t="n">
        <v>0</v>
      </c>
    </row>
    <row r="3723">
      <c r="C3723" s="13" t="n">
        <v>80</v>
      </c>
      <c r="D3723" s="72" t="n">
        <v>0</v>
      </c>
      <c r="E3723" s="72" t="n">
        <v>0</v>
      </c>
      <c r="F3723" s="72" t="n">
        <v>0</v>
      </c>
    </row>
    <row r="3724">
      <c r="C3724" s="13" t="n">
        <v>81</v>
      </c>
      <c r="D3724" s="72" t="n">
        <v>0</v>
      </c>
      <c r="E3724" s="72" t="n">
        <v>0</v>
      </c>
      <c r="F3724" s="72" t="n">
        <v>0</v>
      </c>
    </row>
    <row r="3725">
      <c r="C3725" s="13" t="n">
        <v>82</v>
      </c>
      <c r="D3725" s="72" t="n">
        <v>0</v>
      </c>
      <c r="E3725" s="72" t="n">
        <v>0</v>
      </c>
      <c r="F3725" s="72" t="n">
        <v>0</v>
      </c>
    </row>
    <row r="3726">
      <c r="C3726" s="13" t="n">
        <v>83</v>
      </c>
      <c r="D3726" s="72" t="n">
        <v>0</v>
      </c>
      <c r="E3726" s="72" t="n">
        <v>0</v>
      </c>
      <c r="F3726" s="72" t="n">
        <v>0</v>
      </c>
    </row>
    <row r="3727">
      <c r="C3727" s="13" t="n">
        <v>84</v>
      </c>
      <c r="D3727" s="72" t="n">
        <v>0</v>
      </c>
      <c r="E3727" s="72" t="n">
        <v>0</v>
      </c>
      <c r="F3727" s="72" t="n">
        <v>0</v>
      </c>
    </row>
    <row r="3728">
      <c r="C3728" s="13" t="n">
        <v>85</v>
      </c>
      <c r="D3728" s="72" t="n">
        <v>0</v>
      </c>
      <c r="E3728" s="72" t="n">
        <v>0</v>
      </c>
      <c r="F3728" s="72" t="n">
        <v>0</v>
      </c>
    </row>
    <row r="3729">
      <c r="C3729" s="13" t="n">
        <v>86</v>
      </c>
      <c r="D3729" s="72" t="n">
        <v>0</v>
      </c>
      <c r="E3729" s="72" t="n">
        <v>0</v>
      </c>
      <c r="F3729" s="72" t="n">
        <v>0</v>
      </c>
    </row>
    <row r="3730">
      <c r="C3730" s="13" t="n">
        <v>87</v>
      </c>
      <c r="D3730" s="72" t="n">
        <v>0</v>
      </c>
      <c r="E3730" s="72" t="n">
        <v>0</v>
      </c>
      <c r="F3730" s="72" t="n">
        <v>0</v>
      </c>
    </row>
    <row r="3731">
      <c r="C3731" s="13" t="n">
        <v>88</v>
      </c>
      <c r="D3731" s="72" t="n">
        <v>0</v>
      </c>
      <c r="E3731" s="72" t="n">
        <v>0</v>
      </c>
      <c r="F3731" s="72" t="n">
        <v>0</v>
      </c>
    </row>
    <row r="3732">
      <c r="C3732" s="13" t="n">
        <v>89</v>
      </c>
      <c r="D3732" s="72" t="n">
        <v>0</v>
      </c>
      <c r="E3732" s="72" t="n">
        <v>0</v>
      </c>
      <c r="F3732" s="72" t="n">
        <v>0</v>
      </c>
    </row>
    <row r="3733">
      <c r="C3733" s="13" t="n">
        <v>90</v>
      </c>
      <c r="D3733" s="72" t="n">
        <v>0</v>
      </c>
      <c r="E3733" s="72" t="n">
        <v>0</v>
      </c>
      <c r="F3733" s="72" t="n">
        <v>0</v>
      </c>
    </row>
    <row r="3734">
      <c r="C3734" s="13" t="n">
        <v>91</v>
      </c>
      <c r="D3734" s="72" t="n">
        <v>0</v>
      </c>
      <c r="E3734" s="72" t="n">
        <v>0</v>
      </c>
      <c r="F3734" s="72" t="n">
        <v>0</v>
      </c>
    </row>
    <row r="3735">
      <c r="C3735" s="13" t="n">
        <v>92</v>
      </c>
      <c r="D3735" s="72" t="n">
        <v>0</v>
      </c>
      <c r="E3735" s="72" t="n">
        <v>0</v>
      </c>
      <c r="F3735" s="72" t="n">
        <v>0</v>
      </c>
    </row>
    <row r="3736">
      <c r="C3736" s="13" t="n">
        <v>93</v>
      </c>
      <c r="D3736" s="72" t="n">
        <v>0</v>
      </c>
      <c r="E3736" s="72" t="n">
        <v>0</v>
      </c>
      <c r="F3736" s="72" t="n">
        <v>0</v>
      </c>
    </row>
    <row r="3737">
      <c r="C3737" s="13" t="n">
        <v>94</v>
      </c>
      <c r="D3737" s="72" t="n">
        <v>0</v>
      </c>
      <c r="E3737" s="72" t="n">
        <v>0</v>
      </c>
      <c r="F3737" s="72" t="n">
        <v>0</v>
      </c>
    </row>
    <row r="3738">
      <c r="C3738" s="13" t="n">
        <v>95</v>
      </c>
      <c r="D3738" s="72" t="n">
        <v>0</v>
      </c>
      <c r="E3738" s="72" t="n">
        <v>0</v>
      </c>
      <c r="F3738" s="72" t="n">
        <v>0</v>
      </c>
    </row>
    <row r="3739">
      <c r="C3739" s="13" t="n">
        <v>96</v>
      </c>
      <c r="D3739" s="72" t="n">
        <v>0</v>
      </c>
      <c r="E3739" s="72" t="n">
        <v>0</v>
      </c>
      <c r="F3739" s="72" t="n">
        <v>0</v>
      </c>
    </row>
    <row r="3740">
      <c r="C3740" s="13" t="n">
        <v>97</v>
      </c>
      <c r="D3740" s="72" t="n">
        <v>0</v>
      </c>
      <c r="E3740" s="72" t="n">
        <v>0</v>
      </c>
      <c r="F3740" s="72" t="n">
        <v>0</v>
      </c>
    </row>
    <row r="3741">
      <c r="C3741" s="13" t="n">
        <v>98</v>
      </c>
      <c r="D3741" s="72" t="n">
        <v>0</v>
      </c>
      <c r="E3741" s="72" t="n">
        <v>0</v>
      </c>
      <c r="F3741" s="72" t="n">
        <v>0</v>
      </c>
    </row>
    <row r="3742">
      <c r="C3742" s="13" t="n">
        <v>99</v>
      </c>
      <c r="D3742" s="72" t="n">
        <v>0</v>
      </c>
      <c r="E3742" s="72" t="n">
        <v>0</v>
      </c>
      <c r="F3742" s="72" t="n">
        <v>0</v>
      </c>
    </row>
    <row r="3743">
      <c r="C3743" s="13" t="n">
        <v>100</v>
      </c>
      <c r="D3743" s="72" t="n">
        <v>0</v>
      </c>
      <c r="E3743" s="72" t="n">
        <v>0</v>
      </c>
      <c r="F3743" s="72" t="n">
        <v>0</v>
      </c>
    </row>
    <row r="3744">
      <c r="C3744" s="13" t="n">
        <v>101</v>
      </c>
      <c r="D3744" s="72" t="n">
        <v>0</v>
      </c>
      <c r="E3744" s="72" t="n">
        <v>0</v>
      </c>
      <c r="F3744" s="72" t="n">
        <v>0</v>
      </c>
    </row>
    <row r="3745">
      <c r="C3745" s="13" t="n">
        <v>102</v>
      </c>
      <c r="D3745" s="72" t="n">
        <v>0</v>
      </c>
      <c r="E3745" s="72" t="n">
        <v>0</v>
      </c>
      <c r="F3745" s="72" t="n">
        <v>0</v>
      </c>
    </row>
    <row r="3746">
      <c r="C3746" s="13" t="n">
        <v>103</v>
      </c>
      <c r="D3746" s="72" t="n">
        <v>0</v>
      </c>
      <c r="E3746" s="72" t="n">
        <v>0</v>
      </c>
      <c r="F3746" s="72" t="n">
        <v>0</v>
      </c>
    </row>
    <row r="3747">
      <c r="C3747" s="13" t="n">
        <v>104</v>
      </c>
      <c r="D3747" s="72" t="n">
        <v>0</v>
      </c>
      <c r="E3747" s="72" t="n">
        <v>0</v>
      </c>
      <c r="F3747" s="72" t="n">
        <v>0</v>
      </c>
    </row>
    <row r="3748">
      <c r="C3748" s="13" t="n">
        <v>105</v>
      </c>
      <c r="D3748" s="72" t="n">
        <v>0</v>
      </c>
      <c r="E3748" s="72" t="n">
        <v>0</v>
      </c>
      <c r="F3748" s="72" t="n">
        <v>0</v>
      </c>
    </row>
    <row r="3749">
      <c r="C3749" s="13" t="n">
        <v>106</v>
      </c>
      <c r="D3749" s="72" t="n">
        <v>0</v>
      </c>
      <c r="E3749" s="72" t="n">
        <v>0</v>
      </c>
      <c r="F3749" s="72" t="n">
        <v>0</v>
      </c>
    </row>
    <row r="3750">
      <c r="C3750" s="13" t="n">
        <v>107</v>
      </c>
      <c r="D3750" s="72" t="n">
        <v>0</v>
      </c>
      <c r="E3750" s="72" t="n">
        <v>0</v>
      </c>
      <c r="F3750" s="72" t="n">
        <v>0</v>
      </c>
    </row>
    <row r="3751">
      <c r="C3751" s="13" t="n">
        <v>108</v>
      </c>
      <c r="D3751" s="72" t="n">
        <v>0</v>
      </c>
      <c r="E3751" s="72" t="n">
        <v>0</v>
      </c>
      <c r="F3751" s="72" t="n">
        <v>0</v>
      </c>
    </row>
    <row r="3752">
      <c r="C3752" s="13" t="n">
        <v>109</v>
      </c>
      <c r="D3752" s="72" t="n">
        <v>0</v>
      </c>
      <c r="E3752" s="72" t="n">
        <v>0</v>
      </c>
      <c r="F3752" s="72" t="n">
        <v>0</v>
      </c>
    </row>
    <row r="3753">
      <c r="C3753" s="13" t="n">
        <v>110</v>
      </c>
      <c r="D3753" s="72" t="n">
        <v>0</v>
      </c>
      <c r="E3753" s="72" t="n">
        <v>0</v>
      </c>
      <c r="F3753" s="72" t="n">
        <v>0</v>
      </c>
    </row>
    <row r="3754">
      <c r="C3754" s="13" t="n">
        <v>111</v>
      </c>
      <c r="D3754" s="72" t="n">
        <v>0</v>
      </c>
      <c r="E3754" s="72" t="n">
        <v>0</v>
      </c>
      <c r="F3754" s="72" t="n">
        <v>0</v>
      </c>
    </row>
    <row r="3755">
      <c r="C3755" s="13" t="n">
        <v>112</v>
      </c>
      <c r="D3755" s="72" t="n">
        <v>0</v>
      </c>
      <c r="E3755" s="72" t="n">
        <v>0</v>
      </c>
      <c r="F3755" s="72" t="n">
        <v>0</v>
      </c>
    </row>
    <row r="3756">
      <c r="C3756" s="13" t="n">
        <v>113</v>
      </c>
      <c r="D3756" s="72" t="n">
        <v>0</v>
      </c>
      <c r="E3756" s="72" t="n">
        <v>0</v>
      </c>
      <c r="F3756" s="72" t="n">
        <v>0</v>
      </c>
    </row>
    <row r="3757">
      <c r="C3757" s="13" t="n">
        <v>114</v>
      </c>
      <c r="D3757" s="72" t="n">
        <v>0</v>
      </c>
      <c r="E3757" s="72" t="n">
        <v>0</v>
      </c>
      <c r="F3757" s="72" t="n">
        <v>0</v>
      </c>
    </row>
    <row r="3758">
      <c r="C3758" s="13" t="n">
        <v>115</v>
      </c>
      <c r="D3758" s="72" t="n">
        <v>0</v>
      </c>
      <c r="E3758" s="72" t="n">
        <v>0</v>
      </c>
      <c r="F3758" s="72" t="n">
        <v>0</v>
      </c>
    </row>
    <row r="3759">
      <c r="C3759" s="13" t="n">
        <v>116</v>
      </c>
      <c r="D3759" s="72" t="n">
        <v>0</v>
      </c>
      <c r="E3759" s="72" t="n">
        <v>0</v>
      </c>
      <c r="F3759" s="72" t="n">
        <v>0</v>
      </c>
    </row>
    <row r="3760">
      <c r="C3760" s="13" t="n">
        <v>117</v>
      </c>
      <c r="D3760" s="72" t="n">
        <v>0</v>
      </c>
      <c r="E3760" s="72" t="n">
        <v>0</v>
      </c>
      <c r="F3760" s="72" t="n">
        <v>0</v>
      </c>
    </row>
    <row r="3761">
      <c r="C3761" s="13" t="n">
        <v>118</v>
      </c>
      <c r="D3761" s="72" t="n">
        <v>0</v>
      </c>
      <c r="E3761" s="72" t="n">
        <v>0</v>
      </c>
      <c r="F3761" s="72" t="n">
        <v>0</v>
      </c>
    </row>
    <row r="3762">
      <c r="C3762" s="13" t="n">
        <v>119</v>
      </c>
      <c r="D3762" s="72" t="n">
        <v>0</v>
      </c>
      <c r="E3762" s="72" t="n">
        <v>0</v>
      </c>
      <c r="F3762" s="72" t="n">
        <v>0</v>
      </c>
    </row>
    <row r="3763">
      <c r="C3763" s="13" t="n">
        <v>120</v>
      </c>
      <c r="D3763" s="72" t="n">
        <v>0</v>
      </c>
      <c r="E3763" s="72" t="n">
        <v>0</v>
      </c>
      <c r="F3763" s="72" t="n">
        <v>0</v>
      </c>
    </row>
    <row r="3764">
      <c r="C3764" s="13" t="n">
        <v>121</v>
      </c>
      <c r="D3764" s="72" t="n">
        <v>0</v>
      </c>
      <c r="E3764" s="72" t="n">
        <v>0</v>
      </c>
      <c r="F3764" s="72" t="n">
        <v>0</v>
      </c>
    </row>
    <row r="3765">
      <c r="C3765" s="13" t="n">
        <v>122</v>
      </c>
      <c r="D3765" s="72" t="n">
        <v>0</v>
      </c>
      <c r="E3765" s="72" t="n">
        <v>0</v>
      </c>
      <c r="F3765" s="72" t="n">
        <v>0</v>
      </c>
    </row>
    <row r="3766">
      <c r="C3766" s="13" t="n">
        <v>123</v>
      </c>
      <c r="D3766" s="72" t="n">
        <v>0</v>
      </c>
      <c r="E3766" s="72" t="n">
        <v>0</v>
      </c>
      <c r="F3766" s="72" t="n">
        <v>0</v>
      </c>
    </row>
    <row r="3767">
      <c r="C3767" s="13" t="n">
        <v>124</v>
      </c>
      <c r="D3767" s="72" t="n">
        <v>0</v>
      </c>
      <c r="E3767" s="72" t="n">
        <v>0</v>
      </c>
      <c r="F3767" s="72" t="n">
        <v>0</v>
      </c>
    </row>
    <row r="3768">
      <c r="C3768" s="13" t="n">
        <v>125</v>
      </c>
      <c r="D3768" s="72" t="n">
        <v>0</v>
      </c>
      <c r="E3768" s="72" t="n">
        <v>0</v>
      </c>
      <c r="F3768" s="72" t="n">
        <v>0</v>
      </c>
    </row>
    <row r="3769">
      <c r="C3769" s="13" t="n">
        <v>126</v>
      </c>
      <c r="D3769" s="72" t="n">
        <v>0</v>
      </c>
      <c r="E3769" s="72" t="n">
        <v>0</v>
      </c>
      <c r="F3769" s="72" t="n">
        <v>0</v>
      </c>
    </row>
    <row r="3770">
      <c r="C3770" s="13" t="n">
        <v>127</v>
      </c>
      <c r="D3770" s="72" t="n">
        <v>0</v>
      </c>
      <c r="E3770" s="72" t="n">
        <v>0</v>
      </c>
      <c r="F3770" s="72" t="n">
        <v>0</v>
      </c>
    </row>
    <row r="3771">
      <c r="C3771" s="13" t="n">
        <v>128</v>
      </c>
      <c r="D3771" s="72" t="n">
        <v>0</v>
      </c>
      <c r="E3771" s="72" t="n">
        <v>0</v>
      </c>
      <c r="F3771" s="72" t="n">
        <v>0</v>
      </c>
    </row>
    <row r="3772">
      <c r="C3772" s="13" t="n">
        <v>129</v>
      </c>
      <c r="D3772" s="72" t="n">
        <v>0</v>
      </c>
      <c r="E3772" s="72" t="n">
        <v>0</v>
      </c>
      <c r="F3772" s="72" t="n">
        <v>0</v>
      </c>
    </row>
    <row r="3773">
      <c r="C3773" s="13" t="n">
        <v>130</v>
      </c>
      <c r="D3773" s="72" t="n">
        <v>0</v>
      </c>
      <c r="E3773" s="72" t="n">
        <v>0</v>
      </c>
      <c r="F3773" s="72" t="n">
        <v>0</v>
      </c>
    </row>
    <row r="3774">
      <c r="C3774" s="13" t="n">
        <v>131</v>
      </c>
      <c r="D3774" s="72" t="n">
        <v>0</v>
      </c>
      <c r="E3774" s="72" t="n">
        <v>0</v>
      </c>
      <c r="F3774" s="72" t="n">
        <v>0</v>
      </c>
    </row>
    <row r="3775">
      <c r="C3775" s="13" t="n">
        <v>132</v>
      </c>
      <c r="D3775" s="72" t="n">
        <v>0</v>
      </c>
      <c r="E3775" s="72" t="n">
        <v>0</v>
      </c>
      <c r="F3775" s="72" t="n">
        <v>0</v>
      </c>
    </row>
    <row r="3776">
      <c r="C3776" s="13" t="n">
        <v>133</v>
      </c>
      <c r="D3776" s="72" t="n">
        <v>0</v>
      </c>
      <c r="E3776" s="72" t="n">
        <v>0</v>
      </c>
      <c r="F3776" s="72" t="n">
        <v>0</v>
      </c>
    </row>
    <row r="3777">
      <c r="C3777" s="13" t="n">
        <v>134</v>
      </c>
      <c r="D3777" s="72" t="n">
        <v>0</v>
      </c>
      <c r="E3777" s="72" t="n">
        <v>0</v>
      </c>
      <c r="F3777" s="72" t="n">
        <v>0</v>
      </c>
    </row>
    <row r="3778">
      <c r="C3778" s="13" t="n">
        <v>135</v>
      </c>
      <c r="D3778" s="72" t="n">
        <v>0</v>
      </c>
      <c r="E3778" s="72" t="n">
        <v>0</v>
      </c>
      <c r="F3778" s="72" t="n">
        <v>0</v>
      </c>
    </row>
    <row r="3779">
      <c r="C3779" s="13" t="n">
        <v>136</v>
      </c>
      <c r="D3779" s="72" t="n">
        <v>0</v>
      </c>
      <c r="E3779" s="72" t="n">
        <v>0</v>
      </c>
      <c r="F3779" s="72" t="n">
        <v>0</v>
      </c>
    </row>
    <row r="3780">
      <c r="C3780" s="13" t="n">
        <v>137</v>
      </c>
      <c r="D3780" s="72" t="n">
        <v>0</v>
      </c>
      <c r="E3780" s="72" t="n">
        <v>0</v>
      </c>
      <c r="F3780" s="72" t="n">
        <v>0</v>
      </c>
    </row>
    <row r="3781">
      <c r="C3781" s="13" t="n">
        <v>138</v>
      </c>
      <c r="D3781" s="72" t="n">
        <v>0</v>
      </c>
      <c r="E3781" s="72" t="n">
        <v>0</v>
      </c>
      <c r="F3781" s="72" t="n">
        <v>0</v>
      </c>
    </row>
    <row r="3782">
      <c r="C3782" s="13" t="n">
        <v>139</v>
      </c>
      <c r="D3782" s="72" t="n">
        <v>0</v>
      </c>
      <c r="E3782" s="72" t="n">
        <v>0</v>
      </c>
      <c r="F3782" s="72" t="n">
        <v>0</v>
      </c>
    </row>
    <row r="3783">
      <c r="C3783" s="13" t="n">
        <v>140</v>
      </c>
      <c r="D3783" s="72" t="n">
        <v>0</v>
      </c>
      <c r="E3783" s="72" t="n">
        <v>0</v>
      </c>
      <c r="F3783" s="72" t="n">
        <v>0</v>
      </c>
    </row>
    <row r="3784">
      <c r="C3784" s="13" t="n">
        <v>141</v>
      </c>
      <c r="D3784" s="72" t="n">
        <v>0</v>
      </c>
      <c r="E3784" s="72" t="n">
        <v>0</v>
      </c>
      <c r="F3784" s="72" t="n">
        <v>0</v>
      </c>
    </row>
    <row r="3785">
      <c r="C3785" s="13" t="n">
        <v>142</v>
      </c>
      <c r="D3785" s="72" t="n">
        <v>0</v>
      </c>
      <c r="E3785" s="72" t="n">
        <v>0</v>
      </c>
      <c r="F3785" s="72" t="n">
        <v>0</v>
      </c>
    </row>
    <row r="3786">
      <c r="C3786" s="13" t="n">
        <v>143</v>
      </c>
      <c r="D3786" s="72" t="n">
        <v>0</v>
      </c>
      <c r="E3786" s="72" t="n">
        <v>0</v>
      </c>
      <c r="F3786" s="72" t="n">
        <v>0</v>
      </c>
    </row>
    <row r="3787">
      <c r="C3787" s="13" t="n">
        <v>144</v>
      </c>
      <c r="D3787" s="72" t="n">
        <v>0</v>
      </c>
      <c r="E3787" s="72" t="n">
        <v>0</v>
      </c>
      <c r="F3787" s="72" t="n">
        <v>0</v>
      </c>
    </row>
    <row r="3788">
      <c r="C3788" s="13" t="n">
        <v>145</v>
      </c>
      <c r="D3788" s="72" t="n">
        <v>0</v>
      </c>
      <c r="E3788" s="72" t="n">
        <v>0</v>
      </c>
      <c r="F3788" s="72" t="n">
        <v>0</v>
      </c>
    </row>
    <row r="3789">
      <c r="C3789" s="13" t="n">
        <v>146</v>
      </c>
      <c r="D3789" s="72" t="n">
        <v>0</v>
      </c>
      <c r="E3789" s="72" t="n">
        <v>0</v>
      </c>
      <c r="F3789" s="72" t="n">
        <v>0</v>
      </c>
    </row>
    <row r="3790">
      <c r="C3790" s="13" t="n">
        <v>147</v>
      </c>
      <c r="D3790" s="72" t="n">
        <v>0</v>
      </c>
      <c r="E3790" s="72" t="n">
        <v>0</v>
      </c>
      <c r="F3790" s="72" t="n">
        <v>0</v>
      </c>
    </row>
    <row r="3791">
      <c r="C3791" s="13" t="n">
        <v>148</v>
      </c>
      <c r="D3791" s="72" t="n">
        <v>0</v>
      </c>
      <c r="E3791" s="72" t="n">
        <v>0</v>
      </c>
      <c r="F3791" s="72" t="n">
        <v>0</v>
      </c>
    </row>
    <row r="3792">
      <c r="C3792" s="13" t="n">
        <v>149</v>
      </c>
      <c r="D3792" s="72" t="n">
        <v>0</v>
      </c>
      <c r="E3792" s="72" t="n">
        <v>0</v>
      </c>
      <c r="F3792" s="72" t="n">
        <v>0</v>
      </c>
    </row>
    <row r="3793">
      <c r="C3793" s="13" t="n">
        <v>150</v>
      </c>
      <c r="D3793" s="72" t="n">
        <v>0</v>
      </c>
      <c r="E3793" s="72" t="n">
        <v>0</v>
      </c>
      <c r="F3793" s="72" t="n">
        <v>0</v>
      </c>
    </row>
    <row r="3794">
      <c r="C3794" s="13" t="n">
        <v>151</v>
      </c>
      <c r="D3794" s="72" t="n">
        <v>0</v>
      </c>
      <c r="E3794" s="72" t="n">
        <v>0</v>
      </c>
      <c r="F3794" s="72" t="n">
        <v>0</v>
      </c>
    </row>
    <row r="3795">
      <c r="C3795" s="13" t="n">
        <v>152</v>
      </c>
      <c r="D3795" s="72" t="n">
        <v>0</v>
      </c>
      <c r="E3795" s="72" t="n">
        <v>0</v>
      </c>
      <c r="F3795" s="72" t="n">
        <v>0</v>
      </c>
    </row>
    <row r="3796">
      <c r="C3796" s="13" t="n">
        <v>153</v>
      </c>
      <c r="D3796" s="72" t="n">
        <v>0</v>
      </c>
      <c r="E3796" s="72" t="n">
        <v>0</v>
      </c>
      <c r="F3796" s="72" t="n">
        <v>0</v>
      </c>
    </row>
    <row r="3797">
      <c r="C3797" s="13" t="n">
        <v>154</v>
      </c>
      <c r="D3797" s="72" t="n">
        <v>0</v>
      </c>
      <c r="E3797" s="72" t="n">
        <v>0</v>
      </c>
      <c r="F3797" s="72" t="n">
        <v>0</v>
      </c>
    </row>
    <row r="3798">
      <c r="C3798" s="13" t="n">
        <v>155</v>
      </c>
      <c r="D3798" s="72" t="n">
        <v>0</v>
      </c>
      <c r="E3798" s="72" t="n">
        <v>0</v>
      </c>
      <c r="F3798" s="72" t="n">
        <v>0</v>
      </c>
    </row>
    <row r="3799">
      <c r="C3799" s="13" t="n">
        <v>156</v>
      </c>
      <c r="D3799" s="72" t="n">
        <v>0</v>
      </c>
      <c r="E3799" s="72" t="n">
        <v>0</v>
      </c>
      <c r="F3799" s="72" t="n">
        <v>0</v>
      </c>
    </row>
    <row r="3800">
      <c r="C3800" s="13" t="n">
        <v>157</v>
      </c>
      <c r="D3800" s="72" t="n">
        <v>0</v>
      </c>
      <c r="E3800" s="72" t="n">
        <v>0</v>
      </c>
      <c r="F3800" s="72" t="n">
        <v>0</v>
      </c>
    </row>
    <row r="3801">
      <c r="C3801" s="13" t="n">
        <v>158</v>
      </c>
      <c r="D3801" s="72" t="n">
        <v>0</v>
      </c>
      <c r="E3801" s="72" t="n">
        <v>0</v>
      </c>
      <c r="F3801" s="72" t="n">
        <v>0</v>
      </c>
    </row>
    <row r="3802">
      <c r="C3802" s="13" t="n">
        <v>159</v>
      </c>
      <c r="D3802" s="72" t="n">
        <v>0</v>
      </c>
      <c r="E3802" s="72" t="n">
        <v>0</v>
      </c>
      <c r="F3802" s="72" t="n">
        <v>0</v>
      </c>
    </row>
    <row r="3803">
      <c r="C3803" s="13" t="n">
        <v>160</v>
      </c>
      <c r="D3803" s="72" t="n">
        <v>0</v>
      </c>
      <c r="E3803" s="72" t="n">
        <v>0</v>
      </c>
      <c r="F3803" s="72" t="n">
        <v>0</v>
      </c>
    </row>
    <row r="3804">
      <c r="C3804" s="13" t="n">
        <v>161</v>
      </c>
      <c r="D3804" s="72" t="n">
        <v>0</v>
      </c>
      <c r="E3804" s="72" t="n">
        <v>0</v>
      </c>
      <c r="F3804" s="72" t="n">
        <v>0</v>
      </c>
    </row>
    <row r="3805">
      <c r="C3805" s="13" t="n">
        <v>162</v>
      </c>
      <c r="D3805" s="72" t="n">
        <v>0</v>
      </c>
      <c r="E3805" s="72" t="n">
        <v>0</v>
      </c>
      <c r="F3805" s="72" t="n">
        <v>0</v>
      </c>
    </row>
    <row r="3806">
      <c r="C3806" s="13" t="n">
        <v>163</v>
      </c>
      <c r="D3806" s="72" t="n">
        <v>0</v>
      </c>
      <c r="E3806" s="72" t="n">
        <v>0</v>
      </c>
      <c r="F3806" s="72" t="n">
        <v>0</v>
      </c>
    </row>
    <row r="3807">
      <c r="C3807" s="13" t="n">
        <v>164</v>
      </c>
      <c r="D3807" s="72" t="n">
        <v>0</v>
      </c>
      <c r="E3807" s="72" t="n">
        <v>0</v>
      </c>
      <c r="F3807" s="72" t="n">
        <v>0</v>
      </c>
    </row>
    <row r="3808">
      <c r="C3808" s="13" t="n">
        <v>165</v>
      </c>
      <c r="D3808" s="72" t="n">
        <v>0</v>
      </c>
      <c r="E3808" s="72" t="n">
        <v>0</v>
      </c>
      <c r="F3808" s="72" t="n">
        <v>0</v>
      </c>
    </row>
    <row r="3809">
      <c r="C3809" s="13" t="n">
        <v>166</v>
      </c>
      <c r="D3809" s="72" t="n">
        <v>0</v>
      </c>
      <c r="E3809" s="72" t="n">
        <v>0</v>
      </c>
      <c r="F3809" s="72" t="n">
        <v>0</v>
      </c>
    </row>
    <row r="3810">
      <c r="C3810" s="13" t="n">
        <v>167</v>
      </c>
      <c r="D3810" s="72" t="n">
        <v>0</v>
      </c>
      <c r="E3810" s="72" t="n">
        <v>0</v>
      </c>
      <c r="F3810" s="72" t="n">
        <v>0</v>
      </c>
    </row>
    <row r="3811">
      <c r="C3811" s="13" t="n">
        <v>168</v>
      </c>
      <c r="D3811" s="72" t="n">
        <v>0</v>
      </c>
      <c r="E3811" s="72" t="n">
        <v>0</v>
      </c>
      <c r="F3811" s="72" t="n">
        <v>0</v>
      </c>
    </row>
    <row r="3812">
      <c r="C3812" s="13" t="n">
        <v>169</v>
      </c>
      <c r="D3812" s="72" t="n">
        <v>0</v>
      </c>
      <c r="E3812" s="72" t="n">
        <v>0</v>
      </c>
      <c r="F3812" s="72" t="n">
        <v>0</v>
      </c>
    </row>
    <row r="3813">
      <c r="C3813" s="13" t="n">
        <v>170</v>
      </c>
      <c r="D3813" s="72" t="n">
        <v>0</v>
      </c>
      <c r="E3813" s="72" t="n">
        <v>0</v>
      </c>
      <c r="F3813" s="72" t="n">
        <v>0</v>
      </c>
    </row>
    <row r="3814">
      <c r="C3814" s="13" t="n">
        <v>171</v>
      </c>
      <c r="D3814" s="72" t="n">
        <v>0</v>
      </c>
      <c r="E3814" s="72" t="n">
        <v>0</v>
      </c>
      <c r="F3814" s="72" t="n">
        <v>0</v>
      </c>
    </row>
    <row r="3815">
      <c r="C3815" s="13" t="n">
        <v>172</v>
      </c>
      <c r="D3815" s="72" t="n">
        <v>0</v>
      </c>
      <c r="E3815" s="72" t="n">
        <v>0</v>
      </c>
      <c r="F3815" s="72" t="n">
        <v>0</v>
      </c>
    </row>
    <row r="3816">
      <c r="C3816" s="13" t="n">
        <v>173</v>
      </c>
      <c r="D3816" s="72" t="n">
        <v>0</v>
      </c>
      <c r="E3816" s="72" t="n">
        <v>0</v>
      </c>
      <c r="F3816" s="72" t="n">
        <v>0</v>
      </c>
    </row>
    <row r="3817">
      <c r="C3817" s="13" t="n">
        <v>174</v>
      </c>
      <c r="D3817" s="72" t="n">
        <v>0</v>
      </c>
      <c r="E3817" s="72" t="n">
        <v>0</v>
      </c>
      <c r="F3817" s="72" t="n">
        <v>0</v>
      </c>
    </row>
    <row r="3818">
      <c r="C3818" s="13" t="n">
        <v>175</v>
      </c>
      <c r="D3818" s="72" t="n">
        <v>0</v>
      </c>
      <c r="E3818" s="72" t="n">
        <v>0</v>
      </c>
      <c r="F3818" s="72" t="n">
        <v>0</v>
      </c>
    </row>
    <row r="3819">
      <c r="C3819" s="13" t="n">
        <v>176</v>
      </c>
      <c r="D3819" s="72" t="n">
        <v>0</v>
      </c>
      <c r="E3819" s="72" t="n">
        <v>0</v>
      </c>
      <c r="F3819" s="72" t="n">
        <v>0</v>
      </c>
    </row>
    <row r="3820">
      <c r="C3820" s="13" t="n">
        <v>177</v>
      </c>
      <c r="D3820" s="72" t="n">
        <v>0</v>
      </c>
      <c r="E3820" s="72" t="n">
        <v>0</v>
      </c>
      <c r="F3820" s="72" t="n">
        <v>0</v>
      </c>
    </row>
    <row r="3821">
      <c r="C3821" s="13" t="n">
        <v>178</v>
      </c>
      <c r="D3821" s="72" t="n">
        <v>0</v>
      </c>
      <c r="E3821" s="72" t="n">
        <v>0</v>
      </c>
      <c r="F3821" s="72" t="n">
        <v>0</v>
      </c>
    </row>
    <row r="3822">
      <c r="C3822" s="13" t="n">
        <v>179</v>
      </c>
      <c r="D3822" s="72" t="n">
        <v>0</v>
      </c>
      <c r="E3822" s="72" t="n">
        <v>0</v>
      </c>
      <c r="F3822" s="72" t="n">
        <v>0</v>
      </c>
    </row>
    <row r="3823">
      <c r="C3823" s="13" t="n">
        <v>180</v>
      </c>
      <c r="D3823" s="72" t="n">
        <v>0</v>
      </c>
      <c r="E3823" s="72" t="n">
        <v>0</v>
      </c>
      <c r="F3823" s="72" t="n">
        <v>0</v>
      </c>
    </row>
    <row r="3824">
      <c r="C3824" s="13" t="n">
        <v>181</v>
      </c>
      <c r="D3824" s="72" t="n">
        <v>0</v>
      </c>
      <c r="E3824" s="72" t="n">
        <v>0</v>
      </c>
      <c r="F3824" s="72" t="n">
        <v>0</v>
      </c>
    </row>
    <row r="3825">
      <c r="C3825" s="13" t="n">
        <v>182</v>
      </c>
      <c r="D3825" s="72" t="n">
        <v>0</v>
      </c>
      <c r="E3825" s="72" t="n">
        <v>0</v>
      </c>
      <c r="F3825" s="72" t="n">
        <v>0</v>
      </c>
    </row>
    <row r="3826">
      <c r="C3826" s="13" t="n">
        <v>183</v>
      </c>
      <c r="D3826" s="72" t="n">
        <v>0</v>
      </c>
      <c r="E3826" s="72" t="n">
        <v>0</v>
      </c>
      <c r="F3826" s="72" t="n">
        <v>0</v>
      </c>
    </row>
    <row r="3827">
      <c r="C3827" s="13" t="n">
        <v>184</v>
      </c>
      <c r="D3827" s="72" t="n">
        <v>0</v>
      </c>
      <c r="E3827" s="72" t="n">
        <v>0</v>
      </c>
      <c r="F3827" s="72" t="n">
        <v>0</v>
      </c>
    </row>
    <row r="3828">
      <c r="C3828" s="13" t="n">
        <v>185</v>
      </c>
      <c r="D3828" s="72" t="n">
        <v>0</v>
      </c>
      <c r="E3828" s="72" t="n">
        <v>0</v>
      </c>
      <c r="F3828" s="72" t="n">
        <v>0</v>
      </c>
    </row>
    <row r="3829">
      <c r="C3829" s="13" t="n">
        <v>186</v>
      </c>
      <c r="D3829" s="72" t="n">
        <v>0</v>
      </c>
      <c r="E3829" s="72" t="n">
        <v>0</v>
      </c>
      <c r="F3829" s="72" t="n">
        <v>0</v>
      </c>
    </row>
    <row r="3830">
      <c r="C3830" s="13" t="n">
        <v>187</v>
      </c>
      <c r="D3830" s="72" t="n">
        <v>0</v>
      </c>
      <c r="E3830" s="72" t="n">
        <v>0</v>
      </c>
      <c r="F3830" s="72" t="n">
        <v>0</v>
      </c>
    </row>
    <row r="3831">
      <c r="C3831" s="13" t="n">
        <v>188</v>
      </c>
      <c r="D3831" s="72" t="n">
        <v>0</v>
      </c>
      <c r="E3831" s="72" t="n">
        <v>0</v>
      </c>
      <c r="F3831" s="72" t="n">
        <v>0</v>
      </c>
    </row>
    <row r="3832">
      <c r="C3832" s="13" t="n">
        <v>189</v>
      </c>
      <c r="D3832" s="72" t="n">
        <v>0</v>
      </c>
      <c r="E3832" s="72" t="n">
        <v>0</v>
      </c>
      <c r="F3832" s="72" t="n">
        <v>0</v>
      </c>
    </row>
    <row r="3833">
      <c r="C3833" s="13" t="n">
        <v>190</v>
      </c>
      <c r="D3833" s="72" t="n">
        <v>0</v>
      </c>
      <c r="E3833" s="72" t="n">
        <v>0</v>
      </c>
      <c r="F3833" s="72" t="n">
        <v>0</v>
      </c>
    </row>
    <row r="3834">
      <c r="C3834" s="13" t="n">
        <v>191</v>
      </c>
      <c r="D3834" s="72" t="n">
        <v>0</v>
      </c>
      <c r="E3834" s="72" t="n">
        <v>0</v>
      </c>
      <c r="F3834" s="72" t="n">
        <v>0</v>
      </c>
    </row>
    <row r="3835">
      <c r="C3835" s="13" t="n">
        <v>192</v>
      </c>
      <c r="D3835" s="72" t="n">
        <v>0</v>
      </c>
      <c r="E3835" s="72" t="n">
        <v>0</v>
      </c>
      <c r="F3835" s="72" t="n">
        <v>0</v>
      </c>
    </row>
    <row r="3836">
      <c r="C3836" s="13" t="n">
        <v>193</v>
      </c>
      <c r="D3836" s="72" t="n">
        <v>0</v>
      </c>
      <c r="E3836" s="72" t="n">
        <v>0</v>
      </c>
      <c r="F3836" s="72" t="n">
        <v>0</v>
      </c>
    </row>
    <row r="3837">
      <c r="C3837" s="13" t="n">
        <v>194</v>
      </c>
      <c r="D3837" s="72" t="n">
        <v>0</v>
      </c>
      <c r="E3837" s="72" t="n">
        <v>0</v>
      </c>
      <c r="F3837" s="72" t="n">
        <v>0</v>
      </c>
    </row>
    <row r="3838">
      <c r="C3838" s="13" t="n">
        <v>195</v>
      </c>
      <c r="D3838" s="72" t="n">
        <v>0</v>
      </c>
      <c r="E3838" s="72" t="n">
        <v>0</v>
      </c>
      <c r="F3838" s="72" t="n">
        <v>0</v>
      </c>
    </row>
    <row r="3839">
      <c r="C3839" s="13" t="n">
        <v>196</v>
      </c>
      <c r="D3839" s="72" t="n">
        <v>0</v>
      </c>
      <c r="E3839" s="72" t="n">
        <v>0</v>
      </c>
      <c r="F3839" s="72" t="n">
        <v>0</v>
      </c>
    </row>
    <row r="3840">
      <c r="C3840" s="13" t="n">
        <v>197</v>
      </c>
      <c r="D3840" s="72" t="n">
        <v>0</v>
      </c>
      <c r="E3840" s="72" t="n">
        <v>0</v>
      </c>
      <c r="F3840" s="72" t="n">
        <v>0</v>
      </c>
    </row>
    <row r="3841">
      <c r="C3841" s="13" t="n">
        <v>198</v>
      </c>
      <c r="D3841" s="72" t="n">
        <v>0</v>
      </c>
      <c r="E3841" s="72" t="n">
        <v>0</v>
      </c>
      <c r="F3841" s="72" t="n">
        <v>0</v>
      </c>
    </row>
    <row r="3843">
      <c r="B3843" s="67" t="inlineStr">
        <is>
          <t>Results</t>
        </is>
      </c>
      <c r="C3843" s="71" t="inlineStr">
        <is>
          <t>bOmega3r</t>
        </is>
      </c>
      <c r="D3843" s="13" t="n">
        <v>22</v>
      </c>
      <c r="E3843" s="13" t="n">
        <v>23</v>
      </c>
      <c r="F3843" s="13" t="n">
        <v>24</v>
      </c>
    </row>
    <row r="3844">
      <c r="C3844" s="13" t="n">
        <v>9</v>
      </c>
      <c r="D3844" s="72" t="n">
        <v>1</v>
      </c>
      <c r="E3844" s="72" t="n">
        <v>1</v>
      </c>
      <c r="F3844" s="72" t="n">
        <v>0</v>
      </c>
      <c r="G3844" s="13">
        <f>SUM(Retailers_Omega3)</f>
        <v/>
      </c>
    </row>
    <row r="3845">
      <c r="C3845" s="13" t="n">
        <v>10</v>
      </c>
      <c r="D3845" s="72" t="n">
        <v>0</v>
      </c>
      <c r="E3845" s="72" t="n">
        <v>0</v>
      </c>
      <c r="F3845" s="72" t="n">
        <v>0</v>
      </c>
    </row>
    <row r="3846">
      <c r="C3846" s="13" t="n">
        <v>11</v>
      </c>
      <c r="D3846" s="72" t="n">
        <v>0</v>
      </c>
      <c r="E3846" s="72" t="n">
        <v>0</v>
      </c>
      <c r="F3846" s="72" t="n">
        <v>0</v>
      </c>
    </row>
    <row r="3847">
      <c r="C3847" s="13" t="n">
        <v>12</v>
      </c>
      <c r="D3847" s="72" t="n">
        <v>0</v>
      </c>
      <c r="E3847" s="72" t="n">
        <v>1</v>
      </c>
      <c r="F3847" s="72" t="n">
        <v>0</v>
      </c>
    </row>
    <row r="3848">
      <c r="C3848" s="13" t="n">
        <v>13</v>
      </c>
      <c r="D3848" s="72" t="n">
        <v>0</v>
      </c>
      <c r="E3848" s="72" t="n">
        <v>1</v>
      </c>
      <c r="F3848" s="72" t="n">
        <v>0</v>
      </c>
    </row>
    <row r="3849">
      <c r="C3849" s="13" t="n">
        <v>14</v>
      </c>
      <c r="D3849" s="72" t="n">
        <v>0</v>
      </c>
      <c r="E3849" s="72" t="n">
        <v>0</v>
      </c>
      <c r="F3849" s="72" t="n">
        <v>0</v>
      </c>
    </row>
    <row r="3850">
      <c r="C3850" s="13" t="n">
        <v>15</v>
      </c>
      <c r="D3850" s="72" t="n">
        <v>1</v>
      </c>
      <c r="E3850" s="72" t="n">
        <v>0</v>
      </c>
      <c r="F3850" s="72" t="n">
        <v>0</v>
      </c>
    </row>
    <row r="3851">
      <c r="C3851" s="13" t="n">
        <v>16</v>
      </c>
      <c r="D3851" s="72" t="n">
        <v>0</v>
      </c>
      <c r="E3851" s="72" t="n">
        <v>0</v>
      </c>
      <c r="F3851" s="72" t="n">
        <v>1</v>
      </c>
    </row>
    <row r="3852">
      <c r="C3852" s="13" t="n">
        <v>17</v>
      </c>
      <c r="D3852" s="72" t="n">
        <v>1</v>
      </c>
      <c r="E3852" s="72" t="n">
        <v>0</v>
      </c>
      <c r="F3852" s="72" t="n">
        <v>1</v>
      </c>
    </row>
    <row r="3853">
      <c r="C3853" s="13" t="n">
        <v>18</v>
      </c>
      <c r="D3853" s="72" t="n">
        <v>0</v>
      </c>
      <c r="E3853" s="72" t="n">
        <v>1</v>
      </c>
      <c r="F3853" s="72" t="n">
        <v>0</v>
      </c>
    </row>
    <row r="3854">
      <c r="C3854" s="13" t="n">
        <v>19</v>
      </c>
      <c r="D3854" s="72" t="n">
        <v>0</v>
      </c>
      <c r="E3854" s="72" t="n">
        <v>0</v>
      </c>
      <c r="F3854" s="72" t="n">
        <v>1</v>
      </c>
    </row>
    <row r="3855">
      <c r="C3855" s="13" t="n">
        <v>20</v>
      </c>
      <c r="D3855" s="72" t="n">
        <v>0</v>
      </c>
      <c r="E3855" s="72" t="n">
        <v>0</v>
      </c>
      <c r="F3855" s="72" t="n">
        <v>0</v>
      </c>
    </row>
    <row r="3856">
      <c r="C3856" s="13" t="n">
        <v>21</v>
      </c>
      <c r="D3856" s="72" t="n">
        <v>1</v>
      </c>
      <c r="E3856" s="72" t="n">
        <v>0</v>
      </c>
      <c r="F3856" s="72" t="n">
        <v>1</v>
      </c>
    </row>
    <row r="3857">
      <c r="C3857" s="13" t="n">
        <v>22</v>
      </c>
      <c r="D3857" s="72" t="n">
        <v>1</v>
      </c>
      <c r="E3857" s="72" t="n">
        <v>0</v>
      </c>
      <c r="F3857" s="72" t="n">
        <v>1</v>
      </c>
    </row>
    <row r="3858">
      <c r="C3858" s="13" t="n">
        <v>23</v>
      </c>
      <c r="D3858" s="72" t="n">
        <v>0</v>
      </c>
      <c r="E3858" s="72" t="n">
        <v>1</v>
      </c>
      <c r="F3858" s="72" t="n">
        <v>0</v>
      </c>
    </row>
    <row r="3859">
      <c r="C3859" s="13" t="n">
        <v>24</v>
      </c>
      <c r="D3859" s="72" t="n">
        <v>0</v>
      </c>
      <c r="E3859" s="72" t="n">
        <v>1</v>
      </c>
      <c r="F3859" s="72" t="n">
        <v>1</v>
      </c>
    </row>
    <row r="3860">
      <c r="C3860" s="13" t="n">
        <v>25</v>
      </c>
      <c r="D3860" s="72" t="n">
        <v>0</v>
      </c>
      <c r="E3860" s="72" t="n">
        <v>0</v>
      </c>
      <c r="F3860" s="72" t="n">
        <v>0</v>
      </c>
    </row>
    <row r="3861">
      <c r="C3861" s="13" t="n">
        <v>26</v>
      </c>
      <c r="D3861" s="72" t="n">
        <v>0</v>
      </c>
      <c r="E3861" s="72" t="n">
        <v>1</v>
      </c>
      <c r="F3861" s="72" t="n">
        <v>1</v>
      </c>
    </row>
    <row r="3862">
      <c r="C3862" s="13" t="n">
        <v>27</v>
      </c>
      <c r="D3862" s="72" t="n">
        <v>1</v>
      </c>
      <c r="E3862" s="72" t="n">
        <v>0</v>
      </c>
      <c r="F3862" s="72" t="n">
        <v>0</v>
      </c>
    </row>
    <row r="3863">
      <c r="C3863" s="13" t="n">
        <v>28</v>
      </c>
      <c r="D3863" s="72" t="n">
        <v>1</v>
      </c>
      <c r="E3863" s="72" t="n">
        <v>1</v>
      </c>
      <c r="F3863" s="72" t="n">
        <v>1</v>
      </c>
    </row>
    <row r="3864">
      <c r="C3864" s="13" t="n">
        <v>29</v>
      </c>
      <c r="D3864" s="72" t="n">
        <v>1</v>
      </c>
      <c r="E3864" s="72" t="n">
        <v>0</v>
      </c>
      <c r="F3864" s="72" t="n">
        <v>0</v>
      </c>
    </row>
    <row r="3865">
      <c r="C3865" s="13" t="n">
        <v>30</v>
      </c>
      <c r="D3865" s="72" t="n">
        <v>1</v>
      </c>
      <c r="E3865" s="72" t="n">
        <v>0</v>
      </c>
      <c r="F3865" s="72" t="n">
        <v>1</v>
      </c>
    </row>
    <row r="3866">
      <c r="C3866" s="13" t="n">
        <v>31</v>
      </c>
      <c r="D3866" s="72" t="n">
        <v>1</v>
      </c>
      <c r="E3866" s="72" t="n">
        <v>0</v>
      </c>
      <c r="F3866" s="72" t="n">
        <v>1</v>
      </c>
    </row>
    <row r="3867">
      <c r="C3867" s="13" t="n">
        <v>32</v>
      </c>
      <c r="D3867" s="72" t="n">
        <v>0</v>
      </c>
      <c r="E3867" s="72" t="n">
        <v>1</v>
      </c>
      <c r="F3867" s="72" t="n">
        <v>1</v>
      </c>
    </row>
    <row r="3868">
      <c r="C3868" s="13" t="n">
        <v>33</v>
      </c>
      <c r="D3868" s="72" t="n">
        <v>0</v>
      </c>
      <c r="E3868" s="72" t="n">
        <v>1</v>
      </c>
      <c r="F3868" s="72" t="n">
        <v>0</v>
      </c>
    </row>
    <row r="3869">
      <c r="C3869" s="13" t="n">
        <v>34</v>
      </c>
      <c r="D3869" s="72" t="n">
        <v>0</v>
      </c>
      <c r="E3869" s="72" t="n">
        <v>0</v>
      </c>
      <c r="F3869" s="72" t="n">
        <v>0</v>
      </c>
    </row>
    <row r="3870">
      <c r="C3870" s="13" t="n">
        <v>35</v>
      </c>
      <c r="D3870" s="72" t="n">
        <v>0</v>
      </c>
      <c r="E3870" s="72" t="n">
        <v>1</v>
      </c>
      <c r="F3870" s="72" t="n">
        <v>0</v>
      </c>
    </row>
    <row r="3871">
      <c r="C3871" s="13" t="n">
        <v>36</v>
      </c>
      <c r="D3871" s="72" t="n">
        <v>1</v>
      </c>
      <c r="E3871" s="72" t="n">
        <v>1</v>
      </c>
      <c r="F3871" s="72" t="n">
        <v>0</v>
      </c>
    </row>
    <row r="3872">
      <c r="C3872" s="13" t="n">
        <v>37</v>
      </c>
      <c r="D3872" s="72" t="n">
        <v>0</v>
      </c>
      <c r="E3872" s="72" t="n">
        <v>0</v>
      </c>
      <c r="F3872" s="72" t="n">
        <v>0</v>
      </c>
    </row>
    <row r="3873">
      <c r="C3873" s="13" t="n">
        <v>38</v>
      </c>
      <c r="D3873" s="72" t="n">
        <v>0</v>
      </c>
      <c r="E3873" s="72" t="n">
        <v>1</v>
      </c>
      <c r="F3873" s="72" t="n">
        <v>1</v>
      </c>
    </row>
    <row r="3874">
      <c r="C3874" s="13" t="n">
        <v>39</v>
      </c>
      <c r="D3874" s="72" t="n">
        <v>1</v>
      </c>
      <c r="E3874" s="72" t="n">
        <v>1</v>
      </c>
      <c r="F3874" s="72" t="n">
        <v>0</v>
      </c>
      <c r="I3874" s="18" t="n"/>
      <c r="K3874" s="48" t="n"/>
    </row>
    <row r="3875">
      <c r="C3875" s="13" t="n">
        <v>40</v>
      </c>
      <c r="D3875" s="72" t="n">
        <v>1</v>
      </c>
      <c r="E3875" s="72" t="n">
        <v>0</v>
      </c>
      <c r="F3875" s="72" t="n">
        <v>0</v>
      </c>
      <c r="I3875" s="18" t="n"/>
      <c r="J3875" s="18" t="n"/>
      <c r="K3875" s="18" t="n"/>
    </row>
    <row r="3876">
      <c r="C3876" s="13" t="n">
        <v>41</v>
      </c>
      <c r="D3876" s="72" t="n">
        <v>0</v>
      </c>
      <c r="E3876" s="72" t="n">
        <v>0</v>
      </c>
      <c r="F3876" s="72" t="n">
        <v>0</v>
      </c>
      <c r="I3876" s="18" t="n"/>
      <c r="J3876" s="18" t="n"/>
      <c r="K3876" s="18" t="n"/>
    </row>
    <row r="3877">
      <c r="C3877" s="13" t="n">
        <v>42</v>
      </c>
      <c r="D3877" s="72" t="n">
        <v>0</v>
      </c>
      <c r="E3877" s="72" t="n">
        <v>0</v>
      </c>
      <c r="F3877" s="72" t="n">
        <v>0</v>
      </c>
      <c r="I3877" s="18" t="n"/>
    </row>
    <row r="3878">
      <c r="C3878" s="13" t="n">
        <v>43</v>
      </c>
      <c r="D3878" s="72" t="n">
        <v>1</v>
      </c>
      <c r="E3878" s="72" t="n">
        <v>0</v>
      </c>
      <c r="F3878" s="72" t="n">
        <v>0</v>
      </c>
      <c r="I3878" s="18" t="n"/>
    </row>
    <row r="3879">
      <c r="C3879" s="13" t="n">
        <v>44</v>
      </c>
      <c r="D3879" s="72" t="n">
        <v>1</v>
      </c>
      <c r="E3879" s="72" t="n">
        <v>0</v>
      </c>
      <c r="F3879" s="72" t="n">
        <v>0</v>
      </c>
      <c r="I3879" s="18" t="n"/>
    </row>
    <row r="3880">
      <c r="C3880" s="13" t="n">
        <v>45</v>
      </c>
      <c r="D3880" s="72" t="n">
        <v>1</v>
      </c>
      <c r="E3880" s="72" t="n">
        <v>0</v>
      </c>
      <c r="F3880" s="72" t="n">
        <v>1</v>
      </c>
      <c r="I3880" s="18" t="n"/>
      <c r="K3880" s="48" t="n"/>
    </row>
    <row r="3881">
      <c r="C3881" s="13" t="n">
        <v>46</v>
      </c>
      <c r="D3881" s="72" t="n">
        <v>0</v>
      </c>
      <c r="E3881" s="72" t="n">
        <v>1</v>
      </c>
      <c r="F3881" s="72" t="n">
        <v>1</v>
      </c>
      <c r="I3881" s="18" t="n"/>
      <c r="J3881" s="18" t="n"/>
      <c r="K3881" s="18" t="n"/>
    </row>
    <row r="3882">
      <c r="C3882" s="13" t="n">
        <v>47</v>
      </c>
      <c r="D3882" s="72" t="n">
        <v>0</v>
      </c>
      <c r="E3882" s="72" t="n">
        <v>0</v>
      </c>
      <c r="F3882" s="72" t="n">
        <v>0</v>
      </c>
      <c r="I3882" s="18" t="n"/>
      <c r="J3882" s="18" t="n"/>
      <c r="K3882" s="18" t="n"/>
    </row>
    <row r="3883">
      <c r="C3883" s="13" t="n">
        <v>48</v>
      </c>
      <c r="D3883" s="72" t="n">
        <v>0</v>
      </c>
      <c r="E3883" s="72" t="n">
        <v>1</v>
      </c>
      <c r="F3883" s="72" t="n">
        <v>0</v>
      </c>
    </row>
    <row r="3884">
      <c r="C3884" s="13" t="n">
        <v>49</v>
      </c>
      <c r="D3884" s="72" t="n">
        <v>0</v>
      </c>
      <c r="E3884" s="72" t="n">
        <v>0</v>
      </c>
      <c r="F3884" s="72" t="n">
        <v>1</v>
      </c>
    </row>
    <row r="3885">
      <c r="C3885" s="13" t="n">
        <v>50</v>
      </c>
      <c r="D3885" s="72" t="n">
        <v>0</v>
      </c>
      <c r="E3885" s="72" t="n">
        <v>0</v>
      </c>
      <c r="F3885" s="72" t="n">
        <v>0</v>
      </c>
    </row>
    <row r="3886">
      <c r="C3886" s="13" t="n">
        <v>51</v>
      </c>
      <c r="D3886" s="72" t="n">
        <v>0</v>
      </c>
      <c r="E3886" s="72" t="n">
        <v>1</v>
      </c>
      <c r="F3886" s="72" t="n">
        <v>0</v>
      </c>
    </row>
    <row r="3887">
      <c r="C3887" s="13" t="n">
        <v>52</v>
      </c>
      <c r="D3887" s="72" t="n">
        <v>0</v>
      </c>
      <c r="E3887" s="72" t="n">
        <v>0</v>
      </c>
      <c r="F3887" s="72" t="n">
        <v>0</v>
      </c>
    </row>
    <row r="3888">
      <c r="C3888" s="13" t="n">
        <v>53</v>
      </c>
      <c r="D3888" s="72" t="n">
        <v>0</v>
      </c>
      <c r="E3888" s="72" t="n">
        <v>0</v>
      </c>
      <c r="F3888" s="72" t="n">
        <v>1</v>
      </c>
    </row>
    <row r="3889">
      <c r="C3889" s="13" t="n">
        <v>54</v>
      </c>
      <c r="D3889" s="72" t="n">
        <v>0</v>
      </c>
      <c r="E3889" s="72" t="n">
        <v>1</v>
      </c>
      <c r="F3889" s="72" t="n">
        <v>1</v>
      </c>
    </row>
    <row r="3890">
      <c r="C3890" s="13" t="n">
        <v>55</v>
      </c>
      <c r="D3890" s="72" t="n">
        <v>1</v>
      </c>
      <c r="E3890" s="72" t="n">
        <v>1</v>
      </c>
      <c r="F3890" s="72" t="n">
        <v>0</v>
      </c>
    </row>
    <row r="3891">
      <c r="C3891" s="13" t="n">
        <v>56</v>
      </c>
      <c r="D3891" s="72" t="n">
        <v>1</v>
      </c>
      <c r="E3891" s="72" t="n">
        <v>1</v>
      </c>
      <c r="F3891" s="72" t="n">
        <v>0</v>
      </c>
    </row>
    <row r="3892">
      <c r="C3892" s="13" t="n">
        <v>57</v>
      </c>
      <c r="D3892" s="72" t="n">
        <v>0</v>
      </c>
      <c r="E3892" s="72" t="n">
        <v>1</v>
      </c>
      <c r="F3892" s="72" t="n">
        <v>0</v>
      </c>
    </row>
    <row r="3893">
      <c r="C3893" s="13" t="n">
        <v>58</v>
      </c>
      <c r="D3893" s="72" t="n">
        <v>0</v>
      </c>
      <c r="E3893" s="72" t="n">
        <v>1</v>
      </c>
      <c r="F3893" s="72" t="n">
        <v>0</v>
      </c>
    </row>
    <row r="3894">
      <c r="C3894" s="13" t="n">
        <v>59</v>
      </c>
      <c r="D3894" s="72" t="n">
        <v>1</v>
      </c>
      <c r="E3894" s="72" t="n">
        <v>1</v>
      </c>
      <c r="F3894" s="72" t="n">
        <v>1</v>
      </c>
    </row>
    <row r="3895">
      <c r="C3895" s="13" t="n">
        <v>60</v>
      </c>
      <c r="D3895" s="72" t="n">
        <v>0</v>
      </c>
      <c r="E3895" s="72" t="n">
        <v>0</v>
      </c>
      <c r="F3895" s="72" t="n">
        <v>1</v>
      </c>
    </row>
    <row r="3896">
      <c r="C3896" s="13" t="n">
        <v>61</v>
      </c>
      <c r="D3896" s="72" t="n">
        <v>0</v>
      </c>
      <c r="E3896" s="72" t="n">
        <v>0</v>
      </c>
      <c r="F3896" s="72" t="n">
        <v>1</v>
      </c>
    </row>
    <row r="3897">
      <c r="C3897" s="13" t="n">
        <v>62</v>
      </c>
      <c r="D3897" s="72" t="n">
        <v>0</v>
      </c>
      <c r="E3897" s="72" t="n">
        <v>0</v>
      </c>
      <c r="F3897" s="72" t="n">
        <v>1</v>
      </c>
    </row>
    <row r="3898">
      <c r="C3898" s="13" t="n">
        <v>63</v>
      </c>
      <c r="D3898" s="72" t="n">
        <v>0</v>
      </c>
      <c r="E3898" s="72" t="n">
        <v>0</v>
      </c>
      <c r="F3898" s="72" t="n">
        <v>0</v>
      </c>
    </row>
    <row r="3899">
      <c r="C3899" s="13" t="n">
        <v>64</v>
      </c>
      <c r="D3899" s="72" t="n">
        <v>0</v>
      </c>
      <c r="E3899" s="72" t="n">
        <v>1</v>
      </c>
      <c r="F3899" s="72" t="n">
        <v>0</v>
      </c>
    </row>
    <row r="3900">
      <c r="C3900" s="13" t="n">
        <v>65</v>
      </c>
      <c r="D3900" s="72" t="n">
        <v>0</v>
      </c>
      <c r="E3900" s="72" t="n">
        <v>1</v>
      </c>
      <c r="F3900" s="72" t="n">
        <v>0</v>
      </c>
    </row>
    <row r="3901">
      <c r="C3901" s="13" t="n">
        <v>66</v>
      </c>
      <c r="D3901" s="72" t="n">
        <v>0</v>
      </c>
      <c r="E3901" s="72" t="n">
        <v>0</v>
      </c>
      <c r="F3901" s="72" t="n">
        <v>0</v>
      </c>
    </row>
    <row r="3902">
      <c r="C3902" s="13" t="n">
        <v>67</v>
      </c>
      <c r="D3902" s="72" t="n">
        <v>1</v>
      </c>
      <c r="E3902" s="72" t="n">
        <v>1</v>
      </c>
      <c r="F3902" s="72" t="n">
        <v>1</v>
      </c>
    </row>
    <row r="3903">
      <c r="C3903" s="13" t="n">
        <v>68</v>
      </c>
      <c r="D3903" s="72" t="n">
        <v>0</v>
      </c>
      <c r="E3903" s="72" t="n">
        <v>0</v>
      </c>
      <c r="F3903" s="72" t="n">
        <v>1</v>
      </c>
    </row>
    <row r="3904">
      <c r="C3904" s="13" t="n">
        <v>69</v>
      </c>
      <c r="D3904" s="72" t="n">
        <v>1</v>
      </c>
      <c r="E3904" s="72" t="n">
        <v>0</v>
      </c>
      <c r="F3904" s="72" t="n">
        <v>0</v>
      </c>
    </row>
    <row r="3905">
      <c r="C3905" s="13" t="n">
        <v>70</v>
      </c>
      <c r="D3905" s="72" t="n">
        <v>1</v>
      </c>
      <c r="E3905" s="72" t="n">
        <v>0</v>
      </c>
      <c r="F3905" s="72" t="n">
        <v>0</v>
      </c>
    </row>
    <row r="3906">
      <c r="C3906" s="13" t="n">
        <v>71</v>
      </c>
      <c r="D3906" s="72" t="n">
        <v>0</v>
      </c>
      <c r="E3906" s="72" t="n">
        <v>0</v>
      </c>
      <c r="F3906" s="72" t="n">
        <v>0</v>
      </c>
    </row>
    <row r="3907">
      <c r="C3907" s="13" t="n">
        <v>72</v>
      </c>
      <c r="D3907" s="72" t="n">
        <v>1</v>
      </c>
      <c r="E3907" s="72" t="n">
        <v>0</v>
      </c>
      <c r="F3907" s="72" t="n">
        <v>0</v>
      </c>
    </row>
    <row r="3908">
      <c r="C3908" s="13" t="n">
        <v>73</v>
      </c>
      <c r="D3908" s="72" t="n">
        <v>0</v>
      </c>
      <c r="E3908" s="72" t="n">
        <v>0</v>
      </c>
      <c r="F3908" s="72" t="n">
        <v>0</v>
      </c>
    </row>
    <row r="3909">
      <c r="C3909" s="13" t="n">
        <v>74</v>
      </c>
      <c r="D3909" s="72" t="n">
        <v>0</v>
      </c>
      <c r="E3909" s="72" t="n">
        <v>0</v>
      </c>
      <c r="F3909" s="72" t="n">
        <v>0</v>
      </c>
    </row>
    <row r="3910">
      <c r="C3910" s="13" t="n">
        <v>75</v>
      </c>
      <c r="D3910" s="72" t="n">
        <v>1</v>
      </c>
      <c r="E3910" s="72" t="n">
        <v>1</v>
      </c>
      <c r="F3910" s="72" t="n">
        <v>0</v>
      </c>
    </row>
    <row r="3911">
      <c r="C3911" s="13" t="n">
        <v>76</v>
      </c>
      <c r="D3911" s="72" t="n">
        <v>0</v>
      </c>
      <c r="E3911" s="72" t="n">
        <v>1</v>
      </c>
      <c r="F3911" s="72" t="n">
        <v>0</v>
      </c>
    </row>
    <row r="3912">
      <c r="C3912" s="13" t="n">
        <v>77</v>
      </c>
      <c r="D3912" s="72" t="n">
        <v>0</v>
      </c>
      <c r="E3912" s="72" t="n">
        <v>0</v>
      </c>
      <c r="F3912" s="72" t="n">
        <v>0</v>
      </c>
    </row>
    <row r="3913">
      <c r="C3913" s="13" t="n">
        <v>78</v>
      </c>
      <c r="D3913" s="72" t="n">
        <v>1</v>
      </c>
      <c r="E3913" s="72" t="n">
        <v>1</v>
      </c>
      <c r="F3913" s="72" t="n">
        <v>0</v>
      </c>
    </row>
    <row r="3914">
      <c r="C3914" s="13" t="n">
        <v>79</v>
      </c>
      <c r="D3914" s="72" t="n">
        <v>0</v>
      </c>
      <c r="E3914" s="72" t="n">
        <v>0</v>
      </c>
      <c r="F3914" s="72" t="n">
        <v>0</v>
      </c>
    </row>
    <row r="3915">
      <c r="C3915" s="13" t="n">
        <v>80</v>
      </c>
      <c r="D3915" s="72" t="n">
        <v>0</v>
      </c>
      <c r="E3915" s="72" t="n">
        <v>0</v>
      </c>
      <c r="F3915" s="72" t="n">
        <v>0</v>
      </c>
    </row>
    <row r="3916">
      <c r="C3916" s="13" t="n">
        <v>81</v>
      </c>
      <c r="D3916" s="72" t="n">
        <v>0</v>
      </c>
      <c r="E3916" s="72" t="n">
        <v>1</v>
      </c>
      <c r="F3916" s="72" t="n">
        <v>0</v>
      </c>
    </row>
    <row r="3917">
      <c r="C3917" s="13" t="n">
        <v>82</v>
      </c>
      <c r="D3917" s="72" t="n">
        <v>0</v>
      </c>
      <c r="E3917" s="72" t="n">
        <v>1</v>
      </c>
      <c r="F3917" s="72" t="n">
        <v>0</v>
      </c>
    </row>
    <row r="3918">
      <c r="C3918" s="13" t="n">
        <v>83</v>
      </c>
      <c r="D3918" s="72" t="n">
        <v>1</v>
      </c>
      <c r="E3918" s="72" t="n">
        <v>0</v>
      </c>
      <c r="F3918" s="72" t="n">
        <v>0</v>
      </c>
    </row>
    <row r="3919">
      <c r="C3919" s="13" t="n">
        <v>84</v>
      </c>
      <c r="D3919" s="72" t="n">
        <v>1</v>
      </c>
      <c r="E3919" s="72" t="n">
        <v>0</v>
      </c>
      <c r="F3919" s="72" t="n">
        <v>1</v>
      </c>
    </row>
    <row r="3920">
      <c r="C3920" s="13" t="n">
        <v>85</v>
      </c>
      <c r="D3920" s="72" t="n">
        <v>1</v>
      </c>
      <c r="E3920" s="72" t="n">
        <v>0</v>
      </c>
      <c r="F3920" s="72" t="n">
        <v>1</v>
      </c>
    </row>
    <row r="3921">
      <c r="C3921" s="13" t="n">
        <v>86</v>
      </c>
      <c r="D3921" s="72" t="n">
        <v>0</v>
      </c>
      <c r="E3921" s="72" t="n">
        <v>1</v>
      </c>
      <c r="F3921" s="72" t="n">
        <v>0</v>
      </c>
    </row>
    <row r="3922">
      <c r="C3922" s="13" t="n">
        <v>87</v>
      </c>
      <c r="D3922" s="72" t="n">
        <v>0</v>
      </c>
      <c r="E3922" s="72" t="n">
        <v>0</v>
      </c>
      <c r="F3922" s="72" t="n">
        <v>1</v>
      </c>
    </row>
    <row r="3923">
      <c r="C3923" s="13" t="n">
        <v>88</v>
      </c>
      <c r="D3923" s="72" t="n">
        <v>1</v>
      </c>
      <c r="E3923" s="72" t="n">
        <v>1</v>
      </c>
      <c r="F3923" s="72" t="n">
        <v>0</v>
      </c>
    </row>
    <row r="3924">
      <c r="C3924" s="13" t="n">
        <v>89</v>
      </c>
      <c r="D3924" s="72" t="n">
        <v>1</v>
      </c>
      <c r="E3924" s="72" t="n">
        <v>1</v>
      </c>
      <c r="F3924" s="72" t="n">
        <v>0</v>
      </c>
    </row>
    <row r="3925">
      <c r="C3925" s="13" t="n">
        <v>90</v>
      </c>
      <c r="D3925" s="72" t="n">
        <v>1</v>
      </c>
      <c r="E3925" s="72" t="n">
        <v>0</v>
      </c>
      <c r="F3925" s="72" t="n">
        <v>0</v>
      </c>
    </row>
    <row r="3926">
      <c r="C3926" s="13" t="n">
        <v>91</v>
      </c>
      <c r="D3926" s="72" t="n">
        <v>0</v>
      </c>
      <c r="E3926" s="72" t="n">
        <v>1</v>
      </c>
      <c r="F3926" s="72" t="n">
        <v>0</v>
      </c>
    </row>
    <row r="3927">
      <c r="C3927" s="13" t="n">
        <v>92</v>
      </c>
      <c r="D3927" s="72" t="n">
        <v>0</v>
      </c>
      <c r="E3927" s="72" t="n">
        <v>1</v>
      </c>
      <c r="F3927" s="72" t="n">
        <v>1</v>
      </c>
    </row>
    <row r="3928">
      <c r="C3928" s="13" t="n">
        <v>93</v>
      </c>
      <c r="D3928" s="72" t="n">
        <v>0</v>
      </c>
      <c r="E3928" s="72" t="n">
        <v>1</v>
      </c>
      <c r="F3928" s="72" t="n">
        <v>0</v>
      </c>
    </row>
    <row r="3929">
      <c r="C3929" s="13" t="n">
        <v>94</v>
      </c>
      <c r="D3929" s="72" t="n">
        <v>1</v>
      </c>
      <c r="E3929" s="72" t="n">
        <v>1</v>
      </c>
      <c r="F3929" s="72" t="n">
        <v>0</v>
      </c>
    </row>
    <row r="3930">
      <c r="C3930" s="13" t="n">
        <v>95</v>
      </c>
      <c r="D3930" s="72" t="n">
        <v>0</v>
      </c>
      <c r="E3930" s="72" t="n">
        <v>0</v>
      </c>
      <c r="F3930" s="72" t="n">
        <v>1</v>
      </c>
    </row>
    <row r="3931">
      <c r="C3931" s="13" t="n">
        <v>96</v>
      </c>
      <c r="D3931" s="72" t="n">
        <v>0</v>
      </c>
      <c r="E3931" s="72" t="n">
        <v>0</v>
      </c>
      <c r="F3931" s="72" t="n">
        <v>1</v>
      </c>
    </row>
    <row r="3932">
      <c r="C3932" s="13" t="n">
        <v>97</v>
      </c>
      <c r="D3932" s="72" t="n">
        <v>1</v>
      </c>
      <c r="E3932" s="72" t="n">
        <v>1</v>
      </c>
      <c r="F3932" s="72" t="n">
        <v>0</v>
      </c>
    </row>
    <row r="3933">
      <c r="C3933" s="13" t="n">
        <v>98</v>
      </c>
      <c r="D3933" s="72" t="n">
        <v>1</v>
      </c>
      <c r="E3933" s="72" t="n">
        <v>0</v>
      </c>
      <c r="F3933" s="72" t="n">
        <v>0</v>
      </c>
    </row>
    <row r="3934">
      <c r="C3934" s="13" t="n">
        <v>99</v>
      </c>
      <c r="D3934" s="72" t="n">
        <v>0</v>
      </c>
      <c r="E3934" s="72" t="n">
        <v>0</v>
      </c>
      <c r="F3934" s="72" t="n">
        <v>0</v>
      </c>
    </row>
    <row r="3935">
      <c r="C3935" s="13" t="n">
        <v>100</v>
      </c>
      <c r="D3935" s="72" t="n">
        <v>0</v>
      </c>
      <c r="E3935" s="72" t="n">
        <v>0</v>
      </c>
      <c r="F3935" s="72" t="n">
        <v>0</v>
      </c>
    </row>
    <row r="3936">
      <c r="C3936" s="13" t="n">
        <v>101</v>
      </c>
      <c r="D3936" s="72" t="n">
        <v>0</v>
      </c>
      <c r="E3936" s="72" t="n">
        <v>0</v>
      </c>
      <c r="F3936" s="72" t="n">
        <v>0</v>
      </c>
    </row>
    <row r="3937">
      <c r="C3937" s="13" t="n">
        <v>102</v>
      </c>
      <c r="D3937" s="72" t="n">
        <v>1</v>
      </c>
      <c r="E3937" s="72" t="n">
        <v>1</v>
      </c>
      <c r="F3937" s="72" t="n">
        <v>0</v>
      </c>
    </row>
    <row r="3938">
      <c r="C3938" s="13" t="n">
        <v>103</v>
      </c>
      <c r="D3938" s="72" t="n">
        <v>1</v>
      </c>
      <c r="E3938" s="72" t="n">
        <v>0</v>
      </c>
      <c r="F3938" s="72" t="n">
        <v>0</v>
      </c>
    </row>
    <row r="3939">
      <c r="C3939" s="13" t="n">
        <v>104</v>
      </c>
      <c r="D3939" s="72" t="n">
        <v>0</v>
      </c>
      <c r="E3939" s="72" t="n">
        <v>1</v>
      </c>
      <c r="F3939" s="72" t="n">
        <v>1</v>
      </c>
    </row>
    <row r="3940">
      <c r="C3940" s="13" t="n">
        <v>105</v>
      </c>
      <c r="D3940" s="72" t="n">
        <v>1</v>
      </c>
      <c r="E3940" s="72" t="n">
        <v>1</v>
      </c>
      <c r="F3940" s="72" t="n">
        <v>0</v>
      </c>
    </row>
    <row r="3941">
      <c r="C3941" s="13" t="n">
        <v>106</v>
      </c>
      <c r="D3941" s="72" t="n">
        <v>0</v>
      </c>
      <c r="E3941" s="72" t="n">
        <v>0</v>
      </c>
      <c r="F3941" s="72" t="n">
        <v>1</v>
      </c>
    </row>
    <row r="3942">
      <c r="C3942" s="13" t="n">
        <v>107</v>
      </c>
      <c r="D3942" s="72" t="n">
        <v>1</v>
      </c>
      <c r="E3942" s="72" t="n">
        <v>1</v>
      </c>
      <c r="F3942" s="72" t="n">
        <v>0</v>
      </c>
    </row>
    <row r="3943">
      <c r="C3943" s="13" t="n">
        <v>108</v>
      </c>
      <c r="D3943" s="72" t="n">
        <v>1</v>
      </c>
      <c r="E3943" s="72" t="n">
        <v>0</v>
      </c>
      <c r="F3943" s="72" t="n">
        <v>0</v>
      </c>
    </row>
    <row r="3944">
      <c r="C3944" s="13" t="n">
        <v>109</v>
      </c>
      <c r="D3944" s="72" t="n">
        <v>0</v>
      </c>
      <c r="E3944" s="72" t="n">
        <v>0</v>
      </c>
      <c r="F3944" s="72" t="n">
        <v>0</v>
      </c>
    </row>
    <row r="3945">
      <c r="C3945" s="13" t="n">
        <v>110</v>
      </c>
      <c r="D3945" s="72" t="n">
        <v>0</v>
      </c>
      <c r="E3945" s="72" t="n">
        <v>0</v>
      </c>
      <c r="F3945" s="72" t="n">
        <v>1</v>
      </c>
    </row>
    <row r="3946">
      <c r="C3946" s="13" t="n">
        <v>111</v>
      </c>
      <c r="D3946" s="72" t="n">
        <v>1</v>
      </c>
      <c r="E3946" s="72" t="n">
        <v>0</v>
      </c>
      <c r="F3946" s="72" t="n">
        <v>1</v>
      </c>
    </row>
    <row r="3947">
      <c r="C3947" s="13" t="n">
        <v>112</v>
      </c>
      <c r="D3947" s="72" t="n">
        <v>0</v>
      </c>
      <c r="E3947" s="72" t="n">
        <v>0</v>
      </c>
      <c r="F3947" s="72" t="n">
        <v>1</v>
      </c>
    </row>
    <row r="3948">
      <c r="C3948" s="13" t="n">
        <v>113</v>
      </c>
      <c r="D3948" s="72" t="n">
        <v>1</v>
      </c>
      <c r="E3948" s="72" t="n">
        <v>0</v>
      </c>
      <c r="F3948" s="72" t="n">
        <v>1</v>
      </c>
    </row>
    <row r="3949">
      <c r="C3949" s="13" t="n">
        <v>114</v>
      </c>
      <c r="D3949" s="72" t="n">
        <v>0</v>
      </c>
      <c r="E3949" s="72" t="n">
        <v>0</v>
      </c>
      <c r="F3949" s="72" t="n">
        <v>1</v>
      </c>
    </row>
    <row r="3950">
      <c r="C3950" s="13" t="n">
        <v>115</v>
      </c>
      <c r="D3950" s="72" t="n">
        <v>1</v>
      </c>
      <c r="E3950" s="72" t="n">
        <v>1</v>
      </c>
      <c r="F3950" s="72" t="n">
        <v>0</v>
      </c>
    </row>
    <row r="3951">
      <c r="C3951" s="13" t="n">
        <v>116</v>
      </c>
      <c r="D3951" s="72" t="n">
        <v>0</v>
      </c>
      <c r="E3951" s="72" t="n">
        <v>0</v>
      </c>
      <c r="F3951" s="72" t="n">
        <v>0</v>
      </c>
    </row>
    <row r="3952">
      <c r="C3952" s="13" t="n">
        <v>117</v>
      </c>
      <c r="D3952" s="72" t="n">
        <v>0</v>
      </c>
      <c r="E3952" s="72" t="n">
        <v>0</v>
      </c>
      <c r="F3952" s="72" t="n">
        <v>0</v>
      </c>
    </row>
    <row r="3953">
      <c r="C3953" s="13" t="n">
        <v>118</v>
      </c>
      <c r="D3953" s="72" t="n">
        <v>0</v>
      </c>
      <c r="E3953" s="72" t="n">
        <v>0</v>
      </c>
      <c r="F3953" s="72" t="n">
        <v>0</v>
      </c>
    </row>
    <row r="3954">
      <c r="C3954" s="13" t="n">
        <v>119</v>
      </c>
      <c r="D3954" s="72" t="n">
        <v>0</v>
      </c>
      <c r="E3954" s="72" t="n">
        <v>0</v>
      </c>
      <c r="F3954" s="72" t="n">
        <v>0</v>
      </c>
    </row>
    <row r="3955">
      <c r="C3955" s="13" t="n">
        <v>120</v>
      </c>
      <c r="D3955" s="72" t="n">
        <v>0</v>
      </c>
      <c r="E3955" s="72" t="n">
        <v>1</v>
      </c>
      <c r="F3955" s="72" t="n">
        <v>1</v>
      </c>
    </row>
    <row r="3956">
      <c r="C3956" s="13" t="n">
        <v>121</v>
      </c>
      <c r="D3956" s="72" t="n">
        <v>1</v>
      </c>
      <c r="E3956" s="72" t="n">
        <v>0</v>
      </c>
      <c r="F3956" s="72" t="n">
        <v>0</v>
      </c>
    </row>
    <row r="3957">
      <c r="C3957" s="13" t="n">
        <v>122</v>
      </c>
      <c r="D3957" s="72" t="n">
        <v>1</v>
      </c>
      <c r="E3957" s="72" t="n">
        <v>1</v>
      </c>
      <c r="F3957" s="72" t="n">
        <v>1</v>
      </c>
    </row>
    <row r="3958">
      <c r="C3958" s="13" t="n">
        <v>123</v>
      </c>
      <c r="D3958" s="72" t="n">
        <v>0</v>
      </c>
      <c r="E3958" s="72" t="n">
        <v>0</v>
      </c>
      <c r="F3958" s="72" t="n">
        <v>0</v>
      </c>
    </row>
    <row r="3959">
      <c r="C3959" s="13" t="n">
        <v>124</v>
      </c>
      <c r="D3959" s="72" t="n">
        <v>0</v>
      </c>
      <c r="E3959" s="72" t="n">
        <v>0</v>
      </c>
      <c r="F3959" s="72" t="n">
        <v>0</v>
      </c>
    </row>
    <row r="3960">
      <c r="C3960" s="13" t="n">
        <v>125</v>
      </c>
      <c r="D3960" s="72" t="n">
        <v>0</v>
      </c>
      <c r="E3960" s="72" t="n">
        <v>0</v>
      </c>
      <c r="F3960" s="72" t="n">
        <v>0</v>
      </c>
    </row>
    <row r="3961">
      <c r="C3961" s="13" t="n">
        <v>126</v>
      </c>
      <c r="D3961" s="72" t="n">
        <v>0</v>
      </c>
      <c r="E3961" s="72" t="n">
        <v>0</v>
      </c>
      <c r="F3961" s="72" t="n">
        <v>1</v>
      </c>
    </row>
    <row r="3962">
      <c r="C3962" s="13" t="n">
        <v>127</v>
      </c>
      <c r="D3962" s="72" t="n">
        <v>0</v>
      </c>
      <c r="E3962" s="72" t="n">
        <v>1</v>
      </c>
      <c r="F3962" s="72" t="n">
        <v>1</v>
      </c>
    </row>
    <row r="3963">
      <c r="C3963" s="13" t="n">
        <v>128</v>
      </c>
      <c r="D3963" s="72" t="n">
        <v>0</v>
      </c>
      <c r="E3963" s="72" t="n">
        <v>0</v>
      </c>
      <c r="F3963" s="72" t="n">
        <v>1</v>
      </c>
    </row>
    <row r="3964">
      <c r="C3964" s="13" t="n">
        <v>129</v>
      </c>
      <c r="D3964" s="72" t="n">
        <v>0</v>
      </c>
      <c r="E3964" s="72" t="n">
        <v>1</v>
      </c>
      <c r="F3964" s="72" t="n">
        <v>1</v>
      </c>
    </row>
    <row r="3965">
      <c r="C3965" s="13" t="n">
        <v>130</v>
      </c>
      <c r="D3965" s="72" t="n">
        <v>0</v>
      </c>
      <c r="E3965" s="72" t="n">
        <v>1</v>
      </c>
      <c r="F3965" s="72" t="n">
        <v>0</v>
      </c>
    </row>
    <row r="3966">
      <c r="C3966" s="13" t="n">
        <v>131</v>
      </c>
      <c r="D3966" s="72" t="n">
        <v>0</v>
      </c>
      <c r="E3966" s="72" t="n">
        <v>0</v>
      </c>
      <c r="F3966" s="72" t="n">
        <v>1</v>
      </c>
    </row>
    <row r="3967">
      <c r="C3967" s="13" t="n">
        <v>132</v>
      </c>
      <c r="D3967" s="72" t="n">
        <v>0</v>
      </c>
      <c r="E3967" s="72" t="n">
        <v>1</v>
      </c>
      <c r="F3967" s="72" t="n">
        <v>0</v>
      </c>
    </row>
    <row r="3968">
      <c r="C3968" s="13" t="n">
        <v>133</v>
      </c>
      <c r="D3968" s="72" t="n">
        <v>0</v>
      </c>
      <c r="E3968" s="72" t="n">
        <v>0</v>
      </c>
      <c r="F3968" s="72" t="n">
        <v>0</v>
      </c>
    </row>
    <row r="3969">
      <c r="C3969" s="13" t="n">
        <v>134</v>
      </c>
      <c r="D3969" s="72" t="n">
        <v>1</v>
      </c>
      <c r="E3969" s="72" t="n">
        <v>0</v>
      </c>
      <c r="F3969" s="72" t="n">
        <v>1</v>
      </c>
    </row>
    <row r="3970">
      <c r="C3970" s="13" t="n">
        <v>135</v>
      </c>
      <c r="D3970" s="72" t="n">
        <v>0</v>
      </c>
      <c r="E3970" s="72" t="n">
        <v>0</v>
      </c>
      <c r="F3970" s="72" t="n">
        <v>1</v>
      </c>
    </row>
    <row r="3971">
      <c r="C3971" s="13" t="n">
        <v>136</v>
      </c>
      <c r="D3971" s="72" t="n">
        <v>1</v>
      </c>
      <c r="E3971" s="72" t="n">
        <v>1</v>
      </c>
      <c r="F3971" s="72" t="n">
        <v>0</v>
      </c>
    </row>
    <row r="3972">
      <c r="C3972" s="13" t="n">
        <v>137</v>
      </c>
      <c r="D3972" s="72" t="n">
        <v>0</v>
      </c>
      <c r="E3972" s="72" t="n">
        <v>1</v>
      </c>
      <c r="F3972" s="72" t="n">
        <v>1</v>
      </c>
    </row>
    <row r="3973">
      <c r="C3973" s="13" t="n">
        <v>138</v>
      </c>
      <c r="D3973" s="72" t="n">
        <v>0</v>
      </c>
      <c r="E3973" s="72" t="n">
        <v>1</v>
      </c>
      <c r="F3973" s="72" t="n">
        <v>0</v>
      </c>
    </row>
    <row r="3974">
      <c r="C3974" s="13" t="n">
        <v>139</v>
      </c>
      <c r="D3974" s="72" t="n">
        <v>1</v>
      </c>
      <c r="E3974" s="72" t="n">
        <v>0</v>
      </c>
      <c r="F3974" s="72" t="n">
        <v>0</v>
      </c>
    </row>
    <row r="3975">
      <c r="C3975" s="13" t="n">
        <v>140</v>
      </c>
      <c r="D3975" s="72" t="n">
        <v>0</v>
      </c>
      <c r="E3975" s="72" t="n">
        <v>0</v>
      </c>
      <c r="F3975" s="72" t="n">
        <v>1</v>
      </c>
    </row>
    <row r="3976">
      <c r="C3976" s="13" t="n">
        <v>141</v>
      </c>
      <c r="D3976" s="72" t="n">
        <v>0</v>
      </c>
      <c r="E3976" s="72" t="n">
        <v>0</v>
      </c>
      <c r="F3976" s="72" t="n">
        <v>0</v>
      </c>
    </row>
    <row r="3977">
      <c r="C3977" s="13" t="n">
        <v>142</v>
      </c>
      <c r="D3977" s="72" t="n">
        <v>0</v>
      </c>
      <c r="E3977" s="72" t="n">
        <v>1</v>
      </c>
      <c r="F3977" s="72" t="n">
        <v>1</v>
      </c>
    </row>
    <row r="3978">
      <c r="C3978" s="13" t="n">
        <v>143</v>
      </c>
      <c r="D3978" s="72" t="n">
        <v>0</v>
      </c>
      <c r="E3978" s="72" t="n">
        <v>0</v>
      </c>
      <c r="F3978" s="72" t="n">
        <v>0</v>
      </c>
    </row>
    <row r="3979">
      <c r="C3979" s="13" t="n">
        <v>144</v>
      </c>
      <c r="D3979" s="72" t="n">
        <v>0</v>
      </c>
      <c r="E3979" s="72" t="n">
        <v>0</v>
      </c>
      <c r="F3979" s="72" t="n">
        <v>0</v>
      </c>
    </row>
    <row r="3980">
      <c r="C3980" s="13" t="n">
        <v>145</v>
      </c>
      <c r="D3980" s="72" t="n">
        <v>1</v>
      </c>
      <c r="E3980" s="72" t="n">
        <v>0</v>
      </c>
      <c r="F3980" s="72" t="n">
        <v>0</v>
      </c>
    </row>
    <row r="3981">
      <c r="C3981" s="13" t="n">
        <v>146</v>
      </c>
      <c r="D3981" s="72" t="n">
        <v>1</v>
      </c>
      <c r="E3981" s="72" t="n">
        <v>0</v>
      </c>
      <c r="F3981" s="72" t="n">
        <v>0</v>
      </c>
    </row>
    <row r="3982">
      <c r="C3982" s="13" t="n">
        <v>147</v>
      </c>
      <c r="D3982" s="72" t="n">
        <v>0</v>
      </c>
      <c r="E3982" s="72" t="n">
        <v>0</v>
      </c>
      <c r="F3982" s="72" t="n">
        <v>1</v>
      </c>
    </row>
    <row r="3983">
      <c r="C3983" s="13" t="n">
        <v>148</v>
      </c>
      <c r="D3983" s="72" t="n">
        <v>0</v>
      </c>
      <c r="E3983" s="72" t="n">
        <v>0</v>
      </c>
      <c r="F3983" s="72" t="n">
        <v>1</v>
      </c>
    </row>
    <row r="3984">
      <c r="C3984" s="13" t="n">
        <v>149</v>
      </c>
      <c r="D3984" s="72" t="n">
        <v>1</v>
      </c>
      <c r="E3984" s="72" t="n">
        <v>0</v>
      </c>
      <c r="F3984" s="72" t="n">
        <v>0</v>
      </c>
    </row>
    <row r="3985">
      <c r="C3985" s="13" t="n">
        <v>150</v>
      </c>
      <c r="D3985" s="72" t="n">
        <v>0</v>
      </c>
      <c r="E3985" s="72" t="n">
        <v>0</v>
      </c>
      <c r="F3985" s="72" t="n">
        <v>0</v>
      </c>
    </row>
    <row r="3986">
      <c r="C3986" s="13" t="n">
        <v>151</v>
      </c>
      <c r="D3986" s="72" t="n">
        <v>0</v>
      </c>
      <c r="E3986" s="72" t="n">
        <v>0</v>
      </c>
      <c r="F3986" s="72" t="n">
        <v>0</v>
      </c>
    </row>
    <row r="3987">
      <c r="C3987" s="13" t="n">
        <v>152</v>
      </c>
      <c r="D3987" s="72" t="n">
        <v>1</v>
      </c>
      <c r="E3987" s="72" t="n">
        <v>0</v>
      </c>
      <c r="F3987" s="72" t="n">
        <v>1</v>
      </c>
    </row>
    <row r="3988">
      <c r="C3988" s="13" t="n">
        <v>153</v>
      </c>
      <c r="D3988" s="72" t="n">
        <v>0</v>
      </c>
      <c r="E3988" s="72" t="n">
        <v>0</v>
      </c>
      <c r="F3988" s="72" t="n">
        <v>1</v>
      </c>
    </row>
    <row r="3989">
      <c r="C3989" s="13" t="n">
        <v>154</v>
      </c>
      <c r="D3989" s="72" t="n">
        <v>0</v>
      </c>
      <c r="E3989" s="72" t="n">
        <v>0</v>
      </c>
      <c r="F3989" s="72" t="n">
        <v>0</v>
      </c>
    </row>
    <row r="3990">
      <c r="C3990" s="13" t="n">
        <v>155</v>
      </c>
      <c r="D3990" s="72" t="n">
        <v>1</v>
      </c>
      <c r="E3990" s="72" t="n">
        <v>1</v>
      </c>
      <c r="F3990" s="72" t="n">
        <v>0</v>
      </c>
    </row>
    <row r="3991">
      <c r="C3991" s="13" t="n">
        <v>156</v>
      </c>
      <c r="D3991" s="72" t="n">
        <v>0</v>
      </c>
      <c r="E3991" s="72" t="n">
        <v>0</v>
      </c>
      <c r="F3991" s="72" t="n">
        <v>1</v>
      </c>
    </row>
    <row r="3992">
      <c r="C3992" s="13" t="n">
        <v>157</v>
      </c>
      <c r="D3992" s="72" t="n">
        <v>0</v>
      </c>
      <c r="E3992" s="72" t="n">
        <v>1</v>
      </c>
      <c r="F3992" s="72" t="n">
        <v>1</v>
      </c>
    </row>
    <row r="3993">
      <c r="C3993" s="13" t="n">
        <v>158</v>
      </c>
      <c r="D3993" s="72" t="n">
        <v>1</v>
      </c>
      <c r="E3993" s="72" t="n">
        <v>0</v>
      </c>
      <c r="F3993" s="72" t="n">
        <v>0</v>
      </c>
    </row>
    <row r="3994">
      <c r="C3994" s="13" t="n">
        <v>159</v>
      </c>
      <c r="D3994" s="72" t="n">
        <v>1</v>
      </c>
      <c r="E3994" s="72" t="n">
        <v>1</v>
      </c>
      <c r="F3994" s="72" t="n">
        <v>0</v>
      </c>
    </row>
    <row r="3995">
      <c r="C3995" s="13" t="n">
        <v>160</v>
      </c>
      <c r="D3995" s="72" t="n">
        <v>0</v>
      </c>
      <c r="E3995" s="72" t="n">
        <v>0</v>
      </c>
      <c r="F3995" s="72" t="n">
        <v>0</v>
      </c>
    </row>
    <row r="3996">
      <c r="C3996" s="13" t="n">
        <v>161</v>
      </c>
      <c r="D3996" s="72" t="n">
        <v>0</v>
      </c>
      <c r="E3996" s="72" t="n">
        <v>1</v>
      </c>
      <c r="F3996" s="72" t="n">
        <v>0</v>
      </c>
    </row>
    <row r="3997">
      <c r="C3997" s="13" t="n">
        <v>162</v>
      </c>
      <c r="D3997" s="72" t="n">
        <v>0</v>
      </c>
      <c r="E3997" s="72" t="n">
        <v>0</v>
      </c>
      <c r="F3997" s="72" t="n">
        <v>1</v>
      </c>
    </row>
    <row r="3998">
      <c r="C3998" s="13" t="n">
        <v>163</v>
      </c>
      <c r="D3998" s="72" t="n">
        <v>1</v>
      </c>
      <c r="E3998" s="72" t="n">
        <v>0</v>
      </c>
      <c r="F3998" s="72" t="n">
        <v>1</v>
      </c>
    </row>
    <row r="3999">
      <c r="C3999" s="13" t="n">
        <v>164</v>
      </c>
      <c r="D3999" s="72" t="n">
        <v>1</v>
      </c>
      <c r="E3999" s="72" t="n">
        <v>0</v>
      </c>
      <c r="F3999" s="72" t="n">
        <v>0</v>
      </c>
    </row>
    <row r="4000">
      <c r="C4000" s="13" t="n">
        <v>165</v>
      </c>
      <c r="D4000" s="72" t="n">
        <v>0</v>
      </c>
      <c r="E4000" s="72" t="n">
        <v>0</v>
      </c>
      <c r="F4000" s="72" t="n">
        <v>0</v>
      </c>
    </row>
    <row r="4001">
      <c r="C4001" s="13" t="n">
        <v>166</v>
      </c>
      <c r="D4001" s="72" t="n">
        <v>0</v>
      </c>
      <c r="E4001" s="72" t="n">
        <v>1</v>
      </c>
      <c r="F4001" s="72" t="n">
        <v>0</v>
      </c>
    </row>
    <row r="4002">
      <c r="C4002" s="13" t="n">
        <v>167</v>
      </c>
      <c r="D4002" s="72" t="n">
        <v>0</v>
      </c>
      <c r="E4002" s="72" t="n">
        <v>0</v>
      </c>
      <c r="F4002" s="72" t="n">
        <v>0</v>
      </c>
    </row>
    <row r="4003">
      <c r="C4003" s="13" t="n">
        <v>168</v>
      </c>
      <c r="D4003" s="72" t="n">
        <v>0</v>
      </c>
      <c r="E4003" s="72" t="n">
        <v>1</v>
      </c>
      <c r="F4003" s="72" t="n">
        <v>1</v>
      </c>
    </row>
    <row r="4004">
      <c r="C4004" s="13" t="n">
        <v>169</v>
      </c>
      <c r="D4004" s="72" t="n">
        <v>0</v>
      </c>
      <c r="E4004" s="72" t="n">
        <v>1</v>
      </c>
      <c r="F4004" s="72" t="n">
        <v>0</v>
      </c>
    </row>
    <row r="4005">
      <c r="C4005" s="13" t="n">
        <v>170</v>
      </c>
      <c r="D4005" s="72" t="n">
        <v>0</v>
      </c>
      <c r="E4005" s="72" t="n">
        <v>0</v>
      </c>
      <c r="F4005" s="72" t="n">
        <v>0</v>
      </c>
    </row>
    <row r="4006">
      <c r="C4006" s="13" t="n">
        <v>171</v>
      </c>
      <c r="D4006" s="72" t="n">
        <v>1</v>
      </c>
      <c r="E4006" s="72" t="n">
        <v>1</v>
      </c>
      <c r="F4006" s="72" t="n">
        <v>0</v>
      </c>
    </row>
    <row r="4007">
      <c r="C4007" s="13" t="n">
        <v>172</v>
      </c>
      <c r="D4007" s="72" t="n">
        <v>0</v>
      </c>
      <c r="E4007" s="72" t="n">
        <v>0</v>
      </c>
      <c r="F4007" s="72" t="n">
        <v>1</v>
      </c>
    </row>
    <row r="4008">
      <c r="C4008" s="13" t="n">
        <v>173</v>
      </c>
      <c r="D4008" s="72" t="n">
        <v>0</v>
      </c>
      <c r="E4008" s="72" t="n">
        <v>1</v>
      </c>
      <c r="F4008" s="72" t="n">
        <v>1</v>
      </c>
    </row>
    <row r="4009">
      <c r="C4009" s="13" t="n">
        <v>174</v>
      </c>
      <c r="D4009" s="72" t="n">
        <v>0</v>
      </c>
      <c r="E4009" s="72" t="n">
        <v>0</v>
      </c>
      <c r="F4009" s="72" t="n">
        <v>0</v>
      </c>
    </row>
    <row r="4010">
      <c r="C4010" s="13" t="n">
        <v>175</v>
      </c>
      <c r="D4010" s="72" t="n">
        <v>0</v>
      </c>
      <c r="E4010" s="72" t="n">
        <v>0</v>
      </c>
      <c r="F4010" s="72" t="n">
        <v>0</v>
      </c>
    </row>
    <row r="4011">
      <c r="C4011" s="13" t="n">
        <v>176</v>
      </c>
      <c r="D4011" s="72" t="n">
        <v>1</v>
      </c>
      <c r="E4011" s="72" t="n">
        <v>0</v>
      </c>
      <c r="F4011" s="72" t="n">
        <v>0</v>
      </c>
    </row>
    <row r="4012">
      <c r="C4012" s="13" t="n">
        <v>177</v>
      </c>
      <c r="D4012" s="72" t="n">
        <v>0</v>
      </c>
      <c r="E4012" s="72" t="n">
        <v>0</v>
      </c>
      <c r="F4012" s="72" t="n">
        <v>0</v>
      </c>
    </row>
    <row r="4013">
      <c r="C4013" s="13" t="n">
        <v>178</v>
      </c>
      <c r="D4013" s="72" t="n">
        <v>1</v>
      </c>
      <c r="E4013" s="72" t="n">
        <v>0</v>
      </c>
      <c r="F4013" s="72" t="n">
        <v>0</v>
      </c>
    </row>
    <row r="4014">
      <c r="C4014" s="13" t="n">
        <v>179</v>
      </c>
      <c r="D4014" s="72" t="n">
        <v>0</v>
      </c>
      <c r="E4014" s="72" t="n">
        <v>1</v>
      </c>
      <c r="F4014" s="72" t="n">
        <v>0</v>
      </c>
    </row>
    <row r="4015">
      <c r="C4015" s="13" t="n">
        <v>180</v>
      </c>
      <c r="D4015" s="72" t="n">
        <v>0</v>
      </c>
      <c r="E4015" s="72" t="n">
        <v>1</v>
      </c>
      <c r="F4015" s="72" t="n">
        <v>0</v>
      </c>
    </row>
    <row r="4016">
      <c r="C4016" s="13" t="n">
        <v>181</v>
      </c>
      <c r="D4016" s="72" t="n">
        <v>0</v>
      </c>
      <c r="E4016" s="72" t="n">
        <v>0</v>
      </c>
      <c r="F4016" s="72" t="n">
        <v>1</v>
      </c>
    </row>
    <row r="4017">
      <c r="C4017" s="13" t="n">
        <v>182</v>
      </c>
      <c r="D4017" s="72" t="n">
        <v>1</v>
      </c>
      <c r="E4017" s="72" t="n">
        <v>0</v>
      </c>
      <c r="F4017" s="72" t="n">
        <v>1</v>
      </c>
    </row>
    <row r="4018">
      <c r="C4018" s="13" t="n">
        <v>183</v>
      </c>
      <c r="D4018" s="72" t="n">
        <v>0</v>
      </c>
      <c r="E4018" s="72" t="n">
        <v>1</v>
      </c>
      <c r="F4018" s="72" t="n">
        <v>1</v>
      </c>
    </row>
    <row r="4019">
      <c r="C4019" s="13" t="n">
        <v>184</v>
      </c>
      <c r="D4019" s="72" t="n">
        <v>0</v>
      </c>
      <c r="E4019" s="72" t="n">
        <v>0</v>
      </c>
      <c r="F4019" s="72" t="n">
        <v>0</v>
      </c>
    </row>
    <row r="4020">
      <c r="C4020" s="13" t="n">
        <v>185</v>
      </c>
      <c r="D4020" s="72" t="n">
        <v>1</v>
      </c>
      <c r="E4020" s="72" t="n">
        <v>0</v>
      </c>
      <c r="F4020" s="72" t="n">
        <v>1</v>
      </c>
    </row>
    <row r="4021">
      <c r="C4021" s="13" t="n">
        <v>186</v>
      </c>
      <c r="D4021" s="72" t="n">
        <v>0</v>
      </c>
      <c r="E4021" s="72" t="n">
        <v>0</v>
      </c>
      <c r="F4021" s="72" t="n">
        <v>1</v>
      </c>
    </row>
    <row r="4022">
      <c r="C4022" s="13" t="n">
        <v>187</v>
      </c>
      <c r="D4022" s="72" t="n">
        <v>0</v>
      </c>
      <c r="E4022" s="72" t="n">
        <v>0</v>
      </c>
      <c r="F4022" s="72" t="n">
        <v>1</v>
      </c>
    </row>
    <row r="4023">
      <c r="C4023" s="13" t="n">
        <v>188</v>
      </c>
      <c r="D4023" s="72" t="n">
        <v>0</v>
      </c>
      <c r="E4023" s="72" t="n">
        <v>0</v>
      </c>
      <c r="F4023" s="72" t="n">
        <v>0</v>
      </c>
    </row>
    <row r="4024">
      <c r="C4024" s="13" t="n">
        <v>189</v>
      </c>
      <c r="D4024" s="72" t="n">
        <v>0</v>
      </c>
      <c r="E4024" s="72" t="n">
        <v>0</v>
      </c>
      <c r="F4024" s="72" t="n">
        <v>1</v>
      </c>
    </row>
    <row r="4025">
      <c r="C4025" s="13" t="n">
        <v>190</v>
      </c>
      <c r="D4025" s="72" t="n">
        <v>0</v>
      </c>
      <c r="E4025" s="72" t="n">
        <v>0</v>
      </c>
      <c r="F4025" s="72" t="n">
        <v>0</v>
      </c>
    </row>
    <row r="4026">
      <c r="C4026" s="13" t="n">
        <v>191</v>
      </c>
      <c r="D4026" s="72" t="n">
        <v>0</v>
      </c>
      <c r="E4026" s="72" t="n">
        <v>0</v>
      </c>
      <c r="F4026" s="72" t="n">
        <v>0</v>
      </c>
    </row>
    <row r="4027">
      <c r="C4027" s="13" t="n">
        <v>192</v>
      </c>
      <c r="D4027" s="72" t="n">
        <v>0</v>
      </c>
      <c r="E4027" s="72" t="n">
        <v>0</v>
      </c>
      <c r="F4027" s="72" t="n">
        <v>1</v>
      </c>
    </row>
    <row r="4028">
      <c r="C4028" s="13" t="n">
        <v>193</v>
      </c>
      <c r="D4028" s="72" t="n">
        <v>0</v>
      </c>
      <c r="E4028" s="72" t="n">
        <v>1</v>
      </c>
      <c r="F4028" s="72" t="n">
        <v>0</v>
      </c>
    </row>
    <row r="4029">
      <c r="C4029" s="13" t="n">
        <v>194</v>
      </c>
      <c r="D4029" s="72" t="n">
        <v>0</v>
      </c>
      <c r="E4029" s="72" t="n">
        <v>0</v>
      </c>
      <c r="F4029" s="72" t="n">
        <v>1</v>
      </c>
    </row>
    <row r="4030">
      <c r="C4030" s="13" t="n">
        <v>195</v>
      </c>
      <c r="D4030" s="72" t="n">
        <v>0</v>
      </c>
      <c r="E4030" s="72" t="n">
        <v>1</v>
      </c>
      <c r="F4030" s="72" t="n">
        <v>0</v>
      </c>
    </row>
    <row r="4031">
      <c r="C4031" s="13" t="n">
        <v>196</v>
      </c>
      <c r="D4031" s="72" t="n">
        <v>0</v>
      </c>
      <c r="E4031" s="72" t="n">
        <v>1</v>
      </c>
      <c r="F4031" s="72" t="n">
        <v>0</v>
      </c>
    </row>
    <row r="4032">
      <c r="C4032" s="13" t="n">
        <v>197</v>
      </c>
      <c r="D4032" s="72" t="n">
        <v>0</v>
      </c>
      <c r="E4032" s="72" t="n">
        <v>0</v>
      </c>
      <c r="F4032" s="72" t="n">
        <v>1</v>
      </c>
    </row>
    <row r="4033">
      <c r="C4033" s="13" t="n">
        <v>198</v>
      </c>
      <c r="D4033" s="72" t="n">
        <v>0</v>
      </c>
      <c r="E4033" s="72" t="n">
        <v>1</v>
      </c>
      <c r="F4033" s="72" t="n">
        <v>0</v>
      </c>
    </row>
    <row r="4035">
      <c r="C4035" s="13" t="inlineStr">
        <is>
          <t>3*SigmaELTr</t>
        </is>
      </c>
      <c r="D4035" s="13" t="n">
        <v>22</v>
      </c>
      <c r="E4035" s="13" t="n">
        <v>23</v>
      </c>
      <c r="F4035" s="13" t="n">
        <v>24</v>
      </c>
    </row>
    <row r="4036">
      <c r="C4036" s="13" t="n">
        <v>9</v>
      </c>
      <c r="D4036" s="107">
        <f>3*D2692</f>
        <v/>
      </c>
      <c r="E4036" s="107">
        <f>3*E2692</f>
        <v/>
      </c>
      <c r="F4036" s="107">
        <f>3*F2692</f>
        <v/>
      </c>
    </row>
    <row r="4037">
      <c r="C4037" s="13" t="n">
        <v>10</v>
      </c>
      <c r="D4037" s="107">
        <f>3*D2693</f>
        <v/>
      </c>
      <c r="E4037" s="107">
        <f>3*E2693</f>
        <v/>
      </c>
      <c r="F4037" s="107">
        <f>3*F2693</f>
        <v/>
      </c>
    </row>
    <row r="4038">
      <c r="C4038" s="13" t="n">
        <v>11</v>
      </c>
      <c r="D4038" s="107">
        <f>3*D2694</f>
        <v/>
      </c>
      <c r="E4038" s="107">
        <f>3*E2694</f>
        <v/>
      </c>
      <c r="F4038" s="107">
        <f>3*F2694</f>
        <v/>
      </c>
    </row>
    <row r="4039">
      <c r="C4039" s="13" t="n">
        <v>12</v>
      </c>
      <c r="D4039" s="107">
        <f>3*D2695</f>
        <v/>
      </c>
      <c r="E4039" s="107">
        <f>3*E2695</f>
        <v/>
      </c>
      <c r="F4039" s="107">
        <f>3*F2695</f>
        <v/>
      </c>
    </row>
    <row r="4040">
      <c r="C4040" s="13" t="n">
        <v>13</v>
      </c>
      <c r="D4040" s="107">
        <f>3*D2696</f>
        <v/>
      </c>
      <c r="E4040" s="107">
        <f>3*E2696</f>
        <v/>
      </c>
      <c r="F4040" s="107">
        <f>3*F2696</f>
        <v/>
      </c>
    </row>
    <row r="4041">
      <c r="C4041" s="13" t="n">
        <v>14</v>
      </c>
      <c r="D4041" s="107">
        <f>3*D2697</f>
        <v/>
      </c>
      <c r="E4041" s="107">
        <f>3*E2697</f>
        <v/>
      </c>
      <c r="F4041" s="107">
        <f>3*F2697</f>
        <v/>
      </c>
    </row>
    <row r="4042">
      <c r="C4042" s="13" t="n">
        <v>15</v>
      </c>
      <c r="D4042" s="107">
        <f>3*D2698</f>
        <v/>
      </c>
      <c r="E4042" s="107">
        <f>3*E2698</f>
        <v/>
      </c>
      <c r="F4042" s="107">
        <f>3*F2698</f>
        <v/>
      </c>
    </row>
    <row r="4043">
      <c r="C4043" s="13" t="n">
        <v>16</v>
      </c>
      <c r="D4043" s="107">
        <f>3*D2699</f>
        <v/>
      </c>
      <c r="E4043" s="107">
        <f>3*E2699</f>
        <v/>
      </c>
      <c r="F4043" s="107">
        <f>3*F2699</f>
        <v/>
      </c>
    </row>
    <row r="4044">
      <c r="C4044" s="13" t="n">
        <v>17</v>
      </c>
      <c r="D4044" s="107">
        <f>3*D2700</f>
        <v/>
      </c>
      <c r="E4044" s="107">
        <f>3*E2700</f>
        <v/>
      </c>
      <c r="F4044" s="107">
        <f>3*F2700</f>
        <v/>
      </c>
    </row>
    <row r="4045">
      <c r="C4045" s="13" t="n">
        <v>18</v>
      </c>
      <c r="D4045" s="107">
        <f>3*D2701</f>
        <v/>
      </c>
      <c r="E4045" s="107">
        <f>3*E2701</f>
        <v/>
      </c>
      <c r="F4045" s="107">
        <f>3*F2701</f>
        <v/>
      </c>
    </row>
    <row r="4046">
      <c r="C4046" s="13" t="n">
        <v>19</v>
      </c>
      <c r="D4046" s="107">
        <f>3*D2702</f>
        <v/>
      </c>
      <c r="E4046" s="107">
        <f>3*E2702</f>
        <v/>
      </c>
      <c r="F4046" s="107">
        <f>3*F2702</f>
        <v/>
      </c>
    </row>
    <row r="4047">
      <c r="C4047" s="13" t="n">
        <v>20</v>
      </c>
      <c r="D4047" s="107">
        <f>3*D2703</f>
        <v/>
      </c>
      <c r="E4047" s="107">
        <f>3*E2703</f>
        <v/>
      </c>
      <c r="F4047" s="107">
        <f>3*F2703</f>
        <v/>
      </c>
    </row>
    <row r="4048">
      <c r="C4048" s="13" t="n">
        <v>21</v>
      </c>
      <c r="D4048" s="107">
        <f>3*D2704</f>
        <v/>
      </c>
      <c r="E4048" s="107">
        <f>3*E2704</f>
        <v/>
      </c>
      <c r="F4048" s="107">
        <f>3*F2704</f>
        <v/>
      </c>
    </row>
    <row r="4049">
      <c r="C4049" s="13" t="n">
        <v>22</v>
      </c>
      <c r="D4049" s="107">
        <f>3*D2705</f>
        <v/>
      </c>
      <c r="E4049" s="107">
        <f>3*E2705</f>
        <v/>
      </c>
      <c r="F4049" s="107">
        <f>3*F2705</f>
        <v/>
      </c>
    </row>
    <row r="4050">
      <c r="C4050" s="13" t="n">
        <v>23</v>
      </c>
      <c r="D4050" s="107">
        <f>3*D2706</f>
        <v/>
      </c>
      <c r="E4050" s="107">
        <f>3*E2706</f>
        <v/>
      </c>
      <c r="F4050" s="107">
        <f>3*F2706</f>
        <v/>
      </c>
    </row>
    <row r="4051">
      <c r="C4051" s="13" t="n">
        <v>24</v>
      </c>
      <c r="D4051" s="107">
        <f>3*D2707</f>
        <v/>
      </c>
      <c r="E4051" s="107">
        <f>3*E2707</f>
        <v/>
      </c>
      <c r="F4051" s="107">
        <f>3*F2707</f>
        <v/>
      </c>
    </row>
    <row r="4052">
      <c r="C4052" s="13" t="n">
        <v>25</v>
      </c>
      <c r="D4052" s="107">
        <f>3*D2708</f>
        <v/>
      </c>
      <c r="E4052" s="107">
        <f>3*E2708</f>
        <v/>
      </c>
      <c r="F4052" s="107">
        <f>3*F2708</f>
        <v/>
      </c>
    </row>
    <row r="4053">
      <c r="C4053" s="13" t="n">
        <v>26</v>
      </c>
      <c r="D4053" s="107">
        <f>3*D2709</f>
        <v/>
      </c>
      <c r="E4053" s="107">
        <f>3*E2709</f>
        <v/>
      </c>
      <c r="F4053" s="107">
        <f>3*F2709</f>
        <v/>
      </c>
    </row>
    <row r="4054">
      <c r="C4054" s="13" t="n">
        <v>27</v>
      </c>
      <c r="D4054" s="107">
        <f>3*D2710</f>
        <v/>
      </c>
      <c r="E4054" s="107">
        <f>3*E2710</f>
        <v/>
      </c>
      <c r="F4054" s="107">
        <f>3*F2710</f>
        <v/>
      </c>
    </row>
    <row r="4055">
      <c r="C4055" s="13" t="n">
        <v>28</v>
      </c>
      <c r="D4055" s="107">
        <f>3*D2711</f>
        <v/>
      </c>
      <c r="E4055" s="107">
        <f>3*E2711</f>
        <v/>
      </c>
      <c r="F4055" s="107">
        <f>3*F2711</f>
        <v/>
      </c>
    </row>
    <row r="4056">
      <c r="C4056" s="13" t="n">
        <v>29</v>
      </c>
      <c r="D4056" s="107">
        <f>3*D2712</f>
        <v/>
      </c>
      <c r="E4056" s="107">
        <f>3*E2712</f>
        <v/>
      </c>
      <c r="F4056" s="107">
        <f>3*F2712</f>
        <v/>
      </c>
    </row>
    <row r="4057">
      <c r="C4057" s="13" t="n">
        <v>30</v>
      </c>
      <c r="D4057" s="107">
        <f>3*D2713</f>
        <v/>
      </c>
      <c r="E4057" s="107">
        <f>3*E2713</f>
        <v/>
      </c>
      <c r="F4057" s="107">
        <f>3*F2713</f>
        <v/>
      </c>
    </row>
    <row r="4058">
      <c r="C4058" s="13" t="n">
        <v>31</v>
      </c>
      <c r="D4058" s="107">
        <f>3*D2714</f>
        <v/>
      </c>
      <c r="E4058" s="107">
        <f>3*E2714</f>
        <v/>
      </c>
      <c r="F4058" s="107">
        <f>3*F2714</f>
        <v/>
      </c>
    </row>
    <row r="4059">
      <c r="C4059" s="13" t="n">
        <v>32</v>
      </c>
      <c r="D4059" s="107">
        <f>3*D2715</f>
        <v/>
      </c>
      <c r="E4059" s="107">
        <f>3*E2715</f>
        <v/>
      </c>
      <c r="F4059" s="107">
        <f>3*F2715</f>
        <v/>
      </c>
    </row>
    <row r="4060">
      <c r="C4060" s="13" t="n">
        <v>33</v>
      </c>
      <c r="D4060" s="107">
        <f>3*D2716</f>
        <v/>
      </c>
      <c r="E4060" s="107">
        <f>3*E2716</f>
        <v/>
      </c>
      <c r="F4060" s="107">
        <f>3*F2716</f>
        <v/>
      </c>
    </row>
    <row r="4061">
      <c r="C4061" s="13" t="n">
        <v>34</v>
      </c>
      <c r="D4061" s="107">
        <f>3*D2717</f>
        <v/>
      </c>
      <c r="E4061" s="107">
        <f>3*E2717</f>
        <v/>
      </c>
      <c r="F4061" s="107">
        <f>3*F2717</f>
        <v/>
      </c>
    </row>
    <row r="4062">
      <c r="C4062" s="13" t="n">
        <v>35</v>
      </c>
      <c r="D4062" s="107">
        <f>3*D2718</f>
        <v/>
      </c>
      <c r="E4062" s="107">
        <f>3*E2718</f>
        <v/>
      </c>
      <c r="F4062" s="107">
        <f>3*F2718</f>
        <v/>
      </c>
    </row>
    <row r="4063">
      <c r="C4063" s="13" t="n">
        <v>36</v>
      </c>
      <c r="D4063" s="107">
        <f>3*D2719</f>
        <v/>
      </c>
      <c r="E4063" s="107">
        <f>3*E2719</f>
        <v/>
      </c>
      <c r="F4063" s="107">
        <f>3*F2719</f>
        <v/>
      </c>
    </row>
    <row r="4064">
      <c r="C4064" s="13" t="n">
        <v>37</v>
      </c>
      <c r="D4064" s="107">
        <f>3*D2720</f>
        <v/>
      </c>
      <c r="E4064" s="107">
        <f>3*E2720</f>
        <v/>
      </c>
      <c r="F4064" s="107">
        <f>3*F2720</f>
        <v/>
      </c>
    </row>
    <row r="4065">
      <c r="C4065" s="13" t="n">
        <v>38</v>
      </c>
      <c r="D4065" s="107">
        <f>3*D2721</f>
        <v/>
      </c>
      <c r="E4065" s="107">
        <f>3*E2721</f>
        <v/>
      </c>
      <c r="F4065" s="107">
        <f>3*F2721</f>
        <v/>
      </c>
    </row>
    <row r="4066">
      <c r="C4066" s="13" t="n">
        <v>39</v>
      </c>
      <c r="D4066" s="107">
        <f>3*D2722</f>
        <v/>
      </c>
      <c r="E4066" s="107">
        <f>3*E2722</f>
        <v/>
      </c>
      <c r="F4066" s="107">
        <f>3*F2722</f>
        <v/>
      </c>
    </row>
    <row r="4067">
      <c r="C4067" s="13" t="n">
        <v>40</v>
      </c>
      <c r="D4067" s="107">
        <f>3*D2723</f>
        <v/>
      </c>
      <c r="E4067" s="107">
        <f>3*E2723</f>
        <v/>
      </c>
      <c r="F4067" s="107">
        <f>3*F2723</f>
        <v/>
      </c>
    </row>
    <row r="4068">
      <c r="C4068" s="13" t="n">
        <v>41</v>
      </c>
      <c r="D4068" s="107">
        <f>3*D2724</f>
        <v/>
      </c>
      <c r="E4068" s="107">
        <f>3*E2724</f>
        <v/>
      </c>
      <c r="F4068" s="107">
        <f>3*F2724</f>
        <v/>
      </c>
    </row>
    <row r="4069">
      <c r="C4069" s="13" t="n">
        <v>42</v>
      </c>
      <c r="D4069" s="107">
        <f>3*D2725</f>
        <v/>
      </c>
      <c r="E4069" s="107">
        <f>3*E2725</f>
        <v/>
      </c>
      <c r="F4069" s="107">
        <f>3*F2725</f>
        <v/>
      </c>
    </row>
    <row r="4070">
      <c r="C4070" s="13" t="n">
        <v>43</v>
      </c>
      <c r="D4070" s="107">
        <f>3*D2726</f>
        <v/>
      </c>
      <c r="E4070" s="107">
        <f>3*E2726</f>
        <v/>
      </c>
      <c r="F4070" s="107">
        <f>3*F2726</f>
        <v/>
      </c>
    </row>
    <row r="4071">
      <c r="C4071" s="13" t="n">
        <v>44</v>
      </c>
      <c r="D4071" s="107">
        <f>3*D2727</f>
        <v/>
      </c>
      <c r="E4071" s="107">
        <f>3*E2727</f>
        <v/>
      </c>
      <c r="F4071" s="107">
        <f>3*F2727</f>
        <v/>
      </c>
    </row>
    <row r="4072">
      <c r="C4072" s="13" t="n">
        <v>45</v>
      </c>
      <c r="D4072" s="107">
        <f>3*D2728</f>
        <v/>
      </c>
      <c r="E4072" s="107">
        <f>3*E2728</f>
        <v/>
      </c>
      <c r="F4072" s="107">
        <f>3*F2728</f>
        <v/>
      </c>
    </row>
    <row r="4073">
      <c r="C4073" s="13" t="n">
        <v>46</v>
      </c>
      <c r="D4073" s="107">
        <f>3*D2729</f>
        <v/>
      </c>
      <c r="E4073" s="107">
        <f>3*E2729</f>
        <v/>
      </c>
      <c r="F4073" s="107">
        <f>3*F2729</f>
        <v/>
      </c>
    </row>
    <row r="4074">
      <c r="C4074" s="13" t="n">
        <v>47</v>
      </c>
      <c r="D4074" s="107">
        <f>3*D2730</f>
        <v/>
      </c>
      <c r="E4074" s="107">
        <f>3*E2730</f>
        <v/>
      </c>
      <c r="F4074" s="107">
        <f>3*F2730</f>
        <v/>
      </c>
    </row>
    <row r="4075">
      <c r="C4075" s="13" t="n">
        <v>48</v>
      </c>
      <c r="D4075" s="107">
        <f>3*D2731</f>
        <v/>
      </c>
      <c r="E4075" s="107">
        <f>3*E2731</f>
        <v/>
      </c>
      <c r="F4075" s="107">
        <f>3*F2731</f>
        <v/>
      </c>
    </row>
    <row r="4076">
      <c r="C4076" s="13" t="n">
        <v>49</v>
      </c>
      <c r="D4076" s="107">
        <f>3*D2732</f>
        <v/>
      </c>
      <c r="E4076" s="107">
        <f>3*E2732</f>
        <v/>
      </c>
      <c r="F4076" s="107">
        <f>3*F2732</f>
        <v/>
      </c>
    </row>
    <row r="4077">
      <c r="C4077" s="13" t="n">
        <v>50</v>
      </c>
      <c r="D4077" s="107">
        <f>3*D2733</f>
        <v/>
      </c>
      <c r="E4077" s="107">
        <f>3*E2733</f>
        <v/>
      </c>
      <c r="F4077" s="107">
        <f>3*F2733</f>
        <v/>
      </c>
    </row>
    <row r="4078">
      <c r="C4078" s="13" t="n">
        <v>51</v>
      </c>
      <c r="D4078" s="107">
        <f>3*D2734</f>
        <v/>
      </c>
      <c r="E4078" s="107">
        <f>3*E2734</f>
        <v/>
      </c>
      <c r="F4078" s="107">
        <f>3*F2734</f>
        <v/>
      </c>
    </row>
    <row r="4079">
      <c r="C4079" s="13" t="n">
        <v>52</v>
      </c>
      <c r="D4079" s="107">
        <f>3*D2735</f>
        <v/>
      </c>
      <c r="E4079" s="107">
        <f>3*E2735</f>
        <v/>
      </c>
      <c r="F4079" s="107">
        <f>3*F2735</f>
        <v/>
      </c>
    </row>
    <row r="4080">
      <c r="C4080" s="13" t="n">
        <v>53</v>
      </c>
      <c r="D4080" s="107">
        <f>3*D2736</f>
        <v/>
      </c>
      <c r="E4080" s="107">
        <f>3*E2736</f>
        <v/>
      </c>
      <c r="F4080" s="107">
        <f>3*F2736</f>
        <v/>
      </c>
    </row>
    <row r="4081">
      <c r="C4081" s="13" t="n">
        <v>54</v>
      </c>
      <c r="D4081" s="107">
        <f>3*D2737</f>
        <v/>
      </c>
      <c r="E4081" s="107">
        <f>3*E2737</f>
        <v/>
      </c>
      <c r="F4081" s="107">
        <f>3*F2737</f>
        <v/>
      </c>
    </row>
    <row r="4082">
      <c r="C4082" s="13" t="n">
        <v>55</v>
      </c>
      <c r="D4082" s="107">
        <f>3*D2738</f>
        <v/>
      </c>
      <c r="E4082" s="107">
        <f>3*E2738</f>
        <v/>
      </c>
      <c r="F4082" s="107">
        <f>3*F2738</f>
        <v/>
      </c>
    </row>
    <row r="4083">
      <c r="C4083" s="13" t="n">
        <v>56</v>
      </c>
      <c r="D4083" s="107">
        <f>3*D2739</f>
        <v/>
      </c>
      <c r="E4083" s="107">
        <f>3*E2739</f>
        <v/>
      </c>
      <c r="F4083" s="107">
        <f>3*F2739</f>
        <v/>
      </c>
    </row>
    <row r="4084">
      <c r="C4084" s="13" t="n">
        <v>57</v>
      </c>
      <c r="D4084" s="107">
        <f>3*D2740</f>
        <v/>
      </c>
      <c r="E4084" s="107">
        <f>3*E2740</f>
        <v/>
      </c>
      <c r="F4084" s="107">
        <f>3*F2740</f>
        <v/>
      </c>
    </row>
    <row r="4085">
      <c r="C4085" s="13" t="n">
        <v>58</v>
      </c>
      <c r="D4085" s="107">
        <f>3*D2741</f>
        <v/>
      </c>
      <c r="E4085" s="107">
        <f>3*E2741</f>
        <v/>
      </c>
      <c r="F4085" s="107">
        <f>3*F2741</f>
        <v/>
      </c>
    </row>
    <row r="4086">
      <c r="C4086" s="13" t="n">
        <v>59</v>
      </c>
      <c r="D4086" s="107">
        <f>3*D2742</f>
        <v/>
      </c>
      <c r="E4086" s="107">
        <f>3*E2742</f>
        <v/>
      </c>
      <c r="F4086" s="107">
        <f>3*F2742</f>
        <v/>
      </c>
    </row>
    <row r="4087">
      <c r="C4087" s="13" t="n">
        <v>60</v>
      </c>
      <c r="D4087" s="107">
        <f>3*D2743</f>
        <v/>
      </c>
      <c r="E4087" s="107">
        <f>3*E2743</f>
        <v/>
      </c>
      <c r="F4087" s="107">
        <f>3*F2743</f>
        <v/>
      </c>
    </row>
    <row r="4088">
      <c r="C4088" s="13" t="n">
        <v>61</v>
      </c>
      <c r="D4088" s="107">
        <f>3*D2744</f>
        <v/>
      </c>
      <c r="E4088" s="107">
        <f>3*E2744</f>
        <v/>
      </c>
      <c r="F4088" s="107">
        <f>3*F2744</f>
        <v/>
      </c>
    </row>
    <row r="4089">
      <c r="C4089" s="13" t="n">
        <v>62</v>
      </c>
      <c r="D4089" s="107">
        <f>3*D2745</f>
        <v/>
      </c>
      <c r="E4089" s="107">
        <f>3*E2745</f>
        <v/>
      </c>
      <c r="F4089" s="107">
        <f>3*F2745</f>
        <v/>
      </c>
    </row>
    <row r="4090">
      <c r="C4090" s="13" t="n">
        <v>63</v>
      </c>
      <c r="D4090" s="107">
        <f>3*D2746</f>
        <v/>
      </c>
      <c r="E4090" s="107">
        <f>3*E2746</f>
        <v/>
      </c>
      <c r="F4090" s="107">
        <f>3*F2746</f>
        <v/>
      </c>
    </row>
    <row r="4091">
      <c r="C4091" s="13" t="n">
        <v>64</v>
      </c>
      <c r="D4091" s="107">
        <f>3*D2747</f>
        <v/>
      </c>
      <c r="E4091" s="107">
        <f>3*E2747</f>
        <v/>
      </c>
      <c r="F4091" s="107">
        <f>3*F2747</f>
        <v/>
      </c>
    </row>
    <row r="4092">
      <c r="C4092" s="13" t="n">
        <v>65</v>
      </c>
      <c r="D4092" s="107">
        <f>3*D2748</f>
        <v/>
      </c>
      <c r="E4092" s="107">
        <f>3*E2748</f>
        <v/>
      </c>
      <c r="F4092" s="107">
        <f>3*F2748</f>
        <v/>
      </c>
    </row>
    <row r="4093">
      <c r="C4093" s="13" t="n">
        <v>66</v>
      </c>
      <c r="D4093" s="107">
        <f>3*D2749</f>
        <v/>
      </c>
      <c r="E4093" s="107">
        <f>3*E2749</f>
        <v/>
      </c>
      <c r="F4093" s="107">
        <f>3*F2749</f>
        <v/>
      </c>
    </row>
    <row r="4094">
      <c r="C4094" s="13" t="n">
        <v>67</v>
      </c>
      <c r="D4094" s="107">
        <f>3*D2750</f>
        <v/>
      </c>
      <c r="E4094" s="107">
        <f>3*E2750</f>
        <v/>
      </c>
      <c r="F4094" s="107">
        <f>3*F2750</f>
        <v/>
      </c>
    </row>
    <row r="4095">
      <c r="C4095" s="13" t="n">
        <v>68</v>
      </c>
      <c r="D4095" s="107">
        <f>3*D2751</f>
        <v/>
      </c>
      <c r="E4095" s="107">
        <f>3*E2751</f>
        <v/>
      </c>
      <c r="F4095" s="107">
        <f>3*F2751</f>
        <v/>
      </c>
    </row>
    <row r="4096">
      <c r="C4096" s="13" t="n">
        <v>69</v>
      </c>
      <c r="D4096" s="107">
        <f>3*D2752</f>
        <v/>
      </c>
      <c r="E4096" s="107">
        <f>3*E2752</f>
        <v/>
      </c>
      <c r="F4096" s="107">
        <f>3*F2752</f>
        <v/>
      </c>
    </row>
    <row r="4097">
      <c r="C4097" s="13" t="n">
        <v>70</v>
      </c>
      <c r="D4097" s="107">
        <f>3*D2753</f>
        <v/>
      </c>
      <c r="E4097" s="107">
        <f>3*E2753</f>
        <v/>
      </c>
      <c r="F4097" s="107">
        <f>3*F2753</f>
        <v/>
      </c>
    </row>
    <row r="4098">
      <c r="C4098" s="13" t="n">
        <v>71</v>
      </c>
      <c r="D4098" s="107">
        <f>3*D2754</f>
        <v/>
      </c>
      <c r="E4098" s="107">
        <f>3*E2754</f>
        <v/>
      </c>
      <c r="F4098" s="107">
        <f>3*F2754</f>
        <v/>
      </c>
    </row>
    <row r="4099">
      <c r="C4099" s="13" t="n">
        <v>72</v>
      </c>
      <c r="D4099" s="107">
        <f>3*D2755</f>
        <v/>
      </c>
      <c r="E4099" s="107">
        <f>3*E2755</f>
        <v/>
      </c>
      <c r="F4099" s="107">
        <f>3*F2755</f>
        <v/>
      </c>
    </row>
    <row r="4100">
      <c r="C4100" s="13" t="n">
        <v>73</v>
      </c>
      <c r="D4100" s="107">
        <f>3*D2756</f>
        <v/>
      </c>
      <c r="E4100" s="107">
        <f>3*E2756</f>
        <v/>
      </c>
      <c r="F4100" s="107">
        <f>3*F2756</f>
        <v/>
      </c>
    </row>
    <row r="4101">
      <c r="C4101" s="13" t="n">
        <v>74</v>
      </c>
      <c r="D4101" s="107">
        <f>3*D2757</f>
        <v/>
      </c>
      <c r="E4101" s="107">
        <f>3*E2757</f>
        <v/>
      </c>
      <c r="F4101" s="107">
        <f>3*F2757</f>
        <v/>
      </c>
    </row>
    <row r="4102">
      <c r="C4102" s="13" t="n">
        <v>75</v>
      </c>
      <c r="D4102" s="107">
        <f>3*D2758</f>
        <v/>
      </c>
      <c r="E4102" s="107">
        <f>3*E2758</f>
        <v/>
      </c>
      <c r="F4102" s="107">
        <f>3*F2758</f>
        <v/>
      </c>
    </row>
    <row r="4103">
      <c r="C4103" s="13" t="n">
        <v>76</v>
      </c>
      <c r="D4103" s="107">
        <f>3*D2759</f>
        <v/>
      </c>
      <c r="E4103" s="107">
        <f>3*E2759</f>
        <v/>
      </c>
      <c r="F4103" s="107">
        <f>3*F2759</f>
        <v/>
      </c>
    </row>
    <row r="4104">
      <c r="C4104" s="13" t="n">
        <v>77</v>
      </c>
      <c r="D4104" s="107">
        <f>3*D2760</f>
        <v/>
      </c>
      <c r="E4104" s="107">
        <f>3*E2760</f>
        <v/>
      </c>
      <c r="F4104" s="107">
        <f>3*F2760</f>
        <v/>
      </c>
    </row>
    <row r="4105">
      <c r="C4105" s="13" t="n">
        <v>78</v>
      </c>
      <c r="D4105" s="107">
        <f>3*D2761</f>
        <v/>
      </c>
      <c r="E4105" s="107">
        <f>3*E2761</f>
        <v/>
      </c>
      <c r="F4105" s="107">
        <f>3*F2761</f>
        <v/>
      </c>
    </row>
    <row r="4106">
      <c r="C4106" s="13" t="n">
        <v>79</v>
      </c>
      <c r="D4106" s="107">
        <f>3*D2762</f>
        <v/>
      </c>
      <c r="E4106" s="107">
        <f>3*E2762</f>
        <v/>
      </c>
      <c r="F4106" s="107">
        <f>3*F2762</f>
        <v/>
      </c>
    </row>
    <row r="4107">
      <c r="C4107" s="13" t="n">
        <v>80</v>
      </c>
      <c r="D4107" s="107">
        <f>3*D2763</f>
        <v/>
      </c>
      <c r="E4107" s="107">
        <f>3*E2763</f>
        <v/>
      </c>
      <c r="F4107" s="107">
        <f>3*F2763</f>
        <v/>
      </c>
    </row>
    <row r="4108">
      <c r="C4108" s="13" t="n">
        <v>81</v>
      </c>
      <c r="D4108" s="107">
        <f>3*D2764</f>
        <v/>
      </c>
      <c r="E4108" s="107">
        <f>3*E2764</f>
        <v/>
      </c>
      <c r="F4108" s="107">
        <f>3*F2764</f>
        <v/>
      </c>
    </row>
    <row r="4109">
      <c r="C4109" s="13" t="n">
        <v>82</v>
      </c>
      <c r="D4109" s="107">
        <f>3*D2765</f>
        <v/>
      </c>
      <c r="E4109" s="107">
        <f>3*E2765</f>
        <v/>
      </c>
      <c r="F4109" s="107">
        <f>3*F2765</f>
        <v/>
      </c>
    </row>
    <row r="4110">
      <c r="C4110" s="13" t="n">
        <v>83</v>
      </c>
      <c r="D4110" s="107">
        <f>3*D2766</f>
        <v/>
      </c>
      <c r="E4110" s="107">
        <f>3*E2766</f>
        <v/>
      </c>
      <c r="F4110" s="107">
        <f>3*F2766</f>
        <v/>
      </c>
    </row>
    <row r="4111">
      <c r="C4111" s="13" t="n">
        <v>84</v>
      </c>
      <c r="D4111" s="107">
        <f>3*D2767</f>
        <v/>
      </c>
      <c r="E4111" s="107">
        <f>3*E2767</f>
        <v/>
      </c>
      <c r="F4111" s="107">
        <f>3*F2767</f>
        <v/>
      </c>
    </row>
    <row r="4112">
      <c r="C4112" s="13" t="n">
        <v>85</v>
      </c>
      <c r="D4112" s="107">
        <f>3*D2768</f>
        <v/>
      </c>
      <c r="E4112" s="107">
        <f>3*E2768</f>
        <v/>
      </c>
      <c r="F4112" s="107">
        <f>3*F2768</f>
        <v/>
      </c>
    </row>
    <row r="4113">
      <c r="C4113" s="13" t="n">
        <v>86</v>
      </c>
      <c r="D4113" s="107">
        <f>3*D2769</f>
        <v/>
      </c>
      <c r="E4113" s="107">
        <f>3*E2769</f>
        <v/>
      </c>
      <c r="F4113" s="107">
        <f>3*F2769</f>
        <v/>
      </c>
    </row>
    <row r="4114">
      <c r="C4114" s="13" t="n">
        <v>87</v>
      </c>
      <c r="D4114" s="107">
        <f>3*D2770</f>
        <v/>
      </c>
      <c r="E4114" s="107">
        <f>3*E2770</f>
        <v/>
      </c>
      <c r="F4114" s="107">
        <f>3*F2770</f>
        <v/>
      </c>
    </row>
    <row r="4115">
      <c r="C4115" s="13" t="n">
        <v>88</v>
      </c>
      <c r="D4115" s="107">
        <f>3*D2771</f>
        <v/>
      </c>
      <c r="E4115" s="107">
        <f>3*E2771</f>
        <v/>
      </c>
      <c r="F4115" s="107">
        <f>3*F2771</f>
        <v/>
      </c>
    </row>
    <row r="4116">
      <c r="C4116" s="13" t="n">
        <v>89</v>
      </c>
      <c r="D4116" s="107">
        <f>3*D2772</f>
        <v/>
      </c>
      <c r="E4116" s="107">
        <f>3*E2772</f>
        <v/>
      </c>
      <c r="F4116" s="107">
        <f>3*F2772</f>
        <v/>
      </c>
    </row>
    <row r="4117">
      <c r="C4117" s="13" t="n">
        <v>90</v>
      </c>
      <c r="D4117" s="107">
        <f>3*D2773</f>
        <v/>
      </c>
      <c r="E4117" s="107">
        <f>3*E2773</f>
        <v/>
      </c>
      <c r="F4117" s="107">
        <f>3*F2773</f>
        <v/>
      </c>
    </row>
    <row r="4118">
      <c r="C4118" s="13" t="n">
        <v>91</v>
      </c>
      <c r="D4118" s="107">
        <f>3*D2774</f>
        <v/>
      </c>
      <c r="E4118" s="107">
        <f>3*E2774</f>
        <v/>
      </c>
      <c r="F4118" s="107">
        <f>3*F2774</f>
        <v/>
      </c>
    </row>
    <row r="4119">
      <c r="C4119" s="13" t="n">
        <v>92</v>
      </c>
      <c r="D4119" s="107">
        <f>3*D2775</f>
        <v/>
      </c>
      <c r="E4119" s="107">
        <f>3*E2775</f>
        <v/>
      </c>
      <c r="F4119" s="107">
        <f>3*F2775</f>
        <v/>
      </c>
    </row>
    <row r="4120">
      <c r="C4120" s="13" t="n">
        <v>93</v>
      </c>
      <c r="D4120" s="107">
        <f>3*D2776</f>
        <v/>
      </c>
      <c r="E4120" s="107">
        <f>3*E2776</f>
        <v/>
      </c>
      <c r="F4120" s="107">
        <f>3*F2776</f>
        <v/>
      </c>
    </row>
    <row r="4121">
      <c r="C4121" s="13" t="n">
        <v>94</v>
      </c>
      <c r="D4121" s="107">
        <f>3*D2777</f>
        <v/>
      </c>
      <c r="E4121" s="107">
        <f>3*E2777</f>
        <v/>
      </c>
      <c r="F4121" s="107">
        <f>3*F2777</f>
        <v/>
      </c>
    </row>
    <row r="4122">
      <c r="C4122" s="13" t="n">
        <v>95</v>
      </c>
      <c r="D4122" s="107">
        <f>3*D2778</f>
        <v/>
      </c>
      <c r="E4122" s="107">
        <f>3*E2778</f>
        <v/>
      </c>
      <c r="F4122" s="107">
        <f>3*F2778</f>
        <v/>
      </c>
    </row>
    <row r="4123">
      <c r="C4123" s="13" t="n">
        <v>96</v>
      </c>
      <c r="D4123" s="107">
        <f>3*D2779</f>
        <v/>
      </c>
      <c r="E4123" s="107">
        <f>3*E2779</f>
        <v/>
      </c>
      <c r="F4123" s="107">
        <f>3*F2779</f>
        <v/>
      </c>
    </row>
    <row r="4124">
      <c r="C4124" s="13" t="n">
        <v>97</v>
      </c>
      <c r="D4124" s="107">
        <f>3*D2780</f>
        <v/>
      </c>
      <c r="E4124" s="107">
        <f>3*E2780</f>
        <v/>
      </c>
      <c r="F4124" s="107">
        <f>3*F2780</f>
        <v/>
      </c>
    </row>
    <row r="4125">
      <c r="C4125" s="13" t="n">
        <v>98</v>
      </c>
      <c r="D4125" s="107">
        <f>3*D2781</f>
        <v/>
      </c>
      <c r="E4125" s="107">
        <f>3*E2781</f>
        <v/>
      </c>
      <c r="F4125" s="107">
        <f>3*F2781</f>
        <v/>
      </c>
    </row>
    <row r="4126">
      <c r="C4126" s="13" t="n">
        <v>99</v>
      </c>
      <c r="D4126" s="107">
        <f>3*D2782</f>
        <v/>
      </c>
      <c r="E4126" s="107">
        <f>3*E2782</f>
        <v/>
      </c>
      <c r="F4126" s="107">
        <f>3*F2782</f>
        <v/>
      </c>
    </row>
    <row r="4127">
      <c r="C4127" s="13" t="n">
        <v>100</v>
      </c>
      <c r="D4127" s="107">
        <f>3*D2783</f>
        <v/>
      </c>
      <c r="E4127" s="107">
        <f>3*E2783</f>
        <v/>
      </c>
      <c r="F4127" s="107">
        <f>3*F2783</f>
        <v/>
      </c>
    </row>
    <row r="4128">
      <c r="C4128" s="13" t="n">
        <v>101</v>
      </c>
      <c r="D4128" s="107">
        <f>3*D2784</f>
        <v/>
      </c>
      <c r="E4128" s="107">
        <f>3*E2784</f>
        <v/>
      </c>
      <c r="F4128" s="107">
        <f>3*F2784</f>
        <v/>
      </c>
    </row>
    <row r="4129">
      <c r="C4129" s="13" t="n">
        <v>102</v>
      </c>
      <c r="D4129" s="107">
        <f>3*D2785</f>
        <v/>
      </c>
      <c r="E4129" s="107">
        <f>3*E2785</f>
        <v/>
      </c>
      <c r="F4129" s="107">
        <f>3*F2785</f>
        <v/>
      </c>
    </row>
    <row r="4130">
      <c r="C4130" s="13" t="n">
        <v>103</v>
      </c>
      <c r="D4130" s="107">
        <f>3*D2786</f>
        <v/>
      </c>
      <c r="E4130" s="107">
        <f>3*E2786</f>
        <v/>
      </c>
      <c r="F4130" s="107">
        <f>3*F2786</f>
        <v/>
      </c>
    </row>
    <row r="4131">
      <c r="C4131" s="13" t="n">
        <v>104</v>
      </c>
      <c r="D4131" s="107">
        <f>3*D2787</f>
        <v/>
      </c>
      <c r="E4131" s="107">
        <f>3*E2787</f>
        <v/>
      </c>
      <c r="F4131" s="107">
        <f>3*F2787</f>
        <v/>
      </c>
    </row>
    <row r="4132">
      <c r="C4132" s="13" t="n">
        <v>105</v>
      </c>
      <c r="D4132" s="107">
        <f>3*D2788</f>
        <v/>
      </c>
      <c r="E4132" s="107">
        <f>3*E2788</f>
        <v/>
      </c>
      <c r="F4132" s="107">
        <f>3*F2788</f>
        <v/>
      </c>
    </row>
    <row r="4133">
      <c r="C4133" s="13" t="n">
        <v>106</v>
      </c>
      <c r="D4133" s="107">
        <f>3*D2789</f>
        <v/>
      </c>
      <c r="E4133" s="107">
        <f>3*E2789</f>
        <v/>
      </c>
      <c r="F4133" s="107">
        <f>3*F2789</f>
        <v/>
      </c>
    </row>
    <row r="4134">
      <c r="C4134" s="13" t="n">
        <v>107</v>
      </c>
      <c r="D4134" s="107">
        <f>3*D2790</f>
        <v/>
      </c>
      <c r="E4134" s="107">
        <f>3*E2790</f>
        <v/>
      </c>
      <c r="F4134" s="107">
        <f>3*F2790</f>
        <v/>
      </c>
    </row>
    <row r="4135">
      <c r="C4135" s="13" t="n">
        <v>108</v>
      </c>
      <c r="D4135" s="107">
        <f>3*D2791</f>
        <v/>
      </c>
      <c r="E4135" s="107">
        <f>3*E2791</f>
        <v/>
      </c>
      <c r="F4135" s="107">
        <f>3*F2791</f>
        <v/>
      </c>
    </row>
    <row r="4136">
      <c r="C4136" s="13" t="n">
        <v>109</v>
      </c>
      <c r="D4136" s="107">
        <f>3*D2792</f>
        <v/>
      </c>
      <c r="E4136" s="107">
        <f>3*E2792</f>
        <v/>
      </c>
      <c r="F4136" s="107">
        <f>3*F2792</f>
        <v/>
      </c>
    </row>
    <row r="4137">
      <c r="C4137" s="13" t="n">
        <v>110</v>
      </c>
      <c r="D4137" s="107">
        <f>3*D2793</f>
        <v/>
      </c>
      <c r="E4137" s="107">
        <f>3*E2793</f>
        <v/>
      </c>
      <c r="F4137" s="107">
        <f>3*F2793</f>
        <v/>
      </c>
    </row>
    <row r="4138">
      <c r="C4138" s="13" t="n">
        <v>111</v>
      </c>
      <c r="D4138" s="107">
        <f>3*D2794</f>
        <v/>
      </c>
      <c r="E4138" s="107">
        <f>3*E2794</f>
        <v/>
      </c>
      <c r="F4138" s="107">
        <f>3*F2794</f>
        <v/>
      </c>
    </row>
    <row r="4139">
      <c r="C4139" s="13" t="n">
        <v>112</v>
      </c>
      <c r="D4139" s="107">
        <f>3*D2795</f>
        <v/>
      </c>
      <c r="E4139" s="107">
        <f>3*E2795</f>
        <v/>
      </c>
      <c r="F4139" s="107">
        <f>3*F2795</f>
        <v/>
      </c>
    </row>
    <row r="4140">
      <c r="C4140" s="13" t="n">
        <v>113</v>
      </c>
      <c r="D4140" s="107">
        <f>3*D2796</f>
        <v/>
      </c>
      <c r="E4140" s="107">
        <f>3*E2796</f>
        <v/>
      </c>
      <c r="F4140" s="107">
        <f>3*F2796</f>
        <v/>
      </c>
    </row>
    <row r="4141">
      <c r="C4141" s="13" t="n">
        <v>114</v>
      </c>
      <c r="D4141" s="107">
        <f>3*D2797</f>
        <v/>
      </c>
      <c r="E4141" s="107">
        <f>3*E2797</f>
        <v/>
      </c>
      <c r="F4141" s="107">
        <f>3*F2797</f>
        <v/>
      </c>
    </row>
    <row r="4142">
      <c r="C4142" s="13" t="n">
        <v>115</v>
      </c>
      <c r="D4142" s="107">
        <f>3*D2798</f>
        <v/>
      </c>
      <c r="E4142" s="107">
        <f>3*E2798</f>
        <v/>
      </c>
      <c r="F4142" s="107">
        <f>3*F2798</f>
        <v/>
      </c>
    </row>
    <row r="4143">
      <c r="C4143" s="13" t="n">
        <v>116</v>
      </c>
      <c r="D4143" s="107">
        <f>3*D2799</f>
        <v/>
      </c>
      <c r="E4143" s="107">
        <f>3*E2799</f>
        <v/>
      </c>
      <c r="F4143" s="107">
        <f>3*F2799</f>
        <v/>
      </c>
    </row>
    <row r="4144">
      <c r="C4144" s="13" t="n">
        <v>117</v>
      </c>
      <c r="D4144" s="107">
        <f>3*D2800</f>
        <v/>
      </c>
      <c r="E4144" s="107">
        <f>3*E2800</f>
        <v/>
      </c>
      <c r="F4144" s="107">
        <f>3*F2800</f>
        <v/>
      </c>
    </row>
    <row r="4145">
      <c r="C4145" s="13" t="n">
        <v>118</v>
      </c>
      <c r="D4145" s="107">
        <f>3*D2801</f>
        <v/>
      </c>
      <c r="E4145" s="107">
        <f>3*E2801</f>
        <v/>
      </c>
      <c r="F4145" s="107">
        <f>3*F2801</f>
        <v/>
      </c>
    </row>
    <row r="4146">
      <c r="C4146" s="13" t="n">
        <v>119</v>
      </c>
      <c r="D4146" s="107">
        <f>3*D2802</f>
        <v/>
      </c>
      <c r="E4146" s="107">
        <f>3*E2802</f>
        <v/>
      </c>
      <c r="F4146" s="107">
        <f>3*F2802</f>
        <v/>
      </c>
    </row>
    <row r="4147">
      <c r="C4147" s="13" t="n">
        <v>120</v>
      </c>
      <c r="D4147" s="107">
        <f>3*D2803</f>
        <v/>
      </c>
      <c r="E4147" s="107">
        <f>3*E2803</f>
        <v/>
      </c>
      <c r="F4147" s="107">
        <f>3*F2803</f>
        <v/>
      </c>
    </row>
    <row r="4148">
      <c r="C4148" s="13" t="n">
        <v>121</v>
      </c>
      <c r="D4148" s="107">
        <f>3*D2804</f>
        <v/>
      </c>
      <c r="E4148" s="107">
        <f>3*E2804</f>
        <v/>
      </c>
      <c r="F4148" s="107">
        <f>3*F2804</f>
        <v/>
      </c>
    </row>
    <row r="4149">
      <c r="C4149" s="13" t="n">
        <v>122</v>
      </c>
      <c r="D4149" s="107">
        <f>3*D2805</f>
        <v/>
      </c>
      <c r="E4149" s="107">
        <f>3*E2805</f>
        <v/>
      </c>
      <c r="F4149" s="107">
        <f>3*F2805</f>
        <v/>
      </c>
    </row>
    <row r="4150">
      <c r="C4150" s="13" t="n">
        <v>123</v>
      </c>
      <c r="D4150" s="107">
        <f>3*D2806</f>
        <v/>
      </c>
      <c r="E4150" s="107">
        <f>3*E2806</f>
        <v/>
      </c>
      <c r="F4150" s="107">
        <f>3*F2806</f>
        <v/>
      </c>
    </row>
    <row r="4151">
      <c r="C4151" s="13" t="n">
        <v>124</v>
      </c>
      <c r="D4151" s="107">
        <f>3*D2807</f>
        <v/>
      </c>
      <c r="E4151" s="107">
        <f>3*E2807</f>
        <v/>
      </c>
      <c r="F4151" s="107">
        <f>3*F2807</f>
        <v/>
      </c>
    </row>
    <row r="4152">
      <c r="C4152" s="13" t="n">
        <v>125</v>
      </c>
      <c r="D4152" s="107">
        <f>3*D2808</f>
        <v/>
      </c>
      <c r="E4152" s="107">
        <f>3*E2808</f>
        <v/>
      </c>
      <c r="F4152" s="107">
        <f>3*F2808</f>
        <v/>
      </c>
    </row>
    <row r="4153">
      <c r="C4153" s="13" t="n">
        <v>126</v>
      </c>
      <c r="D4153" s="107">
        <f>3*D2809</f>
        <v/>
      </c>
      <c r="E4153" s="107">
        <f>3*E2809</f>
        <v/>
      </c>
      <c r="F4153" s="107">
        <f>3*F2809</f>
        <v/>
      </c>
    </row>
    <row r="4154">
      <c r="C4154" s="13" t="n">
        <v>127</v>
      </c>
      <c r="D4154" s="107">
        <f>3*D2810</f>
        <v/>
      </c>
      <c r="E4154" s="107">
        <f>3*E2810</f>
        <v/>
      </c>
      <c r="F4154" s="107">
        <f>3*F2810</f>
        <v/>
      </c>
    </row>
    <row r="4155">
      <c r="C4155" s="13" t="n">
        <v>128</v>
      </c>
      <c r="D4155" s="107">
        <f>3*D2811</f>
        <v/>
      </c>
      <c r="E4155" s="107">
        <f>3*E2811</f>
        <v/>
      </c>
      <c r="F4155" s="107">
        <f>3*F2811</f>
        <v/>
      </c>
    </row>
    <row r="4156">
      <c r="C4156" s="13" t="n">
        <v>129</v>
      </c>
      <c r="D4156" s="107">
        <f>3*D2812</f>
        <v/>
      </c>
      <c r="E4156" s="107">
        <f>3*E2812</f>
        <v/>
      </c>
      <c r="F4156" s="107">
        <f>3*F2812</f>
        <v/>
      </c>
    </row>
    <row r="4157">
      <c r="C4157" s="13" t="n">
        <v>130</v>
      </c>
      <c r="D4157" s="107">
        <f>3*D2813</f>
        <v/>
      </c>
      <c r="E4157" s="107">
        <f>3*E2813</f>
        <v/>
      </c>
      <c r="F4157" s="107">
        <f>3*F2813</f>
        <v/>
      </c>
    </row>
    <row r="4158">
      <c r="C4158" s="13" t="n">
        <v>131</v>
      </c>
      <c r="D4158" s="107">
        <f>3*D2814</f>
        <v/>
      </c>
      <c r="E4158" s="107">
        <f>3*E2814</f>
        <v/>
      </c>
      <c r="F4158" s="107">
        <f>3*F2814</f>
        <v/>
      </c>
    </row>
    <row r="4159">
      <c r="C4159" s="13" t="n">
        <v>132</v>
      </c>
      <c r="D4159" s="107">
        <f>3*D2815</f>
        <v/>
      </c>
      <c r="E4159" s="107">
        <f>3*E2815</f>
        <v/>
      </c>
      <c r="F4159" s="107">
        <f>3*F2815</f>
        <v/>
      </c>
    </row>
    <row r="4160">
      <c r="C4160" s="13" t="n">
        <v>133</v>
      </c>
      <c r="D4160" s="107">
        <f>3*D2816</f>
        <v/>
      </c>
      <c r="E4160" s="107">
        <f>3*E2816</f>
        <v/>
      </c>
      <c r="F4160" s="107">
        <f>3*F2816</f>
        <v/>
      </c>
    </row>
    <row r="4161">
      <c r="C4161" s="13" t="n">
        <v>134</v>
      </c>
      <c r="D4161" s="107">
        <f>3*D2817</f>
        <v/>
      </c>
      <c r="E4161" s="107">
        <f>3*E2817</f>
        <v/>
      </c>
      <c r="F4161" s="107">
        <f>3*F2817</f>
        <v/>
      </c>
    </row>
    <row r="4162">
      <c r="C4162" s="13" t="n">
        <v>135</v>
      </c>
      <c r="D4162" s="107">
        <f>3*D2818</f>
        <v/>
      </c>
      <c r="E4162" s="107">
        <f>3*E2818</f>
        <v/>
      </c>
      <c r="F4162" s="107">
        <f>3*F2818</f>
        <v/>
      </c>
    </row>
    <row r="4163">
      <c r="C4163" s="13" t="n">
        <v>136</v>
      </c>
      <c r="D4163" s="107">
        <f>3*D2819</f>
        <v/>
      </c>
      <c r="E4163" s="107">
        <f>3*E2819</f>
        <v/>
      </c>
      <c r="F4163" s="107">
        <f>3*F2819</f>
        <v/>
      </c>
    </row>
    <row r="4164">
      <c r="C4164" s="13" t="n">
        <v>137</v>
      </c>
      <c r="D4164" s="107">
        <f>3*D2820</f>
        <v/>
      </c>
      <c r="E4164" s="107">
        <f>3*E2820</f>
        <v/>
      </c>
      <c r="F4164" s="107">
        <f>3*F2820</f>
        <v/>
      </c>
    </row>
    <row r="4165">
      <c r="C4165" s="13" t="n">
        <v>138</v>
      </c>
      <c r="D4165" s="107">
        <f>3*D2821</f>
        <v/>
      </c>
      <c r="E4165" s="107">
        <f>3*E2821</f>
        <v/>
      </c>
      <c r="F4165" s="107">
        <f>3*F2821</f>
        <v/>
      </c>
    </row>
    <row r="4166">
      <c r="C4166" s="13" t="n">
        <v>139</v>
      </c>
      <c r="D4166" s="107">
        <f>3*D2822</f>
        <v/>
      </c>
      <c r="E4166" s="107">
        <f>3*E2822</f>
        <v/>
      </c>
      <c r="F4166" s="107">
        <f>3*F2822</f>
        <v/>
      </c>
    </row>
    <row r="4167">
      <c r="C4167" s="13" t="n">
        <v>140</v>
      </c>
      <c r="D4167" s="107">
        <f>3*D2823</f>
        <v/>
      </c>
      <c r="E4167" s="107">
        <f>3*E2823</f>
        <v/>
      </c>
      <c r="F4167" s="107">
        <f>3*F2823</f>
        <v/>
      </c>
    </row>
    <row r="4168">
      <c r="C4168" s="13" t="n">
        <v>141</v>
      </c>
      <c r="D4168" s="107">
        <f>3*D2824</f>
        <v/>
      </c>
      <c r="E4168" s="107">
        <f>3*E2824</f>
        <v/>
      </c>
      <c r="F4168" s="107">
        <f>3*F2824</f>
        <v/>
      </c>
    </row>
    <row r="4169">
      <c r="C4169" s="13" t="n">
        <v>142</v>
      </c>
      <c r="D4169" s="107">
        <f>3*D2825</f>
        <v/>
      </c>
      <c r="E4169" s="107">
        <f>3*E2825</f>
        <v/>
      </c>
      <c r="F4169" s="107">
        <f>3*F2825</f>
        <v/>
      </c>
    </row>
    <row r="4170">
      <c r="C4170" s="13" t="n">
        <v>143</v>
      </c>
      <c r="D4170" s="107">
        <f>3*D2826</f>
        <v/>
      </c>
      <c r="E4170" s="107">
        <f>3*E2826</f>
        <v/>
      </c>
      <c r="F4170" s="107">
        <f>3*F2826</f>
        <v/>
      </c>
    </row>
    <row r="4171">
      <c r="C4171" s="13" t="n">
        <v>144</v>
      </c>
      <c r="D4171" s="107">
        <f>3*D2827</f>
        <v/>
      </c>
      <c r="E4171" s="107">
        <f>3*E2827</f>
        <v/>
      </c>
      <c r="F4171" s="107">
        <f>3*F2827</f>
        <v/>
      </c>
    </row>
    <row r="4172">
      <c r="C4172" s="13" t="n">
        <v>145</v>
      </c>
      <c r="D4172" s="107">
        <f>3*D2828</f>
        <v/>
      </c>
      <c r="E4172" s="107">
        <f>3*E2828</f>
        <v/>
      </c>
      <c r="F4172" s="107">
        <f>3*F2828</f>
        <v/>
      </c>
    </row>
    <row r="4173">
      <c r="C4173" s="13" t="n">
        <v>146</v>
      </c>
      <c r="D4173" s="107">
        <f>3*D2829</f>
        <v/>
      </c>
      <c r="E4173" s="107">
        <f>3*E2829</f>
        <v/>
      </c>
      <c r="F4173" s="107">
        <f>3*F2829</f>
        <v/>
      </c>
    </row>
    <row r="4174">
      <c r="C4174" s="13" t="n">
        <v>147</v>
      </c>
      <c r="D4174" s="107">
        <f>3*D2830</f>
        <v/>
      </c>
      <c r="E4174" s="107">
        <f>3*E2830</f>
        <v/>
      </c>
      <c r="F4174" s="107">
        <f>3*F2830</f>
        <v/>
      </c>
    </row>
    <row r="4175">
      <c r="C4175" s="13" t="n">
        <v>148</v>
      </c>
      <c r="D4175" s="107">
        <f>3*D2831</f>
        <v/>
      </c>
      <c r="E4175" s="107">
        <f>3*E2831</f>
        <v/>
      </c>
      <c r="F4175" s="107">
        <f>3*F2831</f>
        <v/>
      </c>
    </row>
    <row r="4176">
      <c r="C4176" s="13" t="n">
        <v>149</v>
      </c>
      <c r="D4176" s="107">
        <f>3*D2832</f>
        <v/>
      </c>
      <c r="E4176" s="107">
        <f>3*E2832</f>
        <v/>
      </c>
      <c r="F4176" s="107">
        <f>3*F2832</f>
        <v/>
      </c>
    </row>
    <row r="4177">
      <c r="C4177" s="13" t="n">
        <v>150</v>
      </c>
      <c r="D4177" s="107">
        <f>3*D2833</f>
        <v/>
      </c>
      <c r="E4177" s="107">
        <f>3*E2833</f>
        <v/>
      </c>
      <c r="F4177" s="107">
        <f>3*F2833</f>
        <v/>
      </c>
    </row>
    <row r="4178">
      <c r="C4178" s="13" t="n">
        <v>151</v>
      </c>
      <c r="D4178" s="107">
        <f>3*D2834</f>
        <v/>
      </c>
      <c r="E4178" s="107">
        <f>3*E2834</f>
        <v/>
      </c>
      <c r="F4178" s="107">
        <f>3*F2834</f>
        <v/>
      </c>
    </row>
    <row r="4179">
      <c r="C4179" s="13" t="n">
        <v>152</v>
      </c>
      <c r="D4179" s="107">
        <f>3*D2835</f>
        <v/>
      </c>
      <c r="E4179" s="107">
        <f>3*E2835</f>
        <v/>
      </c>
      <c r="F4179" s="107">
        <f>3*F2835</f>
        <v/>
      </c>
    </row>
    <row r="4180">
      <c r="C4180" s="13" t="n">
        <v>153</v>
      </c>
      <c r="D4180" s="107">
        <f>3*D2836</f>
        <v/>
      </c>
      <c r="E4180" s="107">
        <f>3*E2836</f>
        <v/>
      </c>
      <c r="F4180" s="107">
        <f>3*F2836</f>
        <v/>
      </c>
    </row>
    <row r="4181">
      <c r="C4181" s="13" t="n">
        <v>154</v>
      </c>
      <c r="D4181" s="107">
        <f>3*D2837</f>
        <v/>
      </c>
      <c r="E4181" s="107">
        <f>3*E2837</f>
        <v/>
      </c>
      <c r="F4181" s="107">
        <f>3*F2837</f>
        <v/>
      </c>
    </row>
    <row r="4182">
      <c r="C4182" s="13" t="n">
        <v>155</v>
      </c>
      <c r="D4182" s="107">
        <f>3*D2838</f>
        <v/>
      </c>
      <c r="E4182" s="107">
        <f>3*E2838</f>
        <v/>
      </c>
      <c r="F4182" s="107">
        <f>3*F2838</f>
        <v/>
      </c>
    </row>
    <row r="4183">
      <c r="C4183" s="13" t="n">
        <v>156</v>
      </c>
      <c r="D4183" s="107">
        <f>3*D2839</f>
        <v/>
      </c>
      <c r="E4183" s="107">
        <f>3*E2839</f>
        <v/>
      </c>
      <c r="F4183" s="107">
        <f>3*F2839</f>
        <v/>
      </c>
    </row>
    <row r="4184">
      <c r="C4184" s="13" t="n">
        <v>157</v>
      </c>
      <c r="D4184" s="107">
        <f>3*D2840</f>
        <v/>
      </c>
      <c r="E4184" s="107">
        <f>3*E2840</f>
        <v/>
      </c>
      <c r="F4184" s="107">
        <f>3*F2840</f>
        <v/>
      </c>
    </row>
    <row r="4185">
      <c r="C4185" s="13" t="n">
        <v>158</v>
      </c>
      <c r="D4185" s="107">
        <f>3*D2841</f>
        <v/>
      </c>
      <c r="E4185" s="107">
        <f>3*E2841</f>
        <v/>
      </c>
      <c r="F4185" s="107">
        <f>3*F2841</f>
        <v/>
      </c>
    </row>
    <row r="4186">
      <c r="C4186" s="13" t="n">
        <v>159</v>
      </c>
      <c r="D4186" s="107">
        <f>3*D2842</f>
        <v/>
      </c>
      <c r="E4186" s="107">
        <f>3*E2842</f>
        <v/>
      </c>
      <c r="F4186" s="107">
        <f>3*F2842</f>
        <v/>
      </c>
    </row>
    <row r="4187">
      <c r="C4187" s="13" t="n">
        <v>160</v>
      </c>
      <c r="D4187" s="107">
        <f>3*D2843</f>
        <v/>
      </c>
      <c r="E4187" s="107">
        <f>3*E2843</f>
        <v/>
      </c>
      <c r="F4187" s="107">
        <f>3*F2843</f>
        <v/>
      </c>
    </row>
    <row r="4188">
      <c r="C4188" s="13" t="n">
        <v>161</v>
      </c>
      <c r="D4188" s="107">
        <f>3*D2844</f>
        <v/>
      </c>
      <c r="E4188" s="107">
        <f>3*E2844</f>
        <v/>
      </c>
      <c r="F4188" s="107">
        <f>3*F2844</f>
        <v/>
      </c>
    </row>
    <row r="4189">
      <c r="C4189" s="13" t="n">
        <v>162</v>
      </c>
      <c r="D4189" s="107">
        <f>3*D2845</f>
        <v/>
      </c>
      <c r="E4189" s="107">
        <f>3*E2845</f>
        <v/>
      </c>
      <c r="F4189" s="107">
        <f>3*F2845</f>
        <v/>
      </c>
    </row>
    <row r="4190">
      <c r="C4190" s="13" t="n">
        <v>163</v>
      </c>
      <c r="D4190" s="107">
        <f>3*D2846</f>
        <v/>
      </c>
      <c r="E4190" s="107">
        <f>3*E2846</f>
        <v/>
      </c>
      <c r="F4190" s="107">
        <f>3*F2846</f>
        <v/>
      </c>
    </row>
    <row r="4191">
      <c r="C4191" s="13" t="n">
        <v>164</v>
      </c>
      <c r="D4191" s="107">
        <f>3*D2847</f>
        <v/>
      </c>
      <c r="E4191" s="107">
        <f>3*E2847</f>
        <v/>
      </c>
      <c r="F4191" s="107">
        <f>3*F2847</f>
        <v/>
      </c>
    </row>
    <row r="4192">
      <c r="C4192" s="13" t="n">
        <v>165</v>
      </c>
      <c r="D4192" s="107">
        <f>3*D2848</f>
        <v/>
      </c>
      <c r="E4192" s="107">
        <f>3*E2848</f>
        <v/>
      </c>
      <c r="F4192" s="107">
        <f>3*F2848</f>
        <v/>
      </c>
    </row>
    <row r="4193">
      <c r="C4193" s="13" t="n">
        <v>166</v>
      </c>
      <c r="D4193" s="107">
        <f>3*D2849</f>
        <v/>
      </c>
      <c r="E4193" s="107">
        <f>3*E2849</f>
        <v/>
      </c>
      <c r="F4193" s="107">
        <f>3*F2849</f>
        <v/>
      </c>
    </row>
    <row r="4194">
      <c r="C4194" s="13" t="n">
        <v>167</v>
      </c>
      <c r="D4194" s="107">
        <f>3*D2850</f>
        <v/>
      </c>
      <c r="E4194" s="107">
        <f>3*E2850</f>
        <v/>
      </c>
      <c r="F4194" s="107">
        <f>3*F2850</f>
        <v/>
      </c>
    </row>
    <row r="4195">
      <c r="C4195" s="13" t="n">
        <v>168</v>
      </c>
      <c r="D4195" s="107">
        <f>3*D2851</f>
        <v/>
      </c>
      <c r="E4195" s="107">
        <f>3*E2851</f>
        <v/>
      </c>
      <c r="F4195" s="107">
        <f>3*F2851</f>
        <v/>
      </c>
    </row>
    <row r="4196">
      <c r="C4196" s="13" t="n">
        <v>169</v>
      </c>
      <c r="D4196" s="107">
        <f>3*D2852</f>
        <v/>
      </c>
      <c r="E4196" s="107">
        <f>3*E2852</f>
        <v/>
      </c>
      <c r="F4196" s="107">
        <f>3*F2852</f>
        <v/>
      </c>
    </row>
    <row r="4197">
      <c r="C4197" s="13" t="n">
        <v>170</v>
      </c>
      <c r="D4197" s="107">
        <f>3*D2853</f>
        <v/>
      </c>
      <c r="E4197" s="107">
        <f>3*E2853</f>
        <v/>
      </c>
      <c r="F4197" s="107">
        <f>3*F2853</f>
        <v/>
      </c>
    </row>
    <row r="4198">
      <c r="C4198" s="13" t="n">
        <v>171</v>
      </c>
      <c r="D4198" s="107">
        <f>3*D2854</f>
        <v/>
      </c>
      <c r="E4198" s="107">
        <f>3*E2854</f>
        <v/>
      </c>
      <c r="F4198" s="107">
        <f>3*F2854</f>
        <v/>
      </c>
    </row>
    <row r="4199">
      <c r="C4199" s="13" t="n">
        <v>172</v>
      </c>
      <c r="D4199" s="107">
        <f>3*D2855</f>
        <v/>
      </c>
      <c r="E4199" s="107">
        <f>3*E2855</f>
        <v/>
      </c>
      <c r="F4199" s="107">
        <f>3*F2855</f>
        <v/>
      </c>
    </row>
    <row r="4200">
      <c r="C4200" s="13" t="n">
        <v>173</v>
      </c>
      <c r="D4200" s="107">
        <f>3*D2856</f>
        <v/>
      </c>
      <c r="E4200" s="107">
        <f>3*E2856</f>
        <v/>
      </c>
      <c r="F4200" s="107">
        <f>3*F2856</f>
        <v/>
      </c>
    </row>
    <row r="4201">
      <c r="C4201" s="13" t="n">
        <v>174</v>
      </c>
      <c r="D4201" s="107">
        <f>3*D2857</f>
        <v/>
      </c>
      <c r="E4201" s="107">
        <f>3*E2857</f>
        <v/>
      </c>
      <c r="F4201" s="107">
        <f>3*F2857</f>
        <v/>
      </c>
    </row>
    <row r="4202">
      <c r="C4202" s="13" t="n">
        <v>175</v>
      </c>
      <c r="D4202" s="107">
        <f>3*D2858</f>
        <v/>
      </c>
      <c r="E4202" s="107">
        <f>3*E2858</f>
        <v/>
      </c>
      <c r="F4202" s="107">
        <f>3*F2858</f>
        <v/>
      </c>
    </row>
    <row r="4203">
      <c r="C4203" s="13" t="n">
        <v>176</v>
      </c>
      <c r="D4203" s="107">
        <f>3*D2859</f>
        <v/>
      </c>
      <c r="E4203" s="107">
        <f>3*E2859</f>
        <v/>
      </c>
      <c r="F4203" s="107">
        <f>3*F2859</f>
        <v/>
      </c>
    </row>
    <row r="4204">
      <c r="C4204" s="13" t="n">
        <v>177</v>
      </c>
      <c r="D4204" s="107">
        <f>3*D2860</f>
        <v/>
      </c>
      <c r="E4204" s="107">
        <f>3*E2860</f>
        <v/>
      </c>
      <c r="F4204" s="107">
        <f>3*F2860</f>
        <v/>
      </c>
    </row>
    <row r="4205">
      <c r="C4205" s="13" t="n">
        <v>178</v>
      </c>
      <c r="D4205" s="107">
        <f>3*D2861</f>
        <v/>
      </c>
      <c r="E4205" s="107">
        <f>3*E2861</f>
        <v/>
      </c>
      <c r="F4205" s="107">
        <f>3*F2861</f>
        <v/>
      </c>
    </row>
    <row r="4206">
      <c r="C4206" s="13" t="n">
        <v>179</v>
      </c>
      <c r="D4206" s="107">
        <f>3*D2862</f>
        <v/>
      </c>
      <c r="E4206" s="107">
        <f>3*E2862</f>
        <v/>
      </c>
      <c r="F4206" s="107">
        <f>3*F2862</f>
        <v/>
      </c>
    </row>
    <row r="4207">
      <c r="C4207" s="13" t="n">
        <v>180</v>
      </c>
      <c r="D4207" s="107">
        <f>3*D2863</f>
        <v/>
      </c>
      <c r="E4207" s="107">
        <f>3*E2863</f>
        <v/>
      </c>
      <c r="F4207" s="107">
        <f>3*F2863</f>
        <v/>
      </c>
    </row>
    <row r="4208">
      <c r="C4208" s="13" t="n">
        <v>181</v>
      </c>
      <c r="D4208" s="107">
        <f>3*D2864</f>
        <v/>
      </c>
      <c r="E4208" s="107">
        <f>3*E2864</f>
        <v/>
      </c>
      <c r="F4208" s="107">
        <f>3*F2864</f>
        <v/>
      </c>
    </row>
    <row r="4209">
      <c r="C4209" s="13" t="n">
        <v>182</v>
      </c>
      <c r="D4209" s="107">
        <f>3*D2865</f>
        <v/>
      </c>
      <c r="E4209" s="107">
        <f>3*E2865</f>
        <v/>
      </c>
      <c r="F4209" s="107">
        <f>3*F2865</f>
        <v/>
      </c>
    </row>
    <row r="4210">
      <c r="C4210" s="13" t="n">
        <v>183</v>
      </c>
      <c r="D4210" s="107">
        <f>3*D2866</f>
        <v/>
      </c>
      <c r="E4210" s="107">
        <f>3*E2866</f>
        <v/>
      </c>
      <c r="F4210" s="107">
        <f>3*F2866</f>
        <v/>
      </c>
    </row>
    <row r="4211">
      <c r="C4211" s="13" t="n">
        <v>184</v>
      </c>
      <c r="D4211" s="107">
        <f>3*D2867</f>
        <v/>
      </c>
      <c r="E4211" s="107">
        <f>3*E2867</f>
        <v/>
      </c>
      <c r="F4211" s="107">
        <f>3*F2867</f>
        <v/>
      </c>
    </row>
    <row r="4212">
      <c r="C4212" s="13" t="n">
        <v>185</v>
      </c>
      <c r="D4212" s="107">
        <f>3*D2868</f>
        <v/>
      </c>
      <c r="E4212" s="107">
        <f>3*E2868</f>
        <v/>
      </c>
      <c r="F4212" s="107">
        <f>3*F2868</f>
        <v/>
      </c>
    </row>
    <row r="4213">
      <c r="C4213" s="13" t="n">
        <v>186</v>
      </c>
      <c r="D4213" s="107">
        <f>3*D2869</f>
        <v/>
      </c>
      <c r="E4213" s="107">
        <f>3*E2869</f>
        <v/>
      </c>
      <c r="F4213" s="107">
        <f>3*F2869</f>
        <v/>
      </c>
    </row>
    <row r="4214">
      <c r="C4214" s="13" t="n">
        <v>187</v>
      </c>
      <c r="D4214" s="107">
        <f>3*D2870</f>
        <v/>
      </c>
      <c r="E4214" s="107">
        <f>3*E2870</f>
        <v/>
      </c>
      <c r="F4214" s="107">
        <f>3*F2870</f>
        <v/>
      </c>
    </row>
    <row r="4215">
      <c r="C4215" s="13" t="n">
        <v>188</v>
      </c>
      <c r="D4215" s="107">
        <f>3*D2871</f>
        <v/>
      </c>
      <c r="E4215" s="107">
        <f>3*E2871</f>
        <v/>
      </c>
      <c r="F4215" s="107">
        <f>3*F2871</f>
        <v/>
      </c>
    </row>
    <row r="4216">
      <c r="C4216" s="13" t="n">
        <v>189</v>
      </c>
      <c r="D4216" s="107">
        <f>3*D2872</f>
        <v/>
      </c>
      <c r="E4216" s="107">
        <f>3*E2872</f>
        <v/>
      </c>
      <c r="F4216" s="107">
        <f>3*F2872</f>
        <v/>
      </c>
    </row>
    <row r="4217">
      <c r="C4217" s="13" t="n">
        <v>190</v>
      </c>
      <c r="D4217" s="107">
        <f>3*D2873</f>
        <v/>
      </c>
      <c r="E4217" s="107">
        <f>3*E2873</f>
        <v/>
      </c>
      <c r="F4217" s="107">
        <f>3*F2873</f>
        <v/>
      </c>
    </row>
    <row r="4218">
      <c r="C4218" s="13" t="n">
        <v>191</v>
      </c>
      <c r="D4218" s="107">
        <f>3*D2874</f>
        <v/>
      </c>
      <c r="E4218" s="107">
        <f>3*E2874</f>
        <v/>
      </c>
      <c r="F4218" s="107">
        <f>3*F2874</f>
        <v/>
      </c>
    </row>
    <row r="4219">
      <c r="C4219" s="13" t="n">
        <v>192</v>
      </c>
      <c r="D4219" s="107">
        <f>3*D2875</f>
        <v/>
      </c>
      <c r="E4219" s="107">
        <f>3*E2875</f>
        <v/>
      </c>
      <c r="F4219" s="107">
        <f>3*F2875</f>
        <v/>
      </c>
    </row>
    <row r="4220">
      <c r="C4220" s="13" t="n">
        <v>193</v>
      </c>
      <c r="D4220" s="107">
        <f>3*D2876</f>
        <v/>
      </c>
      <c r="E4220" s="107">
        <f>3*E2876</f>
        <v/>
      </c>
      <c r="F4220" s="107">
        <f>3*F2876</f>
        <v/>
      </c>
    </row>
    <row r="4221">
      <c r="C4221" s="13" t="n">
        <v>194</v>
      </c>
      <c r="D4221" s="107">
        <f>3*D2877</f>
        <v/>
      </c>
      <c r="E4221" s="107">
        <f>3*E2877</f>
        <v/>
      </c>
      <c r="F4221" s="107">
        <f>3*F2877</f>
        <v/>
      </c>
    </row>
    <row r="4222">
      <c r="C4222" s="13" t="n">
        <v>195</v>
      </c>
      <c r="D4222" s="107">
        <f>3*D2878</f>
        <v/>
      </c>
      <c r="E4222" s="107">
        <f>3*E2878</f>
        <v/>
      </c>
      <c r="F4222" s="107">
        <f>3*F2878</f>
        <v/>
      </c>
    </row>
    <row r="4223">
      <c r="C4223" s="13" t="n">
        <v>196</v>
      </c>
      <c r="D4223" s="107">
        <f>3*D2879</f>
        <v/>
      </c>
      <c r="E4223" s="107">
        <f>3*E2879</f>
        <v/>
      </c>
      <c r="F4223" s="107">
        <f>3*F2879</f>
        <v/>
      </c>
    </row>
    <row r="4224">
      <c r="C4224" s="13" t="n">
        <v>197</v>
      </c>
      <c r="D4224" s="107">
        <f>3*D2880</f>
        <v/>
      </c>
      <c r="E4224" s="107">
        <f>3*E2880</f>
        <v/>
      </c>
      <c r="F4224" s="107">
        <f>3*F2880</f>
        <v/>
      </c>
    </row>
    <row r="4225">
      <c r="C4225" s="13" t="n">
        <v>198</v>
      </c>
      <c r="D4225" s="107">
        <f>3*D2881</f>
        <v/>
      </c>
      <c r="E4225" s="107">
        <f>3*E2881</f>
        <v/>
      </c>
      <c r="F4225" s="107">
        <f>3*F2881</f>
        <v/>
      </c>
    </row>
    <row r="4227">
      <c r="C4227" s="51" t="inlineStr">
        <is>
          <t>(3*SigmaELTr)-(RunOutTimer-ELTr)</t>
        </is>
      </c>
      <c r="D4227" s="13" t="n">
        <v>22</v>
      </c>
      <c r="E4227" s="13" t="n">
        <v>23</v>
      </c>
      <c r="F4227" s="13" t="n">
        <v>24</v>
      </c>
    </row>
    <row r="4228">
      <c r="C4228" s="13" t="n">
        <v>9</v>
      </c>
      <c r="D4228" s="107">
        <f>IF(D1924&lt;0,"inexhaustible",(D4036-D3268))</f>
        <v/>
      </c>
      <c r="E4228" s="107">
        <f>IF(E1924&lt;0,"inexhaustible",(E4036-E3268))</f>
        <v/>
      </c>
      <c r="F4228" s="107">
        <f>IF(F1924&lt;0,"inexhaustible",(F4036-F3268))</f>
        <v/>
      </c>
    </row>
    <row r="4229">
      <c r="C4229" s="13" t="n">
        <v>10</v>
      </c>
      <c r="D4229" s="107">
        <f>IF(D1925&lt;0,"inexhaustible",(D4037-D3269))</f>
        <v/>
      </c>
      <c r="E4229" s="107">
        <f>IF(E1925&lt;0,"inexhaustible",(E4037-E3269))</f>
        <v/>
      </c>
      <c r="F4229" s="107">
        <f>IF(F1925&lt;0,"inexhaustible",(F4037-F3269))</f>
        <v/>
      </c>
    </row>
    <row r="4230">
      <c r="C4230" s="13" t="n">
        <v>11</v>
      </c>
      <c r="D4230" s="107">
        <f>IF(D1926&lt;0,"inexhaustible",(D4038-D3270))</f>
        <v/>
      </c>
      <c r="E4230" s="107">
        <f>IF(E1926&lt;0,"inexhaustible",(E4038-E3270))</f>
        <v/>
      </c>
      <c r="F4230" s="107">
        <f>IF(F1926&lt;0,"inexhaustible",(F4038-F3270))</f>
        <v/>
      </c>
    </row>
    <row r="4231">
      <c r="C4231" s="13" t="n">
        <v>12</v>
      </c>
      <c r="D4231" s="107">
        <f>IF(D1927&lt;0,"inexhaustible",(D4039-D3271))</f>
        <v/>
      </c>
      <c r="E4231" s="107">
        <f>IF(E1927&lt;0,"inexhaustible",(E4039-E3271))</f>
        <v/>
      </c>
      <c r="F4231" s="107">
        <f>IF(F1927&lt;0,"inexhaustible",(F4039-F3271))</f>
        <v/>
      </c>
    </row>
    <row r="4232">
      <c r="C4232" s="13" t="n">
        <v>13</v>
      </c>
      <c r="D4232" s="107">
        <f>IF(D1928&lt;0,"inexhaustible",(D4040-D3272))</f>
        <v/>
      </c>
      <c r="E4232" s="107">
        <f>IF(E1928&lt;0,"inexhaustible",(E4040-E3272))</f>
        <v/>
      </c>
      <c r="F4232" s="107">
        <f>IF(F1928&lt;0,"inexhaustible",(F4040-F3272))</f>
        <v/>
      </c>
    </row>
    <row r="4233">
      <c r="C4233" s="13" t="n">
        <v>14</v>
      </c>
      <c r="D4233" s="107">
        <f>IF(D1929&lt;0,"inexhaustible",(D4041-D3273))</f>
        <v/>
      </c>
      <c r="E4233" s="107">
        <f>IF(E1929&lt;0,"inexhaustible",(E4041-E3273))</f>
        <v/>
      </c>
      <c r="F4233" s="107">
        <f>IF(F1929&lt;0,"inexhaustible",(F4041-F3273))</f>
        <v/>
      </c>
    </row>
    <row r="4234">
      <c r="C4234" s="13" t="n">
        <v>15</v>
      </c>
      <c r="D4234" s="107">
        <f>IF(D1930&lt;0,"inexhaustible",(D4042-D3274))</f>
        <v/>
      </c>
      <c r="E4234" s="107">
        <f>IF(E1930&lt;0,"inexhaustible",(E4042-E3274))</f>
        <v/>
      </c>
      <c r="F4234" s="107">
        <f>IF(F1930&lt;0,"inexhaustible",(F4042-F3274))</f>
        <v/>
      </c>
    </row>
    <row r="4235">
      <c r="C4235" s="13" t="n">
        <v>16</v>
      </c>
      <c r="D4235" s="107">
        <f>IF(D1931&lt;0,"inexhaustible",(D4043-D3275))</f>
        <v/>
      </c>
      <c r="E4235" s="107">
        <f>IF(E1931&lt;0,"inexhaustible",(E4043-E3275))</f>
        <v/>
      </c>
      <c r="F4235" s="107">
        <f>IF(F1931&lt;0,"inexhaustible",(F4043-F3275))</f>
        <v/>
      </c>
    </row>
    <row r="4236">
      <c r="C4236" s="13" t="n">
        <v>17</v>
      </c>
      <c r="D4236" s="107">
        <f>IF(D1932&lt;0,"inexhaustible",(D4044-D3276))</f>
        <v/>
      </c>
      <c r="E4236" s="107">
        <f>IF(E1932&lt;0,"inexhaustible",(E4044-E3276))</f>
        <v/>
      </c>
      <c r="F4236" s="107">
        <f>IF(F1932&lt;0,"inexhaustible",(F4044-F3276))</f>
        <v/>
      </c>
    </row>
    <row r="4237">
      <c r="C4237" s="13" t="n">
        <v>18</v>
      </c>
      <c r="D4237" s="107">
        <f>IF(D1933&lt;0,"inexhaustible",(D4045-D3277))</f>
        <v/>
      </c>
      <c r="E4237" s="107">
        <f>IF(E1933&lt;0,"inexhaustible",(E4045-E3277))</f>
        <v/>
      </c>
      <c r="F4237" s="107">
        <f>IF(F1933&lt;0,"inexhaustible",(F4045-F3277))</f>
        <v/>
      </c>
    </row>
    <row r="4238">
      <c r="C4238" s="13" t="n">
        <v>19</v>
      </c>
      <c r="D4238" s="107">
        <f>IF(D1934&lt;0,"inexhaustible",(D4046-D3278))</f>
        <v/>
      </c>
      <c r="E4238" s="107">
        <f>IF(E1934&lt;0,"inexhaustible",(E4046-E3278))</f>
        <v/>
      </c>
      <c r="F4238" s="107">
        <f>IF(F1934&lt;0,"inexhaustible",(F4046-F3278))</f>
        <v/>
      </c>
    </row>
    <row r="4239">
      <c r="C4239" s="13" t="n">
        <v>20</v>
      </c>
      <c r="D4239" s="107">
        <f>IF(D1935&lt;0,"inexhaustible",(D4047-D3279))</f>
        <v/>
      </c>
      <c r="E4239" s="107">
        <f>IF(E1935&lt;0,"inexhaustible",(E4047-E3279))</f>
        <v/>
      </c>
      <c r="F4239" s="107">
        <f>IF(F1935&lt;0,"inexhaustible",(F4047-F3279))</f>
        <v/>
      </c>
    </row>
    <row r="4240">
      <c r="C4240" s="13" t="n">
        <v>21</v>
      </c>
      <c r="D4240" s="107">
        <f>IF(D1936&lt;0,"inexhaustible",(D4048-D3280))</f>
        <v/>
      </c>
      <c r="E4240" s="107">
        <f>IF(E1936&lt;0,"inexhaustible",(E4048-E3280))</f>
        <v/>
      </c>
      <c r="F4240" s="107">
        <f>IF(F1936&lt;0,"inexhaustible",(F4048-F3280))</f>
        <v/>
      </c>
    </row>
    <row r="4241">
      <c r="C4241" s="13" t="n">
        <v>22</v>
      </c>
      <c r="D4241" s="107">
        <f>IF(D1937&lt;0,"inexhaustible",(D4049-D3281))</f>
        <v/>
      </c>
      <c r="E4241" s="107">
        <f>IF(E1937&lt;0,"inexhaustible",(E4049-E3281))</f>
        <v/>
      </c>
      <c r="F4241" s="107">
        <f>IF(F1937&lt;0,"inexhaustible",(F4049-F3281))</f>
        <v/>
      </c>
    </row>
    <row r="4242">
      <c r="C4242" s="13" t="n">
        <v>23</v>
      </c>
      <c r="D4242" s="107">
        <f>IF(D1938&lt;0,"inexhaustible",(D4050-D3282))</f>
        <v/>
      </c>
      <c r="E4242" s="107">
        <f>IF(E1938&lt;0,"inexhaustible",(E4050-E3282))</f>
        <v/>
      </c>
      <c r="F4242" s="107">
        <f>IF(F1938&lt;0,"inexhaustible",(F4050-F3282))</f>
        <v/>
      </c>
    </row>
    <row r="4243">
      <c r="C4243" s="13" t="n">
        <v>24</v>
      </c>
      <c r="D4243" s="107">
        <f>IF(D1939&lt;0,"inexhaustible",(D4051-D3283))</f>
        <v/>
      </c>
      <c r="E4243" s="107">
        <f>IF(E1939&lt;0,"inexhaustible",(E4051-E3283))</f>
        <v/>
      </c>
      <c r="F4243" s="107">
        <f>IF(F1939&lt;0,"inexhaustible",(F4051-F3283))</f>
        <v/>
      </c>
    </row>
    <row r="4244">
      <c r="C4244" s="13" t="n">
        <v>25</v>
      </c>
      <c r="D4244" s="107">
        <f>IF(D1940&lt;0,"inexhaustible",(D4052-D3284))</f>
        <v/>
      </c>
      <c r="E4244" s="107">
        <f>IF(E1940&lt;0,"inexhaustible",(E4052-E3284))</f>
        <v/>
      </c>
      <c r="F4244" s="107">
        <f>IF(F1940&lt;0,"inexhaustible",(F4052-F3284))</f>
        <v/>
      </c>
    </row>
    <row r="4245">
      <c r="C4245" s="13" t="n">
        <v>26</v>
      </c>
      <c r="D4245" s="107">
        <f>IF(D1941&lt;0,"inexhaustible",(D4053-D3285))</f>
        <v/>
      </c>
      <c r="E4245" s="107">
        <f>IF(E1941&lt;0,"inexhaustible",(E4053-E3285))</f>
        <v/>
      </c>
      <c r="F4245" s="107">
        <f>IF(F1941&lt;0,"inexhaustible",(F4053-F3285))</f>
        <v/>
      </c>
    </row>
    <row r="4246">
      <c r="C4246" s="13" t="n">
        <v>27</v>
      </c>
      <c r="D4246" s="107">
        <f>IF(D1942&lt;0,"inexhaustible",(D4054-D3286))</f>
        <v/>
      </c>
      <c r="E4246" s="107">
        <f>IF(E1942&lt;0,"inexhaustible",(E4054-E3286))</f>
        <v/>
      </c>
      <c r="F4246" s="107">
        <f>IF(F1942&lt;0,"inexhaustible",(F4054-F3286))</f>
        <v/>
      </c>
    </row>
    <row r="4247">
      <c r="C4247" s="13" t="n">
        <v>28</v>
      </c>
      <c r="D4247" s="107">
        <f>IF(D1943&lt;0,"inexhaustible",(D4055-D3287))</f>
        <v/>
      </c>
      <c r="E4247" s="107">
        <f>IF(E1943&lt;0,"inexhaustible",(E4055-E3287))</f>
        <v/>
      </c>
      <c r="F4247" s="107">
        <f>IF(F1943&lt;0,"inexhaustible",(F4055-F3287))</f>
        <v/>
      </c>
    </row>
    <row r="4248">
      <c r="C4248" s="13" t="n">
        <v>29</v>
      </c>
      <c r="D4248" s="107">
        <f>IF(D1944&lt;0,"inexhaustible",(D4056-D3288))</f>
        <v/>
      </c>
      <c r="E4248" s="107">
        <f>IF(E1944&lt;0,"inexhaustible",(E4056-E3288))</f>
        <v/>
      </c>
      <c r="F4248" s="107">
        <f>IF(F1944&lt;0,"inexhaustible",(F4056-F3288))</f>
        <v/>
      </c>
    </row>
    <row r="4249">
      <c r="C4249" s="13" t="n">
        <v>30</v>
      </c>
      <c r="D4249" s="107">
        <f>IF(D1945&lt;0,"inexhaustible",(D4057-D3289))</f>
        <v/>
      </c>
      <c r="E4249" s="107">
        <f>IF(E1945&lt;0,"inexhaustible",(E4057-E3289))</f>
        <v/>
      </c>
      <c r="F4249" s="107">
        <f>IF(F1945&lt;0,"inexhaustible",(F4057-F3289))</f>
        <v/>
      </c>
    </row>
    <row r="4250">
      <c r="C4250" s="13" t="n">
        <v>31</v>
      </c>
      <c r="D4250" s="107">
        <f>IF(D1946&lt;0,"inexhaustible",(D4058-D3290))</f>
        <v/>
      </c>
      <c r="E4250" s="107">
        <f>IF(E1946&lt;0,"inexhaustible",(E4058-E3290))</f>
        <v/>
      </c>
      <c r="F4250" s="107">
        <f>IF(F1946&lt;0,"inexhaustible",(F4058-F3290))</f>
        <v/>
      </c>
    </row>
    <row r="4251">
      <c r="C4251" s="13" t="n">
        <v>32</v>
      </c>
      <c r="D4251" s="107">
        <f>IF(D1947&lt;0,"inexhaustible",(D4059-D3291))</f>
        <v/>
      </c>
      <c r="E4251" s="107">
        <f>IF(E1947&lt;0,"inexhaustible",(E4059-E3291))</f>
        <v/>
      </c>
      <c r="F4251" s="107">
        <f>IF(F1947&lt;0,"inexhaustible",(F4059-F3291))</f>
        <v/>
      </c>
    </row>
    <row r="4252">
      <c r="C4252" s="13" t="n">
        <v>33</v>
      </c>
      <c r="D4252" s="107">
        <f>IF(D1948&lt;0,"inexhaustible",(D4060-D3292))</f>
        <v/>
      </c>
      <c r="E4252" s="107">
        <f>IF(E1948&lt;0,"inexhaustible",(E4060-E3292))</f>
        <v/>
      </c>
      <c r="F4252" s="107">
        <f>IF(F1948&lt;0,"inexhaustible",(F4060-F3292))</f>
        <v/>
      </c>
    </row>
    <row r="4253">
      <c r="C4253" s="13" t="n">
        <v>34</v>
      </c>
      <c r="D4253" s="107">
        <f>IF(D1949&lt;0,"inexhaustible",(D4061-D3293))</f>
        <v/>
      </c>
      <c r="E4253" s="107">
        <f>IF(E1949&lt;0,"inexhaustible",(E4061-E3293))</f>
        <v/>
      </c>
      <c r="F4253" s="107">
        <f>IF(F1949&lt;0,"inexhaustible",(F4061-F3293))</f>
        <v/>
      </c>
    </row>
    <row r="4254">
      <c r="C4254" s="13" t="n">
        <v>35</v>
      </c>
      <c r="D4254" s="107">
        <f>IF(D1950&lt;0,"inexhaustible",(D4062-D3294))</f>
        <v/>
      </c>
      <c r="E4254" s="107">
        <f>IF(E1950&lt;0,"inexhaustible",(E4062-E3294))</f>
        <v/>
      </c>
      <c r="F4254" s="107">
        <f>IF(F1950&lt;0,"inexhaustible",(F4062-F3294))</f>
        <v/>
      </c>
    </row>
    <row r="4255">
      <c r="C4255" s="13" t="n">
        <v>36</v>
      </c>
      <c r="D4255" s="107">
        <f>IF(D1951&lt;0,"inexhaustible",(D4063-D3295))</f>
        <v/>
      </c>
      <c r="E4255" s="107">
        <f>IF(E1951&lt;0,"inexhaustible",(E4063-E3295))</f>
        <v/>
      </c>
      <c r="F4255" s="107">
        <f>IF(F1951&lt;0,"inexhaustible",(F4063-F3295))</f>
        <v/>
      </c>
    </row>
    <row r="4256">
      <c r="C4256" s="13" t="n">
        <v>37</v>
      </c>
      <c r="D4256" s="107">
        <f>IF(D1952&lt;0,"inexhaustible",(D4064-D3296))</f>
        <v/>
      </c>
      <c r="E4256" s="107">
        <f>IF(E1952&lt;0,"inexhaustible",(E4064-E3296))</f>
        <v/>
      </c>
      <c r="F4256" s="107">
        <f>IF(F1952&lt;0,"inexhaustible",(F4064-F3296))</f>
        <v/>
      </c>
    </row>
    <row r="4257">
      <c r="C4257" s="13" t="n">
        <v>38</v>
      </c>
      <c r="D4257" s="107">
        <f>IF(D1953&lt;0,"inexhaustible",(D4065-D3297))</f>
        <v/>
      </c>
      <c r="E4257" s="107">
        <f>IF(E1953&lt;0,"inexhaustible",(E4065-E3297))</f>
        <v/>
      </c>
      <c r="F4257" s="107">
        <f>IF(F1953&lt;0,"inexhaustible",(F4065-F3297))</f>
        <v/>
      </c>
    </row>
    <row r="4258">
      <c r="C4258" s="13" t="n">
        <v>39</v>
      </c>
      <c r="D4258" s="107">
        <f>IF(D1954&lt;0,"inexhaustible",(D4066-D3298))</f>
        <v/>
      </c>
      <c r="E4258" s="107">
        <f>IF(E1954&lt;0,"inexhaustible",(E4066-E3298))</f>
        <v/>
      </c>
      <c r="F4258" s="107">
        <f>IF(F1954&lt;0,"inexhaustible",(F4066-F3298))</f>
        <v/>
      </c>
    </row>
    <row r="4259">
      <c r="C4259" s="13" t="n">
        <v>40</v>
      </c>
      <c r="D4259" s="107">
        <f>IF(D1955&lt;0,"inexhaustible",(D4067-D3299))</f>
        <v/>
      </c>
      <c r="E4259" s="107">
        <f>IF(E1955&lt;0,"inexhaustible",(E4067-E3299))</f>
        <v/>
      </c>
      <c r="F4259" s="107">
        <f>IF(F1955&lt;0,"inexhaustible",(F4067-F3299))</f>
        <v/>
      </c>
    </row>
    <row r="4260">
      <c r="C4260" s="13" t="n">
        <v>41</v>
      </c>
      <c r="D4260" s="107">
        <f>IF(D1956&lt;0,"inexhaustible",(D4068-D3300))</f>
        <v/>
      </c>
      <c r="E4260" s="107">
        <f>IF(E1956&lt;0,"inexhaustible",(E4068-E3300))</f>
        <v/>
      </c>
      <c r="F4260" s="107">
        <f>IF(F1956&lt;0,"inexhaustible",(F4068-F3300))</f>
        <v/>
      </c>
    </row>
    <row r="4261">
      <c r="C4261" s="13" t="n">
        <v>42</v>
      </c>
      <c r="D4261" s="107">
        <f>IF(D1957&lt;0,"inexhaustible",(D4069-D3301))</f>
        <v/>
      </c>
      <c r="E4261" s="107">
        <f>IF(E1957&lt;0,"inexhaustible",(E4069-E3301))</f>
        <v/>
      </c>
      <c r="F4261" s="107">
        <f>IF(F1957&lt;0,"inexhaustible",(F4069-F3301))</f>
        <v/>
      </c>
    </row>
    <row r="4262">
      <c r="C4262" s="13" t="n">
        <v>43</v>
      </c>
      <c r="D4262" s="107">
        <f>IF(D1958&lt;0,"inexhaustible",(D4070-D3302))</f>
        <v/>
      </c>
      <c r="E4262" s="107">
        <f>IF(E1958&lt;0,"inexhaustible",(E4070-E3302))</f>
        <v/>
      </c>
      <c r="F4262" s="107">
        <f>IF(F1958&lt;0,"inexhaustible",(F4070-F3302))</f>
        <v/>
      </c>
    </row>
    <row r="4263">
      <c r="C4263" s="13" t="n">
        <v>44</v>
      </c>
      <c r="D4263" s="107">
        <f>IF(D1959&lt;0,"inexhaustible",(D4071-D3303))</f>
        <v/>
      </c>
      <c r="E4263" s="107">
        <f>IF(E1959&lt;0,"inexhaustible",(E4071-E3303))</f>
        <v/>
      </c>
      <c r="F4263" s="107">
        <f>IF(F1959&lt;0,"inexhaustible",(F4071-F3303))</f>
        <v/>
      </c>
    </row>
    <row r="4264">
      <c r="C4264" s="13" t="n">
        <v>45</v>
      </c>
      <c r="D4264" s="107">
        <f>IF(D1960&lt;0,"inexhaustible",(D4072-D3304))</f>
        <v/>
      </c>
      <c r="E4264" s="107">
        <f>IF(E1960&lt;0,"inexhaustible",(E4072-E3304))</f>
        <v/>
      </c>
      <c r="F4264" s="107">
        <f>IF(F1960&lt;0,"inexhaustible",(F4072-F3304))</f>
        <v/>
      </c>
    </row>
    <row r="4265">
      <c r="C4265" s="13" t="n">
        <v>46</v>
      </c>
      <c r="D4265" s="107">
        <f>IF(D1961&lt;0,"inexhaustible",(D4073-D3305))</f>
        <v/>
      </c>
      <c r="E4265" s="107">
        <f>IF(E1961&lt;0,"inexhaustible",(E4073-E3305))</f>
        <v/>
      </c>
      <c r="F4265" s="107">
        <f>IF(F1961&lt;0,"inexhaustible",(F4073-F3305))</f>
        <v/>
      </c>
    </row>
    <row r="4266">
      <c r="C4266" s="13" t="n">
        <v>47</v>
      </c>
      <c r="D4266" s="107">
        <f>IF(D1962&lt;0,"inexhaustible",(D4074-D3306))</f>
        <v/>
      </c>
      <c r="E4266" s="107">
        <f>IF(E1962&lt;0,"inexhaustible",(E4074-E3306))</f>
        <v/>
      </c>
      <c r="F4266" s="107">
        <f>IF(F1962&lt;0,"inexhaustible",(F4074-F3306))</f>
        <v/>
      </c>
    </row>
    <row r="4267">
      <c r="C4267" s="13" t="n">
        <v>48</v>
      </c>
      <c r="D4267" s="107">
        <f>IF(D1963&lt;0,"inexhaustible",(D4075-D3307))</f>
        <v/>
      </c>
      <c r="E4267" s="107">
        <f>IF(E1963&lt;0,"inexhaustible",(E4075-E3307))</f>
        <v/>
      </c>
      <c r="F4267" s="107">
        <f>IF(F1963&lt;0,"inexhaustible",(F4075-F3307))</f>
        <v/>
      </c>
    </row>
    <row r="4268">
      <c r="C4268" s="13" t="n">
        <v>49</v>
      </c>
      <c r="D4268" s="107">
        <f>IF(D1964&lt;0,"inexhaustible",(D4076-D3308))</f>
        <v/>
      </c>
      <c r="E4268" s="107">
        <f>IF(E1964&lt;0,"inexhaustible",(E4076-E3308))</f>
        <v/>
      </c>
      <c r="F4268" s="107">
        <f>IF(F1964&lt;0,"inexhaustible",(F4076-F3308))</f>
        <v/>
      </c>
    </row>
    <row r="4269">
      <c r="C4269" s="13" t="n">
        <v>50</v>
      </c>
      <c r="D4269" s="107">
        <f>IF(D1965&lt;0,"inexhaustible",(D4077-D3309))</f>
        <v/>
      </c>
      <c r="E4269" s="107">
        <f>IF(E1965&lt;0,"inexhaustible",(E4077-E3309))</f>
        <v/>
      </c>
      <c r="F4269" s="107">
        <f>IF(F1965&lt;0,"inexhaustible",(F4077-F3309))</f>
        <v/>
      </c>
    </row>
    <row r="4270">
      <c r="C4270" s="13" t="n">
        <v>51</v>
      </c>
      <c r="D4270" s="107">
        <f>IF(D1966&lt;0,"inexhaustible",(D4078-D3310))</f>
        <v/>
      </c>
      <c r="E4270" s="107">
        <f>IF(E1966&lt;0,"inexhaustible",(E4078-E3310))</f>
        <v/>
      </c>
      <c r="F4270" s="107">
        <f>IF(F1966&lt;0,"inexhaustible",(F4078-F3310))</f>
        <v/>
      </c>
    </row>
    <row r="4271">
      <c r="C4271" s="13" t="n">
        <v>52</v>
      </c>
      <c r="D4271" s="107">
        <f>IF(D1967&lt;0,"inexhaustible",(D4079-D3311))</f>
        <v/>
      </c>
      <c r="E4271" s="107">
        <f>IF(E1967&lt;0,"inexhaustible",(E4079-E3311))</f>
        <v/>
      </c>
      <c r="F4271" s="107">
        <f>IF(F1967&lt;0,"inexhaustible",(F4079-F3311))</f>
        <v/>
      </c>
    </row>
    <row r="4272">
      <c r="C4272" s="13" t="n">
        <v>53</v>
      </c>
      <c r="D4272" s="107">
        <f>IF(D1968&lt;0,"inexhaustible",(D4080-D3312))</f>
        <v/>
      </c>
      <c r="E4272" s="107">
        <f>IF(E1968&lt;0,"inexhaustible",(E4080-E3312))</f>
        <v/>
      </c>
      <c r="F4272" s="107">
        <f>IF(F1968&lt;0,"inexhaustible",(F4080-F3312))</f>
        <v/>
      </c>
    </row>
    <row r="4273">
      <c r="C4273" s="13" t="n">
        <v>54</v>
      </c>
      <c r="D4273" s="107">
        <f>IF(D1969&lt;0,"inexhaustible",(D4081-D3313))</f>
        <v/>
      </c>
      <c r="E4273" s="107">
        <f>IF(E1969&lt;0,"inexhaustible",(E4081-E3313))</f>
        <v/>
      </c>
      <c r="F4273" s="107">
        <f>IF(F1969&lt;0,"inexhaustible",(F4081-F3313))</f>
        <v/>
      </c>
    </row>
    <row r="4274">
      <c r="C4274" s="13" t="n">
        <v>55</v>
      </c>
      <c r="D4274" s="107">
        <f>IF(D1970&lt;0,"inexhaustible",(D4082-D3314))</f>
        <v/>
      </c>
      <c r="E4274" s="107">
        <f>IF(E1970&lt;0,"inexhaustible",(E4082-E3314))</f>
        <v/>
      </c>
      <c r="F4274" s="107">
        <f>IF(F1970&lt;0,"inexhaustible",(F4082-F3314))</f>
        <v/>
      </c>
    </row>
    <row r="4275">
      <c r="C4275" s="13" t="n">
        <v>56</v>
      </c>
      <c r="D4275" s="107">
        <f>IF(D1971&lt;0,"inexhaustible",(D4083-D3315))</f>
        <v/>
      </c>
      <c r="E4275" s="107">
        <f>IF(E1971&lt;0,"inexhaustible",(E4083-E3315))</f>
        <v/>
      </c>
      <c r="F4275" s="107">
        <f>IF(F1971&lt;0,"inexhaustible",(F4083-F3315))</f>
        <v/>
      </c>
    </row>
    <row r="4276">
      <c r="C4276" s="13" t="n">
        <v>57</v>
      </c>
      <c r="D4276" s="107">
        <f>IF(D1972&lt;0,"inexhaustible",(D4084-D3316))</f>
        <v/>
      </c>
      <c r="E4276" s="107">
        <f>IF(E1972&lt;0,"inexhaustible",(E4084-E3316))</f>
        <v/>
      </c>
      <c r="F4276" s="107">
        <f>IF(F1972&lt;0,"inexhaustible",(F4084-F3316))</f>
        <v/>
      </c>
    </row>
    <row r="4277">
      <c r="C4277" s="13" t="n">
        <v>58</v>
      </c>
      <c r="D4277" s="107">
        <f>IF(D1973&lt;0,"inexhaustible",(D4085-D3317))</f>
        <v/>
      </c>
      <c r="E4277" s="107">
        <f>IF(E1973&lt;0,"inexhaustible",(E4085-E3317))</f>
        <v/>
      </c>
      <c r="F4277" s="107">
        <f>IF(F1973&lt;0,"inexhaustible",(F4085-F3317))</f>
        <v/>
      </c>
    </row>
    <row r="4278">
      <c r="C4278" s="13" t="n">
        <v>59</v>
      </c>
      <c r="D4278" s="107">
        <f>IF(D1974&lt;0,"inexhaustible",(D4086-D3318))</f>
        <v/>
      </c>
      <c r="E4278" s="107">
        <f>IF(E1974&lt;0,"inexhaustible",(E4086-E3318))</f>
        <v/>
      </c>
      <c r="F4278" s="107">
        <f>IF(F1974&lt;0,"inexhaustible",(F4086-F3318))</f>
        <v/>
      </c>
    </row>
    <row r="4279">
      <c r="C4279" s="13" t="n">
        <v>60</v>
      </c>
      <c r="D4279" s="107">
        <f>IF(D1975&lt;0,"inexhaustible",(D4087-D3319))</f>
        <v/>
      </c>
      <c r="E4279" s="107">
        <f>IF(E1975&lt;0,"inexhaustible",(E4087-E3319))</f>
        <v/>
      </c>
      <c r="F4279" s="107">
        <f>IF(F1975&lt;0,"inexhaustible",(F4087-F3319))</f>
        <v/>
      </c>
    </row>
    <row r="4280">
      <c r="C4280" s="13" t="n">
        <v>61</v>
      </c>
      <c r="D4280" s="107">
        <f>IF(D1976&lt;0,"inexhaustible",(D4088-D3320))</f>
        <v/>
      </c>
      <c r="E4280" s="107">
        <f>IF(E1976&lt;0,"inexhaustible",(E4088-E3320))</f>
        <v/>
      </c>
      <c r="F4280" s="107">
        <f>IF(F1976&lt;0,"inexhaustible",(F4088-F3320))</f>
        <v/>
      </c>
    </row>
    <row r="4281">
      <c r="C4281" s="13" t="n">
        <v>62</v>
      </c>
      <c r="D4281" s="107">
        <f>IF(D1977&lt;0,"inexhaustible",(D4089-D3321))</f>
        <v/>
      </c>
      <c r="E4281" s="107">
        <f>IF(E1977&lt;0,"inexhaustible",(E4089-E3321))</f>
        <v/>
      </c>
      <c r="F4281" s="107">
        <f>IF(F1977&lt;0,"inexhaustible",(F4089-F3321))</f>
        <v/>
      </c>
    </row>
    <row r="4282">
      <c r="C4282" s="13" t="n">
        <v>63</v>
      </c>
      <c r="D4282" s="107">
        <f>IF(D1978&lt;0,"inexhaustible",(D4090-D3322))</f>
        <v/>
      </c>
      <c r="E4282" s="107">
        <f>IF(E1978&lt;0,"inexhaustible",(E4090-E3322))</f>
        <v/>
      </c>
      <c r="F4282" s="107">
        <f>IF(F1978&lt;0,"inexhaustible",(F4090-F3322))</f>
        <v/>
      </c>
    </row>
    <row r="4283">
      <c r="C4283" s="13" t="n">
        <v>64</v>
      </c>
      <c r="D4283" s="107">
        <f>IF(D1979&lt;0,"inexhaustible",(D4091-D3323))</f>
        <v/>
      </c>
      <c r="E4283" s="107">
        <f>IF(E1979&lt;0,"inexhaustible",(E4091-E3323))</f>
        <v/>
      </c>
      <c r="F4283" s="107">
        <f>IF(F1979&lt;0,"inexhaustible",(F4091-F3323))</f>
        <v/>
      </c>
    </row>
    <row r="4284">
      <c r="C4284" s="13" t="n">
        <v>65</v>
      </c>
      <c r="D4284" s="107">
        <f>IF(D1980&lt;0,"inexhaustible",(D4092-D3324))</f>
        <v/>
      </c>
      <c r="E4284" s="107">
        <f>IF(E1980&lt;0,"inexhaustible",(E4092-E3324))</f>
        <v/>
      </c>
      <c r="F4284" s="107">
        <f>IF(F1980&lt;0,"inexhaustible",(F4092-F3324))</f>
        <v/>
      </c>
    </row>
    <row r="4285">
      <c r="C4285" s="13" t="n">
        <v>66</v>
      </c>
      <c r="D4285" s="107">
        <f>IF(D1981&lt;0,"inexhaustible",(D4093-D3325))</f>
        <v/>
      </c>
      <c r="E4285" s="107">
        <f>IF(E1981&lt;0,"inexhaustible",(E4093-E3325))</f>
        <v/>
      </c>
      <c r="F4285" s="107">
        <f>IF(F1981&lt;0,"inexhaustible",(F4093-F3325))</f>
        <v/>
      </c>
    </row>
    <row r="4286">
      <c r="C4286" s="13" t="n">
        <v>67</v>
      </c>
      <c r="D4286" s="107">
        <f>IF(D1982&lt;0,"inexhaustible",(D4094-D3326))</f>
        <v/>
      </c>
      <c r="E4286" s="107">
        <f>IF(E1982&lt;0,"inexhaustible",(E4094-E3326))</f>
        <v/>
      </c>
      <c r="F4286" s="107">
        <f>IF(F1982&lt;0,"inexhaustible",(F4094-F3326))</f>
        <v/>
      </c>
    </row>
    <row r="4287">
      <c r="C4287" s="13" t="n">
        <v>68</v>
      </c>
      <c r="D4287" s="107">
        <f>IF(D1983&lt;0,"inexhaustible",(D4095-D3327))</f>
        <v/>
      </c>
      <c r="E4287" s="107">
        <f>IF(E1983&lt;0,"inexhaustible",(E4095-E3327))</f>
        <v/>
      </c>
      <c r="F4287" s="107">
        <f>IF(F1983&lt;0,"inexhaustible",(F4095-F3327))</f>
        <v/>
      </c>
    </row>
    <row r="4288">
      <c r="C4288" s="13" t="n">
        <v>69</v>
      </c>
      <c r="D4288" s="107">
        <f>IF(D1984&lt;0,"inexhaustible",(D4096-D3328))</f>
        <v/>
      </c>
      <c r="E4288" s="107">
        <f>IF(E1984&lt;0,"inexhaustible",(E4096-E3328))</f>
        <v/>
      </c>
      <c r="F4288" s="107">
        <f>IF(F1984&lt;0,"inexhaustible",(F4096-F3328))</f>
        <v/>
      </c>
    </row>
    <row r="4289">
      <c r="C4289" s="13" t="n">
        <v>70</v>
      </c>
      <c r="D4289" s="107">
        <f>IF(D1985&lt;0,"inexhaustible",(D4097-D3329))</f>
        <v/>
      </c>
      <c r="E4289" s="107">
        <f>IF(E1985&lt;0,"inexhaustible",(E4097-E3329))</f>
        <v/>
      </c>
      <c r="F4289" s="107">
        <f>IF(F1985&lt;0,"inexhaustible",(F4097-F3329))</f>
        <v/>
      </c>
    </row>
    <row r="4290">
      <c r="C4290" s="13" t="n">
        <v>71</v>
      </c>
      <c r="D4290" s="107">
        <f>IF(D1986&lt;0,"inexhaustible",(D4098-D3330))</f>
        <v/>
      </c>
      <c r="E4290" s="107">
        <f>IF(E1986&lt;0,"inexhaustible",(E4098-E3330))</f>
        <v/>
      </c>
      <c r="F4290" s="107">
        <f>IF(F1986&lt;0,"inexhaustible",(F4098-F3330))</f>
        <v/>
      </c>
    </row>
    <row r="4291">
      <c r="C4291" s="13" t="n">
        <v>72</v>
      </c>
      <c r="D4291" s="107">
        <f>IF(D1987&lt;0,"inexhaustible",(D4099-D3331))</f>
        <v/>
      </c>
      <c r="E4291" s="107">
        <f>IF(E1987&lt;0,"inexhaustible",(E4099-E3331))</f>
        <v/>
      </c>
      <c r="F4291" s="107">
        <f>IF(F1987&lt;0,"inexhaustible",(F4099-F3331))</f>
        <v/>
      </c>
    </row>
    <row r="4292">
      <c r="C4292" s="13" t="n">
        <v>73</v>
      </c>
      <c r="D4292" s="107">
        <f>IF(D1988&lt;0,"inexhaustible",(D4100-D3332))</f>
        <v/>
      </c>
      <c r="E4292" s="107">
        <f>IF(E1988&lt;0,"inexhaustible",(E4100-E3332))</f>
        <v/>
      </c>
      <c r="F4292" s="107">
        <f>IF(F1988&lt;0,"inexhaustible",(F4100-F3332))</f>
        <v/>
      </c>
    </row>
    <row r="4293">
      <c r="C4293" s="13" t="n">
        <v>74</v>
      </c>
      <c r="D4293" s="107">
        <f>IF(D1989&lt;0,"inexhaustible",(D4101-D3333))</f>
        <v/>
      </c>
      <c r="E4293" s="107">
        <f>IF(E1989&lt;0,"inexhaustible",(E4101-E3333))</f>
        <v/>
      </c>
      <c r="F4293" s="107">
        <f>IF(F1989&lt;0,"inexhaustible",(F4101-F3333))</f>
        <v/>
      </c>
    </row>
    <row r="4294">
      <c r="C4294" s="13" t="n">
        <v>75</v>
      </c>
      <c r="D4294" s="107">
        <f>IF(D1990&lt;0,"inexhaustible",(D4102-D3334))</f>
        <v/>
      </c>
      <c r="E4294" s="107">
        <f>IF(E1990&lt;0,"inexhaustible",(E4102-E3334))</f>
        <v/>
      </c>
      <c r="F4294" s="107">
        <f>IF(F1990&lt;0,"inexhaustible",(F4102-F3334))</f>
        <v/>
      </c>
    </row>
    <row r="4295">
      <c r="C4295" s="13" t="n">
        <v>76</v>
      </c>
      <c r="D4295" s="107">
        <f>IF(D1991&lt;0,"inexhaustible",(D4103-D3335))</f>
        <v/>
      </c>
      <c r="E4295" s="107">
        <f>IF(E1991&lt;0,"inexhaustible",(E4103-E3335))</f>
        <v/>
      </c>
      <c r="F4295" s="107">
        <f>IF(F1991&lt;0,"inexhaustible",(F4103-F3335))</f>
        <v/>
      </c>
    </row>
    <row r="4296">
      <c r="C4296" s="13" t="n">
        <v>77</v>
      </c>
      <c r="D4296" s="107">
        <f>IF(D1992&lt;0,"inexhaustible",(D4104-D3336))</f>
        <v/>
      </c>
      <c r="E4296" s="107">
        <f>IF(E1992&lt;0,"inexhaustible",(E4104-E3336))</f>
        <v/>
      </c>
      <c r="F4296" s="107">
        <f>IF(F1992&lt;0,"inexhaustible",(F4104-F3336))</f>
        <v/>
      </c>
    </row>
    <row r="4297">
      <c r="C4297" s="13" t="n">
        <v>78</v>
      </c>
      <c r="D4297" s="107">
        <f>IF(D1993&lt;0,"inexhaustible",(D4105-D3337))</f>
        <v/>
      </c>
      <c r="E4297" s="107">
        <f>IF(E1993&lt;0,"inexhaustible",(E4105-E3337))</f>
        <v/>
      </c>
      <c r="F4297" s="107">
        <f>IF(F1993&lt;0,"inexhaustible",(F4105-F3337))</f>
        <v/>
      </c>
    </row>
    <row r="4298">
      <c r="C4298" s="13" t="n">
        <v>79</v>
      </c>
      <c r="D4298" s="107">
        <f>IF(D1994&lt;0,"inexhaustible",(D4106-D3338))</f>
        <v/>
      </c>
      <c r="E4298" s="107">
        <f>IF(E1994&lt;0,"inexhaustible",(E4106-E3338))</f>
        <v/>
      </c>
      <c r="F4298" s="107">
        <f>IF(F1994&lt;0,"inexhaustible",(F4106-F3338))</f>
        <v/>
      </c>
    </row>
    <row r="4299">
      <c r="C4299" s="13" t="n">
        <v>80</v>
      </c>
      <c r="D4299" s="107">
        <f>IF(D1995&lt;0,"inexhaustible",(D4107-D3339))</f>
        <v/>
      </c>
      <c r="E4299" s="107">
        <f>IF(E1995&lt;0,"inexhaustible",(E4107-E3339))</f>
        <v/>
      </c>
      <c r="F4299" s="107">
        <f>IF(F1995&lt;0,"inexhaustible",(F4107-F3339))</f>
        <v/>
      </c>
    </row>
    <row r="4300">
      <c r="C4300" s="13" t="n">
        <v>81</v>
      </c>
      <c r="D4300" s="107">
        <f>IF(D1996&lt;0,"inexhaustible",(D4108-D3340))</f>
        <v/>
      </c>
      <c r="E4300" s="107">
        <f>IF(E1996&lt;0,"inexhaustible",(E4108-E3340))</f>
        <v/>
      </c>
      <c r="F4300" s="107">
        <f>IF(F1996&lt;0,"inexhaustible",(F4108-F3340))</f>
        <v/>
      </c>
    </row>
    <row r="4301">
      <c r="C4301" s="13" t="n">
        <v>82</v>
      </c>
      <c r="D4301" s="107">
        <f>IF(D1997&lt;0,"inexhaustible",(D4109-D3341))</f>
        <v/>
      </c>
      <c r="E4301" s="107">
        <f>IF(E1997&lt;0,"inexhaustible",(E4109-E3341))</f>
        <v/>
      </c>
      <c r="F4301" s="107">
        <f>IF(F1997&lt;0,"inexhaustible",(F4109-F3341))</f>
        <v/>
      </c>
    </row>
    <row r="4302">
      <c r="C4302" s="13" t="n">
        <v>83</v>
      </c>
      <c r="D4302" s="107">
        <f>IF(D1998&lt;0,"inexhaustible",(D4110-D3342))</f>
        <v/>
      </c>
      <c r="E4302" s="107">
        <f>IF(E1998&lt;0,"inexhaustible",(E4110-E3342))</f>
        <v/>
      </c>
      <c r="F4302" s="107">
        <f>IF(F1998&lt;0,"inexhaustible",(F4110-F3342))</f>
        <v/>
      </c>
    </row>
    <row r="4303">
      <c r="C4303" s="13" t="n">
        <v>84</v>
      </c>
      <c r="D4303" s="107">
        <f>IF(D1999&lt;0,"inexhaustible",(D4111-D3343))</f>
        <v/>
      </c>
      <c r="E4303" s="107">
        <f>IF(E1999&lt;0,"inexhaustible",(E4111-E3343))</f>
        <v/>
      </c>
      <c r="F4303" s="107">
        <f>IF(F1999&lt;0,"inexhaustible",(F4111-F3343))</f>
        <v/>
      </c>
    </row>
    <row r="4304">
      <c r="C4304" s="13" t="n">
        <v>85</v>
      </c>
      <c r="D4304" s="107">
        <f>IF(D2000&lt;0,"inexhaustible",(D4112-D3344))</f>
        <v/>
      </c>
      <c r="E4304" s="107">
        <f>IF(E2000&lt;0,"inexhaustible",(E4112-E3344))</f>
        <v/>
      </c>
      <c r="F4304" s="107">
        <f>IF(F2000&lt;0,"inexhaustible",(F4112-F3344))</f>
        <v/>
      </c>
    </row>
    <row r="4305">
      <c r="C4305" s="13" t="n">
        <v>86</v>
      </c>
      <c r="D4305" s="107">
        <f>IF(D2001&lt;0,"inexhaustible",(D4113-D3345))</f>
        <v/>
      </c>
      <c r="E4305" s="107">
        <f>IF(E2001&lt;0,"inexhaustible",(E4113-E3345))</f>
        <v/>
      </c>
      <c r="F4305" s="107">
        <f>IF(F2001&lt;0,"inexhaustible",(F4113-F3345))</f>
        <v/>
      </c>
    </row>
    <row r="4306">
      <c r="C4306" s="13" t="n">
        <v>87</v>
      </c>
      <c r="D4306" s="107">
        <f>IF(D2002&lt;0,"inexhaustible",(D4114-D3346))</f>
        <v/>
      </c>
      <c r="E4306" s="107">
        <f>IF(E2002&lt;0,"inexhaustible",(E4114-E3346))</f>
        <v/>
      </c>
      <c r="F4306" s="107">
        <f>IF(F2002&lt;0,"inexhaustible",(F4114-F3346))</f>
        <v/>
      </c>
    </row>
    <row r="4307">
      <c r="C4307" s="13" t="n">
        <v>88</v>
      </c>
      <c r="D4307" s="107">
        <f>IF(D2003&lt;0,"inexhaustible",(D4115-D3347))</f>
        <v/>
      </c>
      <c r="E4307" s="107">
        <f>IF(E2003&lt;0,"inexhaustible",(E4115-E3347))</f>
        <v/>
      </c>
      <c r="F4307" s="107">
        <f>IF(F2003&lt;0,"inexhaustible",(F4115-F3347))</f>
        <v/>
      </c>
    </row>
    <row r="4308">
      <c r="C4308" s="13" t="n">
        <v>89</v>
      </c>
      <c r="D4308" s="107">
        <f>IF(D2004&lt;0,"inexhaustible",(D4116-D3348))</f>
        <v/>
      </c>
      <c r="E4308" s="107">
        <f>IF(E2004&lt;0,"inexhaustible",(E4116-E3348))</f>
        <v/>
      </c>
      <c r="F4308" s="107">
        <f>IF(F2004&lt;0,"inexhaustible",(F4116-F3348))</f>
        <v/>
      </c>
    </row>
    <row r="4309">
      <c r="C4309" s="13" t="n">
        <v>90</v>
      </c>
      <c r="D4309" s="107">
        <f>IF(D2005&lt;0,"inexhaustible",(D4117-D3349))</f>
        <v/>
      </c>
      <c r="E4309" s="107">
        <f>IF(E2005&lt;0,"inexhaustible",(E4117-E3349))</f>
        <v/>
      </c>
      <c r="F4309" s="107">
        <f>IF(F2005&lt;0,"inexhaustible",(F4117-F3349))</f>
        <v/>
      </c>
    </row>
    <row r="4310">
      <c r="C4310" s="13" t="n">
        <v>91</v>
      </c>
      <c r="D4310" s="107">
        <f>IF(D2006&lt;0,"inexhaustible",(D4118-D3350))</f>
        <v/>
      </c>
      <c r="E4310" s="107">
        <f>IF(E2006&lt;0,"inexhaustible",(E4118-E3350))</f>
        <v/>
      </c>
      <c r="F4310" s="107">
        <f>IF(F2006&lt;0,"inexhaustible",(F4118-F3350))</f>
        <v/>
      </c>
    </row>
    <row r="4311">
      <c r="C4311" s="13" t="n">
        <v>92</v>
      </c>
      <c r="D4311" s="107">
        <f>IF(D2007&lt;0,"inexhaustible",(D4119-D3351))</f>
        <v/>
      </c>
      <c r="E4311" s="107">
        <f>IF(E2007&lt;0,"inexhaustible",(E4119-E3351))</f>
        <v/>
      </c>
      <c r="F4311" s="107">
        <f>IF(F2007&lt;0,"inexhaustible",(F4119-F3351))</f>
        <v/>
      </c>
    </row>
    <row r="4312">
      <c r="C4312" s="13" t="n">
        <v>93</v>
      </c>
      <c r="D4312" s="107">
        <f>IF(D2008&lt;0,"inexhaustible",(D4120-D3352))</f>
        <v/>
      </c>
      <c r="E4312" s="107">
        <f>IF(E2008&lt;0,"inexhaustible",(E4120-E3352))</f>
        <v/>
      </c>
      <c r="F4312" s="107">
        <f>IF(F2008&lt;0,"inexhaustible",(F4120-F3352))</f>
        <v/>
      </c>
    </row>
    <row r="4313">
      <c r="C4313" s="13" t="n">
        <v>94</v>
      </c>
      <c r="D4313" s="107">
        <f>IF(D2009&lt;0,"inexhaustible",(D4121-D3353))</f>
        <v/>
      </c>
      <c r="E4313" s="107">
        <f>IF(E2009&lt;0,"inexhaustible",(E4121-E3353))</f>
        <v/>
      </c>
      <c r="F4313" s="107">
        <f>IF(F2009&lt;0,"inexhaustible",(F4121-F3353))</f>
        <v/>
      </c>
    </row>
    <row r="4314">
      <c r="C4314" s="13" t="n">
        <v>95</v>
      </c>
      <c r="D4314" s="107">
        <f>IF(D2010&lt;0,"inexhaustible",(D4122-D3354))</f>
        <v/>
      </c>
      <c r="E4314" s="107">
        <f>IF(E2010&lt;0,"inexhaustible",(E4122-E3354))</f>
        <v/>
      </c>
      <c r="F4314" s="107">
        <f>IF(F2010&lt;0,"inexhaustible",(F4122-F3354))</f>
        <v/>
      </c>
    </row>
    <row r="4315">
      <c r="C4315" s="13" t="n">
        <v>96</v>
      </c>
      <c r="D4315" s="107">
        <f>IF(D2011&lt;0,"inexhaustible",(D4123-D3355))</f>
        <v/>
      </c>
      <c r="E4315" s="107">
        <f>IF(E2011&lt;0,"inexhaustible",(E4123-E3355))</f>
        <v/>
      </c>
      <c r="F4315" s="107">
        <f>IF(F2011&lt;0,"inexhaustible",(F4123-F3355))</f>
        <v/>
      </c>
    </row>
    <row r="4316">
      <c r="C4316" s="13" t="n">
        <v>97</v>
      </c>
      <c r="D4316" s="107">
        <f>IF(D2012&lt;0,"inexhaustible",(D4124-D3356))</f>
        <v/>
      </c>
      <c r="E4316" s="107">
        <f>IF(E2012&lt;0,"inexhaustible",(E4124-E3356))</f>
        <v/>
      </c>
      <c r="F4316" s="107">
        <f>IF(F2012&lt;0,"inexhaustible",(F4124-F3356))</f>
        <v/>
      </c>
    </row>
    <row r="4317">
      <c r="C4317" s="13" t="n">
        <v>98</v>
      </c>
      <c r="D4317" s="107">
        <f>IF(D2013&lt;0,"inexhaustible",(D4125-D3357))</f>
        <v/>
      </c>
      <c r="E4317" s="107">
        <f>IF(E2013&lt;0,"inexhaustible",(E4125-E3357))</f>
        <v/>
      </c>
      <c r="F4317" s="107">
        <f>IF(F2013&lt;0,"inexhaustible",(F4125-F3357))</f>
        <v/>
      </c>
    </row>
    <row r="4318">
      <c r="C4318" s="13" t="n">
        <v>99</v>
      </c>
      <c r="D4318" s="107">
        <f>IF(D2014&lt;0,"inexhaustible",(D4126-D3358))</f>
        <v/>
      </c>
      <c r="E4318" s="107">
        <f>IF(E2014&lt;0,"inexhaustible",(E4126-E3358))</f>
        <v/>
      </c>
      <c r="F4318" s="107">
        <f>IF(F2014&lt;0,"inexhaustible",(F4126-F3358))</f>
        <v/>
      </c>
    </row>
    <row r="4319">
      <c r="C4319" s="13" t="n">
        <v>100</v>
      </c>
      <c r="D4319" s="107">
        <f>IF(D2015&lt;0,"inexhaustible",(D4127-D3359))</f>
        <v/>
      </c>
      <c r="E4319" s="107">
        <f>IF(E2015&lt;0,"inexhaustible",(E4127-E3359))</f>
        <v/>
      </c>
      <c r="F4319" s="107">
        <f>IF(F2015&lt;0,"inexhaustible",(F4127-F3359))</f>
        <v/>
      </c>
    </row>
    <row r="4320">
      <c r="C4320" s="13" t="n">
        <v>101</v>
      </c>
      <c r="D4320" s="107">
        <f>IF(D2016&lt;0,"inexhaustible",(D4128-D3360))</f>
        <v/>
      </c>
      <c r="E4320" s="107">
        <f>IF(E2016&lt;0,"inexhaustible",(E4128-E3360))</f>
        <v/>
      </c>
      <c r="F4320" s="107">
        <f>IF(F2016&lt;0,"inexhaustible",(F4128-F3360))</f>
        <v/>
      </c>
    </row>
    <row r="4321">
      <c r="C4321" s="13" t="n">
        <v>102</v>
      </c>
      <c r="D4321" s="107">
        <f>IF(D2017&lt;0,"inexhaustible",(D4129-D3361))</f>
        <v/>
      </c>
      <c r="E4321" s="107">
        <f>IF(E2017&lt;0,"inexhaustible",(E4129-E3361))</f>
        <v/>
      </c>
      <c r="F4321" s="107">
        <f>IF(F2017&lt;0,"inexhaustible",(F4129-F3361))</f>
        <v/>
      </c>
    </row>
    <row r="4322">
      <c r="C4322" s="13" t="n">
        <v>103</v>
      </c>
      <c r="D4322" s="107">
        <f>IF(D2018&lt;0,"inexhaustible",(D4130-D3362))</f>
        <v/>
      </c>
      <c r="E4322" s="107">
        <f>IF(E2018&lt;0,"inexhaustible",(E4130-E3362))</f>
        <v/>
      </c>
      <c r="F4322" s="107">
        <f>IF(F2018&lt;0,"inexhaustible",(F4130-F3362))</f>
        <v/>
      </c>
    </row>
    <row r="4323">
      <c r="C4323" s="13" t="n">
        <v>104</v>
      </c>
      <c r="D4323" s="107">
        <f>IF(D2019&lt;0,"inexhaustible",(D4131-D3363))</f>
        <v/>
      </c>
      <c r="E4323" s="107">
        <f>IF(E2019&lt;0,"inexhaustible",(E4131-E3363))</f>
        <v/>
      </c>
      <c r="F4323" s="107">
        <f>IF(F2019&lt;0,"inexhaustible",(F4131-F3363))</f>
        <v/>
      </c>
    </row>
    <row r="4324">
      <c r="C4324" s="13" t="n">
        <v>105</v>
      </c>
      <c r="D4324" s="107">
        <f>IF(D2020&lt;0,"inexhaustible",(D4132-D3364))</f>
        <v/>
      </c>
      <c r="E4324" s="107">
        <f>IF(E2020&lt;0,"inexhaustible",(E4132-E3364))</f>
        <v/>
      </c>
      <c r="F4324" s="107">
        <f>IF(F2020&lt;0,"inexhaustible",(F4132-F3364))</f>
        <v/>
      </c>
    </row>
    <row r="4325">
      <c r="C4325" s="13" t="n">
        <v>106</v>
      </c>
      <c r="D4325" s="107">
        <f>IF(D2021&lt;0,"inexhaustible",(D4133-D3365))</f>
        <v/>
      </c>
      <c r="E4325" s="107">
        <f>IF(E2021&lt;0,"inexhaustible",(E4133-E3365))</f>
        <v/>
      </c>
      <c r="F4325" s="107">
        <f>IF(F2021&lt;0,"inexhaustible",(F4133-F3365))</f>
        <v/>
      </c>
    </row>
    <row r="4326">
      <c r="C4326" s="13" t="n">
        <v>107</v>
      </c>
      <c r="D4326" s="107">
        <f>IF(D2022&lt;0,"inexhaustible",(D4134-D3366))</f>
        <v/>
      </c>
      <c r="E4326" s="107">
        <f>IF(E2022&lt;0,"inexhaustible",(E4134-E3366))</f>
        <v/>
      </c>
      <c r="F4326" s="107">
        <f>IF(F2022&lt;0,"inexhaustible",(F4134-F3366))</f>
        <v/>
      </c>
    </row>
    <row r="4327">
      <c r="C4327" s="13" t="n">
        <v>108</v>
      </c>
      <c r="D4327" s="107">
        <f>IF(D2023&lt;0,"inexhaustible",(D4135-D3367))</f>
        <v/>
      </c>
      <c r="E4327" s="107">
        <f>IF(E2023&lt;0,"inexhaustible",(E4135-E3367))</f>
        <v/>
      </c>
      <c r="F4327" s="107">
        <f>IF(F2023&lt;0,"inexhaustible",(F4135-F3367))</f>
        <v/>
      </c>
    </row>
    <row r="4328">
      <c r="C4328" s="13" t="n">
        <v>109</v>
      </c>
      <c r="D4328" s="107">
        <f>IF(D2024&lt;0,"inexhaustible",(D4136-D3368))</f>
        <v/>
      </c>
      <c r="E4328" s="107">
        <f>IF(E2024&lt;0,"inexhaustible",(E4136-E3368))</f>
        <v/>
      </c>
      <c r="F4328" s="107">
        <f>IF(F2024&lt;0,"inexhaustible",(F4136-F3368))</f>
        <v/>
      </c>
    </row>
    <row r="4329">
      <c r="C4329" s="13" t="n">
        <v>110</v>
      </c>
      <c r="D4329" s="107">
        <f>IF(D2025&lt;0,"inexhaustible",(D4137-D3369))</f>
        <v/>
      </c>
      <c r="E4329" s="107">
        <f>IF(E2025&lt;0,"inexhaustible",(E4137-E3369))</f>
        <v/>
      </c>
      <c r="F4329" s="107">
        <f>IF(F2025&lt;0,"inexhaustible",(F4137-F3369))</f>
        <v/>
      </c>
    </row>
    <row r="4330">
      <c r="C4330" s="13" t="n">
        <v>111</v>
      </c>
      <c r="D4330" s="107">
        <f>IF(D2026&lt;0,"inexhaustible",(D4138-D3370))</f>
        <v/>
      </c>
      <c r="E4330" s="107">
        <f>IF(E2026&lt;0,"inexhaustible",(E4138-E3370))</f>
        <v/>
      </c>
      <c r="F4330" s="107">
        <f>IF(F2026&lt;0,"inexhaustible",(F4138-F3370))</f>
        <v/>
      </c>
    </row>
    <row r="4331">
      <c r="C4331" s="13" t="n">
        <v>112</v>
      </c>
      <c r="D4331" s="107">
        <f>IF(D2027&lt;0,"inexhaustible",(D4139-D3371))</f>
        <v/>
      </c>
      <c r="E4331" s="107">
        <f>IF(E2027&lt;0,"inexhaustible",(E4139-E3371))</f>
        <v/>
      </c>
      <c r="F4331" s="107">
        <f>IF(F2027&lt;0,"inexhaustible",(F4139-F3371))</f>
        <v/>
      </c>
    </row>
    <row r="4332">
      <c r="C4332" s="13" t="n">
        <v>113</v>
      </c>
      <c r="D4332" s="107">
        <f>IF(D2028&lt;0,"inexhaustible",(D4140-D3372))</f>
        <v/>
      </c>
      <c r="E4332" s="107">
        <f>IF(E2028&lt;0,"inexhaustible",(E4140-E3372))</f>
        <v/>
      </c>
      <c r="F4332" s="107">
        <f>IF(F2028&lt;0,"inexhaustible",(F4140-F3372))</f>
        <v/>
      </c>
    </row>
    <row r="4333">
      <c r="C4333" s="13" t="n">
        <v>114</v>
      </c>
      <c r="D4333" s="107">
        <f>IF(D2029&lt;0,"inexhaustible",(D4141-D3373))</f>
        <v/>
      </c>
      <c r="E4333" s="107">
        <f>IF(E2029&lt;0,"inexhaustible",(E4141-E3373))</f>
        <v/>
      </c>
      <c r="F4333" s="107">
        <f>IF(F2029&lt;0,"inexhaustible",(F4141-F3373))</f>
        <v/>
      </c>
    </row>
    <row r="4334">
      <c r="C4334" s="13" t="n">
        <v>115</v>
      </c>
      <c r="D4334" s="107">
        <f>IF(D2030&lt;0,"inexhaustible",(D4142-D3374))</f>
        <v/>
      </c>
      <c r="E4334" s="107">
        <f>IF(E2030&lt;0,"inexhaustible",(E4142-E3374))</f>
        <v/>
      </c>
      <c r="F4334" s="107">
        <f>IF(F2030&lt;0,"inexhaustible",(F4142-F3374))</f>
        <v/>
      </c>
    </row>
    <row r="4335">
      <c r="C4335" s="13" t="n">
        <v>116</v>
      </c>
      <c r="D4335" s="107">
        <f>IF(D2031&lt;0,"inexhaustible",(D4143-D3375))</f>
        <v/>
      </c>
      <c r="E4335" s="107">
        <f>IF(E2031&lt;0,"inexhaustible",(E4143-E3375))</f>
        <v/>
      </c>
      <c r="F4335" s="107">
        <f>IF(F2031&lt;0,"inexhaustible",(F4143-F3375))</f>
        <v/>
      </c>
    </row>
    <row r="4336">
      <c r="C4336" s="13" t="n">
        <v>117</v>
      </c>
      <c r="D4336" s="107">
        <f>IF(D2032&lt;0,"inexhaustible",(D4144-D3376))</f>
        <v/>
      </c>
      <c r="E4336" s="107">
        <f>IF(E2032&lt;0,"inexhaustible",(E4144-E3376))</f>
        <v/>
      </c>
      <c r="F4336" s="107">
        <f>IF(F2032&lt;0,"inexhaustible",(F4144-F3376))</f>
        <v/>
      </c>
    </row>
    <row r="4337">
      <c r="C4337" s="13" t="n">
        <v>118</v>
      </c>
      <c r="D4337" s="107">
        <f>IF(D2033&lt;0,"inexhaustible",(D4145-D3377))</f>
        <v/>
      </c>
      <c r="E4337" s="107">
        <f>IF(E2033&lt;0,"inexhaustible",(E4145-E3377))</f>
        <v/>
      </c>
      <c r="F4337" s="107">
        <f>IF(F2033&lt;0,"inexhaustible",(F4145-F3377))</f>
        <v/>
      </c>
    </row>
    <row r="4338">
      <c r="C4338" s="13" t="n">
        <v>119</v>
      </c>
      <c r="D4338" s="107">
        <f>IF(D2034&lt;0,"inexhaustible",(D4146-D3378))</f>
        <v/>
      </c>
      <c r="E4338" s="107">
        <f>IF(E2034&lt;0,"inexhaustible",(E4146-E3378))</f>
        <v/>
      </c>
      <c r="F4338" s="107">
        <f>IF(F2034&lt;0,"inexhaustible",(F4146-F3378))</f>
        <v/>
      </c>
    </row>
    <row r="4339">
      <c r="C4339" s="13" t="n">
        <v>120</v>
      </c>
      <c r="D4339" s="107">
        <f>IF(D2035&lt;0,"inexhaustible",(D4147-D3379))</f>
        <v/>
      </c>
      <c r="E4339" s="107">
        <f>IF(E2035&lt;0,"inexhaustible",(E4147-E3379))</f>
        <v/>
      </c>
      <c r="F4339" s="107">
        <f>IF(F2035&lt;0,"inexhaustible",(F4147-F3379))</f>
        <v/>
      </c>
    </row>
    <row r="4340">
      <c r="C4340" s="13" t="n">
        <v>121</v>
      </c>
      <c r="D4340" s="107">
        <f>IF(D2036&lt;0,"inexhaustible",(D4148-D3380))</f>
        <v/>
      </c>
      <c r="E4340" s="107">
        <f>IF(E2036&lt;0,"inexhaustible",(E4148-E3380))</f>
        <v/>
      </c>
      <c r="F4340" s="107">
        <f>IF(F2036&lt;0,"inexhaustible",(F4148-F3380))</f>
        <v/>
      </c>
    </row>
    <row r="4341">
      <c r="C4341" s="13" t="n">
        <v>122</v>
      </c>
      <c r="D4341" s="107">
        <f>IF(D2037&lt;0,"inexhaustible",(D4149-D3381))</f>
        <v/>
      </c>
      <c r="E4341" s="107">
        <f>IF(E2037&lt;0,"inexhaustible",(E4149-E3381))</f>
        <v/>
      </c>
      <c r="F4341" s="107">
        <f>IF(F2037&lt;0,"inexhaustible",(F4149-F3381))</f>
        <v/>
      </c>
    </row>
    <row r="4342">
      <c r="C4342" s="13" t="n">
        <v>123</v>
      </c>
      <c r="D4342" s="107">
        <f>IF(D2038&lt;0,"inexhaustible",(D4150-D3382))</f>
        <v/>
      </c>
      <c r="E4342" s="107">
        <f>IF(E2038&lt;0,"inexhaustible",(E4150-E3382))</f>
        <v/>
      </c>
      <c r="F4342" s="107">
        <f>IF(F2038&lt;0,"inexhaustible",(F4150-F3382))</f>
        <v/>
      </c>
    </row>
    <row r="4343">
      <c r="C4343" s="13" t="n">
        <v>124</v>
      </c>
      <c r="D4343" s="107">
        <f>IF(D2039&lt;0,"inexhaustible",(D4151-D3383))</f>
        <v/>
      </c>
      <c r="E4343" s="107">
        <f>IF(E2039&lt;0,"inexhaustible",(E4151-E3383))</f>
        <v/>
      </c>
      <c r="F4343" s="107">
        <f>IF(F2039&lt;0,"inexhaustible",(F4151-F3383))</f>
        <v/>
      </c>
    </row>
    <row r="4344">
      <c r="C4344" s="13" t="n">
        <v>125</v>
      </c>
      <c r="D4344" s="107">
        <f>IF(D2040&lt;0,"inexhaustible",(D4152-D3384))</f>
        <v/>
      </c>
      <c r="E4344" s="107">
        <f>IF(E2040&lt;0,"inexhaustible",(E4152-E3384))</f>
        <v/>
      </c>
      <c r="F4344" s="107">
        <f>IF(F2040&lt;0,"inexhaustible",(F4152-F3384))</f>
        <v/>
      </c>
    </row>
    <row r="4345">
      <c r="C4345" s="13" t="n">
        <v>126</v>
      </c>
      <c r="D4345" s="107">
        <f>IF(D2041&lt;0,"inexhaustible",(D4153-D3385))</f>
        <v/>
      </c>
      <c r="E4345" s="107">
        <f>IF(E2041&lt;0,"inexhaustible",(E4153-E3385))</f>
        <v/>
      </c>
      <c r="F4345" s="107">
        <f>IF(F2041&lt;0,"inexhaustible",(F4153-F3385))</f>
        <v/>
      </c>
    </row>
    <row r="4346">
      <c r="C4346" s="13" t="n">
        <v>127</v>
      </c>
      <c r="D4346" s="107">
        <f>IF(D2042&lt;0,"inexhaustible",(D4154-D3386))</f>
        <v/>
      </c>
      <c r="E4346" s="107">
        <f>IF(E2042&lt;0,"inexhaustible",(E4154-E3386))</f>
        <v/>
      </c>
      <c r="F4346" s="107">
        <f>IF(F2042&lt;0,"inexhaustible",(F4154-F3386))</f>
        <v/>
      </c>
      <c r="I4346" s="18" t="n"/>
    </row>
    <row r="4347">
      <c r="C4347" s="13" t="n">
        <v>128</v>
      </c>
      <c r="D4347" s="107">
        <f>IF(D2043&lt;0,"inexhaustible",(D4155-D3387))</f>
        <v/>
      </c>
      <c r="E4347" s="107">
        <f>IF(E2043&lt;0,"inexhaustible",(E4155-E3387))</f>
        <v/>
      </c>
      <c r="F4347" s="107">
        <f>IF(F2043&lt;0,"inexhaustible",(F4155-F3387))</f>
        <v/>
      </c>
      <c r="I4347" s="18" t="n"/>
    </row>
    <row r="4348">
      <c r="C4348" s="13" t="n">
        <v>129</v>
      </c>
      <c r="D4348" s="107">
        <f>IF(D2044&lt;0,"inexhaustible",(D4156-D3388))</f>
        <v/>
      </c>
      <c r="E4348" s="107">
        <f>IF(E2044&lt;0,"inexhaustible",(E4156-E3388))</f>
        <v/>
      </c>
      <c r="F4348" s="107">
        <f>IF(F2044&lt;0,"inexhaustible",(F4156-F3388))</f>
        <v/>
      </c>
      <c r="I4348" s="18" t="n"/>
    </row>
    <row r="4349">
      <c r="C4349" s="13" t="n">
        <v>130</v>
      </c>
      <c r="D4349" s="107">
        <f>IF(D2045&lt;0,"inexhaustible",(D4157-D3389))</f>
        <v/>
      </c>
      <c r="E4349" s="107">
        <f>IF(E2045&lt;0,"inexhaustible",(E4157-E3389))</f>
        <v/>
      </c>
      <c r="F4349" s="107">
        <f>IF(F2045&lt;0,"inexhaustible",(F4157-F3389))</f>
        <v/>
      </c>
      <c r="I4349" s="18" t="n"/>
      <c r="K4349" s="107" t="n"/>
    </row>
    <row r="4350">
      <c r="C4350" s="13" t="n">
        <v>131</v>
      </c>
      <c r="D4350" s="107">
        <f>IF(D2046&lt;0,"inexhaustible",(D4158-D3390))</f>
        <v/>
      </c>
      <c r="E4350" s="107">
        <f>IF(E2046&lt;0,"inexhaustible",(E4158-E3390))</f>
        <v/>
      </c>
      <c r="F4350" s="107">
        <f>IF(F2046&lt;0,"inexhaustible",(F4158-F3390))</f>
        <v/>
      </c>
      <c r="I4350" s="18" t="n"/>
      <c r="J4350" s="18" t="n"/>
      <c r="K4350" s="18" t="n"/>
    </row>
    <row r="4351">
      <c r="C4351" s="13" t="n">
        <v>132</v>
      </c>
      <c r="D4351" s="107">
        <f>IF(D2047&lt;0,"inexhaustible",(D4159-D3391))</f>
        <v/>
      </c>
      <c r="E4351" s="107">
        <f>IF(E2047&lt;0,"inexhaustible",(E4159-E3391))</f>
        <v/>
      </c>
      <c r="F4351" s="107">
        <f>IF(F2047&lt;0,"inexhaustible",(F4159-F3391))</f>
        <v/>
      </c>
      <c r="I4351" s="18" t="n"/>
      <c r="J4351" s="18" t="n"/>
      <c r="K4351" s="18" t="n"/>
    </row>
    <row r="4352">
      <c r="C4352" s="13" t="n">
        <v>133</v>
      </c>
      <c r="D4352" s="107">
        <f>IF(D2048&lt;0,"inexhaustible",(D4160-D3392))</f>
        <v/>
      </c>
      <c r="E4352" s="107">
        <f>IF(E2048&lt;0,"inexhaustible",(E4160-E3392))</f>
        <v/>
      </c>
      <c r="F4352" s="107">
        <f>IF(F2048&lt;0,"inexhaustible",(F4160-F3392))</f>
        <v/>
      </c>
      <c r="I4352" s="18" t="n"/>
    </row>
    <row r="4353">
      <c r="C4353" s="13" t="n">
        <v>134</v>
      </c>
      <c r="D4353" s="107">
        <f>IF(D2049&lt;0,"inexhaustible",(D4161-D3393))</f>
        <v/>
      </c>
      <c r="E4353" s="107">
        <f>IF(E2049&lt;0,"inexhaustible",(E4161-E3393))</f>
        <v/>
      </c>
      <c r="F4353" s="107">
        <f>IF(F2049&lt;0,"inexhaustible",(F4161-F3393))</f>
        <v/>
      </c>
      <c r="I4353" s="18" t="n"/>
    </row>
    <row r="4354">
      <c r="C4354" s="13" t="n">
        <v>135</v>
      </c>
      <c r="D4354" s="107">
        <f>IF(D2050&lt;0,"inexhaustible",(D4162-D3394))</f>
        <v/>
      </c>
      <c r="E4354" s="107">
        <f>IF(E2050&lt;0,"inexhaustible",(E4162-E3394))</f>
        <v/>
      </c>
      <c r="F4354" s="107">
        <f>IF(F2050&lt;0,"inexhaustible",(F4162-F3394))</f>
        <v/>
      </c>
      <c r="I4354" s="18" t="n"/>
    </row>
    <row r="4355">
      <c r="C4355" s="13" t="n">
        <v>136</v>
      </c>
      <c r="D4355" s="107">
        <f>IF(D2051&lt;0,"inexhaustible",(D4163-D3395))</f>
        <v/>
      </c>
      <c r="E4355" s="107">
        <f>IF(E2051&lt;0,"inexhaustible",(E4163-E3395))</f>
        <v/>
      </c>
      <c r="F4355" s="107">
        <f>IF(F2051&lt;0,"inexhaustible",(F4163-F3395))</f>
        <v/>
      </c>
      <c r="I4355" s="18" t="n"/>
      <c r="K4355" s="107" t="n"/>
    </row>
    <row r="4356">
      <c r="C4356" s="13" t="n">
        <v>137</v>
      </c>
      <c r="D4356" s="107">
        <f>IF(D2052&lt;0,"inexhaustible",(D4164-D3396))</f>
        <v/>
      </c>
      <c r="E4356" s="107">
        <f>IF(E2052&lt;0,"inexhaustible",(E4164-E3396))</f>
        <v/>
      </c>
      <c r="F4356" s="107">
        <f>IF(F2052&lt;0,"inexhaustible",(F4164-F3396))</f>
        <v/>
      </c>
      <c r="I4356" s="18" t="n"/>
      <c r="J4356" s="18" t="n"/>
      <c r="K4356" s="18" t="n"/>
    </row>
    <row r="4357">
      <c r="C4357" s="13" t="n">
        <v>138</v>
      </c>
      <c r="D4357" s="107">
        <f>IF(D2053&lt;0,"inexhaustible",(D4165-D3397))</f>
        <v/>
      </c>
      <c r="E4357" s="107">
        <f>IF(E2053&lt;0,"inexhaustible",(E4165-E3397))</f>
        <v/>
      </c>
      <c r="F4357" s="107">
        <f>IF(F2053&lt;0,"inexhaustible",(F4165-F3397))</f>
        <v/>
      </c>
      <c r="I4357" s="18" t="n"/>
      <c r="J4357" s="18" t="n"/>
      <c r="K4357" s="18" t="n"/>
    </row>
    <row r="4358">
      <c r="C4358" s="13" t="n">
        <v>139</v>
      </c>
      <c r="D4358" s="107">
        <f>IF(D2054&lt;0,"inexhaustible",(D4166-D3398))</f>
        <v/>
      </c>
      <c r="E4358" s="107">
        <f>IF(E2054&lt;0,"inexhaustible",(E4166-E3398))</f>
        <v/>
      </c>
      <c r="F4358" s="107">
        <f>IF(F2054&lt;0,"inexhaustible",(F4166-F3398))</f>
        <v/>
      </c>
    </row>
    <row r="4359">
      <c r="C4359" s="13" t="n">
        <v>140</v>
      </c>
      <c r="D4359" s="107">
        <f>IF(D2055&lt;0,"inexhaustible",(D4167-D3399))</f>
        <v/>
      </c>
      <c r="E4359" s="107">
        <f>IF(E2055&lt;0,"inexhaustible",(E4167-E3399))</f>
        <v/>
      </c>
      <c r="F4359" s="107">
        <f>IF(F2055&lt;0,"inexhaustible",(F4167-F3399))</f>
        <v/>
      </c>
    </row>
    <row r="4360">
      <c r="C4360" s="13" t="n">
        <v>141</v>
      </c>
      <c r="D4360" s="107">
        <f>IF(D2056&lt;0,"inexhaustible",(D4168-D3400))</f>
        <v/>
      </c>
      <c r="E4360" s="107">
        <f>IF(E2056&lt;0,"inexhaustible",(E4168-E3400))</f>
        <v/>
      </c>
      <c r="F4360" s="107">
        <f>IF(F2056&lt;0,"inexhaustible",(F4168-F3400))</f>
        <v/>
      </c>
    </row>
    <row r="4361">
      <c r="C4361" s="13" t="n">
        <v>142</v>
      </c>
      <c r="D4361" s="107">
        <f>IF(D2057&lt;0,"inexhaustible",(D4169-D3401))</f>
        <v/>
      </c>
      <c r="E4361" s="107">
        <f>IF(E2057&lt;0,"inexhaustible",(E4169-E3401))</f>
        <v/>
      </c>
      <c r="F4361" s="107">
        <f>IF(F2057&lt;0,"inexhaustible",(F4169-F3401))</f>
        <v/>
      </c>
    </row>
    <row r="4362">
      <c r="C4362" s="13" t="n">
        <v>143</v>
      </c>
      <c r="D4362" s="107">
        <f>IF(D2058&lt;0,"inexhaustible",(D4170-D3402))</f>
        <v/>
      </c>
      <c r="E4362" s="107">
        <f>IF(E2058&lt;0,"inexhaustible",(E4170-E3402))</f>
        <v/>
      </c>
      <c r="F4362" s="107">
        <f>IF(F2058&lt;0,"inexhaustible",(F4170-F3402))</f>
        <v/>
      </c>
    </row>
    <row r="4363">
      <c r="C4363" s="13" t="n">
        <v>144</v>
      </c>
      <c r="D4363" s="107">
        <f>IF(D2059&lt;0,"inexhaustible",(D4171-D3403))</f>
        <v/>
      </c>
      <c r="E4363" s="107">
        <f>IF(E2059&lt;0,"inexhaustible",(E4171-E3403))</f>
        <v/>
      </c>
      <c r="F4363" s="107">
        <f>IF(F2059&lt;0,"inexhaustible",(F4171-F3403))</f>
        <v/>
      </c>
    </row>
    <row r="4364">
      <c r="C4364" s="13" t="n">
        <v>145</v>
      </c>
      <c r="D4364" s="107">
        <f>IF(D2060&lt;0,"inexhaustible",(D4172-D3404))</f>
        <v/>
      </c>
      <c r="E4364" s="107">
        <f>IF(E2060&lt;0,"inexhaustible",(E4172-E3404))</f>
        <v/>
      </c>
      <c r="F4364" s="107">
        <f>IF(F2060&lt;0,"inexhaustible",(F4172-F3404))</f>
        <v/>
      </c>
    </row>
    <row r="4365">
      <c r="C4365" s="13" t="n">
        <v>146</v>
      </c>
      <c r="D4365" s="107">
        <f>IF(D2061&lt;0,"inexhaustible",(D4173-D3405))</f>
        <v/>
      </c>
      <c r="E4365" s="107">
        <f>IF(E2061&lt;0,"inexhaustible",(E4173-E3405))</f>
        <v/>
      </c>
      <c r="F4365" s="107">
        <f>IF(F2061&lt;0,"inexhaustible",(F4173-F3405))</f>
        <v/>
      </c>
    </row>
    <row r="4366">
      <c r="C4366" s="13" t="n">
        <v>147</v>
      </c>
      <c r="D4366" s="107">
        <f>IF(D2062&lt;0,"inexhaustible",(D4174-D3406))</f>
        <v/>
      </c>
      <c r="E4366" s="107">
        <f>IF(E2062&lt;0,"inexhaustible",(E4174-E3406))</f>
        <v/>
      </c>
      <c r="F4366" s="107">
        <f>IF(F2062&lt;0,"inexhaustible",(F4174-F3406))</f>
        <v/>
      </c>
    </row>
    <row r="4367">
      <c r="C4367" s="13" t="n">
        <v>148</v>
      </c>
      <c r="D4367" s="107">
        <f>IF(D2063&lt;0,"inexhaustible",(D4175-D3407))</f>
        <v/>
      </c>
      <c r="E4367" s="107">
        <f>IF(E2063&lt;0,"inexhaustible",(E4175-E3407))</f>
        <v/>
      </c>
      <c r="F4367" s="107">
        <f>IF(F2063&lt;0,"inexhaustible",(F4175-F3407))</f>
        <v/>
      </c>
    </row>
    <row r="4368">
      <c r="C4368" s="13" t="n">
        <v>149</v>
      </c>
      <c r="D4368" s="107">
        <f>IF(D2064&lt;0,"inexhaustible",(D4176-D3408))</f>
        <v/>
      </c>
      <c r="E4368" s="107">
        <f>IF(E2064&lt;0,"inexhaustible",(E4176-E3408))</f>
        <v/>
      </c>
      <c r="F4368" s="107">
        <f>IF(F2064&lt;0,"inexhaustible",(F4176-F3408))</f>
        <v/>
      </c>
    </row>
    <row r="4369">
      <c r="C4369" s="13" t="n">
        <v>150</v>
      </c>
      <c r="D4369" s="107">
        <f>IF(D2065&lt;0,"inexhaustible",(D4177-D3409))</f>
        <v/>
      </c>
      <c r="E4369" s="107">
        <f>IF(E2065&lt;0,"inexhaustible",(E4177-E3409))</f>
        <v/>
      </c>
      <c r="F4369" s="107">
        <f>IF(F2065&lt;0,"inexhaustible",(F4177-F3409))</f>
        <v/>
      </c>
    </row>
    <row r="4370">
      <c r="C4370" s="13" t="n">
        <v>151</v>
      </c>
      <c r="D4370" s="107">
        <f>IF(D2066&lt;0,"inexhaustible",(D4178-D3410))</f>
        <v/>
      </c>
      <c r="E4370" s="107">
        <f>IF(E2066&lt;0,"inexhaustible",(E4178-E3410))</f>
        <v/>
      </c>
      <c r="F4370" s="107">
        <f>IF(F2066&lt;0,"inexhaustible",(F4178-F3410))</f>
        <v/>
      </c>
    </row>
    <row r="4371">
      <c r="C4371" s="13" t="n">
        <v>152</v>
      </c>
      <c r="D4371" s="107">
        <f>IF(D2067&lt;0,"inexhaustible",(D4179-D3411))</f>
        <v/>
      </c>
      <c r="E4371" s="107">
        <f>IF(E2067&lt;0,"inexhaustible",(E4179-E3411))</f>
        <v/>
      </c>
      <c r="F4371" s="107">
        <f>IF(F2067&lt;0,"inexhaustible",(F4179-F3411))</f>
        <v/>
      </c>
    </row>
    <row r="4372">
      <c r="C4372" s="13" t="n">
        <v>153</v>
      </c>
      <c r="D4372" s="107">
        <f>IF(D2068&lt;0,"inexhaustible",(D4180-D3412))</f>
        <v/>
      </c>
      <c r="E4372" s="107">
        <f>IF(E2068&lt;0,"inexhaustible",(E4180-E3412))</f>
        <v/>
      </c>
      <c r="F4372" s="107">
        <f>IF(F2068&lt;0,"inexhaustible",(F4180-F3412))</f>
        <v/>
      </c>
    </row>
    <row r="4373">
      <c r="C4373" s="13" t="n">
        <v>154</v>
      </c>
      <c r="D4373" s="107">
        <f>IF(D2069&lt;0,"inexhaustible",(D4181-D3413))</f>
        <v/>
      </c>
      <c r="E4373" s="107">
        <f>IF(E2069&lt;0,"inexhaustible",(E4181-E3413))</f>
        <v/>
      </c>
      <c r="F4373" s="107">
        <f>IF(F2069&lt;0,"inexhaustible",(F4181-F3413))</f>
        <v/>
      </c>
    </row>
    <row r="4374">
      <c r="C4374" s="13" t="n">
        <v>155</v>
      </c>
      <c r="D4374" s="107">
        <f>IF(D2070&lt;0,"inexhaustible",(D4182-D3414))</f>
        <v/>
      </c>
      <c r="E4374" s="107">
        <f>IF(E2070&lt;0,"inexhaustible",(E4182-E3414))</f>
        <v/>
      </c>
      <c r="F4374" s="107">
        <f>IF(F2070&lt;0,"inexhaustible",(F4182-F3414))</f>
        <v/>
      </c>
    </row>
    <row r="4375">
      <c r="C4375" s="13" t="n">
        <v>156</v>
      </c>
      <c r="D4375" s="107">
        <f>IF(D2071&lt;0,"inexhaustible",(D4183-D3415))</f>
        <v/>
      </c>
      <c r="E4375" s="107">
        <f>IF(E2071&lt;0,"inexhaustible",(E4183-E3415))</f>
        <v/>
      </c>
      <c r="F4375" s="107">
        <f>IF(F2071&lt;0,"inexhaustible",(F4183-F3415))</f>
        <v/>
      </c>
    </row>
    <row r="4376">
      <c r="C4376" s="13" t="n">
        <v>157</v>
      </c>
      <c r="D4376" s="107">
        <f>IF(D2072&lt;0,"inexhaustible",(D4184-D3416))</f>
        <v/>
      </c>
      <c r="E4376" s="107">
        <f>IF(E2072&lt;0,"inexhaustible",(E4184-E3416))</f>
        <v/>
      </c>
      <c r="F4376" s="107">
        <f>IF(F2072&lt;0,"inexhaustible",(F4184-F3416))</f>
        <v/>
      </c>
    </row>
    <row r="4377">
      <c r="C4377" s="13" t="n">
        <v>158</v>
      </c>
      <c r="D4377" s="107">
        <f>IF(D2073&lt;0,"inexhaustible",(D4185-D3417))</f>
        <v/>
      </c>
      <c r="E4377" s="107">
        <f>IF(E2073&lt;0,"inexhaustible",(E4185-E3417))</f>
        <v/>
      </c>
      <c r="F4377" s="107">
        <f>IF(F2073&lt;0,"inexhaustible",(F4185-F3417))</f>
        <v/>
      </c>
    </row>
    <row r="4378">
      <c r="C4378" s="13" t="n">
        <v>159</v>
      </c>
      <c r="D4378" s="107">
        <f>IF(D2074&lt;0,"inexhaustible",(D4186-D3418))</f>
        <v/>
      </c>
      <c r="E4378" s="107">
        <f>IF(E2074&lt;0,"inexhaustible",(E4186-E3418))</f>
        <v/>
      </c>
      <c r="F4378" s="107">
        <f>IF(F2074&lt;0,"inexhaustible",(F4186-F3418))</f>
        <v/>
      </c>
    </row>
    <row r="4379">
      <c r="C4379" s="13" t="n">
        <v>160</v>
      </c>
      <c r="D4379" s="107">
        <f>IF(D2075&lt;0,"inexhaustible",(D4187-D3419))</f>
        <v/>
      </c>
      <c r="E4379" s="107">
        <f>IF(E2075&lt;0,"inexhaustible",(E4187-E3419))</f>
        <v/>
      </c>
      <c r="F4379" s="107">
        <f>IF(F2075&lt;0,"inexhaustible",(F4187-F3419))</f>
        <v/>
      </c>
    </row>
    <row r="4380">
      <c r="C4380" s="13" t="n">
        <v>161</v>
      </c>
      <c r="D4380" s="107">
        <f>IF(D2076&lt;0,"inexhaustible",(D4188-D3420))</f>
        <v/>
      </c>
      <c r="E4380" s="107">
        <f>IF(E2076&lt;0,"inexhaustible",(E4188-E3420))</f>
        <v/>
      </c>
      <c r="F4380" s="107">
        <f>IF(F2076&lt;0,"inexhaustible",(F4188-F3420))</f>
        <v/>
      </c>
    </row>
    <row r="4381">
      <c r="C4381" s="13" t="n">
        <v>162</v>
      </c>
      <c r="D4381" s="107">
        <f>IF(D2077&lt;0,"inexhaustible",(D4189-D3421))</f>
        <v/>
      </c>
      <c r="E4381" s="107">
        <f>IF(E2077&lt;0,"inexhaustible",(E4189-E3421))</f>
        <v/>
      </c>
      <c r="F4381" s="107">
        <f>IF(F2077&lt;0,"inexhaustible",(F4189-F3421))</f>
        <v/>
      </c>
    </row>
    <row r="4382">
      <c r="C4382" s="13" t="n">
        <v>163</v>
      </c>
      <c r="D4382" s="107">
        <f>IF(D2078&lt;0,"inexhaustible",(D4190-D3422))</f>
        <v/>
      </c>
      <c r="E4382" s="107">
        <f>IF(E2078&lt;0,"inexhaustible",(E4190-E3422))</f>
        <v/>
      </c>
      <c r="F4382" s="107">
        <f>IF(F2078&lt;0,"inexhaustible",(F4190-F3422))</f>
        <v/>
      </c>
    </row>
    <row r="4383">
      <c r="C4383" s="13" t="n">
        <v>164</v>
      </c>
      <c r="D4383" s="107">
        <f>IF(D2079&lt;0,"inexhaustible",(D4191-D3423))</f>
        <v/>
      </c>
      <c r="E4383" s="107">
        <f>IF(E2079&lt;0,"inexhaustible",(E4191-E3423))</f>
        <v/>
      </c>
      <c r="F4383" s="107">
        <f>IF(F2079&lt;0,"inexhaustible",(F4191-F3423))</f>
        <v/>
      </c>
    </row>
    <row r="4384">
      <c r="C4384" s="13" t="n">
        <v>165</v>
      </c>
      <c r="D4384" s="107">
        <f>IF(D2080&lt;0,"inexhaustible",(D4192-D3424))</f>
        <v/>
      </c>
      <c r="E4384" s="107">
        <f>IF(E2080&lt;0,"inexhaustible",(E4192-E3424))</f>
        <v/>
      </c>
      <c r="F4384" s="107">
        <f>IF(F2080&lt;0,"inexhaustible",(F4192-F3424))</f>
        <v/>
      </c>
    </row>
    <row r="4385">
      <c r="C4385" s="13" t="n">
        <v>166</v>
      </c>
      <c r="D4385" s="107">
        <f>IF(D2081&lt;0,"inexhaustible",(D4193-D3425))</f>
        <v/>
      </c>
      <c r="E4385" s="107">
        <f>IF(E2081&lt;0,"inexhaustible",(E4193-E3425))</f>
        <v/>
      </c>
      <c r="F4385" s="107">
        <f>IF(F2081&lt;0,"inexhaustible",(F4193-F3425))</f>
        <v/>
      </c>
    </row>
    <row r="4386">
      <c r="C4386" s="13" t="n">
        <v>167</v>
      </c>
      <c r="D4386" s="107">
        <f>IF(D2082&lt;0,"inexhaustible",(D4194-D3426))</f>
        <v/>
      </c>
      <c r="E4386" s="107">
        <f>IF(E2082&lt;0,"inexhaustible",(E4194-E3426))</f>
        <v/>
      </c>
      <c r="F4386" s="107">
        <f>IF(F2082&lt;0,"inexhaustible",(F4194-F3426))</f>
        <v/>
      </c>
    </row>
    <row r="4387">
      <c r="C4387" s="13" t="n">
        <v>168</v>
      </c>
      <c r="D4387" s="107">
        <f>IF(D2083&lt;0,"inexhaustible",(D4195-D3427))</f>
        <v/>
      </c>
      <c r="E4387" s="107">
        <f>IF(E2083&lt;0,"inexhaustible",(E4195-E3427))</f>
        <v/>
      </c>
      <c r="F4387" s="107">
        <f>IF(F2083&lt;0,"inexhaustible",(F4195-F3427))</f>
        <v/>
      </c>
    </row>
    <row r="4388">
      <c r="C4388" s="13" t="n">
        <v>169</v>
      </c>
      <c r="D4388" s="107">
        <f>IF(D2084&lt;0,"inexhaustible",(D4196-D3428))</f>
        <v/>
      </c>
      <c r="E4388" s="107">
        <f>IF(E2084&lt;0,"inexhaustible",(E4196-E3428))</f>
        <v/>
      </c>
      <c r="F4388" s="107">
        <f>IF(F2084&lt;0,"inexhaustible",(F4196-F3428))</f>
        <v/>
      </c>
    </row>
    <row r="4389">
      <c r="C4389" s="13" t="n">
        <v>170</v>
      </c>
      <c r="D4389" s="107">
        <f>IF(D2085&lt;0,"inexhaustible",(D4197-D3429))</f>
        <v/>
      </c>
      <c r="E4389" s="107">
        <f>IF(E2085&lt;0,"inexhaustible",(E4197-E3429))</f>
        <v/>
      </c>
      <c r="F4389" s="107">
        <f>IF(F2085&lt;0,"inexhaustible",(F4197-F3429))</f>
        <v/>
      </c>
    </row>
    <row r="4390">
      <c r="C4390" s="13" t="n">
        <v>171</v>
      </c>
      <c r="D4390" s="107">
        <f>IF(D2086&lt;0,"inexhaustible",(D4198-D3430))</f>
        <v/>
      </c>
      <c r="E4390" s="107">
        <f>IF(E2086&lt;0,"inexhaustible",(E4198-E3430))</f>
        <v/>
      </c>
      <c r="F4390" s="107">
        <f>IF(F2086&lt;0,"inexhaustible",(F4198-F3430))</f>
        <v/>
      </c>
    </row>
    <row r="4391">
      <c r="C4391" s="13" t="n">
        <v>172</v>
      </c>
      <c r="D4391" s="107">
        <f>IF(D2087&lt;0,"inexhaustible",(D4199-D3431))</f>
        <v/>
      </c>
      <c r="E4391" s="107">
        <f>IF(E2087&lt;0,"inexhaustible",(E4199-E3431))</f>
        <v/>
      </c>
      <c r="F4391" s="107">
        <f>IF(F2087&lt;0,"inexhaustible",(F4199-F3431))</f>
        <v/>
      </c>
    </row>
    <row r="4392">
      <c r="C4392" s="13" t="n">
        <v>173</v>
      </c>
      <c r="D4392" s="107">
        <f>IF(D2088&lt;0,"inexhaustible",(D4200-D3432))</f>
        <v/>
      </c>
      <c r="E4392" s="107">
        <f>IF(E2088&lt;0,"inexhaustible",(E4200-E3432))</f>
        <v/>
      </c>
      <c r="F4392" s="107">
        <f>IF(F2088&lt;0,"inexhaustible",(F4200-F3432))</f>
        <v/>
      </c>
    </row>
    <row r="4393">
      <c r="C4393" s="13" t="n">
        <v>174</v>
      </c>
      <c r="D4393" s="107">
        <f>IF(D2089&lt;0,"inexhaustible",(D4201-D3433))</f>
        <v/>
      </c>
      <c r="E4393" s="107">
        <f>IF(E2089&lt;0,"inexhaustible",(E4201-E3433))</f>
        <v/>
      </c>
      <c r="F4393" s="107">
        <f>IF(F2089&lt;0,"inexhaustible",(F4201-F3433))</f>
        <v/>
      </c>
    </row>
    <row r="4394">
      <c r="C4394" s="13" t="n">
        <v>175</v>
      </c>
      <c r="D4394" s="107">
        <f>IF(D2090&lt;0,"inexhaustible",(D4202-D3434))</f>
        <v/>
      </c>
      <c r="E4394" s="107">
        <f>IF(E2090&lt;0,"inexhaustible",(E4202-E3434))</f>
        <v/>
      </c>
      <c r="F4394" s="107">
        <f>IF(F2090&lt;0,"inexhaustible",(F4202-F3434))</f>
        <v/>
      </c>
    </row>
    <row r="4395">
      <c r="C4395" s="13" t="n">
        <v>176</v>
      </c>
      <c r="D4395" s="107">
        <f>IF(D2091&lt;0,"inexhaustible",(D4203-D3435))</f>
        <v/>
      </c>
      <c r="E4395" s="107">
        <f>IF(E2091&lt;0,"inexhaustible",(E4203-E3435))</f>
        <v/>
      </c>
      <c r="F4395" s="107">
        <f>IF(F2091&lt;0,"inexhaustible",(F4203-F3435))</f>
        <v/>
      </c>
    </row>
    <row r="4396">
      <c r="C4396" s="13" t="n">
        <v>177</v>
      </c>
      <c r="D4396" s="107">
        <f>IF(D2092&lt;0,"inexhaustible",(D4204-D3436))</f>
        <v/>
      </c>
      <c r="E4396" s="107">
        <f>IF(E2092&lt;0,"inexhaustible",(E4204-E3436))</f>
        <v/>
      </c>
      <c r="F4396" s="107">
        <f>IF(F2092&lt;0,"inexhaustible",(F4204-F3436))</f>
        <v/>
      </c>
    </row>
    <row r="4397">
      <c r="C4397" s="13" t="n">
        <v>178</v>
      </c>
      <c r="D4397" s="107">
        <f>IF(D2093&lt;0,"inexhaustible",(D4205-D3437))</f>
        <v/>
      </c>
      <c r="E4397" s="107">
        <f>IF(E2093&lt;0,"inexhaustible",(E4205-E3437))</f>
        <v/>
      </c>
      <c r="F4397" s="107">
        <f>IF(F2093&lt;0,"inexhaustible",(F4205-F3437))</f>
        <v/>
      </c>
    </row>
    <row r="4398">
      <c r="C4398" s="13" t="n">
        <v>179</v>
      </c>
      <c r="D4398" s="107">
        <f>IF(D2094&lt;0,"inexhaustible",(D4206-D3438))</f>
        <v/>
      </c>
      <c r="E4398" s="107">
        <f>IF(E2094&lt;0,"inexhaustible",(E4206-E3438))</f>
        <v/>
      </c>
      <c r="F4398" s="107">
        <f>IF(F2094&lt;0,"inexhaustible",(F4206-F3438))</f>
        <v/>
      </c>
    </row>
    <row r="4399">
      <c r="C4399" s="13" t="n">
        <v>180</v>
      </c>
      <c r="D4399" s="107">
        <f>IF(D2095&lt;0,"inexhaustible",(D4207-D3439))</f>
        <v/>
      </c>
      <c r="E4399" s="107">
        <f>IF(E2095&lt;0,"inexhaustible",(E4207-E3439))</f>
        <v/>
      </c>
      <c r="F4399" s="107">
        <f>IF(F2095&lt;0,"inexhaustible",(F4207-F3439))</f>
        <v/>
      </c>
    </row>
    <row r="4400">
      <c r="C4400" s="13" t="n">
        <v>181</v>
      </c>
      <c r="D4400" s="107">
        <f>IF(D2096&lt;0,"inexhaustible",(D4208-D3440))</f>
        <v/>
      </c>
      <c r="E4400" s="107">
        <f>IF(E2096&lt;0,"inexhaustible",(E4208-E3440))</f>
        <v/>
      </c>
      <c r="F4400" s="107">
        <f>IF(F2096&lt;0,"inexhaustible",(F4208-F3440))</f>
        <v/>
      </c>
    </row>
    <row r="4401">
      <c r="C4401" s="13" t="n">
        <v>182</v>
      </c>
      <c r="D4401" s="107">
        <f>IF(D2097&lt;0,"inexhaustible",(D4209-D3441))</f>
        <v/>
      </c>
      <c r="E4401" s="107">
        <f>IF(E2097&lt;0,"inexhaustible",(E4209-E3441))</f>
        <v/>
      </c>
      <c r="F4401" s="107">
        <f>IF(F2097&lt;0,"inexhaustible",(F4209-F3441))</f>
        <v/>
      </c>
    </row>
    <row r="4402">
      <c r="C4402" s="13" t="n">
        <v>183</v>
      </c>
      <c r="D4402" s="107">
        <f>IF(D2098&lt;0,"inexhaustible",(D4210-D3442))</f>
        <v/>
      </c>
      <c r="E4402" s="107">
        <f>IF(E2098&lt;0,"inexhaustible",(E4210-E3442))</f>
        <v/>
      </c>
      <c r="F4402" s="107">
        <f>IF(F2098&lt;0,"inexhaustible",(F4210-F3442))</f>
        <v/>
      </c>
    </row>
    <row r="4403">
      <c r="C4403" s="13" t="n">
        <v>184</v>
      </c>
      <c r="D4403" s="107">
        <f>IF(D2099&lt;0,"inexhaustible",(D4211-D3443))</f>
        <v/>
      </c>
      <c r="E4403" s="107">
        <f>IF(E2099&lt;0,"inexhaustible",(E4211-E3443))</f>
        <v/>
      </c>
      <c r="F4403" s="107">
        <f>IF(F2099&lt;0,"inexhaustible",(F4211-F3443))</f>
        <v/>
      </c>
    </row>
    <row r="4404">
      <c r="C4404" s="13" t="n">
        <v>185</v>
      </c>
      <c r="D4404" s="107">
        <f>IF(D2100&lt;0,"inexhaustible",(D4212-D3444))</f>
        <v/>
      </c>
      <c r="E4404" s="107">
        <f>IF(E2100&lt;0,"inexhaustible",(E4212-E3444))</f>
        <v/>
      </c>
      <c r="F4404" s="107">
        <f>IF(F2100&lt;0,"inexhaustible",(F4212-F3444))</f>
        <v/>
      </c>
    </row>
    <row r="4405">
      <c r="C4405" s="13" t="n">
        <v>186</v>
      </c>
      <c r="D4405" s="107">
        <f>IF(D2101&lt;0,"inexhaustible",(D4213-D3445))</f>
        <v/>
      </c>
      <c r="E4405" s="107">
        <f>IF(E2101&lt;0,"inexhaustible",(E4213-E3445))</f>
        <v/>
      </c>
      <c r="F4405" s="107">
        <f>IF(F2101&lt;0,"inexhaustible",(F4213-F3445))</f>
        <v/>
      </c>
    </row>
    <row r="4406">
      <c r="C4406" s="13" t="n">
        <v>187</v>
      </c>
      <c r="D4406" s="107">
        <f>IF(D2102&lt;0,"inexhaustible",(D4214-D3446))</f>
        <v/>
      </c>
      <c r="E4406" s="107">
        <f>IF(E2102&lt;0,"inexhaustible",(E4214-E3446))</f>
        <v/>
      </c>
      <c r="F4406" s="107">
        <f>IF(F2102&lt;0,"inexhaustible",(F4214-F3446))</f>
        <v/>
      </c>
    </row>
    <row r="4407">
      <c r="C4407" s="13" t="n">
        <v>188</v>
      </c>
      <c r="D4407" s="107">
        <f>IF(D2103&lt;0,"inexhaustible",(D4215-D3447))</f>
        <v/>
      </c>
      <c r="E4407" s="107">
        <f>IF(E2103&lt;0,"inexhaustible",(E4215-E3447))</f>
        <v/>
      </c>
      <c r="F4407" s="107">
        <f>IF(F2103&lt;0,"inexhaustible",(F4215-F3447))</f>
        <v/>
      </c>
    </row>
    <row r="4408">
      <c r="C4408" s="13" t="n">
        <v>189</v>
      </c>
      <c r="D4408" s="107">
        <f>IF(D2104&lt;0,"inexhaustible",(D4216-D3448))</f>
        <v/>
      </c>
      <c r="E4408" s="107">
        <f>IF(E2104&lt;0,"inexhaustible",(E4216-E3448))</f>
        <v/>
      </c>
      <c r="F4408" s="107">
        <f>IF(F2104&lt;0,"inexhaustible",(F4216-F3448))</f>
        <v/>
      </c>
    </row>
    <row r="4409">
      <c r="C4409" s="13" t="n">
        <v>190</v>
      </c>
      <c r="D4409" s="107">
        <f>IF(D2105&lt;0,"inexhaustible",(D4217-D3449))</f>
        <v/>
      </c>
      <c r="E4409" s="107">
        <f>IF(E2105&lt;0,"inexhaustible",(E4217-E3449))</f>
        <v/>
      </c>
      <c r="F4409" s="107">
        <f>IF(F2105&lt;0,"inexhaustible",(F4217-F3449))</f>
        <v/>
      </c>
    </row>
    <row r="4410">
      <c r="C4410" s="13" t="n">
        <v>191</v>
      </c>
      <c r="D4410" s="107">
        <f>IF(D2106&lt;0,"inexhaustible",(D4218-D3450))</f>
        <v/>
      </c>
      <c r="E4410" s="107">
        <f>IF(E2106&lt;0,"inexhaustible",(E4218-E3450))</f>
        <v/>
      </c>
      <c r="F4410" s="107">
        <f>IF(F2106&lt;0,"inexhaustible",(F4218-F3450))</f>
        <v/>
      </c>
    </row>
    <row r="4411">
      <c r="C4411" s="13" t="n">
        <v>192</v>
      </c>
      <c r="D4411" s="107">
        <f>IF(D2107&lt;0,"inexhaustible",(D4219-D3451))</f>
        <v/>
      </c>
      <c r="E4411" s="107">
        <f>IF(E2107&lt;0,"inexhaustible",(E4219-E3451))</f>
        <v/>
      </c>
      <c r="F4411" s="107">
        <f>IF(F2107&lt;0,"inexhaustible",(F4219-F3451))</f>
        <v/>
      </c>
    </row>
    <row r="4412">
      <c r="C4412" s="13" t="n">
        <v>193</v>
      </c>
      <c r="D4412" s="107">
        <f>IF(D2108&lt;0,"inexhaustible",(D4220-D3452))</f>
        <v/>
      </c>
      <c r="E4412" s="107">
        <f>IF(E2108&lt;0,"inexhaustible",(E4220-E3452))</f>
        <v/>
      </c>
      <c r="F4412" s="107">
        <f>IF(F2108&lt;0,"inexhaustible",(F4220-F3452))</f>
        <v/>
      </c>
    </row>
    <row r="4413">
      <c r="C4413" s="13" t="n">
        <v>194</v>
      </c>
      <c r="D4413" s="107">
        <f>IF(D2109&lt;0,"inexhaustible",(D4221-D3453))</f>
        <v/>
      </c>
      <c r="E4413" s="107">
        <f>IF(E2109&lt;0,"inexhaustible",(E4221-E3453))</f>
        <v/>
      </c>
      <c r="F4413" s="107">
        <f>IF(F2109&lt;0,"inexhaustible",(F4221-F3453))</f>
        <v/>
      </c>
    </row>
    <row r="4414">
      <c r="C4414" s="13" t="n">
        <v>195</v>
      </c>
      <c r="D4414" s="107">
        <f>IF(D2110&lt;0,"inexhaustible",(D4222-D3454))</f>
        <v/>
      </c>
      <c r="E4414" s="107">
        <f>IF(E2110&lt;0,"inexhaustible",(E4222-E3454))</f>
        <v/>
      </c>
      <c r="F4414" s="107">
        <f>IF(F2110&lt;0,"inexhaustible",(F4222-F3454))</f>
        <v/>
      </c>
    </row>
    <row r="4415">
      <c r="C4415" s="13" t="n">
        <v>196</v>
      </c>
      <c r="D4415" s="107">
        <f>IF(D2111&lt;0,"inexhaustible",(D4223-D3455))</f>
        <v/>
      </c>
      <c r="E4415" s="107">
        <f>IF(E2111&lt;0,"inexhaustible",(E4223-E3455))</f>
        <v/>
      </c>
      <c r="F4415" s="107">
        <f>IF(F2111&lt;0,"inexhaustible",(F4223-F3455))</f>
        <v/>
      </c>
    </row>
    <row r="4416">
      <c r="C4416" s="13" t="n">
        <v>197</v>
      </c>
      <c r="D4416" s="107">
        <f>IF(D2112&lt;0,"inexhaustible",(D4224-D3456))</f>
        <v/>
      </c>
      <c r="E4416" s="107">
        <f>IF(E2112&lt;0,"inexhaustible",(E4224-E3456))</f>
        <v/>
      </c>
      <c r="F4416" s="107">
        <f>IF(F2112&lt;0,"inexhaustible",(F4224-F3456))</f>
        <v/>
      </c>
    </row>
    <row r="4417">
      <c r="C4417" s="13" t="n">
        <v>198</v>
      </c>
      <c r="D4417" s="107">
        <f>IF(D2113&lt;0,"inexhaustible",(D4225-D3457))</f>
        <v/>
      </c>
      <c r="E4417" s="107">
        <f>IF(E2113&lt;0,"inexhaustible",(E4225-E3457))</f>
        <v/>
      </c>
      <c r="F4417" s="107">
        <f>IF(F2113&lt;0,"inexhaustible",(F4225-F3457))</f>
        <v/>
      </c>
    </row>
    <row r="4419">
      <c r="B4419" s="67" t="inlineStr">
        <is>
          <t>Results</t>
        </is>
      </c>
      <c r="C4419" s="71" t="inlineStr">
        <is>
          <t>bOmega4r</t>
        </is>
      </c>
      <c r="D4419" s="13" t="n">
        <v>22</v>
      </c>
      <c r="E4419" s="13" t="n">
        <v>23</v>
      </c>
      <c r="F4419" s="13" t="n">
        <v>24</v>
      </c>
    </row>
    <row r="4420">
      <c r="B4420" s="18" t="n"/>
      <c r="C4420" s="13" t="n">
        <v>9</v>
      </c>
      <c r="D4420" s="72" t="n">
        <v>1</v>
      </c>
      <c r="E4420" s="72" t="n">
        <v>1</v>
      </c>
      <c r="F4420" s="72" t="n">
        <v>0</v>
      </c>
    </row>
    <row r="4421">
      <c r="B4421" s="18" t="n"/>
      <c r="C4421" s="13" t="n">
        <v>10</v>
      </c>
      <c r="D4421" s="72" t="n">
        <v>0</v>
      </c>
      <c r="E4421" s="72" t="n">
        <v>0</v>
      </c>
      <c r="F4421" s="72" t="n">
        <v>0</v>
      </c>
    </row>
    <row r="4422">
      <c r="C4422" s="13" t="n">
        <v>11</v>
      </c>
      <c r="D4422" s="72" t="n">
        <v>0</v>
      </c>
      <c r="E4422" s="72" t="n">
        <v>0</v>
      </c>
      <c r="F4422" s="72" t="n">
        <v>0</v>
      </c>
    </row>
    <row r="4423">
      <c r="C4423" s="13" t="n">
        <v>12</v>
      </c>
      <c r="D4423" s="72" t="n">
        <v>0</v>
      </c>
      <c r="E4423" s="72" t="n">
        <v>1</v>
      </c>
      <c r="F4423" s="72" t="n">
        <v>0</v>
      </c>
    </row>
    <row r="4424">
      <c r="C4424" s="13" t="n">
        <v>13</v>
      </c>
      <c r="D4424" s="72" t="n">
        <v>0</v>
      </c>
      <c r="E4424" s="72" t="n">
        <v>1</v>
      </c>
      <c r="F4424" s="72" t="n">
        <v>0</v>
      </c>
    </row>
    <row r="4425">
      <c r="C4425" s="13" t="n">
        <v>14</v>
      </c>
      <c r="D4425" s="72" t="n">
        <v>1</v>
      </c>
      <c r="E4425" s="72" t="n">
        <v>0</v>
      </c>
      <c r="F4425" s="72" t="n">
        <v>0</v>
      </c>
    </row>
    <row r="4426">
      <c r="C4426" s="13" t="n">
        <v>15</v>
      </c>
      <c r="D4426" s="72" t="n">
        <v>1</v>
      </c>
      <c r="E4426" s="72" t="n">
        <v>0</v>
      </c>
      <c r="F4426" s="72" t="n">
        <v>0</v>
      </c>
    </row>
    <row r="4427">
      <c r="C4427" s="13" t="n">
        <v>16</v>
      </c>
      <c r="D4427" s="72" t="n">
        <v>0</v>
      </c>
      <c r="E4427" s="72" t="n">
        <v>0</v>
      </c>
      <c r="F4427" s="72" t="n">
        <v>1</v>
      </c>
    </row>
    <row r="4428">
      <c r="C4428" s="13" t="n">
        <v>17</v>
      </c>
      <c r="D4428" s="72" t="n">
        <v>1</v>
      </c>
      <c r="E4428" s="72" t="n">
        <v>0</v>
      </c>
      <c r="F4428" s="72" t="n">
        <v>1</v>
      </c>
    </row>
    <row r="4429">
      <c r="C4429" s="13" t="n">
        <v>18</v>
      </c>
      <c r="D4429" s="72" t="n">
        <v>0</v>
      </c>
      <c r="E4429" s="72" t="n">
        <v>1</v>
      </c>
      <c r="F4429" s="72" t="n">
        <v>0</v>
      </c>
    </row>
    <row r="4430">
      <c r="C4430" s="13" t="n">
        <v>19</v>
      </c>
      <c r="D4430" s="72" t="n">
        <v>0</v>
      </c>
      <c r="E4430" s="72" t="n">
        <v>0</v>
      </c>
      <c r="F4430" s="72" t="n">
        <v>1</v>
      </c>
    </row>
    <row r="4431">
      <c r="C4431" s="13" t="n">
        <v>20</v>
      </c>
      <c r="D4431" s="72" t="n">
        <v>0</v>
      </c>
      <c r="E4431" s="72" t="n">
        <v>0</v>
      </c>
      <c r="F4431" s="72" t="n">
        <v>0</v>
      </c>
    </row>
    <row r="4432">
      <c r="C4432" s="13" t="n">
        <v>21</v>
      </c>
      <c r="D4432" s="72" t="n">
        <v>1</v>
      </c>
      <c r="E4432" s="72" t="n">
        <v>0</v>
      </c>
      <c r="F4432" s="72" t="n">
        <v>1</v>
      </c>
    </row>
    <row r="4433">
      <c r="C4433" s="13" t="n">
        <v>22</v>
      </c>
      <c r="D4433" s="72" t="n">
        <v>1</v>
      </c>
      <c r="E4433" s="72" t="n">
        <v>0</v>
      </c>
      <c r="F4433" s="72" t="n">
        <v>1</v>
      </c>
    </row>
    <row r="4434">
      <c r="C4434" s="13" t="n">
        <v>23</v>
      </c>
      <c r="D4434" s="72" t="n">
        <v>0</v>
      </c>
      <c r="E4434" s="72" t="n">
        <v>1</v>
      </c>
      <c r="F4434" s="72" t="n">
        <v>0</v>
      </c>
    </row>
    <row r="4435">
      <c r="C4435" s="13" t="n">
        <v>24</v>
      </c>
      <c r="D4435" s="72" t="n">
        <v>0</v>
      </c>
      <c r="E4435" s="72" t="n">
        <v>1</v>
      </c>
      <c r="F4435" s="72" t="n">
        <v>1</v>
      </c>
    </row>
    <row r="4436">
      <c r="C4436" s="13" t="n">
        <v>25</v>
      </c>
      <c r="D4436" s="72" t="n">
        <v>0</v>
      </c>
      <c r="E4436" s="72" t="n">
        <v>0</v>
      </c>
      <c r="F4436" s="72" t="n">
        <v>0</v>
      </c>
    </row>
    <row r="4437">
      <c r="C4437" s="13" t="n">
        <v>26</v>
      </c>
      <c r="D4437" s="72" t="n">
        <v>0</v>
      </c>
      <c r="E4437" s="72" t="n">
        <v>1</v>
      </c>
      <c r="F4437" s="72" t="n">
        <v>1</v>
      </c>
    </row>
    <row r="4438">
      <c r="C4438" s="13" t="n">
        <v>27</v>
      </c>
      <c r="D4438" s="72" t="n">
        <v>1</v>
      </c>
      <c r="E4438" s="72" t="n">
        <v>0</v>
      </c>
      <c r="F4438" s="72" t="n">
        <v>0</v>
      </c>
    </row>
    <row r="4439">
      <c r="C4439" s="13" t="n">
        <v>28</v>
      </c>
      <c r="D4439" s="72" t="n">
        <v>1</v>
      </c>
      <c r="E4439" s="72" t="n">
        <v>1</v>
      </c>
      <c r="F4439" s="72" t="n">
        <v>1</v>
      </c>
    </row>
    <row r="4440">
      <c r="C4440" s="13" t="n">
        <v>29</v>
      </c>
      <c r="D4440" s="72" t="n">
        <v>1</v>
      </c>
      <c r="E4440" s="72" t="n">
        <v>0</v>
      </c>
      <c r="F4440" s="72" t="n">
        <v>0</v>
      </c>
    </row>
    <row r="4441">
      <c r="C4441" s="13" t="n">
        <v>30</v>
      </c>
      <c r="D4441" s="72" t="n">
        <v>1</v>
      </c>
      <c r="E4441" s="72" t="n">
        <v>0</v>
      </c>
      <c r="F4441" s="72" t="n">
        <v>1</v>
      </c>
    </row>
    <row r="4442">
      <c r="C4442" s="13" t="n">
        <v>31</v>
      </c>
      <c r="D4442" s="72" t="n">
        <v>1</v>
      </c>
      <c r="E4442" s="72" t="n">
        <v>0</v>
      </c>
      <c r="F4442" s="72" t="n">
        <v>1</v>
      </c>
    </row>
    <row r="4443">
      <c r="C4443" s="13" t="n">
        <v>32</v>
      </c>
      <c r="D4443" s="72" t="n">
        <v>0</v>
      </c>
      <c r="E4443" s="72" t="n">
        <v>1</v>
      </c>
      <c r="F4443" s="72" t="n">
        <v>1</v>
      </c>
    </row>
    <row r="4444">
      <c r="C4444" s="13" t="n">
        <v>33</v>
      </c>
      <c r="D4444" s="72" t="n">
        <v>0</v>
      </c>
      <c r="E4444" s="72" t="n">
        <v>1</v>
      </c>
      <c r="F4444" s="72" t="n">
        <v>0</v>
      </c>
    </row>
    <row r="4445">
      <c r="C4445" s="13" t="n">
        <v>34</v>
      </c>
      <c r="D4445" s="72" t="n">
        <v>0</v>
      </c>
      <c r="E4445" s="72" t="n">
        <v>0</v>
      </c>
      <c r="F4445" s="72" t="n">
        <v>0</v>
      </c>
    </row>
    <row r="4446">
      <c r="C4446" s="13" t="n">
        <v>35</v>
      </c>
      <c r="D4446" s="72" t="n">
        <v>0</v>
      </c>
      <c r="E4446" s="72" t="n">
        <v>1</v>
      </c>
      <c r="F4446" s="72" t="n">
        <v>0</v>
      </c>
    </row>
    <row r="4447">
      <c r="C4447" s="13" t="n">
        <v>36</v>
      </c>
      <c r="D4447" s="72" t="n">
        <v>1</v>
      </c>
      <c r="E4447" s="72" t="n">
        <v>1</v>
      </c>
      <c r="F4447" s="72" t="n">
        <v>0</v>
      </c>
    </row>
    <row r="4448">
      <c r="C4448" s="13" t="n">
        <v>37</v>
      </c>
      <c r="D4448" s="72" t="n">
        <v>0</v>
      </c>
      <c r="E4448" s="72" t="n">
        <v>0</v>
      </c>
      <c r="F4448" s="72" t="n">
        <v>0</v>
      </c>
    </row>
    <row r="4449">
      <c r="C4449" s="13" t="n">
        <v>38</v>
      </c>
      <c r="D4449" s="72" t="n">
        <v>0</v>
      </c>
      <c r="E4449" s="72" t="n">
        <v>1</v>
      </c>
      <c r="F4449" s="72" t="n">
        <v>1</v>
      </c>
    </row>
    <row r="4450">
      <c r="C4450" s="13" t="n">
        <v>39</v>
      </c>
      <c r="D4450" s="72" t="n">
        <v>1</v>
      </c>
      <c r="E4450" s="72" t="n">
        <v>1</v>
      </c>
      <c r="F4450" s="72" t="n">
        <v>0</v>
      </c>
    </row>
    <row r="4451">
      <c r="C4451" s="13" t="n">
        <v>40</v>
      </c>
      <c r="D4451" s="72" t="n">
        <v>1</v>
      </c>
      <c r="E4451" s="72" t="n">
        <v>0</v>
      </c>
      <c r="F4451" s="72" t="n">
        <v>0</v>
      </c>
    </row>
    <row r="4452">
      <c r="C4452" s="13" t="n">
        <v>41</v>
      </c>
      <c r="D4452" s="72" t="n">
        <v>0</v>
      </c>
      <c r="E4452" s="72" t="n">
        <v>0</v>
      </c>
      <c r="F4452" s="72" t="n">
        <v>0</v>
      </c>
    </row>
    <row r="4453">
      <c r="C4453" s="13" t="n">
        <v>42</v>
      </c>
      <c r="D4453" s="72" t="n">
        <v>0</v>
      </c>
      <c r="E4453" s="72" t="n">
        <v>0</v>
      </c>
      <c r="F4453" s="72" t="n">
        <v>0</v>
      </c>
    </row>
    <row r="4454">
      <c r="C4454" s="13" t="n">
        <v>43</v>
      </c>
      <c r="D4454" s="72" t="n">
        <v>1</v>
      </c>
      <c r="E4454" s="72" t="n">
        <v>0</v>
      </c>
      <c r="F4454" s="72" t="n">
        <v>0</v>
      </c>
    </row>
    <row r="4455">
      <c r="C4455" s="13" t="n">
        <v>44</v>
      </c>
      <c r="D4455" s="72" t="n">
        <v>1</v>
      </c>
      <c r="E4455" s="72" t="n">
        <v>0</v>
      </c>
      <c r="F4455" s="72" t="n">
        <v>0</v>
      </c>
    </row>
    <row r="4456">
      <c r="C4456" s="13" t="n">
        <v>45</v>
      </c>
      <c r="D4456" s="72" t="n">
        <v>1</v>
      </c>
      <c r="E4456" s="72" t="n">
        <v>0</v>
      </c>
      <c r="F4456" s="72" t="n">
        <v>1</v>
      </c>
    </row>
    <row r="4457">
      <c r="C4457" s="13" t="n">
        <v>46</v>
      </c>
      <c r="D4457" s="72" t="n">
        <v>0</v>
      </c>
      <c r="E4457" s="72" t="n">
        <v>1</v>
      </c>
      <c r="F4457" s="72" t="n">
        <v>1</v>
      </c>
    </row>
    <row r="4458">
      <c r="C4458" s="13" t="n">
        <v>47</v>
      </c>
      <c r="D4458" s="72" t="n">
        <v>0</v>
      </c>
      <c r="E4458" s="72" t="n">
        <v>0</v>
      </c>
      <c r="F4458" s="72" t="n">
        <v>0</v>
      </c>
    </row>
    <row r="4459">
      <c r="C4459" s="13" t="n">
        <v>48</v>
      </c>
      <c r="D4459" s="72" t="n">
        <v>0</v>
      </c>
      <c r="E4459" s="72" t="n">
        <v>1</v>
      </c>
      <c r="F4459" s="72" t="n">
        <v>0</v>
      </c>
    </row>
    <row r="4460">
      <c r="C4460" s="13" t="n">
        <v>49</v>
      </c>
      <c r="D4460" s="72" t="n">
        <v>0</v>
      </c>
      <c r="E4460" s="72" t="n">
        <v>0</v>
      </c>
      <c r="F4460" s="72" t="n">
        <v>1</v>
      </c>
    </row>
    <row r="4461">
      <c r="C4461" s="13" t="n">
        <v>50</v>
      </c>
      <c r="D4461" s="72" t="n">
        <v>0</v>
      </c>
      <c r="E4461" s="72" t="n">
        <v>0</v>
      </c>
      <c r="F4461" s="72" t="n">
        <v>0</v>
      </c>
    </row>
    <row r="4462">
      <c r="C4462" s="13" t="n">
        <v>51</v>
      </c>
      <c r="D4462" s="72" t="n">
        <v>0</v>
      </c>
      <c r="E4462" s="72" t="n">
        <v>1</v>
      </c>
      <c r="F4462" s="72" t="n">
        <v>0</v>
      </c>
    </row>
    <row r="4463">
      <c r="C4463" s="13" t="n">
        <v>52</v>
      </c>
      <c r="D4463" s="72" t="n">
        <v>0</v>
      </c>
      <c r="E4463" s="72" t="n">
        <v>0</v>
      </c>
      <c r="F4463" s="72" t="n">
        <v>0</v>
      </c>
    </row>
    <row r="4464">
      <c r="C4464" s="13" t="n">
        <v>53</v>
      </c>
      <c r="D4464" s="72" t="n">
        <v>0</v>
      </c>
      <c r="E4464" s="72" t="n">
        <v>0</v>
      </c>
      <c r="F4464" s="72" t="n">
        <v>1</v>
      </c>
    </row>
    <row r="4465">
      <c r="C4465" s="13" t="n">
        <v>54</v>
      </c>
      <c r="D4465" s="72" t="n">
        <v>0</v>
      </c>
      <c r="E4465" s="72" t="n">
        <v>1</v>
      </c>
      <c r="F4465" s="72" t="n">
        <v>1</v>
      </c>
    </row>
    <row r="4466">
      <c r="C4466" s="13" t="n">
        <v>55</v>
      </c>
      <c r="D4466" s="72" t="n">
        <v>1</v>
      </c>
      <c r="E4466" s="72" t="n">
        <v>1</v>
      </c>
      <c r="F4466" s="72" t="n">
        <v>0</v>
      </c>
    </row>
    <row r="4467">
      <c r="C4467" s="13" t="n">
        <v>56</v>
      </c>
      <c r="D4467" s="72" t="n">
        <v>1</v>
      </c>
      <c r="E4467" s="72" t="n">
        <v>1</v>
      </c>
      <c r="F4467" s="72" t="n">
        <v>0</v>
      </c>
    </row>
    <row r="4468">
      <c r="C4468" s="13" t="n">
        <v>57</v>
      </c>
      <c r="D4468" s="72" t="n">
        <v>0</v>
      </c>
      <c r="E4468" s="72" t="n">
        <v>1</v>
      </c>
      <c r="F4468" s="72" t="n">
        <v>0</v>
      </c>
    </row>
    <row r="4469">
      <c r="C4469" s="13" t="n">
        <v>58</v>
      </c>
      <c r="D4469" s="72" t="n">
        <v>0</v>
      </c>
      <c r="E4469" s="72" t="n">
        <v>1</v>
      </c>
      <c r="F4469" s="72" t="n">
        <v>0</v>
      </c>
    </row>
    <row r="4470">
      <c r="C4470" s="13" t="n">
        <v>59</v>
      </c>
      <c r="D4470" s="72" t="n">
        <v>1</v>
      </c>
      <c r="E4470" s="72" t="n">
        <v>1</v>
      </c>
      <c r="F4470" s="72" t="n">
        <v>1</v>
      </c>
    </row>
    <row r="4471">
      <c r="C4471" s="13" t="n">
        <v>60</v>
      </c>
      <c r="D4471" s="72" t="n">
        <v>0</v>
      </c>
      <c r="E4471" s="72" t="n">
        <v>0</v>
      </c>
      <c r="F4471" s="72" t="n">
        <v>1</v>
      </c>
    </row>
    <row r="4472">
      <c r="C4472" s="13" t="n">
        <v>61</v>
      </c>
      <c r="D4472" s="72" t="n">
        <v>0</v>
      </c>
      <c r="E4472" s="72" t="n">
        <v>0</v>
      </c>
      <c r="F4472" s="72" t="n">
        <v>1</v>
      </c>
    </row>
    <row r="4473">
      <c r="C4473" s="13" t="n">
        <v>62</v>
      </c>
      <c r="D4473" s="72" t="n">
        <v>0</v>
      </c>
      <c r="E4473" s="72" t="n">
        <v>0</v>
      </c>
      <c r="F4473" s="72" t="n">
        <v>1</v>
      </c>
    </row>
    <row r="4474">
      <c r="C4474" s="13" t="n">
        <v>63</v>
      </c>
      <c r="D4474" s="72" t="n">
        <v>0</v>
      </c>
      <c r="E4474" s="72" t="n">
        <v>0</v>
      </c>
      <c r="F4474" s="72" t="n">
        <v>0</v>
      </c>
    </row>
    <row r="4475">
      <c r="C4475" s="13" t="n">
        <v>64</v>
      </c>
      <c r="D4475" s="72" t="n">
        <v>0</v>
      </c>
      <c r="E4475" s="72" t="n">
        <v>1</v>
      </c>
      <c r="F4475" s="72" t="n">
        <v>0</v>
      </c>
    </row>
    <row r="4476">
      <c r="C4476" s="13" t="n">
        <v>65</v>
      </c>
      <c r="D4476" s="72" t="n">
        <v>0</v>
      </c>
      <c r="E4476" s="72" t="n">
        <v>1</v>
      </c>
      <c r="F4476" s="72" t="n">
        <v>0</v>
      </c>
    </row>
    <row r="4477">
      <c r="C4477" s="13" t="n">
        <v>66</v>
      </c>
      <c r="D4477" s="72" t="n">
        <v>0</v>
      </c>
      <c r="E4477" s="72" t="n">
        <v>0</v>
      </c>
      <c r="F4477" s="72" t="n">
        <v>0</v>
      </c>
    </row>
    <row r="4478">
      <c r="C4478" s="13" t="n">
        <v>67</v>
      </c>
      <c r="D4478" s="72" t="n">
        <v>1</v>
      </c>
      <c r="E4478" s="72" t="n">
        <v>1</v>
      </c>
      <c r="F4478" s="72" t="n">
        <v>1</v>
      </c>
    </row>
    <row r="4479">
      <c r="C4479" s="13" t="n">
        <v>68</v>
      </c>
      <c r="D4479" s="72" t="n">
        <v>0</v>
      </c>
      <c r="E4479" s="72" t="n">
        <v>0</v>
      </c>
      <c r="F4479" s="72" t="n">
        <v>1</v>
      </c>
    </row>
    <row r="4480">
      <c r="C4480" s="13" t="n">
        <v>69</v>
      </c>
      <c r="D4480" s="72" t="n">
        <v>1</v>
      </c>
      <c r="E4480" s="72" t="n">
        <v>0</v>
      </c>
      <c r="F4480" s="72" t="n">
        <v>0</v>
      </c>
    </row>
    <row r="4481">
      <c r="C4481" s="13" t="n">
        <v>70</v>
      </c>
      <c r="D4481" s="72" t="n">
        <v>1</v>
      </c>
      <c r="E4481" s="72" t="n">
        <v>0</v>
      </c>
      <c r="F4481" s="72" t="n">
        <v>0</v>
      </c>
    </row>
    <row r="4482">
      <c r="C4482" s="13" t="n">
        <v>71</v>
      </c>
      <c r="D4482" s="72" t="n">
        <v>0</v>
      </c>
      <c r="E4482" s="72" t="n">
        <v>0</v>
      </c>
      <c r="F4482" s="72" t="n">
        <v>0</v>
      </c>
    </row>
    <row r="4483">
      <c r="C4483" s="13" t="n">
        <v>72</v>
      </c>
      <c r="D4483" s="72" t="n">
        <v>1</v>
      </c>
      <c r="E4483" s="72" t="n">
        <v>0</v>
      </c>
      <c r="F4483" s="72" t="n">
        <v>0</v>
      </c>
    </row>
    <row r="4484">
      <c r="C4484" s="13" t="n">
        <v>73</v>
      </c>
      <c r="D4484" s="72" t="n">
        <v>0</v>
      </c>
      <c r="E4484" s="72" t="n">
        <v>0</v>
      </c>
      <c r="F4484" s="72" t="n">
        <v>0</v>
      </c>
    </row>
    <row r="4485">
      <c r="C4485" s="13" t="n">
        <v>74</v>
      </c>
      <c r="D4485" s="72" t="n">
        <v>0</v>
      </c>
      <c r="E4485" s="72" t="n">
        <v>0</v>
      </c>
      <c r="F4485" s="72" t="n">
        <v>0</v>
      </c>
    </row>
    <row r="4486">
      <c r="C4486" s="13" t="n">
        <v>75</v>
      </c>
      <c r="D4486" s="72" t="n">
        <v>1</v>
      </c>
      <c r="E4486" s="72" t="n">
        <v>1</v>
      </c>
      <c r="F4486" s="72" t="n">
        <v>0</v>
      </c>
    </row>
    <row r="4487">
      <c r="C4487" s="13" t="n">
        <v>76</v>
      </c>
      <c r="D4487" s="72" t="n">
        <v>0</v>
      </c>
      <c r="E4487" s="72" t="n">
        <v>1</v>
      </c>
      <c r="F4487" s="72" t="n">
        <v>0</v>
      </c>
    </row>
    <row r="4488">
      <c r="C4488" s="13" t="n">
        <v>77</v>
      </c>
      <c r="D4488" s="72" t="n">
        <v>0</v>
      </c>
      <c r="E4488" s="72" t="n">
        <v>0</v>
      </c>
      <c r="F4488" s="72" t="n">
        <v>0</v>
      </c>
    </row>
    <row r="4489">
      <c r="C4489" s="13" t="n">
        <v>78</v>
      </c>
      <c r="D4489" s="72" t="n">
        <v>1</v>
      </c>
      <c r="E4489" s="72" t="n">
        <v>1</v>
      </c>
      <c r="F4489" s="72" t="n">
        <v>0</v>
      </c>
    </row>
    <row r="4490">
      <c r="C4490" s="13" t="n">
        <v>79</v>
      </c>
      <c r="D4490" s="72" t="n">
        <v>0</v>
      </c>
      <c r="E4490" s="72" t="n">
        <v>0</v>
      </c>
      <c r="F4490" s="72" t="n">
        <v>0</v>
      </c>
    </row>
    <row r="4491">
      <c r="C4491" s="13" t="n">
        <v>80</v>
      </c>
      <c r="D4491" s="72" t="n">
        <v>0</v>
      </c>
      <c r="E4491" s="72" t="n">
        <v>0</v>
      </c>
      <c r="F4491" s="72" t="n">
        <v>0</v>
      </c>
    </row>
    <row r="4492">
      <c r="C4492" s="13" t="n">
        <v>81</v>
      </c>
      <c r="D4492" s="72" t="n">
        <v>0</v>
      </c>
      <c r="E4492" s="72" t="n">
        <v>1</v>
      </c>
      <c r="F4492" s="72" t="n">
        <v>0</v>
      </c>
    </row>
    <row r="4493">
      <c r="C4493" s="13" t="n">
        <v>82</v>
      </c>
      <c r="D4493" s="72" t="n">
        <v>0</v>
      </c>
      <c r="E4493" s="72" t="n">
        <v>1</v>
      </c>
      <c r="F4493" s="72" t="n">
        <v>0</v>
      </c>
    </row>
    <row r="4494">
      <c r="C4494" s="13" t="n">
        <v>83</v>
      </c>
      <c r="D4494" s="72" t="n">
        <v>1</v>
      </c>
      <c r="E4494" s="72" t="n">
        <v>0</v>
      </c>
      <c r="F4494" s="72" t="n">
        <v>0</v>
      </c>
    </row>
    <row r="4495">
      <c r="C4495" s="13" t="n">
        <v>84</v>
      </c>
      <c r="D4495" s="72" t="n">
        <v>1</v>
      </c>
      <c r="E4495" s="72" t="n">
        <v>0</v>
      </c>
      <c r="F4495" s="72" t="n">
        <v>1</v>
      </c>
    </row>
    <row r="4496">
      <c r="C4496" s="13" t="n">
        <v>85</v>
      </c>
      <c r="D4496" s="72" t="n">
        <v>1</v>
      </c>
      <c r="E4496" s="72" t="n">
        <v>0</v>
      </c>
      <c r="F4496" s="72" t="n">
        <v>1</v>
      </c>
    </row>
    <row r="4497">
      <c r="C4497" s="13" t="n">
        <v>86</v>
      </c>
      <c r="D4497" s="72" t="n">
        <v>0</v>
      </c>
      <c r="E4497" s="72" t="n">
        <v>1</v>
      </c>
      <c r="F4497" s="72" t="n">
        <v>0</v>
      </c>
    </row>
    <row r="4498">
      <c r="C4498" s="13" t="n">
        <v>87</v>
      </c>
      <c r="D4498" s="72" t="n">
        <v>0</v>
      </c>
      <c r="E4498" s="72" t="n">
        <v>0</v>
      </c>
      <c r="F4498" s="72" t="n">
        <v>1</v>
      </c>
    </row>
    <row r="4499">
      <c r="C4499" s="13" t="n">
        <v>88</v>
      </c>
      <c r="D4499" s="72" t="n">
        <v>1</v>
      </c>
      <c r="E4499" s="72" t="n">
        <v>1</v>
      </c>
      <c r="F4499" s="72" t="n">
        <v>0</v>
      </c>
    </row>
    <row r="4500">
      <c r="C4500" s="13" t="n">
        <v>89</v>
      </c>
      <c r="D4500" s="72" t="n">
        <v>1</v>
      </c>
      <c r="E4500" s="72" t="n">
        <v>1</v>
      </c>
      <c r="F4500" s="72" t="n">
        <v>0</v>
      </c>
    </row>
    <row r="4501">
      <c r="C4501" s="13" t="n">
        <v>90</v>
      </c>
      <c r="D4501" s="72" t="n">
        <v>1</v>
      </c>
      <c r="E4501" s="72" t="n">
        <v>0</v>
      </c>
      <c r="F4501" s="72" t="n">
        <v>0</v>
      </c>
    </row>
    <row r="4502">
      <c r="C4502" s="13" t="n">
        <v>91</v>
      </c>
      <c r="D4502" s="72" t="n">
        <v>0</v>
      </c>
      <c r="E4502" s="72" t="n">
        <v>1</v>
      </c>
      <c r="F4502" s="72" t="n">
        <v>0</v>
      </c>
    </row>
    <row r="4503">
      <c r="C4503" s="13" t="n">
        <v>92</v>
      </c>
      <c r="D4503" s="72" t="n">
        <v>0</v>
      </c>
      <c r="E4503" s="72" t="n">
        <v>1</v>
      </c>
      <c r="F4503" s="72" t="n">
        <v>1</v>
      </c>
    </row>
    <row r="4504">
      <c r="C4504" s="13" t="n">
        <v>93</v>
      </c>
      <c r="D4504" s="72" t="n">
        <v>0</v>
      </c>
      <c r="E4504" s="72" t="n">
        <v>1</v>
      </c>
      <c r="F4504" s="72" t="n">
        <v>0</v>
      </c>
    </row>
    <row r="4505">
      <c r="C4505" s="13" t="n">
        <v>94</v>
      </c>
      <c r="D4505" s="72" t="n">
        <v>1</v>
      </c>
      <c r="E4505" s="72" t="n">
        <v>1</v>
      </c>
      <c r="F4505" s="72" t="n">
        <v>0</v>
      </c>
    </row>
    <row r="4506">
      <c r="C4506" s="13" t="n">
        <v>95</v>
      </c>
      <c r="D4506" s="72" t="n">
        <v>0</v>
      </c>
      <c r="E4506" s="72" t="n">
        <v>0</v>
      </c>
      <c r="F4506" s="72" t="n">
        <v>1</v>
      </c>
    </row>
    <row r="4507">
      <c r="C4507" s="13" t="n">
        <v>96</v>
      </c>
      <c r="D4507" s="72" t="n">
        <v>0</v>
      </c>
      <c r="E4507" s="72" t="n">
        <v>0</v>
      </c>
      <c r="F4507" s="72" t="n">
        <v>1</v>
      </c>
    </row>
    <row r="4508">
      <c r="C4508" s="13" t="n">
        <v>97</v>
      </c>
      <c r="D4508" s="72" t="n">
        <v>1</v>
      </c>
      <c r="E4508" s="72" t="n">
        <v>1</v>
      </c>
      <c r="F4508" s="72" t="n">
        <v>0</v>
      </c>
    </row>
    <row r="4509">
      <c r="C4509" s="13" t="n">
        <v>98</v>
      </c>
      <c r="D4509" s="72" t="n">
        <v>1</v>
      </c>
      <c r="E4509" s="72" t="n">
        <v>0</v>
      </c>
      <c r="F4509" s="72" t="n">
        <v>0</v>
      </c>
    </row>
    <row r="4510">
      <c r="C4510" s="13" t="n">
        <v>99</v>
      </c>
      <c r="D4510" s="72" t="n">
        <v>0</v>
      </c>
      <c r="E4510" s="72" t="n">
        <v>0</v>
      </c>
      <c r="F4510" s="72" t="n">
        <v>0</v>
      </c>
    </row>
    <row r="4511">
      <c r="C4511" s="13" t="n">
        <v>100</v>
      </c>
      <c r="D4511" s="72" t="n">
        <v>0</v>
      </c>
      <c r="E4511" s="72" t="n">
        <v>0</v>
      </c>
      <c r="F4511" s="72" t="n">
        <v>0</v>
      </c>
    </row>
    <row r="4512">
      <c r="C4512" s="13" t="n">
        <v>101</v>
      </c>
      <c r="D4512" s="72" t="n">
        <v>0</v>
      </c>
      <c r="E4512" s="72" t="n">
        <v>0</v>
      </c>
      <c r="F4512" s="72" t="n">
        <v>0</v>
      </c>
    </row>
    <row r="4513">
      <c r="C4513" s="13" t="n">
        <v>102</v>
      </c>
      <c r="D4513" s="72" t="n">
        <v>1</v>
      </c>
      <c r="E4513" s="72" t="n">
        <v>1</v>
      </c>
      <c r="F4513" s="72" t="n">
        <v>0</v>
      </c>
    </row>
    <row r="4514">
      <c r="C4514" s="13" t="n">
        <v>103</v>
      </c>
      <c r="D4514" s="72" t="n">
        <v>1</v>
      </c>
      <c r="E4514" s="72" t="n">
        <v>0</v>
      </c>
      <c r="F4514" s="72" t="n">
        <v>0</v>
      </c>
    </row>
    <row r="4515">
      <c r="C4515" s="13" t="n">
        <v>104</v>
      </c>
      <c r="D4515" s="72" t="n">
        <v>0</v>
      </c>
      <c r="E4515" s="72" t="n">
        <v>1</v>
      </c>
      <c r="F4515" s="72" t="n">
        <v>1</v>
      </c>
    </row>
    <row r="4516">
      <c r="C4516" s="13" t="n">
        <v>105</v>
      </c>
      <c r="D4516" s="72" t="n">
        <v>1</v>
      </c>
      <c r="E4516" s="72" t="n">
        <v>1</v>
      </c>
      <c r="F4516" s="72" t="n">
        <v>0</v>
      </c>
    </row>
    <row r="4517">
      <c r="C4517" s="13" t="n">
        <v>106</v>
      </c>
      <c r="D4517" s="72" t="n">
        <v>0</v>
      </c>
      <c r="E4517" s="72" t="n">
        <v>0</v>
      </c>
      <c r="F4517" s="72" t="n">
        <v>1</v>
      </c>
    </row>
    <row r="4518">
      <c r="C4518" s="13" t="n">
        <v>107</v>
      </c>
      <c r="D4518" s="72" t="n">
        <v>1</v>
      </c>
      <c r="E4518" s="72" t="n">
        <v>1</v>
      </c>
      <c r="F4518" s="72" t="n">
        <v>0</v>
      </c>
    </row>
    <row r="4519">
      <c r="C4519" s="13" t="n">
        <v>108</v>
      </c>
      <c r="D4519" s="72" t="n">
        <v>1</v>
      </c>
      <c r="E4519" s="72" t="n">
        <v>0</v>
      </c>
      <c r="F4519" s="72" t="n">
        <v>0</v>
      </c>
    </row>
    <row r="4520">
      <c r="C4520" s="13" t="n">
        <v>109</v>
      </c>
      <c r="D4520" s="72" t="n">
        <v>0</v>
      </c>
      <c r="E4520" s="72" t="n">
        <v>0</v>
      </c>
      <c r="F4520" s="72" t="n">
        <v>0</v>
      </c>
    </row>
    <row r="4521">
      <c r="C4521" s="13" t="n">
        <v>110</v>
      </c>
      <c r="D4521" s="72" t="n">
        <v>0</v>
      </c>
      <c r="E4521" s="72" t="n">
        <v>0</v>
      </c>
      <c r="F4521" s="72" t="n">
        <v>1</v>
      </c>
    </row>
    <row r="4522">
      <c r="C4522" s="13" t="n">
        <v>111</v>
      </c>
      <c r="D4522" s="72" t="n">
        <v>1</v>
      </c>
      <c r="E4522" s="72" t="n">
        <v>0</v>
      </c>
      <c r="F4522" s="72" t="n">
        <v>1</v>
      </c>
    </row>
    <row r="4523">
      <c r="C4523" s="13" t="n">
        <v>112</v>
      </c>
      <c r="D4523" s="72" t="n">
        <v>0</v>
      </c>
      <c r="E4523" s="72" t="n">
        <v>0</v>
      </c>
      <c r="F4523" s="72" t="n">
        <v>1</v>
      </c>
    </row>
    <row r="4524">
      <c r="C4524" s="13" t="n">
        <v>113</v>
      </c>
      <c r="D4524" s="72" t="n">
        <v>1</v>
      </c>
      <c r="E4524" s="72" t="n">
        <v>0</v>
      </c>
      <c r="F4524" s="72" t="n">
        <v>1</v>
      </c>
    </row>
    <row r="4525">
      <c r="C4525" s="13" t="n">
        <v>114</v>
      </c>
      <c r="D4525" s="72" t="n">
        <v>0</v>
      </c>
      <c r="E4525" s="72" t="n">
        <v>0</v>
      </c>
      <c r="F4525" s="72" t="n">
        <v>1</v>
      </c>
    </row>
    <row r="4526">
      <c r="C4526" s="13" t="n">
        <v>115</v>
      </c>
      <c r="D4526" s="72" t="n">
        <v>1</v>
      </c>
      <c r="E4526" s="72" t="n">
        <v>1</v>
      </c>
      <c r="F4526" s="72" t="n">
        <v>0</v>
      </c>
    </row>
    <row r="4527">
      <c r="C4527" s="13" t="n">
        <v>116</v>
      </c>
      <c r="D4527" s="72" t="n">
        <v>0</v>
      </c>
      <c r="E4527" s="72" t="n">
        <v>0</v>
      </c>
      <c r="F4527" s="72" t="n">
        <v>0</v>
      </c>
    </row>
    <row r="4528">
      <c r="C4528" s="13" t="n">
        <v>117</v>
      </c>
      <c r="D4528" s="72" t="n">
        <v>0</v>
      </c>
      <c r="E4528" s="72" t="n">
        <v>0</v>
      </c>
      <c r="F4528" s="72" t="n">
        <v>0</v>
      </c>
    </row>
    <row r="4529">
      <c r="C4529" s="13" t="n">
        <v>118</v>
      </c>
      <c r="D4529" s="72" t="n">
        <v>0</v>
      </c>
      <c r="E4529" s="72" t="n">
        <v>0</v>
      </c>
      <c r="F4529" s="72" t="n">
        <v>0</v>
      </c>
    </row>
    <row r="4530">
      <c r="C4530" s="13" t="n">
        <v>119</v>
      </c>
      <c r="D4530" s="72" t="n">
        <v>0</v>
      </c>
      <c r="E4530" s="72" t="n">
        <v>0</v>
      </c>
      <c r="F4530" s="72" t="n">
        <v>0</v>
      </c>
    </row>
    <row r="4531">
      <c r="C4531" s="13" t="n">
        <v>120</v>
      </c>
      <c r="D4531" s="72" t="n">
        <v>0</v>
      </c>
      <c r="E4531" s="72" t="n">
        <v>1</v>
      </c>
      <c r="F4531" s="72" t="n">
        <v>1</v>
      </c>
    </row>
    <row r="4532">
      <c r="C4532" s="13" t="n">
        <v>121</v>
      </c>
      <c r="D4532" s="72" t="n">
        <v>1</v>
      </c>
      <c r="E4532" s="72" t="n">
        <v>0</v>
      </c>
      <c r="F4532" s="72" t="n">
        <v>0</v>
      </c>
    </row>
    <row r="4533">
      <c r="C4533" s="13" t="n">
        <v>122</v>
      </c>
      <c r="D4533" s="72" t="n">
        <v>1</v>
      </c>
      <c r="E4533" s="72" t="n">
        <v>1</v>
      </c>
      <c r="F4533" s="72" t="n">
        <v>1</v>
      </c>
    </row>
    <row r="4534">
      <c r="C4534" s="13" t="n">
        <v>123</v>
      </c>
      <c r="D4534" s="72" t="n">
        <v>0</v>
      </c>
      <c r="E4534" s="72" t="n">
        <v>0</v>
      </c>
      <c r="F4534" s="72" t="n">
        <v>0</v>
      </c>
    </row>
    <row r="4535">
      <c r="C4535" s="13" t="n">
        <v>124</v>
      </c>
      <c r="D4535" s="72" t="n">
        <v>0</v>
      </c>
      <c r="E4535" s="72" t="n">
        <v>0</v>
      </c>
      <c r="F4535" s="72" t="n">
        <v>0</v>
      </c>
    </row>
    <row r="4536">
      <c r="C4536" s="13" t="n">
        <v>125</v>
      </c>
      <c r="D4536" s="72" t="n">
        <v>0</v>
      </c>
      <c r="E4536" s="72" t="n">
        <v>0</v>
      </c>
      <c r="F4536" s="72" t="n">
        <v>0</v>
      </c>
    </row>
    <row r="4537">
      <c r="C4537" s="13" t="n">
        <v>126</v>
      </c>
      <c r="D4537" s="72" t="n">
        <v>0</v>
      </c>
      <c r="E4537" s="72" t="n">
        <v>0</v>
      </c>
      <c r="F4537" s="72" t="n">
        <v>1</v>
      </c>
    </row>
    <row r="4538">
      <c r="C4538" s="13" t="n">
        <v>127</v>
      </c>
      <c r="D4538" s="72" t="n">
        <v>0</v>
      </c>
      <c r="E4538" s="72" t="n">
        <v>1</v>
      </c>
      <c r="F4538" s="72" t="n">
        <v>1</v>
      </c>
    </row>
    <row r="4539">
      <c r="C4539" s="13" t="n">
        <v>128</v>
      </c>
      <c r="D4539" s="72" t="n">
        <v>0</v>
      </c>
      <c r="E4539" s="72" t="n">
        <v>0</v>
      </c>
      <c r="F4539" s="72" t="n">
        <v>1</v>
      </c>
    </row>
    <row r="4540">
      <c r="C4540" s="13" t="n">
        <v>129</v>
      </c>
      <c r="D4540" s="72" t="n">
        <v>0</v>
      </c>
      <c r="E4540" s="72" t="n">
        <v>1</v>
      </c>
      <c r="F4540" s="72" t="n">
        <v>1</v>
      </c>
    </row>
    <row r="4541">
      <c r="C4541" s="13" t="n">
        <v>130</v>
      </c>
      <c r="D4541" s="72" t="n">
        <v>0</v>
      </c>
      <c r="E4541" s="72" t="n">
        <v>1</v>
      </c>
      <c r="F4541" s="72" t="n">
        <v>0</v>
      </c>
    </row>
    <row r="4542">
      <c r="C4542" s="13" t="n">
        <v>131</v>
      </c>
      <c r="D4542" s="72" t="n">
        <v>0</v>
      </c>
      <c r="E4542" s="72" t="n">
        <v>0</v>
      </c>
      <c r="F4542" s="72" t="n">
        <v>1</v>
      </c>
    </row>
    <row r="4543">
      <c r="C4543" s="13" t="n">
        <v>132</v>
      </c>
      <c r="D4543" s="72" t="n">
        <v>0</v>
      </c>
      <c r="E4543" s="72" t="n">
        <v>1</v>
      </c>
      <c r="F4543" s="72" t="n">
        <v>0</v>
      </c>
    </row>
    <row r="4544">
      <c r="C4544" s="13" t="n">
        <v>133</v>
      </c>
      <c r="D4544" s="72" t="n">
        <v>0</v>
      </c>
      <c r="E4544" s="72" t="n">
        <v>0</v>
      </c>
      <c r="F4544" s="72" t="n">
        <v>0</v>
      </c>
    </row>
    <row r="4545">
      <c r="C4545" s="13" t="n">
        <v>134</v>
      </c>
      <c r="D4545" s="72" t="n">
        <v>1</v>
      </c>
      <c r="E4545" s="72" t="n">
        <v>0</v>
      </c>
      <c r="F4545" s="72" t="n">
        <v>1</v>
      </c>
    </row>
    <row r="4546">
      <c r="C4546" s="13" t="n">
        <v>135</v>
      </c>
      <c r="D4546" s="72" t="n">
        <v>0</v>
      </c>
      <c r="E4546" s="72" t="n">
        <v>0</v>
      </c>
      <c r="F4546" s="72" t="n">
        <v>1</v>
      </c>
    </row>
    <row r="4547">
      <c r="C4547" s="13" t="n">
        <v>136</v>
      </c>
      <c r="D4547" s="72" t="n">
        <v>1</v>
      </c>
      <c r="E4547" s="72" t="n">
        <v>1</v>
      </c>
      <c r="F4547" s="72" t="n">
        <v>0</v>
      </c>
    </row>
    <row r="4548">
      <c r="C4548" s="13" t="n">
        <v>137</v>
      </c>
      <c r="D4548" s="72" t="n">
        <v>0</v>
      </c>
      <c r="E4548" s="72" t="n">
        <v>1</v>
      </c>
      <c r="F4548" s="72" t="n">
        <v>1</v>
      </c>
    </row>
    <row r="4549">
      <c r="C4549" s="13" t="n">
        <v>138</v>
      </c>
      <c r="D4549" s="72" t="n">
        <v>0</v>
      </c>
      <c r="E4549" s="72" t="n">
        <v>1</v>
      </c>
      <c r="F4549" s="72" t="n">
        <v>0</v>
      </c>
    </row>
    <row r="4550">
      <c r="C4550" s="13" t="n">
        <v>139</v>
      </c>
      <c r="D4550" s="72" t="n">
        <v>1</v>
      </c>
      <c r="E4550" s="72" t="n">
        <v>0</v>
      </c>
      <c r="F4550" s="72" t="n">
        <v>0</v>
      </c>
    </row>
    <row r="4551">
      <c r="C4551" s="13" t="n">
        <v>140</v>
      </c>
      <c r="D4551" s="72" t="n">
        <v>0</v>
      </c>
      <c r="E4551" s="72" t="n">
        <v>0</v>
      </c>
      <c r="F4551" s="72" t="n">
        <v>1</v>
      </c>
    </row>
    <row r="4552">
      <c r="C4552" s="13" t="n">
        <v>141</v>
      </c>
      <c r="D4552" s="72" t="n">
        <v>0</v>
      </c>
      <c r="E4552" s="72" t="n">
        <v>0</v>
      </c>
      <c r="F4552" s="72" t="n">
        <v>0</v>
      </c>
    </row>
    <row r="4553">
      <c r="C4553" s="13" t="n">
        <v>142</v>
      </c>
      <c r="D4553" s="72" t="n">
        <v>0</v>
      </c>
      <c r="E4553" s="72" t="n">
        <v>1</v>
      </c>
      <c r="F4553" s="72" t="n">
        <v>1</v>
      </c>
    </row>
    <row r="4554">
      <c r="C4554" s="13" t="n">
        <v>143</v>
      </c>
      <c r="D4554" s="72" t="n">
        <v>0</v>
      </c>
      <c r="E4554" s="72" t="n">
        <v>0</v>
      </c>
      <c r="F4554" s="72" t="n">
        <v>0</v>
      </c>
    </row>
    <row r="4555">
      <c r="C4555" s="13" t="n">
        <v>144</v>
      </c>
      <c r="D4555" s="72" t="n">
        <v>0</v>
      </c>
      <c r="E4555" s="72" t="n">
        <v>0</v>
      </c>
      <c r="F4555" s="72" t="n">
        <v>0</v>
      </c>
    </row>
    <row r="4556">
      <c r="C4556" s="13" t="n">
        <v>145</v>
      </c>
      <c r="D4556" s="72" t="n">
        <v>1</v>
      </c>
      <c r="E4556" s="72" t="n">
        <v>0</v>
      </c>
      <c r="F4556" s="72" t="n">
        <v>0</v>
      </c>
    </row>
    <row r="4557">
      <c r="C4557" s="13" t="n">
        <v>146</v>
      </c>
      <c r="D4557" s="72" t="n">
        <v>1</v>
      </c>
      <c r="E4557" s="72" t="n">
        <v>0</v>
      </c>
      <c r="F4557" s="72" t="n">
        <v>0</v>
      </c>
    </row>
    <row r="4558">
      <c r="C4558" s="13" t="n">
        <v>147</v>
      </c>
      <c r="D4558" s="72" t="n">
        <v>0</v>
      </c>
      <c r="E4558" s="72" t="n">
        <v>0</v>
      </c>
      <c r="F4558" s="72" t="n">
        <v>1</v>
      </c>
    </row>
    <row r="4559">
      <c r="C4559" s="13" t="n">
        <v>148</v>
      </c>
      <c r="D4559" s="72" t="n">
        <v>0</v>
      </c>
      <c r="E4559" s="72" t="n">
        <v>0</v>
      </c>
      <c r="F4559" s="72" t="n">
        <v>1</v>
      </c>
    </row>
    <row r="4560">
      <c r="C4560" s="13" t="n">
        <v>149</v>
      </c>
      <c r="D4560" s="72" t="n">
        <v>1</v>
      </c>
      <c r="E4560" s="72" t="n">
        <v>0</v>
      </c>
      <c r="F4560" s="72" t="n">
        <v>0</v>
      </c>
    </row>
    <row r="4561">
      <c r="C4561" s="13" t="n">
        <v>150</v>
      </c>
      <c r="D4561" s="72" t="n">
        <v>0</v>
      </c>
      <c r="E4561" s="72" t="n">
        <v>0</v>
      </c>
      <c r="F4561" s="72" t="n">
        <v>0</v>
      </c>
    </row>
    <row r="4562">
      <c r="C4562" s="13" t="n">
        <v>151</v>
      </c>
      <c r="D4562" s="72" t="n">
        <v>0</v>
      </c>
      <c r="E4562" s="72" t="n">
        <v>0</v>
      </c>
      <c r="F4562" s="72" t="n">
        <v>0</v>
      </c>
    </row>
    <row r="4563">
      <c r="C4563" s="13" t="n">
        <v>152</v>
      </c>
      <c r="D4563" s="72" t="n">
        <v>1</v>
      </c>
      <c r="E4563" s="72" t="n">
        <v>0</v>
      </c>
      <c r="F4563" s="72" t="n">
        <v>1</v>
      </c>
    </row>
    <row r="4564">
      <c r="C4564" s="13" t="n">
        <v>153</v>
      </c>
      <c r="D4564" s="72" t="n">
        <v>0</v>
      </c>
      <c r="E4564" s="72" t="n">
        <v>0</v>
      </c>
      <c r="F4564" s="72" t="n">
        <v>1</v>
      </c>
    </row>
    <row r="4565">
      <c r="C4565" s="13" t="n">
        <v>154</v>
      </c>
      <c r="D4565" s="72" t="n">
        <v>0</v>
      </c>
      <c r="E4565" s="72" t="n">
        <v>0</v>
      </c>
      <c r="F4565" s="72" t="n">
        <v>0</v>
      </c>
    </row>
    <row r="4566">
      <c r="C4566" s="13" t="n">
        <v>155</v>
      </c>
      <c r="D4566" s="72" t="n">
        <v>1</v>
      </c>
      <c r="E4566" s="72" t="n">
        <v>1</v>
      </c>
      <c r="F4566" s="72" t="n">
        <v>0</v>
      </c>
    </row>
    <row r="4567">
      <c r="C4567" s="13" t="n">
        <v>156</v>
      </c>
      <c r="D4567" s="72" t="n">
        <v>0</v>
      </c>
      <c r="E4567" s="72" t="n">
        <v>0</v>
      </c>
      <c r="F4567" s="72" t="n">
        <v>1</v>
      </c>
    </row>
    <row r="4568">
      <c r="C4568" s="13" t="n">
        <v>157</v>
      </c>
      <c r="D4568" s="72" t="n">
        <v>0</v>
      </c>
      <c r="E4568" s="72" t="n">
        <v>1</v>
      </c>
      <c r="F4568" s="72" t="n">
        <v>1</v>
      </c>
    </row>
    <row r="4569">
      <c r="C4569" s="13" t="n">
        <v>158</v>
      </c>
      <c r="D4569" s="72" t="n">
        <v>1</v>
      </c>
      <c r="E4569" s="72" t="n">
        <v>0</v>
      </c>
      <c r="F4569" s="72" t="n">
        <v>0</v>
      </c>
    </row>
    <row r="4570">
      <c r="C4570" s="13" t="n">
        <v>159</v>
      </c>
      <c r="D4570" s="72" t="n">
        <v>1</v>
      </c>
      <c r="E4570" s="72" t="n">
        <v>1</v>
      </c>
      <c r="F4570" s="72" t="n">
        <v>0</v>
      </c>
    </row>
    <row r="4571">
      <c r="C4571" s="13" t="n">
        <v>160</v>
      </c>
      <c r="D4571" s="72" t="n">
        <v>0</v>
      </c>
      <c r="E4571" s="72" t="n">
        <v>0</v>
      </c>
      <c r="F4571" s="72" t="n">
        <v>0</v>
      </c>
    </row>
    <row r="4572">
      <c r="C4572" s="13" t="n">
        <v>161</v>
      </c>
      <c r="D4572" s="72" t="n">
        <v>0</v>
      </c>
      <c r="E4572" s="72" t="n">
        <v>1</v>
      </c>
      <c r="F4572" s="72" t="n">
        <v>0</v>
      </c>
    </row>
    <row r="4573">
      <c r="C4573" s="13" t="n">
        <v>162</v>
      </c>
      <c r="D4573" s="72" t="n">
        <v>0</v>
      </c>
      <c r="E4573" s="72" t="n">
        <v>0</v>
      </c>
      <c r="F4573" s="72" t="n">
        <v>1</v>
      </c>
    </row>
    <row r="4574">
      <c r="C4574" s="13" t="n">
        <v>163</v>
      </c>
      <c r="D4574" s="72" t="n">
        <v>1</v>
      </c>
      <c r="E4574" s="72" t="n">
        <v>0</v>
      </c>
      <c r="F4574" s="72" t="n">
        <v>1</v>
      </c>
    </row>
    <row r="4575">
      <c r="C4575" s="13" t="n">
        <v>164</v>
      </c>
      <c r="D4575" s="72" t="n">
        <v>1</v>
      </c>
      <c r="E4575" s="72" t="n">
        <v>0</v>
      </c>
      <c r="F4575" s="72" t="n">
        <v>0</v>
      </c>
    </row>
    <row r="4576">
      <c r="C4576" s="13" t="n">
        <v>165</v>
      </c>
      <c r="D4576" s="72" t="n">
        <v>0</v>
      </c>
      <c r="E4576" s="72" t="n">
        <v>0</v>
      </c>
      <c r="F4576" s="72" t="n">
        <v>0</v>
      </c>
    </row>
    <row r="4577">
      <c r="C4577" s="13" t="n">
        <v>166</v>
      </c>
      <c r="D4577" s="72" t="n">
        <v>0</v>
      </c>
      <c r="E4577" s="72" t="n">
        <v>1</v>
      </c>
      <c r="F4577" s="72" t="n">
        <v>0</v>
      </c>
    </row>
    <row r="4578">
      <c r="C4578" s="13" t="n">
        <v>167</v>
      </c>
      <c r="D4578" s="72" t="n">
        <v>0</v>
      </c>
      <c r="E4578" s="72" t="n">
        <v>0</v>
      </c>
      <c r="F4578" s="72" t="n">
        <v>0</v>
      </c>
    </row>
    <row r="4579">
      <c r="C4579" s="13" t="n">
        <v>168</v>
      </c>
      <c r="D4579" s="72" t="n">
        <v>0</v>
      </c>
      <c r="E4579" s="72" t="n">
        <v>1</v>
      </c>
      <c r="F4579" s="72" t="n">
        <v>1</v>
      </c>
    </row>
    <row r="4580">
      <c r="C4580" s="13" t="n">
        <v>169</v>
      </c>
      <c r="D4580" s="72" t="n">
        <v>0</v>
      </c>
      <c r="E4580" s="72" t="n">
        <v>1</v>
      </c>
      <c r="F4580" s="72" t="n">
        <v>0</v>
      </c>
    </row>
    <row r="4581">
      <c r="C4581" s="13" t="n">
        <v>170</v>
      </c>
      <c r="D4581" s="72" t="n">
        <v>0</v>
      </c>
      <c r="E4581" s="72" t="n">
        <v>0</v>
      </c>
      <c r="F4581" s="72" t="n">
        <v>0</v>
      </c>
    </row>
    <row r="4582">
      <c r="C4582" s="13" t="n">
        <v>171</v>
      </c>
      <c r="D4582" s="72" t="n">
        <v>1</v>
      </c>
      <c r="E4582" s="72" t="n">
        <v>1</v>
      </c>
      <c r="F4582" s="72" t="n">
        <v>0</v>
      </c>
    </row>
    <row r="4583">
      <c r="C4583" s="13" t="n">
        <v>172</v>
      </c>
      <c r="D4583" s="72" t="n">
        <v>0</v>
      </c>
      <c r="E4583" s="72" t="n">
        <v>0</v>
      </c>
      <c r="F4583" s="72" t="n">
        <v>1</v>
      </c>
    </row>
    <row r="4584">
      <c r="C4584" s="13" t="n">
        <v>173</v>
      </c>
      <c r="D4584" s="72" t="n">
        <v>0</v>
      </c>
      <c r="E4584" s="72" t="n">
        <v>1</v>
      </c>
      <c r="F4584" s="72" t="n">
        <v>1</v>
      </c>
    </row>
    <row r="4585">
      <c r="C4585" s="13" t="n">
        <v>174</v>
      </c>
      <c r="D4585" s="72" t="n">
        <v>0</v>
      </c>
      <c r="E4585" s="72" t="n">
        <v>0</v>
      </c>
      <c r="F4585" s="72" t="n">
        <v>0</v>
      </c>
    </row>
    <row r="4586">
      <c r="C4586" s="13" t="n">
        <v>175</v>
      </c>
      <c r="D4586" s="72" t="n">
        <v>0</v>
      </c>
      <c r="E4586" s="72" t="n">
        <v>0</v>
      </c>
      <c r="F4586" s="72" t="n">
        <v>0</v>
      </c>
    </row>
    <row r="4587">
      <c r="C4587" s="13" t="n">
        <v>176</v>
      </c>
      <c r="D4587" s="72" t="n">
        <v>1</v>
      </c>
      <c r="E4587" s="72" t="n">
        <v>0</v>
      </c>
      <c r="F4587" s="72" t="n">
        <v>0</v>
      </c>
    </row>
    <row r="4588">
      <c r="C4588" s="13" t="n">
        <v>177</v>
      </c>
      <c r="D4588" s="72" t="n">
        <v>0</v>
      </c>
      <c r="E4588" s="72" t="n">
        <v>0</v>
      </c>
      <c r="F4588" s="72" t="n">
        <v>0</v>
      </c>
    </row>
    <row r="4589">
      <c r="C4589" s="13" t="n">
        <v>178</v>
      </c>
      <c r="D4589" s="72" t="n">
        <v>1</v>
      </c>
      <c r="E4589" s="72" t="n">
        <v>0</v>
      </c>
      <c r="F4589" s="72" t="n">
        <v>0</v>
      </c>
    </row>
    <row r="4590">
      <c r="C4590" s="13" t="n">
        <v>179</v>
      </c>
      <c r="D4590" s="72" t="n">
        <v>0</v>
      </c>
      <c r="E4590" s="72" t="n">
        <v>1</v>
      </c>
      <c r="F4590" s="72" t="n">
        <v>0</v>
      </c>
    </row>
    <row r="4591">
      <c r="C4591" s="13" t="n">
        <v>180</v>
      </c>
      <c r="D4591" s="72" t="n">
        <v>0</v>
      </c>
      <c r="E4591" s="72" t="n">
        <v>1</v>
      </c>
      <c r="F4591" s="72" t="n">
        <v>0</v>
      </c>
    </row>
    <row r="4592">
      <c r="C4592" s="13" t="n">
        <v>181</v>
      </c>
      <c r="D4592" s="72" t="n">
        <v>0</v>
      </c>
      <c r="E4592" s="72" t="n">
        <v>0</v>
      </c>
      <c r="F4592" s="72" t="n">
        <v>1</v>
      </c>
    </row>
    <row r="4593">
      <c r="C4593" s="13" t="n">
        <v>182</v>
      </c>
      <c r="D4593" s="72" t="n">
        <v>1</v>
      </c>
      <c r="E4593" s="72" t="n">
        <v>0</v>
      </c>
      <c r="F4593" s="72" t="n">
        <v>1</v>
      </c>
    </row>
    <row r="4594">
      <c r="C4594" s="13" t="n">
        <v>183</v>
      </c>
      <c r="D4594" s="72" t="n">
        <v>0</v>
      </c>
      <c r="E4594" s="72" t="n">
        <v>1</v>
      </c>
      <c r="F4594" s="72" t="n">
        <v>1</v>
      </c>
    </row>
    <row r="4595">
      <c r="C4595" s="13" t="n">
        <v>184</v>
      </c>
      <c r="D4595" s="72" t="n">
        <v>0</v>
      </c>
      <c r="E4595" s="72" t="n">
        <v>0</v>
      </c>
      <c r="F4595" s="72" t="n">
        <v>0</v>
      </c>
    </row>
    <row r="4596">
      <c r="C4596" s="13" t="n">
        <v>185</v>
      </c>
      <c r="D4596" s="72" t="n">
        <v>1</v>
      </c>
      <c r="E4596" s="72" t="n">
        <v>0</v>
      </c>
      <c r="F4596" s="72" t="n">
        <v>1</v>
      </c>
    </row>
    <row r="4597">
      <c r="C4597" s="13" t="n">
        <v>186</v>
      </c>
      <c r="D4597" s="72" t="n">
        <v>0</v>
      </c>
      <c r="E4597" s="72" t="n">
        <v>0</v>
      </c>
      <c r="F4597" s="72" t="n">
        <v>1</v>
      </c>
    </row>
    <row r="4598">
      <c r="C4598" s="13" t="n">
        <v>187</v>
      </c>
      <c r="D4598" s="72" t="n">
        <v>0</v>
      </c>
      <c r="E4598" s="72" t="n">
        <v>0</v>
      </c>
      <c r="F4598" s="72" t="n">
        <v>1</v>
      </c>
    </row>
    <row r="4599">
      <c r="C4599" s="13" t="n">
        <v>188</v>
      </c>
      <c r="D4599" s="72" t="n">
        <v>0</v>
      </c>
      <c r="E4599" s="72" t="n">
        <v>0</v>
      </c>
      <c r="F4599" s="72" t="n">
        <v>0</v>
      </c>
    </row>
    <row r="4600">
      <c r="C4600" s="13" t="n">
        <v>189</v>
      </c>
      <c r="D4600" s="72" t="n">
        <v>0</v>
      </c>
      <c r="E4600" s="72" t="n">
        <v>0</v>
      </c>
      <c r="F4600" s="72" t="n">
        <v>1</v>
      </c>
    </row>
    <row r="4601">
      <c r="C4601" s="13" t="n">
        <v>190</v>
      </c>
      <c r="D4601" s="72" t="n">
        <v>0</v>
      </c>
      <c r="E4601" s="72" t="n">
        <v>0</v>
      </c>
      <c r="F4601" s="72" t="n">
        <v>0</v>
      </c>
    </row>
    <row r="4602">
      <c r="C4602" s="13" t="n">
        <v>191</v>
      </c>
      <c r="D4602" s="72" t="n">
        <v>0</v>
      </c>
      <c r="E4602" s="72" t="n">
        <v>0</v>
      </c>
      <c r="F4602" s="72" t="n">
        <v>0</v>
      </c>
    </row>
    <row r="4603">
      <c r="C4603" s="13" t="n">
        <v>192</v>
      </c>
      <c r="D4603" s="72" t="n">
        <v>0</v>
      </c>
      <c r="E4603" s="72" t="n">
        <v>0</v>
      </c>
      <c r="F4603" s="72" t="n">
        <v>1</v>
      </c>
    </row>
    <row r="4604">
      <c r="C4604" s="13" t="n">
        <v>193</v>
      </c>
      <c r="D4604" s="72" t="n">
        <v>0</v>
      </c>
      <c r="E4604" s="72" t="n">
        <v>1</v>
      </c>
      <c r="F4604" s="72" t="n">
        <v>0</v>
      </c>
    </row>
    <row r="4605">
      <c r="C4605" s="13" t="n">
        <v>194</v>
      </c>
      <c r="D4605" s="72" t="n">
        <v>0</v>
      </c>
      <c r="E4605" s="72" t="n">
        <v>0</v>
      </c>
      <c r="F4605" s="72" t="n">
        <v>1</v>
      </c>
    </row>
    <row r="4606">
      <c r="C4606" s="13" t="n">
        <v>195</v>
      </c>
      <c r="D4606" s="72" t="n">
        <v>0</v>
      </c>
      <c r="E4606" s="72" t="n">
        <v>1</v>
      </c>
      <c r="F4606" s="72" t="n">
        <v>0</v>
      </c>
    </row>
    <row r="4607">
      <c r="C4607" s="13" t="n">
        <v>196</v>
      </c>
      <c r="D4607" s="72" t="n">
        <v>0</v>
      </c>
      <c r="E4607" s="72" t="n">
        <v>1</v>
      </c>
      <c r="F4607" s="72" t="n">
        <v>0</v>
      </c>
    </row>
    <row r="4608">
      <c r="C4608" s="13" t="n">
        <v>197</v>
      </c>
      <c r="D4608" s="72" t="n">
        <v>0</v>
      </c>
      <c r="E4608" s="72" t="n">
        <v>0</v>
      </c>
      <c r="F4608" s="72" t="n">
        <v>1</v>
      </c>
    </row>
    <row r="4609">
      <c r="C4609" s="13" t="n">
        <v>198</v>
      </c>
      <c r="D4609" s="72" t="n">
        <v>0</v>
      </c>
      <c r="E4609" s="72" t="n">
        <v>1</v>
      </c>
      <c r="F4609" s="72" t="n">
        <v>0</v>
      </c>
    </row>
    <row r="4611">
      <c r="B4611" s="67" t="inlineStr">
        <is>
          <t>Results</t>
        </is>
      </c>
      <c r="C4611" s="71" t="inlineStr">
        <is>
          <t>bOmega5r</t>
        </is>
      </c>
      <c r="D4611" s="13" t="n">
        <v>22</v>
      </c>
      <c r="E4611" s="13" t="n">
        <v>23</v>
      </c>
      <c r="F4611" s="13" t="n">
        <v>24</v>
      </c>
    </row>
    <row r="4612">
      <c r="C4612" s="13" t="n">
        <v>9</v>
      </c>
      <c r="D4612" s="72" t="n">
        <v>0</v>
      </c>
      <c r="E4612" s="72" t="n">
        <v>0</v>
      </c>
      <c r="F4612" s="72" t="n">
        <v>0</v>
      </c>
      <c r="G4612" s="13">
        <f>SUM(Retailers_Omega5)</f>
        <v/>
      </c>
    </row>
    <row r="4613">
      <c r="C4613" s="13" t="n">
        <v>10</v>
      </c>
      <c r="D4613" s="72" t="n">
        <v>0</v>
      </c>
      <c r="E4613" s="72" t="n">
        <v>0</v>
      </c>
      <c r="F4613" s="72" t="n">
        <v>0</v>
      </c>
    </row>
    <row r="4614">
      <c r="C4614" s="13" t="n">
        <v>11</v>
      </c>
      <c r="D4614" s="72" t="n">
        <v>0</v>
      </c>
      <c r="E4614" s="72" t="n">
        <v>0</v>
      </c>
      <c r="F4614" s="72" t="n">
        <v>0</v>
      </c>
    </row>
    <row r="4615">
      <c r="C4615" s="13" t="n">
        <v>12</v>
      </c>
      <c r="D4615" s="72" t="n">
        <v>0</v>
      </c>
      <c r="E4615" s="72" t="n">
        <v>0</v>
      </c>
      <c r="F4615" s="72" t="n">
        <v>0</v>
      </c>
    </row>
    <row r="4616">
      <c r="C4616" s="13" t="n">
        <v>13</v>
      </c>
      <c r="D4616" s="72" t="n">
        <v>0</v>
      </c>
      <c r="E4616" s="72" t="n">
        <v>0</v>
      </c>
      <c r="F4616" s="72" t="n">
        <v>0</v>
      </c>
    </row>
    <row r="4617">
      <c r="C4617" s="13" t="n">
        <v>14</v>
      </c>
      <c r="D4617" s="72" t="n">
        <v>1</v>
      </c>
      <c r="E4617" s="72" t="n">
        <v>0</v>
      </c>
      <c r="F4617" s="72" t="n">
        <v>0</v>
      </c>
    </row>
    <row r="4618">
      <c r="C4618" s="13" t="n">
        <v>15</v>
      </c>
      <c r="D4618" s="72" t="n">
        <v>0</v>
      </c>
      <c r="E4618" s="72" t="n">
        <v>0</v>
      </c>
      <c r="F4618" s="72" t="n">
        <v>0</v>
      </c>
    </row>
    <row r="4619">
      <c r="C4619" s="13" t="n">
        <v>16</v>
      </c>
      <c r="D4619" s="72" t="n">
        <v>0</v>
      </c>
      <c r="E4619" s="72" t="n">
        <v>0</v>
      </c>
      <c r="F4619" s="72" t="n">
        <v>0</v>
      </c>
    </row>
    <row r="4620">
      <c r="C4620" s="13" t="n">
        <v>17</v>
      </c>
      <c r="D4620" s="72" t="n">
        <v>0</v>
      </c>
      <c r="E4620" s="72" t="n">
        <v>0</v>
      </c>
      <c r="F4620" s="72" t="n">
        <v>0</v>
      </c>
    </row>
    <row r="4621">
      <c r="C4621" s="13" t="n">
        <v>18</v>
      </c>
      <c r="D4621" s="72" t="n">
        <v>0</v>
      </c>
      <c r="E4621" s="72" t="n">
        <v>0</v>
      </c>
      <c r="F4621" s="72" t="n">
        <v>0</v>
      </c>
    </row>
    <row r="4622">
      <c r="C4622" s="13" t="n">
        <v>19</v>
      </c>
      <c r="D4622" s="72" t="n">
        <v>0</v>
      </c>
      <c r="E4622" s="72" t="n">
        <v>0</v>
      </c>
      <c r="F4622" s="72" t="n">
        <v>0</v>
      </c>
    </row>
    <row r="4623">
      <c r="C4623" s="13" t="n">
        <v>20</v>
      </c>
      <c r="D4623" s="72" t="n">
        <v>0</v>
      </c>
      <c r="E4623" s="72" t="n">
        <v>0</v>
      </c>
      <c r="F4623" s="72" t="n">
        <v>0</v>
      </c>
    </row>
    <row r="4624">
      <c r="C4624" s="13" t="n">
        <v>21</v>
      </c>
      <c r="D4624" s="72" t="n">
        <v>0</v>
      </c>
      <c r="E4624" s="72" t="n">
        <v>0</v>
      </c>
      <c r="F4624" s="72" t="n">
        <v>0</v>
      </c>
    </row>
    <row r="4625">
      <c r="C4625" s="13" t="n">
        <v>22</v>
      </c>
      <c r="D4625" s="72" t="n">
        <v>0</v>
      </c>
      <c r="E4625" s="72" t="n">
        <v>0</v>
      </c>
      <c r="F4625" s="72" t="n">
        <v>0</v>
      </c>
    </row>
    <row r="4626">
      <c r="C4626" s="13" t="n">
        <v>23</v>
      </c>
      <c r="D4626" s="72" t="n">
        <v>0</v>
      </c>
      <c r="E4626" s="72" t="n">
        <v>0</v>
      </c>
      <c r="F4626" s="72" t="n">
        <v>0</v>
      </c>
    </row>
    <row r="4627">
      <c r="C4627" s="13" t="n">
        <v>24</v>
      </c>
      <c r="D4627" s="72" t="n">
        <v>0</v>
      </c>
      <c r="E4627" s="72" t="n">
        <v>0</v>
      </c>
      <c r="F4627" s="72" t="n">
        <v>0</v>
      </c>
    </row>
    <row r="4628">
      <c r="C4628" s="13" t="n">
        <v>25</v>
      </c>
      <c r="D4628" s="72" t="n">
        <v>0</v>
      </c>
      <c r="E4628" s="72" t="n">
        <v>0</v>
      </c>
      <c r="F4628" s="72" t="n">
        <v>0</v>
      </c>
    </row>
    <row r="4629">
      <c r="C4629" s="13" t="n">
        <v>26</v>
      </c>
      <c r="D4629" s="72" t="n">
        <v>0</v>
      </c>
      <c r="E4629" s="72" t="n">
        <v>0</v>
      </c>
      <c r="F4629" s="72" t="n">
        <v>0</v>
      </c>
    </row>
    <row r="4630">
      <c r="C4630" s="13" t="n">
        <v>27</v>
      </c>
      <c r="D4630" s="72" t="n">
        <v>0</v>
      </c>
      <c r="E4630" s="72" t="n">
        <v>0</v>
      </c>
      <c r="F4630" s="72" t="n">
        <v>0</v>
      </c>
    </row>
    <row r="4631">
      <c r="C4631" s="13" t="n">
        <v>28</v>
      </c>
      <c r="D4631" s="72" t="n">
        <v>0</v>
      </c>
      <c r="E4631" s="72" t="n">
        <v>0</v>
      </c>
      <c r="F4631" s="72" t="n">
        <v>0</v>
      </c>
    </row>
    <row r="4632">
      <c r="C4632" s="13" t="n">
        <v>29</v>
      </c>
      <c r="D4632" s="72" t="n">
        <v>0</v>
      </c>
      <c r="E4632" s="72" t="n">
        <v>0</v>
      </c>
      <c r="F4632" s="72" t="n">
        <v>0</v>
      </c>
    </row>
    <row r="4633">
      <c r="C4633" s="13" t="n">
        <v>30</v>
      </c>
      <c r="D4633" s="72" t="n">
        <v>0</v>
      </c>
      <c r="E4633" s="72" t="n">
        <v>0</v>
      </c>
      <c r="F4633" s="72" t="n">
        <v>0</v>
      </c>
    </row>
    <row r="4634">
      <c r="C4634" s="13" t="n">
        <v>31</v>
      </c>
      <c r="D4634" s="72" t="n">
        <v>0</v>
      </c>
      <c r="E4634" s="72" t="n">
        <v>0</v>
      </c>
      <c r="F4634" s="72" t="n">
        <v>0</v>
      </c>
    </row>
    <row r="4635">
      <c r="C4635" s="13" t="n">
        <v>32</v>
      </c>
      <c r="D4635" s="72" t="n">
        <v>0</v>
      </c>
      <c r="E4635" s="72" t="n">
        <v>0</v>
      </c>
      <c r="F4635" s="72" t="n">
        <v>0</v>
      </c>
    </row>
    <row r="4636">
      <c r="C4636" s="13" t="n">
        <v>33</v>
      </c>
      <c r="D4636" s="72" t="n">
        <v>0</v>
      </c>
      <c r="E4636" s="72" t="n">
        <v>0</v>
      </c>
      <c r="F4636" s="72" t="n">
        <v>0</v>
      </c>
    </row>
    <row r="4637">
      <c r="C4637" s="13" t="n">
        <v>34</v>
      </c>
      <c r="D4637" s="72" t="n">
        <v>0</v>
      </c>
      <c r="E4637" s="72" t="n">
        <v>0</v>
      </c>
      <c r="F4637" s="72" t="n">
        <v>0</v>
      </c>
    </row>
    <row r="4638">
      <c r="C4638" s="13" t="n">
        <v>35</v>
      </c>
      <c r="D4638" s="72" t="n">
        <v>0</v>
      </c>
      <c r="E4638" s="72" t="n">
        <v>0</v>
      </c>
      <c r="F4638" s="72" t="n">
        <v>0</v>
      </c>
    </row>
    <row r="4639">
      <c r="C4639" s="13" t="n">
        <v>36</v>
      </c>
      <c r="D4639" s="72" t="n">
        <v>0</v>
      </c>
      <c r="E4639" s="72" t="n">
        <v>0</v>
      </c>
      <c r="F4639" s="72" t="n">
        <v>0</v>
      </c>
    </row>
    <row r="4640">
      <c r="C4640" s="13" t="n">
        <v>37</v>
      </c>
      <c r="D4640" s="72" t="n">
        <v>0</v>
      </c>
      <c r="E4640" s="72" t="n">
        <v>0</v>
      </c>
      <c r="F4640" s="72" t="n">
        <v>0</v>
      </c>
    </row>
    <row r="4641">
      <c r="C4641" s="13" t="n">
        <v>38</v>
      </c>
      <c r="D4641" s="72" t="n">
        <v>0</v>
      </c>
      <c r="E4641" s="72" t="n">
        <v>0</v>
      </c>
      <c r="F4641" s="72" t="n">
        <v>0</v>
      </c>
    </row>
    <row r="4642">
      <c r="C4642" s="13" t="n">
        <v>39</v>
      </c>
      <c r="D4642" s="72" t="n">
        <v>0</v>
      </c>
      <c r="E4642" s="72" t="n">
        <v>0</v>
      </c>
      <c r="F4642" s="72" t="n">
        <v>0</v>
      </c>
    </row>
    <row r="4643">
      <c r="C4643" s="13" t="n">
        <v>40</v>
      </c>
      <c r="D4643" s="72" t="n">
        <v>0</v>
      </c>
      <c r="E4643" s="72" t="n">
        <v>0</v>
      </c>
      <c r="F4643" s="72" t="n">
        <v>0</v>
      </c>
    </row>
    <row r="4644">
      <c r="C4644" s="13" t="n">
        <v>41</v>
      </c>
      <c r="D4644" s="72" t="n">
        <v>0</v>
      </c>
      <c r="E4644" s="72" t="n">
        <v>0</v>
      </c>
      <c r="F4644" s="72" t="n">
        <v>0</v>
      </c>
    </row>
    <row r="4645">
      <c r="C4645" s="13" t="n">
        <v>42</v>
      </c>
      <c r="D4645" s="72" t="n">
        <v>0</v>
      </c>
      <c r="E4645" s="72" t="n">
        <v>0</v>
      </c>
      <c r="F4645" s="72" t="n">
        <v>0</v>
      </c>
    </row>
    <row r="4646">
      <c r="C4646" s="13" t="n">
        <v>43</v>
      </c>
      <c r="D4646" s="72" t="n">
        <v>0</v>
      </c>
      <c r="E4646" s="72" t="n">
        <v>0</v>
      </c>
      <c r="F4646" s="72" t="n">
        <v>0</v>
      </c>
    </row>
    <row r="4647">
      <c r="C4647" s="13" t="n">
        <v>44</v>
      </c>
      <c r="D4647" s="72" t="n">
        <v>0</v>
      </c>
      <c r="E4647" s="72" t="n">
        <v>0</v>
      </c>
      <c r="F4647" s="72" t="n">
        <v>0</v>
      </c>
    </row>
    <row r="4648">
      <c r="C4648" s="13" t="n">
        <v>45</v>
      </c>
      <c r="D4648" s="72" t="n">
        <v>0</v>
      </c>
      <c r="E4648" s="72" t="n">
        <v>0</v>
      </c>
      <c r="F4648" s="72" t="n">
        <v>0</v>
      </c>
    </row>
    <row r="4649">
      <c r="C4649" s="13" t="n">
        <v>46</v>
      </c>
      <c r="D4649" s="72" t="n">
        <v>0</v>
      </c>
      <c r="E4649" s="72" t="n">
        <v>0</v>
      </c>
      <c r="F4649" s="72" t="n">
        <v>0</v>
      </c>
    </row>
    <row r="4650">
      <c r="C4650" s="13" t="n">
        <v>47</v>
      </c>
      <c r="D4650" s="72" t="n">
        <v>0</v>
      </c>
      <c r="E4650" s="72" t="n">
        <v>0</v>
      </c>
      <c r="F4650" s="72" t="n">
        <v>0</v>
      </c>
    </row>
    <row r="4651">
      <c r="C4651" s="13" t="n">
        <v>48</v>
      </c>
      <c r="D4651" s="72" t="n">
        <v>0</v>
      </c>
      <c r="E4651" s="72" t="n">
        <v>0</v>
      </c>
      <c r="F4651" s="72" t="n">
        <v>0</v>
      </c>
    </row>
    <row r="4652">
      <c r="C4652" s="13" t="n">
        <v>49</v>
      </c>
      <c r="D4652" s="72" t="n">
        <v>0</v>
      </c>
      <c r="E4652" s="72" t="n">
        <v>0</v>
      </c>
      <c r="F4652" s="72" t="n">
        <v>0</v>
      </c>
    </row>
    <row r="4653">
      <c r="C4653" s="13" t="n">
        <v>50</v>
      </c>
      <c r="D4653" s="72" t="n">
        <v>0</v>
      </c>
      <c r="E4653" s="72" t="n">
        <v>0</v>
      </c>
      <c r="F4653" s="72" t="n">
        <v>0</v>
      </c>
    </row>
    <row r="4654">
      <c r="C4654" s="13" t="n">
        <v>51</v>
      </c>
      <c r="D4654" s="72" t="n">
        <v>0</v>
      </c>
      <c r="E4654" s="72" t="n">
        <v>0</v>
      </c>
      <c r="F4654" s="72" t="n">
        <v>0</v>
      </c>
    </row>
    <row r="4655">
      <c r="C4655" s="13" t="n">
        <v>52</v>
      </c>
      <c r="D4655" s="72" t="n">
        <v>0</v>
      </c>
      <c r="E4655" s="72" t="n">
        <v>0</v>
      </c>
      <c r="F4655" s="72" t="n">
        <v>0</v>
      </c>
    </row>
    <row r="4656">
      <c r="C4656" s="13" t="n">
        <v>53</v>
      </c>
      <c r="D4656" s="72" t="n">
        <v>0</v>
      </c>
      <c r="E4656" s="72" t="n">
        <v>0</v>
      </c>
      <c r="F4656" s="72" t="n">
        <v>0</v>
      </c>
    </row>
    <row r="4657">
      <c r="C4657" s="13" t="n">
        <v>54</v>
      </c>
      <c r="D4657" s="72" t="n">
        <v>0</v>
      </c>
      <c r="E4657" s="72" t="n">
        <v>0</v>
      </c>
      <c r="F4657" s="72" t="n">
        <v>0</v>
      </c>
    </row>
    <row r="4658">
      <c r="C4658" s="13" t="n">
        <v>55</v>
      </c>
      <c r="D4658" s="72" t="n">
        <v>0</v>
      </c>
      <c r="E4658" s="72" t="n">
        <v>0</v>
      </c>
      <c r="F4658" s="72" t="n">
        <v>0</v>
      </c>
    </row>
    <row r="4659">
      <c r="C4659" s="13" t="n">
        <v>56</v>
      </c>
      <c r="D4659" s="72" t="n">
        <v>0</v>
      </c>
      <c r="E4659" s="72" t="n">
        <v>0</v>
      </c>
      <c r="F4659" s="72" t="n">
        <v>0</v>
      </c>
    </row>
    <row r="4660">
      <c r="C4660" s="13" t="n">
        <v>57</v>
      </c>
      <c r="D4660" s="72" t="n">
        <v>0</v>
      </c>
      <c r="E4660" s="72" t="n">
        <v>0</v>
      </c>
      <c r="F4660" s="72" t="n">
        <v>0</v>
      </c>
    </row>
    <row r="4661">
      <c r="C4661" s="13" t="n">
        <v>58</v>
      </c>
      <c r="D4661" s="72" t="n">
        <v>0</v>
      </c>
      <c r="E4661" s="72" t="n">
        <v>0</v>
      </c>
      <c r="F4661" s="72" t="n">
        <v>0</v>
      </c>
    </row>
    <row r="4662">
      <c r="C4662" s="13" t="n">
        <v>59</v>
      </c>
      <c r="D4662" s="72" t="n">
        <v>0</v>
      </c>
      <c r="E4662" s="72" t="n">
        <v>0</v>
      </c>
      <c r="F4662" s="72" t="n">
        <v>0</v>
      </c>
    </row>
    <row r="4663">
      <c r="C4663" s="13" t="n">
        <v>60</v>
      </c>
      <c r="D4663" s="72" t="n">
        <v>0</v>
      </c>
      <c r="E4663" s="72" t="n">
        <v>0</v>
      </c>
      <c r="F4663" s="72" t="n">
        <v>0</v>
      </c>
    </row>
    <row r="4664">
      <c r="C4664" s="13" t="n">
        <v>61</v>
      </c>
      <c r="D4664" s="72" t="n">
        <v>0</v>
      </c>
      <c r="E4664" s="72" t="n">
        <v>0</v>
      </c>
      <c r="F4664" s="72" t="n">
        <v>0</v>
      </c>
    </row>
    <row r="4665">
      <c r="C4665" s="13" t="n">
        <v>62</v>
      </c>
      <c r="D4665" s="72" t="n">
        <v>0</v>
      </c>
      <c r="E4665" s="72" t="n">
        <v>0</v>
      </c>
      <c r="F4665" s="72" t="n">
        <v>0</v>
      </c>
    </row>
    <row r="4666">
      <c r="C4666" s="13" t="n">
        <v>63</v>
      </c>
      <c r="D4666" s="72" t="n">
        <v>0</v>
      </c>
      <c r="E4666" s="72" t="n">
        <v>0</v>
      </c>
      <c r="F4666" s="72" t="n">
        <v>0</v>
      </c>
    </row>
    <row r="4667">
      <c r="C4667" s="13" t="n">
        <v>64</v>
      </c>
      <c r="D4667" s="72" t="n">
        <v>0</v>
      </c>
      <c r="E4667" s="72" t="n">
        <v>0</v>
      </c>
      <c r="F4667" s="72" t="n">
        <v>0</v>
      </c>
    </row>
    <row r="4668">
      <c r="C4668" s="13" t="n">
        <v>65</v>
      </c>
      <c r="D4668" s="72" t="n">
        <v>0</v>
      </c>
      <c r="E4668" s="72" t="n">
        <v>0</v>
      </c>
      <c r="F4668" s="72" t="n">
        <v>0</v>
      </c>
    </row>
    <row r="4669">
      <c r="C4669" s="13" t="n">
        <v>66</v>
      </c>
      <c r="D4669" s="72" t="n">
        <v>0</v>
      </c>
      <c r="E4669" s="72" t="n">
        <v>0</v>
      </c>
      <c r="F4669" s="72" t="n">
        <v>0</v>
      </c>
    </row>
    <row r="4670">
      <c r="C4670" s="13" t="n">
        <v>67</v>
      </c>
      <c r="D4670" s="72" t="n">
        <v>0</v>
      </c>
      <c r="E4670" s="72" t="n">
        <v>0</v>
      </c>
      <c r="F4670" s="72" t="n">
        <v>0</v>
      </c>
    </row>
    <row r="4671">
      <c r="C4671" s="13" t="n">
        <v>68</v>
      </c>
      <c r="D4671" s="72" t="n">
        <v>0</v>
      </c>
      <c r="E4671" s="72" t="n">
        <v>0</v>
      </c>
      <c r="F4671" s="72" t="n">
        <v>0</v>
      </c>
    </row>
    <row r="4672">
      <c r="C4672" s="13" t="n">
        <v>69</v>
      </c>
      <c r="D4672" s="72" t="n">
        <v>0</v>
      </c>
      <c r="E4672" s="72" t="n">
        <v>0</v>
      </c>
      <c r="F4672" s="72" t="n">
        <v>0</v>
      </c>
    </row>
    <row r="4673">
      <c r="C4673" s="13" t="n">
        <v>70</v>
      </c>
      <c r="D4673" s="72" t="n">
        <v>0</v>
      </c>
      <c r="E4673" s="72" t="n">
        <v>0</v>
      </c>
      <c r="F4673" s="72" t="n">
        <v>0</v>
      </c>
    </row>
    <row r="4674">
      <c r="C4674" s="13" t="n">
        <v>71</v>
      </c>
      <c r="D4674" s="72" t="n">
        <v>0</v>
      </c>
      <c r="E4674" s="72" t="n">
        <v>0</v>
      </c>
      <c r="F4674" s="72" t="n">
        <v>0</v>
      </c>
    </row>
    <row r="4675">
      <c r="C4675" s="13" t="n">
        <v>72</v>
      </c>
      <c r="D4675" s="72" t="n">
        <v>0</v>
      </c>
      <c r="E4675" s="72" t="n">
        <v>0</v>
      </c>
      <c r="F4675" s="72" t="n">
        <v>0</v>
      </c>
    </row>
    <row r="4676">
      <c r="C4676" s="13" t="n">
        <v>73</v>
      </c>
      <c r="D4676" s="72" t="n">
        <v>0</v>
      </c>
      <c r="E4676" s="72" t="n">
        <v>0</v>
      </c>
      <c r="F4676" s="72" t="n">
        <v>0</v>
      </c>
    </row>
    <row r="4677">
      <c r="C4677" s="13" t="n">
        <v>74</v>
      </c>
      <c r="D4677" s="72" t="n">
        <v>0</v>
      </c>
      <c r="E4677" s="72" t="n">
        <v>0</v>
      </c>
      <c r="F4677" s="72" t="n">
        <v>0</v>
      </c>
    </row>
    <row r="4678">
      <c r="C4678" s="13" t="n">
        <v>75</v>
      </c>
      <c r="D4678" s="72" t="n">
        <v>0</v>
      </c>
      <c r="E4678" s="72" t="n">
        <v>0</v>
      </c>
      <c r="F4678" s="72" t="n">
        <v>0</v>
      </c>
    </row>
    <row r="4679">
      <c r="C4679" s="13" t="n">
        <v>76</v>
      </c>
      <c r="D4679" s="72" t="n">
        <v>0</v>
      </c>
      <c r="E4679" s="72" t="n">
        <v>0</v>
      </c>
      <c r="F4679" s="72" t="n">
        <v>0</v>
      </c>
    </row>
    <row r="4680">
      <c r="C4680" s="13" t="n">
        <v>77</v>
      </c>
      <c r="D4680" s="72" t="n">
        <v>0</v>
      </c>
      <c r="E4680" s="72" t="n">
        <v>0</v>
      </c>
      <c r="F4680" s="72" t="n">
        <v>0</v>
      </c>
    </row>
    <row r="4681">
      <c r="C4681" s="13" t="n">
        <v>78</v>
      </c>
      <c r="D4681" s="72" t="n">
        <v>0</v>
      </c>
      <c r="E4681" s="72" t="n">
        <v>0</v>
      </c>
      <c r="F4681" s="72" t="n">
        <v>0</v>
      </c>
    </row>
    <row r="4682">
      <c r="C4682" s="13" t="n">
        <v>79</v>
      </c>
      <c r="D4682" s="72" t="n">
        <v>0</v>
      </c>
      <c r="E4682" s="72" t="n">
        <v>0</v>
      </c>
      <c r="F4682" s="72" t="n">
        <v>0</v>
      </c>
    </row>
    <row r="4683">
      <c r="C4683" s="13" t="n">
        <v>80</v>
      </c>
      <c r="D4683" s="72" t="n">
        <v>0</v>
      </c>
      <c r="E4683" s="72" t="n">
        <v>0</v>
      </c>
      <c r="F4683" s="72" t="n">
        <v>0</v>
      </c>
    </row>
    <row r="4684">
      <c r="C4684" s="13" t="n">
        <v>81</v>
      </c>
      <c r="D4684" s="72" t="n">
        <v>0</v>
      </c>
      <c r="E4684" s="72" t="n">
        <v>0</v>
      </c>
      <c r="F4684" s="72" t="n">
        <v>0</v>
      </c>
    </row>
    <row r="4685">
      <c r="C4685" s="13" t="n">
        <v>82</v>
      </c>
      <c r="D4685" s="72" t="n">
        <v>0</v>
      </c>
      <c r="E4685" s="72" t="n">
        <v>0</v>
      </c>
      <c r="F4685" s="72" t="n">
        <v>0</v>
      </c>
    </row>
    <row r="4686">
      <c r="C4686" s="13" t="n">
        <v>83</v>
      </c>
      <c r="D4686" s="72" t="n">
        <v>0</v>
      </c>
      <c r="E4686" s="72" t="n">
        <v>0</v>
      </c>
      <c r="F4686" s="72" t="n">
        <v>0</v>
      </c>
    </row>
    <row r="4687">
      <c r="C4687" s="13" t="n">
        <v>84</v>
      </c>
      <c r="D4687" s="72" t="n">
        <v>0</v>
      </c>
      <c r="E4687" s="72" t="n">
        <v>0</v>
      </c>
      <c r="F4687" s="72" t="n">
        <v>0</v>
      </c>
    </row>
    <row r="4688">
      <c r="C4688" s="13" t="n">
        <v>85</v>
      </c>
      <c r="D4688" s="72" t="n">
        <v>0</v>
      </c>
      <c r="E4688" s="72" t="n">
        <v>0</v>
      </c>
      <c r="F4688" s="72" t="n">
        <v>0</v>
      </c>
    </row>
    <row r="4689">
      <c r="C4689" s="13" t="n">
        <v>86</v>
      </c>
      <c r="D4689" s="72" t="n">
        <v>0</v>
      </c>
      <c r="E4689" s="72" t="n">
        <v>0</v>
      </c>
      <c r="F4689" s="72" t="n">
        <v>0</v>
      </c>
    </row>
    <row r="4690">
      <c r="C4690" s="13" t="n">
        <v>87</v>
      </c>
      <c r="D4690" s="72" t="n">
        <v>0</v>
      </c>
      <c r="E4690" s="72" t="n">
        <v>0</v>
      </c>
      <c r="F4690" s="72" t="n">
        <v>0</v>
      </c>
    </row>
    <row r="4691">
      <c r="C4691" s="13" t="n">
        <v>88</v>
      </c>
      <c r="D4691" s="72" t="n">
        <v>0</v>
      </c>
      <c r="E4691" s="72" t="n">
        <v>0</v>
      </c>
      <c r="F4691" s="72" t="n">
        <v>0</v>
      </c>
    </row>
    <row r="4692">
      <c r="C4692" s="13" t="n">
        <v>89</v>
      </c>
      <c r="D4692" s="72" t="n">
        <v>0</v>
      </c>
      <c r="E4692" s="72" t="n">
        <v>0</v>
      </c>
      <c r="F4692" s="72" t="n">
        <v>0</v>
      </c>
    </row>
    <row r="4693">
      <c r="C4693" s="13" t="n">
        <v>90</v>
      </c>
      <c r="D4693" s="72" t="n">
        <v>0</v>
      </c>
      <c r="E4693" s="72" t="n">
        <v>0</v>
      </c>
      <c r="F4693" s="72" t="n">
        <v>0</v>
      </c>
    </row>
    <row r="4694">
      <c r="C4694" s="13" t="n">
        <v>91</v>
      </c>
      <c r="D4694" s="72" t="n">
        <v>0</v>
      </c>
      <c r="E4694" s="72" t="n">
        <v>0</v>
      </c>
      <c r="F4694" s="72" t="n">
        <v>0</v>
      </c>
    </row>
    <row r="4695">
      <c r="C4695" s="13" t="n">
        <v>92</v>
      </c>
      <c r="D4695" s="72" t="n">
        <v>0</v>
      </c>
      <c r="E4695" s="72" t="n">
        <v>0</v>
      </c>
      <c r="F4695" s="72" t="n">
        <v>0</v>
      </c>
    </row>
    <row r="4696">
      <c r="C4696" s="13" t="n">
        <v>93</v>
      </c>
      <c r="D4696" s="72" t="n">
        <v>0</v>
      </c>
      <c r="E4696" s="72" t="n">
        <v>0</v>
      </c>
      <c r="F4696" s="72" t="n">
        <v>0</v>
      </c>
    </row>
    <row r="4697">
      <c r="C4697" s="13" t="n">
        <v>94</v>
      </c>
      <c r="D4697" s="72" t="n">
        <v>0</v>
      </c>
      <c r="E4697" s="72" t="n">
        <v>0</v>
      </c>
      <c r="F4697" s="72" t="n">
        <v>0</v>
      </c>
    </row>
    <row r="4698">
      <c r="C4698" s="13" t="n">
        <v>95</v>
      </c>
      <c r="D4698" s="72" t="n">
        <v>0</v>
      </c>
      <c r="E4698" s="72" t="n">
        <v>0</v>
      </c>
      <c r="F4698" s="72" t="n">
        <v>0</v>
      </c>
    </row>
    <row r="4699">
      <c r="C4699" s="13" t="n">
        <v>96</v>
      </c>
      <c r="D4699" s="72" t="n">
        <v>0</v>
      </c>
      <c r="E4699" s="72" t="n">
        <v>0</v>
      </c>
      <c r="F4699" s="72" t="n">
        <v>0</v>
      </c>
    </row>
    <row r="4700">
      <c r="C4700" s="13" t="n">
        <v>97</v>
      </c>
      <c r="D4700" s="72" t="n">
        <v>0</v>
      </c>
      <c r="E4700" s="72" t="n">
        <v>0</v>
      </c>
      <c r="F4700" s="72" t="n">
        <v>0</v>
      </c>
    </row>
    <row r="4701">
      <c r="C4701" s="13" t="n">
        <v>98</v>
      </c>
      <c r="D4701" s="72" t="n">
        <v>0</v>
      </c>
      <c r="E4701" s="72" t="n">
        <v>0</v>
      </c>
      <c r="F4701" s="72" t="n">
        <v>0</v>
      </c>
    </row>
    <row r="4702">
      <c r="C4702" s="13" t="n">
        <v>99</v>
      </c>
      <c r="D4702" s="72" t="n">
        <v>0</v>
      </c>
      <c r="E4702" s="72" t="n">
        <v>0</v>
      </c>
      <c r="F4702" s="72" t="n">
        <v>0</v>
      </c>
    </row>
    <row r="4703">
      <c r="C4703" s="13" t="n">
        <v>100</v>
      </c>
      <c r="D4703" s="72" t="n">
        <v>0</v>
      </c>
      <c r="E4703" s="72" t="n">
        <v>0</v>
      </c>
      <c r="F4703" s="72" t="n">
        <v>0</v>
      </c>
    </row>
    <row r="4704">
      <c r="C4704" s="13" t="n">
        <v>101</v>
      </c>
      <c r="D4704" s="72" t="n">
        <v>0</v>
      </c>
      <c r="E4704" s="72" t="n">
        <v>0</v>
      </c>
      <c r="F4704" s="72" t="n">
        <v>0</v>
      </c>
    </row>
    <row r="4705">
      <c r="C4705" s="13" t="n">
        <v>102</v>
      </c>
      <c r="D4705" s="72" t="n">
        <v>0</v>
      </c>
      <c r="E4705" s="72" t="n">
        <v>0</v>
      </c>
      <c r="F4705" s="72" t="n">
        <v>0</v>
      </c>
    </row>
    <row r="4706">
      <c r="C4706" s="13" t="n">
        <v>103</v>
      </c>
      <c r="D4706" s="72" t="n">
        <v>0</v>
      </c>
      <c r="E4706" s="72" t="n">
        <v>0</v>
      </c>
      <c r="F4706" s="72" t="n">
        <v>0</v>
      </c>
    </row>
    <row r="4707">
      <c r="C4707" s="13" t="n">
        <v>104</v>
      </c>
      <c r="D4707" s="72" t="n">
        <v>0</v>
      </c>
      <c r="E4707" s="72" t="n">
        <v>0</v>
      </c>
      <c r="F4707" s="72" t="n">
        <v>0</v>
      </c>
    </row>
    <row r="4708">
      <c r="C4708" s="13" t="n">
        <v>105</v>
      </c>
      <c r="D4708" s="72" t="n">
        <v>0</v>
      </c>
      <c r="E4708" s="72" t="n">
        <v>0</v>
      </c>
      <c r="F4708" s="72" t="n">
        <v>0</v>
      </c>
    </row>
    <row r="4709">
      <c r="C4709" s="13" t="n">
        <v>106</v>
      </c>
      <c r="D4709" s="72" t="n">
        <v>0</v>
      </c>
      <c r="E4709" s="72" t="n">
        <v>0</v>
      </c>
      <c r="F4709" s="72" t="n">
        <v>0</v>
      </c>
    </row>
    <row r="4710">
      <c r="C4710" s="13" t="n">
        <v>107</v>
      </c>
      <c r="D4710" s="72" t="n">
        <v>0</v>
      </c>
      <c r="E4710" s="72" t="n">
        <v>0</v>
      </c>
      <c r="F4710" s="72" t="n">
        <v>0</v>
      </c>
    </row>
    <row r="4711">
      <c r="C4711" s="13" t="n">
        <v>108</v>
      </c>
      <c r="D4711" s="72" t="n">
        <v>0</v>
      </c>
      <c r="E4711" s="72" t="n">
        <v>0</v>
      </c>
      <c r="F4711" s="72" t="n">
        <v>0</v>
      </c>
    </row>
    <row r="4712">
      <c r="C4712" s="13" t="n">
        <v>109</v>
      </c>
      <c r="D4712" s="72" t="n">
        <v>0</v>
      </c>
      <c r="E4712" s="72" t="n">
        <v>0</v>
      </c>
      <c r="F4712" s="72" t="n">
        <v>0</v>
      </c>
    </row>
    <row r="4713">
      <c r="C4713" s="13" t="n">
        <v>110</v>
      </c>
      <c r="D4713" s="72" t="n">
        <v>0</v>
      </c>
      <c r="E4713" s="72" t="n">
        <v>0</v>
      </c>
      <c r="F4713" s="72" t="n">
        <v>0</v>
      </c>
    </row>
    <row r="4714">
      <c r="C4714" s="13" t="n">
        <v>111</v>
      </c>
      <c r="D4714" s="72" t="n">
        <v>0</v>
      </c>
      <c r="E4714" s="72" t="n">
        <v>0</v>
      </c>
      <c r="F4714" s="72" t="n">
        <v>0</v>
      </c>
    </row>
    <row r="4715">
      <c r="C4715" s="13" t="n">
        <v>112</v>
      </c>
      <c r="D4715" s="72" t="n">
        <v>0</v>
      </c>
      <c r="E4715" s="72" t="n">
        <v>0</v>
      </c>
      <c r="F4715" s="72" t="n">
        <v>0</v>
      </c>
    </row>
    <row r="4716">
      <c r="C4716" s="13" t="n">
        <v>113</v>
      </c>
      <c r="D4716" s="72" t="n">
        <v>0</v>
      </c>
      <c r="E4716" s="72" t="n">
        <v>0</v>
      </c>
      <c r="F4716" s="72" t="n">
        <v>0</v>
      </c>
    </row>
    <row r="4717">
      <c r="C4717" s="13" t="n">
        <v>114</v>
      </c>
      <c r="D4717" s="72" t="n">
        <v>0</v>
      </c>
      <c r="E4717" s="72" t="n">
        <v>0</v>
      </c>
      <c r="F4717" s="72" t="n">
        <v>0</v>
      </c>
    </row>
    <row r="4718">
      <c r="C4718" s="13" t="n">
        <v>115</v>
      </c>
      <c r="D4718" s="72" t="n">
        <v>0</v>
      </c>
      <c r="E4718" s="72" t="n">
        <v>0</v>
      </c>
      <c r="F4718" s="72" t="n">
        <v>0</v>
      </c>
    </row>
    <row r="4719">
      <c r="C4719" s="13" t="n">
        <v>116</v>
      </c>
      <c r="D4719" s="72" t="n">
        <v>0</v>
      </c>
      <c r="E4719" s="72" t="n">
        <v>0</v>
      </c>
      <c r="F4719" s="72" t="n">
        <v>0</v>
      </c>
    </row>
    <row r="4720">
      <c r="C4720" s="13" t="n">
        <v>117</v>
      </c>
      <c r="D4720" s="72" t="n">
        <v>0</v>
      </c>
      <c r="E4720" s="72" t="n">
        <v>0</v>
      </c>
      <c r="F4720" s="72" t="n">
        <v>0</v>
      </c>
    </row>
    <row r="4721">
      <c r="C4721" s="13" t="n">
        <v>118</v>
      </c>
      <c r="D4721" s="72" t="n">
        <v>0</v>
      </c>
      <c r="E4721" s="72" t="n">
        <v>0</v>
      </c>
      <c r="F4721" s="72" t="n">
        <v>0</v>
      </c>
    </row>
    <row r="4722">
      <c r="C4722" s="13" t="n">
        <v>119</v>
      </c>
      <c r="D4722" s="72" t="n">
        <v>0</v>
      </c>
      <c r="E4722" s="72" t="n">
        <v>0</v>
      </c>
      <c r="F4722" s="72" t="n">
        <v>0</v>
      </c>
    </row>
    <row r="4723">
      <c r="C4723" s="13" t="n">
        <v>120</v>
      </c>
      <c r="D4723" s="72" t="n">
        <v>0</v>
      </c>
      <c r="E4723" s="72" t="n">
        <v>0</v>
      </c>
      <c r="F4723" s="72" t="n">
        <v>0</v>
      </c>
    </row>
    <row r="4724">
      <c r="C4724" s="13" t="n">
        <v>121</v>
      </c>
      <c r="D4724" s="72" t="n">
        <v>0</v>
      </c>
      <c r="E4724" s="72" t="n">
        <v>0</v>
      </c>
      <c r="F4724" s="72" t="n">
        <v>0</v>
      </c>
    </row>
    <row r="4725">
      <c r="C4725" s="13" t="n">
        <v>122</v>
      </c>
      <c r="D4725" s="72" t="n">
        <v>0</v>
      </c>
      <c r="E4725" s="72" t="n">
        <v>0</v>
      </c>
      <c r="F4725" s="72" t="n">
        <v>0</v>
      </c>
    </row>
    <row r="4726">
      <c r="C4726" s="13" t="n">
        <v>123</v>
      </c>
      <c r="D4726" s="72" t="n">
        <v>0</v>
      </c>
      <c r="E4726" s="72" t="n">
        <v>0</v>
      </c>
      <c r="F4726" s="72" t="n">
        <v>0</v>
      </c>
    </row>
    <row r="4727">
      <c r="C4727" s="13" t="n">
        <v>124</v>
      </c>
      <c r="D4727" s="72" t="n">
        <v>0</v>
      </c>
      <c r="E4727" s="72" t="n">
        <v>0</v>
      </c>
      <c r="F4727" s="72" t="n">
        <v>0</v>
      </c>
    </row>
    <row r="4728">
      <c r="C4728" s="13" t="n">
        <v>125</v>
      </c>
      <c r="D4728" s="72" t="n">
        <v>0</v>
      </c>
      <c r="E4728" s="72" t="n">
        <v>0</v>
      </c>
      <c r="F4728" s="72" t="n">
        <v>0</v>
      </c>
    </row>
    <row r="4729">
      <c r="C4729" s="13" t="n">
        <v>126</v>
      </c>
      <c r="D4729" s="72" t="n">
        <v>0</v>
      </c>
      <c r="E4729" s="72" t="n">
        <v>0</v>
      </c>
      <c r="F4729" s="72" t="n">
        <v>0</v>
      </c>
    </row>
    <row r="4730">
      <c r="C4730" s="13" t="n">
        <v>127</v>
      </c>
      <c r="D4730" s="72" t="n">
        <v>0</v>
      </c>
      <c r="E4730" s="72" t="n">
        <v>0</v>
      </c>
      <c r="F4730" s="72" t="n">
        <v>0</v>
      </c>
    </row>
    <row r="4731">
      <c r="C4731" s="13" t="n">
        <v>128</v>
      </c>
      <c r="D4731" s="72" t="n">
        <v>0</v>
      </c>
      <c r="E4731" s="72" t="n">
        <v>0</v>
      </c>
      <c r="F4731" s="72" t="n">
        <v>0</v>
      </c>
    </row>
    <row r="4732">
      <c r="C4732" s="13" t="n">
        <v>129</v>
      </c>
      <c r="D4732" s="72" t="n">
        <v>0</v>
      </c>
      <c r="E4732" s="72" t="n">
        <v>0</v>
      </c>
      <c r="F4732" s="72" t="n">
        <v>0</v>
      </c>
    </row>
    <row r="4733">
      <c r="C4733" s="13" t="n">
        <v>130</v>
      </c>
      <c r="D4733" s="72" t="n">
        <v>0</v>
      </c>
      <c r="E4733" s="72" t="n">
        <v>0</v>
      </c>
      <c r="F4733" s="72" t="n">
        <v>0</v>
      </c>
    </row>
    <row r="4734">
      <c r="C4734" s="13" t="n">
        <v>131</v>
      </c>
      <c r="D4734" s="72" t="n">
        <v>0</v>
      </c>
      <c r="E4734" s="72" t="n">
        <v>0</v>
      </c>
      <c r="F4734" s="72" t="n">
        <v>0</v>
      </c>
    </row>
    <row r="4735">
      <c r="C4735" s="13" t="n">
        <v>132</v>
      </c>
      <c r="D4735" s="72" t="n">
        <v>0</v>
      </c>
      <c r="E4735" s="72" t="n">
        <v>0</v>
      </c>
      <c r="F4735" s="72" t="n">
        <v>0</v>
      </c>
    </row>
    <row r="4736">
      <c r="C4736" s="13" t="n">
        <v>133</v>
      </c>
      <c r="D4736" s="72" t="n">
        <v>0</v>
      </c>
      <c r="E4736" s="72" t="n">
        <v>0</v>
      </c>
      <c r="F4736" s="72" t="n">
        <v>0</v>
      </c>
    </row>
    <row r="4737">
      <c r="C4737" s="13" t="n">
        <v>134</v>
      </c>
      <c r="D4737" s="72" t="n">
        <v>0</v>
      </c>
      <c r="E4737" s="72" t="n">
        <v>0</v>
      </c>
      <c r="F4737" s="72" t="n">
        <v>0</v>
      </c>
    </row>
    <row r="4738">
      <c r="C4738" s="13" t="n">
        <v>135</v>
      </c>
      <c r="D4738" s="72" t="n">
        <v>0</v>
      </c>
      <c r="E4738" s="72" t="n">
        <v>0</v>
      </c>
      <c r="F4738" s="72" t="n">
        <v>0</v>
      </c>
    </row>
    <row r="4739">
      <c r="C4739" s="13" t="n">
        <v>136</v>
      </c>
      <c r="D4739" s="72" t="n">
        <v>0</v>
      </c>
      <c r="E4739" s="72" t="n">
        <v>0</v>
      </c>
      <c r="F4739" s="72" t="n">
        <v>0</v>
      </c>
    </row>
    <row r="4740">
      <c r="C4740" s="13" t="n">
        <v>137</v>
      </c>
      <c r="D4740" s="72" t="n">
        <v>0</v>
      </c>
      <c r="E4740" s="72" t="n">
        <v>0</v>
      </c>
      <c r="F4740" s="72" t="n">
        <v>0</v>
      </c>
    </row>
    <row r="4741">
      <c r="C4741" s="13" t="n">
        <v>138</v>
      </c>
      <c r="D4741" s="72" t="n">
        <v>0</v>
      </c>
      <c r="E4741" s="72" t="n">
        <v>0</v>
      </c>
      <c r="F4741" s="72" t="n">
        <v>0</v>
      </c>
    </row>
    <row r="4742">
      <c r="C4742" s="13" t="n">
        <v>139</v>
      </c>
      <c r="D4742" s="72" t="n">
        <v>0</v>
      </c>
      <c r="E4742" s="72" t="n">
        <v>0</v>
      </c>
      <c r="F4742" s="72" t="n">
        <v>0</v>
      </c>
    </row>
    <row r="4743">
      <c r="C4743" s="13" t="n">
        <v>140</v>
      </c>
      <c r="D4743" s="72" t="n">
        <v>0</v>
      </c>
      <c r="E4743" s="72" t="n">
        <v>0</v>
      </c>
      <c r="F4743" s="72" t="n">
        <v>0</v>
      </c>
    </row>
    <row r="4744">
      <c r="C4744" s="13" t="n">
        <v>141</v>
      </c>
      <c r="D4744" s="72" t="n">
        <v>0</v>
      </c>
      <c r="E4744" s="72" t="n">
        <v>0</v>
      </c>
      <c r="F4744" s="72" t="n">
        <v>0</v>
      </c>
    </row>
    <row r="4745">
      <c r="C4745" s="13" t="n">
        <v>142</v>
      </c>
      <c r="D4745" s="72" t="n">
        <v>0</v>
      </c>
      <c r="E4745" s="72" t="n">
        <v>0</v>
      </c>
      <c r="F4745" s="72" t="n">
        <v>0</v>
      </c>
    </row>
    <row r="4746">
      <c r="C4746" s="13" t="n">
        <v>143</v>
      </c>
      <c r="D4746" s="72" t="n">
        <v>0</v>
      </c>
      <c r="E4746" s="72" t="n">
        <v>0</v>
      </c>
      <c r="F4746" s="72" t="n">
        <v>0</v>
      </c>
    </row>
    <row r="4747">
      <c r="C4747" s="13" t="n">
        <v>144</v>
      </c>
      <c r="D4747" s="72" t="n">
        <v>0</v>
      </c>
      <c r="E4747" s="72" t="n">
        <v>0</v>
      </c>
      <c r="F4747" s="72" t="n">
        <v>0</v>
      </c>
    </row>
    <row r="4748">
      <c r="C4748" s="13" t="n">
        <v>145</v>
      </c>
      <c r="D4748" s="72" t="n">
        <v>0</v>
      </c>
      <c r="E4748" s="72" t="n">
        <v>0</v>
      </c>
      <c r="F4748" s="72" t="n">
        <v>0</v>
      </c>
    </row>
    <row r="4749">
      <c r="C4749" s="13" t="n">
        <v>146</v>
      </c>
      <c r="D4749" s="72" t="n">
        <v>0</v>
      </c>
      <c r="E4749" s="72" t="n">
        <v>0</v>
      </c>
      <c r="F4749" s="72" t="n">
        <v>0</v>
      </c>
    </row>
    <row r="4750">
      <c r="C4750" s="13" t="n">
        <v>147</v>
      </c>
      <c r="D4750" s="72" t="n">
        <v>0</v>
      </c>
      <c r="E4750" s="72" t="n">
        <v>0</v>
      </c>
      <c r="F4750" s="72" t="n">
        <v>0</v>
      </c>
    </row>
    <row r="4751">
      <c r="C4751" s="13" t="n">
        <v>148</v>
      </c>
      <c r="D4751" s="72" t="n">
        <v>0</v>
      </c>
      <c r="E4751" s="72" t="n">
        <v>0</v>
      </c>
      <c r="F4751" s="72" t="n">
        <v>0</v>
      </c>
    </row>
    <row r="4752">
      <c r="C4752" s="13" t="n">
        <v>149</v>
      </c>
      <c r="D4752" s="72" t="n">
        <v>0</v>
      </c>
      <c r="E4752" s="72" t="n">
        <v>0</v>
      </c>
      <c r="F4752" s="72" t="n">
        <v>0</v>
      </c>
    </row>
    <row r="4753">
      <c r="C4753" s="13" t="n">
        <v>150</v>
      </c>
      <c r="D4753" s="72" t="n">
        <v>0</v>
      </c>
      <c r="E4753" s="72" t="n">
        <v>0</v>
      </c>
      <c r="F4753" s="72" t="n">
        <v>0</v>
      </c>
    </row>
    <row r="4754">
      <c r="C4754" s="13" t="n">
        <v>151</v>
      </c>
      <c r="D4754" s="72" t="n">
        <v>0</v>
      </c>
      <c r="E4754" s="72" t="n">
        <v>0</v>
      </c>
      <c r="F4754" s="72" t="n">
        <v>0</v>
      </c>
    </row>
    <row r="4755">
      <c r="C4755" s="13" t="n">
        <v>152</v>
      </c>
      <c r="D4755" s="72" t="n">
        <v>0</v>
      </c>
      <c r="E4755" s="72" t="n">
        <v>0</v>
      </c>
      <c r="F4755" s="72" t="n">
        <v>0</v>
      </c>
    </row>
    <row r="4756">
      <c r="C4756" s="13" t="n">
        <v>153</v>
      </c>
      <c r="D4756" s="72" t="n">
        <v>0</v>
      </c>
      <c r="E4756" s="72" t="n">
        <v>0</v>
      </c>
      <c r="F4756" s="72" t="n">
        <v>0</v>
      </c>
    </row>
    <row r="4757">
      <c r="C4757" s="13" t="n">
        <v>154</v>
      </c>
      <c r="D4757" s="72" t="n">
        <v>0</v>
      </c>
      <c r="E4757" s="72" t="n">
        <v>0</v>
      </c>
      <c r="F4757" s="72" t="n">
        <v>0</v>
      </c>
    </row>
    <row r="4758">
      <c r="C4758" s="13" t="n">
        <v>155</v>
      </c>
      <c r="D4758" s="72" t="n">
        <v>0</v>
      </c>
      <c r="E4758" s="72" t="n">
        <v>0</v>
      </c>
      <c r="F4758" s="72" t="n">
        <v>0</v>
      </c>
    </row>
    <row r="4759">
      <c r="C4759" s="13" t="n">
        <v>156</v>
      </c>
      <c r="D4759" s="72" t="n">
        <v>0</v>
      </c>
      <c r="E4759" s="72" t="n">
        <v>0</v>
      </c>
      <c r="F4759" s="72" t="n">
        <v>0</v>
      </c>
    </row>
    <row r="4760">
      <c r="C4760" s="13" t="n">
        <v>157</v>
      </c>
      <c r="D4760" s="72" t="n">
        <v>0</v>
      </c>
      <c r="E4760" s="72" t="n">
        <v>0</v>
      </c>
      <c r="F4760" s="72" t="n">
        <v>0</v>
      </c>
    </row>
    <row r="4761">
      <c r="C4761" s="13" t="n">
        <v>158</v>
      </c>
      <c r="D4761" s="72" t="n">
        <v>0</v>
      </c>
      <c r="E4761" s="72" t="n">
        <v>0</v>
      </c>
      <c r="F4761" s="72" t="n">
        <v>0</v>
      </c>
    </row>
    <row r="4762">
      <c r="C4762" s="13" t="n">
        <v>159</v>
      </c>
      <c r="D4762" s="72" t="n">
        <v>0</v>
      </c>
      <c r="E4762" s="72" t="n">
        <v>0</v>
      </c>
      <c r="F4762" s="72" t="n">
        <v>0</v>
      </c>
    </row>
    <row r="4763">
      <c r="C4763" s="13" t="n">
        <v>160</v>
      </c>
      <c r="D4763" s="72" t="n">
        <v>0</v>
      </c>
      <c r="E4763" s="72" t="n">
        <v>0</v>
      </c>
      <c r="F4763" s="72" t="n">
        <v>0</v>
      </c>
    </row>
    <row r="4764">
      <c r="C4764" s="13" t="n">
        <v>161</v>
      </c>
      <c r="D4764" s="72" t="n">
        <v>0</v>
      </c>
      <c r="E4764" s="72" t="n">
        <v>0</v>
      </c>
      <c r="F4764" s="72" t="n">
        <v>0</v>
      </c>
    </row>
    <row r="4765">
      <c r="C4765" s="13" t="n">
        <v>162</v>
      </c>
      <c r="D4765" s="72" t="n">
        <v>0</v>
      </c>
      <c r="E4765" s="72" t="n">
        <v>0</v>
      </c>
      <c r="F4765" s="72" t="n">
        <v>0</v>
      </c>
    </row>
    <row r="4766">
      <c r="C4766" s="13" t="n">
        <v>163</v>
      </c>
      <c r="D4766" s="72" t="n">
        <v>0</v>
      </c>
      <c r="E4766" s="72" t="n">
        <v>0</v>
      </c>
      <c r="F4766" s="72" t="n">
        <v>0</v>
      </c>
    </row>
    <row r="4767">
      <c r="C4767" s="13" t="n">
        <v>164</v>
      </c>
      <c r="D4767" s="72" t="n">
        <v>0</v>
      </c>
      <c r="E4767" s="72" t="n">
        <v>0</v>
      </c>
      <c r="F4767" s="72" t="n">
        <v>0</v>
      </c>
    </row>
    <row r="4768">
      <c r="C4768" s="13" t="n">
        <v>165</v>
      </c>
      <c r="D4768" s="72" t="n">
        <v>0</v>
      </c>
      <c r="E4768" s="72" t="n">
        <v>0</v>
      </c>
      <c r="F4768" s="72" t="n">
        <v>0</v>
      </c>
    </row>
    <row r="4769">
      <c r="C4769" s="13" t="n">
        <v>166</v>
      </c>
      <c r="D4769" s="72" t="n">
        <v>0</v>
      </c>
      <c r="E4769" s="72" t="n">
        <v>0</v>
      </c>
      <c r="F4769" s="72" t="n">
        <v>0</v>
      </c>
    </row>
    <row r="4770">
      <c r="C4770" s="13" t="n">
        <v>167</v>
      </c>
      <c r="D4770" s="72" t="n">
        <v>0</v>
      </c>
      <c r="E4770" s="72" t="n">
        <v>0</v>
      </c>
      <c r="F4770" s="72" t="n">
        <v>0</v>
      </c>
    </row>
    <row r="4771">
      <c r="C4771" s="13" t="n">
        <v>168</v>
      </c>
      <c r="D4771" s="72" t="n">
        <v>0</v>
      </c>
      <c r="E4771" s="72" t="n">
        <v>0</v>
      </c>
      <c r="F4771" s="72" t="n">
        <v>0</v>
      </c>
    </row>
    <row r="4772">
      <c r="C4772" s="13" t="n">
        <v>169</v>
      </c>
      <c r="D4772" s="72" t="n">
        <v>0</v>
      </c>
      <c r="E4772" s="72" t="n">
        <v>0</v>
      </c>
      <c r="F4772" s="72" t="n">
        <v>0</v>
      </c>
    </row>
    <row r="4773">
      <c r="C4773" s="13" t="n">
        <v>170</v>
      </c>
      <c r="D4773" s="72" t="n">
        <v>0</v>
      </c>
      <c r="E4773" s="72" t="n">
        <v>0</v>
      </c>
      <c r="F4773" s="72" t="n">
        <v>0</v>
      </c>
    </row>
    <row r="4774">
      <c r="C4774" s="13" t="n">
        <v>171</v>
      </c>
      <c r="D4774" s="72" t="n">
        <v>0</v>
      </c>
      <c r="E4774" s="72" t="n">
        <v>0</v>
      </c>
      <c r="F4774" s="72" t="n">
        <v>0</v>
      </c>
    </row>
    <row r="4775">
      <c r="C4775" s="13" t="n">
        <v>172</v>
      </c>
      <c r="D4775" s="72" t="n">
        <v>0</v>
      </c>
      <c r="E4775" s="72" t="n">
        <v>0</v>
      </c>
      <c r="F4775" s="72" t="n">
        <v>0</v>
      </c>
    </row>
    <row r="4776">
      <c r="C4776" s="13" t="n">
        <v>173</v>
      </c>
      <c r="D4776" s="72" t="n">
        <v>0</v>
      </c>
      <c r="E4776" s="72" t="n">
        <v>0</v>
      </c>
      <c r="F4776" s="72" t="n">
        <v>0</v>
      </c>
    </row>
    <row r="4777">
      <c r="C4777" s="13" t="n">
        <v>174</v>
      </c>
      <c r="D4777" s="72" t="n">
        <v>0</v>
      </c>
      <c r="E4777" s="72" t="n">
        <v>0</v>
      </c>
      <c r="F4777" s="72" t="n">
        <v>0</v>
      </c>
    </row>
    <row r="4778">
      <c r="C4778" s="13" t="n">
        <v>175</v>
      </c>
      <c r="D4778" s="72" t="n">
        <v>0</v>
      </c>
      <c r="E4778" s="72" t="n">
        <v>0</v>
      </c>
      <c r="F4778" s="72" t="n">
        <v>0</v>
      </c>
    </row>
    <row r="4779">
      <c r="C4779" s="13" t="n">
        <v>176</v>
      </c>
      <c r="D4779" s="72" t="n">
        <v>0</v>
      </c>
      <c r="E4779" s="72" t="n">
        <v>0</v>
      </c>
      <c r="F4779" s="72" t="n">
        <v>0</v>
      </c>
    </row>
    <row r="4780">
      <c r="C4780" s="13" t="n">
        <v>177</v>
      </c>
      <c r="D4780" s="72" t="n">
        <v>0</v>
      </c>
      <c r="E4780" s="72" t="n">
        <v>0</v>
      </c>
      <c r="F4780" s="72" t="n">
        <v>0</v>
      </c>
    </row>
    <row r="4781">
      <c r="C4781" s="13" t="n">
        <v>178</v>
      </c>
      <c r="D4781" s="72" t="n">
        <v>0</v>
      </c>
      <c r="E4781" s="72" t="n">
        <v>0</v>
      </c>
      <c r="F4781" s="72" t="n">
        <v>0</v>
      </c>
    </row>
    <row r="4782">
      <c r="C4782" s="13" t="n">
        <v>179</v>
      </c>
      <c r="D4782" s="72" t="n">
        <v>0</v>
      </c>
      <c r="E4782" s="72" t="n">
        <v>0</v>
      </c>
      <c r="F4782" s="72" t="n">
        <v>0</v>
      </c>
    </row>
    <row r="4783">
      <c r="C4783" s="13" t="n">
        <v>180</v>
      </c>
      <c r="D4783" s="72" t="n">
        <v>0</v>
      </c>
      <c r="E4783" s="72" t="n">
        <v>0</v>
      </c>
      <c r="F4783" s="72" t="n">
        <v>0</v>
      </c>
    </row>
    <row r="4784">
      <c r="C4784" s="13" t="n">
        <v>181</v>
      </c>
      <c r="D4784" s="72" t="n">
        <v>0</v>
      </c>
      <c r="E4784" s="72" t="n">
        <v>0</v>
      </c>
      <c r="F4784" s="72" t="n">
        <v>0</v>
      </c>
    </row>
    <row r="4785">
      <c r="C4785" s="13" t="n">
        <v>182</v>
      </c>
      <c r="D4785" s="72" t="n">
        <v>0</v>
      </c>
      <c r="E4785" s="72" t="n">
        <v>0</v>
      </c>
      <c r="F4785" s="72" t="n">
        <v>0</v>
      </c>
    </row>
    <row r="4786">
      <c r="C4786" s="13" t="n">
        <v>183</v>
      </c>
      <c r="D4786" s="72" t="n">
        <v>0</v>
      </c>
      <c r="E4786" s="72" t="n">
        <v>0</v>
      </c>
      <c r="F4786" s="72" t="n">
        <v>0</v>
      </c>
    </row>
    <row r="4787">
      <c r="C4787" s="13" t="n">
        <v>184</v>
      </c>
      <c r="D4787" s="72" t="n">
        <v>0</v>
      </c>
      <c r="E4787" s="72" t="n">
        <v>0</v>
      </c>
      <c r="F4787" s="72" t="n">
        <v>0</v>
      </c>
    </row>
    <row r="4788">
      <c r="C4788" s="13" t="n">
        <v>185</v>
      </c>
      <c r="D4788" s="72" t="n">
        <v>0</v>
      </c>
      <c r="E4788" s="72" t="n">
        <v>0</v>
      </c>
      <c r="F4788" s="72" t="n">
        <v>0</v>
      </c>
    </row>
    <row r="4789">
      <c r="C4789" s="13" t="n">
        <v>186</v>
      </c>
      <c r="D4789" s="72" t="n">
        <v>0</v>
      </c>
      <c r="E4789" s="72" t="n">
        <v>0</v>
      </c>
      <c r="F4789" s="72" t="n">
        <v>0</v>
      </c>
    </row>
    <row r="4790">
      <c r="C4790" s="13" t="n">
        <v>187</v>
      </c>
      <c r="D4790" s="72" t="n">
        <v>0</v>
      </c>
      <c r="E4790" s="72" t="n">
        <v>0</v>
      </c>
      <c r="F4790" s="72" t="n">
        <v>0</v>
      </c>
    </row>
    <row r="4791">
      <c r="C4791" s="13" t="n">
        <v>188</v>
      </c>
      <c r="D4791" s="72" t="n">
        <v>0</v>
      </c>
      <c r="E4791" s="72" t="n">
        <v>0</v>
      </c>
      <c r="F4791" s="72" t="n">
        <v>0</v>
      </c>
    </row>
    <row r="4792">
      <c r="C4792" s="13" t="n">
        <v>189</v>
      </c>
      <c r="D4792" s="72" t="n">
        <v>0</v>
      </c>
      <c r="E4792" s="72" t="n">
        <v>0</v>
      </c>
      <c r="F4792" s="72" t="n">
        <v>0</v>
      </c>
    </row>
    <row r="4793">
      <c r="C4793" s="13" t="n">
        <v>190</v>
      </c>
      <c r="D4793" s="72" t="n">
        <v>0</v>
      </c>
      <c r="E4793" s="72" t="n">
        <v>0</v>
      </c>
      <c r="F4793" s="72" t="n">
        <v>0</v>
      </c>
    </row>
    <row r="4794">
      <c r="C4794" s="13" t="n">
        <v>191</v>
      </c>
      <c r="D4794" s="72" t="n">
        <v>0</v>
      </c>
      <c r="E4794" s="72" t="n">
        <v>0</v>
      </c>
      <c r="F4794" s="72" t="n">
        <v>0</v>
      </c>
    </row>
    <row r="4795">
      <c r="C4795" s="13" t="n">
        <v>192</v>
      </c>
      <c r="D4795" s="72" t="n">
        <v>0</v>
      </c>
      <c r="E4795" s="72" t="n">
        <v>0</v>
      </c>
      <c r="F4795" s="72" t="n">
        <v>0</v>
      </c>
    </row>
    <row r="4796">
      <c r="C4796" s="13" t="n">
        <v>193</v>
      </c>
      <c r="D4796" s="72" t="n">
        <v>0</v>
      </c>
      <c r="E4796" s="72" t="n">
        <v>0</v>
      </c>
      <c r="F4796" s="72" t="n">
        <v>0</v>
      </c>
    </row>
    <row r="4797">
      <c r="C4797" s="13" t="n">
        <v>194</v>
      </c>
      <c r="D4797" s="72" t="n">
        <v>0</v>
      </c>
      <c r="E4797" s="72" t="n">
        <v>0</v>
      </c>
      <c r="F4797" s="72" t="n">
        <v>0</v>
      </c>
    </row>
    <row r="4798">
      <c r="C4798" s="13" t="n">
        <v>195</v>
      </c>
      <c r="D4798" s="72" t="n">
        <v>0</v>
      </c>
      <c r="E4798" s="72" t="n">
        <v>0</v>
      </c>
      <c r="F4798" s="72" t="n">
        <v>0</v>
      </c>
    </row>
    <row r="4799">
      <c r="C4799" s="13" t="n">
        <v>196</v>
      </c>
      <c r="D4799" s="72" t="n">
        <v>0</v>
      </c>
      <c r="E4799" s="72" t="n">
        <v>0</v>
      </c>
      <c r="F4799" s="72" t="n">
        <v>0</v>
      </c>
    </row>
    <row r="4800">
      <c r="C4800" s="13" t="n">
        <v>197</v>
      </c>
      <c r="D4800" s="72" t="n">
        <v>0</v>
      </c>
      <c r="E4800" s="72" t="n">
        <v>0</v>
      </c>
      <c r="F4800" s="72" t="n">
        <v>0</v>
      </c>
    </row>
    <row r="4801">
      <c r="C4801" s="13" t="n">
        <v>198</v>
      </c>
      <c r="D4801" s="72" t="n">
        <v>0</v>
      </c>
      <c r="E4801" s="72" t="n">
        <v>0</v>
      </c>
      <c r="F4801" s="72" t="n">
        <v>0</v>
      </c>
    </row>
    <row r="4803">
      <c r="B4803" s="67" t="inlineStr">
        <is>
          <t>Results</t>
        </is>
      </c>
      <c r="C4803" s="71" t="inlineStr">
        <is>
          <t>bOmega6r</t>
        </is>
      </c>
      <c r="D4803" s="13" t="n">
        <v>22</v>
      </c>
      <c r="E4803" s="13" t="n">
        <v>23</v>
      </c>
      <c r="F4803" s="13" t="n">
        <v>24</v>
      </c>
    </row>
    <row r="4804">
      <c r="C4804" s="13" t="n">
        <v>9</v>
      </c>
      <c r="D4804" s="72" t="n">
        <v>0</v>
      </c>
      <c r="E4804" s="72" t="n">
        <v>0</v>
      </c>
      <c r="F4804" s="72" t="n">
        <v>0</v>
      </c>
      <c r="G4804" s="13">
        <f>SUM(Retailers_Omega6)</f>
        <v/>
      </c>
    </row>
    <row r="4805">
      <c r="C4805" s="13" t="n">
        <v>10</v>
      </c>
      <c r="D4805" s="72" t="n">
        <v>0</v>
      </c>
      <c r="E4805" s="72" t="n">
        <v>0</v>
      </c>
      <c r="F4805" s="72" t="n">
        <v>1</v>
      </c>
    </row>
    <row r="4806">
      <c r="C4806" s="13" t="n">
        <v>11</v>
      </c>
      <c r="D4806" s="72" t="n">
        <v>0</v>
      </c>
      <c r="E4806" s="72" t="n">
        <v>0</v>
      </c>
      <c r="F4806" s="72" t="n">
        <v>0</v>
      </c>
    </row>
    <row r="4807">
      <c r="C4807" s="13" t="n">
        <v>12</v>
      </c>
      <c r="D4807" s="72" t="n">
        <v>0</v>
      </c>
      <c r="E4807" s="72" t="n">
        <v>0</v>
      </c>
      <c r="F4807" s="72" t="n">
        <v>0</v>
      </c>
    </row>
    <row r="4808">
      <c r="C4808" s="13" t="n">
        <v>13</v>
      </c>
      <c r="D4808" s="72" t="n">
        <v>0</v>
      </c>
      <c r="E4808" s="72" t="n">
        <v>0</v>
      </c>
      <c r="F4808" s="72" t="n">
        <v>0</v>
      </c>
    </row>
    <row r="4809">
      <c r="C4809" s="13" t="n">
        <v>14</v>
      </c>
      <c r="D4809" s="72" t="n">
        <v>0</v>
      </c>
      <c r="E4809" s="72" t="n">
        <v>0</v>
      </c>
      <c r="F4809" s="72" t="n">
        <v>0</v>
      </c>
    </row>
    <row r="4810">
      <c r="C4810" s="13" t="n">
        <v>15</v>
      </c>
      <c r="D4810" s="72" t="n">
        <v>0</v>
      </c>
      <c r="E4810" s="72" t="n">
        <v>0</v>
      </c>
      <c r="F4810" s="72" t="n">
        <v>0</v>
      </c>
    </row>
    <row r="4811">
      <c r="C4811" s="13" t="n">
        <v>16</v>
      </c>
      <c r="D4811" s="72" t="n">
        <v>0</v>
      </c>
      <c r="E4811" s="72" t="n">
        <v>0</v>
      </c>
      <c r="F4811" s="72" t="n">
        <v>0</v>
      </c>
    </row>
    <row r="4812">
      <c r="C4812" s="13" t="n">
        <v>17</v>
      </c>
      <c r="D4812" s="72" t="n">
        <v>0</v>
      </c>
      <c r="E4812" s="72" t="n">
        <v>0</v>
      </c>
      <c r="F4812" s="72" t="n">
        <v>0</v>
      </c>
    </row>
    <row r="4813">
      <c r="C4813" s="13" t="n">
        <v>18</v>
      </c>
      <c r="D4813" s="72" t="n">
        <v>0</v>
      </c>
      <c r="E4813" s="72" t="n">
        <v>0</v>
      </c>
      <c r="F4813" s="72" t="n">
        <v>0</v>
      </c>
    </row>
    <row r="4814">
      <c r="C4814" s="13" t="n">
        <v>19</v>
      </c>
      <c r="D4814" s="72" t="n">
        <v>0</v>
      </c>
      <c r="E4814" s="72" t="n">
        <v>0</v>
      </c>
      <c r="F4814" s="72" t="n">
        <v>0</v>
      </c>
    </row>
    <row r="4815">
      <c r="C4815" s="13" t="n">
        <v>20</v>
      </c>
      <c r="D4815" s="72" t="n">
        <v>0</v>
      </c>
      <c r="E4815" s="72" t="n">
        <v>0</v>
      </c>
      <c r="F4815" s="72" t="n">
        <v>0</v>
      </c>
    </row>
    <row r="4816">
      <c r="C4816" s="13" t="n">
        <v>21</v>
      </c>
      <c r="D4816" s="72" t="n">
        <v>0</v>
      </c>
      <c r="E4816" s="72" t="n">
        <v>0</v>
      </c>
      <c r="F4816" s="72" t="n">
        <v>0</v>
      </c>
    </row>
    <row r="4817">
      <c r="C4817" s="13" t="n">
        <v>22</v>
      </c>
      <c r="D4817" s="72" t="n">
        <v>0</v>
      </c>
      <c r="E4817" s="72" t="n">
        <v>0</v>
      </c>
      <c r="F4817" s="72" t="n">
        <v>0</v>
      </c>
    </row>
    <row r="4818">
      <c r="C4818" s="13" t="n">
        <v>23</v>
      </c>
      <c r="D4818" s="72" t="n">
        <v>0</v>
      </c>
      <c r="E4818" s="72" t="n">
        <v>0</v>
      </c>
      <c r="F4818" s="72" t="n">
        <v>0</v>
      </c>
    </row>
    <row r="4819">
      <c r="C4819" s="13" t="n">
        <v>24</v>
      </c>
      <c r="D4819" s="72" t="n">
        <v>0</v>
      </c>
      <c r="E4819" s="72" t="n">
        <v>0</v>
      </c>
      <c r="F4819" s="72" t="n">
        <v>0</v>
      </c>
    </row>
    <row r="4820">
      <c r="C4820" s="13" t="n">
        <v>25</v>
      </c>
      <c r="D4820" s="72" t="n">
        <v>0</v>
      </c>
      <c r="E4820" s="72" t="n">
        <v>0</v>
      </c>
      <c r="F4820" s="72" t="n">
        <v>0</v>
      </c>
    </row>
    <row r="4821">
      <c r="C4821" s="13" t="n">
        <v>26</v>
      </c>
      <c r="D4821" s="72" t="n">
        <v>0</v>
      </c>
      <c r="E4821" s="72" t="n">
        <v>0</v>
      </c>
      <c r="F4821" s="72" t="n">
        <v>0</v>
      </c>
    </row>
    <row r="4822">
      <c r="C4822" s="13" t="n">
        <v>27</v>
      </c>
      <c r="D4822" s="72" t="n">
        <v>0</v>
      </c>
      <c r="E4822" s="72" t="n">
        <v>0</v>
      </c>
      <c r="F4822" s="72" t="n">
        <v>0</v>
      </c>
    </row>
    <row r="4823">
      <c r="C4823" s="13" t="n">
        <v>28</v>
      </c>
      <c r="D4823" s="72" t="n">
        <v>0</v>
      </c>
      <c r="E4823" s="72" t="n">
        <v>0</v>
      </c>
      <c r="F4823" s="72" t="n">
        <v>0</v>
      </c>
    </row>
    <row r="4824">
      <c r="C4824" s="13" t="n">
        <v>29</v>
      </c>
      <c r="D4824" s="72" t="n">
        <v>0</v>
      </c>
      <c r="E4824" s="72" t="n">
        <v>0</v>
      </c>
      <c r="F4824" s="72" t="n">
        <v>0</v>
      </c>
    </row>
    <row r="4825">
      <c r="C4825" s="13" t="n">
        <v>30</v>
      </c>
      <c r="D4825" s="72" t="n">
        <v>0</v>
      </c>
      <c r="E4825" s="72" t="n">
        <v>0</v>
      </c>
      <c r="F4825" s="72" t="n">
        <v>0</v>
      </c>
    </row>
    <row r="4826">
      <c r="C4826" s="13" t="n">
        <v>31</v>
      </c>
      <c r="D4826" s="72" t="n">
        <v>0</v>
      </c>
      <c r="E4826" s="72" t="n">
        <v>0</v>
      </c>
      <c r="F4826" s="72" t="n">
        <v>0</v>
      </c>
    </row>
    <row r="4827">
      <c r="C4827" s="13" t="n">
        <v>32</v>
      </c>
      <c r="D4827" s="72" t="n">
        <v>0</v>
      </c>
      <c r="E4827" s="72" t="n">
        <v>0</v>
      </c>
      <c r="F4827" s="72" t="n">
        <v>0</v>
      </c>
    </row>
    <row r="4828">
      <c r="C4828" s="13" t="n">
        <v>33</v>
      </c>
      <c r="D4828" s="72" t="n">
        <v>0</v>
      </c>
      <c r="E4828" s="72" t="n">
        <v>0</v>
      </c>
      <c r="F4828" s="72" t="n">
        <v>0</v>
      </c>
    </row>
    <row r="4829">
      <c r="C4829" s="13" t="n">
        <v>34</v>
      </c>
      <c r="D4829" s="72" t="n">
        <v>0</v>
      </c>
      <c r="E4829" s="72" t="n">
        <v>0</v>
      </c>
      <c r="F4829" s="72" t="n">
        <v>0</v>
      </c>
      <c r="I4829" s="18" t="n"/>
      <c r="K4829" s="48" t="n"/>
    </row>
    <row r="4830">
      <c r="C4830" s="13" t="n">
        <v>35</v>
      </c>
      <c r="D4830" s="72" t="n">
        <v>0</v>
      </c>
      <c r="E4830" s="72" t="n">
        <v>0</v>
      </c>
      <c r="F4830" s="72" t="n">
        <v>0</v>
      </c>
      <c r="I4830" s="18" t="n"/>
      <c r="J4830" s="18" t="n"/>
      <c r="K4830" s="18" t="n"/>
    </row>
    <row r="4831">
      <c r="C4831" s="13" t="n">
        <v>36</v>
      </c>
      <c r="D4831" s="72" t="n">
        <v>0</v>
      </c>
      <c r="E4831" s="72" t="n">
        <v>0</v>
      </c>
      <c r="F4831" s="72" t="n">
        <v>0</v>
      </c>
      <c r="I4831" s="18" t="n"/>
      <c r="J4831" s="18" t="n"/>
      <c r="K4831" s="18" t="n"/>
    </row>
    <row r="4832">
      <c r="C4832" s="13" t="n">
        <v>37</v>
      </c>
      <c r="D4832" s="72" t="n">
        <v>0</v>
      </c>
      <c r="E4832" s="72" t="n">
        <v>0</v>
      </c>
      <c r="F4832" s="72" t="n">
        <v>0</v>
      </c>
      <c r="I4832" s="18" t="n"/>
    </row>
    <row r="4833">
      <c r="C4833" s="13" t="n">
        <v>38</v>
      </c>
      <c r="D4833" s="72" t="n">
        <v>0</v>
      </c>
      <c r="E4833" s="72" t="n">
        <v>0</v>
      </c>
      <c r="F4833" s="72" t="n">
        <v>0</v>
      </c>
      <c r="I4833" s="18" t="n"/>
    </row>
    <row r="4834">
      <c r="C4834" s="13" t="n">
        <v>39</v>
      </c>
      <c r="D4834" s="72" t="n">
        <v>0</v>
      </c>
      <c r="E4834" s="72" t="n">
        <v>0</v>
      </c>
      <c r="F4834" s="72" t="n">
        <v>0</v>
      </c>
      <c r="I4834" s="18" t="n"/>
    </row>
    <row r="4835">
      <c r="C4835" s="13" t="n">
        <v>40</v>
      </c>
      <c r="D4835" s="72" t="n">
        <v>0</v>
      </c>
      <c r="E4835" s="72" t="n">
        <v>0</v>
      </c>
      <c r="F4835" s="72" t="n">
        <v>0</v>
      </c>
      <c r="I4835" s="18" t="n"/>
      <c r="K4835" s="48" t="n"/>
    </row>
    <row r="4836">
      <c r="C4836" s="13" t="n">
        <v>41</v>
      </c>
      <c r="D4836" s="72" t="n">
        <v>0</v>
      </c>
      <c r="E4836" s="72" t="n">
        <v>0</v>
      </c>
      <c r="F4836" s="72" t="n">
        <v>0</v>
      </c>
      <c r="I4836" s="18" t="n"/>
      <c r="J4836" s="18" t="n"/>
      <c r="K4836" s="18" t="n"/>
    </row>
    <row r="4837">
      <c r="C4837" s="13" t="n">
        <v>42</v>
      </c>
      <c r="D4837" s="72" t="n">
        <v>0</v>
      </c>
      <c r="E4837" s="72" t="n">
        <v>0</v>
      </c>
      <c r="F4837" s="72" t="n">
        <v>0</v>
      </c>
      <c r="I4837" s="18" t="n"/>
      <c r="J4837" s="18" t="n"/>
      <c r="K4837" s="18" t="n"/>
    </row>
    <row r="4838">
      <c r="C4838" s="13" t="n">
        <v>43</v>
      </c>
      <c r="D4838" s="72" t="n">
        <v>0</v>
      </c>
      <c r="E4838" s="72" t="n">
        <v>0</v>
      </c>
      <c r="F4838" s="72" t="n">
        <v>0</v>
      </c>
      <c r="I4838" s="18" t="n"/>
    </row>
    <row r="4839">
      <c r="C4839" s="13" t="n">
        <v>44</v>
      </c>
      <c r="D4839" s="72" t="n">
        <v>0</v>
      </c>
      <c r="E4839" s="72" t="n">
        <v>0</v>
      </c>
      <c r="F4839" s="72" t="n">
        <v>0</v>
      </c>
      <c r="I4839" s="18" t="n"/>
    </row>
    <row r="4840">
      <c r="C4840" s="13" t="n">
        <v>45</v>
      </c>
      <c r="D4840" s="72" t="n">
        <v>0</v>
      </c>
      <c r="E4840" s="72" t="n">
        <v>0</v>
      </c>
      <c r="F4840" s="72" t="n">
        <v>0</v>
      </c>
      <c r="I4840" s="18" t="n"/>
    </row>
    <row r="4841">
      <c r="C4841" s="13" t="n">
        <v>46</v>
      </c>
      <c r="D4841" s="72" t="n">
        <v>0</v>
      </c>
      <c r="E4841" s="72" t="n">
        <v>0</v>
      </c>
      <c r="F4841" s="72" t="n">
        <v>0</v>
      </c>
      <c r="I4841" s="18" t="n"/>
      <c r="K4841" s="48" t="n"/>
    </row>
    <row r="4842">
      <c r="C4842" s="13" t="n">
        <v>47</v>
      </c>
      <c r="D4842" s="72" t="n">
        <v>0</v>
      </c>
      <c r="E4842" s="72" t="n">
        <v>0</v>
      </c>
      <c r="F4842" s="72" t="n">
        <v>0</v>
      </c>
      <c r="I4842" s="18" t="n"/>
      <c r="J4842" s="18" t="n"/>
      <c r="K4842" s="18" t="n"/>
    </row>
    <row r="4843">
      <c r="C4843" s="13" t="n">
        <v>48</v>
      </c>
      <c r="D4843" s="72" t="n">
        <v>0</v>
      </c>
      <c r="E4843" s="72" t="n">
        <v>0</v>
      </c>
      <c r="F4843" s="72" t="n">
        <v>0</v>
      </c>
      <c r="I4843" s="18" t="n"/>
      <c r="J4843" s="18" t="n"/>
      <c r="K4843" s="18" t="n"/>
    </row>
    <row r="4844">
      <c r="C4844" s="13" t="n">
        <v>49</v>
      </c>
      <c r="D4844" s="72" t="n">
        <v>0</v>
      </c>
      <c r="E4844" s="72" t="n">
        <v>0</v>
      </c>
      <c r="F4844" s="72" t="n">
        <v>0</v>
      </c>
    </row>
    <row r="4845">
      <c r="C4845" s="13" t="n">
        <v>50</v>
      </c>
      <c r="D4845" s="72" t="n">
        <v>0</v>
      </c>
      <c r="E4845" s="72" t="n">
        <v>0</v>
      </c>
      <c r="F4845" s="72" t="n">
        <v>0</v>
      </c>
    </row>
    <row r="4846">
      <c r="C4846" s="13" t="n">
        <v>51</v>
      </c>
      <c r="D4846" s="72" t="n">
        <v>0</v>
      </c>
      <c r="E4846" s="72" t="n">
        <v>0</v>
      </c>
      <c r="F4846" s="72" t="n">
        <v>0</v>
      </c>
    </row>
    <row r="4847">
      <c r="C4847" s="13" t="n">
        <v>52</v>
      </c>
      <c r="D4847" s="72" t="n">
        <v>0</v>
      </c>
      <c r="E4847" s="72" t="n">
        <v>0</v>
      </c>
      <c r="F4847" s="72" t="n">
        <v>0</v>
      </c>
    </row>
    <row r="4848">
      <c r="C4848" s="13" t="n">
        <v>53</v>
      </c>
      <c r="D4848" s="72" t="n">
        <v>0</v>
      </c>
      <c r="E4848" s="72" t="n">
        <v>0</v>
      </c>
      <c r="F4848" s="72" t="n">
        <v>0</v>
      </c>
    </row>
    <row r="4849">
      <c r="C4849" s="13" t="n">
        <v>54</v>
      </c>
      <c r="D4849" s="72" t="n">
        <v>0</v>
      </c>
      <c r="E4849" s="72" t="n">
        <v>0</v>
      </c>
      <c r="F4849" s="72" t="n">
        <v>0</v>
      </c>
    </row>
    <row r="4850">
      <c r="C4850" s="13" t="n">
        <v>55</v>
      </c>
      <c r="D4850" s="72" t="n">
        <v>0</v>
      </c>
      <c r="E4850" s="72" t="n">
        <v>0</v>
      </c>
      <c r="F4850" s="72" t="n">
        <v>0</v>
      </c>
    </row>
    <row r="4851">
      <c r="C4851" s="13" t="n">
        <v>56</v>
      </c>
      <c r="D4851" s="72" t="n">
        <v>0</v>
      </c>
      <c r="E4851" s="72" t="n">
        <v>0</v>
      </c>
      <c r="F4851" s="72" t="n">
        <v>0</v>
      </c>
    </row>
    <row r="4852">
      <c r="C4852" s="13" t="n">
        <v>57</v>
      </c>
      <c r="D4852" s="72" t="n">
        <v>0</v>
      </c>
      <c r="E4852" s="72" t="n">
        <v>0</v>
      </c>
      <c r="F4852" s="72" t="n">
        <v>0</v>
      </c>
    </row>
    <row r="4853">
      <c r="C4853" s="13" t="n">
        <v>58</v>
      </c>
      <c r="D4853" s="72" t="n">
        <v>0</v>
      </c>
      <c r="E4853" s="72" t="n">
        <v>0</v>
      </c>
      <c r="F4853" s="72" t="n">
        <v>0</v>
      </c>
    </row>
    <row r="4854">
      <c r="C4854" s="13" t="n">
        <v>59</v>
      </c>
      <c r="D4854" s="72" t="n">
        <v>0</v>
      </c>
      <c r="E4854" s="72" t="n">
        <v>0</v>
      </c>
      <c r="F4854" s="72" t="n">
        <v>0</v>
      </c>
    </row>
    <row r="4855">
      <c r="C4855" s="13" t="n">
        <v>60</v>
      </c>
      <c r="D4855" s="72" t="n">
        <v>0</v>
      </c>
      <c r="E4855" s="72" t="n">
        <v>0</v>
      </c>
      <c r="F4855" s="72" t="n">
        <v>0</v>
      </c>
    </row>
    <row r="4856">
      <c r="C4856" s="13" t="n">
        <v>61</v>
      </c>
      <c r="D4856" s="72" t="n">
        <v>0</v>
      </c>
      <c r="E4856" s="72" t="n">
        <v>0</v>
      </c>
      <c r="F4856" s="72" t="n">
        <v>0</v>
      </c>
    </row>
    <row r="4857">
      <c r="C4857" s="13" t="n">
        <v>62</v>
      </c>
      <c r="D4857" s="72" t="n">
        <v>0</v>
      </c>
      <c r="E4857" s="72" t="n">
        <v>0</v>
      </c>
      <c r="F4857" s="72" t="n">
        <v>0</v>
      </c>
    </row>
    <row r="4858">
      <c r="C4858" s="13" t="n">
        <v>63</v>
      </c>
      <c r="D4858" s="72" t="n">
        <v>0</v>
      </c>
      <c r="E4858" s="72" t="n">
        <v>0</v>
      </c>
      <c r="F4858" s="72" t="n">
        <v>0</v>
      </c>
    </row>
    <row r="4859">
      <c r="C4859" s="13" t="n">
        <v>64</v>
      </c>
      <c r="D4859" s="72" t="n">
        <v>0</v>
      </c>
      <c r="E4859" s="72" t="n">
        <v>0</v>
      </c>
      <c r="F4859" s="72" t="n">
        <v>0</v>
      </c>
    </row>
    <row r="4860">
      <c r="C4860" s="13" t="n">
        <v>65</v>
      </c>
      <c r="D4860" s="72" t="n">
        <v>0</v>
      </c>
      <c r="E4860" s="72" t="n">
        <v>0</v>
      </c>
      <c r="F4860" s="72" t="n">
        <v>0</v>
      </c>
    </row>
    <row r="4861">
      <c r="C4861" s="13" t="n">
        <v>66</v>
      </c>
      <c r="D4861" s="72" t="n">
        <v>0</v>
      </c>
      <c r="E4861" s="72" t="n">
        <v>0</v>
      </c>
      <c r="F4861" s="72" t="n">
        <v>0</v>
      </c>
    </row>
    <row r="4862">
      <c r="C4862" s="13" t="n">
        <v>67</v>
      </c>
      <c r="D4862" s="72" t="n">
        <v>0</v>
      </c>
      <c r="E4862" s="72" t="n">
        <v>0</v>
      </c>
      <c r="F4862" s="72" t="n">
        <v>0</v>
      </c>
    </row>
    <row r="4863">
      <c r="C4863" s="13" t="n">
        <v>68</v>
      </c>
      <c r="D4863" s="72" t="n">
        <v>0</v>
      </c>
      <c r="E4863" s="72" t="n">
        <v>0</v>
      </c>
      <c r="F4863" s="72" t="n">
        <v>0</v>
      </c>
    </row>
    <row r="4864">
      <c r="C4864" s="13" t="n">
        <v>69</v>
      </c>
      <c r="D4864" s="72" t="n">
        <v>0</v>
      </c>
      <c r="E4864" s="72" t="n">
        <v>0</v>
      </c>
      <c r="F4864" s="72" t="n">
        <v>0</v>
      </c>
    </row>
    <row r="4865">
      <c r="C4865" s="13" t="n">
        <v>70</v>
      </c>
      <c r="D4865" s="72" t="n">
        <v>0</v>
      </c>
      <c r="E4865" s="72" t="n">
        <v>0</v>
      </c>
      <c r="F4865" s="72" t="n">
        <v>0</v>
      </c>
    </row>
    <row r="4866">
      <c r="C4866" s="13" t="n">
        <v>71</v>
      </c>
      <c r="D4866" s="72" t="n">
        <v>0</v>
      </c>
      <c r="E4866" s="72" t="n">
        <v>0</v>
      </c>
      <c r="F4866" s="72" t="n">
        <v>0</v>
      </c>
    </row>
    <row r="4867">
      <c r="C4867" s="13" t="n">
        <v>72</v>
      </c>
      <c r="D4867" s="72" t="n">
        <v>0</v>
      </c>
      <c r="E4867" s="72" t="n">
        <v>0</v>
      </c>
      <c r="F4867" s="72" t="n">
        <v>0</v>
      </c>
    </row>
    <row r="4868">
      <c r="C4868" s="13" t="n">
        <v>73</v>
      </c>
      <c r="D4868" s="72" t="n">
        <v>0</v>
      </c>
      <c r="E4868" s="72" t="n">
        <v>0</v>
      </c>
      <c r="F4868" s="72" t="n">
        <v>0</v>
      </c>
    </row>
    <row r="4869">
      <c r="C4869" s="13" t="n">
        <v>74</v>
      </c>
      <c r="D4869" s="72" t="n">
        <v>0</v>
      </c>
      <c r="E4869" s="72" t="n">
        <v>0</v>
      </c>
      <c r="F4869" s="72" t="n">
        <v>0</v>
      </c>
    </row>
    <row r="4870">
      <c r="C4870" s="13" t="n">
        <v>75</v>
      </c>
      <c r="D4870" s="72" t="n">
        <v>0</v>
      </c>
      <c r="E4870" s="72" t="n">
        <v>0</v>
      </c>
      <c r="F4870" s="72" t="n">
        <v>0</v>
      </c>
    </row>
    <row r="4871">
      <c r="C4871" s="13" t="n">
        <v>76</v>
      </c>
      <c r="D4871" s="72" t="n">
        <v>0</v>
      </c>
      <c r="E4871" s="72" t="n">
        <v>0</v>
      </c>
      <c r="F4871" s="72" t="n">
        <v>0</v>
      </c>
    </row>
    <row r="4872">
      <c r="C4872" s="13" t="n">
        <v>77</v>
      </c>
      <c r="D4872" s="72" t="n">
        <v>0</v>
      </c>
      <c r="E4872" s="72" t="n">
        <v>0</v>
      </c>
      <c r="F4872" s="72" t="n">
        <v>0</v>
      </c>
    </row>
    <row r="4873">
      <c r="C4873" s="13" t="n">
        <v>78</v>
      </c>
      <c r="D4873" s="72" t="n">
        <v>0</v>
      </c>
      <c r="E4873" s="72" t="n">
        <v>0</v>
      </c>
      <c r="F4873" s="72" t="n">
        <v>0</v>
      </c>
    </row>
    <row r="4874">
      <c r="C4874" s="13" t="n">
        <v>79</v>
      </c>
      <c r="D4874" s="72" t="n">
        <v>0</v>
      </c>
      <c r="E4874" s="72" t="n">
        <v>0</v>
      </c>
      <c r="F4874" s="72" t="n">
        <v>0</v>
      </c>
    </row>
    <row r="4875">
      <c r="C4875" s="13" t="n">
        <v>80</v>
      </c>
      <c r="D4875" s="72" t="n">
        <v>0</v>
      </c>
      <c r="E4875" s="72" t="n">
        <v>0</v>
      </c>
      <c r="F4875" s="72" t="n">
        <v>0</v>
      </c>
    </row>
    <row r="4876">
      <c r="C4876" s="13" t="n">
        <v>81</v>
      </c>
      <c r="D4876" s="72" t="n">
        <v>0</v>
      </c>
      <c r="E4876" s="72" t="n">
        <v>0</v>
      </c>
      <c r="F4876" s="72" t="n">
        <v>0</v>
      </c>
    </row>
    <row r="4877">
      <c r="C4877" s="13" t="n">
        <v>82</v>
      </c>
      <c r="D4877" s="72" t="n">
        <v>0</v>
      </c>
      <c r="E4877" s="72" t="n">
        <v>0</v>
      </c>
      <c r="F4877" s="72" t="n">
        <v>0</v>
      </c>
    </row>
    <row r="4878">
      <c r="C4878" s="13" t="n">
        <v>83</v>
      </c>
      <c r="D4878" s="72" t="n">
        <v>0</v>
      </c>
      <c r="E4878" s="72" t="n">
        <v>0</v>
      </c>
      <c r="F4878" s="72" t="n">
        <v>0</v>
      </c>
    </row>
    <row r="4879">
      <c r="C4879" s="13" t="n">
        <v>84</v>
      </c>
      <c r="D4879" s="72" t="n">
        <v>0</v>
      </c>
      <c r="E4879" s="72" t="n">
        <v>0</v>
      </c>
      <c r="F4879" s="72" t="n">
        <v>0</v>
      </c>
    </row>
    <row r="4880">
      <c r="C4880" s="13" t="n">
        <v>85</v>
      </c>
      <c r="D4880" s="72" t="n">
        <v>0</v>
      </c>
      <c r="E4880" s="72" t="n">
        <v>0</v>
      </c>
      <c r="F4880" s="72" t="n">
        <v>0</v>
      </c>
    </row>
    <row r="4881">
      <c r="C4881" s="13" t="n">
        <v>86</v>
      </c>
      <c r="D4881" s="72" t="n">
        <v>0</v>
      </c>
      <c r="E4881" s="72" t="n">
        <v>0</v>
      </c>
      <c r="F4881" s="72" t="n">
        <v>0</v>
      </c>
    </row>
    <row r="4882">
      <c r="C4882" s="13" t="n">
        <v>87</v>
      </c>
      <c r="D4882" s="72" t="n">
        <v>0</v>
      </c>
      <c r="E4882" s="72" t="n">
        <v>0</v>
      </c>
      <c r="F4882" s="72" t="n">
        <v>0</v>
      </c>
    </row>
    <row r="4883">
      <c r="C4883" s="13" t="n">
        <v>88</v>
      </c>
      <c r="D4883" s="72" t="n">
        <v>0</v>
      </c>
      <c r="E4883" s="72" t="n">
        <v>0</v>
      </c>
      <c r="F4883" s="72" t="n">
        <v>0</v>
      </c>
    </row>
    <row r="4884">
      <c r="C4884" s="13" t="n">
        <v>89</v>
      </c>
      <c r="D4884" s="72" t="n">
        <v>0</v>
      </c>
      <c r="E4884" s="72" t="n">
        <v>0</v>
      </c>
      <c r="F4884" s="72" t="n">
        <v>0</v>
      </c>
    </row>
    <row r="4885">
      <c r="C4885" s="13" t="n">
        <v>90</v>
      </c>
      <c r="D4885" s="72" t="n">
        <v>0</v>
      </c>
      <c r="E4885" s="72" t="n">
        <v>0</v>
      </c>
      <c r="F4885" s="72" t="n">
        <v>0</v>
      </c>
    </row>
    <row r="4886">
      <c r="C4886" s="13" t="n">
        <v>91</v>
      </c>
      <c r="D4886" s="72" t="n">
        <v>0</v>
      </c>
      <c r="E4886" s="72" t="n">
        <v>0</v>
      </c>
      <c r="F4886" s="72" t="n">
        <v>0</v>
      </c>
    </row>
    <row r="4887">
      <c r="C4887" s="13" t="n">
        <v>92</v>
      </c>
      <c r="D4887" s="72" t="n">
        <v>0</v>
      </c>
      <c r="E4887" s="72" t="n">
        <v>0</v>
      </c>
      <c r="F4887" s="72" t="n">
        <v>0</v>
      </c>
    </row>
    <row r="4888">
      <c r="C4888" s="13" t="n">
        <v>93</v>
      </c>
      <c r="D4888" s="72" t="n">
        <v>0</v>
      </c>
      <c r="E4888" s="72" t="n">
        <v>0</v>
      </c>
      <c r="F4888" s="72" t="n">
        <v>0</v>
      </c>
    </row>
    <row r="4889">
      <c r="C4889" s="13" t="n">
        <v>94</v>
      </c>
      <c r="D4889" s="72" t="n">
        <v>0</v>
      </c>
      <c r="E4889" s="72" t="n">
        <v>0</v>
      </c>
      <c r="F4889" s="72" t="n">
        <v>0</v>
      </c>
    </row>
    <row r="4890">
      <c r="C4890" s="13" t="n">
        <v>95</v>
      </c>
      <c r="D4890" s="72" t="n">
        <v>0</v>
      </c>
      <c r="E4890" s="72" t="n">
        <v>0</v>
      </c>
      <c r="F4890" s="72" t="n">
        <v>0</v>
      </c>
    </row>
    <row r="4891">
      <c r="C4891" s="13" t="n">
        <v>96</v>
      </c>
      <c r="D4891" s="72" t="n">
        <v>0</v>
      </c>
      <c r="E4891" s="72" t="n">
        <v>0</v>
      </c>
      <c r="F4891" s="72" t="n">
        <v>0</v>
      </c>
    </row>
    <row r="4892">
      <c r="C4892" s="13" t="n">
        <v>97</v>
      </c>
      <c r="D4892" s="72" t="n">
        <v>0</v>
      </c>
      <c r="E4892" s="72" t="n">
        <v>0</v>
      </c>
      <c r="F4892" s="72" t="n">
        <v>0</v>
      </c>
    </row>
    <row r="4893">
      <c r="C4893" s="13" t="n">
        <v>98</v>
      </c>
      <c r="D4893" s="72" t="n">
        <v>0</v>
      </c>
      <c r="E4893" s="72" t="n">
        <v>0</v>
      </c>
      <c r="F4893" s="72" t="n">
        <v>0</v>
      </c>
    </row>
    <row r="4894">
      <c r="C4894" s="13" t="n">
        <v>99</v>
      </c>
      <c r="D4894" s="72" t="n">
        <v>0</v>
      </c>
      <c r="E4894" s="72" t="n">
        <v>0</v>
      </c>
      <c r="F4894" s="72" t="n">
        <v>0</v>
      </c>
    </row>
    <row r="4895">
      <c r="C4895" s="13" t="n">
        <v>100</v>
      </c>
      <c r="D4895" s="72" t="n">
        <v>0</v>
      </c>
      <c r="E4895" s="72" t="n">
        <v>0</v>
      </c>
      <c r="F4895" s="72" t="n">
        <v>0</v>
      </c>
    </row>
    <row r="4896">
      <c r="C4896" s="13" t="n">
        <v>101</v>
      </c>
      <c r="D4896" s="72" t="n">
        <v>0</v>
      </c>
      <c r="E4896" s="72" t="n">
        <v>0</v>
      </c>
      <c r="F4896" s="72" t="n">
        <v>0</v>
      </c>
    </row>
    <row r="4897">
      <c r="C4897" s="13" t="n">
        <v>102</v>
      </c>
      <c r="D4897" s="72" t="n">
        <v>0</v>
      </c>
      <c r="E4897" s="72" t="n">
        <v>0</v>
      </c>
      <c r="F4897" s="72" t="n">
        <v>0</v>
      </c>
    </row>
    <row r="4898">
      <c r="C4898" s="13" t="n">
        <v>103</v>
      </c>
      <c r="D4898" s="72" t="n">
        <v>0</v>
      </c>
      <c r="E4898" s="72" t="n">
        <v>0</v>
      </c>
      <c r="F4898" s="72" t="n">
        <v>0</v>
      </c>
    </row>
    <row r="4899">
      <c r="C4899" s="13" t="n">
        <v>104</v>
      </c>
      <c r="D4899" s="72" t="n">
        <v>0</v>
      </c>
      <c r="E4899" s="72" t="n">
        <v>0</v>
      </c>
      <c r="F4899" s="72" t="n">
        <v>0</v>
      </c>
    </row>
    <row r="4900">
      <c r="C4900" s="13" t="n">
        <v>105</v>
      </c>
      <c r="D4900" s="72" t="n">
        <v>0</v>
      </c>
      <c r="E4900" s="72" t="n">
        <v>0</v>
      </c>
      <c r="F4900" s="72" t="n">
        <v>0</v>
      </c>
    </row>
    <row r="4901">
      <c r="C4901" s="13" t="n">
        <v>106</v>
      </c>
      <c r="D4901" s="72" t="n">
        <v>0</v>
      </c>
      <c r="E4901" s="72" t="n">
        <v>0</v>
      </c>
      <c r="F4901" s="72" t="n">
        <v>0</v>
      </c>
    </row>
    <row r="4902">
      <c r="C4902" s="13" t="n">
        <v>107</v>
      </c>
      <c r="D4902" s="72" t="n">
        <v>0</v>
      </c>
      <c r="E4902" s="72" t="n">
        <v>0</v>
      </c>
      <c r="F4902" s="72" t="n">
        <v>0</v>
      </c>
    </row>
    <row r="4903">
      <c r="C4903" s="13" t="n">
        <v>108</v>
      </c>
      <c r="D4903" s="72" t="n">
        <v>0</v>
      </c>
      <c r="E4903" s="72" t="n">
        <v>0</v>
      </c>
      <c r="F4903" s="72" t="n">
        <v>0</v>
      </c>
    </row>
    <row r="4904">
      <c r="C4904" s="13" t="n">
        <v>109</v>
      </c>
      <c r="D4904" s="72" t="n">
        <v>0</v>
      </c>
      <c r="E4904" s="72" t="n">
        <v>0</v>
      </c>
      <c r="F4904" s="72" t="n">
        <v>0</v>
      </c>
    </row>
    <row r="4905">
      <c r="C4905" s="13" t="n">
        <v>110</v>
      </c>
      <c r="D4905" s="72" t="n">
        <v>0</v>
      </c>
      <c r="E4905" s="72" t="n">
        <v>0</v>
      </c>
      <c r="F4905" s="72" t="n">
        <v>0</v>
      </c>
    </row>
    <row r="4906">
      <c r="C4906" s="13" t="n">
        <v>111</v>
      </c>
      <c r="D4906" s="72" t="n">
        <v>0</v>
      </c>
      <c r="E4906" s="72" t="n">
        <v>0</v>
      </c>
      <c r="F4906" s="72" t="n">
        <v>0</v>
      </c>
    </row>
    <row r="4907">
      <c r="C4907" s="13" t="n">
        <v>112</v>
      </c>
      <c r="D4907" s="72" t="n">
        <v>0</v>
      </c>
      <c r="E4907" s="72" t="n">
        <v>0</v>
      </c>
      <c r="F4907" s="72" t="n">
        <v>0</v>
      </c>
    </row>
    <row r="4908">
      <c r="C4908" s="13" t="n">
        <v>113</v>
      </c>
      <c r="D4908" s="72" t="n">
        <v>0</v>
      </c>
      <c r="E4908" s="72" t="n">
        <v>0</v>
      </c>
      <c r="F4908" s="72" t="n">
        <v>0</v>
      </c>
    </row>
    <row r="4909">
      <c r="C4909" s="13" t="n">
        <v>114</v>
      </c>
      <c r="D4909" s="72" t="n">
        <v>0</v>
      </c>
      <c r="E4909" s="72" t="n">
        <v>0</v>
      </c>
      <c r="F4909" s="72" t="n">
        <v>0</v>
      </c>
    </row>
    <row r="4910">
      <c r="C4910" s="13" t="n">
        <v>115</v>
      </c>
      <c r="D4910" s="72" t="n">
        <v>0</v>
      </c>
      <c r="E4910" s="72" t="n">
        <v>0</v>
      </c>
      <c r="F4910" s="72" t="n">
        <v>0</v>
      </c>
    </row>
    <row r="4911">
      <c r="C4911" s="13" t="n">
        <v>116</v>
      </c>
      <c r="D4911" s="72" t="n">
        <v>0</v>
      </c>
      <c r="E4911" s="72" t="n">
        <v>0</v>
      </c>
      <c r="F4911" s="72" t="n">
        <v>0</v>
      </c>
    </row>
    <row r="4912">
      <c r="C4912" s="13" t="n">
        <v>117</v>
      </c>
      <c r="D4912" s="72" t="n">
        <v>0</v>
      </c>
      <c r="E4912" s="72" t="n">
        <v>0</v>
      </c>
      <c r="F4912" s="72" t="n">
        <v>0</v>
      </c>
    </row>
    <row r="4913">
      <c r="C4913" s="13" t="n">
        <v>118</v>
      </c>
      <c r="D4913" s="72" t="n">
        <v>0</v>
      </c>
      <c r="E4913" s="72" t="n">
        <v>0</v>
      </c>
      <c r="F4913" s="72" t="n">
        <v>0</v>
      </c>
    </row>
    <row r="4914">
      <c r="C4914" s="13" t="n">
        <v>119</v>
      </c>
      <c r="D4914" s="72" t="n">
        <v>0</v>
      </c>
      <c r="E4914" s="72" t="n">
        <v>0</v>
      </c>
      <c r="F4914" s="72" t="n">
        <v>0</v>
      </c>
    </row>
    <row r="4915">
      <c r="C4915" s="13" t="n">
        <v>120</v>
      </c>
      <c r="D4915" s="72" t="n">
        <v>0</v>
      </c>
      <c r="E4915" s="72" t="n">
        <v>0</v>
      </c>
      <c r="F4915" s="72" t="n">
        <v>0</v>
      </c>
    </row>
    <row r="4916">
      <c r="C4916" s="13" t="n">
        <v>121</v>
      </c>
      <c r="D4916" s="72" t="n">
        <v>0</v>
      </c>
      <c r="E4916" s="72" t="n">
        <v>0</v>
      </c>
      <c r="F4916" s="72" t="n">
        <v>0</v>
      </c>
    </row>
    <row r="4917">
      <c r="C4917" s="13" t="n">
        <v>122</v>
      </c>
      <c r="D4917" s="72" t="n">
        <v>0</v>
      </c>
      <c r="E4917" s="72" t="n">
        <v>0</v>
      </c>
      <c r="F4917" s="72" t="n">
        <v>0</v>
      </c>
    </row>
    <row r="4918">
      <c r="C4918" s="13" t="n">
        <v>123</v>
      </c>
      <c r="D4918" s="72" t="n">
        <v>0</v>
      </c>
      <c r="E4918" s="72" t="n">
        <v>0</v>
      </c>
      <c r="F4918" s="72" t="n">
        <v>0</v>
      </c>
    </row>
    <row r="4919">
      <c r="C4919" s="13" t="n">
        <v>124</v>
      </c>
      <c r="D4919" s="72" t="n">
        <v>0</v>
      </c>
      <c r="E4919" s="72" t="n">
        <v>0</v>
      </c>
      <c r="F4919" s="72" t="n">
        <v>0</v>
      </c>
    </row>
    <row r="4920">
      <c r="C4920" s="13" t="n">
        <v>125</v>
      </c>
      <c r="D4920" s="72" t="n">
        <v>0</v>
      </c>
      <c r="E4920" s="72" t="n">
        <v>0</v>
      </c>
      <c r="F4920" s="72" t="n">
        <v>0</v>
      </c>
    </row>
    <row r="4921">
      <c r="C4921" s="13" t="n">
        <v>126</v>
      </c>
      <c r="D4921" s="72" t="n">
        <v>0</v>
      </c>
      <c r="E4921" s="72" t="n">
        <v>0</v>
      </c>
      <c r="F4921" s="72" t="n">
        <v>0</v>
      </c>
    </row>
    <row r="4922">
      <c r="C4922" s="13" t="n">
        <v>127</v>
      </c>
      <c r="D4922" s="72" t="n">
        <v>0</v>
      </c>
      <c r="E4922" s="72" t="n">
        <v>0</v>
      </c>
      <c r="F4922" s="72" t="n">
        <v>0</v>
      </c>
    </row>
    <row r="4923">
      <c r="C4923" s="13" t="n">
        <v>128</v>
      </c>
      <c r="D4923" s="72" t="n">
        <v>0</v>
      </c>
      <c r="E4923" s="72" t="n">
        <v>0</v>
      </c>
      <c r="F4923" s="72" t="n">
        <v>0</v>
      </c>
    </row>
    <row r="4924">
      <c r="C4924" s="13" t="n">
        <v>129</v>
      </c>
      <c r="D4924" s="72" t="n">
        <v>0</v>
      </c>
      <c r="E4924" s="72" t="n">
        <v>0</v>
      </c>
      <c r="F4924" s="72" t="n">
        <v>0</v>
      </c>
    </row>
    <row r="4925">
      <c r="C4925" s="13" t="n">
        <v>130</v>
      </c>
      <c r="D4925" s="72" t="n">
        <v>0</v>
      </c>
      <c r="E4925" s="72" t="n">
        <v>0</v>
      </c>
      <c r="F4925" s="72" t="n">
        <v>0</v>
      </c>
    </row>
    <row r="4926">
      <c r="C4926" s="13" t="n">
        <v>131</v>
      </c>
      <c r="D4926" s="72" t="n">
        <v>0</v>
      </c>
      <c r="E4926" s="72" t="n">
        <v>0</v>
      </c>
      <c r="F4926" s="72" t="n">
        <v>0</v>
      </c>
    </row>
    <row r="4927">
      <c r="C4927" s="13" t="n">
        <v>132</v>
      </c>
      <c r="D4927" s="72" t="n">
        <v>0</v>
      </c>
      <c r="E4927" s="72" t="n">
        <v>0</v>
      </c>
      <c r="F4927" s="72" t="n">
        <v>0</v>
      </c>
    </row>
    <row r="4928">
      <c r="C4928" s="13" t="n">
        <v>133</v>
      </c>
      <c r="D4928" s="72" t="n">
        <v>0</v>
      </c>
      <c r="E4928" s="72" t="n">
        <v>0</v>
      </c>
      <c r="F4928" s="72" t="n">
        <v>0</v>
      </c>
    </row>
    <row r="4929">
      <c r="C4929" s="13" t="n">
        <v>134</v>
      </c>
      <c r="D4929" s="72" t="n">
        <v>0</v>
      </c>
      <c r="E4929" s="72" t="n">
        <v>0</v>
      </c>
      <c r="F4929" s="72" t="n">
        <v>0</v>
      </c>
    </row>
    <row r="4930">
      <c r="C4930" s="13" t="n">
        <v>135</v>
      </c>
      <c r="D4930" s="72" t="n">
        <v>0</v>
      </c>
      <c r="E4930" s="72" t="n">
        <v>0</v>
      </c>
      <c r="F4930" s="72" t="n">
        <v>0</v>
      </c>
    </row>
    <row r="4931">
      <c r="C4931" s="13" t="n">
        <v>136</v>
      </c>
      <c r="D4931" s="72" t="n">
        <v>0</v>
      </c>
      <c r="E4931" s="72" t="n">
        <v>0</v>
      </c>
      <c r="F4931" s="72" t="n">
        <v>0</v>
      </c>
    </row>
    <row r="4932">
      <c r="C4932" s="13" t="n">
        <v>137</v>
      </c>
      <c r="D4932" s="72" t="n">
        <v>0</v>
      </c>
      <c r="E4932" s="72" t="n">
        <v>0</v>
      </c>
      <c r="F4932" s="72" t="n">
        <v>0</v>
      </c>
    </row>
    <row r="4933">
      <c r="C4933" s="13" t="n">
        <v>138</v>
      </c>
      <c r="D4933" s="72" t="n">
        <v>0</v>
      </c>
      <c r="E4933" s="72" t="n">
        <v>0</v>
      </c>
      <c r="F4933" s="72" t="n">
        <v>0</v>
      </c>
    </row>
    <row r="4934">
      <c r="C4934" s="13" t="n">
        <v>139</v>
      </c>
      <c r="D4934" s="72" t="n">
        <v>0</v>
      </c>
      <c r="E4934" s="72" t="n">
        <v>0</v>
      </c>
      <c r="F4934" s="72" t="n">
        <v>0</v>
      </c>
    </row>
    <row r="4935">
      <c r="C4935" s="13" t="n">
        <v>140</v>
      </c>
      <c r="D4935" s="72" t="n">
        <v>0</v>
      </c>
      <c r="E4935" s="72" t="n">
        <v>0</v>
      </c>
      <c r="F4935" s="72" t="n">
        <v>0</v>
      </c>
    </row>
    <row r="4936">
      <c r="C4936" s="13" t="n">
        <v>141</v>
      </c>
      <c r="D4936" s="72" t="n">
        <v>0</v>
      </c>
      <c r="E4936" s="72" t="n">
        <v>0</v>
      </c>
      <c r="F4936" s="72" t="n">
        <v>0</v>
      </c>
    </row>
    <row r="4937">
      <c r="C4937" s="13" t="n">
        <v>142</v>
      </c>
      <c r="D4937" s="72" t="n">
        <v>0</v>
      </c>
      <c r="E4937" s="72" t="n">
        <v>0</v>
      </c>
      <c r="F4937" s="72" t="n">
        <v>0</v>
      </c>
    </row>
    <row r="4938">
      <c r="C4938" s="13" t="n">
        <v>143</v>
      </c>
      <c r="D4938" s="72" t="n">
        <v>0</v>
      </c>
      <c r="E4938" s="72" t="n">
        <v>0</v>
      </c>
      <c r="F4938" s="72" t="n">
        <v>0</v>
      </c>
    </row>
    <row r="4939">
      <c r="C4939" s="13" t="n">
        <v>144</v>
      </c>
      <c r="D4939" s="72" t="n">
        <v>0</v>
      </c>
      <c r="E4939" s="72" t="n">
        <v>0</v>
      </c>
      <c r="F4939" s="72" t="n">
        <v>0</v>
      </c>
    </row>
    <row r="4940">
      <c r="C4940" s="13" t="n">
        <v>145</v>
      </c>
      <c r="D4940" s="72" t="n">
        <v>0</v>
      </c>
      <c r="E4940" s="72" t="n">
        <v>0</v>
      </c>
      <c r="F4940" s="72" t="n">
        <v>0</v>
      </c>
    </row>
    <row r="4941">
      <c r="C4941" s="13" t="n">
        <v>146</v>
      </c>
      <c r="D4941" s="72" t="n">
        <v>0</v>
      </c>
      <c r="E4941" s="72" t="n">
        <v>0</v>
      </c>
      <c r="F4941" s="72" t="n">
        <v>0</v>
      </c>
    </row>
    <row r="4942">
      <c r="C4942" s="13" t="n">
        <v>147</v>
      </c>
      <c r="D4942" s="72" t="n">
        <v>0</v>
      </c>
      <c r="E4942" s="72" t="n">
        <v>0</v>
      </c>
      <c r="F4942" s="72" t="n">
        <v>0</v>
      </c>
    </row>
    <row r="4943">
      <c r="C4943" s="13" t="n">
        <v>148</v>
      </c>
      <c r="D4943" s="72" t="n">
        <v>0</v>
      </c>
      <c r="E4943" s="72" t="n">
        <v>0</v>
      </c>
      <c r="F4943" s="72" t="n">
        <v>0</v>
      </c>
    </row>
    <row r="4944">
      <c r="C4944" s="13" t="n">
        <v>149</v>
      </c>
      <c r="D4944" s="72" t="n">
        <v>0</v>
      </c>
      <c r="E4944" s="72" t="n">
        <v>0</v>
      </c>
      <c r="F4944" s="72" t="n">
        <v>0</v>
      </c>
    </row>
    <row r="4945">
      <c r="C4945" s="13" t="n">
        <v>150</v>
      </c>
      <c r="D4945" s="72" t="n">
        <v>0</v>
      </c>
      <c r="E4945" s="72" t="n">
        <v>0</v>
      </c>
      <c r="F4945" s="72" t="n">
        <v>0</v>
      </c>
    </row>
    <row r="4946">
      <c r="C4946" s="13" t="n">
        <v>151</v>
      </c>
      <c r="D4946" s="72" t="n">
        <v>0</v>
      </c>
      <c r="E4946" s="72" t="n">
        <v>0</v>
      </c>
      <c r="F4946" s="72" t="n">
        <v>0</v>
      </c>
    </row>
    <row r="4947">
      <c r="C4947" s="13" t="n">
        <v>152</v>
      </c>
      <c r="D4947" s="72" t="n">
        <v>0</v>
      </c>
      <c r="E4947" s="72" t="n">
        <v>0</v>
      </c>
      <c r="F4947" s="72" t="n">
        <v>0</v>
      </c>
    </row>
    <row r="4948">
      <c r="C4948" s="13" t="n">
        <v>153</v>
      </c>
      <c r="D4948" s="72" t="n">
        <v>0</v>
      </c>
      <c r="E4948" s="72" t="n">
        <v>0</v>
      </c>
      <c r="F4948" s="72" t="n">
        <v>0</v>
      </c>
    </row>
    <row r="4949">
      <c r="C4949" s="13" t="n">
        <v>154</v>
      </c>
      <c r="D4949" s="72" t="n">
        <v>0</v>
      </c>
      <c r="E4949" s="72" t="n">
        <v>0</v>
      </c>
      <c r="F4949" s="72" t="n">
        <v>0</v>
      </c>
    </row>
    <row r="4950">
      <c r="C4950" s="13" t="n">
        <v>155</v>
      </c>
      <c r="D4950" s="72" t="n">
        <v>0</v>
      </c>
      <c r="E4950" s="72" t="n">
        <v>0</v>
      </c>
      <c r="F4950" s="72" t="n">
        <v>0</v>
      </c>
    </row>
    <row r="4951">
      <c r="C4951" s="13" t="n">
        <v>156</v>
      </c>
      <c r="D4951" s="72" t="n">
        <v>0</v>
      </c>
      <c r="E4951" s="72" t="n">
        <v>0</v>
      </c>
      <c r="F4951" s="72" t="n">
        <v>0</v>
      </c>
    </row>
    <row r="4952">
      <c r="C4952" s="13" t="n">
        <v>157</v>
      </c>
      <c r="D4952" s="72" t="n">
        <v>0</v>
      </c>
      <c r="E4952" s="72" t="n">
        <v>0</v>
      </c>
      <c r="F4952" s="72" t="n">
        <v>0</v>
      </c>
    </row>
    <row r="4953">
      <c r="C4953" s="13" t="n">
        <v>158</v>
      </c>
      <c r="D4953" s="72" t="n">
        <v>0</v>
      </c>
      <c r="E4953" s="72" t="n">
        <v>0</v>
      </c>
      <c r="F4953" s="72" t="n">
        <v>0</v>
      </c>
    </row>
    <row r="4954">
      <c r="C4954" s="13" t="n">
        <v>159</v>
      </c>
      <c r="D4954" s="72" t="n">
        <v>0</v>
      </c>
      <c r="E4954" s="72" t="n">
        <v>0</v>
      </c>
      <c r="F4954" s="72" t="n">
        <v>0</v>
      </c>
    </row>
    <row r="4955">
      <c r="C4955" s="13" t="n">
        <v>160</v>
      </c>
      <c r="D4955" s="72" t="n">
        <v>0</v>
      </c>
      <c r="E4955" s="72" t="n">
        <v>0</v>
      </c>
      <c r="F4955" s="72" t="n">
        <v>0</v>
      </c>
    </row>
    <row r="4956">
      <c r="C4956" s="13" t="n">
        <v>161</v>
      </c>
      <c r="D4956" s="72" t="n">
        <v>0</v>
      </c>
      <c r="E4956" s="72" t="n">
        <v>0</v>
      </c>
      <c r="F4956" s="72" t="n">
        <v>0</v>
      </c>
    </row>
    <row r="4957">
      <c r="C4957" s="13" t="n">
        <v>162</v>
      </c>
      <c r="D4957" s="72" t="n">
        <v>0</v>
      </c>
      <c r="E4957" s="72" t="n">
        <v>0</v>
      </c>
      <c r="F4957" s="72" t="n">
        <v>0</v>
      </c>
    </row>
    <row r="4958">
      <c r="C4958" s="13" t="n">
        <v>163</v>
      </c>
      <c r="D4958" s="72" t="n">
        <v>0</v>
      </c>
      <c r="E4958" s="72" t="n">
        <v>0</v>
      </c>
      <c r="F4958" s="72" t="n">
        <v>0</v>
      </c>
    </row>
    <row r="4959">
      <c r="C4959" s="13" t="n">
        <v>164</v>
      </c>
      <c r="D4959" s="72" t="n">
        <v>0</v>
      </c>
      <c r="E4959" s="72" t="n">
        <v>0</v>
      </c>
      <c r="F4959" s="72" t="n">
        <v>0</v>
      </c>
    </row>
    <row r="4960">
      <c r="C4960" s="13" t="n">
        <v>165</v>
      </c>
      <c r="D4960" s="72" t="n">
        <v>0</v>
      </c>
      <c r="E4960" s="72" t="n">
        <v>0</v>
      </c>
      <c r="F4960" s="72" t="n">
        <v>0</v>
      </c>
    </row>
    <row r="4961">
      <c r="C4961" s="13" t="n">
        <v>166</v>
      </c>
      <c r="D4961" s="72" t="n">
        <v>0</v>
      </c>
      <c r="E4961" s="72" t="n">
        <v>0</v>
      </c>
      <c r="F4961" s="72" t="n">
        <v>0</v>
      </c>
    </row>
    <row r="4962">
      <c r="C4962" s="13" t="n">
        <v>167</v>
      </c>
      <c r="D4962" s="72" t="n">
        <v>0</v>
      </c>
      <c r="E4962" s="72" t="n">
        <v>0</v>
      </c>
      <c r="F4962" s="72" t="n">
        <v>0</v>
      </c>
    </row>
    <row r="4963">
      <c r="C4963" s="13" t="n">
        <v>168</v>
      </c>
      <c r="D4963" s="72" t="n">
        <v>0</v>
      </c>
      <c r="E4963" s="72" t="n">
        <v>0</v>
      </c>
      <c r="F4963" s="72" t="n">
        <v>0</v>
      </c>
    </row>
    <row r="4964">
      <c r="C4964" s="13" t="n">
        <v>169</v>
      </c>
      <c r="D4964" s="72" t="n">
        <v>0</v>
      </c>
      <c r="E4964" s="72" t="n">
        <v>0</v>
      </c>
      <c r="F4964" s="72" t="n">
        <v>0</v>
      </c>
    </row>
    <row r="4965">
      <c r="C4965" s="13" t="n">
        <v>170</v>
      </c>
      <c r="D4965" s="72" t="n">
        <v>0</v>
      </c>
      <c r="E4965" s="72" t="n">
        <v>0</v>
      </c>
      <c r="F4965" s="72" t="n">
        <v>0</v>
      </c>
    </row>
    <row r="4966">
      <c r="C4966" s="13" t="n">
        <v>171</v>
      </c>
      <c r="D4966" s="72" t="n">
        <v>0</v>
      </c>
      <c r="E4966" s="72" t="n">
        <v>0</v>
      </c>
      <c r="F4966" s="72" t="n">
        <v>0</v>
      </c>
    </row>
    <row r="4967">
      <c r="C4967" s="13" t="n">
        <v>172</v>
      </c>
      <c r="D4967" s="72" t="n">
        <v>0</v>
      </c>
      <c r="E4967" s="72" t="n">
        <v>0</v>
      </c>
      <c r="F4967" s="72" t="n">
        <v>0</v>
      </c>
    </row>
    <row r="4968">
      <c r="C4968" s="13" t="n">
        <v>173</v>
      </c>
      <c r="D4968" s="72" t="n">
        <v>0</v>
      </c>
      <c r="E4968" s="72" t="n">
        <v>0</v>
      </c>
      <c r="F4968" s="72" t="n">
        <v>0</v>
      </c>
    </row>
    <row r="4969">
      <c r="C4969" s="13" t="n">
        <v>174</v>
      </c>
      <c r="D4969" s="72" t="n">
        <v>0</v>
      </c>
      <c r="E4969" s="72" t="n">
        <v>0</v>
      </c>
      <c r="F4969" s="72" t="n">
        <v>0</v>
      </c>
    </row>
    <row r="4970">
      <c r="C4970" s="13" t="n">
        <v>175</v>
      </c>
      <c r="D4970" s="72" t="n">
        <v>0</v>
      </c>
      <c r="E4970" s="72" t="n">
        <v>0</v>
      </c>
      <c r="F4970" s="72" t="n">
        <v>0</v>
      </c>
    </row>
    <row r="4971">
      <c r="C4971" s="13" t="n">
        <v>176</v>
      </c>
      <c r="D4971" s="72" t="n">
        <v>0</v>
      </c>
      <c r="E4971" s="72" t="n">
        <v>0</v>
      </c>
      <c r="F4971" s="72" t="n">
        <v>0</v>
      </c>
    </row>
    <row r="4972">
      <c r="C4972" s="13" t="n">
        <v>177</v>
      </c>
      <c r="D4972" s="72" t="n">
        <v>0</v>
      </c>
      <c r="E4972" s="72" t="n">
        <v>0</v>
      </c>
      <c r="F4972" s="72" t="n">
        <v>0</v>
      </c>
    </row>
    <row r="4973">
      <c r="C4973" s="13" t="n">
        <v>178</v>
      </c>
      <c r="D4973" s="72" t="n">
        <v>0</v>
      </c>
      <c r="E4973" s="72" t="n">
        <v>0</v>
      </c>
      <c r="F4973" s="72" t="n">
        <v>0</v>
      </c>
    </row>
    <row r="4974">
      <c r="C4974" s="13" t="n">
        <v>179</v>
      </c>
      <c r="D4974" s="72" t="n">
        <v>0</v>
      </c>
      <c r="E4974" s="72" t="n">
        <v>0</v>
      </c>
      <c r="F4974" s="72" t="n">
        <v>0</v>
      </c>
    </row>
    <row r="4975">
      <c r="C4975" s="13" t="n">
        <v>180</v>
      </c>
      <c r="D4975" s="72" t="n">
        <v>0</v>
      </c>
      <c r="E4975" s="72" t="n">
        <v>0</v>
      </c>
      <c r="F4975" s="72" t="n">
        <v>0</v>
      </c>
    </row>
    <row r="4976">
      <c r="C4976" s="13" t="n">
        <v>181</v>
      </c>
      <c r="D4976" s="72" t="n">
        <v>0</v>
      </c>
      <c r="E4976" s="72" t="n">
        <v>0</v>
      </c>
      <c r="F4976" s="72" t="n">
        <v>0</v>
      </c>
    </row>
    <row r="4977">
      <c r="C4977" s="13" t="n">
        <v>182</v>
      </c>
      <c r="D4977" s="72" t="n">
        <v>0</v>
      </c>
      <c r="E4977" s="72" t="n">
        <v>0</v>
      </c>
      <c r="F4977" s="72" t="n">
        <v>0</v>
      </c>
    </row>
    <row r="4978">
      <c r="C4978" s="13" t="n">
        <v>183</v>
      </c>
      <c r="D4978" s="72" t="n">
        <v>0</v>
      </c>
      <c r="E4978" s="72" t="n">
        <v>0</v>
      </c>
      <c r="F4978" s="72" t="n">
        <v>0</v>
      </c>
    </row>
    <row r="4979">
      <c r="C4979" s="13" t="n">
        <v>184</v>
      </c>
      <c r="D4979" s="72" t="n">
        <v>0</v>
      </c>
      <c r="E4979" s="72" t="n">
        <v>0</v>
      </c>
      <c r="F4979" s="72" t="n">
        <v>0</v>
      </c>
    </row>
    <row r="4980">
      <c r="C4980" s="13" t="n">
        <v>185</v>
      </c>
      <c r="D4980" s="72" t="n">
        <v>0</v>
      </c>
      <c r="E4980" s="72" t="n">
        <v>0</v>
      </c>
      <c r="F4980" s="72" t="n">
        <v>0</v>
      </c>
    </row>
    <row r="4981">
      <c r="C4981" s="13" t="n">
        <v>186</v>
      </c>
      <c r="D4981" s="72" t="n">
        <v>0</v>
      </c>
      <c r="E4981" s="72" t="n">
        <v>0</v>
      </c>
      <c r="F4981" s="72" t="n">
        <v>0</v>
      </c>
    </row>
    <row r="4982">
      <c r="C4982" s="13" t="n">
        <v>187</v>
      </c>
      <c r="D4982" s="72" t="n">
        <v>0</v>
      </c>
      <c r="E4982" s="72" t="n">
        <v>0</v>
      </c>
      <c r="F4982" s="72" t="n">
        <v>0</v>
      </c>
    </row>
    <row r="4983">
      <c r="C4983" s="13" t="n">
        <v>188</v>
      </c>
      <c r="D4983" s="72" t="n">
        <v>0</v>
      </c>
      <c r="E4983" s="72" t="n">
        <v>0</v>
      </c>
      <c r="F4983" s="72" t="n">
        <v>0</v>
      </c>
    </row>
    <row r="4984">
      <c r="C4984" s="13" t="n">
        <v>189</v>
      </c>
      <c r="D4984" s="72" t="n">
        <v>0</v>
      </c>
      <c r="E4984" s="72" t="n">
        <v>0</v>
      </c>
      <c r="F4984" s="72" t="n">
        <v>0</v>
      </c>
    </row>
    <row r="4985">
      <c r="C4985" s="13" t="n">
        <v>190</v>
      </c>
      <c r="D4985" s="72" t="n">
        <v>0</v>
      </c>
      <c r="E4985" s="72" t="n">
        <v>0</v>
      </c>
      <c r="F4985" s="72" t="n">
        <v>0</v>
      </c>
    </row>
    <row r="4986">
      <c r="C4986" s="13" t="n">
        <v>191</v>
      </c>
      <c r="D4986" s="72" t="n">
        <v>0</v>
      </c>
      <c r="E4986" s="72" t="n">
        <v>0</v>
      </c>
      <c r="F4986" s="72" t="n">
        <v>0</v>
      </c>
    </row>
    <row r="4987">
      <c r="C4987" s="13" t="n">
        <v>192</v>
      </c>
      <c r="D4987" s="72" t="n">
        <v>0</v>
      </c>
      <c r="E4987" s="72" t="n">
        <v>0</v>
      </c>
      <c r="F4987" s="72" t="n">
        <v>0</v>
      </c>
    </row>
    <row r="4988">
      <c r="C4988" s="13" t="n">
        <v>193</v>
      </c>
      <c r="D4988" s="72" t="n">
        <v>0</v>
      </c>
      <c r="E4988" s="72" t="n">
        <v>0</v>
      </c>
      <c r="F4988" s="72" t="n">
        <v>0</v>
      </c>
    </row>
    <row r="4989">
      <c r="C4989" s="13" t="n">
        <v>194</v>
      </c>
      <c r="D4989" s="72" t="n">
        <v>0</v>
      </c>
      <c r="E4989" s="72" t="n">
        <v>0</v>
      </c>
      <c r="F4989" s="72" t="n">
        <v>0</v>
      </c>
    </row>
    <row r="4990">
      <c r="C4990" s="13" t="n">
        <v>195</v>
      </c>
      <c r="D4990" s="72" t="n">
        <v>0</v>
      </c>
      <c r="E4990" s="72" t="n">
        <v>0</v>
      </c>
      <c r="F4990" s="72" t="n">
        <v>0</v>
      </c>
    </row>
    <row r="4991">
      <c r="C4991" s="13" t="n">
        <v>196</v>
      </c>
      <c r="D4991" s="72" t="n">
        <v>0</v>
      </c>
      <c r="E4991" s="72" t="n">
        <v>0</v>
      </c>
      <c r="F4991" s="72" t="n">
        <v>0</v>
      </c>
    </row>
    <row r="4992">
      <c r="C4992" s="13" t="n">
        <v>197</v>
      </c>
      <c r="D4992" s="72" t="n">
        <v>0</v>
      </c>
      <c r="E4992" s="72" t="n">
        <v>0</v>
      </c>
      <c r="F4992" s="72" t="n">
        <v>0</v>
      </c>
    </row>
    <row r="4993">
      <c r="C4993" s="13" t="n">
        <v>198</v>
      </c>
      <c r="D4993" s="72" t="n">
        <v>0</v>
      </c>
      <c r="E4993" s="72" t="n">
        <v>0</v>
      </c>
      <c r="F4993" s="72" t="n">
        <v>0</v>
      </c>
    </row>
    <row r="4995">
      <c r="B4995" s="18" t="n"/>
      <c r="C4995" s="18" t="inlineStr">
        <is>
          <t>Total</t>
        </is>
      </c>
      <c r="D4995" s="13" t="n">
        <v>22</v>
      </c>
      <c r="E4995" s="13" t="n">
        <v>23</v>
      </c>
      <c r="F4995" s="13" t="n">
        <v>24</v>
      </c>
    </row>
    <row r="4996">
      <c r="B4996" s="18" t="n"/>
      <c r="C4996" s="13" t="n">
        <v>9</v>
      </c>
      <c r="D4996" s="48">
        <f>D1156+D3844+D4612+D4804+D1348</f>
        <v/>
      </c>
      <c r="E4996" s="48">
        <f>E1156+E3844+E4612+E4804+E1348</f>
        <v/>
      </c>
      <c r="F4996" s="48">
        <f>F1156+F3844+F4612+F4804+F1348</f>
        <v/>
      </c>
      <c r="G4996" s="48">
        <f>SUM(D4996:F5185)</f>
        <v/>
      </c>
    </row>
    <row r="4997">
      <c r="B4997" s="18" t="n"/>
      <c r="C4997" s="13" t="n">
        <v>10</v>
      </c>
      <c r="D4997" s="48">
        <f>D1157+D3845+D4613+D4805+D1349</f>
        <v/>
      </c>
      <c r="E4997" s="48">
        <f>E1157+E3845+E4613+E4805+E1349</f>
        <v/>
      </c>
      <c r="F4997" s="48">
        <f>F1157+F3845+F4613+F4805+F1349</f>
        <v/>
      </c>
    </row>
    <row r="4998">
      <c r="C4998" s="13" t="n">
        <v>11</v>
      </c>
      <c r="D4998" s="48">
        <f>D1158+D3846+D4614+D4806+D1350</f>
        <v/>
      </c>
      <c r="E4998" s="48">
        <f>E1158+E3846+E4614+E4806+E1350</f>
        <v/>
      </c>
      <c r="F4998" s="48">
        <f>F1158+F3846+F4614+F4806+F1350</f>
        <v/>
      </c>
    </row>
    <row r="4999">
      <c r="C4999" s="13" t="n">
        <v>12</v>
      </c>
      <c r="D4999" s="48">
        <f>D1159+D3847+D4615+D4807+D1351</f>
        <v/>
      </c>
      <c r="E4999" s="48">
        <f>E1159+E3847+E4615+E4807+E1351</f>
        <v/>
      </c>
      <c r="F4999" s="48">
        <f>F1159+F3847+F4615+F4807+F1351</f>
        <v/>
      </c>
    </row>
    <row r="5000">
      <c r="C5000" s="13" t="n">
        <v>13</v>
      </c>
      <c r="D5000" s="48">
        <f>D1160+D3848+D4616+D4808+D1352</f>
        <v/>
      </c>
      <c r="E5000" s="48">
        <f>E1160+E3848+E4616+E4808+E1352</f>
        <v/>
      </c>
      <c r="F5000" s="48">
        <f>F1160+F3848+F4616+F4808+F1352</f>
        <v/>
      </c>
    </row>
    <row r="5001">
      <c r="C5001" s="13" t="n">
        <v>14</v>
      </c>
      <c r="D5001" s="48">
        <f>D1161+D3849+D4617+D4809+D1353</f>
        <v/>
      </c>
      <c r="E5001" s="48">
        <f>E1161+E3849+E4617+E4809+E1353</f>
        <v/>
      </c>
      <c r="F5001" s="48">
        <f>F1161+F3849+F4617+F4809+F1353</f>
        <v/>
      </c>
    </row>
    <row r="5002">
      <c r="C5002" s="13" t="n">
        <v>15</v>
      </c>
      <c r="D5002" s="48">
        <f>D1162+D3850+D4618+D4810+D1354</f>
        <v/>
      </c>
      <c r="E5002" s="48">
        <f>E1162+E3850+E4618+E4810+E1354</f>
        <v/>
      </c>
      <c r="F5002" s="48">
        <f>F1162+F3850+F4618+F4810+F1354</f>
        <v/>
      </c>
    </row>
    <row r="5003">
      <c r="C5003" s="13" t="n">
        <v>16</v>
      </c>
      <c r="D5003" s="48">
        <f>D1163+D3851+D4619+D4811+D1355</f>
        <v/>
      </c>
      <c r="E5003" s="48">
        <f>E1163+E3851+E4619+E4811+E1355</f>
        <v/>
      </c>
      <c r="F5003" s="48">
        <f>F1163+F3851+F4619+F4811+F1355</f>
        <v/>
      </c>
    </row>
    <row r="5004">
      <c r="C5004" s="13" t="n">
        <v>17</v>
      </c>
      <c r="D5004" s="48">
        <f>D1164+D3852+D4620+D4812+D1356</f>
        <v/>
      </c>
      <c r="E5004" s="48">
        <f>E1164+E3852+E4620+E4812+E1356</f>
        <v/>
      </c>
      <c r="F5004" s="48">
        <f>F1164+F3852+F4620+F4812+F1356</f>
        <v/>
      </c>
    </row>
    <row r="5005">
      <c r="C5005" s="13" t="n">
        <v>18</v>
      </c>
      <c r="D5005" s="48">
        <f>D1165+D3853+D4621+D4813+D1357</f>
        <v/>
      </c>
      <c r="E5005" s="48">
        <f>E1165+E3853+E4621+E4813+E1357</f>
        <v/>
      </c>
      <c r="F5005" s="48">
        <f>F1165+F3853+F4621+F4813+F1357</f>
        <v/>
      </c>
    </row>
    <row r="5006">
      <c r="C5006" s="13" t="n">
        <v>19</v>
      </c>
      <c r="D5006" s="48">
        <f>D1166+D3854+D4622+D4814+D1358</f>
        <v/>
      </c>
      <c r="E5006" s="48">
        <f>E1166+E3854+E4622+E4814+E1358</f>
        <v/>
      </c>
      <c r="F5006" s="48">
        <f>F1166+F3854+F4622+F4814+F1358</f>
        <v/>
      </c>
    </row>
    <row r="5007">
      <c r="C5007" s="13" t="n">
        <v>20</v>
      </c>
      <c r="D5007" s="48">
        <f>D1167+D3855+D4623+D4815+D1359</f>
        <v/>
      </c>
      <c r="E5007" s="48">
        <f>E1167+E3855+E4623+E4815+E1359</f>
        <v/>
      </c>
      <c r="F5007" s="48">
        <f>F1167+F3855+F4623+F4815+F1359</f>
        <v/>
      </c>
    </row>
    <row r="5008">
      <c r="C5008" s="13" t="n">
        <v>21</v>
      </c>
      <c r="D5008" s="48">
        <f>D1168+D3856+D4624+D4816+D1360</f>
        <v/>
      </c>
      <c r="E5008" s="48">
        <f>E1168+E3856+E4624+E4816+E1360</f>
        <v/>
      </c>
      <c r="F5008" s="48">
        <f>F1168+F3856+F4624+F4816+F1360</f>
        <v/>
      </c>
    </row>
    <row r="5009">
      <c r="C5009" s="13" t="n">
        <v>22</v>
      </c>
      <c r="D5009" s="48">
        <f>D1169+D3857+D4625+D4817+D1361</f>
        <v/>
      </c>
      <c r="E5009" s="48">
        <f>E1169+E3857+E4625+E4817+E1361</f>
        <v/>
      </c>
      <c r="F5009" s="48">
        <f>F1169+F3857+F4625+F4817+F1361</f>
        <v/>
      </c>
    </row>
    <row r="5010">
      <c r="C5010" s="13" t="n">
        <v>23</v>
      </c>
      <c r="D5010" s="48">
        <f>D1170+D3858+D4626+D4818+D1362</f>
        <v/>
      </c>
      <c r="E5010" s="48">
        <f>E1170+E3858+E4626+E4818+E1362</f>
        <v/>
      </c>
      <c r="F5010" s="48">
        <f>F1170+F3858+F4626+F4818+F1362</f>
        <v/>
      </c>
    </row>
    <row r="5011">
      <c r="C5011" s="13" t="n">
        <v>24</v>
      </c>
      <c r="D5011" s="48">
        <f>D1171+D3859+D4627+D4819+D1363</f>
        <v/>
      </c>
      <c r="E5011" s="48">
        <f>E1171+E3859+E4627+E4819+E1363</f>
        <v/>
      </c>
      <c r="F5011" s="48">
        <f>F1171+F3859+F4627+F4819+F1363</f>
        <v/>
      </c>
    </row>
    <row r="5012">
      <c r="C5012" s="13" t="n">
        <v>25</v>
      </c>
      <c r="D5012" s="48">
        <f>D1172+D3860+D4628+D4820+D1364</f>
        <v/>
      </c>
      <c r="E5012" s="48">
        <f>E1172+E3860+E4628+E4820+E1364</f>
        <v/>
      </c>
      <c r="F5012" s="48">
        <f>F1172+F3860+F4628+F4820+F1364</f>
        <v/>
      </c>
    </row>
    <row r="5013">
      <c r="C5013" s="13" t="n">
        <v>26</v>
      </c>
      <c r="D5013" s="48">
        <f>D1173+D3861+D4629+D4821+D1365</f>
        <v/>
      </c>
      <c r="E5013" s="48">
        <f>E1173+E3861+E4629+E4821+E1365</f>
        <v/>
      </c>
      <c r="F5013" s="48">
        <f>F1173+F3861+F4629+F4821+F1365</f>
        <v/>
      </c>
    </row>
    <row r="5014">
      <c r="C5014" s="13" t="n">
        <v>27</v>
      </c>
      <c r="D5014" s="48">
        <f>D1174+D3862+D4630+D4822+D1366</f>
        <v/>
      </c>
      <c r="E5014" s="48">
        <f>E1174+E3862+E4630+E4822+E1366</f>
        <v/>
      </c>
      <c r="F5014" s="48">
        <f>F1174+F3862+F4630+F4822+F1366</f>
        <v/>
      </c>
    </row>
    <row r="5015">
      <c r="C5015" s="13" t="n">
        <v>28</v>
      </c>
      <c r="D5015" s="48">
        <f>D1175+D3863+D4631+D4823+D1367</f>
        <v/>
      </c>
      <c r="E5015" s="48">
        <f>E1175+E3863+E4631+E4823+E1367</f>
        <v/>
      </c>
      <c r="F5015" s="48">
        <f>F1175+F3863+F4631+F4823+F1367</f>
        <v/>
      </c>
    </row>
    <row r="5016">
      <c r="C5016" s="13" t="n">
        <v>29</v>
      </c>
      <c r="D5016" s="48">
        <f>D1176+D3864+D4632+D4824+D1368</f>
        <v/>
      </c>
      <c r="E5016" s="48">
        <f>E1176+E3864+E4632+E4824+E1368</f>
        <v/>
      </c>
      <c r="F5016" s="48">
        <f>F1176+F3864+F4632+F4824+F1368</f>
        <v/>
      </c>
    </row>
    <row r="5017">
      <c r="C5017" s="13" t="n">
        <v>30</v>
      </c>
      <c r="D5017" s="48">
        <f>D1177+D3865+D4633+D4825+D1369</f>
        <v/>
      </c>
      <c r="E5017" s="48">
        <f>E1177+E3865+E4633+E4825+E1369</f>
        <v/>
      </c>
      <c r="F5017" s="48">
        <f>F1177+F3865+F4633+F4825+F1369</f>
        <v/>
      </c>
    </row>
    <row r="5018">
      <c r="C5018" s="13" t="n">
        <v>31</v>
      </c>
      <c r="D5018" s="48">
        <f>D1178+D3866+D4634+D4826+D1370</f>
        <v/>
      </c>
      <c r="E5018" s="48">
        <f>E1178+E3866+E4634+E4826+E1370</f>
        <v/>
      </c>
      <c r="F5018" s="48">
        <f>F1178+F3866+F4634+F4826+F1370</f>
        <v/>
      </c>
    </row>
    <row r="5019">
      <c r="C5019" s="13" t="n">
        <v>32</v>
      </c>
      <c r="D5019" s="48">
        <f>D1179+D3867+D4635+D4827+D1371</f>
        <v/>
      </c>
      <c r="E5019" s="48">
        <f>E1179+E3867+E4635+E4827+E1371</f>
        <v/>
      </c>
      <c r="F5019" s="48">
        <f>F1179+F3867+F4635+F4827+F1371</f>
        <v/>
      </c>
    </row>
    <row r="5020">
      <c r="C5020" s="13" t="n">
        <v>33</v>
      </c>
      <c r="D5020" s="48">
        <f>D1180+D3868+D4636+D4828+D1372</f>
        <v/>
      </c>
      <c r="E5020" s="48">
        <f>E1180+E3868+E4636+E4828+E1372</f>
        <v/>
      </c>
      <c r="F5020" s="48">
        <f>F1180+F3868+F4636+F4828+F1372</f>
        <v/>
      </c>
    </row>
    <row r="5021">
      <c r="C5021" s="13" t="n">
        <v>34</v>
      </c>
      <c r="D5021" s="48">
        <f>D1181+D3869+D4637+D4829+D1373</f>
        <v/>
      </c>
      <c r="E5021" s="48">
        <f>E1181+E3869+E4637+E4829+E1373</f>
        <v/>
      </c>
      <c r="F5021" s="48">
        <f>F1181+F3869+F4637+F4829+F1373</f>
        <v/>
      </c>
    </row>
    <row r="5022">
      <c r="C5022" s="13" t="n">
        <v>35</v>
      </c>
      <c r="D5022" s="48">
        <f>D1182+D3870+D4638+D4830+D1374</f>
        <v/>
      </c>
      <c r="E5022" s="48">
        <f>E1182+E3870+E4638+E4830+E1374</f>
        <v/>
      </c>
      <c r="F5022" s="48">
        <f>F1182+F3870+F4638+F4830+F1374</f>
        <v/>
      </c>
    </row>
    <row r="5023">
      <c r="C5023" s="13" t="n">
        <v>36</v>
      </c>
      <c r="D5023" s="48">
        <f>D1183+D3871+D4639+D4831+D1375</f>
        <v/>
      </c>
      <c r="E5023" s="48">
        <f>E1183+E3871+E4639+E4831+E1375</f>
        <v/>
      </c>
      <c r="F5023" s="48">
        <f>F1183+F3871+F4639+F4831+F1375</f>
        <v/>
      </c>
    </row>
    <row r="5024">
      <c r="C5024" s="13" t="n">
        <v>37</v>
      </c>
      <c r="D5024" s="48">
        <f>D1184+D3872+D4640+D4832+D1376</f>
        <v/>
      </c>
      <c r="E5024" s="48">
        <f>E1184+E3872+E4640+E4832+E1376</f>
        <v/>
      </c>
      <c r="F5024" s="48">
        <f>F1184+F3872+F4640+F4832+F1376</f>
        <v/>
      </c>
    </row>
    <row r="5025">
      <c r="C5025" s="13" t="n">
        <v>38</v>
      </c>
      <c r="D5025" s="48">
        <f>D1185+D3873+D4641+D4833+D1377</f>
        <v/>
      </c>
      <c r="E5025" s="48">
        <f>E1185+E3873+E4641+E4833+E1377</f>
        <v/>
      </c>
      <c r="F5025" s="48">
        <f>F1185+F3873+F4641+F4833+F1377</f>
        <v/>
      </c>
    </row>
    <row r="5026">
      <c r="C5026" s="13" t="n">
        <v>39</v>
      </c>
      <c r="D5026" s="48">
        <f>D1186+D3874+D4642+D4834+D1378</f>
        <v/>
      </c>
      <c r="E5026" s="48">
        <f>E1186+E3874+E4642+E4834+E1378</f>
        <v/>
      </c>
      <c r="F5026" s="48">
        <f>F1186+F3874+F4642+F4834+F1378</f>
        <v/>
      </c>
    </row>
    <row r="5027">
      <c r="C5027" s="13" t="n">
        <v>40</v>
      </c>
      <c r="D5027" s="48">
        <f>D1187+D3875+D4643+D4835+D1379</f>
        <v/>
      </c>
      <c r="E5027" s="48">
        <f>E1187+E3875+E4643+E4835+E1379</f>
        <v/>
      </c>
      <c r="F5027" s="48">
        <f>F1187+F3875+F4643+F4835+F1379</f>
        <v/>
      </c>
    </row>
    <row r="5028">
      <c r="C5028" s="13" t="n">
        <v>41</v>
      </c>
      <c r="D5028" s="48">
        <f>D1188+D3876+D4644+D4836+D1380</f>
        <v/>
      </c>
      <c r="E5028" s="48">
        <f>E1188+E3876+E4644+E4836+E1380</f>
        <v/>
      </c>
      <c r="F5028" s="48">
        <f>F1188+F3876+F4644+F4836+F1380</f>
        <v/>
      </c>
    </row>
    <row r="5029">
      <c r="C5029" s="13" t="n">
        <v>42</v>
      </c>
      <c r="D5029" s="48">
        <f>D1189+D3877+D4645+D4837+D1381</f>
        <v/>
      </c>
      <c r="E5029" s="48">
        <f>E1189+E3877+E4645+E4837+E1381</f>
        <v/>
      </c>
      <c r="F5029" s="48">
        <f>F1189+F3877+F4645+F4837+F1381</f>
        <v/>
      </c>
    </row>
    <row r="5030">
      <c r="C5030" s="13" t="n">
        <v>43</v>
      </c>
      <c r="D5030" s="48">
        <f>D1190+D3878+D4646+D4838+D1382</f>
        <v/>
      </c>
      <c r="E5030" s="48">
        <f>E1190+E3878+E4646+E4838+E1382</f>
        <v/>
      </c>
      <c r="F5030" s="48">
        <f>F1190+F3878+F4646+F4838+F1382</f>
        <v/>
      </c>
    </row>
    <row r="5031">
      <c r="C5031" s="13" t="n">
        <v>44</v>
      </c>
      <c r="D5031" s="48">
        <f>D1191+D3879+D4647+D4839+D1383</f>
        <v/>
      </c>
      <c r="E5031" s="48">
        <f>E1191+E3879+E4647+E4839+E1383</f>
        <v/>
      </c>
      <c r="F5031" s="48">
        <f>F1191+F3879+F4647+F4839+F1383</f>
        <v/>
      </c>
    </row>
    <row r="5032">
      <c r="C5032" s="13" t="n">
        <v>45</v>
      </c>
      <c r="D5032" s="48">
        <f>D1192+D3880+D4648+D4840+D1384</f>
        <v/>
      </c>
      <c r="E5032" s="48">
        <f>E1192+E3880+E4648+E4840+E1384</f>
        <v/>
      </c>
      <c r="F5032" s="48">
        <f>F1192+F3880+F4648+F4840+F1384</f>
        <v/>
      </c>
    </row>
    <row r="5033">
      <c r="C5033" s="13" t="n">
        <v>46</v>
      </c>
      <c r="D5033" s="48">
        <f>D1193+D3881+D4649+D4841+D1385</f>
        <v/>
      </c>
      <c r="E5033" s="48">
        <f>E1193+E3881+E4649+E4841+E1385</f>
        <v/>
      </c>
      <c r="F5033" s="48">
        <f>F1193+F3881+F4649+F4841+F1385</f>
        <v/>
      </c>
    </row>
    <row r="5034">
      <c r="C5034" s="13" t="n">
        <v>47</v>
      </c>
      <c r="D5034" s="48">
        <f>D1194+D3882+D4650+D4842+D1386</f>
        <v/>
      </c>
      <c r="E5034" s="48">
        <f>E1194+E3882+E4650+E4842+E1386</f>
        <v/>
      </c>
      <c r="F5034" s="48">
        <f>F1194+F3882+F4650+F4842+F1386</f>
        <v/>
      </c>
    </row>
    <row r="5035">
      <c r="C5035" s="13" t="n">
        <v>48</v>
      </c>
      <c r="D5035" s="48">
        <f>D1195+D3883+D4651+D4843+D1387</f>
        <v/>
      </c>
      <c r="E5035" s="48">
        <f>E1195+E3883+E4651+E4843+E1387</f>
        <v/>
      </c>
      <c r="F5035" s="48">
        <f>F1195+F3883+F4651+F4843+F1387</f>
        <v/>
      </c>
    </row>
    <row r="5036">
      <c r="C5036" s="13" t="n">
        <v>49</v>
      </c>
      <c r="D5036" s="48">
        <f>D1196+D3884+D4652+D4844+D1388</f>
        <v/>
      </c>
      <c r="E5036" s="48">
        <f>E1196+E3884+E4652+E4844+E1388</f>
        <v/>
      </c>
      <c r="F5036" s="48">
        <f>F1196+F3884+F4652+F4844+F1388</f>
        <v/>
      </c>
    </row>
    <row r="5037">
      <c r="C5037" s="13" t="n">
        <v>50</v>
      </c>
      <c r="D5037" s="48">
        <f>D1197+D3885+D4653+D4845+D1389</f>
        <v/>
      </c>
      <c r="E5037" s="48">
        <f>E1197+E3885+E4653+E4845+E1389</f>
        <v/>
      </c>
      <c r="F5037" s="48">
        <f>F1197+F3885+F4653+F4845+F1389</f>
        <v/>
      </c>
    </row>
    <row r="5038">
      <c r="C5038" s="13" t="n">
        <v>51</v>
      </c>
      <c r="D5038" s="48">
        <f>D1198+D3886+D4654+D4846+D1390</f>
        <v/>
      </c>
      <c r="E5038" s="48">
        <f>E1198+E3886+E4654+E4846+E1390</f>
        <v/>
      </c>
      <c r="F5038" s="48">
        <f>F1198+F3886+F4654+F4846+F1390</f>
        <v/>
      </c>
    </row>
    <row r="5039">
      <c r="C5039" s="13" t="n">
        <v>52</v>
      </c>
      <c r="D5039" s="48">
        <f>D1199+D3887+D4655+D4847+D1391</f>
        <v/>
      </c>
      <c r="E5039" s="48">
        <f>E1199+E3887+E4655+E4847+E1391</f>
        <v/>
      </c>
      <c r="F5039" s="48">
        <f>F1199+F3887+F4655+F4847+F1391</f>
        <v/>
      </c>
    </row>
    <row r="5040">
      <c r="C5040" s="13" t="n">
        <v>53</v>
      </c>
      <c r="D5040" s="48">
        <f>D1200+D3888+D4656+D4848+D1392</f>
        <v/>
      </c>
      <c r="E5040" s="48">
        <f>E1200+E3888+E4656+E4848+E1392</f>
        <v/>
      </c>
      <c r="F5040" s="48">
        <f>F1200+F3888+F4656+F4848+F1392</f>
        <v/>
      </c>
    </row>
    <row r="5041">
      <c r="C5041" s="13" t="n">
        <v>54</v>
      </c>
      <c r="D5041" s="48">
        <f>D1201+D3889+D4657+D4849+D1393</f>
        <v/>
      </c>
      <c r="E5041" s="48">
        <f>E1201+E3889+E4657+E4849+E1393</f>
        <v/>
      </c>
      <c r="F5041" s="48">
        <f>F1201+F3889+F4657+F4849+F1393</f>
        <v/>
      </c>
    </row>
    <row r="5042">
      <c r="C5042" s="13" t="n">
        <v>55</v>
      </c>
      <c r="D5042" s="48">
        <f>D1202+D3890+D4658+D4850+D1394</f>
        <v/>
      </c>
      <c r="E5042" s="48">
        <f>E1202+E3890+E4658+E4850+E1394</f>
        <v/>
      </c>
      <c r="F5042" s="48">
        <f>F1202+F3890+F4658+F4850+F1394</f>
        <v/>
      </c>
    </row>
    <row r="5043">
      <c r="C5043" s="13" t="n">
        <v>56</v>
      </c>
      <c r="D5043" s="48">
        <f>D1203+D3891+D4659+D4851+D1395</f>
        <v/>
      </c>
      <c r="E5043" s="48">
        <f>E1203+E3891+E4659+E4851+E1395</f>
        <v/>
      </c>
      <c r="F5043" s="48">
        <f>F1203+F3891+F4659+F4851+F1395</f>
        <v/>
      </c>
    </row>
    <row r="5044">
      <c r="C5044" s="13" t="n">
        <v>57</v>
      </c>
      <c r="D5044" s="48">
        <f>D1204+D3892+D4660+D4852+D1396</f>
        <v/>
      </c>
      <c r="E5044" s="48">
        <f>E1204+E3892+E4660+E4852+E1396</f>
        <v/>
      </c>
      <c r="F5044" s="48">
        <f>F1204+F3892+F4660+F4852+F1396</f>
        <v/>
      </c>
    </row>
    <row r="5045">
      <c r="C5045" s="13" t="n">
        <v>58</v>
      </c>
      <c r="D5045" s="48">
        <f>D1205+D3893+D4661+D4853+D1397</f>
        <v/>
      </c>
      <c r="E5045" s="48">
        <f>E1205+E3893+E4661+E4853+E1397</f>
        <v/>
      </c>
      <c r="F5045" s="48">
        <f>F1205+F3893+F4661+F4853+F1397</f>
        <v/>
      </c>
    </row>
    <row r="5046">
      <c r="C5046" s="13" t="n">
        <v>59</v>
      </c>
      <c r="D5046" s="48">
        <f>D1206+D3894+D4662+D4854+D1398</f>
        <v/>
      </c>
      <c r="E5046" s="48">
        <f>E1206+E3894+E4662+E4854+E1398</f>
        <v/>
      </c>
      <c r="F5046" s="48">
        <f>F1206+F3894+F4662+F4854+F1398</f>
        <v/>
      </c>
    </row>
    <row r="5047">
      <c r="C5047" s="13" t="n">
        <v>60</v>
      </c>
      <c r="D5047" s="48">
        <f>D1207+D3895+D4663+D4855+D1399</f>
        <v/>
      </c>
      <c r="E5047" s="48">
        <f>E1207+E3895+E4663+E4855+E1399</f>
        <v/>
      </c>
      <c r="F5047" s="48">
        <f>F1207+F3895+F4663+F4855+F1399</f>
        <v/>
      </c>
    </row>
    <row r="5048">
      <c r="C5048" s="13" t="n">
        <v>61</v>
      </c>
      <c r="D5048" s="48">
        <f>D1208+D3896+D4664+D4856+D1400</f>
        <v/>
      </c>
      <c r="E5048" s="48">
        <f>E1208+E3896+E4664+E4856+E1400</f>
        <v/>
      </c>
      <c r="F5048" s="48">
        <f>F1208+F3896+F4664+F4856+F1400</f>
        <v/>
      </c>
    </row>
    <row r="5049">
      <c r="C5049" s="13" t="n">
        <v>62</v>
      </c>
      <c r="D5049" s="48">
        <f>D1209+D3897+D4665+D4857+D1401</f>
        <v/>
      </c>
      <c r="E5049" s="48">
        <f>E1209+E3897+E4665+E4857+E1401</f>
        <v/>
      </c>
      <c r="F5049" s="48">
        <f>F1209+F3897+F4665+F4857+F1401</f>
        <v/>
      </c>
    </row>
    <row r="5050">
      <c r="C5050" s="13" t="n">
        <v>63</v>
      </c>
      <c r="D5050" s="48">
        <f>D1210+D3898+D4666+D4858+D1402</f>
        <v/>
      </c>
      <c r="E5050" s="48">
        <f>E1210+E3898+E4666+E4858+E1402</f>
        <v/>
      </c>
      <c r="F5050" s="48">
        <f>F1210+F3898+F4666+F4858+F1402</f>
        <v/>
      </c>
    </row>
    <row r="5051">
      <c r="C5051" s="13" t="n">
        <v>64</v>
      </c>
      <c r="D5051" s="48">
        <f>D1211+D3899+D4667+D4859+D1403</f>
        <v/>
      </c>
      <c r="E5051" s="48">
        <f>E1211+E3899+E4667+E4859+E1403</f>
        <v/>
      </c>
      <c r="F5051" s="48">
        <f>F1211+F3899+F4667+F4859+F1403</f>
        <v/>
      </c>
    </row>
    <row r="5052">
      <c r="C5052" s="13" t="n">
        <v>65</v>
      </c>
      <c r="D5052" s="48">
        <f>D1212+D3900+D4668+D4860+D1404</f>
        <v/>
      </c>
      <c r="E5052" s="48">
        <f>E1212+E3900+E4668+E4860+E1404</f>
        <v/>
      </c>
      <c r="F5052" s="48">
        <f>F1212+F3900+F4668+F4860+F1404</f>
        <v/>
      </c>
    </row>
    <row r="5053">
      <c r="C5053" s="13" t="n">
        <v>66</v>
      </c>
      <c r="D5053" s="48">
        <f>D1213+D3901+D4669+D4861+D1405</f>
        <v/>
      </c>
      <c r="E5053" s="48">
        <f>E1213+E3901+E4669+E4861+E1405</f>
        <v/>
      </c>
      <c r="F5053" s="48">
        <f>F1213+F3901+F4669+F4861+F1405</f>
        <v/>
      </c>
    </row>
    <row r="5054">
      <c r="C5054" s="13" t="n">
        <v>67</v>
      </c>
      <c r="D5054" s="48">
        <f>D1214+D3902+D4670+D4862+D1406</f>
        <v/>
      </c>
      <c r="E5054" s="48">
        <f>E1214+E3902+E4670+E4862+E1406</f>
        <v/>
      </c>
      <c r="F5054" s="48">
        <f>F1214+F3902+F4670+F4862+F1406</f>
        <v/>
      </c>
    </row>
    <row r="5055">
      <c r="C5055" s="13" t="n">
        <v>68</v>
      </c>
      <c r="D5055" s="48">
        <f>D1215+D3903+D4671+D4863+D1407</f>
        <v/>
      </c>
      <c r="E5055" s="48">
        <f>E1215+E3903+E4671+E4863+E1407</f>
        <v/>
      </c>
      <c r="F5055" s="48">
        <f>F1215+F3903+F4671+F4863+F1407</f>
        <v/>
      </c>
    </row>
    <row r="5056">
      <c r="C5056" s="13" t="n">
        <v>69</v>
      </c>
      <c r="D5056" s="48">
        <f>D1216+D3904+D4672+D4864+D1408</f>
        <v/>
      </c>
      <c r="E5056" s="48">
        <f>E1216+E3904+E4672+E4864+E1408</f>
        <v/>
      </c>
      <c r="F5056" s="48">
        <f>F1216+F3904+F4672+F4864+F1408</f>
        <v/>
      </c>
    </row>
    <row r="5057">
      <c r="C5057" s="13" t="n">
        <v>70</v>
      </c>
      <c r="D5057" s="48">
        <f>D1217+D3905+D4673+D4865+D1409</f>
        <v/>
      </c>
      <c r="E5057" s="48">
        <f>E1217+E3905+E4673+E4865+E1409</f>
        <v/>
      </c>
      <c r="F5057" s="48">
        <f>F1217+F3905+F4673+F4865+F1409</f>
        <v/>
      </c>
    </row>
    <row r="5058">
      <c r="C5058" s="13" t="n">
        <v>71</v>
      </c>
      <c r="D5058" s="48">
        <f>D1218+D3906+D4674+D4866+D1410</f>
        <v/>
      </c>
      <c r="E5058" s="48">
        <f>E1218+E3906+E4674+E4866+E1410</f>
        <v/>
      </c>
      <c r="F5058" s="48">
        <f>F1218+F3906+F4674+F4866+F1410</f>
        <v/>
      </c>
    </row>
    <row r="5059">
      <c r="C5059" s="13" t="n">
        <v>72</v>
      </c>
      <c r="D5059" s="48">
        <f>D1219+D3907+D4675+D4867+D1411</f>
        <v/>
      </c>
      <c r="E5059" s="48">
        <f>E1219+E3907+E4675+E4867+E1411</f>
        <v/>
      </c>
      <c r="F5059" s="48">
        <f>F1219+F3907+F4675+F4867+F1411</f>
        <v/>
      </c>
    </row>
    <row r="5060">
      <c r="C5060" s="13" t="n">
        <v>73</v>
      </c>
      <c r="D5060" s="48">
        <f>D1220+D3908+D4676+D4868+D1412</f>
        <v/>
      </c>
      <c r="E5060" s="48">
        <f>E1220+E3908+E4676+E4868+E1412</f>
        <v/>
      </c>
      <c r="F5060" s="48">
        <f>F1220+F3908+F4676+F4868+F1412</f>
        <v/>
      </c>
    </row>
    <row r="5061">
      <c r="C5061" s="13" t="n">
        <v>74</v>
      </c>
      <c r="D5061" s="48">
        <f>D1221+D3909+D4677+D4869+D1413</f>
        <v/>
      </c>
      <c r="E5061" s="48">
        <f>E1221+E3909+E4677+E4869+E1413</f>
        <v/>
      </c>
      <c r="F5061" s="48">
        <f>F1221+F3909+F4677+F4869+F1413</f>
        <v/>
      </c>
    </row>
    <row r="5062">
      <c r="C5062" s="13" t="n">
        <v>75</v>
      </c>
      <c r="D5062" s="48">
        <f>D1222+D3910+D4678+D4870+D1414</f>
        <v/>
      </c>
      <c r="E5062" s="48">
        <f>E1222+E3910+E4678+E4870+E1414</f>
        <v/>
      </c>
      <c r="F5062" s="48">
        <f>F1222+F3910+F4678+F4870+F1414</f>
        <v/>
      </c>
    </row>
    <row r="5063">
      <c r="C5063" s="13" t="n">
        <v>76</v>
      </c>
      <c r="D5063" s="48">
        <f>D1223+D3911+D4679+D4871+D1415</f>
        <v/>
      </c>
      <c r="E5063" s="48">
        <f>E1223+E3911+E4679+E4871+E1415</f>
        <v/>
      </c>
      <c r="F5063" s="48">
        <f>F1223+F3911+F4679+F4871+F1415</f>
        <v/>
      </c>
    </row>
    <row r="5064">
      <c r="C5064" s="13" t="n">
        <v>77</v>
      </c>
      <c r="D5064" s="48">
        <f>D1224+D3912+D4680+D4872+D1416</f>
        <v/>
      </c>
      <c r="E5064" s="48">
        <f>E1224+E3912+E4680+E4872+E1416</f>
        <v/>
      </c>
      <c r="F5064" s="48">
        <f>F1224+F3912+F4680+F4872+F1416</f>
        <v/>
      </c>
    </row>
    <row r="5065">
      <c r="C5065" s="13" t="n">
        <v>78</v>
      </c>
      <c r="D5065" s="48">
        <f>D1225+D3913+D4681+D4873+D1417</f>
        <v/>
      </c>
      <c r="E5065" s="48">
        <f>E1225+E3913+E4681+E4873+E1417</f>
        <v/>
      </c>
      <c r="F5065" s="48">
        <f>F1225+F3913+F4681+F4873+F1417</f>
        <v/>
      </c>
    </row>
    <row r="5066">
      <c r="C5066" s="13" t="n">
        <v>79</v>
      </c>
      <c r="D5066" s="48">
        <f>D1226+D3914+D4682+D4874+D1418</f>
        <v/>
      </c>
      <c r="E5066" s="48">
        <f>E1226+E3914+E4682+E4874+E1418</f>
        <v/>
      </c>
      <c r="F5066" s="48">
        <f>F1226+F3914+F4682+F4874+F1418</f>
        <v/>
      </c>
    </row>
    <row r="5067">
      <c r="C5067" s="13" t="n">
        <v>80</v>
      </c>
      <c r="D5067" s="48">
        <f>D1227+D3915+D4683+D4875+D1419</f>
        <v/>
      </c>
      <c r="E5067" s="48">
        <f>E1227+E3915+E4683+E4875+E1419</f>
        <v/>
      </c>
      <c r="F5067" s="48">
        <f>F1227+F3915+F4683+F4875+F1419</f>
        <v/>
      </c>
    </row>
    <row r="5068">
      <c r="C5068" s="13" t="n">
        <v>81</v>
      </c>
      <c r="D5068" s="48">
        <f>D1228+D3916+D4684+D4876+D1420</f>
        <v/>
      </c>
      <c r="E5068" s="48">
        <f>E1228+E3916+E4684+E4876+E1420</f>
        <v/>
      </c>
      <c r="F5068" s="48">
        <f>F1228+F3916+F4684+F4876+F1420</f>
        <v/>
      </c>
    </row>
    <row r="5069">
      <c r="C5069" s="13" t="n">
        <v>82</v>
      </c>
      <c r="D5069" s="48">
        <f>D1229+D3917+D4685+D4877+D1421</f>
        <v/>
      </c>
      <c r="E5069" s="48">
        <f>E1229+E3917+E4685+E4877+E1421</f>
        <v/>
      </c>
      <c r="F5069" s="48">
        <f>F1229+F3917+F4685+F4877+F1421</f>
        <v/>
      </c>
    </row>
    <row r="5070">
      <c r="C5070" s="13" t="n">
        <v>83</v>
      </c>
      <c r="D5070" s="48">
        <f>D1230+D3918+D4686+D4878+D1422</f>
        <v/>
      </c>
      <c r="E5070" s="48">
        <f>E1230+E3918+E4686+E4878+E1422</f>
        <v/>
      </c>
      <c r="F5070" s="48">
        <f>F1230+F3918+F4686+F4878+F1422</f>
        <v/>
      </c>
    </row>
    <row r="5071">
      <c r="C5071" s="13" t="n">
        <v>84</v>
      </c>
      <c r="D5071" s="48">
        <f>D1231+D3919+D4687+D4879+D1423</f>
        <v/>
      </c>
      <c r="E5071" s="48">
        <f>E1231+E3919+E4687+E4879+E1423</f>
        <v/>
      </c>
      <c r="F5071" s="48">
        <f>F1231+F3919+F4687+F4879+F1423</f>
        <v/>
      </c>
    </row>
    <row r="5072">
      <c r="C5072" s="13" t="n">
        <v>85</v>
      </c>
      <c r="D5072" s="48">
        <f>D1232+D3920+D4688+D4880+D1424</f>
        <v/>
      </c>
      <c r="E5072" s="48">
        <f>E1232+E3920+E4688+E4880+E1424</f>
        <v/>
      </c>
      <c r="F5072" s="48">
        <f>F1232+F3920+F4688+F4880+F1424</f>
        <v/>
      </c>
    </row>
    <row r="5073">
      <c r="C5073" s="13" t="n">
        <v>86</v>
      </c>
      <c r="D5073" s="48">
        <f>D1233+D3921+D4689+D4881+D1425</f>
        <v/>
      </c>
      <c r="E5073" s="48">
        <f>E1233+E3921+E4689+E4881+E1425</f>
        <v/>
      </c>
      <c r="F5073" s="48">
        <f>F1233+F3921+F4689+F4881+F1425</f>
        <v/>
      </c>
    </row>
    <row r="5074">
      <c r="C5074" s="13" t="n">
        <v>87</v>
      </c>
      <c r="D5074" s="48">
        <f>D1234+D3922+D4690+D4882+D1426</f>
        <v/>
      </c>
      <c r="E5074" s="48">
        <f>E1234+E3922+E4690+E4882+E1426</f>
        <v/>
      </c>
      <c r="F5074" s="48">
        <f>F1234+F3922+F4690+F4882+F1426</f>
        <v/>
      </c>
    </row>
    <row r="5075">
      <c r="C5075" s="13" t="n">
        <v>88</v>
      </c>
      <c r="D5075" s="48">
        <f>D1235+D3923+D4691+D4883+D1427</f>
        <v/>
      </c>
      <c r="E5075" s="48">
        <f>E1235+E3923+E4691+E4883+E1427</f>
        <v/>
      </c>
      <c r="F5075" s="48">
        <f>F1235+F3923+F4691+F4883+F1427</f>
        <v/>
      </c>
    </row>
    <row r="5076">
      <c r="C5076" s="13" t="n">
        <v>89</v>
      </c>
      <c r="D5076" s="48">
        <f>D1236+D3924+D4692+D4884+D1428</f>
        <v/>
      </c>
      <c r="E5076" s="48">
        <f>E1236+E3924+E4692+E4884+E1428</f>
        <v/>
      </c>
      <c r="F5076" s="48">
        <f>F1236+F3924+F4692+F4884+F1428</f>
        <v/>
      </c>
    </row>
    <row r="5077">
      <c r="C5077" s="13" t="n">
        <v>90</v>
      </c>
      <c r="D5077" s="48">
        <f>D1237+D3925+D4693+D4885+D1429</f>
        <v/>
      </c>
      <c r="E5077" s="48">
        <f>E1237+E3925+E4693+E4885+E1429</f>
        <v/>
      </c>
      <c r="F5077" s="48">
        <f>F1237+F3925+F4693+F4885+F1429</f>
        <v/>
      </c>
    </row>
    <row r="5078">
      <c r="C5078" s="13" t="n">
        <v>91</v>
      </c>
      <c r="D5078" s="48">
        <f>D1238+D3926+D4694+D4886+D1430</f>
        <v/>
      </c>
      <c r="E5078" s="48">
        <f>E1238+E3926+E4694+E4886+E1430</f>
        <v/>
      </c>
      <c r="F5078" s="48">
        <f>F1238+F3926+F4694+F4886+F1430</f>
        <v/>
      </c>
    </row>
    <row r="5079">
      <c r="C5079" s="13" t="n">
        <v>92</v>
      </c>
      <c r="D5079" s="48">
        <f>D1239+D3927+D4695+D4887+D1431</f>
        <v/>
      </c>
      <c r="E5079" s="48">
        <f>E1239+E3927+E4695+E4887+E1431</f>
        <v/>
      </c>
      <c r="F5079" s="48">
        <f>F1239+F3927+F4695+F4887+F1431</f>
        <v/>
      </c>
    </row>
    <row r="5080">
      <c r="C5080" s="13" t="n">
        <v>93</v>
      </c>
      <c r="D5080" s="48">
        <f>D1240+D3928+D4696+D4888+D1432</f>
        <v/>
      </c>
      <c r="E5080" s="48">
        <f>E1240+E3928+E4696+E4888+E1432</f>
        <v/>
      </c>
      <c r="F5080" s="48">
        <f>F1240+F3928+F4696+F4888+F1432</f>
        <v/>
      </c>
    </row>
    <row r="5081">
      <c r="C5081" s="13" t="n">
        <v>94</v>
      </c>
      <c r="D5081" s="48">
        <f>D1241+D3929+D4697+D4889+D1433</f>
        <v/>
      </c>
      <c r="E5081" s="48">
        <f>E1241+E3929+E4697+E4889+E1433</f>
        <v/>
      </c>
      <c r="F5081" s="48">
        <f>F1241+F3929+F4697+F4889+F1433</f>
        <v/>
      </c>
    </row>
    <row r="5082">
      <c r="C5082" s="13" t="n">
        <v>95</v>
      </c>
      <c r="D5082" s="48">
        <f>D1242+D3930+D4698+D4890+D1434</f>
        <v/>
      </c>
      <c r="E5082" s="48">
        <f>E1242+E3930+E4698+E4890+E1434</f>
        <v/>
      </c>
      <c r="F5082" s="48">
        <f>F1242+F3930+F4698+F4890+F1434</f>
        <v/>
      </c>
    </row>
    <row r="5083">
      <c r="C5083" s="13" t="n">
        <v>96</v>
      </c>
      <c r="D5083" s="48">
        <f>D1243+D3931+D4699+D4891+D1435</f>
        <v/>
      </c>
      <c r="E5083" s="48">
        <f>E1243+E3931+E4699+E4891+E1435</f>
        <v/>
      </c>
      <c r="F5083" s="48">
        <f>F1243+F3931+F4699+F4891+F1435</f>
        <v/>
      </c>
    </row>
    <row r="5084">
      <c r="C5084" s="13" t="n">
        <v>97</v>
      </c>
      <c r="D5084" s="48">
        <f>D1244+D3932+D4700+D4892+D1436</f>
        <v/>
      </c>
      <c r="E5084" s="48">
        <f>E1244+E3932+E4700+E4892+E1436</f>
        <v/>
      </c>
      <c r="F5084" s="48">
        <f>F1244+F3932+F4700+F4892+F1436</f>
        <v/>
      </c>
    </row>
    <row r="5085">
      <c r="C5085" s="13" t="n">
        <v>98</v>
      </c>
      <c r="D5085" s="48">
        <f>D1245+D3933+D4701+D4893+D1437</f>
        <v/>
      </c>
      <c r="E5085" s="48">
        <f>E1245+E3933+E4701+E4893+E1437</f>
        <v/>
      </c>
      <c r="F5085" s="48">
        <f>F1245+F3933+F4701+F4893+F1437</f>
        <v/>
      </c>
    </row>
    <row r="5086">
      <c r="C5086" s="13" t="n">
        <v>99</v>
      </c>
      <c r="D5086" s="48">
        <f>D1246+D3934+D4702+D4894+D1438</f>
        <v/>
      </c>
      <c r="E5086" s="48">
        <f>E1246+E3934+E4702+E4894+E1438</f>
        <v/>
      </c>
      <c r="F5086" s="48">
        <f>F1246+F3934+F4702+F4894+F1438</f>
        <v/>
      </c>
    </row>
    <row r="5087">
      <c r="C5087" s="13" t="n">
        <v>100</v>
      </c>
      <c r="D5087" s="48">
        <f>D1247+D3935+D4703+D4895+D1439</f>
        <v/>
      </c>
      <c r="E5087" s="48">
        <f>E1247+E3935+E4703+E4895+E1439</f>
        <v/>
      </c>
      <c r="F5087" s="48">
        <f>F1247+F3935+F4703+F4895+F1439</f>
        <v/>
      </c>
    </row>
    <row r="5088">
      <c r="C5088" s="13" t="n">
        <v>101</v>
      </c>
      <c r="D5088" s="48">
        <f>D1248+D3936+D4704+D4896+D1440</f>
        <v/>
      </c>
      <c r="E5088" s="48">
        <f>E1248+E3936+E4704+E4896+E1440</f>
        <v/>
      </c>
      <c r="F5088" s="48">
        <f>F1248+F3936+F4704+F4896+F1440</f>
        <v/>
      </c>
    </row>
    <row r="5089">
      <c r="C5089" s="13" t="n">
        <v>102</v>
      </c>
      <c r="D5089" s="48">
        <f>D1249+D3937+D4705+D4897+D1441</f>
        <v/>
      </c>
      <c r="E5089" s="48">
        <f>E1249+E3937+E4705+E4897+E1441</f>
        <v/>
      </c>
      <c r="F5089" s="48">
        <f>F1249+F3937+F4705+F4897+F1441</f>
        <v/>
      </c>
    </row>
    <row r="5090">
      <c r="C5090" s="13" t="n">
        <v>103</v>
      </c>
      <c r="D5090" s="48">
        <f>D1250+D3938+D4706+D4898+D1442</f>
        <v/>
      </c>
      <c r="E5090" s="48">
        <f>E1250+E3938+E4706+E4898+E1442</f>
        <v/>
      </c>
      <c r="F5090" s="48">
        <f>F1250+F3938+F4706+F4898+F1442</f>
        <v/>
      </c>
    </row>
    <row r="5091">
      <c r="C5091" s="13" t="n">
        <v>104</v>
      </c>
      <c r="D5091" s="48">
        <f>D1251+D3939+D4707+D4899+D1443</f>
        <v/>
      </c>
      <c r="E5091" s="48">
        <f>E1251+E3939+E4707+E4899+E1443</f>
        <v/>
      </c>
      <c r="F5091" s="48">
        <f>F1251+F3939+F4707+F4899+F1443</f>
        <v/>
      </c>
    </row>
    <row r="5092">
      <c r="C5092" s="13" t="n">
        <v>105</v>
      </c>
      <c r="D5092" s="48">
        <f>D1252+D3940+D4708+D4900+D1444</f>
        <v/>
      </c>
      <c r="E5092" s="48">
        <f>E1252+E3940+E4708+E4900+E1444</f>
        <v/>
      </c>
      <c r="F5092" s="48">
        <f>F1252+F3940+F4708+F4900+F1444</f>
        <v/>
      </c>
    </row>
    <row r="5093">
      <c r="C5093" s="13" t="n">
        <v>106</v>
      </c>
      <c r="D5093" s="48">
        <f>D1253+D3941+D4709+D4901+D1445</f>
        <v/>
      </c>
      <c r="E5093" s="48">
        <f>E1253+E3941+E4709+E4901+E1445</f>
        <v/>
      </c>
      <c r="F5093" s="48">
        <f>F1253+F3941+F4709+F4901+F1445</f>
        <v/>
      </c>
    </row>
    <row r="5094">
      <c r="C5094" s="13" t="n">
        <v>107</v>
      </c>
      <c r="D5094" s="48">
        <f>D1254+D3942+D4710+D4902+D1446</f>
        <v/>
      </c>
      <c r="E5094" s="48">
        <f>E1254+E3942+E4710+E4902+E1446</f>
        <v/>
      </c>
      <c r="F5094" s="48">
        <f>F1254+F3942+F4710+F4902+F1446</f>
        <v/>
      </c>
    </row>
    <row r="5095">
      <c r="C5095" s="13" t="n">
        <v>108</v>
      </c>
      <c r="D5095" s="48">
        <f>D1255+D3943+D4711+D4903+D1447</f>
        <v/>
      </c>
      <c r="E5095" s="48">
        <f>E1255+E3943+E4711+E4903+E1447</f>
        <v/>
      </c>
      <c r="F5095" s="48">
        <f>F1255+F3943+F4711+F4903+F1447</f>
        <v/>
      </c>
    </row>
    <row r="5096">
      <c r="C5096" s="13" t="n">
        <v>109</v>
      </c>
      <c r="D5096" s="48">
        <f>D1256+D3944+D4712+D4904+D1448</f>
        <v/>
      </c>
      <c r="E5096" s="48">
        <f>E1256+E3944+E4712+E4904+E1448</f>
        <v/>
      </c>
      <c r="F5096" s="48">
        <f>F1256+F3944+F4712+F4904+F1448</f>
        <v/>
      </c>
    </row>
    <row r="5097">
      <c r="C5097" s="13" t="n">
        <v>110</v>
      </c>
      <c r="D5097" s="48">
        <f>D1257+D3945+D4713+D4905+D1449</f>
        <v/>
      </c>
      <c r="E5097" s="48">
        <f>E1257+E3945+E4713+E4905+E1449</f>
        <v/>
      </c>
      <c r="F5097" s="48">
        <f>F1257+F3945+F4713+F4905+F1449</f>
        <v/>
      </c>
    </row>
    <row r="5098">
      <c r="C5098" s="13" t="n">
        <v>111</v>
      </c>
      <c r="D5098" s="48">
        <f>D1258+D3946+D4714+D4906+D1450</f>
        <v/>
      </c>
      <c r="E5098" s="48">
        <f>E1258+E3946+E4714+E4906+E1450</f>
        <v/>
      </c>
      <c r="F5098" s="48">
        <f>F1258+F3946+F4714+F4906+F1450</f>
        <v/>
      </c>
    </row>
    <row r="5099">
      <c r="C5099" s="13" t="n">
        <v>112</v>
      </c>
      <c r="D5099" s="48">
        <f>D1259+D3947+D4715+D4907+D1451</f>
        <v/>
      </c>
      <c r="E5099" s="48">
        <f>E1259+E3947+E4715+E4907+E1451</f>
        <v/>
      </c>
      <c r="F5099" s="48">
        <f>F1259+F3947+F4715+F4907+F1451</f>
        <v/>
      </c>
    </row>
    <row r="5100">
      <c r="C5100" s="13" t="n">
        <v>113</v>
      </c>
      <c r="D5100" s="48">
        <f>D1260+D3948+D4716+D4908+D1452</f>
        <v/>
      </c>
      <c r="E5100" s="48">
        <f>E1260+E3948+E4716+E4908+E1452</f>
        <v/>
      </c>
      <c r="F5100" s="48">
        <f>F1260+F3948+F4716+F4908+F1452</f>
        <v/>
      </c>
    </row>
    <row r="5101">
      <c r="C5101" s="13" t="n">
        <v>114</v>
      </c>
      <c r="D5101" s="48">
        <f>D1261+D3949+D4717+D4909+D1453</f>
        <v/>
      </c>
      <c r="E5101" s="48">
        <f>E1261+E3949+E4717+E4909+E1453</f>
        <v/>
      </c>
      <c r="F5101" s="48">
        <f>F1261+F3949+F4717+F4909+F1453</f>
        <v/>
      </c>
    </row>
    <row r="5102">
      <c r="C5102" s="13" t="n">
        <v>115</v>
      </c>
      <c r="D5102" s="48">
        <f>D1262+D3950+D4718+D4910+D1454</f>
        <v/>
      </c>
      <c r="E5102" s="48">
        <f>E1262+E3950+E4718+E4910+E1454</f>
        <v/>
      </c>
      <c r="F5102" s="48">
        <f>F1262+F3950+F4718+F4910+F1454</f>
        <v/>
      </c>
    </row>
    <row r="5103">
      <c r="C5103" s="13" t="n">
        <v>116</v>
      </c>
      <c r="D5103" s="48">
        <f>D1263+D3951+D4719+D4911+D1455</f>
        <v/>
      </c>
      <c r="E5103" s="48">
        <f>E1263+E3951+E4719+E4911+E1455</f>
        <v/>
      </c>
      <c r="F5103" s="48">
        <f>F1263+F3951+F4719+F4911+F1455</f>
        <v/>
      </c>
    </row>
    <row r="5104">
      <c r="C5104" s="13" t="n">
        <v>117</v>
      </c>
      <c r="D5104" s="48">
        <f>D1264+D3952+D4720+D4912+D1456</f>
        <v/>
      </c>
      <c r="E5104" s="48">
        <f>E1264+E3952+E4720+E4912+E1456</f>
        <v/>
      </c>
      <c r="F5104" s="48">
        <f>F1264+F3952+F4720+F4912+F1456</f>
        <v/>
      </c>
    </row>
    <row r="5105">
      <c r="C5105" s="13" t="n">
        <v>118</v>
      </c>
      <c r="D5105" s="48">
        <f>D1265+D3953+D4721+D4913+D1457</f>
        <v/>
      </c>
      <c r="E5105" s="48">
        <f>E1265+E3953+E4721+E4913+E1457</f>
        <v/>
      </c>
      <c r="F5105" s="48">
        <f>F1265+F3953+F4721+F4913+F1457</f>
        <v/>
      </c>
    </row>
    <row r="5106">
      <c r="C5106" s="13" t="n">
        <v>119</v>
      </c>
      <c r="D5106" s="48">
        <f>D1266+D3954+D4722+D4914+D1458</f>
        <v/>
      </c>
      <c r="E5106" s="48">
        <f>E1266+E3954+E4722+E4914+E1458</f>
        <v/>
      </c>
      <c r="F5106" s="48">
        <f>F1266+F3954+F4722+F4914+F1458</f>
        <v/>
      </c>
    </row>
    <row r="5107">
      <c r="C5107" s="13" t="n">
        <v>120</v>
      </c>
      <c r="D5107" s="48">
        <f>D1267+D3955+D4723+D4915+D1459</f>
        <v/>
      </c>
      <c r="E5107" s="48">
        <f>E1267+E3955+E4723+E4915+E1459</f>
        <v/>
      </c>
      <c r="F5107" s="48">
        <f>F1267+F3955+F4723+F4915+F1459</f>
        <v/>
      </c>
    </row>
    <row r="5108">
      <c r="C5108" s="13" t="n">
        <v>121</v>
      </c>
      <c r="D5108" s="48">
        <f>D1268+D3956+D4724+D4916+D1460</f>
        <v/>
      </c>
      <c r="E5108" s="48">
        <f>E1268+E3956+E4724+E4916+E1460</f>
        <v/>
      </c>
      <c r="F5108" s="48">
        <f>F1268+F3956+F4724+F4916+F1460</f>
        <v/>
      </c>
    </row>
    <row r="5109">
      <c r="C5109" s="13" t="n">
        <v>122</v>
      </c>
      <c r="D5109" s="48">
        <f>D1269+D3957+D4725+D4917+D1461</f>
        <v/>
      </c>
      <c r="E5109" s="48">
        <f>E1269+E3957+E4725+E4917+E1461</f>
        <v/>
      </c>
      <c r="F5109" s="48">
        <f>F1269+F3957+F4725+F4917+F1461</f>
        <v/>
      </c>
    </row>
    <row r="5110">
      <c r="C5110" s="13" t="n">
        <v>123</v>
      </c>
      <c r="D5110" s="48">
        <f>D1270+D3958+D4726+D4918+D1462</f>
        <v/>
      </c>
      <c r="E5110" s="48">
        <f>E1270+E3958+E4726+E4918+E1462</f>
        <v/>
      </c>
      <c r="F5110" s="48">
        <f>F1270+F3958+F4726+F4918+F1462</f>
        <v/>
      </c>
    </row>
    <row r="5111">
      <c r="C5111" s="13" t="n">
        <v>124</v>
      </c>
      <c r="D5111" s="48">
        <f>D1271+D3959+D4727+D4919+D1463</f>
        <v/>
      </c>
      <c r="E5111" s="48">
        <f>E1271+E3959+E4727+E4919+E1463</f>
        <v/>
      </c>
      <c r="F5111" s="48">
        <f>F1271+F3959+F4727+F4919+F1463</f>
        <v/>
      </c>
    </row>
    <row r="5112">
      <c r="C5112" s="13" t="n">
        <v>125</v>
      </c>
      <c r="D5112" s="48">
        <f>D1272+D3960+D4728+D4920+D1464</f>
        <v/>
      </c>
      <c r="E5112" s="48">
        <f>E1272+E3960+E4728+E4920+E1464</f>
        <v/>
      </c>
      <c r="F5112" s="48">
        <f>F1272+F3960+F4728+F4920+F1464</f>
        <v/>
      </c>
    </row>
    <row r="5113">
      <c r="C5113" s="13" t="n">
        <v>126</v>
      </c>
      <c r="D5113" s="48">
        <f>D1273+D3961+D4729+D4921+D1465</f>
        <v/>
      </c>
      <c r="E5113" s="48">
        <f>E1273+E3961+E4729+E4921+E1465</f>
        <v/>
      </c>
      <c r="F5113" s="48">
        <f>F1273+F3961+F4729+F4921+F1465</f>
        <v/>
      </c>
    </row>
    <row r="5114">
      <c r="C5114" s="13" t="n">
        <v>127</v>
      </c>
      <c r="D5114" s="48">
        <f>D1274+D3962+D4730+D4922+D1466</f>
        <v/>
      </c>
      <c r="E5114" s="48">
        <f>E1274+E3962+E4730+E4922+E1466</f>
        <v/>
      </c>
      <c r="F5114" s="48">
        <f>F1274+F3962+F4730+F4922+F1466</f>
        <v/>
      </c>
    </row>
    <row r="5115">
      <c r="C5115" s="13" t="n">
        <v>128</v>
      </c>
      <c r="D5115" s="48">
        <f>D1275+D3963+D4731+D4923+D1467</f>
        <v/>
      </c>
      <c r="E5115" s="48">
        <f>E1275+E3963+E4731+E4923+E1467</f>
        <v/>
      </c>
      <c r="F5115" s="48">
        <f>F1275+F3963+F4731+F4923+F1467</f>
        <v/>
      </c>
    </row>
    <row r="5116">
      <c r="C5116" s="13" t="n">
        <v>129</v>
      </c>
      <c r="D5116" s="48">
        <f>D1276+D3964+D4732+D4924+D1468</f>
        <v/>
      </c>
      <c r="E5116" s="48">
        <f>E1276+E3964+E4732+E4924+E1468</f>
        <v/>
      </c>
      <c r="F5116" s="48">
        <f>F1276+F3964+F4732+F4924+F1468</f>
        <v/>
      </c>
    </row>
    <row r="5117">
      <c r="C5117" s="13" t="n">
        <v>130</v>
      </c>
      <c r="D5117" s="48">
        <f>D1277+D3965+D4733+D4925+D1469</f>
        <v/>
      </c>
      <c r="E5117" s="48">
        <f>E1277+E3965+E4733+E4925+E1469</f>
        <v/>
      </c>
      <c r="F5117" s="48">
        <f>F1277+F3965+F4733+F4925+F1469</f>
        <v/>
      </c>
    </row>
    <row r="5118">
      <c r="C5118" s="13" t="n">
        <v>131</v>
      </c>
      <c r="D5118" s="48">
        <f>D1278+D3966+D4734+D4926+D1470</f>
        <v/>
      </c>
      <c r="E5118" s="48">
        <f>E1278+E3966+E4734+E4926+E1470</f>
        <v/>
      </c>
      <c r="F5118" s="48">
        <f>F1278+F3966+F4734+F4926+F1470</f>
        <v/>
      </c>
    </row>
    <row r="5119">
      <c r="C5119" s="13" t="n">
        <v>132</v>
      </c>
      <c r="D5119" s="48">
        <f>D1279+D3967+D4735+D4927+D1471</f>
        <v/>
      </c>
      <c r="E5119" s="48">
        <f>E1279+E3967+E4735+E4927+E1471</f>
        <v/>
      </c>
      <c r="F5119" s="48">
        <f>F1279+F3967+F4735+F4927+F1471</f>
        <v/>
      </c>
    </row>
    <row r="5120">
      <c r="C5120" s="13" t="n">
        <v>133</v>
      </c>
      <c r="D5120" s="48">
        <f>D1280+D3968+D4736+D4928+D1472</f>
        <v/>
      </c>
      <c r="E5120" s="48">
        <f>E1280+E3968+E4736+E4928+E1472</f>
        <v/>
      </c>
      <c r="F5120" s="48">
        <f>F1280+F3968+F4736+F4928+F1472</f>
        <v/>
      </c>
    </row>
    <row r="5121">
      <c r="C5121" s="13" t="n">
        <v>134</v>
      </c>
      <c r="D5121" s="48">
        <f>D1281+D3969+D4737+D4929+D1473</f>
        <v/>
      </c>
      <c r="E5121" s="48">
        <f>E1281+E3969+E4737+E4929+E1473</f>
        <v/>
      </c>
      <c r="F5121" s="48">
        <f>F1281+F3969+F4737+F4929+F1473</f>
        <v/>
      </c>
    </row>
    <row r="5122">
      <c r="C5122" s="13" t="n">
        <v>135</v>
      </c>
      <c r="D5122" s="48">
        <f>D1282+D3970+D4738+D4930+D1474</f>
        <v/>
      </c>
      <c r="E5122" s="48">
        <f>E1282+E3970+E4738+E4930+E1474</f>
        <v/>
      </c>
      <c r="F5122" s="48">
        <f>F1282+F3970+F4738+F4930+F1474</f>
        <v/>
      </c>
    </row>
    <row r="5123">
      <c r="C5123" s="13" t="n">
        <v>136</v>
      </c>
      <c r="D5123" s="48">
        <f>D1283+D3971+D4739+D4931+D1475</f>
        <v/>
      </c>
      <c r="E5123" s="48">
        <f>E1283+E3971+E4739+E4931+E1475</f>
        <v/>
      </c>
      <c r="F5123" s="48">
        <f>F1283+F3971+F4739+F4931+F1475</f>
        <v/>
      </c>
    </row>
    <row r="5124">
      <c r="C5124" s="13" t="n">
        <v>137</v>
      </c>
      <c r="D5124" s="48">
        <f>D1284+D3972+D4740+D4932+D1476</f>
        <v/>
      </c>
      <c r="E5124" s="48">
        <f>E1284+E3972+E4740+E4932+E1476</f>
        <v/>
      </c>
      <c r="F5124" s="48">
        <f>F1284+F3972+F4740+F4932+F1476</f>
        <v/>
      </c>
    </row>
    <row r="5125">
      <c r="C5125" s="13" t="n">
        <v>138</v>
      </c>
      <c r="D5125" s="48">
        <f>D1285+D3973+D4741+D4933+D1477</f>
        <v/>
      </c>
      <c r="E5125" s="48">
        <f>E1285+E3973+E4741+E4933+E1477</f>
        <v/>
      </c>
      <c r="F5125" s="48">
        <f>F1285+F3973+F4741+F4933+F1477</f>
        <v/>
      </c>
    </row>
    <row r="5126">
      <c r="C5126" s="13" t="n">
        <v>139</v>
      </c>
      <c r="D5126" s="48">
        <f>D1286+D3974+D4742+D4934+D1478</f>
        <v/>
      </c>
      <c r="E5126" s="48">
        <f>E1286+E3974+E4742+E4934+E1478</f>
        <v/>
      </c>
      <c r="F5126" s="48">
        <f>F1286+F3974+F4742+F4934+F1478</f>
        <v/>
      </c>
    </row>
    <row r="5127">
      <c r="C5127" s="13" t="n">
        <v>140</v>
      </c>
      <c r="D5127" s="48">
        <f>D1287+D3975+D4743+D4935+D1479</f>
        <v/>
      </c>
      <c r="E5127" s="48">
        <f>E1287+E3975+E4743+E4935+E1479</f>
        <v/>
      </c>
      <c r="F5127" s="48">
        <f>F1287+F3975+F4743+F4935+F1479</f>
        <v/>
      </c>
    </row>
    <row r="5128">
      <c r="C5128" s="13" t="n">
        <v>141</v>
      </c>
      <c r="D5128" s="48">
        <f>D1288+D3976+D4744+D4936+D1480</f>
        <v/>
      </c>
      <c r="E5128" s="48">
        <f>E1288+E3976+E4744+E4936+E1480</f>
        <v/>
      </c>
      <c r="F5128" s="48">
        <f>F1288+F3976+F4744+F4936+F1480</f>
        <v/>
      </c>
    </row>
    <row r="5129">
      <c r="C5129" s="13" t="n">
        <v>142</v>
      </c>
      <c r="D5129" s="48">
        <f>D1289+D3977+D4745+D4937+D1481</f>
        <v/>
      </c>
      <c r="E5129" s="48">
        <f>E1289+E3977+E4745+E4937+E1481</f>
        <v/>
      </c>
      <c r="F5129" s="48">
        <f>F1289+F3977+F4745+F4937+F1481</f>
        <v/>
      </c>
    </row>
    <row r="5130">
      <c r="C5130" s="13" t="n">
        <v>143</v>
      </c>
      <c r="D5130" s="48">
        <f>D1290+D3978+D4746+D4938+D1482</f>
        <v/>
      </c>
      <c r="E5130" s="48">
        <f>E1290+E3978+E4746+E4938+E1482</f>
        <v/>
      </c>
      <c r="F5130" s="48">
        <f>F1290+F3978+F4746+F4938+F1482</f>
        <v/>
      </c>
    </row>
    <row r="5131">
      <c r="C5131" s="13" t="n">
        <v>144</v>
      </c>
      <c r="D5131" s="48">
        <f>D1291+D3979+D4747+D4939+D1483</f>
        <v/>
      </c>
      <c r="E5131" s="48">
        <f>E1291+E3979+E4747+E4939+E1483</f>
        <v/>
      </c>
      <c r="F5131" s="48">
        <f>F1291+F3979+F4747+F4939+F1483</f>
        <v/>
      </c>
    </row>
    <row r="5132">
      <c r="C5132" s="13" t="n">
        <v>145</v>
      </c>
      <c r="D5132" s="48">
        <f>D1292+D3980+D4748+D4940+D1484</f>
        <v/>
      </c>
      <c r="E5132" s="48">
        <f>E1292+E3980+E4748+E4940+E1484</f>
        <v/>
      </c>
      <c r="F5132" s="48">
        <f>F1292+F3980+F4748+F4940+F1484</f>
        <v/>
      </c>
    </row>
    <row r="5133">
      <c r="C5133" s="13" t="n">
        <v>146</v>
      </c>
      <c r="D5133" s="48">
        <f>D1293+D3981+D4749+D4941+D1485</f>
        <v/>
      </c>
      <c r="E5133" s="48">
        <f>E1293+E3981+E4749+E4941+E1485</f>
        <v/>
      </c>
      <c r="F5133" s="48">
        <f>F1293+F3981+F4749+F4941+F1485</f>
        <v/>
      </c>
    </row>
    <row r="5134">
      <c r="C5134" s="13" t="n">
        <v>147</v>
      </c>
      <c r="D5134" s="48">
        <f>D1294+D3982+D4750+D4942+D1486</f>
        <v/>
      </c>
      <c r="E5134" s="48">
        <f>E1294+E3982+E4750+E4942+E1486</f>
        <v/>
      </c>
      <c r="F5134" s="48">
        <f>F1294+F3982+F4750+F4942+F1486</f>
        <v/>
      </c>
    </row>
    <row r="5135">
      <c r="C5135" s="13" t="n">
        <v>148</v>
      </c>
      <c r="D5135" s="48">
        <f>D1295+D3983+D4751+D4943+D1487</f>
        <v/>
      </c>
      <c r="E5135" s="48">
        <f>E1295+E3983+E4751+E4943+E1487</f>
        <v/>
      </c>
      <c r="F5135" s="48">
        <f>F1295+F3983+F4751+F4943+F1487</f>
        <v/>
      </c>
    </row>
    <row r="5136">
      <c r="C5136" s="13" t="n">
        <v>149</v>
      </c>
      <c r="D5136" s="48">
        <f>D1296+D3984+D4752+D4944+D1488</f>
        <v/>
      </c>
      <c r="E5136" s="48">
        <f>E1296+E3984+E4752+E4944+E1488</f>
        <v/>
      </c>
      <c r="F5136" s="48">
        <f>F1296+F3984+F4752+F4944+F1488</f>
        <v/>
      </c>
    </row>
    <row r="5137">
      <c r="C5137" s="13" t="n">
        <v>150</v>
      </c>
      <c r="D5137" s="48">
        <f>D1297+D3985+D4753+D4945+D1489</f>
        <v/>
      </c>
      <c r="E5137" s="48">
        <f>E1297+E3985+E4753+E4945+E1489</f>
        <v/>
      </c>
      <c r="F5137" s="48">
        <f>F1297+F3985+F4753+F4945+F1489</f>
        <v/>
      </c>
    </row>
    <row r="5138">
      <c r="C5138" s="13" t="n">
        <v>151</v>
      </c>
      <c r="D5138" s="48">
        <f>D1298+D3986+D4754+D4946+D1490</f>
        <v/>
      </c>
      <c r="E5138" s="48">
        <f>E1298+E3986+E4754+E4946+E1490</f>
        <v/>
      </c>
      <c r="F5138" s="48">
        <f>F1298+F3986+F4754+F4946+F1490</f>
        <v/>
      </c>
    </row>
    <row r="5139">
      <c r="C5139" s="13" t="n">
        <v>152</v>
      </c>
      <c r="D5139" s="48">
        <f>D1299+D3987+D4755+D4947+D1491</f>
        <v/>
      </c>
      <c r="E5139" s="48">
        <f>E1299+E3987+E4755+E4947+E1491</f>
        <v/>
      </c>
      <c r="F5139" s="48">
        <f>F1299+F3987+F4755+F4947+F1491</f>
        <v/>
      </c>
    </row>
    <row r="5140">
      <c r="C5140" s="13" t="n">
        <v>153</v>
      </c>
      <c r="D5140" s="48">
        <f>D1300+D3988+D4756+D4948+D1492</f>
        <v/>
      </c>
      <c r="E5140" s="48">
        <f>E1300+E3988+E4756+E4948+E1492</f>
        <v/>
      </c>
      <c r="F5140" s="48">
        <f>F1300+F3988+F4756+F4948+F1492</f>
        <v/>
      </c>
    </row>
    <row r="5141">
      <c r="C5141" s="13" t="n">
        <v>154</v>
      </c>
      <c r="D5141" s="48">
        <f>D1301+D3989+D4757+D4949+D1493</f>
        <v/>
      </c>
      <c r="E5141" s="48">
        <f>E1301+E3989+E4757+E4949+E1493</f>
        <v/>
      </c>
      <c r="F5141" s="48">
        <f>F1301+F3989+F4757+F4949+F1493</f>
        <v/>
      </c>
    </row>
    <row r="5142">
      <c r="C5142" s="13" t="n">
        <v>155</v>
      </c>
      <c r="D5142" s="48">
        <f>D1302+D3990+D4758+D4950+D1494</f>
        <v/>
      </c>
      <c r="E5142" s="48">
        <f>E1302+E3990+E4758+E4950+E1494</f>
        <v/>
      </c>
      <c r="F5142" s="48">
        <f>F1302+F3990+F4758+F4950+F1494</f>
        <v/>
      </c>
    </row>
    <row r="5143">
      <c r="C5143" s="13" t="n">
        <v>156</v>
      </c>
      <c r="D5143" s="48">
        <f>D1303+D3991+D4759+D4951+D1495</f>
        <v/>
      </c>
      <c r="E5143" s="48">
        <f>E1303+E3991+E4759+E4951+E1495</f>
        <v/>
      </c>
      <c r="F5143" s="48">
        <f>F1303+F3991+F4759+F4951+F1495</f>
        <v/>
      </c>
    </row>
    <row r="5144">
      <c r="C5144" s="13" t="n">
        <v>157</v>
      </c>
      <c r="D5144" s="48">
        <f>D1304+D3992+D4760+D4952+D1496</f>
        <v/>
      </c>
      <c r="E5144" s="48">
        <f>E1304+E3992+E4760+E4952+E1496</f>
        <v/>
      </c>
      <c r="F5144" s="48">
        <f>F1304+F3992+F4760+F4952+F1496</f>
        <v/>
      </c>
    </row>
    <row r="5145">
      <c r="C5145" s="13" t="n">
        <v>158</v>
      </c>
      <c r="D5145" s="48">
        <f>D1305+D3993+D4761+D4953+D1497</f>
        <v/>
      </c>
      <c r="E5145" s="48">
        <f>E1305+E3993+E4761+E4953+E1497</f>
        <v/>
      </c>
      <c r="F5145" s="48">
        <f>F1305+F3993+F4761+F4953+F1497</f>
        <v/>
      </c>
    </row>
    <row r="5146">
      <c r="C5146" s="13" t="n">
        <v>159</v>
      </c>
      <c r="D5146" s="48">
        <f>D1306+D3994+D4762+D4954+D1498</f>
        <v/>
      </c>
      <c r="E5146" s="48">
        <f>E1306+E3994+E4762+E4954+E1498</f>
        <v/>
      </c>
      <c r="F5146" s="48">
        <f>F1306+F3994+F4762+F4954+F1498</f>
        <v/>
      </c>
    </row>
    <row r="5147">
      <c r="C5147" s="13" t="n">
        <v>160</v>
      </c>
      <c r="D5147" s="48">
        <f>D1307+D3995+D4763+D4955+D1499</f>
        <v/>
      </c>
      <c r="E5147" s="48">
        <f>E1307+E3995+E4763+E4955+E1499</f>
        <v/>
      </c>
      <c r="F5147" s="48">
        <f>F1307+F3995+F4763+F4955+F1499</f>
        <v/>
      </c>
    </row>
    <row r="5148">
      <c r="C5148" s="13" t="n">
        <v>161</v>
      </c>
      <c r="D5148" s="48">
        <f>D1308+D3996+D4764+D4956+D1500</f>
        <v/>
      </c>
      <c r="E5148" s="48">
        <f>E1308+E3996+E4764+E4956+E1500</f>
        <v/>
      </c>
      <c r="F5148" s="48">
        <f>F1308+F3996+F4764+F4956+F1500</f>
        <v/>
      </c>
    </row>
    <row r="5149">
      <c r="C5149" s="13" t="n">
        <v>162</v>
      </c>
      <c r="D5149" s="48">
        <f>D1309+D3997+D4765+D4957+D1501</f>
        <v/>
      </c>
      <c r="E5149" s="48">
        <f>E1309+E3997+E4765+E4957+E1501</f>
        <v/>
      </c>
      <c r="F5149" s="48">
        <f>F1309+F3997+F4765+F4957+F1501</f>
        <v/>
      </c>
    </row>
    <row r="5150">
      <c r="C5150" s="13" t="n">
        <v>163</v>
      </c>
      <c r="D5150" s="48">
        <f>D1310+D3998+D4766+D4958+D1502</f>
        <v/>
      </c>
      <c r="E5150" s="48">
        <f>E1310+E3998+E4766+E4958+E1502</f>
        <v/>
      </c>
      <c r="F5150" s="48">
        <f>F1310+F3998+F4766+F4958+F1502</f>
        <v/>
      </c>
    </row>
    <row r="5151">
      <c r="C5151" s="13" t="n">
        <v>164</v>
      </c>
      <c r="D5151" s="48">
        <f>D1311+D3999+D4767+D4959+D1503</f>
        <v/>
      </c>
      <c r="E5151" s="48">
        <f>E1311+E3999+E4767+E4959+E1503</f>
        <v/>
      </c>
      <c r="F5151" s="48">
        <f>F1311+F3999+F4767+F4959+F1503</f>
        <v/>
      </c>
    </row>
    <row r="5152">
      <c r="C5152" s="13" t="n">
        <v>165</v>
      </c>
      <c r="D5152" s="48">
        <f>D1312+D4000+D4768+D4960+D1504</f>
        <v/>
      </c>
      <c r="E5152" s="48">
        <f>E1312+E4000+E4768+E4960+E1504</f>
        <v/>
      </c>
      <c r="F5152" s="48">
        <f>F1312+F4000+F4768+F4960+F1504</f>
        <v/>
      </c>
    </row>
    <row r="5153">
      <c r="C5153" s="13" t="n">
        <v>166</v>
      </c>
      <c r="D5153" s="48">
        <f>D1313+D4001+D4769+D4961+D1505</f>
        <v/>
      </c>
      <c r="E5153" s="48">
        <f>E1313+E4001+E4769+E4961+E1505</f>
        <v/>
      </c>
      <c r="F5153" s="48">
        <f>F1313+F4001+F4769+F4961+F1505</f>
        <v/>
      </c>
    </row>
    <row r="5154">
      <c r="C5154" s="13" t="n">
        <v>167</v>
      </c>
      <c r="D5154" s="48">
        <f>D1314+D4002+D4770+D4962+D1506</f>
        <v/>
      </c>
      <c r="E5154" s="48">
        <f>E1314+E4002+E4770+E4962+E1506</f>
        <v/>
      </c>
      <c r="F5154" s="48">
        <f>F1314+F4002+F4770+F4962+F1506</f>
        <v/>
      </c>
    </row>
    <row r="5155">
      <c r="C5155" s="13" t="n">
        <v>168</v>
      </c>
      <c r="D5155" s="48">
        <f>D1315+D4003+D4771+D4963+D1507</f>
        <v/>
      </c>
      <c r="E5155" s="48">
        <f>E1315+E4003+E4771+E4963+E1507</f>
        <v/>
      </c>
      <c r="F5155" s="48">
        <f>F1315+F4003+F4771+F4963+F1507</f>
        <v/>
      </c>
    </row>
    <row r="5156">
      <c r="C5156" s="13" t="n">
        <v>169</v>
      </c>
      <c r="D5156" s="48">
        <f>D1316+D4004+D4772+D4964+D1508</f>
        <v/>
      </c>
      <c r="E5156" s="48">
        <f>E1316+E4004+E4772+E4964+E1508</f>
        <v/>
      </c>
      <c r="F5156" s="48">
        <f>F1316+F4004+F4772+F4964+F1508</f>
        <v/>
      </c>
    </row>
    <row r="5157">
      <c r="C5157" s="13" t="n">
        <v>170</v>
      </c>
      <c r="D5157" s="48">
        <f>D1317+D4005+D4773+D4965+D1509</f>
        <v/>
      </c>
      <c r="E5157" s="48">
        <f>E1317+E4005+E4773+E4965+E1509</f>
        <v/>
      </c>
      <c r="F5157" s="48">
        <f>F1317+F4005+F4773+F4965+F1509</f>
        <v/>
      </c>
    </row>
    <row r="5158">
      <c r="C5158" s="13" t="n">
        <v>171</v>
      </c>
      <c r="D5158" s="48">
        <f>D1318+D4006+D4774+D4966+D1510</f>
        <v/>
      </c>
      <c r="E5158" s="48">
        <f>E1318+E4006+E4774+E4966+E1510</f>
        <v/>
      </c>
      <c r="F5158" s="48">
        <f>F1318+F4006+F4774+F4966+F1510</f>
        <v/>
      </c>
    </row>
    <row r="5159">
      <c r="C5159" s="13" t="n">
        <v>172</v>
      </c>
      <c r="D5159" s="48">
        <f>D1319+D4007+D4775+D4967+D1511</f>
        <v/>
      </c>
      <c r="E5159" s="48">
        <f>E1319+E4007+E4775+E4967+E1511</f>
        <v/>
      </c>
      <c r="F5159" s="48">
        <f>F1319+F4007+F4775+F4967+F1511</f>
        <v/>
      </c>
    </row>
    <row r="5160">
      <c r="C5160" s="13" t="n">
        <v>173</v>
      </c>
      <c r="D5160" s="48">
        <f>D1320+D4008+D4776+D4968+D1512</f>
        <v/>
      </c>
      <c r="E5160" s="48">
        <f>E1320+E4008+E4776+E4968+E1512</f>
        <v/>
      </c>
      <c r="F5160" s="48">
        <f>F1320+F4008+F4776+F4968+F1512</f>
        <v/>
      </c>
    </row>
    <row r="5161">
      <c r="C5161" s="13" t="n">
        <v>174</v>
      </c>
      <c r="D5161" s="48">
        <f>D1321+D4009+D4777+D4969+D1513</f>
        <v/>
      </c>
      <c r="E5161" s="48">
        <f>E1321+E4009+E4777+E4969+E1513</f>
        <v/>
      </c>
      <c r="F5161" s="48">
        <f>F1321+F4009+F4777+F4969+F1513</f>
        <v/>
      </c>
    </row>
    <row r="5162">
      <c r="C5162" s="13" t="n">
        <v>175</v>
      </c>
      <c r="D5162" s="48">
        <f>D1322+D4010+D4778+D4970+D1514</f>
        <v/>
      </c>
      <c r="E5162" s="48">
        <f>E1322+E4010+E4778+E4970+E1514</f>
        <v/>
      </c>
      <c r="F5162" s="48">
        <f>F1322+F4010+F4778+F4970+F1514</f>
        <v/>
      </c>
    </row>
    <row r="5163">
      <c r="C5163" s="13" t="n">
        <v>176</v>
      </c>
      <c r="D5163" s="48">
        <f>D1323+D4011+D4779+D4971+D1515</f>
        <v/>
      </c>
      <c r="E5163" s="48">
        <f>E1323+E4011+E4779+E4971+E1515</f>
        <v/>
      </c>
      <c r="F5163" s="48">
        <f>F1323+F4011+F4779+F4971+F1515</f>
        <v/>
      </c>
    </row>
    <row r="5164">
      <c r="C5164" s="13" t="n">
        <v>177</v>
      </c>
      <c r="D5164" s="48">
        <f>D1324+D4012+D4780+D4972+D1516</f>
        <v/>
      </c>
      <c r="E5164" s="48">
        <f>E1324+E4012+E4780+E4972+E1516</f>
        <v/>
      </c>
      <c r="F5164" s="48">
        <f>F1324+F4012+F4780+F4972+F1516</f>
        <v/>
      </c>
    </row>
    <row r="5165">
      <c r="C5165" s="13" t="n">
        <v>178</v>
      </c>
      <c r="D5165" s="48">
        <f>D1325+D4013+D4781+D4973+D1517</f>
        <v/>
      </c>
      <c r="E5165" s="48">
        <f>E1325+E4013+E4781+E4973+E1517</f>
        <v/>
      </c>
      <c r="F5165" s="48">
        <f>F1325+F4013+F4781+F4973+F1517</f>
        <v/>
      </c>
    </row>
    <row r="5166">
      <c r="C5166" s="13" t="n">
        <v>179</v>
      </c>
      <c r="D5166" s="48">
        <f>D1326+D4014+D4782+D4974+D1518</f>
        <v/>
      </c>
      <c r="E5166" s="48">
        <f>E1326+E4014+E4782+E4974+E1518</f>
        <v/>
      </c>
      <c r="F5166" s="48">
        <f>F1326+F4014+F4782+F4974+F1518</f>
        <v/>
      </c>
    </row>
    <row r="5167">
      <c r="C5167" s="13" t="n">
        <v>180</v>
      </c>
      <c r="D5167" s="48">
        <f>D1327+D4015+D4783+D4975+D1519</f>
        <v/>
      </c>
      <c r="E5167" s="48">
        <f>E1327+E4015+E4783+E4975+E1519</f>
        <v/>
      </c>
      <c r="F5167" s="48">
        <f>F1327+F4015+F4783+F4975+F1519</f>
        <v/>
      </c>
    </row>
    <row r="5168">
      <c r="C5168" s="13" t="n">
        <v>181</v>
      </c>
      <c r="D5168" s="48">
        <f>D1328+D4016+D4784+D4976+D1520</f>
        <v/>
      </c>
      <c r="E5168" s="48">
        <f>E1328+E4016+E4784+E4976+E1520</f>
        <v/>
      </c>
      <c r="F5168" s="48">
        <f>F1328+F4016+F4784+F4976+F1520</f>
        <v/>
      </c>
    </row>
    <row r="5169">
      <c r="C5169" s="13" t="n">
        <v>182</v>
      </c>
      <c r="D5169" s="48">
        <f>D1329+D4017+D4785+D4977+D1521</f>
        <v/>
      </c>
      <c r="E5169" s="48">
        <f>E1329+E4017+E4785+E4977+E1521</f>
        <v/>
      </c>
      <c r="F5169" s="48">
        <f>F1329+F4017+F4785+F4977+F1521</f>
        <v/>
      </c>
    </row>
    <row r="5170">
      <c r="C5170" s="13" t="n">
        <v>183</v>
      </c>
      <c r="D5170" s="48">
        <f>D1330+D4018+D4786+D4978+D1522</f>
        <v/>
      </c>
      <c r="E5170" s="48">
        <f>E1330+E4018+E4786+E4978+E1522</f>
        <v/>
      </c>
      <c r="F5170" s="48">
        <f>F1330+F4018+F4786+F4978+F1522</f>
        <v/>
      </c>
    </row>
    <row r="5171">
      <c r="C5171" s="13" t="n">
        <v>184</v>
      </c>
      <c r="D5171" s="48">
        <f>D1331+D4019+D4787+D4979+D1523</f>
        <v/>
      </c>
      <c r="E5171" s="48">
        <f>E1331+E4019+E4787+E4979+E1523</f>
        <v/>
      </c>
      <c r="F5171" s="48">
        <f>F1331+F4019+F4787+F4979+F1523</f>
        <v/>
      </c>
    </row>
    <row r="5172">
      <c r="C5172" s="13" t="n">
        <v>185</v>
      </c>
      <c r="D5172" s="48">
        <f>D1332+D4020+D4788+D4980+D1524</f>
        <v/>
      </c>
      <c r="E5172" s="48">
        <f>E1332+E4020+E4788+E4980+E1524</f>
        <v/>
      </c>
      <c r="F5172" s="48">
        <f>F1332+F4020+F4788+F4980+F1524</f>
        <v/>
      </c>
    </row>
    <row r="5173">
      <c r="C5173" s="13" t="n">
        <v>186</v>
      </c>
      <c r="D5173" s="48">
        <f>D1333+D4021+D4789+D4981+D1525</f>
        <v/>
      </c>
      <c r="E5173" s="48">
        <f>E1333+E4021+E4789+E4981+E1525</f>
        <v/>
      </c>
      <c r="F5173" s="48">
        <f>F1333+F4021+F4789+F4981+F1525</f>
        <v/>
      </c>
    </row>
    <row r="5174">
      <c r="C5174" s="13" t="n">
        <v>187</v>
      </c>
      <c r="D5174" s="48">
        <f>D1334+D4022+D4790+D4982+D1526</f>
        <v/>
      </c>
      <c r="E5174" s="48">
        <f>E1334+E4022+E4790+E4982+E1526</f>
        <v/>
      </c>
      <c r="F5174" s="48">
        <f>F1334+F4022+F4790+F4982+F1526</f>
        <v/>
      </c>
    </row>
    <row r="5175">
      <c r="C5175" s="13" t="n">
        <v>188</v>
      </c>
      <c r="D5175" s="48">
        <f>D1335+D4023+D4791+D4983+D1527</f>
        <v/>
      </c>
      <c r="E5175" s="48">
        <f>E1335+E4023+E4791+E4983+E1527</f>
        <v/>
      </c>
      <c r="F5175" s="48">
        <f>F1335+F4023+F4791+F4983+F1527</f>
        <v/>
      </c>
    </row>
    <row r="5176">
      <c r="C5176" s="13" t="n">
        <v>189</v>
      </c>
      <c r="D5176" s="48">
        <f>D1336+D4024+D4792+D4984+D1528</f>
        <v/>
      </c>
      <c r="E5176" s="48">
        <f>E1336+E4024+E4792+E4984+E1528</f>
        <v/>
      </c>
      <c r="F5176" s="48">
        <f>F1336+F4024+F4792+F4984+F1528</f>
        <v/>
      </c>
    </row>
    <row r="5177">
      <c r="C5177" s="13" t="n">
        <v>190</v>
      </c>
      <c r="D5177" s="48">
        <f>D1337+D4025+D4793+D4985+D1529</f>
        <v/>
      </c>
      <c r="E5177" s="48">
        <f>E1337+E4025+E4793+E4985+E1529</f>
        <v/>
      </c>
      <c r="F5177" s="48">
        <f>F1337+F4025+F4793+F4985+F1529</f>
        <v/>
      </c>
    </row>
    <row r="5178">
      <c r="C5178" s="13" t="n">
        <v>191</v>
      </c>
      <c r="D5178" s="48">
        <f>D1338+D4026+D4794+D4986+D1530</f>
        <v/>
      </c>
      <c r="E5178" s="48">
        <f>E1338+E4026+E4794+E4986+E1530</f>
        <v/>
      </c>
      <c r="F5178" s="48">
        <f>F1338+F4026+F4794+F4986+F1530</f>
        <v/>
      </c>
    </row>
    <row r="5179">
      <c r="C5179" s="13" t="n">
        <v>192</v>
      </c>
      <c r="D5179" s="48">
        <f>D1339+D4027+D4795+D4987+D1531</f>
        <v/>
      </c>
      <c r="E5179" s="48">
        <f>E1339+E4027+E4795+E4987+E1531</f>
        <v/>
      </c>
      <c r="F5179" s="48">
        <f>F1339+F4027+F4795+F4987+F1531</f>
        <v/>
      </c>
    </row>
    <row r="5180">
      <c r="C5180" s="13" t="n">
        <v>193</v>
      </c>
      <c r="D5180" s="48">
        <f>D1340+D4028+D4796+D4988+D1532</f>
        <v/>
      </c>
      <c r="E5180" s="48">
        <f>E1340+E4028+E4796+E4988+E1532</f>
        <v/>
      </c>
      <c r="F5180" s="48">
        <f>F1340+F4028+F4796+F4988+F1532</f>
        <v/>
      </c>
    </row>
    <row r="5181">
      <c r="C5181" s="13" t="n">
        <v>194</v>
      </c>
      <c r="D5181" s="48">
        <f>D1341+D4029+D4797+D4989+D1533</f>
        <v/>
      </c>
      <c r="E5181" s="48">
        <f>E1341+E4029+E4797+E4989+E1533</f>
        <v/>
      </c>
      <c r="F5181" s="48">
        <f>F1341+F4029+F4797+F4989+F1533</f>
        <v/>
      </c>
    </row>
    <row r="5182">
      <c r="C5182" s="13" t="n">
        <v>195</v>
      </c>
      <c r="D5182" s="48">
        <f>D1342+D4030+D4798+D4990+D1534</f>
        <v/>
      </c>
      <c r="E5182" s="48">
        <f>E1342+E4030+E4798+E4990+E1534</f>
        <v/>
      </c>
      <c r="F5182" s="48">
        <f>F1342+F4030+F4798+F4990+F1534</f>
        <v/>
      </c>
    </row>
    <row r="5183">
      <c r="C5183" s="13" t="n">
        <v>196</v>
      </c>
      <c r="D5183" s="48">
        <f>D1343+D4031+D4799+D4991+D1535</f>
        <v/>
      </c>
      <c r="E5183" s="48">
        <f>E1343+E4031+E4799+E4991+E1535</f>
        <v/>
      </c>
      <c r="F5183" s="48">
        <f>F1343+F4031+F4799+F4991+F1535</f>
        <v/>
      </c>
    </row>
    <row r="5184">
      <c r="C5184" s="13" t="n">
        <v>197</v>
      </c>
      <c r="D5184" s="48">
        <f>D1344+D4032+D4800+D4992+D1536</f>
        <v/>
      </c>
      <c r="E5184" s="48">
        <f>E1344+E4032+E4800+E4992+E1536</f>
        <v/>
      </c>
      <c r="F5184" s="48">
        <f>F1344+F4032+F4800+F4992+F1536</f>
        <v/>
      </c>
    </row>
    <row r="5185">
      <c r="C5185" s="13" t="n">
        <v>198</v>
      </c>
      <c r="D5185" s="48">
        <f>D1345+D4033+D4801+D4993+D1537</f>
        <v/>
      </c>
      <c r="E5185" s="48">
        <f>E1345+E4033+E4801+E4993+E1537</f>
        <v/>
      </c>
      <c r="F5185" s="48">
        <f>F1345+F4033+F4801+F4993+F1537</f>
        <v/>
      </c>
    </row>
    <row r="5187">
      <c r="C5187" s="18" t="inlineStr">
        <is>
          <t>Hr</t>
        </is>
      </c>
      <c r="D5187" s="13" t="n">
        <v>22</v>
      </c>
      <c r="E5187" s="13" t="n">
        <v>23</v>
      </c>
      <c r="F5187" s="13" t="n">
        <v>24</v>
      </c>
    </row>
    <row r="5188">
      <c r="C5188" s="13" t="n">
        <v>9</v>
      </c>
      <c r="D5188" s="98">
        <f>Retailers!I6</f>
        <v/>
      </c>
      <c r="E5188" s="98">
        <f>Retailers!J6</f>
        <v/>
      </c>
      <c r="F5188" s="98">
        <f>Retailers!K6</f>
        <v/>
      </c>
    </row>
    <row r="5189">
      <c r="C5189" s="13" t="n">
        <v>10</v>
      </c>
      <c r="D5189" s="98">
        <f>Retailers!I7</f>
        <v/>
      </c>
      <c r="E5189" s="98">
        <f>Retailers!J7</f>
        <v/>
      </c>
      <c r="F5189" s="98">
        <f>Retailers!K7</f>
        <v/>
      </c>
    </row>
    <row r="5190">
      <c r="C5190" s="13" t="n">
        <v>11</v>
      </c>
      <c r="D5190" s="98">
        <f>Retailers!I8</f>
        <v/>
      </c>
      <c r="E5190" s="98">
        <f>Retailers!J8</f>
        <v/>
      </c>
      <c r="F5190" s="98">
        <f>Retailers!K8</f>
        <v/>
      </c>
    </row>
    <row r="5191">
      <c r="C5191" s="13" t="n">
        <v>12</v>
      </c>
      <c r="D5191" s="98">
        <f>Retailers!I9</f>
        <v/>
      </c>
      <c r="E5191" s="98">
        <f>Retailers!J9</f>
        <v/>
      </c>
      <c r="F5191" s="98">
        <f>Retailers!K9</f>
        <v/>
      </c>
    </row>
    <row r="5192">
      <c r="C5192" s="13" t="n">
        <v>13</v>
      </c>
      <c r="D5192" s="98">
        <f>Retailers!I10</f>
        <v/>
      </c>
      <c r="E5192" s="98">
        <f>Retailers!J10</f>
        <v/>
      </c>
      <c r="F5192" s="98">
        <f>Retailers!K10</f>
        <v/>
      </c>
    </row>
    <row r="5193">
      <c r="C5193" s="13" t="n">
        <v>14</v>
      </c>
      <c r="D5193" s="98">
        <f>Retailers!I11</f>
        <v/>
      </c>
      <c r="E5193" s="98">
        <f>Retailers!J11</f>
        <v/>
      </c>
      <c r="F5193" s="98">
        <f>Retailers!K11</f>
        <v/>
      </c>
    </row>
    <row r="5194">
      <c r="C5194" s="13" t="n">
        <v>15</v>
      </c>
      <c r="D5194" s="98">
        <f>Retailers!I12</f>
        <v/>
      </c>
      <c r="E5194" s="98">
        <f>Retailers!J12</f>
        <v/>
      </c>
      <c r="F5194" s="98">
        <f>Retailers!K12</f>
        <v/>
      </c>
    </row>
    <row r="5195">
      <c r="C5195" s="13" t="n">
        <v>16</v>
      </c>
      <c r="D5195" s="98">
        <f>Retailers!I13</f>
        <v/>
      </c>
      <c r="E5195" s="98">
        <f>Retailers!J13</f>
        <v/>
      </c>
      <c r="F5195" s="98">
        <f>Retailers!K13</f>
        <v/>
      </c>
    </row>
    <row r="5196">
      <c r="C5196" s="13" t="n">
        <v>17</v>
      </c>
      <c r="D5196" s="98">
        <f>Retailers!I14</f>
        <v/>
      </c>
      <c r="E5196" s="98">
        <f>Retailers!J14</f>
        <v/>
      </c>
      <c r="F5196" s="98">
        <f>Retailers!K14</f>
        <v/>
      </c>
    </row>
    <row r="5197">
      <c r="C5197" s="13" t="n">
        <v>18</v>
      </c>
      <c r="D5197" s="98">
        <f>Retailers!I15</f>
        <v/>
      </c>
      <c r="E5197" s="98">
        <f>Retailers!J15</f>
        <v/>
      </c>
      <c r="F5197" s="98">
        <f>Retailers!K15</f>
        <v/>
      </c>
    </row>
    <row r="5198">
      <c r="C5198" s="13" t="n">
        <v>19</v>
      </c>
      <c r="D5198" s="98">
        <f>Retailers!I16</f>
        <v/>
      </c>
      <c r="E5198" s="98">
        <f>Retailers!J16</f>
        <v/>
      </c>
      <c r="F5198" s="98">
        <f>Retailers!K16</f>
        <v/>
      </c>
    </row>
    <row r="5199">
      <c r="C5199" s="13" t="n">
        <v>20</v>
      </c>
      <c r="D5199" s="98">
        <f>Retailers!I17</f>
        <v/>
      </c>
      <c r="E5199" s="98">
        <f>Retailers!J17</f>
        <v/>
      </c>
      <c r="F5199" s="98">
        <f>Retailers!K17</f>
        <v/>
      </c>
    </row>
    <row r="5200">
      <c r="C5200" s="13" t="n">
        <v>21</v>
      </c>
      <c r="D5200" s="98">
        <f>Retailers!I18</f>
        <v/>
      </c>
      <c r="E5200" s="98">
        <f>Retailers!J18</f>
        <v/>
      </c>
      <c r="F5200" s="98">
        <f>Retailers!K18</f>
        <v/>
      </c>
    </row>
    <row r="5201">
      <c r="C5201" s="13" t="n">
        <v>22</v>
      </c>
      <c r="D5201" s="98">
        <f>Retailers!I19</f>
        <v/>
      </c>
      <c r="E5201" s="98">
        <f>Retailers!J19</f>
        <v/>
      </c>
      <c r="F5201" s="98">
        <f>Retailers!K19</f>
        <v/>
      </c>
    </row>
    <row r="5202">
      <c r="C5202" s="13" t="n">
        <v>23</v>
      </c>
      <c r="D5202" s="98">
        <f>Retailers!I20</f>
        <v/>
      </c>
      <c r="E5202" s="98">
        <f>Retailers!J20</f>
        <v/>
      </c>
      <c r="F5202" s="98">
        <f>Retailers!K20</f>
        <v/>
      </c>
    </row>
    <row r="5203">
      <c r="C5203" s="13" t="n">
        <v>24</v>
      </c>
      <c r="D5203" s="98">
        <f>Retailers!I21</f>
        <v/>
      </c>
      <c r="E5203" s="98">
        <f>Retailers!J21</f>
        <v/>
      </c>
      <c r="F5203" s="98">
        <f>Retailers!K21</f>
        <v/>
      </c>
    </row>
    <row r="5204">
      <c r="C5204" s="13" t="n">
        <v>25</v>
      </c>
      <c r="D5204" s="98">
        <f>Retailers!I22</f>
        <v/>
      </c>
      <c r="E5204" s="98">
        <f>Retailers!J22</f>
        <v/>
      </c>
      <c r="F5204" s="98">
        <f>Retailers!K22</f>
        <v/>
      </c>
    </row>
    <row r="5205">
      <c r="C5205" s="13" t="n">
        <v>26</v>
      </c>
      <c r="D5205" s="98">
        <f>Retailers!I23</f>
        <v/>
      </c>
      <c r="E5205" s="98">
        <f>Retailers!J23</f>
        <v/>
      </c>
      <c r="F5205" s="98">
        <f>Retailers!K23</f>
        <v/>
      </c>
    </row>
    <row r="5206">
      <c r="C5206" s="13" t="n">
        <v>27</v>
      </c>
      <c r="D5206" s="98">
        <f>Retailers!I24</f>
        <v/>
      </c>
      <c r="E5206" s="98">
        <f>Retailers!J24</f>
        <v/>
      </c>
      <c r="F5206" s="98">
        <f>Retailers!K24</f>
        <v/>
      </c>
    </row>
    <row r="5207">
      <c r="C5207" s="13" t="n">
        <v>28</v>
      </c>
      <c r="D5207" s="98">
        <f>Retailers!I25</f>
        <v/>
      </c>
      <c r="E5207" s="98">
        <f>Retailers!J25</f>
        <v/>
      </c>
      <c r="F5207" s="98">
        <f>Retailers!K25</f>
        <v/>
      </c>
    </row>
    <row r="5208">
      <c r="C5208" s="13" t="n">
        <v>29</v>
      </c>
      <c r="D5208" s="98">
        <f>Retailers!I26</f>
        <v/>
      </c>
      <c r="E5208" s="98">
        <f>Retailers!J26</f>
        <v/>
      </c>
      <c r="F5208" s="98">
        <f>Retailers!K26</f>
        <v/>
      </c>
    </row>
    <row r="5209">
      <c r="C5209" s="13" t="n">
        <v>30</v>
      </c>
      <c r="D5209" s="98">
        <f>Retailers!I27</f>
        <v/>
      </c>
      <c r="E5209" s="98">
        <f>Retailers!J27</f>
        <v/>
      </c>
      <c r="F5209" s="98">
        <f>Retailers!K27</f>
        <v/>
      </c>
    </row>
    <row r="5210">
      <c r="C5210" s="13" t="n">
        <v>31</v>
      </c>
      <c r="D5210" s="98">
        <f>Retailers!I28</f>
        <v/>
      </c>
      <c r="E5210" s="98">
        <f>Retailers!J28</f>
        <v/>
      </c>
      <c r="F5210" s="98">
        <f>Retailers!K28</f>
        <v/>
      </c>
    </row>
    <row r="5211">
      <c r="C5211" s="13" t="n">
        <v>32</v>
      </c>
      <c r="D5211" s="98">
        <f>Retailers!I29</f>
        <v/>
      </c>
      <c r="E5211" s="98">
        <f>Retailers!J29</f>
        <v/>
      </c>
      <c r="F5211" s="98">
        <f>Retailers!K29</f>
        <v/>
      </c>
    </row>
    <row r="5212">
      <c r="C5212" s="13" t="n">
        <v>33</v>
      </c>
      <c r="D5212" s="98">
        <f>Retailers!I30</f>
        <v/>
      </c>
      <c r="E5212" s="98">
        <f>Retailers!J30</f>
        <v/>
      </c>
      <c r="F5212" s="98">
        <f>Retailers!K30</f>
        <v/>
      </c>
    </row>
    <row r="5213">
      <c r="C5213" s="13" t="n">
        <v>34</v>
      </c>
      <c r="D5213" s="98">
        <f>Retailers!I31</f>
        <v/>
      </c>
      <c r="E5213" s="98">
        <f>Retailers!J31</f>
        <v/>
      </c>
      <c r="F5213" s="98">
        <f>Retailers!K31</f>
        <v/>
      </c>
    </row>
    <row r="5214">
      <c r="C5214" s="13" t="n">
        <v>35</v>
      </c>
      <c r="D5214" s="98">
        <f>Retailers!I32</f>
        <v/>
      </c>
      <c r="E5214" s="98">
        <f>Retailers!J32</f>
        <v/>
      </c>
      <c r="F5214" s="98">
        <f>Retailers!K32</f>
        <v/>
      </c>
    </row>
    <row r="5215">
      <c r="C5215" s="13" t="n">
        <v>36</v>
      </c>
      <c r="D5215" s="98">
        <f>Retailers!I33</f>
        <v/>
      </c>
      <c r="E5215" s="98">
        <f>Retailers!J33</f>
        <v/>
      </c>
      <c r="F5215" s="98">
        <f>Retailers!K33</f>
        <v/>
      </c>
    </row>
    <row r="5216">
      <c r="C5216" s="13" t="n">
        <v>37</v>
      </c>
      <c r="D5216" s="98">
        <f>Retailers!I34</f>
        <v/>
      </c>
      <c r="E5216" s="98">
        <f>Retailers!J34</f>
        <v/>
      </c>
      <c r="F5216" s="98">
        <f>Retailers!K34</f>
        <v/>
      </c>
    </row>
    <row r="5217">
      <c r="C5217" s="13" t="n">
        <v>38</v>
      </c>
      <c r="D5217" s="98">
        <f>Retailers!I35</f>
        <v/>
      </c>
      <c r="E5217" s="98">
        <f>Retailers!J35</f>
        <v/>
      </c>
      <c r="F5217" s="98">
        <f>Retailers!K35</f>
        <v/>
      </c>
    </row>
    <row r="5218">
      <c r="C5218" s="13" t="n">
        <v>39</v>
      </c>
      <c r="D5218" s="98">
        <f>Retailers!I36</f>
        <v/>
      </c>
      <c r="E5218" s="98">
        <f>Retailers!J36</f>
        <v/>
      </c>
      <c r="F5218" s="98">
        <f>Retailers!K36</f>
        <v/>
      </c>
    </row>
    <row r="5219">
      <c r="C5219" s="13" t="n">
        <v>40</v>
      </c>
      <c r="D5219" s="98">
        <f>Retailers!I37</f>
        <v/>
      </c>
      <c r="E5219" s="98">
        <f>Retailers!J37</f>
        <v/>
      </c>
      <c r="F5219" s="98">
        <f>Retailers!K37</f>
        <v/>
      </c>
    </row>
    <row r="5220">
      <c r="C5220" s="13" t="n">
        <v>41</v>
      </c>
      <c r="D5220" s="98">
        <f>Retailers!I38</f>
        <v/>
      </c>
      <c r="E5220" s="98">
        <f>Retailers!J38</f>
        <v/>
      </c>
      <c r="F5220" s="98">
        <f>Retailers!K38</f>
        <v/>
      </c>
    </row>
    <row r="5221">
      <c r="C5221" s="13" t="n">
        <v>42</v>
      </c>
      <c r="D5221" s="98">
        <f>Retailers!I39</f>
        <v/>
      </c>
      <c r="E5221" s="98">
        <f>Retailers!J39</f>
        <v/>
      </c>
      <c r="F5221" s="98">
        <f>Retailers!K39</f>
        <v/>
      </c>
    </row>
    <row r="5222">
      <c r="C5222" s="13" t="n">
        <v>43</v>
      </c>
      <c r="D5222" s="98">
        <f>Retailers!I40</f>
        <v/>
      </c>
      <c r="E5222" s="98">
        <f>Retailers!J40</f>
        <v/>
      </c>
      <c r="F5222" s="98">
        <f>Retailers!K40</f>
        <v/>
      </c>
    </row>
    <row r="5223">
      <c r="C5223" s="13" t="n">
        <v>44</v>
      </c>
      <c r="D5223" s="98">
        <f>Retailers!I41</f>
        <v/>
      </c>
      <c r="E5223" s="98">
        <f>Retailers!J41</f>
        <v/>
      </c>
      <c r="F5223" s="98">
        <f>Retailers!K41</f>
        <v/>
      </c>
    </row>
    <row r="5224">
      <c r="C5224" s="13" t="n">
        <v>45</v>
      </c>
      <c r="D5224" s="98">
        <f>Retailers!I42</f>
        <v/>
      </c>
      <c r="E5224" s="98">
        <f>Retailers!J42</f>
        <v/>
      </c>
      <c r="F5224" s="98">
        <f>Retailers!K42</f>
        <v/>
      </c>
    </row>
    <row r="5225">
      <c r="C5225" s="13" t="n">
        <v>46</v>
      </c>
      <c r="D5225" s="98">
        <f>Retailers!I43</f>
        <v/>
      </c>
      <c r="E5225" s="98">
        <f>Retailers!J43</f>
        <v/>
      </c>
      <c r="F5225" s="98">
        <f>Retailers!K43</f>
        <v/>
      </c>
    </row>
    <row r="5226">
      <c r="C5226" s="13" t="n">
        <v>47</v>
      </c>
      <c r="D5226" s="98">
        <f>Retailers!I44</f>
        <v/>
      </c>
      <c r="E5226" s="98">
        <f>Retailers!J44</f>
        <v/>
      </c>
      <c r="F5226" s="98">
        <f>Retailers!K44</f>
        <v/>
      </c>
    </row>
    <row r="5227">
      <c r="C5227" s="13" t="n">
        <v>48</v>
      </c>
      <c r="D5227" s="98">
        <f>Retailers!I45</f>
        <v/>
      </c>
      <c r="E5227" s="98">
        <f>Retailers!J45</f>
        <v/>
      </c>
      <c r="F5227" s="98">
        <f>Retailers!K45</f>
        <v/>
      </c>
    </row>
    <row r="5228">
      <c r="C5228" s="13" t="n">
        <v>49</v>
      </c>
      <c r="D5228" s="98">
        <f>Retailers!I46</f>
        <v/>
      </c>
      <c r="E5228" s="98">
        <f>Retailers!J46</f>
        <v/>
      </c>
      <c r="F5228" s="98">
        <f>Retailers!K46</f>
        <v/>
      </c>
    </row>
    <row r="5229">
      <c r="C5229" s="13" t="n">
        <v>50</v>
      </c>
      <c r="D5229" s="98">
        <f>Retailers!I47</f>
        <v/>
      </c>
      <c r="E5229" s="98">
        <f>Retailers!J47</f>
        <v/>
      </c>
      <c r="F5229" s="98">
        <f>Retailers!K47</f>
        <v/>
      </c>
    </row>
    <row r="5230">
      <c r="C5230" s="13" t="n">
        <v>51</v>
      </c>
      <c r="D5230" s="98">
        <f>Retailers!I48</f>
        <v/>
      </c>
      <c r="E5230" s="98">
        <f>Retailers!J48</f>
        <v/>
      </c>
      <c r="F5230" s="98">
        <f>Retailers!K48</f>
        <v/>
      </c>
    </row>
    <row r="5231">
      <c r="C5231" s="13" t="n">
        <v>52</v>
      </c>
      <c r="D5231" s="98">
        <f>Retailers!I49</f>
        <v/>
      </c>
      <c r="E5231" s="98">
        <f>Retailers!J49</f>
        <v/>
      </c>
      <c r="F5231" s="98">
        <f>Retailers!K49</f>
        <v/>
      </c>
    </row>
    <row r="5232">
      <c r="C5232" s="13" t="n">
        <v>53</v>
      </c>
      <c r="D5232" s="98">
        <f>Retailers!I50</f>
        <v/>
      </c>
      <c r="E5232" s="98">
        <f>Retailers!J50</f>
        <v/>
      </c>
      <c r="F5232" s="98">
        <f>Retailers!K50</f>
        <v/>
      </c>
    </row>
    <row r="5233">
      <c r="C5233" s="13" t="n">
        <v>54</v>
      </c>
      <c r="D5233" s="98">
        <f>Retailers!I51</f>
        <v/>
      </c>
      <c r="E5233" s="98">
        <f>Retailers!J51</f>
        <v/>
      </c>
      <c r="F5233" s="98">
        <f>Retailers!K51</f>
        <v/>
      </c>
    </row>
    <row r="5234">
      <c r="C5234" s="13" t="n">
        <v>55</v>
      </c>
      <c r="D5234" s="98">
        <f>Retailers!I52</f>
        <v/>
      </c>
      <c r="E5234" s="98">
        <f>Retailers!J52</f>
        <v/>
      </c>
      <c r="F5234" s="98">
        <f>Retailers!K52</f>
        <v/>
      </c>
    </row>
    <row r="5235">
      <c r="C5235" s="13" t="n">
        <v>56</v>
      </c>
      <c r="D5235" s="98">
        <f>Retailers!I53</f>
        <v/>
      </c>
      <c r="E5235" s="98">
        <f>Retailers!J53</f>
        <v/>
      </c>
      <c r="F5235" s="98">
        <f>Retailers!K53</f>
        <v/>
      </c>
    </row>
    <row r="5236">
      <c r="C5236" s="13" t="n">
        <v>57</v>
      </c>
      <c r="D5236" s="98">
        <f>Retailers!I54</f>
        <v/>
      </c>
      <c r="E5236" s="98">
        <f>Retailers!J54</f>
        <v/>
      </c>
      <c r="F5236" s="98">
        <f>Retailers!K54</f>
        <v/>
      </c>
    </row>
    <row r="5237">
      <c r="C5237" s="13" t="n">
        <v>58</v>
      </c>
      <c r="D5237" s="98">
        <f>Retailers!I55</f>
        <v/>
      </c>
      <c r="E5237" s="98">
        <f>Retailers!J55</f>
        <v/>
      </c>
      <c r="F5237" s="98">
        <f>Retailers!K55</f>
        <v/>
      </c>
    </row>
    <row r="5238">
      <c r="C5238" s="13" t="n">
        <v>59</v>
      </c>
      <c r="D5238" s="98">
        <f>Retailers!I56</f>
        <v/>
      </c>
      <c r="E5238" s="98">
        <f>Retailers!J56</f>
        <v/>
      </c>
      <c r="F5238" s="98">
        <f>Retailers!K56</f>
        <v/>
      </c>
    </row>
    <row r="5239">
      <c r="C5239" s="13" t="n">
        <v>60</v>
      </c>
      <c r="D5239" s="98">
        <f>Retailers!I57</f>
        <v/>
      </c>
      <c r="E5239" s="98">
        <f>Retailers!J57</f>
        <v/>
      </c>
      <c r="F5239" s="98">
        <f>Retailers!K57</f>
        <v/>
      </c>
    </row>
    <row r="5240">
      <c r="C5240" s="13" t="n">
        <v>61</v>
      </c>
      <c r="D5240" s="98">
        <f>Retailers!I58</f>
        <v/>
      </c>
      <c r="E5240" s="98">
        <f>Retailers!J58</f>
        <v/>
      </c>
      <c r="F5240" s="98">
        <f>Retailers!K58</f>
        <v/>
      </c>
    </row>
    <row r="5241">
      <c r="C5241" s="13" t="n">
        <v>62</v>
      </c>
      <c r="D5241" s="98">
        <f>Retailers!I59</f>
        <v/>
      </c>
      <c r="E5241" s="98">
        <f>Retailers!J59</f>
        <v/>
      </c>
      <c r="F5241" s="98">
        <f>Retailers!K59</f>
        <v/>
      </c>
    </row>
    <row r="5242">
      <c r="C5242" s="13" t="n">
        <v>63</v>
      </c>
      <c r="D5242" s="98">
        <f>Retailers!I60</f>
        <v/>
      </c>
      <c r="E5242" s="98">
        <f>Retailers!J60</f>
        <v/>
      </c>
      <c r="F5242" s="98">
        <f>Retailers!K60</f>
        <v/>
      </c>
    </row>
    <row r="5243">
      <c r="C5243" s="13" t="n">
        <v>64</v>
      </c>
      <c r="D5243" s="98">
        <f>Retailers!I61</f>
        <v/>
      </c>
      <c r="E5243" s="98">
        <f>Retailers!J61</f>
        <v/>
      </c>
      <c r="F5243" s="98">
        <f>Retailers!K61</f>
        <v/>
      </c>
    </row>
    <row r="5244">
      <c r="C5244" s="13" t="n">
        <v>65</v>
      </c>
      <c r="D5244" s="98">
        <f>Retailers!I62</f>
        <v/>
      </c>
      <c r="E5244" s="98">
        <f>Retailers!J62</f>
        <v/>
      </c>
      <c r="F5244" s="98">
        <f>Retailers!K62</f>
        <v/>
      </c>
    </row>
    <row r="5245">
      <c r="C5245" s="13" t="n">
        <v>66</v>
      </c>
      <c r="D5245" s="98">
        <f>Retailers!I63</f>
        <v/>
      </c>
      <c r="E5245" s="98">
        <f>Retailers!J63</f>
        <v/>
      </c>
      <c r="F5245" s="98">
        <f>Retailers!K63</f>
        <v/>
      </c>
    </row>
    <row r="5246">
      <c r="C5246" s="13" t="n">
        <v>67</v>
      </c>
      <c r="D5246" s="98">
        <f>Retailers!I64</f>
        <v/>
      </c>
      <c r="E5246" s="98">
        <f>Retailers!J64</f>
        <v/>
      </c>
      <c r="F5246" s="98">
        <f>Retailers!K64</f>
        <v/>
      </c>
    </row>
    <row r="5247">
      <c r="C5247" s="13" t="n">
        <v>68</v>
      </c>
      <c r="D5247" s="98">
        <f>Retailers!I65</f>
        <v/>
      </c>
      <c r="E5247" s="98">
        <f>Retailers!J65</f>
        <v/>
      </c>
      <c r="F5247" s="98">
        <f>Retailers!K65</f>
        <v/>
      </c>
    </row>
    <row r="5248">
      <c r="C5248" s="13" t="n">
        <v>69</v>
      </c>
      <c r="D5248" s="98">
        <f>Retailers!I66</f>
        <v/>
      </c>
      <c r="E5248" s="98">
        <f>Retailers!J66</f>
        <v/>
      </c>
      <c r="F5248" s="98">
        <f>Retailers!K66</f>
        <v/>
      </c>
    </row>
    <row r="5249">
      <c r="C5249" s="13" t="n">
        <v>70</v>
      </c>
      <c r="D5249" s="98">
        <f>Retailers!I67</f>
        <v/>
      </c>
      <c r="E5249" s="98">
        <f>Retailers!J67</f>
        <v/>
      </c>
      <c r="F5249" s="98">
        <f>Retailers!K67</f>
        <v/>
      </c>
    </row>
    <row r="5250">
      <c r="C5250" s="13" t="n">
        <v>71</v>
      </c>
      <c r="D5250" s="98">
        <f>Retailers!I68</f>
        <v/>
      </c>
      <c r="E5250" s="98">
        <f>Retailers!J68</f>
        <v/>
      </c>
      <c r="F5250" s="98">
        <f>Retailers!K68</f>
        <v/>
      </c>
    </row>
    <row r="5251">
      <c r="C5251" s="13" t="n">
        <v>72</v>
      </c>
      <c r="D5251" s="98">
        <f>Retailers!I69</f>
        <v/>
      </c>
      <c r="E5251" s="98">
        <f>Retailers!J69</f>
        <v/>
      </c>
      <c r="F5251" s="98">
        <f>Retailers!K69</f>
        <v/>
      </c>
    </row>
    <row r="5252">
      <c r="C5252" s="13" t="n">
        <v>73</v>
      </c>
      <c r="D5252" s="98">
        <f>Retailers!I70</f>
        <v/>
      </c>
      <c r="E5252" s="98">
        <f>Retailers!J70</f>
        <v/>
      </c>
      <c r="F5252" s="98">
        <f>Retailers!K70</f>
        <v/>
      </c>
    </row>
    <row r="5253">
      <c r="C5253" s="13" t="n">
        <v>74</v>
      </c>
      <c r="D5253" s="98">
        <f>Retailers!I71</f>
        <v/>
      </c>
      <c r="E5253" s="98">
        <f>Retailers!J71</f>
        <v/>
      </c>
      <c r="F5253" s="98">
        <f>Retailers!K71</f>
        <v/>
      </c>
    </row>
    <row r="5254">
      <c r="C5254" s="13" t="n">
        <v>75</v>
      </c>
      <c r="D5254" s="98">
        <f>Retailers!I72</f>
        <v/>
      </c>
      <c r="E5254" s="98">
        <f>Retailers!J72</f>
        <v/>
      </c>
      <c r="F5254" s="98">
        <f>Retailers!K72</f>
        <v/>
      </c>
    </row>
    <row r="5255">
      <c r="C5255" s="13" t="n">
        <v>76</v>
      </c>
      <c r="D5255" s="98">
        <f>Retailers!I73</f>
        <v/>
      </c>
      <c r="E5255" s="98">
        <f>Retailers!J73</f>
        <v/>
      </c>
      <c r="F5255" s="98">
        <f>Retailers!K73</f>
        <v/>
      </c>
    </row>
    <row r="5256">
      <c r="C5256" s="13" t="n">
        <v>77</v>
      </c>
      <c r="D5256" s="98">
        <f>Retailers!I74</f>
        <v/>
      </c>
      <c r="E5256" s="98">
        <f>Retailers!J74</f>
        <v/>
      </c>
      <c r="F5256" s="98">
        <f>Retailers!K74</f>
        <v/>
      </c>
    </row>
    <row r="5257">
      <c r="C5257" s="13" t="n">
        <v>78</v>
      </c>
      <c r="D5257" s="98">
        <f>Retailers!I75</f>
        <v/>
      </c>
      <c r="E5257" s="98">
        <f>Retailers!J75</f>
        <v/>
      </c>
      <c r="F5257" s="98">
        <f>Retailers!K75</f>
        <v/>
      </c>
    </row>
    <row r="5258">
      <c r="C5258" s="13" t="n">
        <v>79</v>
      </c>
      <c r="D5258" s="98">
        <f>Retailers!I76</f>
        <v/>
      </c>
      <c r="E5258" s="98">
        <f>Retailers!J76</f>
        <v/>
      </c>
      <c r="F5258" s="98">
        <f>Retailers!K76</f>
        <v/>
      </c>
    </row>
    <row r="5259">
      <c r="C5259" s="13" t="n">
        <v>80</v>
      </c>
      <c r="D5259" s="98">
        <f>Retailers!I77</f>
        <v/>
      </c>
      <c r="E5259" s="98">
        <f>Retailers!J77</f>
        <v/>
      </c>
      <c r="F5259" s="98">
        <f>Retailers!K77</f>
        <v/>
      </c>
    </row>
    <row r="5260">
      <c r="C5260" s="13" t="n">
        <v>81</v>
      </c>
      <c r="D5260" s="98">
        <f>Retailers!I78</f>
        <v/>
      </c>
      <c r="E5260" s="98">
        <f>Retailers!J78</f>
        <v/>
      </c>
      <c r="F5260" s="98">
        <f>Retailers!K78</f>
        <v/>
      </c>
    </row>
    <row r="5261">
      <c r="C5261" s="13" t="n">
        <v>82</v>
      </c>
      <c r="D5261" s="98">
        <f>Retailers!I79</f>
        <v/>
      </c>
      <c r="E5261" s="98">
        <f>Retailers!J79</f>
        <v/>
      </c>
      <c r="F5261" s="98">
        <f>Retailers!K79</f>
        <v/>
      </c>
    </row>
    <row r="5262">
      <c r="C5262" s="13" t="n">
        <v>83</v>
      </c>
      <c r="D5262" s="98">
        <f>Retailers!I80</f>
        <v/>
      </c>
      <c r="E5262" s="98">
        <f>Retailers!J80</f>
        <v/>
      </c>
      <c r="F5262" s="98">
        <f>Retailers!K80</f>
        <v/>
      </c>
    </row>
    <row r="5263">
      <c r="C5263" s="13" t="n">
        <v>84</v>
      </c>
      <c r="D5263" s="98">
        <f>Retailers!I81</f>
        <v/>
      </c>
      <c r="E5263" s="98">
        <f>Retailers!J81</f>
        <v/>
      </c>
      <c r="F5263" s="98">
        <f>Retailers!K81</f>
        <v/>
      </c>
    </row>
    <row r="5264">
      <c r="C5264" s="13" t="n">
        <v>85</v>
      </c>
      <c r="D5264" s="98">
        <f>Retailers!I82</f>
        <v/>
      </c>
      <c r="E5264" s="98">
        <f>Retailers!J82</f>
        <v/>
      </c>
      <c r="F5264" s="98">
        <f>Retailers!K82</f>
        <v/>
      </c>
    </row>
    <row r="5265">
      <c r="C5265" s="13" t="n">
        <v>86</v>
      </c>
      <c r="D5265" s="98">
        <f>Retailers!I83</f>
        <v/>
      </c>
      <c r="E5265" s="98">
        <f>Retailers!J83</f>
        <v/>
      </c>
      <c r="F5265" s="98">
        <f>Retailers!K83</f>
        <v/>
      </c>
    </row>
    <row r="5266">
      <c r="C5266" s="13" t="n">
        <v>87</v>
      </c>
      <c r="D5266" s="98">
        <f>Retailers!I84</f>
        <v/>
      </c>
      <c r="E5266" s="98">
        <f>Retailers!J84</f>
        <v/>
      </c>
      <c r="F5266" s="98">
        <f>Retailers!K84</f>
        <v/>
      </c>
    </row>
    <row r="5267">
      <c r="C5267" s="13" t="n">
        <v>88</v>
      </c>
      <c r="D5267" s="98">
        <f>Retailers!I85</f>
        <v/>
      </c>
      <c r="E5267" s="98">
        <f>Retailers!J85</f>
        <v/>
      </c>
      <c r="F5267" s="98">
        <f>Retailers!K85</f>
        <v/>
      </c>
    </row>
    <row r="5268">
      <c r="C5268" s="13" t="n">
        <v>89</v>
      </c>
      <c r="D5268" s="98">
        <f>Retailers!I86</f>
        <v/>
      </c>
      <c r="E5268" s="98">
        <f>Retailers!J86</f>
        <v/>
      </c>
      <c r="F5268" s="98">
        <f>Retailers!K86</f>
        <v/>
      </c>
    </row>
    <row r="5269">
      <c r="C5269" s="13" t="n">
        <v>90</v>
      </c>
      <c r="D5269" s="98">
        <f>Retailers!I87</f>
        <v/>
      </c>
      <c r="E5269" s="98">
        <f>Retailers!J87</f>
        <v/>
      </c>
      <c r="F5269" s="98">
        <f>Retailers!K87</f>
        <v/>
      </c>
    </row>
    <row r="5270">
      <c r="C5270" s="13" t="n">
        <v>91</v>
      </c>
      <c r="D5270" s="98">
        <f>Retailers!I88</f>
        <v/>
      </c>
      <c r="E5270" s="98">
        <f>Retailers!J88</f>
        <v/>
      </c>
      <c r="F5270" s="98">
        <f>Retailers!K88</f>
        <v/>
      </c>
    </row>
    <row r="5271">
      <c r="C5271" s="13" t="n">
        <v>92</v>
      </c>
      <c r="D5271" s="98">
        <f>Retailers!I89</f>
        <v/>
      </c>
      <c r="E5271" s="98">
        <f>Retailers!J89</f>
        <v/>
      </c>
      <c r="F5271" s="98">
        <f>Retailers!K89</f>
        <v/>
      </c>
    </row>
    <row r="5272">
      <c r="C5272" s="13" t="n">
        <v>93</v>
      </c>
      <c r="D5272" s="98">
        <f>Retailers!I90</f>
        <v/>
      </c>
      <c r="E5272" s="98">
        <f>Retailers!J90</f>
        <v/>
      </c>
      <c r="F5272" s="98">
        <f>Retailers!K90</f>
        <v/>
      </c>
    </row>
    <row r="5273">
      <c r="C5273" s="13" t="n">
        <v>94</v>
      </c>
      <c r="D5273" s="98">
        <f>Retailers!I91</f>
        <v/>
      </c>
      <c r="E5273" s="98">
        <f>Retailers!J91</f>
        <v/>
      </c>
      <c r="F5273" s="98">
        <f>Retailers!K91</f>
        <v/>
      </c>
    </row>
    <row r="5274">
      <c r="C5274" s="13" t="n">
        <v>95</v>
      </c>
      <c r="D5274" s="98">
        <f>Retailers!I92</f>
        <v/>
      </c>
      <c r="E5274" s="98">
        <f>Retailers!J92</f>
        <v/>
      </c>
      <c r="F5274" s="98">
        <f>Retailers!K92</f>
        <v/>
      </c>
    </row>
    <row r="5275">
      <c r="C5275" s="13" t="n">
        <v>96</v>
      </c>
      <c r="D5275" s="98">
        <f>Retailers!I93</f>
        <v/>
      </c>
      <c r="E5275" s="98">
        <f>Retailers!J93</f>
        <v/>
      </c>
      <c r="F5275" s="98">
        <f>Retailers!K93</f>
        <v/>
      </c>
    </row>
    <row r="5276">
      <c r="C5276" s="13" t="n">
        <v>97</v>
      </c>
      <c r="D5276" s="98">
        <f>Retailers!I94</f>
        <v/>
      </c>
      <c r="E5276" s="98">
        <f>Retailers!J94</f>
        <v/>
      </c>
      <c r="F5276" s="98">
        <f>Retailers!K94</f>
        <v/>
      </c>
    </row>
    <row r="5277">
      <c r="C5277" s="13" t="n">
        <v>98</v>
      </c>
      <c r="D5277" s="98">
        <f>Retailers!I95</f>
        <v/>
      </c>
      <c r="E5277" s="98">
        <f>Retailers!J95</f>
        <v/>
      </c>
      <c r="F5277" s="98">
        <f>Retailers!K95</f>
        <v/>
      </c>
    </row>
    <row r="5278">
      <c r="C5278" s="13" t="n">
        <v>99</v>
      </c>
      <c r="D5278" s="98">
        <f>Retailers!I96</f>
        <v/>
      </c>
      <c r="E5278" s="98">
        <f>Retailers!J96</f>
        <v/>
      </c>
      <c r="F5278" s="98">
        <f>Retailers!K96</f>
        <v/>
      </c>
    </row>
    <row r="5279">
      <c r="C5279" s="13" t="n">
        <v>100</v>
      </c>
      <c r="D5279" s="98">
        <f>Retailers!I97</f>
        <v/>
      </c>
      <c r="E5279" s="98">
        <f>Retailers!J97</f>
        <v/>
      </c>
      <c r="F5279" s="98">
        <f>Retailers!K97</f>
        <v/>
      </c>
    </row>
    <row r="5280">
      <c r="C5280" s="13" t="n">
        <v>101</v>
      </c>
      <c r="D5280" s="98">
        <f>Retailers!I98</f>
        <v/>
      </c>
      <c r="E5280" s="98">
        <f>Retailers!J98</f>
        <v/>
      </c>
      <c r="F5280" s="98">
        <f>Retailers!K98</f>
        <v/>
      </c>
    </row>
    <row r="5281">
      <c r="C5281" s="13" t="n">
        <v>102</v>
      </c>
      <c r="D5281" s="98">
        <f>Retailers!I99</f>
        <v/>
      </c>
      <c r="E5281" s="98">
        <f>Retailers!J99</f>
        <v/>
      </c>
      <c r="F5281" s="98">
        <f>Retailers!K99</f>
        <v/>
      </c>
    </row>
    <row r="5282">
      <c r="C5282" s="13" t="n">
        <v>103</v>
      </c>
      <c r="D5282" s="98">
        <f>Retailers!I100</f>
        <v/>
      </c>
      <c r="E5282" s="98">
        <f>Retailers!J100</f>
        <v/>
      </c>
      <c r="F5282" s="98">
        <f>Retailers!K100</f>
        <v/>
      </c>
    </row>
    <row r="5283">
      <c r="C5283" s="13" t="n">
        <v>104</v>
      </c>
      <c r="D5283" s="98">
        <f>Retailers!I101</f>
        <v/>
      </c>
      <c r="E5283" s="98">
        <f>Retailers!J101</f>
        <v/>
      </c>
      <c r="F5283" s="98">
        <f>Retailers!K101</f>
        <v/>
      </c>
    </row>
    <row r="5284">
      <c r="C5284" s="13" t="n">
        <v>105</v>
      </c>
      <c r="D5284" s="98">
        <f>Retailers!I102</f>
        <v/>
      </c>
      <c r="E5284" s="98">
        <f>Retailers!J102</f>
        <v/>
      </c>
      <c r="F5284" s="98">
        <f>Retailers!K102</f>
        <v/>
      </c>
    </row>
    <row r="5285">
      <c r="C5285" s="13" t="n">
        <v>106</v>
      </c>
      <c r="D5285" s="98">
        <f>Retailers!I103</f>
        <v/>
      </c>
      <c r="E5285" s="98">
        <f>Retailers!J103</f>
        <v/>
      </c>
      <c r="F5285" s="98">
        <f>Retailers!K103</f>
        <v/>
      </c>
    </row>
    <row r="5286">
      <c r="C5286" s="13" t="n">
        <v>107</v>
      </c>
      <c r="D5286" s="98">
        <f>Retailers!I104</f>
        <v/>
      </c>
      <c r="E5286" s="98">
        <f>Retailers!J104</f>
        <v/>
      </c>
      <c r="F5286" s="98">
        <f>Retailers!K104</f>
        <v/>
      </c>
    </row>
    <row r="5287">
      <c r="C5287" s="13" t="n">
        <v>108</v>
      </c>
      <c r="D5287" s="98">
        <f>Retailers!I105</f>
        <v/>
      </c>
      <c r="E5287" s="98">
        <f>Retailers!J105</f>
        <v/>
      </c>
      <c r="F5287" s="98">
        <f>Retailers!K105</f>
        <v/>
      </c>
    </row>
    <row r="5288">
      <c r="C5288" s="13" t="n">
        <v>109</v>
      </c>
      <c r="D5288" s="98">
        <f>Retailers!I106</f>
        <v/>
      </c>
      <c r="E5288" s="98">
        <f>Retailers!J106</f>
        <v/>
      </c>
      <c r="F5288" s="98">
        <f>Retailers!K106</f>
        <v/>
      </c>
    </row>
    <row r="5289">
      <c r="C5289" s="13" t="n">
        <v>110</v>
      </c>
      <c r="D5289" s="98">
        <f>Retailers!I107</f>
        <v/>
      </c>
      <c r="E5289" s="98">
        <f>Retailers!J107</f>
        <v/>
      </c>
      <c r="F5289" s="98">
        <f>Retailers!K107</f>
        <v/>
      </c>
    </row>
    <row r="5290">
      <c r="C5290" s="13" t="n">
        <v>111</v>
      </c>
      <c r="D5290" s="98">
        <f>Retailers!I108</f>
        <v/>
      </c>
      <c r="E5290" s="98">
        <f>Retailers!J108</f>
        <v/>
      </c>
      <c r="F5290" s="98">
        <f>Retailers!K108</f>
        <v/>
      </c>
    </row>
    <row r="5291">
      <c r="C5291" s="13" t="n">
        <v>112</v>
      </c>
      <c r="D5291" s="98">
        <f>Retailers!I109</f>
        <v/>
      </c>
      <c r="E5291" s="98">
        <f>Retailers!J109</f>
        <v/>
      </c>
      <c r="F5291" s="98">
        <f>Retailers!K109</f>
        <v/>
      </c>
    </row>
    <row r="5292">
      <c r="C5292" s="13" t="n">
        <v>113</v>
      </c>
      <c r="D5292" s="98">
        <f>Retailers!I110</f>
        <v/>
      </c>
      <c r="E5292" s="98">
        <f>Retailers!J110</f>
        <v/>
      </c>
      <c r="F5292" s="98">
        <f>Retailers!K110</f>
        <v/>
      </c>
    </row>
    <row r="5293">
      <c r="C5293" s="13" t="n">
        <v>114</v>
      </c>
      <c r="D5293" s="98">
        <f>Retailers!I111</f>
        <v/>
      </c>
      <c r="E5293" s="98">
        <f>Retailers!J111</f>
        <v/>
      </c>
      <c r="F5293" s="98">
        <f>Retailers!K111</f>
        <v/>
      </c>
    </row>
    <row r="5294">
      <c r="C5294" s="13" t="n">
        <v>115</v>
      </c>
      <c r="D5294" s="98">
        <f>Retailers!I112</f>
        <v/>
      </c>
      <c r="E5294" s="98">
        <f>Retailers!J112</f>
        <v/>
      </c>
      <c r="F5294" s="98">
        <f>Retailers!K112</f>
        <v/>
      </c>
    </row>
    <row r="5295">
      <c r="C5295" s="13" t="n">
        <v>116</v>
      </c>
      <c r="D5295" s="98">
        <f>Retailers!I113</f>
        <v/>
      </c>
      <c r="E5295" s="98">
        <f>Retailers!J113</f>
        <v/>
      </c>
      <c r="F5295" s="98">
        <f>Retailers!K113</f>
        <v/>
      </c>
    </row>
    <row r="5296">
      <c r="C5296" s="13" t="n">
        <v>117</v>
      </c>
      <c r="D5296" s="98">
        <f>Retailers!I114</f>
        <v/>
      </c>
      <c r="E5296" s="98">
        <f>Retailers!J114</f>
        <v/>
      </c>
      <c r="F5296" s="98">
        <f>Retailers!K114</f>
        <v/>
      </c>
    </row>
    <row r="5297">
      <c r="C5297" s="13" t="n">
        <v>118</v>
      </c>
      <c r="D5297" s="98">
        <f>Retailers!I115</f>
        <v/>
      </c>
      <c r="E5297" s="98">
        <f>Retailers!J115</f>
        <v/>
      </c>
      <c r="F5297" s="98">
        <f>Retailers!K115</f>
        <v/>
      </c>
    </row>
    <row r="5298">
      <c r="C5298" s="13" t="n">
        <v>119</v>
      </c>
      <c r="D5298" s="98">
        <f>Retailers!I116</f>
        <v/>
      </c>
      <c r="E5298" s="98">
        <f>Retailers!J116</f>
        <v/>
      </c>
      <c r="F5298" s="98">
        <f>Retailers!K116</f>
        <v/>
      </c>
    </row>
    <row r="5299">
      <c r="C5299" s="13" t="n">
        <v>120</v>
      </c>
      <c r="D5299" s="98">
        <f>Retailers!I117</f>
        <v/>
      </c>
      <c r="E5299" s="98">
        <f>Retailers!J117</f>
        <v/>
      </c>
      <c r="F5299" s="98">
        <f>Retailers!K117</f>
        <v/>
      </c>
    </row>
    <row r="5300">
      <c r="C5300" s="13" t="n">
        <v>121</v>
      </c>
      <c r="D5300" s="98">
        <f>Retailers!I118</f>
        <v/>
      </c>
      <c r="E5300" s="98">
        <f>Retailers!J118</f>
        <v/>
      </c>
      <c r="F5300" s="98">
        <f>Retailers!K118</f>
        <v/>
      </c>
    </row>
    <row r="5301">
      <c r="C5301" s="13" t="n">
        <v>122</v>
      </c>
      <c r="D5301" s="98">
        <f>Retailers!I119</f>
        <v/>
      </c>
      <c r="E5301" s="98">
        <f>Retailers!J119</f>
        <v/>
      </c>
      <c r="F5301" s="98">
        <f>Retailers!K119</f>
        <v/>
      </c>
    </row>
    <row r="5302">
      <c r="C5302" s="13" t="n">
        <v>123</v>
      </c>
      <c r="D5302" s="98">
        <f>Retailers!I120</f>
        <v/>
      </c>
      <c r="E5302" s="98">
        <f>Retailers!J120</f>
        <v/>
      </c>
      <c r="F5302" s="98">
        <f>Retailers!K120</f>
        <v/>
      </c>
    </row>
    <row r="5303">
      <c r="C5303" s="13" t="n">
        <v>124</v>
      </c>
      <c r="D5303" s="98">
        <f>Retailers!I121</f>
        <v/>
      </c>
      <c r="E5303" s="98">
        <f>Retailers!J121</f>
        <v/>
      </c>
      <c r="F5303" s="98">
        <f>Retailers!K121</f>
        <v/>
      </c>
    </row>
    <row r="5304">
      <c r="C5304" s="13" t="n">
        <v>125</v>
      </c>
      <c r="D5304" s="98">
        <f>Retailers!I122</f>
        <v/>
      </c>
      <c r="E5304" s="98">
        <f>Retailers!J122</f>
        <v/>
      </c>
      <c r="F5304" s="98">
        <f>Retailers!K122</f>
        <v/>
      </c>
    </row>
    <row r="5305">
      <c r="C5305" s="13" t="n">
        <v>126</v>
      </c>
      <c r="D5305" s="98">
        <f>Retailers!I123</f>
        <v/>
      </c>
      <c r="E5305" s="98">
        <f>Retailers!J123</f>
        <v/>
      </c>
      <c r="F5305" s="98">
        <f>Retailers!K123</f>
        <v/>
      </c>
    </row>
    <row r="5306">
      <c r="C5306" s="13" t="n">
        <v>127</v>
      </c>
      <c r="D5306" s="98">
        <f>Retailers!I124</f>
        <v/>
      </c>
      <c r="E5306" s="98">
        <f>Retailers!J124</f>
        <v/>
      </c>
      <c r="F5306" s="98">
        <f>Retailers!K124</f>
        <v/>
      </c>
    </row>
    <row r="5307">
      <c r="C5307" s="13" t="n">
        <v>128</v>
      </c>
      <c r="D5307" s="98">
        <f>Retailers!I125</f>
        <v/>
      </c>
      <c r="E5307" s="98">
        <f>Retailers!J125</f>
        <v/>
      </c>
      <c r="F5307" s="98">
        <f>Retailers!K125</f>
        <v/>
      </c>
    </row>
    <row r="5308">
      <c r="C5308" s="13" t="n">
        <v>129</v>
      </c>
      <c r="D5308" s="98">
        <f>Retailers!I126</f>
        <v/>
      </c>
      <c r="E5308" s="98">
        <f>Retailers!J126</f>
        <v/>
      </c>
      <c r="F5308" s="98">
        <f>Retailers!K126</f>
        <v/>
      </c>
    </row>
    <row r="5309">
      <c r="C5309" s="13" t="n">
        <v>130</v>
      </c>
      <c r="D5309" s="98">
        <f>Retailers!I127</f>
        <v/>
      </c>
      <c r="E5309" s="98">
        <f>Retailers!J127</f>
        <v/>
      </c>
      <c r="F5309" s="98">
        <f>Retailers!K127</f>
        <v/>
      </c>
    </row>
    <row r="5310">
      <c r="C5310" s="13" t="n">
        <v>131</v>
      </c>
      <c r="D5310" s="98">
        <f>Retailers!I128</f>
        <v/>
      </c>
      <c r="E5310" s="98">
        <f>Retailers!J128</f>
        <v/>
      </c>
      <c r="F5310" s="98">
        <f>Retailers!K128</f>
        <v/>
      </c>
    </row>
    <row r="5311">
      <c r="C5311" s="13" t="n">
        <v>132</v>
      </c>
      <c r="D5311" s="98">
        <f>Retailers!I129</f>
        <v/>
      </c>
      <c r="E5311" s="98">
        <f>Retailers!J129</f>
        <v/>
      </c>
      <c r="F5311" s="98">
        <f>Retailers!K129</f>
        <v/>
      </c>
    </row>
    <row r="5312">
      <c r="C5312" s="13" t="n">
        <v>133</v>
      </c>
      <c r="D5312" s="98">
        <f>Retailers!I130</f>
        <v/>
      </c>
      <c r="E5312" s="98">
        <f>Retailers!J130</f>
        <v/>
      </c>
      <c r="F5312" s="98">
        <f>Retailers!K130</f>
        <v/>
      </c>
    </row>
    <row r="5313">
      <c r="C5313" s="13" t="n">
        <v>134</v>
      </c>
      <c r="D5313" s="98">
        <f>Retailers!I131</f>
        <v/>
      </c>
      <c r="E5313" s="98">
        <f>Retailers!J131</f>
        <v/>
      </c>
      <c r="F5313" s="98">
        <f>Retailers!K131</f>
        <v/>
      </c>
    </row>
    <row r="5314">
      <c r="C5314" s="13" t="n">
        <v>135</v>
      </c>
      <c r="D5314" s="98">
        <f>Retailers!I132</f>
        <v/>
      </c>
      <c r="E5314" s="98">
        <f>Retailers!J132</f>
        <v/>
      </c>
      <c r="F5314" s="98">
        <f>Retailers!K132</f>
        <v/>
      </c>
    </row>
    <row r="5315">
      <c r="C5315" s="13" t="n">
        <v>136</v>
      </c>
      <c r="D5315" s="98">
        <f>Retailers!I133</f>
        <v/>
      </c>
      <c r="E5315" s="98">
        <f>Retailers!J133</f>
        <v/>
      </c>
      <c r="F5315" s="98">
        <f>Retailers!K133</f>
        <v/>
      </c>
    </row>
    <row r="5316">
      <c r="C5316" s="13" t="n">
        <v>137</v>
      </c>
      <c r="D5316" s="98">
        <f>Retailers!I134</f>
        <v/>
      </c>
      <c r="E5316" s="98">
        <f>Retailers!J134</f>
        <v/>
      </c>
      <c r="F5316" s="98">
        <f>Retailers!K134</f>
        <v/>
      </c>
    </row>
    <row r="5317">
      <c r="C5317" s="13" t="n">
        <v>138</v>
      </c>
      <c r="D5317" s="98">
        <f>Retailers!I135</f>
        <v/>
      </c>
      <c r="E5317" s="98">
        <f>Retailers!J135</f>
        <v/>
      </c>
      <c r="F5317" s="98">
        <f>Retailers!K135</f>
        <v/>
      </c>
    </row>
    <row r="5318">
      <c r="C5318" s="13" t="n">
        <v>139</v>
      </c>
      <c r="D5318" s="98">
        <f>Retailers!I136</f>
        <v/>
      </c>
      <c r="E5318" s="98">
        <f>Retailers!J136</f>
        <v/>
      </c>
      <c r="F5318" s="98">
        <f>Retailers!K136</f>
        <v/>
      </c>
    </row>
    <row r="5319">
      <c r="C5319" s="13" t="n">
        <v>140</v>
      </c>
      <c r="D5319" s="98">
        <f>Retailers!I137</f>
        <v/>
      </c>
      <c r="E5319" s="98">
        <f>Retailers!J137</f>
        <v/>
      </c>
      <c r="F5319" s="98">
        <f>Retailers!K137</f>
        <v/>
      </c>
    </row>
    <row r="5320">
      <c r="C5320" s="13" t="n">
        <v>141</v>
      </c>
      <c r="D5320" s="98">
        <f>Retailers!I138</f>
        <v/>
      </c>
      <c r="E5320" s="98">
        <f>Retailers!J138</f>
        <v/>
      </c>
      <c r="F5320" s="98">
        <f>Retailers!K138</f>
        <v/>
      </c>
    </row>
    <row r="5321">
      <c r="C5321" s="13" t="n">
        <v>142</v>
      </c>
      <c r="D5321" s="98">
        <f>Retailers!I139</f>
        <v/>
      </c>
      <c r="E5321" s="98">
        <f>Retailers!J139</f>
        <v/>
      </c>
      <c r="F5321" s="98">
        <f>Retailers!K139</f>
        <v/>
      </c>
    </row>
    <row r="5322">
      <c r="C5322" s="13" t="n">
        <v>143</v>
      </c>
      <c r="D5322" s="98">
        <f>Retailers!I140</f>
        <v/>
      </c>
      <c r="E5322" s="98">
        <f>Retailers!J140</f>
        <v/>
      </c>
      <c r="F5322" s="98">
        <f>Retailers!K140</f>
        <v/>
      </c>
    </row>
    <row r="5323">
      <c r="C5323" s="13" t="n">
        <v>144</v>
      </c>
      <c r="D5323" s="98">
        <f>Retailers!I141</f>
        <v/>
      </c>
      <c r="E5323" s="98">
        <f>Retailers!J141</f>
        <v/>
      </c>
      <c r="F5323" s="98">
        <f>Retailers!K141</f>
        <v/>
      </c>
    </row>
    <row r="5324">
      <c r="C5324" s="13" t="n">
        <v>145</v>
      </c>
      <c r="D5324" s="98">
        <f>Retailers!I142</f>
        <v/>
      </c>
      <c r="E5324" s="98">
        <f>Retailers!J142</f>
        <v/>
      </c>
      <c r="F5324" s="98">
        <f>Retailers!K142</f>
        <v/>
      </c>
    </row>
    <row r="5325">
      <c r="C5325" s="13" t="n">
        <v>146</v>
      </c>
      <c r="D5325" s="98">
        <f>Retailers!I143</f>
        <v/>
      </c>
      <c r="E5325" s="98">
        <f>Retailers!J143</f>
        <v/>
      </c>
      <c r="F5325" s="98">
        <f>Retailers!K143</f>
        <v/>
      </c>
    </row>
    <row r="5326">
      <c r="C5326" s="13" t="n">
        <v>147</v>
      </c>
      <c r="D5326" s="98">
        <f>Retailers!I144</f>
        <v/>
      </c>
      <c r="E5326" s="98">
        <f>Retailers!J144</f>
        <v/>
      </c>
      <c r="F5326" s="98">
        <f>Retailers!K144</f>
        <v/>
      </c>
    </row>
    <row r="5327">
      <c r="C5327" s="13" t="n">
        <v>148</v>
      </c>
      <c r="D5327" s="98">
        <f>Retailers!I145</f>
        <v/>
      </c>
      <c r="E5327" s="98">
        <f>Retailers!J145</f>
        <v/>
      </c>
      <c r="F5327" s="98">
        <f>Retailers!K145</f>
        <v/>
      </c>
    </row>
    <row r="5328">
      <c r="C5328" s="13" t="n">
        <v>149</v>
      </c>
      <c r="D5328" s="98">
        <f>Retailers!I146</f>
        <v/>
      </c>
      <c r="E5328" s="98">
        <f>Retailers!J146</f>
        <v/>
      </c>
      <c r="F5328" s="98">
        <f>Retailers!K146</f>
        <v/>
      </c>
    </row>
    <row r="5329">
      <c r="C5329" s="13" t="n">
        <v>150</v>
      </c>
      <c r="D5329" s="98">
        <f>Retailers!I147</f>
        <v/>
      </c>
      <c r="E5329" s="98">
        <f>Retailers!J147</f>
        <v/>
      </c>
      <c r="F5329" s="98">
        <f>Retailers!K147</f>
        <v/>
      </c>
    </row>
    <row r="5330">
      <c r="C5330" s="13" t="n">
        <v>151</v>
      </c>
      <c r="D5330" s="98">
        <f>Retailers!I148</f>
        <v/>
      </c>
      <c r="E5330" s="98">
        <f>Retailers!J148</f>
        <v/>
      </c>
      <c r="F5330" s="98">
        <f>Retailers!K148</f>
        <v/>
      </c>
    </row>
    <row r="5331">
      <c r="C5331" s="13" t="n">
        <v>152</v>
      </c>
      <c r="D5331" s="98">
        <f>Retailers!I149</f>
        <v/>
      </c>
      <c r="E5331" s="98">
        <f>Retailers!J149</f>
        <v/>
      </c>
      <c r="F5331" s="98">
        <f>Retailers!K149</f>
        <v/>
      </c>
    </row>
    <row r="5332">
      <c r="C5332" s="13" t="n">
        <v>153</v>
      </c>
      <c r="D5332" s="98">
        <f>Retailers!I150</f>
        <v/>
      </c>
      <c r="E5332" s="98">
        <f>Retailers!J150</f>
        <v/>
      </c>
      <c r="F5332" s="98">
        <f>Retailers!K150</f>
        <v/>
      </c>
    </row>
    <row r="5333">
      <c r="C5333" s="13" t="n">
        <v>154</v>
      </c>
      <c r="D5333" s="98">
        <f>Retailers!I151</f>
        <v/>
      </c>
      <c r="E5333" s="98">
        <f>Retailers!J151</f>
        <v/>
      </c>
      <c r="F5333" s="98">
        <f>Retailers!K151</f>
        <v/>
      </c>
    </row>
    <row r="5334">
      <c r="C5334" s="13" t="n">
        <v>155</v>
      </c>
      <c r="D5334" s="98">
        <f>Retailers!I152</f>
        <v/>
      </c>
      <c r="E5334" s="98">
        <f>Retailers!J152</f>
        <v/>
      </c>
      <c r="F5334" s="98">
        <f>Retailers!K152</f>
        <v/>
      </c>
    </row>
    <row r="5335">
      <c r="C5335" s="13" t="n">
        <v>156</v>
      </c>
      <c r="D5335" s="98">
        <f>Retailers!I153</f>
        <v/>
      </c>
      <c r="E5335" s="98">
        <f>Retailers!J153</f>
        <v/>
      </c>
      <c r="F5335" s="98">
        <f>Retailers!K153</f>
        <v/>
      </c>
    </row>
    <row r="5336">
      <c r="C5336" s="13" t="n">
        <v>157</v>
      </c>
      <c r="D5336" s="98">
        <f>Retailers!I154</f>
        <v/>
      </c>
      <c r="E5336" s="98">
        <f>Retailers!J154</f>
        <v/>
      </c>
      <c r="F5336" s="98">
        <f>Retailers!K154</f>
        <v/>
      </c>
    </row>
    <row r="5337">
      <c r="C5337" s="13" t="n">
        <v>158</v>
      </c>
      <c r="D5337" s="98">
        <f>Retailers!I155</f>
        <v/>
      </c>
      <c r="E5337" s="98">
        <f>Retailers!J155</f>
        <v/>
      </c>
      <c r="F5337" s="98">
        <f>Retailers!K155</f>
        <v/>
      </c>
    </row>
    <row r="5338">
      <c r="C5338" s="13" t="n">
        <v>159</v>
      </c>
      <c r="D5338" s="98">
        <f>Retailers!I156</f>
        <v/>
      </c>
      <c r="E5338" s="98">
        <f>Retailers!J156</f>
        <v/>
      </c>
      <c r="F5338" s="98">
        <f>Retailers!K156</f>
        <v/>
      </c>
    </row>
    <row r="5339">
      <c r="C5339" s="13" t="n">
        <v>160</v>
      </c>
      <c r="D5339" s="98">
        <f>Retailers!I157</f>
        <v/>
      </c>
      <c r="E5339" s="98">
        <f>Retailers!J157</f>
        <v/>
      </c>
      <c r="F5339" s="98">
        <f>Retailers!K157</f>
        <v/>
      </c>
    </row>
    <row r="5340">
      <c r="C5340" s="13" t="n">
        <v>161</v>
      </c>
      <c r="D5340" s="98">
        <f>Retailers!I158</f>
        <v/>
      </c>
      <c r="E5340" s="98">
        <f>Retailers!J158</f>
        <v/>
      </c>
      <c r="F5340" s="98">
        <f>Retailers!K158</f>
        <v/>
      </c>
    </row>
    <row r="5341">
      <c r="C5341" s="13" t="n">
        <v>162</v>
      </c>
      <c r="D5341" s="98">
        <f>Retailers!I159</f>
        <v/>
      </c>
      <c r="E5341" s="98">
        <f>Retailers!J159</f>
        <v/>
      </c>
      <c r="F5341" s="98">
        <f>Retailers!K159</f>
        <v/>
      </c>
    </row>
    <row r="5342">
      <c r="C5342" s="13" t="n">
        <v>163</v>
      </c>
      <c r="D5342" s="98">
        <f>Retailers!I160</f>
        <v/>
      </c>
      <c r="E5342" s="98">
        <f>Retailers!J160</f>
        <v/>
      </c>
      <c r="F5342" s="98">
        <f>Retailers!K160</f>
        <v/>
      </c>
    </row>
    <row r="5343">
      <c r="C5343" s="13" t="n">
        <v>164</v>
      </c>
      <c r="D5343" s="98">
        <f>Retailers!I161</f>
        <v/>
      </c>
      <c r="E5343" s="98">
        <f>Retailers!J161</f>
        <v/>
      </c>
      <c r="F5343" s="98">
        <f>Retailers!K161</f>
        <v/>
      </c>
    </row>
    <row r="5344">
      <c r="C5344" s="13" t="n">
        <v>165</v>
      </c>
      <c r="D5344" s="98">
        <f>Retailers!I162</f>
        <v/>
      </c>
      <c r="E5344" s="98">
        <f>Retailers!J162</f>
        <v/>
      </c>
      <c r="F5344" s="98">
        <f>Retailers!K162</f>
        <v/>
      </c>
    </row>
    <row r="5345">
      <c r="C5345" s="13" t="n">
        <v>166</v>
      </c>
      <c r="D5345" s="98">
        <f>Retailers!I163</f>
        <v/>
      </c>
      <c r="E5345" s="98">
        <f>Retailers!J163</f>
        <v/>
      </c>
      <c r="F5345" s="98">
        <f>Retailers!K163</f>
        <v/>
      </c>
    </row>
    <row r="5346">
      <c r="C5346" s="13" t="n">
        <v>167</v>
      </c>
      <c r="D5346" s="98">
        <f>Retailers!I164</f>
        <v/>
      </c>
      <c r="E5346" s="98">
        <f>Retailers!J164</f>
        <v/>
      </c>
      <c r="F5346" s="98">
        <f>Retailers!K164</f>
        <v/>
      </c>
    </row>
    <row r="5347">
      <c r="C5347" s="13" t="n">
        <v>168</v>
      </c>
      <c r="D5347" s="98">
        <f>Retailers!I165</f>
        <v/>
      </c>
      <c r="E5347" s="98">
        <f>Retailers!J165</f>
        <v/>
      </c>
      <c r="F5347" s="98">
        <f>Retailers!K165</f>
        <v/>
      </c>
    </row>
    <row r="5348">
      <c r="C5348" s="13" t="n">
        <v>169</v>
      </c>
      <c r="D5348" s="98">
        <f>Retailers!I166</f>
        <v/>
      </c>
      <c r="E5348" s="98">
        <f>Retailers!J166</f>
        <v/>
      </c>
      <c r="F5348" s="98">
        <f>Retailers!K166</f>
        <v/>
      </c>
    </row>
    <row r="5349">
      <c r="C5349" s="13" t="n">
        <v>170</v>
      </c>
      <c r="D5349" s="98">
        <f>Retailers!I167</f>
        <v/>
      </c>
      <c r="E5349" s="98">
        <f>Retailers!J167</f>
        <v/>
      </c>
      <c r="F5349" s="98">
        <f>Retailers!K167</f>
        <v/>
      </c>
    </row>
    <row r="5350">
      <c r="C5350" s="13" t="n">
        <v>171</v>
      </c>
      <c r="D5350" s="98">
        <f>Retailers!I168</f>
        <v/>
      </c>
      <c r="E5350" s="98">
        <f>Retailers!J168</f>
        <v/>
      </c>
      <c r="F5350" s="98">
        <f>Retailers!K168</f>
        <v/>
      </c>
    </row>
    <row r="5351">
      <c r="C5351" s="13" t="n">
        <v>172</v>
      </c>
      <c r="D5351" s="98">
        <f>Retailers!I169</f>
        <v/>
      </c>
      <c r="E5351" s="98">
        <f>Retailers!J169</f>
        <v/>
      </c>
      <c r="F5351" s="98">
        <f>Retailers!K169</f>
        <v/>
      </c>
    </row>
    <row r="5352">
      <c r="C5352" s="13" t="n">
        <v>173</v>
      </c>
      <c r="D5352" s="98">
        <f>Retailers!I170</f>
        <v/>
      </c>
      <c r="E5352" s="98">
        <f>Retailers!J170</f>
        <v/>
      </c>
      <c r="F5352" s="98">
        <f>Retailers!K170</f>
        <v/>
      </c>
    </row>
    <row r="5353">
      <c r="C5353" s="13" t="n">
        <v>174</v>
      </c>
      <c r="D5353" s="98">
        <f>Retailers!I171</f>
        <v/>
      </c>
      <c r="E5353" s="98">
        <f>Retailers!J171</f>
        <v/>
      </c>
      <c r="F5353" s="98">
        <f>Retailers!K171</f>
        <v/>
      </c>
    </row>
    <row r="5354">
      <c r="C5354" s="13" t="n">
        <v>175</v>
      </c>
      <c r="D5354" s="98">
        <f>Retailers!I172</f>
        <v/>
      </c>
      <c r="E5354" s="98">
        <f>Retailers!J172</f>
        <v/>
      </c>
      <c r="F5354" s="98">
        <f>Retailers!K172</f>
        <v/>
      </c>
    </row>
    <row r="5355">
      <c r="C5355" s="13" t="n">
        <v>176</v>
      </c>
      <c r="D5355" s="98">
        <f>Retailers!I173</f>
        <v/>
      </c>
      <c r="E5355" s="98">
        <f>Retailers!J173</f>
        <v/>
      </c>
      <c r="F5355" s="98">
        <f>Retailers!K173</f>
        <v/>
      </c>
    </row>
    <row r="5356">
      <c r="C5356" s="13" t="n">
        <v>177</v>
      </c>
      <c r="D5356" s="98">
        <f>Retailers!I174</f>
        <v/>
      </c>
      <c r="E5356" s="98">
        <f>Retailers!J174</f>
        <v/>
      </c>
      <c r="F5356" s="98">
        <f>Retailers!K174</f>
        <v/>
      </c>
    </row>
    <row r="5357">
      <c r="C5357" s="13" t="n">
        <v>178</v>
      </c>
      <c r="D5357" s="98">
        <f>Retailers!I175</f>
        <v/>
      </c>
      <c r="E5357" s="98">
        <f>Retailers!J175</f>
        <v/>
      </c>
      <c r="F5357" s="98">
        <f>Retailers!K175</f>
        <v/>
      </c>
    </row>
    <row r="5358">
      <c r="C5358" s="13" t="n">
        <v>179</v>
      </c>
      <c r="D5358" s="98">
        <f>Retailers!I176</f>
        <v/>
      </c>
      <c r="E5358" s="98">
        <f>Retailers!J176</f>
        <v/>
      </c>
      <c r="F5358" s="98">
        <f>Retailers!K176</f>
        <v/>
      </c>
    </row>
    <row r="5359">
      <c r="C5359" s="13" t="n">
        <v>180</v>
      </c>
      <c r="D5359" s="98">
        <f>Retailers!I177</f>
        <v/>
      </c>
      <c r="E5359" s="98">
        <f>Retailers!J177</f>
        <v/>
      </c>
      <c r="F5359" s="98">
        <f>Retailers!K177</f>
        <v/>
      </c>
    </row>
    <row r="5360">
      <c r="C5360" s="13" t="n">
        <v>181</v>
      </c>
      <c r="D5360" s="98">
        <f>Retailers!I178</f>
        <v/>
      </c>
      <c r="E5360" s="98">
        <f>Retailers!J178</f>
        <v/>
      </c>
      <c r="F5360" s="98">
        <f>Retailers!K178</f>
        <v/>
      </c>
    </row>
    <row r="5361">
      <c r="C5361" s="13" t="n">
        <v>182</v>
      </c>
      <c r="D5361" s="98">
        <f>Retailers!I179</f>
        <v/>
      </c>
      <c r="E5361" s="98">
        <f>Retailers!J179</f>
        <v/>
      </c>
      <c r="F5361" s="98">
        <f>Retailers!K179</f>
        <v/>
      </c>
    </row>
    <row r="5362">
      <c r="C5362" s="13" t="n">
        <v>183</v>
      </c>
      <c r="D5362" s="98">
        <f>Retailers!I180</f>
        <v/>
      </c>
      <c r="E5362" s="98">
        <f>Retailers!J180</f>
        <v/>
      </c>
      <c r="F5362" s="98">
        <f>Retailers!K180</f>
        <v/>
      </c>
    </row>
    <row r="5363">
      <c r="C5363" s="13" t="n">
        <v>184</v>
      </c>
      <c r="D5363" s="98">
        <f>Retailers!I181</f>
        <v/>
      </c>
      <c r="E5363" s="98">
        <f>Retailers!J181</f>
        <v/>
      </c>
      <c r="F5363" s="98">
        <f>Retailers!K181</f>
        <v/>
      </c>
    </row>
    <row r="5364">
      <c r="C5364" s="13" t="n">
        <v>185</v>
      </c>
      <c r="D5364" s="98">
        <f>Retailers!I182</f>
        <v/>
      </c>
      <c r="E5364" s="98">
        <f>Retailers!J182</f>
        <v/>
      </c>
      <c r="F5364" s="98">
        <f>Retailers!K182</f>
        <v/>
      </c>
    </row>
    <row r="5365">
      <c r="C5365" s="13" t="n">
        <v>186</v>
      </c>
      <c r="D5365" s="98">
        <f>Retailers!I183</f>
        <v/>
      </c>
      <c r="E5365" s="98">
        <f>Retailers!J183</f>
        <v/>
      </c>
      <c r="F5365" s="98">
        <f>Retailers!K183</f>
        <v/>
      </c>
    </row>
    <row r="5366">
      <c r="C5366" s="13" t="n">
        <v>187</v>
      </c>
      <c r="D5366" s="98">
        <f>Retailers!I184</f>
        <v/>
      </c>
      <c r="E5366" s="98">
        <f>Retailers!J184</f>
        <v/>
      </c>
      <c r="F5366" s="98">
        <f>Retailers!K184</f>
        <v/>
      </c>
    </row>
    <row r="5367">
      <c r="C5367" s="13" t="n">
        <v>188</v>
      </c>
      <c r="D5367" s="98">
        <f>Retailers!I185</f>
        <v/>
      </c>
      <c r="E5367" s="98">
        <f>Retailers!J185</f>
        <v/>
      </c>
      <c r="F5367" s="98">
        <f>Retailers!K185</f>
        <v/>
      </c>
    </row>
    <row r="5368">
      <c r="C5368" s="13" t="n">
        <v>189</v>
      </c>
      <c r="D5368" s="98">
        <f>Retailers!I186</f>
        <v/>
      </c>
      <c r="E5368" s="98">
        <f>Retailers!J186</f>
        <v/>
      </c>
      <c r="F5368" s="98">
        <f>Retailers!K186</f>
        <v/>
      </c>
    </row>
    <row r="5369">
      <c r="C5369" s="13" t="n">
        <v>190</v>
      </c>
      <c r="D5369" s="98">
        <f>Retailers!I187</f>
        <v/>
      </c>
      <c r="E5369" s="98">
        <f>Retailers!J187</f>
        <v/>
      </c>
      <c r="F5369" s="98">
        <f>Retailers!K187</f>
        <v/>
      </c>
    </row>
    <row r="5370">
      <c r="C5370" s="13" t="n">
        <v>191</v>
      </c>
      <c r="D5370" s="98">
        <f>Retailers!I188</f>
        <v/>
      </c>
      <c r="E5370" s="98">
        <f>Retailers!J188</f>
        <v/>
      </c>
      <c r="F5370" s="98">
        <f>Retailers!K188</f>
        <v/>
      </c>
    </row>
    <row r="5371">
      <c r="C5371" s="13" t="n">
        <v>192</v>
      </c>
      <c r="D5371" s="98">
        <f>Retailers!I189</f>
        <v/>
      </c>
      <c r="E5371" s="98">
        <f>Retailers!J189</f>
        <v/>
      </c>
      <c r="F5371" s="98">
        <f>Retailers!K189</f>
        <v/>
      </c>
    </row>
    <row r="5372">
      <c r="C5372" s="13" t="n">
        <v>193</v>
      </c>
      <c r="D5372" s="98">
        <f>Retailers!I190</f>
        <v/>
      </c>
      <c r="E5372" s="98">
        <f>Retailers!J190</f>
        <v/>
      </c>
      <c r="F5372" s="98">
        <f>Retailers!K190</f>
        <v/>
      </c>
    </row>
    <row r="5373">
      <c r="C5373" s="13" t="n">
        <v>194</v>
      </c>
      <c r="D5373" s="98">
        <f>Retailers!I191</f>
        <v/>
      </c>
      <c r="E5373" s="98">
        <f>Retailers!J191</f>
        <v/>
      </c>
      <c r="F5373" s="98">
        <f>Retailers!K191</f>
        <v/>
      </c>
    </row>
    <row r="5374">
      <c r="C5374" s="13" t="n">
        <v>195</v>
      </c>
      <c r="D5374" s="98">
        <f>Retailers!I192</f>
        <v/>
      </c>
      <c r="E5374" s="98">
        <f>Retailers!J192</f>
        <v/>
      </c>
      <c r="F5374" s="98">
        <f>Retailers!K192</f>
        <v/>
      </c>
    </row>
    <row r="5375">
      <c r="C5375" s="13" t="n">
        <v>196</v>
      </c>
      <c r="D5375" s="98">
        <f>Retailers!I193</f>
        <v/>
      </c>
      <c r="E5375" s="98">
        <f>Retailers!J193</f>
        <v/>
      </c>
      <c r="F5375" s="98">
        <f>Retailers!K193</f>
        <v/>
      </c>
    </row>
    <row r="5376">
      <c r="C5376" s="13" t="n">
        <v>197</v>
      </c>
      <c r="D5376" s="98">
        <f>Retailers!I194</f>
        <v/>
      </c>
      <c r="E5376" s="98">
        <f>Retailers!J194</f>
        <v/>
      </c>
      <c r="F5376" s="98">
        <f>Retailers!K194</f>
        <v/>
      </c>
    </row>
    <row r="5377">
      <c r="C5377" s="13" t="n">
        <v>198</v>
      </c>
      <c r="D5377" s="98">
        <f>Retailers!I195</f>
        <v/>
      </c>
      <c r="E5377" s="98">
        <f>Retailers!J195</f>
        <v/>
      </c>
      <c r="F5377" s="98">
        <f>Retailers!K195</f>
        <v/>
      </c>
    </row>
    <row r="5379">
      <c r="C5379" s="18" t="inlineStr">
        <is>
          <t>SigmaNDr</t>
        </is>
      </c>
      <c r="D5379" s="13" t="n">
        <v>22</v>
      </c>
      <c r="E5379" s="13" t="n">
        <v>23</v>
      </c>
      <c r="F5379" s="13" t="n">
        <v>24</v>
      </c>
    </row>
    <row r="5380">
      <c r="C5380" s="13" t="n">
        <v>9</v>
      </c>
      <c r="D5380" s="98">
        <f>Retailers!I391</f>
        <v/>
      </c>
      <c r="E5380" s="98">
        <f>Retailers!J391</f>
        <v/>
      </c>
      <c r="F5380" s="98">
        <f>Retailers!K391</f>
        <v/>
      </c>
    </row>
    <row r="5381">
      <c r="C5381" s="13" t="n">
        <v>10</v>
      </c>
      <c r="D5381" s="98">
        <f>Retailers!I392</f>
        <v/>
      </c>
      <c r="E5381" s="98">
        <f>Retailers!J392</f>
        <v/>
      </c>
      <c r="F5381" s="98">
        <f>Retailers!K392</f>
        <v/>
      </c>
    </row>
    <row r="5382">
      <c r="C5382" s="13" t="n">
        <v>11</v>
      </c>
      <c r="D5382" s="98">
        <f>Retailers!I393</f>
        <v/>
      </c>
      <c r="E5382" s="98">
        <f>Retailers!J393</f>
        <v/>
      </c>
      <c r="F5382" s="98">
        <f>Retailers!K393</f>
        <v/>
      </c>
    </row>
    <row r="5383">
      <c r="C5383" s="13" t="n">
        <v>12</v>
      </c>
      <c r="D5383" s="98">
        <f>Retailers!I394</f>
        <v/>
      </c>
      <c r="E5383" s="98">
        <f>Retailers!J394</f>
        <v/>
      </c>
      <c r="F5383" s="98">
        <f>Retailers!K394</f>
        <v/>
      </c>
    </row>
    <row r="5384">
      <c r="C5384" s="13" t="n">
        <v>13</v>
      </c>
      <c r="D5384" s="98">
        <f>Retailers!I395</f>
        <v/>
      </c>
      <c r="E5384" s="98">
        <f>Retailers!J395</f>
        <v/>
      </c>
      <c r="F5384" s="98">
        <f>Retailers!K395</f>
        <v/>
      </c>
    </row>
    <row r="5385">
      <c r="C5385" s="13" t="n">
        <v>14</v>
      </c>
      <c r="D5385" s="98">
        <f>Retailers!I396</f>
        <v/>
      </c>
      <c r="E5385" s="98">
        <f>Retailers!J396</f>
        <v/>
      </c>
      <c r="F5385" s="98">
        <f>Retailers!K396</f>
        <v/>
      </c>
    </row>
    <row r="5386">
      <c r="C5386" s="13" t="n">
        <v>15</v>
      </c>
      <c r="D5386" s="98">
        <f>Retailers!I397</f>
        <v/>
      </c>
      <c r="E5386" s="98">
        <f>Retailers!J397</f>
        <v/>
      </c>
      <c r="F5386" s="98">
        <f>Retailers!K397</f>
        <v/>
      </c>
    </row>
    <row r="5387">
      <c r="C5387" s="13" t="n">
        <v>16</v>
      </c>
      <c r="D5387" s="98">
        <f>Retailers!I398</f>
        <v/>
      </c>
      <c r="E5387" s="98">
        <f>Retailers!J398</f>
        <v/>
      </c>
      <c r="F5387" s="98">
        <f>Retailers!K398</f>
        <v/>
      </c>
    </row>
    <row r="5388">
      <c r="C5388" s="13" t="n">
        <v>17</v>
      </c>
      <c r="D5388" s="98">
        <f>Retailers!I399</f>
        <v/>
      </c>
      <c r="E5388" s="98">
        <f>Retailers!J399</f>
        <v/>
      </c>
      <c r="F5388" s="98">
        <f>Retailers!K399</f>
        <v/>
      </c>
    </row>
    <row r="5389">
      <c r="C5389" s="13" t="n">
        <v>18</v>
      </c>
      <c r="D5389" s="98">
        <f>Retailers!I400</f>
        <v/>
      </c>
      <c r="E5389" s="98">
        <f>Retailers!J400</f>
        <v/>
      </c>
      <c r="F5389" s="98">
        <f>Retailers!K400</f>
        <v/>
      </c>
    </row>
    <row r="5390">
      <c r="C5390" s="13" t="n">
        <v>19</v>
      </c>
      <c r="D5390" s="98">
        <f>Retailers!I401</f>
        <v/>
      </c>
      <c r="E5390" s="98">
        <f>Retailers!J401</f>
        <v/>
      </c>
      <c r="F5390" s="98">
        <f>Retailers!K401</f>
        <v/>
      </c>
    </row>
    <row r="5391">
      <c r="C5391" s="13" t="n">
        <v>20</v>
      </c>
      <c r="D5391" s="98">
        <f>Retailers!I402</f>
        <v/>
      </c>
      <c r="E5391" s="98">
        <f>Retailers!J402</f>
        <v/>
      </c>
      <c r="F5391" s="98">
        <f>Retailers!K402</f>
        <v/>
      </c>
    </row>
    <row r="5392">
      <c r="C5392" s="13" t="n">
        <v>21</v>
      </c>
      <c r="D5392" s="98">
        <f>Retailers!I403</f>
        <v/>
      </c>
      <c r="E5392" s="98">
        <f>Retailers!J403</f>
        <v/>
      </c>
      <c r="F5392" s="98">
        <f>Retailers!K403</f>
        <v/>
      </c>
    </row>
    <row r="5393">
      <c r="C5393" s="13" t="n">
        <v>22</v>
      </c>
      <c r="D5393" s="98">
        <f>Retailers!I404</f>
        <v/>
      </c>
      <c r="E5393" s="98">
        <f>Retailers!J404</f>
        <v/>
      </c>
      <c r="F5393" s="98">
        <f>Retailers!K404</f>
        <v/>
      </c>
    </row>
    <row r="5394">
      <c r="C5394" s="13" t="n">
        <v>23</v>
      </c>
      <c r="D5394" s="98">
        <f>Retailers!I405</f>
        <v/>
      </c>
      <c r="E5394" s="98">
        <f>Retailers!J405</f>
        <v/>
      </c>
      <c r="F5394" s="98">
        <f>Retailers!K405</f>
        <v/>
      </c>
    </row>
    <row r="5395">
      <c r="C5395" s="13" t="n">
        <v>24</v>
      </c>
      <c r="D5395" s="98">
        <f>Retailers!I406</f>
        <v/>
      </c>
      <c r="E5395" s="98">
        <f>Retailers!J406</f>
        <v/>
      </c>
      <c r="F5395" s="98">
        <f>Retailers!K406</f>
        <v/>
      </c>
    </row>
    <row r="5396">
      <c r="C5396" s="13" t="n">
        <v>25</v>
      </c>
      <c r="D5396" s="98">
        <f>Retailers!I407</f>
        <v/>
      </c>
      <c r="E5396" s="98">
        <f>Retailers!J407</f>
        <v/>
      </c>
      <c r="F5396" s="98">
        <f>Retailers!K407</f>
        <v/>
      </c>
    </row>
    <row r="5397">
      <c r="C5397" s="13" t="n">
        <v>26</v>
      </c>
      <c r="D5397" s="98">
        <f>Retailers!I408</f>
        <v/>
      </c>
      <c r="E5397" s="98">
        <f>Retailers!J408</f>
        <v/>
      </c>
      <c r="F5397" s="98">
        <f>Retailers!K408</f>
        <v/>
      </c>
    </row>
    <row r="5398">
      <c r="C5398" s="13" t="n">
        <v>27</v>
      </c>
      <c r="D5398" s="98">
        <f>Retailers!I409</f>
        <v/>
      </c>
      <c r="E5398" s="98">
        <f>Retailers!J409</f>
        <v/>
      </c>
      <c r="F5398" s="98">
        <f>Retailers!K409</f>
        <v/>
      </c>
    </row>
    <row r="5399">
      <c r="C5399" s="13" t="n">
        <v>28</v>
      </c>
      <c r="D5399" s="98">
        <f>Retailers!I410</f>
        <v/>
      </c>
      <c r="E5399" s="98">
        <f>Retailers!J410</f>
        <v/>
      </c>
      <c r="F5399" s="98">
        <f>Retailers!K410</f>
        <v/>
      </c>
    </row>
    <row r="5400">
      <c r="C5400" s="13" t="n">
        <v>29</v>
      </c>
      <c r="D5400" s="98">
        <f>Retailers!I411</f>
        <v/>
      </c>
      <c r="E5400" s="98">
        <f>Retailers!J411</f>
        <v/>
      </c>
      <c r="F5400" s="98">
        <f>Retailers!K411</f>
        <v/>
      </c>
    </row>
    <row r="5401">
      <c r="C5401" s="13" t="n">
        <v>30</v>
      </c>
      <c r="D5401" s="98">
        <f>Retailers!I412</f>
        <v/>
      </c>
      <c r="E5401" s="98">
        <f>Retailers!J412</f>
        <v/>
      </c>
      <c r="F5401" s="98">
        <f>Retailers!K412</f>
        <v/>
      </c>
    </row>
    <row r="5402">
      <c r="C5402" s="13" t="n">
        <v>31</v>
      </c>
      <c r="D5402" s="98">
        <f>Retailers!I413</f>
        <v/>
      </c>
      <c r="E5402" s="98">
        <f>Retailers!J413</f>
        <v/>
      </c>
      <c r="F5402" s="98">
        <f>Retailers!K413</f>
        <v/>
      </c>
    </row>
    <row r="5403">
      <c r="C5403" s="13" t="n">
        <v>32</v>
      </c>
      <c r="D5403" s="98">
        <f>Retailers!I414</f>
        <v/>
      </c>
      <c r="E5403" s="98">
        <f>Retailers!J414</f>
        <v/>
      </c>
      <c r="F5403" s="98">
        <f>Retailers!K414</f>
        <v/>
      </c>
    </row>
    <row r="5404">
      <c r="C5404" s="13" t="n">
        <v>33</v>
      </c>
      <c r="D5404" s="98">
        <f>Retailers!I415</f>
        <v/>
      </c>
      <c r="E5404" s="98">
        <f>Retailers!J415</f>
        <v/>
      </c>
      <c r="F5404" s="98">
        <f>Retailers!K415</f>
        <v/>
      </c>
    </row>
    <row r="5405">
      <c r="C5405" s="13" t="n">
        <v>34</v>
      </c>
      <c r="D5405" s="98">
        <f>Retailers!I416</f>
        <v/>
      </c>
      <c r="E5405" s="98">
        <f>Retailers!J416</f>
        <v/>
      </c>
      <c r="F5405" s="98">
        <f>Retailers!K416</f>
        <v/>
      </c>
    </row>
    <row r="5406">
      <c r="C5406" s="13" t="n">
        <v>35</v>
      </c>
      <c r="D5406" s="98">
        <f>Retailers!I417</f>
        <v/>
      </c>
      <c r="E5406" s="98">
        <f>Retailers!J417</f>
        <v/>
      </c>
      <c r="F5406" s="98">
        <f>Retailers!K417</f>
        <v/>
      </c>
    </row>
    <row r="5407">
      <c r="C5407" s="13" t="n">
        <v>36</v>
      </c>
      <c r="D5407" s="98">
        <f>Retailers!I418</f>
        <v/>
      </c>
      <c r="E5407" s="98">
        <f>Retailers!J418</f>
        <v/>
      </c>
      <c r="F5407" s="98">
        <f>Retailers!K418</f>
        <v/>
      </c>
    </row>
    <row r="5408">
      <c r="C5408" s="13" t="n">
        <v>37</v>
      </c>
      <c r="D5408" s="98">
        <f>Retailers!I419</f>
        <v/>
      </c>
      <c r="E5408" s="98">
        <f>Retailers!J419</f>
        <v/>
      </c>
      <c r="F5408" s="98">
        <f>Retailers!K419</f>
        <v/>
      </c>
    </row>
    <row r="5409">
      <c r="C5409" s="13" t="n">
        <v>38</v>
      </c>
      <c r="D5409" s="98">
        <f>Retailers!I420</f>
        <v/>
      </c>
      <c r="E5409" s="98">
        <f>Retailers!J420</f>
        <v/>
      </c>
      <c r="F5409" s="98">
        <f>Retailers!K420</f>
        <v/>
      </c>
    </row>
    <row r="5410">
      <c r="C5410" s="13" t="n">
        <v>39</v>
      </c>
      <c r="D5410" s="98">
        <f>Retailers!I421</f>
        <v/>
      </c>
      <c r="E5410" s="98">
        <f>Retailers!J421</f>
        <v/>
      </c>
      <c r="F5410" s="98">
        <f>Retailers!K421</f>
        <v/>
      </c>
    </row>
    <row r="5411">
      <c r="C5411" s="13" t="n">
        <v>40</v>
      </c>
      <c r="D5411" s="98">
        <f>Retailers!I422</f>
        <v/>
      </c>
      <c r="E5411" s="98">
        <f>Retailers!J422</f>
        <v/>
      </c>
      <c r="F5411" s="98">
        <f>Retailers!K422</f>
        <v/>
      </c>
    </row>
    <row r="5412">
      <c r="C5412" s="13" t="n">
        <v>41</v>
      </c>
      <c r="D5412" s="98">
        <f>Retailers!I423</f>
        <v/>
      </c>
      <c r="E5412" s="98">
        <f>Retailers!J423</f>
        <v/>
      </c>
      <c r="F5412" s="98">
        <f>Retailers!K423</f>
        <v/>
      </c>
    </row>
    <row r="5413">
      <c r="C5413" s="13" t="n">
        <v>42</v>
      </c>
      <c r="D5413" s="98">
        <f>Retailers!I424</f>
        <v/>
      </c>
      <c r="E5413" s="98">
        <f>Retailers!J424</f>
        <v/>
      </c>
      <c r="F5413" s="98">
        <f>Retailers!K424</f>
        <v/>
      </c>
    </row>
    <row r="5414">
      <c r="C5414" s="13" t="n">
        <v>43</v>
      </c>
      <c r="D5414" s="98">
        <f>Retailers!I425</f>
        <v/>
      </c>
      <c r="E5414" s="98">
        <f>Retailers!J425</f>
        <v/>
      </c>
      <c r="F5414" s="98">
        <f>Retailers!K425</f>
        <v/>
      </c>
    </row>
    <row r="5415">
      <c r="C5415" s="13" t="n">
        <v>44</v>
      </c>
      <c r="D5415" s="98">
        <f>Retailers!I426</f>
        <v/>
      </c>
      <c r="E5415" s="98">
        <f>Retailers!J426</f>
        <v/>
      </c>
      <c r="F5415" s="98">
        <f>Retailers!K426</f>
        <v/>
      </c>
    </row>
    <row r="5416">
      <c r="C5416" s="13" t="n">
        <v>45</v>
      </c>
      <c r="D5416" s="98">
        <f>Retailers!I427</f>
        <v/>
      </c>
      <c r="E5416" s="98">
        <f>Retailers!J427</f>
        <v/>
      </c>
      <c r="F5416" s="98">
        <f>Retailers!K427</f>
        <v/>
      </c>
    </row>
    <row r="5417">
      <c r="C5417" s="13" t="n">
        <v>46</v>
      </c>
      <c r="D5417" s="98">
        <f>Retailers!I428</f>
        <v/>
      </c>
      <c r="E5417" s="98">
        <f>Retailers!J428</f>
        <v/>
      </c>
      <c r="F5417" s="98">
        <f>Retailers!K428</f>
        <v/>
      </c>
    </row>
    <row r="5418">
      <c r="C5418" s="13" t="n">
        <v>47</v>
      </c>
      <c r="D5418" s="98">
        <f>Retailers!I429</f>
        <v/>
      </c>
      <c r="E5418" s="98">
        <f>Retailers!J429</f>
        <v/>
      </c>
      <c r="F5418" s="98">
        <f>Retailers!K429</f>
        <v/>
      </c>
    </row>
    <row r="5419">
      <c r="C5419" s="13" t="n">
        <v>48</v>
      </c>
      <c r="D5419" s="98">
        <f>Retailers!I430</f>
        <v/>
      </c>
      <c r="E5419" s="98">
        <f>Retailers!J430</f>
        <v/>
      </c>
      <c r="F5419" s="98">
        <f>Retailers!K430</f>
        <v/>
      </c>
    </row>
    <row r="5420">
      <c r="C5420" s="13" t="n">
        <v>49</v>
      </c>
      <c r="D5420" s="98">
        <f>Retailers!I431</f>
        <v/>
      </c>
      <c r="E5420" s="98">
        <f>Retailers!J431</f>
        <v/>
      </c>
      <c r="F5420" s="98">
        <f>Retailers!K431</f>
        <v/>
      </c>
    </row>
    <row r="5421">
      <c r="C5421" s="13" t="n">
        <v>50</v>
      </c>
      <c r="D5421" s="98">
        <f>Retailers!I432</f>
        <v/>
      </c>
      <c r="E5421" s="98">
        <f>Retailers!J432</f>
        <v/>
      </c>
      <c r="F5421" s="98">
        <f>Retailers!K432</f>
        <v/>
      </c>
    </row>
    <row r="5422">
      <c r="C5422" s="13" t="n">
        <v>51</v>
      </c>
      <c r="D5422" s="98">
        <f>Retailers!I433</f>
        <v/>
      </c>
      <c r="E5422" s="98">
        <f>Retailers!J433</f>
        <v/>
      </c>
      <c r="F5422" s="98">
        <f>Retailers!K433</f>
        <v/>
      </c>
    </row>
    <row r="5423">
      <c r="C5423" s="13" t="n">
        <v>52</v>
      </c>
      <c r="D5423" s="98">
        <f>Retailers!I434</f>
        <v/>
      </c>
      <c r="E5423" s="98">
        <f>Retailers!J434</f>
        <v/>
      </c>
      <c r="F5423" s="98">
        <f>Retailers!K434</f>
        <v/>
      </c>
    </row>
    <row r="5424">
      <c r="C5424" s="13" t="n">
        <v>53</v>
      </c>
      <c r="D5424" s="98">
        <f>Retailers!I435</f>
        <v/>
      </c>
      <c r="E5424" s="98">
        <f>Retailers!J435</f>
        <v/>
      </c>
      <c r="F5424" s="98">
        <f>Retailers!K435</f>
        <v/>
      </c>
    </row>
    <row r="5425">
      <c r="C5425" s="13" t="n">
        <v>54</v>
      </c>
      <c r="D5425" s="98">
        <f>Retailers!I436</f>
        <v/>
      </c>
      <c r="E5425" s="98">
        <f>Retailers!J436</f>
        <v/>
      </c>
      <c r="F5425" s="98">
        <f>Retailers!K436</f>
        <v/>
      </c>
    </row>
    <row r="5426">
      <c r="C5426" s="13" t="n">
        <v>55</v>
      </c>
      <c r="D5426" s="98">
        <f>Retailers!I437</f>
        <v/>
      </c>
      <c r="E5426" s="98">
        <f>Retailers!J437</f>
        <v/>
      </c>
      <c r="F5426" s="98">
        <f>Retailers!K437</f>
        <v/>
      </c>
    </row>
    <row r="5427">
      <c r="C5427" s="13" t="n">
        <v>56</v>
      </c>
      <c r="D5427" s="98">
        <f>Retailers!I438</f>
        <v/>
      </c>
      <c r="E5427" s="98">
        <f>Retailers!J438</f>
        <v/>
      </c>
      <c r="F5427" s="98">
        <f>Retailers!K438</f>
        <v/>
      </c>
    </row>
    <row r="5428">
      <c r="C5428" s="13" t="n">
        <v>57</v>
      </c>
      <c r="D5428" s="98">
        <f>Retailers!I439</f>
        <v/>
      </c>
      <c r="E5428" s="98">
        <f>Retailers!J439</f>
        <v/>
      </c>
      <c r="F5428" s="98">
        <f>Retailers!K439</f>
        <v/>
      </c>
    </row>
    <row r="5429">
      <c r="C5429" s="13" t="n">
        <v>58</v>
      </c>
      <c r="D5429" s="98">
        <f>Retailers!I440</f>
        <v/>
      </c>
      <c r="E5429" s="98">
        <f>Retailers!J440</f>
        <v/>
      </c>
      <c r="F5429" s="98">
        <f>Retailers!K440</f>
        <v/>
      </c>
    </row>
    <row r="5430">
      <c r="C5430" s="13" t="n">
        <v>59</v>
      </c>
      <c r="D5430" s="98">
        <f>Retailers!I441</f>
        <v/>
      </c>
      <c r="E5430" s="98">
        <f>Retailers!J441</f>
        <v/>
      </c>
      <c r="F5430" s="98">
        <f>Retailers!K441</f>
        <v/>
      </c>
    </row>
    <row r="5431">
      <c r="C5431" s="13" t="n">
        <v>60</v>
      </c>
      <c r="D5431" s="98">
        <f>Retailers!I442</f>
        <v/>
      </c>
      <c r="E5431" s="98">
        <f>Retailers!J442</f>
        <v/>
      </c>
      <c r="F5431" s="98">
        <f>Retailers!K442</f>
        <v/>
      </c>
    </row>
    <row r="5432">
      <c r="C5432" s="13" t="n">
        <v>61</v>
      </c>
      <c r="D5432" s="98">
        <f>Retailers!I443</f>
        <v/>
      </c>
      <c r="E5432" s="98">
        <f>Retailers!J443</f>
        <v/>
      </c>
      <c r="F5432" s="98">
        <f>Retailers!K443</f>
        <v/>
      </c>
    </row>
    <row r="5433">
      <c r="C5433" s="13" t="n">
        <v>62</v>
      </c>
      <c r="D5433" s="98">
        <f>Retailers!I444</f>
        <v/>
      </c>
      <c r="E5433" s="98">
        <f>Retailers!J444</f>
        <v/>
      </c>
      <c r="F5433" s="98">
        <f>Retailers!K444</f>
        <v/>
      </c>
    </row>
    <row r="5434">
      <c r="C5434" s="13" t="n">
        <v>63</v>
      </c>
      <c r="D5434" s="98">
        <f>Retailers!I445</f>
        <v/>
      </c>
      <c r="E5434" s="98">
        <f>Retailers!J445</f>
        <v/>
      </c>
      <c r="F5434" s="98">
        <f>Retailers!K445</f>
        <v/>
      </c>
    </row>
    <row r="5435">
      <c r="C5435" s="13" t="n">
        <v>64</v>
      </c>
      <c r="D5435" s="98">
        <f>Retailers!I446</f>
        <v/>
      </c>
      <c r="E5435" s="98">
        <f>Retailers!J446</f>
        <v/>
      </c>
      <c r="F5435" s="98">
        <f>Retailers!K446</f>
        <v/>
      </c>
    </row>
    <row r="5436">
      <c r="C5436" s="13" t="n">
        <v>65</v>
      </c>
      <c r="D5436" s="98">
        <f>Retailers!I447</f>
        <v/>
      </c>
      <c r="E5436" s="98">
        <f>Retailers!J447</f>
        <v/>
      </c>
      <c r="F5436" s="98">
        <f>Retailers!K447</f>
        <v/>
      </c>
    </row>
    <row r="5437">
      <c r="C5437" s="13" t="n">
        <v>66</v>
      </c>
      <c r="D5437" s="98">
        <f>Retailers!I448</f>
        <v/>
      </c>
      <c r="E5437" s="98">
        <f>Retailers!J448</f>
        <v/>
      </c>
      <c r="F5437" s="98">
        <f>Retailers!K448</f>
        <v/>
      </c>
    </row>
    <row r="5438">
      <c r="C5438" s="13" t="n">
        <v>67</v>
      </c>
      <c r="D5438" s="98">
        <f>Retailers!I449</f>
        <v/>
      </c>
      <c r="E5438" s="98">
        <f>Retailers!J449</f>
        <v/>
      </c>
      <c r="F5438" s="98">
        <f>Retailers!K449</f>
        <v/>
      </c>
    </row>
    <row r="5439">
      <c r="C5439" s="13" t="n">
        <v>68</v>
      </c>
      <c r="D5439" s="98">
        <f>Retailers!I450</f>
        <v/>
      </c>
      <c r="E5439" s="98">
        <f>Retailers!J450</f>
        <v/>
      </c>
      <c r="F5439" s="98">
        <f>Retailers!K450</f>
        <v/>
      </c>
    </row>
    <row r="5440">
      <c r="C5440" s="13" t="n">
        <v>69</v>
      </c>
      <c r="D5440" s="98">
        <f>Retailers!I451</f>
        <v/>
      </c>
      <c r="E5440" s="98">
        <f>Retailers!J451</f>
        <v/>
      </c>
      <c r="F5440" s="98">
        <f>Retailers!K451</f>
        <v/>
      </c>
    </row>
    <row r="5441">
      <c r="C5441" s="13" t="n">
        <v>70</v>
      </c>
      <c r="D5441" s="98">
        <f>Retailers!I452</f>
        <v/>
      </c>
      <c r="E5441" s="98">
        <f>Retailers!J452</f>
        <v/>
      </c>
      <c r="F5441" s="98">
        <f>Retailers!K452</f>
        <v/>
      </c>
    </row>
    <row r="5442">
      <c r="C5442" s="13" t="n">
        <v>71</v>
      </c>
      <c r="D5442" s="98">
        <f>Retailers!I453</f>
        <v/>
      </c>
      <c r="E5442" s="98">
        <f>Retailers!J453</f>
        <v/>
      </c>
      <c r="F5442" s="98">
        <f>Retailers!K453</f>
        <v/>
      </c>
    </row>
    <row r="5443">
      <c r="C5443" s="13" t="n">
        <v>72</v>
      </c>
      <c r="D5443" s="98">
        <f>Retailers!I454</f>
        <v/>
      </c>
      <c r="E5443" s="98">
        <f>Retailers!J454</f>
        <v/>
      </c>
      <c r="F5443" s="98">
        <f>Retailers!K454</f>
        <v/>
      </c>
    </row>
    <row r="5444">
      <c r="C5444" s="13" t="n">
        <v>73</v>
      </c>
      <c r="D5444" s="98">
        <f>Retailers!I455</f>
        <v/>
      </c>
      <c r="E5444" s="98">
        <f>Retailers!J455</f>
        <v/>
      </c>
      <c r="F5444" s="98">
        <f>Retailers!K455</f>
        <v/>
      </c>
    </row>
    <row r="5445">
      <c r="C5445" s="13" t="n">
        <v>74</v>
      </c>
      <c r="D5445" s="98">
        <f>Retailers!I456</f>
        <v/>
      </c>
      <c r="E5445" s="98">
        <f>Retailers!J456</f>
        <v/>
      </c>
      <c r="F5445" s="98">
        <f>Retailers!K456</f>
        <v/>
      </c>
    </row>
    <row r="5446">
      <c r="C5446" s="13" t="n">
        <v>75</v>
      </c>
      <c r="D5446" s="98">
        <f>Retailers!I457</f>
        <v/>
      </c>
      <c r="E5446" s="98">
        <f>Retailers!J457</f>
        <v/>
      </c>
      <c r="F5446" s="98">
        <f>Retailers!K457</f>
        <v/>
      </c>
    </row>
    <row r="5447">
      <c r="C5447" s="13" t="n">
        <v>76</v>
      </c>
      <c r="D5447" s="98">
        <f>Retailers!I458</f>
        <v/>
      </c>
      <c r="E5447" s="98">
        <f>Retailers!J458</f>
        <v/>
      </c>
      <c r="F5447" s="98">
        <f>Retailers!K458</f>
        <v/>
      </c>
    </row>
    <row r="5448">
      <c r="C5448" s="13" t="n">
        <v>77</v>
      </c>
      <c r="D5448" s="98">
        <f>Retailers!I459</f>
        <v/>
      </c>
      <c r="E5448" s="98">
        <f>Retailers!J459</f>
        <v/>
      </c>
      <c r="F5448" s="98">
        <f>Retailers!K459</f>
        <v/>
      </c>
    </row>
    <row r="5449">
      <c r="C5449" s="13" t="n">
        <v>78</v>
      </c>
      <c r="D5449" s="98">
        <f>Retailers!I460</f>
        <v/>
      </c>
      <c r="E5449" s="98">
        <f>Retailers!J460</f>
        <v/>
      </c>
      <c r="F5449" s="98">
        <f>Retailers!K460</f>
        <v/>
      </c>
    </row>
    <row r="5450">
      <c r="C5450" s="13" t="n">
        <v>79</v>
      </c>
      <c r="D5450" s="98">
        <f>Retailers!I461</f>
        <v/>
      </c>
      <c r="E5450" s="98">
        <f>Retailers!J461</f>
        <v/>
      </c>
      <c r="F5450" s="98">
        <f>Retailers!K461</f>
        <v/>
      </c>
    </row>
    <row r="5451">
      <c r="C5451" s="13" t="n">
        <v>80</v>
      </c>
      <c r="D5451" s="98">
        <f>Retailers!I462</f>
        <v/>
      </c>
      <c r="E5451" s="98">
        <f>Retailers!J462</f>
        <v/>
      </c>
      <c r="F5451" s="98">
        <f>Retailers!K462</f>
        <v/>
      </c>
    </row>
    <row r="5452">
      <c r="C5452" s="13" t="n">
        <v>81</v>
      </c>
      <c r="D5452" s="98">
        <f>Retailers!I463</f>
        <v/>
      </c>
      <c r="E5452" s="98">
        <f>Retailers!J463</f>
        <v/>
      </c>
      <c r="F5452" s="98">
        <f>Retailers!K463</f>
        <v/>
      </c>
    </row>
    <row r="5453">
      <c r="C5453" s="13" t="n">
        <v>82</v>
      </c>
      <c r="D5453" s="98">
        <f>Retailers!I464</f>
        <v/>
      </c>
      <c r="E5453" s="98">
        <f>Retailers!J464</f>
        <v/>
      </c>
      <c r="F5453" s="98">
        <f>Retailers!K464</f>
        <v/>
      </c>
    </row>
    <row r="5454">
      <c r="C5454" s="13" t="n">
        <v>83</v>
      </c>
      <c r="D5454" s="98">
        <f>Retailers!I465</f>
        <v/>
      </c>
      <c r="E5454" s="98">
        <f>Retailers!J465</f>
        <v/>
      </c>
      <c r="F5454" s="98">
        <f>Retailers!K465</f>
        <v/>
      </c>
    </row>
    <row r="5455">
      <c r="C5455" s="13" t="n">
        <v>84</v>
      </c>
      <c r="D5455" s="98">
        <f>Retailers!I466</f>
        <v/>
      </c>
      <c r="E5455" s="98">
        <f>Retailers!J466</f>
        <v/>
      </c>
      <c r="F5455" s="98">
        <f>Retailers!K466</f>
        <v/>
      </c>
    </row>
    <row r="5456">
      <c r="C5456" s="13" t="n">
        <v>85</v>
      </c>
      <c r="D5456" s="98">
        <f>Retailers!I467</f>
        <v/>
      </c>
      <c r="E5456" s="98">
        <f>Retailers!J467</f>
        <v/>
      </c>
      <c r="F5456" s="98">
        <f>Retailers!K467</f>
        <v/>
      </c>
    </row>
    <row r="5457">
      <c r="C5457" s="13" t="n">
        <v>86</v>
      </c>
      <c r="D5457" s="98">
        <f>Retailers!I468</f>
        <v/>
      </c>
      <c r="E5457" s="98">
        <f>Retailers!J468</f>
        <v/>
      </c>
      <c r="F5457" s="98">
        <f>Retailers!K468</f>
        <v/>
      </c>
    </row>
    <row r="5458">
      <c r="C5458" s="13" t="n">
        <v>87</v>
      </c>
      <c r="D5458" s="98">
        <f>Retailers!I469</f>
        <v/>
      </c>
      <c r="E5458" s="98">
        <f>Retailers!J469</f>
        <v/>
      </c>
      <c r="F5458" s="98">
        <f>Retailers!K469</f>
        <v/>
      </c>
    </row>
    <row r="5459">
      <c r="C5459" s="13" t="n">
        <v>88</v>
      </c>
      <c r="D5459" s="98">
        <f>Retailers!I470</f>
        <v/>
      </c>
      <c r="E5459" s="98">
        <f>Retailers!J470</f>
        <v/>
      </c>
      <c r="F5459" s="98">
        <f>Retailers!K470</f>
        <v/>
      </c>
    </row>
    <row r="5460">
      <c r="C5460" s="13" t="n">
        <v>89</v>
      </c>
      <c r="D5460" s="98">
        <f>Retailers!I471</f>
        <v/>
      </c>
      <c r="E5460" s="98">
        <f>Retailers!J471</f>
        <v/>
      </c>
      <c r="F5460" s="98">
        <f>Retailers!K471</f>
        <v/>
      </c>
    </row>
    <row r="5461">
      <c r="C5461" s="13" t="n">
        <v>90</v>
      </c>
      <c r="D5461" s="98">
        <f>Retailers!I472</f>
        <v/>
      </c>
      <c r="E5461" s="98">
        <f>Retailers!J472</f>
        <v/>
      </c>
      <c r="F5461" s="98">
        <f>Retailers!K472</f>
        <v/>
      </c>
    </row>
    <row r="5462">
      <c r="C5462" s="13" t="n">
        <v>91</v>
      </c>
      <c r="D5462" s="98">
        <f>Retailers!I473</f>
        <v/>
      </c>
      <c r="E5462" s="98">
        <f>Retailers!J473</f>
        <v/>
      </c>
      <c r="F5462" s="98">
        <f>Retailers!K473</f>
        <v/>
      </c>
    </row>
    <row r="5463">
      <c r="C5463" s="13" t="n">
        <v>92</v>
      </c>
      <c r="D5463" s="98">
        <f>Retailers!I474</f>
        <v/>
      </c>
      <c r="E5463" s="98">
        <f>Retailers!J474</f>
        <v/>
      </c>
      <c r="F5463" s="98">
        <f>Retailers!K474</f>
        <v/>
      </c>
    </row>
    <row r="5464">
      <c r="C5464" s="13" t="n">
        <v>93</v>
      </c>
      <c r="D5464" s="98">
        <f>Retailers!I475</f>
        <v/>
      </c>
      <c r="E5464" s="98">
        <f>Retailers!J475</f>
        <v/>
      </c>
      <c r="F5464" s="98">
        <f>Retailers!K475</f>
        <v/>
      </c>
      <c r="I5464" s="18" t="n"/>
      <c r="K5464" s="48" t="n"/>
    </row>
    <row r="5465">
      <c r="C5465" s="13" t="n">
        <v>94</v>
      </c>
      <c r="D5465" s="98">
        <f>Retailers!I476</f>
        <v/>
      </c>
      <c r="E5465" s="98">
        <f>Retailers!J476</f>
        <v/>
      </c>
      <c r="F5465" s="98">
        <f>Retailers!K476</f>
        <v/>
      </c>
      <c r="I5465" s="18" t="n"/>
      <c r="J5465" s="18" t="n"/>
      <c r="K5465" s="18" t="n"/>
    </row>
    <row r="5466">
      <c r="C5466" s="13" t="n">
        <v>95</v>
      </c>
      <c r="D5466" s="98">
        <f>Retailers!I477</f>
        <v/>
      </c>
      <c r="E5466" s="98">
        <f>Retailers!J477</f>
        <v/>
      </c>
      <c r="F5466" s="98">
        <f>Retailers!K477</f>
        <v/>
      </c>
      <c r="I5466" s="18" t="n"/>
      <c r="J5466" s="18" t="n"/>
      <c r="K5466" s="18" t="n"/>
    </row>
    <row r="5467">
      <c r="C5467" s="13" t="n">
        <v>96</v>
      </c>
      <c r="D5467" s="98">
        <f>Retailers!I478</f>
        <v/>
      </c>
      <c r="E5467" s="98">
        <f>Retailers!J478</f>
        <v/>
      </c>
      <c r="F5467" s="98">
        <f>Retailers!K478</f>
        <v/>
      </c>
      <c r="I5467" s="18" t="n"/>
    </row>
    <row r="5468">
      <c r="C5468" s="13" t="n">
        <v>97</v>
      </c>
      <c r="D5468" s="98">
        <f>Retailers!I479</f>
        <v/>
      </c>
      <c r="E5468" s="98">
        <f>Retailers!J479</f>
        <v/>
      </c>
      <c r="F5468" s="98">
        <f>Retailers!K479</f>
        <v/>
      </c>
      <c r="I5468" s="18" t="n"/>
    </row>
    <row r="5469">
      <c r="C5469" s="13" t="n">
        <v>98</v>
      </c>
      <c r="D5469" s="98">
        <f>Retailers!I480</f>
        <v/>
      </c>
      <c r="E5469" s="98">
        <f>Retailers!J480</f>
        <v/>
      </c>
      <c r="F5469" s="98">
        <f>Retailers!K480</f>
        <v/>
      </c>
      <c r="I5469" s="18" t="n"/>
    </row>
    <row r="5470">
      <c r="C5470" s="13" t="n">
        <v>99</v>
      </c>
      <c r="D5470" s="98">
        <f>Retailers!I481</f>
        <v/>
      </c>
      <c r="E5470" s="98">
        <f>Retailers!J481</f>
        <v/>
      </c>
      <c r="F5470" s="98">
        <f>Retailers!K481</f>
        <v/>
      </c>
      <c r="I5470" s="18" t="n"/>
      <c r="J5470" s="18" t="n"/>
      <c r="K5470" s="18" t="n"/>
    </row>
    <row r="5471">
      <c r="C5471" s="13" t="n">
        <v>100</v>
      </c>
      <c r="D5471" s="98">
        <f>Retailers!I482</f>
        <v/>
      </c>
      <c r="E5471" s="98">
        <f>Retailers!J482</f>
        <v/>
      </c>
      <c r="F5471" s="98">
        <f>Retailers!K482</f>
        <v/>
      </c>
      <c r="I5471" s="18" t="n"/>
      <c r="J5471" s="18" t="n"/>
      <c r="K5471" s="18" t="n"/>
    </row>
    <row r="5472">
      <c r="C5472" s="13" t="n">
        <v>101</v>
      </c>
      <c r="D5472" s="98">
        <f>Retailers!I483</f>
        <v/>
      </c>
      <c r="E5472" s="98">
        <f>Retailers!J483</f>
        <v/>
      </c>
      <c r="F5472" s="98">
        <f>Retailers!K483</f>
        <v/>
      </c>
      <c r="I5472" s="18" t="n"/>
    </row>
    <row r="5473">
      <c r="C5473" s="13" t="n">
        <v>102</v>
      </c>
      <c r="D5473" s="98">
        <f>Retailers!I484</f>
        <v/>
      </c>
      <c r="E5473" s="98">
        <f>Retailers!J484</f>
        <v/>
      </c>
      <c r="F5473" s="98">
        <f>Retailers!K484</f>
        <v/>
      </c>
      <c r="I5473" s="18" t="n"/>
    </row>
    <row r="5474">
      <c r="C5474" s="13" t="n">
        <v>103</v>
      </c>
      <c r="D5474" s="98">
        <f>Retailers!I485</f>
        <v/>
      </c>
      <c r="E5474" s="98">
        <f>Retailers!J485</f>
        <v/>
      </c>
      <c r="F5474" s="98">
        <f>Retailers!K485</f>
        <v/>
      </c>
      <c r="I5474" s="18" t="n"/>
    </row>
    <row r="5475">
      <c r="C5475" s="13" t="n">
        <v>104</v>
      </c>
      <c r="D5475" s="98">
        <f>Retailers!I486</f>
        <v/>
      </c>
      <c r="E5475" s="98">
        <f>Retailers!J486</f>
        <v/>
      </c>
      <c r="F5475" s="98">
        <f>Retailers!K486</f>
        <v/>
      </c>
      <c r="I5475" s="18" t="n"/>
      <c r="K5475" s="98" t="n"/>
    </row>
    <row r="5476">
      <c r="C5476" s="13" t="n">
        <v>105</v>
      </c>
      <c r="D5476" s="98">
        <f>Retailers!I487</f>
        <v/>
      </c>
      <c r="E5476" s="98">
        <f>Retailers!J487</f>
        <v/>
      </c>
      <c r="F5476" s="98">
        <f>Retailers!K487</f>
        <v/>
      </c>
      <c r="I5476" s="18" t="n"/>
      <c r="J5476" s="18" t="n"/>
      <c r="K5476" s="18" t="n"/>
    </row>
    <row r="5477">
      <c r="C5477" s="13" t="n">
        <v>106</v>
      </c>
      <c r="D5477" s="98">
        <f>Retailers!I488</f>
        <v/>
      </c>
      <c r="E5477" s="98">
        <f>Retailers!J488</f>
        <v/>
      </c>
      <c r="F5477" s="98">
        <f>Retailers!K488</f>
        <v/>
      </c>
      <c r="I5477" s="18" t="n"/>
      <c r="J5477" s="18" t="n"/>
      <c r="K5477" s="18" t="n"/>
    </row>
    <row r="5478">
      <c r="C5478" s="13" t="n">
        <v>107</v>
      </c>
      <c r="D5478" s="98">
        <f>Retailers!I489</f>
        <v/>
      </c>
      <c r="E5478" s="98">
        <f>Retailers!J489</f>
        <v/>
      </c>
      <c r="F5478" s="98">
        <f>Retailers!K489</f>
        <v/>
      </c>
    </row>
    <row r="5479">
      <c r="C5479" s="13" t="n">
        <v>108</v>
      </c>
      <c r="D5479" s="98">
        <f>Retailers!I490</f>
        <v/>
      </c>
      <c r="E5479" s="98">
        <f>Retailers!J490</f>
        <v/>
      </c>
      <c r="F5479" s="98">
        <f>Retailers!K490</f>
        <v/>
      </c>
    </row>
    <row r="5480">
      <c r="C5480" s="13" t="n">
        <v>109</v>
      </c>
      <c r="D5480" s="98">
        <f>Retailers!I491</f>
        <v/>
      </c>
      <c r="E5480" s="98">
        <f>Retailers!J491</f>
        <v/>
      </c>
      <c r="F5480" s="98">
        <f>Retailers!K491</f>
        <v/>
      </c>
    </row>
    <row r="5481">
      <c r="C5481" s="13" t="n">
        <v>110</v>
      </c>
      <c r="D5481" s="98">
        <f>Retailers!I492</f>
        <v/>
      </c>
      <c r="E5481" s="98">
        <f>Retailers!J492</f>
        <v/>
      </c>
      <c r="F5481" s="98">
        <f>Retailers!K492</f>
        <v/>
      </c>
    </row>
    <row r="5482">
      <c r="C5482" s="13" t="n">
        <v>111</v>
      </c>
      <c r="D5482" s="98">
        <f>Retailers!I493</f>
        <v/>
      </c>
      <c r="E5482" s="98">
        <f>Retailers!J493</f>
        <v/>
      </c>
      <c r="F5482" s="98">
        <f>Retailers!K493</f>
        <v/>
      </c>
    </row>
    <row r="5483">
      <c r="C5483" s="13" t="n">
        <v>112</v>
      </c>
      <c r="D5483" s="98">
        <f>Retailers!I494</f>
        <v/>
      </c>
      <c r="E5483" s="98">
        <f>Retailers!J494</f>
        <v/>
      </c>
      <c r="F5483" s="98">
        <f>Retailers!K494</f>
        <v/>
      </c>
    </row>
    <row r="5484">
      <c r="C5484" s="13" t="n">
        <v>113</v>
      </c>
      <c r="D5484" s="98">
        <f>Retailers!I495</f>
        <v/>
      </c>
      <c r="E5484" s="98">
        <f>Retailers!J495</f>
        <v/>
      </c>
      <c r="F5484" s="98">
        <f>Retailers!K495</f>
        <v/>
      </c>
    </row>
    <row r="5485">
      <c r="C5485" s="13" t="n">
        <v>114</v>
      </c>
      <c r="D5485" s="98">
        <f>Retailers!I496</f>
        <v/>
      </c>
      <c r="E5485" s="98">
        <f>Retailers!J496</f>
        <v/>
      </c>
      <c r="F5485" s="98">
        <f>Retailers!K496</f>
        <v/>
      </c>
    </row>
    <row r="5486">
      <c r="C5486" s="13" t="n">
        <v>115</v>
      </c>
      <c r="D5486" s="98">
        <f>Retailers!I497</f>
        <v/>
      </c>
      <c r="E5486" s="98">
        <f>Retailers!J497</f>
        <v/>
      </c>
      <c r="F5486" s="98">
        <f>Retailers!K497</f>
        <v/>
      </c>
    </row>
    <row r="5487">
      <c r="C5487" s="13" t="n">
        <v>116</v>
      </c>
      <c r="D5487" s="98">
        <f>Retailers!I498</f>
        <v/>
      </c>
      <c r="E5487" s="98">
        <f>Retailers!J498</f>
        <v/>
      </c>
      <c r="F5487" s="98">
        <f>Retailers!K498</f>
        <v/>
      </c>
    </row>
    <row r="5488">
      <c r="C5488" s="13" t="n">
        <v>117</v>
      </c>
      <c r="D5488" s="98">
        <f>Retailers!I499</f>
        <v/>
      </c>
      <c r="E5488" s="98">
        <f>Retailers!J499</f>
        <v/>
      </c>
      <c r="F5488" s="98">
        <f>Retailers!K499</f>
        <v/>
      </c>
    </row>
    <row r="5489">
      <c r="C5489" s="13" t="n">
        <v>118</v>
      </c>
      <c r="D5489" s="98">
        <f>Retailers!I500</f>
        <v/>
      </c>
      <c r="E5489" s="98">
        <f>Retailers!J500</f>
        <v/>
      </c>
      <c r="F5489" s="98">
        <f>Retailers!K500</f>
        <v/>
      </c>
    </row>
    <row r="5490">
      <c r="C5490" s="13" t="n">
        <v>119</v>
      </c>
      <c r="D5490" s="98">
        <f>Retailers!I501</f>
        <v/>
      </c>
      <c r="E5490" s="98">
        <f>Retailers!J501</f>
        <v/>
      </c>
      <c r="F5490" s="98">
        <f>Retailers!K501</f>
        <v/>
      </c>
    </row>
    <row r="5491">
      <c r="C5491" s="13" t="n">
        <v>120</v>
      </c>
      <c r="D5491" s="98">
        <f>Retailers!I502</f>
        <v/>
      </c>
      <c r="E5491" s="98">
        <f>Retailers!J502</f>
        <v/>
      </c>
      <c r="F5491" s="98">
        <f>Retailers!K502</f>
        <v/>
      </c>
    </row>
    <row r="5492">
      <c r="C5492" s="13" t="n">
        <v>121</v>
      </c>
      <c r="D5492" s="98">
        <f>Retailers!I503</f>
        <v/>
      </c>
      <c r="E5492" s="98">
        <f>Retailers!J503</f>
        <v/>
      </c>
      <c r="F5492" s="98">
        <f>Retailers!K503</f>
        <v/>
      </c>
    </row>
    <row r="5493">
      <c r="C5493" s="13" t="n">
        <v>122</v>
      </c>
      <c r="D5493" s="98">
        <f>Retailers!I504</f>
        <v/>
      </c>
      <c r="E5493" s="98">
        <f>Retailers!J504</f>
        <v/>
      </c>
      <c r="F5493" s="98">
        <f>Retailers!K504</f>
        <v/>
      </c>
    </row>
    <row r="5494">
      <c r="C5494" s="13" t="n">
        <v>123</v>
      </c>
      <c r="D5494" s="98">
        <f>Retailers!I505</f>
        <v/>
      </c>
      <c r="E5494" s="98">
        <f>Retailers!J505</f>
        <v/>
      </c>
      <c r="F5494" s="98">
        <f>Retailers!K505</f>
        <v/>
      </c>
    </row>
    <row r="5495">
      <c r="C5495" s="13" t="n">
        <v>124</v>
      </c>
      <c r="D5495" s="98">
        <f>Retailers!I506</f>
        <v/>
      </c>
      <c r="E5495" s="98">
        <f>Retailers!J506</f>
        <v/>
      </c>
      <c r="F5495" s="98">
        <f>Retailers!K506</f>
        <v/>
      </c>
    </row>
    <row r="5496">
      <c r="C5496" s="13" t="n">
        <v>125</v>
      </c>
      <c r="D5496" s="98">
        <f>Retailers!I507</f>
        <v/>
      </c>
      <c r="E5496" s="98">
        <f>Retailers!J507</f>
        <v/>
      </c>
      <c r="F5496" s="98">
        <f>Retailers!K507</f>
        <v/>
      </c>
    </row>
    <row r="5497">
      <c r="C5497" s="13" t="n">
        <v>126</v>
      </c>
      <c r="D5497" s="98">
        <f>Retailers!I508</f>
        <v/>
      </c>
      <c r="E5497" s="98">
        <f>Retailers!J508</f>
        <v/>
      </c>
      <c r="F5497" s="98">
        <f>Retailers!K508</f>
        <v/>
      </c>
    </row>
    <row r="5498">
      <c r="C5498" s="13" t="n">
        <v>127</v>
      </c>
      <c r="D5498" s="98">
        <f>Retailers!I509</f>
        <v/>
      </c>
      <c r="E5498" s="98">
        <f>Retailers!J509</f>
        <v/>
      </c>
      <c r="F5498" s="98">
        <f>Retailers!K509</f>
        <v/>
      </c>
    </row>
    <row r="5499">
      <c r="C5499" s="13" t="n">
        <v>128</v>
      </c>
      <c r="D5499" s="98">
        <f>Retailers!I510</f>
        <v/>
      </c>
      <c r="E5499" s="98">
        <f>Retailers!J510</f>
        <v/>
      </c>
      <c r="F5499" s="98">
        <f>Retailers!K510</f>
        <v/>
      </c>
    </row>
    <row r="5500">
      <c r="C5500" s="13" t="n">
        <v>129</v>
      </c>
      <c r="D5500" s="98">
        <f>Retailers!I511</f>
        <v/>
      </c>
      <c r="E5500" s="98">
        <f>Retailers!J511</f>
        <v/>
      </c>
      <c r="F5500" s="98">
        <f>Retailers!K511</f>
        <v/>
      </c>
    </row>
    <row r="5501">
      <c r="C5501" s="13" t="n">
        <v>130</v>
      </c>
      <c r="D5501" s="98">
        <f>Retailers!I512</f>
        <v/>
      </c>
      <c r="E5501" s="98">
        <f>Retailers!J512</f>
        <v/>
      </c>
      <c r="F5501" s="98">
        <f>Retailers!K512</f>
        <v/>
      </c>
    </row>
    <row r="5502">
      <c r="C5502" s="13" t="n">
        <v>131</v>
      </c>
      <c r="D5502" s="98">
        <f>Retailers!I513</f>
        <v/>
      </c>
      <c r="E5502" s="98">
        <f>Retailers!J513</f>
        <v/>
      </c>
      <c r="F5502" s="98">
        <f>Retailers!K513</f>
        <v/>
      </c>
    </row>
    <row r="5503">
      <c r="C5503" s="13" t="n">
        <v>132</v>
      </c>
      <c r="D5503" s="98">
        <f>Retailers!I514</f>
        <v/>
      </c>
      <c r="E5503" s="98">
        <f>Retailers!J514</f>
        <v/>
      </c>
      <c r="F5503" s="98">
        <f>Retailers!K514</f>
        <v/>
      </c>
    </row>
    <row r="5504">
      <c r="C5504" s="13" t="n">
        <v>133</v>
      </c>
      <c r="D5504" s="98">
        <f>Retailers!I515</f>
        <v/>
      </c>
      <c r="E5504" s="98">
        <f>Retailers!J515</f>
        <v/>
      </c>
      <c r="F5504" s="98">
        <f>Retailers!K515</f>
        <v/>
      </c>
    </row>
    <row r="5505">
      <c r="C5505" s="13" t="n">
        <v>134</v>
      </c>
      <c r="D5505" s="98">
        <f>Retailers!I516</f>
        <v/>
      </c>
      <c r="E5505" s="98">
        <f>Retailers!J516</f>
        <v/>
      </c>
      <c r="F5505" s="98">
        <f>Retailers!K516</f>
        <v/>
      </c>
    </row>
    <row r="5506">
      <c r="C5506" s="13" t="n">
        <v>135</v>
      </c>
      <c r="D5506" s="98">
        <f>Retailers!I517</f>
        <v/>
      </c>
      <c r="E5506" s="98">
        <f>Retailers!J517</f>
        <v/>
      </c>
      <c r="F5506" s="98">
        <f>Retailers!K517</f>
        <v/>
      </c>
    </row>
    <row r="5507">
      <c r="C5507" s="13" t="n">
        <v>136</v>
      </c>
      <c r="D5507" s="98">
        <f>Retailers!I518</f>
        <v/>
      </c>
      <c r="E5507" s="98">
        <f>Retailers!J518</f>
        <v/>
      </c>
      <c r="F5507" s="98">
        <f>Retailers!K518</f>
        <v/>
      </c>
    </row>
    <row r="5508">
      <c r="C5508" s="13" t="n">
        <v>137</v>
      </c>
      <c r="D5508" s="98">
        <f>Retailers!I519</f>
        <v/>
      </c>
      <c r="E5508" s="98">
        <f>Retailers!J519</f>
        <v/>
      </c>
      <c r="F5508" s="98">
        <f>Retailers!K519</f>
        <v/>
      </c>
    </row>
    <row r="5509">
      <c r="C5509" s="13" t="n">
        <v>138</v>
      </c>
      <c r="D5509" s="98">
        <f>Retailers!I520</f>
        <v/>
      </c>
      <c r="E5509" s="98">
        <f>Retailers!J520</f>
        <v/>
      </c>
      <c r="F5509" s="98">
        <f>Retailers!K520</f>
        <v/>
      </c>
    </row>
    <row r="5510">
      <c r="C5510" s="13" t="n">
        <v>139</v>
      </c>
      <c r="D5510" s="98">
        <f>Retailers!I521</f>
        <v/>
      </c>
      <c r="E5510" s="98">
        <f>Retailers!J521</f>
        <v/>
      </c>
      <c r="F5510" s="98">
        <f>Retailers!K521</f>
        <v/>
      </c>
    </row>
    <row r="5511">
      <c r="C5511" s="13" t="n">
        <v>140</v>
      </c>
      <c r="D5511" s="98">
        <f>Retailers!I522</f>
        <v/>
      </c>
      <c r="E5511" s="98">
        <f>Retailers!J522</f>
        <v/>
      </c>
      <c r="F5511" s="98">
        <f>Retailers!K522</f>
        <v/>
      </c>
    </row>
    <row r="5512">
      <c r="C5512" s="13" t="n">
        <v>141</v>
      </c>
      <c r="D5512" s="98">
        <f>Retailers!I523</f>
        <v/>
      </c>
      <c r="E5512" s="98">
        <f>Retailers!J523</f>
        <v/>
      </c>
      <c r="F5512" s="98">
        <f>Retailers!K523</f>
        <v/>
      </c>
    </row>
    <row r="5513">
      <c r="C5513" s="13" t="n">
        <v>142</v>
      </c>
      <c r="D5513" s="98">
        <f>Retailers!I524</f>
        <v/>
      </c>
      <c r="E5513" s="98">
        <f>Retailers!J524</f>
        <v/>
      </c>
      <c r="F5513" s="98">
        <f>Retailers!K524</f>
        <v/>
      </c>
    </row>
    <row r="5514">
      <c r="C5514" s="13" t="n">
        <v>143</v>
      </c>
      <c r="D5514" s="98">
        <f>Retailers!I525</f>
        <v/>
      </c>
      <c r="E5514" s="98">
        <f>Retailers!J525</f>
        <v/>
      </c>
      <c r="F5514" s="98">
        <f>Retailers!K525</f>
        <v/>
      </c>
    </row>
    <row r="5515">
      <c r="C5515" s="13" t="n">
        <v>144</v>
      </c>
      <c r="D5515" s="98">
        <f>Retailers!I526</f>
        <v/>
      </c>
      <c r="E5515" s="98">
        <f>Retailers!J526</f>
        <v/>
      </c>
      <c r="F5515" s="98">
        <f>Retailers!K526</f>
        <v/>
      </c>
    </row>
    <row r="5516">
      <c r="C5516" s="13" t="n">
        <v>145</v>
      </c>
      <c r="D5516" s="98">
        <f>Retailers!I527</f>
        <v/>
      </c>
      <c r="E5516" s="98">
        <f>Retailers!J527</f>
        <v/>
      </c>
      <c r="F5516" s="98">
        <f>Retailers!K527</f>
        <v/>
      </c>
    </row>
    <row r="5517">
      <c r="C5517" s="13" t="n">
        <v>146</v>
      </c>
      <c r="D5517" s="98">
        <f>Retailers!I528</f>
        <v/>
      </c>
      <c r="E5517" s="98">
        <f>Retailers!J528</f>
        <v/>
      </c>
      <c r="F5517" s="98">
        <f>Retailers!K528</f>
        <v/>
      </c>
    </row>
    <row r="5518">
      <c r="C5518" s="13" t="n">
        <v>147</v>
      </c>
      <c r="D5518" s="98">
        <f>Retailers!I529</f>
        <v/>
      </c>
      <c r="E5518" s="98">
        <f>Retailers!J529</f>
        <v/>
      </c>
      <c r="F5518" s="98">
        <f>Retailers!K529</f>
        <v/>
      </c>
    </row>
    <row r="5519">
      <c r="C5519" s="13" t="n">
        <v>148</v>
      </c>
      <c r="D5519" s="98">
        <f>Retailers!I530</f>
        <v/>
      </c>
      <c r="E5519" s="98">
        <f>Retailers!J530</f>
        <v/>
      </c>
      <c r="F5519" s="98">
        <f>Retailers!K530</f>
        <v/>
      </c>
    </row>
    <row r="5520">
      <c r="C5520" s="13" t="n">
        <v>149</v>
      </c>
      <c r="D5520" s="98">
        <f>Retailers!I531</f>
        <v/>
      </c>
      <c r="E5520" s="98">
        <f>Retailers!J531</f>
        <v/>
      </c>
      <c r="F5520" s="98">
        <f>Retailers!K531</f>
        <v/>
      </c>
    </row>
    <row r="5521">
      <c r="C5521" s="13" t="n">
        <v>150</v>
      </c>
      <c r="D5521" s="98">
        <f>Retailers!I532</f>
        <v/>
      </c>
      <c r="E5521" s="98">
        <f>Retailers!J532</f>
        <v/>
      </c>
      <c r="F5521" s="98">
        <f>Retailers!K532</f>
        <v/>
      </c>
    </row>
    <row r="5522">
      <c r="C5522" s="13" t="n">
        <v>151</v>
      </c>
      <c r="D5522" s="98">
        <f>Retailers!I533</f>
        <v/>
      </c>
      <c r="E5522" s="98">
        <f>Retailers!J533</f>
        <v/>
      </c>
      <c r="F5522" s="98">
        <f>Retailers!K533</f>
        <v/>
      </c>
    </row>
    <row r="5523">
      <c r="C5523" s="13" t="n">
        <v>152</v>
      </c>
      <c r="D5523" s="98">
        <f>Retailers!I534</f>
        <v/>
      </c>
      <c r="E5523" s="98">
        <f>Retailers!J534</f>
        <v/>
      </c>
      <c r="F5523" s="98">
        <f>Retailers!K534</f>
        <v/>
      </c>
    </row>
    <row r="5524">
      <c r="C5524" s="13" t="n">
        <v>153</v>
      </c>
      <c r="D5524" s="98">
        <f>Retailers!I535</f>
        <v/>
      </c>
      <c r="E5524" s="98">
        <f>Retailers!J535</f>
        <v/>
      </c>
      <c r="F5524" s="98">
        <f>Retailers!K535</f>
        <v/>
      </c>
    </row>
    <row r="5525">
      <c r="C5525" s="13" t="n">
        <v>154</v>
      </c>
      <c r="D5525" s="98">
        <f>Retailers!I536</f>
        <v/>
      </c>
      <c r="E5525" s="98">
        <f>Retailers!J536</f>
        <v/>
      </c>
      <c r="F5525" s="98">
        <f>Retailers!K536</f>
        <v/>
      </c>
    </row>
    <row r="5526">
      <c r="C5526" s="13" t="n">
        <v>155</v>
      </c>
      <c r="D5526" s="98">
        <f>Retailers!I537</f>
        <v/>
      </c>
      <c r="E5526" s="98">
        <f>Retailers!J537</f>
        <v/>
      </c>
      <c r="F5526" s="98">
        <f>Retailers!K537</f>
        <v/>
      </c>
    </row>
    <row r="5527">
      <c r="C5527" s="13" t="n">
        <v>156</v>
      </c>
      <c r="D5527" s="98">
        <f>Retailers!I538</f>
        <v/>
      </c>
      <c r="E5527" s="98">
        <f>Retailers!J538</f>
        <v/>
      </c>
      <c r="F5527" s="98">
        <f>Retailers!K538</f>
        <v/>
      </c>
    </row>
    <row r="5528">
      <c r="C5528" s="13" t="n">
        <v>157</v>
      </c>
      <c r="D5528" s="98">
        <f>Retailers!I539</f>
        <v/>
      </c>
      <c r="E5528" s="98">
        <f>Retailers!J539</f>
        <v/>
      </c>
      <c r="F5528" s="98">
        <f>Retailers!K539</f>
        <v/>
      </c>
    </row>
    <row r="5529">
      <c r="C5529" s="13" t="n">
        <v>158</v>
      </c>
      <c r="D5529" s="98">
        <f>Retailers!I540</f>
        <v/>
      </c>
      <c r="E5529" s="98">
        <f>Retailers!J540</f>
        <v/>
      </c>
      <c r="F5529" s="98">
        <f>Retailers!K540</f>
        <v/>
      </c>
    </row>
    <row r="5530">
      <c r="C5530" s="13" t="n">
        <v>159</v>
      </c>
      <c r="D5530" s="98">
        <f>Retailers!I541</f>
        <v/>
      </c>
      <c r="E5530" s="98">
        <f>Retailers!J541</f>
        <v/>
      </c>
      <c r="F5530" s="98">
        <f>Retailers!K541</f>
        <v/>
      </c>
    </row>
    <row r="5531">
      <c r="C5531" s="13" t="n">
        <v>160</v>
      </c>
      <c r="D5531" s="98">
        <f>Retailers!I542</f>
        <v/>
      </c>
      <c r="E5531" s="98">
        <f>Retailers!J542</f>
        <v/>
      </c>
      <c r="F5531" s="98">
        <f>Retailers!K542</f>
        <v/>
      </c>
    </row>
    <row r="5532">
      <c r="C5532" s="13" t="n">
        <v>161</v>
      </c>
      <c r="D5532" s="98">
        <f>Retailers!I543</f>
        <v/>
      </c>
      <c r="E5532" s="98">
        <f>Retailers!J543</f>
        <v/>
      </c>
      <c r="F5532" s="98">
        <f>Retailers!K543</f>
        <v/>
      </c>
    </row>
    <row r="5533">
      <c r="C5533" s="13" t="n">
        <v>162</v>
      </c>
      <c r="D5533" s="98">
        <f>Retailers!I544</f>
        <v/>
      </c>
      <c r="E5533" s="98">
        <f>Retailers!J544</f>
        <v/>
      </c>
      <c r="F5533" s="98">
        <f>Retailers!K544</f>
        <v/>
      </c>
    </row>
    <row r="5534">
      <c r="C5534" s="13" t="n">
        <v>163</v>
      </c>
      <c r="D5534" s="98">
        <f>Retailers!I545</f>
        <v/>
      </c>
      <c r="E5534" s="98">
        <f>Retailers!J545</f>
        <v/>
      </c>
      <c r="F5534" s="98">
        <f>Retailers!K545</f>
        <v/>
      </c>
    </row>
    <row r="5535">
      <c r="C5535" s="13" t="n">
        <v>164</v>
      </c>
      <c r="D5535" s="98">
        <f>Retailers!I546</f>
        <v/>
      </c>
      <c r="E5535" s="98">
        <f>Retailers!J546</f>
        <v/>
      </c>
      <c r="F5535" s="98">
        <f>Retailers!K546</f>
        <v/>
      </c>
    </row>
    <row r="5536">
      <c r="C5536" s="13" t="n">
        <v>165</v>
      </c>
      <c r="D5536" s="98">
        <f>Retailers!I547</f>
        <v/>
      </c>
      <c r="E5536" s="98">
        <f>Retailers!J547</f>
        <v/>
      </c>
      <c r="F5536" s="98">
        <f>Retailers!K547</f>
        <v/>
      </c>
    </row>
    <row r="5537">
      <c r="C5537" s="13" t="n">
        <v>166</v>
      </c>
      <c r="D5537" s="98">
        <f>Retailers!I548</f>
        <v/>
      </c>
      <c r="E5537" s="98">
        <f>Retailers!J548</f>
        <v/>
      </c>
      <c r="F5537" s="98">
        <f>Retailers!K548</f>
        <v/>
      </c>
    </row>
    <row r="5538">
      <c r="C5538" s="13" t="n">
        <v>167</v>
      </c>
      <c r="D5538" s="98">
        <f>Retailers!I549</f>
        <v/>
      </c>
      <c r="E5538" s="98">
        <f>Retailers!J549</f>
        <v/>
      </c>
      <c r="F5538" s="98">
        <f>Retailers!K549</f>
        <v/>
      </c>
    </row>
    <row r="5539">
      <c r="C5539" s="13" t="n">
        <v>168</v>
      </c>
      <c r="D5539" s="98">
        <f>Retailers!I550</f>
        <v/>
      </c>
      <c r="E5539" s="98">
        <f>Retailers!J550</f>
        <v/>
      </c>
      <c r="F5539" s="98">
        <f>Retailers!K550</f>
        <v/>
      </c>
    </row>
    <row r="5540">
      <c r="C5540" s="13" t="n">
        <v>169</v>
      </c>
      <c r="D5540" s="98">
        <f>Retailers!I551</f>
        <v/>
      </c>
      <c r="E5540" s="98">
        <f>Retailers!J551</f>
        <v/>
      </c>
      <c r="F5540" s="98">
        <f>Retailers!K551</f>
        <v/>
      </c>
    </row>
    <row r="5541">
      <c r="C5541" s="13" t="n">
        <v>170</v>
      </c>
      <c r="D5541" s="98">
        <f>Retailers!I552</f>
        <v/>
      </c>
      <c r="E5541" s="98">
        <f>Retailers!J552</f>
        <v/>
      </c>
      <c r="F5541" s="98">
        <f>Retailers!K552</f>
        <v/>
      </c>
    </row>
    <row r="5542">
      <c r="C5542" s="13" t="n">
        <v>171</v>
      </c>
      <c r="D5542" s="98">
        <f>Retailers!I553</f>
        <v/>
      </c>
      <c r="E5542" s="98">
        <f>Retailers!J553</f>
        <v/>
      </c>
      <c r="F5542" s="98">
        <f>Retailers!K553</f>
        <v/>
      </c>
    </row>
    <row r="5543">
      <c r="C5543" s="13" t="n">
        <v>172</v>
      </c>
      <c r="D5543" s="98">
        <f>Retailers!I554</f>
        <v/>
      </c>
      <c r="E5543" s="98">
        <f>Retailers!J554</f>
        <v/>
      </c>
      <c r="F5543" s="98">
        <f>Retailers!K554</f>
        <v/>
      </c>
    </row>
    <row r="5544">
      <c r="C5544" s="13" t="n">
        <v>173</v>
      </c>
      <c r="D5544" s="98">
        <f>Retailers!I555</f>
        <v/>
      </c>
      <c r="E5544" s="98">
        <f>Retailers!J555</f>
        <v/>
      </c>
      <c r="F5544" s="98">
        <f>Retailers!K555</f>
        <v/>
      </c>
    </row>
    <row r="5545">
      <c r="C5545" s="13" t="n">
        <v>174</v>
      </c>
      <c r="D5545" s="98">
        <f>Retailers!I556</f>
        <v/>
      </c>
      <c r="E5545" s="98">
        <f>Retailers!J556</f>
        <v/>
      </c>
      <c r="F5545" s="98">
        <f>Retailers!K556</f>
        <v/>
      </c>
    </row>
    <row r="5546">
      <c r="C5546" s="13" t="n">
        <v>175</v>
      </c>
      <c r="D5546" s="98">
        <f>Retailers!I557</f>
        <v/>
      </c>
      <c r="E5546" s="98">
        <f>Retailers!J557</f>
        <v/>
      </c>
      <c r="F5546" s="98">
        <f>Retailers!K557</f>
        <v/>
      </c>
    </row>
    <row r="5547">
      <c r="C5547" s="13" t="n">
        <v>176</v>
      </c>
      <c r="D5547" s="98">
        <f>Retailers!I558</f>
        <v/>
      </c>
      <c r="E5547" s="98">
        <f>Retailers!J558</f>
        <v/>
      </c>
      <c r="F5547" s="98">
        <f>Retailers!K558</f>
        <v/>
      </c>
    </row>
    <row r="5548">
      <c r="C5548" s="13" t="n">
        <v>177</v>
      </c>
      <c r="D5548" s="98">
        <f>Retailers!I559</f>
        <v/>
      </c>
      <c r="E5548" s="98">
        <f>Retailers!J559</f>
        <v/>
      </c>
      <c r="F5548" s="98">
        <f>Retailers!K559</f>
        <v/>
      </c>
    </row>
    <row r="5549">
      <c r="C5549" s="13" t="n">
        <v>178</v>
      </c>
      <c r="D5549" s="98">
        <f>Retailers!I560</f>
        <v/>
      </c>
      <c r="E5549" s="98">
        <f>Retailers!J560</f>
        <v/>
      </c>
      <c r="F5549" s="98">
        <f>Retailers!K560</f>
        <v/>
      </c>
    </row>
    <row r="5550">
      <c r="C5550" s="13" t="n">
        <v>179</v>
      </c>
      <c r="D5550" s="98">
        <f>Retailers!I561</f>
        <v/>
      </c>
      <c r="E5550" s="98">
        <f>Retailers!J561</f>
        <v/>
      </c>
      <c r="F5550" s="98">
        <f>Retailers!K561</f>
        <v/>
      </c>
    </row>
    <row r="5551">
      <c r="C5551" s="13" t="n">
        <v>180</v>
      </c>
      <c r="D5551" s="98">
        <f>Retailers!I562</f>
        <v/>
      </c>
      <c r="E5551" s="98">
        <f>Retailers!J562</f>
        <v/>
      </c>
      <c r="F5551" s="98">
        <f>Retailers!K562</f>
        <v/>
      </c>
    </row>
    <row r="5552">
      <c r="C5552" s="13" t="n">
        <v>181</v>
      </c>
      <c r="D5552" s="98">
        <f>Retailers!I563</f>
        <v/>
      </c>
      <c r="E5552" s="98">
        <f>Retailers!J563</f>
        <v/>
      </c>
      <c r="F5552" s="98">
        <f>Retailers!K563</f>
        <v/>
      </c>
    </row>
    <row r="5553">
      <c r="C5553" s="13" t="n">
        <v>182</v>
      </c>
      <c r="D5553" s="98">
        <f>Retailers!I564</f>
        <v/>
      </c>
      <c r="E5553" s="98">
        <f>Retailers!J564</f>
        <v/>
      </c>
      <c r="F5553" s="98">
        <f>Retailers!K564</f>
        <v/>
      </c>
    </row>
    <row r="5554">
      <c r="C5554" s="13" t="n">
        <v>183</v>
      </c>
      <c r="D5554" s="98">
        <f>Retailers!I565</f>
        <v/>
      </c>
      <c r="E5554" s="98">
        <f>Retailers!J565</f>
        <v/>
      </c>
      <c r="F5554" s="98">
        <f>Retailers!K565</f>
        <v/>
      </c>
    </row>
    <row r="5555">
      <c r="C5555" s="13" t="n">
        <v>184</v>
      </c>
      <c r="D5555" s="98">
        <f>Retailers!I566</f>
        <v/>
      </c>
      <c r="E5555" s="98">
        <f>Retailers!J566</f>
        <v/>
      </c>
      <c r="F5555" s="98">
        <f>Retailers!K566</f>
        <v/>
      </c>
    </row>
    <row r="5556">
      <c r="C5556" s="13" t="n">
        <v>185</v>
      </c>
      <c r="D5556" s="98">
        <f>Retailers!I567</f>
        <v/>
      </c>
      <c r="E5556" s="98">
        <f>Retailers!J567</f>
        <v/>
      </c>
      <c r="F5556" s="98">
        <f>Retailers!K567</f>
        <v/>
      </c>
    </row>
    <row r="5557">
      <c r="C5557" s="13" t="n">
        <v>186</v>
      </c>
      <c r="D5557" s="98">
        <f>Retailers!I568</f>
        <v/>
      </c>
      <c r="E5557" s="98">
        <f>Retailers!J568</f>
        <v/>
      </c>
      <c r="F5557" s="98">
        <f>Retailers!K568</f>
        <v/>
      </c>
    </row>
    <row r="5558">
      <c r="C5558" s="13" t="n">
        <v>187</v>
      </c>
      <c r="D5558" s="98">
        <f>Retailers!I569</f>
        <v/>
      </c>
      <c r="E5558" s="98">
        <f>Retailers!J569</f>
        <v/>
      </c>
      <c r="F5558" s="98">
        <f>Retailers!K569</f>
        <v/>
      </c>
    </row>
    <row r="5559">
      <c r="C5559" s="13" t="n">
        <v>188</v>
      </c>
      <c r="D5559" s="98">
        <f>Retailers!I570</f>
        <v/>
      </c>
      <c r="E5559" s="98">
        <f>Retailers!J570</f>
        <v/>
      </c>
      <c r="F5559" s="98">
        <f>Retailers!K570</f>
        <v/>
      </c>
    </row>
    <row r="5560">
      <c r="C5560" s="13" t="n">
        <v>189</v>
      </c>
      <c r="D5560" s="98">
        <f>Retailers!I571</f>
        <v/>
      </c>
      <c r="E5560" s="98">
        <f>Retailers!J571</f>
        <v/>
      </c>
      <c r="F5560" s="98">
        <f>Retailers!K571</f>
        <v/>
      </c>
    </row>
    <row r="5561">
      <c r="C5561" s="13" t="n">
        <v>190</v>
      </c>
      <c r="D5561" s="98">
        <f>Retailers!I572</f>
        <v/>
      </c>
      <c r="E5561" s="98">
        <f>Retailers!J572</f>
        <v/>
      </c>
      <c r="F5561" s="98">
        <f>Retailers!K572</f>
        <v/>
      </c>
    </row>
    <row r="5562">
      <c r="C5562" s="13" t="n">
        <v>191</v>
      </c>
      <c r="D5562" s="98">
        <f>Retailers!I573</f>
        <v/>
      </c>
      <c r="E5562" s="98">
        <f>Retailers!J573</f>
        <v/>
      </c>
      <c r="F5562" s="98">
        <f>Retailers!K573</f>
        <v/>
      </c>
    </row>
    <row r="5563">
      <c r="C5563" s="13" t="n">
        <v>192</v>
      </c>
      <c r="D5563" s="98">
        <f>Retailers!I574</f>
        <v/>
      </c>
      <c r="E5563" s="98">
        <f>Retailers!J574</f>
        <v/>
      </c>
      <c r="F5563" s="98">
        <f>Retailers!K574</f>
        <v/>
      </c>
    </row>
    <row r="5564">
      <c r="C5564" s="13" t="n">
        <v>193</v>
      </c>
      <c r="D5564" s="98">
        <f>Retailers!I575</f>
        <v/>
      </c>
      <c r="E5564" s="98">
        <f>Retailers!J575</f>
        <v/>
      </c>
      <c r="F5564" s="98">
        <f>Retailers!K575</f>
        <v/>
      </c>
    </row>
    <row r="5565">
      <c r="C5565" s="13" t="n">
        <v>194</v>
      </c>
      <c r="D5565" s="98">
        <f>Retailers!I576</f>
        <v/>
      </c>
      <c r="E5565" s="98">
        <f>Retailers!J576</f>
        <v/>
      </c>
      <c r="F5565" s="98">
        <f>Retailers!K576</f>
        <v/>
      </c>
    </row>
    <row r="5566">
      <c r="C5566" s="13" t="n">
        <v>195</v>
      </c>
      <c r="D5566" s="98">
        <f>Retailers!I577</f>
        <v/>
      </c>
      <c r="E5566" s="98">
        <f>Retailers!J577</f>
        <v/>
      </c>
      <c r="F5566" s="98">
        <f>Retailers!K577</f>
        <v/>
      </c>
    </row>
    <row r="5567">
      <c r="C5567" s="13" t="n">
        <v>196</v>
      </c>
      <c r="D5567" s="98">
        <f>Retailers!I578</f>
        <v/>
      </c>
      <c r="E5567" s="98">
        <f>Retailers!J578</f>
        <v/>
      </c>
      <c r="F5567" s="98">
        <f>Retailers!K578</f>
        <v/>
      </c>
    </row>
    <row r="5568">
      <c r="C5568" s="13" t="n">
        <v>197</v>
      </c>
      <c r="D5568" s="98">
        <f>Retailers!I579</f>
        <v/>
      </c>
      <c r="E5568" s="98">
        <f>Retailers!J579</f>
        <v/>
      </c>
      <c r="F5568" s="98">
        <f>Retailers!K579</f>
        <v/>
      </c>
    </row>
    <row r="5569">
      <c r="C5569" s="13" t="n">
        <v>198</v>
      </c>
      <c r="D5569" s="98">
        <f>Retailers!I580</f>
        <v/>
      </c>
      <c r="E5569" s="98">
        <f>Retailers!J580</f>
        <v/>
      </c>
      <c r="F5569" s="98">
        <f>Retailers!K580</f>
        <v/>
      </c>
    </row>
    <row r="5571">
      <c r="B5571" s="67" t="inlineStr">
        <is>
          <t>Results</t>
        </is>
      </c>
      <c r="C5571" s="71" t="inlineStr">
        <is>
          <t>vRadicandr</t>
        </is>
      </c>
      <c r="D5571" s="13" t="n">
        <v>22</v>
      </c>
      <c r="E5571" s="13" t="n">
        <v>23</v>
      </c>
      <c r="F5571" s="13" t="n">
        <v>24</v>
      </c>
      <c r="I5571" s="13" t="n">
        <v>22</v>
      </c>
      <c r="J5571" s="13" t="n">
        <v>23</v>
      </c>
      <c r="K5571" s="13" t="n">
        <v>24</v>
      </c>
    </row>
    <row r="5572">
      <c r="B5572" s="18" t="n"/>
      <c r="C5572" s="13" t="n">
        <v>9</v>
      </c>
      <c r="D5572" s="109" t="n">
        <v>4403.609740795568</v>
      </c>
      <c r="E5572" s="109" t="n">
        <v>4125.172578951344</v>
      </c>
      <c r="F5572" s="109" t="n">
        <v>0</v>
      </c>
      <c r="I5572" s="98">
        <f>D5572^0.5</f>
        <v/>
      </c>
      <c r="J5572" s="98">
        <f>E5572^0.5</f>
        <v/>
      </c>
      <c r="K5572" s="98">
        <f>F5572^0.5</f>
        <v/>
      </c>
    </row>
    <row r="5573">
      <c r="B5573" s="18" t="n"/>
      <c r="C5573" s="13" t="n">
        <v>10</v>
      </c>
      <c r="D5573" s="109" t="n">
        <v>0</v>
      </c>
      <c r="E5573" s="109" t="n">
        <v>0</v>
      </c>
      <c r="F5573" s="109" t="n">
        <v>3375.560506274924</v>
      </c>
      <c r="I5573" s="98">
        <f>D5573^0.5</f>
        <v/>
      </c>
      <c r="J5573" s="98">
        <f>E5573^0.5</f>
        <v/>
      </c>
      <c r="K5573" s="98">
        <f>F5573^0.5</f>
        <v/>
      </c>
    </row>
    <row r="5574">
      <c r="C5574" s="13" t="n">
        <v>11</v>
      </c>
      <c r="D5574" s="109" t="n">
        <v>0</v>
      </c>
      <c r="E5574" s="109" t="n">
        <v>0</v>
      </c>
      <c r="F5574" s="109" t="n">
        <v>0</v>
      </c>
      <c r="I5574" s="98">
        <f>D5574^0.5</f>
        <v/>
      </c>
      <c r="J5574" s="98">
        <f>E5574^0.5</f>
        <v/>
      </c>
      <c r="K5574" s="98">
        <f>F5574^0.5</f>
        <v/>
      </c>
    </row>
    <row r="5575">
      <c r="C5575" s="13" t="n">
        <v>12</v>
      </c>
      <c r="D5575" s="109" t="n">
        <v>0</v>
      </c>
      <c r="E5575" s="109" t="n">
        <v>3138.006359545514</v>
      </c>
      <c r="F5575" s="109" t="n">
        <v>0</v>
      </c>
      <c r="I5575" s="98">
        <f>D5575^0.5</f>
        <v/>
      </c>
      <c r="J5575" s="98">
        <f>E5575^0.5</f>
        <v/>
      </c>
      <c r="K5575" s="98">
        <f>F5575^0.5</f>
        <v/>
      </c>
    </row>
    <row r="5576">
      <c r="C5576" s="13" t="n">
        <v>13</v>
      </c>
      <c r="D5576" s="109" t="n">
        <v>0</v>
      </c>
      <c r="E5576" s="109" t="n">
        <v>2173.524475175887</v>
      </c>
      <c r="F5576" s="109" t="n">
        <v>0</v>
      </c>
      <c r="I5576" s="98">
        <f>D5576^0.5</f>
        <v/>
      </c>
      <c r="J5576" s="98">
        <f>E5576^0.5</f>
        <v/>
      </c>
      <c r="K5576" s="98">
        <f>F5576^0.5</f>
        <v/>
      </c>
    </row>
    <row r="5577">
      <c r="C5577" s="13" t="n">
        <v>14</v>
      </c>
      <c r="D5577" s="109" t="n">
        <v>4131.763631987568</v>
      </c>
      <c r="E5577" s="109" t="n">
        <v>0</v>
      </c>
      <c r="F5577" s="109" t="n">
        <v>0</v>
      </c>
      <c r="I5577" s="98">
        <f>D5577^0.5</f>
        <v/>
      </c>
      <c r="J5577" s="98">
        <f>E5577^0.5</f>
        <v/>
      </c>
      <c r="K5577" s="98">
        <f>F5577^0.5</f>
        <v/>
      </c>
    </row>
    <row r="5578">
      <c r="C5578" s="13" t="n">
        <v>15</v>
      </c>
      <c r="D5578" s="109" t="n">
        <v>4422.618876453489</v>
      </c>
      <c r="E5578" s="109" t="n">
        <v>0</v>
      </c>
      <c r="F5578" s="109" t="n">
        <v>0</v>
      </c>
      <c r="I5578" s="98">
        <f>D5578^0.5</f>
        <v/>
      </c>
      <c r="J5578" s="98">
        <f>E5578^0.5</f>
        <v/>
      </c>
      <c r="K5578" s="98">
        <f>F5578^0.5</f>
        <v/>
      </c>
    </row>
    <row r="5579">
      <c r="C5579" s="13" t="n">
        <v>16</v>
      </c>
      <c r="D5579" s="109" t="n">
        <v>0</v>
      </c>
      <c r="E5579" s="109" t="n">
        <v>0</v>
      </c>
      <c r="F5579" s="109" t="n">
        <v>5516.508311811835</v>
      </c>
      <c r="I5579" s="98">
        <f>D5579^0.5</f>
        <v/>
      </c>
      <c r="J5579" s="98">
        <f>E5579^0.5</f>
        <v/>
      </c>
      <c r="K5579" s="98">
        <f>F5579^0.5</f>
        <v/>
      </c>
    </row>
    <row r="5580">
      <c r="C5580" s="13" t="n">
        <v>17</v>
      </c>
      <c r="D5580" s="109" t="n">
        <v>1900.259760994464</v>
      </c>
      <c r="E5580" s="109" t="n">
        <v>0</v>
      </c>
      <c r="F5580" s="109" t="n">
        <v>4739.839840477332</v>
      </c>
      <c r="I5580" s="98">
        <f>D5580^0.5</f>
        <v/>
      </c>
      <c r="J5580" s="98">
        <f>E5580^0.5</f>
        <v/>
      </c>
      <c r="K5580" s="98">
        <f>F5580^0.5</f>
        <v/>
      </c>
    </row>
    <row r="5581">
      <c r="C5581" s="13" t="n">
        <v>18</v>
      </c>
      <c r="D5581" s="109" t="n">
        <v>0</v>
      </c>
      <c r="E5581" s="109" t="n">
        <v>2994.509861811996</v>
      </c>
      <c r="F5581" s="109" t="n">
        <v>0</v>
      </c>
      <c r="I5581" s="98">
        <f>D5581^0.5</f>
        <v/>
      </c>
      <c r="J5581" s="98">
        <f>E5581^0.5</f>
        <v/>
      </c>
      <c r="K5581" s="98">
        <f>F5581^0.5</f>
        <v/>
      </c>
    </row>
    <row r="5582">
      <c r="C5582" s="13" t="n">
        <v>19</v>
      </c>
      <c r="D5582" s="109" t="n">
        <v>0</v>
      </c>
      <c r="E5582" s="109" t="n">
        <v>0</v>
      </c>
      <c r="F5582" s="109" t="n">
        <v>3082.631789259613</v>
      </c>
      <c r="I5582" s="98">
        <f>D5582^0.5</f>
        <v/>
      </c>
      <c r="J5582" s="98">
        <f>E5582^0.5</f>
        <v/>
      </c>
      <c r="K5582" s="98">
        <f>F5582^0.5</f>
        <v/>
      </c>
    </row>
    <row r="5583">
      <c r="C5583" s="13" t="n">
        <v>20</v>
      </c>
      <c r="D5583" s="109" t="n">
        <v>0</v>
      </c>
      <c r="E5583" s="109" t="n">
        <v>0</v>
      </c>
      <c r="F5583" s="109" t="n">
        <v>0</v>
      </c>
      <c r="I5583" s="98">
        <f>D5583^0.5</f>
        <v/>
      </c>
      <c r="J5583" s="98">
        <f>E5583^0.5</f>
        <v/>
      </c>
      <c r="K5583" s="98">
        <f>F5583^0.5</f>
        <v/>
      </c>
    </row>
    <row r="5584">
      <c r="C5584" s="13" t="n">
        <v>21</v>
      </c>
      <c r="D5584" s="109" t="n">
        <v>3308.503876399249</v>
      </c>
      <c r="E5584" s="109" t="n">
        <v>0</v>
      </c>
      <c r="F5584" s="109" t="n">
        <v>2987.592961326241</v>
      </c>
      <c r="I5584" s="98">
        <f>D5584^0.5</f>
        <v/>
      </c>
      <c r="J5584" s="98">
        <f>E5584^0.5</f>
        <v/>
      </c>
      <c r="K5584" s="98">
        <f>F5584^0.5</f>
        <v/>
      </c>
    </row>
    <row r="5585">
      <c r="C5585" s="13" t="n">
        <v>22</v>
      </c>
      <c r="D5585" s="109" t="n">
        <v>4611.941027065739</v>
      </c>
      <c r="E5585" s="109" t="n">
        <v>0</v>
      </c>
      <c r="F5585" s="109" t="n">
        <v>3510.562559567392</v>
      </c>
      <c r="I5585" s="98">
        <f>D5585^0.5</f>
        <v/>
      </c>
      <c r="J5585" s="98">
        <f>E5585^0.5</f>
        <v/>
      </c>
      <c r="K5585" s="98">
        <f>F5585^0.5</f>
        <v/>
      </c>
    </row>
    <row r="5586">
      <c r="C5586" s="13" t="n">
        <v>23</v>
      </c>
      <c r="D5586" s="109" t="n">
        <v>0</v>
      </c>
      <c r="E5586" s="109" t="n">
        <v>4319.723432248458</v>
      </c>
      <c r="F5586" s="109" t="n">
        <v>0</v>
      </c>
      <c r="I5586" s="98">
        <f>D5586^0.5</f>
        <v/>
      </c>
      <c r="J5586" s="98">
        <f>E5586^0.5</f>
        <v/>
      </c>
      <c r="K5586" s="98">
        <f>F5586^0.5</f>
        <v/>
      </c>
    </row>
    <row r="5587">
      <c r="C5587" s="13" t="n">
        <v>24</v>
      </c>
      <c r="D5587" s="109" t="n">
        <v>0</v>
      </c>
      <c r="E5587" s="109" t="n">
        <v>3751.511663066223</v>
      </c>
      <c r="F5587" s="109" t="n">
        <v>3901.192947704345</v>
      </c>
      <c r="I5587" s="98">
        <f>D5587^0.5</f>
        <v/>
      </c>
      <c r="J5587" s="98">
        <f>E5587^0.5</f>
        <v/>
      </c>
      <c r="K5587" s="98">
        <f>F5587^0.5</f>
        <v/>
      </c>
    </row>
    <row r="5588">
      <c r="C5588" s="13" t="n">
        <v>25</v>
      </c>
      <c r="D5588" s="109" t="n">
        <v>0</v>
      </c>
      <c r="E5588" s="109" t="n">
        <v>0</v>
      </c>
      <c r="F5588" s="109" t="n">
        <v>0</v>
      </c>
      <c r="I5588" s="98">
        <f>D5588^0.5</f>
        <v/>
      </c>
      <c r="J5588" s="98">
        <f>E5588^0.5</f>
        <v/>
      </c>
      <c r="K5588" s="98">
        <f>F5588^0.5</f>
        <v/>
      </c>
    </row>
    <row r="5589">
      <c r="C5589" s="13" t="n">
        <v>26</v>
      </c>
      <c r="D5589" s="109" t="n">
        <v>0</v>
      </c>
      <c r="E5589" s="109" t="n">
        <v>4477.884734593332</v>
      </c>
      <c r="F5589" s="109" t="n">
        <v>2846.371773093939</v>
      </c>
      <c r="I5589" s="98">
        <f>D5589^0.5</f>
        <v/>
      </c>
      <c r="J5589" s="98">
        <f>E5589^0.5</f>
        <v/>
      </c>
      <c r="K5589" s="98">
        <f>F5589^0.5</f>
        <v/>
      </c>
    </row>
    <row r="5590">
      <c r="C5590" s="13" t="n">
        <v>27</v>
      </c>
      <c r="D5590" s="109" t="n">
        <v>4699.430309839547</v>
      </c>
      <c r="E5590" s="109" t="n">
        <v>0</v>
      </c>
      <c r="F5590" s="109" t="n">
        <v>0</v>
      </c>
      <c r="I5590" s="98">
        <f>D5590^0.5</f>
        <v/>
      </c>
      <c r="J5590" s="98">
        <f>E5590^0.5</f>
        <v/>
      </c>
      <c r="K5590" s="98">
        <f>F5590^0.5</f>
        <v/>
      </c>
    </row>
    <row r="5591">
      <c r="C5591" s="13" t="n">
        <v>28</v>
      </c>
      <c r="D5591" s="109" t="n">
        <v>2606.198398269713</v>
      </c>
      <c r="E5591" s="109" t="n">
        <v>4892.139086686075</v>
      </c>
      <c r="F5591" s="109" t="n">
        <v>3669.521823836491</v>
      </c>
      <c r="I5591" s="98">
        <f>D5591^0.5</f>
        <v/>
      </c>
      <c r="J5591" s="98">
        <f>E5591^0.5</f>
        <v/>
      </c>
      <c r="K5591" s="98">
        <f>F5591^0.5</f>
        <v/>
      </c>
    </row>
    <row r="5592">
      <c r="C5592" s="13" t="n">
        <v>29</v>
      </c>
      <c r="D5592" s="109" t="n">
        <v>3269.435817271471</v>
      </c>
      <c r="E5592" s="109" t="n">
        <v>0</v>
      </c>
      <c r="F5592" s="109" t="n">
        <v>0</v>
      </c>
      <c r="I5592" s="98">
        <f>D5592^0.5</f>
        <v/>
      </c>
      <c r="J5592" s="98">
        <f>E5592^0.5</f>
        <v/>
      </c>
      <c r="K5592" s="98">
        <f>F5592^0.5</f>
        <v/>
      </c>
    </row>
    <row r="5593">
      <c r="C5593" s="13" t="n">
        <v>30</v>
      </c>
      <c r="D5593" s="109" t="n">
        <v>3690.1980108805</v>
      </c>
      <c r="E5593" s="109" t="n">
        <v>0</v>
      </c>
      <c r="F5593" s="109" t="n">
        <v>5027.649558352306</v>
      </c>
      <c r="I5593" s="98">
        <f>D5593^0.5</f>
        <v/>
      </c>
      <c r="J5593" s="98">
        <f>E5593^0.5</f>
        <v/>
      </c>
      <c r="K5593" s="98">
        <f>F5593^0.5</f>
        <v/>
      </c>
    </row>
    <row r="5594">
      <c r="C5594" s="13" t="n">
        <v>31</v>
      </c>
      <c r="D5594" s="109" t="n">
        <v>5441.576042313129</v>
      </c>
      <c r="E5594" s="109" t="n">
        <v>0</v>
      </c>
      <c r="F5594" s="109" t="n">
        <v>2405.550221865997</v>
      </c>
      <c r="I5594" s="98">
        <f>D5594^0.5</f>
        <v/>
      </c>
      <c r="J5594" s="98">
        <f>E5594^0.5</f>
        <v/>
      </c>
      <c r="K5594" s="98">
        <f>F5594^0.5</f>
        <v/>
      </c>
    </row>
    <row r="5595">
      <c r="C5595" s="13" t="n">
        <v>32</v>
      </c>
      <c r="D5595" s="109" t="n">
        <v>0</v>
      </c>
      <c r="E5595" s="109" t="n">
        <v>5191.190152699128</v>
      </c>
      <c r="F5595" s="109" t="n">
        <v>2374.25205918029</v>
      </c>
      <c r="I5595" s="98">
        <f>D5595^0.5</f>
        <v/>
      </c>
      <c r="J5595" s="98">
        <f>E5595^0.5</f>
        <v/>
      </c>
      <c r="K5595" s="98">
        <f>F5595^0.5</f>
        <v/>
      </c>
    </row>
    <row r="5596">
      <c r="C5596" s="13" t="n">
        <v>33</v>
      </c>
      <c r="D5596" s="109" t="n">
        <v>0</v>
      </c>
      <c r="E5596" s="109" t="n">
        <v>4408.520296359435</v>
      </c>
      <c r="F5596" s="109" t="n">
        <v>0</v>
      </c>
      <c r="I5596" s="98">
        <f>D5596^0.5</f>
        <v/>
      </c>
      <c r="J5596" s="98">
        <f>E5596^0.5</f>
        <v/>
      </c>
      <c r="K5596" s="98">
        <f>F5596^0.5</f>
        <v/>
      </c>
    </row>
    <row r="5597">
      <c r="C5597" s="13" t="n">
        <v>34</v>
      </c>
      <c r="D5597" s="109" t="n">
        <v>0</v>
      </c>
      <c r="E5597" s="109" t="n">
        <v>0</v>
      </c>
      <c r="F5597" s="109" t="n">
        <v>0</v>
      </c>
      <c r="I5597" s="98">
        <f>D5597^0.5</f>
        <v/>
      </c>
      <c r="J5597" s="98">
        <f>E5597^0.5</f>
        <v/>
      </c>
      <c r="K5597" s="98">
        <f>F5597^0.5</f>
        <v/>
      </c>
    </row>
    <row r="5598">
      <c r="C5598" s="13" t="n">
        <v>35</v>
      </c>
      <c r="D5598" s="109" t="n">
        <v>0</v>
      </c>
      <c r="E5598" s="109" t="n">
        <v>3087.126622006297</v>
      </c>
      <c r="F5598" s="109" t="n">
        <v>0</v>
      </c>
      <c r="I5598" s="98">
        <f>D5598^0.5</f>
        <v/>
      </c>
      <c r="J5598" s="98">
        <f>E5598^0.5</f>
        <v/>
      </c>
      <c r="K5598" s="98">
        <f>F5598^0.5</f>
        <v/>
      </c>
    </row>
    <row r="5599">
      <c r="C5599" s="13" t="n">
        <v>36</v>
      </c>
      <c r="D5599" s="109" t="n">
        <v>3212.592862904072</v>
      </c>
      <c r="E5599" s="109" t="n">
        <v>4063.175985107198</v>
      </c>
      <c r="F5599" s="109" t="n">
        <v>0</v>
      </c>
      <c r="I5599" s="98">
        <f>D5599^0.5</f>
        <v/>
      </c>
      <c r="J5599" s="98">
        <f>E5599^0.5</f>
        <v/>
      </c>
      <c r="K5599" s="98">
        <f>F5599^0.5</f>
        <v/>
      </c>
    </row>
    <row r="5600">
      <c r="C5600" s="13" t="n">
        <v>37</v>
      </c>
      <c r="D5600" s="109" t="n">
        <v>0</v>
      </c>
      <c r="E5600" s="109" t="n">
        <v>0</v>
      </c>
      <c r="F5600" s="109" t="n">
        <v>0</v>
      </c>
      <c r="I5600" s="98">
        <f>D5600^0.5</f>
        <v/>
      </c>
      <c r="J5600" s="98">
        <f>E5600^0.5</f>
        <v/>
      </c>
      <c r="K5600" s="98">
        <f>F5600^0.5</f>
        <v/>
      </c>
    </row>
    <row r="5601">
      <c r="C5601" s="13" t="n">
        <v>38</v>
      </c>
      <c r="D5601" s="109" t="n">
        <v>0</v>
      </c>
      <c r="E5601" s="109" t="n">
        <v>5420.898959394544</v>
      </c>
      <c r="F5601" s="109" t="n">
        <v>3985.570639081299</v>
      </c>
      <c r="I5601" s="98">
        <f>D5601^0.5</f>
        <v/>
      </c>
      <c r="J5601" s="98">
        <f>E5601^0.5</f>
        <v/>
      </c>
      <c r="K5601" s="98">
        <f>F5601^0.5</f>
        <v/>
      </c>
    </row>
    <row r="5602">
      <c r="C5602" s="13" t="n">
        <v>39</v>
      </c>
      <c r="D5602" s="109" t="n">
        <v>3721.979219485074</v>
      </c>
      <c r="E5602" s="109" t="n">
        <v>2877.36878205277</v>
      </c>
      <c r="F5602" s="109" t="n">
        <v>0</v>
      </c>
      <c r="I5602" s="98">
        <f>D5602^0.5</f>
        <v/>
      </c>
      <c r="J5602" s="98">
        <f>E5602^0.5</f>
        <v/>
      </c>
      <c r="K5602" s="98">
        <f>F5602^0.5</f>
        <v/>
      </c>
    </row>
    <row r="5603">
      <c r="C5603" s="13" t="n">
        <v>40</v>
      </c>
      <c r="D5603" s="109" t="n">
        <v>4036.170130709186</v>
      </c>
      <c r="E5603" s="109" t="n">
        <v>0</v>
      </c>
      <c r="F5603" s="109" t="n">
        <v>0</v>
      </c>
      <c r="I5603" s="98">
        <f>D5603^0.5</f>
        <v/>
      </c>
      <c r="J5603" s="98">
        <f>E5603^0.5</f>
        <v/>
      </c>
      <c r="K5603" s="98">
        <f>F5603^0.5</f>
        <v/>
      </c>
    </row>
    <row r="5604">
      <c r="C5604" s="13" t="n">
        <v>41</v>
      </c>
      <c r="D5604" s="109" t="n">
        <v>0</v>
      </c>
      <c r="E5604" s="109" t="n">
        <v>0</v>
      </c>
      <c r="F5604" s="109" t="n">
        <v>0</v>
      </c>
      <c r="I5604" s="98">
        <f>D5604^0.5</f>
        <v/>
      </c>
      <c r="J5604" s="98">
        <f>E5604^0.5</f>
        <v/>
      </c>
      <c r="K5604" s="98">
        <f>F5604^0.5</f>
        <v/>
      </c>
    </row>
    <row r="5605">
      <c r="C5605" s="13" t="n">
        <v>42</v>
      </c>
      <c r="D5605" s="109" t="n">
        <v>0</v>
      </c>
      <c r="E5605" s="109" t="n">
        <v>0</v>
      </c>
      <c r="F5605" s="109" t="n">
        <v>0</v>
      </c>
      <c r="I5605" s="98">
        <f>D5605^0.5</f>
        <v/>
      </c>
      <c r="J5605" s="98">
        <f>E5605^0.5</f>
        <v/>
      </c>
      <c r="K5605" s="98">
        <f>F5605^0.5</f>
        <v/>
      </c>
    </row>
    <row r="5606">
      <c r="C5606" s="13" t="n">
        <v>43</v>
      </c>
      <c r="D5606" s="109" t="n">
        <v>3738.975505335256</v>
      </c>
      <c r="E5606" s="109" t="n">
        <v>0</v>
      </c>
      <c r="F5606" s="109" t="n">
        <v>0</v>
      </c>
      <c r="I5606" s="98">
        <f>D5606^0.5</f>
        <v/>
      </c>
      <c r="J5606" s="98">
        <f>E5606^0.5</f>
        <v/>
      </c>
      <c r="K5606" s="98">
        <f>F5606^0.5</f>
        <v/>
      </c>
    </row>
    <row r="5607">
      <c r="C5607" s="13" t="n">
        <v>44</v>
      </c>
      <c r="D5607" s="109" t="n">
        <v>4122.995706155896</v>
      </c>
      <c r="E5607" s="109" t="n">
        <v>0</v>
      </c>
      <c r="F5607" s="109" t="n">
        <v>0</v>
      </c>
      <c r="I5607" s="98">
        <f>D5607^0.5</f>
        <v/>
      </c>
      <c r="J5607" s="98">
        <f>E5607^0.5</f>
        <v/>
      </c>
      <c r="K5607" s="98">
        <f>F5607^0.5</f>
        <v/>
      </c>
    </row>
    <row r="5608">
      <c r="C5608" s="13" t="n">
        <v>45</v>
      </c>
      <c r="D5608" s="109" t="n">
        <v>3399.509018547833</v>
      </c>
      <c r="E5608" s="109" t="n">
        <v>0</v>
      </c>
      <c r="F5608" s="109" t="n">
        <v>2942.856555679813</v>
      </c>
      <c r="I5608" s="98">
        <f>D5608^0.5</f>
        <v/>
      </c>
      <c r="J5608" s="98">
        <f>E5608^0.5</f>
        <v/>
      </c>
      <c r="K5608" s="98">
        <f>F5608^0.5</f>
        <v/>
      </c>
    </row>
    <row r="5609">
      <c r="C5609" s="13" t="n">
        <v>46</v>
      </c>
      <c r="D5609" s="109" t="n">
        <v>0</v>
      </c>
      <c r="E5609" s="109" t="n">
        <v>3256.508722174913</v>
      </c>
      <c r="F5609" s="109" t="n">
        <v>5121.939539149404</v>
      </c>
      <c r="I5609" s="98">
        <f>D5609^0.5</f>
        <v/>
      </c>
      <c r="J5609" s="98">
        <f>E5609^0.5</f>
        <v/>
      </c>
      <c r="K5609" s="98">
        <f>F5609^0.5</f>
        <v/>
      </c>
    </row>
    <row r="5610">
      <c r="C5610" s="13" t="n">
        <v>47</v>
      </c>
      <c r="D5610" s="109" t="n">
        <v>0</v>
      </c>
      <c r="E5610" s="109" t="n">
        <v>0</v>
      </c>
      <c r="F5610" s="109" t="n">
        <v>0</v>
      </c>
      <c r="I5610" s="98">
        <f>D5610^0.5</f>
        <v/>
      </c>
      <c r="J5610" s="98">
        <f>E5610^0.5</f>
        <v/>
      </c>
      <c r="K5610" s="98">
        <f>F5610^0.5</f>
        <v/>
      </c>
    </row>
    <row r="5611">
      <c r="C5611" s="13" t="n">
        <v>48</v>
      </c>
      <c r="D5611" s="109" t="n">
        <v>0</v>
      </c>
      <c r="E5611" s="109" t="n">
        <v>3776.714610621333</v>
      </c>
      <c r="F5611" s="109" t="n">
        <v>0</v>
      </c>
      <c r="I5611" s="98">
        <f>D5611^0.5</f>
        <v/>
      </c>
      <c r="J5611" s="98">
        <f>E5611^0.5</f>
        <v/>
      </c>
      <c r="K5611" s="98">
        <f>F5611^0.5</f>
        <v/>
      </c>
    </row>
    <row r="5612">
      <c r="C5612" s="13" t="n">
        <v>49</v>
      </c>
      <c r="D5612" s="109" t="n">
        <v>2460.184999520256</v>
      </c>
      <c r="E5612" s="109" t="n">
        <v>0</v>
      </c>
      <c r="F5612" s="109" t="n">
        <v>4367.545470774174</v>
      </c>
      <c r="I5612" s="98">
        <f>D5612^0.5</f>
        <v/>
      </c>
      <c r="J5612" s="98">
        <f>E5612^0.5</f>
        <v/>
      </c>
      <c r="K5612" s="98">
        <f>F5612^0.5</f>
        <v/>
      </c>
    </row>
    <row r="5613">
      <c r="C5613" s="13" t="n">
        <v>50</v>
      </c>
      <c r="D5613" s="109" t="n">
        <v>0</v>
      </c>
      <c r="E5613" s="109" t="n">
        <v>0</v>
      </c>
      <c r="F5613" s="109" t="n">
        <v>0</v>
      </c>
      <c r="I5613" s="98">
        <f>D5613^0.5</f>
        <v/>
      </c>
      <c r="J5613" s="98">
        <f>E5613^0.5</f>
        <v/>
      </c>
      <c r="K5613" s="98">
        <f>F5613^0.5</f>
        <v/>
      </c>
    </row>
    <row r="5614">
      <c r="C5614" s="13" t="n">
        <v>51</v>
      </c>
      <c r="D5614" s="109" t="n">
        <v>0</v>
      </c>
      <c r="E5614" s="109" t="n">
        <v>4451.876053882763</v>
      </c>
      <c r="F5614" s="109" t="n">
        <v>0</v>
      </c>
      <c r="I5614" s="98">
        <f>D5614^0.5</f>
        <v/>
      </c>
      <c r="J5614" s="98">
        <f>E5614^0.5</f>
        <v/>
      </c>
      <c r="K5614" s="98">
        <f>F5614^0.5</f>
        <v/>
      </c>
    </row>
    <row r="5615">
      <c r="C5615" s="13" t="n">
        <v>52</v>
      </c>
      <c r="D5615" s="109" t="n">
        <v>0</v>
      </c>
      <c r="E5615" s="109" t="n">
        <v>0</v>
      </c>
      <c r="F5615" s="109" t="n">
        <v>0</v>
      </c>
      <c r="I5615" s="98">
        <f>D5615^0.5</f>
        <v/>
      </c>
      <c r="J5615" s="98">
        <f>E5615^0.5</f>
        <v/>
      </c>
      <c r="K5615" s="98">
        <f>F5615^0.5</f>
        <v/>
      </c>
    </row>
    <row r="5616">
      <c r="C5616" s="13" t="n">
        <v>53</v>
      </c>
      <c r="D5616" s="109" t="n">
        <v>0</v>
      </c>
      <c r="E5616" s="109" t="n">
        <v>0</v>
      </c>
      <c r="F5616" s="109" t="n">
        <v>4946.957242039964</v>
      </c>
      <c r="I5616" s="98">
        <f>D5616^0.5</f>
        <v/>
      </c>
      <c r="J5616" s="98">
        <f>E5616^0.5</f>
        <v/>
      </c>
      <c r="K5616" s="98">
        <f>F5616^0.5</f>
        <v/>
      </c>
    </row>
    <row r="5617">
      <c r="C5617" s="13" t="n">
        <v>54</v>
      </c>
      <c r="D5617" s="109" t="n">
        <v>0</v>
      </c>
      <c r="E5617" s="109" t="n">
        <v>7429.873936347663</v>
      </c>
      <c r="F5617" s="109" t="n">
        <v>3388.974174560979</v>
      </c>
      <c r="I5617" s="98">
        <f>D5617^0.5</f>
        <v/>
      </c>
      <c r="J5617" s="98">
        <f>E5617^0.5</f>
        <v/>
      </c>
      <c r="K5617" s="98">
        <f>F5617^0.5</f>
        <v/>
      </c>
    </row>
    <row r="5618">
      <c r="C5618" s="13" t="n">
        <v>55</v>
      </c>
      <c r="D5618" s="109" t="n">
        <v>3735.913579544052</v>
      </c>
      <c r="E5618" s="109" t="n">
        <v>3068.33573496528</v>
      </c>
      <c r="F5618" s="109" t="n">
        <v>0</v>
      </c>
      <c r="I5618" s="98">
        <f>D5618^0.5</f>
        <v/>
      </c>
      <c r="J5618" s="98">
        <f>E5618^0.5</f>
        <v/>
      </c>
      <c r="K5618" s="98">
        <f>F5618^0.5</f>
        <v/>
      </c>
    </row>
    <row r="5619">
      <c r="C5619" s="13" t="n">
        <v>56</v>
      </c>
      <c r="D5619" s="109" t="n">
        <v>2844.760457780212</v>
      </c>
      <c r="E5619" s="109" t="n">
        <v>3766.625451492146</v>
      </c>
      <c r="F5619" s="109" t="n">
        <v>0</v>
      </c>
      <c r="I5619" s="98">
        <f>D5619^0.5</f>
        <v/>
      </c>
      <c r="J5619" s="98">
        <f>E5619^0.5</f>
        <v/>
      </c>
      <c r="K5619" s="98">
        <f>F5619^0.5</f>
        <v/>
      </c>
    </row>
    <row r="5620">
      <c r="C5620" s="13" t="n">
        <v>57</v>
      </c>
      <c r="D5620" s="109" t="n">
        <v>0</v>
      </c>
      <c r="E5620" s="109" t="n">
        <v>5142.240776734427</v>
      </c>
      <c r="F5620" s="109" t="n">
        <v>0</v>
      </c>
      <c r="I5620" s="98">
        <f>D5620^0.5</f>
        <v/>
      </c>
      <c r="J5620" s="98">
        <f>E5620^0.5</f>
        <v/>
      </c>
      <c r="K5620" s="98">
        <f>F5620^0.5</f>
        <v/>
      </c>
    </row>
    <row r="5621">
      <c r="C5621" s="13" t="n">
        <v>58</v>
      </c>
      <c r="D5621" s="109" t="n">
        <v>0</v>
      </c>
      <c r="E5621" s="109" t="n">
        <v>3466.917098086327</v>
      </c>
      <c r="F5621" s="109" t="n">
        <v>0</v>
      </c>
      <c r="I5621" s="98">
        <f>D5621^0.5</f>
        <v/>
      </c>
      <c r="J5621" s="98">
        <f>E5621^0.5</f>
        <v/>
      </c>
      <c r="K5621" s="98">
        <f>F5621^0.5</f>
        <v/>
      </c>
    </row>
    <row r="5622">
      <c r="C5622" s="13" t="n">
        <v>59</v>
      </c>
      <c r="D5622" s="109" t="n">
        <v>5520.305645277724</v>
      </c>
      <c r="E5622" s="109" t="n">
        <v>4211.093732811511</v>
      </c>
      <c r="F5622" s="109" t="n">
        <v>3216.576317777857</v>
      </c>
      <c r="I5622" s="98">
        <f>D5622^0.5</f>
        <v/>
      </c>
      <c r="J5622" s="98">
        <f>E5622^0.5</f>
        <v/>
      </c>
      <c r="K5622" s="98">
        <f>F5622^0.5</f>
        <v/>
      </c>
    </row>
    <row r="5623">
      <c r="C5623" s="13" t="n">
        <v>60</v>
      </c>
      <c r="D5623" s="109" t="n">
        <v>0</v>
      </c>
      <c r="E5623" s="109" t="n">
        <v>0</v>
      </c>
      <c r="F5623" s="109" t="n">
        <v>3809.980575582013</v>
      </c>
      <c r="I5623" s="98">
        <f>D5623^0.5</f>
        <v/>
      </c>
      <c r="J5623" s="98">
        <f>E5623^0.5</f>
        <v/>
      </c>
      <c r="K5623" s="98">
        <f>F5623^0.5</f>
        <v/>
      </c>
    </row>
    <row r="5624">
      <c r="C5624" s="13" t="n">
        <v>61</v>
      </c>
      <c r="D5624" s="109" t="n">
        <v>0</v>
      </c>
      <c r="E5624" s="109" t="n">
        <v>0</v>
      </c>
      <c r="F5624" s="109" t="n">
        <v>3160.407728437334</v>
      </c>
      <c r="I5624" s="98">
        <f>D5624^0.5</f>
        <v/>
      </c>
      <c r="J5624" s="98">
        <f>E5624^0.5</f>
        <v/>
      </c>
      <c r="K5624" s="98">
        <f>F5624^0.5</f>
        <v/>
      </c>
    </row>
    <row r="5625">
      <c r="C5625" s="13" t="n">
        <v>62</v>
      </c>
      <c r="D5625" s="109" t="n">
        <v>0</v>
      </c>
      <c r="E5625" s="109" t="n">
        <v>0</v>
      </c>
      <c r="F5625" s="109" t="n">
        <v>4482.293253133073</v>
      </c>
      <c r="I5625" s="98">
        <f>D5625^0.5</f>
        <v/>
      </c>
      <c r="J5625" s="98">
        <f>E5625^0.5</f>
        <v/>
      </c>
      <c r="K5625" s="98">
        <f>F5625^0.5</f>
        <v/>
      </c>
    </row>
    <row r="5626">
      <c r="C5626" s="13" t="n">
        <v>63</v>
      </c>
      <c r="D5626" s="109" t="n">
        <v>0</v>
      </c>
      <c r="E5626" s="109" t="n">
        <v>0</v>
      </c>
      <c r="F5626" s="109" t="n">
        <v>0</v>
      </c>
      <c r="I5626" s="98">
        <f>D5626^0.5</f>
        <v/>
      </c>
      <c r="J5626" s="98">
        <f>E5626^0.5</f>
        <v/>
      </c>
      <c r="K5626" s="98">
        <f>F5626^0.5</f>
        <v/>
      </c>
    </row>
    <row r="5627">
      <c r="C5627" s="13" t="n">
        <v>64</v>
      </c>
      <c r="D5627" s="109" t="n">
        <v>0</v>
      </c>
      <c r="E5627" s="109" t="n">
        <v>3137.794495856389</v>
      </c>
      <c r="F5627" s="109" t="n">
        <v>0</v>
      </c>
      <c r="I5627" s="98">
        <f>D5627^0.5</f>
        <v/>
      </c>
      <c r="J5627" s="98">
        <f>E5627^0.5</f>
        <v/>
      </c>
      <c r="K5627" s="98">
        <f>F5627^0.5</f>
        <v/>
      </c>
    </row>
    <row r="5628">
      <c r="C5628" s="13" t="n">
        <v>65</v>
      </c>
      <c r="D5628" s="109" t="n">
        <v>0</v>
      </c>
      <c r="E5628" s="109" t="n">
        <v>4639.30281515792</v>
      </c>
      <c r="F5628" s="109" t="n">
        <v>0</v>
      </c>
      <c r="I5628" s="98">
        <f>D5628^0.5</f>
        <v/>
      </c>
      <c r="J5628" s="98">
        <f>E5628^0.5</f>
        <v/>
      </c>
      <c r="K5628" s="98">
        <f>F5628^0.5</f>
        <v/>
      </c>
    </row>
    <row r="5629">
      <c r="C5629" s="13" t="n">
        <v>66</v>
      </c>
      <c r="D5629" s="109" t="n">
        <v>0</v>
      </c>
      <c r="E5629" s="109" t="n">
        <v>0</v>
      </c>
      <c r="F5629" s="109" t="n">
        <v>0</v>
      </c>
      <c r="I5629" s="98">
        <f>D5629^0.5</f>
        <v/>
      </c>
      <c r="J5629" s="98">
        <f>E5629^0.5</f>
        <v/>
      </c>
      <c r="K5629" s="98">
        <f>F5629^0.5</f>
        <v/>
      </c>
    </row>
    <row r="5630">
      <c r="C5630" s="13" t="n">
        <v>67</v>
      </c>
      <c r="D5630" s="109" t="n">
        <v>2851.238508280367</v>
      </c>
      <c r="E5630" s="109" t="n">
        <v>5052.016498664394</v>
      </c>
      <c r="F5630" s="109" t="n">
        <v>4656.317471601069</v>
      </c>
      <c r="I5630" s="98">
        <f>D5630^0.5</f>
        <v/>
      </c>
      <c r="J5630" s="98">
        <f>E5630^0.5</f>
        <v/>
      </c>
      <c r="K5630" s="98">
        <f>F5630^0.5</f>
        <v/>
      </c>
    </row>
    <row r="5631">
      <c r="C5631" s="13" t="n">
        <v>68</v>
      </c>
      <c r="D5631" s="109" t="n">
        <v>0</v>
      </c>
      <c r="E5631" s="109" t="n">
        <v>0</v>
      </c>
      <c r="F5631" s="109" t="n">
        <v>2418.637692689896</v>
      </c>
      <c r="I5631" s="98">
        <f>D5631^0.5</f>
        <v/>
      </c>
      <c r="J5631" s="98">
        <f>E5631^0.5</f>
        <v/>
      </c>
      <c r="K5631" s="98">
        <f>F5631^0.5</f>
        <v/>
      </c>
    </row>
    <row r="5632">
      <c r="C5632" s="13" t="n">
        <v>69</v>
      </c>
      <c r="D5632" s="109" t="n">
        <v>3237.47964755632</v>
      </c>
      <c r="E5632" s="109" t="n">
        <v>0</v>
      </c>
      <c r="F5632" s="109" t="n">
        <v>0</v>
      </c>
      <c r="I5632" s="98">
        <f>D5632^0.5</f>
        <v/>
      </c>
      <c r="J5632" s="98">
        <f>E5632^0.5</f>
        <v/>
      </c>
      <c r="K5632" s="98">
        <f>F5632^0.5</f>
        <v/>
      </c>
    </row>
    <row r="5633">
      <c r="C5633" s="13" t="n">
        <v>70</v>
      </c>
      <c r="D5633" s="109" t="n">
        <v>3059.487076148391</v>
      </c>
      <c r="E5633" s="109" t="n">
        <v>0</v>
      </c>
      <c r="F5633" s="109" t="n">
        <v>0</v>
      </c>
      <c r="I5633" s="98">
        <f>D5633^0.5</f>
        <v/>
      </c>
      <c r="J5633" s="98">
        <f>E5633^0.5</f>
        <v/>
      </c>
      <c r="K5633" s="98">
        <f>F5633^0.5</f>
        <v/>
      </c>
    </row>
    <row r="5634">
      <c r="C5634" s="13" t="n">
        <v>71</v>
      </c>
      <c r="D5634" s="109" t="n">
        <v>0</v>
      </c>
      <c r="E5634" s="109" t="n">
        <v>0</v>
      </c>
      <c r="F5634" s="109" t="n">
        <v>0</v>
      </c>
      <c r="I5634" s="98">
        <f>D5634^0.5</f>
        <v/>
      </c>
      <c r="J5634" s="98">
        <f>E5634^0.5</f>
        <v/>
      </c>
      <c r="K5634" s="98">
        <f>F5634^0.5</f>
        <v/>
      </c>
    </row>
    <row r="5635">
      <c r="C5635" s="13" t="n">
        <v>72</v>
      </c>
      <c r="D5635" s="109" t="n">
        <v>4618.164674872532</v>
      </c>
      <c r="E5635" s="109" t="n">
        <v>0</v>
      </c>
      <c r="F5635" s="109" t="n">
        <v>0</v>
      </c>
      <c r="I5635" s="98">
        <f>D5635^0.5</f>
        <v/>
      </c>
      <c r="J5635" s="98">
        <f>E5635^0.5</f>
        <v/>
      </c>
      <c r="K5635" s="98">
        <f>F5635^0.5</f>
        <v/>
      </c>
    </row>
    <row r="5636">
      <c r="C5636" s="13" t="n">
        <v>73</v>
      </c>
      <c r="D5636" s="109" t="n">
        <v>0</v>
      </c>
      <c r="E5636" s="109" t="n">
        <v>0</v>
      </c>
      <c r="F5636" s="109" t="n">
        <v>0</v>
      </c>
      <c r="I5636" s="98">
        <f>D5636^0.5</f>
        <v/>
      </c>
      <c r="J5636" s="98">
        <f>E5636^0.5</f>
        <v/>
      </c>
      <c r="K5636" s="98">
        <f>F5636^0.5</f>
        <v/>
      </c>
    </row>
    <row r="5637">
      <c r="C5637" s="13" t="n">
        <v>74</v>
      </c>
      <c r="D5637" s="109" t="n">
        <v>0</v>
      </c>
      <c r="E5637" s="109" t="n">
        <v>0</v>
      </c>
      <c r="F5637" s="109" t="n">
        <v>0</v>
      </c>
      <c r="I5637" s="98">
        <f>D5637^0.5</f>
        <v/>
      </c>
      <c r="J5637" s="98">
        <f>E5637^0.5</f>
        <v/>
      </c>
      <c r="K5637" s="98">
        <f>F5637^0.5</f>
        <v/>
      </c>
    </row>
    <row r="5638">
      <c r="C5638" s="13" t="n">
        <v>75</v>
      </c>
      <c r="D5638" s="109" t="n">
        <v>2334.541689034551</v>
      </c>
      <c r="E5638" s="109" t="n">
        <v>2843.089443670586</v>
      </c>
      <c r="F5638" s="109" t="n">
        <v>0</v>
      </c>
      <c r="I5638" s="98">
        <f>D5638^0.5</f>
        <v/>
      </c>
      <c r="J5638" s="98">
        <f>E5638^0.5</f>
        <v/>
      </c>
      <c r="K5638" s="98">
        <f>F5638^0.5</f>
        <v/>
      </c>
    </row>
    <row r="5639">
      <c r="C5639" s="13" t="n">
        <v>76</v>
      </c>
      <c r="D5639" s="109" t="n">
        <v>0</v>
      </c>
      <c r="E5639" s="109" t="n">
        <v>3258.014488339424</v>
      </c>
      <c r="F5639" s="109" t="n">
        <v>0</v>
      </c>
      <c r="I5639" s="98">
        <f>D5639^0.5</f>
        <v/>
      </c>
      <c r="J5639" s="98">
        <f>E5639^0.5</f>
        <v/>
      </c>
      <c r="K5639" s="98">
        <f>F5639^0.5</f>
        <v/>
      </c>
    </row>
    <row r="5640">
      <c r="C5640" s="13" t="n">
        <v>77</v>
      </c>
      <c r="D5640" s="109" t="n">
        <v>0</v>
      </c>
      <c r="E5640" s="109" t="n">
        <v>0</v>
      </c>
      <c r="F5640" s="109" t="n">
        <v>0</v>
      </c>
      <c r="I5640" s="98">
        <f>D5640^0.5</f>
        <v/>
      </c>
      <c r="J5640" s="98">
        <f>E5640^0.5</f>
        <v/>
      </c>
      <c r="K5640" s="98">
        <f>F5640^0.5</f>
        <v/>
      </c>
    </row>
    <row r="5641">
      <c r="C5641" s="13" t="n">
        <v>78</v>
      </c>
      <c r="D5641" s="109" t="n">
        <v>5792.180701520294</v>
      </c>
      <c r="E5641" s="109" t="n">
        <v>3639.2919169534</v>
      </c>
      <c r="F5641" s="109" t="n">
        <v>0</v>
      </c>
      <c r="I5641" s="98">
        <f>D5641^0.5</f>
        <v/>
      </c>
      <c r="J5641" s="98">
        <f>E5641^0.5</f>
        <v/>
      </c>
      <c r="K5641" s="98">
        <f>F5641^0.5</f>
        <v/>
      </c>
    </row>
    <row r="5642">
      <c r="C5642" s="13" t="n">
        <v>79</v>
      </c>
      <c r="D5642" s="109" t="n">
        <v>0</v>
      </c>
      <c r="E5642" s="109" t="n">
        <v>0</v>
      </c>
      <c r="F5642" s="109" t="n">
        <v>0</v>
      </c>
      <c r="I5642" s="98">
        <f>D5642^0.5</f>
        <v/>
      </c>
      <c r="J5642" s="98">
        <f>E5642^0.5</f>
        <v/>
      </c>
      <c r="K5642" s="98">
        <f>F5642^0.5</f>
        <v/>
      </c>
    </row>
    <row r="5643">
      <c r="C5643" s="13" t="n">
        <v>80</v>
      </c>
      <c r="D5643" s="109" t="n">
        <v>0</v>
      </c>
      <c r="E5643" s="109" t="n">
        <v>0</v>
      </c>
      <c r="F5643" s="109" t="n">
        <v>0</v>
      </c>
      <c r="I5643" s="98">
        <f>D5643^0.5</f>
        <v/>
      </c>
      <c r="J5643" s="98">
        <f>E5643^0.5</f>
        <v/>
      </c>
      <c r="K5643" s="98">
        <f>F5643^0.5</f>
        <v/>
      </c>
    </row>
    <row r="5644">
      <c r="C5644" s="13" t="n">
        <v>81</v>
      </c>
      <c r="D5644" s="109" t="n">
        <v>0</v>
      </c>
      <c r="E5644" s="109" t="n">
        <v>2742.272071095183</v>
      </c>
      <c r="F5644" s="109" t="n">
        <v>0</v>
      </c>
      <c r="I5644" s="98">
        <f>D5644^0.5</f>
        <v/>
      </c>
      <c r="J5644" s="98">
        <f>E5644^0.5</f>
        <v/>
      </c>
      <c r="K5644" s="98">
        <f>F5644^0.5</f>
        <v/>
      </c>
    </row>
    <row r="5645">
      <c r="C5645" s="13" t="n">
        <v>82</v>
      </c>
      <c r="D5645" s="109" t="n">
        <v>0</v>
      </c>
      <c r="E5645" s="109" t="n">
        <v>3066.840920034796</v>
      </c>
      <c r="F5645" s="109" t="n">
        <v>0</v>
      </c>
      <c r="I5645" s="98">
        <f>D5645^0.5</f>
        <v/>
      </c>
      <c r="J5645" s="98">
        <f>E5645^0.5</f>
        <v/>
      </c>
      <c r="K5645" s="98">
        <f>F5645^0.5</f>
        <v/>
      </c>
    </row>
    <row r="5646">
      <c r="C5646" s="13" t="n">
        <v>83</v>
      </c>
      <c r="D5646" s="109" t="n">
        <v>7290.235301438719</v>
      </c>
      <c r="E5646" s="109" t="n">
        <v>0</v>
      </c>
      <c r="F5646" s="109" t="n">
        <v>0</v>
      </c>
      <c r="I5646" s="98">
        <f>D5646^0.5</f>
        <v/>
      </c>
      <c r="J5646" s="98">
        <f>E5646^0.5</f>
        <v/>
      </c>
      <c r="K5646" s="98">
        <f>F5646^0.5</f>
        <v/>
      </c>
    </row>
    <row r="5647">
      <c r="C5647" s="13" t="n">
        <v>84</v>
      </c>
      <c r="D5647" s="109" t="n">
        <v>4320.876619171351</v>
      </c>
      <c r="E5647" s="109" t="n">
        <v>0</v>
      </c>
      <c r="F5647" s="109" t="n">
        <v>5569.201478125528</v>
      </c>
      <c r="I5647" s="98">
        <f>D5647^0.5</f>
        <v/>
      </c>
      <c r="J5647" s="98">
        <f>E5647^0.5</f>
        <v/>
      </c>
      <c r="K5647" s="98">
        <f>F5647^0.5</f>
        <v/>
      </c>
    </row>
    <row r="5648">
      <c r="C5648" s="13" t="n">
        <v>85</v>
      </c>
      <c r="D5648" s="109" t="n">
        <v>5518.582230472937</v>
      </c>
      <c r="E5648" s="109" t="n">
        <v>3293.18128686013</v>
      </c>
      <c r="F5648" s="109" t="n">
        <v>3251.994789343327</v>
      </c>
      <c r="I5648" s="98">
        <f>D5648^0.5</f>
        <v/>
      </c>
      <c r="J5648" s="98">
        <f>E5648^0.5</f>
        <v/>
      </c>
      <c r="K5648" s="98">
        <f>F5648^0.5</f>
        <v/>
      </c>
    </row>
    <row r="5649">
      <c r="C5649" s="13" t="n">
        <v>86</v>
      </c>
      <c r="D5649" s="109" t="n">
        <v>0</v>
      </c>
      <c r="E5649" s="109" t="n">
        <v>3633.057514280081</v>
      </c>
      <c r="F5649" s="109" t="n">
        <v>0</v>
      </c>
      <c r="I5649" s="98">
        <f>D5649^0.5</f>
        <v/>
      </c>
      <c r="J5649" s="98">
        <f>E5649^0.5</f>
        <v/>
      </c>
      <c r="K5649" s="98">
        <f>F5649^0.5</f>
        <v/>
      </c>
    </row>
    <row r="5650">
      <c r="C5650" s="13" t="n">
        <v>87</v>
      </c>
      <c r="D5650" s="109" t="n">
        <v>0</v>
      </c>
      <c r="E5650" s="109" t="n">
        <v>0</v>
      </c>
      <c r="F5650" s="109" t="n">
        <v>2318.725664241239</v>
      </c>
      <c r="I5650" s="98">
        <f>D5650^0.5</f>
        <v/>
      </c>
      <c r="J5650" s="98">
        <f>E5650^0.5</f>
        <v/>
      </c>
      <c r="K5650" s="98">
        <f>F5650^0.5</f>
        <v/>
      </c>
    </row>
    <row r="5651">
      <c r="C5651" s="13" t="n">
        <v>88</v>
      </c>
      <c r="D5651" s="109" t="n">
        <v>5017.119861552492</v>
      </c>
      <c r="E5651" s="109" t="n">
        <v>2785.417817909271</v>
      </c>
      <c r="F5651" s="109" t="n">
        <v>0</v>
      </c>
      <c r="I5651" s="98">
        <f>D5651^0.5</f>
        <v/>
      </c>
      <c r="J5651" s="98">
        <f>E5651^0.5</f>
        <v/>
      </c>
      <c r="K5651" s="98">
        <f>F5651^0.5</f>
        <v/>
      </c>
    </row>
    <row r="5652">
      <c r="C5652" s="13" t="n">
        <v>89</v>
      </c>
      <c r="D5652" s="109" t="n">
        <v>4038.375474227592</v>
      </c>
      <c r="E5652" s="109" t="n">
        <v>2719.044509192929</v>
      </c>
      <c r="F5652" s="109" t="n">
        <v>0</v>
      </c>
      <c r="I5652" s="98">
        <f>D5652^0.5</f>
        <v/>
      </c>
      <c r="J5652" s="98">
        <f>E5652^0.5</f>
        <v/>
      </c>
      <c r="K5652" s="98">
        <f>F5652^0.5</f>
        <v/>
      </c>
    </row>
    <row r="5653">
      <c r="C5653" s="13" t="n">
        <v>90</v>
      </c>
      <c r="D5653" s="109" t="n">
        <v>3575.275031736121</v>
      </c>
      <c r="E5653" s="109" t="n">
        <v>0</v>
      </c>
      <c r="F5653" s="109" t="n">
        <v>0</v>
      </c>
      <c r="I5653" s="98">
        <f>D5653^0.5</f>
        <v/>
      </c>
      <c r="J5653" s="98">
        <f>E5653^0.5</f>
        <v/>
      </c>
      <c r="K5653" s="98">
        <f>F5653^0.5</f>
        <v/>
      </c>
    </row>
    <row r="5654">
      <c r="C5654" s="13" t="n">
        <v>91</v>
      </c>
      <c r="D5654" s="109" t="n">
        <v>0</v>
      </c>
      <c r="E5654" s="109" t="n">
        <v>4290.894618308172</v>
      </c>
      <c r="F5654" s="109" t="n">
        <v>0</v>
      </c>
      <c r="I5654" s="98">
        <f>D5654^0.5</f>
        <v/>
      </c>
      <c r="J5654" s="98">
        <f>E5654^0.5</f>
        <v/>
      </c>
      <c r="K5654" s="98">
        <f>F5654^0.5</f>
        <v/>
      </c>
    </row>
    <row r="5655">
      <c r="C5655" s="13" t="n">
        <v>92</v>
      </c>
      <c r="D5655" s="109" t="n">
        <v>0</v>
      </c>
      <c r="E5655" s="109" t="n">
        <v>4837.908298622817</v>
      </c>
      <c r="F5655" s="109" t="n">
        <v>3574.932566102594</v>
      </c>
      <c r="I5655" s="98">
        <f>D5655^0.5</f>
        <v/>
      </c>
      <c r="J5655" s="98">
        <f>E5655^0.5</f>
        <v/>
      </c>
      <c r="K5655" s="98">
        <f>F5655^0.5</f>
        <v/>
      </c>
    </row>
    <row r="5656">
      <c r="C5656" s="13" t="n">
        <v>93</v>
      </c>
      <c r="D5656" s="109" t="n">
        <v>0</v>
      </c>
      <c r="E5656" s="109" t="n">
        <v>3939.051108665764</v>
      </c>
      <c r="F5656" s="109" t="n">
        <v>0</v>
      </c>
      <c r="I5656" s="98">
        <f>D5656^0.5</f>
        <v/>
      </c>
      <c r="J5656" s="98">
        <f>E5656^0.5</f>
        <v/>
      </c>
      <c r="K5656" s="98">
        <f>F5656^0.5</f>
        <v/>
      </c>
    </row>
    <row r="5657">
      <c r="C5657" s="13" t="n">
        <v>94</v>
      </c>
      <c r="D5657" s="109" t="n">
        <v>7512.433720503002</v>
      </c>
      <c r="E5657" s="109" t="n">
        <v>3527.364038720727</v>
      </c>
      <c r="F5657" s="109" t="n">
        <v>0</v>
      </c>
      <c r="I5657" s="98">
        <f>D5657^0.5</f>
        <v/>
      </c>
      <c r="J5657" s="98">
        <f>E5657^0.5</f>
        <v/>
      </c>
      <c r="K5657" s="98">
        <f>F5657^0.5</f>
        <v/>
      </c>
    </row>
    <row r="5658">
      <c r="C5658" s="13" t="n">
        <v>95</v>
      </c>
      <c r="D5658" s="109" t="n">
        <v>0</v>
      </c>
      <c r="E5658" s="109" t="n">
        <v>0</v>
      </c>
      <c r="F5658" s="109" t="n">
        <v>6148.154071260244</v>
      </c>
      <c r="I5658" s="98">
        <f>D5658^0.5</f>
        <v/>
      </c>
      <c r="J5658" s="98">
        <f>E5658^0.5</f>
        <v/>
      </c>
      <c r="K5658" s="98">
        <f>F5658^0.5</f>
        <v/>
      </c>
    </row>
    <row r="5659">
      <c r="C5659" s="13" t="n">
        <v>96</v>
      </c>
      <c r="D5659" s="109" t="n">
        <v>0</v>
      </c>
      <c r="E5659" s="109" t="n">
        <v>0</v>
      </c>
      <c r="F5659" s="109" t="n">
        <v>3282.834740456194</v>
      </c>
      <c r="I5659" s="98">
        <f>D5659^0.5</f>
        <v/>
      </c>
      <c r="J5659" s="98">
        <f>E5659^0.5</f>
        <v/>
      </c>
      <c r="K5659" s="98">
        <f>F5659^0.5</f>
        <v/>
      </c>
    </row>
    <row r="5660">
      <c r="C5660" s="13" t="n">
        <v>97</v>
      </c>
      <c r="D5660" s="109" t="n">
        <v>6237.478690747172</v>
      </c>
      <c r="E5660" s="109" t="n">
        <v>5161.726391732693</v>
      </c>
      <c r="F5660" s="109" t="n">
        <v>0</v>
      </c>
      <c r="I5660" s="98">
        <f>D5660^0.5</f>
        <v/>
      </c>
      <c r="J5660" s="98">
        <f>E5660^0.5</f>
        <v/>
      </c>
      <c r="K5660" s="98">
        <f>F5660^0.5</f>
        <v/>
      </c>
    </row>
    <row r="5661">
      <c r="C5661" s="13" t="n">
        <v>98</v>
      </c>
      <c r="D5661" s="109" t="n">
        <v>3818.299279714003</v>
      </c>
      <c r="E5661" s="109" t="n">
        <v>0</v>
      </c>
      <c r="F5661" s="109" t="n">
        <v>0</v>
      </c>
      <c r="I5661" s="98">
        <f>D5661^0.5</f>
        <v/>
      </c>
      <c r="J5661" s="98">
        <f>E5661^0.5</f>
        <v/>
      </c>
      <c r="K5661" s="98">
        <f>F5661^0.5</f>
        <v/>
      </c>
    </row>
    <row r="5662">
      <c r="C5662" s="13" t="n">
        <v>99</v>
      </c>
      <c r="D5662" s="109" t="n">
        <v>0</v>
      </c>
      <c r="E5662" s="109" t="n">
        <v>0</v>
      </c>
      <c r="F5662" s="109" t="n">
        <v>0</v>
      </c>
      <c r="I5662" s="98">
        <f>D5662^0.5</f>
        <v/>
      </c>
      <c r="J5662" s="98">
        <f>E5662^0.5</f>
        <v/>
      </c>
      <c r="K5662" s="98">
        <f>F5662^0.5</f>
        <v/>
      </c>
    </row>
    <row r="5663">
      <c r="C5663" s="13" t="n">
        <v>100</v>
      </c>
      <c r="D5663" s="109" t="n">
        <v>0</v>
      </c>
      <c r="E5663" s="109" t="n">
        <v>0</v>
      </c>
      <c r="F5663" s="109" t="n">
        <v>0</v>
      </c>
      <c r="I5663" s="98">
        <f>D5663^0.5</f>
        <v/>
      </c>
      <c r="J5663" s="98">
        <f>E5663^0.5</f>
        <v/>
      </c>
      <c r="K5663" s="98">
        <f>F5663^0.5</f>
        <v/>
      </c>
    </row>
    <row r="5664">
      <c r="C5664" s="13" t="n">
        <v>101</v>
      </c>
      <c r="D5664" s="109" t="n">
        <v>0</v>
      </c>
      <c r="E5664" s="109" t="n">
        <v>0</v>
      </c>
      <c r="F5664" s="109" t="n">
        <v>0</v>
      </c>
      <c r="I5664" s="98">
        <f>D5664^0.5</f>
        <v/>
      </c>
      <c r="J5664" s="98">
        <f>E5664^0.5</f>
        <v/>
      </c>
      <c r="K5664" s="98">
        <f>F5664^0.5</f>
        <v/>
      </c>
    </row>
    <row r="5665">
      <c r="C5665" s="13" t="n">
        <v>102</v>
      </c>
      <c r="D5665" s="109" t="n">
        <v>1918.273889446631</v>
      </c>
      <c r="E5665" s="109" t="n">
        <v>5108.02749635838</v>
      </c>
      <c r="F5665" s="109" t="n">
        <v>0</v>
      </c>
      <c r="I5665" s="98">
        <f>D5665^0.5</f>
        <v/>
      </c>
      <c r="J5665" s="98">
        <f>E5665^0.5</f>
        <v/>
      </c>
      <c r="K5665" s="98">
        <f>F5665^0.5</f>
        <v/>
      </c>
    </row>
    <row r="5666">
      <c r="C5666" s="13" t="n">
        <v>103</v>
      </c>
      <c r="D5666" s="109" t="n">
        <v>7114.994327351451</v>
      </c>
      <c r="E5666" s="109" t="n">
        <v>0</v>
      </c>
      <c r="F5666" s="109" t="n">
        <v>0</v>
      </c>
      <c r="I5666" s="98">
        <f>D5666^0.5</f>
        <v/>
      </c>
      <c r="J5666" s="98">
        <f>E5666^0.5</f>
        <v/>
      </c>
      <c r="K5666" s="98">
        <f>F5666^0.5</f>
        <v/>
      </c>
    </row>
    <row r="5667">
      <c r="C5667" s="13" t="n">
        <v>104</v>
      </c>
      <c r="D5667" s="109" t="n">
        <v>0</v>
      </c>
      <c r="E5667" s="109" t="n">
        <v>5762.606445286423</v>
      </c>
      <c r="F5667" s="109" t="n">
        <v>3739.601063925773</v>
      </c>
      <c r="I5667" s="98">
        <f>D5667^0.5</f>
        <v/>
      </c>
      <c r="J5667" s="98">
        <f>E5667^0.5</f>
        <v/>
      </c>
      <c r="K5667" s="98">
        <f>F5667^0.5</f>
        <v/>
      </c>
    </row>
    <row r="5668">
      <c r="C5668" s="13" t="n">
        <v>105</v>
      </c>
      <c r="D5668" s="109" t="n">
        <v>5881.226371074095</v>
      </c>
      <c r="E5668" s="109" t="n">
        <v>4556.859690714628</v>
      </c>
      <c r="F5668" s="109" t="n">
        <v>0</v>
      </c>
      <c r="I5668" s="98">
        <f>D5668^0.5</f>
        <v/>
      </c>
      <c r="J5668" s="98">
        <f>E5668^0.5</f>
        <v/>
      </c>
      <c r="K5668" s="98">
        <f>F5668^0.5</f>
        <v/>
      </c>
    </row>
    <row r="5669">
      <c r="C5669" s="13" t="n">
        <v>106</v>
      </c>
      <c r="D5669" s="109" t="n">
        <v>0</v>
      </c>
      <c r="E5669" s="109" t="n">
        <v>0</v>
      </c>
      <c r="F5669" s="109" t="n">
        <v>2421.056336106732</v>
      </c>
      <c r="I5669" s="98">
        <f>D5669^0.5</f>
        <v/>
      </c>
      <c r="J5669" s="98">
        <f>E5669^0.5</f>
        <v/>
      </c>
      <c r="K5669" s="98">
        <f>F5669^0.5</f>
        <v/>
      </c>
    </row>
    <row r="5670">
      <c r="C5670" s="13" t="n">
        <v>107</v>
      </c>
      <c r="D5670" s="109" t="n">
        <v>4299.584746865556</v>
      </c>
      <c r="E5670" s="109" t="n">
        <v>3163.368694365025</v>
      </c>
      <c r="F5670" s="109" t="n">
        <v>0</v>
      </c>
      <c r="I5670" s="98">
        <f>D5670^0.5</f>
        <v/>
      </c>
      <c r="J5670" s="98">
        <f>E5670^0.5</f>
        <v/>
      </c>
      <c r="K5670" s="98">
        <f>F5670^0.5</f>
        <v/>
      </c>
    </row>
    <row r="5671">
      <c r="C5671" s="13" t="n">
        <v>108</v>
      </c>
      <c r="D5671" s="109" t="n">
        <v>3312.846403421834</v>
      </c>
      <c r="E5671" s="109" t="n">
        <v>0</v>
      </c>
      <c r="F5671" s="109" t="n">
        <v>0</v>
      </c>
      <c r="I5671" s="98">
        <f>D5671^0.5</f>
        <v/>
      </c>
      <c r="J5671" s="98">
        <f>E5671^0.5</f>
        <v/>
      </c>
      <c r="K5671" s="98">
        <f>F5671^0.5</f>
        <v/>
      </c>
    </row>
    <row r="5672">
      <c r="C5672" s="13" t="n">
        <v>109</v>
      </c>
      <c r="D5672" s="109" t="n">
        <v>0</v>
      </c>
      <c r="E5672" s="109" t="n">
        <v>0</v>
      </c>
      <c r="F5672" s="109" t="n">
        <v>0</v>
      </c>
      <c r="I5672" s="98">
        <f>D5672^0.5</f>
        <v/>
      </c>
      <c r="J5672" s="98">
        <f>E5672^0.5</f>
        <v/>
      </c>
      <c r="K5672" s="98">
        <f>F5672^0.5</f>
        <v/>
      </c>
    </row>
    <row r="5673">
      <c r="C5673" s="13" t="n">
        <v>110</v>
      </c>
      <c r="D5673" s="109" t="n">
        <v>0</v>
      </c>
      <c r="E5673" s="109" t="n">
        <v>0</v>
      </c>
      <c r="F5673" s="109" t="n">
        <v>3062.984799114987</v>
      </c>
      <c r="I5673" s="98">
        <f>D5673^0.5</f>
        <v/>
      </c>
      <c r="J5673" s="98">
        <f>E5673^0.5</f>
        <v/>
      </c>
      <c r="K5673" s="98">
        <f>F5673^0.5</f>
        <v/>
      </c>
    </row>
    <row r="5674">
      <c r="C5674" s="13" t="n">
        <v>111</v>
      </c>
      <c r="D5674" s="109" t="n">
        <v>4880.561747219414</v>
      </c>
      <c r="E5674" s="109" t="n">
        <v>0</v>
      </c>
      <c r="F5674" s="109" t="n">
        <v>4282.21263355948</v>
      </c>
      <c r="I5674" s="98">
        <f>D5674^0.5</f>
        <v/>
      </c>
      <c r="J5674" s="98">
        <f>E5674^0.5</f>
        <v/>
      </c>
      <c r="K5674" s="98">
        <f>F5674^0.5</f>
        <v/>
      </c>
    </row>
    <row r="5675">
      <c r="C5675" s="13" t="n">
        <v>112</v>
      </c>
      <c r="D5675" s="109" t="n">
        <v>0</v>
      </c>
      <c r="E5675" s="109" t="n">
        <v>0</v>
      </c>
      <c r="F5675" s="109" t="n">
        <v>5884.558378178626</v>
      </c>
      <c r="I5675" s="98">
        <f>D5675^0.5</f>
        <v/>
      </c>
      <c r="J5675" s="98">
        <f>E5675^0.5</f>
        <v/>
      </c>
      <c r="K5675" s="98">
        <f>F5675^0.5</f>
        <v/>
      </c>
    </row>
    <row r="5676">
      <c r="C5676" s="13" t="n">
        <v>113</v>
      </c>
      <c r="D5676" s="109" t="n">
        <v>4552.18173933588</v>
      </c>
      <c r="E5676" s="109" t="n">
        <v>0</v>
      </c>
      <c r="F5676" s="109" t="n">
        <v>2667.877332339063</v>
      </c>
      <c r="I5676" s="98">
        <f>D5676^0.5</f>
        <v/>
      </c>
      <c r="J5676" s="98">
        <f>E5676^0.5</f>
        <v/>
      </c>
      <c r="K5676" s="98">
        <f>F5676^0.5</f>
        <v/>
      </c>
    </row>
    <row r="5677">
      <c r="C5677" s="13" t="n">
        <v>114</v>
      </c>
      <c r="D5677" s="109" t="n">
        <v>0</v>
      </c>
      <c r="E5677" s="109" t="n">
        <v>0</v>
      </c>
      <c r="F5677" s="109" t="n">
        <v>4156.6352487728</v>
      </c>
      <c r="I5677" s="98">
        <f>D5677^0.5</f>
        <v/>
      </c>
      <c r="J5677" s="98">
        <f>E5677^0.5</f>
        <v/>
      </c>
      <c r="K5677" s="98">
        <f>F5677^0.5</f>
        <v/>
      </c>
    </row>
    <row r="5678">
      <c r="C5678" s="13" t="n">
        <v>115</v>
      </c>
      <c r="D5678" s="109" t="n">
        <v>2152.332045258954</v>
      </c>
      <c r="E5678" s="109" t="n">
        <v>3553.673231419176</v>
      </c>
      <c r="F5678" s="109" t="n">
        <v>0</v>
      </c>
      <c r="I5678" s="98">
        <f>D5678^0.5</f>
        <v/>
      </c>
      <c r="J5678" s="98">
        <f>E5678^0.5</f>
        <v/>
      </c>
      <c r="K5678" s="98">
        <f>F5678^0.5</f>
        <v/>
      </c>
    </row>
    <row r="5679">
      <c r="C5679" s="13" t="n">
        <v>116</v>
      </c>
      <c r="D5679" s="109" t="n">
        <v>0</v>
      </c>
      <c r="E5679" s="109" t="n">
        <v>0</v>
      </c>
      <c r="F5679" s="109" t="n">
        <v>0</v>
      </c>
      <c r="I5679" s="98">
        <f>D5679^0.5</f>
        <v/>
      </c>
      <c r="J5679" s="98">
        <f>E5679^0.5</f>
        <v/>
      </c>
      <c r="K5679" s="98">
        <f>F5679^0.5</f>
        <v/>
      </c>
    </row>
    <row r="5680">
      <c r="C5680" s="13" t="n">
        <v>117</v>
      </c>
      <c r="D5680" s="109" t="n">
        <v>0</v>
      </c>
      <c r="E5680" s="109" t="n">
        <v>0</v>
      </c>
      <c r="F5680" s="109" t="n">
        <v>0</v>
      </c>
      <c r="I5680" s="98">
        <f>D5680^0.5</f>
        <v/>
      </c>
      <c r="J5680" s="98">
        <f>E5680^0.5</f>
        <v/>
      </c>
      <c r="K5680" s="98">
        <f>F5680^0.5</f>
        <v/>
      </c>
    </row>
    <row r="5681">
      <c r="C5681" s="13" t="n">
        <v>118</v>
      </c>
      <c r="D5681" s="109" t="n">
        <v>0</v>
      </c>
      <c r="E5681" s="109" t="n">
        <v>0</v>
      </c>
      <c r="F5681" s="109" t="n">
        <v>0</v>
      </c>
      <c r="I5681" s="98">
        <f>D5681^0.5</f>
        <v/>
      </c>
      <c r="J5681" s="98">
        <f>E5681^0.5</f>
        <v/>
      </c>
      <c r="K5681" s="98">
        <f>F5681^0.5</f>
        <v/>
      </c>
    </row>
    <row r="5682">
      <c r="C5682" s="13" t="n">
        <v>119</v>
      </c>
      <c r="D5682" s="109" t="n">
        <v>0</v>
      </c>
      <c r="E5682" s="109" t="n">
        <v>0</v>
      </c>
      <c r="F5682" s="109" t="n">
        <v>0</v>
      </c>
      <c r="I5682" s="98">
        <f>D5682^0.5</f>
        <v/>
      </c>
      <c r="J5682" s="98">
        <f>E5682^0.5</f>
        <v/>
      </c>
      <c r="K5682" s="98">
        <f>F5682^0.5</f>
        <v/>
      </c>
    </row>
    <row r="5683">
      <c r="C5683" s="13" t="n">
        <v>120</v>
      </c>
      <c r="D5683" s="109" t="n">
        <v>0</v>
      </c>
      <c r="E5683" s="109" t="n">
        <v>3612.700964126736</v>
      </c>
      <c r="F5683" s="109" t="n">
        <v>5218.374385196716</v>
      </c>
      <c r="I5683" s="98">
        <f>D5683^0.5</f>
        <v/>
      </c>
      <c r="J5683" s="98">
        <f>E5683^0.5</f>
        <v/>
      </c>
      <c r="K5683" s="98">
        <f>F5683^0.5</f>
        <v/>
      </c>
    </row>
    <row r="5684">
      <c r="C5684" s="13" t="n">
        <v>121</v>
      </c>
      <c r="D5684" s="109" t="n">
        <v>3300.867688115686</v>
      </c>
      <c r="E5684" s="109" t="n">
        <v>0</v>
      </c>
      <c r="F5684" s="109" t="n">
        <v>0</v>
      </c>
      <c r="I5684" s="98">
        <f>D5684^0.5</f>
        <v/>
      </c>
      <c r="J5684" s="98">
        <f>E5684^0.5</f>
        <v/>
      </c>
      <c r="K5684" s="98">
        <f>F5684^0.5</f>
        <v/>
      </c>
    </row>
    <row r="5685">
      <c r="C5685" s="13" t="n">
        <v>122</v>
      </c>
      <c r="D5685" s="109" t="n">
        <v>4674.707269644365</v>
      </c>
      <c r="E5685" s="109" t="n">
        <v>3732.901677768677</v>
      </c>
      <c r="F5685" s="109" t="n">
        <v>3752.621060552076</v>
      </c>
      <c r="I5685" s="98">
        <f>D5685^0.5</f>
        <v/>
      </c>
      <c r="J5685" s="98">
        <f>E5685^0.5</f>
        <v/>
      </c>
      <c r="K5685" s="98">
        <f>F5685^0.5</f>
        <v/>
      </c>
    </row>
    <row r="5686">
      <c r="C5686" s="13" t="n">
        <v>123</v>
      </c>
      <c r="D5686" s="109" t="n">
        <v>0</v>
      </c>
      <c r="E5686" s="109" t="n">
        <v>0</v>
      </c>
      <c r="F5686" s="109" t="n">
        <v>0</v>
      </c>
      <c r="I5686" s="98">
        <f>D5686^0.5</f>
        <v/>
      </c>
      <c r="J5686" s="98">
        <f>E5686^0.5</f>
        <v/>
      </c>
      <c r="K5686" s="98">
        <f>F5686^0.5</f>
        <v/>
      </c>
    </row>
    <row r="5687">
      <c r="C5687" s="13" t="n">
        <v>124</v>
      </c>
      <c r="D5687" s="109" t="n">
        <v>0</v>
      </c>
      <c r="E5687" s="109" t="n">
        <v>0</v>
      </c>
      <c r="F5687" s="109" t="n">
        <v>0</v>
      </c>
      <c r="I5687" s="98">
        <f>D5687^0.5</f>
        <v/>
      </c>
      <c r="J5687" s="98">
        <f>E5687^0.5</f>
        <v/>
      </c>
      <c r="K5687" s="98">
        <f>F5687^0.5</f>
        <v/>
      </c>
    </row>
    <row r="5688">
      <c r="C5688" s="13" t="n">
        <v>125</v>
      </c>
      <c r="D5688" s="109" t="n">
        <v>0</v>
      </c>
      <c r="E5688" s="109" t="n">
        <v>0</v>
      </c>
      <c r="F5688" s="109" t="n">
        <v>0</v>
      </c>
      <c r="I5688" s="98">
        <f>D5688^0.5</f>
        <v/>
      </c>
      <c r="J5688" s="98">
        <f>E5688^0.5</f>
        <v/>
      </c>
      <c r="K5688" s="98">
        <f>F5688^0.5</f>
        <v/>
      </c>
    </row>
    <row r="5689">
      <c r="C5689" s="13" t="n">
        <v>126</v>
      </c>
      <c r="D5689" s="109" t="n">
        <v>0</v>
      </c>
      <c r="E5689" s="109" t="n">
        <v>0</v>
      </c>
      <c r="F5689" s="109" t="n">
        <v>4746.425323620439</v>
      </c>
      <c r="I5689" s="98">
        <f>D5689^0.5</f>
        <v/>
      </c>
      <c r="J5689" s="98">
        <f>E5689^0.5</f>
        <v/>
      </c>
      <c r="K5689" s="98">
        <f>F5689^0.5</f>
        <v/>
      </c>
    </row>
    <row r="5690">
      <c r="C5690" s="13" t="n">
        <v>127</v>
      </c>
      <c r="D5690" s="109" t="n">
        <v>0</v>
      </c>
      <c r="E5690" s="109" t="n">
        <v>5433.005270844325</v>
      </c>
      <c r="F5690" s="109" t="n">
        <v>3472.283374955878</v>
      </c>
      <c r="I5690" s="98">
        <f>D5690^0.5</f>
        <v/>
      </c>
      <c r="J5690" s="98">
        <f>E5690^0.5</f>
        <v/>
      </c>
      <c r="K5690" s="98">
        <f>F5690^0.5</f>
        <v/>
      </c>
    </row>
    <row r="5691">
      <c r="C5691" s="13" t="n">
        <v>128</v>
      </c>
      <c r="D5691" s="109" t="n">
        <v>0</v>
      </c>
      <c r="E5691" s="109" t="n">
        <v>0</v>
      </c>
      <c r="F5691" s="109" t="n">
        <v>3232.901289625093</v>
      </c>
      <c r="I5691" s="98">
        <f>D5691^0.5</f>
        <v/>
      </c>
      <c r="J5691" s="98">
        <f>E5691^0.5</f>
        <v/>
      </c>
      <c r="K5691" s="98">
        <f>F5691^0.5</f>
        <v/>
      </c>
    </row>
    <row r="5692">
      <c r="C5692" s="13" t="n">
        <v>129</v>
      </c>
      <c r="D5692" s="109" t="n">
        <v>0</v>
      </c>
      <c r="E5692" s="109" t="n">
        <v>2211.512184243649</v>
      </c>
      <c r="F5692" s="109" t="n">
        <v>2947.880475526676</v>
      </c>
      <c r="I5692" s="98">
        <f>D5692^0.5</f>
        <v/>
      </c>
      <c r="J5692" s="98">
        <f>E5692^0.5</f>
        <v/>
      </c>
      <c r="K5692" s="98">
        <f>F5692^0.5</f>
        <v/>
      </c>
    </row>
    <row r="5693">
      <c r="C5693" s="13" t="n">
        <v>130</v>
      </c>
      <c r="D5693" s="109" t="n">
        <v>0</v>
      </c>
      <c r="E5693" s="109" t="n">
        <v>2627.042737022042</v>
      </c>
      <c r="F5693" s="109" t="n">
        <v>0</v>
      </c>
      <c r="I5693" s="98">
        <f>D5693^0.5</f>
        <v/>
      </c>
      <c r="J5693" s="98">
        <f>E5693^0.5</f>
        <v/>
      </c>
      <c r="K5693" s="98">
        <f>F5693^0.5</f>
        <v/>
      </c>
    </row>
    <row r="5694">
      <c r="C5694" s="13" t="n">
        <v>131</v>
      </c>
      <c r="D5694" s="109" t="n">
        <v>0</v>
      </c>
      <c r="E5694" s="109" t="n">
        <v>0</v>
      </c>
      <c r="F5694" s="109" t="n">
        <v>2392.111957261339</v>
      </c>
      <c r="I5694" s="98">
        <f>D5694^0.5</f>
        <v/>
      </c>
      <c r="J5694" s="98">
        <f>E5694^0.5</f>
        <v/>
      </c>
      <c r="K5694" s="98">
        <f>F5694^0.5</f>
        <v/>
      </c>
    </row>
    <row r="5695">
      <c r="C5695" s="13" t="n">
        <v>132</v>
      </c>
      <c r="D5695" s="109" t="n">
        <v>0</v>
      </c>
      <c r="E5695" s="109" t="n">
        <v>4602.262244656682</v>
      </c>
      <c r="F5695" s="109" t="n">
        <v>0</v>
      </c>
      <c r="I5695" s="98">
        <f>D5695^0.5</f>
        <v/>
      </c>
      <c r="J5695" s="98">
        <f>E5695^0.5</f>
        <v/>
      </c>
      <c r="K5695" s="98">
        <f>F5695^0.5</f>
        <v/>
      </c>
    </row>
    <row r="5696">
      <c r="C5696" s="13" t="n">
        <v>133</v>
      </c>
      <c r="D5696" s="109" t="n">
        <v>0</v>
      </c>
      <c r="E5696" s="109" t="n">
        <v>0</v>
      </c>
      <c r="F5696" s="109" t="n">
        <v>0</v>
      </c>
      <c r="I5696" s="98">
        <f>D5696^0.5</f>
        <v/>
      </c>
      <c r="J5696" s="98">
        <f>E5696^0.5</f>
        <v/>
      </c>
      <c r="K5696" s="98">
        <f>F5696^0.5</f>
        <v/>
      </c>
    </row>
    <row r="5697">
      <c r="C5697" s="13" t="n">
        <v>134</v>
      </c>
      <c r="D5697" s="109" t="n">
        <v>5995.592509785667</v>
      </c>
      <c r="E5697" s="109" t="n">
        <v>0</v>
      </c>
      <c r="F5697" s="109" t="n">
        <v>2482.067233456299</v>
      </c>
      <c r="I5697" s="98">
        <f>D5697^0.5</f>
        <v/>
      </c>
      <c r="J5697" s="98">
        <f>E5697^0.5</f>
        <v/>
      </c>
      <c r="K5697" s="98">
        <f>F5697^0.5</f>
        <v/>
      </c>
    </row>
    <row r="5698">
      <c r="C5698" s="13" t="n">
        <v>135</v>
      </c>
      <c r="D5698" s="109" t="n">
        <v>0</v>
      </c>
      <c r="E5698" s="109" t="n">
        <v>0</v>
      </c>
      <c r="F5698" s="109" t="n">
        <v>3418.681098267436</v>
      </c>
      <c r="I5698" s="98">
        <f>D5698^0.5</f>
        <v/>
      </c>
      <c r="J5698" s="98">
        <f>E5698^0.5</f>
        <v/>
      </c>
      <c r="K5698" s="98">
        <f>F5698^0.5</f>
        <v/>
      </c>
    </row>
    <row r="5699">
      <c r="C5699" s="13" t="n">
        <v>136</v>
      </c>
      <c r="D5699" s="109" t="n">
        <v>5647.368843318895</v>
      </c>
      <c r="E5699" s="109" t="n">
        <v>4304.189767472446</v>
      </c>
      <c r="F5699" s="109" t="n">
        <v>0</v>
      </c>
      <c r="I5699" s="98">
        <f>D5699^0.5</f>
        <v/>
      </c>
      <c r="J5699" s="98">
        <f>E5699^0.5</f>
        <v/>
      </c>
      <c r="K5699" s="98">
        <f>F5699^0.5</f>
        <v/>
      </c>
    </row>
    <row r="5700">
      <c r="C5700" s="13" t="n">
        <v>137</v>
      </c>
      <c r="D5700" s="109" t="n">
        <v>0</v>
      </c>
      <c r="E5700" s="109" t="n">
        <v>3540.862797575071</v>
      </c>
      <c r="F5700" s="109" t="n">
        <v>5400.630278708413</v>
      </c>
      <c r="I5700" s="98">
        <f>D5700^0.5</f>
        <v/>
      </c>
      <c r="J5700" s="98">
        <f>E5700^0.5</f>
        <v/>
      </c>
      <c r="K5700" s="98">
        <f>F5700^0.5</f>
        <v/>
      </c>
    </row>
    <row r="5701">
      <c r="C5701" s="13" t="n">
        <v>138</v>
      </c>
      <c r="D5701" s="109" t="n">
        <v>0</v>
      </c>
      <c r="E5701" s="109" t="n">
        <v>4351.151686560363</v>
      </c>
      <c r="F5701" s="109" t="n">
        <v>0</v>
      </c>
      <c r="I5701" s="98">
        <f>D5701^0.5</f>
        <v/>
      </c>
      <c r="J5701" s="98">
        <f>E5701^0.5</f>
        <v/>
      </c>
      <c r="K5701" s="98">
        <f>F5701^0.5</f>
        <v/>
      </c>
    </row>
    <row r="5702">
      <c r="C5702" s="13" t="n">
        <v>139</v>
      </c>
      <c r="D5702" s="109" t="n">
        <v>3603.925071194768</v>
      </c>
      <c r="E5702" s="109" t="n">
        <v>0</v>
      </c>
      <c r="F5702" s="109" t="n">
        <v>0</v>
      </c>
      <c r="I5702" s="98">
        <f>D5702^0.5</f>
        <v/>
      </c>
      <c r="J5702" s="98">
        <f>E5702^0.5</f>
        <v/>
      </c>
      <c r="K5702" s="98">
        <f>F5702^0.5</f>
        <v/>
      </c>
    </row>
    <row r="5703">
      <c r="C5703" s="13" t="n">
        <v>140</v>
      </c>
      <c r="D5703" s="109" t="n">
        <v>0</v>
      </c>
      <c r="E5703" s="109" t="n">
        <v>0</v>
      </c>
      <c r="F5703" s="109" t="n">
        <v>5505.677574146539</v>
      </c>
      <c r="I5703" s="98">
        <f>D5703^0.5</f>
        <v/>
      </c>
      <c r="J5703" s="98">
        <f>E5703^0.5</f>
        <v/>
      </c>
      <c r="K5703" s="98">
        <f>F5703^0.5</f>
        <v/>
      </c>
    </row>
    <row r="5704">
      <c r="C5704" s="13" t="n">
        <v>141</v>
      </c>
      <c r="D5704" s="109" t="n">
        <v>5174.364287917516</v>
      </c>
      <c r="E5704" s="109" t="n">
        <v>0</v>
      </c>
      <c r="F5704" s="109" t="n">
        <v>0</v>
      </c>
      <c r="I5704" s="98">
        <f>D5704^0.5</f>
        <v/>
      </c>
      <c r="J5704" s="98">
        <f>E5704^0.5</f>
        <v/>
      </c>
      <c r="K5704" s="98">
        <f>F5704^0.5</f>
        <v/>
      </c>
    </row>
    <row r="5705">
      <c r="C5705" s="13" t="n">
        <v>142</v>
      </c>
      <c r="D5705" s="109" t="n">
        <v>0</v>
      </c>
      <c r="E5705" s="109" t="n">
        <v>5262.161209354177</v>
      </c>
      <c r="F5705" s="109" t="n">
        <v>3471.636111356318</v>
      </c>
      <c r="I5705" s="98">
        <f>D5705^0.5</f>
        <v/>
      </c>
      <c r="J5705" s="98">
        <f>E5705^0.5</f>
        <v/>
      </c>
      <c r="K5705" s="98">
        <f>F5705^0.5</f>
        <v/>
      </c>
    </row>
    <row r="5706">
      <c r="C5706" s="13" t="n">
        <v>143</v>
      </c>
      <c r="D5706" s="109" t="n">
        <v>0</v>
      </c>
      <c r="E5706" s="109" t="n">
        <v>0</v>
      </c>
      <c r="F5706" s="109" t="n">
        <v>0</v>
      </c>
      <c r="I5706" s="98">
        <f>D5706^0.5</f>
        <v/>
      </c>
      <c r="J5706" s="98">
        <f>E5706^0.5</f>
        <v/>
      </c>
      <c r="K5706" s="98">
        <f>F5706^0.5</f>
        <v/>
      </c>
    </row>
    <row r="5707">
      <c r="C5707" s="13" t="n">
        <v>144</v>
      </c>
      <c r="D5707" s="109" t="n">
        <v>0</v>
      </c>
      <c r="E5707" s="109" t="n">
        <v>0</v>
      </c>
      <c r="F5707" s="109" t="n">
        <v>0</v>
      </c>
      <c r="I5707" s="98">
        <f>D5707^0.5</f>
        <v/>
      </c>
      <c r="J5707" s="98">
        <f>E5707^0.5</f>
        <v/>
      </c>
      <c r="K5707" s="98">
        <f>F5707^0.5</f>
        <v/>
      </c>
    </row>
    <row r="5708">
      <c r="C5708" s="13" t="n">
        <v>145</v>
      </c>
      <c r="D5708" s="109" t="n">
        <v>3584.719852097332</v>
      </c>
      <c r="E5708" s="109" t="n">
        <v>0</v>
      </c>
      <c r="F5708" s="109" t="n">
        <v>0</v>
      </c>
      <c r="I5708" s="98">
        <f>D5708^0.5</f>
        <v/>
      </c>
      <c r="J5708" s="98">
        <f>E5708^0.5</f>
        <v/>
      </c>
      <c r="K5708" s="98">
        <f>F5708^0.5</f>
        <v/>
      </c>
    </row>
    <row r="5709">
      <c r="C5709" s="13" t="n">
        <v>146</v>
      </c>
      <c r="D5709" s="109" t="n">
        <v>3841.904409328476</v>
      </c>
      <c r="E5709" s="109" t="n">
        <v>0</v>
      </c>
      <c r="F5709" s="109" t="n">
        <v>0</v>
      </c>
      <c r="I5709" s="98">
        <f>D5709^0.5</f>
        <v/>
      </c>
      <c r="J5709" s="98">
        <f>E5709^0.5</f>
        <v/>
      </c>
      <c r="K5709" s="98">
        <f>F5709^0.5</f>
        <v/>
      </c>
    </row>
    <row r="5710">
      <c r="C5710" s="13" t="n">
        <v>147</v>
      </c>
      <c r="D5710" s="109" t="n">
        <v>0</v>
      </c>
      <c r="E5710" s="109" t="n">
        <v>0</v>
      </c>
      <c r="F5710" s="109" t="n">
        <v>3308.240850232542</v>
      </c>
      <c r="I5710" s="98">
        <f>D5710^0.5</f>
        <v/>
      </c>
      <c r="J5710" s="98">
        <f>E5710^0.5</f>
        <v/>
      </c>
      <c r="K5710" s="98">
        <f>F5710^0.5</f>
        <v/>
      </c>
    </row>
    <row r="5711">
      <c r="C5711" s="13" t="n">
        <v>148</v>
      </c>
      <c r="D5711" s="109" t="n">
        <v>0</v>
      </c>
      <c r="E5711" s="109" t="n">
        <v>0</v>
      </c>
      <c r="F5711" s="109" t="n">
        <v>6241.142700286582</v>
      </c>
      <c r="I5711" s="98">
        <f>D5711^0.5</f>
        <v/>
      </c>
      <c r="J5711" s="98">
        <f>E5711^0.5</f>
        <v/>
      </c>
      <c r="K5711" s="98">
        <f>F5711^0.5</f>
        <v/>
      </c>
    </row>
    <row r="5712">
      <c r="C5712" s="13" t="n">
        <v>149</v>
      </c>
      <c r="D5712" s="109" t="n">
        <v>3901.103346098214</v>
      </c>
      <c r="E5712" s="109" t="n">
        <v>0</v>
      </c>
      <c r="F5712" s="109" t="n">
        <v>0</v>
      </c>
      <c r="I5712" s="98">
        <f>D5712^0.5</f>
        <v/>
      </c>
      <c r="J5712" s="98">
        <f>E5712^0.5</f>
        <v/>
      </c>
      <c r="K5712" s="98">
        <f>F5712^0.5</f>
        <v/>
      </c>
    </row>
    <row r="5713">
      <c r="C5713" s="13" t="n">
        <v>150</v>
      </c>
      <c r="D5713" s="109" t="n">
        <v>0</v>
      </c>
      <c r="E5713" s="109" t="n">
        <v>0</v>
      </c>
      <c r="F5713" s="109" t="n">
        <v>0</v>
      </c>
      <c r="I5713" s="98">
        <f>D5713^0.5</f>
        <v/>
      </c>
      <c r="J5713" s="98">
        <f>E5713^0.5</f>
        <v/>
      </c>
      <c r="K5713" s="98">
        <f>F5713^0.5</f>
        <v/>
      </c>
    </row>
    <row r="5714">
      <c r="C5714" s="13" t="n">
        <v>151</v>
      </c>
      <c r="D5714" s="109" t="n">
        <v>0</v>
      </c>
      <c r="E5714" s="109" t="n">
        <v>0</v>
      </c>
      <c r="F5714" s="109" t="n">
        <v>0</v>
      </c>
      <c r="I5714" s="98">
        <f>D5714^0.5</f>
        <v/>
      </c>
      <c r="J5714" s="98">
        <f>E5714^0.5</f>
        <v/>
      </c>
      <c r="K5714" s="98">
        <f>F5714^0.5</f>
        <v/>
      </c>
    </row>
    <row r="5715">
      <c r="C5715" s="13" t="n">
        <v>152</v>
      </c>
      <c r="D5715" s="109" t="n">
        <v>3177.083878802136</v>
      </c>
      <c r="E5715" s="109" t="n">
        <v>0</v>
      </c>
      <c r="F5715" s="109" t="n">
        <v>4482.190395275131</v>
      </c>
      <c r="I5715" s="98">
        <f>D5715^0.5</f>
        <v/>
      </c>
      <c r="J5715" s="98">
        <f>E5715^0.5</f>
        <v/>
      </c>
      <c r="K5715" s="98">
        <f>F5715^0.5</f>
        <v/>
      </c>
    </row>
    <row r="5716">
      <c r="C5716" s="13" t="n">
        <v>153</v>
      </c>
      <c r="D5716" s="109" t="n">
        <v>0</v>
      </c>
      <c r="E5716" s="109" t="n">
        <v>2976.696770152449</v>
      </c>
      <c r="F5716" s="109" t="n">
        <v>3533.030387610197</v>
      </c>
      <c r="I5716" s="98">
        <f>D5716^0.5</f>
        <v/>
      </c>
      <c r="J5716" s="98">
        <f>E5716^0.5</f>
        <v/>
      </c>
      <c r="K5716" s="98">
        <f>F5716^0.5</f>
        <v/>
      </c>
    </row>
    <row r="5717">
      <c r="C5717" s="13" t="n">
        <v>154</v>
      </c>
      <c r="D5717" s="109" t="n">
        <v>0</v>
      </c>
      <c r="E5717" s="109" t="n">
        <v>0</v>
      </c>
      <c r="F5717" s="109" t="n">
        <v>0</v>
      </c>
      <c r="I5717" s="98">
        <f>D5717^0.5</f>
        <v/>
      </c>
      <c r="J5717" s="98">
        <f>E5717^0.5</f>
        <v/>
      </c>
      <c r="K5717" s="98">
        <f>F5717^0.5</f>
        <v/>
      </c>
    </row>
    <row r="5718">
      <c r="C5718" s="13" t="n">
        <v>155</v>
      </c>
      <c r="D5718" s="109" t="n">
        <v>5299.159286711365</v>
      </c>
      <c r="E5718" s="109" t="n">
        <v>3037.170428926125</v>
      </c>
      <c r="F5718" s="109" t="n">
        <v>0</v>
      </c>
      <c r="I5718" s="98">
        <f>D5718^0.5</f>
        <v/>
      </c>
      <c r="J5718" s="98">
        <f>E5718^0.5</f>
        <v/>
      </c>
      <c r="K5718" s="98">
        <f>F5718^0.5</f>
        <v/>
      </c>
    </row>
    <row r="5719">
      <c r="C5719" s="13" t="n">
        <v>156</v>
      </c>
      <c r="D5719" s="109" t="n">
        <v>0</v>
      </c>
      <c r="E5719" s="109" t="n">
        <v>0</v>
      </c>
      <c r="F5719" s="109" t="n">
        <v>3049.652198879048</v>
      </c>
      <c r="I5719" s="98">
        <f>D5719^0.5</f>
        <v/>
      </c>
      <c r="J5719" s="98">
        <f>E5719^0.5</f>
        <v/>
      </c>
      <c r="K5719" s="98">
        <f>F5719^0.5</f>
        <v/>
      </c>
    </row>
    <row r="5720">
      <c r="C5720" s="13" t="n">
        <v>157</v>
      </c>
      <c r="D5720" s="109" t="n">
        <v>0</v>
      </c>
      <c r="E5720" s="109" t="n">
        <v>3123.167741550133</v>
      </c>
      <c r="F5720" s="109" t="n">
        <v>4329.805274946615</v>
      </c>
      <c r="I5720" s="98">
        <f>D5720^0.5</f>
        <v/>
      </c>
      <c r="J5720" s="98">
        <f>E5720^0.5</f>
        <v/>
      </c>
      <c r="K5720" s="98">
        <f>F5720^0.5</f>
        <v/>
      </c>
    </row>
    <row r="5721">
      <c r="C5721" s="13" t="n">
        <v>158</v>
      </c>
      <c r="D5721" s="109" t="n">
        <v>3703.275886749849</v>
      </c>
      <c r="E5721" s="109" t="n">
        <v>0</v>
      </c>
      <c r="F5721" s="109" t="n">
        <v>0</v>
      </c>
      <c r="I5721" s="98">
        <f>D5721^0.5</f>
        <v/>
      </c>
      <c r="J5721" s="98">
        <f>E5721^0.5</f>
        <v/>
      </c>
      <c r="K5721" s="98">
        <f>F5721^0.5</f>
        <v/>
      </c>
    </row>
    <row r="5722">
      <c r="C5722" s="13" t="n">
        <v>159</v>
      </c>
      <c r="D5722" s="109" t="n">
        <v>3054.892753653228</v>
      </c>
      <c r="E5722" s="109" t="n">
        <v>5274.844031980261</v>
      </c>
      <c r="F5722" s="109" t="n">
        <v>0</v>
      </c>
      <c r="I5722" s="98">
        <f>D5722^0.5</f>
        <v/>
      </c>
      <c r="J5722" s="98">
        <f>E5722^0.5</f>
        <v/>
      </c>
      <c r="K5722" s="98">
        <f>F5722^0.5</f>
        <v/>
      </c>
    </row>
    <row r="5723">
      <c r="C5723" s="13" t="n">
        <v>160</v>
      </c>
      <c r="D5723" s="109" t="n">
        <v>0</v>
      </c>
      <c r="E5723" s="109" t="n">
        <v>0</v>
      </c>
      <c r="F5723" s="109" t="n">
        <v>0</v>
      </c>
      <c r="I5723" s="98">
        <f>D5723^0.5</f>
        <v/>
      </c>
      <c r="J5723" s="98">
        <f>E5723^0.5</f>
        <v/>
      </c>
      <c r="K5723" s="98">
        <f>F5723^0.5</f>
        <v/>
      </c>
    </row>
    <row r="5724">
      <c r="C5724" s="13" t="n">
        <v>161</v>
      </c>
      <c r="D5724" s="109" t="n">
        <v>0</v>
      </c>
      <c r="E5724" s="109" t="n">
        <v>2113.022992808372</v>
      </c>
      <c r="F5724" s="109" t="n">
        <v>0</v>
      </c>
      <c r="I5724" s="98">
        <f>D5724^0.5</f>
        <v/>
      </c>
      <c r="J5724" s="98">
        <f>E5724^0.5</f>
        <v/>
      </c>
      <c r="K5724" s="98">
        <f>F5724^0.5</f>
        <v/>
      </c>
    </row>
    <row r="5725">
      <c r="C5725" s="13" t="n">
        <v>162</v>
      </c>
      <c r="D5725" s="109" t="n">
        <v>0</v>
      </c>
      <c r="E5725" s="109" t="n">
        <v>0</v>
      </c>
      <c r="F5725" s="109" t="n">
        <v>4301.434549437836</v>
      </c>
      <c r="I5725" s="98">
        <f>D5725^0.5</f>
        <v/>
      </c>
      <c r="J5725" s="98">
        <f>E5725^0.5</f>
        <v/>
      </c>
      <c r="K5725" s="98">
        <f>F5725^0.5</f>
        <v/>
      </c>
    </row>
    <row r="5726">
      <c r="C5726" s="13" t="n">
        <v>163</v>
      </c>
      <c r="D5726" s="109" t="n">
        <v>3243.590719485655</v>
      </c>
      <c r="E5726" s="109" t="n">
        <v>0</v>
      </c>
      <c r="F5726" s="109" t="n">
        <v>2774.580401197076</v>
      </c>
      <c r="I5726" s="98">
        <f>D5726^0.5</f>
        <v/>
      </c>
      <c r="J5726" s="98">
        <f>E5726^0.5</f>
        <v/>
      </c>
      <c r="K5726" s="98">
        <f>F5726^0.5</f>
        <v/>
      </c>
    </row>
    <row r="5727">
      <c r="C5727" s="13" t="n">
        <v>164</v>
      </c>
      <c r="D5727" s="109" t="n">
        <v>3425.91777090542</v>
      </c>
      <c r="E5727" s="109" t="n">
        <v>0</v>
      </c>
      <c r="F5727" s="109" t="n">
        <v>0</v>
      </c>
      <c r="I5727" s="98">
        <f>D5727^0.5</f>
        <v/>
      </c>
      <c r="J5727" s="98">
        <f>E5727^0.5</f>
        <v/>
      </c>
      <c r="K5727" s="98">
        <f>F5727^0.5</f>
        <v/>
      </c>
    </row>
    <row r="5728">
      <c r="C5728" s="13" t="n">
        <v>165</v>
      </c>
      <c r="D5728" s="109" t="n">
        <v>0</v>
      </c>
      <c r="E5728" s="109" t="n">
        <v>0</v>
      </c>
      <c r="F5728" s="109" t="n">
        <v>0</v>
      </c>
      <c r="I5728" s="98">
        <f>D5728^0.5</f>
        <v/>
      </c>
      <c r="J5728" s="98">
        <f>E5728^0.5</f>
        <v/>
      </c>
      <c r="K5728" s="98">
        <f>F5728^0.5</f>
        <v/>
      </c>
    </row>
    <row r="5729">
      <c r="C5729" s="13" t="n">
        <v>166</v>
      </c>
      <c r="D5729" s="109" t="n">
        <v>0</v>
      </c>
      <c r="E5729" s="109" t="n">
        <v>2901.667388318107</v>
      </c>
      <c r="F5729" s="109" t="n">
        <v>0</v>
      </c>
      <c r="I5729" s="98">
        <f>D5729^0.5</f>
        <v/>
      </c>
      <c r="J5729" s="98">
        <f>E5729^0.5</f>
        <v/>
      </c>
      <c r="K5729" s="98">
        <f>F5729^0.5</f>
        <v/>
      </c>
    </row>
    <row r="5730">
      <c r="C5730" s="13" t="n">
        <v>167</v>
      </c>
      <c r="D5730" s="109" t="n">
        <v>0</v>
      </c>
      <c r="E5730" s="109" t="n">
        <v>0</v>
      </c>
      <c r="F5730" s="109" t="n">
        <v>0</v>
      </c>
      <c r="I5730" s="98">
        <f>D5730^0.5</f>
        <v/>
      </c>
      <c r="J5730" s="98">
        <f>E5730^0.5</f>
        <v/>
      </c>
      <c r="K5730" s="98">
        <f>F5730^0.5</f>
        <v/>
      </c>
    </row>
    <row r="5731">
      <c r="C5731" s="13" t="n">
        <v>168</v>
      </c>
      <c r="D5731" s="109" t="n">
        <v>0</v>
      </c>
      <c r="E5731" s="109" t="n">
        <v>3197.108867555857</v>
      </c>
      <c r="F5731" s="109" t="n">
        <v>3161.275091866031</v>
      </c>
      <c r="I5731" s="98">
        <f>D5731^0.5</f>
        <v/>
      </c>
      <c r="J5731" s="98">
        <f>E5731^0.5</f>
        <v/>
      </c>
      <c r="K5731" s="98">
        <f>F5731^0.5</f>
        <v/>
      </c>
    </row>
    <row r="5732">
      <c r="C5732" s="13" t="n">
        <v>169</v>
      </c>
      <c r="D5732" s="109" t="n">
        <v>0</v>
      </c>
      <c r="E5732" s="109" t="n">
        <v>4683.706814346835</v>
      </c>
      <c r="F5732" s="109" t="n">
        <v>0</v>
      </c>
      <c r="I5732" s="98">
        <f>D5732^0.5</f>
        <v/>
      </c>
      <c r="J5732" s="98">
        <f>E5732^0.5</f>
        <v/>
      </c>
      <c r="K5732" s="98">
        <f>F5732^0.5</f>
        <v/>
      </c>
    </row>
    <row r="5733">
      <c r="C5733" s="13" t="n">
        <v>170</v>
      </c>
      <c r="D5733" s="109" t="n">
        <v>0</v>
      </c>
      <c r="E5733" s="109" t="n">
        <v>0</v>
      </c>
      <c r="F5733" s="109" t="n">
        <v>0</v>
      </c>
      <c r="I5733" s="98">
        <f>D5733^0.5</f>
        <v/>
      </c>
      <c r="J5733" s="98">
        <f>E5733^0.5</f>
        <v/>
      </c>
      <c r="K5733" s="98">
        <f>F5733^0.5</f>
        <v/>
      </c>
    </row>
    <row r="5734">
      <c r="C5734" s="13" t="n">
        <v>171</v>
      </c>
      <c r="D5734" s="109" t="n">
        <v>2375.375232780352</v>
      </c>
      <c r="E5734" s="109" t="n">
        <v>4844.665667725727</v>
      </c>
      <c r="F5734" s="109" t="n">
        <v>0</v>
      </c>
      <c r="I5734" s="98">
        <f>D5734^0.5</f>
        <v/>
      </c>
      <c r="J5734" s="98">
        <f>E5734^0.5</f>
        <v/>
      </c>
      <c r="K5734" s="98">
        <f>F5734^0.5</f>
        <v/>
      </c>
    </row>
    <row r="5735">
      <c r="C5735" s="13" t="n">
        <v>172</v>
      </c>
      <c r="D5735" s="109" t="n">
        <v>0</v>
      </c>
      <c r="E5735" s="109" t="n">
        <v>0</v>
      </c>
      <c r="F5735" s="109" t="n">
        <v>4457.227124223486</v>
      </c>
      <c r="I5735" s="98">
        <f>D5735^0.5</f>
        <v/>
      </c>
      <c r="J5735" s="98">
        <f>E5735^0.5</f>
        <v/>
      </c>
      <c r="K5735" s="98">
        <f>F5735^0.5</f>
        <v/>
      </c>
    </row>
    <row r="5736">
      <c r="C5736" s="13" t="n">
        <v>173</v>
      </c>
      <c r="D5736" s="109" t="n">
        <v>0</v>
      </c>
      <c r="E5736" s="109" t="n">
        <v>5274.010641843081</v>
      </c>
      <c r="F5736" s="109" t="n">
        <v>4992.764927901328</v>
      </c>
      <c r="I5736" s="98">
        <f>D5736^0.5</f>
        <v/>
      </c>
      <c r="J5736" s="98">
        <f>E5736^0.5</f>
        <v/>
      </c>
      <c r="K5736" s="98">
        <f>F5736^0.5</f>
        <v/>
      </c>
    </row>
    <row r="5737">
      <c r="C5737" s="13" t="n">
        <v>174</v>
      </c>
      <c r="D5737" s="109" t="n">
        <v>0</v>
      </c>
      <c r="E5737" s="109" t="n">
        <v>0</v>
      </c>
      <c r="F5737" s="109" t="n">
        <v>0</v>
      </c>
      <c r="I5737" s="98">
        <f>D5737^0.5</f>
        <v/>
      </c>
      <c r="J5737" s="98">
        <f>E5737^0.5</f>
        <v/>
      </c>
      <c r="K5737" s="98">
        <f>F5737^0.5</f>
        <v/>
      </c>
    </row>
    <row r="5738">
      <c r="C5738" s="13" t="n">
        <v>175</v>
      </c>
      <c r="D5738" s="109" t="n">
        <v>0</v>
      </c>
      <c r="E5738" s="109" t="n">
        <v>0</v>
      </c>
      <c r="F5738" s="109" t="n">
        <v>2577.1900578048</v>
      </c>
      <c r="I5738" s="98">
        <f>D5738^0.5</f>
        <v/>
      </c>
      <c r="J5738" s="98">
        <f>E5738^0.5</f>
        <v/>
      </c>
      <c r="K5738" s="98">
        <f>F5738^0.5</f>
        <v/>
      </c>
    </row>
    <row r="5739">
      <c r="C5739" s="13" t="n">
        <v>176</v>
      </c>
      <c r="D5739" s="109" t="n">
        <v>3426.489294411615</v>
      </c>
      <c r="E5739" s="109" t="n">
        <v>0</v>
      </c>
      <c r="F5739" s="109" t="n">
        <v>0</v>
      </c>
      <c r="I5739" s="98">
        <f>D5739^0.5</f>
        <v/>
      </c>
      <c r="J5739" s="98">
        <f>E5739^0.5</f>
        <v/>
      </c>
      <c r="K5739" s="98">
        <f>F5739^0.5</f>
        <v/>
      </c>
    </row>
    <row r="5740">
      <c r="C5740" s="13" t="n">
        <v>177</v>
      </c>
      <c r="D5740" s="109" t="n">
        <v>0</v>
      </c>
      <c r="E5740" s="109" t="n">
        <v>0</v>
      </c>
      <c r="F5740" s="109" t="n">
        <v>0</v>
      </c>
      <c r="I5740" s="98">
        <f>D5740^0.5</f>
        <v/>
      </c>
      <c r="J5740" s="98">
        <f>E5740^0.5</f>
        <v/>
      </c>
      <c r="K5740" s="98">
        <f>F5740^0.5</f>
        <v/>
      </c>
    </row>
    <row r="5741">
      <c r="C5741" s="13" t="n">
        <v>178</v>
      </c>
      <c r="D5741" s="109" t="n">
        <v>5772.618809105828</v>
      </c>
      <c r="E5741" s="109" t="n">
        <v>0</v>
      </c>
      <c r="F5741" s="109" t="n">
        <v>0</v>
      </c>
      <c r="I5741" s="98">
        <f>D5741^0.5</f>
        <v/>
      </c>
      <c r="J5741" s="98">
        <f>E5741^0.5</f>
        <v/>
      </c>
      <c r="K5741" s="98">
        <f>F5741^0.5</f>
        <v/>
      </c>
    </row>
    <row r="5742">
      <c r="C5742" s="13" t="n">
        <v>179</v>
      </c>
      <c r="D5742" s="109" t="n">
        <v>0</v>
      </c>
      <c r="E5742" s="109" t="n">
        <v>4554.792765568942</v>
      </c>
      <c r="F5742" s="109" t="n">
        <v>0</v>
      </c>
      <c r="I5742" s="98">
        <f>D5742^0.5</f>
        <v/>
      </c>
      <c r="J5742" s="98">
        <f>E5742^0.5</f>
        <v/>
      </c>
      <c r="K5742" s="98">
        <f>F5742^0.5</f>
        <v/>
      </c>
    </row>
    <row r="5743">
      <c r="C5743" s="13" t="n">
        <v>180</v>
      </c>
      <c r="D5743" s="109" t="n">
        <v>0</v>
      </c>
      <c r="E5743" s="109" t="n">
        <v>5141.603237910196</v>
      </c>
      <c r="F5743" s="109" t="n">
        <v>0</v>
      </c>
      <c r="I5743" s="98">
        <f>D5743^0.5</f>
        <v/>
      </c>
      <c r="J5743" s="98">
        <f>E5743^0.5</f>
        <v/>
      </c>
      <c r="K5743" s="98">
        <f>F5743^0.5</f>
        <v/>
      </c>
    </row>
    <row r="5744">
      <c r="C5744" s="13" t="n">
        <v>181</v>
      </c>
      <c r="D5744" s="109" t="n">
        <v>0</v>
      </c>
      <c r="E5744" s="109" t="n">
        <v>0</v>
      </c>
      <c r="F5744" s="109" t="n">
        <v>4098.13293052651</v>
      </c>
      <c r="I5744" s="98">
        <f>D5744^0.5</f>
        <v/>
      </c>
      <c r="J5744" s="98">
        <f>E5744^0.5</f>
        <v/>
      </c>
      <c r="K5744" s="98">
        <f>F5744^0.5</f>
        <v/>
      </c>
    </row>
    <row r="5745">
      <c r="C5745" s="13" t="n">
        <v>182</v>
      </c>
      <c r="D5745" s="109" t="n">
        <v>3077.267511628568</v>
      </c>
      <c r="E5745" s="109" t="n">
        <v>0</v>
      </c>
      <c r="F5745" s="109" t="n">
        <v>4654.532689990476</v>
      </c>
      <c r="I5745" s="98">
        <f>D5745^0.5</f>
        <v/>
      </c>
      <c r="J5745" s="98">
        <f>E5745^0.5</f>
        <v/>
      </c>
      <c r="K5745" s="98">
        <f>F5745^0.5</f>
        <v/>
      </c>
    </row>
    <row r="5746">
      <c r="C5746" s="13" t="n">
        <v>183</v>
      </c>
      <c r="D5746" s="109" t="n">
        <v>0</v>
      </c>
      <c r="E5746" s="109" t="n">
        <v>2894.769405066967</v>
      </c>
      <c r="F5746" s="109" t="n">
        <v>4610.648664940149</v>
      </c>
      <c r="I5746" s="98">
        <f>D5746^0.5</f>
        <v/>
      </c>
      <c r="J5746" s="98">
        <f>E5746^0.5</f>
        <v/>
      </c>
      <c r="K5746" s="98">
        <f>F5746^0.5</f>
        <v/>
      </c>
    </row>
    <row r="5747">
      <c r="C5747" s="13" t="n">
        <v>184</v>
      </c>
      <c r="D5747" s="109" t="n">
        <v>0</v>
      </c>
      <c r="E5747" s="109" t="n">
        <v>0</v>
      </c>
      <c r="F5747" s="109" t="n">
        <v>0</v>
      </c>
      <c r="I5747" s="98">
        <f>D5747^0.5</f>
        <v/>
      </c>
      <c r="J5747" s="98">
        <f>E5747^0.5</f>
        <v/>
      </c>
      <c r="K5747" s="98">
        <f>F5747^0.5</f>
        <v/>
      </c>
    </row>
    <row r="5748">
      <c r="C5748" s="13" t="n">
        <v>185</v>
      </c>
      <c r="D5748" s="109" t="n">
        <v>3823.602453226224</v>
      </c>
      <c r="E5748" s="109" t="n">
        <v>0</v>
      </c>
      <c r="F5748" s="109" t="n">
        <v>2780.028186412528</v>
      </c>
      <c r="I5748" s="98">
        <f>D5748^0.5</f>
        <v/>
      </c>
      <c r="J5748" s="98">
        <f>E5748^0.5</f>
        <v/>
      </c>
      <c r="K5748" s="98">
        <f>F5748^0.5</f>
        <v/>
      </c>
    </row>
    <row r="5749">
      <c r="C5749" s="13" t="n">
        <v>186</v>
      </c>
      <c r="D5749" s="109" t="n">
        <v>0</v>
      </c>
      <c r="E5749" s="109" t="n">
        <v>0</v>
      </c>
      <c r="F5749" s="109" t="n">
        <v>3544.051518198103</v>
      </c>
      <c r="I5749" s="98">
        <f>D5749^0.5</f>
        <v/>
      </c>
      <c r="J5749" s="98">
        <f>E5749^0.5</f>
        <v/>
      </c>
      <c r="K5749" s="98">
        <f>F5749^0.5</f>
        <v/>
      </c>
    </row>
    <row r="5750">
      <c r="C5750" s="13" t="n">
        <v>187</v>
      </c>
      <c r="D5750" s="109" t="n">
        <v>0</v>
      </c>
      <c r="E5750" s="109" t="n">
        <v>0</v>
      </c>
      <c r="F5750" s="109" t="n">
        <v>3237.702879777178</v>
      </c>
      <c r="I5750" s="98">
        <f>D5750^0.5</f>
        <v/>
      </c>
      <c r="J5750" s="98">
        <f>E5750^0.5</f>
        <v/>
      </c>
      <c r="K5750" s="98">
        <f>F5750^0.5</f>
        <v/>
      </c>
    </row>
    <row r="5751">
      <c r="C5751" s="13" t="n">
        <v>188</v>
      </c>
      <c r="D5751" s="109" t="n">
        <v>0</v>
      </c>
      <c r="E5751" s="109" t="n">
        <v>0</v>
      </c>
      <c r="F5751" s="109" t="n">
        <v>0</v>
      </c>
      <c r="I5751" s="98">
        <f>D5751^0.5</f>
        <v/>
      </c>
      <c r="J5751" s="98">
        <f>E5751^0.5</f>
        <v/>
      </c>
      <c r="K5751" s="98">
        <f>F5751^0.5</f>
        <v/>
      </c>
    </row>
    <row r="5752">
      <c r="C5752" s="13" t="n">
        <v>189</v>
      </c>
      <c r="D5752" s="109" t="n">
        <v>0</v>
      </c>
      <c r="E5752" s="109" t="n">
        <v>0</v>
      </c>
      <c r="F5752" s="109" t="n">
        <v>5405.808645123616</v>
      </c>
      <c r="I5752" s="98">
        <f>D5752^0.5</f>
        <v/>
      </c>
      <c r="J5752" s="98">
        <f>E5752^0.5</f>
        <v/>
      </c>
      <c r="K5752" s="98">
        <f>F5752^0.5</f>
        <v/>
      </c>
    </row>
    <row r="5753">
      <c r="C5753" s="13" t="n">
        <v>190</v>
      </c>
      <c r="D5753" s="109" t="n">
        <v>0</v>
      </c>
      <c r="E5753" s="109" t="n">
        <v>0</v>
      </c>
      <c r="F5753" s="109" t="n">
        <v>0</v>
      </c>
      <c r="I5753" s="98">
        <f>D5753^0.5</f>
        <v/>
      </c>
      <c r="J5753" s="98">
        <f>E5753^0.5</f>
        <v/>
      </c>
      <c r="K5753" s="98">
        <f>F5753^0.5</f>
        <v/>
      </c>
    </row>
    <row r="5754">
      <c r="C5754" s="13" t="n">
        <v>191</v>
      </c>
      <c r="D5754" s="109" t="n">
        <v>0</v>
      </c>
      <c r="E5754" s="109" t="n">
        <v>0</v>
      </c>
      <c r="F5754" s="109" t="n">
        <v>0</v>
      </c>
      <c r="I5754" s="98">
        <f>D5754^0.5</f>
        <v/>
      </c>
      <c r="J5754" s="98">
        <f>E5754^0.5</f>
        <v/>
      </c>
      <c r="K5754" s="98">
        <f>F5754^0.5</f>
        <v/>
      </c>
    </row>
    <row r="5755">
      <c r="C5755" s="13" t="n">
        <v>192</v>
      </c>
      <c r="D5755" s="109" t="n">
        <v>0</v>
      </c>
      <c r="E5755" s="109" t="n">
        <v>0</v>
      </c>
      <c r="F5755" s="109" t="n">
        <v>2325.478340663016</v>
      </c>
      <c r="I5755" s="98">
        <f>D5755^0.5</f>
        <v/>
      </c>
      <c r="J5755" s="98">
        <f>E5755^0.5</f>
        <v/>
      </c>
      <c r="K5755" s="98">
        <f>F5755^0.5</f>
        <v/>
      </c>
    </row>
    <row r="5756">
      <c r="C5756" s="13" t="n">
        <v>193</v>
      </c>
      <c r="D5756" s="109" t="n">
        <v>0</v>
      </c>
      <c r="E5756" s="109" t="n">
        <v>3584.706760184839</v>
      </c>
      <c r="F5756" s="109" t="n">
        <v>0</v>
      </c>
      <c r="I5756" s="98">
        <f>D5756^0.5</f>
        <v/>
      </c>
      <c r="J5756" s="98">
        <f>E5756^0.5</f>
        <v/>
      </c>
      <c r="K5756" s="98">
        <f>F5756^0.5</f>
        <v/>
      </c>
    </row>
    <row r="5757">
      <c r="C5757" s="13" t="n">
        <v>194</v>
      </c>
      <c r="D5757" s="109" t="n">
        <v>0</v>
      </c>
      <c r="E5757" s="109" t="n">
        <v>0</v>
      </c>
      <c r="F5757" s="109" t="n">
        <v>4645.312216863036</v>
      </c>
      <c r="I5757" s="98">
        <f>D5757^0.5</f>
        <v/>
      </c>
      <c r="J5757" s="98">
        <f>E5757^0.5</f>
        <v/>
      </c>
      <c r="K5757" s="98">
        <f>F5757^0.5</f>
        <v/>
      </c>
    </row>
    <row r="5758">
      <c r="C5758" s="13" t="n">
        <v>195</v>
      </c>
      <c r="D5758" s="109" t="n">
        <v>0</v>
      </c>
      <c r="E5758" s="109" t="n">
        <v>3616.131820013747</v>
      </c>
      <c r="F5758" s="109" t="n">
        <v>0</v>
      </c>
      <c r="I5758" s="98">
        <f>D5758^0.5</f>
        <v/>
      </c>
      <c r="J5758" s="98">
        <f>E5758^0.5</f>
        <v/>
      </c>
      <c r="K5758" s="98">
        <f>F5758^0.5</f>
        <v/>
      </c>
    </row>
    <row r="5759">
      <c r="C5759" s="13" t="n">
        <v>196</v>
      </c>
      <c r="D5759" s="109" t="n">
        <v>0</v>
      </c>
      <c r="E5759" s="109" t="n">
        <v>3696.314198661596</v>
      </c>
      <c r="F5759" s="109" t="n">
        <v>0</v>
      </c>
      <c r="I5759" s="98">
        <f>D5759^0.5</f>
        <v/>
      </c>
      <c r="J5759" s="98">
        <f>E5759^0.5</f>
        <v/>
      </c>
      <c r="K5759" s="98">
        <f>F5759^0.5</f>
        <v/>
      </c>
    </row>
    <row r="5760">
      <c r="C5760" s="13" t="n">
        <v>197</v>
      </c>
      <c r="D5760" s="109" t="n">
        <v>0</v>
      </c>
      <c r="E5760" s="109" t="n">
        <v>0</v>
      </c>
      <c r="F5760" s="109" t="n">
        <v>5371.463149692863</v>
      </c>
      <c r="I5760" s="98">
        <f>D5760^0.5</f>
        <v/>
      </c>
      <c r="J5760" s="98">
        <f>E5760^0.5</f>
        <v/>
      </c>
      <c r="K5760" s="98">
        <f>F5760^0.5</f>
        <v/>
      </c>
    </row>
    <row r="5761">
      <c r="C5761" s="13" t="n">
        <v>198</v>
      </c>
      <c r="D5761" s="109" t="n">
        <v>0</v>
      </c>
      <c r="E5761" s="109" t="n">
        <v>4330.339320627972</v>
      </c>
      <c r="F5761" s="109" t="n">
        <v>0</v>
      </c>
      <c r="I5761" s="98">
        <f>D5761^0.5</f>
        <v/>
      </c>
      <c r="J5761" s="98">
        <f>E5761^0.5</f>
        <v/>
      </c>
      <c r="K5761" s="98">
        <f>F5761^0.5</f>
        <v/>
      </c>
    </row>
    <row r="5763">
      <c r="B5763" s="67" t="inlineStr">
        <is>
          <t>Results</t>
        </is>
      </c>
      <c r="C5763" s="71" t="inlineStr">
        <is>
          <t>vSQRTr</t>
        </is>
      </c>
      <c r="D5763" s="13" t="n">
        <v>22</v>
      </c>
      <c r="E5763" s="13" t="n">
        <v>23</v>
      </c>
      <c r="F5763" s="13" t="n">
        <v>24</v>
      </c>
      <c r="I5763" s="13" t="n">
        <v>22</v>
      </c>
      <c r="J5763" s="13" t="n">
        <v>23</v>
      </c>
      <c r="K5763" s="13" t="n">
        <v>24</v>
      </c>
      <c r="L5763" s="13" t="inlineStr">
        <is>
          <t>máximo</t>
        </is>
      </c>
      <c r="M5763" s="13" t="inlineStr">
        <is>
          <t>mínimo</t>
        </is>
      </c>
    </row>
    <row r="5764">
      <c r="C5764" s="13" t="n">
        <v>9</v>
      </c>
      <c r="D5764" s="109" t="n">
        <v>67</v>
      </c>
      <c r="E5764" s="109" t="n">
        <v>65</v>
      </c>
      <c r="F5764" s="109" t="n">
        <v>1</v>
      </c>
      <c r="I5764" s="98">
        <f>I5572-D5764</f>
        <v/>
      </c>
      <c r="J5764" s="98">
        <f>J5572-E5764</f>
        <v/>
      </c>
      <c r="K5764" s="98">
        <f>K5572-F5764</f>
        <v/>
      </c>
      <c r="L5764" s="98">
        <f>MAX(I5764:K5953)</f>
        <v/>
      </c>
      <c r="M5764" s="98">
        <f>MIN(I5764:K5953)</f>
        <v/>
      </c>
    </row>
    <row r="5765">
      <c r="C5765" s="13" t="n">
        <v>10</v>
      </c>
      <c r="D5765" s="109" t="n">
        <v>1</v>
      </c>
      <c r="E5765" s="109" t="n">
        <v>1</v>
      </c>
      <c r="F5765" s="109" t="n">
        <v>59</v>
      </c>
      <c r="I5765" s="98">
        <f>I5573-D5765</f>
        <v/>
      </c>
      <c r="J5765" s="98">
        <f>J5573-E5765</f>
        <v/>
      </c>
      <c r="K5765" s="98">
        <f>K5573-F5765</f>
        <v/>
      </c>
    </row>
    <row r="5766">
      <c r="C5766" s="13" t="n">
        <v>11</v>
      </c>
      <c r="D5766" s="109" t="n">
        <v>1</v>
      </c>
      <c r="E5766" s="109" t="n">
        <v>1</v>
      </c>
      <c r="F5766" s="109" t="n">
        <v>1</v>
      </c>
      <c r="I5766" s="98">
        <f>I5574-D5766</f>
        <v/>
      </c>
      <c r="J5766" s="98">
        <f>J5574-E5766</f>
        <v/>
      </c>
      <c r="K5766" s="98">
        <f>K5574-F5766</f>
        <v/>
      </c>
    </row>
    <row r="5767">
      <c r="C5767" s="13" t="n">
        <v>12</v>
      </c>
      <c r="D5767" s="109" t="n">
        <v>1</v>
      </c>
      <c r="E5767" s="109" t="n">
        <v>57</v>
      </c>
      <c r="F5767" s="109" t="n">
        <v>1</v>
      </c>
      <c r="I5767" s="98">
        <f>I5575-D5767</f>
        <v/>
      </c>
      <c r="J5767" s="98">
        <f>J5575-E5767</f>
        <v/>
      </c>
      <c r="K5767" s="98">
        <f>K5575-F5767</f>
        <v/>
      </c>
    </row>
    <row r="5768">
      <c r="C5768" s="13" t="n">
        <v>13</v>
      </c>
      <c r="D5768" s="109" t="n">
        <v>1</v>
      </c>
      <c r="E5768" s="109" t="n">
        <v>47</v>
      </c>
      <c r="F5768" s="109" t="n">
        <v>1</v>
      </c>
      <c r="I5768" s="98">
        <f>I5576-D5768</f>
        <v/>
      </c>
      <c r="J5768" s="98">
        <f>J5576-E5768</f>
        <v/>
      </c>
      <c r="K5768" s="98">
        <f>K5576-F5768</f>
        <v/>
      </c>
    </row>
    <row r="5769">
      <c r="C5769" s="13" t="n">
        <v>14</v>
      </c>
      <c r="D5769" s="109" t="n">
        <v>65</v>
      </c>
      <c r="E5769" s="109" t="n">
        <v>1</v>
      </c>
      <c r="F5769" s="109" t="n">
        <v>1</v>
      </c>
      <c r="I5769" s="98">
        <f>I5577-D5769</f>
        <v/>
      </c>
      <c r="J5769" s="98">
        <f>J5577-E5769</f>
        <v/>
      </c>
      <c r="K5769" s="98">
        <f>K5577-F5769</f>
        <v/>
      </c>
    </row>
    <row r="5770">
      <c r="C5770" s="13" t="n">
        <v>15</v>
      </c>
      <c r="D5770" s="109" t="n">
        <v>67</v>
      </c>
      <c r="E5770" s="109" t="n">
        <v>1</v>
      </c>
      <c r="F5770" s="109" t="n">
        <v>1</v>
      </c>
      <c r="I5770" s="98">
        <f>I5578-D5770</f>
        <v/>
      </c>
      <c r="J5770" s="98">
        <f>J5578-E5770</f>
        <v/>
      </c>
      <c r="K5770" s="98">
        <f>K5578-F5770</f>
        <v/>
      </c>
    </row>
    <row r="5771">
      <c r="C5771" s="13" t="n">
        <v>16</v>
      </c>
      <c r="D5771" s="109" t="n">
        <v>1</v>
      </c>
      <c r="E5771" s="109" t="n">
        <v>1</v>
      </c>
      <c r="F5771" s="109" t="n">
        <v>75</v>
      </c>
      <c r="I5771" s="98">
        <f>I5579-D5771</f>
        <v/>
      </c>
      <c r="J5771" s="98">
        <f>J5579-E5771</f>
        <v/>
      </c>
      <c r="K5771" s="98">
        <f>K5579-F5771</f>
        <v/>
      </c>
    </row>
    <row r="5772">
      <c r="C5772" s="13" t="n">
        <v>17</v>
      </c>
      <c r="D5772" s="109" t="n">
        <v>44</v>
      </c>
      <c r="E5772" s="109" t="n">
        <v>1</v>
      </c>
      <c r="F5772" s="109" t="n">
        <v>69</v>
      </c>
      <c r="I5772" s="98">
        <f>I5580-D5772</f>
        <v/>
      </c>
      <c r="J5772" s="98">
        <f>J5580-E5772</f>
        <v/>
      </c>
      <c r="K5772" s="98">
        <f>K5580-F5772</f>
        <v/>
      </c>
    </row>
    <row r="5773">
      <c r="C5773" s="13" t="n">
        <v>18</v>
      </c>
      <c r="D5773" s="109" t="n">
        <v>1</v>
      </c>
      <c r="E5773" s="109" t="n">
        <v>55</v>
      </c>
      <c r="F5773" s="109" t="n">
        <v>1</v>
      </c>
      <c r="I5773" s="98">
        <f>I5581-D5773</f>
        <v/>
      </c>
      <c r="J5773" s="98">
        <f>J5581-E5773</f>
        <v/>
      </c>
      <c r="K5773" s="98">
        <f>K5581-F5773</f>
        <v/>
      </c>
    </row>
    <row r="5774">
      <c r="C5774" s="13" t="n">
        <v>19</v>
      </c>
      <c r="D5774" s="109" t="n">
        <v>1</v>
      </c>
      <c r="E5774" s="109" t="n">
        <v>1</v>
      </c>
      <c r="F5774" s="109" t="n">
        <v>56</v>
      </c>
      <c r="I5774" s="98">
        <f>I5582-D5774</f>
        <v/>
      </c>
      <c r="J5774" s="98">
        <f>J5582-E5774</f>
        <v/>
      </c>
      <c r="K5774" s="98">
        <f>K5582-F5774</f>
        <v/>
      </c>
    </row>
    <row r="5775">
      <c r="C5775" s="13" t="n">
        <v>20</v>
      </c>
      <c r="D5775" s="109" t="n">
        <v>1</v>
      </c>
      <c r="E5775" s="109" t="n">
        <v>1</v>
      </c>
      <c r="F5775" s="109" t="n">
        <v>1</v>
      </c>
      <c r="I5775" s="98">
        <f>I5583-D5775</f>
        <v/>
      </c>
      <c r="J5775" s="98">
        <f>J5583-E5775</f>
        <v/>
      </c>
      <c r="K5775" s="98">
        <f>K5583-F5775</f>
        <v/>
      </c>
    </row>
    <row r="5776">
      <c r="C5776" s="13" t="n">
        <v>21</v>
      </c>
      <c r="D5776" s="109" t="n">
        <v>58</v>
      </c>
      <c r="E5776" s="109" t="n">
        <v>1</v>
      </c>
      <c r="F5776" s="109" t="n">
        <v>55</v>
      </c>
      <c r="I5776" s="98">
        <f>I5584-D5776</f>
        <v/>
      </c>
      <c r="J5776" s="98">
        <f>J5584-E5776</f>
        <v/>
      </c>
      <c r="K5776" s="98">
        <f>K5584-F5776</f>
        <v/>
      </c>
    </row>
    <row r="5777">
      <c r="C5777" s="13" t="n">
        <v>22</v>
      </c>
      <c r="D5777" s="109" t="n">
        <v>68</v>
      </c>
      <c r="E5777" s="109" t="n">
        <v>1</v>
      </c>
      <c r="F5777" s="109" t="n">
        <v>60</v>
      </c>
      <c r="I5777" s="98">
        <f>I5585-D5777</f>
        <v/>
      </c>
      <c r="J5777" s="98">
        <f>J5585-E5777</f>
        <v/>
      </c>
      <c r="K5777" s="98">
        <f>K5585-F5777</f>
        <v/>
      </c>
    </row>
    <row r="5778">
      <c r="C5778" s="13" t="n">
        <v>23</v>
      </c>
      <c r="D5778" s="109" t="n">
        <v>1</v>
      </c>
      <c r="E5778" s="109" t="n">
        <v>66</v>
      </c>
      <c r="F5778" s="109" t="n">
        <v>1</v>
      </c>
      <c r="I5778" s="98">
        <f>I5586-D5778</f>
        <v/>
      </c>
      <c r="J5778" s="98">
        <f>J5586-E5778</f>
        <v/>
      </c>
      <c r="K5778" s="98">
        <f>K5586-F5778</f>
        <v/>
      </c>
    </row>
    <row r="5779">
      <c r="C5779" s="13" t="n">
        <v>24</v>
      </c>
      <c r="D5779" s="109" t="n">
        <v>1</v>
      </c>
      <c r="E5779" s="109" t="n">
        <v>62</v>
      </c>
      <c r="F5779" s="109" t="n">
        <v>63</v>
      </c>
      <c r="I5779" s="98">
        <f>I5587-D5779</f>
        <v/>
      </c>
      <c r="J5779" s="98">
        <f>J5587-E5779</f>
        <v/>
      </c>
      <c r="K5779" s="98">
        <f>K5587-F5779</f>
        <v/>
      </c>
    </row>
    <row r="5780">
      <c r="C5780" s="13" t="n">
        <v>25</v>
      </c>
      <c r="D5780" s="109" t="n">
        <v>1</v>
      </c>
      <c r="E5780" s="109" t="n">
        <v>1</v>
      </c>
      <c r="F5780" s="109" t="n">
        <v>1</v>
      </c>
      <c r="I5780" s="98">
        <f>I5588-D5780</f>
        <v/>
      </c>
      <c r="J5780" s="98">
        <f>J5588-E5780</f>
        <v/>
      </c>
      <c r="K5780" s="98">
        <f>K5588-F5780</f>
        <v/>
      </c>
    </row>
    <row r="5781">
      <c r="C5781" s="13" t="n">
        <v>26</v>
      </c>
      <c r="D5781" s="109" t="n">
        <v>1</v>
      </c>
      <c r="E5781" s="109" t="n">
        <v>67</v>
      </c>
      <c r="F5781" s="109" t="n">
        <v>54</v>
      </c>
      <c r="I5781" s="98">
        <f>I5589-D5781</f>
        <v/>
      </c>
      <c r="J5781" s="98">
        <f>J5589-E5781</f>
        <v/>
      </c>
      <c r="K5781" s="98">
        <f>K5589-F5781</f>
        <v/>
      </c>
    </row>
    <row r="5782">
      <c r="C5782" s="13" t="n">
        <v>27</v>
      </c>
      <c r="D5782" s="109" t="n">
        <v>69</v>
      </c>
      <c r="E5782" s="109" t="n">
        <v>1</v>
      </c>
      <c r="F5782" s="109" t="n">
        <v>1</v>
      </c>
      <c r="I5782" s="98">
        <f>I5590-D5782</f>
        <v/>
      </c>
      <c r="J5782" s="98">
        <f>J5590-E5782</f>
        <v/>
      </c>
      <c r="K5782" s="98">
        <f>K5590-F5782</f>
        <v/>
      </c>
    </row>
    <row r="5783">
      <c r="C5783" s="13" t="n">
        <v>28</v>
      </c>
      <c r="D5783" s="109" t="n">
        <v>52</v>
      </c>
      <c r="E5783" s="109" t="n">
        <v>70</v>
      </c>
      <c r="F5783" s="109" t="n">
        <v>61</v>
      </c>
      <c r="I5783" s="98">
        <f>I5591-D5783</f>
        <v/>
      </c>
      <c r="J5783" s="98">
        <f>J5591-E5783</f>
        <v/>
      </c>
      <c r="K5783" s="98">
        <f>K5591-F5783</f>
        <v/>
      </c>
    </row>
    <row r="5784">
      <c r="C5784" s="13" t="n">
        <v>29</v>
      </c>
      <c r="D5784" s="109" t="n">
        <v>58</v>
      </c>
      <c r="E5784" s="109" t="n">
        <v>1</v>
      </c>
      <c r="F5784" s="109" t="n">
        <v>1</v>
      </c>
      <c r="I5784" s="98">
        <f>I5592-D5784</f>
        <v/>
      </c>
      <c r="J5784" s="98">
        <f>J5592-E5784</f>
        <v/>
      </c>
      <c r="K5784" s="98">
        <f>K5592-F5784</f>
        <v/>
      </c>
    </row>
    <row r="5785">
      <c r="C5785" s="13" t="n">
        <v>30</v>
      </c>
      <c r="D5785" s="109" t="n">
        <v>61</v>
      </c>
      <c r="E5785" s="109" t="n">
        <v>1</v>
      </c>
      <c r="F5785" s="109" t="n">
        <v>71</v>
      </c>
      <c r="I5785" s="98">
        <f>I5593-D5785</f>
        <v/>
      </c>
      <c r="J5785" s="98">
        <f>J5593-E5785</f>
        <v/>
      </c>
      <c r="K5785" s="98">
        <f>K5593-F5785</f>
        <v/>
      </c>
    </row>
    <row r="5786">
      <c r="C5786" s="13" t="n">
        <v>31</v>
      </c>
      <c r="D5786" s="109" t="n">
        <v>74</v>
      </c>
      <c r="E5786" s="109" t="n">
        <v>1</v>
      </c>
      <c r="F5786" s="109" t="n">
        <v>50</v>
      </c>
      <c r="I5786" s="98">
        <f>I5594-D5786</f>
        <v/>
      </c>
      <c r="J5786" s="98">
        <f>J5594-E5786</f>
        <v/>
      </c>
      <c r="K5786" s="98">
        <f>K5594-F5786</f>
        <v/>
      </c>
    </row>
    <row r="5787">
      <c r="C5787" s="13" t="n">
        <v>32</v>
      </c>
      <c r="D5787" s="109" t="n">
        <v>1</v>
      </c>
      <c r="E5787" s="109" t="n">
        <v>73</v>
      </c>
      <c r="F5787" s="109" t="n">
        <v>49</v>
      </c>
      <c r="I5787" s="98">
        <f>I5595-D5787</f>
        <v/>
      </c>
      <c r="J5787" s="98">
        <f>J5595-E5787</f>
        <v/>
      </c>
      <c r="K5787" s="98">
        <f>K5595-F5787</f>
        <v/>
      </c>
    </row>
    <row r="5788">
      <c r="C5788" s="13" t="n">
        <v>33</v>
      </c>
      <c r="D5788" s="109" t="n">
        <v>1</v>
      </c>
      <c r="E5788" s="109" t="n">
        <v>67</v>
      </c>
      <c r="F5788" s="109" t="n">
        <v>1</v>
      </c>
      <c r="I5788" s="98">
        <f>I5596-D5788</f>
        <v/>
      </c>
      <c r="J5788" s="98">
        <f>J5596-E5788</f>
        <v/>
      </c>
      <c r="K5788" s="98">
        <f>K5596-F5788</f>
        <v/>
      </c>
    </row>
    <row r="5789">
      <c r="C5789" s="13" t="n">
        <v>34</v>
      </c>
      <c r="D5789" s="109" t="n">
        <v>1</v>
      </c>
      <c r="E5789" s="109" t="n">
        <v>1</v>
      </c>
      <c r="F5789" s="109" t="n">
        <v>1</v>
      </c>
      <c r="I5789" s="98">
        <f>I5597-D5789</f>
        <v/>
      </c>
      <c r="J5789" s="98">
        <f>J5597-E5789</f>
        <v/>
      </c>
      <c r="K5789" s="98">
        <f>K5597-F5789</f>
        <v/>
      </c>
    </row>
    <row r="5790">
      <c r="C5790" s="13" t="n">
        <v>35</v>
      </c>
      <c r="D5790" s="109" t="n">
        <v>1</v>
      </c>
      <c r="E5790" s="109" t="n">
        <v>56</v>
      </c>
      <c r="F5790" s="109" t="n">
        <v>1</v>
      </c>
      <c r="I5790" s="98">
        <f>I5598-D5790</f>
        <v/>
      </c>
      <c r="J5790" s="98">
        <f>J5598-E5790</f>
        <v/>
      </c>
      <c r="K5790" s="98">
        <f>K5598-F5790</f>
        <v/>
      </c>
    </row>
    <row r="5791">
      <c r="C5791" s="13" t="n">
        <v>36</v>
      </c>
      <c r="D5791" s="109" t="n">
        <v>57</v>
      </c>
      <c r="E5791" s="109" t="n">
        <v>64</v>
      </c>
      <c r="F5791" s="109" t="n">
        <v>1</v>
      </c>
      <c r="I5791" s="98">
        <f>I5599-D5791</f>
        <v/>
      </c>
      <c r="J5791" s="98">
        <f>J5599-E5791</f>
        <v/>
      </c>
      <c r="K5791" s="98">
        <f>K5599-F5791</f>
        <v/>
      </c>
    </row>
    <row r="5792">
      <c r="C5792" s="13" t="n">
        <v>37</v>
      </c>
      <c r="D5792" s="109" t="n">
        <v>1</v>
      </c>
      <c r="E5792" s="109" t="n">
        <v>1</v>
      </c>
      <c r="F5792" s="109" t="n">
        <v>1</v>
      </c>
      <c r="I5792" s="98">
        <f>I5600-D5792</f>
        <v/>
      </c>
      <c r="J5792" s="98">
        <f>J5600-E5792</f>
        <v/>
      </c>
      <c r="K5792" s="98">
        <f>K5600-F5792</f>
        <v/>
      </c>
    </row>
    <row r="5793">
      <c r="C5793" s="13" t="n">
        <v>38</v>
      </c>
      <c r="D5793" s="109" t="n">
        <v>1</v>
      </c>
      <c r="E5793" s="109" t="n">
        <v>74</v>
      </c>
      <c r="F5793" s="109" t="n">
        <v>64</v>
      </c>
      <c r="I5793" s="98">
        <f>I5601-D5793</f>
        <v/>
      </c>
      <c r="J5793" s="98">
        <f>J5601-E5793</f>
        <v/>
      </c>
      <c r="K5793" s="98">
        <f>K5601-F5793</f>
        <v/>
      </c>
    </row>
    <row r="5794">
      <c r="C5794" s="13" t="n">
        <v>39</v>
      </c>
      <c r="D5794" s="109" t="n">
        <v>62</v>
      </c>
      <c r="E5794" s="109" t="n">
        <v>54</v>
      </c>
      <c r="F5794" s="109" t="n">
        <v>1</v>
      </c>
      <c r="I5794" s="98">
        <f>I5602-D5794</f>
        <v/>
      </c>
      <c r="J5794" s="98">
        <f>J5602-E5794</f>
        <v/>
      </c>
      <c r="K5794" s="98">
        <f>K5602-F5794</f>
        <v/>
      </c>
    </row>
    <row r="5795">
      <c r="C5795" s="13" t="n">
        <v>40</v>
      </c>
      <c r="D5795" s="109" t="n">
        <v>64</v>
      </c>
      <c r="E5795" s="109" t="n">
        <v>1</v>
      </c>
      <c r="F5795" s="109" t="n">
        <v>1</v>
      </c>
      <c r="I5795" s="98">
        <f>I5603-D5795</f>
        <v/>
      </c>
      <c r="J5795" s="98">
        <f>J5603-E5795</f>
        <v/>
      </c>
      <c r="K5795" s="98">
        <f>K5603-F5795</f>
        <v/>
      </c>
    </row>
    <row r="5796">
      <c r="C5796" s="13" t="n">
        <v>41</v>
      </c>
      <c r="D5796" s="109" t="n">
        <v>1</v>
      </c>
      <c r="E5796" s="109" t="n">
        <v>1</v>
      </c>
      <c r="F5796" s="109" t="n">
        <v>1</v>
      </c>
      <c r="I5796" s="98">
        <f>I5604-D5796</f>
        <v/>
      </c>
      <c r="J5796" s="98">
        <f>J5604-E5796</f>
        <v/>
      </c>
      <c r="K5796" s="98">
        <f>K5604-F5796</f>
        <v/>
      </c>
    </row>
    <row r="5797">
      <c r="C5797" s="13" t="n">
        <v>42</v>
      </c>
      <c r="D5797" s="109" t="n">
        <v>1</v>
      </c>
      <c r="E5797" s="109" t="n">
        <v>1</v>
      </c>
      <c r="F5797" s="109" t="n">
        <v>1</v>
      </c>
      <c r="I5797" s="98">
        <f>I5605-D5797</f>
        <v/>
      </c>
      <c r="J5797" s="98">
        <f>J5605-E5797</f>
        <v/>
      </c>
      <c r="K5797" s="98">
        <f>K5605-F5797</f>
        <v/>
      </c>
    </row>
    <row r="5798">
      <c r="C5798" s="13" t="n">
        <v>43</v>
      </c>
      <c r="D5798" s="109" t="n">
        <v>62</v>
      </c>
      <c r="E5798" s="109" t="n">
        <v>1</v>
      </c>
      <c r="F5798" s="109" t="n">
        <v>1</v>
      </c>
      <c r="I5798" s="98">
        <f>I5606-D5798</f>
        <v/>
      </c>
      <c r="J5798" s="98">
        <f>J5606-E5798</f>
        <v/>
      </c>
      <c r="K5798" s="98">
        <f>K5606-F5798</f>
        <v/>
      </c>
    </row>
    <row r="5799">
      <c r="C5799" s="13" t="n">
        <v>44</v>
      </c>
      <c r="D5799" s="109" t="n">
        <v>65</v>
      </c>
      <c r="E5799" s="109" t="n">
        <v>1</v>
      </c>
      <c r="F5799" s="109" t="n">
        <v>1</v>
      </c>
      <c r="I5799" s="98">
        <f>I5607-D5799</f>
        <v/>
      </c>
      <c r="J5799" s="98">
        <f>J5607-E5799</f>
        <v/>
      </c>
      <c r="K5799" s="98">
        <f>K5607-F5799</f>
        <v/>
      </c>
    </row>
    <row r="5800">
      <c r="C5800" s="13" t="n">
        <v>45</v>
      </c>
      <c r="D5800" s="109" t="n">
        <v>59</v>
      </c>
      <c r="E5800" s="109" t="n">
        <v>1</v>
      </c>
      <c r="F5800" s="109" t="n">
        <v>55</v>
      </c>
      <c r="I5800" s="98">
        <f>I5608-D5800</f>
        <v/>
      </c>
      <c r="J5800" s="98">
        <f>J5608-E5800</f>
        <v/>
      </c>
      <c r="K5800" s="98">
        <f>K5608-F5800</f>
        <v/>
      </c>
    </row>
    <row r="5801">
      <c r="C5801" s="13" t="n">
        <v>46</v>
      </c>
      <c r="D5801" s="109" t="n">
        <v>1</v>
      </c>
      <c r="E5801" s="109" t="n">
        <v>58</v>
      </c>
      <c r="F5801" s="109" t="n">
        <v>72</v>
      </c>
      <c r="I5801" s="98">
        <f>I5609-D5801</f>
        <v/>
      </c>
      <c r="J5801" s="98">
        <f>J5609-E5801</f>
        <v/>
      </c>
      <c r="K5801" s="98">
        <f>K5609-F5801</f>
        <v/>
      </c>
    </row>
    <row r="5802">
      <c r="C5802" s="13" t="n">
        <v>47</v>
      </c>
      <c r="D5802" s="109" t="n">
        <v>1</v>
      </c>
      <c r="E5802" s="109" t="n">
        <v>1</v>
      </c>
      <c r="F5802" s="109" t="n">
        <v>1</v>
      </c>
      <c r="I5802" s="98">
        <f>I5610-D5802</f>
        <v/>
      </c>
      <c r="J5802" s="98">
        <f>J5610-E5802</f>
        <v/>
      </c>
      <c r="K5802" s="98">
        <f>K5610-F5802</f>
        <v/>
      </c>
    </row>
    <row r="5803">
      <c r="C5803" s="13" t="n">
        <v>48</v>
      </c>
      <c r="D5803" s="109" t="n">
        <v>1</v>
      </c>
      <c r="E5803" s="109" t="n">
        <v>62</v>
      </c>
      <c r="F5803" s="109" t="n">
        <v>1</v>
      </c>
      <c r="I5803" s="98">
        <f>I5611-D5803</f>
        <v/>
      </c>
      <c r="J5803" s="98">
        <f>J5611-E5803</f>
        <v/>
      </c>
      <c r="K5803" s="98">
        <f>K5611-F5803</f>
        <v/>
      </c>
    </row>
    <row r="5804">
      <c r="C5804" s="13" t="n">
        <v>49</v>
      </c>
      <c r="D5804" s="109" t="n">
        <v>50</v>
      </c>
      <c r="E5804" s="109" t="n">
        <v>1</v>
      </c>
      <c r="F5804" s="109" t="n">
        <v>67</v>
      </c>
      <c r="I5804" s="98">
        <f>I5612-D5804</f>
        <v/>
      </c>
      <c r="J5804" s="98">
        <f>J5612-E5804</f>
        <v/>
      </c>
      <c r="K5804" s="98">
        <f>K5612-F5804</f>
        <v/>
      </c>
    </row>
    <row r="5805">
      <c r="C5805" s="13" t="n">
        <v>50</v>
      </c>
      <c r="D5805" s="109" t="n">
        <v>1</v>
      </c>
      <c r="E5805" s="109" t="n">
        <v>1</v>
      </c>
      <c r="F5805" s="109" t="n">
        <v>1</v>
      </c>
      <c r="I5805" s="98">
        <f>I5613-D5805</f>
        <v/>
      </c>
      <c r="J5805" s="98">
        <f>J5613-E5805</f>
        <v/>
      </c>
      <c r="K5805" s="98">
        <f>K5613-F5805</f>
        <v/>
      </c>
    </row>
    <row r="5806">
      <c r="C5806" s="13" t="n">
        <v>51</v>
      </c>
      <c r="D5806" s="109" t="n">
        <v>1</v>
      </c>
      <c r="E5806" s="109" t="n">
        <v>67</v>
      </c>
      <c r="F5806" s="109" t="n">
        <v>1</v>
      </c>
      <c r="I5806" s="98">
        <f>I5614-D5806</f>
        <v/>
      </c>
      <c r="J5806" s="98">
        <f>J5614-E5806</f>
        <v/>
      </c>
      <c r="K5806" s="98">
        <f>K5614-F5806</f>
        <v/>
      </c>
    </row>
    <row r="5807">
      <c r="C5807" s="13" t="n">
        <v>52</v>
      </c>
      <c r="D5807" s="109" t="n">
        <v>1</v>
      </c>
      <c r="E5807" s="109" t="n">
        <v>1</v>
      </c>
      <c r="F5807" s="109" t="n">
        <v>1</v>
      </c>
      <c r="I5807" s="98">
        <f>I5615-D5807</f>
        <v/>
      </c>
      <c r="J5807" s="98">
        <f>J5615-E5807</f>
        <v/>
      </c>
      <c r="K5807" s="98">
        <f>K5615-F5807</f>
        <v/>
      </c>
    </row>
    <row r="5808">
      <c r="C5808" s="13" t="n">
        <v>53</v>
      </c>
      <c r="D5808" s="109" t="n">
        <v>1</v>
      </c>
      <c r="E5808" s="109" t="n">
        <v>1</v>
      </c>
      <c r="F5808" s="109" t="n">
        <v>71</v>
      </c>
      <c r="I5808" s="98">
        <f>I5616-D5808</f>
        <v/>
      </c>
      <c r="J5808" s="98">
        <f>J5616-E5808</f>
        <v/>
      </c>
      <c r="K5808" s="98">
        <f>K5616-F5808</f>
        <v/>
      </c>
    </row>
    <row r="5809">
      <c r="C5809" s="13" t="n">
        <v>54</v>
      </c>
      <c r="D5809" s="109" t="n">
        <v>1</v>
      </c>
      <c r="E5809" s="109" t="n">
        <v>87</v>
      </c>
      <c r="F5809" s="109" t="n">
        <v>59</v>
      </c>
      <c r="I5809" s="98">
        <f>I5617-D5809</f>
        <v/>
      </c>
      <c r="J5809" s="98">
        <f>J5617-E5809</f>
        <v/>
      </c>
      <c r="K5809" s="98">
        <f>K5617-F5809</f>
        <v/>
      </c>
    </row>
    <row r="5810">
      <c r="C5810" s="13" t="n">
        <v>55</v>
      </c>
      <c r="D5810" s="109" t="n">
        <v>62</v>
      </c>
      <c r="E5810" s="109" t="n">
        <v>56</v>
      </c>
      <c r="F5810" s="109" t="n">
        <v>1</v>
      </c>
      <c r="I5810" s="98">
        <f>I5618-D5810</f>
        <v/>
      </c>
      <c r="J5810" s="98">
        <f>J5618-E5810</f>
        <v/>
      </c>
      <c r="K5810" s="98">
        <f>K5618-F5810</f>
        <v/>
      </c>
    </row>
    <row r="5811">
      <c r="C5811" s="13" t="n">
        <v>56</v>
      </c>
      <c r="D5811" s="109" t="n">
        <v>54</v>
      </c>
      <c r="E5811" s="109" t="n">
        <v>62</v>
      </c>
      <c r="F5811" s="109" t="n">
        <v>1</v>
      </c>
      <c r="I5811" s="98">
        <f>I5619-D5811</f>
        <v/>
      </c>
      <c r="J5811" s="98">
        <f>J5619-E5811</f>
        <v/>
      </c>
      <c r="K5811" s="98">
        <f>K5619-F5811</f>
        <v/>
      </c>
    </row>
    <row r="5812">
      <c r="C5812" s="13" t="n">
        <v>57</v>
      </c>
      <c r="D5812" s="109" t="n">
        <v>1</v>
      </c>
      <c r="E5812" s="109" t="n">
        <v>72</v>
      </c>
      <c r="F5812" s="109" t="n">
        <v>1</v>
      </c>
      <c r="I5812" s="98">
        <f>I5620-D5812</f>
        <v/>
      </c>
      <c r="J5812" s="98">
        <f>J5620-E5812</f>
        <v/>
      </c>
      <c r="K5812" s="98">
        <f>K5620-F5812</f>
        <v/>
      </c>
    </row>
    <row r="5813">
      <c r="C5813" s="13" t="n">
        <v>58</v>
      </c>
      <c r="D5813" s="109" t="n">
        <v>1</v>
      </c>
      <c r="E5813" s="109" t="n">
        <v>59</v>
      </c>
      <c r="F5813" s="109" t="n">
        <v>1</v>
      </c>
      <c r="I5813" s="98">
        <f>I5621-D5813</f>
        <v/>
      </c>
      <c r="J5813" s="98">
        <f>J5621-E5813</f>
        <v/>
      </c>
      <c r="K5813" s="98">
        <f>K5621-F5813</f>
        <v/>
      </c>
    </row>
    <row r="5814">
      <c r="C5814" s="13" t="n">
        <v>59</v>
      </c>
      <c r="D5814" s="109" t="n">
        <v>75</v>
      </c>
      <c r="E5814" s="109" t="n">
        <v>65</v>
      </c>
      <c r="F5814" s="109" t="n">
        <v>57</v>
      </c>
      <c r="I5814" s="98">
        <f>I5622-D5814</f>
        <v/>
      </c>
      <c r="J5814" s="98">
        <f>J5622-E5814</f>
        <v/>
      </c>
      <c r="K5814" s="98">
        <f>K5622-F5814</f>
        <v/>
      </c>
    </row>
    <row r="5815">
      <c r="C5815" s="13" t="n">
        <v>60</v>
      </c>
      <c r="D5815" s="109" t="n">
        <v>1</v>
      </c>
      <c r="E5815" s="109" t="n">
        <v>1</v>
      </c>
      <c r="F5815" s="109" t="n">
        <v>62</v>
      </c>
      <c r="I5815" s="98">
        <f>I5623-D5815</f>
        <v/>
      </c>
      <c r="J5815" s="98">
        <f>J5623-E5815</f>
        <v/>
      </c>
      <c r="K5815" s="98">
        <f>K5623-F5815</f>
        <v/>
      </c>
    </row>
    <row r="5816">
      <c r="C5816" s="13" t="n">
        <v>61</v>
      </c>
      <c r="D5816" s="109" t="n">
        <v>1</v>
      </c>
      <c r="E5816" s="109" t="n">
        <v>1</v>
      </c>
      <c r="F5816" s="109" t="n">
        <v>57</v>
      </c>
      <c r="I5816" s="98">
        <f>I5624-D5816</f>
        <v/>
      </c>
      <c r="J5816" s="98">
        <f>J5624-E5816</f>
        <v/>
      </c>
      <c r="K5816" s="98">
        <f>K5624-F5816</f>
        <v/>
      </c>
    </row>
    <row r="5817">
      <c r="C5817" s="13" t="n">
        <v>62</v>
      </c>
      <c r="D5817" s="109" t="n">
        <v>1</v>
      </c>
      <c r="E5817" s="109" t="n">
        <v>1</v>
      </c>
      <c r="F5817" s="109" t="n">
        <v>67</v>
      </c>
      <c r="I5817" s="98">
        <f>I5625-D5817</f>
        <v/>
      </c>
      <c r="J5817" s="98">
        <f>J5625-E5817</f>
        <v/>
      </c>
      <c r="K5817" s="98">
        <f>K5625-F5817</f>
        <v/>
      </c>
    </row>
    <row r="5818">
      <c r="C5818" s="13" t="n">
        <v>63</v>
      </c>
      <c r="D5818" s="109" t="n">
        <v>1</v>
      </c>
      <c r="E5818" s="109" t="n">
        <v>1</v>
      </c>
      <c r="F5818" s="109" t="n">
        <v>1</v>
      </c>
      <c r="I5818" s="98">
        <f>I5626-D5818</f>
        <v/>
      </c>
      <c r="J5818" s="98">
        <f>J5626-E5818</f>
        <v/>
      </c>
      <c r="K5818" s="98">
        <f>K5626-F5818</f>
        <v/>
      </c>
    </row>
    <row r="5819">
      <c r="C5819" s="13" t="n">
        <v>64</v>
      </c>
      <c r="D5819" s="109" t="n">
        <v>1</v>
      </c>
      <c r="E5819" s="109" t="n">
        <v>57</v>
      </c>
      <c r="F5819" s="109" t="n">
        <v>1</v>
      </c>
      <c r="I5819" s="98">
        <f>I5627-D5819</f>
        <v/>
      </c>
      <c r="J5819" s="98">
        <f>J5627-E5819</f>
        <v/>
      </c>
      <c r="K5819" s="98">
        <f>K5627-F5819</f>
        <v/>
      </c>
    </row>
    <row r="5820">
      <c r="C5820" s="13" t="n">
        <v>65</v>
      </c>
      <c r="D5820" s="109" t="n">
        <v>1</v>
      </c>
      <c r="E5820" s="109" t="n">
        <v>69</v>
      </c>
      <c r="F5820" s="109" t="n">
        <v>1</v>
      </c>
      <c r="I5820" s="98">
        <f>I5628-D5820</f>
        <v/>
      </c>
      <c r="J5820" s="98">
        <f>J5628-E5820</f>
        <v/>
      </c>
      <c r="K5820" s="98">
        <f>K5628-F5820</f>
        <v/>
      </c>
    </row>
    <row r="5821">
      <c r="C5821" s="13" t="n">
        <v>66</v>
      </c>
      <c r="D5821" s="109" t="n">
        <v>1</v>
      </c>
      <c r="E5821" s="109" t="n">
        <v>1</v>
      </c>
      <c r="F5821" s="109" t="n">
        <v>1</v>
      </c>
      <c r="I5821" s="98">
        <f>I5629-D5821</f>
        <v/>
      </c>
      <c r="J5821" s="98">
        <f>J5629-E5821</f>
        <v/>
      </c>
      <c r="K5821" s="98">
        <f>K5629-F5821</f>
        <v/>
      </c>
    </row>
    <row r="5822">
      <c r="C5822" s="13" t="n">
        <v>67</v>
      </c>
      <c r="D5822" s="109" t="n">
        <v>54</v>
      </c>
      <c r="E5822" s="109" t="n">
        <v>72</v>
      </c>
      <c r="F5822" s="109" t="n">
        <v>69</v>
      </c>
      <c r="I5822" s="98">
        <f>I5630-D5822</f>
        <v/>
      </c>
      <c r="J5822" s="98">
        <f>J5630-E5822</f>
        <v/>
      </c>
      <c r="K5822" s="98">
        <f>K5630-F5822</f>
        <v/>
      </c>
    </row>
    <row r="5823">
      <c r="C5823" s="13" t="n">
        <v>68</v>
      </c>
      <c r="D5823" s="109" t="n">
        <v>1</v>
      </c>
      <c r="E5823" s="109" t="n">
        <v>1</v>
      </c>
      <c r="F5823" s="109" t="n">
        <v>50</v>
      </c>
      <c r="I5823" s="98">
        <f>I5631-D5823</f>
        <v/>
      </c>
      <c r="J5823" s="98">
        <f>J5631-E5823</f>
        <v/>
      </c>
      <c r="K5823" s="98">
        <f>K5631-F5823</f>
        <v/>
      </c>
    </row>
    <row r="5824">
      <c r="C5824" s="13" t="n">
        <v>69</v>
      </c>
      <c r="D5824" s="109" t="n">
        <v>57</v>
      </c>
      <c r="E5824" s="109" t="n">
        <v>1</v>
      </c>
      <c r="F5824" s="109" t="n">
        <v>1</v>
      </c>
      <c r="I5824" s="98">
        <f>I5632-D5824</f>
        <v/>
      </c>
      <c r="J5824" s="98">
        <f>J5632-E5824</f>
        <v/>
      </c>
      <c r="K5824" s="98">
        <f>K5632-F5824</f>
        <v/>
      </c>
    </row>
    <row r="5825">
      <c r="C5825" s="13" t="n">
        <v>70</v>
      </c>
      <c r="D5825" s="109" t="n">
        <v>56</v>
      </c>
      <c r="E5825" s="109" t="n">
        <v>1</v>
      </c>
      <c r="F5825" s="109" t="n">
        <v>1</v>
      </c>
      <c r="I5825" s="98">
        <f>I5633-D5825</f>
        <v/>
      </c>
      <c r="J5825" s="98">
        <f>J5633-E5825</f>
        <v/>
      </c>
      <c r="K5825" s="98">
        <f>K5633-F5825</f>
        <v/>
      </c>
    </row>
    <row r="5826">
      <c r="C5826" s="13" t="n">
        <v>71</v>
      </c>
      <c r="D5826" s="109" t="n">
        <v>1</v>
      </c>
      <c r="E5826" s="109" t="n">
        <v>1</v>
      </c>
      <c r="F5826" s="109" t="n">
        <v>1</v>
      </c>
      <c r="I5826" s="98">
        <f>I5634-D5826</f>
        <v/>
      </c>
      <c r="J5826" s="98">
        <f>J5634-E5826</f>
        <v/>
      </c>
      <c r="K5826" s="98">
        <f>K5634-F5826</f>
        <v/>
      </c>
    </row>
    <row r="5827">
      <c r="C5827" s="13" t="n">
        <v>72</v>
      </c>
      <c r="D5827" s="109" t="n">
        <v>68</v>
      </c>
      <c r="E5827" s="109" t="n">
        <v>1</v>
      </c>
      <c r="F5827" s="109" t="n">
        <v>1</v>
      </c>
      <c r="I5827" s="98">
        <f>I5635-D5827</f>
        <v/>
      </c>
      <c r="J5827" s="98">
        <f>J5635-E5827</f>
        <v/>
      </c>
      <c r="K5827" s="98">
        <f>K5635-F5827</f>
        <v/>
      </c>
    </row>
    <row r="5828">
      <c r="C5828" s="13" t="n">
        <v>73</v>
      </c>
      <c r="D5828" s="109" t="n">
        <v>1</v>
      </c>
      <c r="E5828" s="109" t="n">
        <v>1</v>
      </c>
      <c r="F5828" s="109" t="n">
        <v>1</v>
      </c>
      <c r="I5828" s="98">
        <f>I5636-D5828</f>
        <v/>
      </c>
      <c r="J5828" s="98">
        <f>J5636-E5828</f>
        <v/>
      </c>
      <c r="K5828" s="98">
        <f>K5636-F5828</f>
        <v/>
      </c>
    </row>
    <row r="5829">
      <c r="C5829" s="13" t="n">
        <v>74</v>
      </c>
      <c r="D5829" s="109" t="n">
        <v>1</v>
      </c>
      <c r="E5829" s="109" t="n">
        <v>1</v>
      </c>
      <c r="F5829" s="109" t="n">
        <v>1</v>
      </c>
      <c r="I5829" s="98">
        <f>I5637-D5829</f>
        <v/>
      </c>
      <c r="J5829" s="98">
        <f>J5637-E5829</f>
        <v/>
      </c>
      <c r="K5829" s="98">
        <f>K5637-F5829</f>
        <v/>
      </c>
    </row>
    <row r="5830">
      <c r="C5830" s="13" t="n">
        <v>75</v>
      </c>
      <c r="D5830" s="109" t="n">
        <v>49</v>
      </c>
      <c r="E5830" s="109" t="n">
        <v>54</v>
      </c>
      <c r="F5830" s="109" t="n">
        <v>1</v>
      </c>
      <c r="I5830" s="98">
        <f>I5638-D5830</f>
        <v/>
      </c>
      <c r="J5830" s="98">
        <f>J5638-E5830</f>
        <v/>
      </c>
      <c r="K5830" s="98">
        <f>K5638-F5830</f>
        <v/>
      </c>
    </row>
    <row r="5831">
      <c r="C5831" s="13" t="n">
        <v>76</v>
      </c>
      <c r="D5831" s="109" t="n">
        <v>1</v>
      </c>
      <c r="E5831" s="109" t="n">
        <v>58</v>
      </c>
      <c r="F5831" s="109" t="n">
        <v>1</v>
      </c>
      <c r="I5831" s="98">
        <f>I5639-D5831</f>
        <v/>
      </c>
      <c r="J5831" s="98">
        <f>J5639-E5831</f>
        <v/>
      </c>
      <c r="K5831" s="98">
        <f>K5639-F5831</f>
        <v/>
      </c>
    </row>
    <row r="5832">
      <c r="C5832" s="13" t="n">
        <v>77</v>
      </c>
      <c r="D5832" s="109" t="n">
        <v>1</v>
      </c>
      <c r="E5832" s="109" t="n">
        <v>1</v>
      </c>
      <c r="F5832" s="109" t="n">
        <v>1</v>
      </c>
      <c r="I5832" s="98">
        <f>I5640-D5832</f>
        <v/>
      </c>
      <c r="J5832" s="98">
        <f>J5640-E5832</f>
        <v/>
      </c>
      <c r="K5832" s="98">
        <f>K5640-F5832</f>
        <v/>
      </c>
    </row>
    <row r="5833">
      <c r="C5833" s="13" t="n">
        <v>78</v>
      </c>
      <c r="D5833" s="109" t="n">
        <v>77</v>
      </c>
      <c r="E5833" s="109" t="n">
        <v>61</v>
      </c>
      <c r="F5833" s="109" t="n">
        <v>1</v>
      </c>
      <c r="I5833" s="98">
        <f>I5641-D5833</f>
        <v/>
      </c>
      <c r="J5833" s="98">
        <f>J5641-E5833</f>
        <v/>
      </c>
      <c r="K5833" s="98">
        <f>K5641-F5833</f>
        <v/>
      </c>
    </row>
    <row r="5834">
      <c r="C5834" s="13" t="n">
        <v>79</v>
      </c>
      <c r="D5834" s="109" t="n">
        <v>1</v>
      </c>
      <c r="E5834" s="109" t="n">
        <v>1</v>
      </c>
      <c r="F5834" s="109" t="n">
        <v>1</v>
      </c>
      <c r="I5834" s="98">
        <f>I5642-D5834</f>
        <v/>
      </c>
      <c r="J5834" s="98">
        <f>J5642-E5834</f>
        <v/>
      </c>
      <c r="K5834" s="98">
        <f>K5642-F5834</f>
        <v/>
      </c>
    </row>
    <row r="5835">
      <c r="C5835" s="13" t="n">
        <v>80</v>
      </c>
      <c r="D5835" s="109" t="n">
        <v>1</v>
      </c>
      <c r="E5835" s="109" t="n">
        <v>1</v>
      </c>
      <c r="F5835" s="109" t="n">
        <v>1</v>
      </c>
      <c r="I5835" s="98">
        <f>I5643-D5835</f>
        <v/>
      </c>
      <c r="J5835" s="98">
        <f>J5643-E5835</f>
        <v/>
      </c>
      <c r="K5835" s="98">
        <f>K5643-F5835</f>
        <v/>
      </c>
    </row>
    <row r="5836">
      <c r="C5836" s="13" t="n">
        <v>81</v>
      </c>
      <c r="D5836" s="109" t="n">
        <v>1</v>
      </c>
      <c r="E5836" s="109" t="n">
        <v>53</v>
      </c>
      <c r="F5836" s="109" t="n">
        <v>1</v>
      </c>
      <c r="I5836" s="98">
        <f>I5644-D5836</f>
        <v/>
      </c>
      <c r="J5836" s="98">
        <f>J5644-E5836</f>
        <v/>
      </c>
      <c r="K5836" s="98">
        <f>K5644-F5836</f>
        <v/>
      </c>
    </row>
    <row r="5837">
      <c r="C5837" s="13" t="n">
        <v>82</v>
      </c>
      <c r="D5837" s="109" t="n">
        <v>1</v>
      </c>
      <c r="E5837" s="109" t="n">
        <v>56</v>
      </c>
      <c r="F5837" s="109" t="n">
        <v>1</v>
      </c>
      <c r="I5837" s="98">
        <f>I5645-D5837</f>
        <v/>
      </c>
      <c r="J5837" s="98">
        <f>J5645-E5837</f>
        <v/>
      </c>
      <c r="K5837" s="98">
        <f>K5645-F5837</f>
        <v/>
      </c>
    </row>
    <row r="5838">
      <c r="C5838" s="13" t="n">
        <v>83</v>
      </c>
      <c r="D5838" s="109" t="n">
        <v>86</v>
      </c>
      <c r="E5838" s="109" t="n">
        <v>1</v>
      </c>
      <c r="F5838" s="109" t="n">
        <v>1</v>
      </c>
      <c r="I5838" s="98">
        <f>I5646-D5838</f>
        <v/>
      </c>
      <c r="J5838" s="98">
        <f>J5646-E5838</f>
        <v/>
      </c>
      <c r="K5838" s="98">
        <f>K5646-F5838</f>
        <v/>
      </c>
    </row>
    <row r="5839">
      <c r="C5839" s="13" t="n">
        <v>84</v>
      </c>
      <c r="D5839" s="109" t="n">
        <v>66</v>
      </c>
      <c r="E5839" s="109" t="n">
        <v>1</v>
      </c>
      <c r="F5839" s="109" t="n">
        <v>75</v>
      </c>
      <c r="I5839" s="98">
        <f>I5647-D5839</f>
        <v/>
      </c>
      <c r="J5839" s="98">
        <f>J5647-E5839</f>
        <v/>
      </c>
      <c r="K5839" s="98">
        <f>K5647-F5839</f>
        <v/>
      </c>
    </row>
    <row r="5840">
      <c r="C5840" s="13" t="n">
        <v>85</v>
      </c>
      <c r="D5840" s="109" t="n">
        <v>75</v>
      </c>
      <c r="E5840" s="109" t="n">
        <v>58</v>
      </c>
      <c r="F5840" s="109" t="n">
        <v>58</v>
      </c>
      <c r="I5840" s="98">
        <f>I5648-D5840</f>
        <v/>
      </c>
      <c r="J5840" s="98">
        <f>J5648-E5840</f>
        <v/>
      </c>
      <c r="K5840" s="98">
        <f>K5648-F5840</f>
        <v/>
      </c>
    </row>
    <row r="5841">
      <c r="C5841" s="13" t="n">
        <v>86</v>
      </c>
      <c r="D5841" s="109" t="n">
        <v>1</v>
      </c>
      <c r="E5841" s="109" t="n">
        <v>61</v>
      </c>
      <c r="F5841" s="109" t="n">
        <v>1</v>
      </c>
      <c r="I5841" s="98">
        <f>I5649-D5841</f>
        <v/>
      </c>
      <c r="J5841" s="98">
        <f>J5649-E5841</f>
        <v/>
      </c>
      <c r="K5841" s="98">
        <f>K5649-F5841</f>
        <v/>
      </c>
    </row>
    <row r="5842">
      <c r="C5842" s="13" t="n">
        <v>87</v>
      </c>
      <c r="D5842" s="109" t="n">
        <v>1</v>
      </c>
      <c r="E5842" s="109" t="n">
        <v>1</v>
      </c>
      <c r="F5842" s="109" t="n">
        <v>49</v>
      </c>
      <c r="I5842" s="98">
        <f>I5650-D5842</f>
        <v/>
      </c>
      <c r="J5842" s="98">
        <f>J5650-E5842</f>
        <v/>
      </c>
      <c r="K5842" s="98">
        <f>K5650-F5842</f>
        <v/>
      </c>
    </row>
    <row r="5843">
      <c r="C5843" s="13" t="n">
        <v>88</v>
      </c>
      <c r="D5843" s="109" t="n">
        <v>71</v>
      </c>
      <c r="E5843" s="109" t="n">
        <v>53</v>
      </c>
      <c r="F5843" s="109" t="n">
        <v>1</v>
      </c>
      <c r="I5843" s="98">
        <f>I5651-D5843</f>
        <v/>
      </c>
      <c r="J5843" s="98">
        <f>J5651-E5843</f>
        <v/>
      </c>
      <c r="K5843" s="98">
        <f>K5651-F5843</f>
        <v/>
      </c>
    </row>
    <row r="5844">
      <c r="C5844" s="13" t="n">
        <v>89</v>
      </c>
      <c r="D5844" s="109" t="n">
        <v>64</v>
      </c>
      <c r="E5844" s="109" t="n">
        <v>53</v>
      </c>
      <c r="F5844" s="109" t="n">
        <v>1</v>
      </c>
      <c r="I5844" s="98">
        <f>I5652-D5844</f>
        <v/>
      </c>
      <c r="J5844" s="98">
        <f>J5652-E5844</f>
        <v/>
      </c>
      <c r="K5844" s="98">
        <f>K5652-F5844</f>
        <v/>
      </c>
    </row>
    <row r="5845">
      <c r="C5845" s="13" t="n">
        <v>90</v>
      </c>
      <c r="D5845" s="109" t="n">
        <v>60</v>
      </c>
      <c r="E5845" s="109" t="n">
        <v>1</v>
      </c>
      <c r="F5845" s="109" t="n">
        <v>1</v>
      </c>
      <c r="I5845" s="98">
        <f>I5653-D5845</f>
        <v/>
      </c>
      <c r="J5845" s="98">
        <f>J5653-E5845</f>
        <v/>
      </c>
      <c r="K5845" s="98">
        <f>K5653-F5845</f>
        <v/>
      </c>
    </row>
    <row r="5846">
      <c r="C5846" s="13" t="n">
        <v>91</v>
      </c>
      <c r="D5846" s="109" t="n">
        <v>1</v>
      </c>
      <c r="E5846" s="109" t="n">
        <v>66</v>
      </c>
      <c r="F5846" s="109" t="n">
        <v>1</v>
      </c>
      <c r="I5846" s="98">
        <f>I5654-D5846</f>
        <v/>
      </c>
      <c r="J5846" s="98">
        <f>J5654-E5846</f>
        <v/>
      </c>
      <c r="K5846" s="98">
        <f>K5654-F5846</f>
        <v/>
      </c>
    </row>
    <row r="5847">
      <c r="C5847" s="13" t="n">
        <v>92</v>
      </c>
      <c r="D5847" s="109" t="n">
        <v>1</v>
      </c>
      <c r="E5847" s="109" t="n">
        <v>70</v>
      </c>
      <c r="F5847" s="109" t="n">
        <v>60</v>
      </c>
      <c r="I5847" s="98">
        <f>I5655-D5847</f>
        <v/>
      </c>
      <c r="J5847" s="98">
        <f>J5655-E5847</f>
        <v/>
      </c>
      <c r="K5847" s="98">
        <f>K5655-F5847</f>
        <v/>
      </c>
    </row>
    <row r="5848">
      <c r="C5848" s="13" t="n">
        <v>93</v>
      </c>
      <c r="D5848" s="109" t="n">
        <v>1</v>
      </c>
      <c r="E5848" s="109" t="n">
        <v>63</v>
      </c>
      <c r="F5848" s="109" t="n">
        <v>1</v>
      </c>
      <c r="I5848" s="98">
        <f>I5656-D5848</f>
        <v/>
      </c>
      <c r="J5848" s="98">
        <f>J5656-E5848</f>
        <v/>
      </c>
      <c r="K5848" s="98">
        <f>K5656-F5848</f>
        <v/>
      </c>
    </row>
    <row r="5849">
      <c r="C5849" s="13" t="n">
        <v>94</v>
      </c>
      <c r="D5849" s="109" t="n">
        <v>87</v>
      </c>
      <c r="E5849" s="109" t="n">
        <v>60</v>
      </c>
      <c r="F5849" s="109" t="n">
        <v>1</v>
      </c>
      <c r="I5849" s="98">
        <f>I5657-D5849</f>
        <v/>
      </c>
      <c r="J5849" s="98">
        <f>J5657-E5849</f>
        <v/>
      </c>
      <c r="K5849" s="98">
        <f>K5657-F5849</f>
        <v/>
      </c>
    </row>
    <row r="5850">
      <c r="C5850" s="13" t="n">
        <v>95</v>
      </c>
      <c r="D5850" s="109" t="n">
        <v>1</v>
      </c>
      <c r="E5850" s="109" t="n">
        <v>1</v>
      </c>
      <c r="F5850" s="109" t="n">
        <v>79</v>
      </c>
      <c r="I5850" s="98">
        <f>I5658-D5850</f>
        <v/>
      </c>
      <c r="J5850" s="98">
        <f>J5658-E5850</f>
        <v/>
      </c>
      <c r="K5850" s="98">
        <f>K5658-F5850</f>
        <v/>
      </c>
    </row>
    <row r="5851">
      <c r="C5851" s="13" t="n">
        <v>96</v>
      </c>
      <c r="D5851" s="109" t="n">
        <v>1</v>
      </c>
      <c r="E5851" s="109" t="n">
        <v>1</v>
      </c>
      <c r="F5851" s="109" t="n">
        <v>58</v>
      </c>
      <c r="I5851" s="98">
        <f>I5659-D5851</f>
        <v/>
      </c>
      <c r="J5851" s="98">
        <f>J5659-E5851</f>
        <v/>
      </c>
      <c r="K5851" s="98">
        <f>K5659-F5851</f>
        <v/>
      </c>
    </row>
    <row r="5852">
      <c r="C5852" s="13" t="n">
        <v>97</v>
      </c>
      <c r="D5852" s="109" t="n">
        <v>79</v>
      </c>
      <c r="E5852" s="109" t="n">
        <v>72</v>
      </c>
      <c r="F5852" s="109" t="n">
        <v>1</v>
      </c>
      <c r="I5852" s="98">
        <f>I5660-D5852</f>
        <v/>
      </c>
      <c r="J5852" s="98">
        <f>J5660-E5852</f>
        <v/>
      </c>
      <c r="K5852" s="98">
        <f>K5660-F5852</f>
        <v/>
      </c>
    </row>
    <row r="5853">
      <c r="C5853" s="13" t="n">
        <v>98</v>
      </c>
      <c r="D5853" s="109" t="n">
        <v>62</v>
      </c>
      <c r="E5853" s="109" t="n">
        <v>1</v>
      </c>
      <c r="F5853" s="109" t="n">
        <v>1</v>
      </c>
      <c r="I5853" s="98">
        <f>I5661-D5853</f>
        <v/>
      </c>
      <c r="J5853" s="98">
        <f>J5661-E5853</f>
        <v/>
      </c>
      <c r="K5853" s="98">
        <f>K5661-F5853</f>
        <v/>
      </c>
    </row>
    <row r="5854">
      <c r="C5854" s="13" t="n">
        <v>99</v>
      </c>
      <c r="D5854" s="109" t="n">
        <v>1</v>
      </c>
      <c r="E5854" s="109" t="n">
        <v>1</v>
      </c>
      <c r="F5854" s="109" t="n">
        <v>1</v>
      </c>
      <c r="I5854" s="98">
        <f>I5662-D5854</f>
        <v/>
      </c>
      <c r="J5854" s="98">
        <f>J5662-E5854</f>
        <v/>
      </c>
      <c r="K5854" s="98">
        <f>K5662-F5854</f>
        <v/>
      </c>
    </row>
    <row r="5855">
      <c r="C5855" s="13" t="n">
        <v>100</v>
      </c>
      <c r="D5855" s="109" t="n">
        <v>1</v>
      </c>
      <c r="E5855" s="109" t="n">
        <v>1</v>
      </c>
      <c r="F5855" s="109" t="n">
        <v>1</v>
      </c>
      <c r="I5855" s="98">
        <f>I5663-D5855</f>
        <v/>
      </c>
      <c r="J5855" s="98">
        <f>J5663-E5855</f>
        <v/>
      </c>
      <c r="K5855" s="98">
        <f>K5663-F5855</f>
        <v/>
      </c>
    </row>
    <row r="5856">
      <c r="C5856" s="13" t="n">
        <v>101</v>
      </c>
      <c r="D5856" s="109" t="n">
        <v>1</v>
      </c>
      <c r="E5856" s="109" t="n">
        <v>1</v>
      </c>
      <c r="F5856" s="109" t="n">
        <v>1</v>
      </c>
      <c r="I5856" s="98">
        <f>I5664-D5856</f>
        <v/>
      </c>
      <c r="J5856" s="98">
        <f>J5664-E5856</f>
        <v/>
      </c>
      <c r="K5856" s="98">
        <f>K5664-F5856</f>
        <v/>
      </c>
    </row>
    <row r="5857">
      <c r="C5857" s="13" t="n">
        <v>102</v>
      </c>
      <c r="D5857" s="109" t="n">
        <v>44</v>
      </c>
      <c r="E5857" s="109" t="n">
        <v>72</v>
      </c>
      <c r="F5857" s="109" t="n">
        <v>1</v>
      </c>
      <c r="I5857" s="98">
        <f>I5665-D5857</f>
        <v/>
      </c>
      <c r="J5857" s="98">
        <f>J5665-E5857</f>
        <v/>
      </c>
      <c r="K5857" s="98">
        <f>K5665-F5857</f>
        <v/>
      </c>
    </row>
    <row r="5858">
      <c r="C5858" s="13" t="n">
        <v>103</v>
      </c>
      <c r="D5858" s="109" t="n">
        <v>85</v>
      </c>
      <c r="E5858" s="109" t="n">
        <v>1</v>
      </c>
      <c r="F5858" s="109" t="n">
        <v>1</v>
      </c>
      <c r="I5858" s="98">
        <f>I5666-D5858</f>
        <v/>
      </c>
      <c r="J5858" s="98">
        <f>J5666-E5858</f>
        <v/>
      </c>
      <c r="K5858" s="98">
        <f>K5666-F5858</f>
        <v/>
      </c>
    </row>
    <row r="5859">
      <c r="C5859" s="13" t="n">
        <v>104</v>
      </c>
      <c r="D5859" s="109" t="n">
        <v>1</v>
      </c>
      <c r="E5859" s="109" t="n">
        <v>76</v>
      </c>
      <c r="F5859" s="109" t="n">
        <v>62</v>
      </c>
      <c r="I5859" s="98">
        <f>I5667-D5859</f>
        <v/>
      </c>
      <c r="J5859" s="98">
        <f>J5667-E5859</f>
        <v/>
      </c>
      <c r="K5859" s="98">
        <f>K5667-F5859</f>
        <v/>
      </c>
    </row>
    <row r="5860">
      <c r="C5860" s="13" t="n">
        <v>105</v>
      </c>
      <c r="D5860" s="109" t="n">
        <v>77</v>
      </c>
      <c r="E5860" s="109" t="n">
        <v>68</v>
      </c>
      <c r="F5860" s="109" t="n">
        <v>1</v>
      </c>
      <c r="I5860" s="98">
        <f>I5668-D5860</f>
        <v/>
      </c>
      <c r="J5860" s="98">
        <f>J5668-E5860</f>
        <v/>
      </c>
      <c r="K5860" s="98">
        <f>K5668-F5860</f>
        <v/>
      </c>
    </row>
    <row r="5861">
      <c r="C5861" s="13" t="n">
        <v>106</v>
      </c>
      <c r="D5861" s="109" t="n">
        <v>1</v>
      </c>
      <c r="E5861" s="109" t="n">
        <v>1</v>
      </c>
      <c r="F5861" s="109" t="n">
        <v>50</v>
      </c>
      <c r="I5861" s="98">
        <f>I5669-D5861</f>
        <v/>
      </c>
      <c r="J5861" s="98">
        <f>J5669-E5861</f>
        <v/>
      </c>
      <c r="K5861" s="98">
        <f>K5669-F5861</f>
        <v/>
      </c>
    </row>
    <row r="5862">
      <c r="C5862" s="13" t="n">
        <v>107</v>
      </c>
      <c r="D5862" s="109" t="n">
        <v>66</v>
      </c>
      <c r="E5862" s="109" t="n">
        <v>57</v>
      </c>
      <c r="F5862" s="109" t="n">
        <v>1</v>
      </c>
      <c r="I5862" s="98">
        <f>I5670-D5862</f>
        <v/>
      </c>
      <c r="J5862" s="98">
        <f>J5670-E5862</f>
        <v/>
      </c>
      <c r="K5862" s="98">
        <f>K5670-F5862</f>
        <v/>
      </c>
    </row>
    <row r="5863">
      <c r="C5863" s="13" t="n">
        <v>108</v>
      </c>
      <c r="D5863" s="109" t="n">
        <v>58</v>
      </c>
      <c r="E5863" s="109" t="n">
        <v>1</v>
      </c>
      <c r="F5863" s="109" t="n">
        <v>1</v>
      </c>
      <c r="I5863" s="98">
        <f>I5671-D5863</f>
        <v/>
      </c>
      <c r="J5863" s="98">
        <f>J5671-E5863</f>
        <v/>
      </c>
      <c r="K5863" s="98">
        <f>K5671-F5863</f>
        <v/>
      </c>
    </row>
    <row r="5864">
      <c r="C5864" s="13" t="n">
        <v>109</v>
      </c>
      <c r="D5864" s="109" t="n">
        <v>1</v>
      </c>
      <c r="E5864" s="109" t="n">
        <v>1</v>
      </c>
      <c r="F5864" s="109" t="n">
        <v>1</v>
      </c>
      <c r="I5864" s="98">
        <f>I5672-D5864</f>
        <v/>
      </c>
      <c r="J5864" s="98">
        <f>J5672-E5864</f>
        <v/>
      </c>
      <c r="K5864" s="98">
        <f>K5672-F5864</f>
        <v/>
      </c>
    </row>
    <row r="5865">
      <c r="C5865" s="13" t="n">
        <v>110</v>
      </c>
      <c r="D5865" s="109" t="n">
        <v>1</v>
      </c>
      <c r="E5865" s="109" t="n">
        <v>1</v>
      </c>
      <c r="F5865" s="109" t="n">
        <v>56</v>
      </c>
      <c r="I5865" s="98">
        <f>I5673-D5865</f>
        <v/>
      </c>
      <c r="J5865" s="98">
        <f>J5673-E5865</f>
        <v/>
      </c>
      <c r="K5865" s="98">
        <f>K5673-F5865</f>
        <v/>
      </c>
    </row>
    <row r="5866">
      <c r="C5866" s="13" t="n">
        <v>111</v>
      </c>
      <c r="D5866" s="109" t="n">
        <v>70</v>
      </c>
      <c r="E5866" s="109" t="n">
        <v>1</v>
      </c>
      <c r="F5866" s="109" t="n">
        <v>66</v>
      </c>
      <c r="I5866" s="98">
        <f>I5674-D5866</f>
        <v/>
      </c>
      <c r="J5866" s="98">
        <f>J5674-E5866</f>
        <v/>
      </c>
      <c r="K5866" s="98">
        <f>K5674-F5866</f>
        <v/>
      </c>
    </row>
    <row r="5867">
      <c r="C5867" s="13" t="n">
        <v>112</v>
      </c>
      <c r="D5867" s="109" t="n">
        <v>1</v>
      </c>
      <c r="E5867" s="109" t="n">
        <v>1</v>
      </c>
      <c r="F5867" s="109" t="n">
        <v>77</v>
      </c>
      <c r="I5867" s="98">
        <f>I5675-D5867</f>
        <v/>
      </c>
      <c r="J5867" s="98">
        <f>J5675-E5867</f>
        <v/>
      </c>
      <c r="K5867" s="98">
        <f>K5675-F5867</f>
        <v/>
      </c>
    </row>
    <row r="5868">
      <c r="C5868" s="13" t="n">
        <v>113</v>
      </c>
      <c r="D5868" s="109" t="n">
        <v>68</v>
      </c>
      <c r="E5868" s="109" t="n">
        <v>1</v>
      </c>
      <c r="F5868" s="109" t="n">
        <v>52</v>
      </c>
      <c r="I5868" s="98">
        <f>I5676-D5868</f>
        <v/>
      </c>
      <c r="J5868" s="98">
        <f>J5676-E5868</f>
        <v/>
      </c>
      <c r="K5868" s="98">
        <f>K5676-F5868</f>
        <v/>
      </c>
    </row>
    <row r="5869">
      <c r="C5869" s="13" t="n">
        <v>114</v>
      </c>
      <c r="D5869" s="109" t="n">
        <v>1</v>
      </c>
      <c r="E5869" s="109" t="n">
        <v>1</v>
      </c>
      <c r="F5869" s="109" t="n">
        <v>65</v>
      </c>
      <c r="I5869" s="98">
        <f>I5677-D5869</f>
        <v/>
      </c>
      <c r="J5869" s="98">
        <f>J5677-E5869</f>
        <v/>
      </c>
      <c r="K5869" s="98">
        <f>K5677-F5869</f>
        <v/>
      </c>
    </row>
    <row r="5870">
      <c r="C5870" s="13" t="n">
        <v>115</v>
      </c>
      <c r="D5870" s="109" t="n">
        <v>47</v>
      </c>
      <c r="E5870" s="109" t="n">
        <v>60</v>
      </c>
      <c r="F5870" s="109" t="n">
        <v>1</v>
      </c>
      <c r="I5870" s="98">
        <f>I5678-D5870</f>
        <v/>
      </c>
      <c r="J5870" s="98">
        <f>J5678-E5870</f>
        <v/>
      </c>
      <c r="K5870" s="98">
        <f>K5678-F5870</f>
        <v/>
      </c>
    </row>
    <row r="5871">
      <c r="C5871" s="13" t="n">
        <v>116</v>
      </c>
      <c r="D5871" s="109" t="n">
        <v>1</v>
      </c>
      <c r="E5871" s="109" t="n">
        <v>1</v>
      </c>
      <c r="F5871" s="109" t="n">
        <v>1</v>
      </c>
      <c r="I5871" s="98">
        <f>I5679-D5871</f>
        <v/>
      </c>
      <c r="J5871" s="98">
        <f>J5679-E5871</f>
        <v/>
      </c>
      <c r="K5871" s="98">
        <f>K5679-F5871</f>
        <v/>
      </c>
    </row>
    <row r="5872">
      <c r="C5872" s="13" t="n">
        <v>117</v>
      </c>
      <c r="D5872" s="109" t="n">
        <v>1</v>
      </c>
      <c r="E5872" s="109" t="n">
        <v>1</v>
      </c>
      <c r="F5872" s="109" t="n">
        <v>1</v>
      </c>
      <c r="I5872" s="98">
        <f>I5680-D5872</f>
        <v/>
      </c>
      <c r="J5872" s="98">
        <f>J5680-E5872</f>
        <v/>
      </c>
      <c r="K5872" s="98">
        <f>K5680-F5872</f>
        <v/>
      </c>
    </row>
    <row r="5873">
      <c r="C5873" s="13" t="n">
        <v>118</v>
      </c>
      <c r="D5873" s="109" t="n">
        <v>1</v>
      </c>
      <c r="E5873" s="109" t="n">
        <v>1</v>
      </c>
      <c r="F5873" s="109" t="n">
        <v>1</v>
      </c>
      <c r="I5873" s="98">
        <f>I5681-D5873</f>
        <v/>
      </c>
      <c r="J5873" s="98">
        <f>J5681-E5873</f>
        <v/>
      </c>
      <c r="K5873" s="98">
        <f>K5681-F5873</f>
        <v/>
      </c>
    </row>
    <row r="5874">
      <c r="C5874" s="13" t="n">
        <v>119</v>
      </c>
      <c r="D5874" s="109" t="n">
        <v>1</v>
      </c>
      <c r="E5874" s="109" t="n">
        <v>1</v>
      </c>
      <c r="F5874" s="109" t="n">
        <v>1</v>
      </c>
      <c r="I5874" s="98">
        <f>I5682-D5874</f>
        <v/>
      </c>
      <c r="J5874" s="98">
        <f>J5682-E5874</f>
        <v/>
      </c>
      <c r="K5874" s="98">
        <f>K5682-F5874</f>
        <v/>
      </c>
    </row>
    <row r="5875">
      <c r="C5875" s="13" t="n">
        <v>120</v>
      </c>
      <c r="D5875" s="109" t="n">
        <v>1</v>
      </c>
      <c r="E5875" s="109" t="n">
        <v>61</v>
      </c>
      <c r="F5875" s="109" t="n">
        <v>73</v>
      </c>
      <c r="I5875" s="98">
        <f>I5683-D5875</f>
        <v/>
      </c>
      <c r="J5875" s="98">
        <f>J5683-E5875</f>
        <v/>
      </c>
      <c r="K5875" s="98">
        <f>K5683-F5875</f>
        <v/>
      </c>
    </row>
    <row r="5876">
      <c r="C5876" s="13" t="n">
        <v>121</v>
      </c>
      <c r="D5876" s="109" t="n">
        <v>58</v>
      </c>
      <c r="E5876" s="109" t="n">
        <v>1</v>
      </c>
      <c r="F5876" s="109" t="n">
        <v>1</v>
      </c>
      <c r="I5876" s="98">
        <f>I5684-D5876</f>
        <v/>
      </c>
      <c r="J5876" s="98">
        <f>J5684-E5876</f>
        <v/>
      </c>
      <c r="K5876" s="98">
        <f>K5684-F5876</f>
        <v/>
      </c>
    </row>
    <row r="5877">
      <c r="C5877" s="13" t="n">
        <v>122</v>
      </c>
      <c r="D5877" s="109" t="n">
        <v>69</v>
      </c>
      <c r="E5877" s="109" t="n">
        <v>62</v>
      </c>
      <c r="F5877" s="109" t="n">
        <v>62</v>
      </c>
      <c r="I5877" s="98">
        <f>I5685-D5877</f>
        <v/>
      </c>
      <c r="J5877" s="98">
        <f>J5685-E5877</f>
        <v/>
      </c>
      <c r="K5877" s="98">
        <f>K5685-F5877</f>
        <v/>
      </c>
    </row>
    <row r="5878">
      <c r="C5878" s="13" t="n">
        <v>123</v>
      </c>
      <c r="D5878" s="109" t="n">
        <v>1</v>
      </c>
      <c r="E5878" s="109" t="n">
        <v>1</v>
      </c>
      <c r="F5878" s="109" t="n">
        <v>1</v>
      </c>
      <c r="I5878" s="98">
        <f>I5686-D5878</f>
        <v/>
      </c>
      <c r="J5878" s="98">
        <f>J5686-E5878</f>
        <v/>
      </c>
      <c r="K5878" s="98">
        <f>K5686-F5878</f>
        <v/>
      </c>
    </row>
    <row r="5879">
      <c r="C5879" s="13" t="n">
        <v>124</v>
      </c>
      <c r="D5879" s="109" t="n">
        <v>1</v>
      </c>
      <c r="E5879" s="109" t="n">
        <v>1</v>
      </c>
      <c r="F5879" s="109" t="n">
        <v>1</v>
      </c>
      <c r="I5879" s="98">
        <f>I5687-D5879</f>
        <v/>
      </c>
      <c r="J5879" s="98">
        <f>J5687-E5879</f>
        <v/>
      </c>
      <c r="K5879" s="98">
        <f>K5687-F5879</f>
        <v/>
      </c>
    </row>
    <row r="5880">
      <c r="C5880" s="13" t="n">
        <v>125</v>
      </c>
      <c r="D5880" s="109" t="n">
        <v>1</v>
      </c>
      <c r="E5880" s="109" t="n">
        <v>1</v>
      </c>
      <c r="F5880" s="109" t="n">
        <v>1</v>
      </c>
      <c r="I5880" s="98">
        <f>I5688-D5880</f>
        <v/>
      </c>
      <c r="J5880" s="98">
        <f>J5688-E5880</f>
        <v/>
      </c>
      <c r="K5880" s="98">
        <f>K5688-F5880</f>
        <v/>
      </c>
    </row>
    <row r="5881">
      <c r="C5881" s="13" t="n">
        <v>126</v>
      </c>
      <c r="D5881" s="109" t="n">
        <v>1</v>
      </c>
      <c r="E5881" s="109" t="n">
        <v>1</v>
      </c>
      <c r="F5881" s="109" t="n">
        <v>69</v>
      </c>
      <c r="I5881" s="98">
        <f>I5689-D5881</f>
        <v/>
      </c>
      <c r="J5881" s="98">
        <f>J5689-E5881</f>
        <v/>
      </c>
      <c r="K5881" s="98">
        <f>K5689-F5881</f>
        <v/>
      </c>
    </row>
    <row r="5882">
      <c r="C5882" s="13" t="n">
        <v>127</v>
      </c>
      <c r="D5882" s="109" t="n">
        <v>1</v>
      </c>
      <c r="E5882" s="109" t="n">
        <v>74</v>
      </c>
      <c r="F5882" s="109" t="n">
        <v>59</v>
      </c>
      <c r="I5882" s="98">
        <f>I5690-D5882</f>
        <v/>
      </c>
      <c r="J5882" s="98">
        <f>J5690-E5882</f>
        <v/>
      </c>
      <c r="K5882" s="98">
        <f>K5690-F5882</f>
        <v/>
      </c>
    </row>
    <row r="5883">
      <c r="C5883" s="13" t="n">
        <v>128</v>
      </c>
      <c r="D5883" s="109" t="n">
        <v>1</v>
      </c>
      <c r="E5883" s="109" t="n">
        <v>1</v>
      </c>
      <c r="F5883" s="109" t="n">
        <v>57</v>
      </c>
      <c r="I5883" s="98">
        <f>I5691-D5883</f>
        <v/>
      </c>
      <c r="J5883" s="98">
        <f>J5691-E5883</f>
        <v/>
      </c>
      <c r="K5883" s="98">
        <f>K5691-F5883</f>
        <v/>
      </c>
    </row>
    <row r="5884">
      <c r="C5884" s="13" t="n">
        <v>129</v>
      </c>
      <c r="D5884" s="109" t="n">
        <v>1</v>
      </c>
      <c r="E5884" s="109" t="n">
        <v>48</v>
      </c>
      <c r="F5884" s="109" t="n">
        <v>55</v>
      </c>
      <c r="I5884" s="98">
        <f>I5692-D5884</f>
        <v/>
      </c>
      <c r="J5884" s="98">
        <f>J5692-E5884</f>
        <v/>
      </c>
      <c r="K5884" s="98">
        <f>K5692-F5884</f>
        <v/>
      </c>
    </row>
    <row r="5885">
      <c r="C5885" s="13" t="n">
        <v>130</v>
      </c>
      <c r="D5885" s="109" t="n">
        <v>1</v>
      </c>
      <c r="E5885" s="109" t="n">
        <v>52</v>
      </c>
      <c r="F5885" s="109" t="n">
        <v>1</v>
      </c>
      <c r="I5885" s="98">
        <f>I5693-D5885</f>
        <v/>
      </c>
      <c r="J5885" s="98">
        <f>J5693-E5885</f>
        <v/>
      </c>
      <c r="K5885" s="98">
        <f>K5693-F5885</f>
        <v/>
      </c>
    </row>
    <row r="5886">
      <c r="C5886" s="13" t="n">
        <v>131</v>
      </c>
      <c r="D5886" s="109" t="n">
        <v>1</v>
      </c>
      <c r="E5886" s="109" t="n">
        <v>1</v>
      </c>
      <c r="F5886" s="109" t="n">
        <v>49</v>
      </c>
      <c r="I5886" s="98">
        <f>I5694-D5886</f>
        <v/>
      </c>
      <c r="J5886" s="98">
        <f>J5694-E5886</f>
        <v/>
      </c>
      <c r="K5886" s="98">
        <f>K5694-F5886</f>
        <v/>
      </c>
    </row>
    <row r="5887">
      <c r="C5887" s="13" t="n">
        <v>132</v>
      </c>
      <c r="D5887" s="109" t="n">
        <v>1</v>
      </c>
      <c r="E5887" s="109" t="n">
        <v>68</v>
      </c>
      <c r="F5887" s="109" t="n">
        <v>1</v>
      </c>
      <c r="I5887" s="98">
        <f>I5695-D5887</f>
        <v/>
      </c>
      <c r="J5887" s="98">
        <f>J5695-E5887</f>
        <v/>
      </c>
      <c r="K5887" s="98">
        <f>K5695-F5887</f>
        <v/>
      </c>
    </row>
    <row r="5888">
      <c r="C5888" s="13" t="n">
        <v>133</v>
      </c>
      <c r="D5888" s="109" t="n">
        <v>1</v>
      </c>
      <c r="E5888" s="109" t="n">
        <v>1</v>
      </c>
      <c r="F5888" s="109" t="n">
        <v>1</v>
      </c>
      <c r="I5888" s="98">
        <f>I5696-D5888</f>
        <v/>
      </c>
      <c r="J5888" s="98">
        <f>J5696-E5888</f>
        <v/>
      </c>
      <c r="K5888" s="98">
        <f>K5696-F5888</f>
        <v/>
      </c>
    </row>
    <row r="5889">
      <c r="C5889" s="13" t="n">
        <v>134</v>
      </c>
      <c r="D5889" s="109" t="n">
        <v>78</v>
      </c>
      <c r="E5889" s="109" t="n">
        <v>1</v>
      </c>
      <c r="F5889" s="109" t="n">
        <v>50</v>
      </c>
      <c r="I5889" s="98">
        <f>I5697-D5889</f>
        <v/>
      </c>
      <c r="J5889" s="98">
        <f>J5697-E5889</f>
        <v/>
      </c>
      <c r="K5889" s="98">
        <f>K5697-F5889</f>
        <v/>
      </c>
    </row>
    <row r="5890">
      <c r="C5890" s="13" t="n">
        <v>135</v>
      </c>
      <c r="D5890" s="109" t="n">
        <v>1</v>
      </c>
      <c r="E5890" s="109" t="n">
        <v>1</v>
      </c>
      <c r="F5890" s="109" t="n">
        <v>59</v>
      </c>
      <c r="I5890" s="98">
        <f>I5698-D5890</f>
        <v/>
      </c>
      <c r="J5890" s="98">
        <f>J5698-E5890</f>
        <v/>
      </c>
      <c r="K5890" s="98">
        <f>K5698-F5890</f>
        <v/>
      </c>
    </row>
    <row r="5891">
      <c r="C5891" s="13" t="n">
        <v>136</v>
      </c>
      <c r="D5891" s="109" t="n">
        <v>76</v>
      </c>
      <c r="E5891" s="109" t="n">
        <v>66</v>
      </c>
      <c r="F5891" s="109" t="n">
        <v>1</v>
      </c>
      <c r="I5891" s="98">
        <f>I5699-D5891</f>
        <v/>
      </c>
      <c r="J5891" s="98">
        <f>J5699-E5891</f>
        <v/>
      </c>
      <c r="K5891" s="98">
        <f>K5699-F5891</f>
        <v/>
      </c>
    </row>
    <row r="5892">
      <c r="C5892" s="13" t="n">
        <v>137</v>
      </c>
      <c r="D5892" s="109" t="n">
        <v>1</v>
      </c>
      <c r="E5892" s="109" t="n">
        <v>60</v>
      </c>
      <c r="F5892" s="109" t="n">
        <v>74</v>
      </c>
      <c r="I5892" s="98">
        <f>I5700-D5892</f>
        <v/>
      </c>
      <c r="J5892" s="98">
        <f>J5700-E5892</f>
        <v/>
      </c>
      <c r="K5892" s="98">
        <f>K5700-F5892</f>
        <v/>
      </c>
    </row>
    <row r="5893">
      <c r="C5893" s="13" t="n">
        <v>138</v>
      </c>
      <c r="D5893" s="109" t="n">
        <v>1</v>
      </c>
      <c r="E5893" s="109" t="n">
        <v>66</v>
      </c>
      <c r="F5893" s="109" t="n">
        <v>1</v>
      </c>
      <c r="I5893" s="98">
        <f>I5701-D5893</f>
        <v/>
      </c>
      <c r="J5893" s="98">
        <f>J5701-E5893</f>
        <v/>
      </c>
      <c r="K5893" s="98">
        <f>K5701-F5893</f>
        <v/>
      </c>
    </row>
    <row r="5894">
      <c r="C5894" s="13" t="n">
        <v>139</v>
      </c>
      <c r="D5894" s="109" t="n">
        <v>61</v>
      </c>
      <c r="E5894" s="109" t="n">
        <v>1</v>
      </c>
      <c r="F5894" s="109" t="n">
        <v>1</v>
      </c>
      <c r="I5894" s="98">
        <f>I5702-D5894</f>
        <v/>
      </c>
      <c r="J5894" s="98">
        <f>J5702-E5894</f>
        <v/>
      </c>
      <c r="K5894" s="98">
        <f>K5702-F5894</f>
        <v/>
      </c>
    </row>
    <row r="5895">
      <c r="C5895" s="13" t="n">
        <v>140</v>
      </c>
      <c r="D5895" s="109" t="n">
        <v>1</v>
      </c>
      <c r="E5895" s="109" t="n">
        <v>1</v>
      </c>
      <c r="F5895" s="109" t="n">
        <v>75</v>
      </c>
      <c r="I5895" s="98">
        <f>I5703-D5895</f>
        <v/>
      </c>
      <c r="J5895" s="98">
        <f>J5703-E5895</f>
        <v/>
      </c>
      <c r="K5895" s="98">
        <f>K5703-F5895</f>
        <v/>
      </c>
    </row>
    <row r="5896">
      <c r="C5896" s="13" t="n">
        <v>141</v>
      </c>
      <c r="D5896" s="109" t="n">
        <v>72</v>
      </c>
      <c r="E5896" s="109" t="n">
        <v>1</v>
      </c>
      <c r="F5896" s="109" t="n">
        <v>1</v>
      </c>
      <c r="I5896" s="98">
        <f>I5704-D5896</f>
        <v/>
      </c>
      <c r="J5896" s="98">
        <f>J5704-E5896</f>
        <v/>
      </c>
      <c r="K5896" s="98">
        <f>K5704-F5896</f>
        <v/>
      </c>
    </row>
    <row r="5897">
      <c r="C5897" s="13" t="n">
        <v>142</v>
      </c>
      <c r="D5897" s="109" t="n">
        <v>1</v>
      </c>
      <c r="E5897" s="109" t="n">
        <v>73</v>
      </c>
      <c r="F5897" s="109" t="n">
        <v>59</v>
      </c>
      <c r="I5897" s="98">
        <f>I5705-D5897</f>
        <v/>
      </c>
      <c r="J5897" s="98">
        <f>J5705-E5897</f>
        <v/>
      </c>
      <c r="K5897" s="98">
        <f>K5705-F5897</f>
        <v/>
      </c>
    </row>
    <row r="5898">
      <c r="C5898" s="13" t="n">
        <v>143</v>
      </c>
      <c r="D5898" s="109" t="n">
        <v>1</v>
      </c>
      <c r="E5898" s="109" t="n">
        <v>1</v>
      </c>
      <c r="F5898" s="109" t="n">
        <v>1</v>
      </c>
      <c r="I5898" s="98">
        <f>I5706-D5898</f>
        <v/>
      </c>
      <c r="J5898" s="98">
        <f>J5706-E5898</f>
        <v/>
      </c>
      <c r="K5898" s="98">
        <f>K5706-F5898</f>
        <v/>
      </c>
    </row>
    <row r="5899">
      <c r="C5899" s="13" t="n">
        <v>144</v>
      </c>
      <c r="D5899" s="109" t="n">
        <v>1</v>
      </c>
      <c r="E5899" s="109" t="n">
        <v>1</v>
      </c>
      <c r="F5899" s="109" t="n">
        <v>1</v>
      </c>
      <c r="I5899" s="98">
        <f>I5707-D5899</f>
        <v/>
      </c>
      <c r="J5899" s="98">
        <f>J5707-E5899</f>
        <v/>
      </c>
      <c r="K5899" s="98">
        <f>K5707-F5899</f>
        <v/>
      </c>
    </row>
    <row r="5900">
      <c r="C5900" s="13" t="n">
        <v>145</v>
      </c>
      <c r="D5900" s="109" t="n">
        <v>60</v>
      </c>
      <c r="E5900" s="109" t="n">
        <v>1</v>
      </c>
      <c r="F5900" s="109" t="n">
        <v>1</v>
      </c>
      <c r="I5900" s="98">
        <f>I5708-D5900</f>
        <v/>
      </c>
      <c r="J5900" s="98">
        <f>J5708-E5900</f>
        <v/>
      </c>
      <c r="K5900" s="98">
        <f>K5708-F5900</f>
        <v/>
      </c>
    </row>
    <row r="5901">
      <c r="C5901" s="13" t="n">
        <v>146</v>
      </c>
      <c r="D5901" s="109" t="n">
        <v>62</v>
      </c>
      <c r="E5901" s="109" t="n">
        <v>1</v>
      </c>
      <c r="F5901" s="109" t="n">
        <v>1</v>
      </c>
      <c r="I5901" s="98">
        <f>I5709-D5901</f>
        <v/>
      </c>
      <c r="J5901" s="98">
        <f>J5709-E5901</f>
        <v/>
      </c>
      <c r="K5901" s="98">
        <f>K5709-F5901</f>
        <v/>
      </c>
    </row>
    <row r="5902">
      <c r="C5902" s="13" t="n">
        <v>147</v>
      </c>
      <c r="D5902" s="109" t="n">
        <v>1</v>
      </c>
      <c r="E5902" s="109" t="n">
        <v>1</v>
      </c>
      <c r="F5902" s="109" t="n">
        <v>58</v>
      </c>
      <c r="I5902" s="98">
        <f>I5710-D5902</f>
        <v/>
      </c>
      <c r="J5902" s="98">
        <f>J5710-E5902</f>
        <v/>
      </c>
      <c r="K5902" s="98">
        <f>K5710-F5902</f>
        <v/>
      </c>
    </row>
    <row r="5903">
      <c r="C5903" s="13" t="n">
        <v>148</v>
      </c>
      <c r="D5903" s="109" t="n">
        <v>1</v>
      </c>
      <c r="E5903" s="109" t="n">
        <v>1</v>
      </c>
      <c r="F5903" s="109" t="n">
        <v>80</v>
      </c>
      <c r="I5903" s="98">
        <f>I5711-D5903</f>
        <v/>
      </c>
      <c r="J5903" s="98">
        <f>J5711-E5903</f>
        <v/>
      </c>
      <c r="K5903" s="98">
        <f>K5711-F5903</f>
        <v/>
      </c>
    </row>
    <row r="5904">
      <c r="C5904" s="13" t="n">
        <v>149</v>
      </c>
      <c r="D5904" s="109" t="n">
        <v>63</v>
      </c>
      <c r="E5904" s="109" t="n">
        <v>1</v>
      </c>
      <c r="F5904" s="109" t="n">
        <v>1</v>
      </c>
      <c r="I5904" s="98">
        <f>I5712-D5904</f>
        <v/>
      </c>
      <c r="J5904" s="98">
        <f>J5712-E5904</f>
        <v/>
      </c>
      <c r="K5904" s="98">
        <f>K5712-F5904</f>
        <v/>
      </c>
    </row>
    <row r="5905">
      <c r="C5905" s="13" t="n">
        <v>150</v>
      </c>
      <c r="D5905" s="109" t="n">
        <v>1</v>
      </c>
      <c r="E5905" s="109" t="n">
        <v>1</v>
      </c>
      <c r="F5905" s="109" t="n">
        <v>1</v>
      </c>
      <c r="I5905" s="98">
        <f>I5713-D5905</f>
        <v/>
      </c>
      <c r="J5905" s="98">
        <f>J5713-E5905</f>
        <v/>
      </c>
      <c r="K5905" s="98">
        <f>K5713-F5905</f>
        <v/>
      </c>
    </row>
    <row r="5906">
      <c r="C5906" s="13" t="n">
        <v>151</v>
      </c>
      <c r="D5906" s="109" t="n">
        <v>1</v>
      </c>
      <c r="E5906" s="109" t="n">
        <v>1</v>
      </c>
      <c r="F5906" s="109" t="n">
        <v>1</v>
      </c>
      <c r="I5906" s="98">
        <f>I5714-D5906</f>
        <v/>
      </c>
      <c r="J5906" s="98">
        <f>J5714-E5906</f>
        <v/>
      </c>
      <c r="K5906" s="98">
        <f>K5714-F5906</f>
        <v/>
      </c>
    </row>
    <row r="5907">
      <c r="C5907" s="13" t="n">
        <v>152</v>
      </c>
      <c r="D5907" s="109" t="n">
        <v>57</v>
      </c>
      <c r="E5907" s="109" t="n">
        <v>1</v>
      </c>
      <c r="F5907" s="109" t="n">
        <v>67</v>
      </c>
      <c r="I5907" s="98">
        <f>I5715-D5907</f>
        <v/>
      </c>
      <c r="J5907" s="98">
        <f>J5715-E5907</f>
        <v/>
      </c>
      <c r="K5907" s="98">
        <f>K5715-F5907</f>
        <v/>
      </c>
    </row>
    <row r="5908">
      <c r="C5908" s="13" t="n">
        <v>153</v>
      </c>
      <c r="D5908" s="109" t="n">
        <v>1</v>
      </c>
      <c r="E5908" s="109" t="n">
        <v>55</v>
      </c>
      <c r="F5908" s="109" t="n">
        <v>60</v>
      </c>
      <c r="I5908" s="98">
        <f>I5716-D5908</f>
        <v/>
      </c>
      <c r="J5908" s="98">
        <f>J5716-E5908</f>
        <v/>
      </c>
      <c r="K5908" s="98">
        <f>K5716-F5908</f>
        <v/>
      </c>
    </row>
    <row r="5909">
      <c r="C5909" s="13" t="n">
        <v>154</v>
      </c>
      <c r="D5909" s="109" t="n">
        <v>1</v>
      </c>
      <c r="E5909" s="109" t="n">
        <v>1</v>
      </c>
      <c r="F5909" s="109" t="n">
        <v>1</v>
      </c>
      <c r="I5909" s="98">
        <f>I5717-D5909</f>
        <v/>
      </c>
      <c r="J5909" s="98">
        <f>J5717-E5909</f>
        <v/>
      </c>
      <c r="K5909" s="98">
        <f>K5717-F5909</f>
        <v/>
      </c>
    </row>
    <row r="5910">
      <c r="C5910" s="13" t="n">
        <v>155</v>
      </c>
      <c r="D5910" s="109" t="n">
        <v>73</v>
      </c>
      <c r="E5910" s="109" t="n">
        <v>56</v>
      </c>
      <c r="F5910" s="109" t="n">
        <v>1</v>
      </c>
      <c r="I5910" s="98">
        <f>I5718-D5910</f>
        <v/>
      </c>
      <c r="J5910" s="98">
        <f>J5718-E5910</f>
        <v/>
      </c>
      <c r="K5910" s="98">
        <f>K5718-F5910</f>
        <v/>
      </c>
    </row>
    <row r="5911">
      <c r="C5911" s="13" t="n">
        <v>156</v>
      </c>
      <c r="D5911" s="109" t="n">
        <v>1</v>
      </c>
      <c r="E5911" s="109" t="n">
        <v>1</v>
      </c>
      <c r="F5911" s="109" t="n">
        <v>56</v>
      </c>
      <c r="I5911" s="98">
        <f>I5719-D5911</f>
        <v/>
      </c>
      <c r="J5911" s="98">
        <f>J5719-E5911</f>
        <v/>
      </c>
      <c r="K5911" s="98">
        <f>K5719-F5911</f>
        <v/>
      </c>
    </row>
    <row r="5912">
      <c r="C5912" s="13" t="n">
        <v>157</v>
      </c>
      <c r="D5912" s="109" t="n">
        <v>1</v>
      </c>
      <c r="E5912" s="109" t="n">
        <v>56</v>
      </c>
      <c r="F5912" s="109" t="n">
        <v>66</v>
      </c>
      <c r="I5912" s="98">
        <f>I5720-D5912</f>
        <v/>
      </c>
      <c r="J5912" s="98">
        <f>J5720-E5912</f>
        <v/>
      </c>
      <c r="K5912" s="98">
        <f>K5720-F5912</f>
        <v/>
      </c>
    </row>
    <row r="5913">
      <c r="C5913" s="13" t="n">
        <v>158</v>
      </c>
      <c r="D5913" s="109" t="n">
        <v>61</v>
      </c>
      <c r="E5913" s="109" t="n">
        <v>1</v>
      </c>
      <c r="F5913" s="109" t="n">
        <v>1</v>
      </c>
      <c r="I5913" s="98">
        <f>I5721-D5913</f>
        <v/>
      </c>
      <c r="J5913" s="98">
        <f>J5721-E5913</f>
        <v/>
      </c>
      <c r="K5913" s="98">
        <f>K5721-F5913</f>
        <v/>
      </c>
    </row>
    <row r="5914">
      <c r="C5914" s="13" t="n">
        <v>159</v>
      </c>
      <c r="D5914" s="109" t="n">
        <v>56</v>
      </c>
      <c r="E5914" s="109" t="n">
        <v>73</v>
      </c>
      <c r="F5914" s="109" t="n">
        <v>1</v>
      </c>
      <c r="I5914" s="98">
        <f>I5722-D5914</f>
        <v/>
      </c>
      <c r="J5914" s="98">
        <f>J5722-E5914</f>
        <v/>
      </c>
      <c r="K5914" s="98">
        <f>K5722-F5914</f>
        <v/>
      </c>
    </row>
    <row r="5915">
      <c r="C5915" s="13" t="n">
        <v>160</v>
      </c>
      <c r="D5915" s="109" t="n">
        <v>1</v>
      </c>
      <c r="E5915" s="109" t="n">
        <v>1</v>
      </c>
      <c r="F5915" s="109" t="n">
        <v>1</v>
      </c>
      <c r="I5915" s="98">
        <f>I5723-D5915</f>
        <v/>
      </c>
      <c r="J5915" s="98">
        <f>J5723-E5915</f>
        <v/>
      </c>
      <c r="K5915" s="98">
        <f>K5723-F5915</f>
        <v/>
      </c>
    </row>
    <row r="5916">
      <c r="C5916" s="13" t="n">
        <v>161</v>
      </c>
      <c r="D5916" s="109" t="n">
        <v>1</v>
      </c>
      <c r="E5916" s="109" t="n">
        <v>46</v>
      </c>
      <c r="F5916" s="109" t="n">
        <v>1</v>
      </c>
      <c r="I5916" s="98">
        <f>I5724-D5916</f>
        <v/>
      </c>
      <c r="J5916" s="98">
        <f>J5724-E5916</f>
        <v/>
      </c>
      <c r="K5916" s="98">
        <f>K5724-F5916</f>
        <v/>
      </c>
    </row>
    <row r="5917">
      <c r="C5917" s="13" t="n">
        <v>162</v>
      </c>
      <c r="D5917" s="109" t="n">
        <v>1</v>
      </c>
      <c r="E5917" s="109" t="n">
        <v>1</v>
      </c>
      <c r="F5917" s="109" t="n">
        <v>66</v>
      </c>
      <c r="I5917" s="98">
        <f>I5725-D5917</f>
        <v/>
      </c>
      <c r="J5917" s="98">
        <f>J5725-E5917</f>
        <v/>
      </c>
      <c r="K5917" s="98">
        <f>K5725-F5917</f>
        <v/>
      </c>
    </row>
    <row r="5918">
      <c r="C5918" s="13" t="n">
        <v>163</v>
      </c>
      <c r="D5918" s="109" t="n">
        <v>57</v>
      </c>
      <c r="E5918" s="109" t="n">
        <v>1</v>
      </c>
      <c r="F5918" s="109" t="n">
        <v>53</v>
      </c>
      <c r="I5918" s="98">
        <f>I5726-D5918</f>
        <v/>
      </c>
      <c r="J5918" s="98">
        <f>J5726-E5918</f>
        <v/>
      </c>
      <c r="K5918" s="98">
        <f>K5726-F5918</f>
        <v/>
      </c>
    </row>
    <row r="5919">
      <c r="C5919" s="13" t="n">
        <v>164</v>
      </c>
      <c r="D5919" s="109" t="n">
        <v>59</v>
      </c>
      <c r="E5919" s="109" t="n">
        <v>1</v>
      </c>
      <c r="F5919" s="109" t="n">
        <v>1</v>
      </c>
      <c r="I5919" s="98">
        <f>I5727-D5919</f>
        <v/>
      </c>
      <c r="J5919" s="98">
        <f>J5727-E5919</f>
        <v/>
      </c>
      <c r="K5919" s="98">
        <f>K5727-F5919</f>
        <v/>
      </c>
    </row>
    <row r="5920">
      <c r="C5920" s="13" t="n">
        <v>165</v>
      </c>
      <c r="D5920" s="109" t="n">
        <v>1</v>
      </c>
      <c r="E5920" s="109" t="n">
        <v>1</v>
      </c>
      <c r="F5920" s="109" t="n">
        <v>1</v>
      </c>
      <c r="I5920" s="98">
        <f>I5728-D5920</f>
        <v/>
      </c>
      <c r="J5920" s="98">
        <f>J5728-E5920</f>
        <v/>
      </c>
      <c r="K5920" s="98">
        <f>K5728-F5920</f>
        <v/>
      </c>
    </row>
    <row r="5921">
      <c r="C5921" s="13" t="n">
        <v>166</v>
      </c>
      <c r="D5921" s="109" t="n">
        <v>1</v>
      </c>
      <c r="E5921" s="109" t="n">
        <v>54</v>
      </c>
      <c r="F5921" s="109" t="n">
        <v>1</v>
      </c>
      <c r="I5921" s="98">
        <f>I5729-D5921</f>
        <v/>
      </c>
      <c r="J5921" s="98">
        <f>J5729-E5921</f>
        <v/>
      </c>
      <c r="K5921" s="98">
        <f>K5729-F5921</f>
        <v/>
      </c>
    </row>
    <row r="5922">
      <c r="C5922" s="13" t="n">
        <v>167</v>
      </c>
      <c r="D5922" s="109" t="n">
        <v>1</v>
      </c>
      <c r="E5922" s="109" t="n">
        <v>1</v>
      </c>
      <c r="F5922" s="109" t="n">
        <v>1</v>
      </c>
      <c r="I5922" s="98">
        <f>I5730-D5922</f>
        <v/>
      </c>
      <c r="J5922" s="98">
        <f>J5730-E5922</f>
        <v/>
      </c>
      <c r="K5922" s="98">
        <f>K5730-F5922</f>
        <v/>
      </c>
    </row>
    <row r="5923">
      <c r="C5923" s="13" t="n">
        <v>168</v>
      </c>
      <c r="D5923" s="109" t="n">
        <v>1</v>
      </c>
      <c r="E5923" s="109" t="n">
        <v>57</v>
      </c>
      <c r="F5923" s="109" t="n">
        <v>57</v>
      </c>
      <c r="I5923" s="98">
        <f>I5731-D5923</f>
        <v/>
      </c>
      <c r="J5923" s="98">
        <f>J5731-E5923</f>
        <v/>
      </c>
      <c r="K5923" s="98">
        <f>K5731-F5923</f>
        <v/>
      </c>
    </row>
    <row r="5924">
      <c r="C5924" s="13" t="n">
        <v>169</v>
      </c>
      <c r="D5924" s="109" t="n">
        <v>1</v>
      </c>
      <c r="E5924" s="109" t="n">
        <v>69</v>
      </c>
      <c r="F5924" s="109" t="n">
        <v>1</v>
      </c>
      <c r="I5924" s="98">
        <f>I5732-D5924</f>
        <v/>
      </c>
      <c r="J5924" s="98">
        <f>J5732-E5924</f>
        <v/>
      </c>
      <c r="K5924" s="98">
        <f>K5732-F5924</f>
        <v/>
      </c>
    </row>
    <row r="5925">
      <c r="C5925" s="13" t="n">
        <v>170</v>
      </c>
      <c r="D5925" s="109" t="n">
        <v>1</v>
      </c>
      <c r="E5925" s="109" t="n">
        <v>1</v>
      </c>
      <c r="F5925" s="109" t="n">
        <v>1</v>
      </c>
      <c r="I5925" s="98">
        <f>I5733-D5925</f>
        <v/>
      </c>
      <c r="J5925" s="98">
        <f>J5733-E5925</f>
        <v/>
      </c>
      <c r="K5925" s="98">
        <f>K5733-F5925</f>
        <v/>
      </c>
    </row>
    <row r="5926">
      <c r="C5926" s="13" t="n">
        <v>171</v>
      </c>
      <c r="D5926" s="109" t="n">
        <v>49</v>
      </c>
      <c r="E5926" s="109" t="n">
        <v>70</v>
      </c>
      <c r="F5926" s="109" t="n">
        <v>1</v>
      </c>
      <c r="I5926" s="98">
        <f>I5734-D5926</f>
        <v/>
      </c>
      <c r="J5926" s="98">
        <f>J5734-E5926</f>
        <v/>
      </c>
      <c r="K5926" s="98">
        <f>K5734-F5926</f>
        <v/>
      </c>
    </row>
    <row r="5927">
      <c r="C5927" s="13" t="n">
        <v>172</v>
      </c>
      <c r="D5927" s="109" t="n">
        <v>1</v>
      </c>
      <c r="E5927" s="109" t="n">
        <v>1</v>
      </c>
      <c r="F5927" s="109" t="n">
        <v>67</v>
      </c>
      <c r="I5927" s="98">
        <f>I5735-D5927</f>
        <v/>
      </c>
      <c r="J5927" s="98">
        <f>J5735-E5927</f>
        <v/>
      </c>
      <c r="K5927" s="98">
        <f>K5735-F5927</f>
        <v/>
      </c>
    </row>
    <row r="5928">
      <c r="C5928" s="13" t="n">
        <v>173</v>
      </c>
      <c r="D5928" s="109" t="n">
        <v>1</v>
      </c>
      <c r="E5928" s="109" t="n">
        <v>73</v>
      </c>
      <c r="F5928" s="109" t="n">
        <v>71</v>
      </c>
      <c r="I5928" s="98">
        <f>I5736-D5928</f>
        <v/>
      </c>
      <c r="J5928" s="98">
        <f>J5736-E5928</f>
        <v/>
      </c>
      <c r="K5928" s="98">
        <f>K5736-F5928</f>
        <v/>
      </c>
    </row>
    <row r="5929">
      <c r="C5929" s="13" t="n">
        <v>174</v>
      </c>
      <c r="D5929" s="109" t="n">
        <v>1</v>
      </c>
      <c r="E5929" s="109" t="n">
        <v>1</v>
      </c>
      <c r="F5929" s="109" t="n">
        <v>1</v>
      </c>
      <c r="I5929" s="98">
        <f>I5737-D5929</f>
        <v/>
      </c>
      <c r="J5929" s="98">
        <f>J5737-E5929</f>
        <v/>
      </c>
      <c r="K5929" s="98">
        <f>K5737-F5929</f>
        <v/>
      </c>
    </row>
    <row r="5930">
      <c r="C5930" s="13" t="n">
        <v>175</v>
      </c>
      <c r="D5930" s="109" t="n">
        <v>1</v>
      </c>
      <c r="E5930" s="109" t="n">
        <v>1</v>
      </c>
      <c r="F5930" s="109" t="n">
        <v>51</v>
      </c>
      <c r="I5930" s="98">
        <f>I5738-D5930</f>
        <v/>
      </c>
      <c r="J5930" s="98">
        <f>J5738-E5930</f>
        <v/>
      </c>
      <c r="K5930" s="98">
        <f>K5738-F5930</f>
        <v/>
      </c>
    </row>
    <row r="5931">
      <c r="C5931" s="13" t="n">
        <v>176</v>
      </c>
      <c r="D5931" s="109" t="n">
        <v>59</v>
      </c>
      <c r="E5931" s="109" t="n">
        <v>1</v>
      </c>
      <c r="F5931" s="109" t="n">
        <v>1</v>
      </c>
      <c r="I5931" s="98">
        <f>I5739-D5931</f>
        <v/>
      </c>
      <c r="J5931" s="98">
        <f>J5739-E5931</f>
        <v/>
      </c>
      <c r="K5931" s="98">
        <f>K5739-F5931</f>
        <v/>
      </c>
    </row>
    <row r="5932">
      <c r="C5932" s="13" t="n">
        <v>177</v>
      </c>
      <c r="D5932" s="109" t="n">
        <v>1</v>
      </c>
      <c r="E5932" s="109" t="n">
        <v>1</v>
      </c>
      <c r="F5932" s="109" t="n">
        <v>1</v>
      </c>
      <c r="I5932" s="98">
        <f>I5740-D5932</f>
        <v/>
      </c>
      <c r="J5932" s="98">
        <f>J5740-E5932</f>
        <v/>
      </c>
      <c r="K5932" s="98">
        <f>K5740-F5932</f>
        <v/>
      </c>
    </row>
    <row r="5933">
      <c r="C5933" s="13" t="n">
        <v>178</v>
      </c>
      <c r="D5933" s="109" t="n">
        <v>76</v>
      </c>
      <c r="E5933" s="109" t="n">
        <v>1</v>
      </c>
      <c r="F5933" s="109" t="n">
        <v>1</v>
      </c>
      <c r="I5933" s="98">
        <f>I5741-D5933</f>
        <v/>
      </c>
      <c r="J5933" s="98">
        <f>J5741-E5933</f>
        <v/>
      </c>
      <c r="K5933" s="98">
        <f>K5741-F5933</f>
        <v/>
      </c>
    </row>
    <row r="5934">
      <c r="C5934" s="13" t="n">
        <v>179</v>
      </c>
      <c r="D5934" s="109" t="n">
        <v>1</v>
      </c>
      <c r="E5934" s="109" t="n">
        <v>68</v>
      </c>
      <c r="F5934" s="109" t="n">
        <v>1</v>
      </c>
      <c r="I5934" s="98">
        <f>I5742-D5934</f>
        <v/>
      </c>
      <c r="J5934" s="98">
        <f>J5742-E5934</f>
        <v/>
      </c>
      <c r="K5934" s="98">
        <f>K5742-F5934</f>
        <v/>
      </c>
    </row>
    <row r="5935">
      <c r="C5935" s="13" t="n">
        <v>180</v>
      </c>
      <c r="D5935" s="109" t="n">
        <v>1</v>
      </c>
      <c r="E5935" s="109" t="n">
        <v>72</v>
      </c>
      <c r="F5935" s="109" t="n">
        <v>1</v>
      </c>
      <c r="I5935" s="98">
        <f>I5743-D5935</f>
        <v/>
      </c>
      <c r="J5935" s="98">
        <f>J5743-E5935</f>
        <v/>
      </c>
      <c r="K5935" s="98">
        <f>K5743-F5935</f>
        <v/>
      </c>
    </row>
    <row r="5936">
      <c r="C5936" s="13" t="n">
        <v>181</v>
      </c>
      <c r="D5936" s="109" t="n">
        <v>1</v>
      </c>
      <c r="E5936" s="109" t="n">
        <v>1</v>
      </c>
      <c r="F5936" s="109" t="n">
        <v>65</v>
      </c>
      <c r="I5936" s="98">
        <f>I5744-D5936</f>
        <v/>
      </c>
      <c r="J5936" s="98">
        <f>J5744-E5936</f>
        <v/>
      </c>
      <c r="K5936" s="98">
        <f>K5744-F5936</f>
        <v/>
      </c>
    </row>
    <row r="5937">
      <c r="C5937" s="13" t="n">
        <v>182</v>
      </c>
      <c r="D5937" s="109" t="n">
        <v>56</v>
      </c>
      <c r="E5937" s="109" t="n">
        <v>1</v>
      </c>
      <c r="F5937" s="109" t="n">
        <v>69</v>
      </c>
      <c r="I5937" s="98">
        <f>I5745-D5937</f>
        <v/>
      </c>
      <c r="J5937" s="98">
        <f>J5745-E5937</f>
        <v/>
      </c>
      <c r="K5937" s="98">
        <f>K5745-F5937</f>
        <v/>
      </c>
    </row>
    <row r="5938">
      <c r="C5938" s="13" t="n">
        <v>183</v>
      </c>
      <c r="D5938" s="109" t="n">
        <v>1</v>
      </c>
      <c r="E5938" s="109" t="n">
        <v>54</v>
      </c>
      <c r="F5938" s="109" t="n">
        <v>68</v>
      </c>
      <c r="I5938" s="98">
        <f>I5746-D5938</f>
        <v/>
      </c>
      <c r="J5938" s="98">
        <f>J5746-E5938</f>
        <v/>
      </c>
      <c r="K5938" s="98">
        <f>K5746-F5938</f>
        <v/>
      </c>
    </row>
    <row r="5939">
      <c r="C5939" s="13" t="n">
        <v>184</v>
      </c>
      <c r="D5939" s="109" t="n">
        <v>1</v>
      </c>
      <c r="E5939" s="109" t="n">
        <v>1</v>
      </c>
      <c r="F5939" s="109" t="n">
        <v>1</v>
      </c>
      <c r="I5939" s="98">
        <f>I5747-D5939</f>
        <v/>
      </c>
      <c r="J5939" s="98">
        <f>J5747-E5939</f>
        <v/>
      </c>
      <c r="K5939" s="98">
        <f>K5747-F5939</f>
        <v/>
      </c>
    </row>
    <row r="5940">
      <c r="C5940" s="13" t="n">
        <v>185</v>
      </c>
      <c r="D5940" s="109" t="n">
        <v>62</v>
      </c>
      <c r="E5940" s="109" t="n">
        <v>1</v>
      </c>
      <c r="F5940" s="109" t="n">
        <v>53</v>
      </c>
      <c r="I5940" s="98">
        <f>I5748-D5940</f>
        <v/>
      </c>
      <c r="J5940" s="98">
        <f>J5748-E5940</f>
        <v/>
      </c>
      <c r="K5940" s="98">
        <f>K5748-F5940</f>
        <v/>
      </c>
    </row>
    <row r="5941">
      <c r="C5941" s="13" t="n">
        <v>186</v>
      </c>
      <c r="D5941" s="109" t="n">
        <v>1</v>
      </c>
      <c r="E5941" s="109" t="n">
        <v>1</v>
      </c>
      <c r="F5941" s="109" t="n">
        <v>60</v>
      </c>
      <c r="I5941" s="98">
        <f>I5749-D5941</f>
        <v/>
      </c>
      <c r="J5941" s="98">
        <f>J5749-E5941</f>
        <v/>
      </c>
      <c r="K5941" s="98">
        <f>K5749-F5941</f>
        <v/>
      </c>
    </row>
    <row r="5942">
      <c r="C5942" s="13" t="n">
        <v>187</v>
      </c>
      <c r="D5942" s="109" t="n">
        <v>1</v>
      </c>
      <c r="E5942" s="109" t="n">
        <v>1</v>
      </c>
      <c r="F5942" s="109" t="n">
        <v>57</v>
      </c>
      <c r="I5942" s="98">
        <f>I5750-D5942</f>
        <v/>
      </c>
      <c r="J5942" s="98">
        <f>J5750-E5942</f>
        <v/>
      </c>
      <c r="K5942" s="98">
        <f>K5750-F5942</f>
        <v/>
      </c>
    </row>
    <row r="5943">
      <c r="C5943" s="13" t="n">
        <v>188</v>
      </c>
      <c r="D5943" s="109" t="n">
        <v>1</v>
      </c>
      <c r="E5943" s="109" t="n">
        <v>1</v>
      </c>
      <c r="F5943" s="109" t="n">
        <v>1</v>
      </c>
      <c r="I5943" s="98">
        <f>I5751-D5943</f>
        <v/>
      </c>
      <c r="J5943" s="98">
        <f>J5751-E5943</f>
        <v/>
      </c>
      <c r="K5943" s="98">
        <f>K5751-F5943</f>
        <v/>
      </c>
    </row>
    <row r="5944">
      <c r="C5944" s="13" t="n">
        <v>189</v>
      </c>
      <c r="D5944" s="109" t="n">
        <v>1</v>
      </c>
      <c r="E5944" s="109" t="n">
        <v>1</v>
      </c>
      <c r="F5944" s="109" t="n">
        <v>74</v>
      </c>
      <c r="I5944" s="98">
        <f>I5752-D5944</f>
        <v/>
      </c>
      <c r="J5944" s="98">
        <f>J5752-E5944</f>
        <v/>
      </c>
      <c r="K5944" s="98">
        <f>K5752-F5944</f>
        <v/>
      </c>
    </row>
    <row r="5945">
      <c r="C5945" s="13" t="n">
        <v>190</v>
      </c>
      <c r="D5945" s="109" t="n">
        <v>1</v>
      </c>
      <c r="E5945" s="109" t="n">
        <v>1</v>
      </c>
      <c r="F5945" s="109" t="n">
        <v>1</v>
      </c>
      <c r="I5945" s="98">
        <f>I5753-D5945</f>
        <v/>
      </c>
      <c r="J5945" s="98">
        <f>J5753-E5945</f>
        <v/>
      </c>
      <c r="K5945" s="98">
        <f>K5753-F5945</f>
        <v/>
      </c>
    </row>
    <row r="5946">
      <c r="C5946" s="13" t="n">
        <v>191</v>
      </c>
      <c r="D5946" s="109" t="n">
        <v>1</v>
      </c>
      <c r="E5946" s="109" t="n">
        <v>1</v>
      </c>
      <c r="F5946" s="109" t="n">
        <v>1</v>
      </c>
      <c r="I5946" s="98">
        <f>I5754-D5946</f>
        <v/>
      </c>
      <c r="J5946" s="98">
        <f>J5754-E5946</f>
        <v/>
      </c>
      <c r="K5946" s="98">
        <f>K5754-F5946</f>
        <v/>
      </c>
    </row>
    <row r="5947">
      <c r="C5947" s="13" t="n">
        <v>192</v>
      </c>
      <c r="D5947" s="109" t="n">
        <v>1</v>
      </c>
      <c r="E5947" s="109" t="n">
        <v>1</v>
      </c>
      <c r="F5947" s="109" t="n">
        <v>49</v>
      </c>
      <c r="I5947" s="98">
        <f>I5755-D5947</f>
        <v/>
      </c>
      <c r="J5947" s="98">
        <f>J5755-E5947</f>
        <v/>
      </c>
      <c r="K5947" s="98">
        <f>K5755-F5947</f>
        <v/>
      </c>
    </row>
    <row r="5948">
      <c r="C5948" s="13" t="n">
        <v>193</v>
      </c>
      <c r="D5948" s="109" t="n">
        <v>1</v>
      </c>
      <c r="E5948" s="109" t="n">
        <v>64</v>
      </c>
      <c r="F5948" s="109" t="n">
        <v>1</v>
      </c>
      <c r="I5948" s="98">
        <f>I5756-D5948</f>
        <v/>
      </c>
      <c r="J5948" s="98">
        <f>J5756-E5948</f>
        <v/>
      </c>
      <c r="K5948" s="98">
        <f>K5756-F5948</f>
        <v/>
      </c>
    </row>
    <row r="5949">
      <c r="C5949" s="13" t="n">
        <v>194</v>
      </c>
      <c r="D5949" s="109" t="n">
        <v>1</v>
      </c>
      <c r="E5949" s="109" t="n">
        <v>1</v>
      </c>
      <c r="F5949" s="109" t="n">
        <v>69</v>
      </c>
      <c r="I5949" s="98">
        <f>I5757-D5949</f>
        <v/>
      </c>
      <c r="J5949" s="98">
        <f>J5757-E5949</f>
        <v/>
      </c>
      <c r="K5949" s="98">
        <f>K5757-F5949</f>
        <v/>
      </c>
    </row>
    <row r="5950">
      <c r="C5950" s="13" t="n">
        <v>195</v>
      </c>
      <c r="D5950" s="109" t="n">
        <v>1</v>
      </c>
      <c r="E5950" s="109" t="n">
        <v>61</v>
      </c>
      <c r="F5950" s="109" t="n">
        <v>1</v>
      </c>
      <c r="I5950" s="98">
        <f>I5758-D5950</f>
        <v/>
      </c>
      <c r="J5950" s="98">
        <f>J5758-E5950</f>
        <v/>
      </c>
      <c r="K5950" s="98">
        <f>K5758-F5950</f>
        <v/>
      </c>
    </row>
    <row r="5951">
      <c r="C5951" s="13" t="n">
        <v>196</v>
      </c>
      <c r="D5951" s="109" t="n">
        <v>1</v>
      </c>
      <c r="E5951" s="109" t="n">
        <v>61</v>
      </c>
      <c r="F5951" s="109" t="n">
        <v>1</v>
      </c>
      <c r="I5951" s="98">
        <f>I5759-D5951</f>
        <v/>
      </c>
      <c r="J5951" s="98">
        <f>J5759-E5951</f>
        <v/>
      </c>
      <c r="K5951" s="98">
        <f>K5759-F5951</f>
        <v/>
      </c>
    </row>
    <row r="5952">
      <c r="C5952" s="13" t="n">
        <v>197</v>
      </c>
      <c r="D5952" s="109" t="n">
        <v>1</v>
      </c>
      <c r="E5952" s="109" t="n">
        <v>1</v>
      </c>
      <c r="F5952" s="109" t="n">
        <v>74</v>
      </c>
      <c r="I5952" s="98">
        <f>I5760-D5952</f>
        <v/>
      </c>
      <c r="J5952" s="98">
        <f>J5760-E5952</f>
        <v/>
      </c>
      <c r="K5952" s="98">
        <f>K5760-F5952</f>
        <v/>
      </c>
    </row>
    <row r="5953">
      <c r="C5953" s="13" t="n">
        <v>198</v>
      </c>
      <c r="D5953" s="109" t="n">
        <v>1</v>
      </c>
      <c r="E5953" s="109" t="n">
        <v>66</v>
      </c>
      <c r="F5953" s="109" t="n">
        <v>1</v>
      </c>
      <c r="I5953" s="98">
        <f>I5761-D5953</f>
        <v/>
      </c>
      <c r="J5953" s="98">
        <f>J5761-E5953</f>
        <v/>
      </c>
      <c r="K5953" s="98">
        <f>K5761-F5953</f>
        <v/>
      </c>
    </row>
    <row r="5955">
      <c r="C5955" s="18" t="inlineStr">
        <is>
          <t>Optimal solution (SS)</t>
        </is>
      </c>
      <c r="D5955" s="13" t="n">
        <v>22</v>
      </c>
      <c r="E5955" s="13" t="n">
        <v>23</v>
      </c>
      <c r="F5955" s="13" t="n">
        <v>24</v>
      </c>
    </row>
    <row r="5956">
      <c r="C5956" s="13" t="n">
        <v>9</v>
      </c>
      <c r="D5956" s="98">
        <f>D5188*D7300</f>
        <v/>
      </c>
      <c r="E5956" s="98">
        <f>E5188*E7300</f>
        <v/>
      </c>
      <c r="F5956" s="98">
        <f>F5188*F7300</f>
        <v/>
      </c>
    </row>
    <row r="5957">
      <c r="C5957" s="13" t="n">
        <v>10</v>
      </c>
      <c r="D5957" s="98">
        <f>D5189*D7301</f>
        <v/>
      </c>
      <c r="E5957" s="98">
        <f>E5189*E7301</f>
        <v/>
      </c>
      <c r="F5957" s="98">
        <f>F5189*F7301</f>
        <v/>
      </c>
    </row>
    <row r="5958">
      <c r="C5958" s="13" t="n">
        <v>11</v>
      </c>
      <c r="D5958" s="98">
        <f>D5190*D7302</f>
        <v/>
      </c>
      <c r="E5958" s="98">
        <f>E5190*E7302</f>
        <v/>
      </c>
      <c r="F5958" s="98">
        <f>F5190*F7302</f>
        <v/>
      </c>
    </row>
    <row r="5959">
      <c r="C5959" s="13" t="n">
        <v>12</v>
      </c>
      <c r="D5959" s="98">
        <f>D5191*D7303</f>
        <v/>
      </c>
      <c r="E5959" s="98">
        <f>E5191*E7303</f>
        <v/>
      </c>
      <c r="F5959" s="98">
        <f>F5191*F7303</f>
        <v/>
      </c>
    </row>
    <row r="5960">
      <c r="C5960" s="13" t="n">
        <v>13</v>
      </c>
      <c r="D5960" s="98">
        <f>D5192*D7304</f>
        <v/>
      </c>
      <c r="E5960" s="98">
        <f>E5192*E7304</f>
        <v/>
      </c>
      <c r="F5960" s="98">
        <f>F5192*F7304</f>
        <v/>
      </c>
    </row>
    <row r="5961">
      <c r="C5961" s="13" t="n">
        <v>14</v>
      </c>
      <c r="D5961" s="98">
        <f>D5193*D7305</f>
        <v/>
      </c>
      <c r="E5961" s="98">
        <f>E5193*E7305</f>
        <v/>
      </c>
      <c r="F5961" s="98">
        <f>F5193*F7305</f>
        <v/>
      </c>
    </row>
    <row r="5962">
      <c r="C5962" s="13" t="n">
        <v>15</v>
      </c>
      <c r="D5962" s="98">
        <f>D5194*D7306</f>
        <v/>
      </c>
      <c r="E5962" s="98">
        <f>E5194*E7306</f>
        <v/>
      </c>
      <c r="F5962" s="98">
        <f>F5194*F7306</f>
        <v/>
      </c>
    </row>
    <row r="5963">
      <c r="C5963" s="13" t="n">
        <v>16</v>
      </c>
      <c r="D5963" s="98">
        <f>D5195*D7307</f>
        <v/>
      </c>
      <c r="E5963" s="98">
        <f>E5195*E7307</f>
        <v/>
      </c>
      <c r="F5963" s="98">
        <f>F5195*F7307</f>
        <v/>
      </c>
    </row>
    <row r="5964">
      <c r="C5964" s="13" t="n">
        <v>17</v>
      </c>
      <c r="D5964" s="98">
        <f>D5196*D7308</f>
        <v/>
      </c>
      <c r="E5964" s="98">
        <f>E5196*E7308</f>
        <v/>
      </c>
      <c r="F5964" s="98">
        <f>F5196*F7308</f>
        <v/>
      </c>
    </row>
    <row r="5965">
      <c r="C5965" s="13" t="n">
        <v>18</v>
      </c>
      <c r="D5965" s="98">
        <f>D5197*D7309</f>
        <v/>
      </c>
      <c r="E5965" s="98">
        <f>E5197*E7309</f>
        <v/>
      </c>
      <c r="F5965" s="98">
        <f>F5197*F7309</f>
        <v/>
      </c>
    </row>
    <row r="5966">
      <c r="C5966" s="13" t="n">
        <v>19</v>
      </c>
      <c r="D5966" s="98">
        <f>D5198*D7310</f>
        <v/>
      </c>
      <c r="E5966" s="98">
        <f>E5198*E7310</f>
        <v/>
      </c>
      <c r="F5966" s="98">
        <f>F5198*F7310</f>
        <v/>
      </c>
    </row>
    <row r="5967">
      <c r="C5967" s="13" t="n">
        <v>20</v>
      </c>
      <c r="D5967" s="98">
        <f>D5199*D7311</f>
        <v/>
      </c>
      <c r="E5967" s="98">
        <f>E5199*E7311</f>
        <v/>
      </c>
      <c r="F5967" s="98">
        <f>F5199*F7311</f>
        <v/>
      </c>
    </row>
    <row r="5968">
      <c r="C5968" s="13" t="n">
        <v>21</v>
      </c>
      <c r="D5968" s="98">
        <f>D5200*D7312</f>
        <v/>
      </c>
      <c r="E5968" s="98">
        <f>E5200*E7312</f>
        <v/>
      </c>
      <c r="F5968" s="98">
        <f>F5200*F7312</f>
        <v/>
      </c>
    </row>
    <row r="5969">
      <c r="C5969" s="13" t="n">
        <v>22</v>
      </c>
      <c r="D5969" s="98">
        <f>D5201*D7313</f>
        <v/>
      </c>
      <c r="E5969" s="98">
        <f>E5201*E7313</f>
        <v/>
      </c>
      <c r="F5969" s="98">
        <f>F5201*F7313</f>
        <v/>
      </c>
    </row>
    <row r="5970">
      <c r="C5970" s="13" t="n">
        <v>23</v>
      </c>
      <c r="D5970" s="98">
        <f>D5202*D7314</f>
        <v/>
      </c>
      <c r="E5970" s="98">
        <f>E5202*E7314</f>
        <v/>
      </c>
      <c r="F5970" s="98">
        <f>F5202*F7314</f>
        <v/>
      </c>
    </row>
    <row r="5971">
      <c r="C5971" s="13" t="n">
        <v>24</v>
      </c>
      <c r="D5971" s="98">
        <f>D5203*D7315</f>
        <v/>
      </c>
      <c r="E5971" s="98">
        <f>E5203*E7315</f>
        <v/>
      </c>
      <c r="F5971" s="98">
        <f>F5203*F7315</f>
        <v/>
      </c>
    </row>
    <row r="5972">
      <c r="C5972" s="13" t="n">
        <v>25</v>
      </c>
      <c r="D5972" s="98">
        <f>D5204*D7316</f>
        <v/>
      </c>
      <c r="E5972" s="98">
        <f>E5204*E7316</f>
        <v/>
      </c>
      <c r="F5972" s="98">
        <f>F5204*F7316</f>
        <v/>
      </c>
    </row>
    <row r="5973">
      <c r="C5973" s="13" t="n">
        <v>26</v>
      </c>
      <c r="D5973" s="98">
        <f>D5205*D7317</f>
        <v/>
      </c>
      <c r="E5973" s="98">
        <f>E5205*E7317</f>
        <v/>
      </c>
      <c r="F5973" s="98">
        <f>F5205*F7317</f>
        <v/>
      </c>
    </row>
    <row r="5974">
      <c r="C5974" s="13" t="n">
        <v>27</v>
      </c>
      <c r="D5974" s="98">
        <f>D5206*D7318</f>
        <v/>
      </c>
      <c r="E5974" s="98">
        <f>E5206*E7318</f>
        <v/>
      </c>
      <c r="F5974" s="98">
        <f>F5206*F7318</f>
        <v/>
      </c>
    </row>
    <row r="5975">
      <c r="C5975" s="13" t="n">
        <v>28</v>
      </c>
      <c r="D5975" s="98">
        <f>D5207*D7319</f>
        <v/>
      </c>
      <c r="E5975" s="98">
        <f>E5207*E7319</f>
        <v/>
      </c>
      <c r="F5975" s="98">
        <f>F5207*F7319</f>
        <v/>
      </c>
    </row>
    <row r="5976">
      <c r="C5976" s="13" t="n">
        <v>29</v>
      </c>
      <c r="D5976" s="98">
        <f>D5208*D7320</f>
        <v/>
      </c>
      <c r="E5976" s="98">
        <f>E5208*E7320</f>
        <v/>
      </c>
      <c r="F5976" s="98">
        <f>F5208*F7320</f>
        <v/>
      </c>
    </row>
    <row r="5977">
      <c r="C5977" s="13" t="n">
        <v>30</v>
      </c>
      <c r="D5977" s="98">
        <f>D5209*D7321</f>
        <v/>
      </c>
      <c r="E5977" s="98">
        <f>E5209*E7321</f>
        <v/>
      </c>
      <c r="F5977" s="98">
        <f>F5209*F7321</f>
        <v/>
      </c>
    </row>
    <row r="5978">
      <c r="C5978" s="13" t="n">
        <v>31</v>
      </c>
      <c r="D5978" s="98">
        <f>D5210*D7322</f>
        <v/>
      </c>
      <c r="E5978" s="98">
        <f>E5210*E7322</f>
        <v/>
      </c>
      <c r="F5978" s="98">
        <f>F5210*F7322</f>
        <v/>
      </c>
    </row>
    <row r="5979">
      <c r="C5979" s="13" t="n">
        <v>32</v>
      </c>
      <c r="D5979" s="98">
        <f>D5211*D7323</f>
        <v/>
      </c>
      <c r="E5979" s="98">
        <f>E5211*E7323</f>
        <v/>
      </c>
      <c r="F5979" s="98">
        <f>F5211*F7323</f>
        <v/>
      </c>
    </row>
    <row r="5980">
      <c r="C5980" s="13" t="n">
        <v>33</v>
      </c>
      <c r="D5980" s="98">
        <f>D5212*D7324</f>
        <v/>
      </c>
      <c r="E5980" s="98">
        <f>E5212*E7324</f>
        <v/>
      </c>
      <c r="F5980" s="98">
        <f>F5212*F7324</f>
        <v/>
      </c>
    </row>
    <row r="5981">
      <c r="C5981" s="13" t="n">
        <v>34</v>
      </c>
      <c r="D5981" s="98">
        <f>D5213*D7325</f>
        <v/>
      </c>
      <c r="E5981" s="98">
        <f>E5213*E7325</f>
        <v/>
      </c>
      <c r="F5981" s="98">
        <f>F5213*F7325</f>
        <v/>
      </c>
    </row>
    <row r="5982">
      <c r="C5982" s="13" t="n">
        <v>35</v>
      </c>
      <c r="D5982" s="98">
        <f>D5214*D7326</f>
        <v/>
      </c>
      <c r="E5982" s="98">
        <f>E5214*E7326</f>
        <v/>
      </c>
      <c r="F5982" s="98">
        <f>F5214*F7326</f>
        <v/>
      </c>
    </row>
    <row r="5983">
      <c r="C5983" s="13" t="n">
        <v>36</v>
      </c>
      <c r="D5983" s="98">
        <f>D5215*D7327</f>
        <v/>
      </c>
      <c r="E5983" s="98">
        <f>E5215*E7327</f>
        <v/>
      </c>
      <c r="F5983" s="98">
        <f>F5215*F7327</f>
        <v/>
      </c>
    </row>
    <row r="5984">
      <c r="C5984" s="13" t="n">
        <v>37</v>
      </c>
      <c r="D5984" s="98">
        <f>D5216*D7328</f>
        <v/>
      </c>
      <c r="E5984" s="98">
        <f>E5216*E7328</f>
        <v/>
      </c>
      <c r="F5984" s="98">
        <f>F5216*F7328</f>
        <v/>
      </c>
    </row>
    <row r="5985">
      <c r="C5985" s="13" t="n">
        <v>38</v>
      </c>
      <c r="D5985" s="98">
        <f>D5217*D7329</f>
        <v/>
      </c>
      <c r="E5985" s="98">
        <f>E5217*E7329</f>
        <v/>
      </c>
      <c r="F5985" s="98">
        <f>F5217*F7329</f>
        <v/>
      </c>
    </row>
    <row r="5986">
      <c r="C5986" s="13" t="n">
        <v>39</v>
      </c>
      <c r="D5986" s="98">
        <f>D5218*D7330</f>
        <v/>
      </c>
      <c r="E5986" s="98">
        <f>E5218*E7330</f>
        <v/>
      </c>
      <c r="F5986" s="98">
        <f>F5218*F7330</f>
        <v/>
      </c>
    </row>
    <row r="5987">
      <c r="C5987" s="13" t="n">
        <v>40</v>
      </c>
      <c r="D5987" s="98">
        <f>D5219*D7331</f>
        <v/>
      </c>
      <c r="E5987" s="98">
        <f>E5219*E7331</f>
        <v/>
      </c>
      <c r="F5987" s="98">
        <f>F5219*F7331</f>
        <v/>
      </c>
    </row>
    <row r="5988">
      <c r="C5988" s="13" t="n">
        <v>41</v>
      </c>
      <c r="D5988" s="98">
        <f>D5220*D7332</f>
        <v/>
      </c>
      <c r="E5988" s="98">
        <f>E5220*E7332</f>
        <v/>
      </c>
      <c r="F5988" s="98">
        <f>F5220*F7332</f>
        <v/>
      </c>
    </row>
    <row r="5989">
      <c r="C5989" s="13" t="n">
        <v>42</v>
      </c>
      <c r="D5989" s="98">
        <f>D5221*D7333</f>
        <v/>
      </c>
      <c r="E5989" s="98">
        <f>E5221*E7333</f>
        <v/>
      </c>
      <c r="F5989" s="98">
        <f>F5221*F7333</f>
        <v/>
      </c>
    </row>
    <row r="5990">
      <c r="C5990" s="13" t="n">
        <v>43</v>
      </c>
      <c r="D5990" s="98">
        <f>D5222*D7334</f>
        <v/>
      </c>
      <c r="E5990" s="98">
        <f>E5222*E7334</f>
        <v/>
      </c>
      <c r="F5990" s="98">
        <f>F5222*F7334</f>
        <v/>
      </c>
    </row>
    <row r="5991">
      <c r="C5991" s="13" t="n">
        <v>44</v>
      </c>
      <c r="D5991" s="98">
        <f>D5223*D7335</f>
        <v/>
      </c>
      <c r="E5991" s="98">
        <f>E5223*E7335</f>
        <v/>
      </c>
      <c r="F5991" s="98">
        <f>F5223*F7335</f>
        <v/>
      </c>
    </row>
    <row r="5992">
      <c r="C5992" s="13" t="n">
        <v>45</v>
      </c>
      <c r="D5992" s="98">
        <f>D5224*D7336</f>
        <v/>
      </c>
      <c r="E5992" s="98">
        <f>E5224*E7336</f>
        <v/>
      </c>
      <c r="F5992" s="98">
        <f>F5224*F7336</f>
        <v/>
      </c>
    </row>
    <row r="5993">
      <c r="C5993" s="13" t="n">
        <v>46</v>
      </c>
      <c r="D5993" s="98">
        <f>D5225*D7337</f>
        <v/>
      </c>
      <c r="E5993" s="98">
        <f>E5225*E7337</f>
        <v/>
      </c>
      <c r="F5993" s="98">
        <f>F5225*F7337</f>
        <v/>
      </c>
    </row>
    <row r="5994">
      <c r="C5994" s="13" t="n">
        <v>47</v>
      </c>
      <c r="D5994" s="98">
        <f>D5226*D7338</f>
        <v/>
      </c>
      <c r="E5994" s="98">
        <f>E5226*E7338</f>
        <v/>
      </c>
      <c r="F5994" s="98">
        <f>F5226*F7338</f>
        <v/>
      </c>
    </row>
    <row r="5995">
      <c r="C5995" s="13" t="n">
        <v>48</v>
      </c>
      <c r="D5995" s="98">
        <f>D5227*D7339</f>
        <v/>
      </c>
      <c r="E5995" s="98">
        <f>E5227*E7339</f>
        <v/>
      </c>
      <c r="F5995" s="98">
        <f>F5227*F7339</f>
        <v/>
      </c>
    </row>
    <row r="5996">
      <c r="C5996" s="13" t="n">
        <v>49</v>
      </c>
      <c r="D5996" s="98">
        <f>D5228*D7340</f>
        <v/>
      </c>
      <c r="E5996" s="98">
        <f>E5228*E7340</f>
        <v/>
      </c>
      <c r="F5996" s="98">
        <f>F5228*F7340</f>
        <v/>
      </c>
    </row>
    <row r="5997">
      <c r="C5997" s="13" t="n">
        <v>50</v>
      </c>
      <c r="D5997" s="98">
        <f>D5229*D7341</f>
        <v/>
      </c>
      <c r="E5997" s="98">
        <f>E5229*E7341</f>
        <v/>
      </c>
      <c r="F5997" s="98">
        <f>F5229*F7341</f>
        <v/>
      </c>
    </row>
    <row r="5998">
      <c r="C5998" s="13" t="n">
        <v>51</v>
      </c>
      <c r="D5998" s="98">
        <f>D5230*D7342</f>
        <v/>
      </c>
      <c r="E5998" s="98">
        <f>E5230*E7342</f>
        <v/>
      </c>
      <c r="F5998" s="98">
        <f>F5230*F7342</f>
        <v/>
      </c>
    </row>
    <row r="5999">
      <c r="C5999" s="13" t="n">
        <v>52</v>
      </c>
      <c r="D5999" s="98">
        <f>D5231*D7343</f>
        <v/>
      </c>
      <c r="E5999" s="98">
        <f>E5231*E7343</f>
        <v/>
      </c>
      <c r="F5999" s="98">
        <f>F5231*F7343</f>
        <v/>
      </c>
    </row>
    <row r="6000">
      <c r="C6000" s="13" t="n">
        <v>53</v>
      </c>
      <c r="D6000" s="98">
        <f>D5232*D7344</f>
        <v/>
      </c>
      <c r="E6000" s="98">
        <f>E5232*E7344</f>
        <v/>
      </c>
      <c r="F6000" s="98">
        <f>F5232*F7344</f>
        <v/>
      </c>
    </row>
    <row r="6001">
      <c r="C6001" s="13" t="n">
        <v>54</v>
      </c>
      <c r="D6001" s="98">
        <f>D5233*D7345</f>
        <v/>
      </c>
      <c r="E6001" s="98">
        <f>E5233*E7345</f>
        <v/>
      </c>
      <c r="F6001" s="98">
        <f>F5233*F7345</f>
        <v/>
      </c>
    </row>
    <row r="6002">
      <c r="C6002" s="13" t="n">
        <v>55</v>
      </c>
      <c r="D6002" s="98">
        <f>D5234*D7346</f>
        <v/>
      </c>
      <c r="E6002" s="98">
        <f>E5234*E7346</f>
        <v/>
      </c>
      <c r="F6002" s="98">
        <f>F5234*F7346</f>
        <v/>
      </c>
    </row>
    <row r="6003">
      <c r="C6003" s="13" t="n">
        <v>56</v>
      </c>
      <c r="D6003" s="98">
        <f>D5235*D7347</f>
        <v/>
      </c>
      <c r="E6003" s="98">
        <f>E5235*E7347</f>
        <v/>
      </c>
      <c r="F6003" s="98">
        <f>F5235*F7347</f>
        <v/>
      </c>
    </row>
    <row r="6004">
      <c r="C6004" s="13" t="n">
        <v>57</v>
      </c>
      <c r="D6004" s="98">
        <f>D5236*D7348</f>
        <v/>
      </c>
      <c r="E6004" s="98">
        <f>E5236*E7348</f>
        <v/>
      </c>
      <c r="F6004" s="98">
        <f>F5236*F7348</f>
        <v/>
      </c>
    </row>
    <row r="6005">
      <c r="C6005" s="13" t="n">
        <v>58</v>
      </c>
      <c r="D6005" s="98">
        <f>D5237*D7349</f>
        <v/>
      </c>
      <c r="E6005" s="98">
        <f>E5237*E7349</f>
        <v/>
      </c>
      <c r="F6005" s="98">
        <f>F5237*F7349</f>
        <v/>
      </c>
    </row>
    <row r="6006">
      <c r="C6006" s="13" t="n">
        <v>59</v>
      </c>
      <c r="D6006" s="98">
        <f>D5238*D7350</f>
        <v/>
      </c>
      <c r="E6006" s="98">
        <f>E5238*E7350</f>
        <v/>
      </c>
      <c r="F6006" s="98">
        <f>F5238*F7350</f>
        <v/>
      </c>
    </row>
    <row r="6007">
      <c r="C6007" s="13" t="n">
        <v>60</v>
      </c>
      <c r="D6007" s="98">
        <f>D5239*D7351</f>
        <v/>
      </c>
      <c r="E6007" s="98">
        <f>E5239*E7351</f>
        <v/>
      </c>
      <c r="F6007" s="98">
        <f>F5239*F7351</f>
        <v/>
      </c>
    </row>
    <row r="6008">
      <c r="C6008" s="13" t="n">
        <v>61</v>
      </c>
      <c r="D6008" s="98">
        <f>D5240*D7352</f>
        <v/>
      </c>
      <c r="E6008" s="98">
        <f>E5240*E7352</f>
        <v/>
      </c>
      <c r="F6008" s="98">
        <f>F5240*F7352</f>
        <v/>
      </c>
    </row>
    <row r="6009">
      <c r="C6009" s="13" t="n">
        <v>62</v>
      </c>
      <c r="D6009" s="98">
        <f>D5241*D7353</f>
        <v/>
      </c>
      <c r="E6009" s="98">
        <f>E5241*E7353</f>
        <v/>
      </c>
      <c r="F6009" s="98">
        <f>F5241*F7353</f>
        <v/>
      </c>
    </row>
    <row r="6010">
      <c r="C6010" s="13" t="n">
        <v>63</v>
      </c>
      <c r="D6010" s="98">
        <f>D5242*D7354</f>
        <v/>
      </c>
      <c r="E6010" s="98">
        <f>E5242*E7354</f>
        <v/>
      </c>
      <c r="F6010" s="98">
        <f>F5242*F7354</f>
        <v/>
      </c>
    </row>
    <row r="6011">
      <c r="C6011" s="13" t="n">
        <v>64</v>
      </c>
      <c r="D6011" s="98">
        <f>D5243*D7355</f>
        <v/>
      </c>
      <c r="E6011" s="98">
        <f>E5243*E7355</f>
        <v/>
      </c>
      <c r="F6011" s="98">
        <f>F5243*F7355</f>
        <v/>
      </c>
    </row>
    <row r="6012">
      <c r="C6012" s="13" t="n">
        <v>65</v>
      </c>
      <c r="D6012" s="98">
        <f>D5244*D7356</f>
        <v/>
      </c>
      <c r="E6012" s="98">
        <f>E5244*E7356</f>
        <v/>
      </c>
      <c r="F6012" s="98">
        <f>F5244*F7356</f>
        <v/>
      </c>
    </row>
    <row r="6013">
      <c r="C6013" s="13" t="n">
        <v>66</v>
      </c>
      <c r="D6013" s="98">
        <f>D5245*D7357</f>
        <v/>
      </c>
      <c r="E6013" s="98">
        <f>E5245*E7357</f>
        <v/>
      </c>
      <c r="F6013" s="98">
        <f>F5245*F7357</f>
        <v/>
      </c>
    </row>
    <row r="6014">
      <c r="C6014" s="13" t="n">
        <v>67</v>
      </c>
      <c r="D6014" s="98">
        <f>D5246*D7358</f>
        <v/>
      </c>
      <c r="E6014" s="98">
        <f>E5246*E7358</f>
        <v/>
      </c>
      <c r="F6014" s="98">
        <f>F5246*F7358</f>
        <v/>
      </c>
    </row>
    <row r="6015">
      <c r="C6015" s="13" t="n">
        <v>68</v>
      </c>
      <c r="D6015" s="98">
        <f>D5247*D7359</f>
        <v/>
      </c>
      <c r="E6015" s="98">
        <f>E5247*E7359</f>
        <v/>
      </c>
      <c r="F6015" s="98">
        <f>F5247*F7359</f>
        <v/>
      </c>
    </row>
    <row r="6016">
      <c r="C6016" s="13" t="n">
        <v>69</v>
      </c>
      <c r="D6016" s="98">
        <f>D5248*D7360</f>
        <v/>
      </c>
      <c r="E6016" s="98">
        <f>E5248*E7360</f>
        <v/>
      </c>
      <c r="F6016" s="98">
        <f>F5248*F7360</f>
        <v/>
      </c>
    </row>
    <row r="6017">
      <c r="C6017" s="13" t="n">
        <v>70</v>
      </c>
      <c r="D6017" s="98">
        <f>D5249*D7361</f>
        <v/>
      </c>
      <c r="E6017" s="98">
        <f>E5249*E7361</f>
        <v/>
      </c>
      <c r="F6017" s="98">
        <f>F5249*F7361</f>
        <v/>
      </c>
    </row>
    <row r="6018">
      <c r="C6018" s="13" t="n">
        <v>71</v>
      </c>
      <c r="D6018" s="98">
        <f>D5250*D7362</f>
        <v/>
      </c>
      <c r="E6018" s="98">
        <f>E5250*E7362</f>
        <v/>
      </c>
      <c r="F6018" s="98">
        <f>F5250*F7362</f>
        <v/>
      </c>
    </row>
    <row r="6019">
      <c r="C6019" s="13" t="n">
        <v>72</v>
      </c>
      <c r="D6019" s="98">
        <f>D5251*D7363</f>
        <v/>
      </c>
      <c r="E6019" s="98">
        <f>E5251*E7363</f>
        <v/>
      </c>
      <c r="F6019" s="98">
        <f>F5251*F7363</f>
        <v/>
      </c>
    </row>
    <row r="6020">
      <c r="C6020" s="13" t="n">
        <v>73</v>
      </c>
      <c r="D6020" s="98">
        <f>D5252*D7364</f>
        <v/>
      </c>
      <c r="E6020" s="98">
        <f>E5252*E7364</f>
        <v/>
      </c>
      <c r="F6020" s="98">
        <f>F5252*F7364</f>
        <v/>
      </c>
    </row>
    <row r="6021">
      <c r="C6021" s="13" t="n">
        <v>74</v>
      </c>
      <c r="D6021" s="98">
        <f>D5253*D7365</f>
        <v/>
      </c>
      <c r="E6021" s="98">
        <f>E5253*E7365</f>
        <v/>
      </c>
      <c r="F6021" s="98">
        <f>F5253*F7365</f>
        <v/>
      </c>
    </row>
    <row r="6022">
      <c r="C6022" s="13" t="n">
        <v>75</v>
      </c>
      <c r="D6022" s="98">
        <f>D5254*D7366</f>
        <v/>
      </c>
      <c r="E6022" s="98">
        <f>E5254*E7366</f>
        <v/>
      </c>
      <c r="F6022" s="98">
        <f>F5254*F7366</f>
        <v/>
      </c>
    </row>
    <row r="6023">
      <c r="C6023" s="13" t="n">
        <v>76</v>
      </c>
      <c r="D6023" s="98">
        <f>D5255*D7367</f>
        <v/>
      </c>
      <c r="E6023" s="98">
        <f>E5255*E7367</f>
        <v/>
      </c>
      <c r="F6023" s="98">
        <f>F5255*F7367</f>
        <v/>
      </c>
    </row>
    <row r="6024">
      <c r="C6024" s="13" t="n">
        <v>77</v>
      </c>
      <c r="D6024" s="98">
        <f>D5256*D7368</f>
        <v/>
      </c>
      <c r="E6024" s="98">
        <f>E5256*E7368</f>
        <v/>
      </c>
      <c r="F6024" s="98">
        <f>F5256*F7368</f>
        <v/>
      </c>
    </row>
    <row r="6025">
      <c r="C6025" s="13" t="n">
        <v>78</v>
      </c>
      <c r="D6025" s="98">
        <f>D5257*D7369</f>
        <v/>
      </c>
      <c r="E6025" s="98">
        <f>E5257*E7369</f>
        <v/>
      </c>
      <c r="F6025" s="98">
        <f>F5257*F7369</f>
        <v/>
      </c>
    </row>
    <row r="6026">
      <c r="C6026" s="13" t="n">
        <v>79</v>
      </c>
      <c r="D6026" s="98">
        <f>D5258*D7370</f>
        <v/>
      </c>
      <c r="E6026" s="98">
        <f>E5258*E7370</f>
        <v/>
      </c>
      <c r="F6026" s="98">
        <f>F5258*F7370</f>
        <v/>
      </c>
    </row>
    <row r="6027">
      <c r="C6027" s="13" t="n">
        <v>80</v>
      </c>
      <c r="D6027" s="98">
        <f>D5259*D7371</f>
        <v/>
      </c>
      <c r="E6027" s="98">
        <f>E5259*E7371</f>
        <v/>
      </c>
      <c r="F6027" s="98">
        <f>F5259*F7371</f>
        <v/>
      </c>
    </row>
    <row r="6028">
      <c r="C6028" s="13" t="n">
        <v>81</v>
      </c>
      <c r="D6028" s="98">
        <f>D5260*D7372</f>
        <v/>
      </c>
      <c r="E6028" s="98">
        <f>E5260*E7372</f>
        <v/>
      </c>
      <c r="F6028" s="98">
        <f>F5260*F7372</f>
        <v/>
      </c>
    </row>
    <row r="6029">
      <c r="C6029" s="13" t="n">
        <v>82</v>
      </c>
      <c r="D6029" s="98">
        <f>D5261*D7373</f>
        <v/>
      </c>
      <c r="E6029" s="98">
        <f>E5261*E7373</f>
        <v/>
      </c>
      <c r="F6029" s="98">
        <f>F5261*F7373</f>
        <v/>
      </c>
    </row>
    <row r="6030">
      <c r="C6030" s="13" t="n">
        <v>83</v>
      </c>
      <c r="D6030" s="98">
        <f>D5262*D7374</f>
        <v/>
      </c>
      <c r="E6030" s="98">
        <f>E5262*E7374</f>
        <v/>
      </c>
      <c r="F6030" s="98">
        <f>F5262*F7374</f>
        <v/>
      </c>
    </row>
    <row r="6031">
      <c r="C6031" s="13" t="n">
        <v>84</v>
      </c>
      <c r="D6031" s="98">
        <f>D5263*D7375</f>
        <v/>
      </c>
      <c r="E6031" s="98">
        <f>E5263*E7375</f>
        <v/>
      </c>
      <c r="F6031" s="98">
        <f>F5263*F7375</f>
        <v/>
      </c>
    </row>
    <row r="6032">
      <c r="C6032" s="13" t="n">
        <v>85</v>
      </c>
      <c r="D6032" s="98">
        <f>D5264*D7376</f>
        <v/>
      </c>
      <c r="E6032" s="98">
        <f>E5264*E7376</f>
        <v/>
      </c>
      <c r="F6032" s="98">
        <f>F5264*F7376</f>
        <v/>
      </c>
    </row>
    <row r="6033">
      <c r="C6033" s="13" t="n">
        <v>86</v>
      </c>
      <c r="D6033" s="98">
        <f>D5265*D7377</f>
        <v/>
      </c>
      <c r="E6033" s="98">
        <f>E5265*E7377</f>
        <v/>
      </c>
      <c r="F6033" s="98">
        <f>F5265*F7377</f>
        <v/>
      </c>
    </row>
    <row r="6034">
      <c r="C6034" s="13" t="n">
        <v>87</v>
      </c>
      <c r="D6034" s="98">
        <f>D5266*D7378</f>
        <v/>
      </c>
      <c r="E6034" s="98">
        <f>E5266*E7378</f>
        <v/>
      </c>
      <c r="F6034" s="98">
        <f>F5266*F7378</f>
        <v/>
      </c>
    </row>
    <row r="6035">
      <c r="C6035" s="13" t="n">
        <v>88</v>
      </c>
      <c r="D6035" s="98">
        <f>D5267*D7379</f>
        <v/>
      </c>
      <c r="E6035" s="98">
        <f>E5267*E7379</f>
        <v/>
      </c>
      <c r="F6035" s="98">
        <f>F5267*F7379</f>
        <v/>
      </c>
    </row>
    <row r="6036">
      <c r="C6036" s="13" t="n">
        <v>89</v>
      </c>
      <c r="D6036" s="98">
        <f>D5268*D7380</f>
        <v/>
      </c>
      <c r="E6036" s="98">
        <f>E5268*E7380</f>
        <v/>
      </c>
      <c r="F6036" s="98">
        <f>F5268*F7380</f>
        <v/>
      </c>
    </row>
    <row r="6037">
      <c r="C6037" s="13" t="n">
        <v>90</v>
      </c>
      <c r="D6037" s="98">
        <f>D5269*D7381</f>
        <v/>
      </c>
      <c r="E6037" s="98">
        <f>E5269*E7381</f>
        <v/>
      </c>
      <c r="F6037" s="98">
        <f>F5269*F7381</f>
        <v/>
      </c>
    </row>
    <row r="6038">
      <c r="C6038" s="13" t="n">
        <v>91</v>
      </c>
      <c r="D6038" s="98">
        <f>D5270*D7382</f>
        <v/>
      </c>
      <c r="E6038" s="98">
        <f>E5270*E7382</f>
        <v/>
      </c>
      <c r="F6038" s="98">
        <f>F5270*F7382</f>
        <v/>
      </c>
    </row>
    <row r="6039">
      <c r="C6039" s="13" t="n">
        <v>92</v>
      </c>
      <c r="D6039" s="98">
        <f>D5271*D7383</f>
        <v/>
      </c>
      <c r="E6039" s="98">
        <f>E5271*E7383</f>
        <v/>
      </c>
      <c r="F6039" s="98">
        <f>F5271*F7383</f>
        <v/>
      </c>
    </row>
    <row r="6040">
      <c r="C6040" s="13" t="n">
        <v>93</v>
      </c>
      <c r="D6040" s="98">
        <f>D5272*D7384</f>
        <v/>
      </c>
      <c r="E6040" s="98">
        <f>E5272*E7384</f>
        <v/>
      </c>
      <c r="F6040" s="98">
        <f>F5272*F7384</f>
        <v/>
      </c>
    </row>
    <row r="6041">
      <c r="C6041" s="13" t="n">
        <v>94</v>
      </c>
      <c r="D6041" s="98">
        <f>D5273*D7385</f>
        <v/>
      </c>
      <c r="E6041" s="98">
        <f>E5273*E7385</f>
        <v/>
      </c>
      <c r="F6041" s="98">
        <f>F5273*F7385</f>
        <v/>
      </c>
    </row>
    <row r="6042">
      <c r="C6042" s="13" t="n">
        <v>95</v>
      </c>
      <c r="D6042" s="98">
        <f>D5274*D7386</f>
        <v/>
      </c>
      <c r="E6042" s="98">
        <f>E5274*E7386</f>
        <v/>
      </c>
      <c r="F6042" s="98">
        <f>F5274*F7386</f>
        <v/>
      </c>
    </row>
    <row r="6043">
      <c r="C6043" s="13" t="n">
        <v>96</v>
      </c>
      <c r="D6043" s="98">
        <f>D5275*D7387</f>
        <v/>
      </c>
      <c r="E6043" s="98">
        <f>E5275*E7387</f>
        <v/>
      </c>
      <c r="F6043" s="98">
        <f>F5275*F7387</f>
        <v/>
      </c>
    </row>
    <row r="6044">
      <c r="C6044" s="13" t="n">
        <v>97</v>
      </c>
      <c r="D6044" s="98">
        <f>D5276*D7388</f>
        <v/>
      </c>
      <c r="E6044" s="98">
        <f>E5276*E7388</f>
        <v/>
      </c>
      <c r="F6044" s="98">
        <f>F5276*F7388</f>
        <v/>
      </c>
    </row>
    <row r="6045">
      <c r="C6045" s="13" t="n">
        <v>98</v>
      </c>
      <c r="D6045" s="98">
        <f>D5277*D7389</f>
        <v/>
      </c>
      <c r="E6045" s="98">
        <f>E5277*E7389</f>
        <v/>
      </c>
      <c r="F6045" s="98">
        <f>F5277*F7389</f>
        <v/>
      </c>
    </row>
    <row r="6046">
      <c r="C6046" s="13" t="n">
        <v>99</v>
      </c>
      <c r="D6046" s="98">
        <f>D5278*D7390</f>
        <v/>
      </c>
      <c r="E6046" s="98">
        <f>E5278*E7390</f>
        <v/>
      </c>
      <c r="F6046" s="98">
        <f>F5278*F7390</f>
        <v/>
      </c>
    </row>
    <row r="6047">
      <c r="C6047" s="13" t="n">
        <v>100</v>
      </c>
      <c r="D6047" s="98">
        <f>D5279*D7391</f>
        <v/>
      </c>
      <c r="E6047" s="98">
        <f>E5279*E7391</f>
        <v/>
      </c>
      <c r="F6047" s="98">
        <f>F5279*F7391</f>
        <v/>
      </c>
    </row>
    <row r="6048">
      <c r="C6048" s="13" t="n">
        <v>101</v>
      </c>
      <c r="D6048" s="98">
        <f>D5280*D7392</f>
        <v/>
      </c>
      <c r="E6048" s="98">
        <f>E5280*E7392</f>
        <v/>
      </c>
      <c r="F6048" s="98">
        <f>F5280*F7392</f>
        <v/>
      </c>
    </row>
    <row r="6049">
      <c r="C6049" s="13" t="n">
        <v>102</v>
      </c>
      <c r="D6049" s="98">
        <f>D5281*D7393</f>
        <v/>
      </c>
      <c r="E6049" s="98">
        <f>E5281*E7393</f>
        <v/>
      </c>
      <c r="F6049" s="98">
        <f>F5281*F7393</f>
        <v/>
      </c>
    </row>
    <row r="6050">
      <c r="C6050" s="13" t="n">
        <v>103</v>
      </c>
      <c r="D6050" s="98">
        <f>D5282*D7394</f>
        <v/>
      </c>
      <c r="E6050" s="98">
        <f>E5282*E7394</f>
        <v/>
      </c>
      <c r="F6050" s="98">
        <f>F5282*F7394</f>
        <v/>
      </c>
    </row>
    <row r="6051">
      <c r="C6051" s="13" t="n">
        <v>104</v>
      </c>
      <c r="D6051" s="98">
        <f>D5283*D7395</f>
        <v/>
      </c>
      <c r="E6051" s="98">
        <f>E5283*E7395</f>
        <v/>
      </c>
      <c r="F6051" s="98">
        <f>F5283*F7395</f>
        <v/>
      </c>
    </row>
    <row r="6052">
      <c r="C6052" s="13" t="n">
        <v>105</v>
      </c>
      <c r="D6052" s="98">
        <f>D5284*D7396</f>
        <v/>
      </c>
      <c r="E6052" s="98">
        <f>E5284*E7396</f>
        <v/>
      </c>
      <c r="F6052" s="98">
        <f>F5284*F7396</f>
        <v/>
      </c>
    </row>
    <row r="6053">
      <c r="C6053" s="13" t="n">
        <v>106</v>
      </c>
      <c r="D6053" s="98">
        <f>D5285*D7397</f>
        <v/>
      </c>
      <c r="E6053" s="98">
        <f>E5285*E7397</f>
        <v/>
      </c>
      <c r="F6053" s="98">
        <f>F5285*F7397</f>
        <v/>
      </c>
    </row>
    <row r="6054">
      <c r="C6054" s="13" t="n">
        <v>107</v>
      </c>
      <c r="D6054" s="98">
        <f>D5286*D7398</f>
        <v/>
      </c>
      <c r="E6054" s="98">
        <f>E5286*E7398</f>
        <v/>
      </c>
      <c r="F6054" s="98">
        <f>F5286*F7398</f>
        <v/>
      </c>
    </row>
    <row r="6055">
      <c r="C6055" s="13" t="n">
        <v>108</v>
      </c>
      <c r="D6055" s="98">
        <f>D5287*D7399</f>
        <v/>
      </c>
      <c r="E6055" s="98">
        <f>E5287*E7399</f>
        <v/>
      </c>
      <c r="F6055" s="98">
        <f>F5287*F7399</f>
        <v/>
      </c>
    </row>
    <row r="6056">
      <c r="C6056" s="13" t="n">
        <v>109</v>
      </c>
      <c r="D6056" s="98">
        <f>D5288*D7400</f>
        <v/>
      </c>
      <c r="E6056" s="98">
        <f>E5288*E7400</f>
        <v/>
      </c>
      <c r="F6056" s="98">
        <f>F5288*F7400</f>
        <v/>
      </c>
    </row>
    <row r="6057">
      <c r="C6057" s="13" t="n">
        <v>110</v>
      </c>
      <c r="D6057" s="98">
        <f>D5289*D7401</f>
        <v/>
      </c>
      <c r="E6057" s="98">
        <f>E5289*E7401</f>
        <v/>
      </c>
      <c r="F6057" s="98">
        <f>F5289*F7401</f>
        <v/>
      </c>
    </row>
    <row r="6058">
      <c r="C6058" s="13" t="n">
        <v>111</v>
      </c>
      <c r="D6058" s="98">
        <f>D5290*D7402</f>
        <v/>
      </c>
      <c r="E6058" s="98">
        <f>E5290*E7402</f>
        <v/>
      </c>
      <c r="F6058" s="98">
        <f>F5290*F7402</f>
        <v/>
      </c>
    </row>
    <row r="6059">
      <c r="C6059" s="13" t="n">
        <v>112</v>
      </c>
      <c r="D6059" s="98">
        <f>D5291*D7403</f>
        <v/>
      </c>
      <c r="E6059" s="98">
        <f>E5291*E7403</f>
        <v/>
      </c>
      <c r="F6059" s="98">
        <f>F5291*F7403</f>
        <v/>
      </c>
    </row>
    <row r="6060">
      <c r="C6060" s="13" t="n">
        <v>113</v>
      </c>
      <c r="D6060" s="98">
        <f>D5292*D7404</f>
        <v/>
      </c>
      <c r="E6060" s="98">
        <f>E5292*E7404</f>
        <v/>
      </c>
      <c r="F6060" s="98">
        <f>F5292*F7404</f>
        <v/>
      </c>
    </row>
    <row r="6061">
      <c r="C6061" s="13" t="n">
        <v>114</v>
      </c>
      <c r="D6061" s="98">
        <f>D5293*D7405</f>
        <v/>
      </c>
      <c r="E6061" s="98">
        <f>E5293*E7405</f>
        <v/>
      </c>
      <c r="F6061" s="98">
        <f>F5293*F7405</f>
        <v/>
      </c>
    </row>
    <row r="6062">
      <c r="C6062" s="13" t="n">
        <v>115</v>
      </c>
      <c r="D6062" s="98">
        <f>D5294*D7406</f>
        <v/>
      </c>
      <c r="E6062" s="98">
        <f>E5294*E7406</f>
        <v/>
      </c>
      <c r="F6062" s="98">
        <f>F5294*F7406</f>
        <v/>
      </c>
    </row>
    <row r="6063">
      <c r="C6063" s="13" t="n">
        <v>116</v>
      </c>
      <c r="D6063" s="98">
        <f>D5295*D7407</f>
        <v/>
      </c>
      <c r="E6063" s="98">
        <f>E5295*E7407</f>
        <v/>
      </c>
      <c r="F6063" s="98">
        <f>F5295*F7407</f>
        <v/>
      </c>
    </row>
    <row r="6064">
      <c r="C6064" s="13" t="n">
        <v>117</v>
      </c>
      <c r="D6064" s="98">
        <f>D5296*D7408</f>
        <v/>
      </c>
      <c r="E6064" s="98">
        <f>E5296*E7408</f>
        <v/>
      </c>
      <c r="F6064" s="98">
        <f>F5296*F7408</f>
        <v/>
      </c>
    </row>
    <row r="6065">
      <c r="C6065" s="13" t="n">
        <v>118</v>
      </c>
      <c r="D6065" s="98">
        <f>D5297*D7409</f>
        <v/>
      </c>
      <c r="E6065" s="98">
        <f>E5297*E7409</f>
        <v/>
      </c>
      <c r="F6065" s="98">
        <f>F5297*F7409</f>
        <v/>
      </c>
    </row>
    <row r="6066">
      <c r="C6066" s="13" t="n">
        <v>119</v>
      </c>
      <c r="D6066" s="98">
        <f>D5298*D7410</f>
        <v/>
      </c>
      <c r="E6066" s="98">
        <f>E5298*E7410</f>
        <v/>
      </c>
      <c r="F6066" s="98">
        <f>F5298*F7410</f>
        <v/>
      </c>
    </row>
    <row r="6067">
      <c r="C6067" s="13" t="n">
        <v>120</v>
      </c>
      <c r="D6067" s="98">
        <f>D5299*D7411</f>
        <v/>
      </c>
      <c r="E6067" s="98">
        <f>E5299*E7411</f>
        <v/>
      </c>
      <c r="F6067" s="98">
        <f>F5299*F7411</f>
        <v/>
      </c>
    </row>
    <row r="6068">
      <c r="C6068" s="13" t="n">
        <v>121</v>
      </c>
      <c r="D6068" s="98">
        <f>D5300*D7412</f>
        <v/>
      </c>
      <c r="E6068" s="98">
        <f>E5300*E7412</f>
        <v/>
      </c>
      <c r="F6068" s="98">
        <f>F5300*F7412</f>
        <v/>
      </c>
    </row>
    <row r="6069">
      <c r="C6069" s="13" t="n">
        <v>122</v>
      </c>
      <c r="D6069" s="98">
        <f>D5301*D7413</f>
        <v/>
      </c>
      <c r="E6069" s="98">
        <f>E5301*E7413</f>
        <v/>
      </c>
      <c r="F6069" s="98">
        <f>F5301*F7413</f>
        <v/>
      </c>
    </row>
    <row r="6070">
      <c r="C6070" s="13" t="n">
        <v>123</v>
      </c>
      <c r="D6070" s="98">
        <f>D5302*D7414</f>
        <v/>
      </c>
      <c r="E6070" s="98">
        <f>E5302*E7414</f>
        <v/>
      </c>
      <c r="F6070" s="98">
        <f>F5302*F7414</f>
        <v/>
      </c>
    </row>
    <row r="6071">
      <c r="C6071" s="13" t="n">
        <v>124</v>
      </c>
      <c r="D6071" s="98">
        <f>D5303*D7415</f>
        <v/>
      </c>
      <c r="E6071" s="98">
        <f>E5303*E7415</f>
        <v/>
      </c>
      <c r="F6071" s="98">
        <f>F5303*F7415</f>
        <v/>
      </c>
    </row>
    <row r="6072">
      <c r="C6072" s="13" t="n">
        <v>125</v>
      </c>
      <c r="D6072" s="98">
        <f>D5304*D7416</f>
        <v/>
      </c>
      <c r="E6072" s="98">
        <f>E5304*E7416</f>
        <v/>
      </c>
      <c r="F6072" s="98">
        <f>F5304*F7416</f>
        <v/>
      </c>
    </row>
    <row r="6073">
      <c r="C6073" s="13" t="n">
        <v>126</v>
      </c>
      <c r="D6073" s="98">
        <f>D5305*D7417</f>
        <v/>
      </c>
      <c r="E6073" s="98">
        <f>E5305*E7417</f>
        <v/>
      </c>
      <c r="F6073" s="98">
        <f>F5305*F7417</f>
        <v/>
      </c>
    </row>
    <row r="6074">
      <c r="C6074" s="13" t="n">
        <v>127</v>
      </c>
      <c r="D6074" s="98">
        <f>D5306*D7418</f>
        <v/>
      </c>
      <c r="E6074" s="98">
        <f>E5306*E7418</f>
        <v/>
      </c>
      <c r="F6074" s="98">
        <f>F5306*F7418</f>
        <v/>
      </c>
    </row>
    <row r="6075">
      <c r="C6075" s="13" t="n">
        <v>128</v>
      </c>
      <c r="D6075" s="98">
        <f>D5307*D7419</f>
        <v/>
      </c>
      <c r="E6075" s="98">
        <f>E5307*E7419</f>
        <v/>
      </c>
      <c r="F6075" s="98">
        <f>F5307*F7419</f>
        <v/>
      </c>
    </row>
    <row r="6076">
      <c r="C6076" s="13" t="n">
        <v>129</v>
      </c>
      <c r="D6076" s="98">
        <f>D5308*D7420</f>
        <v/>
      </c>
      <c r="E6076" s="98">
        <f>E5308*E7420</f>
        <v/>
      </c>
      <c r="F6076" s="98">
        <f>F5308*F7420</f>
        <v/>
      </c>
    </row>
    <row r="6077">
      <c r="C6077" s="13" t="n">
        <v>130</v>
      </c>
      <c r="D6077" s="98">
        <f>D5309*D7421</f>
        <v/>
      </c>
      <c r="E6077" s="98">
        <f>E5309*E7421</f>
        <v/>
      </c>
      <c r="F6077" s="98">
        <f>F5309*F7421</f>
        <v/>
      </c>
    </row>
    <row r="6078">
      <c r="C6078" s="13" t="n">
        <v>131</v>
      </c>
      <c r="D6078" s="98">
        <f>D5310*D7422</f>
        <v/>
      </c>
      <c r="E6078" s="98">
        <f>E5310*E7422</f>
        <v/>
      </c>
      <c r="F6078" s="98">
        <f>F5310*F7422</f>
        <v/>
      </c>
    </row>
    <row r="6079">
      <c r="C6079" s="13" t="n">
        <v>132</v>
      </c>
      <c r="D6079" s="98">
        <f>D5311*D7423</f>
        <v/>
      </c>
      <c r="E6079" s="98">
        <f>E5311*E7423</f>
        <v/>
      </c>
      <c r="F6079" s="98">
        <f>F5311*F7423</f>
        <v/>
      </c>
    </row>
    <row r="6080">
      <c r="C6080" s="13" t="n">
        <v>133</v>
      </c>
      <c r="D6080" s="98">
        <f>D5312*D7424</f>
        <v/>
      </c>
      <c r="E6080" s="98">
        <f>E5312*E7424</f>
        <v/>
      </c>
      <c r="F6080" s="98">
        <f>F5312*F7424</f>
        <v/>
      </c>
    </row>
    <row r="6081">
      <c r="C6081" s="13" t="n">
        <v>134</v>
      </c>
      <c r="D6081" s="98">
        <f>D5313*D7425</f>
        <v/>
      </c>
      <c r="E6081" s="98">
        <f>E5313*E7425</f>
        <v/>
      </c>
      <c r="F6081" s="98">
        <f>F5313*F7425</f>
        <v/>
      </c>
    </row>
    <row r="6082">
      <c r="C6082" s="13" t="n">
        <v>135</v>
      </c>
      <c r="D6082" s="98">
        <f>D5314*D7426</f>
        <v/>
      </c>
      <c r="E6082" s="98">
        <f>E5314*E7426</f>
        <v/>
      </c>
      <c r="F6082" s="98">
        <f>F5314*F7426</f>
        <v/>
      </c>
    </row>
    <row r="6083">
      <c r="C6083" s="13" t="n">
        <v>136</v>
      </c>
      <c r="D6083" s="98">
        <f>D5315*D7427</f>
        <v/>
      </c>
      <c r="E6083" s="98">
        <f>E5315*E7427</f>
        <v/>
      </c>
      <c r="F6083" s="98">
        <f>F5315*F7427</f>
        <v/>
      </c>
    </row>
    <row r="6084">
      <c r="C6084" s="13" t="n">
        <v>137</v>
      </c>
      <c r="D6084" s="98">
        <f>D5316*D7428</f>
        <v/>
      </c>
      <c r="E6084" s="98">
        <f>E5316*E7428</f>
        <v/>
      </c>
      <c r="F6084" s="98">
        <f>F5316*F7428</f>
        <v/>
      </c>
    </row>
    <row r="6085">
      <c r="C6085" s="13" t="n">
        <v>138</v>
      </c>
      <c r="D6085" s="98">
        <f>D5317*D7429</f>
        <v/>
      </c>
      <c r="E6085" s="98">
        <f>E5317*E7429</f>
        <v/>
      </c>
      <c r="F6085" s="98">
        <f>F5317*F7429</f>
        <v/>
      </c>
    </row>
    <row r="6086">
      <c r="C6086" s="13" t="n">
        <v>139</v>
      </c>
      <c r="D6086" s="98">
        <f>D5318*D7430</f>
        <v/>
      </c>
      <c r="E6086" s="98">
        <f>E5318*E7430</f>
        <v/>
      </c>
      <c r="F6086" s="98">
        <f>F5318*F7430</f>
        <v/>
      </c>
    </row>
    <row r="6087">
      <c r="C6087" s="13" t="n">
        <v>140</v>
      </c>
      <c r="D6087" s="98">
        <f>D5319*D7431</f>
        <v/>
      </c>
      <c r="E6087" s="98">
        <f>E5319*E7431</f>
        <v/>
      </c>
      <c r="F6087" s="98">
        <f>F5319*F7431</f>
        <v/>
      </c>
    </row>
    <row r="6088">
      <c r="C6088" s="13" t="n">
        <v>141</v>
      </c>
      <c r="D6088" s="98">
        <f>D5320*D7432</f>
        <v/>
      </c>
      <c r="E6088" s="98">
        <f>E5320*E7432</f>
        <v/>
      </c>
      <c r="F6088" s="98">
        <f>F5320*F7432</f>
        <v/>
      </c>
    </row>
    <row r="6089">
      <c r="C6089" s="13" t="n">
        <v>142</v>
      </c>
      <c r="D6089" s="98">
        <f>D5321*D7433</f>
        <v/>
      </c>
      <c r="E6089" s="98">
        <f>E5321*E7433</f>
        <v/>
      </c>
      <c r="F6089" s="98">
        <f>F5321*F7433</f>
        <v/>
      </c>
    </row>
    <row r="6090">
      <c r="C6090" s="13" t="n">
        <v>143</v>
      </c>
      <c r="D6090" s="98">
        <f>D5322*D7434</f>
        <v/>
      </c>
      <c r="E6090" s="98">
        <f>E5322*E7434</f>
        <v/>
      </c>
      <c r="F6090" s="98">
        <f>F5322*F7434</f>
        <v/>
      </c>
    </row>
    <row r="6091">
      <c r="C6091" s="13" t="n">
        <v>144</v>
      </c>
      <c r="D6091" s="98">
        <f>D5323*D7435</f>
        <v/>
      </c>
      <c r="E6091" s="98">
        <f>E5323*E7435</f>
        <v/>
      </c>
      <c r="F6091" s="98">
        <f>F5323*F7435</f>
        <v/>
      </c>
    </row>
    <row r="6092">
      <c r="C6092" s="13" t="n">
        <v>145</v>
      </c>
      <c r="D6092" s="98">
        <f>D5324*D7436</f>
        <v/>
      </c>
      <c r="E6092" s="98">
        <f>E5324*E7436</f>
        <v/>
      </c>
      <c r="F6092" s="98">
        <f>F5324*F7436</f>
        <v/>
      </c>
    </row>
    <row r="6093">
      <c r="C6093" s="13" t="n">
        <v>146</v>
      </c>
      <c r="D6093" s="98">
        <f>D5325*D7437</f>
        <v/>
      </c>
      <c r="E6093" s="98">
        <f>E5325*E7437</f>
        <v/>
      </c>
      <c r="F6093" s="98">
        <f>F5325*F7437</f>
        <v/>
      </c>
    </row>
    <row r="6094">
      <c r="C6094" s="13" t="n">
        <v>147</v>
      </c>
      <c r="D6094" s="98">
        <f>D5326*D7438</f>
        <v/>
      </c>
      <c r="E6094" s="98">
        <f>E5326*E7438</f>
        <v/>
      </c>
      <c r="F6094" s="98">
        <f>F5326*F7438</f>
        <v/>
      </c>
    </row>
    <row r="6095">
      <c r="C6095" s="13" t="n">
        <v>148</v>
      </c>
      <c r="D6095" s="98">
        <f>D5327*D7439</f>
        <v/>
      </c>
      <c r="E6095" s="98">
        <f>E5327*E7439</f>
        <v/>
      </c>
      <c r="F6095" s="98">
        <f>F5327*F7439</f>
        <v/>
      </c>
    </row>
    <row r="6096">
      <c r="C6096" s="13" t="n">
        <v>149</v>
      </c>
      <c r="D6096" s="98">
        <f>D5328*D7440</f>
        <v/>
      </c>
      <c r="E6096" s="98">
        <f>E5328*E7440</f>
        <v/>
      </c>
      <c r="F6096" s="98">
        <f>F5328*F7440</f>
        <v/>
      </c>
    </row>
    <row r="6097">
      <c r="C6097" s="13" t="n">
        <v>150</v>
      </c>
      <c r="D6097" s="98">
        <f>D5329*D7441</f>
        <v/>
      </c>
      <c r="E6097" s="98">
        <f>E5329*E7441</f>
        <v/>
      </c>
      <c r="F6097" s="98">
        <f>F5329*F7441</f>
        <v/>
      </c>
    </row>
    <row r="6098">
      <c r="C6098" s="13" t="n">
        <v>151</v>
      </c>
      <c r="D6098" s="98">
        <f>D5330*D7442</f>
        <v/>
      </c>
      <c r="E6098" s="98">
        <f>E5330*E7442</f>
        <v/>
      </c>
      <c r="F6098" s="98">
        <f>F5330*F7442</f>
        <v/>
      </c>
    </row>
    <row r="6099">
      <c r="C6099" s="13" t="n">
        <v>152</v>
      </c>
      <c r="D6099" s="98">
        <f>D5331*D7443</f>
        <v/>
      </c>
      <c r="E6099" s="98">
        <f>E5331*E7443</f>
        <v/>
      </c>
      <c r="F6099" s="98">
        <f>F5331*F7443</f>
        <v/>
      </c>
    </row>
    <row r="6100">
      <c r="C6100" s="13" t="n">
        <v>153</v>
      </c>
      <c r="D6100" s="98">
        <f>D5332*D7444</f>
        <v/>
      </c>
      <c r="E6100" s="98">
        <f>E5332*E7444</f>
        <v/>
      </c>
      <c r="F6100" s="98">
        <f>F5332*F7444</f>
        <v/>
      </c>
    </row>
    <row r="6101">
      <c r="C6101" s="13" t="n">
        <v>154</v>
      </c>
      <c r="D6101" s="98">
        <f>D5333*D7445</f>
        <v/>
      </c>
      <c r="E6101" s="98">
        <f>E5333*E7445</f>
        <v/>
      </c>
      <c r="F6101" s="98">
        <f>F5333*F7445</f>
        <v/>
      </c>
    </row>
    <row r="6102">
      <c r="C6102" s="13" t="n">
        <v>155</v>
      </c>
      <c r="D6102" s="98">
        <f>D5334*D7446</f>
        <v/>
      </c>
      <c r="E6102" s="98">
        <f>E5334*E7446</f>
        <v/>
      </c>
      <c r="F6102" s="98">
        <f>F5334*F7446</f>
        <v/>
      </c>
    </row>
    <row r="6103">
      <c r="C6103" s="13" t="n">
        <v>156</v>
      </c>
      <c r="D6103" s="98">
        <f>D5335*D7447</f>
        <v/>
      </c>
      <c r="E6103" s="98">
        <f>E5335*E7447</f>
        <v/>
      </c>
      <c r="F6103" s="98">
        <f>F5335*F7447</f>
        <v/>
      </c>
    </row>
    <row r="6104">
      <c r="C6104" s="13" t="n">
        <v>157</v>
      </c>
      <c r="D6104" s="98">
        <f>D5336*D7448</f>
        <v/>
      </c>
      <c r="E6104" s="98">
        <f>E5336*E7448</f>
        <v/>
      </c>
      <c r="F6104" s="98">
        <f>F5336*F7448</f>
        <v/>
      </c>
    </row>
    <row r="6105">
      <c r="C6105" s="13" t="n">
        <v>158</v>
      </c>
      <c r="D6105" s="98">
        <f>D5337*D7449</f>
        <v/>
      </c>
      <c r="E6105" s="98">
        <f>E5337*E7449</f>
        <v/>
      </c>
      <c r="F6105" s="98">
        <f>F5337*F7449</f>
        <v/>
      </c>
    </row>
    <row r="6106">
      <c r="C6106" s="13" t="n">
        <v>159</v>
      </c>
      <c r="D6106" s="98">
        <f>D5338*D7450</f>
        <v/>
      </c>
      <c r="E6106" s="98">
        <f>E5338*E7450</f>
        <v/>
      </c>
      <c r="F6106" s="98">
        <f>F5338*F7450</f>
        <v/>
      </c>
    </row>
    <row r="6107">
      <c r="C6107" s="13" t="n">
        <v>160</v>
      </c>
      <c r="D6107" s="98">
        <f>D5339*D7451</f>
        <v/>
      </c>
      <c r="E6107" s="98">
        <f>E5339*E7451</f>
        <v/>
      </c>
      <c r="F6107" s="98">
        <f>F5339*F7451</f>
        <v/>
      </c>
    </row>
    <row r="6108">
      <c r="C6108" s="13" t="n">
        <v>161</v>
      </c>
      <c r="D6108" s="98">
        <f>D5340*D7452</f>
        <v/>
      </c>
      <c r="E6108" s="98">
        <f>E5340*E7452</f>
        <v/>
      </c>
      <c r="F6108" s="98">
        <f>F5340*F7452</f>
        <v/>
      </c>
    </row>
    <row r="6109">
      <c r="C6109" s="13" t="n">
        <v>162</v>
      </c>
      <c r="D6109" s="98">
        <f>D5341*D7453</f>
        <v/>
      </c>
      <c r="E6109" s="98">
        <f>E5341*E7453</f>
        <v/>
      </c>
      <c r="F6109" s="98">
        <f>F5341*F7453</f>
        <v/>
      </c>
    </row>
    <row r="6110">
      <c r="C6110" s="13" t="n">
        <v>163</v>
      </c>
      <c r="D6110" s="98">
        <f>D5342*D7454</f>
        <v/>
      </c>
      <c r="E6110" s="98">
        <f>E5342*E7454</f>
        <v/>
      </c>
      <c r="F6110" s="98">
        <f>F5342*F7454</f>
        <v/>
      </c>
    </row>
    <row r="6111">
      <c r="C6111" s="13" t="n">
        <v>164</v>
      </c>
      <c r="D6111" s="98">
        <f>D5343*D7455</f>
        <v/>
      </c>
      <c r="E6111" s="98">
        <f>E5343*E7455</f>
        <v/>
      </c>
      <c r="F6111" s="98">
        <f>F5343*F7455</f>
        <v/>
      </c>
    </row>
    <row r="6112">
      <c r="C6112" s="13" t="n">
        <v>165</v>
      </c>
      <c r="D6112" s="98">
        <f>D5344*D7456</f>
        <v/>
      </c>
      <c r="E6112" s="98">
        <f>E5344*E7456</f>
        <v/>
      </c>
      <c r="F6112" s="98">
        <f>F5344*F7456</f>
        <v/>
      </c>
    </row>
    <row r="6113">
      <c r="C6113" s="13" t="n">
        <v>166</v>
      </c>
      <c r="D6113" s="98">
        <f>D5345*D7457</f>
        <v/>
      </c>
      <c r="E6113" s="98">
        <f>E5345*E7457</f>
        <v/>
      </c>
      <c r="F6113" s="98">
        <f>F5345*F7457</f>
        <v/>
      </c>
    </row>
    <row r="6114">
      <c r="C6114" s="13" t="n">
        <v>167</v>
      </c>
      <c r="D6114" s="98">
        <f>D5346*D7458</f>
        <v/>
      </c>
      <c r="E6114" s="98">
        <f>E5346*E7458</f>
        <v/>
      </c>
      <c r="F6114" s="98">
        <f>F5346*F7458</f>
        <v/>
      </c>
    </row>
    <row r="6115">
      <c r="C6115" s="13" t="n">
        <v>168</v>
      </c>
      <c r="D6115" s="98">
        <f>D5347*D7459</f>
        <v/>
      </c>
      <c r="E6115" s="98">
        <f>E5347*E7459</f>
        <v/>
      </c>
      <c r="F6115" s="98">
        <f>F5347*F7459</f>
        <v/>
      </c>
    </row>
    <row r="6116">
      <c r="C6116" s="13" t="n">
        <v>169</v>
      </c>
      <c r="D6116" s="98">
        <f>D5348*D7460</f>
        <v/>
      </c>
      <c r="E6116" s="98">
        <f>E5348*E7460</f>
        <v/>
      </c>
      <c r="F6116" s="98">
        <f>F5348*F7460</f>
        <v/>
      </c>
    </row>
    <row r="6117">
      <c r="C6117" s="13" t="n">
        <v>170</v>
      </c>
      <c r="D6117" s="98">
        <f>D5349*D7461</f>
        <v/>
      </c>
      <c r="E6117" s="98">
        <f>E5349*E7461</f>
        <v/>
      </c>
      <c r="F6117" s="98">
        <f>F5349*F7461</f>
        <v/>
      </c>
    </row>
    <row r="6118">
      <c r="C6118" s="13" t="n">
        <v>171</v>
      </c>
      <c r="D6118" s="98">
        <f>D5350*D7462</f>
        <v/>
      </c>
      <c r="E6118" s="98">
        <f>E5350*E7462</f>
        <v/>
      </c>
      <c r="F6118" s="98">
        <f>F5350*F7462</f>
        <v/>
      </c>
    </row>
    <row r="6119">
      <c r="C6119" s="13" t="n">
        <v>172</v>
      </c>
      <c r="D6119" s="98">
        <f>D5351*D7463</f>
        <v/>
      </c>
      <c r="E6119" s="98">
        <f>E5351*E7463</f>
        <v/>
      </c>
      <c r="F6119" s="98">
        <f>F5351*F7463</f>
        <v/>
      </c>
    </row>
    <row r="6120">
      <c r="C6120" s="13" t="n">
        <v>173</v>
      </c>
      <c r="D6120" s="98">
        <f>D5352*D7464</f>
        <v/>
      </c>
      <c r="E6120" s="98">
        <f>E5352*E7464</f>
        <v/>
      </c>
      <c r="F6120" s="98">
        <f>F5352*F7464</f>
        <v/>
      </c>
    </row>
    <row r="6121">
      <c r="C6121" s="13" t="n">
        <v>174</v>
      </c>
      <c r="D6121" s="98">
        <f>D5353*D7465</f>
        <v/>
      </c>
      <c r="E6121" s="98">
        <f>E5353*E7465</f>
        <v/>
      </c>
      <c r="F6121" s="98">
        <f>F5353*F7465</f>
        <v/>
      </c>
    </row>
    <row r="6122">
      <c r="C6122" s="13" t="n">
        <v>175</v>
      </c>
      <c r="D6122" s="98">
        <f>D5354*D7466</f>
        <v/>
      </c>
      <c r="E6122" s="98">
        <f>E5354*E7466</f>
        <v/>
      </c>
      <c r="F6122" s="98">
        <f>F5354*F7466</f>
        <v/>
      </c>
    </row>
    <row r="6123">
      <c r="C6123" s="13" t="n">
        <v>176</v>
      </c>
      <c r="D6123" s="98">
        <f>D5355*D7467</f>
        <v/>
      </c>
      <c r="E6123" s="98">
        <f>E5355*E7467</f>
        <v/>
      </c>
      <c r="F6123" s="98">
        <f>F5355*F7467</f>
        <v/>
      </c>
    </row>
    <row r="6124">
      <c r="C6124" s="13" t="n">
        <v>177</v>
      </c>
      <c r="D6124" s="98">
        <f>D5356*D7468</f>
        <v/>
      </c>
      <c r="E6124" s="98">
        <f>E5356*E7468</f>
        <v/>
      </c>
      <c r="F6124" s="98">
        <f>F5356*F7468</f>
        <v/>
      </c>
    </row>
    <row r="6125">
      <c r="C6125" s="13" t="n">
        <v>178</v>
      </c>
      <c r="D6125" s="98">
        <f>D5357*D7469</f>
        <v/>
      </c>
      <c r="E6125" s="98">
        <f>E5357*E7469</f>
        <v/>
      </c>
      <c r="F6125" s="98">
        <f>F5357*F7469</f>
        <v/>
      </c>
    </row>
    <row r="6126">
      <c r="C6126" s="13" t="n">
        <v>179</v>
      </c>
      <c r="D6126" s="98">
        <f>D5358*D7470</f>
        <v/>
      </c>
      <c r="E6126" s="98">
        <f>E5358*E7470</f>
        <v/>
      </c>
      <c r="F6126" s="98">
        <f>F5358*F7470</f>
        <v/>
      </c>
    </row>
    <row r="6127">
      <c r="C6127" s="13" t="n">
        <v>180</v>
      </c>
      <c r="D6127" s="98">
        <f>D5359*D7471</f>
        <v/>
      </c>
      <c r="E6127" s="98">
        <f>E5359*E7471</f>
        <v/>
      </c>
      <c r="F6127" s="98">
        <f>F5359*F7471</f>
        <v/>
      </c>
    </row>
    <row r="6128">
      <c r="C6128" s="13" t="n">
        <v>181</v>
      </c>
      <c r="D6128" s="98">
        <f>D5360*D7472</f>
        <v/>
      </c>
      <c r="E6128" s="98">
        <f>E5360*E7472</f>
        <v/>
      </c>
      <c r="F6128" s="98">
        <f>F5360*F7472</f>
        <v/>
      </c>
    </row>
    <row r="6129">
      <c r="C6129" s="13" t="n">
        <v>182</v>
      </c>
      <c r="D6129" s="98">
        <f>D5361*D7473</f>
        <v/>
      </c>
      <c r="E6129" s="98">
        <f>E5361*E7473</f>
        <v/>
      </c>
      <c r="F6129" s="98">
        <f>F5361*F7473</f>
        <v/>
      </c>
    </row>
    <row r="6130">
      <c r="C6130" s="13" t="n">
        <v>183</v>
      </c>
      <c r="D6130" s="98">
        <f>D5362*D7474</f>
        <v/>
      </c>
      <c r="E6130" s="98">
        <f>E5362*E7474</f>
        <v/>
      </c>
      <c r="F6130" s="98">
        <f>F5362*F7474</f>
        <v/>
      </c>
    </row>
    <row r="6131">
      <c r="C6131" s="13" t="n">
        <v>184</v>
      </c>
      <c r="D6131" s="98">
        <f>D5363*D7475</f>
        <v/>
      </c>
      <c r="E6131" s="98">
        <f>E5363*E7475</f>
        <v/>
      </c>
      <c r="F6131" s="98">
        <f>F5363*F7475</f>
        <v/>
      </c>
    </row>
    <row r="6132">
      <c r="C6132" s="13" t="n">
        <v>185</v>
      </c>
      <c r="D6132" s="98">
        <f>D5364*D7476</f>
        <v/>
      </c>
      <c r="E6132" s="98">
        <f>E5364*E7476</f>
        <v/>
      </c>
      <c r="F6132" s="98">
        <f>F5364*F7476</f>
        <v/>
      </c>
    </row>
    <row r="6133">
      <c r="C6133" s="13" t="n">
        <v>186</v>
      </c>
      <c r="D6133" s="98">
        <f>D5365*D7477</f>
        <v/>
      </c>
      <c r="E6133" s="98">
        <f>E5365*E7477</f>
        <v/>
      </c>
      <c r="F6133" s="98">
        <f>F5365*F7477</f>
        <v/>
      </c>
    </row>
    <row r="6134">
      <c r="C6134" s="13" t="n">
        <v>187</v>
      </c>
      <c r="D6134" s="98">
        <f>D5366*D7478</f>
        <v/>
      </c>
      <c r="E6134" s="98">
        <f>E5366*E7478</f>
        <v/>
      </c>
      <c r="F6134" s="98">
        <f>F5366*F7478</f>
        <v/>
      </c>
    </row>
    <row r="6135">
      <c r="C6135" s="13" t="n">
        <v>188</v>
      </c>
      <c r="D6135" s="98">
        <f>D5367*D7479</f>
        <v/>
      </c>
      <c r="E6135" s="98">
        <f>E5367*E7479</f>
        <v/>
      </c>
      <c r="F6135" s="98">
        <f>F5367*F7479</f>
        <v/>
      </c>
    </row>
    <row r="6136">
      <c r="C6136" s="13" t="n">
        <v>189</v>
      </c>
      <c r="D6136" s="98">
        <f>D5368*D7480</f>
        <v/>
      </c>
      <c r="E6136" s="98">
        <f>E5368*E7480</f>
        <v/>
      </c>
      <c r="F6136" s="98">
        <f>F5368*F7480</f>
        <v/>
      </c>
    </row>
    <row r="6137">
      <c r="C6137" s="13" t="n">
        <v>190</v>
      </c>
      <c r="D6137" s="98">
        <f>D5369*D7481</f>
        <v/>
      </c>
      <c r="E6137" s="98">
        <f>E5369*E7481</f>
        <v/>
      </c>
      <c r="F6137" s="98">
        <f>F5369*F7481</f>
        <v/>
      </c>
    </row>
    <row r="6138">
      <c r="C6138" s="13" t="n">
        <v>191</v>
      </c>
      <c r="D6138" s="98">
        <f>D5370*D7482</f>
        <v/>
      </c>
      <c r="E6138" s="98">
        <f>E5370*E7482</f>
        <v/>
      </c>
      <c r="F6138" s="98">
        <f>F5370*F7482</f>
        <v/>
      </c>
    </row>
    <row r="6139">
      <c r="C6139" s="13" t="n">
        <v>192</v>
      </c>
      <c r="D6139" s="98">
        <f>D5371*D7483</f>
        <v/>
      </c>
      <c r="E6139" s="98">
        <f>E5371*E7483</f>
        <v/>
      </c>
      <c r="F6139" s="98">
        <f>F5371*F7483</f>
        <v/>
      </c>
    </row>
    <row r="6140">
      <c r="C6140" s="13" t="n">
        <v>193</v>
      </c>
      <c r="D6140" s="98">
        <f>D5372*D7484</f>
        <v/>
      </c>
      <c r="E6140" s="98">
        <f>E5372*E7484</f>
        <v/>
      </c>
      <c r="F6140" s="98">
        <f>F5372*F7484</f>
        <v/>
      </c>
    </row>
    <row r="6141">
      <c r="C6141" s="13" t="n">
        <v>194</v>
      </c>
      <c r="D6141" s="98">
        <f>D5373*D7485</f>
        <v/>
      </c>
      <c r="E6141" s="98">
        <f>E5373*E7485</f>
        <v/>
      </c>
      <c r="F6141" s="98">
        <f>F5373*F7485</f>
        <v/>
      </c>
    </row>
    <row r="6142">
      <c r="C6142" s="13" t="n">
        <v>195</v>
      </c>
      <c r="D6142" s="98">
        <f>D5374*D7486</f>
        <v/>
      </c>
      <c r="E6142" s="98">
        <f>E5374*E7486</f>
        <v/>
      </c>
      <c r="F6142" s="98">
        <f>F5374*F7486</f>
        <v/>
      </c>
    </row>
    <row r="6143">
      <c r="C6143" s="13" t="n">
        <v>196</v>
      </c>
      <c r="D6143" s="98">
        <f>D5375*D7487</f>
        <v/>
      </c>
      <c r="E6143" s="98">
        <f>E5375*E7487</f>
        <v/>
      </c>
      <c r="F6143" s="98">
        <f>F5375*F7487</f>
        <v/>
      </c>
    </row>
    <row r="6144">
      <c r="C6144" s="13" t="n">
        <v>197</v>
      </c>
      <c r="D6144" s="98">
        <f>D5376*D7488</f>
        <v/>
      </c>
      <c r="E6144" s="98">
        <f>E5376*E7488</f>
        <v/>
      </c>
      <c r="F6144" s="98">
        <f>F5376*F7488</f>
        <v/>
      </c>
    </row>
    <row r="6145">
      <c r="C6145" s="13" t="n">
        <v>198</v>
      </c>
      <c r="D6145" s="98">
        <f>D5377*D7489</f>
        <v/>
      </c>
      <c r="E6145" s="98">
        <f>E5377*E7489</f>
        <v/>
      </c>
      <c r="F6145" s="98">
        <f>F5377*F7489</f>
        <v/>
      </c>
    </row>
    <row r="6146">
      <c r="N6146" s="59" t="inlineStr">
        <is>
          <t>COMPARAÇÃO</t>
        </is>
      </c>
      <c r="O6146" s="25" t="n"/>
      <c r="P6146" s="25" t="n"/>
      <c r="Q6146" s="25" t="n"/>
    </row>
    <row r="6147">
      <c r="C6147" s="18" t="inlineStr">
        <is>
          <t>vZr</t>
        </is>
      </c>
      <c r="D6147" s="13" t="n">
        <v>22</v>
      </c>
      <c r="E6147" s="13" t="n">
        <v>23</v>
      </c>
      <c r="F6147" s="13" t="n">
        <v>24</v>
      </c>
      <c r="H6147" s="18" t="inlineStr">
        <is>
          <t>vZr</t>
        </is>
      </c>
      <c r="I6147" s="13" t="n">
        <v>22</v>
      </c>
      <c r="J6147" s="13" t="n">
        <v>23</v>
      </c>
      <c r="K6147" s="13" t="n">
        <v>24</v>
      </c>
      <c r="N6147" s="48" t="inlineStr">
        <is>
          <t>vZr</t>
        </is>
      </c>
      <c r="O6147" s="13" t="n">
        <v>22</v>
      </c>
      <c r="P6147" s="13" t="n">
        <v>23</v>
      </c>
      <c r="Q6147" s="13" t="n">
        <v>24</v>
      </c>
    </row>
    <row r="6148">
      <c r="C6148" s="13" t="n">
        <v>9</v>
      </c>
      <c r="D6148" s="98">
        <f>D2884</f>
        <v/>
      </c>
      <c r="E6148" s="98">
        <f>E2884</f>
        <v/>
      </c>
      <c r="F6148" s="98">
        <f>F2884</f>
        <v/>
      </c>
      <c r="H6148" s="13" t="n">
        <v>9</v>
      </c>
      <c r="I6148" s="98" t="n">
        <v>-3.552713678800501e-15</v>
      </c>
      <c r="J6148" s="98" t="n">
        <v>-3.552713678800501e-15</v>
      </c>
      <c r="K6148" s="98" t="n">
        <v>5.717808448935102e-10</v>
      </c>
      <c r="N6148" s="13" t="n">
        <v>9</v>
      </c>
      <c r="O6148" s="18">
        <f>D6148-I6148</f>
        <v/>
      </c>
      <c r="P6148" s="18">
        <f>E6148-J6148</f>
        <v/>
      </c>
      <c r="Q6148" s="18">
        <f>F6148-K6148</f>
        <v/>
      </c>
    </row>
    <row r="6149">
      <c r="C6149" s="13" t="n">
        <v>10</v>
      </c>
      <c r="D6149" s="98">
        <f>D2885</f>
        <v/>
      </c>
      <c r="E6149" s="98">
        <f>E2885</f>
        <v/>
      </c>
      <c r="F6149" s="98">
        <f>F2885</f>
        <v/>
      </c>
      <c r="H6149" s="13" t="n">
        <v>10</v>
      </c>
      <c r="I6149" s="98" t="n">
        <v>5.798952429358906e-10</v>
      </c>
      <c r="J6149" s="98" t="n">
        <v>1.601279109308962e-10</v>
      </c>
      <c r="K6149" s="98" t="n">
        <v>4.730225100502139e-10</v>
      </c>
      <c r="N6149" s="13" t="n">
        <v>10</v>
      </c>
      <c r="O6149" s="18">
        <f>D6149-I6149</f>
        <v/>
      </c>
      <c r="P6149" s="18">
        <f>E6149-J6149</f>
        <v/>
      </c>
      <c r="Q6149" s="18">
        <f>F6149-K6149</f>
        <v/>
      </c>
    </row>
    <row r="6150">
      <c r="C6150" s="13" t="n">
        <v>11</v>
      </c>
      <c r="D6150" s="98">
        <f>D2886</f>
        <v/>
      </c>
      <c r="E6150" s="98">
        <f>E2886</f>
        <v/>
      </c>
      <c r="F6150" s="98">
        <f>F2886</f>
        <v/>
      </c>
      <c r="H6150" s="13" t="n">
        <v>11</v>
      </c>
      <c r="I6150" s="13" t="n">
        <v>-6.36749319937735e-10</v>
      </c>
      <c r="J6150" s="13" t="n">
        <v>-6.195932655828074e-10</v>
      </c>
      <c r="K6150" s="13" t="n">
        <v>-6.674483188362501e-11</v>
      </c>
      <c r="N6150" s="13" t="n">
        <v>11</v>
      </c>
      <c r="O6150" s="18">
        <f>D6150-I6150</f>
        <v/>
      </c>
      <c r="P6150" s="18">
        <f>E6150-J6150</f>
        <v/>
      </c>
      <c r="Q6150" s="18">
        <f>F6150-K6150</f>
        <v/>
      </c>
    </row>
    <row r="6151">
      <c r="C6151" s="13" t="n">
        <v>12</v>
      </c>
      <c r="D6151" s="98">
        <f>D2887</f>
        <v/>
      </c>
      <c r="E6151" s="98">
        <f>E2887</f>
        <v/>
      </c>
      <c r="F6151" s="98">
        <f>F2887</f>
        <v/>
      </c>
      <c r="H6151" s="13" t="n">
        <v>12</v>
      </c>
      <c r="I6151" s="13" t="n">
        <v>-3.328288755710673e-10</v>
      </c>
      <c r="J6151" s="13" t="n">
        <v>0</v>
      </c>
      <c r="K6151" s="13" t="n">
        <v>7.33216154458205e-10</v>
      </c>
      <c r="N6151" s="13" t="n">
        <v>12</v>
      </c>
      <c r="O6151" s="18">
        <f>D6151-I6151</f>
        <v/>
      </c>
      <c r="P6151" s="18">
        <f>E6151-J6151</f>
        <v/>
      </c>
      <c r="Q6151" s="18">
        <f>F6151-K6151</f>
        <v/>
      </c>
    </row>
    <row r="6152">
      <c r="C6152" s="13" t="n">
        <v>13</v>
      </c>
      <c r="D6152" s="98">
        <f>D2888</f>
        <v/>
      </c>
      <c r="E6152" s="98">
        <f>E2888</f>
        <v/>
      </c>
      <c r="F6152" s="98">
        <f>F2888</f>
        <v/>
      </c>
      <c r="H6152" s="13" t="n">
        <v>13</v>
      </c>
      <c r="I6152" s="13" t="n">
        <v>4.374562934117421e-10</v>
      </c>
      <c r="J6152" s="13" t="n">
        <v>0</v>
      </c>
      <c r="K6152" s="13" t="n">
        <v>5.907061506604805e-10</v>
      </c>
      <c r="N6152" s="13" t="n">
        <v>13</v>
      </c>
      <c r="O6152" s="18">
        <f>D6152-I6152</f>
        <v/>
      </c>
      <c r="P6152" s="18">
        <f>E6152-J6152</f>
        <v/>
      </c>
      <c r="Q6152" s="18">
        <f>F6152-K6152</f>
        <v/>
      </c>
    </row>
    <row r="6153">
      <c r="C6153" s="13" t="n">
        <v>14</v>
      </c>
      <c r="D6153" s="98">
        <f>D2889</f>
        <v/>
      </c>
      <c r="E6153" s="98">
        <f>E2889</f>
        <v/>
      </c>
      <c r="F6153" s="98">
        <f>F2889</f>
        <v/>
      </c>
      <c r="H6153" s="13" t="n">
        <v>14</v>
      </c>
      <c r="I6153" s="13" t="n">
        <v>0</v>
      </c>
      <c r="J6153" s="13" t="n">
        <v>-3.920135327462049e-10</v>
      </c>
      <c r="K6153" s="13" t="n">
        <v>-1.940669847044774e-10</v>
      </c>
      <c r="N6153" s="13" t="n">
        <v>14</v>
      </c>
      <c r="O6153" s="18">
        <f>D6153-I6153</f>
        <v/>
      </c>
      <c r="P6153" s="18">
        <f>E6153-J6153</f>
        <v/>
      </c>
      <c r="Q6153" s="18">
        <f>F6153-K6153</f>
        <v/>
      </c>
    </row>
    <row r="6154">
      <c r="C6154" s="13" t="n">
        <v>15</v>
      </c>
      <c r="D6154" s="98">
        <f>D2890</f>
        <v/>
      </c>
      <c r="E6154" s="98">
        <f>E2890</f>
        <v/>
      </c>
      <c r="F6154" s="98">
        <f>F2890</f>
        <v/>
      </c>
      <c r="H6154" s="13" t="n">
        <v>15</v>
      </c>
      <c r="I6154" s="13" t="n">
        <v>8.695764108779258e-10</v>
      </c>
      <c r="J6154" s="13" t="n">
        <v>2.913367325163563e-10</v>
      </c>
      <c r="K6154" s="13" t="n">
        <v>-2.90931723156973e-10</v>
      </c>
      <c r="N6154" s="13" t="n">
        <v>15</v>
      </c>
      <c r="O6154" s="18">
        <f>D6154-I6154</f>
        <v/>
      </c>
      <c r="P6154" s="18">
        <f>E6154-J6154</f>
        <v/>
      </c>
      <c r="Q6154" s="18">
        <f>F6154-K6154</f>
        <v/>
      </c>
    </row>
    <row r="6155">
      <c r="C6155" s="13" t="n">
        <v>16</v>
      </c>
      <c r="D6155" s="98">
        <f>D2891</f>
        <v/>
      </c>
      <c r="E6155" s="98">
        <f>E2891</f>
        <v/>
      </c>
      <c r="F6155" s="98">
        <f>F2891</f>
        <v/>
      </c>
      <c r="H6155" s="13" t="n">
        <v>16</v>
      </c>
      <c r="I6155" s="13" t="n">
        <v>1.88908444442859e-10</v>
      </c>
      <c r="J6155" s="13" t="n">
        <v>-8.858336286721169e-11</v>
      </c>
      <c r="K6155" s="13" t="n">
        <v>0</v>
      </c>
      <c r="N6155" s="13" t="n">
        <v>16</v>
      </c>
      <c r="O6155" s="18">
        <f>D6155-I6155</f>
        <v/>
      </c>
      <c r="P6155" s="18">
        <f>E6155-J6155</f>
        <v/>
      </c>
      <c r="Q6155" s="18">
        <f>F6155-K6155</f>
        <v/>
      </c>
    </row>
    <row r="6156">
      <c r="C6156" s="13" t="n">
        <v>17</v>
      </c>
      <c r="D6156" s="98">
        <f>D2892</f>
        <v/>
      </c>
      <c r="E6156" s="98">
        <f>E2892</f>
        <v/>
      </c>
      <c r="F6156" s="98">
        <f>F2892</f>
        <v/>
      </c>
      <c r="H6156" s="13" t="n">
        <v>17</v>
      </c>
      <c r="I6156" s="13" t="n">
        <v>0</v>
      </c>
      <c r="J6156" s="13" t="n">
        <v>8.425615760643268e-10</v>
      </c>
      <c r="K6156" s="13" t="n">
        <v>3.552713678800501e-15</v>
      </c>
      <c r="N6156" s="13" t="n">
        <v>17</v>
      </c>
      <c r="O6156" s="18">
        <f>D6156-I6156</f>
        <v/>
      </c>
      <c r="P6156" s="18">
        <f>E6156-J6156</f>
        <v/>
      </c>
      <c r="Q6156" s="18">
        <f>F6156-K6156</f>
        <v/>
      </c>
    </row>
    <row r="6157">
      <c r="C6157" s="13" t="n">
        <v>18</v>
      </c>
      <c r="D6157" s="98">
        <f>D2893</f>
        <v/>
      </c>
      <c r="E6157" s="98">
        <f>E2893</f>
        <v/>
      </c>
      <c r="F6157" s="98">
        <f>F2893</f>
        <v/>
      </c>
      <c r="H6157" s="13" t="n">
        <v>18</v>
      </c>
      <c r="I6157" s="13" t="n">
        <v>3.938929182822903e-10</v>
      </c>
      <c r="J6157" s="13" t="n">
        <v>3.465530085122737e-10</v>
      </c>
      <c r="K6157" s="13" t="n">
        <v>5.934950308983389e-10</v>
      </c>
      <c r="N6157" s="13" t="n">
        <v>18</v>
      </c>
      <c r="O6157" s="18">
        <f>D6157-I6157</f>
        <v/>
      </c>
      <c r="P6157" s="18">
        <f>E6157-J6157</f>
        <v/>
      </c>
      <c r="Q6157" s="18">
        <f>F6157-K6157</f>
        <v/>
      </c>
    </row>
    <row r="6158">
      <c r="C6158" s="13" t="n">
        <v>19</v>
      </c>
      <c r="D6158" s="98">
        <f>D2894</f>
        <v/>
      </c>
      <c r="E6158" s="98">
        <f>E2894</f>
        <v/>
      </c>
      <c r="F6158" s="98">
        <f>F2894</f>
        <v/>
      </c>
      <c r="H6158" s="13" t="n">
        <v>19</v>
      </c>
      <c r="I6158" s="13" t="n">
        <v>-7.919780387055653e-10</v>
      </c>
      <c r="J6158" s="13" t="n">
        <v>8.085905278676364e-10</v>
      </c>
      <c r="K6158" s="13" t="n">
        <v>9.032206094161666e-10</v>
      </c>
      <c r="N6158" s="13" t="n">
        <v>19</v>
      </c>
      <c r="O6158" s="18">
        <f>D6158-I6158</f>
        <v/>
      </c>
      <c r="P6158" s="18">
        <f>E6158-J6158</f>
        <v/>
      </c>
      <c r="Q6158" s="18">
        <f>F6158-K6158</f>
        <v/>
      </c>
    </row>
    <row r="6159">
      <c r="C6159" s="13" t="n">
        <v>20</v>
      </c>
      <c r="D6159" s="98">
        <f>D2895</f>
        <v/>
      </c>
      <c r="E6159" s="98">
        <f>E2895</f>
        <v/>
      </c>
      <c r="F6159" s="98">
        <f>F2895</f>
        <v/>
      </c>
      <c r="H6159" s="13" t="n">
        <v>20</v>
      </c>
      <c r="I6159" s="13" t="n">
        <v>3.851923224829079e-10</v>
      </c>
      <c r="J6159" s="13" t="n">
        <v>2.197957371663506e-10</v>
      </c>
      <c r="K6159" s="13" t="n">
        <v>8.014282570911746e-10</v>
      </c>
      <c r="N6159" s="13" t="n">
        <v>20</v>
      </c>
      <c r="O6159" s="18">
        <f>D6159-I6159</f>
        <v/>
      </c>
      <c r="P6159" s="18">
        <f>E6159-J6159</f>
        <v/>
      </c>
      <c r="Q6159" s="18">
        <f>F6159-K6159</f>
        <v/>
      </c>
    </row>
    <row r="6160">
      <c r="C6160" s="13" t="n">
        <v>21</v>
      </c>
      <c r="D6160" s="98">
        <f>D2896</f>
        <v/>
      </c>
      <c r="E6160" s="98">
        <f>E2896</f>
        <v/>
      </c>
      <c r="F6160" s="98">
        <f>F2896</f>
        <v/>
      </c>
      <c r="H6160" s="13" t="n">
        <v>21</v>
      </c>
      <c r="I6160" s="13" t="n">
        <v>-3.552713678800501e-15</v>
      </c>
      <c r="J6160" s="13" t="n">
        <v>7.16386949761727e-10</v>
      </c>
      <c r="K6160" s="13" t="n">
        <v>0</v>
      </c>
      <c r="N6160" s="13" t="n">
        <v>21</v>
      </c>
      <c r="O6160" s="18">
        <f>D6160-I6160</f>
        <v/>
      </c>
      <c r="P6160" s="18">
        <f>E6160-J6160</f>
        <v/>
      </c>
      <c r="Q6160" s="18">
        <f>F6160-K6160</f>
        <v/>
      </c>
    </row>
    <row r="6161">
      <c r="C6161" s="13" t="n">
        <v>22</v>
      </c>
      <c r="D6161" s="98">
        <f>D2897</f>
        <v/>
      </c>
      <c r="E6161" s="98">
        <f>E2897</f>
        <v/>
      </c>
      <c r="F6161" s="98">
        <f>F2897</f>
        <v/>
      </c>
      <c r="H6161" s="13" t="n">
        <v>22</v>
      </c>
      <c r="I6161" s="13" t="n">
        <v>2.106403940160817e-10</v>
      </c>
      <c r="J6161" s="13" t="n">
        <v>1.898925461318868e-11</v>
      </c>
      <c r="K6161" s="13" t="n">
        <v>0</v>
      </c>
      <c r="N6161" s="13" t="n">
        <v>22</v>
      </c>
      <c r="O6161" s="18">
        <f>D6161-I6161</f>
        <v/>
      </c>
      <c r="P6161" s="18">
        <f>E6161-J6161</f>
        <v/>
      </c>
      <c r="Q6161" s="18">
        <f>F6161-K6161</f>
        <v/>
      </c>
    </row>
    <row r="6162">
      <c r="C6162" s="13" t="n">
        <v>23</v>
      </c>
      <c r="D6162" s="98">
        <f>D2898</f>
        <v/>
      </c>
      <c r="E6162" s="98">
        <f>E2898</f>
        <v/>
      </c>
      <c r="F6162" s="98">
        <f>F2898</f>
        <v/>
      </c>
      <c r="H6162" s="13" t="n">
        <v>23</v>
      </c>
      <c r="I6162" s="13" t="n">
        <v>-2.225739592631726e-10</v>
      </c>
      <c r="J6162" s="13" t="n">
        <v>3.552713678800501e-15</v>
      </c>
      <c r="K6162" s="13" t="n">
        <v>5.212967835177551e-10</v>
      </c>
      <c r="N6162" s="13" t="n">
        <v>23</v>
      </c>
      <c r="O6162" s="18">
        <f>D6162-I6162</f>
        <v/>
      </c>
      <c r="P6162" s="18">
        <f>E6162-J6162</f>
        <v/>
      </c>
      <c r="Q6162" s="18">
        <f>F6162-K6162</f>
        <v/>
      </c>
    </row>
    <row r="6163">
      <c r="C6163" s="13" t="n">
        <v>24</v>
      </c>
      <c r="D6163" s="98">
        <f>D2899</f>
        <v/>
      </c>
      <c r="E6163" s="98">
        <f>E2899</f>
        <v/>
      </c>
      <c r="F6163" s="98">
        <f>F2899</f>
        <v/>
      </c>
      <c r="H6163" s="13" t="n">
        <v>24</v>
      </c>
      <c r="I6163" s="13" t="n">
        <v>-3.216165112007729e-10</v>
      </c>
      <c r="J6163" s="13" t="n">
        <v>0</v>
      </c>
      <c r="K6163" s="13" t="n">
        <v>3.552713678800501e-15</v>
      </c>
      <c r="N6163" s="13" t="n">
        <v>24</v>
      </c>
      <c r="O6163" s="18">
        <f>D6163-I6163</f>
        <v/>
      </c>
      <c r="P6163" s="18">
        <f>E6163-J6163</f>
        <v/>
      </c>
      <c r="Q6163" s="18">
        <f>F6163-K6163</f>
        <v/>
      </c>
    </row>
    <row r="6164">
      <c r="C6164" s="13" t="n">
        <v>25</v>
      </c>
      <c r="D6164" s="98">
        <f>D2900</f>
        <v/>
      </c>
      <c r="E6164" s="98">
        <f>E2900</f>
        <v/>
      </c>
      <c r="F6164" s="98">
        <f>F2900</f>
        <v/>
      </c>
      <c r="H6164" s="13" t="n">
        <v>25</v>
      </c>
      <c r="I6164" s="13" t="n">
        <v>1.292583817757986e-10</v>
      </c>
      <c r="J6164" s="13" t="n">
        <v>-8.891305469660438e-10</v>
      </c>
      <c r="K6164" s="13" t="n">
        <v>5.226041821515537e-12</v>
      </c>
      <c r="N6164" s="13" t="n">
        <v>25</v>
      </c>
      <c r="O6164" s="18">
        <f>D6164-I6164</f>
        <v/>
      </c>
      <c r="P6164" s="18">
        <f>E6164-J6164</f>
        <v/>
      </c>
      <c r="Q6164" s="18">
        <f>F6164-K6164</f>
        <v/>
      </c>
    </row>
    <row r="6165">
      <c r="C6165" s="13" t="n">
        <v>26</v>
      </c>
      <c r="D6165" s="98">
        <f>D2901</f>
        <v/>
      </c>
      <c r="E6165" s="98">
        <f>E2901</f>
        <v/>
      </c>
      <c r="F6165" s="98">
        <f>F2901</f>
        <v/>
      </c>
      <c r="H6165" s="13" t="n">
        <v>26</v>
      </c>
      <c r="I6165" s="13" t="n">
        <v>-2.82472711887749e-10</v>
      </c>
      <c r="J6165" s="13" t="n">
        <v>3.552713678800501e-15</v>
      </c>
      <c r="K6165" s="13" t="n">
        <v>3.525038039242645e-10</v>
      </c>
      <c r="N6165" s="13" t="n">
        <v>26</v>
      </c>
      <c r="O6165" s="18">
        <f>D6165-I6165</f>
        <v/>
      </c>
      <c r="P6165" s="18">
        <f>E6165-J6165</f>
        <v/>
      </c>
      <c r="Q6165" s="18">
        <f>F6165-K6165</f>
        <v/>
      </c>
    </row>
    <row r="6166">
      <c r="C6166" s="13" t="n">
        <v>27</v>
      </c>
      <c r="D6166" s="98">
        <f>D2902</f>
        <v/>
      </c>
      <c r="E6166" s="98">
        <f>E2902</f>
        <v/>
      </c>
      <c r="F6166" s="98">
        <f>F2902</f>
        <v/>
      </c>
      <c r="H6166" s="13" t="n">
        <v>27</v>
      </c>
      <c r="I6166" s="13" t="n">
        <v>9.114238253005169e-10</v>
      </c>
      <c r="J6166" s="13" t="n">
        <v>-5.555023108172463e-11</v>
      </c>
      <c r="K6166" s="13" t="n">
        <v>1.275850536330836e-10</v>
      </c>
      <c r="N6166" s="13" t="n">
        <v>27</v>
      </c>
      <c r="O6166" s="18">
        <f>D6166-I6166</f>
        <v/>
      </c>
      <c r="P6166" s="18">
        <f>E6166-J6166</f>
        <v/>
      </c>
      <c r="Q6166" s="18">
        <f>F6166-K6166</f>
        <v/>
      </c>
    </row>
    <row r="6167">
      <c r="C6167" s="13" t="n">
        <v>28</v>
      </c>
      <c r="D6167" s="98">
        <f>D2903</f>
        <v/>
      </c>
      <c r="E6167" s="98">
        <f>E2903</f>
        <v/>
      </c>
      <c r="F6167" s="98">
        <f>F2903</f>
        <v/>
      </c>
      <c r="H6167" s="13" t="n">
        <v>28</v>
      </c>
      <c r="I6167" s="13" t="n">
        <v>0</v>
      </c>
      <c r="J6167" s="13" t="n">
        <v>3.84211773507559e-10</v>
      </c>
      <c r="K6167" s="13" t="n">
        <v>2.313882419002766e-11</v>
      </c>
      <c r="N6167" s="13" t="n">
        <v>28</v>
      </c>
      <c r="O6167" s="18">
        <f>D6167-I6167</f>
        <v/>
      </c>
      <c r="P6167" s="18">
        <f>E6167-J6167</f>
        <v/>
      </c>
      <c r="Q6167" s="18">
        <f>F6167-K6167</f>
        <v/>
      </c>
    </row>
    <row r="6168">
      <c r="C6168" s="13" t="n">
        <v>29</v>
      </c>
      <c r="D6168" s="98">
        <f>D2904</f>
        <v/>
      </c>
      <c r="E6168" s="98">
        <f>E2904</f>
        <v/>
      </c>
      <c r="F6168" s="98">
        <f>F2904</f>
        <v/>
      </c>
      <c r="H6168" s="13" t="n">
        <v>29</v>
      </c>
      <c r="I6168" s="13" t="n">
        <v>4.305640288748691e-10</v>
      </c>
      <c r="J6168" s="13" t="n">
        <v>-2.696651790756732e-10</v>
      </c>
      <c r="K6168" s="13" t="n">
        <v>-6.665921148396592e-10</v>
      </c>
      <c r="N6168" s="13" t="n">
        <v>29</v>
      </c>
      <c r="O6168" s="18">
        <f>D6168-I6168</f>
        <v/>
      </c>
      <c r="P6168" s="18">
        <f>E6168-J6168</f>
        <v/>
      </c>
      <c r="Q6168" s="18">
        <f>F6168-K6168</f>
        <v/>
      </c>
    </row>
    <row r="6169">
      <c r="C6169" s="13" t="n">
        <v>30</v>
      </c>
      <c r="D6169" s="98">
        <f>D2905</f>
        <v/>
      </c>
      <c r="E6169" s="98">
        <f>E2905</f>
        <v/>
      </c>
      <c r="F6169" s="98">
        <f>F2905</f>
        <v/>
      </c>
      <c r="H6169" s="13" t="n">
        <v>30</v>
      </c>
      <c r="I6169" s="13" t="n">
        <v>1.783106995389971e-10</v>
      </c>
      <c r="J6169" s="13" t="n">
        <v>5.02438979310682e-10</v>
      </c>
      <c r="K6169" s="13" t="n">
        <v>3.535305381774378e-11</v>
      </c>
      <c r="N6169" s="13" t="n">
        <v>30</v>
      </c>
      <c r="O6169" s="18">
        <f>D6169-I6169</f>
        <v/>
      </c>
      <c r="P6169" s="18">
        <f>E6169-J6169</f>
        <v/>
      </c>
      <c r="Q6169" s="18">
        <f>F6169-K6169</f>
        <v/>
      </c>
    </row>
    <row r="6170">
      <c r="C6170" s="13" t="n">
        <v>31</v>
      </c>
      <c r="D6170" s="98">
        <f>D2906</f>
        <v/>
      </c>
      <c r="E6170" s="98">
        <f>E2906</f>
        <v/>
      </c>
      <c r="F6170" s="98">
        <f>F2906</f>
        <v/>
      </c>
      <c r="H6170" s="13" t="n">
        <v>31</v>
      </c>
      <c r="I6170" s="13" t="n">
        <v>0</v>
      </c>
      <c r="J6170" s="13" t="n">
        <v>-5.389182433646056e-10</v>
      </c>
      <c r="K6170" s="13" t="n">
        <v>0</v>
      </c>
      <c r="N6170" s="13" t="n">
        <v>31</v>
      </c>
      <c r="O6170" s="18">
        <f>D6170-I6170</f>
        <v/>
      </c>
      <c r="P6170" s="18">
        <f>E6170-J6170</f>
        <v/>
      </c>
      <c r="Q6170" s="18">
        <f>F6170-K6170</f>
        <v/>
      </c>
    </row>
    <row r="6171">
      <c r="C6171" s="13" t="n">
        <v>32</v>
      </c>
      <c r="D6171" s="98">
        <f>D2907</f>
        <v/>
      </c>
      <c r="E6171" s="98">
        <f>E2907</f>
        <v/>
      </c>
      <c r="F6171" s="98">
        <f>F2907</f>
        <v/>
      </c>
      <c r="H6171" s="13" t="n">
        <v>32</v>
      </c>
      <c r="I6171" s="13" t="n">
        <v>3.389146741028526e-10</v>
      </c>
      <c r="J6171" s="13" t="n">
        <v>3.715427965289564e-10</v>
      </c>
      <c r="K6171" s="13" t="n">
        <v>0</v>
      </c>
      <c r="N6171" s="13" t="n">
        <v>32</v>
      </c>
      <c r="O6171" s="18">
        <f>D6171-I6171</f>
        <v/>
      </c>
      <c r="P6171" s="18">
        <f>E6171-J6171</f>
        <v/>
      </c>
      <c r="Q6171" s="18">
        <f>F6171-K6171</f>
        <v/>
      </c>
    </row>
    <row r="6172">
      <c r="C6172" s="13" t="n">
        <v>33</v>
      </c>
      <c r="D6172" s="98">
        <f>D2908</f>
        <v/>
      </c>
      <c r="E6172" s="98">
        <f>E2908</f>
        <v/>
      </c>
      <c r="F6172" s="98">
        <f>F2908</f>
        <v/>
      </c>
      <c r="H6172" s="13" t="n">
        <v>33</v>
      </c>
      <c r="I6172" s="13" t="n">
        <v>7.351310671310785e-10</v>
      </c>
      <c r="J6172" s="13" t="n">
        <v>0</v>
      </c>
      <c r="K6172" s="13" t="n">
        <v>-9.066383199751726e-10</v>
      </c>
      <c r="N6172" s="13" t="n">
        <v>33</v>
      </c>
      <c r="O6172" s="18">
        <f>D6172-I6172</f>
        <v/>
      </c>
      <c r="P6172" s="18">
        <f>E6172-J6172</f>
        <v/>
      </c>
      <c r="Q6172" s="18">
        <f>F6172-K6172</f>
        <v/>
      </c>
    </row>
    <row r="6173">
      <c r="C6173" s="13" t="n">
        <v>34</v>
      </c>
      <c r="D6173" s="98">
        <f>D2909</f>
        <v/>
      </c>
      <c r="E6173" s="98">
        <f>E2909</f>
        <v/>
      </c>
      <c r="F6173" s="98">
        <f>F2909</f>
        <v/>
      </c>
      <c r="H6173" s="13" t="n">
        <v>34</v>
      </c>
      <c r="I6173" s="13" t="n">
        <v>-2.799822595989099e-10</v>
      </c>
      <c r="J6173" s="13" t="n">
        <v>-3.410143278870237e-10</v>
      </c>
      <c r="K6173" s="13" t="n">
        <v>6.774598659831099e-10</v>
      </c>
      <c r="N6173" s="13" t="n">
        <v>34</v>
      </c>
      <c r="O6173" s="18">
        <f>D6173-I6173</f>
        <v/>
      </c>
      <c r="P6173" s="18">
        <f>E6173-J6173</f>
        <v/>
      </c>
      <c r="Q6173" s="18">
        <f>F6173-K6173</f>
        <v/>
      </c>
    </row>
    <row r="6174">
      <c r="C6174" s="13" t="n">
        <v>35</v>
      </c>
      <c r="D6174" s="98">
        <f>D2910</f>
        <v/>
      </c>
      <c r="E6174" s="98">
        <f>E2910</f>
        <v/>
      </c>
      <c r="F6174" s="98">
        <f>F2910</f>
        <v/>
      </c>
      <c r="H6174" s="13" t="n">
        <v>35</v>
      </c>
      <c r="I6174" s="13" t="n">
        <v>-4.819682430934336e-10</v>
      </c>
      <c r="J6174" s="13" t="n">
        <v>8.153868691351818e-10</v>
      </c>
      <c r="K6174" s="13" t="n">
        <v>2.384439312663744e-10</v>
      </c>
      <c r="N6174" s="13" t="n">
        <v>35</v>
      </c>
      <c r="O6174" s="18">
        <f>D6174-I6174</f>
        <v/>
      </c>
      <c r="P6174" s="18">
        <f>E6174-J6174</f>
        <v/>
      </c>
      <c r="Q6174" s="18">
        <f>F6174-K6174</f>
        <v/>
      </c>
    </row>
    <row r="6175">
      <c r="C6175" s="13" t="n">
        <v>36</v>
      </c>
      <c r="D6175" s="98">
        <f>D2911</f>
        <v/>
      </c>
      <c r="E6175" s="98">
        <f>E2911</f>
        <v/>
      </c>
      <c r="F6175" s="98">
        <f>F2911</f>
        <v/>
      </c>
      <c r="H6175" s="13" t="n">
        <v>36</v>
      </c>
      <c r="I6175" s="13" t="n">
        <v>0</v>
      </c>
      <c r="J6175" s="13" t="n">
        <v>0</v>
      </c>
      <c r="K6175" s="13" t="n">
        <v>-6.379323735927755e-10</v>
      </c>
      <c r="N6175" s="13" t="n">
        <v>36</v>
      </c>
      <c r="O6175" s="18">
        <f>D6175-I6175</f>
        <v/>
      </c>
      <c r="P6175" s="18">
        <f>E6175-J6175</f>
        <v/>
      </c>
      <c r="Q6175" s="18">
        <f>F6175-K6175</f>
        <v/>
      </c>
    </row>
    <row r="6176">
      <c r="C6176" s="13" t="n">
        <v>37</v>
      </c>
      <c r="D6176" s="98">
        <f>D2912</f>
        <v/>
      </c>
      <c r="E6176" s="98">
        <f>E2912</f>
        <v/>
      </c>
      <c r="F6176" s="98">
        <f>F2912</f>
        <v/>
      </c>
      <c r="H6176" s="13" t="n">
        <v>37</v>
      </c>
      <c r="I6176" s="13" t="n">
        <v>-5.705302896785724e-10</v>
      </c>
      <c r="J6176" s="13" t="n">
        <v>-2.504414453596837e-10</v>
      </c>
      <c r="K6176" s="13" t="n">
        <v>5.703846284177416e-10</v>
      </c>
      <c r="N6176" s="13" t="n">
        <v>37</v>
      </c>
      <c r="O6176" s="18">
        <f>D6176-I6176</f>
        <v/>
      </c>
      <c r="P6176" s="18">
        <f>E6176-J6176</f>
        <v/>
      </c>
      <c r="Q6176" s="18">
        <f>F6176-K6176</f>
        <v/>
      </c>
    </row>
    <row r="6177">
      <c r="C6177" s="13" t="n">
        <v>38</v>
      </c>
      <c r="D6177" s="98">
        <f>D2913</f>
        <v/>
      </c>
      <c r="E6177" s="98">
        <f>E2913</f>
        <v/>
      </c>
      <c r="F6177" s="98">
        <f>F2913</f>
        <v/>
      </c>
      <c r="H6177" s="13" t="n">
        <v>38</v>
      </c>
      <c r="I6177" s="13" t="n">
        <v>-3.068123533012113e-11</v>
      </c>
      <c r="J6177" s="13" t="n">
        <v>0</v>
      </c>
      <c r="K6177" s="13" t="n">
        <v>3.552713678800501e-15</v>
      </c>
      <c r="N6177" s="13" t="n">
        <v>38</v>
      </c>
      <c r="O6177" s="18">
        <f>D6177-I6177</f>
        <v/>
      </c>
      <c r="P6177" s="18">
        <f>E6177-J6177</f>
        <v/>
      </c>
      <c r="Q6177" s="18">
        <f>F6177-K6177</f>
        <v/>
      </c>
    </row>
    <row r="6178">
      <c r="C6178" s="13" t="n">
        <v>39</v>
      </c>
      <c r="D6178" s="98">
        <f>D2914</f>
        <v/>
      </c>
      <c r="E6178" s="98">
        <f>E2914</f>
        <v/>
      </c>
      <c r="F6178" s="98">
        <f>F2914</f>
        <v/>
      </c>
      <c r="H6178" s="13" t="n">
        <v>39</v>
      </c>
      <c r="I6178" s="13" t="n">
        <v>7.480380759261607e-10</v>
      </c>
      <c r="J6178" s="13" t="n">
        <v>3.552713678800501e-15</v>
      </c>
      <c r="K6178" s="13" t="n">
        <v>3.053770569749759e-10</v>
      </c>
      <c r="N6178" s="13" t="n">
        <v>39</v>
      </c>
      <c r="O6178" s="18">
        <f>D6178-I6178</f>
        <v/>
      </c>
      <c r="P6178" s="18">
        <f>E6178-J6178</f>
        <v/>
      </c>
      <c r="Q6178" s="18">
        <f>F6178-K6178</f>
        <v/>
      </c>
    </row>
    <row r="6179">
      <c r="C6179" s="13" t="n">
        <v>40</v>
      </c>
      <c r="D6179" s="98">
        <f>D2915</f>
        <v/>
      </c>
      <c r="E6179" s="98">
        <f>E2915</f>
        <v/>
      </c>
      <c r="F6179" s="98">
        <f>F2915</f>
        <v/>
      </c>
      <c r="H6179" s="13" t="n">
        <v>40</v>
      </c>
      <c r="I6179" s="13" t="n">
        <v>8.500578019265959e-11</v>
      </c>
      <c r="J6179" s="13" t="n">
        <v>-2.681517230485042e-10</v>
      </c>
      <c r="K6179" s="13" t="n">
        <v>4.815134957425471e-10</v>
      </c>
      <c r="N6179" s="13" t="n">
        <v>40</v>
      </c>
      <c r="O6179" s="18">
        <f>D6179-I6179</f>
        <v/>
      </c>
      <c r="P6179" s="18">
        <f>E6179-J6179</f>
        <v/>
      </c>
      <c r="Q6179" s="18">
        <f>F6179-K6179</f>
        <v/>
      </c>
    </row>
    <row r="6180">
      <c r="C6180" s="13" t="n">
        <v>41</v>
      </c>
      <c r="D6180" s="98">
        <f>D2916</f>
        <v/>
      </c>
      <c r="E6180" s="98">
        <f>E2916</f>
        <v/>
      </c>
      <c r="F6180" s="98">
        <f>F2916</f>
        <v/>
      </c>
      <c r="H6180" s="13" t="n">
        <v>41</v>
      </c>
      <c r="I6180" s="13" t="n">
        <v>5.152571702637943e-10</v>
      </c>
      <c r="J6180" s="13" t="n">
        <v>9.578116078046151e-12</v>
      </c>
      <c r="K6180" s="13" t="n">
        <v>8.079226176960219e-11</v>
      </c>
      <c r="N6180" s="13" t="n">
        <v>41</v>
      </c>
      <c r="O6180" s="18">
        <f>D6180-I6180</f>
        <v/>
      </c>
      <c r="P6180" s="18">
        <f>E6180-J6180</f>
        <v/>
      </c>
      <c r="Q6180" s="18">
        <f>F6180-K6180</f>
        <v/>
      </c>
    </row>
    <row r="6181">
      <c r="C6181" s="13" t="n">
        <v>42</v>
      </c>
      <c r="D6181" s="98">
        <f>D2917</f>
        <v/>
      </c>
      <c r="E6181" s="98">
        <f>E2917</f>
        <v/>
      </c>
      <c r="F6181" s="98">
        <f>F2917</f>
        <v/>
      </c>
      <c r="H6181" s="13" t="n">
        <v>42</v>
      </c>
      <c r="I6181" s="13" t="n">
        <v>8.080789370978891e-10</v>
      </c>
      <c r="J6181" s="13" t="n">
        <v>6.089884152515879e-10</v>
      </c>
      <c r="K6181" s="13" t="n">
        <v>-1.049293985033728e-10</v>
      </c>
      <c r="N6181" s="13" t="n">
        <v>42</v>
      </c>
      <c r="O6181" s="18">
        <f>D6181-I6181</f>
        <v/>
      </c>
      <c r="P6181" s="18">
        <f>E6181-J6181</f>
        <v/>
      </c>
      <c r="Q6181" s="18">
        <f>F6181-K6181</f>
        <v/>
      </c>
    </row>
    <row r="6182">
      <c r="C6182" s="13" t="n">
        <v>43</v>
      </c>
      <c r="D6182" s="98">
        <f>D2918</f>
        <v/>
      </c>
      <c r="E6182" s="98">
        <f>E2918</f>
        <v/>
      </c>
      <c r="F6182" s="98">
        <f>F2918</f>
        <v/>
      </c>
      <c r="H6182" s="13" t="n">
        <v>43</v>
      </c>
      <c r="I6182" s="13" t="n">
        <v>0</v>
      </c>
      <c r="J6182" s="13" t="n">
        <v>-1.952145112227299e-10</v>
      </c>
      <c r="K6182" s="13" t="n">
        <v>-3.340474563628959e-10</v>
      </c>
      <c r="N6182" s="13" t="n">
        <v>43</v>
      </c>
      <c r="O6182" s="18">
        <f>D6182-I6182</f>
        <v/>
      </c>
      <c r="P6182" s="18">
        <f>E6182-J6182</f>
        <v/>
      </c>
      <c r="Q6182" s="18">
        <f>F6182-K6182</f>
        <v/>
      </c>
    </row>
    <row r="6183">
      <c r="C6183" s="13" t="n">
        <v>44</v>
      </c>
      <c r="D6183" s="98">
        <f>D2919</f>
        <v/>
      </c>
      <c r="E6183" s="98">
        <f>E2919</f>
        <v/>
      </c>
      <c r="F6183" s="98">
        <f>F2919</f>
        <v/>
      </c>
      <c r="H6183" s="13" t="n">
        <v>44</v>
      </c>
      <c r="I6183" s="13" t="n">
        <v>0</v>
      </c>
      <c r="J6183" s="13" t="n">
        <v>-8.642047077955795e-10</v>
      </c>
      <c r="K6183" s="13" t="n">
        <v>3.157154537802853e-10</v>
      </c>
      <c r="N6183" s="13" t="n">
        <v>44</v>
      </c>
      <c r="O6183" s="18">
        <f>D6183-I6183</f>
        <v/>
      </c>
      <c r="P6183" s="18">
        <f>E6183-J6183</f>
        <v/>
      </c>
      <c r="Q6183" s="18">
        <f>F6183-K6183</f>
        <v/>
      </c>
    </row>
    <row r="6184">
      <c r="C6184" s="13" t="n">
        <v>45</v>
      </c>
      <c r="D6184" s="98">
        <f>D2920</f>
        <v/>
      </c>
      <c r="E6184" s="98">
        <f>E2920</f>
        <v/>
      </c>
      <c r="F6184" s="98">
        <f>F2920</f>
        <v/>
      </c>
      <c r="H6184" s="13" t="n">
        <v>45</v>
      </c>
      <c r="I6184" s="13" t="n">
        <v>6.415064035536489e-10</v>
      </c>
      <c r="J6184" s="13" t="n">
        <v>-9.03817465314205e-10</v>
      </c>
      <c r="K6184" s="13" t="n">
        <v>-3.552713678800501e-15</v>
      </c>
      <c r="N6184" s="13" t="n">
        <v>45</v>
      </c>
      <c r="O6184" s="18">
        <f>D6184-I6184</f>
        <v/>
      </c>
      <c r="P6184" s="18">
        <f>E6184-J6184</f>
        <v/>
      </c>
      <c r="Q6184" s="18">
        <f>F6184-K6184</f>
        <v/>
      </c>
    </row>
    <row r="6185">
      <c r="C6185" s="13" t="n">
        <v>46</v>
      </c>
      <c r="D6185" s="98">
        <f>D2921</f>
        <v/>
      </c>
      <c r="E6185" s="98">
        <f>E2921</f>
        <v/>
      </c>
      <c r="F6185" s="98">
        <f>F2921</f>
        <v/>
      </c>
      <c r="H6185" s="13" t="n">
        <v>46</v>
      </c>
      <c r="I6185" s="13" t="n">
        <v>-5.00872232578331e-10</v>
      </c>
      <c r="J6185" s="13" t="n">
        <v>0</v>
      </c>
      <c r="K6185" s="13" t="n">
        <v>0</v>
      </c>
      <c r="N6185" s="13" t="n">
        <v>46</v>
      </c>
      <c r="O6185" s="18">
        <f>D6185-I6185</f>
        <v/>
      </c>
      <c r="P6185" s="18">
        <f>E6185-J6185</f>
        <v/>
      </c>
      <c r="Q6185" s="18">
        <f>F6185-K6185</f>
        <v/>
      </c>
    </row>
    <row r="6186">
      <c r="C6186" s="13" t="n">
        <v>47</v>
      </c>
      <c r="D6186" s="98">
        <f>D2922</f>
        <v/>
      </c>
      <c r="E6186" s="98">
        <f>E2922</f>
        <v/>
      </c>
      <c r="F6186" s="98">
        <f>F2922</f>
        <v/>
      </c>
      <c r="H6186" s="13" t="n">
        <v>47</v>
      </c>
      <c r="I6186" s="13" t="n">
        <v>3.372093715370283e-10</v>
      </c>
      <c r="J6186" s="13" t="n">
        <v>2.727773562583025e-10</v>
      </c>
      <c r="K6186" s="13" t="n">
        <v>-3.100382173215621e-10</v>
      </c>
      <c r="N6186" s="13" t="n">
        <v>47</v>
      </c>
      <c r="O6186" s="18">
        <f>D6186-I6186</f>
        <v/>
      </c>
      <c r="P6186" s="18">
        <f>E6186-J6186</f>
        <v/>
      </c>
      <c r="Q6186" s="18">
        <f>F6186-K6186</f>
        <v/>
      </c>
    </row>
    <row r="6187">
      <c r="C6187" s="13" t="n">
        <v>48</v>
      </c>
      <c r="D6187" s="98">
        <f>D2923</f>
        <v/>
      </c>
      <c r="E6187" s="98">
        <f>E2923</f>
        <v/>
      </c>
      <c r="F6187" s="98">
        <f>F2923</f>
        <v/>
      </c>
      <c r="H6187" s="13" t="n">
        <v>48</v>
      </c>
      <c r="I6187" s="13" t="n">
        <v>8.386464855902886e-10</v>
      </c>
      <c r="J6187" s="13" t="n">
        <v>5.877467401660397e-10</v>
      </c>
      <c r="K6187" s="13" t="n">
        <v>5.922693446791527e-10</v>
      </c>
      <c r="N6187" s="13" t="n">
        <v>48</v>
      </c>
      <c r="O6187" s="18">
        <f>D6187-I6187</f>
        <v/>
      </c>
      <c r="P6187" s="18">
        <f>E6187-J6187</f>
        <v/>
      </c>
      <c r="Q6187" s="18">
        <f>F6187-K6187</f>
        <v/>
      </c>
    </row>
    <row r="6188">
      <c r="C6188" s="13" t="n">
        <v>49</v>
      </c>
      <c r="D6188" s="98">
        <f>D2924</f>
        <v/>
      </c>
      <c r="E6188" s="98">
        <f>E2924</f>
        <v/>
      </c>
      <c r="F6188" s="98">
        <f>F2924</f>
        <v/>
      </c>
      <c r="H6188" s="13" t="n">
        <v>49</v>
      </c>
      <c r="I6188" s="13" t="n">
        <v>1.052775644438952e-10</v>
      </c>
      <c r="J6188" s="13" t="n">
        <v>-7.013376546183281e-10</v>
      </c>
      <c r="K6188" s="13" t="n">
        <v>0</v>
      </c>
      <c r="N6188" s="13" t="n">
        <v>49</v>
      </c>
      <c r="O6188" s="18">
        <f>D6188-I6188</f>
        <v/>
      </c>
      <c r="P6188" s="18">
        <f>E6188-J6188</f>
        <v/>
      </c>
      <c r="Q6188" s="18">
        <f>F6188-K6188</f>
        <v/>
      </c>
    </row>
    <row r="6189">
      <c r="C6189" s="13" t="n">
        <v>50</v>
      </c>
      <c r="D6189" s="98">
        <f>D2925</f>
        <v/>
      </c>
      <c r="E6189" s="98">
        <f>E2925</f>
        <v/>
      </c>
      <c r="F6189" s="98">
        <f>F2925</f>
        <v/>
      </c>
      <c r="H6189" s="13" t="n">
        <v>50</v>
      </c>
      <c r="I6189" s="13" t="n">
        <v>-9.116760679717117e-10</v>
      </c>
      <c r="J6189" s="13" t="n">
        <v>-3.92599730503207e-10</v>
      </c>
      <c r="K6189" s="13" t="n">
        <v>-6.866009982786636e-10</v>
      </c>
      <c r="N6189" s="13" t="n">
        <v>50</v>
      </c>
      <c r="O6189" s="18">
        <f>D6189-I6189</f>
        <v/>
      </c>
      <c r="P6189" s="18">
        <f>E6189-J6189</f>
        <v/>
      </c>
      <c r="Q6189" s="18">
        <f>F6189-K6189</f>
        <v/>
      </c>
    </row>
    <row r="6190">
      <c r="C6190" s="13" t="n">
        <v>51</v>
      </c>
      <c r="D6190" s="98">
        <f>D2926</f>
        <v/>
      </c>
      <c r="E6190" s="98">
        <f>E2926</f>
        <v/>
      </c>
      <c r="F6190" s="98">
        <f>F2926</f>
        <v/>
      </c>
      <c r="H6190" s="13" t="n">
        <v>51</v>
      </c>
      <c r="I6190" s="13" t="n">
        <v>-3.973212869823328e-10</v>
      </c>
      <c r="J6190" s="13" t="n">
        <v>0</v>
      </c>
      <c r="K6190" s="13" t="n">
        <v>-1.203019905915426e-10</v>
      </c>
      <c r="N6190" s="13" t="n">
        <v>51</v>
      </c>
      <c r="O6190" s="18">
        <f>D6190-I6190</f>
        <v/>
      </c>
      <c r="P6190" s="18">
        <f>E6190-J6190</f>
        <v/>
      </c>
      <c r="Q6190" s="18">
        <f>F6190-K6190</f>
        <v/>
      </c>
    </row>
    <row r="6191">
      <c r="C6191" s="13" t="n">
        <v>52</v>
      </c>
      <c r="D6191" s="98">
        <f>D2927</f>
        <v/>
      </c>
      <c r="E6191" s="98">
        <f>E2927</f>
        <v/>
      </c>
      <c r="F6191" s="98">
        <f>F2927</f>
        <v/>
      </c>
      <c r="H6191" s="13" t="n">
        <v>52</v>
      </c>
      <c r="I6191" s="13" t="n">
        <v>-6.631495352849015e-10</v>
      </c>
      <c r="J6191" s="13" t="n">
        <v>-1.58919988280104e-10</v>
      </c>
      <c r="K6191" s="13" t="n">
        <v>-5.309850337198441e-10</v>
      </c>
      <c r="N6191" s="13" t="n">
        <v>52</v>
      </c>
      <c r="O6191" s="18">
        <f>D6191-I6191</f>
        <v/>
      </c>
      <c r="P6191" s="18">
        <f>E6191-J6191</f>
        <v/>
      </c>
      <c r="Q6191" s="18">
        <f>F6191-K6191</f>
        <v/>
      </c>
    </row>
    <row r="6192">
      <c r="C6192" s="13" t="n">
        <v>53</v>
      </c>
      <c r="D6192" s="98">
        <f>D2928</f>
        <v/>
      </c>
      <c r="E6192" s="98">
        <f>E2928</f>
        <v/>
      </c>
      <c r="F6192" s="98">
        <f>F2928</f>
        <v/>
      </c>
      <c r="H6192" s="13" t="n">
        <v>53</v>
      </c>
      <c r="I6192" s="13" t="n">
        <v>1.507594049598993e-10</v>
      </c>
      <c r="J6192" s="13" t="n">
        <v>-3.014086757957557e-10</v>
      </c>
      <c r="K6192" s="13" t="n">
        <v>0</v>
      </c>
      <c r="N6192" s="13" t="n">
        <v>53</v>
      </c>
      <c r="O6192" s="18">
        <f>D6192-I6192</f>
        <v/>
      </c>
      <c r="P6192" s="18">
        <f>E6192-J6192</f>
        <v/>
      </c>
      <c r="Q6192" s="18">
        <f>F6192-K6192</f>
        <v/>
      </c>
    </row>
    <row r="6193">
      <c r="C6193" s="13" t="n">
        <v>54</v>
      </c>
      <c r="D6193" s="98">
        <f>D2929</f>
        <v/>
      </c>
      <c r="E6193" s="98">
        <f>E2929</f>
        <v/>
      </c>
      <c r="F6193" s="98">
        <f>F2929</f>
        <v/>
      </c>
      <c r="H6193" s="13" t="n">
        <v>54</v>
      </c>
      <c r="I6193" s="13" t="n">
        <v>8.514362548339705e-10</v>
      </c>
      <c r="J6193" s="13" t="n">
        <v>8.53617621032754e-10</v>
      </c>
      <c r="K6193" s="13" t="n">
        <v>4.827889199532365e-10</v>
      </c>
      <c r="N6193" s="13" t="n">
        <v>54</v>
      </c>
      <c r="O6193" s="18">
        <f>D6193-I6193</f>
        <v/>
      </c>
      <c r="P6193" s="18">
        <f>E6193-J6193</f>
        <v/>
      </c>
      <c r="Q6193" s="18">
        <f>F6193-K6193</f>
        <v/>
      </c>
    </row>
    <row r="6194">
      <c r="C6194" s="13" t="n">
        <v>55</v>
      </c>
      <c r="D6194" s="98">
        <f>D2930</f>
        <v/>
      </c>
      <c r="E6194" s="98">
        <f>E2930</f>
        <v/>
      </c>
      <c r="F6194" s="98">
        <f>F2930</f>
        <v/>
      </c>
      <c r="H6194" s="13" t="n">
        <v>55</v>
      </c>
      <c r="I6194" s="13" t="n">
        <v>3.66277674856974e-10</v>
      </c>
      <c r="J6194" s="13" t="n">
        <v>0</v>
      </c>
      <c r="K6194" s="13" t="n">
        <v>3.680611371237319e-12</v>
      </c>
      <c r="N6194" s="13" t="n">
        <v>55</v>
      </c>
      <c r="O6194" s="18">
        <f>D6194-I6194</f>
        <v/>
      </c>
      <c r="P6194" s="18">
        <f>E6194-J6194</f>
        <v/>
      </c>
      <c r="Q6194" s="18">
        <f>F6194-K6194</f>
        <v/>
      </c>
    </row>
    <row r="6195">
      <c r="C6195" s="13" t="n">
        <v>56</v>
      </c>
      <c r="D6195" s="98">
        <f>D2931</f>
        <v/>
      </c>
      <c r="E6195" s="98">
        <f>E2931</f>
        <v/>
      </c>
      <c r="F6195" s="98">
        <f>F2931</f>
        <v/>
      </c>
      <c r="H6195" s="13" t="n">
        <v>56</v>
      </c>
      <c r="I6195" s="13" t="n">
        <v>3.552713678800501e-15</v>
      </c>
      <c r="J6195" s="13" t="n">
        <v>6.23000318000777e-10</v>
      </c>
      <c r="K6195" s="13" t="n">
        <v>0</v>
      </c>
      <c r="N6195" s="13" t="n">
        <v>56</v>
      </c>
      <c r="O6195" s="18">
        <f>D6195-I6195</f>
        <v/>
      </c>
      <c r="P6195" s="18">
        <f>E6195-J6195</f>
        <v/>
      </c>
      <c r="Q6195" s="18">
        <f>F6195-K6195</f>
        <v/>
      </c>
    </row>
    <row r="6196">
      <c r="C6196" s="13" t="n">
        <v>57</v>
      </c>
      <c r="D6196" s="98">
        <f>D2932</f>
        <v/>
      </c>
      <c r="E6196" s="98">
        <f>E2932</f>
        <v/>
      </c>
      <c r="F6196" s="98">
        <f>F2932</f>
        <v/>
      </c>
      <c r="H6196" s="13" t="n">
        <v>57</v>
      </c>
      <c r="I6196" s="13" t="n">
        <v>-4.68141081455542e-11</v>
      </c>
      <c r="J6196" s="13" t="n">
        <v>0</v>
      </c>
      <c r="K6196" s="13" t="n">
        <v>0</v>
      </c>
      <c r="N6196" s="13" t="n">
        <v>57</v>
      </c>
      <c r="O6196" s="18">
        <f>D6196-I6196</f>
        <v/>
      </c>
      <c r="P6196" s="18">
        <f>E6196-J6196</f>
        <v/>
      </c>
      <c r="Q6196" s="18">
        <f>F6196-K6196</f>
        <v/>
      </c>
    </row>
    <row r="6197">
      <c r="C6197" s="13" t="n">
        <v>58</v>
      </c>
      <c r="D6197" s="98">
        <f>D2933</f>
        <v/>
      </c>
      <c r="E6197" s="98">
        <f>E2933</f>
        <v/>
      </c>
      <c r="F6197" s="98">
        <f>F2933</f>
        <v/>
      </c>
      <c r="H6197" s="13" t="n">
        <v>58</v>
      </c>
      <c r="I6197" s="13" t="n">
        <v>4.257074692759488e-10</v>
      </c>
      <c r="J6197" s="13" t="n">
        <v>0</v>
      </c>
      <c r="K6197" s="13" t="n">
        <v>9.143121815213817e-10</v>
      </c>
      <c r="N6197" s="13" t="n">
        <v>58</v>
      </c>
      <c r="O6197" s="18">
        <f>D6197-I6197</f>
        <v/>
      </c>
      <c r="P6197" s="18">
        <f>E6197-J6197</f>
        <v/>
      </c>
      <c r="Q6197" s="18">
        <f>F6197-K6197</f>
        <v/>
      </c>
    </row>
    <row r="6198">
      <c r="C6198" s="13" t="n">
        <v>59</v>
      </c>
      <c r="D6198" s="98">
        <f>D2934</f>
        <v/>
      </c>
      <c r="E6198" s="98">
        <f>E2934</f>
        <v/>
      </c>
      <c r="F6198" s="98">
        <f>F2934</f>
        <v/>
      </c>
      <c r="H6198" s="13" t="n">
        <v>59</v>
      </c>
      <c r="I6198" s="13" t="n">
        <v>0</v>
      </c>
      <c r="J6198" s="13" t="n">
        <v>8.292850850466493e-10</v>
      </c>
      <c r="K6198" s="13" t="n">
        <v>0</v>
      </c>
      <c r="N6198" s="13" t="n">
        <v>59</v>
      </c>
      <c r="O6198" s="18">
        <f>D6198-I6198</f>
        <v/>
      </c>
      <c r="P6198" s="18">
        <f>E6198-J6198</f>
        <v/>
      </c>
      <c r="Q6198" s="18">
        <f>F6198-K6198</f>
        <v/>
      </c>
    </row>
    <row r="6199">
      <c r="C6199" s="13" t="n">
        <v>60</v>
      </c>
      <c r="D6199" s="98">
        <f>D2935</f>
        <v/>
      </c>
      <c r="E6199" s="98">
        <f>E2935</f>
        <v/>
      </c>
      <c r="F6199" s="98">
        <f>F2935</f>
        <v/>
      </c>
      <c r="H6199" s="13" t="n">
        <v>60</v>
      </c>
      <c r="I6199" s="13" t="n">
        <v>-3.552713678800501e-15</v>
      </c>
      <c r="J6199" s="13" t="n">
        <v>4.251745622241287e-10</v>
      </c>
      <c r="K6199" s="13" t="n">
        <v>3.552713678800501e-15</v>
      </c>
      <c r="N6199" s="13" t="n">
        <v>60</v>
      </c>
      <c r="O6199" s="18">
        <f>D6199-I6199</f>
        <v/>
      </c>
      <c r="P6199" s="18">
        <f>E6199-J6199</f>
        <v/>
      </c>
      <c r="Q6199" s="18">
        <f>F6199-K6199</f>
        <v/>
      </c>
    </row>
    <row r="6200">
      <c r="C6200" s="13" t="n">
        <v>61</v>
      </c>
      <c r="D6200" s="98">
        <f>D2936</f>
        <v/>
      </c>
      <c r="E6200" s="98">
        <f>E2936</f>
        <v/>
      </c>
      <c r="F6200" s="98">
        <f>F2936</f>
        <v/>
      </c>
      <c r="H6200" s="13" t="n">
        <v>61</v>
      </c>
      <c r="I6200" s="13" t="n">
        <v>9.205081141772098e-11</v>
      </c>
      <c r="J6200" s="13" t="n">
        <v>4.244924411977991e-10</v>
      </c>
      <c r="K6200" s="13" t="n">
        <v>1.794546733435709e-10</v>
      </c>
      <c r="N6200" s="13" t="n">
        <v>61</v>
      </c>
      <c r="O6200" s="18">
        <f>D6200-I6200</f>
        <v/>
      </c>
      <c r="P6200" s="18">
        <f>E6200-J6200</f>
        <v/>
      </c>
      <c r="Q6200" s="18">
        <f>F6200-K6200</f>
        <v/>
      </c>
    </row>
    <row r="6201">
      <c r="C6201" s="13" t="n">
        <v>62</v>
      </c>
      <c r="D6201" s="98">
        <f>D2937</f>
        <v/>
      </c>
      <c r="E6201" s="98">
        <f>E2937</f>
        <v/>
      </c>
      <c r="F6201" s="98">
        <f>F2937</f>
        <v/>
      </c>
      <c r="H6201" s="13" t="n">
        <v>62</v>
      </c>
      <c r="I6201" s="13" t="n">
        <v>0</v>
      </c>
      <c r="J6201" s="13" t="n">
        <v>7.079563602019334e-10</v>
      </c>
      <c r="K6201" s="13" t="n">
        <v>3.552713678800501e-15</v>
      </c>
      <c r="N6201" s="13" t="n">
        <v>62</v>
      </c>
      <c r="O6201" s="18">
        <f>D6201-I6201</f>
        <v/>
      </c>
      <c r="P6201" s="18">
        <f>E6201-J6201</f>
        <v/>
      </c>
      <c r="Q6201" s="18">
        <f>F6201-K6201</f>
        <v/>
      </c>
    </row>
    <row r="6202">
      <c r="C6202" s="13" t="n">
        <v>63</v>
      </c>
      <c r="D6202" s="98">
        <f>D2938</f>
        <v/>
      </c>
      <c r="E6202" s="98">
        <f>E2938</f>
        <v/>
      </c>
      <c r="F6202" s="98">
        <f>F2938</f>
        <v/>
      </c>
      <c r="H6202" s="13" t="n">
        <v>63</v>
      </c>
      <c r="I6202" s="13" t="n">
        <v>8.466045642308018e-10</v>
      </c>
      <c r="J6202" s="13" t="n">
        <v>3.552713678800501e-15</v>
      </c>
      <c r="K6202" s="13" t="n">
        <v>6.728484436280269e-11</v>
      </c>
      <c r="N6202" s="13" t="n">
        <v>63</v>
      </c>
      <c r="O6202" s="18">
        <f>D6202-I6202</f>
        <v/>
      </c>
      <c r="P6202" s="18">
        <f>E6202-J6202</f>
        <v/>
      </c>
      <c r="Q6202" s="18">
        <f>F6202-K6202</f>
        <v/>
      </c>
    </row>
    <row r="6203">
      <c r="C6203" s="13" t="n">
        <v>64</v>
      </c>
      <c r="D6203" s="98">
        <f>D2939</f>
        <v/>
      </c>
      <c r="E6203" s="98">
        <f>E2939</f>
        <v/>
      </c>
      <c r="F6203" s="98">
        <f>F2939</f>
        <v/>
      </c>
      <c r="H6203" s="13" t="n">
        <v>64</v>
      </c>
      <c r="I6203" s="13" t="n">
        <v>6.025651089203166e-10</v>
      </c>
      <c r="J6203" s="13" t="n">
        <v>5.338129938081693e-10</v>
      </c>
      <c r="K6203" s="13" t="n">
        <v>2.846078928087081e-11</v>
      </c>
      <c r="N6203" s="13" t="n">
        <v>64</v>
      </c>
      <c r="O6203" s="18">
        <f>D6203-I6203</f>
        <v/>
      </c>
      <c r="P6203" s="18">
        <f>E6203-J6203</f>
        <v/>
      </c>
      <c r="Q6203" s="18">
        <f>F6203-K6203</f>
        <v/>
      </c>
    </row>
    <row r="6204">
      <c r="C6204" s="13" t="n">
        <v>65</v>
      </c>
      <c r="D6204" s="98">
        <f>D2940</f>
        <v/>
      </c>
      <c r="E6204" s="98">
        <f>E2940</f>
        <v/>
      </c>
      <c r="F6204" s="98">
        <f>F2940</f>
        <v/>
      </c>
      <c r="H6204" s="13" t="n">
        <v>65</v>
      </c>
      <c r="I6204" s="13" t="n">
        <v>6.354525794449728e-10</v>
      </c>
      <c r="J6204" s="13" t="n">
        <v>0</v>
      </c>
      <c r="K6204" s="13" t="n">
        <v>6.366107641042618e-10</v>
      </c>
      <c r="N6204" s="13" t="n">
        <v>65</v>
      </c>
      <c r="O6204" s="18">
        <f>D6204-I6204</f>
        <v/>
      </c>
      <c r="P6204" s="18">
        <f>E6204-J6204</f>
        <v/>
      </c>
      <c r="Q6204" s="18">
        <f>F6204-K6204</f>
        <v/>
      </c>
    </row>
    <row r="6205">
      <c r="C6205" s="13" t="n">
        <v>66</v>
      </c>
      <c r="D6205" s="98">
        <f>D2941</f>
        <v/>
      </c>
      <c r="E6205" s="98">
        <f>E2941</f>
        <v/>
      </c>
      <c r="F6205" s="98">
        <f>F2941</f>
        <v/>
      </c>
      <c r="H6205" s="13" t="n">
        <v>66</v>
      </c>
      <c r="I6205" s="13" t="n">
        <v>0</v>
      </c>
      <c r="J6205" s="13" t="n">
        <v>2.76720868441771e-11</v>
      </c>
      <c r="K6205" s="13" t="n">
        <v>-5.416822546067124e-11</v>
      </c>
      <c r="N6205" s="13" t="n">
        <v>66</v>
      </c>
      <c r="O6205" s="18">
        <f>D6205-I6205</f>
        <v/>
      </c>
      <c r="P6205" s="18">
        <f>E6205-J6205</f>
        <v/>
      </c>
      <c r="Q6205" s="18">
        <f>F6205-K6205</f>
        <v/>
      </c>
    </row>
    <row r="6206">
      <c r="C6206" s="13" t="n">
        <v>67</v>
      </c>
      <c r="D6206" s="98">
        <f>D2942</f>
        <v/>
      </c>
      <c r="E6206" s="98">
        <f>E2942</f>
        <v/>
      </c>
      <c r="F6206" s="98">
        <f>F2942</f>
        <v/>
      </c>
      <c r="H6206" s="13" t="n">
        <v>67</v>
      </c>
      <c r="I6206" s="13" t="n">
        <v>0</v>
      </c>
      <c r="J6206" s="13" t="n">
        <v>1.224194079441077e-10</v>
      </c>
      <c r="K6206" s="13" t="n">
        <v>0</v>
      </c>
      <c r="N6206" s="13" t="n">
        <v>67</v>
      </c>
      <c r="O6206" s="18">
        <f>D6206-I6206</f>
        <v/>
      </c>
      <c r="P6206" s="18">
        <f>E6206-J6206</f>
        <v/>
      </c>
      <c r="Q6206" s="18">
        <f>F6206-K6206</f>
        <v/>
      </c>
    </row>
    <row r="6207">
      <c r="C6207" s="13" t="n">
        <v>68</v>
      </c>
      <c r="D6207" s="98">
        <f>D2943</f>
        <v/>
      </c>
      <c r="E6207" s="98">
        <f>E2943</f>
        <v/>
      </c>
      <c r="F6207" s="98">
        <f>F2943</f>
        <v/>
      </c>
      <c r="H6207" s="13" t="n">
        <v>68</v>
      </c>
      <c r="I6207" s="13" t="n">
        <v>0.4539290884276852</v>
      </c>
      <c r="J6207" s="13" t="n">
        <v>4.712070733603468e-10</v>
      </c>
      <c r="K6207" s="13" t="n">
        <v>3.557083516625426e-10</v>
      </c>
      <c r="N6207" s="13" t="n">
        <v>68</v>
      </c>
      <c r="O6207" s="18">
        <f>D6207-I6207</f>
        <v/>
      </c>
      <c r="P6207" s="18">
        <f>E6207-J6207</f>
        <v/>
      </c>
      <c r="Q6207" s="18">
        <f>F6207-K6207</f>
        <v/>
      </c>
    </row>
    <row r="6208">
      <c r="C6208" s="13" t="n">
        <v>69</v>
      </c>
      <c r="D6208" s="98">
        <f>D2944</f>
        <v/>
      </c>
      <c r="E6208" s="98">
        <f>E2944</f>
        <v/>
      </c>
      <c r="F6208" s="98">
        <f>F2944</f>
        <v/>
      </c>
      <c r="H6208" s="13" t="n">
        <v>69</v>
      </c>
      <c r="I6208" s="13" t="n">
        <v>8.171952003976912e-10</v>
      </c>
      <c r="J6208" s="13" t="n">
        <v>3.552713678800501e-15</v>
      </c>
      <c r="K6208" s="13" t="n">
        <v>5.520739421172038e-10</v>
      </c>
      <c r="N6208" s="13" t="n">
        <v>69</v>
      </c>
      <c r="O6208" s="18">
        <f>D6208-I6208</f>
        <v/>
      </c>
      <c r="P6208" s="18">
        <f>E6208-J6208</f>
        <v/>
      </c>
      <c r="Q6208" s="18">
        <f>F6208-K6208</f>
        <v/>
      </c>
    </row>
    <row r="6209">
      <c r="C6209" s="13" t="n">
        <v>70</v>
      </c>
      <c r="D6209" s="98">
        <f>D2945</f>
        <v/>
      </c>
      <c r="E6209" s="98">
        <f>E2945</f>
        <v/>
      </c>
      <c r="F6209" s="98">
        <f>F2945</f>
        <v/>
      </c>
      <c r="H6209" s="13" t="n">
        <v>70</v>
      </c>
      <c r="I6209" s="13" t="n">
        <v>0</v>
      </c>
      <c r="J6209" s="13" t="n">
        <v>3.661071446003916e-10</v>
      </c>
      <c r="K6209" s="13" t="n">
        <v>0</v>
      </c>
      <c r="N6209" s="13" t="n">
        <v>70</v>
      </c>
      <c r="O6209" s="18">
        <f>D6209-I6209</f>
        <v/>
      </c>
      <c r="P6209" s="18">
        <f>E6209-J6209</f>
        <v/>
      </c>
      <c r="Q6209" s="18">
        <f>F6209-K6209</f>
        <v/>
      </c>
    </row>
    <row r="6210">
      <c r="C6210" s="13" t="n">
        <v>71</v>
      </c>
      <c r="D6210" s="98">
        <f>D2946</f>
        <v/>
      </c>
      <c r="E6210" s="98">
        <f>E2946</f>
        <v/>
      </c>
      <c r="F6210" s="98">
        <f>F2946</f>
        <v/>
      </c>
      <c r="H6210" s="13" t="n">
        <v>71</v>
      </c>
      <c r="I6210" s="13" t="n">
        <v>0</v>
      </c>
      <c r="J6210" s="13" t="n">
        <v>0</v>
      </c>
      <c r="K6210" s="13" t="n">
        <v>0</v>
      </c>
      <c r="N6210" s="13" t="n">
        <v>71</v>
      </c>
      <c r="O6210" s="18">
        <f>D6210-I6210</f>
        <v/>
      </c>
      <c r="P6210" s="18">
        <f>E6210-J6210</f>
        <v/>
      </c>
      <c r="Q6210" s="18">
        <f>F6210-K6210</f>
        <v/>
      </c>
    </row>
    <row r="6211">
      <c r="C6211" s="13" t="n">
        <v>72</v>
      </c>
      <c r="D6211" s="98">
        <f>D2947</f>
        <v/>
      </c>
      <c r="E6211" s="98">
        <f>E2947</f>
        <v/>
      </c>
      <c r="F6211" s="98">
        <f>F2947</f>
        <v/>
      </c>
      <c r="H6211" s="13" t="n">
        <v>72</v>
      </c>
      <c r="I6211" s="13" t="n">
        <v>1.021440709791932e-10</v>
      </c>
      <c r="J6211" s="13" t="n">
        <v>0</v>
      </c>
      <c r="K6211" s="13" t="n">
        <v>7.099565380030981e-10</v>
      </c>
      <c r="N6211" s="13" t="n">
        <v>72</v>
      </c>
      <c r="O6211" s="18">
        <f>D6211-I6211</f>
        <v/>
      </c>
      <c r="P6211" s="18">
        <f>E6211-J6211</f>
        <v/>
      </c>
      <c r="Q6211" s="18">
        <f>F6211-K6211</f>
        <v/>
      </c>
    </row>
    <row r="6212">
      <c r="C6212" s="13" t="n">
        <v>73</v>
      </c>
      <c r="D6212" s="98">
        <f>D2948</f>
        <v/>
      </c>
      <c r="E6212" s="98">
        <f>E2948</f>
        <v/>
      </c>
      <c r="F6212" s="98">
        <f>F2948</f>
        <v/>
      </c>
      <c r="H6212" s="13" t="n">
        <v>73</v>
      </c>
      <c r="I6212" s="13" t="n">
        <v>5.644196221510356e-10</v>
      </c>
      <c r="J6212" s="13" t="n">
        <v>0</v>
      </c>
      <c r="K6212" s="13" t="n">
        <v>0</v>
      </c>
      <c r="N6212" s="13" t="n">
        <v>73</v>
      </c>
      <c r="O6212" s="18">
        <f>D6212-I6212</f>
        <v/>
      </c>
      <c r="P6212" s="18">
        <f>E6212-J6212</f>
        <v/>
      </c>
      <c r="Q6212" s="18">
        <f>F6212-K6212</f>
        <v/>
      </c>
    </row>
    <row r="6213">
      <c r="C6213" s="13" t="n">
        <v>74</v>
      </c>
      <c r="D6213" s="98">
        <f>D2949</f>
        <v/>
      </c>
      <c r="E6213" s="98">
        <f>E2949</f>
        <v/>
      </c>
      <c r="F6213" s="98">
        <f>F2949</f>
        <v/>
      </c>
      <c r="H6213" s="13" t="n">
        <v>74</v>
      </c>
      <c r="I6213" s="13" t="n">
        <v>0</v>
      </c>
      <c r="J6213" s="13" t="n">
        <v>0</v>
      </c>
      <c r="K6213" s="13" t="n">
        <v>0</v>
      </c>
      <c r="N6213" s="13" t="n">
        <v>74</v>
      </c>
      <c r="O6213" s="18">
        <f>D6213-I6213</f>
        <v/>
      </c>
      <c r="P6213" s="18">
        <f>E6213-J6213</f>
        <v/>
      </c>
      <c r="Q6213" s="18">
        <f>F6213-K6213</f>
        <v/>
      </c>
    </row>
    <row r="6214">
      <c r="C6214" s="13" t="n">
        <v>75</v>
      </c>
      <c r="D6214" s="98">
        <f>D2950</f>
        <v/>
      </c>
      <c r="E6214" s="98">
        <f>E2950</f>
        <v/>
      </c>
      <c r="F6214" s="98">
        <f>F2950</f>
        <v/>
      </c>
      <c r="H6214" s="13" t="n">
        <v>75</v>
      </c>
      <c r="I6214" s="13" t="n">
        <v>8.272138529719086e-10</v>
      </c>
      <c r="J6214" s="13" t="n">
        <v>3.552713678800501e-15</v>
      </c>
      <c r="K6214" s="13" t="n">
        <v>0</v>
      </c>
      <c r="N6214" s="13" t="n">
        <v>75</v>
      </c>
      <c r="O6214" s="18">
        <f>D6214-I6214</f>
        <v/>
      </c>
      <c r="P6214" s="18">
        <f>E6214-J6214</f>
        <v/>
      </c>
      <c r="Q6214" s="18">
        <f>F6214-K6214</f>
        <v/>
      </c>
    </row>
    <row r="6215">
      <c r="C6215" s="13" t="n">
        <v>76</v>
      </c>
      <c r="D6215" s="98">
        <f>D2951</f>
        <v/>
      </c>
      <c r="E6215" s="98">
        <f>E2951</f>
        <v/>
      </c>
      <c r="F6215" s="98">
        <f>F2951</f>
        <v/>
      </c>
      <c r="H6215" s="13" t="n">
        <v>76</v>
      </c>
      <c r="I6215" s="13" t="n">
        <v>-2.279776367686281e-11</v>
      </c>
      <c r="J6215" s="13" t="n">
        <v>0</v>
      </c>
      <c r="K6215" s="13" t="n">
        <v>0</v>
      </c>
      <c r="N6215" s="13" t="n">
        <v>76</v>
      </c>
      <c r="O6215" s="18">
        <f>D6215-I6215</f>
        <v/>
      </c>
      <c r="P6215" s="18">
        <f>E6215-J6215</f>
        <v/>
      </c>
      <c r="Q6215" s="18">
        <f>F6215-K6215</f>
        <v/>
      </c>
    </row>
    <row r="6216">
      <c r="C6216" s="13" t="n">
        <v>77</v>
      </c>
      <c r="D6216" s="98">
        <f>D2952</f>
        <v/>
      </c>
      <c r="E6216" s="98">
        <f>E2952</f>
        <v/>
      </c>
      <c r="F6216" s="98">
        <f>F2952</f>
        <v/>
      </c>
      <c r="H6216" s="13" t="n">
        <v>77</v>
      </c>
      <c r="I6216" s="13" t="n">
        <v>2.665458964656864e-10</v>
      </c>
      <c r="J6216" s="13" t="n">
        <v>9.146958745986922e-10</v>
      </c>
      <c r="K6216" s="13" t="n">
        <v>1.943334382303874e-11</v>
      </c>
      <c r="N6216" s="13" t="n">
        <v>77</v>
      </c>
      <c r="O6216" s="18">
        <f>D6216-I6216</f>
        <v/>
      </c>
      <c r="P6216" s="18">
        <f>E6216-J6216</f>
        <v/>
      </c>
      <c r="Q6216" s="18">
        <f>F6216-K6216</f>
        <v/>
      </c>
    </row>
    <row r="6217">
      <c r="C6217" s="13" t="n">
        <v>78</v>
      </c>
      <c r="D6217" s="98">
        <f>D2953</f>
        <v/>
      </c>
      <c r="E6217" s="98">
        <f>E2953</f>
        <v/>
      </c>
      <c r="F6217" s="98">
        <f>F2953</f>
        <v/>
      </c>
      <c r="H6217" s="13" t="n">
        <v>78</v>
      </c>
      <c r="I6217" s="13" t="n">
        <v>3.977866924742557e-10</v>
      </c>
      <c r="J6217" s="13" t="n">
        <v>0</v>
      </c>
      <c r="K6217" s="13" t="n">
        <v>8.477840651721635e-10</v>
      </c>
      <c r="N6217" s="13" t="n">
        <v>78</v>
      </c>
      <c r="O6217" s="18">
        <f>D6217-I6217</f>
        <v/>
      </c>
      <c r="P6217" s="18">
        <f>E6217-J6217</f>
        <v/>
      </c>
      <c r="Q6217" s="18">
        <f>F6217-K6217</f>
        <v/>
      </c>
    </row>
    <row r="6218">
      <c r="C6218" s="13" t="n">
        <v>79</v>
      </c>
      <c r="D6218" s="98">
        <f>D2954</f>
        <v/>
      </c>
      <c r="E6218" s="98">
        <f>E2954</f>
        <v/>
      </c>
      <c r="F6218" s="98">
        <f>F2954</f>
        <v/>
      </c>
      <c r="H6218" s="13" t="n">
        <v>79</v>
      </c>
      <c r="I6218" s="13" t="n">
        <v>0</v>
      </c>
      <c r="J6218" s="13" t="n">
        <v>0</v>
      </c>
      <c r="K6218" s="13" t="n">
        <v>7.688392145155376e-10</v>
      </c>
      <c r="N6218" s="13" t="n">
        <v>79</v>
      </c>
      <c r="O6218" s="18">
        <f>D6218-I6218</f>
        <v/>
      </c>
      <c r="P6218" s="18">
        <f>E6218-J6218</f>
        <v/>
      </c>
      <c r="Q6218" s="18">
        <f>F6218-K6218</f>
        <v/>
      </c>
    </row>
    <row r="6219">
      <c r="C6219" s="13" t="n">
        <v>80</v>
      </c>
      <c r="D6219" s="98">
        <f>D2955</f>
        <v/>
      </c>
      <c r="E6219" s="98">
        <f>E2955</f>
        <v/>
      </c>
      <c r="F6219" s="98">
        <f>F2955</f>
        <v/>
      </c>
      <c r="H6219" s="13" t="n">
        <v>80</v>
      </c>
      <c r="I6219" s="13" t="n">
        <v>0</v>
      </c>
      <c r="J6219" s="13" t="n">
        <v>9.242562271083443e-10</v>
      </c>
      <c r="K6219" s="13" t="n">
        <v>0</v>
      </c>
      <c r="N6219" s="13" t="n">
        <v>80</v>
      </c>
      <c r="O6219" s="18">
        <f>D6219-I6219</f>
        <v/>
      </c>
      <c r="P6219" s="18">
        <f>E6219-J6219</f>
        <v/>
      </c>
      <c r="Q6219" s="18">
        <f>F6219-K6219</f>
        <v/>
      </c>
    </row>
    <row r="6220">
      <c r="C6220" s="13" t="n">
        <v>81</v>
      </c>
      <c r="D6220" s="98">
        <f>D2956</f>
        <v/>
      </c>
      <c r="E6220" s="98">
        <f>E2956</f>
        <v/>
      </c>
      <c r="F6220" s="98">
        <f>F2956</f>
        <v/>
      </c>
      <c r="H6220" s="13" t="n">
        <v>81</v>
      </c>
      <c r="I6220" s="13" t="n">
        <v>6.714699907206523e-10</v>
      </c>
      <c r="J6220" s="13" t="n">
        <v>0</v>
      </c>
      <c r="K6220" s="13" t="n">
        <v>8.167795328972716e-10</v>
      </c>
      <c r="N6220" s="13" t="n">
        <v>81</v>
      </c>
      <c r="O6220" s="18">
        <f>D6220-I6220</f>
        <v/>
      </c>
      <c r="P6220" s="18">
        <f>E6220-J6220</f>
        <v/>
      </c>
      <c r="Q6220" s="18">
        <f>F6220-K6220</f>
        <v/>
      </c>
    </row>
    <row r="6221">
      <c r="C6221" s="13" t="n">
        <v>82</v>
      </c>
      <c r="D6221" s="98">
        <f>D2957</f>
        <v/>
      </c>
      <c r="E6221" s="98">
        <f>E2957</f>
        <v/>
      </c>
      <c r="F6221" s="98">
        <f>F2957</f>
        <v/>
      </c>
      <c r="H6221" s="13" t="n">
        <v>82</v>
      </c>
      <c r="I6221" s="13" t="n">
        <v>0</v>
      </c>
      <c r="J6221" s="13" t="n">
        <v>2.590283543213445e-11</v>
      </c>
      <c r="K6221" s="13" t="n">
        <v>2.417230859919073e-10</v>
      </c>
      <c r="N6221" s="13" t="n">
        <v>82</v>
      </c>
      <c r="O6221" s="18">
        <f>D6221-I6221</f>
        <v/>
      </c>
      <c r="P6221" s="18">
        <f>E6221-J6221</f>
        <v/>
      </c>
      <c r="Q6221" s="18">
        <f>F6221-K6221</f>
        <v/>
      </c>
    </row>
    <row r="6222">
      <c r="C6222" s="13" t="n">
        <v>83</v>
      </c>
      <c r="D6222" s="98">
        <f>D2958</f>
        <v/>
      </c>
      <c r="E6222" s="98">
        <f>E2958</f>
        <v/>
      </c>
      <c r="F6222" s="98">
        <f>F2958</f>
        <v/>
      </c>
      <c r="H6222" s="13" t="n">
        <v>83</v>
      </c>
      <c r="I6222" s="13" t="n">
        <v>0</v>
      </c>
      <c r="J6222" s="13" t="n">
        <v>2.369233698118478e-10</v>
      </c>
      <c r="K6222" s="13" t="n">
        <v>3.552713678800501e-15</v>
      </c>
      <c r="N6222" s="13" t="n">
        <v>83</v>
      </c>
      <c r="O6222" s="18">
        <f>D6222-I6222</f>
        <v/>
      </c>
      <c r="P6222" s="18">
        <f>E6222-J6222</f>
        <v/>
      </c>
      <c r="Q6222" s="18">
        <f>F6222-K6222</f>
        <v/>
      </c>
    </row>
    <row r="6223">
      <c r="C6223" s="13" t="n">
        <v>84</v>
      </c>
      <c r="D6223" s="98">
        <f>D2959</f>
        <v/>
      </c>
      <c r="E6223" s="98">
        <f>E2959</f>
        <v/>
      </c>
      <c r="F6223" s="98">
        <f>F2959</f>
        <v/>
      </c>
      <c r="H6223" s="13" t="n">
        <v>84</v>
      </c>
      <c r="I6223" s="13" t="n">
        <v>7.368683441200119e-10</v>
      </c>
      <c r="J6223" s="13" t="n">
        <v>8.003091522823524e-10</v>
      </c>
      <c r="K6223" s="13" t="n">
        <v>4.83971973608277e-10</v>
      </c>
      <c r="N6223" s="13" t="n">
        <v>84</v>
      </c>
      <c r="O6223" s="18">
        <f>D6223-I6223</f>
        <v/>
      </c>
      <c r="P6223" s="18">
        <f>E6223-J6223</f>
        <v/>
      </c>
      <c r="Q6223" s="18">
        <f>F6223-K6223</f>
        <v/>
      </c>
    </row>
    <row r="6224">
      <c r="C6224" s="13" t="n">
        <v>85</v>
      </c>
      <c r="D6224" s="98">
        <f>D2960</f>
        <v/>
      </c>
      <c r="E6224" s="98">
        <f>E2960</f>
        <v/>
      </c>
      <c r="F6224" s="98">
        <f>F2960</f>
        <v/>
      </c>
      <c r="H6224" s="13" t="n">
        <v>85</v>
      </c>
      <c r="I6224" s="13" t="n">
        <v>5.117009038713149e-10</v>
      </c>
      <c r="J6224" s="13" t="n">
        <v>0</v>
      </c>
      <c r="K6224" s="13" t="n">
        <v>1.664801629885915e-10</v>
      </c>
      <c r="N6224" s="13" t="n">
        <v>85</v>
      </c>
      <c r="O6224" s="18">
        <f>D6224-I6224</f>
        <v/>
      </c>
      <c r="P6224" s="18">
        <f>E6224-J6224</f>
        <v/>
      </c>
      <c r="Q6224" s="18">
        <f>F6224-K6224</f>
        <v/>
      </c>
    </row>
    <row r="6225">
      <c r="C6225" s="13" t="n">
        <v>86</v>
      </c>
      <c r="D6225" s="98">
        <f>D2961</f>
        <v/>
      </c>
      <c r="E6225" s="98">
        <f>E2961</f>
        <v/>
      </c>
      <c r="F6225" s="98">
        <f>F2961</f>
        <v/>
      </c>
      <c r="H6225" s="13" t="n">
        <v>86</v>
      </c>
      <c r="I6225" s="13" t="n">
        <v>-3.552713678800501e-15</v>
      </c>
      <c r="J6225" s="13" t="n">
        <v>5.026414839903737e-10</v>
      </c>
      <c r="K6225" s="13" t="n">
        <v>0</v>
      </c>
      <c r="N6225" s="13" t="n">
        <v>86</v>
      </c>
      <c r="O6225" s="18">
        <f>D6225-I6225</f>
        <v/>
      </c>
      <c r="P6225" s="18">
        <f>E6225-J6225</f>
        <v/>
      </c>
      <c r="Q6225" s="18">
        <f>F6225-K6225</f>
        <v/>
      </c>
    </row>
    <row r="6226">
      <c r="C6226" s="13" t="n">
        <v>87</v>
      </c>
      <c r="D6226" s="98">
        <f>D2962</f>
        <v/>
      </c>
      <c r="E6226" s="98">
        <f>E2962</f>
        <v/>
      </c>
      <c r="F6226" s="98">
        <f>F2962</f>
        <v/>
      </c>
      <c r="H6226" s="13" t="n">
        <v>87</v>
      </c>
      <c r="I6226" s="13" t="n">
        <v>-3.552713678800501e-15</v>
      </c>
      <c r="J6226" s="13" t="n">
        <v>0</v>
      </c>
      <c r="K6226" s="13" t="n">
        <v>-3.552713678800501e-15</v>
      </c>
      <c r="N6226" s="13" t="n">
        <v>87</v>
      </c>
      <c r="O6226" s="18">
        <f>D6226-I6226</f>
        <v/>
      </c>
      <c r="P6226" s="18">
        <f>E6226-J6226</f>
        <v/>
      </c>
      <c r="Q6226" s="18">
        <f>F6226-K6226</f>
        <v/>
      </c>
    </row>
    <row r="6227">
      <c r="C6227" s="13" t="n">
        <v>88</v>
      </c>
      <c r="D6227" s="98">
        <f>D2963</f>
        <v/>
      </c>
      <c r="E6227" s="98">
        <f>E2963</f>
        <v/>
      </c>
      <c r="F6227" s="98">
        <f>F2963</f>
        <v/>
      </c>
      <c r="H6227" s="13" t="n">
        <v>88</v>
      </c>
      <c r="I6227" s="13" t="n">
        <v>7.682636748995719e-10</v>
      </c>
      <c r="J6227" s="13" t="n">
        <v>0</v>
      </c>
      <c r="K6227" s="13" t="n">
        <v>0</v>
      </c>
      <c r="N6227" s="13" t="n">
        <v>88</v>
      </c>
      <c r="O6227" s="18">
        <f>D6227-I6227</f>
        <v/>
      </c>
      <c r="P6227" s="18">
        <f>E6227-J6227</f>
        <v/>
      </c>
      <c r="Q6227" s="18">
        <f>F6227-K6227</f>
        <v/>
      </c>
    </row>
    <row r="6228">
      <c r="C6228" s="13" t="n">
        <v>89</v>
      </c>
      <c r="D6228" s="98">
        <f>D2964</f>
        <v/>
      </c>
      <c r="E6228" s="98">
        <f>E2964</f>
        <v/>
      </c>
      <c r="F6228" s="98">
        <f>F2964</f>
        <v/>
      </c>
      <c r="H6228" s="13" t="n">
        <v>89</v>
      </c>
      <c r="I6228" s="13" t="n">
        <v>9.157474778476171e-11</v>
      </c>
      <c r="J6228" s="13" t="n">
        <v>0</v>
      </c>
      <c r="K6228" s="13" t="n">
        <v>0</v>
      </c>
      <c r="N6228" s="13" t="n">
        <v>89</v>
      </c>
      <c r="O6228" s="18">
        <f>D6228-I6228</f>
        <v/>
      </c>
      <c r="P6228" s="18">
        <f>E6228-J6228</f>
        <v/>
      </c>
      <c r="Q6228" s="18">
        <f>F6228-K6228</f>
        <v/>
      </c>
    </row>
    <row r="6229">
      <c r="C6229" s="13" t="n">
        <v>90</v>
      </c>
      <c r="D6229" s="98">
        <f>D2965</f>
        <v/>
      </c>
      <c r="E6229" s="98">
        <f>E2965</f>
        <v/>
      </c>
      <c r="F6229" s="98">
        <f>F2965</f>
        <v/>
      </c>
      <c r="H6229" s="13" t="n">
        <v>90</v>
      </c>
      <c r="I6229" s="13" t="n">
        <v>8.352181168902462e-10</v>
      </c>
      <c r="J6229" s="13" t="n">
        <v>4.151665677909477e-10</v>
      </c>
      <c r="K6229" s="13" t="n">
        <v>0</v>
      </c>
      <c r="N6229" s="13" t="n">
        <v>90</v>
      </c>
      <c r="O6229" s="18">
        <f>D6229-I6229</f>
        <v/>
      </c>
      <c r="P6229" s="18">
        <f>E6229-J6229</f>
        <v/>
      </c>
      <c r="Q6229" s="18">
        <f>F6229-K6229</f>
        <v/>
      </c>
    </row>
    <row r="6230">
      <c r="C6230" s="13" t="n">
        <v>91</v>
      </c>
      <c r="D6230" s="98">
        <f>D2966</f>
        <v/>
      </c>
      <c r="E6230" s="98">
        <f>E2966</f>
        <v/>
      </c>
      <c r="F6230" s="98">
        <f>F2966</f>
        <v/>
      </c>
      <c r="H6230" s="13" t="n">
        <v>91</v>
      </c>
      <c r="I6230" s="13" t="n">
        <v>8.405933726862713e-10</v>
      </c>
      <c r="J6230" s="13" t="n">
        <v>2.62581068000145e-10</v>
      </c>
      <c r="K6230" s="13" t="n">
        <v>8.489173808357009e-10</v>
      </c>
      <c r="N6230" s="13" t="n">
        <v>91</v>
      </c>
      <c r="O6230" s="18">
        <f>D6230-I6230</f>
        <v/>
      </c>
      <c r="P6230" s="18">
        <f>E6230-J6230</f>
        <v/>
      </c>
      <c r="Q6230" s="18">
        <f>F6230-K6230</f>
        <v/>
      </c>
    </row>
    <row r="6231">
      <c r="C6231" s="13" t="n">
        <v>92</v>
      </c>
      <c r="D6231" s="98">
        <f>D2967</f>
        <v/>
      </c>
      <c r="E6231" s="98">
        <f>E2967</f>
        <v/>
      </c>
      <c r="F6231" s="98">
        <f>F2967</f>
        <v/>
      </c>
      <c r="H6231" s="13" t="n">
        <v>92</v>
      </c>
      <c r="I6231" s="13" t="n">
        <v>3.552713678800501e-15</v>
      </c>
      <c r="J6231" s="13" t="n">
        <v>0</v>
      </c>
      <c r="K6231" s="13" t="n">
        <v>3.668887416097277e-10</v>
      </c>
      <c r="N6231" s="13" t="n">
        <v>92</v>
      </c>
      <c r="O6231" s="18">
        <f>D6231-I6231</f>
        <v/>
      </c>
      <c r="P6231" s="18">
        <f>E6231-J6231</f>
        <v/>
      </c>
      <c r="Q6231" s="18">
        <f>F6231-K6231</f>
        <v/>
      </c>
    </row>
    <row r="6232">
      <c r="C6232" s="13" t="n">
        <v>93</v>
      </c>
      <c r="D6232" s="98">
        <f>D2968</f>
        <v/>
      </c>
      <c r="E6232" s="98">
        <f>E2968</f>
        <v/>
      </c>
      <c r="F6232" s="98">
        <f>F2968</f>
        <v/>
      </c>
      <c r="H6232" s="13" t="n">
        <v>93</v>
      </c>
      <c r="I6232" s="13" t="n">
        <v>6.725215939695772e-10</v>
      </c>
      <c r="J6232" s="13" t="n">
        <v>8.788205718701647e-10</v>
      </c>
      <c r="K6232" s="13" t="n">
        <v>0</v>
      </c>
      <c r="N6232" s="13" t="n">
        <v>93</v>
      </c>
      <c r="O6232" s="18">
        <f>D6232-I6232</f>
        <v/>
      </c>
      <c r="P6232" s="18">
        <f>E6232-J6232</f>
        <v/>
      </c>
      <c r="Q6232" s="18">
        <f>F6232-K6232</f>
        <v/>
      </c>
    </row>
    <row r="6233">
      <c r="C6233" s="13" t="n">
        <v>94</v>
      </c>
      <c r="D6233" s="98">
        <f>D2969</f>
        <v/>
      </c>
      <c r="E6233" s="98">
        <f>E2969</f>
        <v/>
      </c>
      <c r="F6233" s="98">
        <f>F2969</f>
        <v/>
      </c>
      <c r="H6233" s="13" t="n">
        <v>94</v>
      </c>
      <c r="I6233" s="13" t="n">
        <v>2.640696550315624e-10</v>
      </c>
      <c r="J6233" s="13" t="n">
        <v>1.402540306116862e-10</v>
      </c>
      <c r="K6233" s="13" t="n">
        <v>1.749818068219611e-10</v>
      </c>
      <c r="N6233" s="13" t="n">
        <v>94</v>
      </c>
      <c r="O6233" s="18">
        <f>D6233-I6233</f>
        <v/>
      </c>
      <c r="P6233" s="18">
        <f>E6233-J6233</f>
        <v/>
      </c>
      <c r="Q6233" s="18">
        <f>F6233-K6233</f>
        <v/>
      </c>
    </row>
    <row r="6234">
      <c r="C6234" s="13" t="n">
        <v>95</v>
      </c>
      <c r="D6234" s="98">
        <f>D2970</f>
        <v/>
      </c>
      <c r="E6234" s="98">
        <f>E2970</f>
        <v/>
      </c>
      <c r="F6234" s="98">
        <f>F2970</f>
        <v/>
      </c>
      <c r="H6234" s="13" t="n">
        <v>95</v>
      </c>
      <c r="I6234" s="13" t="n">
        <v>0</v>
      </c>
      <c r="J6234" s="13" t="n">
        <v>1.669278049121203e-10</v>
      </c>
      <c r="K6234" s="13" t="n">
        <v>5.241531653155107e-10</v>
      </c>
      <c r="N6234" s="13" t="n">
        <v>95</v>
      </c>
      <c r="O6234" s="18">
        <f>D6234-I6234</f>
        <v/>
      </c>
      <c r="P6234" s="18">
        <f>E6234-J6234</f>
        <v/>
      </c>
      <c r="Q6234" s="18">
        <f>F6234-K6234</f>
        <v/>
      </c>
    </row>
    <row r="6235">
      <c r="C6235" s="13" t="n">
        <v>96</v>
      </c>
      <c r="D6235" s="98">
        <f>D2971</f>
        <v/>
      </c>
      <c r="E6235" s="98">
        <f>E2971</f>
        <v/>
      </c>
      <c r="F6235" s="98">
        <f>F2971</f>
        <v/>
      </c>
      <c r="H6235" s="13" t="n">
        <v>96</v>
      </c>
      <c r="I6235" s="13" t="n">
        <v>3.552713678800501e-15</v>
      </c>
      <c r="J6235" s="13" t="n">
        <v>0</v>
      </c>
      <c r="K6235" s="13" t="n">
        <v>5.844214001626824e-11</v>
      </c>
      <c r="N6235" s="13" t="n">
        <v>96</v>
      </c>
      <c r="O6235" s="18">
        <f>D6235-I6235</f>
        <v/>
      </c>
      <c r="P6235" s="18">
        <f>E6235-J6235</f>
        <v/>
      </c>
      <c r="Q6235" s="18">
        <f>F6235-K6235</f>
        <v/>
      </c>
    </row>
    <row r="6236">
      <c r="C6236" s="13" t="n">
        <v>97</v>
      </c>
      <c r="D6236" s="98">
        <f>D2972</f>
        <v/>
      </c>
      <c r="E6236" s="98">
        <f>E2972</f>
        <v/>
      </c>
      <c r="F6236" s="98">
        <f>F2972</f>
        <v/>
      </c>
      <c r="H6236" s="13" t="n">
        <v>97</v>
      </c>
      <c r="I6236" s="13" t="n">
        <v>1.128803717165283e-10</v>
      </c>
      <c r="J6236" s="13" t="n">
        <v>0</v>
      </c>
      <c r="K6236" s="13" t="n">
        <v>1.832880514029966e-10</v>
      </c>
      <c r="N6236" s="13" t="n">
        <v>97</v>
      </c>
      <c r="O6236" s="18">
        <f>D6236-I6236</f>
        <v/>
      </c>
      <c r="P6236" s="18">
        <f>E6236-J6236</f>
        <v/>
      </c>
      <c r="Q6236" s="18">
        <f>F6236-K6236</f>
        <v/>
      </c>
    </row>
    <row r="6237">
      <c r="C6237" s="13" t="n">
        <v>98</v>
      </c>
      <c r="D6237" s="98">
        <f>D2973</f>
        <v/>
      </c>
      <c r="E6237" s="98">
        <f>E2973</f>
        <v/>
      </c>
      <c r="F6237" s="98">
        <f>F2973</f>
        <v/>
      </c>
      <c r="H6237" s="13" t="n">
        <v>98</v>
      </c>
      <c r="I6237" s="13" t="n">
        <v>0</v>
      </c>
      <c r="J6237" s="13" t="n">
        <v>2.39680275626597e-10</v>
      </c>
      <c r="K6237" s="13" t="n">
        <v>0</v>
      </c>
      <c r="N6237" s="13" t="n">
        <v>98</v>
      </c>
      <c r="O6237" s="18">
        <f>D6237-I6237</f>
        <v/>
      </c>
      <c r="P6237" s="18">
        <f>E6237-J6237</f>
        <v/>
      </c>
      <c r="Q6237" s="18">
        <f>F6237-K6237</f>
        <v/>
      </c>
    </row>
    <row r="6238">
      <c r="C6238" s="13" t="n">
        <v>99</v>
      </c>
      <c r="D6238" s="98">
        <f>D2974</f>
        <v/>
      </c>
      <c r="E6238" s="98">
        <f>E2974</f>
        <v/>
      </c>
      <c r="F6238" s="98">
        <f>F2974</f>
        <v/>
      </c>
      <c r="H6238" s="13" t="n">
        <v>99</v>
      </c>
      <c r="I6238" s="13" t="n">
        <v>0</v>
      </c>
      <c r="J6238" s="13" t="n">
        <v>6.309122113634658e-10</v>
      </c>
      <c r="K6238" s="13" t="n">
        <v>0</v>
      </c>
      <c r="N6238" s="13" t="n">
        <v>99</v>
      </c>
      <c r="O6238" s="18">
        <f>D6238-I6238</f>
        <v/>
      </c>
      <c r="P6238" s="18">
        <f>E6238-J6238</f>
        <v/>
      </c>
      <c r="Q6238" s="18">
        <f>F6238-K6238</f>
        <v/>
      </c>
    </row>
    <row r="6239">
      <c r="C6239" s="13" t="n">
        <v>100</v>
      </c>
      <c r="D6239" s="98">
        <f>D2975</f>
        <v/>
      </c>
      <c r="E6239" s="98">
        <f>E2975</f>
        <v/>
      </c>
      <c r="F6239" s="98">
        <f>F2975</f>
        <v/>
      </c>
      <c r="H6239" s="13" t="n">
        <v>100</v>
      </c>
      <c r="I6239" s="13" t="n">
        <v>6.979661293371464e-10</v>
      </c>
      <c r="J6239" s="13" t="n">
        <v>6.330509449981037e-10</v>
      </c>
      <c r="K6239" s="13" t="n">
        <v>4.686846466483985e-10</v>
      </c>
      <c r="N6239" s="13" t="n">
        <v>100</v>
      </c>
      <c r="O6239" s="18">
        <f>D6239-I6239</f>
        <v/>
      </c>
      <c r="P6239" s="18">
        <f>E6239-J6239</f>
        <v/>
      </c>
      <c r="Q6239" s="18">
        <f>F6239-K6239</f>
        <v/>
      </c>
    </row>
    <row r="6240">
      <c r="C6240" s="13" t="n">
        <v>101</v>
      </c>
      <c r="D6240" s="98">
        <f>D2976</f>
        <v/>
      </c>
      <c r="E6240" s="98">
        <f>E2976</f>
        <v/>
      </c>
      <c r="F6240" s="98">
        <f>F2976</f>
        <v/>
      </c>
      <c r="H6240" s="13" t="n">
        <v>101</v>
      </c>
      <c r="I6240" s="13" t="n">
        <v>0</v>
      </c>
      <c r="J6240" s="13" t="n">
        <v>4.045226376092614e-10</v>
      </c>
      <c r="K6240" s="13" t="n">
        <v>0</v>
      </c>
      <c r="N6240" s="13" t="n">
        <v>101</v>
      </c>
      <c r="O6240" s="18">
        <f>D6240-I6240</f>
        <v/>
      </c>
      <c r="P6240" s="18">
        <f>E6240-J6240</f>
        <v/>
      </c>
      <c r="Q6240" s="18">
        <f>F6240-K6240</f>
        <v/>
      </c>
    </row>
    <row r="6241">
      <c r="C6241" s="13" t="n">
        <v>102</v>
      </c>
      <c r="D6241" s="98">
        <f>D2977</f>
        <v/>
      </c>
      <c r="E6241" s="98">
        <f>E2977</f>
        <v/>
      </c>
      <c r="F6241" s="98">
        <f>F2977</f>
        <v/>
      </c>
      <c r="H6241" s="13" t="n">
        <v>102</v>
      </c>
      <c r="I6241" s="13" t="n">
        <v>0</v>
      </c>
      <c r="J6241" s="13" t="n">
        <v>0</v>
      </c>
      <c r="K6241" s="13" t="n">
        <v>7.264340240453748e-10</v>
      </c>
      <c r="N6241" s="13" t="n">
        <v>102</v>
      </c>
      <c r="O6241" s="18">
        <f>D6241-I6241</f>
        <v/>
      </c>
      <c r="P6241" s="18">
        <f>E6241-J6241</f>
        <v/>
      </c>
      <c r="Q6241" s="18">
        <f>F6241-K6241</f>
        <v/>
      </c>
    </row>
    <row r="6242">
      <c r="C6242" s="13" t="n">
        <v>103</v>
      </c>
      <c r="D6242" s="98">
        <f>D2978</f>
        <v/>
      </c>
      <c r="E6242" s="98">
        <f>E2978</f>
        <v/>
      </c>
      <c r="F6242" s="98">
        <f>F2978</f>
        <v/>
      </c>
      <c r="H6242" s="13" t="n">
        <v>103</v>
      </c>
      <c r="I6242" s="13" t="n">
        <v>5.960494320333964e-10</v>
      </c>
      <c r="J6242" s="13" t="n">
        <v>0</v>
      </c>
      <c r="K6242" s="13" t="n">
        <v>8.557492492400343e-10</v>
      </c>
      <c r="N6242" s="13" t="n">
        <v>103</v>
      </c>
      <c r="O6242" s="18">
        <f>D6242-I6242</f>
        <v/>
      </c>
      <c r="P6242" s="18">
        <f>E6242-J6242</f>
        <v/>
      </c>
      <c r="Q6242" s="18">
        <f>F6242-K6242</f>
        <v/>
      </c>
    </row>
    <row r="6243">
      <c r="C6243" s="13" t="n">
        <v>104</v>
      </c>
      <c r="D6243" s="98">
        <f>D2979</f>
        <v/>
      </c>
      <c r="E6243" s="98">
        <f>E2979</f>
        <v/>
      </c>
      <c r="F6243" s="98">
        <f>F2979</f>
        <v/>
      </c>
      <c r="H6243" s="13" t="n">
        <v>104</v>
      </c>
      <c r="I6243" s="13" t="n">
        <v>0</v>
      </c>
      <c r="J6243" s="13" t="n">
        <v>0</v>
      </c>
      <c r="K6243" s="13" t="n">
        <v>3.552713678800501e-15</v>
      </c>
      <c r="N6243" s="13" t="n">
        <v>104</v>
      </c>
      <c r="O6243" s="18">
        <f>D6243-I6243</f>
        <v/>
      </c>
      <c r="P6243" s="18">
        <f>E6243-J6243</f>
        <v/>
      </c>
      <c r="Q6243" s="18">
        <f>F6243-K6243</f>
        <v/>
      </c>
    </row>
    <row r="6244">
      <c r="C6244" s="13" t="n">
        <v>105</v>
      </c>
      <c r="D6244" s="98">
        <f>D2980</f>
        <v/>
      </c>
      <c r="E6244" s="98">
        <f>E2980</f>
        <v/>
      </c>
      <c r="F6244" s="98">
        <f>F2980</f>
        <v/>
      </c>
      <c r="H6244" s="13" t="n">
        <v>105</v>
      </c>
      <c r="I6244" s="13" t="n">
        <v>3.702709250319458e-10</v>
      </c>
      <c r="J6244" s="13" t="n">
        <v>3.552713678800501e-15</v>
      </c>
      <c r="K6244" s="13" t="n">
        <v>5.429967586678686e-10</v>
      </c>
      <c r="N6244" s="13" t="n">
        <v>105</v>
      </c>
      <c r="O6244" s="18">
        <f>D6244-I6244</f>
        <v/>
      </c>
      <c r="P6244" s="18">
        <f>E6244-J6244</f>
        <v/>
      </c>
      <c r="Q6244" s="18">
        <f>F6244-K6244</f>
        <v/>
      </c>
    </row>
    <row r="6245">
      <c r="C6245" s="13" t="n">
        <v>106</v>
      </c>
      <c r="D6245" s="98">
        <f>D2981</f>
        <v/>
      </c>
      <c r="E6245" s="98">
        <f>E2981</f>
        <v/>
      </c>
      <c r="F6245" s="98">
        <f>F2981</f>
        <v/>
      </c>
      <c r="H6245" s="13" t="n">
        <v>106</v>
      </c>
      <c r="I6245" s="13" t="n">
        <v>1.458424492284394e-10</v>
      </c>
      <c r="J6245" s="13" t="n">
        <v>3.201101606009615e-10</v>
      </c>
      <c r="K6245" s="13" t="n">
        <v>0</v>
      </c>
      <c r="N6245" s="13" t="n">
        <v>106</v>
      </c>
      <c r="O6245" s="18">
        <f>D6245-I6245</f>
        <v/>
      </c>
      <c r="P6245" s="18">
        <f>E6245-J6245</f>
        <v/>
      </c>
      <c r="Q6245" s="18">
        <f>F6245-K6245</f>
        <v/>
      </c>
    </row>
    <row r="6246">
      <c r="C6246" s="13" t="n">
        <v>107</v>
      </c>
      <c r="D6246" s="98">
        <f>D2982</f>
        <v/>
      </c>
      <c r="E6246" s="98">
        <f>E2982</f>
        <v/>
      </c>
      <c r="F6246" s="98">
        <f>F2982</f>
        <v/>
      </c>
      <c r="H6246" s="13" t="n">
        <v>107</v>
      </c>
      <c r="I6246" s="13" t="n">
        <v>-3.552713678800501e-15</v>
      </c>
      <c r="J6246" s="13" t="n">
        <v>-3.552713678800501e-15</v>
      </c>
      <c r="K6246" s="13" t="n">
        <v>0</v>
      </c>
      <c r="N6246" s="13" t="n">
        <v>107</v>
      </c>
      <c r="O6246" s="18">
        <f>D6246-I6246</f>
        <v/>
      </c>
      <c r="P6246" s="18">
        <f>E6246-J6246</f>
        <v/>
      </c>
      <c r="Q6246" s="18">
        <f>F6246-K6246</f>
        <v/>
      </c>
    </row>
    <row r="6247">
      <c r="C6247" s="13" t="n">
        <v>108</v>
      </c>
      <c r="D6247" s="98">
        <f>D2983</f>
        <v/>
      </c>
      <c r="E6247" s="98">
        <f>E2983</f>
        <v/>
      </c>
      <c r="F6247" s="98">
        <f>F2983</f>
        <v/>
      </c>
      <c r="H6247" s="13" t="n">
        <v>108</v>
      </c>
      <c r="I6247" s="13" t="n">
        <v>7.074092422953981e-10</v>
      </c>
      <c r="J6247" s="13" t="n">
        <v>7.126388368305925e-11</v>
      </c>
      <c r="K6247" s="13" t="n">
        <v>0</v>
      </c>
      <c r="N6247" s="13" t="n">
        <v>108</v>
      </c>
      <c r="O6247" s="18">
        <f>D6247-I6247</f>
        <v/>
      </c>
      <c r="P6247" s="18">
        <f>E6247-J6247</f>
        <v/>
      </c>
      <c r="Q6247" s="18">
        <f>F6247-K6247</f>
        <v/>
      </c>
    </row>
    <row r="6248">
      <c r="C6248" s="13" t="n">
        <v>109</v>
      </c>
      <c r="D6248" s="98">
        <f>D2984</f>
        <v/>
      </c>
      <c r="E6248" s="98">
        <f>E2984</f>
        <v/>
      </c>
      <c r="F6248" s="98">
        <f>F2984</f>
        <v/>
      </c>
      <c r="H6248" s="13" t="n">
        <v>109</v>
      </c>
      <c r="I6248" s="13" t="n">
        <v>7.813270030965214e-10</v>
      </c>
      <c r="J6248" s="13" t="n">
        <v>0</v>
      </c>
      <c r="K6248" s="13" t="n">
        <v>0</v>
      </c>
      <c r="N6248" s="13" t="n">
        <v>109</v>
      </c>
      <c r="O6248" s="18">
        <f>D6248-I6248</f>
        <v/>
      </c>
      <c r="P6248" s="18">
        <f>E6248-J6248</f>
        <v/>
      </c>
      <c r="Q6248" s="18">
        <f>F6248-K6248</f>
        <v/>
      </c>
    </row>
    <row r="6249">
      <c r="C6249" s="13" t="n">
        <v>110</v>
      </c>
      <c r="D6249" s="98">
        <f>D2985</f>
        <v/>
      </c>
      <c r="E6249" s="98">
        <f>E2985</f>
        <v/>
      </c>
      <c r="F6249" s="98">
        <f>F2985</f>
        <v/>
      </c>
      <c r="H6249" s="13" t="n">
        <v>110</v>
      </c>
      <c r="I6249" s="13" t="n">
        <v>3.517186542012496e-10</v>
      </c>
      <c r="J6249" s="13" t="n">
        <v>5.547740045130922e-10</v>
      </c>
      <c r="K6249" s="13" t="n">
        <v>2.945483856819919e-10</v>
      </c>
      <c r="N6249" s="13" t="n">
        <v>110</v>
      </c>
      <c r="O6249" s="18">
        <f>D6249-I6249</f>
        <v/>
      </c>
      <c r="P6249" s="18">
        <f>E6249-J6249</f>
        <v/>
      </c>
      <c r="Q6249" s="18">
        <f>F6249-K6249</f>
        <v/>
      </c>
    </row>
    <row r="6250">
      <c r="C6250" s="13" t="n">
        <v>111</v>
      </c>
      <c r="D6250" s="98">
        <f>D2986</f>
        <v/>
      </c>
      <c r="E6250" s="98">
        <f>E2986</f>
        <v/>
      </c>
      <c r="F6250" s="98">
        <f>F2986</f>
        <v/>
      </c>
      <c r="H6250" s="13" t="n">
        <v>111</v>
      </c>
      <c r="I6250" s="13" t="n">
        <v>0</v>
      </c>
      <c r="J6250" s="13" t="n">
        <v>5.593925322955329e-10</v>
      </c>
      <c r="K6250" s="13" t="n">
        <v>0</v>
      </c>
      <c r="N6250" s="13" t="n">
        <v>111</v>
      </c>
      <c r="O6250" s="18">
        <f>D6250-I6250</f>
        <v/>
      </c>
      <c r="P6250" s="18">
        <f>E6250-J6250</f>
        <v/>
      </c>
      <c r="Q6250" s="18">
        <f>F6250-K6250</f>
        <v/>
      </c>
    </row>
    <row r="6251">
      <c r="C6251" s="13" t="n">
        <v>112</v>
      </c>
      <c r="D6251" s="98">
        <f>D2987</f>
        <v/>
      </c>
      <c r="E6251" s="98">
        <f>E2987</f>
        <v/>
      </c>
      <c r="F6251" s="98">
        <f>F2987</f>
        <v/>
      </c>
      <c r="H6251" s="13" t="n">
        <v>112</v>
      </c>
      <c r="I6251" s="13" t="n">
        <v>1.228741552949941e-10</v>
      </c>
      <c r="J6251" s="13" t="n">
        <v>-3.552713678800501e-15</v>
      </c>
      <c r="K6251" s="13" t="n">
        <v>6.456204459936998e-10</v>
      </c>
      <c r="N6251" s="13" t="n">
        <v>112</v>
      </c>
      <c r="O6251" s="18">
        <f>D6251-I6251</f>
        <v/>
      </c>
      <c r="P6251" s="18">
        <f>E6251-J6251</f>
        <v/>
      </c>
      <c r="Q6251" s="18">
        <f>F6251-K6251</f>
        <v/>
      </c>
    </row>
    <row r="6252">
      <c r="C6252" s="13" t="n">
        <v>113</v>
      </c>
      <c r="D6252" s="98">
        <f>D2988</f>
        <v/>
      </c>
      <c r="E6252" s="98">
        <f>E2988</f>
        <v/>
      </c>
      <c r="F6252" s="98">
        <f>F2988</f>
        <v/>
      </c>
      <c r="H6252" s="13" t="n">
        <v>113</v>
      </c>
      <c r="I6252" s="13" t="n">
        <v>2.490736505933455e-10</v>
      </c>
      <c r="J6252" s="13" t="n">
        <v>5.021973947805236e-10</v>
      </c>
      <c r="K6252" s="13" t="n">
        <v>-3.552713678800501e-15</v>
      </c>
      <c r="N6252" s="13" t="n">
        <v>113</v>
      </c>
      <c r="O6252" s="18">
        <f>D6252-I6252</f>
        <v/>
      </c>
      <c r="P6252" s="18">
        <f>E6252-J6252</f>
        <v/>
      </c>
      <c r="Q6252" s="18">
        <f>F6252-K6252</f>
        <v/>
      </c>
    </row>
    <row r="6253">
      <c r="C6253" s="13" t="n">
        <v>114</v>
      </c>
      <c r="D6253" s="98">
        <f>D2989</f>
        <v/>
      </c>
      <c r="E6253" s="98">
        <f>E2989</f>
        <v/>
      </c>
      <c r="F6253" s="98">
        <f>F2989</f>
        <v/>
      </c>
      <c r="H6253" s="13" t="n">
        <v>114</v>
      </c>
      <c r="I6253" s="13" t="n">
        <v>-3.552713678800501e-15</v>
      </c>
      <c r="J6253" s="13" t="n">
        <v>1.731450538500212e-10</v>
      </c>
      <c r="K6253" s="13" t="n">
        <v>0</v>
      </c>
      <c r="N6253" s="13" t="n">
        <v>114</v>
      </c>
      <c r="O6253" s="18">
        <f>D6253-I6253</f>
        <v/>
      </c>
      <c r="P6253" s="18">
        <f>E6253-J6253</f>
        <v/>
      </c>
      <c r="Q6253" s="18">
        <f>F6253-K6253</f>
        <v/>
      </c>
    </row>
    <row r="6254">
      <c r="C6254" s="13" t="n">
        <v>115</v>
      </c>
      <c r="D6254" s="98">
        <f>D2990</f>
        <v/>
      </c>
      <c r="E6254" s="98">
        <f>E2990</f>
        <v/>
      </c>
      <c r="F6254" s="98">
        <f>F2990</f>
        <v/>
      </c>
      <c r="H6254" s="13" t="n">
        <v>115</v>
      </c>
      <c r="I6254" s="13" t="n">
        <v>9.265797018542798e-10</v>
      </c>
      <c r="J6254" s="13" t="n">
        <v>4.373816864244873e-10</v>
      </c>
      <c r="K6254" s="13" t="n">
        <v>0</v>
      </c>
      <c r="N6254" s="13" t="n">
        <v>115</v>
      </c>
      <c r="O6254" s="18">
        <f>D6254-I6254</f>
        <v/>
      </c>
      <c r="P6254" s="18">
        <f>E6254-J6254</f>
        <v/>
      </c>
      <c r="Q6254" s="18">
        <f>F6254-K6254</f>
        <v/>
      </c>
    </row>
    <row r="6255">
      <c r="C6255" s="13" t="n">
        <v>116</v>
      </c>
      <c r="D6255" s="98">
        <f>D2991</f>
        <v/>
      </c>
      <c r="E6255" s="98">
        <f>E2991</f>
        <v/>
      </c>
      <c r="F6255" s="98">
        <f>F2991</f>
        <v/>
      </c>
      <c r="H6255" s="13" t="n">
        <v>116</v>
      </c>
      <c r="I6255" s="13" t="n">
        <v>0</v>
      </c>
      <c r="J6255" s="13" t="n">
        <v>6.488249937319779e-10</v>
      </c>
      <c r="K6255" s="13" t="n">
        <v>0</v>
      </c>
      <c r="N6255" s="13" t="n">
        <v>116</v>
      </c>
      <c r="O6255" s="18">
        <f>D6255-I6255</f>
        <v/>
      </c>
      <c r="P6255" s="18">
        <f>E6255-J6255</f>
        <v/>
      </c>
      <c r="Q6255" s="18">
        <f>F6255-K6255</f>
        <v/>
      </c>
    </row>
    <row r="6256">
      <c r="C6256" s="13" t="n">
        <v>117</v>
      </c>
      <c r="D6256" s="98">
        <f>D2992</f>
        <v/>
      </c>
      <c r="E6256" s="98">
        <f>E2992</f>
        <v/>
      </c>
      <c r="F6256" s="98">
        <f>F2992</f>
        <v/>
      </c>
      <c r="H6256" s="13" t="n">
        <v>117</v>
      </c>
      <c r="I6256" s="13" t="n">
        <v>6.904983251843078e-10</v>
      </c>
      <c r="J6256" s="13" t="n">
        <v>6.113651807027054e-10</v>
      </c>
      <c r="K6256" s="13" t="n">
        <v>0</v>
      </c>
      <c r="N6256" s="13" t="n">
        <v>117</v>
      </c>
      <c r="O6256" s="18">
        <f>D6256-I6256</f>
        <v/>
      </c>
      <c r="P6256" s="18">
        <f>E6256-J6256</f>
        <v/>
      </c>
      <c r="Q6256" s="18">
        <f>F6256-K6256</f>
        <v/>
      </c>
    </row>
    <row r="6257">
      <c r="C6257" s="13" t="n">
        <v>118</v>
      </c>
      <c r="D6257" s="98">
        <f>D2993</f>
        <v/>
      </c>
      <c r="E6257" s="98">
        <f>E2993</f>
        <v/>
      </c>
      <c r="F6257" s="98">
        <f>F2993</f>
        <v/>
      </c>
      <c r="H6257" s="13" t="n">
        <v>118</v>
      </c>
      <c r="I6257" s="13" t="n">
        <v>-3.552713678800501e-15</v>
      </c>
      <c r="J6257" s="13" t="n">
        <v>-3.552713678800501e-15</v>
      </c>
      <c r="K6257" s="13" t="n">
        <v>1.649134162562405e-10</v>
      </c>
      <c r="N6257" s="13" t="n">
        <v>118</v>
      </c>
      <c r="O6257" s="18">
        <f>D6257-I6257</f>
        <v/>
      </c>
      <c r="P6257" s="18">
        <f>E6257-J6257</f>
        <v/>
      </c>
      <c r="Q6257" s="18">
        <f>F6257-K6257</f>
        <v/>
      </c>
    </row>
    <row r="6258">
      <c r="C6258" s="13" t="n">
        <v>119</v>
      </c>
      <c r="D6258" s="98">
        <f>D2994</f>
        <v/>
      </c>
      <c r="E6258" s="98">
        <f>E2994</f>
        <v/>
      </c>
      <c r="F6258" s="98">
        <f>F2994</f>
        <v/>
      </c>
      <c r="H6258" s="13" t="n">
        <v>119</v>
      </c>
      <c r="I6258" s="13" t="n">
        <v>2.480398109128146e-10</v>
      </c>
      <c r="J6258" s="13" t="n">
        <v>-5.009326287108706e-12</v>
      </c>
      <c r="K6258" s="13" t="n">
        <v>2.582112301752204e-10</v>
      </c>
      <c r="N6258" s="13" t="n">
        <v>119</v>
      </c>
      <c r="O6258" s="18">
        <f>D6258-I6258</f>
        <v/>
      </c>
      <c r="P6258" s="18">
        <f>E6258-J6258</f>
        <v/>
      </c>
      <c r="Q6258" s="18">
        <f>F6258-K6258</f>
        <v/>
      </c>
    </row>
    <row r="6259">
      <c r="C6259" s="13" t="n">
        <v>120</v>
      </c>
      <c r="D6259" s="98">
        <f>D2995</f>
        <v/>
      </c>
      <c r="E6259" s="98">
        <f>E2995</f>
        <v/>
      </c>
      <c r="F6259" s="98">
        <f>F2995</f>
        <v/>
      </c>
      <c r="H6259" s="13" t="n">
        <v>120</v>
      </c>
      <c r="I6259" s="13" t="n">
        <v>7.177440863870288e-10</v>
      </c>
      <c r="J6259" s="13" t="n">
        <v>0</v>
      </c>
      <c r="K6259" s="13" t="n">
        <v>9.836043091127067e-11</v>
      </c>
      <c r="N6259" s="13" t="n">
        <v>120</v>
      </c>
      <c r="O6259" s="18">
        <f>D6259-I6259</f>
        <v/>
      </c>
      <c r="P6259" s="18">
        <f>E6259-J6259</f>
        <v/>
      </c>
      <c r="Q6259" s="18">
        <f>F6259-K6259</f>
        <v/>
      </c>
    </row>
    <row r="6260">
      <c r="C6260" s="13" t="n">
        <v>121</v>
      </c>
      <c r="D6260" s="98">
        <f>D2996</f>
        <v/>
      </c>
      <c r="E6260" s="98">
        <f>E2996</f>
        <v/>
      </c>
      <c r="F6260" s="98">
        <f>F2996</f>
        <v/>
      </c>
      <c r="H6260" s="13" t="n">
        <v>121</v>
      </c>
      <c r="I6260" s="13" t="n">
        <v>3.552713678800501e-15</v>
      </c>
      <c r="J6260" s="13" t="n">
        <v>0</v>
      </c>
      <c r="K6260" s="13" t="n">
        <v>0</v>
      </c>
      <c r="N6260" s="13" t="n">
        <v>121</v>
      </c>
      <c r="O6260" s="18">
        <f>D6260-I6260</f>
        <v/>
      </c>
      <c r="P6260" s="18">
        <f>E6260-J6260</f>
        <v/>
      </c>
      <c r="Q6260" s="18">
        <f>F6260-K6260</f>
        <v/>
      </c>
    </row>
    <row r="6261">
      <c r="C6261" s="13" t="n">
        <v>122</v>
      </c>
      <c r="D6261" s="98">
        <f>D2997</f>
        <v/>
      </c>
      <c r="E6261" s="98">
        <f>E2997</f>
        <v/>
      </c>
      <c r="F6261" s="98">
        <f>F2997</f>
        <v/>
      </c>
      <c r="H6261" s="13" t="n">
        <v>122</v>
      </c>
      <c r="I6261" s="13" t="n">
        <v>2.560476275448309e-10</v>
      </c>
      <c r="J6261" s="13" t="n">
        <v>6.090061788199819e-10</v>
      </c>
      <c r="K6261" s="13" t="n">
        <v>5.850964157616545e-11</v>
      </c>
      <c r="N6261" s="13" t="n">
        <v>122</v>
      </c>
      <c r="O6261" s="18">
        <f>D6261-I6261</f>
        <v/>
      </c>
      <c r="P6261" s="18">
        <f>E6261-J6261</f>
        <v/>
      </c>
      <c r="Q6261" s="18">
        <f>F6261-K6261</f>
        <v/>
      </c>
    </row>
    <row r="6262">
      <c r="C6262" s="13" t="n">
        <v>123</v>
      </c>
      <c r="D6262" s="98">
        <f>D2998</f>
        <v/>
      </c>
      <c r="E6262" s="98">
        <f>E2998</f>
        <v/>
      </c>
      <c r="F6262" s="98">
        <f>F2998</f>
        <v/>
      </c>
      <c r="H6262" s="13" t="n">
        <v>123</v>
      </c>
      <c r="I6262" s="13" t="n">
        <v>0</v>
      </c>
      <c r="J6262" s="13" t="n">
        <v>5.084359600004973e-10</v>
      </c>
      <c r="K6262" s="13" t="n">
        <v>0</v>
      </c>
      <c r="N6262" s="13" t="n">
        <v>123</v>
      </c>
      <c r="O6262" s="18">
        <f>D6262-I6262</f>
        <v/>
      </c>
      <c r="P6262" s="18">
        <f>E6262-J6262</f>
        <v/>
      </c>
      <c r="Q6262" s="18">
        <f>F6262-K6262</f>
        <v/>
      </c>
    </row>
    <row r="6263">
      <c r="C6263" s="13" t="n">
        <v>124</v>
      </c>
      <c r="D6263" s="98">
        <f>D2999</f>
        <v/>
      </c>
      <c r="E6263" s="98">
        <f>E2999</f>
        <v/>
      </c>
      <c r="F6263" s="98">
        <f>F2999</f>
        <v/>
      </c>
      <c r="H6263" s="13" t="n">
        <v>124</v>
      </c>
      <c r="I6263" s="13" t="n">
        <v>4.772111594775197e-10</v>
      </c>
      <c r="J6263" s="13" t="n">
        <v>5.877964781575429e-11</v>
      </c>
      <c r="K6263" s="13" t="n">
        <v>8.814780017019075e-10</v>
      </c>
      <c r="N6263" s="13" t="n">
        <v>124</v>
      </c>
      <c r="O6263" s="18">
        <f>D6263-I6263</f>
        <v/>
      </c>
      <c r="P6263" s="18">
        <f>E6263-J6263</f>
        <v/>
      </c>
      <c r="Q6263" s="18">
        <f>F6263-K6263</f>
        <v/>
      </c>
    </row>
    <row r="6264">
      <c r="C6264" s="13" t="n">
        <v>125</v>
      </c>
      <c r="D6264" s="98">
        <f>D3000</f>
        <v/>
      </c>
      <c r="E6264" s="98">
        <f>E3000</f>
        <v/>
      </c>
      <c r="F6264" s="98">
        <f>F3000</f>
        <v/>
      </c>
      <c r="H6264" s="13" t="n">
        <v>125</v>
      </c>
      <c r="I6264" s="13" t="n">
        <v>5.895373078601551e-11</v>
      </c>
      <c r="J6264" s="13" t="n">
        <v>2.057305437119794e-10</v>
      </c>
      <c r="K6264" s="13" t="n">
        <v>3.552713678800501e-15</v>
      </c>
      <c r="N6264" s="13" t="n">
        <v>125</v>
      </c>
      <c r="O6264" s="18">
        <f>D6264-I6264</f>
        <v/>
      </c>
      <c r="P6264" s="18">
        <f>E6264-J6264</f>
        <v/>
      </c>
      <c r="Q6264" s="18">
        <f>F6264-K6264</f>
        <v/>
      </c>
    </row>
    <row r="6265">
      <c r="C6265" s="13" t="n">
        <v>126</v>
      </c>
      <c r="D6265" s="98">
        <f>D3001</f>
        <v/>
      </c>
      <c r="E6265" s="98">
        <f>E3001</f>
        <v/>
      </c>
      <c r="F6265" s="98">
        <f>F3001</f>
        <v/>
      </c>
      <c r="H6265" s="13" t="n">
        <v>126</v>
      </c>
      <c r="I6265" s="13" t="n">
        <v>5.675495629020588e-10</v>
      </c>
      <c r="J6265" s="13" t="n">
        <v>0</v>
      </c>
      <c r="K6265" s="13" t="n">
        <v>3.552713678800501e-15</v>
      </c>
      <c r="N6265" s="13" t="n">
        <v>126</v>
      </c>
      <c r="O6265" s="18">
        <f>D6265-I6265</f>
        <v/>
      </c>
      <c r="P6265" s="18">
        <f>E6265-J6265</f>
        <v/>
      </c>
      <c r="Q6265" s="18">
        <f>F6265-K6265</f>
        <v/>
      </c>
    </row>
    <row r="6266">
      <c r="C6266" s="13" t="n">
        <v>127</v>
      </c>
      <c r="D6266" s="98">
        <f>D3002</f>
        <v/>
      </c>
      <c r="E6266" s="98">
        <f>E3002</f>
        <v/>
      </c>
      <c r="F6266" s="98">
        <f>F3002</f>
        <v/>
      </c>
      <c r="H6266" s="13" t="n">
        <v>127</v>
      </c>
      <c r="I6266" s="13" t="n">
        <v>0</v>
      </c>
      <c r="J6266" s="13" t="n">
        <v>3.792344216435595e-10</v>
      </c>
      <c r="K6266" s="13" t="n">
        <v>1.054409892731201e-10</v>
      </c>
      <c r="N6266" s="13" t="n">
        <v>127</v>
      </c>
      <c r="O6266" s="18">
        <f>D6266-I6266</f>
        <v/>
      </c>
      <c r="P6266" s="18">
        <f>E6266-J6266</f>
        <v/>
      </c>
      <c r="Q6266" s="18">
        <f>F6266-K6266</f>
        <v/>
      </c>
    </row>
    <row r="6267">
      <c r="C6267" s="13" t="n">
        <v>128</v>
      </c>
      <c r="D6267" s="98">
        <f>D3003</f>
        <v/>
      </c>
      <c r="E6267" s="98">
        <f>E3003</f>
        <v/>
      </c>
      <c r="F6267" s="98">
        <f>F3003</f>
        <v/>
      </c>
      <c r="H6267" s="13" t="n">
        <v>128</v>
      </c>
      <c r="I6267" s="13" t="n">
        <v>1.250981540579232e-10</v>
      </c>
      <c r="J6267" s="13" t="n">
        <v>1.984403752430808e-10</v>
      </c>
      <c r="K6267" s="13" t="n">
        <v>3.552713678800501e-15</v>
      </c>
      <c r="N6267" s="13" t="n">
        <v>128</v>
      </c>
      <c r="O6267" s="18">
        <f>D6267-I6267</f>
        <v/>
      </c>
      <c r="P6267" s="18">
        <f>E6267-J6267</f>
        <v/>
      </c>
      <c r="Q6267" s="18">
        <f>F6267-K6267</f>
        <v/>
      </c>
    </row>
    <row r="6268">
      <c r="C6268" s="13" t="n">
        <v>129</v>
      </c>
      <c r="D6268" s="98">
        <f>D3004</f>
        <v/>
      </c>
      <c r="E6268" s="98">
        <f>E3004</f>
        <v/>
      </c>
      <c r="F6268" s="98">
        <f>F3004</f>
        <v/>
      </c>
      <c r="H6268" s="13" t="n">
        <v>129</v>
      </c>
      <c r="I6268" s="13" t="n">
        <v>3.552713678800501e-15</v>
      </c>
      <c r="J6268" s="13" t="n">
        <v>6.397868901331094e-10</v>
      </c>
      <c r="K6268" s="13" t="n">
        <v>7.739942020634771e-10</v>
      </c>
      <c r="N6268" s="13" t="n">
        <v>129</v>
      </c>
      <c r="O6268" s="18">
        <f>D6268-I6268</f>
        <v/>
      </c>
      <c r="P6268" s="18">
        <f>E6268-J6268</f>
        <v/>
      </c>
      <c r="Q6268" s="18">
        <f>F6268-K6268</f>
        <v/>
      </c>
    </row>
    <row r="6269">
      <c r="C6269" s="13" t="n">
        <v>130</v>
      </c>
      <c r="D6269" s="98">
        <f>D3005</f>
        <v/>
      </c>
      <c r="E6269" s="98">
        <f>E3005</f>
        <v/>
      </c>
      <c r="F6269" s="98">
        <f>F3005</f>
        <v/>
      </c>
      <c r="H6269" s="13" t="n">
        <v>130</v>
      </c>
      <c r="I6269" s="13" t="n">
        <v>3.552713678800501e-15</v>
      </c>
      <c r="J6269" s="13" t="n">
        <v>7.503935250952054e-10</v>
      </c>
      <c r="K6269" s="13" t="n">
        <v>0</v>
      </c>
      <c r="N6269" s="13" t="n">
        <v>130</v>
      </c>
      <c r="O6269" s="18">
        <f>D6269-I6269</f>
        <v/>
      </c>
      <c r="P6269" s="18">
        <f>E6269-J6269</f>
        <v/>
      </c>
      <c r="Q6269" s="18">
        <f>F6269-K6269</f>
        <v/>
      </c>
    </row>
    <row r="6270">
      <c r="C6270" s="13" t="n">
        <v>131</v>
      </c>
      <c r="D6270" s="98">
        <f>D3006</f>
        <v/>
      </c>
      <c r="E6270" s="98">
        <f>E3006</f>
        <v/>
      </c>
      <c r="F6270" s="98">
        <f>F3006</f>
        <v/>
      </c>
      <c r="H6270" s="13" t="n">
        <v>131</v>
      </c>
      <c r="I6270" s="13" t="n">
        <v>0</v>
      </c>
      <c r="J6270" s="13" t="n">
        <v>0</v>
      </c>
      <c r="K6270" s="13" t="n">
        <v>5.856257700997958e-10</v>
      </c>
      <c r="N6270" s="13" t="n">
        <v>131</v>
      </c>
      <c r="O6270" s="18">
        <f>D6270-I6270</f>
        <v/>
      </c>
      <c r="P6270" s="18">
        <f>E6270-J6270</f>
        <v/>
      </c>
      <c r="Q6270" s="18">
        <f>F6270-K6270</f>
        <v/>
      </c>
    </row>
    <row r="6271">
      <c r="C6271" s="13" t="n">
        <v>132</v>
      </c>
      <c r="D6271" s="98">
        <f>D3007</f>
        <v/>
      </c>
      <c r="E6271" s="98">
        <f>E3007</f>
        <v/>
      </c>
      <c r="F6271" s="98">
        <f>F3007</f>
        <v/>
      </c>
      <c r="H6271" s="13" t="n">
        <v>132</v>
      </c>
      <c r="I6271" s="13" t="n">
        <v>4.257074692759488e-10</v>
      </c>
      <c r="J6271" s="13" t="n">
        <v>3.701323691984726e-10</v>
      </c>
      <c r="K6271" s="13" t="n">
        <v>2.616040717384749e-10</v>
      </c>
      <c r="N6271" s="13" t="n">
        <v>132</v>
      </c>
      <c r="O6271" s="18">
        <f>D6271-I6271</f>
        <v/>
      </c>
      <c r="P6271" s="18">
        <f>E6271-J6271</f>
        <v/>
      </c>
      <c r="Q6271" s="18">
        <f>F6271-K6271</f>
        <v/>
      </c>
    </row>
    <row r="6272">
      <c r="C6272" s="13" t="n">
        <v>133</v>
      </c>
      <c r="D6272" s="98">
        <f>D3008</f>
        <v/>
      </c>
      <c r="E6272" s="98">
        <f>E3008</f>
        <v/>
      </c>
      <c r="F6272" s="98">
        <f>F3008</f>
        <v/>
      </c>
      <c r="H6272" s="13" t="n">
        <v>133</v>
      </c>
      <c r="I6272" s="13" t="n">
        <v>0</v>
      </c>
      <c r="J6272" s="13" t="n">
        <v>0</v>
      </c>
      <c r="K6272" s="13" t="n">
        <v>-3.552713678800501e-15</v>
      </c>
      <c r="N6272" s="13" t="n">
        <v>133</v>
      </c>
      <c r="O6272" s="18">
        <f>D6272-I6272</f>
        <v/>
      </c>
      <c r="P6272" s="18">
        <f>E6272-J6272</f>
        <v/>
      </c>
      <c r="Q6272" s="18">
        <f>F6272-K6272</f>
        <v/>
      </c>
    </row>
    <row r="6273">
      <c r="C6273" s="13" t="n">
        <v>134</v>
      </c>
      <c r="D6273" s="98">
        <f>D3009</f>
        <v/>
      </c>
      <c r="E6273" s="98">
        <f>E3009</f>
        <v/>
      </c>
      <c r="F6273" s="98">
        <f>F3009</f>
        <v/>
      </c>
      <c r="H6273" s="13" t="n">
        <v>134</v>
      </c>
      <c r="I6273" s="13" t="n">
        <v>0</v>
      </c>
      <c r="J6273" s="13" t="n">
        <v>4.640021700197394e-10</v>
      </c>
      <c r="K6273" s="13" t="n">
        <v>8.761382730426703e-10</v>
      </c>
      <c r="N6273" s="13" t="n">
        <v>134</v>
      </c>
      <c r="O6273" s="18">
        <f>D6273-I6273</f>
        <v/>
      </c>
      <c r="P6273" s="18">
        <f>E6273-J6273</f>
        <v/>
      </c>
      <c r="Q6273" s="18">
        <f>F6273-K6273</f>
        <v/>
      </c>
    </row>
    <row r="6274">
      <c r="C6274" s="13" t="n">
        <v>135</v>
      </c>
      <c r="D6274" s="98">
        <f>D3010</f>
        <v/>
      </c>
      <c r="E6274" s="98">
        <f>E3010</f>
        <v/>
      </c>
      <c r="F6274" s="98">
        <f>F3010</f>
        <v/>
      </c>
      <c r="H6274" s="13" t="n">
        <v>135</v>
      </c>
      <c r="I6274" s="13" t="n">
        <v>0</v>
      </c>
      <c r="J6274" s="13" t="n">
        <v>-2.649969133017294e-11</v>
      </c>
      <c r="K6274" s="13" t="n">
        <v>3.552713678800501e-15</v>
      </c>
      <c r="N6274" s="13" t="n">
        <v>135</v>
      </c>
      <c r="O6274" s="18">
        <f>D6274-I6274</f>
        <v/>
      </c>
      <c r="P6274" s="18">
        <f>E6274-J6274</f>
        <v/>
      </c>
      <c r="Q6274" s="18">
        <f>F6274-K6274</f>
        <v/>
      </c>
    </row>
    <row r="6275">
      <c r="C6275" s="13" t="n">
        <v>136</v>
      </c>
      <c r="D6275" s="98">
        <f>D3011</f>
        <v/>
      </c>
      <c r="E6275" s="98">
        <f>E3011</f>
        <v/>
      </c>
      <c r="F6275" s="98">
        <f>F3011</f>
        <v/>
      </c>
      <c r="H6275" s="13" t="n">
        <v>136</v>
      </c>
      <c r="I6275" s="13" t="n">
        <v>0</v>
      </c>
      <c r="J6275" s="13" t="n">
        <v>0</v>
      </c>
      <c r="K6275" s="13" t="n">
        <v>0</v>
      </c>
      <c r="N6275" s="13" t="n">
        <v>136</v>
      </c>
      <c r="O6275" s="18">
        <f>D6275-I6275</f>
        <v/>
      </c>
      <c r="P6275" s="18">
        <f>E6275-J6275</f>
        <v/>
      </c>
      <c r="Q6275" s="18">
        <f>F6275-K6275</f>
        <v/>
      </c>
    </row>
    <row r="6276">
      <c r="C6276" s="13" t="n">
        <v>137</v>
      </c>
      <c r="D6276" s="98">
        <f>D3012</f>
        <v/>
      </c>
      <c r="E6276" s="98">
        <f>E3012</f>
        <v/>
      </c>
      <c r="F6276" s="98">
        <f>F3012</f>
        <v/>
      </c>
      <c r="H6276" s="13" t="n">
        <v>137</v>
      </c>
      <c r="I6276" s="13" t="n">
        <v>-5.314149120749789e-11</v>
      </c>
      <c r="J6276" s="13" t="n">
        <v>0</v>
      </c>
      <c r="K6276" s="13" t="n">
        <v>6.87681023237019e-10</v>
      </c>
      <c r="N6276" s="13" t="n">
        <v>137</v>
      </c>
      <c r="O6276" s="18">
        <f>D6276-I6276</f>
        <v/>
      </c>
      <c r="P6276" s="18">
        <f>E6276-J6276</f>
        <v/>
      </c>
      <c r="Q6276" s="18">
        <f>F6276-K6276</f>
        <v/>
      </c>
    </row>
    <row r="6277">
      <c r="C6277" s="13" t="n">
        <v>138</v>
      </c>
      <c r="D6277" s="98">
        <f>D3013</f>
        <v/>
      </c>
      <c r="E6277" s="98">
        <f>E3013</f>
        <v/>
      </c>
      <c r="F6277" s="98">
        <f>F3013</f>
        <v/>
      </c>
      <c r="H6277" s="13" t="n">
        <v>138</v>
      </c>
      <c r="I6277" s="13" t="n">
        <v>1.046487341227476e-10</v>
      </c>
      <c r="J6277" s="13" t="n">
        <v>0</v>
      </c>
      <c r="K6277" s="13" t="n">
        <v>-5.117328782944242e-11</v>
      </c>
      <c r="N6277" s="13" t="n">
        <v>138</v>
      </c>
      <c r="O6277" s="18">
        <f>D6277-I6277</f>
        <v/>
      </c>
      <c r="P6277" s="18">
        <f>E6277-J6277</f>
        <v/>
      </c>
      <c r="Q6277" s="18">
        <f>F6277-K6277</f>
        <v/>
      </c>
    </row>
    <row r="6278">
      <c r="C6278" s="13" t="n">
        <v>139</v>
      </c>
      <c r="D6278" s="98">
        <f>D3014</f>
        <v/>
      </c>
      <c r="E6278" s="98">
        <f>E3014</f>
        <v/>
      </c>
      <c r="F6278" s="98">
        <f>F3014</f>
        <v/>
      </c>
      <c r="H6278" s="13" t="n">
        <v>139</v>
      </c>
      <c r="I6278" s="13" t="n">
        <v>8.717861987861397e-10</v>
      </c>
      <c r="J6278" s="13" t="n">
        <v>1.359978796244832e-11</v>
      </c>
      <c r="K6278" s="13" t="n">
        <v>-2.568967261140642e-11</v>
      </c>
      <c r="N6278" s="13" t="n">
        <v>139</v>
      </c>
      <c r="O6278" s="18">
        <f>D6278-I6278</f>
        <v/>
      </c>
      <c r="P6278" s="18">
        <f>E6278-J6278</f>
        <v/>
      </c>
      <c r="Q6278" s="18">
        <f>F6278-K6278</f>
        <v/>
      </c>
    </row>
    <row r="6279">
      <c r="C6279" s="13" t="n">
        <v>140</v>
      </c>
      <c r="D6279" s="98">
        <f>D3015</f>
        <v/>
      </c>
      <c r="E6279" s="98">
        <f>E3015</f>
        <v/>
      </c>
      <c r="F6279" s="98">
        <f>F3015</f>
        <v/>
      </c>
      <c r="H6279" s="13" t="n">
        <v>140</v>
      </c>
      <c r="I6279" s="13" t="n">
        <v>-3.552713678800501e-15</v>
      </c>
      <c r="J6279" s="13" t="n">
        <v>3.552713678800501e-15</v>
      </c>
      <c r="K6279" s="13" t="n">
        <v>5.985434370359144e-10</v>
      </c>
      <c r="N6279" s="13" t="n">
        <v>140</v>
      </c>
      <c r="O6279" s="18">
        <f>D6279-I6279</f>
        <v/>
      </c>
      <c r="P6279" s="18">
        <f>E6279-J6279</f>
        <v/>
      </c>
      <c r="Q6279" s="18">
        <f>F6279-K6279</f>
        <v/>
      </c>
    </row>
    <row r="6280">
      <c r="C6280" s="13" t="n">
        <v>141</v>
      </c>
      <c r="D6280" s="98">
        <f>D3016</f>
        <v/>
      </c>
      <c r="E6280" s="98">
        <f>E3016</f>
        <v/>
      </c>
      <c r="F6280" s="98">
        <f>F3016</f>
        <v/>
      </c>
      <c r="H6280" s="13" t="n">
        <v>141</v>
      </c>
      <c r="I6280" s="13" t="n">
        <v>0</v>
      </c>
      <c r="J6280" s="13" t="n">
        <v>8.391509709326783e-12</v>
      </c>
      <c r="K6280" s="13" t="n">
        <v>0</v>
      </c>
      <c r="N6280" s="13" t="n">
        <v>141</v>
      </c>
      <c r="O6280" s="18">
        <f>D6280-I6280</f>
        <v/>
      </c>
      <c r="P6280" s="18">
        <f>E6280-J6280</f>
        <v/>
      </c>
      <c r="Q6280" s="18">
        <f>F6280-K6280</f>
        <v/>
      </c>
    </row>
    <row r="6281">
      <c r="C6281" s="13" t="n">
        <v>142</v>
      </c>
      <c r="D6281" s="98">
        <f>D3017</f>
        <v/>
      </c>
      <c r="E6281" s="98">
        <f>E3017</f>
        <v/>
      </c>
      <c r="F6281" s="98">
        <f>F3017</f>
        <v/>
      </c>
      <c r="H6281" s="13" t="n">
        <v>142</v>
      </c>
      <c r="I6281" s="13" t="n">
        <v>0</v>
      </c>
      <c r="J6281" s="13" t="n">
        <v>5.723528317957971e-10</v>
      </c>
      <c r="K6281" s="13" t="n">
        <v>6.445475264627021e-10</v>
      </c>
      <c r="N6281" s="13" t="n">
        <v>142</v>
      </c>
      <c r="O6281" s="18">
        <f>D6281-I6281</f>
        <v/>
      </c>
      <c r="P6281" s="18">
        <f>E6281-J6281</f>
        <v/>
      </c>
      <c r="Q6281" s="18">
        <f>F6281-K6281</f>
        <v/>
      </c>
    </row>
    <row r="6282">
      <c r="C6282" s="13" t="n">
        <v>143</v>
      </c>
      <c r="D6282" s="98">
        <f>D3018</f>
        <v/>
      </c>
      <c r="E6282" s="98">
        <f>E3018</f>
        <v/>
      </c>
      <c r="F6282" s="98">
        <f>F3018</f>
        <v/>
      </c>
      <c r="H6282" s="13" t="n">
        <v>143</v>
      </c>
      <c r="I6282" s="13" t="n">
        <v>6.734097723892774e-10</v>
      </c>
      <c r="J6282" s="13" t="n">
        <v>0</v>
      </c>
      <c r="K6282" s="13" t="n">
        <v>26.77915423067344</v>
      </c>
      <c r="N6282" s="13" t="n">
        <v>143</v>
      </c>
      <c r="O6282" s="18">
        <f>D6282-I6282</f>
        <v/>
      </c>
      <c r="P6282" s="18">
        <f>E6282-J6282</f>
        <v/>
      </c>
      <c r="Q6282" s="18">
        <f>F6282-K6282</f>
        <v/>
      </c>
    </row>
    <row r="6283">
      <c r="C6283" s="13" t="n">
        <v>144</v>
      </c>
      <c r="D6283" s="98">
        <f>D3019</f>
        <v/>
      </c>
      <c r="E6283" s="98">
        <f>E3019</f>
        <v/>
      </c>
      <c r="F6283" s="98">
        <f>F3019</f>
        <v/>
      </c>
      <c r="H6283" s="13" t="n">
        <v>144</v>
      </c>
      <c r="I6283" s="13" t="n">
        <v>0</v>
      </c>
      <c r="J6283" s="13" t="n">
        <v>-3.552713678800501e-15</v>
      </c>
      <c r="K6283" s="13" t="n">
        <v>5.509406264536665e-10</v>
      </c>
      <c r="N6283" s="13" t="n">
        <v>144</v>
      </c>
      <c r="O6283" s="18">
        <f>D6283-I6283</f>
        <v/>
      </c>
      <c r="P6283" s="18">
        <f>E6283-J6283</f>
        <v/>
      </c>
      <c r="Q6283" s="18">
        <f>F6283-K6283</f>
        <v/>
      </c>
    </row>
    <row r="6284">
      <c r="C6284" s="13" t="n">
        <v>145</v>
      </c>
      <c r="D6284" s="98">
        <f>D3020</f>
        <v/>
      </c>
      <c r="E6284" s="98">
        <f>E3020</f>
        <v/>
      </c>
      <c r="F6284" s="98">
        <f>F3020</f>
        <v/>
      </c>
      <c r="H6284" s="13" t="n">
        <v>145</v>
      </c>
      <c r="I6284" s="13" t="n">
        <v>9.282139501465281e-10</v>
      </c>
      <c r="J6284" s="13" t="n">
        <v>0</v>
      </c>
      <c r="K6284" s="13" t="n">
        <v>6.175184807943879e-10</v>
      </c>
      <c r="N6284" s="13" t="n">
        <v>145</v>
      </c>
      <c r="O6284" s="18">
        <f>D6284-I6284</f>
        <v/>
      </c>
      <c r="P6284" s="18">
        <f>E6284-J6284</f>
        <v/>
      </c>
      <c r="Q6284" s="18">
        <f>F6284-K6284</f>
        <v/>
      </c>
    </row>
    <row r="6285">
      <c r="C6285" s="13" t="n">
        <v>146</v>
      </c>
      <c r="D6285" s="98">
        <f>D3021</f>
        <v/>
      </c>
      <c r="E6285" s="98">
        <f>E3021</f>
        <v/>
      </c>
      <c r="F6285" s="98">
        <f>F3021</f>
        <v/>
      </c>
      <c r="H6285" s="13" t="n">
        <v>146</v>
      </c>
      <c r="I6285" s="13" t="n">
        <v>9.639933296057279e-11</v>
      </c>
      <c r="J6285" s="13" t="n">
        <v>-7.498357490476337e-11</v>
      </c>
      <c r="K6285" s="13" t="n">
        <v>0</v>
      </c>
      <c r="N6285" s="13" t="n">
        <v>146</v>
      </c>
      <c r="O6285" s="18">
        <f>D6285-I6285</f>
        <v/>
      </c>
      <c r="P6285" s="18">
        <f>E6285-J6285</f>
        <v/>
      </c>
      <c r="Q6285" s="18">
        <f>F6285-K6285</f>
        <v/>
      </c>
    </row>
    <row r="6286">
      <c r="C6286" s="13" t="n">
        <v>147</v>
      </c>
      <c r="D6286" s="98">
        <f>D3022</f>
        <v/>
      </c>
      <c r="E6286" s="98">
        <f>E3022</f>
        <v/>
      </c>
      <c r="F6286" s="98">
        <f>F3022</f>
        <v/>
      </c>
      <c r="H6286" s="13" t="n">
        <v>147</v>
      </c>
      <c r="I6286" s="13" t="n">
        <v>0</v>
      </c>
      <c r="J6286" s="13" t="n">
        <v>0</v>
      </c>
      <c r="K6286" s="13" t="n">
        <v>0</v>
      </c>
      <c r="N6286" s="13" t="n">
        <v>147</v>
      </c>
      <c r="O6286" s="18">
        <f>D6286-I6286</f>
        <v/>
      </c>
      <c r="P6286" s="18">
        <f>E6286-J6286</f>
        <v/>
      </c>
      <c r="Q6286" s="18">
        <f>F6286-K6286</f>
        <v/>
      </c>
    </row>
    <row r="6287">
      <c r="C6287" s="13" t="n">
        <v>148</v>
      </c>
      <c r="D6287" s="98">
        <f>D3023</f>
        <v/>
      </c>
      <c r="E6287" s="98">
        <f>E3023</f>
        <v/>
      </c>
      <c r="F6287" s="98">
        <f>F3023</f>
        <v/>
      </c>
      <c r="H6287" s="13" t="n">
        <v>148</v>
      </c>
      <c r="I6287" s="13" t="n">
        <v>8.506155779741675e-10</v>
      </c>
      <c r="J6287" s="13" t="n">
        <v>1.204583099934098e-10</v>
      </c>
      <c r="K6287" s="13" t="n">
        <v>1.424744766609365e-10</v>
      </c>
      <c r="N6287" s="13" t="n">
        <v>148</v>
      </c>
      <c r="O6287" s="18">
        <f>D6287-I6287</f>
        <v/>
      </c>
      <c r="P6287" s="18">
        <f>E6287-J6287</f>
        <v/>
      </c>
      <c r="Q6287" s="18">
        <f>F6287-K6287</f>
        <v/>
      </c>
    </row>
    <row r="6288">
      <c r="C6288" s="13" t="n">
        <v>149</v>
      </c>
      <c r="D6288" s="98">
        <f>D3024</f>
        <v/>
      </c>
      <c r="E6288" s="98">
        <f>E3024</f>
        <v/>
      </c>
      <c r="F6288" s="98">
        <f>F3024</f>
        <v/>
      </c>
      <c r="H6288" s="13" t="n">
        <v>149</v>
      </c>
      <c r="I6288" s="18" t="n">
        <v>9.824674407354905e-11</v>
      </c>
      <c r="J6288" s="13" t="n">
        <v>2.495070816621592e-10</v>
      </c>
      <c r="K6288" s="13" t="n">
        <v>0</v>
      </c>
      <c r="N6288" s="13" t="n">
        <v>149</v>
      </c>
      <c r="O6288" s="18">
        <f>D6288-I6288</f>
        <v/>
      </c>
      <c r="P6288" s="18">
        <f>E6288-J6288</f>
        <v/>
      </c>
      <c r="Q6288" s="18">
        <f>F6288-K6288</f>
        <v/>
      </c>
    </row>
    <row r="6289">
      <c r="C6289" s="13" t="n">
        <v>150</v>
      </c>
      <c r="D6289" s="98">
        <f>D3025</f>
        <v/>
      </c>
      <c r="E6289" s="98">
        <f>E3025</f>
        <v/>
      </c>
      <c r="F6289" s="98">
        <f>F3025</f>
        <v/>
      </c>
      <c r="H6289" s="13" t="n">
        <v>150</v>
      </c>
      <c r="I6289" s="18" t="n">
        <v>3.552713678800501e-15</v>
      </c>
      <c r="J6289" s="13" t="n">
        <v>4.014246712813474e-10</v>
      </c>
      <c r="K6289" s="13" t="n">
        <v>6.750155989720952e-12</v>
      </c>
      <c r="N6289" s="13" t="n">
        <v>150</v>
      </c>
      <c r="O6289" s="18">
        <f>D6289-I6289</f>
        <v/>
      </c>
      <c r="P6289" s="18">
        <f>E6289-J6289</f>
        <v/>
      </c>
      <c r="Q6289" s="18">
        <f>F6289-K6289</f>
        <v/>
      </c>
    </row>
    <row r="6290">
      <c r="C6290" s="13" t="n">
        <v>151</v>
      </c>
      <c r="D6290" s="98">
        <f>D3026</f>
        <v/>
      </c>
      <c r="E6290" s="98">
        <f>E3026</f>
        <v/>
      </c>
      <c r="F6290" s="98">
        <f>F3026</f>
        <v/>
      </c>
      <c r="H6290" s="13" t="n">
        <v>151</v>
      </c>
      <c r="I6290" s="18" t="n">
        <v>0</v>
      </c>
      <c r="J6290" s="13" t="n">
        <v>0</v>
      </c>
      <c r="K6290" s="13" t="n">
        <v>0</v>
      </c>
      <c r="N6290" s="13" t="n">
        <v>151</v>
      </c>
      <c r="O6290" s="18">
        <f>D6290-I6290</f>
        <v/>
      </c>
      <c r="P6290" s="18">
        <f>E6290-J6290</f>
        <v/>
      </c>
      <c r="Q6290" s="18">
        <f>F6290-K6290</f>
        <v/>
      </c>
    </row>
    <row r="6291">
      <c r="C6291" s="13" t="n">
        <v>152</v>
      </c>
      <c r="D6291" s="98">
        <f>D3027</f>
        <v/>
      </c>
      <c r="E6291" s="98">
        <f>E3027</f>
        <v/>
      </c>
      <c r="F6291" s="98">
        <f>F3027</f>
        <v/>
      </c>
      <c r="H6291" s="13" t="n">
        <v>152</v>
      </c>
      <c r="I6291" s="18" t="n">
        <v>4.171276657416456e-10</v>
      </c>
      <c r="J6291" s="13" t="n">
        <v>-8.814282637104043e-12</v>
      </c>
      <c r="K6291" s="98" t="n">
        <v>8.896989811546518e-10</v>
      </c>
      <c r="N6291" s="13" t="n">
        <v>152</v>
      </c>
      <c r="O6291" s="18">
        <f>D6291-I6291</f>
        <v/>
      </c>
      <c r="P6291" s="18">
        <f>E6291-J6291</f>
        <v/>
      </c>
      <c r="Q6291" s="18">
        <f>F6291-K6291</f>
        <v/>
      </c>
    </row>
    <row r="6292">
      <c r="C6292" s="13" t="n">
        <v>153</v>
      </c>
      <c r="D6292" s="98">
        <f>D3028</f>
        <v/>
      </c>
      <c r="E6292" s="98">
        <f>E3028</f>
        <v/>
      </c>
      <c r="F6292" s="98">
        <f>F3028</f>
        <v/>
      </c>
      <c r="H6292" s="13" t="n">
        <v>153</v>
      </c>
      <c r="I6292" s="18" t="n">
        <v>0</v>
      </c>
      <c r="J6292" s="18" t="n">
        <v>0</v>
      </c>
      <c r="K6292" s="18" t="n">
        <v>8.741452006688633e-11</v>
      </c>
      <c r="N6292" s="13" t="n">
        <v>153</v>
      </c>
      <c r="O6292" s="18">
        <f>D6292-I6292</f>
        <v/>
      </c>
      <c r="P6292" s="18">
        <f>E6292-J6292</f>
        <v/>
      </c>
      <c r="Q6292" s="18">
        <f>F6292-K6292</f>
        <v/>
      </c>
    </row>
    <row r="6293">
      <c r="C6293" s="13" t="n">
        <v>154</v>
      </c>
      <c r="D6293" s="98">
        <f>D3029</f>
        <v/>
      </c>
      <c r="E6293" s="98">
        <f>E3029</f>
        <v/>
      </c>
      <c r="F6293" s="98">
        <f>F3029</f>
        <v/>
      </c>
      <c r="H6293" s="13" t="n">
        <v>154</v>
      </c>
      <c r="I6293" s="18" t="n">
        <v>2.675477617231081e-10</v>
      </c>
      <c r="J6293" s="18" t="n">
        <v>-3.552713678800501e-15</v>
      </c>
      <c r="K6293" s="18" t="n">
        <v>1.525037873761903e-10</v>
      </c>
      <c r="N6293" s="13" t="n">
        <v>154</v>
      </c>
      <c r="O6293" s="18">
        <f>D6293-I6293</f>
        <v/>
      </c>
      <c r="P6293" s="18">
        <f>E6293-J6293</f>
        <v/>
      </c>
      <c r="Q6293" s="18">
        <f>F6293-K6293</f>
        <v/>
      </c>
    </row>
    <row r="6294">
      <c r="C6294" s="13" t="n">
        <v>155</v>
      </c>
      <c r="D6294" s="98">
        <f>D3030</f>
        <v/>
      </c>
      <c r="E6294" s="98">
        <f>E3030</f>
        <v/>
      </c>
      <c r="F6294" s="98">
        <f>F3030</f>
        <v/>
      </c>
      <c r="H6294" s="13" t="n">
        <v>155</v>
      </c>
      <c r="I6294" s="18" t="n">
        <v>1.723741149817215e-10</v>
      </c>
      <c r="J6294" s="13" t="n">
        <v>3.494271538784233e-10</v>
      </c>
      <c r="K6294" s="13" t="n">
        <v>4.39897007709078e-11</v>
      </c>
      <c r="N6294" s="13" t="n">
        <v>155</v>
      </c>
      <c r="O6294" s="18">
        <f>D6294-I6294</f>
        <v/>
      </c>
      <c r="P6294" s="18">
        <f>E6294-J6294</f>
        <v/>
      </c>
      <c r="Q6294" s="18">
        <f>F6294-K6294</f>
        <v/>
      </c>
    </row>
    <row r="6295">
      <c r="C6295" s="13" t="n">
        <v>156</v>
      </c>
      <c r="D6295" s="98">
        <f>D3031</f>
        <v/>
      </c>
      <c r="E6295" s="98">
        <f>E3031</f>
        <v/>
      </c>
      <c r="F6295" s="98">
        <f>F3031</f>
        <v/>
      </c>
      <c r="H6295" s="13" t="n">
        <v>156</v>
      </c>
      <c r="I6295" s="18" t="n">
        <v>0</v>
      </c>
      <c r="J6295" s="13" t="n">
        <v>4.597282554641424e-10</v>
      </c>
      <c r="K6295" s="13" t="n">
        <v>0</v>
      </c>
      <c r="N6295" s="13" t="n">
        <v>156</v>
      </c>
      <c r="O6295" s="18">
        <f>D6295-I6295</f>
        <v/>
      </c>
      <c r="P6295" s="18">
        <f>E6295-J6295</f>
        <v/>
      </c>
      <c r="Q6295" s="18">
        <f>F6295-K6295</f>
        <v/>
      </c>
    </row>
    <row r="6296">
      <c r="C6296" s="13" t="n">
        <v>157</v>
      </c>
      <c r="D6296" s="98">
        <f>D3032</f>
        <v/>
      </c>
      <c r="E6296" s="98">
        <f>E3032</f>
        <v/>
      </c>
      <c r="F6296" s="98">
        <f>F3032</f>
        <v/>
      </c>
      <c r="H6296" s="13" t="n">
        <v>157</v>
      </c>
      <c r="I6296" s="18" t="n">
        <v>0</v>
      </c>
      <c r="J6296" s="13" t="n">
        <v>7.39145633588123e-10</v>
      </c>
      <c r="K6296" s="13" t="n">
        <v>0</v>
      </c>
      <c r="N6296" s="13" t="n">
        <v>157</v>
      </c>
      <c r="O6296" s="18">
        <f>D6296-I6296</f>
        <v/>
      </c>
      <c r="P6296" s="18">
        <f>E6296-J6296</f>
        <v/>
      </c>
      <c r="Q6296" s="18">
        <f>F6296-K6296</f>
        <v/>
      </c>
    </row>
    <row r="6297">
      <c r="C6297" s="13" t="n">
        <v>158</v>
      </c>
      <c r="D6297" s="98">
        <f>D3033</f>
        <v/>
      </c>
      <c r="E6297" s="98">
        <f>E3033</f>
        <v/>
      </c>
      <c r="F6297" s="98">
        <f>F3033</f>
        <v/>
      </c>
      <c r="H6297" s="13" t="n">
        <v>158</v>
      </c>
      <c r="I6297" s="18" t="n">
        <v>0</v>
      </c>
      <c r="J6297" s="13" t="n">
        <v>0</v>
      </c>
      <c r="K6297" s="98" t="n">
        <v>-6.353673143166816e-11</v>
      </c>
      <c r="N6297" s="13" t="n">
        <v>158</v>
      </c>
      <c r="O6297" s="18">
        <f>D6297-I6297</f>
        <v/>
      </c>
      <c r="P6297" s="18">
        <f>E6297-J6297</f>
        <v/>
      </c>
      <c r="Q6297" s="18">
        <f>F6297-K6297</f>
        <v/>
      </c>
    </row>
    <row r="6298">
      <c r="C6298" s="13" t="n">
        <v>159</v>
      </c>
      <c r="D6298" s="98">
        <f>D3034</f>
        <v/>
      </c>
      <c r="E6298" s="98">
        <f>E3034</f>
        <v/>
      </c>
      <c r="F6298" s="98">
        <f>F3034</f>
        <v/>
      </c>
      <c r="H6298" s="13" t="n">
        <v>159</v>
      </c>
      <c r="I6298" s="18" t="n">
        <v>7.454339367995999e-10</v>
      </c>
      <c r="J6298" s="18" t="n">
        <v>0</v>
      </c>
      <c r="K6298" s="18" t="n">
        <v>0</v>
      </c>
      <c r="N6298" s="13" t="n">
        <v>159</v>
      </c>
      <c r="O6298" s="18">
        <f>D6298-I6298</f>
        <v/>
      </c>
      <c r="P6298" s="18">
        <f>E6298-J6298</f>
        <v/>
      </c>
      <c r="Q6298" s="18">
        <f>F6298-K6298</f>
        <v/>
      </c>
    </row>
    <row r="6299">
      <c r="C6299" s="13" t="n">
        <v>160</v>
      </c>
      <c r="D6299" s="98">
        <f>D3035</f>
        <v/>
      </c>
      <c r="E6299" s="98">
        <f>E3035</f>
        <v/>
      </c>
      <c r="F6299" s="98">
        <f>F3035</f>
        <v/>
      </c>
      <c r="H6299" s="13" t="n">
        <v>160</v>
      </c>
      <c r="I6299" s="18" t="n">
        <v>-6.713918310197187e-11</v>
      </c>
      <c r="J6299" s="18" t="n">
        <v>0</v>
      </c>
      <c r="K6299" s="18" t="n">
        <v>0</v>
      </c>
      <c r="N6299" s="13" t="n">
        <v>160</v>
      </c>
      <c r="O6299" s="18">
        <f>D6299-I6299</f>
        <v/>
      </c>
      <c r="P6299" s="18">
        <f>E6299-J6299</f>
        <v/>
      </c>
      <c r="Q6299" s="18">
        <f>F6299-K6299</f>
        <v/>
      </c>
    </row>
    <row r="6300">
      <c r="C6300" s="13" t="n">
        <v>161</v>
      </c>
      <c r="D6300" s="98">
        <f>D3036</f>
        <v/>
      </c>
      <c r="E6300" s="98">
        <f>E3036</f>
        <v/>
      </c>
      <c r="F6300" s="98">
        <f>F3036</f>
        <v/>
      </c>
      <c r="H6300" s="13" t="n">
        <v>161</v>
      </c>
      <c r="I6300" s="13" t="n">
        <v>5.629843258248002e-10</v>
      </c>
      <c r="J6300" s="13" t="n">
        <v>0</v>
      </c>
      <c r="K6300" s="13" t="n">
        <v>-3.248601387895178e-11</v>
      </c>
      <c r="N6300" s="13" t="n">
        <v>161</v>
      </c>
      <c r="O6300" s="18">
        <f>D6300-I6300</f>
        <v/>
      </c>
      <c r="P6300" s="18">
        <f>E6300-J6300</f>
        <v/>
      </c>
      <c r="Q6300" s="18">
        <f>F6300-K6300</f>
        <v/>
      </c>
    </row>
    <row r="6301">
      <c r="C6301" s="13" t="n">
        <v>162</v>
      </c>
      <c r="D6301" s="98">
        <f>D3037</f>
        <v/>
      </c>
      <c r="E6301" s="98">
        <f>E3037</f>
        <v/>
      </c>
      <c r="F6301" s="98">
        <f>F3037</f>
        <v/>
      </c>
      <c r="H6301" s="13" t="n">
        <v>162</v>
      </c>
      <c r="I6301" s="13" t="n">
        <v>0</v>
      </c>
      <c r="J6301" s="13" t="n">
        <v>0</v>
      </c>
      <c r="K6301" s="13" t="n">
        <v>0</v>
      </c>
      <c r="N6301" s="13" t="n">
        <v>162</v>
      </c>
      <c r="O6301" s="18">
        <f>D6301-I6301</f>
        <v/>
      </c>
      <c r="P6301" s="18">
        <f>E6301-J6301</f>
        <v/>
      </c>
      <c r="Q6301" s="18">
        <f>F6301-K6301</f>
        <v/>
      </c>
    </row>
    <row r="6302">
      <c r="C6302" s="13" t="n">
        <v>163</v>
      </c>
      <c r="D6302" s="98">
        <f>D3038</f>
        <v/>
      </c>
      <c r="E6302" s="98">
        <f>E3038</f>
        <v/>
      </c>
      <c r="F6302" s="98">
        <f>F3038</f>
        <v/>
      </c>
      <c r="H6302" s="13" t="n">
        <v>163</v>
      </c>
      <c r="I6302" s="13" t="n">
        <v>0</v>
      </c>
      <c r="J6302" s="13" t="n">
        <v>4.536353515049996e-10</v>
      </c>
      <c r="K6302" s="13" t="n">
        <v>3.552713678800501e-15</v>
      </c>
      <c r="N6302" s="13" t="n">
        <v>163</v>
      </c>
      <c r="O6302" s="18">
        <f>D6302-I6302</f>
        <v/>
      </c>
      <c r="P6302" s="18">
        <f>E6302-J6302</f>
        <v/>
      </c>
      <c r="Q6302" s="18">
        <f>F6302-K6302</f>
        <v/>
      </c>
    </row>
    <row r="6303">
      <c r="C6303" s="13" t="n">
        <v>164</v>
      </c>
      <c r="D6303" s="98">
        <f>D3039</f>
        <v/>
      </c>
      <c r="E6303" s="98">
        <f>E3039</f>
        <v/>
      </c>
      <c r="F6303" s="98">
        <f>F3039</f>
        <v/>
      </c>
      <c r="H6303" s="13" t="n">
        <v>164</v>
      </c>
      <c r="I6303" s="13" t="n">
        <v>0</v>
      </c>
      <c r="J6303" s="13" t="n">
        <v>0</v>
      </c>
      <c r="K6303" s="13" t="n">
        <v>8.157137187936314e-10</v>
      </c>
      <c r="N6303" s="13" t="n">
        <v>164</v>
      </c>
      <c r="O6303" s="18">
        <f>D6303-I6303</f>
        <v/>
      </c>
      <c r="P6303" s="18">
        <f>E6303-J6303</f>
        <v/>
      </c>
      <c r="Q6303" s="18">
        <f>F6303-K6303</f>
        <v/>
      </c>
    </row>
    <row r="6304">
      <c r="C6304" s="13" t="n">
        <v>165</v>
      </c>
      <c r="D6304" s="98">
        <f>D3040</f>
        <v/>
      </c>
      <c r="E6304" s="98">
        <f>E3040</f>
        <v/>
      </c>
      <c r="F6304" s="98">
        <f>F3040</f>
        <v/>
      </c>
      <c r="H6304" s="13" t="n">
        <v>165</v>
      </c>
      <c r="I6304" s="13" t="n">
        <v>5.666578317686799e-10</v>
      </c>
      <c r="J6304" s="13" t="n">
        <v>0</v>
      </c>
      <c r="K6304" s="13" t="n">
        <v>-1.243449787580175e-12</v>
      </c>
      <c r="N6304" s="13" t="n">
        <v>165</v>
      </c>
      <c r="O6304" s="18">
        <f>D6304-I6304</f>
        <v/>
      </c>
      <c r="P6304" s="18">
        <f>E6304-J6304</f>
        <v/>
      </c>
      <c r="Q6304" s="18">
        <f>F6304-K6304</f>
        <v/>
      </c>
    </row>
    <row r="6305">
      <c r="C6305" s="13" t="n">
        <v>166</v>
      </c>
      <c r="D6305" s="98">
        <f>D3041</f>
        <v/>
      </c>
      <c r="E6305" s="98">
        <f>E3041</f>
        <v/>
      </c>
      <c r="F6305" s="98">
        <f>F3041</f>
        <v/>
      </c>
      <c r="H6305" s="13" t="n">
        <v>166</v>
      </c>
      <c r="I6305" s="13" t="n">
        <v>0</v>
      </c>
      <c r="J6305" s="13" t="n">
        <v>1.230304746968613e-10</v>
      </c>
      <c r="K6305" s="13" t="n">
        <v>0</v>
      </c>
      <c r="N6305" s="13" t="n">
        <v>166</v>
      </c>
      <c r="O6305" s="18">
        <f>D6305-I6305</f>
        <v/>
      </c>
      <c r="P6305" s="18">
        <f>E6305-J6305</f>
        <v/>
      </c>
      <c r="Q6305" s="18">
        <f>F6305-K6305</f>
        <v/>
      </c>
    </row>
    <row r="6306">
      <c r="C6306" s="13" t="n">
        <v>167</v>
      </c>
      <c r="D6306" s="98">
        <f>D3042</f>
        <v/>
      </c>
      <c r="E6306" s="98">
        <f>E3042</f>
        <v/>
      </c>
      <c r="F6306" s="98">
        <f>F3042</f>
        <v/>
      </c>
      <c r="H6306" s="13" t="n">
        <v>167</v>
      </c>
      <c r="I6306" s="13" t="n">
        <v>2.5237767431463e-10</v>
      </c>
      <c r="J6306" s="13" t="n">
        <v>0</v>
      </c>
      <c r="K6306" s="13" t="n">
        <v>0</v>
      </c>
      <c r="N6306" s="13" t="n">
        <v>167</v>
      </c>
      <c r="O6306" s="18">
        <f>D6306-I6306</f>
        <v/>
      </c>
      <c r="P6306" s="18">
        <f>E6306-J6306</f>
        <v/>
      </c>
      <c r="Q6306" s="18">
        <f>F6306-K6306</f>
        <v/>
      </c>
    </row>
    <row r="6307">
      <c r="C6307" s="13" t="n">
        <v>168</v>
      </c>
      <c r="D6307" s="98">
        <f>D3043</f>
        <v/>
      </c>
      <c r="E6307" s="98">
        <f>E3043</f>
        <v/>
      </c>
      <c r="F6307" s="98">
        <f>F3043</f>
        <v/>
      </c>
      <c r="H6307" s="13" t="n">
        <v>168</v>
      </c>
      <c r="I6307" s="13" t="n">
        <v>3.697735451169137e-10</v>
      </c>
      <c r="J6307" s="13" t="n">
        <v>3.552713678800501e-15</v>
      </c>
      <c r="K6307" s="13" t="n">
        <v>5.879385867046949e-11</v>
      </c>
      <c r="N6307" s="13" t="n">
        <v>168</v>
      </c>
      <c r="O6307" s="18">
        <f>D6307-I6307</f>
        <v/>
      </c>
      <c r="P6307" s="18">
        <f>E6307-J6307</f>
        <v/>
      </c>
      <c r="Q6307" s="18">
        <f>F6307-K6307</f>
        <v/>
      </c>
    </row>
    <row r="6308">
      <c r="C6308" s="13" t="n">
        <v>169</v>
      </c>
      <c r="D6308" s="98">
        <f>D3044</f>
        <v/>
      </c>
      <c r="E6308" s="98">
        <f>E3044</f>
        <v/>
      </c>
      <c r="F6308" s="98">
        <f>F3044</f>
        <v/>
      </c>
      <c r="H6308" s="13" t="n">
        <v>169</v>
      </c>
      <c r="I6308" s="13" t="n">
        <v>0</v>
      </c>
      <c r="J6308" s="13" t="n">
        <v>0</v>
      </c>
      <c r="K6308" s="13" t="n">
        <v>-3.552713678800501e-15</v>
      </c>
      <c r="N6308" s="13" t="n">
        <v>169</v>
      </c>
      <c r="O6308" s="18">
        <f>D6308-I6308</f>
        <v/>
      </c>
      <c r="P6308" s="18">
        <f>E6308-J6308</f>
        <v/>
      </c>
      <c r="Q6308" s="18">
        <f>F6308-K6308</f>
        <v/>
      </c>
    </row>
    <row r="6309">
      <c r="C6309" s="13" t="n">
        <v>170</v>
      </c>
      <c r="D6309" s="98">
        <f>D3045</f>
        <v/>
      </c>
      <c r="E6309" s="98">
        <f>E3045</f>
        <v/>
      </c>
      <c r="F6309" s="98">
        <f>F3045</f>
        <v/>
      </c>
      <c r="H6309" s="13" t="n">
        <v>170</v>
      </c>
      <c r="I6309" s="13" t="n">
        <v>0</v>
      </c>
      <c r="J6309" s="13" t="n">
        <v>8.378258087304857e-10</v>
      </c>
      <c r="K6309" s="13" t="n">
        <v>0</v>
      </c>
      <c r="N6309" s="13" t="n">
        <v>170</v>
      </c>
      <c r="O6309" s="18">
        <f>D6309-I6309</f>
        <v/>
      </c>
      <c r="P6309" s="18">
        <f>E6309-J6309</f>
        <v/>
      </c>
      <c r="Q6309" s="18">
        <f>F6309-K6309</f>
        <v/>
      </c>
    </row>
    <row r="6310">
      <c r="C6310" s="13" t="n">
        <v>171</v>
      </c>
      <c r="D6310" s="98">
        <f>D3046</f>
        <v/>
      </c>
      <c r="E6310" s="98">
        <f>E3046</f>
        <v/>
      </c>
      <c r="F6310" s="98">
        <f>F3046</f>
        <v/>
      </c>
      <c r="H6310" s="13" t="n">
        <v>171</v>
      </c>
      <c r="I6310" s="13" t="n">
        <v>6.885372272336099e-10</v>
      </c>
      <c r="J6310" s="13" t="n">
        <v>8.402203377499973e-10</v>
      </c>
      <c r="K6310" s="13" t="n">
        <v>6.438440891542996e-10</v>
      </c>
      <c r="N6310" s="13" t="n">
        <v>171</v>
      </c>
      <c r="O6310" s="18">
        <f>D6310-I6310</f>
        <v/>
      </c>
      <c r="P6310" s="18">
        <f>E6310-J6310</f>
        <v/>
      </c>
      <c r="Q6310" s="18">
        <f>F6310-K6310</f>
        <v/>
      </c>
    </row>
    <row r="6311">
      <c r="C6311" s="13" t="n">
        <v>172</v>
      </c>
      <c r="D6311" s="98">
        <f>D3047</f>
        <v/>
      </c>
      <c r="E6311" s="98">
        <f>E3047</f>
        <v/>
      </c>
      <c r="F6311" s="98">
        <f>F3047</f>
        <v/>
      </c>
      <c r="H6311" s="13" t="n">
        <v>172</v>
      </c>
      <c r="I6311" s="13" t="n">
        <v>3.552713678800501e-15</v>
      </c>
      <c r="J6311" s="13" t="n">
        <v>0</v>
      </c>
      <c r="K6311" s="13" t="n">
        <v>0</v>
      </c>
      <c r="N6311" s="13" t="n">
        <v>172</v>
      </c>
      <c r="O6311" s="18">
        <f>D6311-I6311</f>
        <v/>
      </c>
      <c r="P6311" s="18">
        <f>E6311-J6311</f>
        <v/>
      </c>
      <c r="Q6311" s="18">
        <f>F6311-K6311</f>
        <v/>
      </c>
    </row>
    <row r="6312">
      <c r="C6312" s="13" t="n">
        <v>173</v>
      </c>
      <c r="D6312" s="98">
        <f>D3048</f>
        <v/>
      </c>
      <c r="E6312" s="98">
        <f>E3048</f>
        <v/>
      </c>
      <c r="F6312" s="98">
        <f>F3048</f>
        <v/>
      </c>
      <c r="H6312" s="13" t="n">
        <v>173</v>
      </c>
      <c r="I6312" s="13" t="n">
        <v>0</v>
      </c>
      <c r="J6312" s="13" t="n">
        <v>9.279688129026908e-12</v>
      </c>
      <c r="K6312" s="13" t="n">
        <v>0</v>
      </c>
      <c r="N6312" s="13" t="n">
        <v>173</v>
      </c>
      <c r="O6312" s="18">
        <f>D6312-I6312</f>
        <v/>
      </c>
      <c r="P6312" s="18">
        <f>E6312-J6312</f>
        <v/>
      </c>
      <c r="Q6312" s="18">
        <f>F6312-K6312</f>
        <v/>
      </c>
    </row>
    <row r="6313">
      <c r="C6313" s="13" t="n">
        <v>174</v>
      </c>
      <c r="D6313" s="98">
        <f>D3049</f>
        <v/>
      </c>
      <c r="E6313" s="98">
        <f>E3049</f>
        <v/>
      </c>
      <c r="F6313" s="98">
        <f>F3049</f>
        <v/>
      </c>
      <c r="H6313" s="13" t="n">
        <v>174</v>
      </c>
      <c r="I6313" s="13" t="n">
        <v>1.584048447966779e-10</v>
      </c>
      <c r="J6313" s="13" t="n">
        <v>0</v>
      </c>
      <c r="K6313" s="13" t="n">
        <v>5.798632685127814e-10</v>
      </c>
      <c r="N6313" s="13" t="n">
        <v>174</v>
      </c>
      <c r="O6313" s="18">
        <f>D6313-I6313</f>
        <v/>
      </c>
      <c r="P6313" s="18">
        <f>E6313-J6313</f>
        <v/>
      </c>
      <c r="Q6313" s="18">
        <f>F6313-K6313</f>
        <v/>
      </c>
    </row>
    <row r="6314">
      <c r="C6314" s="13" t="n">
        <v>175</v>
      </c>
      <c r="D6314" s="98">
        <f>D3050</f>
        <v/>
      </c>
      <c r="E6314" s="98">
        <f>E3050</f>
        <v/>
      </c>
      <c r="F6314" s="98">
        <f>F3050</f>
        <v/>
      </c>
      <c r="H6314" s="13" t="n">
        <v>175</v>
      </c>
      <c r="I6314" s="13" t="n">
        <v>8.27029111860611e-10</v>
      </c>
      <c r="J6314" s="13" t="n">
        <v>4.476454762425419e-10</v>
      </c>
      <c r="K6314" s="13" t="n">
        <v>1.95445437611852e-10</v>
      </c>
      <c r="N6314" s="13" t="n">
        <v>175</v>
      </c>
      <c r="O6314" s="18">
        <f>D6314-I6314</f>
        <v/>
      </c>
      <c r="P6314" s="18">
        <f>E6314-J6314</f>
        <v/>
      </c>
      <c r="Q6314" s="18">
        <f>F6314-K6314</f>
        <v/>
      </c>
    </row>
    <row r="6315">
      <c r="C6315" s="13" t="n">
        <v>176</v>
      </c>
      <c r="D6315" s="98">
        <f>D3051</f>
        <v/>
      </c>
      <c r="E6315" s="98">
        <f>E3051</f>
        <v/>
      </c>
      <c r="F6315" s="98">
        <f>F3051</f>
        <v/>
      </c>
      <c r="H6315" s="13" t="n">
        <v>176</v>
      </c>
      <c r="I6315" s="13" t="n">
        <v>0</v>
      </c>
      <c r="J6315" s="13" t="n">
        <v>1.076578826086916e-10</v>
      </c>
      <c r="K6315" s="13" t="n">
        <v>6.166445132294029e-11</v>
      </c>
      <c r="N6315" s="13" t="n">
        <v>176</v>
      </c>
      <c r="O6315" s="18">
        <f>D6315-I6315</f>
        <v/>
      </c>
      <c r="P6315" s="18">
        <f>E6315-J6315</f>
        <v/>
      </c>
      <c r="Q6315" s="18">
        <f>F6315-K6315</f>
        <v/>
      </c>
    </row>
    <row r="6316">
      <c r="C6316" s="13" t="n">
        <v>177</v>
      </c>
      <c r="D6316" s="98">
        <f>D3052</f>
        <v/>
      </c>
      <c r="E6316" s="98">
        <f>E3052</f>
        <v/>
      </c>
      <c r="F6316" s="98">
        <f>F3052</f>
        <v/>
      </c>
      <c r="H6316" s="13" t="n">
        <v>177</v>
      </c>
      <c r="I6316" s="13" t="n">
        <v>0</v>
      </c>
      <c r="J6316" s="13" t="n">
        <v>5.127063218424155e-10</v>
      </c>
      <c r="K6316" s="13" t="n">
        <v>7.445137839567906e-10</v>
      </c>
      <c r="N6316" s="13" t="n">
        <v>177</v>
      </c>
      <c r="O6316" s="18">
        <f>D6316-I6316</f>
        <v/>
      </c>
      <c r="P6316" s="18">
        <f>E6316-J6316</f>
        <v/>
      </c>
      <c r="Q6316" s="18">
        <f>F6316-K6316</f>
        <v/>
      </c>
    </row>
    <row r="6317">
      <c r="C6317" s="13" t="n">
        <v>178</v>
      </c>
      <c r="D6317" s="98">
        <f>D3053</f>
        <v/>
      </c>
      <c r="E6317" s="98">
        <f>E3053</f>
        <v/>
      </c>
      <c r="F6317" s="98">
        <f>F3053</f>
        <v/>
      </c>
      <c r="H6317" s="13" t="n">
        <v>178</v>
      </c>
      <c r="I6317" s="13" t="n">
        <v>5.723528317957971e-10</v>
      </c>
      <c r="J6317" s="13" t="n">
        <v>5.473950182022236e-10</v>
      </c>
      <c r="K6317" s="13" t="n">
        <v>3.795932457251183e-10</v>
      </c>
      <c r="N6317" s="13" t="n">
        <v>178</v>
      </c>
      <c r="O6317" s="18">
        <f>D6317-I6317</f>
        <v/>
      </c>
      <c r="P6317" s="18">
        <f>E6317-J6317</f>
        <v/>
      </c>
      <c r="Q6317" s="18">
        <f>F6317-K6317</f>
        <v/>
      </c>
    </row>
    <row r="6318">
      <c r="C6318" s="13" t="n">
        <v>179</v>
      </c>
      <c r="D6318" s="98">
        <f>D3054</f>
        <v/>
      </c>
      <c r="E6318" s="98">
        <f>E3054</f>
        <v/>
      </c>
      <c r="F6318" s="98">
        <f>F3054</f>
        <v/>
      </c>
      <c r="H6318" s="13" t="n">
        <v>179</v>
      </c>
      <c r="I6318" s="13" t="n">
        <v>0</v>
      </c>
      <c r="J6318" s="13" t="n">
        <v>0</v>
      </c>
      <c r="K6318" s="13" t="n">
        <v>7.317701999909332e-10</v>
      </c>
      <c r="N6318" s="13" t="n">
        <v>179</v>
      </c>
      <c r="O6318" s="18">
        <f>D6318-I6318</f>
        <v/>
      </c>
      <c r="P6318" s="18">
        <f>E6318-J6318</f>
        <v/>
      </c>
      <c r="Q6318" s="18">
        <f>F6318-K6318</f>
        <v/>
      </c>
    </row>
    <row r="6319">
      <c r="C6319" s="13" t="n">
        <v>180</v>
      </c>
      <c r="D6319" s="98">
        <f>D3055</f>
        <v/>
      </c>
      <c r="E6319" s="98">
        <f>E3055</f>
        <v/>
      </c>
      <c r="F6319" s="98">
        <f>F3055</f>
        <v/>
      </c>
      <c r="H6319" s="13" t="n">
        <v>180</v>
      </c>
      <c r="I6319" s="13" t="n">
        <v>0</v>
      </c>
      <c r="J6319" s="13" t="n">
        <v>8.907719006856496e-10</v>
      </c>
      <c r="K6319" s="13" t="n">
        <v>0</v>
      </c>
      <c r="N6319" s="13" t="n">
        <v>180</v>
      </c>
      <c r="O6319" s="18">
        <f>D6319-I6319</f>
        <v/>
      </c>
      <c r="P6319" s="18">
        <f>E6319-J6319</f>
        <v/>
      </c>
      <c r="Q6319" s="18">
        <f>F6319-K6319</f>
        <v/>
      </c>
    </row>
    <row r="6320">
      <c r="C6320" s="13" t="n">
        <v>181</v>
      </c>
      <c r="D6320" s="98">
        <f>D3056</f>
        <v/>
      </c>
      <c r="E6320" s="98">
        <f>E3056</f>
        <v/>
      </c>
      <c r="F6320" s="98">
        <f>F3056</f>
        <v/>
      </c>
      <c r="H6320" s="13" t="n">
        <v>181</v>
      </c>
      <c r="I6320" s="13" t="n">
        <v>-3.552713678800501e-15</v>
      </c>
      <c r="J6320" s="13" t="n">
        <v>1.785203096460464e-10</v>
      </c>
      <c r="K6320" s="13" t="n">
        <v>0</v>
      </c>
      <c r="N6320" s="13" t="n">
        <v>181</v>
      </c>
      <c r="O6320" s="18">
        <f>D6320-I6320</f>
        <v/>
      </c>
      <c r="P6320" s="18">
        <f>E6320-J6320</f>
        <v/>
      </c>
      <c r="Q6320" s="18">
        <f>F6320-K6320</f>
        <v/>
      </c>
    </row>
    <row r="6321">
      <c r="C6321" s="13" t="n">
        <v>182</v>
      </c>
      <c r="D6321" s="98">
        <f>D3057</f>
        <v/>
      </c>
      <c r="E6321" s="98">
        <f>E3057</f>
        <v/>
      </c>
      <c r="F6321" s="98">
        <f>F3057</f>
        <v/>
      </c>
      <c r="H6321" s="13" t="n">
        <v>182</v>
      </c>
      <c r="I6321" s="13" t="n">
        <v>5.495905952557223e-10</v>
      </c>
      <c r="J6321" s="13" t="n">
        <v>-3.552713678800501e-15</v>
      </c>
      <c r="K6321" s="13" t="n">
        <v>2.977067481424456e-10</v>
      </c>
      <c r="N6321" s="13" t="n">
        <v>182</v>
      </c>
      <c r="O6321" s="18">
        <f>D6321-I6321</f>
        <v/>
      </c>
      <c r="P6321" s="18">
        <f>E6321-J6321</f>
        <v/>
      </c>
      <c r="Q6321" s="18">
        <f>F6321-K6321</f>
        <v/>
      </c>
    </row>
    <row r="6322">
      <c r="C6322" s="13" t="n">
        <v>183</v>
      </c>
      <c r="D6322" s="98">
        <f>D3058</f>
        <v/>
      </c>
      <c r="E6322" s="98">
        <f>E3058</f>
        <v/>
      </c>
      <c r="F6322" s="98">
        <f>F3058</f>
        <v/>
      </c>
      <c r="H6322" s="13" t="n">
        <v>183</v>
      </c>
      <c r="I6322" s="13" t="n">
        <v>3.464002418240852e-10</v>
      </c>
      <c r="J6322" s="13" t="n">
        <v>-3.552713678800501e-15</v>
      </c>
      <c r="K6322" s="13" t="n">
        <v>2.806785914799548e-10</v>
      </c>
      <c r="N6322" s="13" t="n">
        <v>183</v>
      </c>
      <c r="O6322" s="18">
        <f>D6322-I6322</f>
        <v/>
      </c>
      <c r="P6322" s="18">
        <f>E6322-J6322</f>
        <v/>
      </c>
      <c r="Q6322" s="18">
        <f>F6322-K6322</f>
        <v/>
      </c>
    </row>
    <row r="6323">
      <c r="C6323" s="13" t="n">
        <v>184</v>
      </c>
      <c r="D6323" s="98">
        <f>D3059</f>
        <v/>
      </c>
      <c r="E6323" s="98">
        <f>E3059</f>
        <v/>
      </c>
      <c r="F6323" s="98">
        <f>F3059</f>
        <v/>
      </c>
      <c r="H6323" s="13" t="n">
        <v>184</v>
      </c>
      <c r="I6323" s="13" t="n">
        <v>0</v>
      </c>
      <c r="J6323" s="13" t="n">
        <v>-3.552713678800501e-15</v>
      </c>
      <c r="K6323" s="13" t="n">
        <v>8.61113846895023e-10</v>
      </c>
      <c r="N6323" s="13" t="n">
        <v>184</v>
      </c>
      <c r="O6323" s="18">
        <f>D6323-I6323</f>
        <v/>
      </c>
      <c r="P6323" s="18">
        <f>E6323-J6323</f>
        <v/>
      </c>
      <c r="Q6323" s="18">
        <f>F6323-K6323</f>
        <v/>
      </c>
    </row>
    <row r="6324">
      <c r="C6324" s="13" t="n">
        <v>185</v>
      </c>
      <c r="D6324" s="98">
        <f>D3060</f>
        <v/>
      </c>
      <c r="E6324" s="98">
        <f>E3060</f>
        <v/>
      </c>
      <c r="F6324" s="98">
        <f>F3060</f>
        <v/>
      </c>
      <c r="H6324" s="13" t="n">
        <v>185</v>
      </c>
      <c r="I6324" s="13" t="n">
        <v>0</v>
      </c>
      <c r="J6324" s="13" t="n">
        <v>0</v>
      </c>
      <c r="K6324" s="13" t="n">
        <v>7.632650067534996e-11</v>
      </c>
      <c r="N6324" s="13" t="n">
        <v>185</v>
      </c>
      <c r="O6324" s="18">
        <f>D6324-I6324</f>
        <v/>
      </c>
      <c r="P6324" s="18">
        <f>E6324-J6324</f>
        <v/>
      </c>
      <c r="Q6324" s="18">
        <f>F6324-K6324</f>
        <v/>
      </c>
    </row>
    <row r="6325">
      <c r="C6325" s="13" t="n">
        <v>186</v>
      </c>
      <c r="D6325" s="98">
        <f>D3061</f>
        <v/>
      </c>
      <c r="E6325" s="98">
        <f>E3061</f>
        <v/>
      </c>
      <c r="F6325" s="98">
        <f>F3061</f>
        <v/>
      </c>
      <c r="H6325" s="13" t="n">
        <v>186</v>
      </c>
      <c r="I6325" s="13" t="n">
        <v>0</v>
      </c>
      <c r="J6325" s="13" t="n">
        <v>3.798170666868828e-10</v>
      </c>
      <c r="K6325" s="13" t="n">
        <v>4.142464149481384e-10</v>
      </c>
      <c r="N6325" s="13" t="n">
        <v>186</v>
      </c>
      <c r="O6325" s="18">
        <f>D6325-I6325</f>
        <v/>
      </c>
      <c r="P6325" s="18">
        <f>E6325-J6325</f>
        <v/>
      </c>
      <c r="Q6325" s="18">
        <f>F6325-K6325</f>
        <v/>
      </c>
    </row>
    <row r="6326">
      <c r="C6326" s="13" t="n">
        <v>187</v>
      </c>
      <c r="D6326" s="98">
        <f>D3062</f>
        <v/>
      </c>
      <c r="E6326" s="98">
        <f>E3062</f>
        <v/>
      </c>
      <c r="F6326" s="98">
        <f>F3062</f>
        <v/>
      </c>
      <c r="H6326" s="13" t="n">
        <v>187</v>
      </c>
      <c r="I6326" s="13" t="n">
        <v>-3.552713678800501e-15</v>
      </c>
      <c r="J6326" s="13" t="n">
        <v>3.809752513461717e-10</v>
      </c>
      <c r="K6326" s="13" t="n">
        <v>3.736033704626607e-11</v>
      </c>
      <c r="N6326" s="13" t="n">
        <v>187</v>
      </c>
      <c r="O6326" s="18">
        <f>D6326-I6326</f>
        <v/>
      </c>
      <c r="P6326" s="18">
        <f>E6326-J6326</f>
        <v/>
      </c>
      <c r="Q6326" s="18">
        <f>F6326-K6326</f>
        <v/>
      </c>
    </row>
    <row r="6327">
      <c r="C6327" s="13" t="n">
        <v>188</v>
      </c>
      <c r="D6327" s="98">
        <f>D3063</f>
        <v/>
      </c>
      <c r="E6327" s="98">
        <f>E3063</f>
        <v/>
      </c>
      <c r="F6327" s="98">
        <f>F3063</f>
        <v/>
      </c>
      <c r="H6327" s="13" t="n">
        <v>188</v>
      </c>
      <c r="I6327" s="13" t="n">
        <v>0</v>
      </c>
      <c r="J6327" s="13" t="n">
        <v>0</v>
      </c>
      <c r="K6327" s="13" t="n">
        <v>5.23240117900059e-10</v>
      </c>
      <c r="N6327" s="13" t="n">
        <v>188</v>
      </c>
      <c r="O6327" s="18">
        <f>D6327-I6327</f>
        <v/>
      </c>
      <c r="P6327" s="18">
        <f>E6327-J6327</f>
        <v/>
      </c>
      <c r="Q6327" s="18">
        <f>F6327-K6327</f>
        <v/>
      </c>
    </row>
    <row r="6328">
      <c r="C6328" s="13" t="n">
        <v>189</v>
      </c>
      <c r="D6328" s="98">
        <f>D3064</f>
        <v/>
      </c>
      <c r="E6328" s="98">
        <f>E3064</f>
        <v/>
      </c>
      <c r="F6328" s="98">
        <f>F3064</f>
        <v/>
      </c>
      <c r="H6328" s="13" t="n">
        <v>189</v>
      </c>
      <c r="I6328" s="13" t="n">
        <v>0</v>
      </c>
      <c r="J6328" s="13" t="n">
        <v>6.463345414431387e-10</v>
      </c>
      <c r="K6328" s="13" t="n">
        <v>0</v>
      </c>
      <c r="N6328" s="13" t="n">
        <v>189</v>
      </c>
      <c r="O6328" s="18">
        <f>D6328-I6328</f>
        <v/>
      </c>
      <c r="P6328" s="18">
        <f>E6328-J6328</f>
        <v/>
      </c>
      <c r="Q6328" s="18">
        <f>F6328-K6328</f>
        <v/>
      </c>
    </row>
    <row r="6329">
      <c r="C6329" s="13" t="n">
        <v>190</v>
      </c>
      <c r="D6329" s="98">
        <f>D3065</f>
        <v/>
      </c>
      <c r="E6329" s="98">
        <f>E3065</f>
        <v/>
      </c>
      <c r="F6329" s="98">
        <f>F3065</f>
        <v/>
      </c>
      <c r="H6329" s="13" t="n">
        <v>190</v>
      </c>
      <c r="I6329" s="13" t="n">
        <v>1.475015665164392e-10</v>
      </c>
      <c r="J6329" s="13" t="n">
        <v>0</v>
      </c>
      <c r="K6329" s="13" t="n">
        <v>-3.552713678800501e-15</v>
      </c>
      <c r="N6329" s="13" t="n">
        <v>190</v>
      </c>
      <c r="O6329" s="18">
        <f>D6329-I6329</f>
        <v/>
      </c>
      <c r="P6329" s="18">
        <f>E6329-J6329</f>
        <v/>
      </c>
      <c r="Q6329" s="18">
        <f>F6329-K6329</f>
        <v/>
      </c>
    </row>
    <row r="6330">
      <c r="C6330" s="13" t="n">
        <v>191</v>
      </c>
      <c r="D6330" s="98">
        <f>D3066</f>
        <v/>
      </c>
      <c r="E6330" s="98">
        <f>E3066</f>
        <v/>
      </c>
      <c r="F6330" s="98">
        <f>F3066</f>
        <v/>
      </c>
      <c r="H6330" s="13" t="n">
        <v>191</v>
      </c>
      <c r="I6330" s="13" t="n">
        <v>1.286828421598329e-10</v>
      </c>
      <c r="J6330" s="13" t="n">
        <v>8.459899447643693e-10</v>
      </c>
      <c r="K6330" s="13" t="n">
        <v>0</v>
      </c>
      <c r="N6330" s="13" t="n">
        <v>191</v>
      </c>
      <c r="O6330" s="18">
        <f>D6330-I6330</f>
        <v/>
      </c>
      <c r="P6330" s="18">
        <f>E6330-J6330</f>
        <v/>
      </c>
      <c r="Q6330" s="18">
        <f>F6330-K6330</f>
        <v/>
      </c>
    </row>
    <row r="6331">
      <c r="C6331" s="13" t="n">
        <v>192</v>
      </c>
      <c r="D6331" s="98">
        <f>D3067</f>
        <v/>
      </c>
      <c r="E6331" s="98">
        <f>E3067</f>
        <v/>
      </c>
      <c r="F6331" s="98">
        <f>F3067</f>
        <v/>
      </c>
      <c r="H6331" s="13" t="n">
        <v>192</v>
      </c>
      <c r="I6331" s="13" t="n">
        <v>0</v>
      </c>
      <c r="J6331" s="13" t="n">
        <v>3.546354321315448e-10</v>
      </c>
      <c r="K6331" s="13" t="n">
        <v>6.288836118528707e-10</v>
      </c>
      <c r="N6331" s="13" t="n">
        <v>192</v>
      </c>
      <c r="O6331" s="18">
        <f>D6331-I6331</f>
        <v/>
      </c>
      <c r="P6331" s="18">
        <f>E6331-J6331</f>
        <v/>
      </c>
      <c r="Q6331" s="18">
        <f>F6331-K6331</f>
        <v/>
      </c>
    </row>
    <row r="6332">
      <c r="C6332" s="13" t="n">
        <v>193</v>
      </c>
      <c r="D6332" s="98">
        <f>D3068</f>
        <v/>
      </c>
      <c r="E6332" s="98">
        <f>E3068</f>
        <v/>
      </c>
      <c r="F6332" s="98">
        <f>F3068</f>
        <v/>
      </c>
      <c r="H6332" s="13" t="n">
        <v>193</v>
      </c>
      <c r="I6332" s="13" t="n">
        <v>8.316867194935185e-10</v>
      </c>
      <c r="J6332" s="13" t="n">
        <v>9.209593088144175e-10</v>
      </c>
      <c r="K6332" s="13" t="n">
        <v>3.552713678800501e-15</v>
      </c>
      <c r="N6332" s="13" t="n">
        <v>193</v>
      </c>
      <c r="O6332" s="18">
        <f>D6332-I6332</f>
        <v/>
      </c>
      <c r="P6332" s="18">
        <f>E6332-J6332</f>
        <v/>
      </c>
      <c r="Q6332" s="18">
        <f>F6332-K6332</f>
        <v/>
      </c>
    </row>
    <row r="6333">
      <c r="C6333" s="13" t="n">
        <v>194</v>
      </c>
      <c r="D6333" s="98">
        <f>D3069</f>
        <v/>
      </c>
      <c r="E6333" s="98">
        <f>E3069</f>
        <v/>
      </c>
      <c r="F6333" s="98">
        <f>F3069</f>
        <v/>
      </c>
      <c r="H6333" s="13" t="n">
        <v>194</v>
      </c>
      <c r="I6333" s="13" t="n">
        <v>-3.552713678800501e-15</v>
      </c>
      <c r="J6333" s="13" t="n">
        <v>7.558291770237702e-10</v>
      </c>
      <c r="K6333" s="13" t="n">
        <v>4.132658659727895e-10</v>
      </c>
      <c r="N6333" s="13" t="n">
        <v>194</v>
      </c>
      <c r="O6333" s="18">
        <f>D6333-I6333</f>
        <v/>
      </c>
      <c r="P6333" s="18">
        <f>E6333-J6333</f>
        <v/>
      </c>
      <c r="Q6333" s="18">
        <f>F6333-K6333</f>
        <v/>
      </c>
    </row>
    <row r="6334">
      <c r="C6334" s="13" t="n">
        <v>195</v>
      </c>
      <c r="D6334" s="98">
        <f>D3070</f>
        <v/>
      </c>
      <c r="E6334" s="98">
        <f>E3070</f>
        <v/>
      </c>
      <c r="F6334" s="98">
        <f>F3070</f>
        <v/>
      </c>
      <c r="H6334" s="13" t="n">
        <v>195</v>
      </c>
      <c r="I6334" s="13" t="n">
        <v>0</v>
      </c>
      <c r="J6334" s="13" t="n">
        <v>4.299636202631518e-10</v>
      </c>
      <c r="K6334" s="13" t="n">
        <v>8.736300571854372e-10</v>
      </c>
      <c r="N6334" s="13" t="n">
        <v>195</v>
      </c>
      <c r="O6334" s="18">
        <f>D6334-I6334</f>
        <v/>
      </c>
      <c r="P6334" s="18">
        <f>E6334-J6334</f>
        <v/>
      </c>
      <c r="Q6334" s="18">
        <f>F6334-K6334</f>
        <v/>
      </c>
    </row>
    <row r="6335">
      <c r="C6335" s="13" t="n">
        <v>196</v>
      </c>
      <c r="D6335" s="98">
        <f>D3071</f>
        <v/>
      </c>
      <c r="E6335" s="98">
        <f>E3071</f>
        <v/>
      </c>
      <c r="F6335" s="98">
        <f>F3071</f>
        <v/>
      </c>
      <c r="H6335" s="13" t="n">
        <v>196</v>
      </c>
      <c r="I6335" s="13" t="n">
        <v>-4.053291036143492e-11</v>
      </c>
      <c r="J6335" s="13" t="n">
        <v>2.438866886222968e-10</v>
      </c>
      <c r="K6335" s="13" t="n">
        <v>0</v>
      </c>
      <c r="N6335" s="13" t="n">
        <v>196</v>
      </c>
      <c r="O6335" s="18">
        <f>D6335-I6335</f>
        <v/>
      </c>
      <c r="P6335" s="18">
        <f>E6335-J6335</f>
        <v/>
      </c>
      <c r="Q6335" s="18">
        <f>F6335-K6335</f>
        <v/>
      </c>
    </row>
    <row r="6336">
      <c r="C6336" s="13" t="n">
        <v>197</v>
      </c>
      <c r="D6336" s="98">
        <f>D3072</f>
        <v/>
      </c>
      <c r="E6336" s="98">
        <f>E3072</f>
        <v/>
      </c>
      <c r="F6336" s="98">
        <f>F3072</f>
        <v/>
      </c>
      <c r="H6336" s="13" t="n">
        <v>197</v>
      </c>
      <c r="I6336" s="13" t="n">
        <v>0</v>
      </c>
      <c r="J6336" s="13" t="n">
        <v>6.673666064216377e-10</v>
      </c>
      <c r="K6336" s="13" t="n">
        <v>0</v>
      </c>
      <c r="N6336" s="13" t="n">
        <v>197</v>
      </c>
      <c r="O6336" s="18">
        <f>D6336-I6336</f>
        <v/>
      </c>
      <c r="P6336" s="18">
        <f>E6336-J6336</f>
        <v/>
      </c>
      <c r="Q6336" s="18">
        <f>F6336-K6336</f>
        <v/>
      </c>
    </row>
    <row r="6337">
      <c r="C6337" s="13" t="n">
        <v>198</v>
      </c>
      <c r="D6337" s="98">
        <f>D3073</f>
        <v/>
      </c>
      <c r="E6337" s="98">
        <f>E3073</f>
        <v/>
      </c>
      <c r="F6337" s="98">
        <f>F3073</f>
        <v/>
      </c>
      <c r="H6337" s="13" t="n">
        <v>198</v>
      </c>
      <c r="I6337" s="13" t="n">
        <v>0</v>
      </c>
      <c r="J6337" s="13" t="n">
        <v>0</v>
      </c>
      <c r="K6337" s="13" t="n">
        <v>3.552713678800501e-15</v>
      </c>
      <c r="N6337" s="13" t="n">
        <v>198</v>
      </c>
      <c r="O6337" s="18">
        <f>D6337-I6337</f>
        <v/>
      </c>
      <c r="P6337" s="18">
        <f>E6337-J6337</f>
        <v/>
      </c>
      <c r="Q6337" s="18">
        <f>F6337-K6337</f>
        <v/>
      </c>
    </row>
    <row r="6339">
      <c r="B6339" s="67" t="inlineStr">
        <is>
          <t>Results</t>
        </is>
      </c>
      <c r="C6339" s="71" t="inlineStr">
        <is>
          <t>NetDemandr (Products/day)</t>
        </is>
      </c>
      <c r="D6339" s="13" t="n">
        <v>22</v>
      </c>
      <c r="E6339" s="13" t="n">
        <v>23</v>
      </c>
      <c r="F6339" s="13" t="n">
        <v>24</v>
      </c>
    </row>
    <row r="6340">
      <c r="B6340" s="18" t="n"/>
      <c r="C6340" s="13" t="n">
        <v>9</v>
      </c>
      <c r="D6340" s="109" t="n">
        <v>5.007300000000001</v>
      </c>
      <c r="E6340" s="109" t="n">
        <v>12.0231</v>
      </c>
      <c r="F6340" s="109" t="n">
        <v>-5.336100000000002</v>
      </c>
    </row>
    <row r="6341">
      <c r="B6341" s="18" t="n"/>
      <c r="C6341" s="13" t="n">
        <v>10</v>
      </c>
      <c r="D6341" s="109" t="n">
        <v>-12.6191</v>
      </c>
      <c r="E6341" s="109" t="n">
        <v>-9.5656</v>
      </c>
      <c r="F6341" s="109" t="n">
        <v>0.3998999999999988</v>
      </c>
    </row>
    <row r="6342">
      <c r="C6342" s="13" t="n">
        <v>11</v>
      </c>
      <c r="D6342" s="109" t="n">
        <v>-10.4805</v>
      </c>
      <c r="E6342" s="109" t="n">
        <v>-8.331</v>
      </c>
      <c r="F6342" s="109" t="n">
        <v>-12.3717</v>
      </c>
    </row>
    <row r="6343">
      <c r="C6343" s="13" t="n">
        <v>12</v>
      </c>
      <c r="D6343" s="109" t="n">
        <v>-6.412800000000001</v>
      </c>
      <c r="E6343" s="109" t="n">
        <v>10.1973</v>
      </c>
      <c r="F6343" s="109" t="n">
        <v>-2.258699999999997</v>
      </c>
    </row>
    <row r="6344">
      <c r="C6344" s="13" t="n">
        <v>13</v>
      </c>
      <c r="D6344" s="109" t="n">
        <v>-10.8436</v>
      </c>
      <c r="E6344" s="109" t="n">
        <v>5.466899999999999</v>
      </c>
      <c r="F6344" s="109" t="n">
        <v>-3.149999999999999</v>
      </c>
    </row>
    <row r="6345">
      <c r="C6345" s="13" t="n">
        <v>14</v>
      </c>
      <c r="D6345" s="109" t="n">
        <v>0.2849000000000004</v>
      </c>
      <c r="E6345" s="109" t="n">
        <v>-0.3409000000000013</v>
      </c>
      <c r="F6345" s="109" t="n">
        <v>-4.875799999999998</v>
      </c>
    </row>
    <row r="6346">
      <c r="C6346" s="13" t="n">
        <v>15</v>
      </c>
      <c r="D6346" s="109" t="n">
        <v>4.709200000000003</v>
      </c>
      <c r="E6346" s="109" t="n">
        <v>-12.4029</v>
      </c>
      <c r="F6346" s="109" t="n">
        <v>-7.957100000000001</v>
      </c>
    </row>
    <row r="6347">
      <c r="C6347" s="13" t="n">
        <v>16</v>
      </c>
      <c r="D6347" s="109" t="n">
        <v>-7.5258</v>
      </c>
      <c r="E6347" s="109" t="n">
        <v>-10.067</v>
      </c>
      <c r="F6347" s="109" t="n">
        <v>10.8728</v>
      </c>
    </row>
    <row r="6348">
      <c r="C6348" s="13" t="n">
        <v>17</v>
      </c>
      <c r="D6348" s="109" t="n">
        <v>8.170999999999999</v>
      </c>
      <c r="E6348" s="109" t="n">
        <v>-9.614599999999999</v>
      </c>
      <c r="F6348" s="109" t="n">
        <v>1.990099999999998</v>
      </c>
    </row>
    <row r="6349">
      <c r="C6349" s="13" t="n">
        <v>18</v>
      </c>
      <c r="D6349" s="109" t="n">
        <v>-4.629300000000001</v>
      </c>
      <c r="E6349" s="109" t="n">
        <v>2.042199999999998</v>
      </c>
      <c r="F6349" s="109" t="n">
        <v>-18.0571</v>
      </c>
    </row>
    <row r="6350">
      <c r="C6350" s="13" t="n">
        <v>19</v>
      </c>
      <c r="D6350" s="109" t="n">
        <v>-3.087300000000003</v>
      </c>
      <c r="E6350" s="109" t="n">
        <v>-3.778700000000001</v>
      </c>
      <c r="F6350" s="109" t="n">
        <v>12.9201</v>
      </c>
    </row>
    <row r="6351">
      <c r="C6351" s="13" t="n">
        <v>20</v>
      </c>
      <c r="D6351" s="109" t="n">
        <v>-2.401900000000001</v>
      </c>
      <c r="E6351" s="109" t="n">
        <v>-19.3061</v>
      </c>
      <c r="F6351" s="109" t="n">
        <v>-14.7317</v>
      </c>
    </row>
    <row r="6352">
      <c r="C6352" s="13" t="n">
        <v>21</v>
      </c>
      <c r="D6352" s="109" t="n">
        <v>1.066800000000001</v>
      </c>
      <c r="E6352" s="109" t="n">
        <v>-6.686799999999998</v>
      </c>
      <c r="F6352" s="109" t="n">
        <v>1.438400000000001</v>
      </c>
    </row>
    <row r="6353">
      <c r="C6353" s="13" t="n">
        <v>22</v>
      </c>
      <c r="D6353" s="109" t="n">
        <v>9.248399999999997</v>
      </c>
      <c r="E6353" s="109" t="n">
        <v>-13.389</v>
      </c>
      <c r="F6353" s="109" t="n">
        <v>13.6093</v>
      </c>
    </row>
    <row r="6354">
      <c r="C6354" s="13" t="n">
        <v>23</v>
      </c>
      <c r="D6354" s="109" t="n">
        <v>-5.824400000000001</v>
      </c>
      <c r="E6354" s="109" t="n">
        <v>3.308</v>
      </c>
      <c r="F6354" s="109" t="n">
        <v>-11.8408</v>
      </c>
    </row>
    <row r="6355">
      <c r="C6355" s="13" t="n">
        <v>24</v>
      </c>
      <c r="D6355" s="109" t="n">
        <v>-7.302199999999999</v>
      </c>
      <c r="E6355" s="109" t="n">
        <v>4.109999999999999</v>
      </c>
      <c r="F6355" s="109" t="n">
        <v>5.588100000000001</v>
      </c>
    </row>
    <row r="6356">
      <c r="C6356" s="13" t="n">
        <v>25</v>
      </c>
      <c r="D6356" s="109" t="n">
        <v>-12.0924</v>
      </c>
      <c r="E6356" s="109" t="n">
        <v>-14.2575</v>
      </c>
      <c r="F6356" s="109" t="n">
        <v>-7.662600000000001</v>
      </c>
    </row>
    <row r="6357">
      <c r="C6357" s="13" t="n">
        <v>26</v>
      </c>
      <c r="D6357" s="109" t="n">
        <v>-2.728100000000001</v>
      </c>
      <c r="E6357" s="109" t="n">
        <v>2.247900000000001</v>
      </c>
      <c r="F6357" s="109" t="n">
        <v>2.974999999999998</v>
      </c>
    </row>
    <row r="6358">
      <c r="C6358" s="13" t="n">
        <v>27</v>
      </c>
      <c r="D6358" s="109" t="n">
        <v>6.085899999999999</v>
      </c>
      <c r="E6358" s="109" t="n">
        <v>-15.6105</v>
      </c>
      <c r="F6358" s="109" t="n">
        <v>-0.3754999999999988</v>
      </c>
    </row>
    <row r="6359">
      <c r="C6359" s="13" t="n">
        <v>28</v>
      </c>
      <c r="D6359" s="109" t="n">
        <v>5.765600000000003</v>
      </c>
      <c r="E6359" s="109" t="n">
        <v>6.260200000000001</v>
      </c>
      <c r="F6359" s="109" t="n">
        <v>7.0627</v>
      </c>
    </row>
    <row r="6360">
      <c r="C6360" s="13" t="n">
        <v>29</v>
      </c>
      <c r="D6360" s="109" t="n">
        <v>3.904299999999999</v>
      </c>
      <c r="E6360" s="109" t="n">
        <v>-7.289199999999997</v>
      </c>
      <c r="F6360" s="109" t="n">
        <v>-7.072200000000002</v>
      </c>
    </row>
    <row r="6361">
      <c r="C6361" s="13" t="n">
        <v>30</v>
      </c>
      <c r="D6361" s="109" t="n">
        <v>1.841100000000001</v>
      </c>
      <c r="E6361" s="109" t="n">
        <v>-9.055499999999999</v>
      </c>
      <c r="F6361" s="109" t="n">
        <v>13.1074</v>
      </c>
    </row>
    <row r="6362">
      <c r="C6362" s="13" t="n">
        <v>31</v>
      </c>
      <c r="D6362" s="109" t="n">
        <v>12.5172</v>
      </c>
      <c r="E6362" s="109" t="n">
        <v>-13.5423</v>
      </c>
      <c r="F6362" s="109" t="n">
        <v>16.8053</v>
      </c>
    </row>
    <row r="6363">
      <c r="C6363" s="13" t="n">
        <v>32</v>
      </c>
      <c r="D6363" s="109" t="n">
        <v>-13.086</v>
      </c>
      <c r="E6363" s="109" t="n">
        <v>9.460599999999999</v>
      </c>
      <c r="F6363" s="109" t="n">
        <v>5.160499999999999</v>
      </c>
    </row>
    <row r="6364">
      <c r="C6364" s="13" t="n">
        <v>33</v>
      </c>
      <c r="D6364" s="109" t="n">
        <v>-13.056</v>
      </c>
      <c r="E6364" s="109" t="n">
        <v>1.000700000000002</v>
      </c>
      <c r="F6364" s="109" t="n">
        <v>-6.8354</v>
      </c>
    </row>
    <row r="6365">
      <c r="C6365" s="13" t="n">
        <v>34</v>
      </c>
      <c r="D6365" s="109" t="n">
        <v>-3.493100000000002</v>
      </c>
      <c r="E6365" s="109" t="n">
        <v>-24.9139</v>
      </c>
      <c r="F6365" s="109" t="n">
        <v>-8.979799999999997</v>
      </c>
    </row>
    <row r="6366">
      <c r="C6366" s="13" t="n">
        <v>35</v>
      </c>
      <c r="D6366" s="109" t="n">
        <v>-1.2346</v>
      </c>
      <c r="E6366" s="109" t="n">
        <v>3.784299999999998</v>
      </c>
      <c r="F6366" s="109" t="n">
        <v>-6.032400000000003</v>
      </c>
    </row>
    <row r="6367">
      <c r="C6367" s="13" t="n">
        <v>36</v>
      </c>
      <c r="D6367" s="109" t="n">
        <v>3.242999999999999</v>
      </c>
      <c r="E6367" s="109" t="n">
        <v>7.198499999999999</v>
      </c>
      <c r="F6367" s="109" t="n">
        <v>-5.710100000000004</v>
      </c>
    </row>
    <row r="6368">
      <c r="C6368" s="13" t="n">
        <v>37</v>
      </c>
      <c r="D6368" s="109" t="n">
        <v>-15.6294</v>
      </c>
      <c r="E6368" s="109" t="n">
        <v>-1.8841</v>
      </c>
      <c r="F6368" s="109" t="n">
        <v>-15.7157</v>
      </c>
    </row>
    <row r="6369">
      <c r="C6369" s="13" t="n">
        <v>38</v>
      </c>
      <c r="D6369" s="109" t="n">
        <v>-0.9234000000000009</v>
      </c>
      <c r="E6369" s="109" t="n">
        <v>5.558500000000002</v>
      </c>
      <c r="F6369" s="109" t="n">
        <v>1.1114</v>
      </c>
    </row>
    <row r="6370">
      <c r="C6370" s="13" t="n">
        <v>39</v>
      </c>
      <c r="D6370" s="109" t="n">
        <v>5.709699999999998</v>
      </c>
      <c r="E6370" s="109" t="n">
        <v>3.001899999999999</v>
      </c>
      <c r="F6370" s="109" t="n">
        <v>-2.311100000000003</v>
      </c>
    </row>
    <row r="6371">
      <c r="C6371" s="13" t="n">
        <v>40</v>
      </c>
      <c r="D6371" s="109" t="n">
        <v>3.583600000000001</v>
      </c>
      <c r="E6371" s="109" t="n">
        <v>-9.0078</v>
      </c>
      <c r="F6371" s="109" t="n">
        <v>-4.487900000000003</v>
      </c>
    </row>
    <row r="6372">
      <c r="C6372" s="13" t="n">
        <v>41</v>
      </c>
      <c r="D6372" s="109" t="n">
        <v>-13.5301</v>
      </c>
      <c r="E6372" s="109" t="n">
        <v>-2.9407</v>
      </c>
      <c r="F6372" s="109" t="n">
        <v>-8.401300000000003</v>
      </c>
    </row>
    <row r="6373">
      <c r="C6373" s="13" t="n">
        <v>42</v>
      </c>
      <c r="D6373" s="109" t="n">
        <v>-18.1253</v>
      </c>
      <c r="E6373" s="109" t="n">
        <v>-9.426799999999997</v>
      </c>
      <c r="F6373" s="109" t="n">
        <v>-5.6311</v>
      </c>
    </row>
    <row r="6374">
      <c r="C6374" s="13" t="n">
        <v>43</v>
      </c>
      <c r="D6374" s="109" t="n">
        <v>1.419699999999999</v>
      </c>
      <c r="E6374" s="109" t="n">
        <v>-3.170099999999998</v>
      </c>
      <c r="F6374" s="109" t="n">
        <v>-4.088000000000001</v>
      </c>
    </row>
    <row r="6375">
      <c r="C6375" s="13" t="n">
        <v>44</v>
      </c>
      <c r="D6375" s="109" t="n">
        <v>5.907799999999998</v>
      </c>
      <c r="E6375" s="109" t="n">
        <v>-11.9571</v>
      </c>
      <c r="F6375" s="109" t="n">
        <v>-9.224000000000004</v>
      </c>
    </row>
    <row r="6376">
      <c r="C6376" s="13" t="n">
        <v>45</v>
      </c>
      <c r="D6376" s="109" t="n">
        <v>4.254800000000003</v>
      </c>
      <c r="E6376" s="109" t="n">
        <v>-5.075499999999998</v>
      </c>
      <c r="F6376" s="109" t="n">
        <v>3.786999999999999</v>
      </c>
    </row>
    <row r="6377">
      <c r="C6377" s="13" t="n">
        <v>46</v>
      </c>
      <c r="D6377" s="109" t="n">
        <v>-10.0944</v>
      </c>
      <c r="E6377" s="109" t="n">
        <v>2.675600000000003</v>
      </c>
      <c r="F6377" s="109" t="n">
        <v>0.6116000000000028</v>
      </c>
    </row>
    <row r="6378">
      <c r="C6378" s="13" t="n">
        <v>47</v>
      </c>
      <c r="D6378" s="109" t="n">
        <v>-6.851599999999998</v>
      </c>
      <c r="E6378" s="109" t="n">
        <v>-15.2121</v>
      </c>
      <c r="F6378" s="109" t="n">
        <v>-3.346399999999999</v>
      </c>
    </row>
    <row r="6379">
      <c r="C6379" s="13" t="n">
        <v>48</v>
      </c>
      <c r="D6379" s="109" t="n">
        <v>-8.883300000000002</v>
      </c>
      <c r="E6379" s="109" t="n">
        <v>9.923100000000002</v>
      </c>
      <c r="F6379" s="109" t="n">
        <v>-6.575900000000001</v>
      </c>
    </row>
    <row r="6380">
      <c r="C6380" s="13" t="n">
        <v>49</v>
      </c>
      <c r="D6380" s="109" t="n">
        <v>0.3127999999999993</v>
      </c>
      <c r="E6380" s="109" t="n">
        <v>-1.886400000000002</v>
      </c>
      <c r="F6380" s="109" t="n">
        <v>5.128599999999999</v>
      </c>
    </row>
    <row r="6381">
      <c r="C6381" s="13" t="n">
        <v>50</v>
      </c>
      <c r="D6381" s="109" t="n">
        <v>-6.333400000000001</v>
      </c>
      <c r="E6381" s="109" t="n">
        <v>-6.242900000000002</v>
      </c>
      <c r="F6381" s="109" t="n">
        <v>-6.105999999999998</v>
      </c>
    </row>
    <row r="6382">
      <c r="C6382" s="13" t="n">
        <v>51</v>
      </c>
      <c r="D6382" s="109" t="n">
        <v>-7.801000000000002</v>
      </c>
      <c r="E6382" s="109" t="n">
        <v>12.9635</v>
      </c>
      <c r="F6382" s="109" t="n">
        <v>-0.1416000000000004</v>
      </c>
    </row>
    <row r="6383">
      <c r="C6383" s="13" t="n">
        <v>52</v>
      </c>
      <c r="D6383" s="109" t="n">
        <v>-7.131700000000002</v>
      </c>
      <c r="E6383" s="109" t="n">
        <v>-14.625</v>
      </c>
      <c r="F6383" s="109" t="n">
        <v>-15.2915</v>
      </c>
    </row>
    <row r="6384">
      <c r="C6384" s="13" t="n">
        <v>53</v>
      </c>
      <c r="D6384" s="109" t="n">
        <v>-7.867500000000003</v>
      </c>
      <c r="E6384" s="109" t="n">
        <v>-11.6248</v>
      </c>
      <c r="F6384" s="109" t="n">
        <v>4.585099999999997</v>
      </c>
    </row>
    <row r="6385">
      <c r="C6385" s="13" t="n">
        <v>54</v>
      </c>
      <c r="D6385" s="109" t="n">
        <v>-15.5933</v>
      </c>
      <c r="E6385" s="109" t="n">
        <v>7.540800000000001</v>
      </c>
      <c r="F6385" s="109" t="n">
        <v>5.920700000000002</v>
      </c>
    </row>
    <row r="6386">
      <c r="C6386" s="13" t="n">
        <v>55</v>
      </c>
      <c r="D6386" s="109" t="n">
        <v>4.492599999999999</v>
      </c>
      <c r="E6386" s="109" t="n">
        <v>8.573199999999998</v>
      </c>
      <c r="F6386" s="109" t="n">
        <v>-3.784100000000002</v>
      </c>
    </row>
    <row r="6387">
      <c r="C6387" s="13" t="n">
        <v>56</v>
      </c>
      <c r="D6387" s="109" t="n">
        <v>5.271100000000001</v>
      </c>
      <c r="E6387" s="109" t="n">
        <v>7.985500000000002</v>
      </c>
      <c r="F6387" s="109" t="n">
        <v>-4.582200000000002</v>
      </c>
    </row>
    <row r="6388">
      <c r="C6388" s="13" t="n">
        <v>57</v>
      </c>
      <c r="D6388" s="109" t="n">
        <v>-3.477000000000004</v>
      </c>
      <c r="E6388" s="109" t="n">
        <v>7.808399999999999</v>
      </c>
      <c r="F6388" s="109" t="n">
        <v>-8.172000000000001</v>
      </c>
    </row>
    <row r="6389">
      <c r="C6389" s="13" t="n">
        <v>58</v>
      </c>
      <c r="D6389" s="109" t="n">
        <v>-6.322900000000001</v>
      </c>
      <c r="E6389" s="109" t="n">
        <v>2.3626</v>
      </c>
      <c r="F6389" s="109" t="n">
        <v>-1.831899999999997</v>
      </c>
    </row>
    <row r="6390">
      <c r="C6390" s="13" t="n">
        <v>59</v>
      </c>
      <c r="D6390" s="109" t="n">
        <v>1.412200000000006</v>
      </c>
      <c r="E6390" s="109" t="n">
        <v>3.837500000000002</v>
      </c>
      <c r="F6390" s="109" t="n">
        <v>11.9048</v>
      </c>
    </row>
    <row r="6391">
      <c r="C6391" s="13" t="n">
        <v>60</v>
      </c>
      <c r="D6391" s="109" t="n">
        <v>-10.1223</v>
      </c>
      <c r="E6391" s="109" t="n">
        <v>-7.063300000000002</v>
      </c>
      <c r="F6391" s="109" t="n">
        <v>1.063300000000002</v>
      </c>
    </row>
    <row r="6392">
      <c r="C6392" s="13" t="n">
        <v>61</v>
      </c>
      <c r="D6392" s="109" t="n">
        <v>-7.1235</v>
      </c>
      <c r="E6392" s="109" t="n">
        <v>-5.177800000000001</v>
      </c>
      <c r="F6392" s="109" t="n">
        <v>2.600899999999999</v>
      </c>
    </row>
    <row r="6393">
      <c r="C6393" s="13" t="n">
        <v>62</v>
      </c>
      <c r="D6393" s="109" t="n">
        <v>-17.6407</v>
      </c>
      <c r="E6393" s="109" t="n">
        <v>-7.351899999999997</v>
      </c>
      <c r="F6393" s="109" t="n">
        <v>5.177700000000002</v>
      </c>
    </row>
    <row r="6394">
      <c r="C6394" s="13" t="n">
        <v>63</v>
      </c>
      <c r="D6394" s="109" t="n">
        <v>-2.1633</v>
      </c>
      <c r="E6394" s="109" t="n">
        <v>-4.694600000000001</v>
      </c>
      <c r="F6394" s="109" t="n">
        <v>-0.2882999999999996</v>
      </c>
    </row>
    <row r="6395">
      <c r="C6395" s="13" t="n">
        <v>64</v>
      </c>
      <c r="D6395" s="109" t="n">
        <v>0.03610000000000113</v>
      </c>
      <c r="E6395" s="109" t="n">
        <v>6.728400000000001</v>
      </c>
      <c r="F6395" s="109" t="n">
        <v>-5.1403</v>
      </c>
    </row>
    <row r="6396">
      <c r="C6396" s="13" t="n">
        <v>65</v>
      </c>
      <c r="D6396" s="109" t="n">
        <v>-6.7212</v>
      </c>
      <c r="E6396" s="109" t="n">
        <v>2.091100000000001</v>
      </c>
      <c r="F6396" s="109" t="n">
        <v>-6.412499999999998</v>
      </c>
    </row>
    <row r="6397">
      <c r="C6397" s="13" t="n">
        <v>66</v>
      </c>
      <c r="D6397" s="109" t="n">
        <v>-1.8965</v>
      </c>
      <c r="E6397" s="109" t="n">
        <v>-0.6035000000000039</v>
      </c>
      <c r="F6397" s="109" t="n">
        <v>-3.1038</v>
      </c>
    </row>
    <row r="6398">
      <c r="C6398" s="13" t="n">
        <v>67</v>
      </c>
      <c r="D6398" s="109" t="n">
        <v>1.824400000000001</v>
      </c>
      <c r="E6398" s="109" t="n">
        <v>0.4034999999999975</v>
      </c>
      <c r="F6398" s="109" t="n">
        <v>15.9023</v>
      </c>
    </row>
    <row r="6399">
      <c r="C6399" s="13" t="n">
        <v>68</v>
      </c>
      <c r="D6399" s="109" t="n">
        <v>0.1006</v>
      </c>
      <c r="E6399" s="109" t="n">
        <v>-6.068900000000003</v>
      </c>
      <c r="F6399" s="109" t="n">
        <v>6.176500000000001</v>
      </c>
    </row>
    <row r="6400">
      <c r="C6400" s="13" t="n">
        <v>69</v>
      </c>
      <c r="D6400" s="109" t="n">
        <v>4.468299999999999</v>
      </c>
      <c r="E6400" s="109" t="n">
        <v>-9.938800000000001</v>
      </c>
      <c r="F6400" s="109" t="n">
        <v>-15.3145</v>
      </c>
    </row>
    <row r="6401">
      <c r="C6401" s="13" t="n">
        <v>70</v>
      </c>
      <c r="D6401" s="109" t="n">
        <v>13.0408</v>
      </c>
      <c r="E6401" s="109" t="n">
        <v>-17.6746</v>
      </c>
      <c r="F6401" s="109" t="n">
        <v>-3.9574</v>
      </c>
    </row>
    <row r="6402">
      <c r="C6402" s="13" t="n">
        <v>71</v>
      </c>
      <c r="D6402" s="109" t="n">
        <v>-10.9179</v>
      </c>
      <c r="E6402" s="109" t="n">
        <v>-5.5365</v>
      </c>
      <c r="F6402" s="109" t="n">
        <v>-2.990100000000002</v>
      </c>
    </row>
    <row r="6403">
      <c r="C6403" s="13" t="n">
        <v>72</v>
      </c>
      <c r="D6403" s="109" t="n">
        <v>1.221299999999999</v>
      </c>
      <c r="E6403" s="109" t="n">
        <v>-10.4478</v>
      </c>
      <c r="F6403" s="109" t="n">
        <v>-9.457000000000001</v>
      </c>
    </row>
    <row r="6404">
      <c r="C6404" s="13" t="n">
        <v>73</v>
      </c>
      <c r="D6404" s="109" t="n">
        <v>-16.5942</v>
      </c>
      <c r="E6404" s="109" t="n">
        <v>-3.186900000000001</v>
      </c>
      <c r="F6404" s="109" t="n">
        <v>-1.4283</v>
      </c>
    </row>
    <row r="6405">
      <c r="C6405" s="13" t="n">
        <v>74</v>
      </c>
      <c r="D6405" s="109" t="n">
        <v>-15.079</v>
      </c>
      <c r="E6405" s="109" t="n">
        <v>-13.5233</v>
      </c>
      <c r="F6405" s="109" t="n">
        <v>-8.3672</v>
      </c>
    </row>
    <row r="6406">
      <c r="C6406" s="13" t="n">
        <v>75</v>
      </c>
      <c r="D6406" s="109" t="n">
        <v>3.336600000000001</v>
      </c>
      <c r="E6406" s="109" t="n">
        <v>5.432199999999998</v>
      </c>
      <c r="F6406" s="109" t="n">
        <v>-5.2636</v>
      </c>
    </row>
    <row r="6407">
      <c r="C6407" s="13" t="n">
        <v>76</v>
      </c>
      <c r="D6407" s="109" t="n">
        <v>-4.7089</v>
      </c>
      <c r="E6407" s="109" t="n">
        <v>9.090299999999999</v>
      </c>
      <c r="F6407" s="109" t="n">
        <v>-5.889900000000001</v>
      </c>
    </row>
    <row r="6408">
      <c r="C6408" s="13" t="n">
        <v>77</v>
      </c>
      <c r="D6408" s="109" t="n">
        <v>-6.111599999999999</v>
      </c>
      <c r="E6408" s="109" t="n">
        <v>-6.4879</v>
      </c>
      <c r="F6408" s="109" t="n">
        <v>-11.499</v>
      </c>
    </row>
    <row r="6409">
      <c r="C6409" s="13" t="n">
        <v>78</v>
      </c>
      <c r="D6409" s="109" t="n">
        <v>9.024199999999997</v>
      </c>
      <c r="E6409" s="109" t="n">
        <v>5.302899999999998</v>
      </c>
      <c r="F6409" s="109" t="n">
        <v>-10.3159</v>
      </c>
    </row>
    <row r="6410">
      <c r="C6410" s="13" t="n">
        <v>79</v>
      </c>
      <c r="D6410" s="109" t="n">
        <v>-3.4756</v>
      </c>
      <c r="E6410" s="109" t="n">
        <v>-4.071999999999999</v>
      </c>
      <c r="F6410" s="109" t="n">
        <v>-17.2314</v>
      </c>
    </row>
    <row r="6411">
      <c r="C6411" s="13" t="n">
        <v>80</v>
      </c>
      <c r="D6411" s="109" t="n">
        <v>-7.210899999999999</v>
      </c>
      <c r="E6411" s="109" t="n">
        <v>-3.0214</v>
      </c>
      <c r="F6411" s="109" t="n">
        <v>-17.024</v>
      </c>
    </row>
    <row r="6412">
      <c r="C6412" s="13" t="n">
        <v>81</v>
      </c>
      <c r="D6412" s="109" t="n">
        <v>-2.294800000000002</v>
      </c>
      <c r="E6412" s="109" t="n">
        <v>9.0854</v>
      </c>
      <c r="F6412" s="109" t="n">
        <v>-4.927600000000002</v>
      </c>
    </row>
    <row r="6413">
      <c r="C6413" s="13" t="n">
        <v>82</v>
      </c>
      <c r="D6413" s="109" t="n">
        <v>-6.144500000000001</v>
      </c>
      <c r="E6413" s="109" t="n">
        <v>1.4343</v>
      </c>
      <c r="F6413" s="109" t="n">
        <v>-8.745899999999999</v>
      </c>
    </row>
    <row r="6414">
      <c r="C6414" s="13" t="n">
        <v>83</v>
      </c>
      <c r="D6414" s="109" t="n">
        <v>11.8166</v>
      </c>
      <c r="E6414" s="109" t="n">
        <v>-6.1447</v>
      </c>
      <c r="F6414" s="109" t="n">
        <v>-2.3978</v>
      </c>
    </row>
    <row r="6415">
      <c r="C6415" s="13" t="n">
        <v>84</v>
      </c>
      <c r="D6415" s="109" t="n">
        <v>9.929000000000002</v>
      </c>
      <c r="E6415" s="109" t="n">
        <v>-5.258400000000002</v>
      </c>
      <c r="F6415" s="109" t="n">
        <v>2.048999999999999</v>
      </c>
    </row>
    <row r="6416">
      <c r="C6416" s="13" t="n">
        <v>85</v>
      </c>
      <c r="D6416" s="109" t="n">
        <v>1.622600000000006</v>
      </c>
      <c r="E6416" s="109" t="n">
        <v>0.1648999999999994</v>
      </c>
      <c r="F6416" s="109" t="n">
        <v>1.974600000000002</v>
      </c>
    </row>
    <row r="6417">
      <c r="C6417" s="13" t="n">
        <v>86</v>
      </c>
      <c r="D6417" s="109" t="n">
        <v>-13.3085</v>
      </c>
      <c r="E6417" s="109" t="n">
        <v>1.577299999999997</v>
      </c>
      <c r="F6417" s="109" t="n">
        <v>-7.224999999999998</v>
      </c>
    </row>
    <row r="6418">
      <c r="C6418" s="13" t="n">
        <v>87</v>
      </c>
      <c r="D6418" s="109" t="n">
        <v>-7.3095</v>
      </c>
      <c r="E6418" s="109" t="n">
        <v>-13.6303</v>
      </c>
      <c r="F6418" s="109" t="n">
        <v>1.386199999999999</v>
      </c>
    </row>
    <row r="6419">
      <c r="C6419" s="13" t="n">
        <v>88</v>
      </c>
      <c r="D6419" s="109" t="n">
        <v>8.8398</v>
      </c>
      <c r="E6419" s="109" t="n">
        <v>1.837399999999999</v>
      </c>
      <c r="F6419" s="109" t="n">
        <v>-12.8439</v>
      </c>
    </row>
    <row r="6420">
      <c r="C6420" s="13" t="n">
        <v>89</v>
      </c>
      <c r="D6420" s="109" t="n">
        <v>10.6228</v>
      </c>
      <c r="E6420" s="109" t="n">
        <v>5.039200000000001</v>
      </c>
      <c r="F6420" s="109" t="n">
        <v>-7.959000000000003</v>
      </c>
    </row>
    <row r="6421">
      <c r="C6421" s="13" t="n">
        <v>90</v>
      </c>
      <c r="D6421" s="109" t="n">
        <v>0.8093000000000004</v>
      </c>
      <c r="E6421" s="109" t="n">
        <v>-5.398399999999999</v>
      </c>
      <c r="F6421" s="109" t="n">
        <v>-1.343399999999999</v>
      </c>
    </row>
    <row r="6422">
      <c r="C6422" s="13" t="n">
        <v>91</v>
      </c>
      <c r="D6422" s="109" t="n">
        <v>-14.4495</v>
      </c>
      <c r="E6422" s="109" t="n">
        <v>0.8001000000000005</v>
      </c>
      <c r="F6422" s="109" t="n">
        <v>-5.784499999999998</v>
      </c>
    </row>
    <row r="6423">
      <c r="C6423" s="13" t="n">
        <v>92</v>
      </c>
      <c r="D6423" s="109" t="n">
        <v>-1.486999999999998</v>
      </c>
      <c r="E6423" s="109" t="n">
        <v>7.861499999999999</v>
      </c>
      <c r="F6423" s="109" t="n">
        <v>10.1625</v>
      </c>
    </row>
    <row r="6424">
      <c r="C6424" s="13" t="n">
        <v>93</v>
      </c>
      <c r="D6424" s="109" t="n">
        <v>-2.962300000000003</v>
      </c>
      <c r="E6424" s="109" t="n">
        <v>3.9923</v>
      </c>
      <c r="F6424" s="109" t="n">
        <v>-8.807299999999998</v>
      </c>
    </row>
    <row r="6425">
      <c r="C6425" s="13" t="n">
        <v>94</v>
      </c>
      <c r="D6425" s="109" t="n">
        <v>3.060099999999998</v>
      </c>
      <c r="E6425" s="109" t="n">
        <v>1.335700000000003</v>
      </c>
      <c r="F6425" s="109" t="n">
        <v>-5.9057</v>
      </c>
    </row>
    <row r="6426">
      <c r="C6426" s="13" t="n">
        <v>95</v>
      </c>
      <c r="D6426" s="109" t="n">
        <v>-11.9751</v>
      </c>
      <c r="E6426" s="109" t="n">
        <v>-7.992599999999999</v>
      </c>
      <c r="F6426" s="109" t="n">
        <v>6.686900000000001</v>
      </c>
    </row>
    <row r="6427">
      <c r="C6427" s="13" t="n">
        <v>96</v>
      </c>
      <c r="D6427" s="109" t="n">
        <v>-2.820900000000002</v>
      </c>
      <c r="E6427" s="109" t="n">
        <v>-12.0039</v>
      </c>
      <c r="F6427" s="109" t="n">
        <v>0.9393999999999991</v>
      </c>
    </row>
    <row r="6428">
      <c r="C6428" s="13" t="n">
        <v>97</v>
      </c>
      <c r="D6428" s="109" t="n">
        <v>6.062200000000004</v>
      </c>
      <c r="E6428" s="109" t="n">
        <v>2.0992</v>
      </c>
      <c r="F6428" s="109" t="n">
        <v>-7.613700000000001</v>
      </c>
    </row>
    <row r="6429">
      <c r="C6429" s="13" t="n">
        <v>98</v>
      </c>
      <c r="D6429" s="109" t="n">
        <v>0.4472999999999985</v>
      </c>
      <c r="E6429" s="109" t="n">
        <v>-10.7088</v>
      </c>
      <c r="F6429" s="109" t="n">
        <v>-3.103300000000001</v>
      </c>
    </row>
    <row r="6430">
      <c r="C6430" s="13" t="n">
        <v>99</v>
      </c>
      <c r="D6430" s="109" t="n">
        <v>-6.8201</v>
      </c>
      <c r="E6430" s="109" t="n">
        <v>-1.284399999999998</v>
      </c>
      <c r="F6430" s="109" t="n">
        <v>-0.1069000000000031</v>
      </c>
    </row>
    <row r="6431">
      <c r="C6431" s="13" t="n">
        <v>100</v>
      </c>
      <c r="D6431" s="109" t="n">
        <v>-8.694900000000001</v>
      </c>
      <c r="E6431" s="109" t="n">
        <v>-9.903200000000002</v>
      </c>
      <c r="F6431" s="109" t="n">
        <v>-14.2641</v>
      </c>
    </row>
    <row r="6432">
      <c r="C6432" s="13" t="n">
        <v>101</v>
      </c>
      <c r="D6432" s="109" t="n">
        <v>-7.424200000000003</v>
      </c>
      <c r="E6432" s="109" t="n">
        <v>-0.5538999999999987</v>
      </c>
      <c r="F6432" s="109" t="n">
        <v>-1.195399999999999</v>
      </c>
    </row>
    <row r="6433">
      <c r="C6433" s="13" t="n">
        <v>102</v>
      </c>
      <c r="D6433" s="109" t="n">
        <v>7.853899999999999</v>
      </c>
      <c r="E6433" s="109" t="n">
        <v>8.863700000000001</v>
      </c>
      <c r="F6433" s="109" t="n">
        <v>-0.7926000000000002</v>
      </c>
    </row>
    <row r="6434">
      <c r="C6434" s="13" t="n">
        <v>103</v>
      </c>
      <c r="D6434" s="109" t="n">
        <v>4.636199999999999</v>
      </c>
      <c r="E6434" s="109" t="n">
        <v>-9.090900000000001</v>
      </c>
      <c r="F6434" s="109" t="n">
        <v>-4.5138</v>
      </c>
    </row>
    <row r="6435">
      <c r="C6435" s="13" t="n">
        <v>104</v>
      </c>
      <c r="D6435" s="109" t="n">
        <v>-21.8177</v>
      </c>
      <c r="E6435" s="109" t="n">
        <v>1.846499999999999</v>
      </c>
      <c r="F6435" s="109" t="n">
        <v>10.6462</v>
      </c>
    </row>
    <row r="6436">
      <c r="C6436" s="13" t="n">
        <v>105</v>
      </c>
      <c r="D6436" s="109" t="n">
        <v>2.274100000000001</v>
      </c>
      <c r="E6436" s="109" t="n">
        <v>3.488199999999999</v>
      </c>
      <c r="F6436" s="109" t="n">
        <v>-9.208699999999997</v>
      </c>
    </row>
    <row r="6437">
      <c r="C6437" s="13" t="n">
        <v>106</v>
      </c>
      <c r="D6437" s="109" t="n">
        <v>-9.814799999999998</v>
      </c>
      <c r="E6437" s="109" t="n">
        <v>-4.462800000000001</v>
      </c>
      <c r="F6437" s="109" t="n">
        <v>8.754000000000001</v>
      </c>
    </row>
    <row r="6438">
      <c r="C6438" s="13" t="n">
        <v>107</v>
      </c>
      <c r="D6438" s="109" t="n">
        <v>5.774699999999999</v>
      </c>
      <c r="E6438" s="109" t="n">
        <v>12.2021</v>
      </c>
      <c r="F6438" s="109" t="n">
        <v>-4.7377</v>
      </c>
    </row>
    <row r="6439">
      <c r="C6439" s="13" t="n">
        <v>108</v>
      </c>
      <c r="D6439" s="109" t="n">
        <v>5.581599999999998</v>
      </c>
      <c r="E6439" s="109" t="n">
        <v>-0.3189999999999991</v>
      </c>
      <c r="F6439" s="109" t="n">
        <v>-28.7517</v>
      </c>
    </row>
    <row r="6440">
      <c r="C6440" s="13" t="n">
        <v>109</v>
      </c>
      <c r="D6440" s="109" t="n">
        <v>-9.924399999999999</v>
      </c>
      <c r="E6440" s="109" t="n">
        <v>-9.995899999999999</v>
      </c>
      <c r="F6440" s="109" t="n">
        <v>-4.546299999999999</v>
      </c>
    </row>
    <row r="6441">
      <c r="C6441" s="13" t="n">
        <v>110</v>
      </c>
      <c r="D6441" s="109" t="n">
        <v>-1.444599999999998</v>
      </c>
      <c r="E6441" s="109" t="n">
        <v>-10.4454</v>
      </c>
      <c r="F6441" s="109" t="n">
        <v>9.510000000000002</v>
      </c>
    </row>
    <row r="6442">
      <c r="C6442" s="13" t="n">
        <v>111</v>
      </c>
      <c r="D6442" s="109" t="n">
        <v>8.619900000000001</v>
      </c>
      <c r="E6442" s="109" t="n">
        <v>-10.3103</v>
      </c>
      <c r="F6442" s="109" t="n">
        <v>3.363500000000002</v>
      </c>
    </row>
    <row r="6443">
      <c r="C6443" s="13" t="n">
        <v>112</v>
      </c>
      <c r="D6443" s="109" t="n">
        <v>-6.3324</v>
      </c>
      <c r="E6443" s="109" t="n">
        <v>-0.4150999999999989</v>
      </c>
      <c r="F6443" s="109" t="n">
        <v>1.231700000000004</v>
      </c>
    </row>
    <row r="6444">
      <c r="C6444" s="13" t="n">
        <v>113</v>
      </c>
      <c r="D6444" s="109" t="n">
        <v>4.825800000000001</v>
      </c>
      <c r="E6444" s="109" t="n">
        <v>-9.841000000000001</v>
      </c>
      <c r="F6444" s="109" t="n">
        <v>3.393700000000003</v>
      </c>
    </row>
    <row r="6445">
      <c r="C6445" s="13" t="n">
        <v>114</v>
      </c>
      <c r="D6445" s="109" t="n">
        <v>-0.7071999999999967</v>
      </c>
      <c r="E6445" s="109" t="n">
        <v>-3.9924</v>
      </c>
      <c r="F6445" s="109" t="n">
        <v>4.6601</v>
      </c>
    </row>
    <row r="6446">
      <c r="C6446" s="13" t="n">
        <v>115</v>
      </c>
      <c r="D6446" s="109" t="n">
        <v>6.881</v>
      </c>
      <c r="E6446" s="109" t="n">
        <v>5.634499999999999</v>
      </c>
      <c r="F6446" s="109" t="n">
        <v>-15.64</v>
      </c>
    </row>
    <row r="6447">
      <c r="C6447" s="13" t="n">
        <v>116</v>
      </c>
      <c r="D6447" s="109" t="n">
        <v>-17.1068</v>
      </c>
      <c r="E6447" s="109" t="n">
        <v>-5.010000000000002</v>
      </c>
      <c r="F6447" s="109" t="n">
        <v>-3.010999999999999</v>
      </c>
    </row>
    <row r="6448">
      <c r="C6448" s="13" t="n">
        <v>117</v>
      </c>
      <c r="D6448" s="109" t="n">
        <v>-11.8854</v>
      </c>
      <c r="E6448" s="109" t="n">
        <v>-3.1936</v>
      </c>
      <c r="F6448" s="109" t="n">
        <v>-2.633000000000003</v>
      </c>
    </row>
    <row r="6449">
      <c r="C6449" s="13" t="n">
        <v>118</v>
      </c>
      <c r="D6449" s="109" t="n">
        <v>-13.0996</v>
      </c>
      <c r="E6449" s="109" t="n">
        <v>-9.658899999999996</v>
      </c>
      <c r="F6449" s="109" t="n">
        <v>-7.853800000000003</v>
      </c>
    </row>
    <row r="6450">
      <c r="C6450" s="13" t="n">
        <v>119</v>
      </c>
      <c r="D6450" s="109" t="n">
        <v>-3.658000000000001</v>
      </c>
      <c r="E6450" s="109" t="n">
        <v>-4.752499999999998</v>
      </c>
      <c r="F6450" s="109" t="n">
        <v>-15.0599</v>
      </c>
    </row>
    <row r="6451">
      <c r="C6451" s="13" t="n">
        <v>120</v>
      </c>
      <c r="D6451" s="109" t="n">
        <v>-4.537199999999999</v>
      </c>
      <c r="E6451" s="109" t="n">
        <v>6.8782</v>
      </c>
      <c r="F6451" s="109" t="n">
        <v>8.844200000000001</v>
      </c>
    </row>
    <row r="6452">
      <c r="C6452" s="13" t="n">
        <v>121</v>
      </c>
      <c r="D6452" s="109" t="n">
        <v>13.6461</v>
      </c>
      <c r="E6452" s="109" t="n">
        <v>-6.608499999999999</v>
      </c>
      <c r="F6452" s="109" t="n">
        <v>-0.9660000000000011</v>
      </c>
    </row>
    <row r="6453">
      <c r="C6453" s="13" t="n">
        <v>122</v>
      </c>
      <c r="D6453" s="109" t="n">
        <v>9.044</v>
      </c>
      <c r="E6453" s="109" t="n">
        <v>5.444900000000001</v>
      </c>
      <c r="F6453" s="109" t="n">
        <v>1.6023</v>
      </c>
    </row>
    <row r="6454">
      <c r="C6454" s="13" t="n">
        <v>123</v>
      </c>
      <c r="D6454" s="109" t="n">
        <v>-1.890499999999999</v>
      </c>
      <c r="E6454" s="109" t="n">
        <v>-0.7467000000000006</v>
      </c>
      <c r="F6454" s="109" t="n">
        <v>-4.404599999999999</v>
      </c>
    </row>
    <row r="6455">
      <c r="C6455" s="13" t="n">
        <v>124</v>
      </c>
      <c r="D6455" s="109" t="n">
        <v>-4.504300000000001</v>
      </c>
      <c r="E6455" s="109" t="n">
        <v>-4.7011</v>
      </c>
      <c r="F6455" s="109" t="n">
        <v>-5.442600000000002</v>
      </c>
    </row>
    <row r="6456">
      <c r="C6456" s="13" t="n">
        <v>125</v>
      </c>
      <c r="D6456" s="109" t="n">
        <v>-3.054199999999998</v>
      </c>
      <c r="E6456" s="109" t="n">
        <v>-12.2482</v>
      </c>
      <c r="F6456" s="109" t="n">
        <v>-11.1167</v>
      </c>
    </row>
    <row r="6457">
      <c r="C6457" s="13" t="n">
        <v>126</v>
      </c>
      <c r="D6457" s="109" t="n">
        <v>-3.215499999999999</v>
      </c>
      <c r="E6457" s="109" t="n">
        <v>-5.276699999999998</v>
      </c>
      <c r="F6457" s="109" t="n">
        <v>11.1588</v>
      </c>
    </row>
    <row r="6458">
      <c r="C6458" s="13" t="n">
        <v>127</v>
      </c>
      <c r="D6458" s="109" t="n">
        <v>-1.930699999999998</v>
      </c>
      <c r="E6458" s="109" t="n">
        <v>11.5083</v>
      </c>
      <c r="F6458" s="109" t="n">
        <v>5.465299999999999</v>
      </c>
    </row>
    <row r="6459">
      <c r="C6459" s="13" t="n">
        <v>128</v>
      </c>
      <c r="D6459" s="109" t="n">
        <v>-16.9237</v>
      </c>
      <c r="E6459" s="109" t="n">
        <v>-2.868099999999998</v>
      </c>
      <c r="F6459" s="109" t="n">
        <v>4.7682</v>
      </c>
    </row>
    <row r="6460">
      <c r="C6460" s="13" t="n">
        <v>129</v>
      </c>
      <c r="D6460" s="109" t="n">
        <v>-2.483899999999998</v>
      </c>
      <c r="E6460" s="109" t="n">
        <v>2.093500000000002</v>
      </c>
      <c r="F6460" s="109" t="n">
        <v>4.113600000000002</v>
      </c>
    </row>
    <row r="6461">
      <c r="C6461" s="13" t="n">
        <v>130</v>
      </c>
      <c r="D6461" s="109" t="n">
        <v>-2.044699999999999</v>
      </c>
      <c r="E6461" s="109" t="n">
        <v>6.124400000000001</v>
      </c>
      <c r="F6461" s="109" t="n">
        <v>-6.621500000000001</v>
      </c>
    </row>
    <row r="6462">
      <c r="C6462" s="13" t="n">
        <v>131</v>
      </c>
      <c r="D6462" s="109" t="n">
        <v>-3.084700000000002</v>
      </c>
      <c r="E6462" s="109" t="n">
        <v>-1.347300000000001</v>
      </c>
      <c r="F6462" s="109" t="n">
        <v>2.095400000000001</v>
      </c>
    </row>
    <row r="6463">
      <c r="C6463" s="13" t="n">
        <v>132</v>
      </c>
      <c r="D6463" s="109" t="n">
        <v>-9.244300000000003</v>
      </c>
      <c r="E6463" s="109" t="n">
        <v>7.432000000000002</v>
      </c>
      <c r="F6463" s="109" t="n">
        <v>-8.509500000000003</v>
      </c>
    </row>
    <row r="6464">
      <c r="C6464" s="13" t="n">
        <v>133</v>
      </c>
      <c r="D6464" s="109" t="n">
        <v>-0.2879000000000005</v>
      </c>
      <c r="E6464" s="109" t="n">
        <v>-9.613499999999998</v>
      </c>
      <c r="F6464" s="109" t="n">
        <v>-5.495899999999999</v>
      </c>
    </row>
    <row r="6465">
      <c r="C6465" s="13" t="n">
        <v>134</v>
      </c>
      <c r="D6465" s="109" t="n">
        <v>8.7195</v>
      </c>
      <c r="E6465" s="109" t="n">
        <v>-9.319099999999999</v>
      </c>
      <c r="F6465" s="109" t="n">
        <v>7.004199999999997</v>
      </c>
    </row>
    <row r="6466">
      <c r="C6466" s="13" t="n">
        <v>135</v>
      </c>
      <c r="D6466" s="109" t="n">
        <v>-2.829799999999999</v>
      </c>
      <c r="E6466" s="109" t="n">
        <v>-3.5075</v>
      </c>
      <c r="F6466" s="109" t="n">
        <v>1.693000000000001</v>
      </c>
    </row>
    <row r="6467">
      <c r="C6467" s="13" t="n">
        <v>136</v>
      </c>
      <c r="D6467" s="109" t="n">
        <v>12.9995</v>
      </c>
      <c r="E6467" s="109" t="n">
        <v>1.403100000000002</v>
      </c>
      <c r="F6467" s="109" t="n">
        <v>-7.496700000000001</v>
      </c>
    </row>
    <row r="6468">
      <c r="C6468" s="13" t="n">
        <v>137</v>
      </c>
      <c r="D6468" s="109" t="n">
        <v>-11.3587</v>
      </c>
      <c r="E6468" s="109" t="n">
        <v>1.705200000000001</v>
      </c>
      <c r="F6468" s="109" t="n">
        <v>11.4565</v>
      </c>
    </row>
    <row r="6469">
      <c r="C6469" s="13" t="n">
        <v>138</v>
      </c>
      <c r="D6469" s="109" t="n">
        <v>-6.064899999999998</v>
      </c>
      <c r="E6469" s="109" t="n">
        <v>6.505300000000002</v>
      </c>
      <c r="F6469" s="109" t="n">
        <v>-6.242799999999999</v>
      </c>
    </row>
    <row r="6470">
      <c r="C6470" s="13" t="n">
        <v>139</v>
      </c>
      <c r="D6470" s="109" t="n">
        <v>2.143599999999999</v>
      </c>
      <c r="E6470" s="109" t="n">
        <v>-6.142499999999998</v>
      </c>
      <c r="F6470" s="109" t="n">
        <v>-2.977599999999999</v>
      </c>
    </row>
    <row r="6471">
      <c r="C6471" s="13" t="n">
        <v>140</v>
      </c>
      <c r="D6471" s="109" t="n">
        <v>-9.840199999999999</v>
      </c>
      <c r="E6471" s="109" t="n">
        <v>-3.161299999999997</v>
      </c>
      <c r="F6471" s="109" t="n">
        <v>0.9763999999999982</v>
      </c>
    </row>
    <row r="6472">
      <c r="C6472" s="13" t="n">
        <v>141</v>
      </c>
      <c r="D6472" s="109" t="n">
        <v>0.1258000000000052</v>
      </c>
      <c r="E6472" s="109" t="n">
        <v>-4.500100000000003</v>
      </c>
      <c r="F6472" s="109" t="n">
        <v>-8.045499999999997</v>
      </c>
    </row>
    <row r="6473">
      <c r="C6473" s="13" t="n">
        <v>142</v>
      </c>
      <c r="D6473" s="109" t="n">
        <v>-0.4195999999999991</v>
      </c>
      <c r="E6473" s="109" t="n">
        <v>4.2241</v>
      </c>
      <c r="F6473" s="109" t="n">
        <v>3.7395</v>
      </c>
    </row>
    <row r="6474">
      <c r="C6474" s="13" t="n">
        <v>143</v>
      </c>
      <c r="D6474" s="109" t="n">
        <v>-8.163500000000003</v>
      </c>
      <c r="E6474" s="109" t="n">
        <v>-11.5179</v>
      </c>
      <c r="F6474" s="109" t="n">
        <v>0.0259999999999998</v>
      </c>
    </row>
    <row r="6475">
      <c r="C6475" s="13" t="n">
        <v>144</v>
      </c>
      <c r="D6475" s="109" t="n">
        <v>-4.352699999999999</v>
      </c>
      <c r="E6475" s="109" t="n">
        <v>-4.872900000000001</v>
      </c>
      <c r="F6475" s="109" t="n">
        <v>-24.2464</v>
      </c>
    </row>
    <row r="6476">
      <c r="C6476" s="13" t="n">
        <v>145</v>
      </c>
      <c r="D6476" s="109" t="n">
        <v>5.108900000000002</v>
      </c>
      <c r="E6476" s="109" t="n">
        <v>-10.6938</v>
      </c>
      <c r="F6476" s="109" t="n">
        <v>-4.705300000000001</v>
      </c>
    </row>
    <row r="6477">
      <c r="C6477" s="13" t="n">
        <v>146</v>
      </c>
      <c r="D6477" s="109" t="n">
        <v>0.5365000000000002</v>
      </c>
      <c r="E6477" s="109" t="n">
        <v>-4.121400000000001</v>
      </c>
      <c r="F6477" s="109" t="n">
        <v>-7.493499999999997</v>
      </c>
    </row>
    <row r="6478">
      <c r="C6478" s="13" t="n">
        <v>147</v>
      </c>
      <c r="D6478" s="109" t="n">
        <v>-5.854100000000003</v>
      </c>
      <c r="E6478" s="109" t="n">
        <v>-2.555800000000001</v>
      </c>
      <c r="F6478" s="109" t="n">
        <v>3.634899999999998</v>
      </c>
    </row>
    <row r="6479">
      <c r="C6479" s="13" t="n">
        <v>148</v>
      </c>
      <c r="D6479" s="109" t="n">
        <v>-6.541599999999999</v>
      </c>
      <c r="E6479" s="109" t="n">
        <v>-10.4485</v>
      </c>
      <c r="F6479" s="109" t="n">
        <v>13.2436</v>
      </c>
    </row>
    <row r="6480">
      <c r="C6480" s="13" t="n">
        <v>149</v>
      </c>
      <c r="D6480" s="109" t="n">
        <v>0.7150999999999996</v>
      </c>
      <c r="E6480" s="109" t="n">
        <v>-4.141999999999999</v>
      </c>
      <c r="F6480" s="109" t="n">
        <v>-3.447399999999998</v>
      </c>
    </row>
    <row r="6481">
      <c r="C6481" s="13" t="n">
        <v>150</v>
      </c>
      <c r="D6481" s="109" t="n">
        <v>-19.9996</v>
      </c>
      <c r="E6481" s="109" t="n">
        <v>-15.6557</v>
      </c>
      <c r="F6481" s="109" t="n">
        <v>-8.328500000000002</v>
      </c>
    </row>
    <row r="6482">
      <c r="C6482" s="13" t="n">
        <v>151</v>
      </c>
      <c r="D6482" s="109" t="n">
        <v>-9.874500000000001</v>
      </c>
      <c r="E6482" s="109" t="n">
        <v>-5.3811</v>
      </c>
      <c r="F6482" s="109" t="n">
        <v>-15.6904</v>
      </c>
    </row>
    <row r="6483">
      <c r="C6483" s="13" t="n">
        <v>152</v>
      </c>
      <c r="D6483" s="109" t="n">
        <v>8.181899999999999</v>
      </c>
      <c r="E6483" s="109" t="n">
        <v>-3.475699999999996</v>
      </c>
      <c r="F6483" s="109" t="n">
        <v>1.082599999999999</v>
      </c>
    </row>
    <row r="6484">
      <c r="C6484" s="13" t="n">
        <v>153</v>
      </c>
      <c r="D6484" s="109" t="n">
        <v>-3.963900000000002</v>
      </c>
      <c r="E6484" s="109" t="n">
        <v>0.1489999999999974</v>
      </c>
      <c r="F6484" s="109" t="n">
        <v>7.875300000000003</v>
      </c>
    </row>
    <row r="6485">
      <c r="C6485" s="13" t="n">
        <v>154</v>
      </c>
      <c r="D6485" s="109" t="n">
        <v>-0.4463000000000008</v>
      </c>
      <c r="E6485" s="109" t="n">
        <v>-5.512499999999999</v>
      </c>
      <c r="F6485" s="109" t="n">
        <v>-3.989999999999998</v>
      </c>
    </row>
    <row r="6486">
      <c r="C6486" s="13" t="n">
        <v>155</v>
      </c>
      <c r="D6486" s="109" t="n">
        <v>3.291100000000004</v>
      </c>
      <c r="E6486" s="109" t="n">
        <v>7.1355</v>
      </c>
      <c r="F6486" s="109" t="n">
        <v>-0.5825999999999993</v>
      </c>
    </row>
    <row r="6487">
      <c r="C6487" s="13" t="n">
        <v>156</v>
      </c>
      <c r="D6487" s="109" t="n">
        <v>-1.777999999999999</v>
      </c>
      <c r="E6487" s="109" t="n">
        <v>-10.2898</v>
      </c>
      <c r="F6487" s="109" t="n">
        <v>0.8111999999999995</v>
      </c>
    </row>
    <row r="6488">
      <c r="C6488" s="13" t="n">
        <v>157</v>
      </c>
      <c r="D6488" s="109" t="n">
        <v>-4.875799999999998</v>
      </c>
      <c r="E6488" s="109" t="n">
        <v>2.0625</v>
      </c>
      <c r="F6488" s="109" t="n">
        <v>0.4319999999999986</v>
      </c>
    </row>
    <row r="6489">
      <c r="C6489" s="13" t="n">
        <v>158</v>
      </c>
      <c r="D6489" s="109" t="n">
        <v>4.377199999999998</v>
      </c>
      <c r="E6489" s="109" t="n">
        <v>-1.614800000000002</v>
      </c>
      <c r="F6489" s="109" t="n">
        <v>-10.5207</v>
      </c>
    </row>
    <row r="6490">
      <c r="C6490" s="13" t="n">
        <v>159</v>
      </c>
      <c r="D6490" s="109" t="n">
        <v>6.240300000000001</v>
      </c>
      <c r="E6490" s="109" t="n">
        <v>2.711299999999998</v>
      </c>
      <c r="F6490" s="109" t="n">
        <v>-4.941899999999997</v>
      </c>
    </row>
    <row r="6491">
      <c r="C6491" s="13" t="n">
        <v>160</v>
      </c>
      <c r="D6491" s="109" t="n">
        <v>-6.459300000000002</v>
      </c>
      <c r="E6491" s="109" t="n">
        <v>-3.310000000000002</v>
      </c>
      <c r="F6491" s="109" t="n">
        <v>-10.7045</v>
      </c>
    </row>
    <row r="6492">
      <c r="C6492" s="13" t="n">
        <v>161</v>
      </c>
      <c r="D6492" s="109" t="n">
        <v>-2.689199999999996</v>
      </c>
      <c r="E6492" s="109" t="n">
        <v>2.006</v>
      </c>
      <c r="F6492" s="109" t="n">
        <v>-8.337499999999999</v>
      </c>
    </row>
    <row r="6493">
      <c r="C6493" s="13" t="n">
        <v>162</v>
      </c>
      <c r="D6493" s="109" t="n">
        <v>-5.255999999999997</v>
      </c>
      <c r="E6493" s="109" t="n">
        <v>-8.360899999999997</v>
      </c>
      <c r="F6493" s="109" t="n">
        <v>7.121700000000001</v>
      </c>
    </row>
    <row r="6494">
      <c r="C6494" s="13" t="n">
        <v>163</v>
      </c>
      <c r="D6494" s="109" t="n">
        <v>12.3966</v>
      </c>
      <c r="E6494" s="109" t="n">
        <v>-2.617700000000003</v>
      </c>
      <c r="F6494" s="109" t="n">
        <v>5.482800000000001</v>
      </c>
    </row>
    <row r="6495">
      <c r="C6495" s="13" t="n">
        <v>164</v>
      </c>
      <c r="D6495" s="109" t="n">
        <v>6.7867</v>
      </c>
      <c r="E6495" s="109" t="n">
        <v>-14.2522</v>
      </c>
      <c r="F6495" s="109" t="n">
        <v>-6.629100000000001</v>
      </c>
    </row>
    <row r="6496">
      <c r="C6496" s="13" t="n">
        <v>165</v>
      </c>
      <c r="D6496" s="109" t="n">
        <v>-7.317399999999999</v>
      </c>
      <c r="E6496" s="109" t="n">
        <v>-13.2723</v>
      </c>
      <c r="F6496" s="109" t="n">
        <v>-3.4102</v>
      </c>
    </row>
    <row r="6497">
      <c r="C6497" s="13" t="n">
        <v>166</v>
      </c>
      <c r="D6497" s="109" t="n">
        <v>-7.949199999999998</v>
      </c>
      <c r="E6497" s="109" t="n">
        <v>5.283099999999997</v>
      </c>
      <c r="F6497" s="109" t="n">
        <v>-5.488899999999997</v>
      </c>
    </row>
    <row r="6498">
      <c r="C6498" s="13" t="n">
        <v>167</v>
      </c>
      <c r="D6498" s="109" t="n">
        <v>-2.168800000000001</v>
      </c>
      <c r="E6498" s="109" t="n">
        <v>-7.1373</v>
      </c>
      <c r="F6498" s="109" t="n">
        <v>-5.179000000000002</v>
      </c>
    </row>
    <row r="6499">
      <c r="C6499" s="13" t="n">
        <v>168</v>
      </c>
      <c r="D6499" s="109" t="n">
        <v>-18.494</v>
      </c>
      <c r="E6499" s="109" t="n">
        <v>7.7576</v>
      </c>
      <c r="F6499" s="109" t="n">
        <v>6.986699999999999</v>
      </c>
    </row>
    <row r="6500">
      <c r="C6500" s="13" t="n">
        <v>169</v>
      </c>
      <c r="D6500" s="109" t="n">
        <v>-5.4482</v>
      </c>
      <c r="E6500" s="109" t="n">
        <v>5.864000000000001</v>
      </c>
      <c r="F6500" s="109" t="n">
        <v>-0.3995999999999995</v>
      </c>
    </row>
    <row r="6501">
      <c r="C6501" s="13" t="n">
        <v>170</v>
      </c>
      <c r="D6501" s="109" t="n">
        <v>-4.216999999999999</v>
      </c>
      <c r="E6501" s="109" t="n">
        <v>-5.015799999999999</v>
      </c>
      <c r="F6501" s="109" t="n">
        <v>-4.625500000000002</v>
      </c>
    </row>
    <row r="6502">
      <c r="C6502" s="13" t="n">
        <v>171</v>
      </c>
      <c r="D6502" s="109" t="n">
        <v>13.7928</v>
      </c>
      <c r="E6502" s="109" t="n">
        <v>8.407299999999999</v>
      </c>
      <c r="F6502" s="109" t="n">
        <v>-9.990799999999997</v>
      </c>
    </row>
    <row r="6503">
      <c r="C6503" s="13" t="n">
        <v>172</v>
      </c>
      <c r="D6503" s="109" t="n">
        <v>-17.1706</v>
      </c>
      <c r="E6503" s="109" t="n">
        <v>-3.923299999999998</v>
      </c>
      <c r="F6503" s="109" t="n">
        <v>6.817600000000002</v>
      </c>
    </row>
    <row r="6504">
      <c r="C6504" s="13" t="n">
        <v>173</v>
      </c>
      <c r="D6504" s="109" t="n">
        <v>-2.7287</v>
      </c>
      <c r="E6504" s="109" t="n">
        <v>3.938200000000002</v>
      </c>
      <c r="F6504" s="109" t="n">
        <v>7.456100000000003</v>
      </c>
    </row>
    <row r="6505">
      <c r="C6505" s="13" t="n">
        <v>174</v>
      </c>
      <c r="D6505" s="109" t="n">
        <v>-8.938100000000002</v>
      </c>
      <c r="E6505" s="109" t="n">
        <v>-3.258300000000002</v>
      </c>
      <c r="F6505" s="109" t="n">
        <v>-11.1071</v>
      </c>
    </row>
    <row r="6506">
      <c r="C6506" s="13" t="n">
        <v>175</v>
      </c>
      <c r="D6506" s="109" t="n">
        <v>-5.961099999999998</v>
      </c>
      <c r="E6506" s="109" t="n">
        <v>-5.698599999999999</v>
      </c>
      <c r="F6506" s="109" t="n">
        <v>0.3877999999999986</v>
      </c>
    </row>
    <row r="6507">
      <c r="C6507" s="13" t="n">
        <v>176</v>
      </c>
      <c r="D6507" s="109" t="n">
        <v>2.883400000000002</v>
      </c>
      <c r="E6507" s="109" t="n">
        <v>-1.636500000000002</v>
      </c>
      <c r="F6507" s="109" t="n">
        <v>-5.5901</v>
      </c>
    </row>
    <row r="6508">
      <c r="C6508" s="13" t="n">
        <v>177</v>
      </c>
      <c r="D6508" s="109" t="n">
        <v>-4.4998</v>
      </c>
      <c r="E6508" s="109" t="n">
        <v>-8.607299999999999</v>
      </c>
      <c r="F6508" s="109" t="n">
        <v>-5.2578</v>
      </c>
    </row>
    <row r="6509">
      <c r="C6509" s="13" t="n">
        <v>178</v>
      </c>
      <c r="D6509" s="109" t="n">
        <v>1.0505</v>
      </c>
      <c r="E6509" s="109" t="n">
        <v>-2.102399999999996</v>
      </c>
      <c r="F6509" s="109" t="n">
        <v>-10.5853</v>
      </c>
    </row>
    <row r="6510">
      <c r="C6510" s="13" t="n">
        <v>179</v>
      </c>
      <c r="D6510" s="109" t="n">
        <v>-4.151500000000002</v>
      </c>
      <c r="E6510" s="109" t="n">
        <v>8.0062</v>
      </c>
      <c r="F6510" s="109" t="n">
        <v>-2.8613</v>
      </c>
    </row>
    <row r="6511">
      <c r="C6511" s="13" t="n">
        <v>180</v>
      </c>
      <c r="D6511" s="109" t="n">
        <v>-25.9443</v>
      </c>
      <c r="E6511" s="109" t="n">
        <v>23.4177</v>
      </c>
      <c r="F6511" s="109" t="n">
        <v>-1.293700000000001</v>
      </c>
    </row>
    <row r="6512">
      <c r="C6512" s="13" t="n">
        <v>181</v>
      </c>
      <c r="D6512" s="109" t="n">
        <v>-9.654099999999998</v>
      </c>
      <c r="E6512" s="109" t="n">
        <v>-9.025499999999997</v>
      </c>
      <c r="F6512" s="109" t="n">
        <v>0.4588999999999999</v>
      </c>
    </row>
    <row r="6513">
      <c r="C6513" s="13" t="n">
        <v>182</v>
      </c>
      <c r="D6513" s="109" t="n">
        <v>11.5607</v>
      </c>
      <c r="E6513" s="109" t="n">
        <v>-2.471500000000002</v>
      </c>
      <c r="F6513" s="109" t="n">
        <v>2.722799999999999</v>
      </c>
    </row>
    <row r="6514">
      <c r="C6514" s="13" t="n">
        <v>183</v>
      </c>
      <c r="D6514" s="109" t="n">
        <v>-9.6036</v>
      </c>
      <c r="E6514" s="109" t="n">
        <v>7.8232</v>
      </c>
      <c r="F6514" s="109" t="n">
        <v>2.703399999999998</v>
      </c>
    </row>
    <row r="6515">
      <c r="C6515" s="13" t="n">
        <v>184</v>
      </c>
      <c r="D6515" s="109" t="n">
        <v>-13.7254</v>
      </c>
      <c r="E6515" s="109" t="n">
        <v>-2.0533</v>
      </c>
      <c r="F6515" s="109" t="n">
        <v>-12.2025</v>
      </c>
    </row>
    <row r="6516">
      <c r="C6516" s="13" t="n">
        <v>185</v>
      </c>
      <c r="D6516" s="109" t="n">
        <v>13.792</v>
      </c>
      <c r="E6516" s="109" t="n">
        <v>-0.8810000000000002</v>
      </c>
      <c r="F6516" s="109" t="n">
        <v>3.735900000000001</v>
      </c>
    </row>
    <row r="6517">
      <c r="C6517" s="13" t="n">
        <v>186</v>
      </c>
      <c r="D6517" s="109" t="n">
        <v>-0.1286000000000058</v>
      </c>
      <c r="E6517" s="109" t="n">
        <v>-2.124600000000001</v>
      </c>
      <c r="F6517" s="109" t="n">
        <v>2.373299999999997</v>
      </c>
    </row>
    <row r="6518">
      <c r="C6518" s="13" t="n">
        <v>187</v>
      </c>
      <c r="D6518" s="109" t="n">
        <v>-2.641100000000002</v>
      </c>
      <c r="E6518" s="109" t="n">
        <v>-2.999799999999997</v>
      </c>
      <c r="F6518" s="109" t="n">
        <v>5.518800000000002</v>
      </c>
    </row>
    <row r="6519">
      <c r="C6519" s="13" t="n">
        <v>188</v>
      </c>
      <c r="D6519" s="109" t="n">
        <v>-3.675899999999999</v>
      </c>
      <c r="E6519" s="109" t="n">
        <v>-6.764599999999998</v>
      </c>
      <c r="F6519" s="109" t="n">
        <v>-10.5009</v>
      </c>
    </row>
    <row r="6520">
      <c r="C6520" s="13" t="n">
        <v>189</v>
      </c>
      <c r="D6520" s="109" t="n">
        <v>-6.9498</v>
      </c>
      <c r="E6520" s="109" t="n">
        <v>-9.281199999999998</v>
      </c>
      <c r="F6520" s="109" t="n">
        <v>5.590499999999999</v>
      </c>
    </row>
    <row r="6521">
      <c r="C6521" s="13" t="n">
        <v>190</v>
      </c>
      <c r="D6521" s="109" t="n">
        <v>-7.6694</v>
      </c>
      <c r="E6521" s="109" t="n">
        <v>-3.5609</v>
      </c>
      <c r="F6521" s="109" t="n">
        <v>-17.1516</v>
      </c>
    </row>
    <row r="6522">
      <c r="C6522" s="13" t="n">
        <v>191</v>
      </c>
      <c r="D6522" s="109" t="n">
        <v>-2.245000000000005</v>
      </c>
      <c r="E6522" s="109" t="n">
        <v>-9.470299999999998</v>
      </c>
      <c r="F6522" s="109" t="n">
        <v>-0.9885000000000019</v>
      </c>
    </row>
    <row r="6523">
      <c r="C6523" s="13" t="n">
        <v>192</v>
      </c>
      <c r="D6523" s="109" t="n">
        <v>-11.8703</v>
      </c>
      <c r="E6523" s="109" t="n">
        <v>-7.386599999999998</v>
      </c>
      <c r="F6523" s="109" t="n">
        <v>5.687000000000001</v>
      </c>
    </row>
    <row r="6524">
      <c r="C6524" s="13" t="n">
        <v>193</v>
      </c>
      <c r="D6524" s="109" t="n">
        <v>-9.6037</v>
      </c>
      <c r="E6524" s="109" t="n">
        <v>10.8415</v>
      </c>
      <c r="F6524" s="109" t="n">
        <v>-4.566199999999998</v>
      </c>
    </row>
    <row r="6525">
      <c r="C6525" s="13" t="n">
        <v>194</v>
      </c>
      <c r="D6525" s="109" t="n">
        <v>-4.382000000000001</v>
      </c>
      <c r="E6525" s="109" t="n">
        <v>-4.636800000000001</v>
      </c>
      <c r="F6525" s="109" t="n">
        <v>12.869</v>
      </c>
    </row>
    <row r="6526">
      <c r="C6526" s="13" t="n">
        <v>195</v>
      </c>
      <c r="D6526" s="109" t="n">
        <v>-1.5623</v>
      </c>
      <c r="E6526" s="109" t="n">
        <v>5.7743</v>
      </c>
      <c r="F6526" s="109" t="n">
        <v>-16.9284</v>
      </c>
    </row>
    <row r="6527">
      <c r="C6527" s="13" t="n">
        <v>196</v>
      </c>
      <c r="D6527" s="109" t="n">
        <v>-7.457599999999999</v>
      </c>
      <c r="E6527" s="109" t="n">
        <v>4.149800000000003</v>
      </c>
      <c r="F6527" s="109" t="n">
        <v>-8.6754</v>
      </c>
    </row>
    <row r="6528">
      <c r="C6528" s="13" t="n">
        <v>197</v>
      </c>
      <c r="D6528" s="109" t="n">
        <v>-3.182300000000001</v>
      </c>
      <c r="E6528" s="109" t="n">
        <v>-5.2514</v>
      </c>
      <c r="F6528" s="109" t="n">
        <v>11.4537</v>
      </c>
    </row>
    <row r="6529">
      <c r="C6529" s="13" t="n">
        <v>198</v>
      </c>
      <c r="D6529" s="109" t="n">
        <v>-7.726300000000002</v>
      </c>
      <c r="E6529" s="109" t="n">
        <v>5.242100000000001</v>
      </c>
      <c r="F6529" s="109" t="n">
        <v>-6.962199999999999</v>
      </c>
    </row>
    <row r="6531">
      <c r="B6531" s="74" t="inlineStr">
        <is>
          <t>?</t>
        </is>
      </c>
      <c r="C6531" s="18" t="inlineStr">
        <is>
          <t>Safety Stock runout (days)</t>
        </is>
      </c>
      <c r="D6531" s="13" t="n">
        <v>22</v>
      </c>
      <c r="E6531" s="13" t="n">
        <v>23</v>
      </c>
      <c r="F6531" s="13" t="n">
        <v>24</v>
      </c>
    </row>
    <row r="6532">
      <c r="C6532" s="13" t="n">
        <v>9</v>
      </c>
      <c r="D6532" s="98">
        <f>IF(D6340&lt;=0,"inexhaustible",(D5764+(-1*D388*D6340))/D6340)</f>
        <v/>
      </c>
      <c r="E6532" s="98">
        <f>IF(E6340&lt;=0,"inexhaustible",(E5764+(-1*E388*E6340))/E6340)</f>
        <v/>
      </c>
      <c r="F6532" s="98">
        <f>IF(F6340&lt;=0,"inexhaustible",(F5764+(-1*F388*F6340))/F6340)</f>
        <v/>
      </c>
    </row>
    <row r="6533">
      <c r="C6533" s="13" t="n">
        <v>10</v>
      </c>
      <c r="D6533" s="98">
        <f>IF(D6341&lt;=0,"inexhaustible",(D5765+(-1*D389*D6341))/D6341)</f>
        <v/>
      </c>
      <c r="E6533" s="98">
        <f>IF(E6341&lt;=0,"inexhaustible",(E5765+(-1*E389*E6341))/E6341)</f>
        <v/>
      </c>
      <c r="F6533" s="98">
        <f>IF(F6341&lt;=0,"inexhaustible",(F5765+(-1*F389*F6341))/F6341)</f>
        <v/>
      </c>
    </row>
    <row r="6534">
      <c r="C6534" s="13" t="n">
        <v>11</v>
      </c>
      <c r="D6534" s="98">
        <f>IF(D6342&lt;=0,"inexhaustible",(D5766+(-1*D390*D6342))/D6342)</f>
        <v/>
      </c>
      <c r="E6534" s="98">
        <f>IF(E6342&lt;=0,"inexhaustible",(E5766+(-1*E390*E6342))/E6342)</f>
        <v/>
      </c>
      <c r="F6534" s="98">
        <f>IF(F6342&lt;=0,"inexhaustible",(F5766+(-1*F390*F6342))/F6342)</f>
        <v/>
      </c>
    </row>
    <row r="6535">
      <c r="C6535" s="13" t="n">
        <v>12</v>
      </c>
      <c r="D6535" s="98">
        <f>IF(D6343&lt;=0,"inexhaustible",(D5767+(-1*D391*D6343))/D6343)</f>
        <v/>
      </c>
      <c r="E6535" s="98">
        <f>IF(E6343&lt;=0,"inexhaustible",(E5767+(-1*E391*E6343))/E6343)</f>
        <v/>
      </c>
      <c r="F6535" s="98">
        <f>IF(F6343&lt;=0,"inexhaustible",(F5767+(-1*F391*F6343))/F6343)</f>
        <v/>
      </c>
    </row>
    <row r="6536">
      <c r="C6536" s="13" t="n">
        <v>13</v>
      </c>
      <c r="D6536" s="98">
        <f>IF(D6344&lt;=0,"inexhaustible",(D5768+(-1*D392*D6344))/D6344)</f>
        <v/>
      </c>
      <c r="E6536" s="98">
        <f>IF(E6344&lt;=0,"inexhaustible",(E5768+(-1*E392*E6344))/E6344)</f>
        <v/>
      </c>
      <c r="F6536" s="98">
        <f>IF(F6344&lt;=0,"inexhaustible",(F5768+(-1*F392*F6344))/F6344)</f>
        <v/>
      </c>
    </row>
    <row r="6537">
      <c r="C6537" s="13" t="n">
        <v>14</v>
      </c>
      <c r="D6537" s="98">
        <f>IF(D6345&lt;=0,"inexhaustible",(D5769+(-1*D393*D6345))/D6345)</f>
        <v/>
      </c>
      <c r="E6537" s="98">
        <f>IF(E6345&lt;=0,"inexhaustible",(E5769+(-1*E393*E6345))/E6345)</f>
        <v/>
      </c>
      <c r="F6537" s="98">
        <f>IF(F6345&lt;=0,"inexhaustible",(F5769+(-1*F393*F6345))/F6345)</f>
        <v/>
      </c>
    </row>
    <row r="6538">
      <c r="C6538" s="13" t="n">
        <v>15</v>
      </c>
      <c r="D6538" s="98">
        <f>IF(D6346&lt;=0,"inexhaustible",(D5770+(-1*D394*D6346))/D6346)</f>
        <v/>
      </c>
      <c r="E6538" s="98">
        <f>IF(E6346&lt;=0,"inexhaustible",(E5770+(-1*E394*E6346))/E6346)</f>
        <v/>
      </c>
      <c r="F6538" s="98">
        <f>IF(F6346&lt;=0,"inexhaustible",(F5770+(-1*F394*F6346))/F6346)</f>
        <v/>
      </c>
    </row>
    <row r="6539">
      <c r="C6539" s="13" t="n">
        <v>16</v>
      </c>
      <c r="D6539" s="98">
        <f>IF(D6347&lt;=0,"inexhaustible",(D5771+(-1*D395*D6347))/D6347)</f>
        <v/>
      </c>
      <c r="E6539" s="98">
        <f>IF(E6347&lt;=0,"inexhaustible",(E5771+(-1*E395*E6347))/E6347)</f>
        <v/>
      </c>
      <c r="F6539" s="98">
        <f>IF(F6347&lt;=0,"inexhaustible",(F5771+(-1*F395*F6347))/F6347)</f>
        <v/>
      </c>
    </row>
    <row r="6540">
      <c r="C6540" s="13" t="n">
        <v>17</v>
      </c>
      <c r="D6540" s="98">
        <f>IF(D6348&lt;=0,"inexhaustible",(D5772+(-1*D396*D6348))/D6348)</f>
        <v/>
      </c>
      <c r="E6540" s="98">
        <f>IF(E6348&lt;=0,"inexhaustible",(E5772+(-1*E396*E6348))/E6348)</f>
        <v/>
      </c>
      <c r="F6540" s="98">
        <f>IF(F6348&lt;=0,"inexhaustible",(F5772+(-1*F396*F6348))/F6348)</f>
        <v/>
      </c>
    </row>
    <row r="6541">
      <c r="C6541" s="13" t="n">
        <v>18</v>
      </c>
      <c r="D6541" s="98">
        <f>IF(D6349&lt;=0,"inexhaustible",(D5773+(-1*D397*D6349))/D6349)</f>
        <v/>
      </c>
      <c r="E6541" s="98">
        <f>IF(E6349&lt;=0,"inexhaustible",(E5773+(-1*E397*E6349))/E6349)</f>
        <v/>
      </c>
      <c r="F6541" s="98">
        <f>IF(F6349&lt;=0,"inexhaustible",(F5773+(-1*F397*F6349))/F6349)</f>
        <v/>
      </c>
    </row>
    <row r="6542">
      <c r="C6542" s="13" t="n">
        <v>19</v>
      </c>
      <c r="D6542" s="98">
        <f>IF(D6350&lt;=0,"inexhaustible",(D5774+(-1*D398*D6350))/D6350)</f>
        <v/>
      </c>
      <c r="E6542" s="98">
        <f>IF(E6350&lt;=0,"inexhaustible",(E5774+(-1*E398*E6350))/E6350)</f>
        <v/>
      </c>
      <c r="F6542" s="98">
        <f>IF(F6350&lt;=0,"inexhaustible",(F5774+(-1*F398*F6350))/F6350)</f>
        <v/>
      </c>
    </row>
    <row r="6543">
      <c r="C6543" s="13" t="n">
        <v>20</v>
      </c>
      <c r="D6543" s="98">
        <f>IF(D6351&lt;=0,"inexhaustible",(D5775+(-1*D399*D6351))/D6351)</f>
        <v/>
      </c>
      <c r="E6543" s="98">
        <f>IF(E6351&lt;=0,"inexhaustible",(E5775+(-1*E399*E6351))/E6351)</f>
        <v/>
      </c>
      <c r="F6543" s="98">
        <f>IF(F6351&lt;=0,"inexhaustible",(F5775+(-1*F399*F6351))/F6351)</f>
        <v/>
      </c>
    </row>
    <row r="6544">
      <c r="C6544" s="13" t="n">
        <v>21</v>
      </c>
      <c r="D6544" s="98">
        <f>IF(D6352&lt;=0,"inexhaustible",(D5776+(-1*D400*D6352))/D6352)</f>
        <v/>
      </c>
      <c r="E6544" s="98">
        <f>IF(E6352&lt;=0,"inexhaustible",(E5776+(-1*E400*E6352))/E6352)</f>
        <v/>
      </c>
      <c r="F6544" s="98">
        <f>IF(F6352&lt;=0,"inexhaustible",(F5776+(-1*F400*F6352))/F6352)</f>
        <v/>
      </c>
    </row>
    <row r="6545">
      <c r="C6545" s="13" t="n">
        <v>22</v>
      </c>
      <c r="D6545" s="98">
        <f>IF(D6353&lt;=0,"inexhaustible",(D5777+(-1*D401*D6353))/D6353)</f>
        <v/>
      </c>
      <c r="E6545" s="98">
        <f>IF(E6353&lt;=0,"inexhaustible",(E5777+(-1*E401*E6353))/E6353)</f>
        <v/>
      </c>
      <c r="F6545" s="98">
        <f>IF(F6353&lt;=0,"inexhaustible",(F5777+(-1*F401*F6353))/F6353)</f>
        <v/>
      </c>
    </row>
    <row r="6546">
      <c r="C6546" s="13" t="n">
        <v>23</v>
      </c>
      <c r="D6546" s="98">
        <f>IF(D6354&lt;=0,"inexhaustible",(D5778+(-1*D402*D6354))/D6354)</f>
        <v/>
      </c>
      <c r="E6546" s="98">
        <f>IF(E6354&lt;=0,"inexhaustible",(E5778+(-1*E402*E6354))/E6354)</f>
        <v/>
      </c>
      <c r="F6546" s="98">
        <f>IF(F6354&lt;=0,"inexhaustible",(F5778+(-1*F402*F6354))/F6354)</f>
        <v/>
      </c>
    </row>
    <row r="6547">
      <c r="C6547" s="13" t="n">
        <v>24</v>
      </c>
      <c r="D6547" s="98">
        <f>IF(D6355&lt;=0,"inexhaustible",(D5779+(-1*D403*D6355))/D6355)</f>
        <v/>
      </c>
      <c r="E6547" s="98">
        <f>IF(E6355&lt;=0,"inexhaustible",(E5779+(-1*E403*E6355))/E6355)</f>
        <v/>
      </c>
      <c r="F6547" s="98">
        <f>IF(F6355&lt;=0,"inexhaustible",(F5779+(-1*F403*F6355))/F6355)</f>
        <v/>
      </c>
    </row>
    <row r="6548">
      <c r="C6548" s="13" t="n">
        <v>25</v>
      </c>
      <c r="D6548" s="98">
        <f>IF(D6356&lt;=0,"inexhaustible",(D5780+(-1*D404*D6356))/D6356)</f>
        <v/>
      </c>
      <c r="E6548" s="98">
        <f>IF(E6356&lt;=0,"inexhaustible",(E5780+(-1*E404*E6356))/E6356)</f>
        <v/>
      </c>
      <c r="F6548" s="98">
        <f>IF(F6356&lt;=0,"inexhaustible",(F5780+(-1*F404*F6356))/F6356)</f>
        <v/>
      </c>
    </row>
    <row r="6549">
      <c r="C6549" s="13" t="n">
        <v>26</v>
      </c>
      <c r="D6549" s="98">
        <f>IF(D6357&lt;=0,"inexhaustible",(D5781+(-1*D405*D6357))/D6357)</f>
        <v/>
      </c>
      <c r="E6549" s="98">
        <f>IF(E6357&lt;=0,"inexhaustible",(E5781+(-1*E405*E6357))/E6357)</f>
        <v/>
      </c>
      <c r="F6549" s="98">
        <f>IF(F6357&lt;=0,"inexhaustible",(F5781+(-1*F405*F6357))/F6357)</f>
        <v/>
      </c>
    </row>
    <row r="6550">
      <c r="C6550" s="13" t="n">
        <v>27</v>
      </c>
      <c r="D6550" s="98">
        <f>IF(D6358&lt;=0,"inexhaustible",(D5782+(-1*D406*D6358))/D6358)</f>
        <v/>
      </c>
      <c r="E6550" s="98">
        <f>IF(E6358&lt;=0,"inexhaustible",(E5782+(-1*E406*E6358))/E6358)</f>
        <v/>
      </c>
      <c r="F6550" s="98">
        <f>IF(F6358&lt;=0,"inexhaustible",(F5782+(-1*F406*F6358))/F6358)</f>
        <v/>
      </c>
    </row>
    <row r="6551">
      <c r="C6551" s="13" t="n">
        <v>28</v>
      </c>
      <c r="D6551" s="98">
        <f>IF(D6359&lt;=0,"inexhaustible",(D5783+(-1*D407*D6359))/D6359)</f>
        <v/>
      </c>
      <c r="E6551" s="98">
        <f>IF(E6359&lt;=0,"inexhaustible",(E5783+(-1*E407*E6359))/E6359)</f>
        <v/>
      </c>
      <c r="F6551" s="98">
        <f>IF(F6359&lt;=0,"inexhaustible",(F5783+(-1*F407*F6359))/F6359)</f>
        <v/>
      </c>
    </row>
    <row r="6552">
      <c r="C6552" s="13" t="n">
        <v>29</v>
      </c>
      <c r="D6552" s="98">
        <f>IF(D6360&lt;=0,"inexhaustible",(D5784+(-1*D408*D6360))/D6360)</f>
        <v/>
      </c>
      <c r="E6552" s="98">
        <f>IF(E6360&lt;=0,"inexhaustible",(E5784+(-1*E408*E6360))/E6360)</f>
        <v/>
      </c>
      <c r="F6552" s="98">
        <f>IF(F6360&lt;=0,"inexhaustible",(F5784+(-1*F408*F6360))/F6360)</f>
        <v/>
      </c>
    </row>
    <row r="6553">
      <c r="C6553" s="13" t="n">
        <v>30</v>
      </c>
      <c r="D6553" s="98">
        <f>IF(D6361&lt;=0,"inexhaustible",(D5785+(-1*D409*D6361))/D6361)</f>
        <v/>
      </c>
      <c r="E6553" s="98">
        <f>IF(E6361&lt;=0,"inexhaustible",(E5785+(-1*E409*E6361))/E6361)</f>
        <v/>
      </c>
      <c r="F6553" s="98">
        <f>IF(F6361&lt;=0,"inexhaustible",(F5785+(-1*F409*F6361))/F6361)</f>
        <v/>
      </c>
    </row>
    <row r="6554">
      <c r="C6554" s="13" t="n">
        <v>31</v>
      </c>
      <c r="D6554" s="98">
        <f>IF(D6362&lt;=0,"inexhaustible",(D5786+(-1*D410*D6362))/D6362)</f>
        <v/>
      </c>
      <c r="E6554" s="98">
        <f>IF(E6362&lt;=0,"inexhaustible",(E5786+(-1*E410*E6362))/E6362)</f>
        <v/>
      </c>
      <c r="F6554" s="98">
        <f>IF(F6362&lt;=0,"inexhaustible",(F5786+(-1*F410*F6362))/F6362)</f>
        <v/>
      </c>
    </row>
    <row r="6555">
      <c r="C6555" s="13" t="n">
        <v>32</v>
      </c>
      <c r="D6555" s="98">
        <f>IF(D6363&lt;=0,"inexhaustible",(D5787+(-1*D411*D6363))/D6363)</f>
        <v/>
      </c>
      <c r="E6555" s="98">
        <f>IF(E6363&lt;=0,"inexhaustible",(E5787+(-1*E411*E6363))/E6363)</f>
        <v/>
      </c>
      <c r="F6555" s="98">
        <f>IF(F6363&lt;=0,"inexhaustible",(F5787+(-1*F411*F6363))/F6363)</f>
        <v/>
      </c>
    </row>
    <row r="6556">
      <c r="C6556" s="13" t="n">
        <v>33</v>
      </c>
      <c r="D6556" s="98">
        <f>IF(D6364&lt;=0,"inexhaustible",(D5788+(-1*D412*D6364))/D6364)</f>
        <v/>
      </c>
      <c r="E6556" s="98">
        <f>IF(E6364&lt;=0,"inexhaustible",(E5788+(-1*E412*E6364))/E6364)</f>
        <v/>
      </c>
      <c r="F6556" s="98">
        <f>IF(F6364&lt;=0,"inexhaustible",(F5788+(-1*F412*F6364))/F6364)</f>
        <v/>
      </c>
    </row>
    <row r="6557">
      <c r="C6557" s="13" t="n">
        <v>34</v>
      </c>
      <c r="D6557" s="98">
        <f>IF(D6365&lt;=0,"inexhaustible",(D5789+(-1*D413*D6365))/D6365)</f>
        <v/>
      </c>
      <c r="E6557" s="98">
        <f>IF(E6365&lt;=0,"inexhaustible",(E5789+(-1*E413*E6365))/E6365)</f>
        <v/>
      </c>
      <c r="F6557" s="98">
        <f>IF(F6365&lt;=0,"inexhaustible",(F5789+(-1*F413*F6365))/F6365)</f>
        <v/>
      </c>
    </row>
    <row r="6558">
      <c r="C6558" s="13" t="n">
        <v>35</v>
      </c>
      <c r="D6558" s="98">
        <f>IF(D6366&lt;=0,"inexhaustible",(D5790+(-1*D414*D6366))/D6366)</f>
        <v/>
      </c>
      <c r="E6558" s="98">
        <f>IF(E6366&lt;=0,"inexhaustible",(E5790+(-1*E414*E6366))/E6366)</f>
        <v/>
      </c>
      <c r="F6558" s="98">
        <f>IF(F6366&lt;=0,"inexhaustible",(F5790+(-1*F414*F6366))/F6366)</f>
        <v/>
      </c>
    </row>
    <row r="6559">
      <c r="C6559" s="13" t="n">
        <v>36</v>
      </c>
      <c r="D6559" s="98">
        <f>IF(D6367&lt;=0,"inexhaustible",(D5791+(-1*D415*D6367))/D6367)</f>
        <v/>
      </c>
      <c r="E6559" s="98">
        <f>IF(E6367&lt;=0,"inexhaustible",(E5791+(-1*E415*E6367))/E6367)</f>
        <v/>
      </c>
      <c r="F6559" s="98">
        <f>IF(F6367&lt;=0,"inexhaustible",(F5791+(-1*F415*F6367))/F6367)</f>
        <v/>
      </c>
    </row>
    <row r="6560">
      <c r="C6560" s="13" t="n">
        <v>37</v>
      </c>
      <c r="D6560" s="98">
        <f>IF(D6368&lt;=0,"inexhaustible",(D5792+(-1*D416*D6368))/D6368)</f>
        <v/>
      </c>
      <c r="E6560" s="98">
        <f>IF(E6368&lt;=0,"inexhaustible",(E5792+(-1*E416*E6368))/E6368)</f>
        <v/>
      </c>
      <c r="F6560" s="98">
        <f>IF(F6368&lt;=0,"inexhaustible",(F5792+(-1*F416*F6368))/F6368)</f>
        <v/>
      </c>
    </row>
    <row r="6561">
      <c r="C6561" s="13" t="n">
        <v>38</v>
      </c>
      <c r="D6561" s="98">
        <f>IF(D6369&lt;=0,"inexhaustible",(D5793+(-1*D417*D6369))/D6369)</f>
        <v/>
      </c>
      <c r="E6561" s="98">
        <f>IF(E6369&lt;=0,"inexhaustible",(E5793+(-1*E417*E6369))/E6369)</f>
        <v/>
      </c>
      <c r="F6561" s="98">
        <f>IF(F6369&lt;=0,"inexhaustible",(F5793+(-1*F417*F6369))/F6369)</f>
        <v/>
      </c>
    </row>
    <row r="6562">
      <c r="C6562" s="13" t="n">
        <v>39</v>
      </c>
      <c r="D6562" s="98">
        <f>IF(D6370&lt;=0,"inexhaustible",(D5794+(-1*D418*D6370))/D6370)</f>
        <v/>
      </c>
      <c r="E6562" s="98">
        <f>IF(E6370&lt;=0,"inexhaustible",(E5794+(-1*E418*E6370))/E6370)</f>
        <v/>
      </c>
      <c r="F6562" s="98">
        <f>IF(F6370&lt;=0,"inexhaustible",(F5794+(-1*F418*F6370))/F6370)</f>
        <v/>
      </c>
    </row>
    <row r="6563">
      <c r="C6563" s="13" t="n">
        <v>40</v>
      </c>
      <c r="D6563" s="98">
        <f>IF(D6371&lt;=0,"inexhaustible",(D5795+(-1*D419*D6371))/D6371)</f>
        <v/>
      </c>
      <c r="E6563" s="98">
        <f>IF(E6371&lt;=0,"inexhaustible",(E5795+(-1*E419*E6371))/E6371)</f>
        <v/>
      </c>
      <c r="F6563" s="98">
        <f>IF(F6371&lt;=0,"inexhaustible",(F5795+(-1*F419*F6371))/F6371)</f>
        <v/>
      </c>
    </row>
    <row r="6564">
      <c r="C6564" s="13" t="n">
        <v>41</v>
      </c>
      <c r="D6564" s="98">
        <f>IF(D6372&lt;=0,"inexhaustible",(D5796+(-1*D420*D6372))/D6372)</f>
        <v/>
      </c>
      <c r="E6564" s="98">
        <f>IF(E6372&lt;=0,"inexhaustible",(E5796+(-1*E420*E6372))/E6372)</f>
        <v/>
      </c>
      <c r="F6564" s="98">
        <f>IF(F6372&lt;=0,"inexhaustible",(F5796+(-1*F420*F6372))/F6372)</f>
        <v/>
      </c>
    </row>
    <row r="6565">
      <c r="C6565" s="13" t="n">
        <v>42</v>
      </c>
      <c r="D6565" s="98">
        <f>IF(D6373&lt;=0,"inexhaustible",(D5797+(-1*D421*D6373))/D6373)</f>
        <v/>
      </c>
      <c r="E6565" s="98">
        <f>IF(E6373&lt;=0,"inexhaustible",(E5797+(-1*E421*E6373))/E6373)</f>
        <v/>
      </c>
      <c r="F6565" s="98">
        <f>IF(F6373&lt;=0,"inexhaustible",(F5797+(-1*F421*F6373))/F6373)</f>
        <v/>
      </c>
    </row>
    <row r="6566">
      <c r="C6566" s="13" t="n">
        <v>43</v>
      </c>
      <c r="D6566" s="98">
        <f>IF(D6374&lt;=0,"inexhaustible",(D5798+(-1*D422*D6374))/D6374)</f>
        <v/>
      </c>
      <c r="E6566" s="98">
        <f>IF(E6374&lt;=0,"inexhaustible",(E5798+(-1*E422*E6374))/E6374)</f>
        <v/>
      </c>
      <c r="F6566" s="98">
        <f>IF(F6374&lt;=0,"inexhaustible",(F5798+(-1*F422*F6374))/F6374)</f>
        <v/>
      </c>
    </row>
    <row r="6567">
      <c r="C6567" s="13" t="n">
        <v>44</v>
      </c>
      <c r="D6567" s="98">
        <f>IF(D6375&lt;=0,"inexhaustible",(D5799+(-1*D423*D6375))/D6375)</f>
        <v/>
      </c>
      <c r="E6567" s="98">
        <f>IF(E6375&lt;=0,"inexhaustible",(E5799+(-1*E423*E6375))/E6375)</f>
        <v/>
      </c>
      <c r="F6567" s="98">
        <f>IF(F6375&lt;=0,"inexhaustible",(F5799+(-1*F423*F6375))/F6375)</f>
        <v/>
      </c>
    </row>
    <row r="6568">
      <c r="C6568" s="13" t="n">
        <v>45</v>
      </c>
      <c r="D6568" s="98">
        <f>IF(D6376&lt;=0,"inexhaustible",(D5800+(-1*D424*D6376))/D6376)</f>
        <v/>
      </c>
      <c r="E6568" s="98">
        <f>IF(E6376&lt;=0,"inexhaustible",(E5800+(-1*E424*E6376))/E6376)</f>
        <v/>
      </c>
      <c r="F6568" s="98">
        <f>IF(F6376&lt;=0,"inexhaustible",(F5800+(-1*F424*F6376))/F6376)</f>
        <v/>
      </c>
    </row>
    <row r="6569">
      <c r="C6569" s="13" t="n">
        <v>46</v>
      </c>
      <c r="D6569" s="98">
        <f>IF(D6377&lt;=0,"inexhaustible",(D5801+(-1*D425*D6377))/D6377)</f>
        <v/>
      </c>
      <c r="E6569" s="98">
        <f>IF(E6377&lt;=0,"inexhaustible",(E5801+(-1*E425*E6377))/E6377)</f>
        <v/>
      </c>
      <c r="F6569" s="98">
        <f>IF(F6377&lt;=0,"inexhaustible",(F5801+(-1*F425*F6377))/F6377)</f>
        <v/>
      </c>
    </row>
    <row r="6570">
      <c r="C6570" s="13" t="n">
        <v>47</v>
      </c>
      <c r="D6570" s="98">
        <f>IF(D6378&lt;=0,"inexhaustible",(D5802+(-1*D426*D6378))/D6378)</f>
        <v/>
      </c>
      <c r="E6570" s="98">
        <f>IF(E6378&lt;=0,"inexhaustible",(E5802+(-1*E426*E6378))/E6378)</f>
        <v/>
      </c>
      <c r="F6570" s="98">
        <f>IF(F6378&lt;=0,"inexhaustible",(F5802+(-1*F426*F6378))/F6378)</f>
        <v/>
      </c>
    </row>
    <row r="6571">
      <c r="C6571" s="13" t="n">
        <v>48</v>
      </c>
      <c r="D6571" s="98">
        <f>IF(D6379&lt;=0,"inexhaustible",(D5803+(-1*D427*D6379))/D6379)</f>
        <v/>
      </c>
      <c r="E6571" s="98">
        <f>IF(E6379&lt;=0,"inexhaustible",(E5803+(-1*E427*E6379))/E6379)</f>
        <v/>
      </c>
      <c r="F6571" s="98">
        <f>IF(F6379&lt;=0,"inexhaustible",(F5803+(-1*F427*F6379))/F6379)</f>
        <v/>
      </c>
    </row>
    <row r="6572">
      <c r="C6572" s="13" t="n">
        <v>49</v>
      </c>
      <c r="D6572" s="98">
        <f>IF(D6380&lt;=0,"inexhaustible",(D5804+(-1*D428*D6380))/D6380)</f>
        <v/>
      </c>
      <c r="E6572" s="98">
        <f>IF(E6380&lt;=0,"inexhaustible",(E5804+(-1*E428*E6380))/E6380)</f>
        <v/>
      </c>
      <c r="F6572" s="98">
        <f>IF(F6380&lt;=0,"inexhaustible",(F5804+(-1*F428*F6380))/F6380)</f>
        <v/>
      </c>
    </row>
    <row r="6573">
      <c r="C6573" s="13" t="n">
        <v>50</v>
      </c>
      <c r="D6573" s="98">
        <f>IF(D6381&lt;=0,"inexhaustible",(D5805+(-1*D429*D6381))/D6381)</f>
        <v/>
      </c>
      <c r="E6573" s="98">
        <f>IF(E6381&lt;=0,"inexhaustible",(E5805+(-1*E429*E6381))/E6381)</f>
        <v/>
      </c>
      <c r="F6573" s="98">
        <f>IF(F6381&lt;=0,"inexhaustible",(F5805+(-1*F429*F6381))/F6381)</f>
        <v/>
      </c>
    </row>
    <row r="6574">
      <c r="C6574" s="13" t="n">
        <v>51</v>
      </c>
      <c r="D6574" s="98">
        <f>IF(D6382&lt;=0,"inexhaustible",(D5806+(-1*D430*D6382))/D6382)</f>
        <v/>
      </c>
      <c r="E6574" s="98">
        <f>IF(E6382&lt;=0,"inexhaustible",(E5806+(-1*E430*E6382))/E6382)</f>
        <v/>
      </c>
      <c r="F6574" s="98">
        <f>IF(F6382&lt;=0,"inexhaustible",(F5806+(-1*F430*F6382))/F6382)</f>
        <v/>
      </c>
    </row>
    <row r="6575">
      <c r="C6575" s="13" t="n">
        <v>52</v>
      </c>
      <c r="D6575" s="98">
        <f>IF(D6383&lt;=0,"inexhaustible",(D5807+(-1*D431*D6383))/D6383)</f>
        <v/>
      </c>
      <c r="E6575" s="98">
        <f>IF(E6383&lt;=0,"inexhaustible",(E5807+(-1*E431*E6383))/E6383)</f>
        <v/>
      </c>
      <c r="F6575" s="98">
        <f>IF(F6383&lt;=0,"inexhaustible",(F5807+(-1*F431*F6383))/F6383)</f>
        <v/>
      </c>
    </row>
    <row r="6576">
      <c r="C6576" s="13" t="n">
        <v>53</v>
      </c>
      <c r="D6576" s="98">
        <f>IF(D6384&lt;=0,"inexhaustible",(D5808+(-1*D432*D6384))/D6384)</f>
        <v/>
      </c>
      <c r="E6576" s="98">
        <f>IF(E6384&lt;=0,"inexhaustible",(E5808+(-1*E432*E6384))/E6384)</f>
        <v/>
      </c>
      <c r="F6576" s="98">
        <f>IF(F6384&lt;=0,"inexhaustible",(F5808+(-1*F432*F6384))/F6384)</f>
        <v/>
      </c>
    </row>
    <row r="6577">
      <c r="C6577" s="13" t="n">
        <v>54</v>
      </c>
      <c r="D6577" s="98">
        <f>IF(D6385&lt;=0,"inexhaustible",(D5809+(-1*D433*D6385))/D6385)</f>
        <v/>
      </c>
      <c r="E6577" s="98">
        <f>IF(E6385&lt;=0,"inexhaustible",(E5809+(-1*E433*E6385))/E6385)</f>
        <v/>
      </c>
      <c r="F6577" s="98">
        <f>IF(F6385&lt;=0,"inexhaustible",(F5809+(-1*F433*F6385))/F6385)</f>
        <v/>
      </c>
    </row>
    <row r="6578">
      <c r="C6578" s="13" t="n">
        <v>55</v>
      </c>
      <c r="D6578" s="98">
        <f>IF(D6386&lt;=0,"inexhaustible",(D5810+(-1*D434*D6386))/D6386)</f>
        <v/>
      </c>
      <c r="E6578" s="98">
        <f>IF(E6386&lt;=0,"inexhaustible",(E5810+(-1*E434*E6386))/E6386)</f>
        <v/>
      </c>
      <c r="F6578" s="98">
        <f>IF(F6386&lt;=0,"inexhaustible",(F5810+(-1*F434*F6386))/F6386)</f>
        <v/>
      </c>
    </row>
    <row r="6579">
      <c r="C6579" s="13" t="n">
        <v>56</v>
      </c>
      <c r="D6579" s="98">
        <f>IF(D6387&lt;=0,"inexhaustible",(D5811+(-1*D435*D6387))/D6387)</f>
        <v/>
      </c>
      <c r="E6579" s="98">
        <f>IF(E6387&lt;=0,"inexhaustible",(E5811+(-1*E435*E6387))/E6387)</f>
        <v/>
      </c>
      <c r="F6579" s="98">
        <f>IF(F6387&lt;=0,"inexhaustible",(F5811+(-1*F435*F6387))/F6387)</f>
        <v/>
      </c>
    </row>
    <row r="6580">
      <c r="C6580" s="13" t="n">
        <v>57</v>
      </c>
      <c r="D6580" s="98">
        <f>IF(D6388&lt;=0,"inexhaustible",(D5812+(-1*D436*D6388))/D6388)</f>
        <v/>
      </c>
      <c r="E6580" s="98">
        <f>IF(E6388&lt;=0,"inexhaustible",(E5812+(-1*E436*E6388))/E6388)</f>
        <v/>
      </c>
      <c r="F6580" s="98">
        <f>IF(F6388&lt;=0,"inexhaustible",(F5812+(-1*F436*F6388))/F6388)</f>
        <v/>
      </c>
    </row>
    <row r="6581">
      <c r="C6581" s="13" t="n">
        <v>58</v>
      </c>
      <c r="D6581" s="98">
        <f>IF(D6389&lt;=0,"inexhaustible",(D5813+(-1*D437*D6389))/D6389)</f>
        <v/>
      </c>
      <c r="E6581" s="98">
        <f>IF(E6389&lt;=0,"inexhaustible",(E5813+(-1*E437*E6389))/E6389)</f>
        <v/>
      </c>
      <c r="F6581" s="98">
        <f>IF(F6389&lt;=0,"inexhaustible",(F5813+(-1*F437*F6389))/F6389)</f>
        <v/>
      </c>
    </row>
    <row r="6582">
      <c r="C6582" s="13" t="n">
        <v>59</v>
      </c>
      <c r="D6582" s="98">
        <f>IF(D6390&lt;=0,"inexhaustible",(D5814+(-1*D438*D6390))/D6390)</f>
        <v/>
      </c>
      <c r="E6582" s="98">
        <f>IF(E6390&lt;=0,"inexhaustible",(E5814+(-1*E438*E6390))/E6390)</f>
        <v/>
      </c>
      <c r="F6582" s="98">
        <f>IF(F6390&lt;=0,"inexhaustible",(F5814+(-1*F438*F6390))/F6390)</f>
        <v/>
      </c>
    </row>
    <row r="6583">
      <c r="C6583" s="13" t="n">
        <v>60</v>
      </c>
      <c r="D6583" s="98">
        <f>IF(D6391&lt;=0,"inexhaustible",(D5815+(-1*D439*D6391))/D6391)</f>
        <v/>
      </c>
      <c r="E6583" s="98">
        <f>IF(E6391&lt;=0,"inexhaustible",(E5815+(-1*E439*E6391))/E6391)</f>
        <v/>
      </c>
      <c r="F6583" s="98">
        <f>IF(F6391&lt;=0,"inexhaustible",(F5815+(-1*F439*F6391))/F6391)</f>
        <v/>
      </c>
    </row>
    <row r="6584">
      <c r="C6584" s="13" t="n">
        <v>61</v>
      </c>
      <c r="D6584" s="98">
        <f>IF(D6392&lt;=0,"inexhaustible",(D5816+(-1*D440*D6392))/D6392)</f>
        <v/>
      </c>
      <c r="E6584" s="98">
        <f>IF(E6392&lt;=0,"inexhaustible",(E5816+(-1*E440*E6392))/E6392)</f>
        <v/>
      </c>
      <c r="F6584" s="98">
        <f>IF(F6392&lt;=0,"inexhaustible",(F5816+(-1*F440*F6392))/F6392)</f>
        <v/>
      </c>
    </row>
    <row r="6585">
      <c r="C6585" s="13" t="n">
        <v>62</v>
      </c>
      <c r="D6585" s="98">
        <f>IF(D6393&lt;=0,"inexhaustible",(D5817+(-1*D441*D6393))/D6393)</f>
        <v/>
      </c>
      <c r="E6585" s="98">
        <f>IF(E6393&lt;=0,"inexhaustible",(E5817+(-1*E441*E6393))/E6393)</f>
        <v/>
      </c>
      <c r="F6585" s="98">
        <f>IF(F6393&lt;=0,"inexhaustible",(F5817+(-1*F441*F6393))/F6393)</f>
        <v/>
      </c>
    </row>
    <row r="6586">
      <c r="C6586" s="13" t="n">
        <v>63</v>
      </c>
      <c r="D6586" s="98">
        <f>IF(D6394&lt;=0,"inexhaustible",(D5818+(-1*D442*D6394))/D6394)</f>
        <v/>
      </c>
      <c r="E6586" s="98">
        <f>IF(E6394&lt;=0,"inexhaustible",(E5818+(-1*E442*E6394))/E6394)</f>
        <v/>
      </c>
      <c r="F6586" s="98">
        <f>IF(F6394&lt;=0,"inexhaustible",(F5818+(-1*F442*F6394))/F6394)</f>
        <v/>
      </c>
    </row>
    <row r="6587">
      <c r="C6587" s="13" t="n">
        <v>64</v>
      </c>
      <c r="D6587" s="98">
        <f>IF(D6395&lt;=0,"inexhaustible",(D5819+(-1*D443*D6395))/D6395)</f>
        <v/>
      </c>
      <c r="E6587" s="98">
        <f>IF(E6395&lt;=0,"inexhaustible",(E5819+(-1*E443*E6395))/E6395)</f>
        <v/>
      </c>
      <c r="F6587" s="98">
        <f>IF(F6395&lt;=0,"inexhaustible",(F5819+(-1*F443*F6395))/F6395)</f>
        <v/>
      </c>
    </row>
    <row r="6588">
      <c r="C6588" s="13" t="n">
        <v>65</v>
      </c>
      <c r="D6588" s="98">
        <f>IF(D6396&lt;=0,"inexhaustible",(D5820+(-1*D444*D6396))/D6396)</f>
        <v/>
      </c>
      <c r="E6588" s="98">
        <f>IF(E6396&lt;=0,"inexhaustible",(E5820+(-1*E444*E6396))/E6396)</f>
        <v/>
      </c>
      <c r="F6588" s="98">
        <f>IF(F6396&lt;=0,"inexhaustible",(F5820+(-1*F444*F6396))/F6396)</f>
        <v/>
      </c>
    </row>
    <row r="6589">
      <c r="C6589" s="13" t="n">
        <v>66</v>
      </c>
      <c r="D6589" s="98">
        <f>IF(D6397&lt;=0,"inexhaustible",(D5821+(-1*D445*D6397))/D6397)</f>
        <v/>
      </c>
      <c r="E6589" s="98">
        <f>IF(E6397&lt;=0,"inexhaustible",(E5821+(-1*E445*E6397))/E6397)</f>
        <v/>
      </c>
      <c r="F6589" s="98">
        <f>IF(F6397&lt;=0,"inexhaustible",(F5821+(-1*F445*F6397))/F6397)</f>
        <v/>
      </c>
    </row>
    <row r="6590">
      <c r="C6590" s="13" t="n">
        <v>67</v>
      </c>
      <c r="D6590" s="98">
        <f>IF(D6398&lt;=0,"inexhaustible",(D5822+(-1*D446*D6398))/D6398)</f>
        <v/>
      </c>
      <c r="E6590" s="98">
        <f>IF(E6398&lt;=0,"inexhaustible",(E5822+(-1*E446*E6398))/E6398)</f>
        <v/>
      </c>
      <c r="F6590" s="98">
        <f>IF(F6398&lt;=0,"inexhaustible",(F5822+(-1*F446*F6398))/F6398)</f>
        <v/>
      </c>
    </row>
    <row r="6591">
      <c r="C6591" s="13" t="n">
        <v>68</v>
      </c>
      <c r="D6591" s="98">
        <f>IF(D6399&lt;=0,"inexhaustible",(D5823+(-1*D447*D6399))/D6399)</f>
        <v/>
      </c>
      <c r="E6591" s="98">
        <f>IF(E6399&lt;=0,"inexhaustible",(E5823+(-1*E447*E6399))/E6399)</f>
        <v/>
      </c>
      <c r="F6591" s="98">
        <f>IF(F6399&lt;=0,"inexhaustible",(F5823+(-1*F447*F6399))/F6399)</f>
        <v/>
      </c>
    </row>
    <row r="6592">
      <c r="C6592" s="13" t="n">
        <v>69</v>
      </c>
      <c r="D6592" s="98">
        <f>IF(D6400&lt;=0,"inexhaustible",(D5824+(-1*D448*D6400))/D6400)</f>
        <v/>
      </c>
      <c r="E6592" s="98">
        <f>IF(E6400&lt;=0,"inexhaustible",(E5824+(-1*E448*E6400))/E6400)</f>
        <v/>
      </c>
      <c r="F6592" s="98">
        <f>IF(F6400&lt;=0,"inexhaustible",(F5824+(-1*F448*F6400))/F6400)</f>
        <v/>
      </c>
    </row>
    <row r="6593">
      <c r="C6593" s="13" t="n">
        <v>70</v>
      </c>
      <c r="D6593" s="98">
        <f>IF(D6401&lt;=0,"inexhaustible",(D5825+(-1*D449*D6401))/D6401)</f>
        <v/>
      </c>
      <c r="E6593" s="98">
        <f>IF(E6401&lt;=0,"inexhaustible",(E5825+(-1*E449*E6401))/E6401)</f>
        <v/>
      </c>
      <c r="F6593" s="98">
        <f>IF(F6401&lt;=0,"inexhaustible",(F5825+(-1*F449*F6401))/F6401)</f>
        <v/>
      </c>
    </row>
    <row r="6594">
      <c r="C6594" s="13" t="n">
        <v>71</v>
      </c>
      <c r="D6594" s="98">
        <f>IF(D6402&lt;=0,"inexhaustible",(D5826+(-1*D450*D6402))/D6402)</f>
        <v/>
      </c>
      <c r="E6594" s="98">
        <f>IF(E6402&lt;=0,"inexhaustible",(E5826+(-1*E450*E6402))/E6402)</f>
        <v/>
      </c>
      <c r="F6594" s="98">
        <f>IF(F6402&lt;=0,"inexhaustible",(F5826+(-1*F450*F6402))/F6402)</f>
        <v/>
      </c>
    </row>
    <row r="6595">
      <c r="C6595" s="13" t="n">
        <v>72</v>
      </c>
      <c r="D6595" s="98">
        <f>IF(D6403&lt;=0,"inexhaustible",(D5827+(-1*D451*D6403))/D6403)</f>
        <v/>
      </c>
      <c r="E6595" s="98">
        <f>IF(E6403&lt;=0,"inexhaustible",(E5827+(-1*E451*E6403))/E6403)</f>
        <v/>
      </c>
      <c r="F6595" s="98">
        <f>IF(F6403&lt;=0,"inexhaustible",(F5827+(-1*F451*F6403))/F6403)</f>
        <v/>
      </c>
    </row>
    <row r="6596">
      <c r="C6596" s="13" t="n">
        <v>73</v>
      </c>
      <c r="D6596" s="98">
        <f>IF(D6404&lt;=0,"inexhaustible",(D5828+(-1*D452*D6404))/D6404)</f>
        <v/>
      </c>
      <c r="E6596" s="98">
        <f>IF(E6404&lt;=0,"inexhaustible",(E5828+(-1*E452*E6404))/E6404)</f>
        <v/>
      </c>
      <c r="F6596" s="98">
        <f>IF(F6404&lt;=0,"inexhaustible",(F5828+(-1*F452*F6404))/F6404)</f>
        <v/>
      </c>
    </row>
    <row r="6597">
      <c r="C6597" s="13" t="n">
        <v>74</v>
      </c>
      <c r="D6597" s="98">
        <f>IF(D6405&lt;=0,"inexhaustible",(D5829+(-1*D453*D6405))/D6405)</f>
        <v/>
      </c>
      <c r="E6597" s="98">
        <f>IF(E6405&lt;=0,"inexhaustible",(E5829+(-1*E453*E6405))/E6405)</f>
        <v/>
      </c>
      <c r="F6597" s="98">
        <f>IF(F6405&lt;=0,"inexhaustible",(F5829+(-1*F453*F6405))/F6405)</f>
        <v/>
      </c>
    </row>
    <row r="6598">
      <c r="C6598" s="13" t="n">
        <v>75</v>
      </c>
      <c r="D6598" s="98">
        <f>IF(D6406&lt;=0,"inexhaustible",(D5830+(-1*D454*D6406))/D6406)</f>
        <v/>
      </c>
      <c r="E6598" s="98">
        <f>IF(E6406&lt;=0,"inexhaustible",(E5830+(-1*E454*E6406))/E6406)</f>
        <v/>
      </c>
      <c r="F6598" s="98">
        <f>IF(F6406&lt;=0,"inexhaustible",(F5830+(-1*F454*F6406))/F6406)</f>
        <v/>
      </c>
    </row>
    <row r="6599">
      <c r="C6599" s="13" t="n">
        <v>76</v>
      </c>
      <c r="D6599" s="98">
        <f>IF(D6407&lt;=0,"inexhaustible",(D5831+(-1*D455*D6407))/D6407)</f>
        <v/>
      </c>
      <c r="E6599" s="98">
        <f>IF(E6407&lt;=0,"inexhaustible",(E5831+(-1*E455*E6407))/E6407)</f>
        <v/>
      </c>
      <c r="F6599" s="98">
        <f>IF(F6407&lt;=0,"inexhaustible",(F5831+(-1*F455*F6407))/F6407)</f>
        <v/>
      </c>
    </row>
    <row r="6600">
      <c r="C6600" s="13" t="n">
        <v>77</v>
      </c>
      <c r="D6600" s="98">
        <f>IF(D6408&lt;=0,"inexhaustible",(D5832+(-1*D456*D6408))/D6408)</f>
        <v/>
      </c>
      <c r="E6600" s="98">
        <f>IF(E6408&lt;=0,"inexhaustible",(E5832+(-1*E456*E6408))/E6408)</f>
        <v/>
      </c>
      <c r="F6600" s="98">
        <f>IF(F6408&lt;=0,"inexhaustible",(F5832+(-1*F456*F6408))/F6408)</f>
        <v/>
      </c>
    </row>
    <row r="6601">
      <c r="C6601" s="13" t="n">
        <v>78</v>
      </c>
      <c r="D6601" s="98">
        <f>IF(D6409&lt;=0,"inexhaustible",(D5833+(-1*D457*D6409))/D6409)</f>
        <v/>
      </c>
      <c r="E6601" s="98">
        <f>IF(E6409&lt;=0,"inexhaustible",(E5833+(-1*E457*E6409))/E6409)</f>
        <v/>
      </c>
      <c r="F6601" s="98">
        <f>IF(F6409&lt;=0,"inexhaustible",(F5833+(-1*F457*F6409))/F6409)</f>
        <v/>
      </c>
    </row>
    <row r="6602">
      <c r="C6602" s="13" t="n">
        <v>79</v>
      </c>
      <c r="D6602" s="98">
        <f>IF(D6410&lt;=0,"inexhaustible",(D5834+(-1*D458*D6410))/D6410)</f>
        <v/>
      </c>
      <c r="E6602" s="98">
        <f>IF(E6410&lt;=0,"inexhaustible",(E5834+(-1*E458*E6410))/E6410)</f>
        <v/>
      </c>
      <c r="F6602" s="98">
        <f>IF(F6410&lt;=0,"inexhaustible",(F5834+(-1*F458*F6410))/F6410)</f>
        <v/>
      </c>
    </row>
    <row r="6603">
      <c r="C6603" s="13" t="n">
        <v>80</v>
      </c>
      <c r="D6603" s="98">
        <f>IF(D6411&lt;=0,"inexhaustible",(D5835+(-1*D459*D6411))/D6411)</f>
        <v/>
      </c>
      <c r="E6603" s="98">
        <f>IF(E6411&lt;=0,"inexhaustible",(E5835+(-1*E459*E6411))/E6411)</f>
        <v/>
      </c>
      <c r="F6603" s="98">
        <f>IF(F6411&lt;=0,"inexhaustible",(F5835+(-1*F459*F6411))/F6411)</f>
        <v/>
      </c>
    </row>
    <row r="6604">
      <c r="C6604" s="13" t="n">
        <v>81</v>
      </c>
      <c r="D6604" s="98">
        <f>IF(D6412&lt;=0,"inexhaustible",(D5836+(-1*D460*D6412))/D6412)</f>
        <v/>
      </c>
      <c r="E6604" s="98">
        <f>IF(E6412&lt;=0,"inexhaustible",(E5836+(-1*E460*E6412))/E6412)</f>
        <v/>
      </c>
      <c r="F6604" s="98">
        <f>IF(F6412&lt;=0,"inexhaustible",(F5836+(-1*F460*F6412))/F6412)</f>
        <v/>
      </c>
    </row>
    <row r="6605">
      <c r="C6605" s="13" t="n">
        <v>82</v>
      </c>
      <c r="D6605" s="98">
        <f>IF(D6413&lt;=0,"inexhaustible",(D5837+(-1*D461*D6413))/D6413)</f>
        <v/>
      </c>
      <c r="E6605" s="98">
        <f>IF(E6413&lt;=0,"inexhaustible",(E5837+(-1*E461*E6413))/E6413)</f>
        <v/>
      </c>
      <c r="F6605" s="98">
        <f>IF(F6413&lt;=0,"inexhaustible",(F5837+(-1*F461*F6413))/F6413)</f>
        <v/>
      </c>
    </row>
    <row r="6606">
      <c r="C6606" s="13" t="n">
        <v>83</v>
      </c>
      <c r="D6606" s="98">
        <f>IF(D6414&lt;=0,"inexhaustible",(D5838+(-1*D462*D6414))/D6414)</f>
        <v/>
      </c>
      <c r="E6606" s="98">
        <f>IF(E6414&lt;=0,"inexhaustible",(E5838+(-1*E462*E6414))/E6414)</f>
        <v/>
      </c>
      <c r="F6606" s="98">
        <f>IF(F6414&lt;=0,"inexhaustible",(F5838+(-1*F462*F6414))/F6414)</f>
        <v/>
      </c>
    </row>
    <row r="6607">
      <c r="C6607" s="13" t="n">
        <v>84</v>
      </c>
      <c r="D6607" s="98">
        <f>IF(D6415&lt;=0,"inexhaustible",(D5839+(-1*D463*D6415))/D6415)</f>
        <v/>
      </c>
      <c r="E6607" s="98">
        <f>IF(E6415&lt;=0,"inexhaustible",(E5839+(-1*E463*E6415))/E6415)</f>
        <v/>
      </c>
      <c r="F6607" s="98">
        <f>IF(F6415&lt;=0,"inexhaustible",(F5839+(-1*F463*F6415))/F6415)</f>
        <v/>
      </c>
    </row>
    <row r="6608">
      <c r="C6608" s="13" t="n">
        <v>85</v>
      </c>
      <c r="D6608" s="98">
        <f>IF(D6416&lt;=0,"inexhaustible",(D5840+(-1*D464*D6416))/D6416)</f>
        <v/>
      </c>
      <c r="E6608" s="98">
        <f>IF(E6416&lt;=0,"inexhaustible",(E5840+(-1*E464*E6416))/E6416)</f>
        <v/>
      </c>
      <c r="F6608" s="98">
        <f>IF(F6416&lt;=0,"inexhaustible",(F5840+(-1*F464*F6416))/F6416)</f>
        <v/>
      </c>
    </row>
    <row r="6609">
      <c r="C6609" s="13" t="n">
        <v>86</v>
      </c>
      <c r="D6609" s="98">
        <f>IF(D6417&lt;=0,"inexhaustible",(D5841+(-1*D465*D6417))/D6417)</f>
        <v/>
      </c>
      <c r="E6609" s="98">
        <f>IF(E6417&lt;=0,"inexhaustible",(E5841+(-1*E465*E6417))/E6417)</f>
        <v/>
      </c>
      <c r="F6609" s="98">
        <f>IF(F6417&lt;=0,"inexhaustible",(F5841+(-1*F465*F6417))/F6417)</f>
        <v/>
      </c>
    </row>
    <row r="6610">
      <c r="C6610" s="13" t="n">
        <v>87</v>
      </c>
      <c r="D6610" s="98">
        <f>IF(D6418&lt;=0,"inexhaustible",(D5842+(-1*D466*D6418))/D6418)</f>
        <v/>
      </c>
      <c r="E6610" s="98">
        <f>IF(E6418&lt;=0,"inexhaustible",(E5842+(-1*E466*E6418))/E6418)</f>
        <v/>
      </c>
      <c r="F6610" s="98">
        <f>IF(F6418&lt;=0,"inexhaustible",(F5842+(-1*F466*F6418))/F6418)</f>
        <v/>
      </c>
    </row>
    <row r="6611">
      <c r="C6611" s="13" t="n">
        <v>88</v>
      </c>
      <c r="D6611" s="98">
        <f>IF(D6419&lt;=0,"inexhaustible",(D5843+(-1*D467*D6419))/D6419)</f>
        <v/>
      </c>
      <c r="E6611" s="98">
        <f>IF(E6419&lt;=0,"inexhaustible",(E5843+(-1*E467*E6419))/E6419)</f>
        <v/>
      </c>
      <c r="F6611" s="98">
        <f>IF(F6419&lt;=0,"inexhaustible",(F5843+(-1*F467*F6419))/F6419)</f>
        <v/>
      </c>
    </row>
    <row r="6612">
      <c r="C6612" s="13" t="n">
        <v>89</v>
      </c>
      <c r="D6612" s="98">
        <f>IF(D6420&lt;=0,"inexhaustible",(D5844+(-1*D468*D6420))/D6420)</f>
        <v/>
      </c>
      <c r="E6612" s="98">
        <f>IF(E6420&lt;=0,"inexhaustible",(E5844+(-1*E468*E6420))/E6420)</f>
        <v/>
      </c>
      <c r="F6612" s="98">
        <f>IF(F6420&lt;=0,"inexhaustible",(F5844+(-1*F468*F6420))/F6420)</f>
        <v/>
      </c>
    </row>
    <row r="6613">
      <c r="C6613" s="13" t="n">
        <v>90</v>
      </c>
      <c r="D6613" s="98">
        <f>IF(D6421&lt;=0,"inexhaustible",(D5845+(-1*D469*D6421))/D6421)</f>
        <v/>
      </c>
      <c r="E6613" s="98">
        <f>IF(E6421&lt;=0,"inexhaustible",(E5845+(-1*E469*E6421))/E6421)</f>
        <v/>
      </c>
      <c r="F6613" s="98">
        <f>IF(F6421&lt;=0,"inexhaustible",(F5845+(-1*F469*F6421))/F6421)</f>
        <v/>
      </c>
    </row>
    <row r="6614">
      <c r="C6614" s="13" t="n">
        <v>91</v>
      </c>
      <c r="D6614" s="98">
        <f>IF(D6422&lt;=0,"inexhaustible",(D5846+(-1*D470*D6422))/D6422)</f>
        <v/>
      </c>
      <c r="E6614" s="98">
        <f>IF(E6422&lt;=0,"inexhaustible",(E5846+(-1*E470*E6422))/E6422)</f>
        <v/>
      </c>
      <c r="F6614" s="98">
        <f>IF(F6422&lt;=0,"inexhaustible",(F5846+(-1*F470*F6422))/F6422)</f>
        <v/>
      </c>
    </row>
    <row r="6615">
      <c r="C6615" s="13" t="n">
        <v>92</v>
      </c>
      <c r="D6615" s="98">
        <f>IF(D6423&lt;=0,"inexhaustible",(D5847+(-1*D471*D6423))/D6423)</f>
        <v/>
      </c>
      <c r="E6615" s="98">
        <f>IF(E6423&lt;=0,"inexhaustible",(E5847+(-1*E471*E6423))/E6423)</f>
        <v/>
      </c>
      <c r="F6615" s="98">
        <f>IF(F6423&lt;=0,"inexhaustible",(F5847+(-1*F471*F6423))/F6423)</f>
        <v/>
      </c>
    </row>
    <row r="6616">
      <c r="C6616" s="13" t="n">
        <v>93</v>
      </c>
      <c r="D6616" s="98">
        <f>IF(D6424&lt;=0,"inexhaustible",(D5848+(-1*D472*D6424))/D6424)</f>
        <v/>
      </c>
      <c r="E6616" s="98">
        <f>IF(E6424&lt;=0,"inexhaustible",(E5848+(-1*E472*E6424))/E6424)</f>
        <v/>
      </c>
      <c r="F6616" s="98">
        <f>IF(F6424&lt;=0,"inexhaustible",(F5848+(-1*F472*F6424))/F6424)</f>
        <v/>
      </c>
    </row>
    <row r="6617">
      <c r="C6617" s="13" t="n">
        <v>94</v>
      </c>
      <c r="D6617" s="98">
        <f>IF(D6425&lt;=0,"inexhaustible",(D5849+(-1*D473*D6425))/D6425)</f>
        <v/>
      </c>
      <c r="E6617" s="98">
        <f>IF(E6425&lt;=0,"inexhaustible",(E5849+(-1*E473*E6425))/E6425)</f>
        <v/>
      </c>
      <c r="F6617" s="98">
        <f>IF(F6425&lt;=0,"inexhaustible",(F5849+(-1*F473*F6425))/F6425)</f>
        <v/>
      </c>
    </row>
    <row r="6618">
      <c r="C6618" s="13" t="n">
        <v>95</v>
      </c>
      <c r="D6618" s="98">
        <f>IF(D6426&lt;=0,"inexhaustible",(D5850+(-1*D474*D6426))/D6426)</f>
        <v/>
      </c>
      <c r="E6618" s="98">
        <f>IF(E6426&lt;=0,"inexhaustible",(E5850+(-1*E474*E6426))/E6426)</f>
        <v/>
      </c>
      <c r="F6618" s="98">
        <f>IF(F6426&lt;=0,"inexhaustible",(F5850+(-1*F474*F6426))/F6426)</f>
        <v/>
      </c>
    </row>
    <row r="6619">
      <c r="C6619" s="13" t="n">
        <v>96</v>
      </c>
      <c r="D6619" s="98">
        <f>IF(D6427&lt;=0,"inexhaustible",(D5851+(-1*D475*D6427))/D6427)</f>
        <v/>
      </c>
      <c r="E6619" s="98">
        <f>IF(E6427&lt;=0,"inexhaustible",(E5851+(-1*E475*E6427))/E6427)</f>
        <v/>
      </c>
      <c r="F6619" s="98">
        <f>IF(F6427&lt;=0,"inexhaustible",(F5851+(-1*F475*F6427))/F6427)</f>
        <v/>
      </c>
    </row>
    <row r="6620">
      <c r="C6620" s="13" t="n">
        <v>97</v>
      </c>
      <c r="D6620" s="98">
        <f>IF(D6428&lt;=0,"inexhaustible",(D5852+(-1*D476*D6428))/D6428)</f>
        <v/>
      </c>
      <c r="E6620" s="98">
        <f>IF(E6428&lt;=0,"inexhaustible",(E5852+(-1*E476*E6428))/E6428)</f>
        <v/>
      </c>
      <c r="F6620" s="98">
        <f>IF(F6428&lt;=0,"inexhaustible",(F5852+(-1*F476*F6428))/F6428)</f>
        <v/>
      </c>
    </row>
    <row r="6621">
      <c r="C6621" s="13" t="n">
        <v>98</v>
      </c>
      <c r="D6621" s="98">
        <f>IF(D6429&lt;=0,"inexhaustible",(D5853+(-1*D477*D6429))/D6429)</f>
        <v/>
      </c>
      <c r="E6621" s="98">
        <f>IF(E6429&lt;=0,"inexhaustible",(E5853+(-1*E477*E6429))/E6429)</f>
        <v/>
      </c>
      <c r="F6621" s="98">
        <f>IF(F6429&lt;=0,"inexhaustible",(F5853+(-1*F477*F6429))/F6429)</f>
        <v/>
      </c>
    </row>
    <row r="6622">
      <c r="C6622" s="13" t="n">
        <v>99</v>
      </c>
      <c r="D6622" s="98">
        <f>IF(D6430&lt;=0,"inexhaustible",(D5854+(-1*D478*D6430))/D6430)</f>
        <v/>
      </c>
      <c r="E6622" s="98">
        <f>IF(E6430&lt;=0,"inexhaustible",(E5854+(-1*E478*E6430))/E6430)</f>
        <v/>
      </c>
      <c r="F6622" s="98">
        <f>IF(F6430&lt;=0,"inexhaustible",(F5854+(-1*F478*F6430))/F6430)</f>
        <v/>
      </c>
    </row>
    <row r="6623">
      <c r="C6623" s="13" t="n">
        <v>100</v>
      </c>
      <c r="D6623" s="98">
        <f>IF(D6431&lt;=0,"inexhaustible",(D5855+(-1*D479*D6431))/D6431)</f>
        <v/>
      </c>
      <c r="E6623" s="98">
        <f>IF(E6431&lt;=0,"inexhaustible",(E5855+(-1*E479*E6431))/E6431)</f>
        <v/>
      </c>
      <c r="F6623" s="98">
        <f>IF(F6431&lt;=0,"inexhaustible",(F5855+(-1*F479*F6431))/F6431)</f>
        <v/>
      </c>
    </row>
    <row r="6624">
      <c r="C6624" s="13" t="n">
        <v>101</v>
      </c>
      <c r="D6624" s="98">
        <f>IF(D6432&lt;=0,"inexhaustible",(D5856+(-1*D480*D6432))/D6432)</f>
        <v/>
      </c>
      <c r="E6624" s="98">
        <f>IF(E6432&lt;=0,"inexhaustible",(E5856+(-1*E480*E6432))/E6432)</f>
        <v/>
      </c>
      <c r="F6624" s="98">
        <f>IF(F6432&lt;=0,"inexhaustible",(F5856+(-1*F480*F6432))/F6432)</f>
        <v/>
      </c>
    </row>
    <row r="6625">
      <c r="C6625" s="13" t="n">
        <v>102</v>
      </c>
      <c r="D6625" s="98">
        <f>IF(D6433&lt;=0,"inexhaustible",(D5857+(-1*D481*D6433))/D6433)</f>
        <v/>
      </c>
      <c r="E6625" s="98">
        <f>IF(E6433&lt;=0,"inexhaustible",(E5857+(-1*E481*E6433))/E6433)</f>
        <v/>
      </c>
      <c r="F6625" s="98">
        <f>IF(F6433&lt;=0,"inexhaustible",(F5857+(-1*F481*F6433))/F6433)</f>
        <v/>
      </c>
    </row>
    <row r="6626">
      <c r="C6626" s="13" t="n">
        <v>103</v>
      </c>
      <c r="D6626" s="98">
        <f>IF(D6434&lt;=0,"inexhaustible",(D5858+(-1*D482*D6434))/D6434)</f>
        <v/>
      </c>
      <c r="E6626" s="98">
        <f>IF(E6434&lt;=0,"inexhaustible",(E5858+(-1*E482*E6434))/E6434)</f>
        <v/>
      </c>
      <c r="F6626" s="98">
        <f>IF(F6434&lt;=0,"inexhaustible",(F5858+(-1*F482*F6434))/F6434)</f>
        <v/>
      </c>
    </row>
    <row r="6627">
      <c r="C6627" s="13" t="n">
        <v>104</v>
      </c>
      <c r="D6627" s="98">
        <f>IF(D6435&lt;=0,"inexhaustible",(D5859+(-1*D483*D6435))/D6435)</f>
        <v/>
      </c>
      <c r="E6627" s="98">
        <f>IF(E6435&lt;=0,"inexhaustible",(E5859+(-1*E483*E6435))/E6435)</f>
        <v/>
      </c>
      <c r="F6627" s="98">
        <f>IF(F6435&lt;=0,"inexhaustible",(F5859+(-1*F483*F6435))/F6435)</f>
        <v/>
      </c>
    </row>
    <row r="6628">
      <c r="C6628" s="13" t="n">
        <v>105</v>
      </c>
      <c r="D6628" s="98">
        <f>IF(D6436&lt;=0,"inexhaustible",(D5860+(-1*D484*D6436))/D6436)</f>
        <v/>
      </c>
      <c r="E6628" s="98">
        <f>IF(E6436&lt;=0,"inexhaustible",(E5860+(-1*E484*E6436))/E6436)</f>
        <v/>
      </c>
      <c r="F6628" s="98">
        <f>IF(F6436&lt;=0,"inexhaustible",(F5860+(-1*F484*F6436))/F6436)</f>
        <v/>
      </c>
    </row>
    <row r="6629">
      <c r="C6629" s="13" t="n">
        <v>106</v>
      </c>
      <c r="D6629" s="98">
        <f>IF(D6437&lt;=0,"inexhaustible",(D5861+(-1*D485*D6437))/D6437)</f>
        <v/>
      </c>
      <c r="E6629" s="98">
        <f>IF(E6437&lt;=0,"inexhaustible",(E5861+(-1*E485*E6437))/E6437)</f>
        <v/>
      </c>
      <c r="F6629" s="98">
        <f>IF(F6437&lt;=0,"inexhaustible",(F5861+(-1*F485*F6437))/F6437)</f>
        <v/>
      </c>
    </row>
    <row r="6630">
      <c r="C6630" s="13" t="n">
        <v>107</v>
      </c>
      <c r="D6630" s="98">
        <f>IF(D6438&lt;=0,"inexhaustible",(D5862+(-1*D486*D6438))/D6438)</f>
        <v/>
      </c>
      <c r="E6630" s="98">
        <f>IF(E6438&lt;=0,"inexhaustible",(E5862+(-1*E486*E6438))/E6438)</f>
        <v/>
      </c>
      <c r="F6630" s="98">
        <f>IF(F6438&lt;=0,"inexhaustible",(F5862+(-1*F486*F6438))/F6438)</f>
        <v/>
      </c>
    </row>
    <row r="6631">
      <c r="C6631" s="13" t="n">
        <v>108</v>
      </c>
      <c r="D6631" s="98">
        <f>IF(D6439&lt;=0,"inexhaustible",(D5863+(-1*D487*D6439))/D6439)</f>
        <v/>
      </c>
      <c r="E6631" s="98">
        <f>IF(E6439&lt;=0,"inexhaustible",(E5863+(-1*E487*E6439))/E6439)</f>
        <v/>
      </c>
      <c r="F6631" s="98">
        <f>IF(F6439&lt;=0,"inexhaustible",(F5863+(-1*F487*F6439))/F6439)</f>
        <v/>
      </c>
    </row>
    <row r="6632">
      <c r="C6632" s="13" t="n">
        <v>109</v>
      </c>
      <c r="D6632" s="98">
        <f>IF(D6440&lt;=0,"inexhaustible",(D5864+(-1*D488*D6440))/D6440)</f>
        <v/>
      </c>
      <c r="E6632" s="98">
        <f>IF(E6440&lt;=0,"inexhaustible",(E5864+(-1*E488*E6440))/E6440)</f>
        <v/>
      </c>
      <c r="F6632" s="98">
        <f>IF(F6440&lt;=0,"inexhaustible",(F5864+(-1*F488*F6440))/F6440)</f>
        <v/>
      </c>
    </row>
    <row r="6633">
      <c r="C6633" s="13" t="n">
        <v>110</v>
      </c>
      <c r="D6633" s="98">
        <f>IF(D6441&lt;=0,"inexhaustible",(D5865+(-1*D489*D6441))/D6441)</f>
        <v/>
      </c>
      <c r="E6633" s="98">
        <f>IF(E6441&lt;=0,"inexhaustible",(E5865+(-1*E489*E6441))/E6441)</f>
        <v/>
      </c>
      <c r="F6633" s="98">
        <f>IF(F6441&lt;=0,"inexhaustible",(F5865+(-1*F489*F6441))/F6441)</f>
        <v/>
      </c>
    </row>
    <row r="6634">
      <c r="C6634" s="13" t="n">
        <v>111</v>
      </c>
      <c r="D6634" s="98">
        <f>IF(D6442&lt;=0,"inexhaustible",(D5866+(-1*D490*D6442))/D6442)</f>
        <v/>
      </c>
      <c r="E6634" s="98">
        <f>IF(E6442&lt;=0,"inexhaustible",(E5866+(-1*E490*E6442))/E6442)</f>
        <v/>
      </c>
      <c r="F6634" s="98">
        <f>IF(F6442&lt;=0,"inexhaustible",(F5866+(-1*F490*F6442))/F6442)</f>
        <v/>
      </c>
    </row>
    <row r="6635">
      <c r="C6635" s="13" t="n">
        <v>112</v>
      </c>
      <c r="D6635" s="98">
        <f>IF(D6443&lt;=0,"inexhaustible",(D5867+(-1*D491*D6443))/D6443)</f>
        <v/>
      </c>
      <c r="E6635" s="98">
        <f>IF(E6443&lt;=0,"inexhaustible",(E5867+(-1*E491*E6443))/E6443)</f>
        <v/>
      </c>
      <c r="F6635" s="98">
        <f>IF(F6443&lt;=0,"inexhaustible",(F5867+(-1*F491*F6443))/F6443)</f>
        <v/>
      </c>
    </row>
    <row r="6636">
      <c r="C6636" s="13" t="n">
        <v>113</v>
      </c>
      <c r="D6636" s="98">
        <f>IF(D6444&lt;=0,"inexhaustible",(D5868+(-1*D492*D6444))/D6444)</f>
        <v/>
      </c>
      <c r="E6636" s="98">
        <f>IF(E6444&lt;=0,"inexhaustible",(E5868+(-1*E492*E6444))/E6444)</f>
        <v/>
      </c>
      <c r="F6636" s="98">
        <f>IF(F6444&lt;=0,"inexhaustible",(F5868+(-1*F492*F6444))/F6444)</f>
        <v/>
      </c>
    </row>
    <row r="6637">
      <c r="C6637" s="13" t="n">
        <v>114</v>
      </c>
      <c r="D6637" s="98">
        <f>IF(D6445&lt;=0,"inexhaustible",(D5869+(-1*D493*D6445))/D6445)</f>
        <v/>
      </c>
      <c r="E6637" s="98">
        <f>IF(E6445&lt;=0,"inexhaustible",(E5869+(-1*E493*E6445))/E6445)</f>
        <v/>
      </c>
      <c r="F6637" s="98">
        <f>IF(F6445&lt;=0,"inexhaustible",(F5869+(-1*F493*F6445))/F6445)</f>
        <v/>
      </c>
    </row>
    <row r="6638">
      <c r="C6638" s="13" t="n">
        <v>115</v>
      </c>
      <c r="D6638" s="98">
        <f>IF(D6446&lt;=0,"inexhaustible",(D5870+(-1*D494*D6446))/D6446)</f>
        <v/>
      </c>
      <c r="E6638" s="98">
        <f>IF(E6446&lt;=0,"inexhaustible",(E5870+(-1*E494*E6446))/E6446)</f>
        <v/>
      </c>
      <c r="F6638" s="98">
        <f>IF(F6446&lt;=0,"inexhaustible",(F5870+(-1*F494*F6446))/F6446)</f>
        <v/>
      </c>
    </row>
    <row r="6639">
      <c r="C6639" s="13" t="n">
        <v>116</v>
      </c>
      <c r="D6639" s="98">
        <f>IF(D6447&lt;=0,"inexhaustible",(D5871+(-1*D495*D6447))/D6447)</f>
        <v/>
      </c>
      <c r="E6639" s="98">
        <f>IF(E6447&lt;=0,"inexhaustible",(E5871+(-1*E495*E6447))/E6447)</f>
        <v/>
      </c>
      <c r="F6639" s="98">
        <f>IF(F6447&lt;=0,"inexhaustible",(F5871+(-1*F495*F6447))/F6447)</f>
        <v/>
      </c>
    </row>
    <row r="6640">
      <c r="C6640" s="13" t="n">
        <v>117</v>
      </c>
      <c r="D6640" s="98">
        <f>IF(D6448&lt;=0,"inexhaustible",(D5872+(-1*D496*D6448))/D6448)</f>
        <v/>
      </c>
      <c r="E6640" s="98">
        <f>IF(E6448&lt;=0,"inexhaustible",(E5872+(-1*E496*E6448))/E6448)</f>
        <v/>
      </c>
      <c r="F6640" s="98">
        <f>IF(F6448&lt;=0,"inexhaustible",(F5872+(-1*F496*F6448))/F6448)</f>
        <v/>
      </c>
    </row>
    <row r="6641">
      <c r="C6641" s="13" t="n">
        <v>118</v>
      </c>
      <c r="D6641" s="98">
        <f>IF(D6449&lt;=0,"inexhaustible",(D5873+(-1*D497*D6449))/D6449)</f>
        <v/>
      </c>
      <c r="E6641" s="98">
        <f>IF(E6449&lt;=0,"inexhaustible",(E5873+(-1*E497*E6449))/E6449)</f>
        <v/>
      </c>
      <c r="F6641" s="98">
        <f>IF(F6449&lt;=0,"inexhaustible",(F5873+(-1*F497*F6449))/F6449)</f>
        <v/>
      </c>
    </row>
    <row r="6642">
      <c r="C6642" s="13" t="n">
        <v>119</v>
      </c>
      <c r="D6642" s="98">
        <f>IF(D6450&lt;=0,"inexhaustible",(D5874+(-1*D498*D6450))/D6450)</f>
        <v/>
      </c>
      <c r="E6642" s="98">
        <f>IF(E6450&lt;=0,"inexhaustible",(E5874+(-1*E498*E6450))/E6450)</f>
        <v/>
      </c>
      <c r="F6642" s="98">
        <f>IF(F6450&lt;=0,"inexhaustible",(F5874+(-1*F498*F6450))/F6450)</f>
        <v/>
      </c>
    </row>
    <row r="6643">
      <c r="C6643" s="13" t="n">
        <v>120</v>
      </c>
      <c r="D6643" s="98">
        <f>IF(D6451&lt;=0,"inexhaustible",(D5875+(-1*D499*D6451))/D6451)</f>
        <v/>
      </c>
      <c r="E6643" s="98">
        <f>IF(E6451&lt;=0,"inexhaustible",(E5875+(-1*E499*E6451))/E6451)</f>
        <v/>
      </c>
      <c r="F6643" s="98">
        <f>IF(F6451&lt;=0,"inexhaustible",(F5875+(-1*F499*F6451))/F6451)</f>
        <v/>
      </c>
    </row>
    <row r="6644">
      <c r="C6644" s="13" t="n">
        <v>121</v>
      </c>
      <c r="D6644" s="98">
        <f>IF(D6452&lt;=0,"inexhaustible",(D5876+(-1*D500*D6452))/D6452)</f>
        <v/>
      </c>
      <c r="E6644" s="98">
        <f>IF(E6452&lt;=0,"inexhaustible",(E5876+(-1*E500*E6452))/E6452)</f>
        <v/>
      </c>
      <c r="F6644" s="98">
        <f>IF(F6452&lt;=0,"inexhaustible",(F5876+(-1*F500*F6452))/F6452)</f>
        <v/>
      </c>
    </row>
    <row r="6645">
      <c r="C6645" s="13" t="n">
        <v>122</v>
      </c>
      <c r="D6645" s="98">
        <f>IF(D6453&lt;=0,"inexhaustible",(D5877+(-1*D501*D6453))/D6453)</f>
        <v/>
      </c>
      <c r="E6645" s="98">
        <f>IF(E6453&lt;=0,"inexhaustible",(E5877+(-1*E501*E6453))/E6453)</f>
        <v/>
      </c>
      <c r="F6645" s="98">
        <f>IF(F6453&lt;=0,"inexhaustible",(F5877+(-1*F501*F6453))/F6453)</f>
        <v/>
      </c>
    </row>
    <row r="6646">
      <c r="C6646" s="13" t="n">
        <v>123</v>
      </c>
      <c r="D6646" s="98">
        <f>IF(D6454&lt;=0,"inexhaustible",(D5878+(-1*D502*D6454))/D6454)</f>
        <v/>
      </c>
      <c r="E6646" s="98">
        <f>IF(E6454&lt;=0,"inexhaustible",(E5878+(-1*E502*E6454))/E6454)</f>
        <v/>
      </c>
      <c r="F6646" s="98">
        <f>IF(F6454&lt;=0,"inexhaustible",(F5878+(-1*F502*F6454))/F6454)</f>
        <v/>
      </c>
    </row>
    <row r="6647">
      <c r="C6647" s="13" t="n">
        <v>124</v>
      </c>
      <c r="D6647" s="98">
        <f>IF(D6455&lt;=0,"inexhaustible",(D5879+(-1*D503*D6455))/D6455)</f>
        <v/>
      </c>
      <c r="E6647" s="98">
        <f>IF(E6455&lt;=0,"inexhaustible",(E5879+(-1*E503*E6455))/E6455)</f>
        <v/>
      </c>
      <c r="F6647" s="98">
        <f>IF(F6455&lt;=0,"inexhaustible",(F5879+(-1*F503*F6455))/F6455)</f>
        <v/>
      </c>
    </row>
    <row r="6648">
      <c r="C6648" s="13" t="n">
        <v>125</v>
      </c>
      <c r="D6648" s="98">
        <f>IF(D6456&lt;=0,"inexhaustible",(D5880+(-1*D504*D6456))/D6456)</f>
        <v/>
      </c>
      <c r="E6648" s="98">
        <f>IF(E6456&lt;=0,"inexhaustible",(E5880+(-1*E504*E6456))/E6456)</f>
        <v/>
      </c>
      <c r="F6648" s="98">
        <f>IF(F6456&lt;=0,"inexhaustible",(F5880+(-1*F504*F6456))/F6456)</f>
        <v/>
      </c>
    </row>
    <row r="6649">
      <c r="C6649" s="13" t="n">
        <v>126</v>
      </c>
      <c r="D6649" s="98">
        <f>IF(D6457&lt;=0,"inexhaustible",(D5881+(-1*D505*D6457))/D6457)</f>
        <v/>
      </c>
      <c r="E6649" s="98">
        <f>IF(E6457&lt;=0,"inexhaustible",(E5881+(-1*E505*E6457))/E6457)</f>
        <v/>
      </c>
      <c r="F6649" s="98">
        <f>IF(F6457&lt;=0,"inexhaustible",(F5881+(-1*F505*F6457))/F6457)</f>
        <v/>
      </c>
    </row>
    <row r="6650">
      <c r="C6650" s="13" t="n">
        <v>127</v>
      </c>
      <c r="D6650" s="98">
        <f>IF(D6458&lt;=0,"inexhaustible",(D5882+(-1*D506*D6458))/D6458)</f>
        <v/>
      </c>
      <c r="E6650" s="98">
        <f>IF(E6458&lt;=0,"inexhaustible",(E5882+(-1*E506*E6458))/E6458)</f>
        <v/>
      </c>
      <c r="F6650" s="98">
        <f>IF(F6458&lt;=0,"inexhaustible",(F5882+(-1*F506*F6458))/F6458)</f>
        <v/>
      </c>
    </row>
    <row r="6651">
      <c r="C6651" s="13" t="n">
        <v>128</v>
      </c>
      <c r="D6651" s="98">
        <f>IF(D6459&lt;=0,"inexhaustible",(D5883+(-1*D507*D6459))/D6459)</f>
        <v/>
      </c>
      <c r="E6651" s="98">
        <f>IF(E6459&lt;=0,"inexhaustible",(E5883+(-1*E507*E6459))/E6459)</f>
        <v/>
      </c>
      <c r="F6651" s="98">
        <f>IF(F6459&lt;=0,"inexhaustible",(F5883+(-1*F507*F6459))/F6459)</f>
        <v/>
      </c>
    </row>
    <row r="6652">
      <c r="C6652" s="13" t="n">
        <v>129</v>
      </c>
      <c r="D6652" s="98">
        <f>IF(D6460&lt;=0,"inexhaustible",(D5884+(-1*D508*D6460))/D6460)</f>
        <v/>
      </c>
      <c r="E6652" s="98">
        <f>IF(E6460&lt;=0,"inexhaustible",(E5884+(-1*E508*E6460))/E6460)</f>
        <v/>
      </c>
      <c r="F6652" s="98">
        <f>IF(F6460&lt;=0,"inexhaustible",(F5884+(-1*F508*F6460))/F6460)</f>
        <v/>
      </c>
    </row>
    <row r="6653">
      <c r="C6653" s="13" t="n">
        <v>130</v>
      </c>
      <c r="D6653" s="98">
        <f>IF(D6461&lt;=0,"inexhaustible",(D5885+(-1*D509*D6461))/D6461)</f>
        <v/>
      </c>
      <c r="E6653" s="98">
        <f>IF(E6461&lt;=0,"inexhaustible",(E5885+(-1*E509*E6461))/E6461)</f>
        <v/>
      </c>
      <c r="F6653" s="98">
        <f>IF(F6461&lt;=0,"inexhaustible",(F5885+(-1*F509*F6461))/F6461)</f>
        <v/>
      </c>
    </row>
    <row r="6654">
      <c r="C6654" s="13" t="n">
        <v>131</v>
      </c>
      <c r="D6654" s="98">
        <f>IF(D6462&lt;=0,"inexhaustible",(D5886+(-1*D510*D6462))/D6462)</f>
        <v/>
      </c>
      <c r="E6654" s="98">
        <f>IF(E6462&lt;=0,"inexhaustible",(E5886+(-1*E510*E6462))/E6462)</f>
        <v/>
      </c>
      <c r="F6654" s="98">
        <f>IF(F6462&lt;=0,"inexhaustible",(F5886+(-1*F510*F6462))/F6462)</f>
        <v/>
      </c>
    </row>
    <row r="6655">
      <c r="C6655" s="13" t="n">
        <v>132</v>
      </c>
      <c r="D6655" s="98">
        <f>IF(D6463&lt;=0,"inexhaustible",(D5887+(-1*D511*D6463))/D6463)</f>
        <v/>
      </c>
      <c r="E6655" s="98">
        <f>IF(E6463&lt;=0,"inexhaustible",(E5887+(-1*E511*E6463))/E6463)</f>
        <v/>
      </c>
      <c r="F6655" s="98">
        <f>IF(F6463&lt;=0,"inexhaustible",(F5887+(-1*F511*F6463))/F6463)</f>
        <v/>
      </c>
    </row>
    <row r="6656">
      <c r="C6656" s="13" t="n">
        <v>133</v>
      </c>
      <c r="D6656" s="98">
        <f>IF(D6464&lt;=0,"inexhaustible",(D5888+(-1*D512*D6464))/D6464)</f>
        <v/>
      </c>
      <c r="E6656" s="98">
        <f>IF(E6464&lt;=0,"inexhaustible",(E5888+(-1*E512*E6464))/E6464)</f>
        <v/>
      </c>
      <c r="F6656" s="98">
        <f>IF(F6464&lt;=0,"inexhaustible",(F5888+(-1*F512*F6464))/F6464)</f>
        <v/>
      </c>
    </row>
    <row r="6657">
      <c r="C6657" s="13" t="n">
        <v>134</v>
      </c>
      <c r="D6657" s="98">
        <f>IF(D6465&lt;=0,"inexhaustible",(D5889+(-1*D513*D6465))/D6465)</f>
        <v/>
      </c>
      <c r="E6657" s="98">
        <f>IF(E6465&lt;=0,"inexhaustible",(E5889+(-1*E513*E6465))/E6465)</f>
        <v/>
      </c>
      <c r="F6657" s="98">
        <f>IF(F6465&lt;=0,"inexhaustible",(F5889+(-1*F513*F6465))/F6465)</f>
        <v/>
      </c>
    </row>
    <row r="6658">
      <c r="C6658" s="13" t="n">
        <v>135</v>
      </c>
      <c r="D6658" s="98">
        <f>IF(D6466&lt;=0,"inexhaustible",(D5890+(-1*D514*D6466))/D6466)</f>
        <v/>
      </c>
      <c r="E6658" s="98">
        <f>IF(E6466&lt;=0,"inexhaustible",(E5890+(-1*E514*E6466))/E6466)</f>
        <v/>
      </c>
      <c r="F6658" s="98">
        <f>IF(F6466&lt;=0,"inexhaustible",(F5890+(-1*F514*F6466))/F6466)</f>
        <v/>
      </c>
    </row>
    <row r="6659">
      <c r="C6659" s="13" t="n">
        <v>136</v>
      </c>
      <c r="D6659" s="98">
        <f>IF(D6467&lt;=0,"inexhaustible",(D5891+(-1*D515*D6467))/D6467)</f>
        <v/>
      </c>
      <c r="E6659" s="98">
        <f>IF(E6467&lt;=0,"inexhaustible",(E5891+(-1*E515*E6467))/E6467)</f>
        <v/>
      </c>
      <c r="F6659" s="98">
        <f>IF(F6467&lt;=0,"inexhaustible",(F5891+(-1*F515*F6467))/F6467)</f>
        <v/>
      </c>
    </row>
    <row r="6660">
      <c r="C6660" s="13" t="n">
        <v>137</v>
      </c>
      <c r="D6660" s="98">
        <f>IF(D6468&lt;=0,"inexhaustible",(D5892+(-1*D516*D6468))/D6468)</f>
        <v/>
      </c>
      <c r="E6660" s="98">
        <f>IF(E6468&lt;=0,"inexhaustible",(E5892+(-1*E516*E6468))/E6468)</f>
        <v/>
      </c>
      <c r="F6660" s="98">
        <f>IF(F6468&lt;=0,"inexhaustible",(F5892+(-1*F516*F6468))/F6468)</f>
        <v/>
      </c>
    </row>
    <row r="6661">
      <c r="C6661" s="13" t="n">
        <v>138</v>
      </c>
      <c r="D6661" s="98">
        <f>IF(D6469&lt;=0,"inexhaustible",(D5893+(-1*D517*D6469))/D6469)</f>
        <v/>
      </c>
      <c r="E6661" s="98">
        <f>IF(E6469&lt;=0,"inexhaustible",(E5893+(-1*E517*E6469))/E6469)</f>
        <v/>
      </c>
      <c r="F6661" s="98">
        <f>IF(F6469&lt;=0,"inexhaustible",(F5893+(-1*F517*F6469))/F6469)</f>
        <v/>
      </c>
    </row>
    <row r="6662">
      <c r="C6662" s="13" t="n">
        <v>139</v>
      </c>
      <c r="D6662" s="98">
        <f>IF(D6470&lt;=0,"inexhaustible",(D5894+(-1*D518*D6470))/D6470)</f>
        <v/>
      </c>
      <c r="E6662" s="98">
        <f>IF(E6470&lt;=0,"inexhaustible",(E5894+(-1*E518*E6470))/E6470)</f>
        <v/>
      </c>
      <c r="F6662" s="98">
        <f>IF(F6470&lt;=0,"inexhaustible",(F5894+(-1*F518*F6470))/F6470)</f>
        <v/>
      </c>
    </row>
    <row r="6663">
      <c r="C6663" s="13" t="n">
        <v>140</v>
      </c>
      <c r="D6663" s="98">
        <f>IF(D6471&lt;=0,"inexhaustible",(D5895+(-1*D519*D6471))/D6471)</f>
        <v/>
      </c>
      <c r="E6663" s="98">
        <f>IF(E6471&lt;=0,"inexhaustible",(E5895+(-1*E519*E6471))/E6471)</f>
        <v/>
      </c>
      <c r="F6663" s="98">
        <f>IF(F6471&lt;=0,"inexhaustible",(F5895+(-1*F519*F6471))/F6471)</f>
        <v/>
      </c>
    </row>
    <row r="6664">
      <c r="C6664" s="13" t="n">
        <v>141</v>
      </c>
      <c r="D6664" s="98">
        <f>IF(D6472&lt;=0,"inexhaustible",(D5896+(-1*D520*D6472))/D6472)</f>
        <v/>
      </c>
      <c r="E6664" s="98">
        <f>IF(E6472&lt;=0,"inexhaustible",(E5896+(-1*E520*E6472))/E6472)</f>
        <v/>
      </c>
      <c r="F6664" s="98">
        <f>IF(F6472&lt;=0,"inexhaustible",(F5896+(-1*F520*F6472))/F6472)</f>
        <v/>
      </c>
    </row>
    <row r="6665">
      <c r="C6665" s="13" t="n">
        <v>142</v>
      </c>
      <c r="D6665" s="98">
        <f>IF(D6473&lt;=0,"inexhaustible",(D5897+(-1*D521*D6473))/D6473)</f>
        <v/>
      </c>
      <c r="E6665" s="98">
        <f>IF(E6473&lt;=0,"inexhaustible",(E5897+(-1*E521*E6473))/E6473)</f>
        <v/>
      </c>
      <c r="F6665" s="98">
        <f>IF(F6473&lt;=0,"inexhaustible",(F5897+(-1*F521*F6473))/F6473)</f>
        <v/>
      </c>
    </row>
    <row r="6666">
      <c r="C6666" s="13" t="n">
        <v>143</v>
      </c>
      <c r="D6666" s="98">
        <f>IF(D6474&lt;=0,"inexhaustible",(D5898+(-1*D522*D6474))/D6474)</f>
        <v/>
      </c>
      <c r="E6666" s="98">
        <f>IF(E6474&lt;=0,"inexhaustible",(E5898+(-1*E522*E6474))/E6474)</f>
        <v/>
      </c>
      <c r="F6666" s="98">
        <f>IF(F6474&lt;=0,"inexhaustible",(F5898+(-1*F522*F6474))/F6474)</f>
        <v/>
      </c>
    </row>
    <row r="6667">
      <c r="C6667" s="13" t="n">
        <v>144</v>
      </c>
      <c r="D6667" s="98">
        <f>IF(D6475&lt;=0,"inexhaustible",(D5899+(-1*D523*D6475))/D6475)</f>
        <v/>
      </c>
      <c r="E6667" s="98">
        <f>IF(E6475&lt;=0,"inexhaustible",(E5899+(-1*E523*E6475))/E6475)</f>
        <v/>
      </c>
      <c r="F6667" s="98">
        <f>IF(F6475&lt;=0,"inexhaustible",(F5899+(-1*F523*F6475))/F6475)</f>
        <v/>
      </c>
    </row>
    <row r="6668">
      <c r="C6668" s="13" t="n">
        <v>145</v>
      </c>
      <c r="D6668" s="98">
        <f>IF(D6476&lt;=0,"inexhaustible",(D5900+(-1*D524*D6476))/D6476)</f>
        <v/>
      </c>
      <c r="E6668" s="98">
        <f>IF(E6476&lt;=0,"inexhaustible",(E5900+(-1*E524*E6476))/E6476)</f>
        <v/>
      </c>
      <c r="F6668" s="98">
        <f>IF(F6476&lt;=0,"inexhaustible",(F5900+(-1*F524*F6476))/F6476)</f>
        <v/>
      </c>
    </row>
    <row r="6669">
      <c r="C6669" s="13" t="n">
        <v>146</v>
      </c>
      <c r="D6669" s="98">
        <f>IF(D6477&lt;=0,"inexhaustible",(D5901+(-1*D525*D6477))/D6477)</f>
        <v/>
      </c>
      <c r="E6669" s="98">
        <f>IF(E6477&lt;=0,"inexhaustible",(E5901+(-1*E525*E6477))/E6477)</f>
        <v/>
      </c>
      <c r="F6669" s="98">
        <f>IF(F6477&lt;=0,"inexhaustible",(F5901+(-1*F525*F6477))/F6477)</f>
        <v/>
      </c>
    </row>
    <row r="6670">
      <c r="C6670" s="13" t="n">
        <v>147</v>
      </c>
      <c r="D6670" s="98">
        <f>IF(D6478&lt;=0,"inexhaustible",(D5902+(-1*D526*D6478))/D6478)</f>
        <v/>
      </c>
      <c r="E6670" s="98">
        <f>IF(E6478&lt;=0,"inexhaustible",(E5902+(-1*E526*E6478))/E6478)</f>
        <v/>
      </c>
      <c r="F6670" s="98">
        <f>IF(F6478&lt;=0,"inexhaustible",(F5902+(-1*F526*F6478))/F6478)</f>
        <v/>
      </c>
    </row>
    <row r="6671">
      <c r="C6671" s="13" t="n">
        <v>148</v>
      </c>
      <c r="D6671" s="98">
        <f>IF(D6479&lt;=0,"inexhaustible",(D5903+(-1*D527*D6479))/D6479)</f>
        <v/>
      </c>
      <c r="E6671" s="98">
        <f>IF(E6479&lt;=0,"inexhaustible",(E5903+(-1*E527*E6479))/E6479)</f>
        <v/>
      </c>
      <c r="F6671" s="98">
        <f>IF(F6479&lt;=0,"inexhaustible",(F5903+(-1*F527*F6479))/F6479)</f>
        <v/>
      </c>
    </row>
    <row r="6672">
      <c r="C6672" s="13" t="n">
        <v>149</v>
      </c>
      <c r="D6672" s="98">
        <f>IF(D6480&lt;=0,"inexhaustible",(D5904+(-1*D528*D6480))/D6480)</f>
        <v/>
      </c>
      <c r="E6672" s="98">
        <f>IF(E6480&lt;=0,"inexhaustible",(E5904+(-1*E528*E6480))/E6480)</f>
        <v/>
      </c>
      <c r="F6672" s="98">
        <f>IF(F6480&lt;=0,"inexhaustible",(F5904+(-1*F528*F6480))/F6480)</f>
        <v/>
      </c>
    </row>
    <row r="6673">
      <c r="C6673" s="13" t="n">
        <v>150</v>
      </c>
      <c r="D6673" s="98">
        <f>IF(D6481&lt;=0,"inexhaustible",(D5905+(-1*D529*D6481))/D6481)</f>
        <v/>
      </c>
      <c r="E6673" s="98">
        <f>IF(E6481&lt;=0,"inexhaustible",(E5905+(-1*E529*E6481))/E6481)</f>
        <v/>
      </c>
      <c r="F6673" s="98">
        <f>IF(F6481&lt;=0,"inexhaustible",(F5905+(-1*F529*F6481))/F6481)</f>
        <v/>
      </c>
    </row>
    <row r="6674">
      <c r="C6674" s="13" t="n">
        <v>151</v>
      </c>
      <c r="D6674" s="98">
        <f>IF(D6482&lt;=0,"inexhaustible",(D5906+(-1*D530*D6482))/D6482)</f>
        <v/>
      </c>
      <c r="E6674" s="98">
        <f>IF(E6482&lt;=0,"inexhaustible",(E5906+(-1*E530*E6482))/E6482)</f>
        <v/>
      </c>
      <c r="F6674" s="98">
        <f>IF(F6482&lt;=0,"inexhaustible",(F5906+(-1*F530*F6482))/F6482)</f>
        <v/>
      </c>
    </row>
    <row r="6675">
      <c r="C6675" s="13" t="n">
        <v>152</v>
      </c>
      <c r="D6675" s="98">
        <f>IF(D6483&lt;=0,"inexhaustible",(D5907+(-1*D531*D6483))/D6483)</f>
        <v/>
      </c>
      <c r="E6675" s="98">
        <f>IF(E6483&lt;=0,"inexhaustible",(E5907+(-1*E531*E6483))/E6483)</f>
        <v/>
      </c>
      <c r="F6675" s="98">
        <f>IF(F6483&lt;=0,"inexhaustible",(F5907+(-1*F531*F6483))/F6483)</f>
        <v/>
      </c>
    </row>
    <row r="6676">
      <c r="C6676" s="13" t="n">
        <v>153</v>
      </c>
      <c r="D6676" s="98">
        <f>IF(D6484&lt;=0,"inexhaustible",(D5908+(-1*D532*D6484))/D6484)</f>
        <v/>
      </c>
      <c r="E6676" s="98">
        <f>IF(E6484&lt;=0,"inexhaustible",(E5908+(-1*E532*E6484))/E6484)</f>
        <v/>
      </c>
      <c r="F6676" s="98">
        <f>IF(F6484&lt;=0,"inexhaustible",(F5908+(-1*F532*F6484))/F6484)</f>
        <v/>
      </c>
    </row>
    <row r="6677">
      <c r="C6677" s="13" t="n">
        <v>154</v>
      </c>
      <c r="D6677" s="98">
        <f>IF(D6485&lt;=0,"inexhaustible",(D5909+(-1*D533*D6485))/D6485)</f>
        <v/>
      </c>
      <c r="E6677" s="98">
        <f>IF(E6485&lt;=0,"inexhaustible",(E5909+(-1*E533*E6485))/E6485)</f>
        <v/>
      </c>
      <c r="F6677" s="98">
        <f>IF(F6485&lt;=0,"inexhaustible",(F5909+(-1*F533*F6485))/F6485)</f>
        <v/>
      </c>
    </row>
    <row r="6678">
      <c r="C6678" s="13" t="n">
        <v>155</v>
      </c>
      <c r="D6678" s="98">
        <f>IF(D6486&lt;=0,"inexhaustible",(D5910+(-1*D534*D6486))/D6486)</f>
        <v/>
      </c>
      <c r="E6678" s="98">
        <f>IF(E6486&lt;=0,"inexhaustible",(E5910+(-1*E534*E6486))/E6486)</f>
        <v/>
      </c>
      <c r="F6678" s="98">
        <f>IF(F6486&lt;=0,"inexhaustible",(F5910+(-1*F534*F6486))/F6486)</f>
        <v/>
      </c>
    </row>
    <row r="6679">
      <c r="C6679" s="13" t="n">
        <v>156</v>
      </c>
      <c r="D6679" s="98">
        <f>IF(D6487&lt;=0,"inexhaustible",(D5911+(-1*D535*D6487))/D6487)</f>
        <v/>
      </c>
      <c r="E6679" s="98">
        <f>IF(E6487&lt;=0,"inexhaustible",(E5911+(-1*E535*E6487))/E6487)</f>
        <v/>
      </c>
      <c r="F6679" s="98">
        <f>IF(F6487&lt;=0,"inexhaustible",(F5911+(-1*F535*F6487))/F6487)</f>
        <v/>
      </c>
    </row>
    <row r="6680">
      <c r="C6680" s="13" t="n">
        <v>157</v>
      </c>
      <c r="D6680" s="98">
        <f>IF(D6488&lt;=0,"inexhaustible",(D5912+(-1*D536*D6488))/D6488)</f>
        <v/>
      </c>
      <c r="E6680" s="98">
        <f>IF(E6488&lt;=0,"inexhaustible",(E5912+(-1*E536*E6488))/E6488)</f>
        <v/>
      </c>
      <c r="F6680" s="98">
        <f>IF(F6488&lt;=0,"inexhaustible",(F5912+(-1*F536*F6488))/F6488)</f>
        <v/>
      </c>
    </row>
    <row r="6681">
      <c r="C6681" s="13" t="n">
        <v>158</v>
      </c>
      <c r="D6681" s="98">
        <f>IF(D6489&lt;=0,"inexhaustible",(D5913+(-1*D537*D6489))/D6489)</f>
        <v/>
      </c>
      <c r="E6681" s="98">
        <f>IF(E6489&lt;=0,"inexhaustible",(E5913+(-1*E537*E6489))/E6489)</f>
        <v/>
      </c>
      <c r="F6681" s="98">
        <f>IF(F6489&lt;=0,"inexhaustible",(F5913+(-1*F537*F6489))/F6489)</f>
        <v/>
      </c>
    </row>
    <row r="6682">
      <c r="C6682" s="13" t="n">
        <v>159</v>
      </c>
      <c r="D6682" s="98">
        <f>IF(D6490&lt;=0,"inexhaustible",(D5914+(-1*D538*D6490))/D6490)</f>
        <v/>
      </c>
      <c r="E6682" s="98">
        <f>IF(E6490&lt;=0,"inexhaustible",(E5914+(-1*E538*E6490))/E6490)</f>
        <v/>
      </c>
      <c r="F6682" s="98">
        <f>IF(F6490&lt;=0,"inexhaustible",(F5914+(-1*F538*F6490))/F6490)</f>
        <v/>
      </c>
    </row>
    <row r="6683">
      <c r="C6683" s="13" t="n">
        <v>160</v>
      </c>
      <c r="D6683" s="98">
        <f>IF(D6491&lt;=0,"inexhaustible",(D5915+(-1*D539*D6491))/D6491)</f>
        <v/>
      </c>
      <c r="E6683" s="98">
        <f>IF(E6491&lt;=0,"inexhaustible",(E5915+(-1*E539*E6491))/E6491)</f>
        <v/>
      </c>
      <c r="F6683" s="98">
        <f>IF(F6491&lt;=0,"inexhaustible",(F5915+(-1*F539*F6491))/F6491)</f>
        <v/>
      </c>
    </row>
    <row r="6684">
      <c r="C6684" s="13" t="n">
        <v>161</v>
      </c>
      <c r="D6684" s="98">
        <f>IF(D6492&lt;=0,"inexhaustible",(D5916+(-1*D540*D6492))/D6492)</f>
        <v/>
      </c>
      <c r="E6684" s="98">
        <f>IF(E6492&lt;=0,"inexhaustible",(E5916+(-1*E540*E6492))/E6492)</f>
        <v/>
      </c>
      <c r="F6684" s="98">
        <f>IF(F6492&lt;=0,"inexhaustible",(F5916+(-1*F540*F6492))/F6492)</f>
        <v/>
      </c>
    </row>
    <row r="6685">
      <c r="C6685" s="13" t="n">
        <v>162</v>
      </c>
      <c r="D6685" s="98">
        <f>IF(D6493&lt;=0,"inexhaustible",(D5917+(-1*D541*D6493))/D6493)</f>
        <v/>
      </c>
      <c r="E6685" s="98">
        <f>IF(E6493&lt;=0,"inexhaustible",(E5917+(-1*E541*E6493))/E6493)</f>
        <v/>
      </c>
      <c r="F6685" s="98">
        <f>IF(F6493&lt;=0,"inexhaustible",(F5917+(-1*F541*F6493))/F6493)</f>
        <v/>
      </c>
    </row>
    <row r="6686">
      <c r="C6686" s="13" t="n">
        <v>163</v>
      </c>
      <c r="D6686" s="98">
        <f>IF(D6494&lt;=0,"inexhaustible",(D5918+(-1*D542*D6494))/D6494)</f>
        <v/>
      </c>
      <c r="E6686" s="98">
        <f>IF(E6494&lt;=0,"inexhaustible",(E5918+(-1*E542*E6494))/E6494)</f>
        <v/>
      </c>
      <c r="F6686" s="98">
        <f>IF(F6494&lt;=0,"inexhaustible",(F5918+(-1*F542*F6494))/F6494)</f>
        <v/>
      </c>
    </row>
    <row r="6687">
      <c r="C6687" s="13" t="n">
        <v>164</v>
      </c>
      <c r="D6687" s="98">
        <f>IF(D6495&lt;=0,"inexhaustible",(D5919+(-1*D543*D6495))/D6495)</f>
        <v/>
      </c>
      <c r="E6687" s="98">
        <f>IF(E6495&lt;=0,"inexhaustible",(E5919+(-1*E543*E6495))/E6495)</f>
        <v/>
      </c>
      <c r="F6687" s="98">
        <f>IF(F6495&lt;=0,"inexhaustible",(F5919+(-1*F543*F6495))/F6495)</f>
        <v/>
      </c>
    </row>
    <row r="6688">
      <c r="C6688" s="13" t="n">
        <v>165</v>
      </c>
      <c r="D6688" s="98">
        <f>IF(D6496&lt;=0,"inexhaustible",(D5920+(-1*D544*D6496))/D6496)</f>
        <v/>
      </c>
      <c r="E6688" s="98">
        <f>IF(E6496&lt;=0,"inexhaustible",(E5920+(-1*E544*E6496))/E6496)</f>
        <v/>
      </c>
      <c r="F6688" s="98">
        <f>IF(F6496&lt;=0,"inexhaustible",(F5920+(-1*F544*F6496))/F6496)</f>
        <v/>
      </c>
    </row>
    <row r="6689">
      <c r="C6689" s="13" t="n">
        <v>166</v>
      </c>
      <c r="D6689" s="98">
        <f>IF(D6497&lt;=0,"inexhaustible",(D5921+(-1*D545*D6497))/D6497)</f>
        <v/>
      </c>
      <c r="E6689" s="98">
        <f>IF(E6497&lt;=0,"inexhaustible",(E5921+(-1*E545*E6497))/E6497)</f>
        <v/>
      </c>
      <c r="F6689" s="98">
        <f>IF(F6497&lt;=0,"inexhaustible",(F5921+(-1*F545*F6497))/F6497)</f>
        <v/>
      </c>
    </row>
    <row r="6690">
      <c r="C6690" s="13" t="n">
        <v>167</v>
      </c>
      <c r="D6690" s="98">
        <f>IF(D6498&lt;=0,"inexhaustible",(D5922+(-1*D546*D6498))/D6498)</f>
        <v/>
      </c>
      <c r="E6690" s="98">
        <f>IF(E6498&lt;=0,"inexhaustible",(E5922+(-1*E546*E6498))/E6498)</f>
        <v/>
      </c>
      <c r="F6690" s="98">
        <f>IF(F6498&lt;=0,"inexhaustible",(F5922+(-1*F546*F6498))/F6498)</f>
        <v/>
      </c>
    </row>
    <row r="6691">
      <c r="C6691" s="13" t="n">
        <v>168</v>
      </c>
      <c r="D6691" s="98">
        <f>IF(D6499&lt;=0,"inexhaustible",(D5923+(-1*D547*D6499))/D6499)</f>
        <v/>
      </c>
      <c r="E6691" s="98">
        <f>IF(E6499&lt;=0,"inexhaustible",(E5923+(-1*E547*E6499))/E6499)</f>
        <v/>
      </c>
      <c r="F6691" s="98">
        <f>IF(F6499&lt;=0,"inexhaustible",(F5923+(-1*F547*F6499))/F6499)</f>
        <v/>
      </c>
    </row>
    <row r="6692">
      <c r="C6692" s="13" t="n">
        <v>169</v>
      </c>
      <c r="D6692" s="98">
        <f>IF(D6500&lt;=0,"inexhaustible",(D5924+(-1*D548*D6500))/D6500)</f>
        <v/>
      </c>
      <c r="E6692" s="98">
        <f>IF(E6500&lt;=0,"inexhaustible",(E5924+(-1*E548*E6500))/E6500)</f>
        <v/>
      </c>
      <c r="F6692" s="98">
        <f>IF(F6500&lt;=0,"inexhaustible",(F5924+(-1*F548*F6500))/F6500)</f>
        <v/>
      </c>
    </row>
    <row r="6693">
      <c r="C6693" s="13" t="n">
        <v>170</v>
      </c>
      <c r="D6693" s="98">
        <f>IF(D6501&lt;=0,"inexhaustible",(D5925+(-1*D549*D6501))/D6501)</f>
        <v/>
      </c>
      <c r="E6693" s="98">
        <f>IF(E6501&lt;=0,"inexhaustible",(E5925+(-1*E549*E6501))/E6501)</f>
        <v/>
      </c>
      <c r="F6693" s="98">
        <f>IF(F6501&lt;=0,"inexhaustible",(F5925+(-1*F549*F6501))/F6501)</f>
        <v/>
      </c>
    </row>
    <row r="6694">
      <c r="C6694" s="13" t="n">
        <v>171</v>
      </c>
      <c r="D6694" s="98">
        <f>IF(D6502&lt;=0,"inexhaustible",(D5926+(-1*D550*D6502))/D6502)</f>
        <v/>
      </c>
      <c r="E6694" s="98">
        <f>IF(E6502&lt;=0,"inexhaustible",(E5926+(-1*E550*E6502))/E6502)</f>
        <v/>
      </c>
      <c r="F6694" s="98">
        <f>IF(F6502&lt;=0,"inexhaustible",(F5926+(-1*F550*F6502))/F6502)</f>
        <v/>
      </c>
    </row>
    <row r="6695">
      <c r="C6695" s="13" t="n">
        <v>172</v>
      </c>
      <c r="D6695" s="98">
        <f>IF(D6503&lt;=0,"inexhaustible",(D5927+(-1*D551*D6503))/D6503)</f>
        <v/>
      </c>
      <c r="E6695" s="98">
        <f>IF(E6503&lt;=0,"inexhaustible",(E5927+(-1*E551*E6503))/E6503)</f>
        <v/>
      </c>
      <c r="F6695" s="98">
        <f>IF(F6503&lt;=0,"inexhaustible",(F5927+(-1*F551*F6503))/F6503)</f>
        <v/>
      </c>
    </row>
    <row r="6696">
      <c r="C6696" s="13" t="n">
        <v>173</v>
      </c>
      <c r="D6696" s="98">
        <f>IF(D6504&lt;=0,"inexhaustible",(D5928+(-1*D552*D6504))/D6504)</f>
        <v/>
      </c>
      <c r="E6696" s="98">
        <f>IF(E6504&lt;=0,"inexhaustible",(E5928+(-1*E552*E6504))/E6504)</f>
        <v/>
      </c>
      <c r="F6696" s="98">
        <f>IF(F6504&lt;=0,"inexhaustible",(F5928+(-1*F552*F6504))/F6504)</f>
        <v/>
      </c>
    </row>
    <row r="6697">
      <c r="C6697" s="13" t="n">
        <v>174</v>
      </c>
      <c r="D6697" s="98">
        <f>IF(D6505&lt;=0,"inexhaustible",(D5929+(-1*D553*D6505))/D6505)</f>
        <v/>
      </c>
      <c r="E6697" s="98">
        <f>IF(E6505&lt;=0,"inexhaustible",(E5929+(-1*E553*E6505))/E6505)</f>
        <v/>
      </c>
      <c r="F6697" s="98">
        <f>IF(F6505&lt;=0,"inexhaustible",(F5929+(-1*F553*F6505))/F6505)</f>
        <v/>
      </c>
    </row>
    <row r="6698">
      <c r="C6698" s="13" t="n">
        <v>175</v>
      </c>
      <c r="D6698" s="98">
        <f>IF(D6506&lt;=0,"inexhaustible",(D5930+(-1*D554*D6506))/D6506)</f>
        <v/>
      </c>
      <c r="E6698" s="98">
        <f>IF(E6506&lt;=0,"inexhaustible",(E5930+(-1*E554*E6506))/E6506)</f>
        <v/>
      </c>
      <c r="F6698" s="98">
        <f>IF(F6506&lt;=0,"inexhaustible",(F5930+(-1*F554*F6506))/F6506)</f>
        <v/>
      </c>
    </row>
    <row r="6699">
      <c r="C6699" s="13" t="n">
        <v>176</v>
      </c>
      <c r="D6699" s="98">
        <f>IF(D6507&lt;=0,"inexhaustible",(D5931+(-1*D555*D6507))/D6507)</f>
        <v/>
      </c>
      <c r="E6699" s="98">
        <f>IF(E6507&lt;=0,"inexhaustible",(E5931+(-1*E555*E6507))/E6507)</f>
        <v/>
      </c>
      <c r="F6699" s="98">
        <f>IF(F6507&lt;=0,"inexhaustible",(F5931+(-1*F555*F6507))/F6507)</f>
        <v/>
      </c>
    </row>
    <row r="6700">
      <c r="C6700" s="13" t="n">
        <v>177</v>
      </c>
      <c r="D6700" s="98">
        <f>IF(D6508&lt;=0,"inexhaustible",(D5932+(-1*D556*D6508))/D6508)</f>
        <v/>
      </c>
      <c r="E6700" s="98">
        <f>IF(E6508&lt;=0,"inexhaustible",(E5932+(-1*E556*E6508))/E6508)</f>
        <v/>
      </c>
      <c r="F6700" s="98">
        <f>IF(F6508&lt;=0,"inexhaustible",(F5932+(-1*F556*F6508))/F6508)</f>
        <v/>
      </c>
    </row>
    <row r="6701">
      <c r="C6701" s="13" t="n">
        <v>178</v>
      </c>
      <c r="D6701" s="98">
        <f>IF(D6509&lt;=0,"inexhaustible",(D5933+(-1*D557*D6509))/D6509)</f>
        <v/>
      </c>
      <c r="E6701" s="98">
        <f>IF(E6509&lt;=0,"inexhaustible",(E5933+(-1*E557*E6509))/E6509)</f>
        <v/>
      </c>
      <c r="F6701" s="98">
        <f>IF(F6509&lt;=0,"inexhaustible",(F5933+(-1*F557*F6509))/F6509)</f>
        <v/>
      </c>
    </row>
    <row r="6702">
      <c r="C6702" s="13" t="n">
        <v>179</v>
      </c>
      <c r="D6702" s="98">
        <f>IF(D6510&lt;=0,"inexhaustible",(D5934+(-1*D558*D6510))/D6510)</f>
        <v/>
      </c>
      <c r="E6702" s="98">
        <f>IF(E6510&lt;=0,"inexhaustible",(E5934+(-1*E558*E6510))/E6510)</f>
        <v/>
      </c>
      <c r="F6702" s="98">
        <f>IF(F6510&lt;=0,"inexhaustible",(F5934+(-1*F558*F6510))/F6510)</f>
        <v/>
      </c>
    </row>
    <row r="6703">
      <c r="C6703" s="13" t="n">
        <v>180</v>
      </c>
      <c r="D6703" s="98">
        <f>IF(D6511&lt;=0,"inexhaustible",(D5935+(-1*D559*D6511))/D6511)</f>
        <v/>
      </c>
      <c r="E6703" s="98">
        <f>IF(E6511&lt;=0,"inexhaustible",(E5935+(-1*E559*E6511))/E6511)</f>
        <v/>
      </c>
      <c r="F6703" s="98">
        <f>IF(F6511&lt;=0,"inexhaustible",(F5935+(-1*F559*F6511))/F6511)</f>
        <v/>
      </c>
    </row>
    <row r="6704">
      <c r="C6704" s="13" t="n">
        <v>181</v>
      </c>
      <c r="D6704" s="98">
        <f>IF(D6512&lt;=0,"inexhaustible",(D5936+(-1*D560*D6512))/D6512)</f>
        <v/>
      </c>
      <c r="E6704" s="98">
        <f>IF(E6512&lt;=0,"inexhaustible",(E5936+(-1*E560*E6512))/E6512)</f>
        <v/>
      </c>
      <c r="F6704" s="98">
        <f>IF(F6512&lt;=0,"inexhaustible",(F5936+(-1*F560*F6512))/F6512)</f>
        <v/>
      </c>
    </row>
    <row r="6705">
      <c r="C6705" s="13" t="n">
        <v>182</v>
      </c>
      <c r="D6705" s="98">
        <f>IF(D6513&lt;=0,"inexhaustible",(D5937+(-1*D561*D6513))/D6513)</f>
        <v/>
      </c>
      <c r="E6705" s="98">
        <f>IF(E6513&lt;=0,"inexhaustible",(E5937+(-1*E561*E6513))/E6513)</f>
        <v/>
      </c>
      <c r="F6705" s="98">
        <f>IF(F6513&lt;=0,"inexhaustible",(F5937+(-1*F561*F6513))/F6513)</f>
        <v/>
      </c>
    </row>
    <row r="6706">
      <c r="C6706" s="13" t="n">
        <v>183</v>
      </c>
      <c r="D6706" s="98">
        <f>IF(D6514&lt;=0,"inexhaustible",(D5938+(-1*D562*D6514))/D6514)</f>
        <v/>
      </c>
      <c r="E6706" s="98">
        <f>IF(E6514&lt;=0,"inexhaustible",(E5938+(-1*E562*E6514))/E6514)</f>
        <v/>
      </c>
      <c r="F6706" s="98">
        <f>IF(F6514&lt;=0,"inexhaustible",(F5938+(-1*F562*F6514))/F6514)</f>
        <v/>
      </c>
    </row>
    <row r="6707">
      <c r="C6707" s="13" t="n">
        <v>184</v>
      </c>
      <c r="D6707" s="98">
        <f>IF(D6515&lt;=0,"inexhaustible",(D5939+(-1*D563*D6515))/D6515)</f>
        <v/>
      </c>
      <c r="E6707" s="98">
        <f>IF(E6515&lt;=0,"inexhaustible",(E5939+(-1*E563*E6515))/E6515)</f>
        <v/>
      </c>
      <c r="F6707" s="98">
        <f>IF(F6515&lt;=0,"inexhaustible",(F5939+(-1*F563*F6515))/F6515)</f>
        <v/>
      </c>
    </row>
    <row r="6708">
      <c r="C6708" s="13" t="n">
        <v>185</v>
      </c>
      <c r="D6708" s="98">
        <f>IF(D6516&lt;=0,"inexhaustible",(D5940+(-1*D564*D6516))/D6516)</f>
        <v/>
      </c>
      <c r="E6708" s="98">
        <f>IF(E6516&lt;=0,"inexhaustible",(E5940+(-1*E564*E6516))/E6516)</f>
        <v/>
      </c>
      <c r="F6708" s="98">
        <f>IF(F6516&lt;=0,"inexhaustible",(F5940+(-1*F564*F6516))/F6516)</f>
        <v/>
      </c>
    </row>
    <row r="6709">
      <c r="C6709" s="13" t="n">
        <v>186</v>
      </c>
      <c r="D6709" s="98">
        <f>IF(D6517&lt;=0,"inexhaustible",(D5941+(-1*D565*D6517))/D6517)</f>
        <v/>
      </c>
      <c r="E6709" s="98">
        <f>IF(E6517&lt;=0,"inexhaustible",(E5941+(-1*E565*E6517))/E6517)</f>
        <v/>
      </c>
      <c r="F6709" s="98">
        <f>IF(F6517&lt;=0,"inexhaustible",(F5941+(-1*F565*F6517))/F6517)</f>
        <v/>
      </c>
    </row>
    <row r="6710">
      <c r="C6710" s="13" t="n">
        <v>187</v>
      </c>
      <c r="D6710" s="98">
        <f>IF(D6518&lt;=0,"inexhaustible",(D5942+(-1*D566*D6518))/D6518)</f>
        <v/>
      </c>
      <c r="E6710" s="98">
        <f>IF(E6518&lt;=0,"inexhaustible",(E5942+(-1*E566*E6518))/E6518)</f>
        <v/>
      </c>
      <c r="F6710" s="98">
        <f>IF(F6518&lt;=0,"inexhaustible",(F5942+(-1*F566*F6518))/F6518)</f>
        <v/>
      </c>
    </row>
    <row r="6711">
      <c r="C6711" s="13" t="n">
        <v>188</v>
      </c>
      <c r="D6711" s="98">
        <f>IF(D6519&lt;=0,"inexhaustible",(D5943+(-1*D567*D6519))/D6519)</f>
        <v/>
      </c>
      <c r="E6711" s="98">
        <f>IF(E6519&lt;=0,"inexhaustible",(E5943+(-1*E567*E6519))/E6519)</f>
        <v/>
      </c>
      <c r="F6711" s="98">
        <f>IF(F6519&lt;=0,"inexhaustible",(F5943+(-1*F567*F6519))/F6519)</f>
        <v/>
      </c>
    </row>
    <row r="6712">
      <c r="C6712" s="13" t="n">
        <v>189</v>
      </c>
      <c r="D6712" s="98">
        <f>IF(D6520&lt;=0,"inexhaustible",(D5944+(-1*D568*D6520))/D6520)</f>
        <v/>
      </c>
      <c r="E6712" s="98">
        <f>IF(E6520&lt;=0,"inexhaustible",(E5944+(-1*E568*E6520))/E6520)</f>
        <v/>
      </c>
      <c r="F6712" s="98">
        <f>IF(F6520&lt;=0,"inexhaustible",(F5944+(-1*F568*F6520))/F6520)</f>
        <v/>
      </c>
    </row>
    <row r="6713">
      <c r="C6713" s="13" t="n">
        <v>190</v>
      </c>
      <c r="D6713" s="98">
        <f>IF(D6521&lt;=0,"inexhaustible",(D5945+(-1*D569*D6521))/D6521)</f>
        <v/>
      </c>
      <c r="E6713" s="98">
        <f>IF(E6521&lt;=0,"inexhaustible",(E5945+(-1*E569*E6521))/E6521)</f>
        <v/>
      </c>
      <c r="F6713" s="98">
        <f>IF(F6521&lt;=0,"inexhaustible",(F5945+(-1*F569*F6521))/F6521)</f>
        <v/>
      </c>
    </row>
    <row r="6714">
      <c r="C6714" s="13" t="n">
        <v>191</v>
      </c>
      <c r="D6714" s="98">
        <f>IF(D6522&lt;=0,"inexhaustible",(D5946+(-1*D570*D6522))/D6522)</f>
        <v/>
      </c>
      <c r="E6714" s="98">
        <f>IF(E6522&lt;=0,"inexhaustible",(E5946+(-1*E570*E6522))/E6522)</f>
        <v/>
      </c>
      <c r="F6714" s="98">
        <f>IF(F6522&lt;=0,"inexhaustible",(F5946+(-1*F570*F6522))/F6522)</f>
        <v/>
      </c>
    </row>
    <row r="6715">
      <c r="C6715" s="13" t="n">
        <v>192</v>
      </c>
      <c r="D6715" s="98">
        <f>IF(D6523&lt;=0,"inexhaustible",(D5947+(-1*D571*D6523))/D6523)</f>
        <v/>
      </c>
      <c r="E6715" s="98">
        <f>IF(E6523&lt;=0,"inexhaustible",(E5947+(-1*E571*E6523))/E6523)</f>
        <v/>
      </c>
      <c r="F6715" s="98">
        <f>IF(F6523&lt;=0,"inexhaustible",(F5947+(-1*F571*F6523))/F6523)</f>
        <v/>
      </c>
    </row>
    <row r="6716">
      <c r="C6716" s="13" t="n">
        <v>193</v>
      </c>
      <c r="D6716" s="98">
        <f>IF(D6524&lt;=0,"inexhaustible",(D5948+(-1*D572*D6524))/D6524)</f>
        <v/>
      </c>
      <c r="E6716" s="98">
        <f>IF(E6524&lt;=0,"inexhaustible",(E5948+(-1*E572*E6524))/E6524)</f>
        <v/>
      </c>
      <c r="F6716" s="98">
        <f>IF(F6524&lt;=0,"inexhaustible",(F5948+(-1*F572*F6524))/F6524)</f>
        <v/>
      </c>
    </row>
    <row r="6717">
      <c r="C6717" s="13" t="n">
        <v>194</v>
      </c>
      <c r="D6717" s="98">
        <f>IF(D6525&lt;=0,"inexhaustible",(D5949+(-1*D573*D6525))/D6525)</f>
        <v/>
      </c>
      <c r="E6717" s="98">
        <f>IF(E6525&lt;=0,"inexhaustible",(E5949+(-1*E573*E6525))/E6525)</f>
        <v/>
      </c>
      <c r="F6717" s="98">
        <f>IF(F6525&lt;=0,"inexhaustible",(F5949+(-1*F573*F6525))/F6525)</f>
        <v/>
      </c>
    </row>
    <row r="6718">
      <c r="C6718" s="13" t="n">
        <v>195</v>
      </c>
      <c r="D6718" s="98">
        <f>IF(D6526&lt;=0,"inexhaustible",(D5950+(-1*D574*D6526))/D6526)</f>
        <v/>
      </c>
      <c r="E6718" s="98">
        <f>IF(E6526&lt;=0,"inexhaustible",(E5950+(-1*E574*E6526))/E6526)</f>
        <v/>
      </c>
      <c r="F6718" s="98">
        <f>IF(F6526&lt;=0,"inexhaustible",(F5950+(-1*F574*F6526))/F6526)</f>
        <v/>
      </c>
    </row>
    <row r="6719">
      <c r="C6719" s="13" t="n">
        <v>196</v>
      </c>
      <c r="D6719" s="98">
        <f>IF(D6527&lt;=0,"inexhaustible",(D5951+(-1*D575*D6527))/D6527)</f>
        <v/>
      </c>
      <c r="E6719" s="98">
        <f>IF(E6527&lt;=0,"inexhaustible",(E5951+(-1*E575*E6527))/E6527)</f>
        <v/>
      </c>
      <c r="F6719" s="98">
        <f>IF(F6527&lt;=0,"inexhaustible",(F5951+(-1*F575*F6527))/F6527)</f>
        <v/>
      </c>
    </row>
    <row r="6720">
      <c r="C6720" s="13" t="n">
        <v>197</v>
      </c>
      <c r="D6720" s="98">
        <f>IF(D6528&lt;=0,"inexhaustible",(D5952+(-1*D576*D6528))/D6528)</f>
        <v/>
      </c>
      <c r="E6720" s="98">
        <f>IF(E6528&lt;=0,"inexhaustible",(E5952+(-1*E576*E6528))/E6528)</f>
        <v/>
      </c>
      <c r="F6720" s="98">
        <f>IF(F6528&lt;=0,"inexhaustible",(F5952+(-1*F576*F6528))/F6528)</f>
        <v/>
      </c>
    </row>
    <row r="6721">
      <c r="C6721" s="13" t="n">
        <v>198</v>
      </c>
      <c r="D6721" s="98">
        <f>IF(D6529&lt;=0,"inexhaustible",(D5953+(-1*D577*D6529))/D6529)</f>
        <v/>
      </c>
      <c r="E6721" s="98">
        <f>IF(E6529&lt;=0,"inexhaustible",(E5953+(-1*E577*E6529))/E6529)</f>
        <v/>
      </c>
      <c r="F6721" s="98">
        <f>IF(F6529&lt;=0,"inexhaustible",(F5953+(-1*F577*F6529))/F6529)</f>
        <v/>
      </c>
    </row>
    <row r="6722">
      <c r="H6722" s="25" t="n"/>
      <c r="I6722" s="25" t="n"/>
      <c r="J6722" s="25" t="n"/>
      <c r="K6722" s="25" t="n"/>
      <c r="L6722" s="25" t="n"/>
      <c r="M6722" s="18" t="inlineStr">
        <is>
          <t>COMPARAÇÃO</t>
        </is>
      </c>
      <c r="N6722" s="18" t="n"/>
      <c r="O6722" s="25" t="n"/>
      <c r="P6722" s="25" t="n"/>
    </row>
    <row r="6723">
      <c r="B6723" s="67" t="inlineStr">
        <is>
          <t>Results</t>
        </is>
      </c>
      <c r="C6723" s="71" t="inlineStr">
        <is>
          <t>vGReorderr</t>
        </is>
      </c>
      <c r="D6723" s="13" t="n">
        <v>22</v>
      </c>
      <c r="E6723" s="13" t="n">
        <v>23</v>
      </c>
      <c r="F6723" s="13" t="n">
        <v>24</v>
      </c>
      <c r="H6723" s="13" t="inlineStr">
        <is>
          <t>vGReorderr</t>
        </is>
      </c>
      <c r="I6723" s="13" t="n">
        <v>22</v>
      </c>
      <c r="J6723" s="13" t="n">
        <v>23</v>
      </c>
      <c r="K6723" s="13" t="n">
        <v>24</v>
      </c>
      <c r="L6723" s="25" t="n"/>
      <c r="M6723" s="48" t="inlineStr">
        <is>
          <t>vZr</t>
        </is>
      </c>
      <c r="N6723" s="13" t="n">
        <v>22</v>
      </c>
      <c r="O6723" s="13" t="n">
        <v>23</v>
      </c>
      <c r="P6723" s="13" t="n">
        <v>24</v>
      </c>
    </row>
    <row r="6724">
      <c r="C6724" s="13" t="n">
        <v>9</v>
      </c>
      <c r="D6724" s="111" t="n">
        <v>424.2458185</v>
      </c>
      <c r="E6724" s="111" t="n">
        <v>659.8669186999999</v>
      </c>
      <c r="F6724" s="111" t="n">
        <v>0</v>
      </c>
      <c r="H6724" s="13" t="n">
        <v>9</v>
      </c>
      <c r="I6724" s="96" t="n">
        <v>424.2458185</v>
      </c>
      <c r="J6724" s="96" t="n">
        <v>659.8669186999999</v>
      </c>
      <c r="K6724" s="96" t="n">
        <v>0</v>
      </c>
      <c r="L6724" s="25" t="n"/>
      <c r="M6724" s="13" t="n">
        <v>9</v>
      </c>
      <c r="N6724" s="18">
        <f>D6724-I6724</f>
        <v/>
      </c>
      <c r="O6724" s="18">
        <f>E6724-J6724</f>
        <v/>
      </c>
      <c r="P6724" s="18">
        <f>F6724-K6724</f>
        <v/>
      </c>
    </row>
    <row r="6725">
      <c r="C6725" s="13" t="n">
        <v>10</v>
      </c>
      <c r="D6725" s="111" t="n">
        <v>0</v>
      </c>
      <c r="E6725" s="111" t="n">
        <v>0</v>
      </c>
      <c r="F6725" s="111" t="n">
        <v>78.38955139999995</v>
      </c>
      <c r="H6725" s="13" t="n">
        <v>10</v>
      </c>
      <c r="I6725" s="96" t="n">
        <v>0</v>
      </c>
      <c r="J6725" s="96" t="n">
        <v>0</v>
      </c>
      <c r="K6725" s="96" t="n">
        <v>78.38955139999995</v>
      </c>
      <c r="L6725" s="25" t="n"/>
      <c r="M6725" s="13" t="n">
        <v>10</v>
      </c>
      <c r="N6725" s="18">
        <f>D6725-I6725</f>
        <v/>
      </c>
      <c r="O6725" s="18">
        <f>E6725-J6725</f>
        <v/>
      </c>
      <c r="P6725" s="18">
        <f>F6725-K6725</f>
        <v/>
      </c>
    </row>
    <row r="6726">
      <c r="C6726" s="13" t="n">
        <v>11</v>
      </c>
      <c r="D6726" s="111" t="n">
        <v>0</v>
      </c>
      <c r="E6726" s="111" t="n">
        <v>0</v>
      </c>
      <c r="F6726" s="111" t="n">
        <v>0</v>
      </c>
      <c r="H6726" s="13" t="n">
        <v>11</v>
      </c>
      <c r="I6726" s="96" t="n">
        <v>0</v>
      </c>
      <c r="J6726" s="96" t="n">
        <v>0</v>
      </c>
      <c r="K6726" s="96" t="n">
        <v>0</v>
      </c>
      <c r="M6726" s="13" t="n">
        <v>11</v>
      </c>
      <c r="N6726" s="18">
        <f>D6726-I6726</f>
        <v/>
      </c>
      <c r="O6726" s="18">
        <f>E6726-J6726</f>
        <v/>
      </c>
      <c r="P6726" s="18">
        <f>F6726-K6726</f>
        <v/>
      </c>
    </row>
    <row r="6727">
      <c r="C6727" s="13" t="n">
        <v>12</v>
      </c>
      <c r="D6727" s="111" t="n">
        <v>0</v>
      </c>
      <c r="E6727" s="111" t="n">
        <v>560.6038578</v>
      </c>
      <c r="F6727" s="111" t="n">
        <v>0</v>
      </c>
      <c r="H6727" s="13" t="n">
        <v>12</v>
      </c>
      <c r="I6727" s="96" t="n">
        <v>0</v>
      </c>
      <c r="J6727" s="96" t="n">
        <v>560.6038578</v>
      </c>
      <c r="K6727" s="96" t="n">
        <v>0</v>
      </c>
      <c r="M6727" s="13" t="n">
        <v>12</v>
      </c>
      <c r="N6727" s="18">
        <f>D6727-I6727</f>
        <v/>
      </c>
      <c r="O6727" s="18">
        <f>E6727-J6727</f>
        <v/>
      </c>
      <c r="P6727" s="18">
        <f>F6727-K6727</f>
        <v/>
      </c>
    </row>
    <row r="6728">
      <c r="C6728" s="13" t="n">
        <v>13</v>
      </c>
      <c r="D6728" s="111" t="n">
        <v>0</v>
      </c>
      <c r="E6728" s="111" t="n">
        <v>244.847111</v>
      </c>
      <c r="F6728" s="111" t="n">
        <v>0</v>
      </c>
      <c r="H6728" s="13" t="n">
        <v>13</v>
      </c>
      <c r="I6728" s="96" t="n">
        <v>0</v>
      </c>
      <c r="J6728" s="96" t="n">
        <v>244.847111</v>
      </c>
      <c r="K6728" s="96" t="n">
        <v>0</v>
      </c>
      <c r="M6728" s="13" t="n">
        <v>13</v>
      </c>
      <c r="N6728" s="18">
        <f>D6728-I6728</f>
        <v/>
      </c>
      <c r="O6728" s="18">
        <f>E6728-J6728</f>
        <v/>
      </c>
      <c r="P6728" s="18">
        <f>F6728-K6728</f>
        <v/>
      </c>
    </row>
    <row r="6729">
      <c r="C6729" s="13" t="n">
        <v>14</v>
      </c>
      <c r="D6729" s="111" t="n">
        <v>80.75525490000003</v>
      </c>
      <c r="E6729" s="111" t="n">
        <v>0</v>
      </c>
      <c r="F6729" s="111" t="n">
        <v>0</v>
      </c>
      <c r="H6729" s="13" t="n">
        <v>14</v>
      </c>
      <c r="I6729" s="96" t="n">
        <v>80.75525490000003</v>
      </c>
      <c r="J6729" s="96" t="n">
        <v>0</v>
      </c>
      <c r="K6729" s="96" t="n">
        <v>0</v>
      </c>
      <c r="M6729" s="13" t="n">
        <v>14</v>
      </c>
      <c r="N6729" s="18">
        <f>D6729-I6729</f>
        <v/>
      </c>
      <c r="O6729" s="18">
        <f>E6729-J6729</f>
        <v/>
      </c>
      <c r="P6729" s="18">
        <f>F6729-K6729</f>
        <v/>
      </c>
    </row>
    <row r="6730">
      <c r="C6730" s="13" t="n">
        <v>15</v>
      </c>
      <c r="D6730" s="111" t="n">
        <v>386.2131220000002</v>
      </c>
      <c r="E6730" s="111" t="n">
        <v>0</v>
      </c>
      <c r="F6730" s="111" t="n">
        <v>0</v>
      </c>
      <c r="H6730" s="13" t="n">
        <v>15</v>
      </c>
      <c r="I6730" s="96" t="n">
        <v>386.2131220000002</v>
      </c>
      <c r="J6730" s="96" t="n">
        <v>0</v>
      </c>
      <c r="K6730" s="96" t="n">
        <v>0</v>
      </c>
      <c r="M6730" s="13" t="n">
        <v>15</v>
      </c>
      <c r="N6730" s="18">
        <f>D6730-I6730</f>
        <v/>
      </c>
      <c r="O6730" s="18">
        <f>E6730-J6730</f>
        <v/>
      </c>
      <c r="P6730" s="18">
        <f>F6730-K6730</f>
        <v/>
      </c>
    </row>
    <row r="6731">
      <c r="C6731" s="13" t="n">
        <v>16</v>
      </c>
      <c r="D6731" s="111" t="n">
        <v>0</v>
      </c>
      <c r="E6731" s="111" t="n">
        <v>0</v>
      </c>
      <c r="F6731" s="111" t="n">
        <v>724.0191776000001</v>
      </c>
      <c r="H6731" s="13" t="n">
        <v>16</v>
      </c>
      <c r="I6731" s="96" t="n">
        <v>0</v>
      </c>
      <c r="J6731" s="96" t="n">
        <v>0</v>
      </c>
      <c r="K6731" s="96" t="n">
        <v>724.0191776000001</v>
      </c>
      <c r="M6731" s="13" t="n">
        <v>16</v>
      </c>
      <c r="N6731" s="18">
        <f>D6731-I6731</f>
        <v/>
      </c>
      <c r="O6731" s="18">
        <f>E6731-J6731</f>
        <v/>
      </c>
      <c r="P6731" s="18">
        <f>F6731-K6731</f>
        <v/>
      </c>
    </row>
    <row r="6732">
      <c r="C6732" s="13" t="n">
        <v>17</v>
      </c>
      <c r="D6732" s="111" t="n">
        <v>576.9861589999999</v>
      </c>
      <c r="E6732" s="111" t="n">
        <v>0</v>
      </c>
      <c r="F6732" s="111" t="n">
        <v>187.6716530999999</v>
      </c>
      <c r="H6732" s="13" t="n">
        <v>17</v>
      </c>
      <c r="I6732" s="96" t="n">
        <v>576.9861589999999</v>
      </c>
      <c r="J6732" s="96" t="n">
        <v>0</v>
      </c>
      <c r="K6732" s="96" t="n">
        <v>187.6716530999999</v>
      </c>
      <c r="M6732" s="13" t="n">
        <v>17</v>
      </c>
      <c r="N6732" s="18">
        <f>D6732-I6732</f>
        <v/>
      </c>
      <c r="O6732" s="18">
        <f>E6732-J6732</f>
        <v/>
      </c>
      <c r="P6732" s="18">
        <f>F6732-K6732</f>
        <v/>
      </c>
    </row>
    <row r="6733">
      <c r="C6733" s="13" t="n">
        <v>18</v>
      </c>
      <c r="D6733" s="111" t="n">
        <v>0</v>
      </c>
      <c r="E6733" s="111" t="n">
        <v>165.3849943999999</v>
      </c>
      <c r="F6733" s="111" t="n">
        <v>0</v>
      </c>
      <c r="H6733" s="13" t="n">
        <v>18</v>
      </c>
      <c r="I6733" s="96" t="n">
        <v>0</v>
      </c>
      <c r="J6733" s="96" t="n">
        <v>165.3849943999999</v>
      </c>
      <c r="K6733" s="96" t="n">
        <v>0</v>
      </c>
      <c r="M6733" s="13" t="n">
        <v>18</v>
      </c>
      <c r="N6733" s="18">
        <f>D6733-I6733</f>
        <v/>
      </c>
      <c r="O6733" s="18">
        <f>E6733-J6733</f>
        <v/>
      </c>
      <c r="P6733" s="18">
        <f>F6733-K6733</f>
        <v/>
      </c>
    </row>
    <row r="6734">
      <c r="C6734" s="13" t="n">
        <v>19</v>
      </c>
      <c r="D6734" s="111" t="n">
        <v>0</v>
      </c>
      <c r="E6734" s="111" t="n">
        <v>0</v>
      </c>
      <c r="F6734" s="111" t="n">
        <v>589.5742898</v>
      </c>
      <c r="H6734" s="13" t="n">
        <v>19</v>
      </c>
      <c r="I6734" s="96" t="n">
        <v>0</v>
      </c>
      <c r="J6734" s="96" t="n">
        <v>0</v>
      </c>
      <c r="K6734" s="96" t="n">
        <v>589.5742898</v>
      </c>
      <c r="M6734" s="13" t="n">
        <v>19</v>
      </c>
      <c r="N6734" s="18">
        <f>D6734-I6734</f>
        <v/>
      </c>
      <c r="O6734" s="18">
        <f>E6734-J6734</f>
        <v/>
      </c>
      <c r="P6734" s="18">
        <f>F6734-K6734</f>
        <v/>
      </c>
    </row>
    <row r="6735">
      <c r="C6735" s="13" t="n">
        <v>20</v>
      </c>
      <c r="D6735" s="111" t="n">
        <v>0</v>
      </c>
      <c r="E6735" s="111" t="n">
        <v>0</v>
      </c>
      <c r="F6735" s="111" t="n">
        <v>0</v>
      </c>
      <c r="H6735" s="13" t="n">
        <v>20</v>
      </c>
      <c r="I6735" s="96" t="n">
        <v>0</v>
      </c>
      <c r="J6735" s="96" t="n">
        <v>0</v>
      </c>
      <c r="K6735" s="96" t="n">
        <v>0</v>
      </c>
      <c r="M6735" s="13" t="n">
        <v>20</v>
      </c>
      <c r="N6735" s="18">
        <f>D6735-I6735</f>
        <v/>
      </c>
      <c r="O6735" s="18">
        <f>E6735-J6735</f>
        <v/>
      </c>
      <c r="P6735" s="18">
        <f>F6735-K6735</f>
        <v/>
      </c>
    </row>
    <row r="6736">
      <c r="C6736" s="13" t="n">
        <v>21</v>
      </c>
      <c r="D6736" s="111" t="n">
        <v>130.0079332</v>
      </c>
      <c r="E6736" s="111" t="n">
        <v>0</v>
      </c>
      <c r="F6736" s="111" t="n">
        <v>128.9826656000001</v>
      </c>
      <c r="H6736" s="13" t="n">
        <v>21</v>
      </c>
      <c r="I6736" s="96" t="n">
        <v>130.0079332</v>
      </c>
      <c r="J6736" s="96" t="n">
        <v>0</v>
      </c>
      <c r="K6736" s="96" t="n">
        <v>128.9826656000001</v>
      </c>
      <c r="M6736" s="13" t="n">
        <v>21</v>
      </c>
      <c r="N6736" s="18">
        <f>D6736-I6736</f>
        <v/>
      </c>
      <c r="O6736" s="18">
        <f>E6736-J6736</f>
        <v/>
      </c>
      <c r="P6736" s="18">
        <f>F6736-K6736</f>
        <v/>
      </c>
    </row>
    <row r="6737">
      <c r="C6737" s="13" t="n">
        <v>22</v>
      </c>
      <c r="D6737" s="111" t="n">
        <v>631.9674319999998</v>
      </c>
      <c r="E6737" s="111" t="n">
        <v>0</v>
      </c>
      <c r="F6737" s="111" t="n">
        <v>738.8318840000001</v>
      </c>
      <c r="H6737" s="13" t="n">
        <v>22</v>
      </c>
      <c r="I6737" s="96" t="n">
        <v>631.9674319999998</v>
      </c>
      <c r="J6737" s="96" t="n">
        <v>0</v>
      </c>
      <c r="K6737" s="96" t="n">
        <v>738.8318840000001</v>
      </c>
      <c r="M6737" s="13" t="n">
        <v>22</v>
      </c>
      <c r="N6737" s="18">
        <f>D6737-I6737</f>
        <v/>
      </c>
      <c r="O6737" s="18">
        <f>E6737-J6737</f>
        <v/>
      </c>
      <c r="P6737" s="18">
        <f>F6737-K6737</f>
        <v/>
      </c>
    </row>
    <row r="6738">
      <c r="C6738" s="13" t="n">
        <v>23</v>
      </c>
      <c r="D6738" s="111" t="n">
        <v>0</v>
      </c>
      <c r="E6738" s="111" t="n">
        <v>230.913724</v>
      </c>
      <c r="F6738" s="111" t="n">
        <v>0</v>
      </c>
      <c r="H6738" s="13" t="n">
        <v>23</v>
      </c>
      <c r="I6738" s="96" t="n">
        <v>0</v>
      </c>
      <c r="J6738" s="96" t="n">
        <v>230.913724</v>
      </c>
      <c r="K6738" s="96" t="n">
        <v>0</v>
      </c>
      <c r="M6738" s="13" t="n">
        <v>23</v>
      </c>
      <c r="N6738" s="18">
        <f>D6738-I6738</f>
        <v/>
      </c>
      <c r="O6738" s="18">
        <f>E6738-J6738</f>
        <v/>
      </c>
      <c r="P6738" s="18">
        <f>F6738-K6738</f>
        <v/>
      </c>
    </row>
    <row r="6739">
      <c r="C6739" s="13" t="n">
        <v>24</v>
      </c>
      <c r="D6739" s="111" t="n">
        <v>0</v>
      </c>
      <c r="E6739" s="111" t="n">
        <v>313.7909299999999</v>
      </c>
      <c r="F6739" s="111" t="n">
        <v>442.5213996000001</v>
      </c>
      <c r="H6739" s="13" t="n">
        <v>24</v>
      </c>
      <c r="I6739" s="96" t="n">
        <v>0</v>
      </c>
      <c r="J6739" s="96" t="n">
        <v>313.7909299999999</v>
      </c>
      <c r="K6739" s="96" t="n">
        <v>442.5213996000001</v>
      </c>
      <c r="M6739" s="13" t="n">
        <v>24</v>
      </c>
      <c r="N6739" s="18">
        <f>D6739-I6739</f>
        <v/>
      </c>
      <c r="O6739" s="18">
        <f>E6739-J6739</f>
        <v/>
      </c>
      <c r="P6739" s="18">
        <f>F6739-K6739</f>
        <v/>
      </c>
    </row>
    <row r="6740">
      <c r="C6740" s="13" t="n">
        <v>25</v>
      </c>
      <c r="D6740" s="111" t="n">
        <v>0</v>
      </c>
      <c r="E6740" s="111" t="n">
        <v>0</v>
      </c>
      <c r="F6740" s="111" t="n">
        <v>0</v>
      </c>
      <c r="H6740" s="13" t="n">
        <v>25</v>
      </c>
      <c r="I6740" s="96" t="n">
        <v>0</v>
      </c>
      <c r="J6740" s="96" t="n">
        <v>0</v>
      </c>
      <c r="K6740" s="96" t="n">
        <v>0</v>
      </c>
      <c r="M6740" s="13" t="n">
        <v>25</v>
      </c>
      <c r="N6740" s="18">
        <f>D6740-I6740</f>
        <v/>
      </c>
      <c r="O6740" s="18">
        <f>E6740-J6740</f>
        <v/>
      </c>
      <c r="P6740" s="18">
        <f>F6740-K6740</f>
        <v/>
      </c>
    </row>
    <row r="6741">
      <c r="C6741" s="13" t="n">
        <v>26</v>
      </c>
      <c r="D6741" s="111" t="n">
        <v>0</v>
      </c>
      <c r="E6741" s="111" t="n">
        <v>198.1627171000001</v>
      </c>
      <c r="F6741" s="111" t="n">
        <v>180.5743499999999</v>
      </c>
      <c r="H6741" s="13" t="n">
        <v>26</v>
      </c>
      <c r="I6741" s="96" t="n">
        <v>0</v>
      </c>
      <c r="J6741" s="96" t="n">
        <v>198.1627171000001</v>
      </c>
      <c r="K6741" s="96" t="n">
        <v>180.5743499999999</v>
      </c>
      <c r="M6741" s="13" t="n">
        <v>26</v>
      </c>
      <c r="N6741" s="18">
        <f>D6741-I6741</f>
        <v/>
      </c>
      <c r="O6741" s="18">
        <f>E6741-J6741</f>
        <v/>
      </c>
      <c r="P6741" s="18">
        <f>F6741-K6741</f>
        <v/>
      </c>
    </row>
    <row r="6742">
      <c r="C6742" s="13" t="n">
        <v>27</v>
      </c>
      <c r="D6742" s="111" t="n">
        <v>402.0691351999999</v>
      </c>
      <c r="E6742" s="111" t="n">
        <v>0</v>
      </c>
      <c r="F6742" s="111" t="n">
        <v>0</v>
      </c>
      <c r="H6742" s="13" t="n">
        <v>27</v>
      </c>
      <c r="I6742" s="96" t="n">
        <v>402.0691351999999</v>
      </c>
      <c r="J6742" s="96" t="n">
        <v>0</v>
      </c>
      <c r="K6742" s="96" t="n">
        <v>0</v>
      </c>
      <c r="M6742" s="13" t="n">
        <v>27</v>
      </c>
      <c r="N6742" s="18">
        <f>D6742-I6742</f>
        <v/>
      </c>
      <c r="O6742" s="18">
        <f>E6742-J6742</f>
        <v/>
      </c>
      <c r="P6742" s="18">
        <f>F6742-K6742</f>
        <v/>
      </c>
    </row>
    <row r="6743">
      <c r="C6743" s="13" t="n">
        <v>28</v>
      </c>
      <c r="D6743" s="111" t="n">
        <v>277.7520680000001</v>
      </c>
      <c r="E6743" s="111" t="n">
        <v>493.1456986000001</v>
      </c>
      <c r="F6743" s="111" t="n">
        <v>559.2522968999999</v>
      </c>
      <c r="H6743" s="13" t="n">
        <v>28</v>
      </c>
      <c r="I6743" s="96" t="n">
        <v>277.7520680000001</v>
      </c>
      <c r="J6743" s="96" t="n">
        <v>493.1456986000001</v>
      </c>
      <c r="K6743" s="96" t="n">
        <v>559.2522968999999</v>
      </c>
      <c r="M6743" s="13" t="n">
        <v>28</v>
      </c>
      <c r="N6743" s="18">
        <f>D6743-I6743</f>
        <v/>
      </c>
      <c r="O6743" s="18">
        <f>E6743-J6743</f>
        <v/>
      </c>
      <c r="P6743" s="18">
        <f>F6743-K6743</f>
        <v/>
      </c>
    </row>
    <row r="6744">
      <c r="C6744" s="13" t="n">
        <v>29</v>
      </c>
      <c r="D6744" s="111" t="n">
        <v>272.0844819</v>
      </c>
      <c r="E6744" s="111" t="n">
        <v>0</v>
      </c>
      <c r="F6744" s="111" t="n">
        <v>0</v>
      </c>
      <c r="H6744" s="13" t="n">
        <v>29</v>
      </c>
      <c r="I6744" s="96" t="n">
        <v>272.0844819</v>
      </c>
      <c r="J6744" s="96" t="n">
        <v>0</v>
      </c>
      <c r="K6744" s="96" t="n">
        <v>0</v>
      </c>
      <c r="M6744" s="13" t="n">
        <v>29</v>
      </c>
      <c r="N6744" s="18">
        <f>D6744-I6744</f>
        <v/>
      </c>
      <c r="O6744" s="18">
        <f>E6744-J6744</f>
        <v/>
      </c>
      <c r="P6744" s="18">
        <f>F6744-K6744</f>
        <v/>
      </c>
    </row>
    <row r="6745">
      <c r="C6745" s="13" t="n">
        <v>30</v>
      </c>
      <c r="D6745" s="111" t="n">
        <v>178.4566567000001</v>
      </c>
      <c r="E6745" s="111" t="n">
        <v>0</v>
      </c>
      <c r="F6745" s="111" t="n">
        <v>918.2230137999999</v>
      </c>
      <c r="H6745" s="13" t="n">
        <v>30</v>
      </c>
      <c r="I6745" s="96" t="n">
        <v>178.4566567000001</v>
      </c>
      <c r="J6745" s="96" t="n">
        <v>0</v>
      </c>
      <c r="K6745" s="96" t="n">
        <v>918.2230137999999</v>
      </c>
      <c r="M6745" s="13" t="n">
        <v>30</v>
      </c>
      <c r="N6745" s="18">
        <f>D6745-I6745</f>
        <v/>
      </c>
      <c r="O6745" s="18">
        <f>E6745-J6745</f>
        <v/>
      </c>
      <c r="P6745" s="18">
        <f>F6745-K6745</f>
        <v/>
      </c>
    </row>
    <row r="6746">
      <c r="C6746" s="13" t="n">
        <v>31</v>
      </c>
      <c r="D6746" s="111" t="n">
        <v>1017.1334684</v>
      </c>
      <c r="E6746" s="111" t="n">
        <v>0</v>
      </c>
      <c r="F6746" s="111" t="n">
        <v>700.8020478000001</v>
      </c>
      <c r="H6746" s="13" t="n">
        <v>31</v>
      </c>
      <c r="I6746" s="96" t="n">
        <v>1017.1334684</v>
      </c>
      <c r="J6746" s="96" t="n">
        <v>0</v>
      </c>
      <c r="K6746" s="96" t="n">
        <v>700.8020478000001</v>
      </c>
      <c r="M6746" s="13" t="n">
        <v>31</v>
      </c>
      <c r="N6746" s="18">
        <f>D6746-I6746</f>
        <v/>
      </c>
      <c r="O6746" s="18">
        <f>E6746-J6746</f>
        <v/>
      </c>
      <c r="P6746" s="18">
        <f>F6746-K6746</f>
        <v/>
      </c>
    </row>
    <row r="6747">
      <c r="C6747" s="13" t="n">
        <v>32</v>
      </c>
      <c r="D6747" s="111" t="n">
        <v>0</v>
      </c>
      <c r="E6747" s="111" t="n">
        <v>718.9413862</v>
      </c>
      <c r="F6747" s="111" t="n">
        <v>297.0703954999999</v>
      </c>
      <c r="H6747" s="13" t="n">
        <v>32</v>
      </c>
      <c r="I6747" s="96" t="n">
        <v>0</v>
      </c>
      <c r="J6747" s="96" t="n">
        <v>718.9413862</v>
      </c>
      <c r="K6747" s="96" t="n">
        <v>297.0703954999999</v>
      </c>
      <c r="M6747" s="13" t="n">
        <v>32</v>
      </c>
      <c r="N6747" s="18">
        <f>D6747-I6747</f>
        <v/>
      </c>
      <c r="O6747" s="18">
        <f>E6747-J6747</f>
        <v/>
      </c>
      <c r="P6747" s="18">
        <f>F6747-K6747</f>
        <v/>
      </c>
    </row>
    <row r="6748">
      <c r="C6748" s="13" t="n">
        <v>33</v>
      </c>
      <c r="D6748" s="111" t="n">
        <v>0</v>
      </c>
      <c r="E6748" s="111" t="n">
        <v>132.0525049000001</v>
      </c>
      <c r="F6748" s="111" t="n">
        <v>0</v>
      </c>
      <c r="H6748" s="13" t="n">
        <v>33</v>
      </c>
      <c r="I6748" s="96" t="n">
        <v>0</v>
      </c>
      <c r="J6748" s="96" t="n">
        <v>132.0525049000001</v>
      </c>
      <c r="K6748" s="96" t="n">
        <v>0</v>
      </c>
      <c r="M6748" s="13" t="n">
        <v>33</v>
      </c>
      <c r="N6748" s="18">
        <f>D6748-I6748</f>
        <v/>
      </c>
      <c r="O6748" s="18">
        <f>E6748-J6748</f>
        <v/>
      </c>
      <c r="P6748" s="18">
        <f>F6748-K6748</f>
        <v/>
      </c>
    </row>
    <row r="6749">
      <c r="C6749" s="13" t="n">
        <v>34</v>
      </c>
      <c r="D6749" s="111" t="n">
        <v>0</v>
      </c>
      <c r="E6749" s="111" t="n">
        <v>0</v>
      </c>
      <c r="F6749" s="111" t="n">
        <v>0</v>
      </c>
      <c r="H6749" s="13" t="n">
        <v>34</v>
      </c>
      <c r="I6749" s="96" t="n">
        <v>0</v>
      </c>
      <c r="J6749" s="96" t="n">
        <v>0</v>
      </c>
      <c r="K6749" s="96" t="n">
        <v>0</v>
      </c>
      <c r="M6749" s="13" t="n">
        <v>34</v>
      </c>
      <c r="N6749" s="18">
        <f>D6749-I6749</f>
        <v/>
      </c>
      <c r="O6749" s="18">
        <f>E6749-J6749</f>
        <v/>
      </c>
      <c r="P6749" s="18">
        <f>F6749-K6749</f>
        <v/>
      </c>
    </row>
    <row r="6750">
      <c r="C6750" s="13" t="n">
        <v>35</v>
      </c>
      <c r="D6750" s="111" t="n">
        <v>0</v>
      </c>
      <c r="E6750" s="111" t="n">
        <v>283.0390784999998</v>
      </c>
      <c r="F6750" s="111" t="n">
        <v>0</v>
      </c>
      <c r="H6750" s="13" t="n">
        <v>35</v>
      </c>
      <c r="I6750" s="96" t="n">
        <v>0</v>
      </c>
      <c r="J6750" s="96" t="n">
        <v>283.0390784999998</v>
      </c>
      <c r="K6750" s="96" t="n">
        <v>0</v>
      </c>
      <c r="M6750" s="13" t="n">
        <v>35</v>
      </c>
      <c r="N6750" s="18">
        <f>D6750-I6750</f>
        <v/>
      </c>
      <c r="O6750" s="18">
        <f>E6750-J6750</f>
        <v/>
      </c>
      <c r="P6750" s="18">
        <f>F6750-K6750</f>
        <v/>
      </c>
    </row>
    <row r="6751">
      <c r="C6751" s="13" t="n">
        <v>36</v>
      </c>
      <c r="D6751" s="111" t="n">
        <v>215.6054009999999</v>
      </c>
      <c r="E6751" s="111" t="n">
        <v>616.744021</v>
      </c>
      <c r="F6751" s="111" t="n">
        <v>0</v>
      </c>
      <c r="H6751" s="13" t="n">
        <v>36</v>
      </c>
      <c r="I6751" s="96" t="n">
        <v>215.6054009999999</v>
      </c>
      <c r="J6751" s="96" t="n">
        <v>616.744021</v>
      </c>
      <c r="K6751" s="96" t="n">
        <v>0</v>
      </c>
      <c r="M6751" s="13" t="n">
        <v>36</v>
      </c>
      <c r="N6751" s="18">
        <f>D6751-I6751</f>
        <v/>
      </c>
      <c r="O6751" s="18">
        <f>E6751-J6751</f>
        <v/>
      </c>
      <c r="P6751" s="18">
        <f>F6751-K6751</f>
        <v/>
      </c>
    </row>
    <row r="6752">
      <c r="C6752" s="13" t="n">
        <v>37</v>
      </c>
      <c r="D6752" s="111" t="n">
        <v>0</v>
      </c>
      <c r="E6752" s="111" t="n">
        <v>0</v>
      </c>
      <c r="F6752" s="111" t="n">
        <v>0</v>
      </c>
      <c r="H6752" s="13" t="n">
        <v>37</v>
      </c>
      <c r="I6752" s="96" t="n">
        <v>0</v>
      </c>
      <c r="J6752" s="96" t="n">
        <v>0</v>
      </c>
      <c r="K6752" s="96" t="n">
        <v>0</v>
      </c>
      <c r="M6752" s="13" t="n">
        <v>37</v>
      </c>
      <c r="N6752" s="18">
        <f>D6752-I6752</f>
        <v/>
      </c>
      <c r="O6752" s="18">
        <f>E6752-J6752</f>
        <v/>
      </c>
      <c r="P6752" s="18">
        <f>F6752-K6752</f>
        <v/>
      </c>
    </row>
    <row r="6753">
      <c r="C6753" s="13" t="n">
        <v>38</v>
      </c>
      <c r="D6753" s="111" t="n">
        <v>0</v>
      </c>
      <c r="E6753" s="111" t="n">
        <v>447.9147365000002</v>
      </c>
      <c r="F6753" s="111" t="n">
        <v>141.3723338</v>
      </c>
      <c r="H6753" s="13" t="n">
        <v>38</v>
      </c>
      <c r="I6753" s="96" t="n">
        <v>0</v>
      </c>
      <c r="J6753" s="96" t="n">
        <v>447.9147365000002</v>
      </c>
      <c r="K6753" s="96" t="n">
        <v>141.3723338</v>
      </c>
      <c r="M6753" s="13" t="n">
        <v>38</v>
      </c>
      <c r="N6753" s="18">
        <f>D6753-I6753</f>
        <v/>
      </c>
      <c r="O6753" s="18">
        <f>E6753-J6753</f>
        <v/>
      </c>
      <c r="P6753" s="18">
        <f>F6753-K6753</f>
        <v/>
      </c>
    </row>
    <row r="6754">
      <c r="C6754" s="13" t="n">
        <v>39</v>
      </c>
      <c r="D6754" s="111" t="n">
        <v>388.0238699999999</v>
      </c>
      <c r="E6754" s="111" t="n">
        <v>248.8293137999999</v>
      </c>
      <c r="F6754" s="111" t="n">
        <v>0</v>
      </c>
      <c r="H6754" s="13" t="n">
        <v>39</v>
      </c>
      <c r="I6754" s="96" t="n">
        <v>388.0238699999999</v>
      </c>
      <c r="J6754" s="96" t="n">
        <v>248.8293137999999</v>
      </c>
      <c r="K6754" s="96" t="n">
        <v>0</v>
      </c>
      <c r="M6754" s="13" t="n">
        <v>39</v>
      </c>
      <c r="N6754" s="18">
        <f>D6754-I6754</f>
        <v/>
      </c>
      <c r="O6754" s="18">
        <f>E6754-J6754</f>
        <v/>
      </c>
      <c r="P6754" s="18">
        <f>F6754-K6754</f>
        <v/>
      </c>
    </row>
    <row r="6755">
      <c r="C6755" s="13" t="n">
        <v>40</v>
      </c>
      <c r="D6755" s="111" t="n">
        <v>248.9424288</v>
      </c>
      <c r="E6755" s="111" t="n">
        <v>0</v>
      </c>
      <c r="F6755" s="111" t="n">
        <v>0</v>
      </c>
      <c r="H6755" s="13" t="n">
        <v>40</v>
      </c>
      <c r="I6755" s="96" t="n">
        <v>248.9424288</v>
      </c>
      <c r="J6755" s="96" t="n">
        <v>0</v>
      </c>
      <c r="K6755" s="96" t="n">
        <v>0</v>
      </c>
      <c r="M6755" s="13" t="n">
        <v>40</v>
      </c>
      <c r="N6755" s="18">
        <f>D6755-I6755</f>
        <v/>
      </c>
      <c r="O6755" s="18">
        <f>E6755-J6755</f>
        <v/>
      </c>
      <c r="P6755" s="18">
        <f>F6755-K6755</f>
        <v/>
      </c>
    </row>
    <row r="6756">
      <c r="C6756" s="13" t="n">
        <v>41</v>
      </c>
      <c r="D6756" s="111" t="n">
        <v>0</v>
      </c>
      <c r="E6756" s="111" t="n">
        <v>0</v>
      </c>
      <c r="F6756" s="111" t="n">
        <v>0</v>
      </c>
      <c r="H6756" s="13" t="n">
        <v>41</v>
      </c>
      <c r="I6756" s="96" t="n">
        <v>0</v>
      </c>
      <c r="J6756" s="96" t="n">
        <v>0</v>
      </c>
      <c r="K6756" s="96" t="n">
        <v>0</v>
      </c>
      <c r="M6756" s="13" t="n">
        <v>41</v>
      </c>
      <c r="N6756" s="18">
        <f>D6756-I6756</f>
        <v/>
      </c>
      <c r="O6756" s="18">
        <f>E6756-J6756</f>
        <v/>
      </c>
      <c r="P6756" s="18">
        <f>F6756-K6756</f>
        <v/>
      </c>
    </row>
    <row r="6757">
      <c r="C6757" s="13" t="n">
        <v>42</v>
      </c>
      <c r="D6757" s="111" t="n">
        <v>0</v>
      </c>
      <c r="E6757" s="111" t="n">
        <v>0</v>
      </c>
      <c r="F6757" s="111" t="n">
        <v>0</v>
      </c>
      <c r="H6757" s="13" t="n">
        <v>42</v>
      </c>
      <c r="I6757" s="96" t="n">
        <v>0</v>
      </c>
      <c r="J6757" s="96" t="n">
        <v>0</v>
      </c>
      <c r="K6757" s="96" t="n">
        <v>0</v>
      </c>
      <c r="M6757" s="13" t="n">
        <v>42</v>
      </c>
      <c r="N6757" s="18">
        <f>D6757-I6757</f>
        <v/>
      </c>
      <c r="O6757" s="18">
        <f>E6757-J6757</f>
        <v/>
      </c>
      <c r="P6757" s="18">
        <f>F6757-K6757</f>
        <v/>
      </c>
    </row>
    <row r="6758">
      <c r="C6758" s="13" t="n">
        <v>43</v>
      </c>
      <c r="D6758" s="111" t="n">
        <v>149.8269010999999</v>
      </c>
      <c r="E6758" s="111" t="n">
        <v>0</v>
      </c>
      <c r="F6758" s="111" t="n">
        <v>0</v>
      </c>
      <c r="H6758" s="13" t="n">
        <v>43</v>
      </c>
      <c r="I6758" s="96" t="n">
        <v>149.8269010999999</v>
      </c>
      <c r="J6758" s="96" t="n">
        <v>0</v>
      </c>
      <c r="K6758" s="96" t="n">
        <v>0</v>
      </c>
      <c r="M6758" s="13" t="n">
        <v>43</v>
      </c>
      <c r="N6758" s="18">
        <f>D6758-I6758</f>
        <v/>
      </c>
      <c r="O6758" s="18">
        <f>E6758-J6758</f>
        <v/>
      </c>
      <c r="P6758" s="18">
        <f>F6758-K6758</f>
        <v/>
      </c>
    </row>
    <row r="6759">
      <c r="C6759" s="13" t="n">
        <v>44</v>
      </c>
      <c r="D6759" s="111" t="n">
        <v>440.7597111999999</v>
      </c>
      <c r="E6759" s="111" t="n">
        <v>0</v>
      </c>
      <c r="F6759" s="111" t="n">
        <v>0</v>
      </c>
      <c r="H6759" s="13" t="n">
        <v>44</v>
      </c>
      <c r="I6759" s="96" t="n">
        <v>440.7597111999999</v>
      </c>
      <c r="J6759" s="96" t="n">
        <v>0</v>
      </c>
      <c r="K6759" s="96" t="n">
        <v>0</v>
      </c>
      <c r="M6759" s="13" t="n">
        <v>44</v>
      </c>
      <c r="N6759" s="18">
        <f>D6759-I6759</f>
        <v/>
      </c>
      <c r="O6759" s="18">
        <f>E6759-J6759</f>
        <v/>
      </c>
      <c r="P6759" s="18">
        <f>F6759-K6759</f>
        <v/>
      </c>
    </row>
    <row r="6760">
      <c r="C6760" s="13" t="n">
        <v>45</v>
      </c>
      <c r="D6760" s="111" t="n">
        <v>227.3539264000001</v>
      </c>
      <c r="E6760" s="111" t="n">
        <v>0</v>
      </c>
      <c r="F6760" s="111" t="n">
        <v>257.7635539999999</v>
      </c>
      <c r="H6760" s="13" t="n">
        <v>45</v>
      </c>
      <c r="I6760" s="96" t="n">
        <v>227.3539264000001</v>
      </c>
      <c r="J6760" s="96" t="n">
        <v>0</v>
      </c>
      <c r="K6760" s="96" t="n">
        <v>257.7635539999999</v>
      </c>
      <c r="M6760" s="13" t="n">
        <v>45</v>
      </c>
      <c r="N6760" s="18">
        <f>D6760-I6760</f>
        <v/>
      </c>
      <c r="O6760" s="18">
        <f>E6760-J6760</f>
        <v/>
      </c>
      <c r="P6760" s="18">
        <f>F6760-K6760</f>
        <v/>
      </c>
    </row>
    <row r="6761">
      <c r="C6761" s="13" t="n">
        <v>46</v>
      </c>
      <c r="D6761" s="111" t="n">
        <v>0</v>
      </c>
      <c r="E6761" s="111" t="n">
        <v>208.4757440000002</v>
      </c>
      <c r="F6761" s="111" t="n">
        <v>112.0799828000002</v>
      </c>
      <c r="H6761" s="13" t="n">
        <v>46</v>
      </c>
      <c r="I6761" s="96" t="n">
        <v>0</v>
      </c>
      <c r="J6761" s="96" t="n">
        <v>208.4757440000002</v>
      </c>
      <c r="K6761" s="96" t="n">
        <v>112.0799828000002</v>
      </c>
      <c r="M6761" s="13" t="n">
        <v>46</v>
      </c>
      <c r="N6761" s="18">
        <f>D6761-I6761</f>
        <v/>
      </c>
      <c r="O6761" s="18">
        <f>E6761-J6761</f>
        <v/>
      </c>
      <c r="P6761" s="18">
        <f>F6761-K6761</f>
        <v/>
      </c>
    </row>
    <row r="6762">
      <c r="C6762" s="13" t="n">
        <v>47</v>
      </c>
      <c r="D6762" s="111" t="n">
        <v>0</v>
      </c>
      <c r="E6762" s="111" t="n">
        <v>0</v>
      </c>
      <c r="F6762" s="111" t="n">
        <v>0</v>
      </c>
      <c r="H6762" s="13" t="n">
        <v>47</v>
      </c>
      <c r="I6762" s="96" t="n">
        <v>0</v>
      </c>
      <c r="J6762" s="96" t="n">
        <v>0</v>
      </c>
      <c r="K6762" s="96" t="n">
        <v>0</v>
      </c>
      <c r="M6762" s="13" t="n">
        <v>47</v>
      </c>
      <c r="N6762" s="18">
        <f>D6762-I6762</f>
        <v/>
      </c>
      <c r="O6762" s="18">
        <f>E6762-J6762</f>
        <v/>
      </c>
      <c r="P6762" s="18">
        <f>F6762-K6762</f>
        <v/>
      </c>
    </row>
    <row r="6763">
      <c r="C6763" s="13" t="n">
        <v>48</v>
      </c>
      <c r="D6763" s="111" t="n">
        <v>0</v>
      </c>
      <c r="E6763" s="111" t="n">
        <v>692.4443123000001</v>
      </c>
      <c r="F6763" s="111" t="n">
        <v>0</v>
      </c>
      <c r="H6763" s="13" t="n">
        <v>48</v>
      </c>
      <c r="I6763" s="96" t="n">
        <v>0</v>
      </c>
      <c r="J6763" s="96" t="n">
        <v>692.4443123000001</v>
      </c>
      <c r="K6763" s="96" t="n">
        <v>0</v>
      </c>
      <c r="M6763" s="13" t="n">
        <v>48</v>
      </c>
      <c r="N6763" s="18">
        <f>D6763-I6763</f>
        <v/>
      </c>
      <c r="O6763" s="18">
        <f>E6763-J6763</f>
        <v/>
      </c>
      <c r="P6763" s="18">
        <f>F6763-K6763</f>
        <v/>
      </c>
    </row>
    <row r="6764">
      <c r="C6764" s="13" t="n">
        <v>49</v>
      </c>
      <c r="D6764" s="111" t="n">
        <v>61.18541519999997</v>
      </c>
      <c r="E6764" s="111" t="n">
        <v>0</v>
      </c>
      <c r="F6764" s="111" t="n">
        <v>385.7117183999999</v>
      </c>
      <c r="H6764" s="13" t="n">
        <v>49</v>
      </c>
      <c r="I6764" s="96" t="n">
        <v>61.18541519999997</v>
      </c>
      <c r="J6764" s="96" t="n">
        <v>0</v>
      </c>
      <c r="K6764" s="96" t="n">
        <v>385.7117183999999</v>
      </c>
      <c r="M6764" s="13" t="n">
        <v>49</v>
      </c>
      <c r="N6764" s="18">
        <f>D6764-I6764</f>
        <v/>
      </c>
      <c r="O6764" s="18">
        <f>E6764-J6764</f>
        <v/>
      </c>
      <c r="P6764" s="18">
        <f>F6764-K6764</f>
        <v/>
      </c>
    </row>
    <row r="6765">
      <c r="C6765" s="13" t="n">
        <v>50</v>
      </c>
      <c r="D6765" s="111" t="n">
        <v>0</v>
      </c>
      <c r="E6765" s="111" t="n">
        <v>0</v>
      </c>
      <c r="F6765" s="111" t="n">
        <v>0</v>
      </c>
      <c r="H6765" s="13" t="n">
        <v>50</v>
      </c>
      <c r="I6765" s="96" t="n">
        <v>0</v>
      </c>
      <c r="J6765" s="96" t="n">
        <v>0</v>
      </c>
      <c r="K6765" s="96" t="n">
        <v>0</v>
      </c>
      <c r="M6765" s="13" t="n">
        <v>50</v>
      </c>
      <c r="N6765" s="18">
        <f>D6765-I6765</f>
        <v/>
      </c>
      <c r="O6765" s="18">
        <f>E6765-J6765</f>
        <v/>
      </c>
      <c r="P6765" s="18">
        <f>F6765-K6765</f>
        <v/>
      </c>
    </row>
    <row r="6766">
      <c r="C6766" s="13" t="n">
        <v>51</v>
      </c>
      <c r="D6766" s="111" t="n">
        <v>0</v>
      </c>
      <c r="E6766" s="111" t="n">
        <v>874.755685</v>
      </c>
      <c r="F6766" s="111" t="n">
        <v>0</v>
      </c>
      <c r="H6766" s="13" t="n">
        <v>51</v>
      </c>
      <c r="I6766" s="96" t="n">
        <v>0</v>
      </c>
      <c r="J6766" s="96" t="n">
        <v>874.755685</v>
      </c>
      <c r="K6766" s="96" t="n">
        <v>0</v>
      </c>
      <c r="M6766" s="13" t="n">
        <v>51</v>
      </c>
      <c r="N6766" s="18">
        <f>D6766-I6766</f>
        <v/>
      </c>
      <c r="O6766" s="18">
        <f>E6766-J6766</f>
        <v/>
      </c>
      <c r="P6766" s="18">
        <f>F6766-K6766</f>
        <v/>
      </c>
    </row>
    <row r="6767">
      <c r="C6767" s="13" t="n">
        <v>52</v>
      </c>
      <c r="D6767" s="111" t="n">
        <v>0</v>
      </c>
      <c r="E6767" s="111" t="n">
        <v>0</v>
      </c>
      <c r="F6767" s="111" t="n">
        <v>0</v>
      </c>
      <c r="H6767" s="13" t="n">
        <v>52</v>
      </c>
      <c r="I6767" s="96" t="n">
        <v>0</v>
      </c>
      <c r="J6767" s="96" t="n">
        <v>0</v>
      </c>
      <c r="K6767" s="96" t="n">
        <v>0</v>
      </c>
      <c r="M6767" s="13" t="n">
        <v>52</v>
      </c>
      <c r="N6767" s="18">
        <f>D6767-I6767</f>
        <v/>
      </c>
      <c r="O6767" s="18">
        <f>E6767-J6767</f>
        <v/>
      </c>
      <c r="P6767" s="18">
        <f>F6767-K6767</f>
        <v/>
      </c>
    </row>
    <row r="6768">
      <c r="C6768" s="13" t="n">
        <v>53</v>
      </c>
      <c r="D6768" s="111" t="n">
        <v>0</v>
      </c>
      <c r="E6768" s="111" t="n">
        <v>0</v>
      </c>
      <c r="F6768" s="111" t="n">
        <v>378.9995073999999</v>
      </c>
      <c r="H6768" s="13" t="n">
        <v>53</v>
      </c>
      <c r="I6768" s="96" t="n">
        <v>0</v>
      </c>
      <c r="J6768" s="96" t="n">
        <v>0</v>
      </c>
      <c r="K6768" s="96" t="n">
        <v>378.9995073999999</v>
      </c>
      <c r="M6768" s="13" t="n">
        <v>53</v>
      </c>
      <c r="N6768" s="18">
        <f>D6768-I6768</f>
        <v/>
      </c>
      <c r="O6768" s="18">
        <f>E6768-J6768</f>
        <v/>
      </c>
      <c r="P6768" s="18">
        <f>F6768-K6768</f>
        <v/>
      </c>
    </row>
    <row r="6769">
      <c r="C6769" s="13" t="n">
        <v>54</v>
      </c>
      <c r="D6769" s="111" t="n">
        <v>0</v>
      </c>
      <c r="E6769" s="111" t="n">
        <v>634.2886416</v>
      </c>
      <c r="F6769" s="111" t="n">
        <v>517.4279596000001</v>
      </c>
      <c r="H6769" s="13" t="n">
        <v>54</v>
      </c>
      <c r="I6769" s="96" t="n">
        <v>0</v>
      </c>
      <c r="J6769" s="96" t="n">
        <v>634.2886416</v>
      </c>
      <c r="K6769" s="96" t="n">
        <v>517.4279596000001</v>
      </c>
      <c r="M6769" s="13" t="n">
        <v>54</v>
      </c>
      <c r="N6769" s="18">
        <f>D6769-I6769</f>
        <v/>
      </c>
      <c r="O6769" s="18">
        <f>E6769-J6769</f>
        <v/>
      </c>
      <c r="P6769" s="18">
        <f>F6769-K6769</f>
        <v/>
      </c>
    </row>
    <row r="6770">
      <c r="C6770" s="13" t="n">
        <v>55</v>
      </c>
      <c r="D6770" s="111" t="n">
        <v>284.9991861999999</v>
      </c>
      <c r="E6770" s="111" t="n">
        <v>623.9402071999998</v>
      </c>
      <c r="F6770" s="111" t="n">
        <v>0</v>
      </c>
      <c r="H6770" s="13" t="n">
        <v>55</v>
      </c>
      <c r="I6770" s="96" t="n">
        <v>284.9991861999999</v>
      </c>
      <c r="J6770" s="96" t="n">
        <v>623.9402071999998</v>
      </c>
      <c r="K6770" s="96" t="n">
        <v>0</v>
      </c>
      <c r="M6770" s="13" t="n">
        <v>55</v>
      </c>
      <c r="N6770" s="18">
        <f>D6770-I6770</f>
        <v/>
      </c>
      <c r="O6770" s="18">
        <f>E6770-J6770</f>
        <v/>
      </c>
      <c r="P6770" s="18">
        <f>F6770-K6770</f>
        <v/>
      </c>
    </row>
    <row r="6771">
      <c r="C6771" s="13" t="n">
        <v>56</v>
      </c>
      <c r="D6771" s="111" t="n">
        <v>369.5122327</v>
      </c>
      <c r="E6771" s="111" t="n">
        <v>510.8809260000001</v>
      </c>
      <c r="F6771" s="111" t="n">
        <v>0</v>
      </c>
      <c r="H6771" s="13" t="n">
        <v>56</v>
      </c>
      <c r="I6771" s="96" t="n">
        <v>369.5122327</v>
      </c>
      <c r="J6771" s="96" t="n">
        <v>510.8809260000001</v>
      </c>
      <c r="K6771" s="96" t="n">
        <v>0</v>
      </c>
      <c r="M6771" s="13" t="n">
        <v>56</v>
      </c>
      <c r="N6771" s="18">
        <f>D6771-I6771</f>
        <v/>
      </c>
      <c r="O6771" s="18">
        <f>E6771-J6771</f>
        <v/>
      </c>
      <c r="P6771" s="18">
        <f>F6771-K6771</f>
        <v/>
      </c>
    </row>
    <row r="6772">
      <c r="C6772" s="13" t="n">
        <v>57</v>
      </c>
      <c r="D6772" s="111" t="n">
        <v>0</v>
      </c>
      <c r="E6772" s="111" t="n">
        <v>615.8004011999999</v>
      </c>
      <c r="F6772" s="111" t="n">
        <v>0</v>
      </c>
      <c r="H6772" s="13" t="n">
        <v>57</v>
      </c>
      <c r="I6772" s="96" t="n">
        <v>0</v>
      </c>
      <c r="J6772" s="96" t="n">
        <v>615.8004011999999</v>
      </c>
      <c r="K6772" s="96" t="n">
        <v>0</v>
      </c>
      <c r="M6772" s="13" t="n">
        <v>57</v>
      </c>
      <c r="N6772" s="18">
        <f>D6772-I6772</f>
        <v/>
      </c>
      <c r="O6772" s="18">
        <f>E6772-J6772</f>
        <v/>
      </c>
      <c r="P6772" s="18">
        <f>F6772-K6772</f>
        <v/>
      </c>
    </row>
    <row r="6773">
      <c r="C6773" s="13" t="n">
        <v>58</v>
      </c>
      <c r="D6773" s="111" t="n">
        <v>0</v>
      </c>
      <c r="E6773" s="111" t="n">
        <v>225.5940138000001</v>
      </c>
      <c r="F6773" s="111" t="n">
        <v>0</v>
      </c>
      <c r="H6773" s="13" t="n">
        <v>58</v>
      </c>
      <c r="I6773" s="96" t="n">
        <v>0</v>
      </c>
      <c r="J6773" s="96" t="n">
        <v>225.5940138000001</v>
      </c>
      <c r="K6773" s="96" t="n">
        <v>0</v>
      </c>
      <c r="M6773" s="13" t="n">
        <v>58</v>
      </c>
      <c r="N6773" s="18">
        <f>D6773-I6773</f>
        <v/>
      </c>
      <c r="O6773" s="18">
        <f>E6773-J6773</f>
        <v/>
      </c>
      <c r="P6773" s="18">
        <f>F6773-K6773</f>
        <v/>
      </c>
    </row>
    <row r="6774">
      <c r="C6774" s="13" t="n">
        <v>59</v>
      </c>
      <c r="D6774" s="111" t="n">
        <v>167.4214290000004</v>
      </c>
      <c r="E6774" s="111" t="n">
        <v>315.3623375000001</v>
      </c>
      <c r="F6774" s="111" t="n">
        <v>629.1684976</v>
      </c>
      <c r="H6774" s="13" t="n">
        <v>59</v>
      </c>
      <c r="I6774" s="96" t="n">
        <v>167.4214290000004</v>
      </c>
      <c r="J6774" s="96" t="n">
        <v>315.3623375000001</v>
      </c>
      <c r="K6774" s="96" t="n">
        <v>629.1684976</v>
      </c>
      <c r="M6774" s="13" t="n">
        <v>59</v>
      </c>
      <c r="N6774" s="18">
        <f>D6774-I6774</f>
        <v/>
      </c>
      <c r="O6774" s="18">
        <f>E6774-J6774</f>
        <v/>
      </c>
      <c r="P6774" s="18">
        <f>F6774-K6774</f>
        <v/>
      </c>
    </row>
    <row r="6775">
      <c r="C6775" s="13" t="n">
        <v>60</v>
      </c>
      <c r="D6775" s="111" t="n">
        <v>0</v>
      </c>
      <c r="E6775" s="111" t="n">
        <v>0</v>
      </c>
      <c r="F6775" s="111" t="n">
        <v>117.1140289000001</v>
      </c>
      <c r="H6775" s="13" t="n">
        <v>60</v>
      </c>
      <c r="I6775" s="96" t="n">
        <v>0</v>
      </c>
      <c r="J6775" s="96" t="n">
        <v>0</v>
      </c>
      <c r="K6775" s="96" t="n">
        <v>117.1140289000001</v>
      </c>
      <c r="M6775" s="13" t="n">
        <v>60</v>
      </c>
      <c r="N6775" s="18">
        <f>D6775-I6775</f>
        <v/>
      </c>
      <c r="O6775" s="18">
        <f>E6775-J6775</f>
        <v/>
      </c>
      <c r="P6775" s="18">
        <f>F6775-K6775</f>
        <v/>
      </c>
    </row>
    <row r="6776">
      <c r="C6776" s="13" t="n">
        <v>61</v>
      </c>
      <c r="D6776" s="111" t="n">
        <v>0</v>
      </c>
      <c r="E6776" s="111" t="n">
        <v>0</v>
      </c>
      <c r="F6776" s="111" t="n">
        <v>185.9448192999999</v>
      </c>
      <c r="H6776" s="13" t="n">
        <v>61</v>
      </c>
      <c r="I6776" s="96" t="n">
        <v>0</v>
      </c>
      <c r="J6776" s="96" t="n">
        <v>0</v>
      </c>
      <c r="K6776" s="96" t="n">
        <v>185.9448192999999</v>
      </c>
      <c r="M6776" s="13" t="n">
        <v>61</v>
      </c>
      <c r="N6776" s="18">
        <f>D6776-I6776</f>
        <v/>
      </c>
      <c r="O6776" s="18">
        <f>E6776-J6776</f>
        <v/>
      </c>
      <c r="P6776" s="18">
        <f>F6776-K6776</f>
        <v/>
      </c>
    </row>
    <row r="6777">
      <c r="C6777" s="13" t="n">
        <v>62</v>
      </c>
      <c r="D6777" s="111" t="n">
        <v>0</v>
      </c>
      <c r="E6777" s="111" t="n">
        <v>0</v>
      </c>
      <c r="F6777" s="111" t="n">
        <v>445.8471313000001</v>
      </c>
      <c r="H6777" s="13" t="n">
        <v>62</v>
      </c>
      <c r="I6777" s="96" t="n">
        <v>0</v>
      </c>
      <c r="J6777" s="96" t="n">
        <v>0</v>
      </c>
      <c r="K6777" s="96" t="n">
        <v>445.8471313000001</v>
      </c>
      <c r="M6777" s="13" t="n">
        <v>62</v>
      </c>
      <c r="N6777" s="18">
        <f>D6777-I6777</f>
        <v/>
      </c>
      <c r="O6777" s="18">
        <f>E6777-J6777</f>
        <v/>
      </c>
      <c r="P6777" s="18">
        <f>F6777-K6777</f>
        <v/>
      </c>
    </row>
    <row r="6778">
      <c r="C6778" s="13" t="n">
        <v>63</v>
      </c>
      <c r="D6778" s="111" t="n">
        <v>0</v>
      </c>
      <c r="E6778" s="111" t="n">
        <v>0</v>
      </c>
      <c r="F6778" s="111" t="n">
        <v>0</v>
      </c>
      <c r="H6778" s="13" t="n">
        <v>63</v>
      </c>
      <c r="I6778" s="96" t="n">
        <v>0</v>
      </c>
      <c r="J6778" s="96" t="n">
        <v>0</v>
      </c>
      <c r="K6778" s="96" t="n">
        <v>0</v>
      </c>
      <c r="M6778" s="13" t="n">
        <v>63</v>
      </c>
      <c r="N6778" s="18">
        <f>D6778-I6778</f>
        <v/>
      </c>
      <c r="O6778" s="18">
        <f>E6778-J6778</f>
        <v/>
      </c>
      <c r="P6778" s="18">
        <f>F6778-K6778</f>
        <v/>
      </c>
    </row>
    <row r="6779">
      <c r="C6779" s="13" t="n">
        <v>64</v>
      </c>
      <c r="D6779" s="111" t="n">
        <v>0</v>
      </c>
      <c r="E6779" s="111" t="n">
        <v>412.3066188</v>
      </c>
      <c r="F6779" s="111" t="n">
        <v>0</v>
      </c>
      <c r="H6779" s="13" t="n">
        <v>64</v>
      </c>
      <c r="I6779" s="96" t="n">
        <v>0</v>
      </c>
      <c r="J6779" s="96" t="n">
        <v>412.3066188</v>
      </c>
      <c r="K6779" s="96" t="n">
        <v>0</v>
      </c>
      <c r="M6779" s="13" t="n">
        <v>64</v>
      </c>
      <c r="N6779" s="18">
        <f>D6779-I6779</f>
        <v/>
      </c>
      <c r="O6779" s="18">
        <f>E6779-J6779</f>
        <v/>
      </c>
      <c r="P6779" s="18">
        <f>F6779-K6779</f>
        <v/>
      </c>
    </row>
    <row r="6780">
      <c r="C6780" s="13" t="n">
        <v>65</v>
      </c>
      <c r="D6780" s="111" t="n">
        <v>0</v>
      </c>
      <c r="E6780" s="111" t="n">
        <v>198.1818847</v>
      </c>
      <c r="F6780" s="111" t="n">
        <v>0</v>
      </c>
      <c r="H6780" s="13" t="n">
        <v>65</v>
      </c>
      <c r="I6780" s="96" t="n">
        <v>0</v>
      </c>
      <c r="J6780" s="96" t="n">
        <v>198.1818847</v>
      </c>
      <c r="K6780" s="96" t="n">
        <v>0</v>
      </c>
      <c r="M6780" s="13" t="n">
        <v>65</v>
      </c>
      <c r="N6780" s="18">
        <f>D6780-I6780</f>
        <v/>
      </c>
      <c r="O6780" s="18">
        <f>E6780-J6780</f>
        <v/>
      </c>
      <c r="P6780" s="18">
        <f>F6780-K6780</f>
        <v/>
      </c>
    </row>
    <row r="6781">
      <c r="C6781" s="13" t="n">
        <v>66</v>
      </c>
      <c r="D6781" s="111" t="n">
        <v>0</v>
      </c>
      <c r="E6781" s="111" t="n">
        <v>0</v>
      </c>
      <c r="F6781" s="111" t="n">
        <v>0</v>
      </c>
      <c r="H6781" s="13" t="n">
        <v>66</v>
      </c>
      <c r="I6781" s="96" t="n">
        <v>0</v>
      </c>
      <c r="J6781" s="96" t="n">
        <v>0</v>
      </c>
      <c r="K6781" s="96" t="n">
        <v>0</v>
      </c>
      <c r="M6781" s="13" t="n">
        <v>66</v>
      </c>
      <c r="N6781" s="18">
        <f>D6781-I6781</f>
        <v/>
      </c>
      <c r="O6781" s="18">
        <f>E6781-J6781</f>
        <v/>
      </c>
      <c r="P6781" s="18">
        <f>F6781-K6781</f>
        <v/>
      </c>
    </row>
    <row r="6782">
      <c r="C6782" s="13" t="n">
        <v>67</v>
      </c>
      <c r="D6782" s="111" t="n">
        <v>165.3869176000001</v>
      </c>
      <c r="E6782" s="111" t="n">
        <v>102.8370839999998</v>
      </c>
      <c r="F6782" s="111" t="n">
        <v>1284.0152315</v>
      </c>
      <c r="H6782" s="13" t="n">
        <v>67</v>
      </c>
      <c r="I6782" s="96" t="n">
        <v>165.3869176000001</v>
      </c>
      <c r="J6782" s="96" t="n">
        <v>102.8370839999998</v>
      </c>
      <c r="K6782" s="96" t="n">
        <v>1284.0152315</v>
      </c>
      <c r="M6782" s="13" t="n">
        <v>67</v>
      </c>
      <c r="N6782" s="18">
        <f>D6782-I6782</f>
        <v/>
      </c>
      <c r="O6782" s="18">
        <f>E6782-J6782</f>
        <v/>
      </c>
      <c r="P6782" s="18">
        <f>F6782-K6782</f>
        <v/>
      </c>
    </row>
    <row r="6783">
      <c r="C6783" s="13" t="n">
        <v>68</v>
      </c>
      <c r="D6783" s="111" t="n">
        <v>0</v>
      </c>
      <c r="E6783" s="111" t="n">
        <v>0</v>
      </c>
      <c r="F6783" s="111" t="n">
        <v>307.757698</v>
      </c>
      <c r="H6783" s="13" t="n">
        <v>68</v>
      </c>
      <c r="I6783" s="96" t="n">
        <v>0</v>
      </c>
      <c r="J6783" s="96" t="n">
        <v>0</v>
      </c>
      <c r="K6783" s="96" t="n">
        <v>307.757698</v>
      </c>
      <c r="M6783" s="13" t="n">
        <v>68</v>
      </c>
      <c r="N6783" s="18">
        <f>D6783-I6783</f>
        <v/>
      </c>
      <c r="O6783" s="18">
        <f>E6783-J6783</f>
        <v/>
      </c>
      <c r="P6783" s="18">
        <f>F6783-K6783</f>
        <v/>
      </c>
    </row>
    <row r="6784">
      <c r="C6784" s="13" t="n">
        <v>69</v>
      </c>
      <c r="D6784" s="111" t="n">
        <v>338.6056709</v>
      </c>
      <c r="E6784" s="111" t="n">
        <v>0</v>
      </c>
      <c r="F6784" s="111" t="n">
        <v>0</v>
      </c>
      <c r="H6784" s="13" t="n">
        <v>69</v>
      </c>
      <c r="I6784" s="96" t="n">
        <v>338.6056709</v>
      </c>
      <c r="J6784" s="96" t="n">
        <v>0</v>
      </c>
      <c r="K6784" s="96" t="n">
        <v>0</v>
      </c>
      <c r="M6784" s="13" t="n">
        <v>69</v>
      </c>
      <c r="N6784" s="18">
        <f>D6784-I6784</f>
        <v/>
      </c>
      <c r="O6784" s="18">
        <f>E6784-J6784</f>
        <v/>
      </c>
      <c r="P6784" s="18">
        <f>F6784-K6784</f>
        <v/>
      </c>
    </row>
    <row r="6785">
      <c r="C6785" s="13" t="n">
        <v>70</v>
      </c>
      <c r="D6785" s="111" t="n">
        <v>967.5649608</v>
      </c>
      <c r="E6785" s="111" t="n">
        <v>0</v>
      </c>
      <c r="F6785" s="111" t="n">
        <v>0</v>
      </c>
      <c r="H6785" s="13" t="n">
        <v>70</v>
      </c>
      <c r="I6785" s="96" t="n">
        <v>967.5649608</v>
      </c>
      <c r="J6785" s="96" t="n">
        <v>0</v>
      </c>
      <c r="K6785" s="96" t="n">
        <v>0</v>
      </c>
      <c r="M6785" s="13" t="n">
        <v>70</v>
      </c>
      <c r="N6785" s="18">
        <f>D6785-I6785</f>
        <v/>
      </c>
      <c r="O6785" s="18">
        <f>E6785-J6785</f>
        <v/>
      </c>
      <c r="P6785" s="18">
        <f>F6785-K6785</f>
        <v/>
      </c>
    </row>
    <row r="6786">
      <c r="C6786" s="13" t="n">
        <v>71</v>
      </c>
      <c r="D6786" s="111" t="n">
        <v>0</v>
      </c>
      <c r="E6786" s="111" t="n">
        <v>0</v>
      </c>
      <c r="F6786" s="111" t="n">
        <v>0</v>
      </c>
      <c r="H6786" s="13" t="n">
        <v>71</v>
      </c>
      <c r="I6786" s="96" t="n">
        <v>0</v>
      </c>
      <c r="J6786" s="96" t="n">
        <v>0</v>
      </c>
      <c r="K6786" s="96" t="n">
        <v>0</v>
      </c>
      <c r="M6786" s="13" t="n">
        <v>71</v>
      </c>
      <c r="N6786" s="18">
        <f>D6786-I6786</f>
        <v/>
      </c>
      <c r="O6786" s="18">
        <f>E6786-J6786</f>
        <v/>
      </c>
      <c r="P6786" s="18">
        <f>F6786-K6786</f>
        <v/>
      </c>
    </row>
    <row r="6787">
      <c r="C6787" s="13" t="n">
        <v>72</v>
      </c>
      <c r="D6787" s="111" t="n">
        <v>136.4966105</v>
      </c>
      <c r="E6787" s="111" t="n">
        <v>0</v>
      </c>
      <c r="F6787" s="111" t="n">
        <v>0</v>
      </c>
      <c r="H6787" s="13" t="n">
        <v>72</v>
      </c>
      <c r="I6787" s="96" t="n">
        <v>136.4966105</v>
      </c>
      <c r="J6787" s="96" t="n">
        <v>0</v>
      </c>
      <c r="K6787" s="96" t="n">
        <v>0</v>
      </c>
      <c r="M6787" s="13" t="n">
        <v>72</v>
      </c>
      <c r="N6787" s="18">
        <f>D6787-I6787</f>
        <v/>
      </c>
      <c r="O6787" s="18">
        <f>E6787-J6787</f>
        <v/>
      </c>
      <c r="P6787" s="18">
        <f>F6787-K6787</f>
        <v/>
      </c>
    </row>
    <row r="6788">
      <c r="C6788" s="13" t="n">
        <v>73</v>
      </c>
      <c r="D6788" s="111" t="n">
        <v>0</v>
      </c>
      <c r="E6788" s="111" t="n">
        <v>0</v>
      </c>
      <c r="F6788" s="111" t="n">
        <v>0</v>
      </c>
      <c r="H6788" s="13" t="n">
        <v>73</v>
      </c>
      <c r="I6788" s="96" t="n">
        <v>0</v>
      </c>
      <c r="J6788" s="96" t="n">
        <v>0</v>
      </c>
      <c r="K6788" s="96" t="n">
        <v>0</v>
      </c>
      <c r="M6788" s="13" t="n">
        <v>73</v>
      </c>
      <c r="N6788" s="18">
        <f>D6788-I6788</f>
        <v/>
      </c>
      <c r="O6788" s="18">
        <f>E6788-J6788</f>
        <v/>
      </c>
      <c r="P6788" s="18">
        <f>F6788-K6788</f>
        <v/>
      </c>
    </row>
    <row r="6789">
      <c r="C6789" s="13" t="n">
        <v>74</v>
      </c>
      <c r="D6789" s="111" t="n">
        <v>0</v>
      </c>
      <c r="E6789" s="111" t="n">
        <v>0</v>
      </c>
      <c r="F6789" s="111" t="n">
        <v>0</v>
      </c>
      <c r="H6789" s="13" t="n">
        <v>74</v>
      </c>
      <c r="I6789" s="96" t="n">
        <v>0</v>
      </c>
      <c r="J6789" s="96" t="n">
        <v>0</v>
      </c>
      <c r="K6789" s="96" t="n">
        <v>0</v>
      </c>
      <c r="M6789" s="13" t="n">
        <v>74</v>
      </c>
      <c r="N6789" s="18">
        <f>D6789-I6789</f>
        <v/>
      </c>
      <c r="O6789" s="18">
        <f>E6789-J6789</f>
        <v/>
      </c>
      <c r="P6789" s="18">
        <f>F6789-K6789</f>
        <v/>
      </c>
    </row>
    <row r="6790">
      <c r="C6790" s="13" t="n">
        <v>75</v>
      </c>
      <c r="D6790" s="111" t="n">
        <v>169.9917892</v>
      </c>
      <c r="E6790" s="111" t="n">
        <v>323.8988569999999</v>
      </c>
      <c r="F6790" s="111" t="n">
        <v>0</v>
      </c>
      <c r="H6790" s="13" t="n">
        <v>75</v>
      </c>
      <c r="I6790" s="96" t="n">
        <v>169.9917892</v>
      </c>
      <c r="J6790" s="96" t="n">
        <v>323.8988569999999</v>
      </c>
      <c r="K6790" s="96" t="n">
        <v>0</v>
      </c>
      <c r="M6790" s="13" t="n">
        <v>75</v>
      </c>
      <c r="N6790" s="18">
        <f>D6790-I6790</f>
        <v/>
      </c>
      <c r="O6790" s="18">
        <f>E6790-J6790</f>
        <v/>
      </c>
      <c r="P6790" s="18">
        <f>F6790-K6790</f>
        <v/>
      </c>
    </row>
    <row r="6791">
      <c r="C6791" s="13" t="n">
        <v>76</v>
      </c>
      <c r="D6791" s="111" t="n">
        <v>0</v>
      </c>
      <c r="E6791" s="111" t="n">
        <v>584.1283834</v>
      </c>
      <c r="F6791" s="111" t="n">
        <v>0</v>
      </c>
      <c r="H6791" s="13" t="n">
        <v>76</v>
      </c>
      <c r="I6791" s="96" t="n">
        <v>0</v>
      </c>
      <c r="J6791" s="96" t="n">
        <v>584.1283834</v>
      </c>
      <c r="K6791" s="96" t="n">
        <v>0</v>
      </c>
      <c r="M6791" s="13" t="n">
        <v>76</v>
      </c>
      <c r="N6791" s="18">
        <f>D6791-I6791</f>
        <v/>
      </c>
      <c r="O6791" s="18">
        <f>E6791-J6791</f>
        <v/>
      </c>
      <c r="P6791" s="18">
        <f>F6791-K6791</f>
        <v/>
      </c>
    </row>
    <row r="6792">
      <c r="C6792" s="13" t="n">
        <v>77</v>
      </c>
      <c r="D6792" s="111" t="n">
        <v>0</v>
      </c>
      <c r="E6792" s="111" t="n">
        <v>0</v>
      </c>
      <c r="F6792" s="111" t="n">
        <v>0</v>
      </c>
      <c r="H6792" s="13" t="n">
        <v>77</v>
      </c>
      <c r="I6792" s="96" t="n">
        <v>0</v>
      </c>
      <c r="J6792" s="96" t="n">
        <v>0</v>
      </c>
      <c r="K6792" s="96" t="n">
        <v>0</v>
      </c>
      <c r="M6792" s="13" t="n">
        <v>77</v>
      </c>
      <c r="N6792" s="18">
        <f>D6792-I6792</f>
        <v/>
      </c>
      <c r="O6792" s="18">
        <f>E6792-J6792</f>
        <v/>
      </c>
      <c r="P6792" s="18">
        <f>F6792-K6792</f>
        <v/>
      </c>
    </row>
    <row r="6793">
      <c r="C6793" s="13" t="n">
        <v>78</v>
      </c>
      <c r="D6793" s="111" t="n">
        <v>806.0651179999998</v>
      </c>
      <c r="E6793" s="111" t="n">
        <v>381.5815165999999</v>
      </c>
      <c r="F6793" s="111" t="n">
        <v>0</v>
      </c>
      <c r="H6793" s="13" t="n">
        <v>78</v>
      </c>
      <c r="I6793" s="96" t="n">
        <v>806.0651179999998</v>
      </c>
      <c r="J6793" s="96" t="n">
        <v>381.5815165999999</v>
      </c>
      <c r="K6793" s="96" t="n">
        <v>0</v>
      </c>
      <c r="M6793" s="13" t="n">
        <v>78</v>
      </c>
      <c r="N6793" s="18">
        <f>D6793-I6793</f>
        <v/>
      </c>
      <c r="O6793" s="18">
        <f>E6793-J6793</f>
        <v/>
      </c>
      <c r="P6793" s="18">
        <f>F6793-K6793</f>
        <v/>
      </c>
    </row>
    <row r="6794">
      <c r="C6794" s="13" t="n">
        <v>79</v>
      </c>
      <c r="D6794" s="111" t="n">
        <v>0</v>
      </c>
      <c r="E6794" s="111" t="n">
        <v>0</v>
      </c>
      <c r="F6794" s="111" t="n">
        <v>0</v>
      </c>
      <c r="H6794" s="13" t="n">
        <v>79</v>
      </c>
      <c r="I6794" s="96" t="n">
        <v>0</v>
      </c>
      <c r="J6794" s="96" t="n">
        <v>0</v>
      </c>
      <c r="K6794" s="96" t="n">
        <v>0</v>
      </c>
      <c r="M6794" s="13" t="n">
        <v>79</v>
      </c>
      <c r="N6794" s="18">
        <f>D6794-I6794</f>
        <v/>
      </c>
      <c r="O6794" s="18">
        <f>E6794-J6794</f>
        <v/>
      </c>
      <c r="P6794" s="18">
        <f>F6794-K6794</f>
        <v/>
      </c>
    </row>
    <row r="6795">
      <c r="C6795" s="13" t="n">
        <v>80</v>
      </c>
      <c r="D6795" s="111" t="n">
        <v>0</v>
      </c>
      <c r="E6795" s="111" t="n">
        <v>0</v>
      </c>
      <c r="F6795" s="111" t="n">
        <v>0</v>
      </c>
      <c r="H6795" s="13" t="n">
        <v>80</v>
      </c>
      <c r="I6795" s="96" t="n">
        <v>0</v>
      </c>
      <c r="J6795" s="96" t="n">
        <v>0</v>
      </c>
      <c r="K6795" s="96" t="n">
        <v>0</v>
      </c>
      <c r="M6795" s="13" t="n">
        <v>80</v>
      </c>
      <c r="N6795" s="18">
        <f>D6795-I6795</f>
        <v/>
      </c>
      <c r="O6795" s="18">
        <f>E6795-J6795</f>
        <v/>
      </c>
      <c r="P6795" s="18">
        <f>F6795-K6795</f>
        <v/>
      </c>
    </row>
    <row r="6796">
      <c r="C6796" s="13" t="n">
        <v>81</v>
      </c>
      <c r="D6796" s="111" t="n">
        <v>0</v>
      </c>
      <c r="E6796" s="111" t="n">
        <v>367.5638042</v>
      </c>
      <c r="F6796" s="111" t="n">
        <v>0</v>
      </c>
      <c r="H6796" s="13" t="n">
        <v>81</v>
      </c>
      <c r="I6796" s="96" t="n">
        <v>0</v>
      </c>
      <c r="J6796" s="96" t="n">
        <v>367.5638042</v>
      </c>
      <c r="K6796" s="96" t="n">
        <v>0</v>
      </c>
      <c r="M6796" s="13" t="n">
        <v>81</v>
      </c>
      <c r="N6796" s="18">
        <f>D6796-I6796</f>
        <v/>
      </c>
      <c r="O6796" s="18">
        <f>E6796-J6796</f>
        <v/>
      </c>
      <c r="P6796" s="18">
        <f>F6796-K6796</f>
        <v/>
      </c>
    </row>
    <row r="6797">
      <c r="C6797" s="13" t="n">
        <v>82</v>
      </c>
      <c r="D6797" s="111" t="n">
        <v>0</v>
      </c>
      <c r="E6797" s="111" t="n">
        <v>135.0944735</v>
      </c>
      <c r="F6797" s="111" t="n">
        <v>0</v>
      </c>
      <c r="H6797" s="13" t="n">
        <v>82</v>
      </c>
      <c r="I6797" s="96" t="n">
        <v>0</v>
      </c>
      <c r="J6797" s="96" t="n">
        <v>135.0944735</v>
      </c>
      <c r="K6797" s="96" t="n">
        <v>0</v>
      </c>
      <c r="M6797" s="13" t="n">
        <v>82</v>
      </c>
      <c r="N6797" s="18">
        <f>D6797-I6797</f>
        <v/>
      </c>
      <c r="O6797" s="18">
        <f>E6797-J6797</f>
        <v/>
      </c>
      <c r="P6797" s="18">
        <f>F6797-K6797</f>
        <v/>
      </c>
    </row>
    <row r="6798">
      <c r="C6798" s="13" t="n">
        <v>83</v>
      </c>
      <c r="D6798" s="111" t="n">
        <v>941.7463554000001</v>
      </c>
      <c r="E6798" s="111" t="n">
        <v>0</v>
      </c>
      <c r="F6798" s="111" t="n">
        <v>0</v>
      </c>
      <c r="H6798" s="13" t="n">
        <v>83</v>
      </c>
      <c r="I6798" s="96" t="n">
        <v>941.7463554000001</v>
      </c>
      <c r="J6798" s="96" t="n">
        <v>0</v>
      </c>
      <c r="K6798" s="96" t="n">
        <v>0</v>
      </c>
      <c r="M6798" s="13" t="n">
        <v>83</v>
      </c>
      <c r="N6798" s="18">
        <f>D6798-I6798</f>
        <v/>
      </c>
      <c r="O6798" s="18">
        <f>E6798-J6798</f>
        <v/>
      </c>
      <c r="P6798" s="18">
        <f>F6798-K6798</f>
        <v/>
      </c>
    </row>
    <row r="6799">
      <c r="C6799" s="13" t="n">
        <v>84</v>
      </c>
      <c r="D6799" s="111" t="n">
        <v>659.8932060000001</v>
      </c>
      <c r="E6799" s="111" t="n">
        <v>0</v>
      </c>
      <c r="F6799" s="111" t="n">
        <v>190.588188</v>
      </c>
      <c r="H6799" s="13" t="n">
        <v>84</v>
      </c>
      <c r="I6799" s="96" t="n">
        <v>659.8932060000001</v>
      </c>
      <c r="J6799" s="96" t="n">
        <v>0</v>
      </c>
      <c r="K6799" s="96" t="n">
        <v>190.588188</v>
      </c>
      <c r="M6799" s="13" t="n">
        <v>84</v>
      </c>
      <c r="N6799" s="18">
        <f>D6799-I6799</f>
        <v/>
      </c>
      <c r="O6799" s="18">
        <f>E6799-J6799</f>
        <v/>
      </c>
      <c r="P6799" s="18">
        <f>F6799-K6799</f>
        <v/>
      </c>
    </row>
    <row r="6800">
      <c r="C6800" s="13" t="n">
        <v>85</v>
      </c>
      <c r="D6800" s="111" t="n">
        <v>176.8895444000003</v>
      </c>
      <c r="E6800" s="111" t="n">
        <v>68.00761609999996</v>
      </c>
      <c r="F6800" s="111" t="n">
        <v>178.2788098000001</v>
      </c>
      <c r="H6800" s="13" t="n">
        <v>85</v>
      </c>
      <c r="I6800" s="96" t="n">
        <v>176.8895444000003</v>
      </c>
      <c r="J6800" s="96" t="n">
        <v>68.00761609999996</v>
      </c>
      <c r="K6800" s="96" t="n">
        <v>178.2788098000001</v>
      </c>
      <c r="M6800" s="13" t="n">
        <v>85</v>
      </c>
      <c r="N6800" s="18">
        <f>D6800-I6800</f>
        <v/>
      </c>
      <c r="O6800" s="18">
        <f>E6800-J6800</f>
        <v/>
      </c>
      <c r="P6800" s="18">
        <f>F6800-K6800</f>
        <v/>
      </c>
    </row>
    <row r="6801">
      <c r="C6801" s="13" t="n">
        <v>86</v>
      </c>
      <c r="D6801" s="111" t="n">
        <v>0</v>
      </c>
      <c r="E6801" s="111" t="n">
        <v>172.5088007999998</v>
      </c>
      <c r="F6801" s="111" t="n">
        <v>0</v>
      </c>
      <c r="H6801" s="13" t="n">
        <v>86</v>
      </c>
      <c r="I6801" s="96" t="n">
        <v>0</v>
      </c>
      <c r="J6801" s="96" t="n">
        <v>172.5088007999998</v>
      </c>
      <c r="K6801" s="96" t="n">
        <v>0</v>
      </c>
      <c r="M6801" s="13" t="n">
        <v>86</v>
      </c>
      <c r="N6801" s="18">
        <f>D6801-I6801</f>
        <v/>
      </c>
      <c r="O6801" s="18">
        <f>E6801-J6801</f>
        <v/>
      </c>
      <c r="P6801" s="18">
        <f>F6801-K6801</f>
        <v/>
      </c>
    </row>
    <row r="6802">
      <c r="C6802" s="13" t="n">
        <v>87</v>
      </c>
      <c r="D6802" s="111" t="n">
        <v>0</v>
      </c>
      <c r="E6802" s="111" t="n">
        <v>0</v>
      </c>
      <c r="F6802" s="111" t="n">
        <v>114.2179375999999</v>
      </c>
      <c r="H6802" s="13" t="n">
        <v>87</v>
      </c>
      <c r="I6802" s="96" t="n">
        <v>0</v>
      </c>
      <c r="J6802" s="96" t="n">
        <v>0</v>
      </c>
      <c r="K6802" s="96" t="n">
        <v>114.2179375999999</v>
      </c>
      <c r="M6802" s="13" t="n">
        <v>87</v>
      </c>
      <c r="N6802" s="18">
        <f>D6802-I6802</f>
        <v/>
      </c>
      <c r="O6802" s="18">
        <f>E6802-J6802</f>
        <v/>
      </c>
      <c r="P6802" s="18">
        <f>F6802-K6802</f>
        <v/>
      </c>
    </row>
    <row r="6803">
      <c r="C6803" s="13" t="n">
        <v>88</v>
      </c>
      <c r="D6803" s="111" t="n">
        <v>746.758511</v>
      </c>
      <c r="E6803" s="111" t="n">
        <v>163.6445531999999</v>
      </c>
      <c r="F6803" s="111" t="n">
        <v>0</v>
      </c>
      <c r="H6803" s="13" t="n">
        <v>88</v>
      </c>
      <c r="I6803" s="96" t="n">
        <v>746.758511</v>
      </c>
      <c r="J6803" s="96" t="n">
        <v>163.6445531999999</v>
      </c>
      <c r="K6803" s="96" t="n">
        <v>0</v>
      </c>
      <c r="M6803" s="13" t="n">
        <v>88</v>
      </c>
      <c r="N6803" s="18">
        <f>D6803-I6803</f>
        <v/>
      </c>
      <c r="O6803" s="18">
        <f>E6803-J6803</f>
        <v/>
      </c>
      <c r="P6803" s="18">
        <f>F6803-K6803</f>
        <v/>
      </c>
    </row>
    <row r="6804">
      <c r="C6804" s="13" t="n">
        <v>89</v>
      </c>
      <c r="D6804" s="111" t="n">
        <v>608.3972544000001</v>
      </c>
      <c r="E6804" s="111" t="n">
        <v>337.6190552</v>
      </c>
      <c r="F6804" s="111" t="n">
        <v>0</v>
      </c>
      <c r="H6804" s="13" t="n">
        <v>89</v>
      </c>
      <c r="I6804" s="96" t="n">
        <v>608.3972544000001</v>
      </c>
      <c r="J6804" s="96" t="n">
        <v>337.6190552</v>
      </c>
      <c r="K6804" s="96" t="n">
        <v>0</v>
      </c>
      <c r="M6804" s="13" t="n">
        <v>89</v>
      </c>
      <c r="N6804" s="18">
        <f>D6804-I6804</f>
        <v/>
      </c>
      <c r="O6804" s="18">
        <f>E6804-J6804</f>
        <v/>
      </c>
      <c r="P6804" s="18">
        <f>F6804-K6804</f>
        <v/>
      </c>
    </row>
    <row r="6805">
      <c r="C6805" s="13" t="n">
        <v>90</v>
      </c>
      <c r="D6805" s="111" t="n">
        <v>97.67453360000002</v>
      </c>
      <c r="E6805" s="111" t="n">
        <v>0</v>
      </c>
      <c r="F6805" s="111" t="n">
        <v>0</v>
      </c>
      <c r="H6805" s="13" t="n">
        <v>90</v>
      </c>
      <c r="I6805" s="96" t="n">
        <v>97.67453360000002</v>
      </c>
      <c r="J6805" s="96" t="n">
        <v>0</v>
      </c>
      <c r="K6805" s="96" t="n">
        <v>0</v>
      </c>
      <c r="M6805" s="13" t="n">
        <v>90</v>
      </c>
      <c r="N6805" s="18">
        <f>D6805-I6805</f>
        <v/>
      </c>
      <c r="O6805" s="18">
        <f>E6805-J6805</f>
        <v/>
      </c>
      <c r="P6805" s="18">
        <f>F6805-K6805</f>
        <v/>
      </c>
    </row>
    <row r="6806">
      <c r="C6806" s="13" t="n">
        <v>91</v>
      </c>
      <c r="D6806" s="111" t="n">
        <v>0</v>
      </c>
      <c r="E6806" s="111" t="n">
        <v>138.9779211000001</v>
      </c>
      <c r="F6806" s="111" t="n">
        <v>0</v>
      </c>
      <c r="H6806" s="13" t="n">
        <v>91</v>
      </c>
      <c r="I6806" s="96" t="n">
        <v>0</v>
      </c>
      <c r="J6806" s="96" t="n">
        <v>138.9779211000001</v>
      </c>
      <c r="K6806" s="96" t="n">
        <v>0</v>
      </c>
      <c r="M6806" s="13" t="n">
        <v>91</v>
      </c>
      <c r="N6806" s="18">
        <f>D6806-I6806</f>
        <v/>
      </c>
      <c r="O6806" s="18">
        <f>E6806-J6806</f>
        <v/>
      </c>
      <c r="P6806" s="18">
        <f>F6806-K6806</f>
        <v/>
      </c>
    </row>
    <row r="6807">
      <c r="C6807" s="13" t="n">
        <v>92</v>
      </c>
      <c r="D6807" s="111" t="n">
        <v>0</v>
      </c>
      <c r="E6807" s="111" t="n">
        <v>661.81372</v>
      </c>
      <c r="F6807" s="111" t="n">
        <v>541.6923374999999</v>
      </c>
      <c r="H6807" s="13" t="n">
        <v>92</v>
      </c>
      <c r="I6807" s="96" t="n">
        <v>0</v>
      </c>
      <c r="J6807" s="96" t="n">
        <v>661.81372</v>
      </c>
      <c r="K6807" s="96" t="n">
        <v>541.6923374999999</v>
      </c>
      <c r="M6807" s="13" t="n">
        <v>92</v>
      </c>
      <c r="N6807" s="18">
        <f>D6807-I6807</f>
        <v/>
      </c>
      <c r="O6807" s="18">
        <f>E6807-J6807</f>
        <v/>
      </c>
      <c r="P6807" s="18">
        <f>F6807-K6807</f>
        <v/>
      </c>
    </row>
    <row r="6808">
      <c r="C6808" s="13" t="n">
        <v>93</v>
      </c>
      <c r="D6808" s="111" t="n">
        <v>0</v>
      </c>
      <c r="E6808" s="111" t="n">
        <v>312.6305344</v>
      </c>
      <c r="F6808" s="111" t="n">
        <v>0</v>
      </c>
      <c r="H6808" s="13" t="n">
        <v>93</v>
      </c>
      <c r="I6808" s="96" t="n">
        <v>0</v>
      </c>
      <c r="J6808" s="96" t="n">
        <v>312.6305344</v>
      </c>
      <c r="K6808" s="96" t="n">
        <v>0</v>
      </c>
      <c r="M6808" s="13" t="n">
        <v>93</v>
      </c>
      <c r="N6808" s="18">
        <f>D6808-I6808</f>
        <v/>
      </c>
      <c r="O6808" s="18">
        <f>E6808-J6808</f>
        <v/>
      </c>
      <c r="P6808" s="18">
        <f>F6808-K6808</f>
        <v/>
      </c>
    </row>
    <row r="6809">
      <c r="C6809" s="13" t="n">
        <v>94</v>
      </c>
      <c r="D6809" s="111" t="n">
        <v>334.3264622999999</v>
      </c>
      <c r="E6809" s="111" t="n">
        <v>137.0498545000002</v>
      </c>
      <c r="F6809" s="111" t="n">
        <v>0</v>
      </c>
      <c r="H6809" s="13" t="n">
        <v>94</v>
      </c>
      <c r="I6809" s="96" t="n">
        <v>334.3264622999999</v>
      </c>
      <c r="J6809" s="96" t="n">
        <v>137.0498545000002</v>
      </c>
      <c r="K6809" s="96" t="n">
        <v>0</v>
      </c>
      <c r="M6809" s="13" t="n">
        <v>94</v>
      </c>
      <c r="N6809" s="18">
        <f>D6809-I6809</f>
        <v/>
      </c>
      <c r="O6809" s="18">
        <f>E6809-J6809</f>
        <v/>
      </c>
      <c r="P6809" s="18">
        <f>F6809-K6809</f>
        <v/>
      </c>
    </row>
    <row r="6810">
      <c r="C6810" s="13" t="n">
        <v>95</v>
      </c>
      <c r="D6810" s="111" t="n">
        <v>0</v>
      </c>
      <c r="E6810" s="111" t="n">
        <v>0</v>
      </c>
      <c r="F6810" s="111" t="n">
        <v>549.1893735000001</v>
      </c>
      <c r="H6810" s="13" t="n">
        <v>95</v>
      </c>
      <c r="I6810" s="96" t="n">
        <v>0</v>
      </c>
      <c r="J6810" s="96" t="n">
        <v>0</v>
      </c>
      <c r="K6810" s="96" t="n">
        <v>549.1893735000001</v>
      </c>
      <c r="M6810" s="13" t="n">
        <v>95</v>
      </c>
      <c r="N6810" s="18">
        <f>D6810-I6810</f>
        <v/>
      </c>
      <c r="O6810" s="18">
        <f>E6810-J6810</f>
        <v/>
      </c>
      <c r="P6810" s="18">
        <f>F6810-K6810</f>
        <v/>
      </c>
    </row>
    <row r="6811">
      <c r="C6811" s="13" t="n">
        <v>96</v>
      </c>
      <c r="D6811" s="111" t="n">
        <v>0</v>
      </c>
      <c r="E6811" s="111" t="n">
        <v>0</v>
      </c>
      <c r="F6811" s="111" t="n">
        <v>110.7219461999999</v>
      </c>
      <c r="H6811" s="13" t="n">
        <v>96</v>
      </c>
      <c r="I6811" s="96" t="n">
        <v>0</v>
      </c>
      <c r="J6811" s="96" t="n">
        <v>0</v>
      </c>
      <c r="K6811" s="96" t="n">
        <v>110.7219461999999</v>
      </c>
      <c r="M6811" s="13" t="n">
        <v>96</v>
      </c>
      <c r="N6811" s="18">
        <f>D6811-I6811</f>
        <v/>
      </c>
      <c r="O6811" s="18">
        <f>E6811-J6811</f>
        <v/>
      </c>
      <c r="P6811" s="18">
        <f>F6811-K6811</f>
        <v/>
      </c>
    </row>
    <row r="6812">
      <c r="C6812" s="13" t="n">
        <v>97</v>
      </c>
      <c r="D6812" s="111" t="n">
        <v>459.8152796000003</v>
      </c>
      <c r="E6812" s="111" t="n">
        <v>233.3634048</v>
      </c>
      <c r="F6812" s="111" t="n">
        <v>0</v>
      </c>
      <c r="H6812" s="13" t="n">
        <v>97</v>
      </c>
      <c r="I6812" s="96" t="n">
        <v>459.8152796000003</v>
      </c>
      <c r="J6812" s="96" t="n">
        <v>233.3634048</v>
      </c>
      <c r="K6812" s="96" t="n">
        <v>0</v>
      </c>
      <c r="M6812" s="13" t="n">
        <v>97</v>
      </c>
      <c r="N6812" s="18">
        <f>D6812-I6812</f>
        <v/>
      </c>
      <c r="O6812" s="18">
        <f>E6812-J6812</f>
        <v/>
      </c>
      <c r="P6812" s="18">
        <f>F6812-K6812</f>
        <v/>
      </c>
    </row>
    <row r="6813">
      <c r="C6813" s="13" t="n">
        <v>98</v>
      </c>
      <c r="D6813" s="111" t="n">
        <v>85.99898689999992</v>
      </c>
      <c r="E6813" s="111" t="n">
        <v>0</v>
      </c>
      <c r="F6813" s="111" t="n">
        <v>0</v>
      </c>
      <c r="H6813" s="13" t="n">
        <v>98</v>
      </c>
      <c r="I6813" s="96" t="n">
        <v>85.99898689999992</v>
      </c>
      <c r="J6813" s="96" t="n">
        <v>0</v>
      </c>
      <c r="K6813" s="96" t="n">
        <v>0</v>
      </c>
      <c r="M6813" s="13" t="n">
        <v>98</v>
      </c>
      <c r="N6813" s="18">
        <f>D6813-I6813</f>
        <v/>
      </c>
      <c r="O6813" s="18">
        <f>E6813-J6813</f>
        <v/>
      </c>
      <c r="P6813" s="18">
        <f>F6813-K6813</f>
        <v/>
      </c>
    </row>
    <row r="6814">
      <c r="C6814" s="13" t="n">
        <v>99</v>
      </c>
      <c r="D6814" s="111" t="n">
        <v>0</v>
      </c>
      <c r="E6814" s="111" t="n">
        <v>0</v>
      </c>
      <c r="F6814" s="111" t="n">
        <v>0</v>
      </c>
      <c r="H6814" s="13" t="n">
        <v>99</v>
      </c>
      <c r="I6814" s="96" t="n">
        <v>0</v>
      </c>
      <c r="J6814" s="96" t="n">
        <v>0</v>
      </c>
      <c r="K6814" s="96" t="n">
        <v>0</v>
      </c>
      <c r="M6814" s="13" t="n">
        <v>99</v>
      </c>
      <c r="N6814" s="18">
        <f>D6814-I6814</f>
        <v/>
      </c>
      <c r="O6814" s="18">
        <f>E6814-J6814</f>
        <v/>
      </c>
      <c r="P6814" s="18">
        <f>F6814-K6814</f>
        <v/>
      </c>
    </row>
    <row r="6815">
      <c r="C6815" s="13" t="n">
        <v>100</v>
      </c>
      <c r="D6815" s="111" t="n">
        <v>0</v>
      </c>
      <c r="E6815" s="111" t="n">
        <v>0</v>
      </c>
      <c r="F6815" s="111" t="n">
        <v>0</v>
      </c>
      <c r="H6815" s="13" t="n">
        <v>100</v>
      </c>
      <c r="I6815" s="96" t="n">
        <v>0</v>
      </c>
      <c r="J6815" s="96" t="n">
        <v>0</v>
      </c>
      <c r="K6815" s="96" t="n">
        <v>0</v>
      </c>
      <c r="M6815" s="13" t="n">
        <v>100</v>
      </c>
      <c r="N6815" s="18">
        <f>D6815-I6815</f>
        <v/>
      </c>
      <c r="O6815" s="18">
        <f>E6815-J6815</f>
        <v/>
      </c>
      <c r="P6815" s="18">
        <f>F6815-K6815</f>
        <v/>
      </c>
    </row>
    <row r="6816">
      <c r="C6816" s="13" t="n">
        <v>101</v>
      </c>
      <c r="D6816" s="111" t="n">
        <v>0</v>
      </c>
      <c r="E6816" s="111" t="n">
        <v>0</v>
      </c>
      <c r="F6816" s="111" t="n">
        <v>0</v>
      </c>
      <c r="H6816" s="13" t="n">
        <v>101</v>
      </c>
      <c r="I6816" s="96" t="n">
        <v>0</v>
      </c>
      <c r="J6816" s="96" t="n">
        <v>0</v>
      </c>
      <c r="K6816" s="96" t="n">
        <v>0</v>
      </c>
      <c r="M6816" s="13" t="n">
        <v>101</v>
      </c>
      <c r="N6816" s="18">
        <f>D6816-I6816</f>
        <v/>
      </c>
      <c r="O6816" s="18">
        <f>E6816-J6816</f>
        <v/>
      </c>
      <c r="P6816" s="18">
        <f>F6816-K6816</f>
        <v/>
      </c>
    </row>
    <row r="6817">
      <c r="C6817" s="13" t="n">
        <v>102</v>
      </c>
      <c r="D6817" s="111" t="n">
        <v>391.6450296</v>
      </c>
      <c r="E6817" s="111" t="n">
        <v>613.5632063</v>
      </c>
      <c r="F6817" s="111" t="n">
        <v>0</v>
      </c>
      <c r="H6817" s="13" t="n">
        <v>102</v>
      </c>
      <c r="I6817" s="96" t="n">
        <v>391.6450296</v>
      </c>
      <c r="J6817" s="96" t="n">
        <v>613.5632063</v>
      </c>
      <c r="K6817" s="96" t="n">
        <v>0</v>
      </c>
      <c r="M6817" s="13" t="n">
        <v>102</v>
      </c>
      <c r="N6817" s="18">
        <f>D6817-I6817</f>
        <v/>
      </c>
      <c r="O6817" s="18">
        <f>E6817-J6817</f>
        <v/>
      </c>
      <c r="P6817" s="18">
        <f>F6817-K6817</f>
        <v/>
      </c>
    </row>
    <row r="6818">
      <c r="C6818" s="13" t="n">
        <v>103</v>
      </c>
      <c r="D6818" s="111" t="n">
        <v>500.5889679999999</v>
      </c>
      <c r="E6818" s="111" t="n">
        <v>0</v>
      </c>
      <c r="F6818" s="111" t="n">
        <v>0</v>
      </c>
      <c r="H6818" s="13" t="n">
        <v>103</v>
      </c>
      <c r="I6818" s="96" t="n">
        <v>500.5889679999999</v>
      </c>
      <c r="J6818" s="96" t="n">
        <v>0</v>
      </c>
      <c r="K6818" s="96" t="n">
        <v>0</v>
      </c>
      <c r="M6818" s="13" t="n">
        <v>103</v>
      </c>
      <c r="N6818" s="18">
        <f>D6818-I6818</f>
        <v/>
      </c>
      <c r="O6818" s="18">
        <f>E6818-J6818</f>
        <v/>
      </c>
      <c r="P6818" s="18">
        <f>F6818-K6818</f>
        <v/>
      </c>
    </row>
    <row r="6819">
      <c r="C6819" s="13" t="n">
        <v>104</v>
      </c>
      <c r="D6819" s="111" t="n">
        <v>0</v>
      </c>
      <c r="E6819" s="111" t="n">
        <v>221.3287824999999</v>
      </c>
      <c r="F6819" s="111" t="n">
        <v>598.8665735999998</v>
      </c>
      <c r="H6819" s="13" t="n">
        <v>104</v>
      </c>
      <c r="I6819" s="96" t="n">
        <v>0</v>
      </c>
      <c r="J6819" s="96" t="n">
        <v>221.3287824999999</v>
      </c>
      <c r="K6819" s="96" t="n">
        <v>598.8665735999998</v>
      </c>
      <c r="M6819" s="13" t="n">
        <v>104</v>
      </c>
      <c r="N6819" s="18">
        <f>D6819-I6819</f>
        <v/>
      </c>
      <c r="O6819" s="18">
        <f>E6819-J6819</f>
        <v/>
      </c>
      <c r="P6819" s="18">
        <f>F6819-K6819</f>
        <v/>
      </c>
    </row>
    <row r="6820">
      <c r="C6820" s="13" t="n">
        <v>105</v>
      </c>
      <c r="D6820" s="111" t="n">
        <v>241.3264660000001</v>
      </c>
      <c r="E6820" s="111" t="n">
        <v>317.3260713999999</v>
      </c>
      <c r="F6820" s="111" t="n">
        <v>0</v>
      </c>
      <c r="H6820" s="13" t="n">
        <v>105</v>
      </c>
      <c r="I6820" s="96" t="n">
        <v>241.3264660000001</v>
      </c>
      <c r="J6820" s="96" t="n">
        <v>317.3260713999999</v>
      </c>
      <c r="K6820" s="96" t="n">
        <v>0</v>
      </c>
      <c r="M6820" s="13" t="n">
        <v>105</v>
      </c>
      <c r="N6820" s="18">
        <f>D6820-I6820</f>
        <v/>
      </c>
      <c r="O6820" s="18">
        <f>E6820-J6820</f>
        <v/>
      </c>
      <c r="P6820" s="18">
        <f>F6820-K6820</f>
        <v/>
      </c>
    </row>
    <row r="6821">
      <c r="C6821" s="13" t="n">
        <v>106</v>
      </c>
      <c r="D6821" s="111" t="n">
        <v>0</v>
      </c>
      <c r="E6821" s="111" t="n">
        <v>0</v>
      </c>
      <c r="F6821" s="111" t="n">
        <v>652.5903440000001</v>
      </c>
      <c r="H6821" s="13" t="n">
        <v>106</v>
      </c>
      <c r="I6821" s="96" t="n">
        <v>0</v>
      </c>
      <c r="J6821" s="96" t="n">
        <v>0</v>
      </c>
      <c r="K6821" s="96" t="n">
        <v>652.5903440000001</v>
      </c>
      <c r="M6821" s="13" t="n">
        <v>106</v>
      </c>
      <c r="N6821" s="18">
        <f>D6821-I6821</f>
        <v/>
      </c>
      <c r="O6821" s="18">
        <f>E6821-J6821</f>
        <v/>
      </c>
      <c r="P6821" s="18">
        <f>F6821-K6821</f>
        <v/>
      </c>
    </row>
    <row r="6822">
      <c r="C6822" s="13" t="n">
        <v>107</v>
      </c>
      <c r="D6822" s="111" t="n">
        <v>401.221335</v>
      </c>
      <c r="E6822" s="111" t="n">
        <v>772.4945376999999</v>
      </c>
      <c r="F6822" s="111" t="n">
        <v>0</v>
      </c>
      <c r="H6822" s="13" t="n">
        <v>107</v>
      </c>
      <c r="I6822" s="96" t="n">
        <v>401.221335</v>
      </c>
      <c r="J6822" s="96" t="n">
        <v>772.4945376999999</v>
      </c>
      <c r="K6822" s="96" t="n">
        <v>0</v>
      </c>
      <c r="M6822" s="13" t="n">
        <v>107</v>
      </c>
      <c r="N6822" s="18">
        <f>D6822-I6822</f>
        <v/>
      </c>
      <c r="O6822" s="18">
        <f>E6822-J6822</f>
        <v/>
      </c>
      <c r="P6822" s="18">
        <f>F6822-K6822</f>
        <v/>
      </c>
    </row>
    <row r="6823">
      <c r="C6823" s="13" t="n">
        <v>108</v>
      </c>
      <c r="D6823" s="111" t="n">
        <v>371.1389231999999</v>
      </c>
      <c r="E6823" s="111" t="n">
        <v>0</v>
      </c>
      <c r="F6823" s="111" t="n">
        <v>0</v>
      </c>
      <c r="H6823" s="13" t="n">
        <v>108</v>
      </c>
      <c r="I6823" s="96" t="n">
        <v>371.1389231999999</v>
      </c>
      <c r="J6823" s="96" t="n">
        <v>0</v>
      </c>
      <c r="K6823" s="96" t="n">
        <v>0</v>
      </c>
      <c r="M6823" s="13" t="n">
        <v>108</v>
      </c>
      <c r="N6823" s="18">
        <f>D6823-I6823</f>
        <v/>
      </c>
      <c r="O6823" s="18">
        <f>E6823-J6823</f>
        <v/>
      </c>
      <c r="P6823" s="18">
        <f>F6823-K6823</f>
        <v/>
      </c>
    </row>
    <row r="6824">
      <c r="C6824" s="13" t="n">
        <v>109</v>
      </c>
      <c r="D6824" s="111" t="n">
        <v>0</v>
      </c>
      <c r="E6824" s="111" t="n">
        <v>0</v>
      </c>
      <c r="F6824" s="111" t="n">
        <v>0</v>
      </c>
      <c r="H6824" s="13" t="n">
        <v>109</v>
      </c>
      <c r="I6824" s="96" t="n">
        <v>0</v>
      </c>
      <c r="J6824" s="96" t="n">
        <v>0</v>
      </c>
      <c r="K6824" s="96" t="n">
        <v>0</v>
      </c>
      <c r="M6824" s="13" t="n">
        <v>109</v>
      </c>
      <c r="N6824" s="18">
        <f>D6824-I6824</f>
        <v/>
      </c>
      <c r="O6824" s="18">
        <f>E6824-J6824</f>
        <v/>
      </c>
      <c r="P6824" s="18">
        <f>F6824-K6824</f>
        <v/>
      </c>
    </row>
    <row r="6825">
      <c r="C6825" s="13" t="n">
        <v>110</v>
      </c>
      <c r="D6825" s="111" t="n">
        <v>0</v>
      </c>
      <c r="E6825" s="111" t="n">
        <v>0</v>
      </c>
      <c r="F6825" s="111" t="n">
        <v>478.79558</v>
      </c>
      <c r="H6825" s="13" t="n">
        <v>110</v>
      </c>
      <c r="I6825" s="96" t="n">
        <v>0</v>
      </c>
      <c r="J6825" s="96" t="n">
        <v>0</v>
      </c>
      <c r="K6825" s="96" t="n">
        <v>478.79558</v>
      </c>
      <c r="M6825" s="13" t="n">
        <v>110</v>
      </c>
      <c r="N6825" s="18">
        <f>D6825-I6825</f>
        <v/>
      </c>
      <c r="O6825" s="18">
        <f>E6825-J6825</f>
        <v/>
      </c>
      <c r="P6825" s="18">
        <f>F6825-K6825</f>
        <v/>
      </c>
    </row>
    <row r="6826">
      <c r="C6826" s="13" t="n">
        <v>111</v>
      </c>
      <c r="D6826" s="111" t="n">
        <v>632.6898322000002</v>
      </c>
      <c r="E6826" s="111" t="n">
        <v>0</v>
      </c>
      <c r="F6826" s="111" t="n">
        <v>283.2316475000001</v>
      </c>
      <c r="H6826" s="13" t="n">
        <v>111</v>
      </c>
      <c r="I6826" s="96" t="n">
        <v>632.6898322000002</v>
      </c>
      <c r="J6826" s="96" t="n">
        <v>0</v>
      </c>
      <c r="K6826" s="96" t="n">
        <v>283.2316475000001</v>
      </c>
      <c r="M6826" s="13" t="n">
        <v>111</v>
      </c>
      <c r="N6826" s="18">
        <f>D6826-I6826</f>
        <v/>
      </c>
      <c r="O6826" s="18">
        <f>E6826-J6826</f>
        <v/>
      </c>
      <c r="P6826" s="18">
        <f>F6826-K6826</f>
        <v/>
      </c>
    </row>
    <row r="6827">
      <c r="C6827" s="13" t="n">
        <v>112</v>
      </c>
      <c r="D6827" s="111" t="n">
        <v>0</v>
      </c>
      <c r="E6827" s="111" t="n">
        <v>0</v>
      </c>
      <c r="F6827" s="111" t="n">
        <v>168.4192374000003</v>
      </c>
      <c r="H6827" s="13" t="n">
        <v>112</v>
      </c>
      <c r="I6827" s="96" t="n">
        <v>0</v>
      </c>
      <c r="J6827" s="96" t="n">
        <v>0</v>
      </c>
      <c r="K6827" s="96" t="n">
        <v>168.4192374000003</v>
      </c>
      <c r="M6827" s="13" t="n">
        <v>112</v>
      </c>
      <c r="N6827" s="18">
        <f>D6827-I6827</f>
        <v/>
      </c>
      <c r="O6827" s="18">
        <f>E6827-J6827</f>
        <v/>
      </c>
      <c r="P6827" s="18">
        <f>F6827-K6827</f>
        <v/>
      </c>
    </row>
    <row r="6828">
      <c r="C6828" s="13" t="n">
        <v>113</v>
      </c>
      <c r="D6828" s="111" t="n">
        <v>373.014689</v>
      </c>
      <c r="E6828" s="111" t="n">
        <v>0</v>
      </c>
      <c r="F6828" s="111" t="n">
        <v>253.2124730000002</v>
      </c>
      <c r="H6828" s="13" t="n">
        <v>113</v>
      </c>
      <c r="I6828" s="96" t="n">
        <v>373.014689</v>
      </c>
      <c r="J6828" s="96" t="n">
        <v>0</v>
      </c>
      <c r="K6828" s="96" t="n">
        <v>253.2124730000002</v>
      </c>
      <c r="M6828" s="13" t="n">
        <v>113</v>
      </c>
      <c r="N6828" s="18">
        <f>D6828-I6828</f>
        <v/>
      </c>
      <c r="O6828" s="18">
        <f>E6828-J6828</f>
        <v/>
      </c>
      <c r="P6828" s="18">
        <f>F6828-K6828</f>
        <v/>
      </c>
    </row>
    <row r="6829">
      <c r="C6829" s="13" t="n">
        <v>114</v>
      </c>
      <c r="D6829" s="111" t="n">
        <v>0</v>
      </c>
      <c r="E6829" s="111" t="n">
        <v>0</v>
      </c>
      <c r="F6829" s="111" t="n">
        <v>364.7982133</v>
      </c>
      <c r="H6829" s="13" t="n">
        <v>114</v>
      </c>
      <c r="I6829" s="96" t="n">
        <v>0</v>
      </c>
      <c r="J6829" s="96" t="n">
        <v>0</v>
      </c>
      <c r="K6829" s="96" t="n">
        <v>364.7982133</v>
      </c>
      <c r="M6829" s="13" t="n">
        <v>114</v>
      </c>
      <c r="N6829" s="18">
        <f>D6829-I6829</f>
        <v/>
      </c>
      <c r="O6829" s="18">
        <f>E6829-J6829</f>
        <v/>
      </c>
      <c r="P6829" s="18">
        <f>F6829-K6829</f>
        <v/>
      </c>
    </row>
    <row r="6830">
      <c r="C6830" s="13" t="n">
        <v>115</v>
      </c>
      <c r="D6830" s="111" t="n">
        <v>306.117817</v>
      </c>
      <c r="E6830" s="111" t="n">
        <v>393.6356484999999</v>
      </c>
      <c r="F6830" s="111" t="n">
        <v>0</v>
      </c>
      <c r="H6830" s="13" t="n">
        <v>115</v>
      </c>
      <c r="I6830" s="96" t="n">
        <v>306.117817</v>
      </c>
      <c r="J6830" s="96" t="n">
        <v>393.6356484999999</v>
      </c>
      <c r="K6830" s="96" t="n">
        <v>0</v>
      </c>
      <c r="M6830" s="13" t="n">
        <v>115</v>
      </c>
      <c r="N6830" s="18">
        <f>D6830-I6830</f>
        <v/>
      </c>
      <c r="O6830" s="18">
        <f>E6830-J6830</f>
        <v/>
      </c>
      <c r="P6830" s="18">
        <f>F6830-K6830</f>
        <v/>
      </c>
    </row>
    <row r="6831">
      <c r="C6831" s="13" t="n">
        <v>116</v>
      </c>
      <c r="D6831" s="111" t="n">
        <v>0</v>
      </c>
      <c r="E6831" s="111" t="n">
        <v>0</v>
      </c>
      <c r="F6831" s="111" t="n">
        <v>0</v>
      </c>
      <c r="H6831" s="13" t="n">
        <v>116</v>
      </c>
      <c r="I6831" s="96" t="n">
        <v>0</v>
      </c>
      <c r="J6831" s="96" t="n">
        <v>0</v>
      </c>
      <c r="K6831" s="96" t="n">
        <v>0</v>
      </c>
      <c r="M6831" s="13" t="n">
        <v>116</v>
      </c>
      <c r="N6831" s="18">
        <f>D6831-I6831</f>
        <v/>
      </c>
      <c r="O6831" s="18">
        <f>E6831-J6831</f>
        <v/>
      </c>
      <c r="P6831" s="18">
        <f>F6831-K6831</f>
        <v/>
      </c>
    </row>
    <row r="6832">
      <c r="C6832" s="13" t="n">
        <v>117</v>
      </c>
      <c r="D6832" s="111" t="n">
        <v>0</v>
      </c>
      <c r="E6832" s="111" t="n">
        <v>0</v>
      </c>
      <c r="F6832" s="111" t="n">
        <v>0</v>
      </c>
      <c r="H6832" s="13" t="n">
        <v>117</v>
      </c>
      <c r="I6832" s="96" t="n">
        <v>0</v>
      </c>
      <c r="J6832" s="96" t="n">
        <v>0</v>
      </c>
      <c r="K6832" s="96" t="n">
        <v>0</v>
      </c>
      <c r="M6832" s="13" t="n">
        <v>117</v>
      </c>
      <c r="N6832" s="18">
        <f>D6832-I6832</f>
        <v/>
      </c>
      <c r="O6832" s="18">
        <f>E6832-J6832</f>
        <v/>
      </c>
      <c r="P6832" s="18">
        <f>F6832-K6832</f>
        <v/>
      </c>
    </row>
    <row r="6833">
      <c r="C6833" s="13" t="n">
        <v>118</v>
      </c>
      <c r="D6833" s="111" t="n">
        <v>0</v>
      </c>
      <c r="E6833" s="111" t="n">
        <v>0</v>
      </c>
      <c r="F6833" s="111" t="n">
        <v>0</v>
      </c>
      <c r="H6833" s="13" t="n">
        <v>118</v>
      </c>
      <c r="I6833" s="96" t="n">
        <v>0</v>
      </c>
      <c r="J6833" s="96" t="n">
        <v>0</v>
      </c>
      <c r="K6833" s="96" t="n">
        <v>0</v>
      </c>
      <c r="M6833" s="13" t="n">
        <v>118</v>
      </c>
      <c r="N6833" s="18">
        <f>D6833-I6833</f>
        <v/>
      </c>
      <c r="O6833" s="18">
        <f>E6833-J6833</f>
        <v/>
      </c>
      <c r="P6833" s="18">
        <f>F6833-K6833</f>
        <v/>
      </c>
    </row>
    <row r="6834">
      <c r="C6834" s="13" t="n">
        <v>119</v>
      </c>
      <c r="D6834" s="111" t="n">
        <v>0</v>
      </c>
      <c r="E6834" s="111" t="n">
        <v>0</v>
      </c>
      <c r="F6834" s="111" t="n">
        <v>0</v>
      </c>
      <c r="H6834" s="13" t="n">
        <v>119</v>
      </c>
      <c r="I6834" s="96" t="n">
        <v>0</v>
      </c>
      <c r="J6834" s="96" t="n">
        <v>0</v>
      </c>
      <c r="K6834" s="96" t="n">
        <v>0</v>
      </c>
      <c r="M6834" s="13" t="n">
        <v>119</v>
      </c>
      <c r="N6834" s="18">
        <f>D6834-I6834</f>
        <v/>
      </c>
      <c r="O6834" s="18">
        <f>E6834-J6834</f>
        <v/>
      </c>
      <c r="P6834" s="18">
        <f>F6834-K6834</f>
        <v/>
      </c>
    </row>
    <row r="6835">
      <c r="C6835" s="13" t="n">
        <v>120</v>
      </c>
      <c r="D6835" s="111" t="n">
        <v>0</v>
      </c>
      <c r="E6835" s="111" t="n">
        <v>448.8204288</v>
      </c>
      <c r="F6835" s="111" t="n">
        <v>770.1882860000001</v>
      </c>
      <c r="H6835" s="13" t="n">
        <v>120</v>
      </c>
      <c r="I6835" s="96" t="n">
        <v>0</v>
      </c>
      <c r="J6835" s="96" t="n">
        <v>448.8204288</v>
      </c>
      <c r="K6835" s="96" t="n">
        <v>770.1882860000001</v>
      </c>
      <c r="M6835" s="13" t="n">
        <v>120</v>
      </c>
      <c r="N6835" s="18">
        <f>D6835-I6835</f>
        <v/>
      </c>
      <c r="O6835" s="18">
        <f>E6835-J6835</f>
        <v/>
      </c>
      <c r="P6835" s="18">
        <f>F6835-K6835</f>
        <v/>
      </c>
    </row>
    <row r="6836">
      <c r="C6836" s="13" t="n">
        <v>121</v>
      </c>
      <c r="D6836" s="111" t="n">
        <v>892.4999533</v>
      </c>
      <c r="E6836" s="111" t="n">
        <v>0</v>
      </c>
      <c r="F6836" s="111" t="n">
        <v>0</v>
      </c>
      <c r="H6836" s="13" t="n">
        <v>121</v>
      </c>
      <c r="I6836" s="96" t="n">
        <v>892.4999533</v>
      </c>
      <c r="J6836" s="96" t="n">
        <v>0</v>
      </c>
      <c r="K6836" s="96" t="n">
        <v>0</v>
      </c>
      <c r="M6836" s="13" t="n">
        <v>121</v>
      </c>
      <c r="N6836" s="18">
        <f>D6836-I6836</f>
        <v/>
      </c>
      <c r="O6836" s="18">
        <f>E6836-J6836</f>
        <v/>
      </c>
      <c r="P6836" s="18">
        <f>F6836-K6836</f>
        <v/>
      </c>
    </row>
    <row r="6837">
      <c r="C6837" s="13" t="n">
        <v>122</v>
      </c>
      <c r="D6837" s="111" t="n">
        <v>507.389812</v>
      </c>
      <c r="E6837" s="111" t="n">
        <v>398.7670650000001</v>
      </c>
      <c r="F6837" s="111" t="n">
        <v>163.7027879</v>
      </c>
      <c r="H6837" s="13" t="n">
        <v>122</v>
      </c>
      <c r="I6837" s="96" t="n">
        <v>507.389812</v>
      </c>
      <c r="J6837" s="96" t="n">
        <v>398.7670650000001</v>
      </c>
      <c r="K6837" s="96" t="n">
        <v>163.7027879</v>
      </c>
      <c r="M6837" s="13" t="n">
        <v>122</v>
      </c>
      <c r="N6837" s="18">
        <f>D6837-I6837</f>
        <v/>
      </c>
      <c r="O6837" s="18">
        <f>E6837-J6837</f>
        <v/>
      </c>
      <c r="P6837" s="18">
        <f>F6837-K6837</f>
        <v/>
      </c>
    </row>
    <row r="6838">
      <c r="C6838" s="13" t="n">
        <v>123</v>
      </c>
      <c r="D6838" s="111" t="n">
        <v>0</v>
      </c>
      <c r="E6838" s="111" t="n">
        <v>0</v>
      </c>
      <c r="F6838" s="111" t="n">
        <v>0</v>
      </c>
      <c r="H6838" s="13" t="n">
        <v>123</v>
      </c>
      <c r="I6838" s="96" t="n">
        <v>0</v>
      </c>
      <c r="J6838" s="96" t="n">
        <v>0</v>
      </c>
      <c r="K6838" s="96" t="n">
        <v>0</v>
      </c>
      <c r="M6838" s="13" t="n">
        <v>123</v>
      </c>
      <c r="N6838" s="18">
        <f>D6838-I6838</f>
        <v/>
      </c>
      <c r="O6838" s="18">
        <f>E6838-J6838</f>
        <v/>
      </c>
      <c r="P6838" s="18">
        <f>F6838-K6838</f>
        <v/>
      </c>
    </row>
    <row r="6839">
      <c r="C6839" s="13" t="n">
        <v>124</v>
      </c>
      <c r="D6839" s="111" t="n">
        <v>0</v>
      </c>
      <c r="E6839" s="111" t="n">
        <v>0</v>
      </c>
      <c r="F6839" s="111" t="n">
        <v>0</v>
      </c>
      <c r="H6839" s="13" t="n">
        <v>124</v>
      </c>
      <c r="I6839" s="96" t="n">
        <v>0</v>
      </c>
      <c r="J6839" s="96" t="n">
        <v>0</v>
      </c>
      <c r="K6839" s="96" t="n">
        <v>0</v>
      </c>
      <c r="M6839" s="13" t="n">
        <v>124</v>
      </c>
      <c r="N6839" s="18">
        <f>D6839-I6839</f>
        <v/>
      </c>
      <c r="O6839" s="18">
        <f>E6839-J6839</f>
        <v/>
      </c>
      <c r="P6839" s="18">
        <f>F6839-K6839</f>
        <v/>
      </c>
    </row>
    <row r="6840">
      <c r="C6840" s="13" t="n">
        <v>125</v>
      </c>
      <c r="D6840" s="111" t="n">
        <v>0</v>
      </c>
      <c r="E6840" s="111" t="n">
        <v>0</v>
      </c>
      <c r="F6840" s="111" t="n">
        <v>0</v>
      </c>
      <c r="H6840" s="13" t="n">
        <v>125</v>
      </c>
      <c r="I6840" s="96" t="n">
        <v>0</v>
      </c>
      <c r="J6840" s="96" t="n">
        <v>0</v>
      </c>
      <c r="K6840" s="96" t="n">
        <v>0</v>
      </c>
      <c r="M6840" s="13" t="n">
        <v>125</v>
      </c>
      <c r="N6840" s="18">
        <f>D6840-I6840</f>
        <v/>
      </c>
      <c r="O6840" s="18">
        <f>E6840-J6840</f>
        <v/>
      </c>
      <c r="P6840" s="18">
        <f>F6840-K6840</f>
        <v/>
      </c>
    </row>
    <row r="6841">
      <c r="C6841" s="13" t="n">
        <v>126</v>
      </c>
      <c r="D6841" s="111" t="n">
        <v>0</v>
      </c>
      <c r="E6841" s="111" t="n">
        <v>0</v>
      </c>
      <c r="F6841" s="111" t="n">
        <v>757.4533247999999</v>
      </c>
      <c r="H6841" s="13" t="n">
        <v>126</v>
      </c>
      <c r="I6841" s="96" t="n">
        <v>0</v>
      </c>
      <c r="J6841" s="96" t="n">
        <v>0</v>
      </c>
      <c r="K6841" s="96" t="n">
        <v>757.4533247999999</v>
      </c>
      <c r="M6841" s="13" t="n">
        <v>126</v>
      </c>
      <c r="N6841" s="18">
        <f>D6841-I6841</f>
        <v/>
      </c>
      <c r="O6841" s="18">
        <f>E6841-J6841</f>
        <v/>
      </c>
      <c r="P6841" s="18">
        <f>F6841-K6841</f>
        <v/>
      </c>
    </row>
    <row r="6842">
      <c r="C6842" s="13" t="n">
        <v>127</v>
      </c>
      <c r="D6842" s="111" t="n">
        <v>0</v>
      </c>
      <c r="E6842" s="111" t="n">
        <v>763.8075019999999</v>
      </c>
      <c r="F6842" s="111" t="n">
        <v>411.7249967</v>
      </c>
      <c r="H6842" s="13" t="n">
        <v>127</v>
      </c>
      <c r="I6842" s="96" t="n">
        <v>0</v>
      </c>
      <c r="J6842" s="96" t="n">
        <v>763.8075019999999</v>
      </c>
      <c r="K6842" s="96" t="n">
        <v>411.7249967</v>
      </c>
      <c r="M6842" s="13" t="n">
        <v>127</v>
      </c>
      <c r="N6842" s="18">
        <f>D6842-I6842</f>
        <v/>
      </c>
      <c r="O6842" s="18">
        <f>E6842-J6842</f>
        <v/>
      </c>
      <c r="P6842" s="18">
        <f>F6842-K6842</f>
        <v/>
      </c>
    </row>
    <row r="6843">
      <c r="C6843" s="13" t="n">
        <v>128</v>
      </c>
      <c r="D6843" s="111" t="n">
        <v>0</v>
      </c>
      <c r="E6843" s="111" t="n">
        <v>0</v>
      </c>
      <c r="F6843" s="111" t="n">
        <v>371.3578896</v>
      </c>
      <c r="H6843" s="13" t="n">
        <v>128</v>
      </c>
      <c r="I6843" s="96" t="n">
        <v>0</v>
      </c>
      <c r="J6843" s="96" t="n">
        <v>0</v>
      </c>
      <c r="K6843" s="96" t="n">
        <v>371.3578896</v>
      </c>
      <c r="M6843" s="13" t="n">
        <v>128</v>
      </c>
      <c r="N6843" s="18">
        <f>D6843-I6843</f>
        <v/>
      </c>
      <c r="O6843" s="18">
        <f>E6843-J6843</f>
        <v/>
      </c>
      <c r="P6843" s="18">
        <f>F6843-K6843</f>
        <v/>
      </c>
    </row>
    <row r="6844">
      <c r="C6844" s="13" t="n">
        <v>129</v>
      </c>
      <c r="D6844" s="111" t="n">
        <v>0</v>
      </c>
      <c r="E6844" s="111" t="n">
        <v>145.5508195000001</v>
      </c>
      <c r="F6844" s="111" t="n">
        <v>260.4002752000001</v>
      </c>
      <c r="H6844" s="13" t="n">
        <v>129</v>
      </c>
      <c r="I6844" s="96" t="n">
        <v>0</v>
      </c>
      <c r="J6844" s="96" t="n">
        <v>145.5508195000001</v>
      </c>
      <c r="K6844" s="96" t="n">
        <v>260.4002752000001</v>
      </c>
      <c r="M6844" s="13" t="n">
        <v>129</v>
      </c>
      <c r="N6844" s="18">
        <f>D6844-I6844</f>
        <v/>
      </c>
      <c r="O6844" s="18">
        <f>E6844-J6844</f>
        <v/>
      </c>
      <c r="P6844" s="18">
        <f>F6844-K6844</f>
        <v/>
      </c>
    </row>
    <row r="6845">
      <c r="C6845" s="13" t="n">
        <v>130</v>
      </c>
      <c r="D6845" s="111" t="n">
        <v>0</v>
      </c>
      <c r="E6845" s="111" t="n">
        <v>317.6703476000001</v>
      </c>
      <c r="F6845" s="111" t="n">
        <v>0</v>
      </c>
      <c r="H6845" s="13" t="n">
        <v>130</v>
      </c>
      <c r="I6845" s="96" t="n">
        <v>0</v>
      </c>
      <c r="J6845" s="96" t="n">
        <v>317.6703476000001</v>
      </c>
      <c r="K6845" s="96" t="n">
        <v>0</v>
      </c>
      <c r="M6845" s="13" t="n">
        <v>130</v>
      </c>
      <c r="N6845" s="18">
        <f>D6845-I6845</f>
        <v/>
      </c>
      <c r="O6845" s="18">
        <f>E6845-J6845</f>
        <v/>
      </c>
      <c r="P6845" s="18">
        <f>F6845-K6845</f>
        <v/>
      </c>
    </row>
    <row r="6846">
      <c r="C6846" s="13" t="n">
        <v>131</v>
      </c>
      <c r="D6846" s="111" t="n">
        <v>0</v>
      </c>
      <c r="E6846" s="111" t="n">
        <v>0</v>
      </c>
      <c r="F6846" s="111" t="n">
        <v>146.1071222000001</v>
      </c>
      <c r="H6846" s="13" t="n">
        <v>131</v>
      </c>
      <c r="I6846" s="96" t="n">
        <v>0</v>
      </c>
      <c r="J6846" s="96" t="n">
        <v>0</v>
      </c>
      <c r="K6846" s="96" t="n">
        <v>146.1071222000001</v>
      </c>
      <c r="M6846" s="13" t="n">
        <v>131</v>
      </c>
      <c r="N6846" s="18">
        <f>D6846-I6846</f>
        <v/>
      </c>
      <c r="O6846" s="18">
        <f>E6846-J6846</f>
        <v/>
      </c>
      <c r="P6846" s="18">
        <f>F6846-K6846</f>
        <v/>
      </c>
    </row>
    <row r="6847">
      <c r="C6847" s="13" t="n">
        <v>132</v>
      </c>
      <c r="D6847" s="111" t="n">
        <v>0</v>
      </c>
      <c r="E6847" s="111" t="n">
        <v>485.9162240000001</v>
      </c>
      <c r="F6847" s="111" t="n">
        <v>0</v>
      </c>
      <c r="H6847" s="13" t="n">
        <v>132</v>
      </c>
      <c r="I6847" s="96" t="n">
        <v>0</v>
      </c>
      <c r="J6847" s="96" t="n">
        <v>485.9162240000001</v>
      </c>
      <c r="K6847" s="96" t="n">
        <v>0</v>
      </c>
      <c r="M6847" s="13" t="n">
        <v>132</v>
      </c>
      <c r="N6847" s="18">
        <f>D6847-I6847</f>
        <v/>
      </c>
      <c r="O6847" s="18">
        <f>E6847-J6847</f>
        <v/>
      </c>
      <c r="P6847" s="18">
        <f>F6847-K6847</f>
        <v/>
      </c>
    </row>
    <row r="6848">
      <c r="C6848" s="13" t="n">
        <v>133</v>
      </c>
      <c r="D6848" s="111" t="n">
        <v>0</v>
      </c>
      <c r="E6848" s="111" t="n">
        <v>0</v>
      </c>
      <c r="F6848" s="111" t="n">
        <v>0</v>
      </c>
      <c r="H6848" s="13" t="n">
        <v>133</v>
      </c>
      <c r="I6848" s="96" t="n">
        <v>0</v>
      </c>
      <c r="J6848" s="96" t="n">
        <v>0</v>
      </c>
      <c r="K6848" s="96" t="n">
        <v>0</v>
      </c>
      <c r="M6848" s="13" t="n">
        <v>133</v>
      </c>
      <c r="N6848" s="18">
        <f>D6848-I6848</f>
        <v/>
      </c>
      <c r="O6848" s="18">
        <f>E6848-J6848</f>
        <v/>
      </c>
      <c r="P6848" s="18">
        <f>F6848-K6848</f>
        <v/>
      </c>
    </row>
    <row r="6849">
      <c r="C6849" s="13" t="n">
        <v>134</v>
      </c>
      <c r="D6849" s="111" t="n">
        <v>735.0404834999999</v>
      </c>
      <c r="E6849" s="111" t="n">
        <v>0</v>
      </c>
      <c r="F6849" s="111" t="n">
        <v>430.4051061999999</v>
      </c>
      <c r="H6849" s="13" t="n">
        <v>134</v>
      </c>
      <c r="I6849" s="96" t="n">
        <v>735.0404834999999</v>
      </c>
      <c r="J6849" s="96" t="n">
        <v>0</v>
      </c>
      <c r="K6849" s="96" t="n">
        <v>430.4051061999999</v>
      </c>
      <c r="M6849" s="13" t="n">
        <v>134</v>
      </c>
      <c r="N6849" s="18">
        <f>D6849-I6849</f>
        <v/>
      </c>
      <c r="O6849" s="18">
        <f>E6849-J6849</f>
        <v/>
      </c>
      <c r="P6849" s="18">
        <f>F6849-K6849</f>
        <v/>
      </c>
    </row>
    <row r="6850">
      <c r="C6850" s="13" t="n">
        <v>135</v>
      </c>
      <c r="D6850" s="111" t="n">
        <v>0</v>
      </c>
      <c r="E6850" s="111" t="n">
        <v>0</v>
      </c>
      <c r="F6850" s="111" t="n">
        <v>151.6037140000001</v>
      </c>
      <c r="H6850" s="13" t="n">
        <v>135</v>
      </c>
      <c r="I6850" s="96" t="n">
        <v>0</v>
      </c>
      <c r="J6850" s="96" t="n">
        <v>0</v>
      </c>
      <c r="K6850" s="96" t="n">
        <v>151.6037140000001</v>
      </c>
      <c r="M6850" s="13" t="n">
        <v>135</v>
      </c>
      <c r="N6850" s="18">
        <f>D6850-I6850</f>
        <v/>
      </c>
      <c r="O6850" s="18">
        <f>E6850-J6850</f>
        <v/>
      </c>
      <c r="P6850" s="18">
        <f>F6850-K6850</f>
        <v/>
      </c>
    </row>
    <row r="6851">
      <c r="C6851" s="13" t="n">
        <v>136</v>
      </c>
      <c r="D6851" s="111" t="n">
        <v>935.3579465</v>
      </c>
      <c r="E6851" s="111" t="n">
        <v>171.4149030000002</v>
      </c>
      <c r="F6851" s="111" t="n">
        <v>0</v>
      </c>
      <c r="H6851" s="13" t="n">
        <v>136</v>
      </c>
      <c r="I6851" s="96" t="n">
        <v>935.3579465</v>
      </c>
      <c r="J6851" s="96" t="n">
        <v>171.4149030000002</v>
      </c>
      <c r="K6851" s="96" t="n">
        <v>0</v>
      </c>
      <c r="M6851" s="13" t="n">
        <v>136</v>
      </c>
      <c r="N6851" s="18">
        <f>D6851-I6851</f>
        <v/>
      </c>
      <c r="O6851" s="18">
        <f>E6851-J6851</f>
        <v/>
      </c>
      <c r="P6851" s="18">
        <f>F6851-K6851</f>
        <v/>
      </c>
    </row>
    <row r="6852">
      <c r="C6852" s="13" t="n">
        <v>137</v>
      </c>
      <c r="D6852" s="111" t="n">
        <v>0</v>
      </c>
      <c r="E6852" s="111" t="n">
        <v>137.3171784</v>
      </c>
      <c r="F6852" s="111" t="n">
        <v>779.6974870000001</v>
      </c>
      <c r="H6852" s="13" t="n">
        <v>137</v>
      </c>
      <c r="I6852" s="96" t="n">
        <v>0</v>
      </c>
      <c r="J6852" s="96" t="n">
        <v>137.3171784</v>
      </c>
      <c r="K6852" s="96" t="n">
        <v>779.6974870000001</v>
      </c>
      <c r="M6852" s="13" t="n">
        <v>137</v>
      </c>
      <c r="N6852" s="18">
        <f>D6852-I6852</f>
        <v/>
      </c>
      <c r="O6852" s="18">
        <f>E6852-J6852</f>
        <v/>
      </c>
      <c r="P6852" s="18">
        <f>F6852-K6852</f>
        <v/>
      </c>
    </row>
    <row r="6853">
      <c r="C6853" s="13" t="n">
        <v>138</v>
      </c>
      <c r="D6853" s="111" t="n">
        <v>0</v>
      </c>
      <c r="E6853" s="111" t="n">
        <v>485.4877652000001</v>
      </c>
      <c r="F6853" s="111" t="n">
        <v>0</v>
      </c>
      <c r="H6853" s="13" t="n">
        <v>138</v>
      </c>
      <c r="I6853" s="96" t="n">
        <v>0</v>
      </c>
      <c r="J6853" s="96" t="n">
        <v>485.4877652000001</v>
      </c>
      <c r="K6853" s="96" t="n">
        <v>0</v>
      </c>
      <c r="M6853" s="13" t="n">
        <v>138</v>
      </c>
      <c r="N6853" s="18">
        <f>D6853-I6853</f>
        <v/>
      </c>
      <c r="O6853" s="18">
        <f>E6853-J6853</f>
        <v/>
      </c>
      <c r="P6853" s="18">
        <f>F6853-K6853</f>
        <v/>
      </c>
    </row>
    <row r="6854">
      <c r="C6854" s="13" t="n">
        <v>139</v>
      </c>
      <c r="D6854" s="111" t="n">
        <v>171.7576683999999</v>
      </c>
      <c r="E6854" s="111" t="n">
        <v>0</v>
      </c>
      <c r="F6854" s="111" t="n">
        <v>0</v>
      </c>
      <c r="H6854" s="13" t="n">
        <v>139</v>
      </c>
      <c r="I6854" s="96" t="n">
        <v>171.7576683999999</v>
      </c>
      <c r="J6854" s="96" t="n">
        <v>0</v>
      </c>
      <c r="K6854" s="96" t="n">
        <v>0</v>
      </c>
      <c r="M6854" s="13" t="n">
        <v>139</v>
      </c>
      <c r="N6854" s="18">
        <f>D6854-I6854</f>
        <v/>
      </c>
      <c r="O6854" s="18">
        <f>E6854-J6854</f>
        <v/>
      </c>
      <c r="P6854" s="18">
        <f>F6854-K6854</f>
        <v/>
      </c>
    </row>
    <row r="6855">
      <c r="C6855" s="13" t="n">
        <v>140</v>
      </c>
      <c r="D6855" s="111" t="n">
        <v>0</v>
      </c>
      <c r="E6855" s="111" t="n">
        <v>0</v>
      </c>
      <c r="F6855" s="111" t="n">
        <v>138.0432187999999</v>
      </c>
      <c r="H6855" s="13" t="n">
        <v>140</v>
      </c>
      <c r="I6855" s="96" t="n">
        <v>0</v>
      </c>
      <c r="J6855" s="96" t="n">
        <v>0</v>
      </c>
      <c r="K6855" s="96" t="n">
        <v>138.0432187999999</v>
      </c>
      <c r="M6855" s="13" t="n">
        <v>140</v>
      </c>
      <c r="N6855" s="18">
        <f>D6855-I6855</f>
        <v/>
      </c>
      <c r="O6855" s="18">
        <f>E6855-J6855</f>
        <v/>
      </c>
      <c r="P6855" s="18">
        <f>F6855-K6855</f>
        <v/>
      </c>
    </row>
    <row r="6856">
      <c r="C6856" s="13" t="n">
        <v>141</v>
      </c>
      <c r="D6856" s="111" t="n">
        <v>80.49565140000036</v>
      </c>
      <c r="E6856" s="111" t="n">
        <v>0</v>
      </c>
      <c r="F6856" s="111" t="n">
        <v>0</v>
      </c>
      <c r="H6856" s="13" t="n">
        <v>141</v>
      </c>
      <c r="I6856" s="96" t="n">
        <v>80.49565140000036</v>
      </c>
      <c r="J6856" s="96" t="n">
        <v>0</v>
      </c>
      <c r="K6856" s="96" t="n">
        <v>0</v>
      </c>
      <c r="M6856" s="13" t="n">
        <v>141</v>
      </c>
      <c r="N6856" s="18">
        <f>D6856-I6856</f>
        <v/>
      </c>
      <c r="O6856" s="18">
        <f>E6856-J6856</f>
        <v/>
      </c>
      <c r="P6856" s="18">
        <f>F6856-K6856</f>
        <v/>
      </c>
    </row>
    <row r="6857">
      <c r="C6857" s="13" t="n">
        <v>142</v>
      </c>
      <c r="D6857" s="111" t="n">
        <v>0</v>
      </c>
      <c r="E6857" s="111" t="n">
        <v>418.9073249</v>
      </c>
      <c r="F6857" s="111" t="n">
        <v>300.2613215</v>
      </c>
      <c r="H6857" s="13" t="n">
        <v>142</v>
      </c>
      <c r="I6857" s="96" t="n">
        <v>0</v>
      </c>
      <c r="J6857" s="96" t="n">
        <v>418.9073249</v>
      </c>
      <c r="K6857" s="96" t="n">
        <v>300.2613215</v>
      </c>
      <c r="M6857" s="13" t="n">
        <v>142</v>
      </c>
      <c r="N6857" s="18">
        <f>D6857-I6857</f>
        <v/>
      </c>
      <c r="O6857" s="18">
        <f>E6857-J6857</f>
        <v/>
      </c>
      <c r="P6857" s="18">
        <f>F6857-K6857</f>
        <v/>
      </c>
    </row>
    <row r="6858">
      <c r="C6858" s="13" t="n">
        <v>143</v>
      </c>
      <c r="D6858" s="111" t="n">
        <v>0</v>
      </c>
      <c r="E6858" s="111" t="n">
        <v>0</v>
      </c>
      <c r="F6858" s="111" t="n">
        <v>0</v>
      </c>
      <c r="H6858" s="13" t="n">
        <v>143</v>
      </c>
      <c r="I6858" s="96" t="n">
        <v>0</v>
      </c>
      <c r="J6858" s="96" t="n">
        <v>0</v>
      </c>
      <c r="K6858" s="96" t="n">
        <v>0</v>
      </c>
      <c r="M6858" s="13" t="n">
        <v>143</v>
      </c>
      <c r="N6858" s="18">
        <f>D6858-I6858</f>
        <v/>
      </c>
      <c r="O6858" s="18">
        <f>E6858-J6858</f>
        <v/>
      </c>
      <c r="P6858" s="18">
        <f>F6858-K6858</f>
        <v/>
      </c>
    </row>
    <row r="6859">
      <c r="C6859" s="13" t="n">
        <v>144</v>
      </c>
      <c r="D6859" s="111" t="n">
        <v>0</v>
      </c>
      <c r="E6859" s="111" t="n">
        <v>0</v>
      </c>
      <c r="F6859" s="111" t="n">
        <v>0</v>
      </c>
      <c r="H6859" s="13" t="n">
        <v>144</v>
      </c>
      <c r="I6859" s="96" t="n">
        <v>0</v>
      </c>
      <c r="J6859" s="96" t="n">
        <v>0</v>
      </c>
      <c r="K6859" s="96" t="n">
        <v>0</v>
      </c>
      <c r="M6859" s="13" t="n">
        <v>144</v>
      </c>
      <c r="N6859" s="18">
        <f>D6859-I6859</f>
        <v/>
      </c>
      <c r="O6859" s="18">
        <f>E6859-J6859</f>
        <v/>
      </c>
      <c r="P6859" s="18">
        <f>F6859-K6859</f>
        <v/>
      </c>
    </row>
    <row r="6860">
      <c r="C6860" s="13" t="n">
        <v>145</v>
      </c>
      <c r="D6860" s="111" t="n">
        <v>353.4092359000001</v>
      </c>
      <c r="E6860" s="111" t="n">
        <v>0</v>
      </c>
      <c r="F6860" s="111" t="n">
        <v>0</v>
      </c>
      <c r="H6860" s="13" t="n">
        <v>145</v>
      </c>
      <c r="I6860" s="96" t="n">
        <v>353.4092359000001</v>
      </c>
      <c r="J6860" s="96" t="n">
        <v>0</v>
      </c>
      <c r="K6860" s="96" t="n">
        <v>0</v>
      </c>
      <c r="M6860" s="13" t="n">
        <v>145</v>
      </c>
      <c r="N6860" s="18">
        <f>D6860-I6860</f>
        <v/>
      </c>
      <c r="O6860" s="18">
        <f>E6860-J6860</f>
        <v/>
      </c>
      <c r="P6860" s="18">
        <f>F6860-K6860</f>
        <v/>
      </c>
    </row>
    <row r="6861">
      <c r="C6861" s="13" t="n">
        <v>146</v>
      </c>
      <c r="D6861" s="111" t="n">
        <v>90.16410400000001</v>
      </c>
      <c r="E6861" s="111" t="n">
        <v>0</v>
      </c>
      <c r="F6861" s="111" t="n">
        <v>0</v>
      </c>
      <c r="H6861" s="13" t="n">
        <v>146</v>
      </c>
      <c r="I6861" s="96" t="n">
        <v>90.16410400000001</v>
      </c>
      <c r="J6861" s="96" t="n">
        <v>0</v>
      </c>
      <c r="K6861" s="96" t="n">
        <v>0</v>
      </c>
      <c r="M6861" s="13" t="n">
        <v>146</v>
      </c>
      <c r="N6861" s="18">
        <f>D6861-I6861</f>
        <v/>
      </c>
      <c r="O6861" s="18">
        <f>E6861-J6861</f>
        <v/>
      </c>
      <c r="P6861" s="18">
        <f>F6861-K6861</f>
        <v/>
      </c>
    </row>
    <row r="6862">
      <c r="C6862" s="13" t="n">
        <v>147</v>
      </c>
      <c r="D6862" s="111" t="n">
        <v>0</v>
      </c>
      <c r="E6862" s="111" t="n">
        <v>0</v>
      </c>
      <c r="F6862" s="111" t="n">
        <v>228.7094435999999</v>
      </c>
      <c r="H6862" s="13" t="n">
        <v>147</v>
      </c>
      <c r="I6862" s="96" t="n">
        <v>0</v>
      </c>
      <c r="J6862" s="96" t="n">
        <v>0</v>
      </c>
      <c r="K6862" s="96" t="n">
        <v>228.7094435999999</v>
      </c>
      <c r="M6862" s="13" t="n">
        <v>147</v>
      </c>
      <c r="N6862" s="18">
        <f>D6862-I6862</f>
        <v/>
      </c>
      <c r="O6862" s="18">
        <f>E6862-J6862</f>
        <v/>
      </c>
      <c r="P6862" s="18">
        <f>F6862-K6862</f>
        <v/>
      </c>
    </row>
    <row r="6863">
      <c r="C6863" s="13" t="n">
        <v>148</v>
      </c>
      <c r="D6863" s="111" t="n">
        <v>0</v>
      </c>
      <c r="E6863" s="111" t="n">
        <v>0</v>
      </c>
      <c r="F6863" s="111" t="n">
        <v>1028.3874396</v>
      </c>
      <c r="H6863" s="13" t="n">
        <v>148</v>
      </c>
      <c r="I6863" s="96" t="n">
        <v>0</v>
      </c>
      <c r="J6863" s="96" t="n">
        <v>0</v>
      </c>
      <c r="K6863" s="96" t="n">
        <v>1028.3874396</v>
      </c>
      <c r="M6863" s="13" t="n">
        <v>148</v>
      </c>
      <c r="N6863" s="18">
        <f>D6863-I6863</f>
        <v/>
      </c>
      <c r="O6863" s="18">
        <f>E6863-J6863</f>
        <v/>
      </c>
      <c r="P6863" s="18">
        <f>F6863-K6863</f>
        <v/>
      </c>
    </row>
    <row r="6864">
      <c r="C6864" s="13" t="n">
        <v>149</v>
      </c>
      <c r="D6864" s="111" t="n">
        <v>108.816457</v>
      </c>
      <c r="E6864" s="111" t="n">
        <v>0</v>
      </c>
      <c r="F6864" s="111" t="n">
        <v>0</v>
      </c>
      <c r="H6864" s="13" t="n">
        <v>149</v>
      </c>
      <c r="I6864" s="96" t="n">
        <v>108.816457</v>
      </c>
      <c r="J6864" s="96" t="n">
        <v>0</v>
      </c>
      <c r="K6864" s="96" t="n">
        <v>0</v>
      </c>
      <c r="M6864" s="13" t="n">
        <v>149</v>
      </c>
      <c r="N6864" s="18">
        <f>D6864-I6864</f>
        <v/>
      </c>
      <c r="O6864" s="18">
        <f>E6864-J6864</f>
        <v/>
      </c>
      <c r="P6864" s="18">
        <f>F6864-K6864</f>
        <v/>
      </c>
    </row>
    <row r="6865">
      <c r="C6865" s="13" t="n">
        <v>150</v>
      </c>
      <c r="D6865" s="111" t="n">
        <v>0</v>
      </c>
      <c r="E6865" s="111" t="n">
        <v>0</v>
      </c>
      <c r="F6865" s="111" t="n">
        <v>0</v>
      </c>
      <c r="H6865" s="13" t="n">
        <v>150</v>
      </c>
      <c r="I6865" s="96" t="n">
        <v>0</v>
      </c>
      <c r="J6865" s="96" t="n">
        <v>0</v>
      </c>
      <c r="K6865" s="96" t="n">
        <v>0</v>
      </c>
      <c r="M6865" s="13" t="n">
        <v>150</v>
      </c>
      <c r="N6865" s="18">
        <f>D6865-I6865</f>
        <v/>
      </c>
      <c r="O6865" s="18">
        <f>E6865-J6865</f>
        <v/>
      </c>
      <c r="P6865" s="18">
        <f>F6865-K6865</f>
        <v/>
      </c>
    </row>
    <row r="6866">
      <c r="C6866" s="13" t="n">
        <v>151</v>
      </c>
      <c r="D6866" s="111" t="n">
        <v>0</v>
      </c>
      <c r="E6866" s="111" t="n">
        <v>0</v>
      </c>
      <c r="F6866" s="111" t="n">
        <v>0</v>
      </c>
      <c r="H6866" s="13" t="n">
        <v>151</v>
      </c>
      <c r="I6866" s="96" t="n">
        <v>0</v>
      </c>
      <c r="J6866" s="96" t="n">
        <v>0</v>
      </c>
      <c r="K6866" s="96" t="n">
        <v>0</v>
      </c>
      <c r="M6866" s="13" t="n">
        <v>151</v>
      </c>
      <c r="N6866" s="18">
        <f>D6866-I6866</f>
        <v/>
      </c>
      <c r="O6866" s="18">
        <f>E6866-J6866</f>
        <v/>
      </c>
      <c r="P6866" s="18">
        <f>F6866-K6866</f>
        <v/>
      </c>
    </row>
    <row r="6867">
      <c r="C6867" s="13" t="n">
        <v>152</v>
      </c>
      <c r="D6867" s="111" t="n">
        <v>623.7356672999999</v>
      </c>
      <c r="E6867" s="111" t="n">
        <v>0</v>
      </c>
      <c r="F6867" s="111" t="n">
        <v>128.6984566</v>
      </c>
      <c r="H6867" s="13" t="n">
        <v>152</v>
      </c>
      <c r="I6867" s="96" t="n">
        <v>623.7356672999999</v>
      </c>
      <c r="J6867" s="96" t="n">
        <v>0</v>
      </c>
      <c r="K6867" s="96" t="n">
        <v>128.6984566</v>
      </c>
      <c r="M6867" s="13" t="n">
        <v>152</v>
      </c>
      <c r="N6867" s="18">
        <f>D6867-I6867</f>
        <v/>
      </c>
      <c r="O6867" s="18">
        <f>E6867-J6867</f>
        <v/>
      </c>
      <c r="P6867" s="18">
        <f>F6867-K6867</f>
        <v/>
      </c>
    </row>
    <row r="6868">
      <c r="C6868" s="13" t="n">
        <v>153</v>
      </c>
      <c r="D6868" s="111" t="n">
        <v>0</v>
      </c>
      <c r="E6868" s="111" t="n">
        <v>62.98595299999986</v>
      </c>
      <c r="F6868" s="111" t="n">
        <v>442.3694409000001</v>
      </c>
      <c r="H6868" s="13" t="n">
        <v>153</v>
      </c>
      <c r="I6868" s="96" t="n">
        <v>0</v>
      </c>
      <c r="J6868" s="96" t="n">
        <v>62.98595299999986</v>
      </c>
      <c r="K6868" s="96" t="n">
        <v>442.3694409000001</v>
      </c>
      <c r="M6868" s="13" t="n">
        <v>153</v>
      </c>
      <c r="N6868" s="18">
        <f>D6868-I6868</f>
        <v/>
      </c>
      <c r="O6868" s="18">
        <f>E6868-J6868</f>
        <v/>
      </c>
      <c r="P6868" s="18">
        <f>F6868-K6868</f>
        <v/>
      </c>
    </row>
    <row r="6869">
      <c r="C6869" s="13" t="n">
        <v>154</v>
      </c>
      <c r="D6869" s="111" t="n">
        <v>0</v>
      </c>
      <c r="E6869" s="111" t="n">
        <v>0</v>
      </c>
      <c r="F6869" s="111" t="n">
        <v>0</v>
      </c>
      <c r="H6869" s="13" t="n">
        <v>154</v>
      </c>
      <c r="I6869" s="96" t="n">
        <v>0</v>
      </c>
      <c r="J6869" s="96" t="n">
        <v>0</v>
      </c>
      <c r="K6869" s="96" t="n">
        <v>0</v>
      </c>
      <c r="M6869" s="13" t="n">
        <v>154</v>
      </c>
      <c r="N6869" s="18">
        <f>D6869-I6869</f>
        <v/>
      </c>
      <c r="O6869" s="18">
        <f>E6869-J6869</f>
        <v/>
      </c>
      <c r="P6869" s="18">
        <f>F6869-K6869</f>
        <v/>
      </c>
    </row>
    <row r="6870">
      <c r="C6870" s="13" t="n">
        <v>155</v>
      </c>
      <c r="D6870" s="111" t="n">
        <v>247.9186739000002</v>
      </c>
      <c r="E6870" s="111" t="n">
        <v>398.504</v>
      </c>
      <c r="F6870" s="111" t="n">
        <v>0</v>
      </c>
      <c r="H6870" s="13" t="n">
        <v>155</v>
      </c>
      <c r="I6870" s="96" t="n">
        <v>247.9186739000002</v>
      </c>
      <c r="J6870" s="96" t="n">
        <v>398.504</v>
      </c>
      <c r="K6870" s="96" t="n">
        <v>0</v>
      </c>
      <c r="M6870" s="13" t="n">
        <v>155</v>
      </c>
      <c r="N6870" s="18">
        <f>D6870-I6870</f>
        <v/>
      </c>
      <c r="O6870" s="18">
        <f>E6870-J6870</f>
        <v/>
      </c>
      <c r="P6870" s="18">
        <f>F6870-K6870</f>
        <v/>
      </c>
    </row>
    <row r="6871">
      <c r="C6871" s="13" t="n">
        <v>156</v>
      </c>
      <c r="D6871" s="111" t="n">
        <v>0</v>
      </c>
      <c r="E6871" s="111" t="n">
        <v>0</v>
      </c>
      <c r="F6871" s="111" t="n">
        <v>99.21830239999997</v>
      </c>
      <c r="H6871" s="13" t="n">
        <v>156</v>
      </c>
      <c r="I6871" s="96" t="n">
        <v>0</v>
      </c>
      <c r="J6871" s="96" t="n">
        <v>0</v>
      </c>
      <c r="K6871" s="96" t="n">
        <v>99.21830239999997</v>
      </c>
      <c r="M6871" s="13" t="n">
        <v>156</v>
      </c>
      <c r="N6871" s="18">
        <f>D6871-I6871</f>
        <v/>
      </c>
      <c r="O6871" s="18">
        <f>E6871-J6871</f>
        <v/>
      </c>
      <c r="P6871" s="18">
        <f>F6871-K6871</f>
        <v/>
      </c>
    </row>
    <row r="6872">
      <c r="C6872" s="13" t="n">
        <v>157</v>
      </c>
      <c r="D6872" s="111" t="n">
        <v>0</v>
      </c>
      <c r="E6872" s="111" t="n">
        <v>169.8768125</v>
      </c>
      <c r="F6872" s="111" t="n">
        <v>92.43278399999991</v>
      </c>
      <c r="H6872" s="13" t="n">
        <v>157</v>
      </c>
      <c r="I6872" s="96" t="n">
        <v>0</v>
      </c>
      <c r="J6872" s="96" t="n">
        <v>169.8768125</v>
      </c>
      <c r="K6872" s="96" t="n">
        <v>92.43278399999991</v>
      </c>
      <c r="M6872" s="13" t="n">
        <v>157</v>
      </c>
      <c r="N6872" s="18">
        <f>D6872-I6872</f>
        <v/>
      </c>
      <c r="O6872" s="18">
        <f>E6872-J6872</f>
        <v/>
      </c>
      <c r="P6872" s="18">
        <f>F6872-K6872</f>
        <v/>
      </c>
    </row>
    <row r="6873">
      <c r="C6873" s="13" t="n">
        <v>158</v>
      </c>
      <c r="D6873" s="111" t="n">
        <v>364.8520923999999</v>
      </c>
      <c r="E6873" s="111" t="n">
        <v>0</v>
      </c>
      <c r="F6873" s="111" t="n">
        <v>0</v>
      </c>
      <c r="H6873" s="13" t="n">
        <v>158</v>
      </c>
      <c r="I6873" s="96" t="n">
        <v>364.8520923999999</v>
      </c>
      <c r="J6873" s="96" t="n">
        <v>0</v>
      </c>
      <c r="K6873" s="96" t="n">
        <v>0</v>
      </c>
      <c r="M6873" s="13" t="n">
        <v>158</v>
      </c>
      <c r="N6873" s="18">
        <f>D6873-I6873</f>
        <v/>
      </c>
      <c r="O6873" s="18">
        <f>E6873-J6873</f>
        <v/>
      </c>
      <c r="P6873" s="18">
        <f>F6873-K6873</f>
        <v/>
      </c>
    </row>
    <row r="6874">
      <c r="C6874" s="13" t="n">
        <v>159</v>
      </c>
      <c r="D6874" s="111" t="n">
        <v>327.9460337</v>
      </c>
      <c r="E6874" s="111" t="n">
        <v>279.7122232999998</v>
      </c>
      <c r="F6874" s="111" t="n">
        <v>0</v>
      </c>
      <c r="H6874" s="13" t="n">
        <v>159</v>
      </c>
      <c r="I6874" s="96" t="n">
        <v>327.9460337</v>
      </c>
      <c r="J6874" s="96" t="n">
        <v>279.7122232999998</v>
      </c>
      <c r="K6874" s="96" t="n">
        <v>0</v>
      </c>
      <c r="M6874" s="13" t="n">
        <v>159</v>
      </c>
      <c r="N6874" s="18">
        <f>D6874-I6874</f>
        <v/>
      </c>
      <c r="O6874" s="18">
        <f>E6874-J6874</f>
        <v/>
      </c>
      <c r="P6874" s="18">
        <f>F6874-K6874</f>
        <v/>
      </c>
    </row>
    <row r="6875">
      <c r="C6875" s="13" t="n">
        <v>160</v>
      </c>
      <c r="D6875" s="111" t="n">
        <v>0</v>
      </c>
      <c r="E6875" s="111" t="n">
        <v>0</v>
      </c>
      <c r="F6875" s="111" t="n">
        <v>0</v>
      </c>
      <c r="H6875" s="13" t="n">
        <v>160</v>
      </c>
      <c r="I6875" s="96" t="n">
        <v>0</v>
      </c>
      <c r="J6875" s="96" t="n">
        <v>0</v>
      </c>
      <c r="K6875" s="96" t="n">
        <v>0</v>
      </c>
      <c r="M6875" s="13" t="n">
        <v>160</v>
      </c>
      <c r="N6875" s="18">
        <f>D6875-I6875</f>
        <v/>
      </c>
      <c r="O6875" s="18">
        <f>E6875-J6875</f>
        <v/>
      </c>
      <c r="P6875" s="18">
        <f>F6875-K6875</f>
        <v/>
      </c>
    </row>
    <row r="6876">
      <c r="C6876" s="13" t="n">
        <v>161</v>
      </c>
      <c r="D6876" s="111" t="n">
        <v>0</v>
      </c>
      <c r="E6876" s="111" t="n">
        <v>156.506528</v>
      </c>
      <c r="F6876" s="111" t="n">
        <v>0</v>
      </c>
      <c r="H6876" s="13" t="n">
        <v>161</v>
      </c>
      <c r="I6876" s="96" t="n">
        <v>0</v>
      </c>
      <c r="J6876" s="96" t="n">
        <v>156.506528</v>
      </c>
      <c r="K6876" s="96" t="n">
        <v>0</v>
      </c>
      <c r="M6876" s="13" t="n">
        <v>161</v>
      </c>
      <c r="N6876" s="18">
        <f>D6876-I6876</f>
        <v/>
      </c>
      <c r="O6876" s="18">
        <f>E6876-J6876</f>
        <v/>
      </c>
      <c r="P6876" s="18">
        <f>F6876-K6876</f>
        <v/>
      </c>
    </row>
    <row r="6877">
      <c r="C6877" s="13" t="n">
        <v>162</v>
      </c>
      <c r="D6877" s="111" t="n">
        <v>0</v>
      </c>
      <c r="E6877" s="111" t="n">
        <v>0</v>
      </c>
      <c r="F6877" s="111" t="n">
        <v>477.4277307</v>
      </c>
      <c r="H6877" s="13" t="n">
        <v>162</v>
      </c>
      <c r="I6877" s="96" t="n">
        <v>0</v>
      </c>
      <c r="J6877" s="96" t="n">
        <v>0</v>
      </c>
      <c r="K6877" s="96" t="n">
        <v>477.4277307</v>
      </c>
      <c r="M6877" s="13" t="n">
        <v>162</v>
      </c>
      <c r="N6877" s="18">
        <f>D6877-I6877</f>
        <v/>
      </c>
      <c r="O6877" s="18">
        <f>E6877-J6877</f>
        <v/>
      </c>
      <c r="P6877" s="18">
        <f>F6877-K6877</f>
        <v/>
      </c>
    </row>
    <row r="6878">
      <c r="C6878" s="13" t="n">
        <v>163</v>
      </c>
      <c r="D6878" s="111" t="n">
        <v>774.081327</v>
      </c>
      <c r="E6878" s="111" t="n">
        <v>0</v>
      </c>
      <c r="F6878" s="111" t="n">
        <v>317.0023028000001</v>
      </c>
      <c r="H6878" s="13" t="n">
        <v>163</v>
      </c>
      <c r="I6878" s="96" t="n">
        <v>774.081327</v>
      </c>
      <c r="J6878" s="96" t="n">
        <v>0</v>
      </c>
      <c r="K6878" s="96" t="n">
        <v>317.0023028000001</v>
      </c>
      <c r="M6878" s="13" t="n">
        <v>163</v>
      </c>
      <c r="N6878" s="18">
        <f>D6878-I6878</f>
        <v/>
      </c>
      <c r="O6878" s="18">
        <f>E6878-J6878</f>
        <v/>
      </c>
      <c r="P6878" s="18">
        <f>F6878-K6878</f>
        <v/>
      </c>
    </row>
    <row r="6879">
      <c r="C6879" s="13" t="n">
        <v>164</v>
      </c>
      <c r="D6879" s="111" t="n">
        <v>462.6457692</v>
      </c>
      <c r="E6879" s="111" t="n">
        <v>0</v>
      </c>
      <c r="F6879" s="111" t="n">
        <v>0</v>
      </c>
      <c r="H6879" s="13" t="n">
        <v>164</v>
      </c>
      <c r="I6879" s="96" t="n">
        <v>462.6457692</v>
      </c>
      <c r="J6879" s="96" t="n">
        <v>0</v>
      </c>
      <c r="K6879" s="96" t="n">
        <v>0</v>
      </c>
      <c r="M6879" s="13" t="n">
        <v>164</v>
      </c>
      <c r="N6879" s="18">
        <f>D6879-I6879</f>
        <v/>
      </c>
      <c r="O6879" s="18">
        <f>E6879-J6879</f>
        <v/>
      </c>
      <c r="P6879" s="18">
        <f>F6879-K6879</f>
        <v/>
      </c>
    </row>
    <row r="6880">
      <c r="C6880" s="13" t="n">
        <v>165</v>
      </c>
      <c r="D6880" s="111" t="n">
        <v>0</v>
      </c>
      <c r="E6880" s="111" t="n">
        <v>0</v>
      </c>
      <c r="F6880" s="111" t="n">
        <v>0</v>
      </c>
      <c r="H6880" s="13" t="n">
        <v>165</v>
      </c>
      <c r="I6880" s="96" t="n">
        <v>0</v>
      </c>
      <c r="J6880" s="96" t="n">
        <v>0</v>
      </c>
      <c r="K6880" s="96" t="n">
        <v>0</v>
      </c>
      <c r="M6880" s="13" t="n">
        <v>165</v>
      </c>
      <c r="N6880" s="18">
        <f>D6880-I6880</f>
        <v/>
      </c>
      <c r="O6880" s="18">
        <f>E6880-J6880</f>
        <v/>
      </c>
      <c r="P6880" s="18">
        <f>F6880-K6880</f>
        <v/>
      </c>
    </row>
    <row r="6881">
      <c r="C6881" s="13" t="n">
        <v>166</v>
      </c>
      <c r="D6881" s="111" t="n">
        <v>0</v>
      </c>
      <c r="E6881" s="111" t="n">
        <v>306.7910518999998</v>
      </c>
      <c r="F6881" s="111" t="n">
        <v>0</v>
      </c>
      <c r="H6881" s="13" t="n">
        <v>166</v>
      </c>
      <c r="I6881" s="96" t="n">
        <v>0</v>
      </c>
      <c r="J6881" s="96" t="n">
        <v>306.7910518999998</v>
      </c>
      <c r="K6881" s="96" t="n">
        <v>0</v>
      </c>
      <c r="M6881" s="13" t="n">
        <v>166</v>
      </c>
      <c r="N6881" s="18">
        <f>D6881-I6881</f>
        <v/>
      </c>
      <c r="O6881" s="18">
        <f>E6881-J6881</f>
        <v/>
      </c>
      <c r="P6881" s="18">
        <f>F6881-K6881</f>
        <v/>
      </c>
    </row>
    <row r="6882">
      <c r="C6882" s="13" t="n">
        <v>167</v>
      </c>
      <c r="D6882" s="111" t="n">
        <v>0</v>
      </c>
      <c r="E6882" s="111" t="n">
        <v>0</v>
      </c>
      <c r="F6882" s="111" t="n">
        <v>0</v>
      </c>
      <c r="H6882" s="13" t="n">
        <v>167</v>
      </c>
      <c r="I6882" s="96" t="n">
        <v>0</v>
      </c>
      <c r="J6882" s="96" t="n">
        <v>0</v>
      </c>
      <c r="K6882" s="96" t="n">
        <v>0</v>
      </c>
      <c r="M6882" s="13" t="n">
        <v>167</v>
      </c>
      <c r="N6882" s="18">
        <f>D6882-I6882</f>
        <v/>
      </c>
      <c r="O6882" s="18">
        <f>E6882-J6882</f>
        <v/>
      </c>
      <c r="P6882" s="18">
        <f>F6882-K6882</f>
        <v/>
      </c>
    </row>
    <row r="6883">
      <c r="C6883" s="13" t="n">
        <v>168</v>
      </c>
      <c r="D6883" s="111" t="n">
        <v>0</v>
      </c>
      <c r="E6883" s="111" t="n">
        <v>459.6504704</v>
      </c>
      <c r="F6883" s="111" t="n">
        <v>421.3424316</v>
      </c>
      <c r="H6883" s="13" t="n">
        <v>168</v>
      </c>
      <c r="I6883" s="96" t="n">
        <v>0</v>
      </c>
      <c r="J6883" s="96" t="n">
        <v>459.6504704</v>
      </c>
      <c r="K6883" s="96" t="n">
        <v>421.3424316</v>
      </c>
      <c r="M6883" s="13" t="n">
        <v>168</v>
      </c>
      <c r="N6883" s="18">
        <f>D6883-I6883</f>
        <v/>
      </c>
      <c r="O6883" s="18">
        <f>E6883-J6883</f>
        <v/>
      </c>
      <c r="P6883" s="18">
        <f>F6883-K6883</f>
        <v/>
      </c>
    </row>
    <row r="6884">
      <c r="C6884" s="13" t="n">
        <v>169</v>
      </c>
      <c r="D6884" s="111" t="n">
        <v>0</v>
      </c>
      <c r="E6884" s="111" t="n">
        <v>434.233376</v>
      </c>
      <c r="F6884" s="111" t="n">
        <v>0</v>
      </c>
      <c r="H6884" s="13" t="n">
        <v>169</v>
      </c>
      <c r="I6884" s="96" t="n">
        <v>0</v>
      </c>
      <c r="J6884" s="96" t="n">
        <v>434.233376</v>
      </c>
      <c r="K6884" s="96" t="n">
        <v>0</v>
      </c>
      <c r="M6884" s="13" t="n">
        <v>169</v>
      </c>
      <c r="N6884" s="18">
        <f>D6884-I6884</f>
        <v/>
      </c>
      <c r="O6884" s="18">
        <f>E6884-J6884</f>
        <v/>
      </c>
      <c r="P6884" s="18">
        <f>F6884-K6884</f>
        <v/>
      </c>
    </row>
    <row r="6885">
      <c r="C6885" s="13" t="n">
        <v>170</v>
      </c>
      <c r="D6885" s="111" t="n">
        <v>0</v>
      </c>
      <c r="E6885" s="111" t="n">
        <v>0</v>
      </c>
      <c r="F6885" s="111" t="n">
        <v>0</v>
      </c>
      <c r="H6885" s="13" t="n">
        <v>170</v>
      </c>
      <c r="I6885" s="96" t="n">
        <v>0</v>
      </c>
      <c r="J6885" s="96" t="n">
        <v>0</v>
      </c>
      <c r="K6885" s="96" t="n">
        <v>0</v>
      </c>
      <c r="M6885" s="13" t="n">
        <v>170</v>
      </c>
      <c r="N6885" s="18">
        <f>D6885-I6885</f>
        <v/>
      </c>
      <c r="O6885" s="18">
        <f>E6885-J6885</f>
        <v/>
      </c>
      <c r="P6885" s="18">
        <f>F6885-K6885</f>
        <v/>
      </c>
    </row>
    <row r="6886">
      <c r="C6886" s="13" t="n">
        <v>171</v>
      </c>
      <c r="D6886" s="111" t="n">
        <v>523.5688696000001</v>
      </c>
      <c r="E6886" s="111" t="n">
        <v>620.3418579999999</v>
      </c>
      <c r="F6886" s="111" t="n">
        <v>0</v>
      </c>
      <c r="H6886" s="13" t="n">
        <v>171</v>
      </c>
      <c r="I6886" s="96" t="n">
        <v>523.5688696000001</v>
      </c>
      <c r="J6886" s="96" t="n">
        <v>620.3418579999999</v>
      </c>
      <c r="K6886" s="96" t="n">
        <v>0</v>
      </c>
      <c r="M6886" s="13" t="n">
        <v>171</v>
      </c>
      <c r="N6886" s="18">
        <f>D6886-I6886</f>
        <v/>
      </c>
      <c r="O6886" s="18">
        <f>E6886-J6886</f>
        <v/>
      </c>
      <c r="P6886" s="18">
        <f>F6886-K6886</f>
        <v/>
      </c>
    </row>
    <row r="6887">
      <c r="C6887" s="13" t="n">
        <v>172</v>
      </c>
      <c r="D6887" s="111" t="n">
        <v>0</v>
      </c>
      <c r="E6887" s="111" t="n">
        <v>0</v>
      </c>
      <c r="F6887" s="111" t="n">
        <v>503.8854432000001</v>
      </c>
      <c r="H6887" s="13" t="n">
        <v>172</v>
      </c>
      <c r="I6887" s="96" t="n">
        <v>0</v>
      </c>
      <c r="J6887" s="96" t="n">
        <v>0</v>
      </c>
      <c r="K6887" s="96" t="n">
        <v>503.8854432000001</v>
      </c>
      <c r="M6887" s="13" t="n">
        <v>172</v>
      </c>
      <c r="N6887" s="18">
        <f>D6887-I6887</f>
        <v/>
      </c>
      <c r="O6887" s="18">
        <f>E6887-J6887</f>
        <v/>
      </c>
      <c r="P6887" s="18">
        <f>F6887-K6887</f>
        <v/>
      </c>
    </row>
    <row r="6888">
      <c r="C6888" s="13" t="n">
        <v>173</v>
      </c>
      <c r="D6888" s="111" t="n">
        <v>0</v>
      </c>
      <c r="E6888" s="111" t="n">
        <v>419.3410608000002</v>
      </c>
      <c r="F6888" s="111" t="n">
        <v>606.5194703000002</v>
      </c>
      <c r="H6888" s="13" t="n">
        <v>173</v>
      </c>
      <c r="I6888" s="96" t="n">
        <v>0</v>
      </c>
      <c r="J6888" s="96" t="n">
        <v>419.3410608000002</v>
      </c>
      <c r="K6888" s="96" t="n">
        <v>606.5194703000002</v>
      </c>
      <c r="M6888" s="13" t="n">
        <v>173</v>
      </c>
      <c r="N6888" s="18">
        <f>D6888-I6888</f>
        <v/>
      </c>
      <c r="O6888" s="18">
        <f>E6888-J6888</f>
        <v/>
      </c>
      <c r="P6888" s="18">
        <f>F6888-K6888</f>
        <v/>
      </c>
    </row>
    <row r="6889">
      <c r="C6889" s="13" t="n">
        <v>174</v>
      </c>
      <c r="D6889" s="111" t="n">
        <v>0</v>
      </c>
      <c r="E6889" s="111" t="n">
        <v>0</v>
      </c>
      <c r="F6889" s="111" t="n">
        <v>0</v>
      </c>
      <c r="H6889" s="13" t="n">
        <v>174</v>
      </c>
      <c r="I6889" s="96" t="n">
        <v>0</v>
      </c>
      <c r="J6889" s="96" t="n">
        <v>0</v>
      </c>
      <c r="K6889" s="96" t="n">
        <v>0</v>
      </c>
      <c r="M6889" s="13" t="n">
        <v>174</v>
      </c>
      <c r="N6889" s="18">
        <f>D6889-I6889</f>
        <v/>
      </c>
      <c r="O6889" s="18">
        <f>E6889-J6889</f>
        <v/>
      </c>
      <c r="P6889" s="18">
        <f>F6889-K6889</f>
        <v/>
      </c>
    </row>
    <row r="6890">
      <c r="C6890" s="13" t="n">
        <v>175</v>
      </c>
      <c r="D6890" s="111" t="n">
        <v>0</v>
      </c>
      <c r="E6890" s="111" t="n">
        <v>0</v>
      </c>
      <c r="F6890" s="111" t="n">
        <v>67.03281539999995</v>
      </c>
      <c r="H6890" s="13" t="n">
        <v>175</v>
      </c>
      <c r="I6890" s="96" t="n">
        <v>0</v>
      </c>
      <c r="J6890" s="96" t="n">
        <v>0</v>
      </c>
      <c r="K6890" s="96" t="n">
        <v>67.03281539999995</v>
      </c>
      <c r="M6890" s="13" t="n">
        <v>175</v>
      </c>
      <c r="N6890" s="18">
        <f>D6890-I6890</f>
        <v/>
      </c>
      <c r="O6890" s="18">
        <f>E6890-J6890</f>
        <v/>
      </c>
      <c r="P6890" s="18">
        <f>F6890-K6890</f>
        <v/>
      </c>
    </row>
    <row r="6891">
      <c r="C6891" s="13" t="n">
        <v>176</v>
      </c>
      <c r="D6891" s="111" t="n">
        <v>243.7999894000001</v>
      </c>
      <c r="E6891" s="111" t="n">
        <v>0</v>
      </c>
      <c r="F6891" s="111" t="n">
        <v>0</v>
      </c>
      <c r="H6891" s="13" t="n">
        <v>176</v>
      </c>
      <c r="I6891" s="96" t="n">
        <v>243.7999894000001</v>
      </c>
      <c r="J6891" s="96" t="n">
        <v>0</v>
      </c>
      <c r="K6891" s="96" t="n">
        <v>0</v>
      </c>
      <c r="M6891" s="13" t="n">
        <v>176</v>
      </c>
      <c r="N6891" s="18">
        <f>D6891-I6891</f>
        <v/>
      </c>
      <c r="O6891" s="18">
        <f>E6891-J6891</f>
        <v/>
      </c>
      <c r="P6891" s="18">
        <f>F6891-K6891</f>
        <v/>
      </c>
    </row>
    <row r="6892">
      <c r="C6892" s="13" t="n">
        <v>177</v>
      </c>
      <c r="D6892" s="111" t="n">
        <v>0</v>
      </c>
      <c r="E6892" s="111" t="n">
        <v>0</v>
      </c>
      <c r="F6892" s="111" t="n">
        <v>0</v>
      </c>
      <c r="H6892" s="13" t="n">
        <v>177</v>
      </c>
      <c r="I6892" s="96" t="n">
        <v>0</v>
      </c>
      <c r="J6892" s="96" t="n">
        <v>0</v>
      </c>
      <c r="K6892" s="96" t="n">
        <v>0</v>
      </c>
      <c r="M6892" s="13" t="n">
        <v>177</v>
      </c>
      <c r="N6892" s="18">
        <f>D6892-I6892</f>
        <v/>
      </c>
      <c r="O6892" s="18">
        <f>E6892-J6892</f>
        <v/>
      </c>
      <c r="P6892" s="18">
        <f>F6892-K6892</f>
        <v/>
      </c>
    </row>
    <row r="6893">
      <c r="C6893" s="13" t="n">
        <v>178</v>
      </c>
      <c r="D6893" s="111" t="n">
        <v>162.0243945</v>
      </c>
      <c r="E6893" s="111" t="n">
        <v>0</v>
      </c>
      <c r="F6893" s="111" t="n">
        <v>0</v>
      </c>
      <c r="H6893" s="13" t="n">
        <v>178</v>
      </c>
      <c r="I6893" s="96" t="n">
        <v>162.0243945</v>
      </c>
      <c r="J6893" s="96" t="n">
        <v>0</v>
      </c>
      <c r="K6893" s="96" t="n">
        <v>0</v>
      </c>
      <c r="M6893" s="13" t="n">
        <v>178</v>
      </c>
      <c r="N6893" s="18">
        <f>D6893-I6893</f>
        <v/>
      </c>
      <c r="O6893" s="18">
        <f>E6893-J6893</f>
        <v/>
      </c>
      <c r="P6893" s="18">
        <f>F6893-K6893</f>
        <v/>
      </c>
    </row>
    <row r="6894">
      <c r="C6894" s="13" t="n">
        <v>179</v>
      </c>
      <c r="D6894" s="111" t="n">
        <v>0</v>
      </c>
      <c r="E6894" s="111" t="n">
        <v>520.4703930000001</v>
      </c>
      <c r="F6894" s="111" t="n">
        <v>0</v>
      </c>
      <c r="H6894" s="13" t="n">
        <v>179</v>
      </c>
      <c r="I6894" s="96" t="n">
        <v>0</v>
      </c>
      <c r="J6894" s="96" t="n">
        <v>520.4703930000001</v>
      </c>
      <c r="K6894" s="96" t="n">
        <v>0</v>
      </c>
      <c r="M6894" s="13" t="n">
        <v>179</v>
      </c>
      <c r="N6894" s="18">
        <f>D6894-I6894</f>
        <v/>
      </c>
      <c r="O6894" s="18">
        <f>E6894-J6894</f>
        <v/>
      </c>
      <c r="P6894" s="18">
        <f>F6894-K6894</f>
        <v/>
      </c>
    </row>
    <row r="6895">
      <c r="C6895" s="13" t="n">
        <v>180</v>
      </c>
      <c r="D6895" s="111" t="n">
        <v>0</v>
      </c>
      <c r="E6895" s="111" t="n">
        <v>1714.4238072</v>
      </c>
      <c r="F6895" s="111" t="n">
        <v>0</v>
      </c>
      <c r="H6895" s="13" t="n">
        <v>180</v>
      </c>
      <c r="I6895" s="96" t="n">
        <v>0</v>
      </c>
      <c r="J6895" s="96" t="n">
        <v>1714.4238072</v>
      </c>
      <c r="K6895" s="96" t="n">
        <v>0</v>
      </c>
      <c r="M6895" s="13" t="n">
        <v>180</v>
      </c>
      <c r="N6895" s="18">
        <f>D6895-I6895</f>
        <v/>
      </c>
      <c r="O6895" s="18">
        <f>E6895-J6895</f>
        <v/>
      </c>
      <c r="P6895" s="18">
        <f>F6895-K6895</f>
        <v/>
      </c>
    </row>
    <row r="6896">
      <c r="C6896" s="13" t="n">
        <v>181</v>
      </c>
      <c r="D6896" s="111" t="n">
        <v>0</v>
      </c>
      <c r="E6896" s="111" t="n">
        <v>0</v>
      </c>
      <c r="F6896" s="111" t="n">
        <v>86.54764949999999</v>
      </c>
      <c r="H6896" s="13" t="n">
        <v>181</v>
      </c>
      <c r="I6896" s="96" t="n">
        <v>0</v>
      </c>
      <c r="J6896" s="96" t="n">
        <v>0</v>
      </c>
      <c r="K6896" s="96" t="n">
        <v>86.54764949999999</v>
      </c>
      <c r="M6896" s="13" t="n">
        <v>181</v>
      </c>
      <c r="N6896" s="18">
        <f>D6896-I6896</f>
        <v/>
      </c>
      <c r="O6896" s="18">
        <f>E6896-J6896</f>
        <v/>
      </c>
      <c r="P6896" s="18">
        <f>F6896-K6896</f>
        <v/>
      </c>
    </row>
    <row r="6897">
      <c r="C6897" s="13" t="n">
        <v>182</v>
      </c>
      <c r="D6897" s="111" t="n">
        <v>680.5205747</v>
      </c>
      <c r="E6897" s="111" t="n">
        <v>0</v>
      </c>
      <c r="F6897" s="111" t="n">
        <v>221.1446184</v>
      </c>
      <c r="H6897" s="13" t="n">
        <v>182</v>
      </c>
      <c r="I6897" s="96" t="n">
        <v>680.5205747</v>
      </c>
      <c r="J6897" s="96" t="n">
        <v>0</v>
      </c>
      <c r="K6897" s="96" t="n">
        <v>221.1446184</v>
      </c>
      <c r="M6897" s="13" t="n">
        <v>182</v>
      </c>
      <c r="N6897" s="18">
        <f>D6897-I6897</f>
        <v/>
      </c>
      <c r="O6897" s="18">
        <f>E6897-J6897</f>
        <v/>
      </c>
      <c r="P6897" s="18">
        <f>F6897-K6897</f>
        <v/>
      </c>
    </row>
    <row r="6898">
      <c r="C6898" s="13" t="n">
        <v>183</v>
      </c>
      <c r="D6898" s="111" t="n">
        <v>0</v>
      </c>
      <c r="E6898" s="111" t="n">
        <v>486.2630928</v>
      </c>
      <c r="F6898" s="111" t="n">
        <v>243.2506083999999</v>
      </c>
      <c r="H6898" s="13" t="n">
        <v>183</v>
      </c>
      <c r="I6898" s="96" t="n">
        <v>0</v>
      </c>
      <c r="J6898" s="96" t="n">
        <v>486.2630928</v>
      </c>
      <c r="K6898" s="96" t="n">
        <v>243.2506083999999</v>
      </c>
      <c r="M6898" s="13" t="n">
        <v>183</v>
      </c>
      <c r="N6898" s="18">
        <f>D6898-I6898</f>
        <v/>
      </c>
      <c r="O6898" s="18">
        <f>E6898-J6898</f>
        <v/>
      </c>
      <c r="P6898" s="18">
        <f>F6898-K6898</f>
        <v/>
      </c>
    </row>
    <row r="6899">
      <c r="C6899" s="13" t="n">
        <v>184</v>
      </c>
      <c r="D6899" s="111" t="n">
        <v>0</v>
      </c>
      <c r="E6899" s="111" t="n">
        <v>0</v>
      </c>
      <c r="F6899" s="111" t="n">
        <v>0</v>
      </c>
      <c r="H6899" s="13" t="n">
        <v>184</v>
      </c>
      <c r="I6899" s="96" t="n">
        <v>0</v>
      </c>
      <c r="J6899" s="96" t="n">
        <v>0</v>
      </c>
      <c r="K6899" s="96" t="n">
        <v>0</v>
      </c>
      <c r="M6899" s="13" t="n">
        <v>184</v>
      </c>
      <c r="N6899" s="18">
        <f>D6899-I6899</f>
        <v/>
      </c>
      <c r="O6899" s="18">
        <f>E6899-J6899</f>
        <v/>
      </c>
      <c r="P6899" s="18">
        <f>F6899-K6899</f>
        <v/>
      </c>
    </row>
    <row r="6900">
      <c r="C6900" s="13" t="n">
        <v>185</v>
      </c>
      <c r="D6900" s="111" t="n">
        <v>881.8792320000001</v>
      </c>
      <c r="E6900" s="111" t="n">
        <v>0</v>
      </c>
      <c r="F6900" s="111" t="n">
        <v>274.2287903</v>
      </c>
      <c r="H6900" s="13" t="n">
        <v>185</v>
      </c>
      <c r="I6900" s="96" t="n">
        <v>881.8792320000001</v>
      </c>
      <c r="J6900" s="96" t="n">
        <v>0</v>
      </c>
      <c r="K6900" s="96" t="n">
        <v>274.2287903</v>
      </c>
      <c r="M6900" s="13" t="n">
        <v>185</v>
      </c>
      <c r="N6900" s="18">
        <f>D6900-I6900</f>
        <v/>
      </c>
      <c r="O6900" s="18">
        <f>E6900-J6900</f>
        <v/>
      </c>
      <c r="P6900" s="18">
        <f>F6900-K6900</f>
        <v/>
      </c>
    </row>
    <row r="6901">
      <c r="C6901" s="13" t="n">
        <v>186</v>
      </c>
      <c r="D6901" s="111" t="n">
        <v>0</v>
      </c>
      <c r="E6901" s="111" t="n">
        <v>0</v>
      </c>
      <c r="F6901" s="111" t="n">
        <v>224.5385156999998</v>
      </c>
      <c r="H6901" s="13" t="n">
        <v>186</v>
      </c>
      <c r="I6901" s="96" t="n">
        <v>0</v>
      </c>
      <c r="J6901" s="96" t="n">
        <v>0</v>
      </c>
      <c r="K6901" s="96" t="n">
        <v>224.5385156999998</v>
      </c>
      <c r="M6901" s="13" t="n">
        <v>186</v>
      </c>
      <c r="N6901" s="18">
        <f>D6901-I6901</f>
        <v/>
      </c>
      <c r="O6901" s="18">
        <f>E6901-J6901</f>
        <v/>
      </c>
      <c r="P6901" s="18">
        <f>F6901-K6901</f>
        <v/>
      </c>
    </row>
    <row r="6902">
      <c r="C6902" s="13" t="n">
        <v>187</v>
      </c>
      <c r="D6902" s="111" t="n">
        <v>0</v>
      </c>
      <c r="E6902" s="111" t="n">
        <v>0</v>
      </c>
      <c r="F6902" s="111" t="n">
        <v>307.1837604000001</v>
      </c>
      <c r="H6902" s="13" t="n">
        <v>187</v>
      </c>
      <c r="I6902" s="96" t="n">
        <v>0</v>
      </c>
      <c r="J6902" s="96" t="n">
        <v>0</v>
      </c>
      <c r="K6902" s="96" t="n">
        <v>307.1837604000001</v>
      </c>
      <c r="M6902" s="13" t="n">
        <v>187</v>
      </c>
      <c r="N6902" s="18">
        <f>D6902-I6902</f>
        <v/>
      </c>
      <c r="O6902" s="18">
        <f>E6902-J6902</f>
        <v/>
      </c>
      <c r="P6902" s="18">
        <f>F6902-K6902</f>
        <v/>
      </c>
    </row>
    <row r="6903">
      <c r="C6903" s="13" t="n">
        <v>188</v>
      </c>
      <c r="D6903" s="111" t="n">
        <v>0</v>
      </c>
      <c r="E6903" s="111" t="n">
        <v>0</v>
      </c>
      <c r="F6903" s="111" t="n">
        <v>0</v>
      </c>
      <c r="H6903" s="13" t="n">
        <v>188</v>
      </c>
      <c r="I6903" s="96" t="n">
        <v>0</v>
      </c>
      <c r="J6903" s="96" t="n">
        <v>0</v>
      </c>
      <c r="K6903" s="96" t="n">
        <v>0</v>
      </c>
      <c r="M6903" s="13" t="n">
        <v>188</v>
      </c>
      <c r="N6903" s="18">
        <f>D6903-I6903</f>
        <v/>
      </c>
      <c r="O6903" s="18">
        <f>E6903-J6903</f>
        <v/>
      </c>
      <c r="P6903" s="18">
        <f>F6903-K6903</f>
        <v/>
      </c>
    </row>
    <row r="6904">
      <c r="C6904" s="13" t="n">
        <v>189</v>
      </c>
      <c r="D6904" s="111" t="n">
        <v>0</v>
      </c>
      <c r="E6904" s="111" t="n">
        <v>0</v>
      </c>
      <c r="F6904" s="111" t="n">
        <v>395.1406819999999</v>
      </c>
      <c r="H6904" s="13" t="n">
        <v>189</v>
      </c>
      <c r="I6904" s="96" t="n">
        <v>0</v>
      </c>
      <c r="J6904" s="96" t="n">
        <v>0</v>
      </c>
      <c r="K6904" s="96" t="n">
        <v>395.1406819999999</v>
      </c>
      <c r="M6904" s="13" t="n">
        <v>189</v>
      </c>
      <c r="N6904" s="18">
        <f>D6904-I6904</f>
        <v/>
      </c>
      <c r="O6904" s="18">
        <f>E6904-J6904</f>
        <v/>
      </c>
      <c r="P6904" s="18">
        <f>F6904-K6904</f>
        <v/>
      </c>
    </row>
    <row r="6905">
      <c r="C6905" s="13" t="n">
        <v>190</v>
      </c>
      <c r="D6905" s="111" t="n">
        <v>0</v>
      </c>
      <c r="E6905" s="111" t="n">
        <v>0</v>
      </c>
      <c r="F6905" s="111" t="n">
        <v>0</v>
      </c>
      <c r="H6905" s="13" t="n">
        <v>190</v>
      </c>
      <c r="I6905" s="96" t="n">
        <v>0</v>
      </c>
      <c r="J6905" s="96" t="n">
        <v>0</v>
      </c>
      <c r="K6905" s="96" t="n">
        <v>0</v>
      </c>
      <c r="M6905" s="13" t="n">
        <v>190</v>
      </c>
      <c r="N6905" s="18">
        <f>D6905-I6905</f>
        <v/>
      </c>
      <c r="O6905" s="18">
        <f>E6905-J6905</f>
        <v/>
      </c>
      <c r="P6905" s="18">
        <f>F6905-K6905</f>
        <v/>
      </c>
    </row>
    <row r="6906">
      <c r="C6906" s="13" t="n">
        <v>191</v>
      </c>
      <c r="D6906" s="111" t="n">
        <v>0</v>
      </c>
      <c r="E6906" s="111" t="n">
        <v>0</v>
      </c>
      <c r="F6906" s="111" t="n">
        <v>0</v>
      </c>
      <c r="H6906" s="13" t="n">
        <v>191</v>
      </c>
      <c r="I6906" s="96" t="n">
        <v>0</v>
      </c>
      <c r="J6906" s="96" t="n">
        <v>0</v>
      </c>
      <c r="K6906" s="96" t="n">
        <v>0</v>
      </c>
      <c r="M6906" s="13" t="n">
        <v>191</v>
      </c>
      <c r="N6906" s="18">
        <f>D6906-I6906</f>
        <v/>
      </c>
      <c r="O6906" s="18">
        <f>E6906-J6906</f>
        <v/>
      </c>
      <c r="P6906" s="18">
        <f>F6906-K6906</f>
        <v/>
      </c>
    </row>
    <row r="6907">
      <c r="C6907" s="13" t="n">
        <v>192</v>
      </c>
      <c r="D6907" s="111" t="n">
        <v>0</v>
      </c>
      <c r="E6907" s="111" t="n">
        <v>0</v>
      </c>
      <c r="F6907" s="111" t="n">
        <v>391.0161800000001</v>
      </c>
      <c r="H6907" s="13" t="n">
        <v>192</v>
      </c>
      <c r="I6907" s="96" t="n">
        <v>0</v>
      </c>
      <c r="J6907" s="96" t="n">
        <v>0</v>
      </c>
      <c r="K6907" s="96" t="n">
        <v>391.0161800000001</v>
      </c>
      <c r="M6907" s="13" t="n">
        <v>192</v>
      </c>
      <c r="N6907" s="18">
        <f>D6907-I6907</f>
        <v/>
      </c>
      <c r="O6907" s="18">
        <f>E6907-J6907</f>
        <v/>
      </c>
      <c r="P6907" s="18">
        <f>F6907-K6907</f>
        <v/>
      </c>
    </row>
    <row r="6908">
      <c r="C6908" s="13" t="n">
        <v>193</v>
      </c>
      <c r="D6908" s="111" t="n">
        <v>0</v>
      </c>
      <c r="E6908" s="111" t="n">
        <v>554.9790105</v>
      </c>
      <c r="F6908" s="111" t="n">
        <v>0</v>
      </c>
      <c r="H6908" s="13" t="n">
        <v>193</v>
      </c>
      <c r="I6908" s="96" t="n">
        <v>0</v>
      </c>
      <c r="J6908" s="96" t="n">
        <v>554.9790105</v>
      </c>
      <c r="K6908" s="96" t="n">
        <v>0</v>
      </c>
      <c r="M6908" s="13" t="n">
        <v>193</v>
      </c>
      <c r="N6908" s="18">
        <f>D6908-I6908</f>
        <v/>
      </c>
      <c r="O6908" s="18">
        <f>E6908-J6908</f>
        <v/>
      </c>
      <c r="P6908" s="18">
        <f>F6908-K6908</f>
        <v/>
      </c>
    </row>
    <row r="6909">
      <c r="C6909" s="13" t="n">
        <v>194</v>
      </c>
      <c r="D6909" s="111" t="n">
        <v>0</v>
      </c>
      <c r="E6909" s="111" t="n">
        <v>0</v>
      </c>
      <c r="F6909" s="111" t="n">
        <v>806.3808309999999</v>
      </c>
      <c r="H6909" s="13" t="n">
        <v>194</v>
      </c>
      <c r="I6909" s="96" t="n">
        <v>0</v>
      </c>
      <c r="J6909" s="96" t="n">
        <v>0</v>
      </c>
      <c r="K6909" s="96" t="n">
        <v>806.3808309999999</v>
      </c>
      <c r="M6909" s="13" t="n">
        <v>194</v>
      </c>
      <c r="N6909" s="18">
        <f>D6909-I6909</f>
        <v/>
      </c>
      <c r="O6909" s="18">
        <f>E6909-J6909</f>
        <v/>
      </c>
      <c r="P6909" s="18">
        <f>F6909-K6909</f>
        <v/>
      </c>
    </row>
    <row r="6910">
      <c r="C6910" s="13" t="n">
        <v>195</v>
      </c>
      <c r="D6910" s="111" t="n">
        <v>0</v>
      </c>
      <c r="E6910" s="111" t="n">
        <v>361.7544155</v>
      </c>
      <c r="F6910" s="111" t="n">
        <v>0</v>
      </c>
      <c r="H6910" s="13" t="n">
        <v>195</v>
      </c>
      <c r="I6910" s="96" t="n">
        <v>0</v>
      </c>
      <c r="J6910" s="96" t="n">
        <v>361.7544155</v>
      </c>
      <c r="K6910" s="96" t="n">
        <v>0</v>
      </c>
      <c r="M6910" s="13" t="n">
        <v>195</v>
      </c>
      <c r="N6910" s="18">
        <f>D6910-I6910</f>
        <v/>
      </c>
      <c r="O6910" s="18">
        <f>E6910-J6910</f>
        <v/>
      </c>
      <c r="P6910" s="18">
        <f>F6910-K6910</f>
        <v/>
      </c>
    </row>
    <row r="6911">
      <c r="C6911" s="13" t="n">
        <v>196</v>
      </c>
      <c r="D6911" s="111" t="n">
        <v>0</v>
      </c>
      <c r="E6911" s="111" t="n">
        <v>318.6237338000002</v>
      </c>
      <c r="F6911" s="111" t="n">
        <v>0</v>
      </c>
      <c r="H6911" s="13" t="n">
        <v>196</v>
      </c>
      <c r="I6911" s="96" t="n">
        <v>0</v>
      </c>
      <c r="J6911" s="96" t="n">
        <v>318.6237338000002</v>
      </c>
      <c r="K6911" s="96" t="n">
        <v>0</v>
      </c>
      <c r="M6911" s="13" t="n">
        <v>196</v>
      </c>
      <c r="N6911" s="18">
        <f>D6911-I6911</f>
        <v/>
      </c>
      <c r="O6911" s="18">
        <f>E6911-J6911</f>
        <v/>
      </c>
      <c r="P6911" s="18">
        <f>F6911-K6911</f>
        <v/>
      </c>
    </row>
    <row r="6912">
      <c r="C6912" s="13" t="n">
        <v>197</v>
      </c>
      <c r="D6912" s="111" t="n">
        <v>0</v>
      </c>
      <c r="E6912" s="111" t="n">
        <v>0</v>
      </c>
      <c r="F6912" s="111" t="n">
        <v>961.4670370999999</v>
      </c>
      <c r="H6912" s="13" t="n">
        <v>197</v>
      </c>
      <c r="I6912" s="96" t="n">
        <v>0</v>
      </c>
      <c r="J6912" s="96" t="n">
        <v>0</v>
      </c>
      <c r="K6912" s="96" t="n">
        <v>961.4670370999999</v>
      </c>
      <c r="M6912" s="13" t="n">
        <v>197</v>
      </c>
      <c r="N6912" s="18">
        <f>D6912-I6912</f>
        <v/>
      </c>
      <c r="O6912" s="18">
        <f>E6912-J6912</f>
        <v/>
      </c>
      <c r="P6912" s="18">
        <f>F6912-K6912</f>
        <v/>
      </c>
    </row>
    <row r="6913">
      <c r="C6913" s="13" t="n">
        <v>198</v>
      </c>
      <c r="D6913" s="111" t="n">
        <v>0</v>
      </c>
      <c r="E6913" s="111" t="n">
        <v>404.5767548</v>
      </c>
      <c r="F6913" s="111" t="n">
        <v>0</v>
      </c>
      <c r="H6913" s="13" t="n">
        <v>198</v>
      </c>
      <c r="I6913" s="96" t="n">
        <v>0</v>
      </c>
      <c r="J6913" s="96" t="n">
        <v>404.5767548</v>
      </c>
      <c r="K6913" s="96" t="n">
        <v>0</v>
      </c>
      <c r="M6913" s="13" t="n">
        <v>198</v>
      </c>
      <c r="N6913" s="18">
        <f>D6913-I6913</f>
        <v/>
      </c>
      <c r="O6913" s="18">
        <f>E6913-J6913</f>
        <v/>
      </c>
      <c r="P6913" s="18">
        <f>F6913-K6913</f>
        <v/>
      </c>
    </row>
    <row r="6915">
      <c r="B6915" s="67" t="inlineStr">
        <is>
          <t>Results</t>
        </is>
      </c>
      <c r="C6915" s="71" t="inlineStr">
        <is>
          <t>VarNDr</t>
        </is>
      </c>
      <c r="D6915" s="13" t="n">
        <v>22</v>
      </c>
      <c r="E6915" s="13" t="n">
        <v>23</v>
      </c>
      <c r="F6915" s="13" t="n">
        <v>24</v>
      </c>
    </row>
    <row r="6916">
      <c r="C6916" s="13" t="n">
        <v>9</v>
      </c>
      <c r="D6916" s="109" t="n">
        <v>2.06985769</v>
      </c>
      <c r="E6916" s="109" t="n">
        <v>3.52988944</v>
      </c>
      <c r="F6916" s="109" t="n">
        <v>1.35978921</v>
      </c>
    </row>
    <row r="6917">
      <c r="C6917" s="13" t="n">
        <v>10</v>
      </c>
      <c r="D6917" s="109" t="n">
        <v>2.13978384</v>
      </c>
      <c r="E6917" s="109" t="n">
        <v>1.58986881</v>
      </c>
      <c r="F6917" s="109" t="n">
        <v>2.36975236</v>
      </c>
    </row>
    <row r="6918">
      <c r="C6918" s="13" t="n">
        <v>11</v>
      </c>
      <c r="D6918" s="109" t="n">
        <v>1.65997456</v>
      </c>
      <c r="E6918" s="109" t="n">
        <v>1.99996164</v>
      </c>
      <c r="F6918" s="109" t="n">
        <v>2.74995889</v>
      </c>
    </row>
    <row r="6919">
      <c r="C6919" s="13" t="n">
        <v>12</v>
      </c>
      <c r="D6919" s="109" t="n">
        <v>1.88980009</v>
      </c>
      <c r="E6919" s="109" t="n">
        <v>2.68992801</v>
      </c>
      <c r="F6919" s="109" t="n">
        <v>2.63997504</v>
      </c>
    </row>
    <row r="6920">
      <c r="C6920" s="13" t="n">
        <v>13</v>
      </c>
      <c r="D6920" s="109" t="n">
        <v>1.94993296</v>
      </c>
      <c r="E6920" s="109" t="n">
        <v>2.37992329</v>
      </c>
      <c r="F6920" s="109" t="n">
        <v>2.70997444</v>
      </c>
    </row>
    <row r="6921">
      <c r="C6921" s="13" t="n">
        <v>14</v>
      </c>
      <c r="D6921" s="109" t="n">
        <v>2.71986064</v>
      </c>
      <c r="E6921" s="109" t="n">
        <v>2.92991689</v>
      </c>
      <c r="F6921" s="109" t="n">
        <v>1.129969</v>
      </c>
    </row>
    <row r="6922">
      <c r="C6922" s="13" t="n">
        <v>15</v>
      </c>
      <c r="D6922" s="109" t="n">
        <v>2.679769</v>
      </c>
      <c r="E6922" s="109" t="n">
        <v>1.65997456</v>
      </c>
      <c r="F6922" s="109" t="n">
        <v>2.03975524</v>
      </c>
    </row>
    <row r="6923">
      <c r="C6923" s="13" t="n">
        <v>16</v>
      </c>
      <c r="D6923" s="109" t="n">
        <v>1.53983281</v>
      </c>
      <c r="E6923" s="109" t="n">
        <v>2.33998209</v>
      </c>
      <c r="F6923" s="109" t="n">
        <v>3.10993225</v>
      </c>
    </row>
    <row r="6924">
      <c r="C6924" s="13" t="n">
        <v>17</v>
      </c>
      <c r="D6924" s="109" t="n">
        <v>1.18984464</v>
      </c>
      <c r="E6924" s="109" t="n">
        <v>1.16985856</v>
      </c>
      <c r="F6924" s="109" t="n">
        <v>3.04991296</v>
      </c>
    </row>
    <row r="6925">
      <c r="C6925" s="13" t="n">
        <v>18</v>
      </c>
      <c r="D6925" s="109" t="n">
        <v>1.89998656</v>
      </c>
      <c r="E6925" s="109" t="n">
        <v>2.20997956</v>
      </c>
      <c r="F6925" s="109" t="n">
        <v>0.96983104</v>
      </c>
    </row>
    <row r="6926">
      <c r="C6926" s="13" t="n">
        <v>19</v>
      </c>
      <c r="D6926" s="109" t="n">
        <v>2.54977024</v>
      </c>
      <c r="E6926" s="109" t="n">
        <v>2.98978681</v>
      </c>
      <c r="F6926" s="109" t="n">
        <v>2.439844</v>
      </c>
    </row>
    <row r="6927">
      <c r="C6927" s="13" t="n">
        <v>20</v>
      </c>
      <c r="D6927" s="109" t="n">
        <v>2.13978384</v>
      </c>
      <c r="E6927" s="109" t="n">
        <v>1.79989056</v>
      </c>
      <c r="F6927" s="109" t="n">
        <v>2.10975625</v>
      </c>
    </row>
    <row r="6928">
      <c r="C6928" s="13" t="n">
        <v>21</v>
      </c>
      <c r="D6928" s="109" t="n">
        <v>1.739761</v>
      </c>
      <c r="E6928" s="109" t="n">
        <v>0.7399440399999999</v>
      </c>
      <c r="F6928" s="109" t="n">
        <v>2.38980681</v>
      </c>
    </row>
    <row r="6929">
      <c r="C6929" s="13" t="n">
        <v>22</v>
      </c>
      <c r="D6929" s="109" t="n">
        <v>2.54977024</v>
      </c>
      <c r="E6929" s="109" t="n">
        <v>2.439844</v>
      </c>
      <c r="F6929" s="109" t="n">
        <v>2.41989136</v>
      </c>
    </row>
    <row r="6930">
      <c r="C6930" s="13" t="n">
        <v>23</v>
      </c>
      <c r="D6930" s="109" t="n">
        <v>1.44985681</v>
      </c>
      <c r="E6930" s="109" t="n">
        <v>3.61988676</v>
      </c>
      <c r="F6930" s="109" t="n">
        <v>2.439844</v>
      </c>
    </row>
    <row r="6931">
      <c r="C6931" s="13" t="n">
        <v>24</v>
      </c>
      <c r="D6931" s="109" t="n">
        <v>1.23988225</v>
      </c>
      <c r="E6931" s="109" t="n">
        <v>1.84987201</v>
      </c>
      <c r="F6931" s="109" t="n">
        <v>2.169729</v>
      </c>
    </row>
    <row r="6932">
      <c r="C6932" s="13" t="n">
        <v>25</v>
      </c>
      <c r="D6932" s="109" t="n">
        <v>1.47987225</v>
      </c>
      <c r="E6932" s="109" t="n">
        <v>1.19990116</v>
      </c>
      <c r="F6932" s="109" t="n">
        <v>2.77988929</v>
      </c>
    </row>
    <row r="6933">
      <c r="C6933" s="13" t="n">
        <v>26</v>
      </c>
      <c r="D6933" s="109" t="n">
        <v>1.94993296</v>
      </c>
      <c r="E6933" s="109" t="n">
        <v>2.13978384</v>
      </c>
      <c r="F6933" s="109" t="n">
        <v>2.40994576</v>
      </c>
    </row>
    <row r="6934">
      <c r="C6934" s="13" t="n">
        <v>27</v>
      </c>
      <c r="D6934" s="109" t="n">
        <v>2.70997444</v>
      </c>
      <c r="E6934" s="109" t="n">
        <v>2.09989081</v>
      </c>
      <c r="F6934" s="109" t="n">
        <v>2.25</v>
      </c>
    </row>
    <row r="6935">
      <c r="C6935" s="13" t="n">
        <v>28</v>
      </c>
      <c r="D6935" s="109" t="n">
        <v>2.119936</v>
      </c>
      <c r="E6935" s="109" t="n">
        <v>2.25</v>
      </c>
      <c r="F6935" s="109" t="n">
        <v>1.80983209</v>
      </c>
    </row>
    <row r="6936">
      <c r="C6936" s="13" t="n">
        <v>29</v>
      </c>
      <c r="D6936" s="109" t="n">
        <v>2.18980804</v>
      </c>
      <c r="E6936" s="109" t="n">
        <v>2.36975236</v>
      </c>
      <c r="F6936" s="109" t="n">
        <v>2.20997956</v>
      </c>
    </row>
    <row r="6937">
      <c r="C6937" s="13" t="n">
        <v>30</v>
      </c>
      <c r="D6937" s="109" t="n">
        <v>2.33998209</v>
      </c>
      <c r="E6937" s="109" t="n">
        <v>2.81971264</v>
      </c>
      <c r="F6937" s="109" t="n">
        <v>2.94980625</v>
      </c>
    </row>
    <row r="6938">
      <c r="C6938" s="13" t="n">
        <v>31</v>
      </c>
      <c r="D6938" s="109" t="n">
        <v>3.03979225</v>
      </c>
      <c r="E6938" s="109" t="n">
        <v>1.21</v>
      </c>
      <c r="F6938" s="109" t="n">
        <v>2.31983361</v>
      </c>
    </row>
    <row r="6939">
      <c r="C6939" s="13" t="n">
        <v>32</v>
      </c>
      <c r="D6939" s="109" t="n">
        <v>1.40991876</v>
      </c>
      <c r="E6939" s="109" t="n">
        <v>3.309852489999999</v>
      </c>
      <c r="F6939" s="109" t="n">
        <v>1.70981776</v>
      </c>
    </row>
    <row r="6940">
      <c r="C6940" s="13" t="n">
        <v>33</v>
      </c>
      <c r="D6940" s="109" t="n">
        <v>1.71976996</v>
      </c>
      <c r="E6940" s="109" t="n">
        <v>1.97993041</v>
      </c>
      <c r="F6940" s="109" t="n">
        <v>2.57987844</v>
      </c>
    </row>
    <row r="6941">
      <c r="C6941" s="13" t="n">
        <v>34</v>
      </c>
      <c r="D6941" s="109" t="n">
        <v>2.53987969</v>
      </c>
      <c r="E6941" s="109" t="n">
        <v>1.71976996</v>
      </c>
      <c r="F6941" s="109" t="n">
        <v>1.86978276</v>
      </c>
    </row>
    <row r="6942">
      <c r="C6942" s="13" t="n">
        <v>35</v>
      </c>
      <c r="D6942" s="109" t="n">
        <v>1.84987201</v>
      </c>
      <c r="E6942" s="109" t="n">
        <v>1.819801</v>
      </c>
      <c r="F6942" s="109" t="n">
        <v>1.54977601</v>
      </c>
    </row>
    <row r="6943">
      <c r="C6943" s="13" t="n">
        <v>36</v>
      </c>
      <c r="D6943" s="109" t="n">
        <v>2.29977225</v>
      </c>
      <c r="E6943" s="109" t="n">
        <v>2.00987329</v>
      </c>
      <c r="F6943" s="109" t="n">
        <v>1.69</v>
      </c>
    </row>
    <row r="6944">
      <c r="C6944" s="13" t="n">
        <v>37</v>
      </c>
      <c r="D6944" s="109" t="n">
        <v>2.07994084</v>
      </c>
      <c r="E6944" s="109" t="n">
        <v>1.51979584</v>
      </c>
      <c r="F6944" s="109" t="n">
        <v>1.42993764</v>
      </c>
    </row>
    <row r="6945">
      <c r="C6945" s="13" t="n">
        <v>38</v>
      </c>
      <c r="D6945" s="109" t="n">
        <v>2.07994084</v>
      </c>
      <c r="E6945" s="109" t="n">
        <v>2.68992801</v>
      </c>
      <c r="F6945" s="109" t="n">
        <v>1.93989184</v>
      </c>
    </row>
    <row r="6946">
      <c r="C6946" s="13" t="n">
        <v>39</v>
      </c>
      <c r="D6946" s="109" t="n">
        <v>2.31983361</v>
      </c>
      <c r="E6946" s="109" t="n">
        <v>1.46991376</v>
      </c>
      <c r="F6946" s="109" t="n">
        <v>2.85981921</v>
      </c>
    </row>
    <row r="6947">
      <c r="C6947" s="13" t="n">
        <v>40</v>
      </c>
      <c r="D6947" s="109" t="n">
        <v>2.98978681</v>
      </c>
      <c r="E6947" s="109" t="n">
        <v>2.31983361</v>
      </c>
      <c r="F6947" s="109" t="n">
        <v>1.93989184</v>
      </c>
    </row>
    <row r="6948">
      <c r="C6948" s="13" t="n">
        <v>41</v>
      </c>
      <c r="D6948" s="109" t="n">
        <v>1.34977924</v>
      </c>
      <c r="E6948" s="109" t="n">
        <v>1.87991521</v>
      </c>
      <c r="F6948" s="109" t="n">
        <v>1.38980521</v>
      </c>
    </row>
    <row r="6949">
      <c r="C6949" s="13" t="n">
        <v>42</v>
      </c>
      <c r="D6949" s="109" t="n">
        <v>2.44985104</v>
      </c>
      <c r="E6949" s="109" t="n">
        <v>2.50968964</v>
      </c>
      <c r="F6949" s="109" t="n">
        <v>1.41991056</v>
      </c>
    </row>
    <row r="6950">
      <c r="C6950" s="13" t="n">
        <v>43</v>
      </c>
      <c r="D6950" s="109" t="n">
        <v>2.47999504</v>
      </c>
      <c r="E6950" s="109" t="n">
        <v>1.36983616</v>
      </c>
      <c r="F6950" s="109" t="n">
        <v>1.70981776</v>
      </c>
    </row>
    <row r="6951">
      <c r="C6951" s="13" t="n">
        <v>44</v>
      </c>
      <c r="D6951" s="109" t="n">
        <v>2.52969025</v>
      </c>
      <c r="E6951" s="109" t="n">
        <v>2.06985769</v>
      </c>
      <c r="F6951" s="109" t="n">
        <v>1.89998656</v>
      </c>
    </row>
    <row r="6952">
      <c r="C6952" s="13" t="n">
        <v>45</v>
      </c>
      <c r="D6952" s="109" t="n">
        <v>2.78990209</v>
      </c>
      <c r="E6952" s="109" t="n">
        <v>1.85995044</v>
      </c>
      <c r="F6952" s="109" t="n">
        <v>2.09989081</v>
      </c>
    </row>
    <row r="6953">
      <c r="C6953" s="13" t="n">
        <v>46</v>
      </c>
      <c r="D6953" s="109" t="n">
        <v>1.55975121</v>
      </c>
      <c r="E6953" s="109" t="n">
        <v>2.119936</v>
      </c>
      <c r="F6953" s="109" t="n">
        <v>2.62991089</v>
      </c>
    </row>
    <row r="6954">
      <c r="C6954" s="13" t="n">
        <v>47</v>
      </c>
      <c r="D6954" s="109" t="n">
        <v>1.75986756</v>
      </c>
      <c r="E6954" s="109" t="n">
        <v>2.69977761</v>
      </c>
      <c r="F6954" s="109" t="n">
        <v>1.62996289</v>
      </c>
    </row>
    <row r="6955">
      <c r="C6955" s="13" t="n">
        <v>48</v>
      </c>
      <c r="D6955" s="109" t="n">
        <v>2.00987329</v>
      </c>
      <c r="E6955" s="109" t="n">
        <v>2.25</v>
      </c>
      <c r="F6955" s="109" t="n">
        <v>1.82979729</v>
      </c>
    </row>
    <row r="6956">
      <c r="C6956" s="13" t="n">
        <v>49</v>
      </c>
      <c r="D6956" s="109" t="n">
        <v>2.41989136</v>
      </c>
      <c r="E6956" s="109" t="n">
        <v>3.359889</v>
      </c>
      <c r="F6956" s="109" t="n">
        <v>3.02968836</v>
      </c>
    </row>
    <row r="6957">
      <c r="C6957" s="13" t="n">
        <v>50</v>
      </c>
      <c r="D6957" s="109" t="n">
        <v>2.08975936</v>
      </c>
      <c r="E6957" s="109" t="n">
        <v>1.97993041</v>
      </c>
      <c r="F6957" s="109" t="n">
        <v>2.19988224</v>
      </c>
    </row>
    <row r="6958">
      <c r="C6958" s="13" t="n">
        <v>51</v>
      </c>
      <c r="D6958" s="109" t="n">
        <v>1.92987664</v>
      </c>
      <c r="E6958" s="109" t="n">
        <v>2.29977225</v>
      </c>
      <c r="F6958" s="109" t="n">
        <v>2.26984356</v>
      </c>
    </row>
    <row r="6959">
      <c r="C6959" s="13" t="n">
        <v>52</v>
      </c>
      <c r="D6959" s="109" t="n">
        <v>1.99996164</v>
      </c>
      <c r="E6959" s="109" t="n">
        <v>1.96981225</v>
      </c>
      <c r="F6959" s="109" t="n">
        <v>2.33998209</v>
      </c>
    </row>
    <row r="6960">
      <c r="C6960" s="13" t="n">
        <v>53</v>
      </c>
      <c r="D6960" s="109" t="n">
        <v>1.29982801</v>
      </c>
      <c r="E6960" s="109" t="n">
        <v>1.909924</v>
      </c>
      <c r="F6960" s="109" t="n">
        <v>2.80998169</v>
      </c>
    </row>
    <row r="6961">
      <c r="C6961" s="13" t="n">
        <v>54</v>
      </c>
      <c r="D6961" s="109" t="n">
        <v>1.75986756</v>
      </c>
      <c r="E6961" s="109" t="n">
        <v>3.62978704</v>
      </c>
      <c r="F6961" s="109" t="n">
        <v>2.05979904</v>
      </c>
    </row>
    <row r="6962">
      <c r="C6962" s="13" t="n">
        <v>55</v>
      </c>
      <c r="D6962" s="109" t="n">
        <v>2.86997481</v>
      </c>
      <c r="E6962" s="109" t="n">
        <v>2.05979904</v>
      </c>
      <c r="F6962" s="109" t="n">
        <v>2.27979801</v>
      </c>
    </row>
    <row r="6963">
      <c r="C6963" s="13" t="n">
        <v>56</v>
      </c>
      <c r="D6963" s="109" t="n">
        <v>1.53983281</v>
      </c>
      <c r="E6963" s="109" t="n">
        <v>2.57987844</v>
      </c>
      <c r="F6963" s="109" t="n">
        <v>1.32987024</v>
      </c>
      <c r="I6963" s="18" t="n"/>
      <c r="K6963" s="98" t="n"/>
    </row>
    <row r="6964">
      <c r="C6964" s="13" t="n">
        <v>57</v>
      </c>
      <c r="D6964" s="109" t="n">
        <v>2.23981156</v>
      </c>
      <c r="E6964" s="109" t="n">
        <v>2.89</v>
      </c>
      <c r="F6964" s="109" t="n">
        <v>1.41991056</v>
      </c>
      <c r="I6964" s="18" t="n"/>
      <c r="J6964" s="18" t="n"/>
      <c r="K6964" s="18" t="n"/>
    </row>
    <row r="6965">
      <c r="C6965" s="13" t="n">
        <v>58</v>
      </c>
      <c r="D6965" s="109" t="n">
        <v>1.86978276</v>
      </c>
      <c r="E6965" s="109" t="n">
        <v>2.08975936</v>
      </c>
      <c r="F6965" s="109" t="n">
        <v>1.21992025</v>
      </c>
      <c r="I6965" s="18" t="n"/>
      <c r="J6965" s="18" t="n"/>
      <c r="K6965" s="18" t="n"/>
    </row>
    <row r="6966">
      <c r="C6966" s="13" t="n">
        <v>59</v>
      </c>
      <c r="D6966" s="109" t="n">
        <v>2.89</v>
      </c>
      <c r="E6966" s="109" t="n">
        <v>2.36975236</v>
      </c>
      <c r="F6966" s="109" t="n">
        <v>2.48976841</v>
      </c>
      <c r="I6966" s="18" t="n"/>
    </row>
    <row r="6967">
      <c r="C6967" s="13" t="n">
        <v>60</v>
      </c>
      <c r="D6967" s="109" t="n">
        <v>1.34977924</v>
      </c>
      <c r="E6967" s="109" t="n">
        <v>2.05979904</v>
      </c>
      <c r="F6967" s="109" t="n">
        <v>2.89986841</v>
      </c>
      <c r="I6967" s="18" t="n"/>
    </row>
    <row r="6968">
      <c r="C6968" s="13" t="n">
        <v>61</v>
      </c>
      <c r="D6968" s="109" t="n">
        <v>1.33980625</v>
      </c>
      <c r="E6968" s="109" t="n">
        <v>1.02981904</v>
      </c>
      <c r="F6968" s="109" t="n">
        <v>2.98978681</v>
      </c>
      <c r="I6968" s="18" t="n"/>
    </row>
    <row r="6969">
      <c r="C6969" s="13" t="n">
        <v>62</v>
      </c>
      <c r="D6969" s="109" t="n">
        <v>1.53983281</v>
      </c>
      <c r="E6969" s="109" t="n">
        <v>2.19988224</v>
      </c>
      <c r="F6969" s="109" t="n">
        <v>2.169729</v>
      </c>
      <c r="I6969" s="18" t="n"/>
      <c r="K6969" s="98" t="n"/>
    </row>
    <row r="6970">
      <c r="C6970" s="13" t="n">
        <v>63</v>
      </c>
      <c r="D6970" s="109" t="n">
        <v>1.91988736</v>
      </c>
      <c r="E6970" s="109" t="n">
        <v>1.53983281</v>
      </c>
      <c r="F6970" s="109" t="n">
        <v>1.71976996</v>
      </c>
      <c r="I6970" s="18" t="n"/>
      <c r="J6970" s="18" t="n"/>
      <c r="K6970" s="18" t="n"/>
    </row>
    <row r="6971">
      <c r="C6971" s="13" t="n">
        <v>64</v>
      </c>
      <c r="D6971" s="109" t="n">
        <v>0.9399302500000001</v>
      </c>
      <c r="E6971" s="109" t="n">
        <v>1.96981225</v>
      </c>
      <c r="F6971" s="109" t="n">
        <v>2.03975524</v>
      </c>
      <c r="I6971" s="18" t="n"/>
      <c r="J6971" s="18" t="n"/>
      <c r="K6971" s="18" t="n"/>
    </row>
    <row r="6972">
      <c r="C6972" s="13" t="n">
        <v>65</v>
      </c>
      <c r="D6972" s="109" t="n">
        <v>2.60984025</v>
      </c>
      <c r="E6972" s="109" t="n">
        <v>2.77988929</v>
      </c>
      <c r="F6972" s="109" t="n">
        <v>2.32989696</v>
      </c>
      <c r="I6972" s="18" t="n"/>
    </row>
    <row r="6973">
      <c r="C6973" s="13" t="n">
        <v>66</v>
      </c>
      <c r="D6973" s="109" t="n">
        <v>1.62996289</v>
      </c>
      <c r="E6973" s="109" t="n">
        <v>2.58984649</v>
      </c>
      <c r="F6973" s="109" t="n">
        <v>2.95977616</v>
      </c>
      <c r="I6973" s="18" t="n"/>
    </row>
    <row r="6974">
      <c r="C6974" s="13" t="n">
        <v>67</v>
      </c>
      <c r="D6974" s="109" t="n">
        <v>1.65997456</v>
      </c>
      <c r="E6974" s="109" t="n">
        <v>2.29977225</v>
      </c>
      <c r="F6974" s="109" t="n">
        <v>2.37992329</v>
      </c>
      <c r="I6974" s="18" t="n"/>
    </row>
    <row r="6975">
      <c r="C6975" s="13" t="n">
        <v>68</v>
      </c>
      <c r="D6975" s="109" t="n">
        <v>2.34978241</v>
      </c>
      <c r="E6975" s="109" t="n">
        <v>2.01980944</v>
      </c>
      <c r="F6975" s="109" t="n">
        <v>1.59997201</v>
      </c>
      <c r="I6975" s="18" t="n"/>
      <c r="K6975" s="112" t="n"/>
    </row>
    <row r="6976">
      <c r="C6976" s="13" t="n">
        <v>69</v>
      </c>
      <c r="D6976" s="109" t="n">
        <v>2.18980804</v>
      </c>
      <c r="E6976" s="109" t="n">
        <v>2.41989136</v>
      </c>
      <c r="F6976" s="109" t="n">
        <v>1.59997201</v>
      </c>
      <c r="I6976" s="18" t="n"/>
      <c r="J6976" s="18" t="n"/>
      <c r="K6976" s="18" t="n"/>
    </row>
    <row r="6977">
      <c r="C6977" s="13" t="n">
        <v>70</v>
      </c>
      <c r="D6977" s="109" t="n">
        <v>1.76996416</v>
      </c>
      <c r="E6977" s="109" t="n">
        <v>1.03999204</v>
      </c>
      <c r="F6977" s="109" t="n">
        <v>1.32987024</v>
      </c>
      <c r="I6977" s="18" t="n"/>
      <c r="J6977" s="18" t="n"/>
      <c r="K6977" s="18" t="n"/>
    </row>
    <row r="6978">
      <c r="C6978" s="13" t="n">
        <v>71</v>
      </c>
      <c r="D6978" s="109" t="n">
        <v>3.189796</v>
      </c>
      <c r="E6978" s="109" t="n">
        <v>1.93989184</v>
      </c>
      <c r="F6978" s="109" t="n">
        <v>1.45998889</v>
      </c>
      <c r="I6978" s="18" t="n"/>
    </row>
    <row r="6979">
      <c r="C6979" s="13" t="n">
        <v>72</v>
      </c>
      <c r="D6979" s="109" t="n">
        <v>3.46965129</v>
      </c>
      <c r="E6979" s="109" t="n">
        <v>0.7698307599999999</v>
      </c>
      <c r="F6979" s="109" t="n">
        <v>2.40994576</v>
      </c>
      <c r="I6979" s="18" t="n"/>
    </row>
    <row r="6980">
      <c r="C6980" s="13" t="n">
        <v>73</v>
      </c>
      <c r="D6980" s="109" t="n">
        <v>1.249924</v>
      </c>
      <c r="E6980" s="109" t="n">
        <v>2.01980944</v>
      </c>
      <c r="F6980" s="109" t="n">
        <v>2.51983876</v>
      </c>
      <c r="I6980" s="18" t="n"/>
    </row>
    <row r="6981">
      <c r="C6981" s="13" t="n">
        <v>74</v>
      </c>
      <c r="D6981" s="109" t="n">
        <v>1.93989184</v>
      </c>
      <c r="E6981" s="109" t="n">
        <v>2.30979204</v>
      </c>
      <c r="F6981" s="109" t="n">
        <v>1.94993296</v>
      </c>
      <c r="I6981" s="18" t="n"/>
      <c r="K6981" s="98" t="n"/>
    </row>
    <row r="6982">
      <c r="C6982" s="13" t="n">
        <v>75</v>
      </c>
      <c r="D6982" s="109" t="n">
        <v>2.33998209</v>
      </c>
      <c r="E6982" s="109" t="n">
        <v>2.02977009</v>
      </c>
      <c r="F6982" s="109" t="n">
        <v>2.04976489</v>
      </c>
      <c r="I6982" s="18" t="n"/>
      <c r="J6982" s="18" t="n"/>
      <c r="K6982" s="98" t="n"/>
    </row>
    <row r="6983">
      <c r="C6983" s="13" t="n">
        <v>76</v>
      </c>
      <c r="D6983" s="109" t="n">
        <v>2.12984836</v>
      </c>
      <c r="E6983" s="109" t="n">
        <v>2.21980201</v>
      </c>
      <c r="F6983" s="109" t="n">
        <v>1.64994025</v>
      </c>
      <c r="I6983" s="18" t="n"/>
      <c r="J6983" s="18" t="n"/>
      <c r="K6983" s="18" t="n"/>
    </row>
    <row r="6984">
      <c r="C6984" s="13" t="n">
        <v>77</v>
      </c>
      <c r="D6984" s="109" t="n">
        <v>1.10986225</v>
      </c>
      <c r="E6984" s="109" t="n">
        <v>1.67987521</v>
      </c>
      <c r="F6984" s="109" t="n">
        <v>2.18980804</v>
      </c>
      <c r="I6984" s="18" t="n"/>
    </row>
    <row r="6985">
      <c r="C6985" s="13" t="n">
        <v>78</v>
      </c>
      <c r="D6985" s="109" t="n">
        <v>2.77988929</v>
      </c>
      <c r="E6985" s="109" t="n">
        <v>2.25991089</v>
      </c>
      <c r="F6985" s="109" t="n">
        <v>2.63997504</v>
      </c>
      <c r="I6985" s="18" t="n"/>
    </row>
    <row r="6986">
      <c r="C6986" s="13" t="n">
        <v>79</v>
      </c>
      <c r="D6986" s="109" t="n">
        <v>1.97993041</v>
      </c>
      <c r="E6986" s="109" t="n">
        <v>1.63993636</v>
      </c>
      <c r="F6986" s="109" t="n">
        <v>0.9198728099999999</v>
      </c>
      <c r="I6986" s="18" t="n"/>
    </row>
    <row r="6987">
      <c r="C6987" s="13" t="n">
        <v>80</v>
      </c>
      <c r="D6987" s="109" t="n">
        <v>1.71976996</v>
      </c>
      <c r="E6987" s="109" t="n">
        <v>1.69</v>
      </c>
      <c r="F6987" s="109" t="n">
        <v>1.56975841</v>
      </c>
      <c r="I6987" s="18" t="n"/>
    </row>
    <row r="6988">
      <c r="C6988" s="13" t="n">
        <v>81</v>
      </c>
      <c r="D6988" s="109" t="n">
        <v>2.42985744</v>
      </c>
      <c r="E6988" s="109" t="n">
        <v>2.80998169</v>
      </c>
      <c r="F6988" s="109" t="n">
        <v>3.02968836</v>
      </c>
      <c r="I6988" s="18" t="n"/>
    </row>
    <row r="6989">
      <c r="C6989" s="13" t="n">
        <v>82</v>
      </c>
      <c r="D6989" s="109" t="n">
        <v>0.98982601</v>
      </c>
      <c r="E6989" s="109" t="n">
        <v>1.84987201</v>
      </c>
      <c r="F6989" s="109" t="n">
        <v>1.06998336</v>
      </c>
      <c r="I6989" s="18" t="n"/>
    </row>
    <row r="6990">
      <c r="C6990" s="13" t="n">
        <v>83</v>
      </c>
      <c r="D6990" s="109" t="n">
        <v>3.06985441</v>
      </c>
      <c r="E6990" s="109" t="n">
        <v>2.77988929</v>
      </c>
      <c r="F6990" s="109" t="n">
        <v>0.88981489</v>
      </c>
      <c r="I6990" s="18" t="n"/>
    </row>
    <row r="6991">
      <c r="C6991" s="13" t="n">
        <v>84</v>
      </c>
      <c r="D6991" s="109" t="n">
        <v>2.61986596</v>
      </c>
      <c r="E6991" s="109" t="n">
        <v>2.19988224</v>
      </c>
      <c r="F6991" s="109" t="n">
        <v>3.49989264</v>
      </c>
      <c r="I6991" s="18" t="n"/>
    </row>
    <row r="6992">
      <c r="C6992" s="13" t="n">
        <v>85</v>
      </c>
      <c r="D6992" s="109" t="n">
        <v>2.77988929</v>
      </c>
      <c r="E6992" s="109" t="n">
        <v>1.69</v>
      </c>
      <c r="F6992" s="109" t="n">
        <v>1.75986756</v>
      </c>
      <c r="I6992" s="18" t="n"/>
    </row>
    <row r="6993">
      <c r="C6993" s="13" t="n">
        <v>86</v>
      </c>
      <c r="D6993" s="109" t="n">
        <v>2.02977009</v>
      </c>
      <c r="E6993" s="109" t="n">
        <v>1.64994025</v>
      </c>
      <c r="F6993" s="109" t="n">
        <v>2.33998209</v>
      </c>
      <c r="I6993" s="18" t="n"/>
    </row>
    <row r="6994">
      <c r="C6994" s="13" t="n">
        <v>87</v>
      </c>
      <c r="D6994" s="109" t="n">
        <v>1.91988736</v>
      </c>
      <c r="E6994" s="109" t="n">
        <v>2.00987329</v>
      </c>
      <c r="F6994" s="109" t="n">
        <v>1.70981776</v>
      </c>
    </row>
    <row r="6995">
      <c r="C6995" s="13" t="n">
        <v>88</v>
      </c>
      <c r="D6995" s="109" t="n">
        <v>2.54977024</v>
      </c>
      <c r="E6995" s="109" t="n">
        <v>1.47987225</v>
      </c>
      <c r="F6995" s="109" t="n">
        <v>1.66978084</v>
      </c>
    </row>
    <row r="6996">
      <c r="C6996" s="13" t="n">
        <v>89</v>
      </c>
      <c r="D6996" s="109" t="n">
        <v>2.73968704</v>
      </c>
      <c r="E6996" s="109" t="n">
        <v>1.54977601</v>
      </c>
      <c r="F6996" s="109" t="n">
        <v>2.21980201</v>
      </c>
    </row>
    <row r="6997">
      <c r="C6997" s="13" t="n">
        <v>90</v>
      </c>
      <c r="D6997" s="109" t="n">
        <v>2.86997481</v>
      </c>
      <c r="E6997" s="109" t="n">
        <v>1.57979761</v>
      </c>
      <c r="F6997" s="109" t="n">
        <v>2.45987856</v>
      </c>
    </row>
    <row r="6998">
      <c r="C6998" s="13" t="n">
        <v>91</v>
      </c>
      <c r="D6998" s="109" t="n">
        <v>2.42985744</v>
      </c>
      <c r="E6998" s="109" t="n">
        <v>1.82979729</v>
      </c>
      <c r="F6998" s="109" t="n">
        <v>1.31997121</v>
      </c>
    </row>
    <row r="6999">
      <c r="C6999" s="13" t="n">
        <v>92</v>
      </c>
      <c r="D6999" s="109" t="n">
        <v>2.119936</v>
      </c>
      <c r="E6999" s="109" t="n">
        <v>2.37992329</v>
      </c>
      <c r="F6999" s="109" t="n">
        <v>2.58984649</v>
      </c>
    </row>
    <row r="7000">
      <c r="C7000" s="13" t="n">
        <v>93</v>
      </c>
      <c r="D7000" s="109" t="n">
        <v>1.089936</v>
      </c>
      <c r="E7000" s="109" t="n">
        <v>2.26984356</v>
      </c>
      <c r="F7000" s="109" t="n">
        <v>1.99996164</v>
      </c>
    </row>
    <row r="7001">
      <c r="C7001" s="13" t="n">
        <v>94</v>
      </c>
      <c r="D7001" s="109" t="n">
        <v>3.97962601</v>
      </c>
      <c r="E7001" s="109" t="n">
        <v>2.05979904</v>
      </c>
      <c r="F7001" s="109" t="n">
        <v>1.85995044</v>
      </c>
    </row>
    <row r="7002">
      <c r="C7002" s="13" t="n">
        <v>95</v>
      </c>
      <c r="D7002" s="109" t="n">
        <v>2.47999504</v>
      </c>
      <c r="E7002" s="109" t="n">
        <v>1.05987025</v>
      </c>
      <c r="F7002" s="109" t="n">
        <v>3.14991504</v>
      </c>
    </row>
    <row r="7003">
      <c r="C7003" s="13" t="n">
        <v>96</v>
      </c>
      <c r="D7003" s="109" t="n">
        <v>2.98978681</v>
      </c>
      <c r="E7003" s="109" t="n">
        <v>2.04976489</v>
      </c>
      <c r="F7003" s="109" t="n">
        <v>2.31983361</v>
      </c>
    </row>
    <row r="7004">
      <c r="C7004" s="13" t="n">
        <v>97</v>
      </c>
      <c r="D7004" s="109" t="n">
        <v>3.22992784</v>
      </c>
      <c r="E7004" s="109" t="n">
        <v>2.02977009</v>
      </c>
      <c r="F7004" s="109" t="n">
        <v>2.40994576</v>
      </c>
    </row>
    <row r="7005">
      <c r="C7005" s="13" t="n">
        <v>98</v>
      </c>
      <c r="D7005" s="109" t="n">
        <v>2.21980201</v>
      </c>
      <c r="E7005" s="109" t="n">
        <v>2.06985769</v>
      </c>
      <c r="F7005" s="109" t="n">
        <v>2.21980201</v>
      </c>
    </row>
    <row r="7006">
      <c r="C7006" s="13" t="n">
        <v>99</v>
      </c>
      <c r="D7006" s="109" t="n">
        <v>1.249924</v>
      </c>
      <c r="E7006" s="109" t="n">
        <v>1.61976529</v>
      </c>
      <c r="F7006" s="109" t="n">
        <v>2.18980804</v>
      </c>
    </row>
    <row r="7007">
      <c r="C7007" s="13" t="n">
        <v>100</v>
      </c>
      <c r="D7007" s="109" t="n">
        <v>2.679769</v>
      </c>
      <c r="E7007" s="109" t="n">
        <v>1.77982281</v>
      </c>
      <c r="F7007" s="109" t="n">
        <v>1.67987521</v>
      </c>
    </row>
    <row r="7008">
      <c r="C7008" s="13" t="n">
        <v>101</v>
      </c>
      <c r="D7008" s="109" t="n">
        <v>2.09989081</v>
      </c>
      <c r="E7008" s="109" t="n">
        <v>2.31983361</v>
      </c>
      <c r="F7008" s="109" t="n">
        <v>1.80983209</v>
      </c>
    </row>
    <row r="7009">
      <c r="C7009" s="13" t="n">
        <v>102</v>
      </c>
      <c r="D7009" s="109" t="n">
        <v>1.52992161</v>
      </c>
      <c r="E7009" s="109" t="n">
        <v>3.24972729</v>
      </c>
      <c r="F7009" s="109" t="n">
        <v>2.23981156</v>
      </c>
    </row>
    <row r="7010">
      <c r="C7010" s="13" t="n">
        <v>103</v>
      </c>
      <c r="D7010" s="109" t="n">
        <v>3.54983281</v>
      </c>
      <c r="E7010" s="109" t="n">
        <v>1.72975104</v>
      </c>
      <c r="F7010" s="109" t="n">
        <v>1.44985681</v>
      </c>
    </row>
    <row r="7011">
      <c r="C7011" s="13" t="n">
        <v>104</v>
      </c>
      <c r="D7011" s="109" t="n">
        <v>1.42993764</v>
      </c>
      <c r="E7011" s="109" t="n">
        <v>2.679769</v>
      </c>
      <c r="F7011" s="109" t="n">
        <v>2.68992801</v>
      </c>
    </row>
    <row r="7012">
      <c r="C7012" s="13" t="n">
        <v>105</v>
      </c>
      <c r="D7012" s="109" t="n">
        <v>3.26994889</v>
      </c>
      <c r="E7012" s="109" t="n">
        <v>2.45987856</v>
      </c>
      <c r="F7012" s="109" t="n">
        <v>1.92987664</v>
      </c>
    </row>
    <row r="7013">
      <c r="C7013" s="13" t="n">
        <v>106</v>
      </c>
      <c r="D7013" s="109" t="n">
        <v>1.74979984</v>
      </c>
      <c r="E7013" s="109" t="n">
        <v>1.79989056</v>
      </c>
      <c r="F7013" s="109" t="n">
        <v>1.36983616</v>
      </c>
    </row>
    <row r="7014">
      <c r="C7014" s="13" t="n">
        <v>107</v>
      </c>
      <c r="D7014" s="109" t="n">
        <v>2.95977616</v>
      </c>
      <c r="E7014" s="109" t="n">
        <v>1.98979236</v>
      </c>
      <c r="F7014" s="109" t="n">
        <v>1.38980521</v>
      </c>
    </row>
    <row r="7015">
      <c r="C7015" s="13" t="n">
        <v>108</v>
      </c>
      <c r="D7015" s="109" t="n">
        <v>2.37992329</v>
      </c>
      <c r="E7015" s="109" t="n">
        <v>3.16982416</v>
      </c>
      <c r="F7015" s="109" t="n">
        <v>1.53983281</v>
      </c>
    </row>
    <row r="7016">
      <c r="C7016" s="13" t="n">
        <v>109</v>
      </c>
      <c r="D7016" s="109" t="n">
        <v>1.80983209</v>
      </c>
      <c r="E7016" s="109" t="n">
        <v>2.18980804</v>
      </c>
      <c r="F7016" s="109" t="n">
        <v>1.40991876</v>
      </c>
    </row>
    <row r="7017">
      <c r="C7017" s="13" t="n">
        <v>110</v>
      </c>
      <c r="D7017" s="109" t="n">
        <v>1.53983281</v>
      </c>
      <c r="E7017" s="109" t="n">
        <v>2.07994084</v>
      </c>
      <c r="F7017" s="109" t="n">
        <v>2.76989449</v>
      </c>
    </row>
    <row r="7018">
      <c r="C7018" s="13" t="n">
        <v>111</v>
      </c>
      <c r="D7018" s="109" t="n">
        <v>2.77988929</v>
      </c>
      <c r="E7018" s="109" t="n">
        <v>2.97976644</v>
      </c>
      <c r="F7018" s="109" t="n">
        <v>2.25991089</v>
      </c>
    </row>
    <row r="7019">
      <c r="C7019" s="13" t="n">
        <v>112</v>
      </c>
      <c r="D7019" s="109" t="n">
        <v>2.56</v>
      </c>
      <c r="E7019" s="109" t="n">
        <v>2.679769</v>
      </c>
      <c r="F7019" s="109" t="n">
        <v>2.57987844</v>
      </c>
    </row>
    <row r="7020">
      <c r="C7020" s="13" t="n">
        <v>113</v>
      </c>
      <c r="D7020" s="109" t="n">
        <v>2.78990209</v>
      </c>
      <c r="E7020" s="109" t="n">
        <v>3.19980544</v>
      </c>
      <c r="F7020" s="109" t="n">
        <v>1.70981776</v>
      </c>
    </row>
    <row r="7021">
      <c r="C7021" s="13" t="n">
        <v>114</v>
      </c>
      <c r="D7021" s="109" t="n">
        <v>2.439844</v>
      </c>
      <c r="E7021" s="109" t="n">
        <v>1.75986756</v>
      </c>
      <c r="F7021" s="109" t="n">
        <v>2.30979204</v>
      </c>
    </row>
    <row r="7022">
      <c r="C7022" s="13" t="n">
        <v>115</v>
      </c>
      <c r="D7022" s="109" t="n">
        <v>2.14974244</v>
      </c>
      <c r="E7022" s="109" t="n">
        <v>2.28977424</v>
      </c>
      <c r="F7022" s="109" t="n">
        <v>1.79989056</v>
      </c>
    </row>
    <row r="7023">
      <c r="C7023" s="13" t="n">
        <v>116</v>
      </c>
      <c r="D7023" s="109" t="n">
        <v>1.249924</v>
      </c>
      <c r="E7023" s="109" t="n">
        <v>2.45987856</v>
      </c>
      <c r="F7023" s="109" t="n">
        <v>1.46991376</v>
      </c>
    </row>
    <row r="7024">
      <c r="C7024" s="13" t="n">
        <v>117</v>
      </c>
      <c r="D7024" s="109" t="n">
        <v>2.09989081</v>
      </c>
      <c r="E7024" s="109" t="n">
        <v>1.96</v>
      </c>
      <c r="F7024" s="109" t="n">
        <v>2.57987844</v>
      </c>
    </row>
    <row r="7025">
      <c r="C7025" s="13" t="n">
        <v>118</v>
      </c>
      <c r="D7025" s="109" t="n">
        <v>1.98979236</v>
      </c>
      <c r="E7025" s="109" t="n">
        <v>1.98979236</v>
      </c>
      <c r="F7025" s="109" t="n">
        <v>1.48986436</v>
      </c>
    </row>
    <row r="7026">
      <c r="C7026" s="13" t="n">
        <v>119</v>
      </c>
      <c r="D7026" s="109" t="n">
        <v>2.41989136</v>
      </c>
      <c r="E7026" s="109" t="n">
        <v>2.29977225</v>
      </c>
      <c r="F7026" s="109" t="n">
        <v>3.26994889</v>
      </c>
    </row>
    <row r="7027">
      <c r="C7027" s="13" t="n">
        <v>120</v>
      </c>
      <c r="D7027" s="109" t="n">
        <v>1.71976996</v>
      </c>
      <c r="E7027" s="109" t="n">
        <v>2.22994489</v>
      </c>
      <c r="F7027" s="109" t="n">
        <v>2.44985104</v>
      </c>
    </row>
    <row r="7028">
      <c r="C7028" s="13" t="n">
        <v>121</v>
      </c>
      <c r="D7028" s="109" t="n">
        <v>1.92987664</v>
      </c>
      <c r="E7028" s="109" t="n">
        <v>1.94993296</v>
      </c>
      <c r="F7028" s="109" t="n">
        <v>1.60985344</v>
      </c>
    </row>
    <row r="7029">
      <c r="C7029" s="13" t="n">
        <v>122</v>
      </c>
      <c r="D7029" s="109" t="n">
        <v>3.78964089</v>
      </c>
      <c r="E7029" s="109" t="n">
        <v>2.69977761</v>
      </c>
      <c r="F7029" s="109" t="n">
        <v>2.21980201</v>
      </c>
    </row>
    <row r="7030">
      <c r="C7030" s="13" t="n">
        <v>123</v>
      </c>
      <c r="D7030" s="109" t="n">
        <v>1.80983209</v>
      </c>
      <c r="E7030" s="109" t="n">
        <v>1.66978084</v>
      </c>
      <c r="F7030" s="109" t="n">
        <v>2.12984836</v>
      </c>
    </row>
    <row r="7031">
      <c r="C7031" s="13" t="n">
        <v>124</v>
      </c>
      <c r="D7031" s="109" t="n">
        <v>2.439844</v>
      </c>
      <c r="E7031" s="109" t="n">
        <v>2.02977009</v>
      </c>
      <c r="F7031" s="109" t="n">
        <v>2.07994084</v>
      </c>
    </row>
    <row r="7032">
      <c r="C7032" s="13" t="n">
        <v>125</v>
      </c>
      <c r="D7032" s="109" t="n">
        <v>2.52969025</v>
      </c>
      <c r="E7032" s="109" t="n">
        <v>1.67987521</v>
      </c>
      <c r="F7032" s="109" t="n">
        <v>1.96</v>
      </c>
    </row>
    <row r="7033">
      <c r="C7033" s="13" t="n">
        <v>126</v>
      </c>
      <c r="D7033" s="109" t="n">
        <v>2.17975696</v>
      </c>
      <c r="E7033" s="109" t="n">
        <v>2.06985769</v>
      </c>
      <c r="F7033" s="109" t="n">
        <v>3.03979225</v>
      </c>
    </row>
    <row r="7034">
      <c r="C7034" s="13" t="n">
        <v>127</v>
      </c>
      <c r="D7034" s="109" t="n">
        <v>1.89998656</v>
      </c>
      <c r="E7034" s="109" t="n">
        <v>3.32989504</v>
      </c>
      <c r="F7034" s="109" t="n">
        <v>1.86978276</v>
      </c>
    </row>
    <row r="7035">
      <c r="C7035" s="13" t="n">
        <v>128</v>
      </c>
      <c r="D7035" s="109" t="n">
        <v>2.63997504</v>
      </c>
      <c r="E7035" s="109" t="n">
        <v>1.32987024</v>
      </c>
      <c r="F7035" s="109" t="n">
        <v>1.92987664</v>
      </c>
    </row>
    <row r="7036">
      <c r="C7036" s="13" t="n">
        <v>129</v>
      </c>
      <c r="D7036" s="109" t="n">
        <v>2.46992656</v>
      </c>
      <c r="E7036" s="109" t="n">
        <v>1.739761</v>
      </c>
      <c r="F7036" s="109" t="n">
        <v>2.28977424</v>
      </c>
    </row>
    <row r="7037">
      <c r="C7037" s="13" t="n">
        <v>130</v>
      </c>
      <c r="D7037" s="109" t="n">
        <v>2.04976489</v>
      </c>
      <c r="E7037" s="109" t="n">
        <v>2.36975236</v>
      </c>
      <c r="F7037" s="109" t="n">
        <v>2.30979204</v>
      </c>
    </row>
    <row r="7038">
      <c r="C7038" s="13" t="n">
        <v>131</v>
      </c>
      <c r="D7038" s="109" t="n">
        <v>2.78990209</v>
      </c>
      <c r="E7038" s="109" t="n">
        <v>2.169729</v>
      </c>
      <c r="F7038" s="109" t="n">
        <v>1.93989184</v>
      </c>
    </row>
    <row r="7039">
      <c r="C7039" s="13" t="n">
        <v>132</v>
      </c>
      <c r="D7039" s="109" t="n">
        <v>2.44985104</v>
      </c>
      <c r="E7039" s="109" t="n">
        <v>3.319684</v>
      </c>
      <c r="F7039" s="109" t="n">
        <v>1.45998889</v>
      </c>
    </row>
    <row r="7040">
      <c r="C7040" s="13" t="n">
        <v>133</v>
      </c>
      <c r="D7040" s="109" t="n">
        <v>2.04976489</v>
      </c>
      <c r="E7040" s="109" t="n">
        <v>1.88980009</v>
      </c>
      <c r="F7040" s="109" t="n">
        <v>1.53983281</v>
      </c>
    </row>
    <row r="7041">
      <c r="C7041" s="13" t="n">
        <v>134</v>
      </c>
      <c r="D7041" s="109" t="n">
        <v>2.68992801</v>
      </c>
      <c r="E7041" s="109" t="n">
        <v>2.46992656</v>
      </c>
      <c r="F7041" s="109" t="n">
        <v>1.66978084</v>
      </c>
    </row>
    <row r="7042">
      <c r="C7042" s="13" t="n">
        <v>135</v>
      </c>
      <c r="D7042" s="109" t="n">
        <v>2.23981156</v>
      </c>
      <c r="E7042" s="109" t="n">
        <v>1.69989444</v>
      </c>
      <c r="F7042" s="109" t="n">
        <v>2.169729</v>
      </c>
    </row>
    <row r="7043">
      <c r="C7043" s="13" t="n">
        <v>136</v>
      </c>
      <c r="D7043" s="109" t="n">
        <v>2.83989904</v>
      </c>
      <c r="E7043" s="109" t="n">
        <v>2.04976489</v>
      </c>
      <c r="F7043" s="109" t="n">
        <v>1.89998656</v>
      </c>
    </row>
    <row r="7044">
      <c r="C7044" s="13" t="n">
        <v>137</v>
      </c>
      <c r="D7044" s="109" t="n">
        <v>2.35991044</v>
      </c>
      <c r="E7044" s="109" t="n">
        <v>2.83989904</v>
      </c>
      <c r="F7044" s="109" t="n">
        <v>3.20983056</v>
      </c>
    </row>
    <row r="7045">
      <c r="C7045" s="13" t="n">
        <v>138</v>
      </c>
      <c r="D7045" s="109" t="n">
        <v>1.53983281</v>
      </c>
      <c r="E7045" s="109" t="n">
        <v>2.22994489</v>
      </c>
      <c r="F7045" s="109" t="n">
        <v>1.75986756</v>
      </c>
    </row>
    <row r="7046">
      <c r="C7046" s="13" t="n">
        <v>139</v>
      </c>
      <c r="D7046" s="109" t="n">
        <v>2.46992656</v>
      </c>
      <c r="E7046" s="109" t="n">
        <v>2.72976484</v>
      </c>
      <c r="F7046" s="109" t="n">
        <v>2.28977424</v>
      </c>
    </row>
    <row r="7047">
      <c r="C7047" s="13" t="n">
        <v>140</v>
      </c>
      <c r="D7047" s="109" t="n">
        <v>1.66978084</v>
      </c>
      <c r="E7047" s="109" t="n">
        <v>1.72975104</v>
      </c>
      <c r="F7047" s="109" t="n">
        <v>3.279721</v>
      </c>
    </row>
    <row r="7048">
      <c r="C7048" s="13" t="n">
        <v>141</v>
      </c>
      <c r="D7048" s="109" t="n">
        <v>2.51983876</v>
      </c>
      <c r="E7048" s="109" t="n">
        <v>2.36975236</v>
      </c>
      <c r="F7048" s="109" t="n">
        <v>3.289870440000001</v>
      </c>
    </row>
    <row r="7049">
      <c r="C7049" s="13" t="n">
        <v>142</v>
      </c>
      <c r="D7049" s="109" t="n">
        <v>1.65997456</v>
      </c>
      <c r="E7049" s="109" t="n">
        <v>3.00987801</v>
      </c>
      <c r="F7049" s="109" t="n">
        <v>1.88980009</v>
      </c>
    </row>
    <row r="7050">
      <c r="C7050" s="13" t="n">
        <v>143</v>
      </c>
      <c r="D7050" s="109" t="n">
        <v>1.52992161</v>
      </c>
      <c r="E7050" s="109" t="n">
        <v>1.58986881</v>
      </c>
      <c r="F7050" s="109" t="n">
        <v>1.61976529</v>
      </c>
    </row>
    <row r="7051">
      <c r="C7051" s="13" t="n">
        <v>144</v>
      </c>
      <c r="D7051" s="109" t="n">
        <v>1.42993764</v>
      </c>
      <c r="E7051" s="109" t="n">
        <v>1.50994944</v>
      </c>
      <c r="F7051" s="109" t="n">
        <v>1.44</v>
      </c>
    </row>
    <row r="7052">
      <c r="C7052" s="13" t="n">
        <v>145</v>
      </c>
      <c r="D7052" s="109" t="n">
        <v>2.00987329</v>
      </c>
      <c r="E7052" s="109" t="n">
        <v>2.10975625</v>
      </c>
      <c r="F7052" s="109" t="n">
        <v>2.06985769</v>
      </c>
    </row>
    <row r="7053">
      <c r="C7053" s="13" t="n">
        <v>146</v>
      </c>
      <c r="D7053" s="109" t="n">
        <v>2.41989136</v>
      </c>
      <c r="E7053" s="109" t="n">
        <v>1.739761</v>
      </c>
      <c r="F7053" s="109" t="n">
        <v>2.439844</v>
      </c>
    </row>
    <row r="7054">
      <c r="C7054" s="13" t="n">
        <v>147</v>
      </c>
      <c r="D7054" s="109" t="n">
        <v>2.40994576</v>
      </c>
      <c r="E7054" s="109" t="n">
        <v>2.92991689</v>
      </c>
      <c r="F7054" s="109" t="n">
        <v>2.50968964</v>
      </c>
    </row>
    <row r="7055">
      <c r="C7055" s="13" t="n">
        <v>148</v>
      </c>
      <c r="D7055" s="109" t="n">
        <v>2.37992329</v>
      </c>
      <c r="E7055" s="109" t="n">
        <v>2.46992656</v>
      </c>
      <c r="F7055" s="109" t="n">
        <v>3.24</v>
      </c>
    </row>
    <row r="7056">
      <c r="C7056" s="13" t="n">
        <v>149</v>
      </c>
      <c r="D7056" s="109" t="n">
        <v>2.37992329</v>
      </c>
      <c r="E7056" s="109" t="n">
        <v>1.99996164</v>
      </c>
      <c r="F7056" s="109" t="n">
        <v>2.25</v>
      </c>
    </row>
    <row r="7057">
      <c r="C7057" s="13" t="n">
        <v>150</v>
      </c>
      <c r="D7057" s="109" t="n">
        <v>1.46991376</v>
      </c>
      <c r="E7057" s="109" t="n">
        <v>1.74979984</v>
      </c>
      <c r="F7057" s="109" t="n">
        <v>1.56975841</v>
      </c>
    </row>
    <row r="7058">
      <c r="C7058" s="13" t="n">
        <v>151</v>
      </c>
      <c r="D7058" s="109" t="n">
        <v>2.30979204</v>
      </c>
      <c r="E7058" s="109" t="n">
        <v>1.44</v>
      </c>
      <c r="F7058" s="109" t="n">
        <v>1.72975104</v>
      </c>
    </row>
    <row r="7059">
      <c r="C7059" s="13" t="n">
        <v>152</v>
      </c>
      <c r="D7059" s="109" t="n">
        <v>1.86978276</v>
      </c>
      <c r="E7059" s="109" t="n">
        <v>1.91988736</v>
      </c>
      <c r="F7059" s="109" t="n">
        <v>2.71986064</v>
      </c>
    </row>
    <row r="7060">
      <c r="C7060" s="13" t="n">
        <v>153</v>
      </c>
      <c r="D7060" s="109" t="n">
        <v>2.21980201</v>
      </c>
      <c r="E7060" s="109" t="n">
        <v>1.69</v>
      </c>
      <c r="F7060" s="109" t="n">
        <v>2.73968704</v>
      </c>
    </row>
    <row r="7061">
      <c r="C7061" s="13" t="n">
        <v>154</v>
      </c>
      <c r="D7061" s="109" t="n">
        <v>2.71986064</v>
      </c>
      <c r="E7061" s="109" t="n">
        <v>2.32989696</v>
      </c>
      <c r="F7061" s="109" t="n">
        <v>1.78997641</v>
      </c>
    </row>
    <row r="7062">
      <c r="C7062" s="13" t="n">
        <v>155</v>
      </c>
      <c r="D7062" s="109" t="n">
        <v>4.219737639999999</v>
      </c>
      <c r="E7062" s="109" t="n">
        <v>2.70997444</v>
      </c>
      <c r="F7062" s="109" t="n">
        <v>2.45987856</v>
      </c>
    </row>
    <row r="7063">
      <c r="C7063" s="13" t="n">
        <v>156</v>
      </c>
      <c r="D7063" s="109" t="n">
        <v>2.61986596</v>
      </c>
      <c r="E7063" s="109" t="n">
        <v>1.63993636</v>
      </c>
      <c r="F7063" s="109" t="n">
        <v>1.69</v>
      </c>
    </row>
    <row r="7064">
      <c r="C7064" s="13" t="n">
        <v>157</v>
      </c>
      <c r="D7064" s="109" t="n">
        <v>1.38980521</v>
      </c>
      <c r="E7064" s="109" t="n">
        <v>2.07994084</v>
      </c>
      <c r="F7064" s="109" t="n">
        <v>2.39971081</v>
      </c>
    </row>
    <row r="7065">
      <c r="C7065" s="13" t="n">
        <v>158</v>
      </c>
      <c r="D7065" s="109" t="n">
        <v>1.96</v>
      </c>
      <c r="E7065" s="109" t="n">
        <v>2.03975524</v>
      </c>
      <c r="F7065" s="109" t="n">
        <v>2.85981921</v>
      </c>
    </row>
    <row r="7066">
      <c r="C7066" s="13" t="n">
        <v>159</v>
      </c>
      <c r="D7066" s="109" t="n">
        <v>2.37992329</v>
      </c>
      <c r="E7066" s="109" t="n">
        <v>2.76989449</v>
      </c>
      <c r="F7066" s="109" t="n">
        <v>1.76996416</v>
      </c>
    </row>
    <row r="7067">
      <c r="C7067" s="13" t="n">
        <v>160</v>
      </c>
      <c r="D7067" s="109" t="n">
        <v>2.02977009</v>
      </c>
      <c r="E7067" s="109" t="n">
        <v>1.91988736</v>
      </c>
      <c r="F7067" s="109" t="n">
        <v>1.96981225</v>
      </c>
    </row>
    <row r="7068">
      <c r="C7068" s="13" t="n">
        <v>161</v>
      </c>
      <c r="D7068" s="109" t="n">
        <v>2.119936</v>
      </c>
      <c r="E7068" s="109" t="n">
        <v>1.78997641</v>
      </c>
      <c r="F7068" s="109" t="n">
        <v>2.47999504</v>
      </c>
    </row>
    <row r="7069">
      <c r="C7069" s="13" t="n">
        <v>162</v>
      </c>
      <c r="D7069" s="109" t="n">
        <v>3.51975121</v>
      </c>
      <c r="E7069" s="109" t="n">
        <v>1.59997201</v>
      </c>
      <c r="F7069" s="109" t="n">
        <v>2.89</v>
      </c>
    </row>
    <row r="7070">
      <c r="C7070" s="13" t="n">
        <v>163</v>
      </c>
      <c r="D7070" s="109" t="n">
        <v>2.119936</v>
      </c>
      <c r="E7070" s="109" t="n">
        <v>1.92987664</v>
      </c>
      <c r="F7070" s="109" t="n">
        <v>1.99996164</v>
      </c>
    </row>
    <row r="7071">
      <c r="C7071" s="13" t="n">
        <v>164</v>
      </c>
      <c r="D7071" s="109" t="n">
        <v>2.32989696</v>
      </c>
      <c r="E7071" s="109" t="n">
        <v>1.60985344</v>
      </c>
      <c r="F7071" s="109" t="n">
        <v>1.69989444</v>
      </c>
    </row>
    <row r="7072">
      <c r="C7072" s="13" t="n">
        <v>165</v>
      </c>
      <c r="D7072" s="109" t="n">
        <v>2.44985104</v>
      </c>
      <c r="E7072" s="109" t="n">
        <v>3.22992784</v>
      </c>
      <c r="F7072" s="109" t="n">
        <v>2.09989081</v>
      </c>
    </row>
    <row r="7073">
      <c r="C7073" s="13" t="n">
        <v>166</v>
      </c>
      <c r="D7073" s="109" t="n">
        <v>1.89998656</v>
      </c>
      <c r="E7073" s="109" t="n">
        <v>2.33998209</v>
      </c>
      <c r="F7073" s="109" t="n">
        <v>2.15972416</v>
      </c>
    </row>
    <row r="7074">
      <c r="C7074" s="13" t="n">
        <v>167</v>
      </c>
      <c r="D7074" s="109" t="n">
        <v>2.33998209</v>
      </c>
      <c r="E7074" s="109" t="n">
        <v>1.71976996</v>
      </c>
      <c r="F7074" s="109" t="n">
        <v>1.21992025</v>
      </c>
    </row>
    <row r="7075">
      <c r="C7075" s="13" t="n">
        <v>168</v>
      </c>
      <c r="D7075" s="109" t="n">
        <v>1.98979236</v>
      </c>
      <c r="E7075" s="109" t="n">
        <v>2.60984025</v>
      </c>
      <c r="F7075" s="109" t="n">
        <v>2.46992656</v>
      </c>
    </row>
    <row r="7076">
      <c r="C7076" s="13" t="n">
        <v>169</v>
      </c>
      <c r="D7076" s="109" t="n">
        <v>1.62996289</v>
      </c>
      <c r="E7076" s="109" t="n">
        <v>2.58984649</v>
      </c>
      <c r="F7076" s="109" t="n">
        <v>2.48976841</v>
      </c>
    </row>
    <row r="7077">
      <c r="C7077" s="13" t="n">
        <v>170</v>
      </c>
      <c r="D7077" s="109" t="n">
        <v>2.01980944</v>
      </c>
      <c r="E7077" s="109" t="n">
        <v>2.439844</v>
      </c>
      <c r="F7077" s="109" t="n">
        <v>1.44985681</v>
      </c>
    </row>
    <row r="7078">
      <c r="C7078" s="13" t="n">
        <v>171</v>
      </c>
      <c r="D7078" s="109" t="n">
        <v>2.65983481</v>
      </c>
      <c r="E7078" s="109" t="n">
        <v>2.81971264</v>
      </c>
      <c r="F7078" s="109" t="n">
        <v>1.78997641</v>
      </c>
    </row>
    <row r="7079">
      <c r="C7079" s="13" t="n">
        <v>172</v>
      </c>
      <c r="D7079" s="109" t="n">
        <v>2.169729</v>
      </c>
      <c r="E7079" s="109" t="n">
        <v>2.46992656</v>
      </c>
      <c r="F7079" s="109" t="n">
        <v>2.29977225</v>
      </c>
    </row>
    <row r="7080">
      <c r="C7080" s="13" t="n">
        <v>173</v>
      </c>
      <c r="D7080" s="109" t="n">
        <v>1.96</v>
      </c>
      <c r="E7080" s="109" t="n">
        <v>1.97993041</v>
      </c>
      <c r="F7080" s="109" t="n">
        <v>2.25</v>
      </c>
    </row>
    <row r="7081">
      <c r="C7081" s="13" t="n">
        <v>174</v>
      </c>
      <c r="D7081" s="109" t="n">
        <v>1.79989056</v>
      </c>
      <c r="E7081" s="109" t="n">
        <v>2.02977009</v>
      </c>
      <c r="F7081" s="109" t="n">
        <v>1.96</v>
      </c>
    </row>
    <row r="7082">
      <c r="C7082" s="13" t="n">
        <v>175</v>
      </c>
      <c r="D7082" s="109" t="n">
        <v>1.54977601</v>
      </c>
      <c r="E7082" s="109" t="n">
        <v>1.87991521</v>
      </c>
      <c r="F7082" s="109" t="n">
        <v>1.909924</v>
      </c>
    </row>
    <row r="7083">
      <c r="C7083" s="13" t="n">
        <v>176</v>
      </c>
      <c r="D7083" s="109" t="n">
        <v>1.74979984</v>
      </c>
      <c r="E7083" s="109" t="n">
        <v>3.51975121</v>
      </c>
      <c r="F7083" s="109" t="n">
        <v>1.38980521</v>
      </c>
    </row>
    <row r="7084">
      <c r="C7084" s="13" t="n">
        <v>177</v>
      </c>
      <c r="D7084" s="109" t="n">
        <v>2.39971081</v>
      </c>
      <c r="E7084" s="109" t="n">
        <v>1.819801</v>
      </c>
      <c r="F7084" s="109" t="n">
        <v>0.95981209</v>
      </c>
    </row>
    <row r="7085">
      <c r="C7085" s="13" t="n">
        <v>178</v>
      </c>
      <c r="D7085" s="109" t="n">
        <v>2.78990209</v>
      </c>
      <c r="E7085" s="109" t="n">
        <v>2.42985744</v>
      </c>
      <c r="F7085" s="109" t="n">
        <v>2.22994489</v>
      </c>
    </row>
    <row r="7086">
      <c r="C7086" s="13" t="n">
        <v>179</v>
      </c>
      <c r="D7086" s="109" t="n">
        <v>0.9399302500000001</v>
      </c>
      <c r="E7086" s="109" t="n">
        <v>3.77991364</v>
      </c>
      <c r="F7086" s="109" t="n">
        <v>2.29977225</v>
      </c>
    </row>
    <row r="7087">
      <c r="C7087" s="13" t="n">
        <v>180</v>
      </c>
      <c r="D7087" s="109" t="n">
        <v>0.829921</v>
      </c>
      <c r="E7087" s="109" t="n">
        <v>2.61986596</v>
      </c>
      <c r="F7087" s="109" t="n">
        <v>2.52969025</v>
      </c>
    </row>
    <row r="7088">
      <c r="C7088" s="13" t="n">
        <v>181</v>
      </c>
      <c r="D7088" s="109" t="n">
        <v>1.089936</v>
      </c>
      <c r="E7088" s="109" t="n">
        <v>1.74979984</v>
      </c>
      <c r="F7088" s="109" t="n">
        <v>3.579664</v>
      </c>
    </row>
    <row r="7089">
      <c r="C7089" s="13" t="n">
        <v>182</v>
      </c>
      <c r="D7089" s="109" t="n">
        <v>1.94993296</v>
      </c>
      <c r="E7089" s="109" t="n">
        <v>1.87991521</v>
      </c>
      <c r="F7089" s="109" t="n">
        <v>3.43991209</v>
      </c>
    </row>
    <row r="7090">
      <c r="C7090" s="13" t="n">
        <v>183</v>
      </c>
      <c r="D7090" s="109" t="n">
        <v>2.12984836</v>
      </c>
      <c r="E7090" s="109" t="n">
        <v>1.71976996</v>
      </c>
      <c r="F7090" s="109" t="n">
        <v>3.02968836</v>
      </c>
    </row>
    <row r="7091">
      <c r="C7091" s="13" t="n">
        <v>184</v>
      </c>
      <c r="D7091" s="109" t="n">
        <v>2.72976484</v>
      </c>
      <c r="E7091" s="109" t="n">
        <v>2.00987329</v>
      </c>
      <c r="F7091" s="109" t="n">
        <v>2.08975936</v>
      </c>
    </row>
    <row r="7092">
      <c r="C7092" s="13" t="n">
        <v>185</v>
      </c>
      <c r="D7092" s="109" t="n">
        <v>2.48976841</v>
      </c>
      <c r="E7092" s="109" t="n">
        <v>2.23981156</v>
      </c>
      <c r="F7092" s="109" t="n">
        <v>1.85995044</v>
      </c>
    </row>
    <row r="7093">
      <c r="C7093" s="13" t="n">
        <v>186</v>
      </c>
      <c r="D7093" s="109" t="n">
        <v>2.28977424</v>
      </c>
      <c r="E7093" s="109" t="n">
        <v>2.46992656</v>
      </c>
      <c r="F7093" s="109" t="n">
        <v>1.94993296</v>
      </c>
    </row>
    <row r="7094">
      <c r="C7094" s="13" t="n">
        <v>187</v>
      </c>
      <c r="D7094" s="109" t="n">
        <v>1.13998329</v>
      </c>
      <c r="E7094" s="109" t="n">
        <v>2.33998209</v>
      </c>
      <c r="F7094" s="109" t="n">
        <v>2.79993289</v>
      </c>
    </row>
    <row r="7095">
      <c r="C7095" s="13" t="n">
        <v>188</v>
      </c>
      <c r="D7095" s="109" t="n">
        <v>2.62991089</v>
      </c>
      <c r="E7095" s="109" t="n">
        <v>2.52969025</v>
      </c>
      <c r="F7095" s="109" t="n">
        <v>1.82979729</v>
      </c>
    </row>
    <row r="7096">
      <c r="C7096" s="13" t="n">
        <v>189</v>
      </c>
      <c r="D7096" s="109" t="n">
        <v>3.07967401</v>
      </c>
      <c r="E7096" s="109" t="n">
        <v>1.99996164</v>
      </c>
      <c r="F7096" s="109" t="n">
        <v>2.83989904</v>
      </c>
    </row>
    <row r="7097">
      <c r="C7097" s="13" t="n">
        <v>190</v>
      </c>
      <c r="D7097" s="109" t="n">
        <v>2.34978241</v>
      </c>
      <c r="E7097" s="109" t="n">
        <v>3.139984</v>
      </c>
      <c r="F7097" s="109" t="n">
        <v>2.38980681</v>
      </c>
    </row>
    <row r="7098">
      <c r="C7098" s="13" t="n">
        <v>191</v>
      </c>
      <c r="D7098" s="109" t="n">
        <v>2.25</v>
      </c>
      <c r="E7098" s="109" t="n">
        <v>1.16985856</v>
      </c>
      <c r="F7098" s="109" t="n">
        <v>1.64994025</v>
      </c>
    </row>
    <row r="7099">
      <c r="C7099" s="13" t="n">
        <v>192</v>
      </c>
      <c r="D7099" s="109" t="n">
        <v>2.25991089</v>
      </c>
      <c r="E7099" s="109" t="n">
        <v>1.45998889</v>
      </c>
      <c r="F7099" s="109" t="n">
        <v>1.30988025</v>
      </c>
    </row>
    <row r="7100">
      <c r="C7100" s="13" t="n">
        <v>193</v>
      </c>
      <c r="D7100" s="109" t="n">
        <v>2.51983876</v>
      </c>
      <c r="E7100" s="109" t="n">
        <v>2.92991689</v>
      </c>
      <c r="F7100" s="109" t="n">
        <v>1.97993041</v>
      </c>
    </row>
    <row r="7101">
      <c r="C7101" s="13" t="n">
        <v>194</v>
      </c>
      <c r="D7101" s="109" t="n">
        <v>2.32989696</v>
      </c>
      <c r="E7101" s="109" t="n">
        <v>2.64973284</v>
      </c>
      <c r="F7101" s="109" t="n">
        <v>3.63970084</v>
      </c>
    </row>
    <row r="7102">
      <c r="C7102" s="13" t="n">
        <v>195</v>
      </c>
      <c r="D7102" s="109" t="n">
        <v>2.10975625</v>
      </c>
      <c r="E7102" s="109" t="n">
        <v>2.86997481</v>
      </c>
      <c r="F7102" s="109" t="n">
        <v>2.60984025</v>
      </c>
    </row>
    <row r="7103">
      <c r="C7103" s="13" t="n">
        <v>196</v>
      </c>
      <c r="D7103" s="109" t="n">
        <v>1.31997121</v>
      </c>
      <c r="E7103" s="109" t="n">
        <v>2.47999504</v>
      </c>
      <c r="F7103" s="109" t="n">
        <v>1.56975841</v>
      </c>
    </row>
    <row r="7104">
      <c r="C7104" s="13" t="n">
        <v>197</v>
      </c>
      <c r="D7104" s="109" t="n">
        <v>1.99996164</v>
      </c>
      <c r="E7104" s="109" t="n">
        <v>1.41991056</v>
      </c>
      <c r="F7104" s="109" t="n">
        <v>2.63997504</v>
      </c>
    </row>
    <row r="7105">
      <c r="C7105" s="13" t="n">
        <v>198</v>
      </c>
      <c r="D7105" s="109" t="n">
        <v>1.69989444</v>
      </c>
      <c r="E7105" s="109" t="n">
        <v>2.34978241</v>
      </c>
      <c r="F7105" s="109" t="n">
        <v>1.52992161</v>
      </c>
    </row>
    <row r="7107">
      <c r="C7107" s="18" t="inlineStr">
        <is>
          <t>vCTr-RunOutTimer</t>
        </is>
      </c>
      <c r="D7107" s="13" t="n">
        <v>22</v>
      </c>
      <c r="E7107" s="13" t="n">
        <v>23</v>
      </c>
      <c r="F7107" s="13" t="n">
        <v>24</v>
      </c>
    </row>
    <row r="7108">
      <c r="C7108" s="13" t="n">
        <v>9</v>
      </c>
      <c r="D7108" s="98">
        <f>IF(D6340&lt;0,"inexhaustible",(IF(D1348=1,"Gamma",D772-D1924)))</f>
        <v/>
      </c>
      <c r="E7108" s="98">
        <f>IF(E6340&lt;0,"inexhaustible",(IF(E1348=1,"Gamma",E772-E1924)))</f>
        <v/>
      </c>
      <c r="F7108" s="98">
        <f>IF(F6340&lt;0,"inexhaustible",(IF(F1348=1,"Gamma",F772-F1924)))</f>
        <v/>
      </c>
    </row>
    <row r="7109">
      <c r="C7109" s="13" t="n">
        <v>10</v>
      </c>
      <c r="D7109" s="98">
        <f>IF(D6341&lt;0,"inexhaustible",(IF(D1349=1,"Gamma",D773-D1925)))</f>
        <v/>
      </c>
      <c r="E7109" s="98">
        <f>IF(E6341&lt;0,"inexhaustible",(IF(E1349=1,"Gamma",E773-E1925)))</f>
        <v/>
      </c>
      <c r="F7109" s="98">
        <f>IF(F6341&lt;0,"inexhaustible",(IF(F1349=1,"Gamma",F773-F1925)))</f>
        <v/>
      </c>
    </row>
    <row r="7110">
      <c r="C7110" s="13" t="n">
        <v>11</v>
      </c>
      <c r="D7110" s="98">
        <f>IF(D6342&lt;0,"inexhaustible",(IF(D1350=1,"Gamma",D774-D1926)))</f>
        <v/>
      </c>
      <c r="E7110" s="98">
        <f>IF(E6342&lt;0,"inexhaustible",(IF(E1350=1,"Gamma",E774-E1926)))</f>
        <v/>
      </c>
      <c r="F7110" s="98">
        <f>IF(F6342&lt;0,"inexhaustible",(IF(F1350=1,"Gamma",F774-F1926)))</f>
        <v/>
      </c>
    </row>
    <row r="7111">
      <c r="C7111" s="13" t="n">
        <v>12</v>
      </c>
      <c r="D7111" s="98">
        <f>IF(D6343&lt;0,"inexhaustible",(IF(D1351=1,"Gamma",D775-D1927)))</f>
        <v/>
      </c>
      <c r="E7111" s="98">
        <f>IF(E6343&lt;0,"inexhaustible",(IF(E1351=1,"Gamma",E775-E1927)))</f>
        <v/>
      </c>
      <c r="F7111" s="98">
        <f>IF(F6343&lt;0,"inexhaustible",(IF(F1351=1,"Gamma",F775-F1927)))</f>
        <v/>
      </c>
    </row>
    <row r="7112">
      <c r="C7112" s="13" t="n">
        <v>13</v>
      </c>
      <c r="D7112" s="98">
        <f>IF(D6344&lt;0,"inexhaustible",(IF(D1352=1,"Gamma",D776-D1928)))</f>
        <v/>
      </c>
      <c r="E7112" s="98">
        <f>IF(E6344&lt;0,"inexhaustible",(IF(E1352=1,"Gamma",E776-E1928)))</f>
        <v/>
      </c>
      <c r="F7112" s="98">
        <f>IF(F6344&lt;0,"inexhaustible",(IF(F1352=1,"Gamma",F776-F1928)))</f>
        <v/>
      </c>
    </row>
    <row r="7113">
      <c r="C7113" s="13" t="n">
        <v>14</v>
      </c>
      <c r="D7113" s="98">
        <f>IF(D6345&lt;0,"inexhaustible",(IF(D1353=1,"Gamma",D777-D1929)))</f>
        <v/>
      </c>
      <c r="E7113" s="98">
        <f>IF(E6345&lt;0,"inexhaustible",(IF(E1353=1,"Gamma",E777-E1929)))</f>
        <v/>
      </c>
      <c r="F7113" s="98">
        <f>IF(F6345&lt;0,"inexhaustible",(IF(F1353=1,"Gamma",F777-F1929)))</f>
        <v/>
      </c>
    </row>
    <row r="7114">
      <c r="C7114" s="13" t="n">
        <v>15</v>
      </c>
      <c r="D7114" s="98">
        <f>IF(D6346&lt;0,"inexhaustible",(IF(D1354=1,"Gamma",D778-D1930)))</f>
        <v/>
      </c>
      <c r="E7114" s="98">
        <f>IF(E6346&lt;0,"inexhaustible",(IF(E1354=1,"Gamma",E778-E1930)))</f>
        <v/>
      </c>
      <c r="F7114" s="98">
        <f>IF(F6346&lt;0,"inexhaustible",(IF(F1354=1,"Gamma",F778-F1930)))</f>
        <v/>
      </c>
    </row>
    <row r="7115">
      <c r="C7115" s="13" t="n">
        <v>16</v>
      </c>
      <c r="D7115" s="98">
        <f>IF(D6347&lt;0,"inexhaustible",(IF(D1355=1,"Gamma",D779-D1931)))</f>
        <v/>
      </c>
      <c r="E7115" s="98">
        <f>IF(E6347&lt;0,"inexhaustible",(IF(E1355=1,"Gamma",E779-E1931)))</f>
        <v/>
      </c>
      <c r="F7115" s="98">
        <f>IF(F6347&lt;0,"inexhaustible",(IF(F1355=1,"Gamma",F779-F1931)))</f>
        <v/>
      </c>
    </row>
    <row r="7116">
      <c r="C7116" s="13" t="n">
        <v>17</v>
      </c>
      <c r="D7116" s="98">
        <f>IF(D6348&lt;0,"inexhaustible",(IF(D1356=1,"Gamma",D780-D1932)))</f>
        <v/>
      </c>
      <c r="E7116" s="98">
        <f>IF(E6348&lt;0,"inexhaustible",(IF(E1356=1,"Gamma",E780-E1932)))</f>
        <v/>
      </c>
      <c r="F7116" s="98">
        <f>IF(F6348&lt;0,"inexhaustible",(IF(F1356=1,"Gamma",F780-F1932)))</f>
        <v/>
      </c>
    </row>
    <row r="7117">
      <c r="C7117" s="13" t="n">
        <v>18</v>
      </c>
      <c r="D7117" s="98">
        <f>IF(D6349&lt;0,"inexhaustible",(IF(D1357=1,"Gamma",D781-D1933)))</f>
        <v/>
      </c>
      <c r="E7117" s="98">
        <f>IF(E6349&lt;0,"inexhaustible",(IF(E1357=1,"Gamma",E781-E1933)))</f>
        <v/>
      </c>
      <c r="F7117" s="98">
        <f>IF(F6349&lt;0,"inexhaustible",(IF(F1357=1,"Gamma",F781-F1933)))</f>
        <v/>
      </c>
    </row>
    <row r="7118">
      <c r="C7118" s="13" t="n">
        <v>19</v>
      </c>
      <c r="D7118" s="98">
        <f>IF(D6350&lt;0,"inexhaustible",(IF(D1358=1,"Gamma",D782-D1934)))</f>
        <v/>
      </c>
      <c r="E7118" s="98">
        <f>IF(E6350&lt;0,"inexhaustible",(IF(E1358=1,"Gamma",E782-E1934)))</f>
        <v/>
      </c>
      <c r="F7118" s="98">
        <f>IF(F6350&lt;0,"inexhaustible",(IF(F1358=1,"Gamma",F782-F1934)))</f>
        <v/>
      </c>
    </row>
    <row r="7119">
      <c r="C7119" s="13" t="n">
        <v>20</v>
      </c>
      <c r="D7119" s="98">
        <f>IF(D6351&lt;0,"inexhaustible",(IF(D1359=1,"Gamma",D783-D1935)))</f>
        <v/>
      </c>
      <c r="E7119" s="98">
        <f>IF(E6351&lt;0,"inexhaustible",(IF(E1359=1,"Gamma",E783-E1935)))</f>
        <v/>
      </c>
      <c r="F7119" s="98">
        <f>IF(F6351&lt;0,"inexhaustible",(IF(F1359=1,"Gamma",F783-F1935)))</f>
        <v/>
      </c>
    </row>
    <row r="7120">
      <c r="C7120" s="13" t="n">
        <v>21</v>
      </c>
      <c r="D7120" s="98">
        <f>IF(D6352&lt;0,"inexhaustible",(IF(D1360=1,"Gamma",D784-D1936)))</f>
        <v/>
      </c>
      <c r="E7120" s="98">
        <f>IF(E6352&lt;0,"inexhaustible",(IF(E1360=1,"Gamma",E784-E1936)))</f>
        <v/>
      </c>
      <c r="F7120" s="98">
        <f>IF(F6352&lt;0,"inexhaustible",(IF(F1360=1,"Gamma",F784-F1936)))</f>
        <v/>
      </c>
    </row>
    <row r="7121">
      <c r="C7121" s="13" t="n">
        <v>22</v>
      </c>
      <c r="D7121" s="98">
        <f>IF(D6353&lt;0,"inexhaustible",(IF(D1361=1,"Gamma",D785-D1937)))</f>
        <v/>
      </c>
      <c r="E7121" s="98">
        <f>IF(E6353&lt;0,"inexhaustible",(IF(E1361=1,"Gamma",E785-E1937)))</f>
        <v/>
      </c>
      <c r="F7121" s="98">
        <f>IF(F6353&lt;0,"inexhaustible",(IF(F1361=1,"Gamma",F785-F1937)))</f>
        <v/>
      </c>
    </row>
    <row r="7122">
      <c r="C7122" s="13" t="n">
        <v>23</v>
      </c>
      <c r="D7122" s="98">
        <f>IF(D6354&lt;0,"inexhaustible",(IF(D1362=1,"Gamma",D786-D1938)))</f>
        <v/>
      </c>
      <c r="E7122" s="98">
        <f>IF(E6354&lt;0,"inexhaustible",(IF(E1362=1,"Gamma",E786-E1938)))</f>
        <v/>
      </c>
      <c r="F7122" s="98">
        <f>IF(F6354&lt;0,"inexhaustible",(IF(F1362=1,"Gamma",F786-F1938)))</f>
        <v/>
      </c>
    </row>
    <row r="7123">
      <c r="C7123" s="13" t="n">
        <v>24</v>
      </c>
      <c r="D7123" s="98">
        <f>IF(D6355&lt;0,"inexhaustible",(IF(D1363=1,"Gamma",D787-D1939)))</f>
        <v/>
      </c>
      <c r="E7123" s="98">
        <f>IF(E6355&lt;0,"inexhaustible",(IF(E1363=1,"Gamma",E787-E1939)))</f>
        <v/>
      </c>
      <c r="F7123" s="98">
        <f>IF(F6355&lt;0,"inexhaustible",(IF(F1363=1,"Gamma",F787-F1939)))</f>
        <v/>
      </c>
    </row>
    <row r="7124">
      <c r="C7124" s="13" t="n">
        <v>25</v>
      </c>
      <c r="D7124" s="98">
        <f>IF(D6356&lt;0,"inexhaustible",(IF(D1364=1,"Gamma",D788-D1940)))</f>
        <v/>
      </c>
      <c r="E7124" s="98">
        <f>IF(E6356&lt;0,"inexhaustible",(IF(E1364=1,"Gamma",E788-E1940)))</f>
        <v/>
      </c>
      <c r="F7124" s="98">
        <f>IF(F6356&lt;0,"inexhaustible",(IF(F1364=1,"Gamma",F788-F1940)))</f>
        <v/>
      </c>
    </row>
    <row r="7125">
      <c r="C7125" s="13" t="n">
        <v>26</v>
      </c>
      <c r="D7125" s="98">
        <f>IF(D6357&lt;0,"inexhaustible",(IF(D1365=1,"Gamma",D789-D1941)))</f>
        <v/>
      </c>
      <c r="E7125" s="98">
        <f>IF(E6357&lt;0,"inexhaustible",(IF(E1365=1,"Gamma",E789-E1941)))</f>
        <v/>
      </c>
      <c r="F7125" s="98">
        <f>IF(F6357&lt;0,"inexhaustible",(IF(F1365=1,"Gamma",F789-F1941)))</f>
        <v/>
      </c>
    </row>
    <row r="7126">
      <c r="C7126" s="13" t="n">
        <v>27</v>
      </c>
      <c r="D7126" s="98">
        <f>IF(D6358&lt;0,"inexhaustible",(IF(D1366=1,"Gamma",D790-D1942)))</f>
        <v/>
      </c>
      <c r="E7126" s="98">
        <f>IF(E6358&lt;0,"inexhaustible",(IF(E1366=1,"Gamma",E790-E1942)))</f>
        <v/>
      </c>
      <c r="F7126" s="98">
        <f>IF(F6358&lt;0,"inexhaustible",(IF(F1366=1,"Gamma",F790-F1942)))</f>
        <v/>
      </c>
    </row>
    <row r="7127">
      <c r="C7127" s="13" t="n">
        <v>28</v>
      </c>
      <c r="D7127" s="98">
        <f>IF(D6359&lt;0,"inexhaustible",(IF(D1367=1,"Gamma",D791-D1943)))</f>
        <v/>
      </c>
      <c r="E7127" s="98">
        <f>IF(E6359&lt;0,"inexhaustible",(IF(E1367=1,"Gamma",E791-E1943)))</f>
        <v/>
      </c>
      <c r="F7127" s="98">
        <f>IF(F6359&lt;0,"inexhaustible",(IF(F1367=1,"Gamma",F791-F1943)))</f>
        <v/>
      </c>
    </row>
    <row r="7128">
      <c r="C7128" s="13" t="n">
        <v>29</v>
      </c>
      <c r="D7128" s="98">
        <f>IF(D6360&lt;0,"inexhaustible",(IF(D1368=1,"Gamma",D792-D1944)))</f>
        <v/>
      </c>
      <c r="E7128" s="98">
        <f>IF(E6360&lt;0,"inexhaustible",(IF(E1368=1,"Gamma",E792-E1944)))</f>
        <v/>
      </c>
      <c r="F7128" s="98">
        <f>IF(F6360&lt;0,"inexhaustible",(IF(F1368=1,"Gamma",F792-F1944)))</f>
        <v/>
      </c>
    </row>
    <row r="7129">
      <c r="C7129" s="13" t="n">
        <v>30</v>
      </c>
      <c r="D7129" s="98">
        <f>IF(D6361&lt;0,"inexhaustible",(IF(D1369=1,"Gamma",D793-D1945)))</f>
        <v/>
      </c>
      <c r="E7129" s="98">
        <f>IF(E6361&lt;0,"inexhaustible",(IF(E1369=1,"Gamma",E793-E1945)))</f>
        <v/>
      </c>
      <c r="F7129" s="98">
        <f>IF(F6361&lt;0,"inexhaustible",(IF(F1369=1,"Gamma",F793-F1945)))</f>
        <v/>
      </c>
    </row>
    <row r="7130">
      <c r="C7130" s="13" t="n">
        <v>31</v>
      </c>
      <c r="D7130" s="98">
        <f>IF(D6362&lt;0,"inexhaustible",(IF(D1370=1,"Gamma",D794-D1946)))</f>
        <v/>
      </c>
      <c r="E7130" s="98">
        <f>IF(E6362&lt;0,"inexhaustible",(IF(E1370=1,"Gamma",E794-E1946)))</f>
        <v/>
      </c>
      <c r="F7130" s="98">
        <f>IF(F6362&lt;0,"inexhaustible",(IF(F1370=1,"Gamma",F794-F1946)))</f>
        <v/>
      </c>
    </row>
    <row r="7131">
      <c r="C7131" s="13" t="n">
        <v>32</v>
      </c>
      <c r="D7131" s="98">
        <f>IF(D6363&lt;0,"inexhaustible",(IF(D1371=1,"Gamma",D795-D1947)))</f>
        <v/>
      </c>
      <c r="E7131" s="98">
        <f>IF(E6363&lt;0,"inexhaustible",(IF(E1371=1,"Gamma",E795-E1947)))</f>
        <v/>
      </c>
      <c r="F7131" s="98">
        <f>IF(F6363&lt;0,"inexhaustible",(IF(F1371=1,"Gamma",F795-F1947)))</f>
        <v/>
      </c>
    </row>
    <row r="7132">
      <c r="C7132" s="13" t="n">
        <v>33</v>
      </c>
      <c r="D7132" s="98">
        <f>IF(D6364&lt;0,"inexhaustible",(IF(D1372=1,"Gamma",D796-D1948)))</f>
        <v/>
      </c>
      <c r="E7132" s="98">
        <f>IF(E6364&lt;0,"inexhaustible",(IF(E1372=1,"Gamma",E796-E1948)))</f>
        <v/>
      </c>
      <c r="F7132" s="98">
        <f>IF(F6364&lt;0,"inexhaustible",(IF(F1372=1,"Gamma",F796-F1948)))</f>
        <v/>
      </c>
    </row>
    <row r="7133">
      <c r="C7133" s="13" t="n">
        <v>34</v>
      </c>
      <c r="D7133" s="98">
        <f>IF(D6365&lt;0,"inexhaustible",(IF(D1373=1,"Gamma",D797-D1949)))</f>
        <v/>
      </c>
      <c r="E7133" s="98">
        <f>IF(E6365&lt;0,"inexhaustible",(IF(E1373=1,"Gamma",E797-E1949)))</f>
        <v/>
      </c>
      <c r="F7133" s="98">
        <f>IF(F6365&lt;0,"inexhaustible",(IF(F1373=1,"Gamma",F797-F1949)))</f>
        <v/>
      </c>
    </row>
    <row r="7134">
      <c r="C7134" s="13" t="n">
        <v>35</v>
      </c>
      <c r="D7134" s="98">
        <f>IF(D6366&lt;0,"inexhaustible",(IF(D1374=1,"Gamma",D798-D1950)))</f>
        <v/>
      </c>
      <c r="E7134" s="98">
        <f>IF(E6366&lt;0,"inexhaustible",(IF(E1374=1,"Gamma",E798-E1950)))</f>
        <v/>
      </c>
      <c r="F7134" s="98">
        <f>IF(F6366&lt;0,"inexhaustible",(IF(F1374=1,"Gamma",F798-F1950)))</f>
        <v/>
      </c>
    </row>
    <row r="7135">
      <c r="C7135" s="13" t="n">
        <v>36</v>
      </c>
      <c r="D7135" s="98">
        <f>IF(D6367&lt;0,"inexhaustible",(IF(D1375=1,"Gamma",D799-D1951)))</f>
        <v/>
      </c>
      <c r="E7135" s="98">
        <f>IF(E6367&lt;0,"inexhaustible",(IF(E1375=1,"Gamma",E799-E1951)))</f>
        <v/>
      </c>
      <c r="F7135" s="98">
        <f>IF(F6367&lt;0,"inexhaustible",(IF(F1375=1,"Gamma",F799-F1951)))</f>
        <v/>
      </c>
    </row>
    <row r="7136">
      <c r="C7136" s="13" t="n">
        <v>37</v>
      </c>
      <c r="D7136" s="98">
        <f>IF(D6368&lt;0,"inexhaustible",(IF(D1376=1,"Gamma",D800-D1952)))</f>
        <v/>
      </c>
      <c r="E7136" s="98">
        <f>IF(E6368&lt;0,"inexhaustible",(IF(E1376=1,"Gamma",E800-E1952)))</f>
        <v/>
      </c>
      <c r="F7136" s="98">
        <f>IF(F6368&lt;0,"inexhaustible",(IF(F1376=1,"Gamma",F800-F1952)))</f>
        <v/>
      </c>
    </row>
    <row r="7137">
      <c r="C7137" s="13" t="n">
        <v>38</v>
      </c>
      <c r="D7137" s="98">
        <f>IF(D6369&lt;0,"inexhaustible",(IF(D1377=1,"Gamma",D801-D1953)))</f>
        <v/>
      </c>
      <c r="E7137" s="98">
        <f>IF(E6369&lt;0,"inexhaustible",(IF(E1377=1,"Gamma",E801-E1953)))</f>
        <v/>
      </c>
      <c r="F7137" s="98">
        <f>IF(F6369&lt;0,"inexhaustible",(IF(F1377=1,"Gamma",F801-F1953)))</f>
        <v/>
      </c>
    </row>
    <row r="7138">
      <c r="C7138" s="13" t="n">
        <v>39</v>
      </c>
      <c r="D7138" s="98">
        <f>IF(D6370&lt;0,"inexhaustible",(IF(D1378=1,"Gamma",D802-D1954)))</f>
        <v/>
      </c>
      <c r="E7138" s="98">
        <f>IF(E6370&lt;0,"inexhaustible",(IF(E1378=1,"Gamma",E802-E1954)))</f>
        <v/>
      </c>
      <c r="F7138" s="98">
        <f>IF(F6370&lt;0,"inexhaustible",(IF(F1378=1,"Gamma",F802-F1954)))</f>
        <v/>
      </c>
    </row>
    <row r="7139">
      <c r="C7139" s="13" t="n">
        <v>40</v>
      </c>
      <c r="D7139" s="98">
        <f>IF(D6371&lt;0,"inexhaustible",(IF(D1379=1,"Gamma",D803-D1955)))</f>
        <v/>
      </c>
      <c r="E7139" s="98">
        <f>IF(E6371&lt;0,"inexhaustible",(IF(E1379=1,"Gamma",E803-E1955)))</f>
        <v/>
      </c>
      <c r="F7139" s="98">
        <f>IF(F6371&lt;0,"inexhaustible",(IF(F1379=1,"Gamma",F803-F1955)))</f>
        <v/>
      </c>
    </row>
    <row r="7140">
      <c r="C7140" s="13" t="n">
        <v>41</v>
      </c>
      <c r="D7140" s="98">
        <f>IF(D6372&lt;0,"inexhaustible",(IF(D1380=1,"Gamma",D804-D1956)))</f>
        <v/>
      </c>
      <c r="E7140" s="98">
        <f>IF(E6372&lt;0,"inexhaustible",(IF(E1380=1,"Gamma",E804-E1956)))</f>
        <v/>
      </c>
      <c r="F7140" s="98">
        <f>IF(F6372&lt;0,"inexhaustible",(IF(F1380=1,"Gamma",F804-F1956)))</f>
        <v/>
      </c>
    </row>
    <row r="7141">
      <c r="C7141" s="13" t="n">
        <v>42</v>
      </c>
      <c r="D7141" s="98">
        <f>IF(D6373&lt;0,"inexhaustible",(IF(D1381=1,"Gamma",D805-D1957)))</f>
        <v/>
      </c>
      <c r="E7141" s="98">
        <f>IF(E6373&lt;0,"inexhaustible",(IF(E1381=1,"Gamma",E805-E1957)))</f>
        <v/>
      </c>
      <c r="F7141" s="98">
        <f>IF(F6373&lt;0,"inexhaustible",(IF(F1381=1,"Gamma",F805-F1957)))</f>
        <v/>
      </c>
    </row>
    <row r="7142">
      <c r="C7142" s="13" t="n">
        <v>43</v>
      </c>
      <c r="D7142" s="98">
        <f>IF(D6374&lt;0,"inexhaustible",(IF(D1382=1,"Gamma",D806-D1958)))</f>
        <v/>
      </c>
      <c r="E7142" s="98">
        <f>IF(E6374&lt;0,"inexhaustible",(IF(E1382=1,"Gamma",E806-E1958)))</f>
        <v/>
      </c>
      <c r="F7142" s="98">
        <f>IF(F6374&lt;0,"inexhaustible",(IF(F1382=1,"Gamma",F806-F1958)))</f>
        <v/>
      </c>
    </row>
    <row r="7143">
      <c r="C7143" s="13" t="n">
        <v>44</v>
      </c>
      <c r="D7143" s="98">
        <f>IF(D6375&lt;0,"inexhaustible",(IF(D1383=1,"Gamma",D807-D1959)))</f>
        <v/>
      </c>
      <c r="E7143" s="98">
        <f>IF(E6375&lt;0,"inexhaustible",(IF(E1383=1,"Gamma",E807-E1959)))</f>
        <v/>
      </c>
      <c r="F7143" s="98">
        <f>IF(F6375&lt;0,"inexhaustible",(IF(F1383=1,"Gamma",F807-F1959)))</f>
        <v/>
      </c>
    </row>
    <row r="7144">
      <c r="C7144" s="13" t="n">
        <v>45</v>
      </c>
      <c r="D7144" s="98">
        <f>IF(D6376&lt;0,"inexhaustible",(IF(D1384=1,"Gamma",D808-D1960)))</f>
        <v/>
      </c>
      <c r="E7144" s="98">
        <f>IF(E6376&lt;0,"inexhaustible",(IF(E1384=1,"Gamma",E808-E1960)))</f>
        <v/>
      </c>
      <c r="F7144" s="98">
        <f>IF(F6376&lt;0,"inexhaustible",(IF(F1384=1,"Gamma",F808-F1960)))</f>
        <v/>
      </c>
    </row>
    <row r="7145">
      <c r="C7145" s="13" t="n">
        <v>46</v>
      </c>
      <c r="D7145" s="98">
        <f>IF(D6377&lt;0,"inexhaustible",(IF(D1385=1,"Gamma",D809-D1961)))</f>
        <v/>
      </c>
      <c r="E7145" s="98">
        <f>IF(E6377&lt;0,"inexhaustible",(IF(E1385=1,"Gamma",E809-E1961)))</f>
        <v/>
      </c>
      <c r="F7145" s="98">
        <f>IF(F6377&lt;0,"inexhaustible",(IF(F1385=1,"Gamma",F809-F1961)))</f>
        <v/>
      </c>
    </row>
    <row r="7146">
      <c r="C7146" s="13" t="n">
        <v>47</v>
      </c>
      <c r="D7146" s="98">
        <f>IF(D6378&lt;0,"inexhaustible",(IF(D1386=1,"Gamma",D810-D1962)))</f>
        <v/>
      </c>
      <c r="E7146" s="98">
        <f>IF(E6378&lt;0,"inexhaustible",(IF(E1386=1,"Gamma",E810-E1962)))</f>
        <v/>
      </c>
      <c r="F7146" s="98">
        <f>IF(F6378&lt;0,"inexhaustible",(IF(F1386=1,"Gamma",F810-F1962)))</f>
        <v/>
      </c>
    </row>
    <row r="7147">
      <c r="C7147" s="13" t="n">
        <v>48</v>
      </c>
      <c r="D7147" s="98">
        <f>IF(D6379&lt;0,"inexhaustible",(IF(D1387=1,"Gamma",D811-D1963)))</f>
        <v/>
      </c>
      <c r="E7147" s="98">
        <f>IF(E6379&lt;0,"inexhaustible",(IF(E1387=1,"Gamma",E811-E1963)))</f>
        <v/>
      </c>
      <c r="F7147" s="98">
        <f>IF(F6379&lt;0,"inexhaustible",(IF(F1387=1,"Gamma",F811-F1963)))</f>
        <v/>
      </c>
    </row>
    <row r="7148">
      <c r="C7148" s="13" t="n">
        <v>49</v>
      </c>
      <c r="D7148" s="98">
        <f>IF(D6380&lt;0,"inexhaustible",(IF(D1388=1,"Gamma",D812-D1964)))</f>
        <v/>
      </c>
      <c r="E7148" s="98">
        <f>IF(E6380&lt;0,"inexhaustible",(IF(E1388=1,"Gamma",E812-E1964)))</f>
        <v/>
      </c>
      <c r="F7148" s="98">
        <f>IF(F6380&lt;0,"inexhaustible",(IF(F1388=1,"Gamma",F812-F1964)))</f>
        <v/>
      </c>
    </row>
    <row r="7149">
      <c r="C7149" s="13" t="n">
        <v>50</v>
      </c>
      <c r="D7149" s="98">
        <f>IF(D6381&lt;0,"inexhaustible",(IF(D1389=1,"Gamma",D813-D1965)))</f>
        <v/>
      </c>
      <c r="E7149" s="98">
        <f>IF(E6381&lt;0,"inexhaustible",(IF(E1389=1,"Gamma",E813-E1965)))</f>
        <v/>
      </c>
      <c r="F7149" s="98">
        <f>IF(F6381&lt;0,"inexhaustible",(IF(F1389=1,"Gamma",F813-F1965)))</f>
        <v/>
      </c>
    </row>
    <row r="7150">
      <c r="C7150" s="13" t="n">
        <v>51</v>
      </c>
      <c r="D7150" s="98">
        <f>IF(D6382&lt;0,"inexhaustible",(IF(D1390=1,"Gamma",D814-D1966)))</f>
        <v/>
      </c>
      <c r="E7150" s="98">
        <f>IF(E6382&lt;0,"inexhaustible",(IF(E1390=1,"Gamma",E814-E1966)))</f>
        <v/>
      </c>
      <c r="F7150" s="98">
        <f>IF(F6382&lt;0,"inexhaustible",(IF(F1390=1,"Gamma",F814-F1966)))</f>
        <v/>
      </c>
    </row>
    <row r="7151">
      <c r="C7151" s="13" t="n">
        <v>52</v>
      </c>
      <c r="D7151" s="98">
        <f>IF(D6383&lt;0,"inexhaustible",(IF(D1391=1,"Gamma",D815-D1967)))</f>
        <v/>
      </c>
      <c r="E7151" s="98">
        <f>IF(E6383&lt;0,"inexhaustible",(IF(E1391=1,"Gamma",E815-E1967)))</f>
        <v/>
      </c>
      <c r="F7151" s="98">
        <f>IF(F6383&lt;0,"inexhaustible",(IF(F1391=1,"Gamma",F815-F1967)))</f>
        <v/>
      </c>
    </row>
    <row r="7152">
      <c r="C7152" s="13" t="n">
        <v>53</v>
      </c>
      <c r="D7152" s="98">
        <f>IF(D6384&lt;0,"inexhaustible",(IF(D1392=1,"Gamma",D816-D1968)))</f>
        <v/>
      </c>
      <c r="E7152" s="98">
        <f>IF(E6384&lt;0,"inexhaustible",(IF(E1392=1,"Gamma",E816-E1968)))</f>
        <v/>
      </c>
      <c r="F7152" s="98">
        <f>IF(F6384&lt;0,"inexhaustible",(IF(F1392=1,"Gamma",F816-F1968)))</f>
        <v/>
      </c>
    </row>
    <row r="7153">
      <c r="C7153" s="13" t="n">
        <v>54</v>
      </c>
      <c r="D7153" s="98">
        <f>IF(D6385&lt;0,"inexhaustible",(IF(D1393=1,"Gamma",D817-D1969)))</f>
        <v/>
      </c>
      <c r="E7153" s="98">
        <f>IF(E6385&lt;0,"inexhaustible",(IF(E1393=1,"Gamma",E817-E1969)))</f>
        <v/>
      </c>
      <c r="F7153" s="98">
        <f>IF(F6385&lt;0,"inexhaustible",(IF(F1393=1,"Gamma",F817-F1969)))</f>
        <v/>
      </c>
    </row>
    <row r="7154">
      <c r="C7154" s="13" t="n">
        <v>55</v>
      </c>
      <c r="D7154" s="98">
        <f>IF(D6386&lt;0,"inexhaustible",(IF(D1394=1,"Gamma",D818-D1970)))</f>
        <v/>
      </c>
      <c r="E7154" s="98">
        <f>IF(E6386&lt;0,"inexhaustible",(IF(E1394=1,"Gamma",E818-E1970)))</f>
        <v/>
      </c>
      <c r="F7154" s="98">
        <f>IF(F6386&lt;0,"inexhaustible",(IF(F1394=1,"Gamma",F818-F1970)))</f>
        <v/>
      </c>
    </row>
    <row r="7155">
      <c r="C7155" s="13" t="n">
        <v>56</v>
      </c>
      <c r="D7155" s="98">
        <f>IF(D6387&lt;0,"inexhaustible",(IF(D1395=1,"Gamma",D819-D1971)))</f>
        <v/>
      </c>
      <c r="E7155" s="98">
        <f>IF(E6387&lt;0,"inexhaustible",(IF(E1395=1,"Gamma",E819-E1971)))</f>
        <v/>
      </c>
      <c r="F7155" s="98">
        <f>IF(F6387&lt;0,"inexhaustible",(IF(F1395=1,"Gamma",F819-F1971)))</f>
        <v/>
      </c>
    </row>
    <row r="7156">
      <c r="C7156" s="13" t="n">
        <v>57</v>
      </c>
      <c r="D7156" s="98">
        <f>IF(D6388&lt;0,"inexhaustible",(IF(D1396=1,"Gamma",D820-D1972)))</f>
        <v/>
      </c>
      <c r="E7156" s="98">
        <f>IF(E6388&lt;0,"inexhaustible",(IF(E1396=1,"Gamma",E820-E1972)))</f>
        <v/>
      </c>
      <c r="F7156" s="98">
        <f>IF(F6388&lt;0,"inexhaustible",(IF(F1396=1,"Gamma",F820-F1972)))</f>
        <v/>
      </c>
    </row>
    <row r="7157">
      <c r="C7157" s="13" t="n">
        <v>58</v>
      </c>
      <c r="D7157" s="98">
        <f>IF(D6389&lt;0,"inexhaustible",(IF(D1397=1,"Gamma",D821-D1973)))</f>
        <v/>
      </c>
      <c r="E7157" s="98">
        <f>IF(E6389&lt;0,"inexhaustible",(IF(E1397=1,"Gamma",E821-E1973)))</f>
        <v/>
      </c>
      <c r="F7157" s="98">
        <f>IF(F6389&lt;0,"inexhaustible",(IF(F1397=1,"Gamma",F821-F1973)))</f>
        <v/>
      </c>
    </row>
    <row r="7158">
      <c r="C7158" s="13" t="n">
        <v>59</v>
      </c>
      <c r="D7158" s="98">
        <f>IF(D6390&lt;0,"inexhaustible",(IF(D1398=1,"Gamma",D822-D1974)))</f>
        <v/>
      </c>
      <c r="E7158" s="98">
        <f>IF(E6390&lt;0,"inexhaustible",(IF(E1398=1,"Gamma",E822-E1974)))</f>
        <v/>
      </c>
      <c r="F7158" s="98">
        <f>IF(F6390&lt;0,"inexhaustible",(IF(F1398=1,"Gamma",F822-F1974)))</f>
        <v/>
      </c>
    </row>
    <row r="7159">
      <c r="C7159" s="13" t="n">
        <v>60</v>
      </c>
      <c r="D7159" s="98">
        <f>IF(D6391&lt;0,"inexhaustible",(IF(D1399=1,"Gamma",D823-D1975)))</f>
        <v/>
      </c>
      <c r="E7159" s="98">
        <f>IF(E6391&lt;0,"inexhaustible",(IF(E1399=1,"Gamma",E823-E1975)))</f>
        <v/>
      </c>
      <c r="F7159" s="98">
        <f>IF(F6391&lt;0,"inexhaustible",(IF(F1399=1,"Gamma",F823-F1975)))</f>
        <v/>
      </c>
    </row>
    <row r="7160">
      <c r="C7160" s="13" t="n">
        <v>61</v>
      </c>
      <c r="D7160" s="98">
        <f>IF(D6392&lt;0,"inexhaustible",(IF(D1400=1,"Gamma",D824-D1976)))</f>
        <v/>
      </c>
      <c r="E7160" s="98">
        <f>IF(E6392&lt;0,"inexhaustible",(IF(E1400=1,"Gamma",E824-E1976)))</f>
        <v/>
      </c>
      <c r="F7160" s="98">
        <f>IF(F6392&lt;0,"inexhaustible",(IF(F1400=1,"Gamma",F824-F1976)))</f>
        <v/>
      </c>
    </row>
    <row r="7161">
      <c r="C7161" s="13" t="n">
        <v>62</v>
      </c>
      <c r="D7161" s="98">
        <f>IF(D6393&lt;0,"inexhaustible",(IF(D1401=1,"Gamma",D825-D1977)))</f>
        <v/>
      </c>
      <c r="E7161" s="98">
        <f>IF(E6393&lt;0,"inexhaustible",(IF(E1401=1,"Gamma",E825-E1977)))</f>
        <v/>
      </c>
      <c r="F7161" s="98">
        <f>IF(F6393&lt;0,"inexhaustible",(IF(F1401=1,"Gamma",F825-F1977)))</f>
        <v/>
      </c>
    </row>
    <row r="7162">
      <c r="C7162" s="13" t="n">
        <v>63</v>
      </c>
      <c r="D7162" s="98">
        <f>IF(D6394&lt;0,"inexhaustible",(IF(D1402=1,"Gamma",D826-D1978)))</f>
        <v/>
      </c>
      <c r="E7162" s="98">
        <f>IF(E6394&lt;0,"inexhaustible",(IF(E1402=1,"Gamma",E826-E1978)))</f>
        <v/>
      </c>
      <c r="F7162" s="98">
        <f>IF(F6394&lt;0,"inexhaustible",(IF(F1402=1,"Gamma",F826-F1978)))</f>
        <v/>
      </c>
    </row>
    <row r="7163">
      <c r="C7163" s="13" t="n">
        <v>64</v>
      </c>
      <c r="D7163" s="98">
        <f>IF(D6395&lt;0,"inexhaustible",(IF(D1403=1,"Gamma",D827-D1979)))</f>
        <v/>
      </c>
      <c r="E7163" s="98">
        <f>IF(E6395&lt;0,"inexhaustible",(IF(E1403=1,"Gamma",E827-E1979)))</f>
        <v/>
      </c>
      <c r="F7163" s="98">
        <f>IF(F6395&lt;0,"inexhaustible",(IF(F1403=1,"Gamma",F827-F1979)))</f>
        <v/>
      </c>
    </row>
    <row r="7164">
      <c r="C7164" s="13" t="n">
        <v>65</v>
      </c>
      <c r="D7164" s="98">
        <f>IF(D6396&lt;0,"inexhaustible",(IF(D1404=1,"Gamma",D828-D1980)))</f>
        <v/>
      </c>
      <c r="E7164" s="98">
        <f>IF(E6396&lt;0,"inexhaustible",(IF(E1404=1,"Gamma",E828-E1980)))</f>
        <v/>
      </c>
      <c r="F7164" s="98">
        <f>IF(F6396&lt;0,"inexhaustible",(IF(F1404=1,"Gamma",F828-F1980)))</f>
        <v/>
      </c>
    </row>
    <row r="7165">
      <c r="C7165" s="13" t="n">
        <v>66</v>
      </c>
      <c r="D7165" s="98">
        <f>IF(D6397&lt;0,"inexhaustible",(IF(D1405=1,"Gamma",D829-D1981)))</f>
        <v/>
      </c>
      <c r="E7165" s="98">
        <f>IF(E6397&lt;0,"inexhaustible",(IF(E1405=1,"Gamma",E829-E1981)))</f>
        <v/>
      </c>
      <c r="F7165" s="98">
        <f>IF(F6397&lt;0,"inexhaustible",(IF(F1405=1,"Gamma",F829-F1981)))</f>
        <v/>
      </c>
    </row>
    <row r="7166">
      <c r="C7166" s="13" t="n">
        <v>67</v>
      </c>
      <c r="D7166" s="98">
        <f>IF(D6398&lt;0,"inexhaustible",(IF(D1406=1,"Gamma",D830-D1982)))</f>
        <v/>
      </c>
      <c r="E7166" s="98">
        <f>IF(E6398&lt;0,"inexhaustible",(IF(E1406=1,"Gamma",E830-E1982)))</f>
        <v/>
      </c>
      <c r="F7166" s="98">
        <f>IF(F6398&lt;0,"inexhaustible",(IF(F1406=1,"Gamma",F830-F1982)))</f>
        <v/>
      </c>
    </row>
    <row r="7167">
      <c r="C7167" s="13" t="n">
        <v>68</v>
      </c>
      <c r="D7167" s="98">
        <f>IF(D6399&lt;0,"inexhaustible",(IF(D1407=1,"Gamma",D831-D1983)))</f>
        <v/>
      </c>
      <c r="E7167" s="98">
        <f>IF(E6399&lt;0,"inexhaustible",(IF(E1407=1,"Gamma",E831-E1983)))</f>
        <v/>
      </c>
      <c r="F7167" s="98">
        <f>IF(F6399&lt;0,"inexhaustible",(IF(F1407=1,"Gamma",F831-F1983)))</f>
        <v/>
      </c>
    </row>
    <row r="7168">
      <c r="C7168" s="13" t="n">
        <v>69</v>
      </c>
      <c r="D7168" s="98">
        <f>IF(D6400&lt;0,"inexhaustible",(IF(D1408=1,"Gamma",D832-D1984)))</f>
        <v/>
      </c>
      <c r="E7168" s="98">
        <f>IF(E6400&lt;0,"inexhaustible",(IF(E1408=1,"Gamma",E832-E1984)))</f>
        <v/>
      </c>
      <c r="F7168" s="98">
        <f>IF(F6400&lt;0,"inexhaustible",(IF(F1408=1,"Gamma",F832-F1984)))</f>
        <v/>
      </c>
    </row>
    <row r="7169">
      <c r="C7169" s="13" t="n">
        <v>70</v>
      </c>
      <c r="D7169" s="98">
        <f>IF(D6401&lt;0,"inexhaustible",(IF(D1409=1,"Gamma",D833-D1985)))</f>
        <v/>
      </c>
      <c r="E7169" s="98">
        <f>IF(E6401&lt;0,"inexhaustible",(IF(E1409=1,"Gamma",E833-E1985)))</f>
        <v/>
      </c>
      <c r="F7169" s="98">
        <f>IF(F6401&lt;0,"inexhaustible",(IF(F1409=1,"Gamma",F833-F1985)))</f>
        <v/>
      </c>
    </row>
    <row r="7170">
      <c r="C7170" s="13" t="n">
        <v>71</v>
      </c>
      <c r="D7170" s="98">
        <f>IF(D6402&lt;0,"inexhaustible",(IF(D1410=1,"Gamma",D834-D1986)))</f>
        <v/>
      </c>
      <c r="E7170" s="98">
        <f>IF(E6402&lt;0,"inexhaustible",(IF(E1410=1,"Gamma",E834-E1986)))</f>
        <v/>
      </c>
      <c r="F7170" s="98">
        <f>IF(F6402&lt;0,"inexhaustible",(IF(F1410=1,"Gamma",F834-F1986)))</f>
        <v/>
      </c>
    </row>
    <row r="7171">
      <c r="C7171" s="13" t="n">
        <v>72</v>
      </c>
      <c r="D7171" s="98">
        <f>IF(D6403&lt;0,"inexhaustible",(IF(D1411=1,"Gamma",D835-D1987)))</f>
        <v/>
      </c>
      <c r="E7171" s="98">
        <f>IF(E6403&lt;0,"inexhaustible",(IF(E1411=1,"Gamma",E835-E1987)))</f>
        <v/>
      </c>
      <c r="F7171" s="98">
        <f>IF(F6403&lt;0,"inexhaustible",(IF(F1411=1,"Gamma",F835-F1987)))</f>
        <v/>
      </c>
    </row>
    <row r="7172">
      <c r="C7172" s="13" t="n">
        <v>73</v>
      </c>
      <c r="D7172" s="98">
        <f>IF(D6404&lt;0,"inexhaustible",(IF(D1412=1,"Gamma",D836-D1988)))</f>
        <v/>
      </c>
      <c r="E7172" s="98">
        <f>IF(E6404&lt;0,"inexhaustible",(IF(E1412=1,"Gamma",E836-E1988)))</f>
        <v/>
      </c>
      <c r="F7172" s="98">
        <f>IF(F6404&lt;0,"inexhaustible",(IF(F1412=1,"Gamma",F836-F1988)))</f>
        <v/>
      </c>
    </row>
    <row r="7173">
      <c r="C7173" s="13" t="n">
        <v>74</v>
      </c>
      <c r="D7173" s="98">
        <f>IF(D6405&lt;0,"inexhaustible",(IF(D1413=1,"Gamma",D837-D1989)))</f>
        <v/>
      </c>
      <c r="E7173" s="98">
        <f>IF(E6405&lt;0,"inexhaustible",(IF(E1413=1,"Gamma",E837-E1989)))</f>
        <v/>
      </c>
      <c r="F7173" s="98">
        <f>IF(F6405&lt;0,"inexhaustible",(IF(F1413=1,"Gamma",F837-F1989)))</f>
        <v/>
      </c>
    </row>
    <row r="7174">
      <c r="C7174" s="13" t="n">
        <v>75</v>
      </c>
      <c r="D7174" s="98">
        <f>IF(D6406&lt;0,"inexhaustible",(IF(D1414=1,"Gamma",D838-D1990)))</f>
        <v/>
      </c>
      <c r="E7174" s="98">
        <f>IF(E6406&lt;0,"inexhaustible",(IF(E1414=1,"Gamma",E838-E1990)))</f>
        <v/>
      </c>
      <c r="F7174" s="98">
        <f>IF(F6406&lt;0,"inexhaustible",(IF(F1414=1,"Gamma",F838-F1990)))</f>
        <v/>
      </c>
    </row>
    <row r="7175">
      <c r="C7175" s="13" t="n">
        <v>76</v>
      </c>
      <c r="D7175" s="98">
        <f>IF(D6407&lt;0,"inexhaustible",(IF(D1415=1,"Gamma",D839-D1991)))</f>
        <v/>
      </c>
      <c r="E7175" s="98">
        <f>IF(E6407&lt;0,"inexhaustible",(IF(E1415=1,"Gamma",E839-E1991)))</f>
        <v/>
      </c>
      <c r="F7175" s="98">
        <f>IF(F6407&lt;0,"inexhaustible",(IF(F1415=1,"Gamma",F839-F1991)))</f>
        <v/>
      </c>
    </row>
    <row r="7176">
      <c r="C7176" s="13" t="n">
        <v>77</v>
      </c>
      <c r="D7176" s="98">
        <f>IF(D6408&lt;0,"inexhaustible",(IF(D1416=1,"Gamma",D840-D1992)))</f>
        <v/>
      </c>
      <c r="E7176" s="98">
        <f>IF(E6408&lt;0,"inexhaustible",(IF(E1416=1,"Gamma",E840-E1992)))</f>
        <v/>
      </c>
      <c r="F7176" s="98">
        <f>IF(F6408&lt;0,"inexhaustible",(IF(F1416=1,"Gamma",F840-F1992)))</f>
        <v/>
      </c>
    </row>
    <row r="7177">
      <c r="C7177" s="13" t="n">
        <v>78</v>
      </c>
      <c r="D7177" s="98">
        <f>IF(D6409&lt;0,"inexhaustible",(IF(D1417=1,"Gamma",D841-D1993)))</f>
        <v/>
      </c>
      <c r="E7177" s="98">
        <f>IF(E6409&lt;0,"inexhaustible",(IF(E1417=1,"Gamma",E841-E1993)))</f>
        <v/>
      </c>
      <c r="F7177" s="98">
        <f>IF(F6409&lt;0,"inexhaustible",(IF(F1417=1,"Gamma",F841-F1993)))</f>
        <v/>
      </c>
    </row>
    <row r="7178">
      <c r="C7178" s="13" t="n">
        <v>79</v>
      </c>
      <c r="D7178" s="98">
        <f>IF(D6410&lt;0,"inexhaustible",(IF(D1418=1,"Gamma",D842-D1994)))</f>
        <v/>
      </c>
      <c r="E7178" s="98">
        <f>IF(E6410&lt;0,"inexhaustible",(IF(E1418=1,"Gamma",E842-E1994)))</f>
        <v/>
      </c>
      <c r="F7178" s="98">
        <f>IF(F6410&lt;0,"inexhaustible",(IF(F1418=1,"Gamma",F842-F1994)))</f>
        <v/>
      </c>
    </row>
    <row r="7179">
      <c r="C7179" s="13" t="n">
        <v>80</v>
      </c>
      <c r="D7179" s="98">
        <f>IF(D6411&lt;0,"inexhaustible",(IF(D1419=1,"Gamma",D843-D1995)))</f>
        <v/>
      </c>
      <c r="E7179" s="98">
        <f>IF(E6411&lt;0,"inexhaustible",(IF(E1419=1,"Gamma",E843-E1995)))</f>
        <v/>
      </c>
      <c r="F7179" s="98">
        <f>IF(F6411&lt;0,"inexhaustible",(IF(F1419=1,"Gamma",F843-F1995)))</f>
        <v/>
      </c>
    </row>
    <row r="7180">
      <c r="C7180" s="13" t="n">
        <v>81</v>
      </c>
      <c r="D7180" s="98">
        <f>IF(D6412&lt;0,"inexhaustible",(IF(D1420=1,"Gamma",D844-D1996)))</f>
        <v/>
      </c>
      <c r="E7180" s="98">
        <f>IF(E6412&lt;0,"inexhaustible",(IF(E1420=1,"Gamma",E844-E1996)))</f>
        <v/>
      </c>
      <c r="F7180" s="98">
        <f>IF(F6412&lt;0,"inexhaustible",(IF(F1420=1,"Gamma",F844-F1996)))</f>
        <v/>
      </c>
    </row>
    <row r="7181">
      <c r="C7181" s="13" t="n">
        <v>82</v>
      </c>
      <c r="D7181" s="98">
        <f>IF(D6413&lt;0,"inexhaustible",(IF(D1421=1,"Gamma",D845-D1997)))</f>
        <v/>
      </c>
      <c r="E7181" s="98">
        <f>IF(E6413&lt;0,"inexhaustible",(IF(E1421=1,"Gamma",E845-E1997)))</f>
        <v/>
      </c>
      <c r="F7181" s="98">
        <f>IF(F6413&lt;0,"inexhaustible",(IF(F1421=1,"Gamma",F845-F1997)))</f>
        <v/>
      </c>
    </row>
    <row r="7182">
      <c r="C7182" s="13" t="n">
        <v>83</v>
      </c>
      <c r="D7182" s="98">
        <f>IF(D6414&lt;0,"inexhaustible",(IF(D1422=1,"Gamma",D846-D1998)))</f>
        <v/>
      </c>
      <c r="E7182" s="98">
        <f>IF(E6414&lt;0,"inexhaustible",(IF(E1422=1,"Gamma",E846-E1998)))</f>
        <v/>
      </c>
      <c r="F7182" s="98">
        <f>IF(F6414&lt;0,"inexhaustible",(IF(F1422=1,"Gamma",F846-F1998)))</f>
        <v/>
      </c>
    </row>
    <row r="7183">
      <c r="C7183" s="13" t="n">
        <v>84</v>
      </c>
      <c r="D7183" s="98">
        <f>IF(D6415&lt;0,"inexhaustible",(IF(D1423=1,"Gamma",D847-D1999)))</f>
        <v/>
      </c>
      <c r="E7183" s="98">
        <f>IF(E6415&lt;0,"inexhaustible",(IF(E1423=1,"Gamma",E847-E1999)))</f>
        <v/>
      </c>
      <c r="F7183" s="98">
        <f>IF(F6415&lt;0,"inexhaustible",(IF(F1423=1,"Gamma",F847-F1999)))</f>
        <v/>
      </c>
    </row>
    <row r="7184">
      <c r="C7184" s="13" t="n">
        <v>85</v>
      </c>
      <c r="D7184" s="98">
        <f>IF(D6416&lt;0,"inexhaustible",(IF(D1424=1,"Gamma",D848-D2000)))</f>
        <v/>
      </c>
      <c r="E7184" s="98">
        <f>IF(E6416&lt;0,"inexhaustible",(IF(E1424=1,"Gamma",E848-E2000)))</f>
        <v/>
      </c>
      <c r="F7184" s="98">
        <f>IF(F6416&lt;0,"inexhaustible",(IF(F1424=1,"Gamma",F848-F2000)))</f>
        <v/>
      </c>
    </row>
    <row r="7185">
      <c r="C7185" s="13" t="n">
        <v>86</v>
      </c>
      <c r="D7185" s="98">
        <f>IF(D6417&lt;0,"inexhaustible",(IF(D1425=1,"Gamma",D849-D2001)))</f>
        <v/>
      </c>
      <c r="E7185" s="98">
        <f>IF(E6417&lt;0,"inexhaustible",(IF(E1425=1,"Gamma",E849-E2001)))</f>
        <v/>
      </c>
      <c r="F7185" s="98">
        <f>IF(F6417&lt;0,"inexhaustible",(IF(F1425=1,"Gamma",F849-F2001)))</f>
        <v/>
      </c>
    </row>
    <row r="7186">
      <c r="C7186" s="13" t="n">
        <v>87</v>
      </c>
      <c r="D7186" s="98">
        <f>IF(D6418&lt;0,"inexhaustible",(IF(D1426=1,"Gamma",D850-D2002)))</f>
        <v/>
      </c>
      <c r="E7186" s="98">
        <f>IF(E6418&lt;0,"inexhaustible",(IF(E1426=1,"Gamma",E850-E2002)))</f>
        <v/>
      </c>
      <c r="F7186" s="98">
        <f>IF(F6418&lt;0,"inexhaustible",(IF(F1426=1,"Gamma",F850-F2002)))</f>
        <v/>
      </c>
    </row>
    <row r="7187">
      <c r="C7187" s="13" t="n">
        <v>88</v>
      </c>
      <c r="D7187" s="98">
        <f>IF(D6419&lt;0,"inexhaustible",(IF(D1427=1,"Gamma",D851-D2003)))</f>
        <v/>
      </c>
      <c r="E7187" s="98">
        <f>IF(E6419&lt;0,"inexhaustible",(IF(E1427=1,"Gamma",E851-E2003)))</f>
        <v/>
      </c>
      <c r="F7187" s="98">
        <f>IF(F6419&lt;0,"inexhaustible",(IF(F1427=1,"Gamma",F851-F2003)))</f>
        <v/>
      </c>
    </row>
    <row r="7188">
      <c r="C7188" s="13" t="n">
        <v>89</v>
      </c>
      <c r="D7188" s="98">
        <f>IF(D6420&lt;0,"inexhaustible",(IF(D1428=1,"Gamma",D852-D2004)))</f>
        <v/>
      </c>
      <c r="E7188" s="98">
        <f>IF(E6420&lt;0,"inexhaustible",(IF(E1428=1,"Gamma",E852-E2004)))</f>
        <v/>
      </c>
      <c r="F7188" s="98">
        <f>IF(F6420&lt;0,"inexhaustible",(IF(F1428=1,"Gamma",F852-F2004)))</f>
        <v/>
      </c>
    </row>
    <row r="7189">
      <c r="C7189" s="13" t="n">
        <v>90</v>
      </c>
      <c r="D7189" s="98">
        <f>IF(D6421&lt;0,"inexhaustible",(IF(D1429=1,"Gamma",D853-D2005)))</f>
        <v/>
      </c>
      <c r="E7189" s="98">
        <f>IF(E6421&lt;0,"inexhaustible",(IF(E1429=1,"Gamma",E853-E2005)))</f>
        <v/>
      </c>
      <c r="F7189" s="98">
        <f>IF(F6421&lt;0,"inexhaustible",(IF(F1429=1,"Gamma",F853-F2005)))</f>
        <v/>
      </c>
    </row>
    <row r="7190">
      <c r="C7190" s="13" t="n">
        <v>91</v>
      </c>
      <c r="D7190" s="98">
        <f>IF(D6422&lt;0,"inexhaustible",(IF(D1430=1,"Gamma",D854-D2006)))</f>
        <v/>
      </c>
      <c r="E7190" s="98">
        <f>IF(E6422&lt;0,"inexhaustible",(IF(E1430=1,"Gamma",E854-E2006)))</f>
        <v/>
      </c>
      <c r="F7190" s="98">
        <f>IF(F6422&lt;0,"inexhaustible",(IF(F1430=1,"Gamma",F854-F2006)))</f>
        <v/>
      </c>
    </row>
    <row r="7191">
      <c r="C7191" s="13" t="n">
        <v>92</v>
      </c>
      <c r="D7191" s="98">
        <f>IF(D6423&lt;0,"inexhaustible",(IF(D1431=1,"Gamma",D855-D2007)))</f>
        <v/>
      </c>
      <c r="E7191" s="98">
        <f>IF(E6423&lt;0,"inexhaustible",(IF(E1431=1,"Gamma",E855-E2007)))</f>
        <v/>
      </c>
      <c r="F7191" s="98">
        <f>IF(F6423&lt;0,"inexhaustible",(IF(F1431=1,"Gamma",F855-F2007)))</f>
        <v/>
      </c>
    </row>
    <row r="7192">
      <c r="C7192" s="13" t="n">
        <v>93</v>
      </c>
      <c r="D7192" s="98">
        <f>IF(D6424&lt;0,"inexhaustible",(IF(D1432=1,"Gamma",D856-D2008)))</f>
        <v/>
      </c>
      <c r="E7192" s="98">
        <f>IF(E6424&lt;0,"inexhaustible",(IF(E1432=1,"Gamma",E856-E2008)))</f>
        <v/>
      </c>
      <c r="F7192" s="98">
        <f>IF(F6424&lt;0,"inexhaustible",(IF(F1432=1,"Gamma",F856-F2008)))</f>
        <v/>
      </c>
    </row>
    <row r="7193">
      <c r="C7193" s="13" t="n">
        <v>94</v>
      </c>
      <c r="D7193" s="98">
        <f>IF(D6425&lt;0,"inexhaustible",(IF(D1433=1,"Gamma",D857-D2009)))</f>
        <v/>
      </c>
      <c r="E7193" s="98">
        <f>IF(E6425&lt;0,"inexhaustible",(IF(E1433=1,"Gamma",E857-E2009)))</f>
        <v/>
      </c>
      <c r="F7193" s="98">
        <f>IF(F6425&lt;0,"inexhaustible",(IF(F1433=1,"Gamma",F857-F2009)))</f>
        <v/>
      </c>
    </row>
    <row r="7194">
      <c r="C7194" s="13" t="n">
        <v>95</v>
      </c>
      <c r="D7194" s="98">
        <f>IF(D6426&lt;0,"inexhaustible",(IF(D1434=1,"Gamma",D858-D2010)))</f>
        <v/>
      </c>
      <c r="E7194" s="98">
        <f>IF(E6426&lt;0,"inexhaustible",(IF(E1434=1,"Gamma",E858-E2010)))</f>
        <v/>
      </c>
      <c r="F7194" s="98">
        <f>IF(F6426&lt;0,"inexhaustible",(IF(F1434=1,"Gamma",F858-F2010)))</f>
        <v/>
      </c>
    </row>
    <row r="7195">
      <c r="C7195" s="13" t="n">
        <v>96</v>
      </c>
      <c r="D7195" s="98">
        <f>IF(D6427&lt;0,"inexhaustible",(IF(D1435=1,"Gamma",D859-D2011)))</f>
        <v/>
      </c>
      <c r="E7195" s="98">
        <f>IF(E6427&lt;0,"inexhaustible",(IF(E1435=1,"Gamma",E859-E2011)))</f>
        <v/>
      </c>
      <c r="F7195" s="98">
        <f>IF(F6427&lt;0,"inexhaustible",(IF(F1435=1,"Gamma",F859-F2011)))</f>
        <v/>
      </c>
    </row>
    <row r="7196">
      <c r="C7196" s="13" t="n">
        <v>97</v>
      </c>
      <c r="D7196" s="98">
        <f>IF(D6428&lt;0,"inexhaustible",(IF(D1436=1,"Gamma",D860-D2012)))</f>
        <v/>
      </c>
      <c r="E7196" s="98">
        <f>IF(E6428&lt;0,"inexhaustible",(IF(E1436=1,"Gamma",E860-E2012)))</f>
        <v/>
      </c>
      <c r="F7196" s="98">
        <f>IF(F6428&lt;0,"inexhaustible",(IF(F1436=1,"Gamma",F860-F2012)))</f>
        <v/>
      </c>
    </row>
    <row r="7197">
      <c r="C7197" s="13" t="n">
        <v>98</v>
      </c>
      <c r="D7197" s="98">
        <f>IF(D6429&lt;0,"inexhaustible",(IF(D1437=1,"Gamma",D861-D2013)))</f>
        <v/>
      </c>
      <c r="E7197" s="98">
        <f>IF(E6429&lt;0,"inexhaustible",(IF(E1437=1,"Gamma",E861-E2013)))</f>
        <v/>
      </c>
      <c r="F7197" s="98">
        <f>IF(F6429&lt;0,"inexhaustible",(IF(F1437=1,"Gamma",F861-F2013)))</f>
        <v/>
      </c>
    </row>
    <row r="7198">
      <c r="C7198" s="13" t="n">
        <v>99</v>
      </c>
      <c r="D7198" s="98">
        <f>IF(D6430&lt;0,"inexhaustible",(IF(D1438=1,"Gamma",D862-D2014)))</f>
        <v/>
      </c>
      <c r="E7198" s="98">
        <f>IF(E6430&lt;0,"inexhaustible",(IF(E1438=1,"Gamma",E862-E2014)))</f>
        <v/>
      </c>
      <c r="F7198" s="98">
        <f>IF(F6430&lt;0,"inexhaustible",(IF(F1438=1,"Gamma",F862-F2014)))</f>
        <v/>
      </c>
    </row>
    <row r="7199">
      <c r="C7199" s="13" t="n">
        <v>100</v>
      </c>
      <c r="D7199" s="98">
        <f>IF(D6431&lt;0,"inexhaustible",(IF(D1439=1,"Gamma",D863-D2015)))</f>
        <v/>
      </c>
      <c r="E7199" s="98">
        <f>IF(E6431&lt;0,"inexhaustible",(IF(E1439=1,"Gamma",E863-E2015)))</f>
        <v/>
      </c>
      <c r="F7199" s="98">
        <f>IF(F6431&lt;0,"inexhaustible",(IF(F1439=1,"Gamma",F863-F2015)))</f>
        <v/>
      </c>
    </row>
    <row r="7200">
      <c r="C7200" s="13" t="n">
        <v>101</v>
      </c>
      <c r="D7200" s="98">
        <f>IF(D6432&lt;0,"inexhaustible",(IF(D1440=1,"Gamma",D864-D2016)))</f>
        <v/>
      </c>
      <c r="E7200" s="98">
        <f>IF(E6432&lt;0,"inexhaustible",(IF(E1440=1,"Gamma",E864-E2016)))</f>
        <v/>
      </c>
      <c r="F7200" s="98">
        <f>IF(F6432&lt;0,"inexhaustible",(IF(F1440=1,"Gamma",F864-F2016)))</f>
        <v/>
      </c>
    </row>
    <row r="7201">
      <c r="C7201" s="13" t="n">
        <v>102</v>
      </c>
      <c r="D7201" s="98">
        <f>IF(D6433&lt;0,"inexhaustible",(IF(D1441=1,"Gamma",D865-D2017)))</f>
        <v/>
      </c>
      <c r="E7201" s="98">
        <f>IF(E6433&lt;0,"inexhaustible",(IF(E1441=1,"Gamma",E865-E2017)))</f>
        <v/>
      </c>
      <c r="F7201" s="98">
        <f>IF(F6433&lt;0,"inexhaustible",(IF(F1441=1,"Gamma",F865-F2017)))</f>
        <v/>
      </c>
    </row>
    <row r="7202">
      <c r="C7202" s="13" t="n">
        <v>103</v>
      </c>
      <c r="D7202" s="98">
        <f>IF(D6434&lt;0,"inexhaustible",(IF(D1442=1,"Gamma",D866-D2018)))</f>
        <v/>
      </c>
      <c r="E7202" s="98">
        <f>IF(E6434&lt;0,"inexhaustible",(IF(E1442=1,"Gamma",E866-E2018)))</f>
        <v/>
      </c>
      <c r="F7202" s="98">
        <f>IF(F6434&lt;0,"inexhaustible",(IF(F1442=1,"Gamma",F866-F2018)))</f>
        <v/>
      </c>
    </row>
    <row r="7203">
      <c r="C7203" s="13" t="n">
        <v>104</v>
      </c>
      <c r="D7203" s="98">
        <f>IF(D6435&lt;0,"inexhaustible",(IF(D1443=1,"Gamma",D867-D2019)))</f>
        <v/>
      </c>
      <c r="E7203" s="98">
        <f>IF(E6435&lt;0,"inexhaustible",(IF(E1443=1,"Gamma",E867-E2019)))</f>
        <v/>
      </c>
      <c r="F7203" s="98">
        <f>IF(F6435&lt;0,"inexhaustible",(IF(F1443=1,"Gamma",F867-F2019)))</f>
        <v/>
      </c>
    </row>
    <row r="7204">
      <c r="C7204" s="13" t="n">
        <v>105</v>
      </c>
      <c r="D7204" s="98">
        <f>IF(D6436&lt;0,"inexhaustible",(IF(D1444=1,"Gamma",D868-D2020)))</f>
        <v/>
      </c>
      <c r="E7204" s="98">
        <f>IF(E6436&lt;0,"inexhaustible",(IF(E1444=1,"Gamma",E868-E2020)))</f>
        <v/>
      </c>
      <c r="F7204" s="98">
        <f>IF(F6436&lt;0,"inexhaustible",(IF(F1444=1,"Gamma",F868-F2020)))</f>
        <v/>
      </c>
    </row>
    <row r="7205">
      <c r="C7205" s="13" t="n">
        <v>106</v>
      </c>
      <c r="D7205" s="98">
        <f>IF(D6437&lt;0,"inexhaustible",(IF(D1445=1,"Gamma",D869-D2021)))</f>
        <v/>
      </c>
      <c r="E7205" s="98">
        <f>IF(E6437&lt;0,"inexhaustible",(IF(E1445=1,"Gamma",E869-E2021)))</f>
        <v/>
      </c>
      <c r="F7205" s="98">
        <f>IF(F6437&lt;0,"inexhaustible",(IF(F1445=1,"Gamma",F869-F2021)))</f>
        <v/>
      </c>
    </row>
    <row r="7206">
      <c r="C7206" s="13" t="n">
        <v>107</v>
      </c>
      <c r="D7206" s="98">
        <f>IF(D6438&lt;0,"inexhaustible",(IF(D1446=1,"Gamma",D870-D2022)))</f>
        <v/>
      </c>
      <c r="E7206" s="98">
        <f>IF(E6438&lt;0,"inexhaustible",(IF(E1446=1,"Gamma",E870-E2022)))</f>
        <v/>
      </c>
      <c r="F7206" s="98">
        <f>IF(F6438&lt;0,"inexhaustible",(IF(F1446=1,"Gamma",F870-F2022)))</f>
        <v/>
      </c>
    </row>
    <row r="7207">
      <c r="C7207" s="13" t="n">
        <v>108</v>
      </c>
      <c r="D7207" s="98">
        <f>IF(D6439&lt;0,"inexhaustible",(IF(D1447=1,"Gamma",D871-D2023)))</f>
        <v/>
      </c>
      <c r="E7207" s="98">
        <f>IF(E6439&lt;0,"inexhaustible",(IF(E1447=1,"Gamma",E871-E2023)))</f>
        <v/>
      </c>
      <c r="F7207" s="98">
        <f>IF(F6439&lt;0,"inexhaustible",(IF(F1447=1,"Gamma",F871-F2023)))</f>
        <v/>
      </c>
    </row>
    <row r="7208">
      <c r="C7208" s="13" t="n">
        <v>109</v>
      </c>
      <c r="D7208" s="98">
        <f>IF(D6440&lt;0,"inexhaustible",(IF(D1448=1,"Gamma",D872-D2024)))</f>
        <v/>
      </c>
      <c r="E7208" s="98">
        <f>IF(E6440&lt;0,"inexhaustible",(IF(E1448=1,"Gamma",E872-E2024)))</f>
        <v/>
      </c>
      <c r="F7208" s="98">
        <f>IF(F6440&lt;0,"inexhaustible",(IF(F1448=1,"Gamma",F872-F2024)))</f>
        <v/>
      </c>
    </row>
    <row r="7209">
      <c r="C7209" s="13" t="n">
        <v>110</v>
      </c>
      <c r="D7209" s="98">
        <f>IF(D6441&lt;0,"inexhaustible",(IF(D1449=1,"Gamma",D873-D2025)))</f>
        <v/>
      </c>
      <c r="E7209" s="98">
        <f>IF(E6441&lt;0,"inexhaustible",(IF(E1449=1,"Gamma",E873-E2025)))</f>
        <v/>
      </c>
      <c r="F7209" s="98">
        <f>IF(F6441&lt;0,"inexhaustible",(IF(F1449=1,"Gamma",F873-F2025)))</f>
        <v/>
      </c>
    </row>
    <row r="7210">
      <c r="C7210" s="13" t="n">
        <v>111</v>
      </c>
      <c r="D7210" s="98">
        <f>IF(D6442&lt;0,"inexhaustible",(IF(D1450=1,"Gamma",D874-D2026)))</f>
        <v/>
      </c>
      <c r="E7210" s="98">
        <f>IF(E6442&lt;0,"inexhaustible",(IF(E1450=1,"Gamma",E874-E2026)))</f>
        <v/>
      </c>
      <c r="F7210" s="98">
        <f>IF(F6442&lt;0,"inexhaustible",(IF(F1450=1,"Gamma",F874-F2026)))</f>
        <v/>
      </c>
    </row>
    <row r="7211">
      <c r="C7211" s="13" t="n">
        <v>112</v>
      </c>
      <c r="D7211" s="98">
        <f>IF(D6443&lt;0,"inexhaustible",(IF(D1451=1,"Gamma",D875-D2027)))</f>
        <v/>
      </c>
      <c r="E7211" s="98">
        <f>IF(E6443&lt;0,"inexhaustible",(IF(E1451=1,"Gamma",E875-E2027)))</f>
        <v/>
      </c>
      <c r="F7211" s="98">
        <f>IF(F6443&lt;0,"inexhaustible",(IF(F1451=1,"Gamma",F875-F2027)))</f>
        <v/>
      </c>
    </row>
    <row r="7212">
      <c r="C7212" s="13" t="n">
        <v>113</v>
      </c>
      <c r="D7212" s="98">
        <f>IF(D6444&lt;0,"inexhaustible",(IF(D1452=1,"Gamma",D876-D2028)))</f>
        <v/>
      </c>
      <c r="E7212" s="98">
        <f>IF(E6444&lt;0,"inexhaustible",(IF(E1452=1,"Gamma",E876-E2028)))</f>
        <v/>
      </c>
      <c r="F7212" s="98">
        <f>IF(F6444&lt;0,"inexhaustible",(IF(F1452=1,"Gamma",F876-F2028)))</f>
        <v/>
      </c>
    </row>
    <row r="7213">
      <c r="C7213" s="13" t="n">
        <v>114</v>
      </c>
      <c r="D7213" s="98">
        <f>IF(D6445&lt;0,"inexhaustible",(IF(D1453=1,"Gamma",D877-D2029)))</f>
        <v/>
      </c>
      <c r="E7213" s="98">
        <f>IF(E6445&lt;0,"inexhaustible",(IF(E1453=1,"Gamma",E877-E2029)))</f>
        <v/>
      </c>
      <c r="F7213" s="98">
        <f>IF(F6445&lt;0,"inexhaustible",(IF(F1453=1,"Gamma",F877-F2029)))</f>
        <v/>
      </c>
    </row>
    <row r="7214">
      <c r="C7214" s="13" t="n">
        <v>115</v>
      </c>
      <c r="D7214" s="98">
        <f>IF(D6446&lt;0,"inexhaustible",(IF(D1454=1,"Gamma",D878-D2030)))</f>
        <v/>
      </c>
      <c r="E7214" s="98">
        <f>IF(E6446&lt;0,"inexhaustible",(IF(E1454=1,"Gamma",E878-E2030)))</f>
        <v/>
      </c>
      <c r="F7214" s="98">
        <f>IF(F6446&lt;0,"inexhaustible",(IF(F1454=1,"Gamma",F878-F2030)))</f>
        <v/>
      </c>
    </row>
    <row r="7215">
      <c r="C7215" s="13" t="n">
        <v>116</v>
      </c>
      <c r="D7215" s="98">
        <f>IF(D6447&lt;0,"inexhaustible",(IF(D1455=1,"Gamma",D879-D2031)))</f>
        <v/>
      </c>
      <c r="E7215" s="98">
        <f>IF(E6447&lt;0,"inexhaustible",(IF(E1455=1,"Gamma",E879-E2031)))</f>
        <v/>
      </c>
      <c r="F7215" s="98">
        <f>IF(F6447&lt;0,"inexhaustible",(IF(F1455=1,"Gamma",F879-F2031)))</f>
        <v/>
      </c>
    </row>
    <row r="7216">
      <c r="C7216" s="13" t="n">
        <v>117</v>
      </c>
      <c r="D7216" s="98">
        <f>IF(D6448&lt;0,"inexhaustible",(IF(D1456=1,"Gamma",D880-D2032)))</f>
        <v/>
      </c>
      <c r="E7216" s="98">
        <f>IF(E6448&lt;0,"inexhaustible",(IF(E1456=1,"Gamma",E880-E2032)))</f>
        <v/>
      </c>
      <c r="F7216" s="98">
        <f>IF(F6448&lt;0,"inexhaustible",(IF(F1456=1,"Gamma",F880-F2032)))</f>
        <v/>
      </c>
    </row>
    <row r="7217">
      <c r="C7217" s="13" t="n">
        <v>118</v>
      </c>
      <c r="D7217" s="98">
        <f>IF(D6449&lt;0,"inexhaustible",(IF(D1457=1,"Gamma",D881-D2033)))</f>
        <v/>
      </c>
      <c r="E7217" s="98">
        <f>IF(E6449&lt;0,"inexhaustible",(IF(E1457=1,"Gamma",E881-E2033)))</f>
        <v/>
      </c>
      <c r="F7217" s="98">
        <f>IF(F6449&lt;0,"inexhaustible",(IF(F1457=1,"Gamma",F881-F2033)))</f>
        <v/>
      </c>
    </row>
    <row r="7218">
      <c r="C7218" s="13" t="n">
        <v>119</v>
      </c>
      <c r="D7218" s="98">
        <f>IF(D6450&lt;0,"inexhaustible",(IF(D1458=1,"Gamma",D882-D2034)))</f>
        <v/>
      </c>
      <c r="E7218" s="98">
        <f>IF(E6450&lt;0,"inexhaustible",(IF(E1458=1,"Gamma",E882-E2034)))</f>
        <v/>
      </c>
      <c r="F7218" s="98">
        <f>IF(F6450&lt;0,"inexhaustible",(IF(F1458=1,"Gamma",F882-F2034)))</f>
        <v/>
      </c>
    </row>
    <row r="7219">
      <c r="C7219" s="13" t="n">
        <v>120</v>
      </c>
      <c r="D7219" s="98">
        <f>IF(D6451&lt;0,"inexhaustible",(IF(D1459=1,"Gamma",D883-D2035)))</f>
        <v/>
      </c>
      <c r="E7219" s="98">
        <f>IF(E6451&lt;0,"inexhaustible",(IF(E1459=1,"Gamma",E883-E2035)))</f>
        <v/>
      </c>
      <c r="F7219" s="98">
        <f>IF(F6451&lt;0,"inexhaustible",(IF(F1459=1,"Gamma",F883-F2035)))</f>
        <v/>
      </c>
    </row>
    <row r="7220">
      <c r="C7220" s="13" t="n">
        <v>121</v>
      </c>
      <c r="D7220" s="98">
        <f>IF(D6452&lt;0,"inexhaustible",(IF(D1460=1,"Gamma",D884-D2036)))</f>
        <v/>
      </c>
      <c r="E7220" s="98">
        <f>IF(E6452&lt;0,"inexhaustible",(IF(E1460=1,"Gamma",E884-E2036)))</f>
        <v/>
      </c>
      <c r="F7220" s="98">
        <f>IF(F6452&lt;0,"inexhaustible",(IF(F1460=1,"Gamma",F884-F2036)))</f>
        <v/>
      </c>
    </row>
    <row r="7221">
      <c r="C7221" s="13" t="n">
        <v>122</v>
      </c>
      <c r="D7221" s="98">
        <f>IF(D6453&lt;0,"inexhaustible",(IF(D1461=1,"Gamma",D885-D2037)))</f>
        <v/>
      </c>
      <c r="E7221" s="98">
        <f>IF(E6453&lt;0,"inexhaustible",(IF(E1461=1,"Gamma",E885-E2037)))</f>
        <v/>
      </c>
      <c r="F7221" s="98">
        <f>IF(F6453&lt;0,"inexhaustible",(IF(F1461=1,"Gamma",F885-F2037)))</f>
        <v/>
      </c>
    </row>
    <row r="7222">
      <c r="C7222" s="13" t="n">
        <v>123</v>
      </c>
      <c r="D7222" s="98">
        <f>IF(D6454&lt;0,"inexhaustible",(IF(D1462=1,"Gamma",D886-D2038)))</f>
        <v/>
      </c>
      <c r="E7222" s="98">
        <f>IF(E6454&lt;0,"inexhaustible",(IF(E1462=1,"Gamma",E886-E2038)))</f>
        <v/>
      </c>
      <c r="F7222" s="98">
        <f>IF(F6454&lt;0,"inexhaustible",(IF(F1462=1,"Gamma",F886-F2038)))</f>
        <v/>
      </c>
    </row>
    <row r="7223">
      <c r="C7223" s="13" t="n">
        <v>124</v>
      </c>
      <c r="D7223" s="98">
        <f>IF(D6455&lt;0,"inexhaustible",(IF(D1463=1,"Gamma",D887-D2039)))</f>
        <v/>
      </c>
      <c r="E7223" s="98">
        <f>IF(E6455&lt;0,"inexhaustible",(IF(E1463=1,"Gamma",E887-E2039)))</f>
        <v/>
      </c>
      <c r="F7223" s="98">
        <f>IF(F6455&lt;0,"inexhaustible",(IF(F1463=1,"Gamma",F887-F2039)))</f>
        <v/>
      </c>
    </row>
    <row r="7224">
      <c r="C7224" s="13" t="n">
        <v>125</v>
      </c>
      <c r="D7224" s="98">
        <f>IF(D6456&lt;0,"inexhaustible",(IF(D1464=1,"Gamma",D888-D2040)))</f>
        <v/>
      </c>
      <c r="E7224" s="98">
        <f>IF(E6456&lt;0,"inexhaustible",(IF(E1464=1,"Gamma",E888-E2040)))</f>
        <v/>
      </c>
      <c r="F7224" s="98">
        <f>IF(F6456&lt;0,"inexhaustible",(IF(F1464=1,"Gamma",F888-F2040)))</f>
        <v/>
      </c>
    </row>
    <row r="7225">
      <c r="C7225" s="13" t="n">
        <v>126</v>
      </c>
      <c r="D7225" s="98">
        <f>IF(D6457&lt;0,"inexhaustible",(IF(D1465=1,"Gamma",D889-D2041)))</f>
        <v/>
      </c>
      <c r="E7225" s="98">
        <f>IF(E6457&lt;0,"inexhaustible",(IF(E1465=1,"Gamma",E889-E2041)))</f>
        <v/>
      </c>
      <c r="F7225" s="98">
        <f>IF(F6457&lt;0,"inexhaustible",(IF(F1465=1,"Gamma",F889-F2041)))</f>
        <v/>
      </c>
    </row>
    <row r="7226">
      <c r="C7226" s="13" t="n">
        <v>127</v>
      </c>
      <c r="D7226" s="98">
        <f>IF(D6458&lt;0,"inexhaustible",(IF(D1466=1,"Gamma",D890-D2042)))</f>
        <v/>
      </c>
      <c r="E7226" s="98">
        <f>IF(E6458&lt;0,"inexhaustible",(IF(E1466=1,"Gamma",E890-E2042)))</f>
        <v/>
      </c>
      <c r="F7226" s="98">
        <f>IF(F6458&lt;0,"inexhaustible",(IF(F1466=1,"Gamma",F890-F2042)))</f>
        <v/>
      </c>
    </row>
    <row r="7227">
      <c r="C7227" s="13" t="n">
        <v>128</v>
      </c>
      <c r="D7227" s="98">
        <f>IF(D6459&lt;0,"inexhaustible",(IF(D1467=1,"Gamma",D891-D2043)))</f>
        <v/>
      </c>
      <c r="E7227" s="98">
        <f>IF(E6459&lt;0,"inexhaustible",(IF(E1467=1,"Gamma",E891-E2043)))</f>
        <v/>
      </c>
      <c r="F7227" s="98">
        <f>IF(F6459&lt;0,"inexhaustible",(IF(F1467=1,"Gamma",F891-F2043)))</f>
        <v/>
      </c>
    </row>
    <row r="7228">
      <c r="C7228" s="13" t="n">
        <v>129</v>
      </c>
      <c r="D7228" s="98">
        <f>IF(D6460&lt;0,"inexhaustible",(IF(D1468=1,"Gamma",D892-D2044)))</f>
        <v/>
      </c>
      <c r="E7228" s="98">
        <f>IF(E6460&lt;0,"inexhaustible",(IF(E1468=1,"Gamma",E892-E2044)))</f>
        <v/>
      </c>
      <c r="F7228" s="98">
        <f>IF(F6460&lt;0,"inexhaustible",(IF(F1468=1,"Gamma",F892-F2044)))</f>
        <v/>
      </c>
    </row>
    <row r="7229">
      <c r="C7229" s="13" t="n">
        <v>130</v>
      </c>
      <c r="D7229" s="98">
        <f>IF(D6461&lt;0,"inexhaustible",(IF(D1469=1,"Gamma",D893-D2045)))</f>
        <v/>
      </c>
      <c r="E7229" s="98">
        <f>IF(E6461&lt;0,"inexhaustible",(IF(E1469=1,"Gamma",E893-E2045)))</f>
        <v/>
      </c>
      <c r="F7229" s="98">
        <f>IF(F6461&lt;0,"inexhaustible",(IF(F1469=1,"Gamma",F893-F2045)))</f>
        <v/>
      </c>
    </row>
    <row r="7230">
      <c r="C7230" s="13" t="n">
        <v>131</v>
      </c>
      <c r="D7230" s="98">
        <f>IF(D6462&lt;0,"inexhaustible",(IF(D1470=1,"Gamma",D894-D2046)))</f>
        <v/>
      </c>
      <c r="E7230" s="98">
        <f>IF(E6462&lt;0,"inexhaustible",(IF(E1470=1,"Gamma",E894-E2046)))</f>
        <v/>
      </c>
      <c r="F7230" s="98">
        <f>IF(F6462&lt;0,"inexhaustible",(IF(F1470=1,"Gamma",F894-F2046)))</f>
        <v/>
      </c>
    </row>
    <row r="7231">
      <c r="C7231" s="13" t="n">
        <v>132</v>
      </c>
      <c r="D7231" s="98">
        <f>IF(D6463&lt;0,"inexhaustible",(IF(D1471=1,"Gamma",D895-D2047)))</f>
        <v/>
      </c>
      <c r="E7231" s="98">
        <f>IF(E6463&lt;0,"inexhaustible",(IF(E1471=1,"Gamma",E895-E2047)))</f>
        <v/>
      </c>
      <c r="F7231" s="98">
        <f>IF(F6463&lt;0,"inexhaustible",(IF(F1471=1,"Gamma",F895-F2047)))</f>
        <v/>
      </c>
    </row>
    <row r="7232">
      <c r="C7232" s="13" t="n">
        <v>133</v>
      </c>
      <c r="D7232" s="98">
        <f>IF(D6464&lt;0,"inexhaustible",(IF(D1472=1,"Gamma",D896-D2048)))</f>
        <v/>
      </c>
      <c r="E7232" s="98">
        <f>IF(E6464&lt;0,"inexhaustible",(IF(E1472=1,"Gamma",E896-E2048)))</f>
        <v/>
      </c>
      <c r="F7232" s="98">
        <f>IF(F6464&lt;0,"inexhaustible",(IF(F1472=1,"Gamma",F896-F2048)))</f>
        <v/>
      </c>
    </row>
    <row r="7233">
      <c r="C7233" s="13" t="n">
        <v>134</v>
      </c>
      <c r="D7233" s="98">
        <f>IF(D6465&lt;0,"inexhaustible",(IF(D1473=1,"Gamma",D897-D2049)))</f>
        <v/>
      </c>
      <c r="E7233" s="98">
        <f>IF(E6465&lt;0,"inexhaustible",(IF(E1473=1,"Gamma",E897-E2049)))</f>
        <v/>
      </c>
      <c r="F7233" s="98">
        <f>IF(F6465&lt;0,"inexhaustible",(IF(F1473=1,"Gamma",F897-F2049)))</f>
        <v/>
      </c>
    </row>
    <row r="7234">
      <c r="C7234" s="13" t="n">
        <v>135</v>
      </c>
      <c r="D7234" s="98">
        <f>IF(D6466&lt;0,"inexhaustible",(IF(D1474=1,"Gamma",D898-D2050)))</f>
        <v/>
      </c>
      <c r="E7234" s="98">
        <f>IF(E6466&lt;0,"inexhaustible",(IF(E1474=1,"Gamma",E898-E2050)))</f>
        <v/>
      </c>
      <c r="F7234" s="98">
        <f>IF(F6466&lt;0,"inexhaustible",(IF(F1474=1,"Gamma",F898-F2050)))</f>
        <v/>
      </c>
    </row>
    <row r="7235">
      <c r="C7235" s="13" t="n">
        <v>136</v>
      </c>
      <c r="D7235" s="98">
        <f>IF(D6467&lt;0,"inexhaustible",(IF(D1475=1,"Gamma",D899-D2051)))</f>
        <v/>
      </c>
      <c r="E7235" s="98">
        <f>IF(E6467&lt;0,"inexhaustible",(IF(E1475=1,"Gamma",E899-E2051)))</f>
        <v/>
      </c>
      <c r="F7235" s="98">
        <f>IF(F6467&lt;0,"inexhaustible",(IF(F1475=1,"Gamma",F899-F2051)))</f>
        <v/>
      </c>
    </row>
    <row r="7236">
      <c r="C7236" s="13" t="n">
        <v>137</v>
      </c>
      <c r="D7236" s="98">
        <f>IF(D6468&lt;0,"inexhaustible",(IF(D1476=1,"Gamma",D900-D2052)))</f>
        <v/>
      </c>
      <c r="E7236" s="98">
        <f>IF(E6468&lt;0,"inexhaustible",(IF(E1476=1,"Gamma",E900-E2052)))</f>
        <v/>
      </c>
      <c r="F7236" s="98">
        <f>IF(F6468&lt;0,"inexhaustible",(IF(F1476=1,"Gamma",F900-F2052)))</f>
        <v/>
      </c>
    </row>
    <row r="7237">
      <c r="C7237" s="13" t="n">
        <v>138</v>
      </c>
      <c r="D7237" s="98">
        <f>IF(D6469&lt;0,"inexhaustible",(IF(D1477=1,"Gamma",D901-D2053)))</f>
        <v/>
      </c>
      <c r="E7237" s="98">
        <f>IF(E6469&lt;0,"inexhaustible",(IF(E1477=1,"Gamma",E901-E2053)))</f>
        <v/>
      </c>
      <c r="F7237" s="98">
        <f>IF(F6469&lt;0,"inexhaustible",(IF(F1477=1,"Gamma",F901-F2053)))</f>
        <v/>
      </c>
    </row>
    <row r="7238">
      <c r="C7238" s="13" t="n">
        <v>139</v>
      </c>
      <c r="D7238" s="98">
        <f>IF(D6470&lt;0,"inexhaustible",(IF(D1478=1,"Gamma",D902-D2054)))</f>
        <v/>
      </c>
      <c r="E7238" s="98">
        <f>IF(E6470&lt;0,"inexhaustible",(IF(E1478=1,"Gamma",E902-E2054)))</f>
        <v/>
      </c>
      <c r="F7238" s="98">
        <f>IF(F6470&lt;0,"inexhaustible",(IF(F1478=1,"Gamma",F902-F2054)))</f>
        <v/>
      </c>
    </row>
    <row r="7239">
      <c r="C7239" s="13" t="n">
        <v>140</v>
      </c>
      <c r="D7239" s="98">
        <f>IF(D6471&lt;0,"inexhaustible",(IF(D1479=1,"Gamma",D903-D2055)))</f>
        <v/>
      </c>
      <c r="E7239" s="98">
        <f>IF(E6471&lt;0,"inexhaustible",(IF(E1479=1,"Gamma",E903-E2055)))</f>
        <v/>
      </c>
      <c r="F7239" s="98">
        <f>IF(F6471&lt;0,"inexhaustible",(IF(F1479=1,"Gamma",F903-F2055)))</f>
        <v/>
      </c>
    </row>
    <row r="7240">
      <c r="C7240" s="13" t="n">
        <v>141</v>
      </c>
      <c r="D7240" s="98">
        <f>IF(D6472&lt;0,"inexhaustible",(IF(D1480=1,"Gamma",D904-D2056)))</f>
        <v/>
      </c>
      <c r="E7240" s="98">
        <f>IF(E6472&lt;0,"inexhaustible",(IF(E1480=1,"Gamma",E904-E2056)))</f>
        <v/>
      </c>
      <c r="F7240" s="98">
        <f>IF(F6472&lt;0,"inexhaustible",(IF(F1480=1,"Gamma",F904-F2056)))</f>
        <v/>
      </c>
    </row>
    <row r="7241">
      <c r="C7241" s="13" t="n">
        <v>142</v>
      </c>
      <c r="D7241" s="98">
        <f>IF(D6473&lt;0,"inexhaustible",(IF(D1481=1,"Gamma",D905-D2057)))</f>
        <v/>
      </c>
      <c r="E7241" s="98">
        <f>IF(E6473&lt;0,"inexhaustible",(IF(E1481=1,"Gamma",E905-E2057)))</f>
        <v/>
      </c>
      <c r="F7241" s="98">
        <f>IF(F6473&lt;0,"inexhaustible",(IF(F1481=1,"Gamma",F905-F2057)))</f>
        <v/>
      </c>
    </row>
    <row r="7242">
      <c r="C7242" s="13" t="n">
        <v>143</v>
      </c>
      <c r="D7242" s="98">
        <f>IF(D6474&lt;0,"inexhaustible",(IF(D1482=1,"Gamma",D906-D2058)))</f>
        <v/>
      </c>
      <c r="E7242" s="98">
        <f>IF(E6474&lt;0,"inexhaustible",(IF(E1482=1,"Gamma",E906-E2058)))</f>
        <v/>
      </c>
      <c r="F7242" s="98">
        <f>IF(F6474&lt;0,"inexhaustible",(IF(F1482=1,"Gamma",F906-F2058)))</f>
        <v/>
      </c>
    </row>
    <row r="7243">
      <c r="C7243" s="13" t="n">
        <v>144</v>
      </c>
      <c r="D7243" s="98">
        <f>IF(D6475&lt;0,"inexhaustible",(IF(D1483=1,"Gamma",D907-D2059)))</f>
        <v/>
      </c>
      <c r="E7243" s="98">
        <f>IF(E6475&lt;0,"inexhaustible",(IF(E1483=1,"Gamma",E907-E2059)))</f>
        <v/>
      </c>
      <c r="F7243" s="98">
        <f>IF(F6475&lt;0,"inexhaustible",(IF(F1483=1,"Gamma",F907-F2059)))</f>
        <v/>
      </c>
    </row>
    <row r="7244">
      <c r="C7244" s="13" t="n">
        <v>145</v>
      </c>
      <c r="D7244" s="98">
        <f>IF(D6476&lt;0,"inexhaustible",(IF(D1484=1,"Gamma",D908-D2060)))</f>
        <v/>
      </c>
      <c r="E7244" s="98">
        <f>IF(E6476&lt;0,"inexhaustible",(IF(E1484=1,"Gamma",E908-E2060)))</f>
        <v/>
      </c>
      <c r="F7244" s="98">
        <f>IF(F6476&lt;0,"inexhaustible",(IF(F1484=1,"Gamma",F908-F2060)))</f>
        <v/>
      </c>
    </row>
    <row r="7245">
      <c r="C7245" s="13" t="n">
        <v>146</v>
      </c>
      <c r="D7245" s="98">
        <f>IF(D6477&lt;0,"inexhaustible",(IF(D1485=1,"Gamma",D909-D2061)))</f>
        <v/>
      </c>
      <c r="E7245" s="98">
        <f>IF(E6477&lt;0,"inexhaustible",(IF(E1485=1,"Gamma",E909-E2061)))</f>
        <v/>
      </c>
      <c r="F7245" s="98">
        <f>IF(F6477&lt;0,"inexhaustible",(IF(F1485=1,"Gamma",F909-F2061)))</f>
        <v/>
      </c>
    </row>
    <row r="7246">
      <c r="C7246" s="13" t="n">
        <v>147</v>
      </c>
      <c r="D7246" s="98">
        <f>IF(D6478&lt;0,"inexhaustible",(IF(D1486=1,"Gamma",D910-D2062)))</f>
        <v/>
      </c>
      <c r="E7246" s="98">
        <f>IF(E6478&lt;0,"inexhaustible",(IF(E1486=1,"Gamma",E910-E2062)))</f>
        <v/>
      </c>
      <c r="F7246" s="98">
        <f>IF(F6478&lt;0,"inexhaustible",(IF(F1486=1,"Gamma",F910-F2062)))</f>
        <v/>
      </c>
    </row>
    <row r="7247">
      <c r="C7247" s="13" t="n">
        <v>148</v>
      </c>
      <c r="D7247" s="98">
        <f>IF(D6479&lt;0,"inexhaustible",(IF(D1487=1,"Gamma",D911-D2063)))</f>
        <v/>
      </c>
      <c r="E7247" s="98">
        <f>IF(E6479&lt;0,"inexhaustible",(IF(E1487=1,"Gamma",E911-E2063)))</f>
        <v/>
      </c>
      <c r="F7247" s="98">
        <f>IF(F6479&lt;0,"inexhaustible",(IF(F1487=1,"Gamma",F911-F2063)))</f>
        <v/>
      </c>
    </row>
    <row r="7248">
      <c r="C7248" s="13" t="n">
        <v>149</v>
      </c>
      <c r="D7248" s="98">
        <f>IF(D6480&lt;0,"inexhaustible",(IF(D1488=1,"Gamma",D912-D2064)))</f>
        <v/>
      </c>
      <c r="E7248" s="98">
        <f>IF(E6480&lt;0,"inexhaustible",(IF(E1488=1,"Gamma",E912-E2064)))</f>
        <v/>
      </c>
      <c r="F7248" s="98">
        <f>IF(F6480&lt;0,"inexhaustible",(IF(F1488=1,"Gamma",F912-F2064)))</f>
        <v/>
      </c>
    </row>
    <row r="7249">
      <c r="C7249" s="13" t="n">
        <v>150</v>
      </c>
      <c r="D7249" s="98">
        <f>IF(D6481&lt;0,"inexhaustible",(IF(D1489=1,"Gamma",D913-D2065)))</f>
        <v/>
      </c>
      <c r="E7249" s="98">
        <f>IF(E6481&lt;0,"inexhaustible",(IF(E1489=1,"Gamma",E913-E2065)))</f>
        <v/>
      </c>
      <c r="F7249" s="98">
        <f>IF(F6481&lt;0,"inexhaustible",(IF(F1489=1,"Gamma",F913-F2065)))</f>
        <v/>
      </c>
    </row>
    <row r="7250">
      <c r="C7250" s="13" t="n">
        <v>151</v>
      </c>
      <c r="D7250" s="98">
        <f>IF(D6482&lt;0,"inexhaustible",(IF(D1490=1,"Gamma",D914-D2066)))</f>
        <v/>
      </c>
      <c r="E7250" s="98">
        <f>IF(E6482&lt;0,"inexhaustible",(IF(E1490=1,"Gamma",E914-E2066)))</f>
        <v/>
      </c>
      <c r="F7250" s="98">
        <f>IF(F6482&lt;0,"inexhaustible",(IF(F1490=1,"Gamma",F914-F2066)))</f>
        <v/>
      </c>
    </row>
    <row r="7251">
      <c r="C7251" s="13" t="n">
        <v>152</v>
      </c>
      <c r="D7251" s="98">
        <f>IF(D6483&lt;0,"inexhaustible",(IF(D1491=1,"Gamma",D915-D2067)))</f>
        <v/>
      </c>
      <c r="E7251" s="98">
        <f>IF(E6483&lt;0,"inexhaustible",(IF(E1491=1,"Gamma",E915-E2067)))</f>
        <v/>
      </c>
      <c r="F7251" s="98">
        <f>IF(F6483&lt;0,"inexhaustible",(IF(F1491=1,"Gamma",F915-F2067)))</f>
        <v/>
      </c>
    </row>
    <row r="7252">
      <c r="C7252" s="13" t="n">
        <v>153</v>
      </c>
      <c r="D7252" s="98">
        <f>IF(D6484&lt;0,"inexhaustible",(IF(D1492=1,"Gamma",D916-D2068)))</f>
        <v/>
      </c>
      <c r="E7252" s="98">
        <f>IF(E6484&lt;0,"inexhaustible",(IF(E1492=1,"Gamma",E916-E2068)))</f>
        <v/>
      </c>
      <c r="F7252" s="98">
        <f>IF(F6484&lt;0,"inexhaustible",(IF(F1492=1,"Gamma",F916-F2068)))</f>
        <v/>
      </c>
    </row>
    <row r="7253">
      <c r="C7253" s="13" t="n">
        <v>154</v>
      </c>
      <c r="D7253" s="98">
        <f>IF(D6485&lt;0,"inexhaustible",(IF(D1493=1,"Gamma",D917-D2069)))</f>
        <v/>
      </c>
      <c r="E7253" s="98">
        <f>IF(E6485&lt;0,"inexhaustible",(IF(E1493=1,"Gamma",E917-E2069)))</f>
        <v/>
      </c>
      <c r="F7253" s="98">
        <f>IF(F6485&lt;0,"inexhaustible",(IF(F1493=1,"Gamma",F917-F2069)))</f>
        <v/>
      </c>
    </row>
    <row r="7254">
      <c r="C7254" s="13" t="n">
        <v>155</v>
      </c>
      <c r="D7254" s="98">
        <f>IF(D6486&lt;0,"inexhaustible",(IF(D1494=1,"Gamma",D918-D2070)))</f>
        <v/>
      </c>
      <c r="E7254" s="98">
        <f>IF(E6486&lt;0,"inexhaustible",(IF(E1494=1,"Gamma",E918-E2070)))</f>
        <v/>
      </c>
      <c r="F7254" s="98">
        <f>IF(F6486&lt;0,"inexhaustible",(IF(F1494=1,"Gamma",F918-F2070)))</f>
        <v/>
      </c>
    </row>
    <row r="7255">
      <c r="C7255" s="13" t="n">
        <v>156</v>
      </c>
      <c r="D7255" s="98">
        <f>IF(D6487&lt;0,"inexhaustible",(IF(D1495=1,"Gamma",D919-D2071)))</f>
        <v/>
      </c>
      <c r="E7255" s="98">
        <f>IF(E6487&lt;0,"inexhaustible",(IF(E1495=1,"Gamma",E919-E2071)))</f>
        <v/>
      </c>
      <c r="F7255" s="98">
        <f>IF(F6487&lt;0,"inexhaustible",(IF(F1495=1,"Gamma",F919-F2071)))</f>
        <v/>
      </c>
    </row>
    <row r="7256">
      <c r="C7256" s="13" t="n">
        <v>157</v>
      </c>
      <c r="D7256" s="98">
        <f>IF(D6488&lt;0,"inexhaustible",(IF(D1496=1,"Gamma",D920-D2072)))</f>
        <v/>
      </c>
      <c r="E7256" s="98">
        <f>IF(E6488&lt;0,"inexhaustible",(IF(E1496=1,"Gamma",E920-E2072)))</f>
        <v/>
      </c>
      <c r="F7256" s="98">
        <f>IF(F6488&lt;0,"inexhaustible",(IF(F1496=1,"Gamma",F920-F2072)))</f>
        <v/>
      </c>
    </row>
    <row r="7257">
      <c r="C7257" s="13" t="n">
        <v>158</v>
      </c>
      <c r="D7257" s="98">
        <f>IF(D6489&lt;0,"inexhaustible",(IF(D1497=1,"Gamma",D921-D2073)))</f>
        <v/>
      </c>
      <c r="E7257" s="98">
        <f>IF(E6489&lt;0,"inexhaustible",(IF(E1497=1,"Gamma",E921-E2073)))</f>
        <v/>
      </c>
      <c r="F7257" s="98">
        <f>IF(F6489&lt;0,"inexhaustible",(IF(F1497=1,"Gamma",F921-F2073)))</f>
        <v/>
      </c>
    </row>
    <row r="7258">
      <c r="C7258" s="13" t="n">
        <v>159</v>
      </c>
      <c r="D7258" s="98">
        <f>IF(D6490&lt;0,"inexhaustible",(IF(D1498=1,"Gamma",D922-D2074)))</f>
        <v/>
      </c>
      <c r="E7258" s="98">
        <f>IF(E6490&lt;0,"inexhaustible",(IF(E1498=1,"Gamma",E922-E2074)))</f>
        <v/>
      </c>
      <c r="F7258" s="98">
        <f>IF(F6490&lt;0,"inexhaustible",(IF(F1498=1,"Gamma",F922-F2074)))</f>
        <v/>
      </c>
    </row>
    <row r="7259">
      <c r="C7259" s="13" t="n">
        <v>160</v>
      </c>
      <c r="D7259" s="98">
        <f>IF(D6491&lt;0,"inexhaustible",(IF(D1499=1,"Gamma",D923-D2075)))</f>
        <v/>
      </c>
      <c r="E7259" s="98">
        <f>IF(E6491&lt;0,"inexhaustible",(IF(E1499=1,"Gamma",E923-E2075)))</f>
        <v/>
      </c>
      <c r="F7259" s="98">
        <f>IF(F6491&lt;0,"inexhaustible",(IF(F1499=1,"Gamma",F923-F2075)))</f>
        <v/>
      </c>
    </row>
    <row r="7260">
      <c r="C7260" s="13" t="n">
        <v>161</v>
      </c>
      <c r="D7260" s="98">
        <f>IF(D6492&lt;0,"inexhaustible",(IF(D1500=1,"Gamma",D924-D2076)))</f>
        <v/>
      </c>
      <c r="E7260" s="98">
        <f>IF(E6492&lt;0,"inexhaustible",(IF(E1500=1,"Gamma",E924-E2076)))</f>
        <v/>
      </c>
      <c r="F7260" s="98">
        <f>IF(F6492&lt;0,"inexhaustible",(IF(F1500=1,"Gamma",F924-F2076)))</f>
        <v/>
      </c>
    </row>
    <row r="7261">
      <c r="C7261" s="13" t="n">
        <v>162</v>
      </c>
      <c r="D7261" s="98">
        <f>IF(D6493&lt;0,"inexhaustible",(IF(D1501=1,"Gamma",D925-D2077)))</f>
        <v/>
      </c>
      <c r="E7261" s="98">
        <f>IF(E6493&lt;0,"inexhaustible",(IF(E1501=1,"Gamma",E925-E2077)))</f>
        <v/>
      </c>
      <c r="F7261" s="98">
        <f>IF(F6493&lt;0,"inexhaustible",(IF(F1501=1,"Gamma",F925-F2077)))</f>
        <v/>
      </c>
    </row>
    <row r="7262">
      <c r="C7262" s="13" t="n">
        <v>163</v>
      </c>
      <c r="D7262" s="98">
        <f>IF(D6494&lt;0,"inexhaustible",(IF(D1502=1,"Gamma",D926-D2078)))</f>
        <v/>
      </c>
      <c r="E7262" s="98">
        <f>IF(E6494&lt;0,"inexhaustible",(IF(E1502=1,"Gamma",E926-E2078)))</f>
        <v/>
      </c>
      <c r="F7262" s="98">
        <f>IF(F6494&lt;0,"inexhaustible",(IF(F1502=1,"Gamma",F926-F2078)))</f>
        <v/>
      </c>
    </row>
    <row r="7263">
      <c r="C7263" s="13" t="n">
        <v>164</v>
      </c>
      <c r="D7263" s="98">
        <f>IF(D6495&lt;0,"inexhaustible",(IF(D1503=1,"Gamma",D927-D2079)))</f>
        <v/>
      </c>
      <c r="E7263" s="98">
        <f>IF(E6495&lt;0,"inexhaustible",(IF(E1503=1,"Gamma",E927-E2079)))</f>
        <v/>
      </c>
      <c r="F7263" s="98">
        <f>IF(F6495&lt;0,"inexhaustible",(IF(F1503=1,"Gamma",F927-F2079)))</f>
        <v/>
      </c>
    </row>
    <row r="7264">
      <c r="C7264" s="13" t="n">
        <v>165</v>
      </c>
      <c r="D7264" s="98">
        <f>IF(D6496&lt;0,"inexhaustible",(IF(D1504=1,"Gamma",D928-D2080)))</f>
        <v/>
      </c>
      <c r="E7264" s="98">
        <f>IF(E6496&lt;0,"inexhaustible",(IF(E1504=1,"Gamma",E928-E2080)))</f>
        <v/>
      </c>
      <c r="F7264" s="98">
        <f>IF(F6496&lt;0,"inexhaustible",(IF(F1504=1,"Gamma",F928-F2080)))</f>
        <v/>
      </c>
    </row>
    <row r="7265">
      <c r="C7265" s="13" t="n">
        <v>166</v>
      </c>
      <c r="D7265" s="98">
        <f>IF(D6497&lt;0,"inexhaustible",(IF(D1505=1,"Gamma",D929-D2081)))</f>
        <v/>
      </c>
      <c r="E7265" s="98">
        <f>IF(E6497&lt;0,"inexhaustible",(IF(E1505=1,"Gamma",E929-E2081)))</f>
        <v/>
      </c>
      <c r="F7265" s="98">
        <f>IF(F6497&lt;0,"inexhaustible",(IF(F1505=1,"Gamma",F929-F2081)))</f>
        <v/>
      </c>
    </row>
    <row r="7266">
      <c r="C7266" s="13" t="n">
        <v>167</v>
      </c>
      <c r="D7266" s="98">
        <f>IF(D6498&lt;0,"inexhaustible",(IF(D1506=1,"Gamma",D930-D2082)))</f>
        <v/>
      </c>
      <c r="E7266" s="98">
        <f>IF(E6498&lt;0,"inexhaustible",(IF(E1506=1,"Gamma",E930-E2082)))</f>
        <v/>
      </c>
      <c r="F7266" s="98">
        <f>IF(F6498&lt;0,"inexhaustible",(IF(F1506=1,"Gamma",F930-F2082)))</f>
        <v/>
      </c>
    </row>
    <row r="7267">
      <c r="C7267" s="13" t="n">
        <v>168</v>
      </c>
      <c r="D7267" s="98">
        <f>IF(D6499&lt;0,"inexhaustible",(IF(D1507=1,"Gamma",D931-D2083)))</f>
        <v/>
      </c>
      <c r="E7267" s="98">
        <f>IF(E6499&lt;0,"inexhaustible",(IF(E1507=1,"Gamma",E931-E2083)))</f>
        <v/>
      </c>
      <c r="F7267" s="98">
        <f>IF(F6499&lt;0,"inexhaustible",(IF(F1507=1,"Gamma",F931-F2083)))</f>
        <v/>
      </c>
    </row>
    <row r="7268">
      <c r="C7268" s="13" t="n">
        <v>169</v>
      </c>
      <c r="D7268" s="98">
        <f>IF(D6500&lt;0,"inexhaustible",(IF(D1508=1,"Gamma",D932-D2084)))</f>
        <v/>
      </c>
      <c r="E7268" s="98">
        <f>IF(E6500&lt;0,"inexhaustible",(IF(E1508=1,"Gamma",E932-E2084)))</f>
        <v/>
      </c>
      <c r="F7268" s="98">
        <f>IF(F6500&lt;0,"inexhaustible",(IF(F1508=1,"Gamma",F932-F2084)))</f>
        <v/>
      </c>
    </row>
    <row r="7269">
      <c r="C7269" s="13" t="n">
        <v>170</v>
      </c>
      <c r="D7269" s="98">
        <f>IF(D6501&lt;0,"inexhaustible",(IF(D1509=1,"Gamma",D933-D2085)))</f>
        <v/>
      </c>
      <c r="E7269" s="98">
        <f>IF(E6501&lt;0,"inexhaustible",(IF(E1509=1,"Gamma",E933-E2085)))</f>
        <v/>
      </c>
      <c r="F7269" s="98">
        <f>IF(F6501&lt;0,"inexhaustible",(IF(F1509=1,"Gamma",F933-F2085)))</f>
        <v/>
      </c>
    </row>
    <row r="7270">
      <c r="C7270" s="13" t="n">
        <v>171</v>
      </c>
      <c r="D7270" s="98">
        <f>IF(D6502&lt;0,"inexhaustible",(IF(D1510=1,"Gamma",D934-D2086)))</f>
        <v/>
      </c>
      <c r="E7270" s="98">
        <f>IF(E6502&lt;0,"inexhaustible",(IF(E1510=1,"Gamma",E934-E2086)))</f>
        <v/>
      </c>
      <c r="F7270" s="98">
        <f>IF(F6502&lt;0,"inexhaustible",(IF(F1510=1,"Gamma",F934-F2086)))</f>
        <v/>
      </c>
    </row>
    <row r="7271">
      <c r="C7271" s="13" t="n">
        <v>172</v>
      </c>
      <c r="D7271" s="98">
        <f>IF(D6503&lt;0,"inexhaustible",(IF(D1511=1,"Gamma",D935-D2087)))</f>
        <v/>
      </c>
      <c r="E7271" s="98">
        <f>IF(E6503&lt;0,"inexhaustible",(IF(E1511=1,"Gamma",E935-E2087)))</f>
        <v/>
      </c>
      <c r="F7271" s="98">
        <f>IF(F6503&lt;0,"inexhaustible",(IF(F1511=1,"Gamma",F935-F2087)))</f>
        <v/>
      </c>
    </row>
    <row r="7272">
      <c r="C7272" s="13" t="n">
        <v>173</v>
      </c>
      <c r="D7272" s="98">
        <f>IF(D6504&lt;0,"inexhaustible",(IF(D1512=1,"Gamma",D936-D2088)))</f>
        <v/>
      </c>
      <c r="E7272" s="98">
        <f>IF(E6504&lt;0,"inexhaustible",(IF(E1512=1,"Gamma",E936-E2088)))</f>
        <v/>
      </c>
      <c r="F7272" s="98">
        <f>IF(F6504&lt;0,"inexhaustible",(IF(F1512=1,"Gamma",F936-F2088)))</f>
        <v/>
      </c>
    </row>
    <row r="7273">
      <c r="C7273" s="13" t="n">
        <v>174</v>
      </c>
      <c r="D7273" s="98">
        <f>IF(D6505&lt;0,"inexhaustible",(IF(D1513=1,"Gamma",D937-D2089)))</f>
        <v/>
      </c>
      <c r="E7273" s="98">
        <f>IF(E6505&lt;0,"inexhaustible",(IF(E1513=1,"Gamma",E937-E2089)))</f>
        <v/>
      </c>
      <c r="F7273" s="98">
        <f>IF(F6505&lt;0,"inexhaustible",(IF(F1513=1,"Gamma",F937-F2089)))</f>
        <v/>
      </c>
    </row>
    <row r="7274">
      <c r="C7274" s="13" t="n">
        <v>175</v>
      </c>
      <c r="D7274" s="98">
        <f>IF(D6506&lt;0,"inexhaustible",(IF(D1514=1,"Gamma",D938-D2090)))</f>
        <v/>
      </c>
      <c r="E7274" s="98">
        <f>IF(E6506&lt;0,"inexhaustible",(IF(E1514=1,"Gamma",E938-E2090)))</f>
        <v/>
      </c>
      <c r="F7274" s="98">
        <f>IF(F6506&lt;0,"inexhaustible",(IF(F1514=1,"Gamma",F938-F2090)))</f>
        <v/>
      </c>
    </row>
    <row r="7275">
      <c r="C7275" s="13" t="n">
        <v>176</v>
      </c>
      <c r="D7275" s="98">
        <f>IF(D6507&lt;0,"inexhaustible",(IF(D1515=1,"Gamma",D939-D2091)))</f>
        <v/>
      </c>
      <c r="E7275" s="98">
        <f>IF(E6507&lt;0,"inexhaustible",(IF(E1515=1,"Gamma",E939-E2091)))</f>
        <v/>
      </c>
      <c r="F7275" s="98">
        <f>IF(F6507&lt;0,"inexhaustible",(IF(F1515=1,"Gamma",F939-F2091)))</f>
        <v/>
      </c>
    </row>
    <row r="7276">
      <c r="C7276" s="13" t="n">
        <v>177</v>
      </c>
      <c r="D7276" s="98">
        <f>IF(D6508&lt;0,"inexhaustible",(IF(D1516=1,"Gamma",D940-D2092)))</f>
        <v/>
      </c>
      <c r="E7276" s="98">
        <f>IF(E6508&lt;0,"inexhaustible",(IF(E1516=1,"Gamma",E940-E2092)))</f>
        <v/>
      </c>
      <c r="F7276" s="98">
        <f>IF(F6508&lt;0,"inexhaustible",(IF(F1516=1,"Gamma",F940-F2092)))</f>
        <v/>
      </c>
    </row>
    <row r="7277">
      <c r="C7277" s="13" t="n">
        <v>178</v>
      </c>
      <c r="D7277" s="98">
        <f>IF(D6509&lt;0,"inexhaustible",(IF(D1517=1,"Gamma",D941-D2093)))</f>
        <v/>
      </c>
      <c r="E7277" s="98">
        <f>IF(E6509&lt;0,"inexhaustible",(IF(E1517=1,"Gamma",E941-E2093)))</f>
        <v/>
      </c>
      <c r="F7277" s="98">
        <f>IF(F6509&lt;0,"inexhaustible",(IF(F1517=1,"Gamma",F941-F2093)))</f>
        <v/>
      </c>
    </row>
    <row r="7278">
      <c r="C7278" s="13" t="n">
        <v>179</v>
      </c>
      <c r="D7278" s="98">
        <f>IF(D6510&lt;0,"inexhaustible",(IF(D1518=1,"Gamma",D942-D2094)))</f>
        <v/>
      </c>
      <c r="E7278" s="98">
        <f>IF(E6510&lt;0,"inexhaustible",(IF(E1518=1,"Gamma",E942-E2094)))</f>
        <v/>
      </c>
      <c r="F7278" s="98">
        <f>IF(F6510&lt;0,"inexhaustible",(IF(F1518=1,"Gamma",F942-F2094)))</f>
        <v/>
      </c>
    </row>
    <row r="7279">
      <c r="C7279" s="13" t="n">
        <v>180</v>
      </c>
      <c r="D7279" s="98">
        <f>IF(D6511&lt;0,"inexhaustible",(IF(D1519=1,"Gamma",D943-D2095)))</f>
        <v/>
      </c>
      <c r="E7279" s="98">
        <f>IF(E6511&lt;0,"inexhaustible",(IF(E1519=1,"Gamma",E943-E2095)))</f>
        <v/>
      </c>
      <c r="F7279" s="98">
        <f>IF(F6511&lt;0,"inexhaustible",(IF(F1519=1,"Gamma",F943-F2095)))</f>
        <v/>
      </c>
    </row>
    <row r="7280">
      <c r="C7280" s="13" t="n">
        <v>181</v>
      </c>
      <c r="D7280" s="98">
        <f>IF(D6512&lt;0,"inexhaustible",(IF(D1520=1,"Gamma",D944-D2096)))</f>
        <v/>
      </c>
      <c r="E7280" s="98">
        <f>IF(E6512&lt;0,"inexhaustible",(IF(E1520=1,"Gamma",E944-E2096)))</f>
        <v/>
      </c>
      <c r="F7280" s="98">
        <f>IF(F6512&lt;0,"inexhaustible",(IF(F1520=1,"Gamma",F944-F2096)))</f>
        <v/>
      </c>
    </row>
    <row r="7281">
      <c r="C7281" s="13" t="n">
        <v>182</v>
      </c>
      <c r="D7281" s="98">
        <f>IF(D6513&lt;0,"inexhaustible",(IF(D1521=1,"Gamma",D945-D2097)))</f>
        <v/>
      </c>
      <c r="E7281" s="98">
        <f>IF(E6513&lt;0,"inexhaustible",(IF(E1521=1,"Gamma",E945-E2097)))</f>
        <v/>
      </c>
      <c r="F7281" s="98">
        <f>IF(F6513&lt;0,"inexhaustible",(IF(F1521=1,"Gamma",F945-F2097)))</f>
        <v/>
      </c>
    </row>
    <row r="7282">
      <c r="C7282" s="13" t="n">
        <v>183</v>
      </c>
      <c r="D7282" s="98">
        <f>IF(D6514&lt;0,"inexhaustible",(IF(D1522=1,"Gamma",D946-D2098)))</f>
        <v/>
      </c>
      <c r="E7282" s="98">
        <f>IF(E6514&lt;0,"inexhaustible",(IF(E1522=1,"Gamma",E946-E2098)))</f>
        <v/>
      </c>
      <c r="F7282" s="98">
        <f>IF(F6514&lt;0,"inexhaustible",(IF(F1522=1,"Gamma",F946-F2098)))</f>
        <v/>
      </c>
    </row>
    <row r="7283">
      <c r="C7283" s="13" t="n">
        <v>184</v>
      </c>
      <c r="D7283" s="98">
        <f>IF(D6515&lt;0,"inexhaustible",(IF(D1523=1,"Gamma",D947-D2099)))</f>
        <v/>
      </c>
      <c r="E7283" s="98">
        <f>IF(E6515&lt;0,"inexhaustible",(IF(E1523=1,"Gamma",E947-E2099)))</f>
        <v/>
      </c>
      <c r="F7283" s="98">
        <f>IF(F6515&lt;0,"inexhaustible",(IF(F1523=1,"Gamma",F947-F2099)))</f>
        <v/>
      </c>
    </row>
    <row r="7284">
      <c r="C7284" s="13" t="n">
        <v>185</v>
      </c>
      <c r="D7284" s="98">
        <f>IF(D6516&lt;0,"inexhaustible",(IF(D1524=1,"Gamma",D948-D2100)))</f>
        <v/>
      </c>
      <c r="E7284" s="98">
        <f>IF(E6516&lt;0,"inexhaustible",(IF(E1524=1,"Gamma",E948-E2100)))</f>
        <v/>
      </c>
      <c r="F7284" s="98">
        <f>IF(F6516&lt;0,"inexhaustible",(IF(F1524=1,"Gamma",F948-F2100)))</f>
        <v/>
      </c>
    </row>
    <row r="7285">
      <c r="C7285" s="13" t="n">
        <v>186</v>
      </c>
      <c r="D7285" s="98">
        <f>IF(D6517&lt;0,"inexhaustible",(IF(D1525=1,"Gamma",D949-D2101)))</f>
        <v/>
      </c>
      <c r="E7285" s="98">
        <f>IF(E6517&lt;0,"inexhaustible",(IF(E1525=1,"Gamma",E949-E2101)))</f>
        <v/>
      </c>
      <c r="F7285" s="98">
        <f>IF(F6517&lt;0,"inexhaustible",(IF(F1525=1,"Gamma",F949-F2101)))</f>
        <v/>
      </c>
    </row>
    <row r="7286">
      <c r="C7286" s="13" t="n">
        <v>187</v>
      </c>
      <c r="D7286" s="98">
        <f>IF(D6518&lt;0,"inexhaustible",(IF(D1526=1,"Gamma",D950-D2102)))</f>
        <v/>
      </c>
      <c r="E7286" s="98">
        <f>IF(E6518&lt;0,"inexhaustible",(IF(E1526=1,"Gamma",E950-E2102)))</f>
        <v/>
      </c>
      <c r="F7286" s="98">
        <f>IF(F6518&lt;0,"inexhaustible",(IF(F1526=1,"Gamma",F950-F2102)))</f>
        <v/>
      </c>
    </row>
    <row r="7287">
      <c r="C7287" s="13" t="n">
        <v>188</v>
      </c>
      <c r="D7287" s="98">
        <f>IF(D6519&lt;0,"inexhaustible",(IF(D1527=1,"Gamma",D951-D2103)))</f>
        <v/>
      </c>
      <c r="E7287" s="98">
        <f>IF(E6519&lt;0,"inexhaustible",(IF(E1527=1,"Gamma",E951-E2103)))</f>
        <v/>
      </c>
      <c r="F7287" s="98">
        <f>IF(F6519&lt;0,"inexhaustible",(IF(F1527=1,"Gamma",F951-F2103)))</f>
        <v/>
      </c>
    </row>
    <row r="7288">
      <c r="C7288" s="13" t="n">
        <v>189</v>
      </c>
      <c r="D7288" s="98">
        <f>IF(D6520&lt;0,"inexhaustible",(IF(D1528=1,"Gamma",D952-D2104)))</f>
        <v/>
      </c>
      <c r="E7288" s="98">
        <f>IF(E6520&lt;0,"inexhaustible",(IF(E1528=1,"Gamma",E952-E2104)))</f>
        <v/>
      </c>
      <c r="F7288" s="98">
        <f>IF(F6520&lt;0,"inexhaustible",(IF(F1528=1,"Gamma",F952-F2104)))</f>
        <v/>
      </c>
    </row>
    <row r="7289">
      <c r="C7289" s="13" t="n">
        <v>190</v>
      </c>
      <c r="D7289" s="98">
        <f>IF(D6521&lt;0,"inexhaustible",(IF(D1529=1,"Gamma",D953-D2105)))</f>
        <v/>
      </c>
      <c r="E7289" s="98">
        <f>IF(E6521&lt;0,"inexhaustible",(IF(E1529=1,"Gamma",E953-E2105)))</f>
        <v/>
      </c>
      <c r="F7289" s="98">
        <f>IF(F6521&lt;0,"inexhaustible",(IF(F1529=1,"Gamma",F953-F2105)))</f>
        <v/>
      </c>
    </row>
    <row r="7290">
      <c r="C7290" s="13" t="n">
        <v>191</v>
      </c>
      <c r="D7290" s="98">
        <f>IF(D6522&lt;0,"inexhaustible",(IF(D1530=1,"Gamma",D954-D2106)))</f>
        <v/>
      </c>
      <c r="E7290" s="98">
        <f>IF(E6522&lt;0,"inexhaustible",(IF(E1530=1,"Gamma",E954-E2106)))</f>
        <v/>
      </c>
      <c r="F7290" s="98">
        <f>IF(F6522&lt;0,"inexhaustible",(IF(F1530=1,"Gamma",F954-F2106)))</f>
        <v/>
      </c>
    </row>
    <row r="7291">
      <c r="C7291" s="13" t="n">
        <v>192</v>
      </c>
      <c r="D7291" s="98">
        <f>IF(D6523&lt;0,"inexhaustible",(IF(D1531=1,"Gamma",D955-D2107)))</f>
        <v/>
      </c>
      <c r="E7291" s="98">
        <f>IF(E6523&lt;0,"inexhaustible",(IF(E1531=1,"Gamma",E955-E2107)))</f>
        <v/>
      </c>
      <c r="F7291" s="98">
        <f>IF(F6523&lt;0,"inexhaustible",(IF(F1531=1,"Gamma",F955-F2107)))</f>
        <v/>
      </c>
    </row>
    <row r="7292">
      <c r="C7292" s="13" t="n">
        <v>193</v>
      </c>
      <c r="D7292" s="98">
        <f>IF(D6524&lt;0,"inexhaustible",(IF(D1532=1,"Gamma",D956-D2108)))</f>
        <v/>
      </c>
      <c r="E7292" s="98">
        <f>IF(E6524&lt;0,"inexhaustible",(IF(E1532=1,"Gamma",E956-E2108)))</f>
        <v/>
      </c>
      <c r="F7292" s="98">
        <f>IF(F6524&lt;0,"inexhaustible",(IF(F1532=1,"Gamma",F956-F2108)))</f>
        <v/>
      </c>
    </row>
    <row r="7293">
      <c r="C7293" s="13" t="n">
        <v>194</v>
      </c>
      <c r="D7293" s="98">
        <f>IF(D6525&lt;0,"inexhaustible",(IF(D1533=1,"Gamma",D957-D2109)))</f>
        <v/>
      </c>
      <c r="E7293" s="98">
        <f>IF(E6525&lt;0,"inexhaustible",(IF(E1533=1,"Gamma",E957-E2109)))</f>
        <v/>
      </c>
      <c r="F7293" s="98">
        <f>IF(F6525&lt;0,"inexhaustible",(IF(F1533=1,"Gamma",F957-F2109)))</f>
        <v/>
      </c>
    </row>
    <row r="7294">
      <c r="C7294" s="13" t="n">
        <v>195</v>
      </c>
      <c r="D7294" s="98">
        <f>IF(D6526&lt;0,"inexhaustible",(IF(D1534=1,"Gamma",D958-D2110)))</f>
        <v/>
      </c>
      <c r="E7294" s="98">
        <f>IF(E6526&lt;0,"inexhaustible",(IF(E1534=1,"Gamma",E958-E2110)))</f>
        <v/>
      </c>
      <c r="F7294" s="98">
        <f>IF(F6526&lt;0,"inexhaustible",(IF(F1534=1,"Gamma",F958-F2110)))</f>
        <v/>
      </c>
    </row>
    <row r="7295">
      <c r="C7295" s="13" t="n">
        <v>196</v>
      </c>
      <c r="D7295" s="98">
        <f>IF(D6527&lt;0,"inexhaustible",(IF(D1535=1,"Gamma",D959-D2111)))</f>
        <v/>
      </c>
      <c r="E7295" s="98">
        <f>IF(E6527&lt;0,"inexhaustible",(IF(E1535=1,"Gamma",E959-E2111)))</f>
        <v/>
      </c>
      <c r="F7295" s="98">
        <f>IF(F6527&lt;0,"inexhaustible",(IF(F1535=1,"Gamma",F959-F2111)))</f>
        <v/>
      </c>
    </row>
    <row r="7296">
      <c r="C7296" s="13" t="n">
        <v>197</v>
      </c>
      <c r="D7296" s="98">
        <f>IF(D6528&lt;0,"inexhaustible",(IF(D1536=1,"Gamma",D960-D2112)))</f>
        <v/>
      </c>
      <c r="E7296" s="98">
        <f>IF(E6528&lt;0,"inexhaustible",(IF(E1536=1,"Gamma",E960-E2112)))</f>
        <v/>
      </c>
      <c r="F7296" s="98">
        <f>IF(F6528&lt;0,"inexhaustible",(IF(F1536=1,"Gamma",F960-F2112)))</f>
        <v/>
      </c>
    </row>
    <row r="7297">
      <c r="C7297" s="13" t="n">
        <v>198</v>
      </c>
      <c r="D7297" s="98">
        <f>IF(D6529&lt;0,"inexhaustible",(IF(D1537=1,"Gamma",D961-D2113)))</f>
        <v/>
      </c>
      <c r="E7297" s="98">
        <f>IF(E6529&lt;0,"inexhaustible",(IF(E1537=1,"Gamma",E961-E2113)))</f>
        <v/>
      </c>
      <c r="F7297" s="98">
        <f>IF(F6529&lt;0,"inexhaustible",(IF(F1537=1,"Gamma",F961-F2113)))</f>
        <v/>
      </c>
    </row>
    <row r="7299">
      <c r="B7299" s="67" t="inlineStr">
        <is>
          <t>Results</t>
        </is>
      </c>
      <c r="C7299" s="71" t="inlineStr">
        <is>
          <t>vSSr</t>
        </is>
      </c>
      <c r="D7299" s="13" t="n">
        <v>22</v>
      </c>
      <c r="E7299" s="13" t="n">
        <v>23</v>
      </c>
      <c r="F7299" s="13" t="n">
        <v>24</v>
      </c>
    </row>
    <row r="7300">
      <c r="C7300" s="13" t="n">
        <v>9</v>
      </c>
      <c r="D7300" s="109" t="n">
        <v>67</v>
      </c>
      <c r="E7300" s="109" t="n">
        <v>65</v>
      </c>
      <c r="F7300" s="109" t="n">
        <v>0</v>
      </c>
    </row>
    <row r="7301">
      <c r="C7301" s="13" t="n">
        <v>10</v>
      </c>
      <c r="D7301" s="109" t="n">
        <v>0</v>
      </c>
      <c r="E7301" s="109" t="n">
        <v>0</v>
      </c>
      <c r="F7301" s="109" t="n">
        <v>59</v>
      </c>
    </row>
    <row r="7302">
      <c r="C7302" s="13" t="n">
        <v>11</v>
      </c>
      <c r="D7302" s="109" t="n">
        <v>0</v>
      </c>
      <c r="E7302" s="109" t="n">
        <v>0</v>
      </c>
      <c r="F7302" s="109" t="n">
        <v>0</v>
      </c>
    </row>
    <row r="7303">
      <c r="C7303" s="13" t="n">
        <v>12</v>
      </c>
      <c r="D7303" s="109" t="n">
        <v>0</v>
      </c>
      <c r="E7303" s="109" t="n">
        <v>57</v>
      </c>
      <c r="F7303" s="109" t="n">
        <v>0</v>
      </c>
    </row>
    <row r="7304">
      <c r="C7304" s="13" t="n">
        <v>13</v>
      </c>
      <c r="D7304" s="109" t="n">
        <v>0</v>
      </c>
      <c r="E7304" s="109" t="n">
        <v>47</v>
      </c>
      <c r="F7304" s="109" t="n">
        <v>0</v>
      </c>
    </row>
    <row r="7305">
      <c r="C7305" s="13" t="n">
        <v>14</v>
      </c>
      <c r="D7305" s="109" t="n">
        <v>65</v>
      </c>
      <c r="E7305" s="109" t="n">
        <v>0</v>
      </c>
      <c r="F7305" s="109" t="n">
        <v>0</v>
      </c>
    </row>
    <row r="7306">
      <c r="C7306" s="13" t="n">
        <v>15</v>
      </c>
      <c r="D7306" s="109" t="n">
        <v>67</v>
      </c>
      <c r="E7306" s="109" t="n">
        <v>0</v>
      </c>
      <c r="F7306" s="109" t="n">
        <v>0</v>
      </c>
    </row>
    <row r="7307">
      <c r="C7307" s="13" t="n">
        <v>16</v>
      </c>
      <c r="D7307" s="109" t="n">
        <v>0</v>
      </c>
      <c r="E7307" s="109" t="n">
        <v>0</v>
      </c>
      <c r="F7307" s="109" t="n">
        <v>75</v>
      </c>
    </row>
    <row r="7308">
      <c r="C7308" s="13" t="n">
        <v>17</v>
      </c>
      <c r="D7308" s="109" t="n">
        <v>44</v>
      </c>
      <c r="E7308" s="109" t="n">
        <v>0</v>
      </c>
      <c r="F7308" s="109" t="n">
        <v>69</v>
      </c>
    </row>
    <row r="7309">
      <c r="C7309" s="13" t="n">
        <v>18</v>
      </c>
      <c r="D7309" s="109" t="n">
        <v>0</v>
      </c>
      <c r="E7309" s="109" t="n">
        <v>55</v>
      </c>
      <c r="F7309" s="109" t="n">
        <v>0</v>
      </c>
    </row>
    <row r="7310">
      <c r="C7310" s="13" t="n">
        <v>19</v>
      </c>
      <c r="D7310" s="109" t="n">
        <v>0</v>
      </c>
      <c r="E7310" s="109" t="n">
        <v>0</v>
      </c>
      <c r="F7310" s="109" t="n">
        <v>56</v>
      </c>
    </row>
    <row r="7311">
      <c r="C7311" s="13" t="n">
        <v>20</v>
      </c>
      <c r="D7311" s="109" t="n">
        <v>0</v>
      </c>
      <c r="E7311" s="109" t="n">
        <v>0</v>
      </c>
      <c r="F7311" s="109" t="n">
        <v>0</v>
      </c>
    </row>
    <row r="7312">
      <c r="C7312" s="13" t="n">
        <v>21</v>
      </c>
      <c r="D7312" s="109" t="n">
        <v>58</v>
      </c>
      <c r="E7312" s="109" t="n">
        <v>0</v>
      </c>
      <c r="F7312" s="109" t="n">
        <v>55</v>
      </c>
    </row>
    <row r="7313">
      <c r="C7313" s="13" t="n">
        <v>22</v>
      </c>
      <c r="D7313" s="109" t="n">
        <v>68</v>
      </c>
      <c r="E7313" s="109" t="n">
        <v>0</v>
      </c>
      <c r="F7313" s="109" t="n">
        <v>60</v>
      </c>
    </row>
    <row r="7314">
      <c r="C7314" s="13" t="n">
        <v>23</v>
      </c>
      <c r="D7314" s="109" t="n">
        <v>0</v>
      </c>
      <c r="E7314" s="109" t="n">
        <v>66</v>
      </c>
      <c r="F7314" s="109" t="n">
        <v>0</v>
      </c>
    </row>
    <row r="7315">
      <c r="C7315" s="13" t="n">
        <v>24</v>
      </c>
      <c r="D7315" s="109" t="n">
        <v>0</v>
      </c>
      <c r="E7315" s="109" t="n">
        <v>62</v>
      </c>
      <c r="F7315" s="109" t="n">
        <v>63</v>
      </c>
    </row>
    <row r="7316">
      <c r="C7316" s="13" t="n">
        <v>25</v>
      </c>
      <c r="D7316" s="109" t="n">
        <v>0</v>
      </c>
      <c r="E7316" s="109" t="n">
        <v>0</v>
      </c>
      <c r="F7316" s="109" t="n">
        <v>0</v>
      </c>
    </row>
    <row r="7317">
      <c r="C7317" s="13" t="n">
        <v>26</v>
      </c>
      <c r="D7317" s="109" t="n">
        <v>0</v>
      </c>
      <c r="E7317" s="109" t="n">
        <v>67</v>
      </c>
      <c r="F7317" s="109" t="n">
        <v>54</v>
      </c>
    </row>
    <row r="7318">
      <c r="C7318" s="13" t="n">
        <v>27</v>
      </c>
      <c r="D7318" s="109" t="n">
        <v>69</v>
      </c>
      <c r="E7318" s="109" t="n">
        <v>0</v>
      </c>
      <c r="F7318" s="109" t="n">
        <v>0</v>
      </c>
    </row>
    <row r="7319">
      <c r="C7319" s="13" t="n">
        <v>28</v>
      </c>
      <c r="D7319" s="109" t="n">
        <v>52</v>
      </c>
      <c r="E7319" s="109" t="n">
        <v>70</v>
      </c>
      <c r="F7319" s="109" t="n">
        <v>61</v>
      </c>
    </row>
    <row r="7320">
      <c r="C7320" s="13" t="n">
        <v>29</v>
      </c>
      <c r="D7320" s="109" t="n">
        <v>58</v>
      </c>
      <c r="E7320" s="109" t="n">
        <v>0</v>
      </c>
      <c r="F7320" s="109" t="n">
        <v>0</v>
      </c>
    </row>
    <row r="7321">
      <c r="C7321" s="13" t="n">
        <v>30</v>
      </c>
      <c r="D7321" s="109" t="n">
        <v>61</v>
      </c>
      <c r="E7321" s="109" t="n">
        <v>0</v>
      </c>
      <c r="F7321" s="109" t="n">
        <v>71</v>
      </c>
    </row>
    <row r="7322">
      <c r="C7322" s="13" t="n">
        <v>31</v>
      </c>
      <c r="D7322" s="109" t="n">
        <v>74</v>
      </c>
      <c r="E7322" s="109" t="n">
        <v>0</v>
      </c>
      <c r="F7322" s="109" t="n">
        <v>50</v>
      </c>
    </row>
    <row r="7323">
      <c r="C7323" s="13" t="n">
        <v>32</v>
      </c>
      <c r="D7323" s="109" t="n">
        <v>0</v>
      </c>
      <c r="E7323" s="109" t="n">
        <v>73</v>
      </c>
      <c r="F7323" s="109" t="n">
        <v>49</v>
      </c>
    </row>
    <row r="7324">
      <c r="C7324" s="13" t="n">
        <v>33</v>
      </c>
      <c r="D7324" s="109" t="n">
        <v>0</v>
      </c>
      <c r="E7324" s="109" t="n">
        <v>67</v>
      </c>
      <c r="F7324" s="109" t="n">
        <v>0</v>
      </c>
    </row>
    <row r="7325">
      <c r="C7325" s="13" t="n">
        <v>34</v>
      </c>
      <c r="D7325" s="109" t="n">
        <v>0</v>
      </c>
      <c r="E7325" s="109" t="n">
        <v>0</v>
      </c>
      <c r="F7325" s="109" t="n">
        <v>0</v>
      </c>
    </row>
    <row r="7326">
      <c r="C7326" s="13" t="n">
        <v>35</v>
      </c>
      <c r="D7326" s="109" t="n">
        <v>0</v>
      </c>
      <c r="E7326" s="109" t="n">
        <v>56</v>
      </c>
      <c r="F7326" s="109" t="n">
        <v>0</v>
      </c>
    </row>
    <row r="7327">
      <c r="C7327" s="13" t="n">
        <v>36</v>
      </c>
      <c r="D7327" s="109" t="n">
        <v>57</v>
      </c>
      <c r="E7327" s="109" t="n">
        <v>64</v>
      </c>
      <c r="F7327" s="109" t="n">
        <v>0</v>
      </c>
    </row>
    <row r="7328">
      <c r="C7328" s="13" t="n">
        <v>37</v>
      </c>
      <c r="D7328" s="109" t="n">
        <v>0</v>
      </c>
      <c r="E7328" s="109" t="n">
        <v>0</v>
      </c>
      <c r="F7328" s="109" t="n">
        <v>0</v>
      </c>
    </row>
    <row r="7329">
      <c r="C7329" s="13" t="n">
        <v>38</v>
      </c>
      <c r="D7329" s="109" t="n">
        <v>0</v>
      </c>
      <c r="E7329" s="109" t="n">
        <v>74</v>
      </c>
      <c r="F7329" s="109" t="n">
        <v>64</v>
      </c>
    </row>
    <row r="7330">
      <c r="C7330" s="13" t="n">
        <v>39</v>
      </c>
      <c r="D7330" s="109" t="n">
        <v>62</v>
      </c>
      <c r="E7330" s="109" t="n">
        <v>54</v>
      </c>
      <c r="F7330" s="109" t="n">
        <v>0</v>
      </c>
    </row>
    <row r="7331">
      <c r="C7331" s="13" t="n">
        <v>40</v>
      </c>
      <c r="D7331" s="109" t="n">
        <v>64</v>
      </c>
      <c r="E7331" s="109" t="n">
        <v>0</v>
      </c>
      <c r="F7331" s="109" t="n">
        <v>0</v>
      </c>
    </row>
    <row r="7332">
      <c r="C7332" s="13" t="n">
        <v>41</v>
      </c>
      <c r="D7332" s="109" t="n">
        <v>0</v>
      </c>
      <c r="E7332" s="109" t="n">
        <v>0</v>
      </c>
      <c r="F7332" s="109" t="n">
        <v>0</v>
      </c>
    </row>
    <row r="7333">
      <c r="C7333" s="13" t="n">
        <v>42</v>
      </c>
      <c r="D7333" s="109" t="n">
        <v>0</v>
      </c>
      <c r="E7333" s="109" t="n">
        <v>0</v>
      </c>
      <c r="F7333" s="109" t="n">
        <v>0</v>
      </c>
    </row>
    <row r="7334">
      <c r="C7334" s="13" t="n">
        <v>43</v>
      </c>
      <c r="D7334" s="109" t="n">
        <v>62</v>
      </c>
      <c r="E7334" s="109" t="n">
        <v>0</v>
      </c>
      <c r="F7334" s="109" t="n">
        <v>0</v>
      </c>
    </row>
    <row r="7335">
      <c r="C7335" s="13" t="n">
        <v>44</v>
      </c>
      <c r="D7335" s="109" t="n">
        <v>65</v>
      </c>
      <c r="E7335" s="109" t="n">
        <v>0</v>
      </c>
      <c r="F7335" s="109" t="n">
        <v>0</v>
      </c>
    </row>
    <row r="7336">
      <c r="C7336" s="13" t="n">
        <v>45</v>
      </c>
      <c r="D7336" s="109" t="n">
        <v>59</v>
      </c>
      <c r="E7336" s="109" t="n">
        <v>0</v>
      </c>
      <c r="F7336" s="109" t="n">
        <v>55</v>
      </c>
    </row>
    <row r="7337">
      <c r="C7337" s="13" t="n">
        <v>46</v>
      </c>
      <c r="D7337" s="109" t="n">
        <v>0</v>
      </c>
      <c r="E7337" s="109" t="n">
        <v>58</v>
      </c>
      <c r="F7337" s="109" t="n">
        <v>72</v>
      </c>
    </row>
    <row r="7338">
      <c r="C7338" s="13" t="n">
        <v>47</v>
      </c>
      <c r="D7338" s="109" t="n">
        <v>0</v>
      </c>
      <c r="E7338" s="109" t="n">
        <v>0</v>
      </c>
      <c r="F7338" s="109" t="n">
        <v>0</v>
      </c>
    </row>
    <row r="7339">
      <c r="C7339" s="13" t="n">
        <v>48</v>
      </c>
      <c r="D7339" s="109" t="n">
        <v>0</v>
      </c>
      <c r="E7339" s="109" t="n">
        <v>62</v>
      </c>
      <c r="F7339" s="109" t="n">
        <v>0</v>
      </c>
    </row>
    <row r="7340">
      <c r="C7340" s="13" t="n">
        <v>49</v>
      </c>
      <c r="D7340" s="109" t="n">
        <v>50</v>
      </c>
      <c r="E7340" s="109" t="n">
        <v>0</v>
      </c>
      <c r="F7340" s="109" t="n">
        <v>67</v>
      </c>
    </row>
    <row r="7341">
      <c r="C7341" s="13" t="n">
        <v>50</v>
      </c>
      <c r="D7341" s="109" t="n">
        <v>0</v>
      </c>
      <c r="E7341" s="109" t="n">
        <v>0</v>
      </c>
      <c r="F7341" s="109" t="n">
        <v>0</v>
      </c>
    </row>
    <row r="7342">
      <c r="C7342" s="13" t="n">
        <v>51</v>
      </c>
      <c r="D7342" s="109" t="n">
        <v>0</v>
      </c>
      <c r="E7342" s="109" t="n">
        <v>67</v>
      </c>
      <c r="F7342" s="109" t="n">
        <v>0</v>
      </c>
    </row>
    <row r="7343">
      <c r="C7343" s="13" t="n">
        <v>52</v>
      </c>
      <c r="D7343" s="109" t="n">
        <v>0</v>
      </c>
      <c r="E7343" s="109" t="n">
        <v>0</v>
      </c>
      <c r="F7343" s="109" t="n">
        <v>0</v>
      </c>
    </row>
    <row r="7344">
      <c r="C7344" s="13" t="n">
        <v>53</v>
      </c>
      <c r="D7344" s="109" t="n">
        <v>0</v>
      </c>
      <c r="E7344" s="109" t="n">
        <v>0</v>
      </c>
      <c r="F7344" s="109" t="n">
        <v>71</v>
      </c>
    </row>
    <row r="7345">
      <c r="C7345" s="13" t="n">
        <v>54</v>
      </c>
      <c r="D7345" s="109" t="n">
        <v>0</v>
      </c>
      <c r="E7345" s="109" t="n">
        <v>87</v>
      </c>
      <c r="F7345" s="109" t="n">
        <v>59</v>
      </c>
    </row>
    <row r="7346">
      <c r="C7346" s="13" t="n">
        <v>55</v>
      </c>
      <c r="D7346" s="109" t="n">
        <v>62</v>
      </c>
      <c r="E7346" s="109" t="n">
        <v>56</v>
      </c>
      <c r="F7346" s="109" t="n">
        <v>0</v>
      </c>
    </row>
    <row r="7347">
      <c r="C7347" s="13" t="n">
        <v>56</v>
      </c>
      <c r="D7347" s="109" t="n">
        <v>54</v>
      </c>
      <c r="E7347" s="109" t="n">
        <v>62</v>
      </c>
      <c r="F7347" s="109" t="n">
        <v>0</v>
      </c>
    </row>
    <row r="7348">
      <c r="C7348" s="13" t="n">
        <v>57</v>
      </c>
      <c r="D7348" s="109" t="n">
        <v>0</v>
      </c>
      <c r="E7348" s="109" t="n">
        <v>72</v>
      </c>
      <c r="F7348" s="109" t="n">
        <v>0</v>
      </c>
    </row>
    <row r="7349">
      <c r="C7349" s="13" t="n">
        <v>58</v>
      </c>
      <c r="D7349" s="109" t="n">
        <v>0</v>
      </c>
      <c r="E7349" s="109" t="n">
        <v>59</v>
      </c>
      <c r="F7349" s="109" t="n">
        <v>0</v>
      </c>
    </row>
    <row r="7350">
      <c r="C7350" s="13" t="n">
        <v>59</v>
      </c>
      <c r="D7350" s="109" t="n">
        <v>75</v>
      </c>
      <c r="E7350" s="109" t="n">
        <v>65</v>
      </c>
      <c r="F7350" s="109" t="n">
        <v>57</v>
      </c>
    </row>
    <row r="7351">
      <c r="C7351" s="13" t="n">
        <v>60</v>
      </c>
      <c r="D7351" s="109" t="n">
        <v>0</v>
      </c>
      <c r="E7351" s="109" t="n">
        <v>0</v>
      </c>
      <c r="F7351" s="109" t="n">
        <v>62</v>
      </c>
    </row>
    <row r="7352">
      <c r="C7352" s="13" t="n">
        <v>61</v>
      </c>
      <c r="D7352" s="109" t="n">
        <v>0</v>
      </c>
      <c r="E7352" s="109" t="n">
        <v>0</v>
      </c>
      <c r="F7352" s="109" t="n">
        <v>57</v>
      </c>
    </row>
    <row r="7353">
      <c r="C7353" s="13" t="n">
        <v>62</v>
      </c>
      <c r="D7353" s="109" t="n">
        <v>0</v>
      </c>
      <c r="E7353" s="109" t="n">
        <v>0</v>
      </c>
      <c r="F7353" s="109" t="n">
        <v>67</v>
      </c>
    </row>
    <row r="7354">
      <c r="C7354" s="13" t="n">
        <v>63</v>
      </c>
      <c r="D7354" s="109" t="n">
        <v>0</v>
      </c>
      <c r="E7354" s="109" t="n">
        <v>0</v>
      </c>
      <c r="F7354" s="109" t="n">
        <v>0</v>
      </c>
    </row>
    <row r="7355">
      <c r="C7355" s="13" t="n">
        <v>64</v>
      </c>
      <c r="D7355" s="109" t="n">
        <v>0</v>
      </c>
      <c r="E7355" s="109" t="n">
        <v>57</v>
      </c>
      <c r="F7355" s="109" t="n">
        <v>0</v>
      </c>
    </row>
    <row r="7356">
      <c r="C7356" s="13" t="n">
        <v>65</v>
      </c>
      <c r="D7356" s="109" t="n">
        <v>0</v>
      </c>
      <c r="E7356" s="109" t="n">
        <v>69</v>
      </c>
      <c r="F7356" s="109" t="n">
        <v>0</v>
      </c>
    </row>
    <row r="7357">
      <c r="C7357" s="13" t="n">
        <v>66</v>
      </c>
      <c r="D7357" s="109" t="n">
        <v>0</v>
      </c>
      <c r="E7357" s="109" t="n">
        <v>0</v>
      </c>
      <c r="F7357" s="109" t="n">
        <v>0</v>
      </c>
    </row>
    <row r="7358">
      <c r="C7358" s="13" t="n">
        <v>67</v>
      </c>
      <c r="D7358" s="109" t="n">
        <v>54</v>
      </c>
      <c r="E7358" s="109" t="n">
        <v>72</v>
      </c>
      <c r="F7358" s="109" t="n">
        <v>69</v>
      </c>
    </row>
    <row r="7359">
      <c r="C7359" s="13" t="n">
        <v>68</v>
      </c>
      <c r="D7359" s="109" t="n">
        <v>0</v>
      </c>
      <c r="E7359" s="109" t="n">
        <v>0</v>
      </c>
      <c r="F7359" s="109" t="n">
        <v>50</v>
      </c>
    </row>
    <row r="7360">
      <c r="C7360" s="13" t="n">
        <v>69</v>
      </c>
      <c r="D7360" s="109" t="n">
        <v>57</v>
      </c>
      <c r="E7360" s="109" t="n">
        <v>0</v>
      </c>
      <c r="F7360" s="109" t="n">
        <v>0</v>
      </c>
    </row>
    <row r="7361">
      <c r="C7361" s="13" t="n">
        <v>70</v>
      </c>
      <c r="D7361" s="109" t="n">
        <v>56</v>
      </c>
      <c r="E7361" s="109" t="n">
        <v>0</v>
      </c>
      <c r="F7361" s="109" t="n">
        <v>0</v>
      </c>
    </row>
    <row r="7362">
      <c r="C7362" s="13" t="n">
        <v>71</v>
      </c>
      <c r="D7362" s="109" t="n">
        <v>0</v>
      </c>
      <c r="E7362" s="109" t="n">
        <v>0</v>
      </c>
      <c r="F7362" s="109" t="n">
        <v>0</v>
      </c>
    </row>
    <row r="7363">
      <c r="C7363" s="13" t="n">
        <v>72</v>
      </c>
      <c r="D7363" s="109" t="n">
        <v>68</v>
      </c>
      <c r="E7363" s="109" t="n">
        <v>0</v>
      </c>
      <c r="F7363" s="109" t="n">
        <v>0</v>
      </c>
    </row>
    <row r="7364">
      <c r="C7364" s="13" t="n">
        <v>73</v>
      </c>
      <c r="D7364" s="109" t="n">
        <v>0</v>
      </c>
      <c r="E7364" s="109" t="n">
        <v>0</v>
      </c>
      <c r="F7364" s="109" t="n">
        <v>0</v>
      </c>
    </row>
    <row r="7365">
      <c r="C7365" s="13" t="n">
        <v>74</v>
      </c>
      <c r="D7365" s="109" t="n">
        <v>0</v>
      </c>
      <c r="E7365" s="109" t="n">
        <v>0</v>
      </c>
      <c r="F7365" s="109" t="n">
        <v>0</v>
      </c>
    </row>
    <row r="7366">
      <c r="C7366" s="13" t="n">
        <v>75</v>
      </c>
      <c r="D7366" s="109" t="n">
        <v>49</v>
      </c>
      <c r="E7366" s="109" t="n">
        <v>54</v>
      </c>
      <c r="F7366" s="109" t="n">
        <v>0</v>
      </c>
    </row>
    <row r="7367">
      <c r="C7367" s="13" t="n">
        <v>76</v>
      </c>
      <c r="D7367" s="109" t="n">
        <v>0</v>
      </c>
      <c r="E7367" s="109" t="n">
        <v>58</v>
      </c>
      <c r="F7367" s="109" t="n">
        <v>0</v>
      </c>
    </row>
    <row r="7368">
      <c r="C7368" s="13" t="n">
        <v>77</v>
      </c>
      <c r="D7368" s="109" t="n">
        <v>0</v>
      </c>
      <c r="E7368" s="109" t="n">
        <v>0</v>
      </c>
      <c r="F7368" s="109" t="n">
        <v>0</v>
      </c>
    </row>
    <row r="7369">
      <c r="C7369" s="13" t="n">
        <v>78</v>
      </c>
      <c r="D7369" s="109" t="n">
        <v>77</v>
      </c>
      <c r="E7369" s="109" t="n">
        <v>61</v>
      </c>
      <c r="F7369" s="109" t="n">
        <v>0</v>
      </c>
    </row>
    <row r="7370">
      <c r="C7370" s="13" t="n">
        <v>79</v>
      </c>
      <c r="D7370" s="109" t="n">
        <v>0</v>
      </c>
      <c r="E7370" s="109" t="n">
        <v>0</v>
      </c>
      <c r="F7370" s="109" t="n">
        <v>0</v>
      </c>
    </row>
    <row r="7371">
      <c r="C7371" s="13" t="n">
        <v>80</v>
      </c>
      <c r="D7371" s="109" t="n">
        <v>0</v>
      </c>
      <c r="E7371" s="109" t="n">
        <v>0</v>
      </c>
      <c r="F7371" s="109" t="n">
        <v>0</v>
      </c>
    </row>
    <row r="7372">
      <c r="C7372" s="13" t="n">
        <v>81</v>
      </c>
      <c r="D7372" s="109" t="n">
        <v>0</v>
      </c>
      <c r="E7372" s="109" t="n">
        <v>53</v>
      </c>
      <c r="F7372" s="109" t="n">
        <v>0</v>
      </c>
    </row>
    <row r="7373">
      <c r="C7373" s="13" t="n">
        <v>82</v>
      </c>
      <c r="D7373" s="109" t="n">
        <v>0</v>
      </c>
      <c r="E7373" s="109" t="n">
        <v>56</v>
      </c>
      <c r="F7373" s="109" t="n">
        <v>0</v>
      </c>
    </row>
    <row r="7374">
      <c r="C7374" s="13" t="n">
        <v>83</v>
      </c>
      <c r="D7374" s="109" t="n">
        <v>86</v>
      </c>
      <c r="E7374" s="109" t="n">
        <v>0</v>
      </c>
      <c r="F7374" s="109" t="n">
        <v>0</v>
      </c>
    </row>
    <row r="7375">
      <c r="C7375" s="13" t="n">
        <v>84</v>
      </c>
      <c r="D7375" s="109" t="n">
        <v>66</v>
      </c>
      <c r="E7375" s="109" t="n">
        <v>0</v>
      </c>
      <c r="F7375" s="109" t="n">
        <v>75</v>
      </c>
    </row>
    <row r="7376">
      <c r="C7376" s="13" t="n">
        <v>85</v>
      </c>
      <c r="D7376" s="109" t="n">
        <v>75</v>
      </c>
      <c r="E7376" s="109" t="n">
        <v>58</v>
      </c>
      <c r="F7376" s="109" t="n">
        <v>58</v>
      </c>
    </row>
    <row r="7377">
      <c r="C7377" s="13" t="n">
        <v>86</v>
      </c>
      <c r="D7377" s="109" t="n">
        <v>0</v>
      </c>
      <c r="E7377" s="109" t="n">
        <v>61</v>
      </c>
      <c r="F7377" s="109" t="n">
        <v>0</v>
      </c>
    </row>
    <row r="7378">
      <c r="C7378" s="13" t="n">
        <v>87</v>
      </c>
      <c r="D7378" s="109" t="n">
        <v>0</v>
      </c>
      <c r="E7378" s="109" t="n">
        <v>0</v>
      </c>
      <c r="F7378" s="109" t="n">
        <v>49</v>
      </c>
    </row>
    <row r="7379">
      <c r="C7379" s="13" t="n">
        <v>88</v>
      </c>
      <c r="D7379" s="109" t="n">
        <v>71</v>
      </c>
      <c r="E7379" s="109" t="n">
        <v>53</v>
      </c>
      <c r="F7379" s="109" t="n">
        <v>0</v>
      </c>
    </row>
    <row r="7380">
      <c r="C7380" s="13" t="n">
        <v>89</v>
      </c>
      <c r="D7380" s="109" t="n">
        <v>64</v>
      </c>
      <c r="E7380" s="109" t="n">
        <v>53</v>
      </c>
      <c r="F7380" s="109" t="n">
        <v>0</v>
      </c>
    </row>
    <row r="7381">
      <c r="C7381" s="13" t="n">
        <v>90</v>
      </c>
      <c r="D7381" s="109" t="n">
        <v>60</v>
      </c>
      <c r="E7381" s="109" t="n">
        <v>0</v>
      </c>
      <c r="F7381" s="109" t="n">
        <v>0</v>
      </c>
    </row>
    <row r="7382">
      <c r="C7382" s="13" t="n">
        <v>91</v>
      </c>
      <c r="D7382" s="109" t="n">
        <v>0</v>
      </c>
      <c r="E7382" s="109" t="n">
        <v>66</v>
      </c>
      <c r="F7382" s="109" t="n">
        <v>0</v>
      </c>
    </row>
    <row r="7383">
      <c r="C7383" s="13" t="n">
        <v>92</v>
      </c>
      <c r="D7383" s="109" t="n">
        <v>0</v>
      </c>
      <c r="E7383" s="109" t="n">
        <v>70</v>
      </c>
      <c r="F7383" s="109" t="n">
        <v>60</v>
      </c>
    </row>
    <row r="7384">
      <c r="C7384" s="13" t="n">
        <v>93</v>
      </c>
      <c r="D7384" s="109" t="n">
        <v>0</v>
      </c>
      <c r="E7384" s="109" t="n">
        <v>63</v>
      </c>
      <c r="F7384" s="109" t="n">
        <v>0</v>
      </c>
    </row>
    <row r="7385">
      <c r="C7385" s="13" t="n">
        <v>94</v>
      </c>
      <c r="D7385" s="109" t="n">
        <v>87</v>
      </c>
      <c r="E7385" s="109" t="n">
        <v>60</v>
      </c>
      <c r="F7385" s="109" t="n">
        <v>0</v>
      </c>
    </row>
    <row r="7386">
      <c r="C7386" s="13" t="n">
        <v>95</v>
      </c>
      <c r="D7386" s="109" t="n">
        <v>0</v>
      </c>
      <c r="E7386" s="109" t="n">
        <v>0</v>
      </c>
      <c r="F7386" s="109" t="n">
        <v>79</v>
      </c>
    </row>
    <row r="7387">
      <c r="C7387" s="13" t="n">
        <v>96</v>
      </c>
      <c r="D7387" s="109" t="n">
        <v>0</v>
      </c>
      <c r="E7387" s="109" t="n">
        <v>0</v>
      </c>
      <c r="F7387" s="109" t="n">
        <v>58</v>
      </c>
    </row>
    <row r="7388">
      <c r="C7388" s="13" t="n">
        <v>97</v>
      </c>
      <c r="D7388" s="109" t="n">
        <v>79</v>
      </c>
      <c r="E7388" s="109" t="n">
        <v>72</v>
      </c>
      <c r="F7388" s="109" t="n">
        <v>0</v>
      </c>
    </row>
    <row r="7389">
      <c r="C7389" s="13" t="n">
        <v>98</v>
      </c>
      <c r="D7389" s="109" t="n">
        <v>62</v>
      </c>
      <c r="E7389" s="109" t="n">
        <v>0</v>
      </c>
      <c r="F7389" s="109" t="n">
        <v>0</v>
      </c>
    </row>
    <row r="7390">
      <c r="C7390" s="13" t="n">
        <v>99</v>
      </c>
      <c r="D7390" s="109" t="n">
        <v>0</v>
      </c>
      <c r="E7390" s="109" t="n">
        <v>0</v>
      </c>
      <c r="F7390" s="109" t="n">
        <v>0</v>
      </c>
    </row>
    <row r="7391">
      <c r="C7391" s="13" t="n">
        <v>100</v>
      </c>
      <c r="D7391" s="109" t="n">
        <v>0</v>
      </c>
      <c r="E7391" s="109" t="n">
        <v>0</v>
      </c>
      <c r="F7391" s="109" t="n">
        <v>0</v>
      </c>
    </row>
    <row r="7392">
      <c r="C7392" s="13" t="n">
        <v>101</v>
      </c>
      <c r="D7392" s="109" t="n">
        <v>0</v>
      </c>
      <c r="E7392" s="109" t="n">
        <v>0</v>
      </c>
      <c r="F7392" s="109" t="n">
        <v>0</v>
      </c>
    </row>
    <row r="7393">
      <c r="C7393" s="13" t="n">
        <v>102</v>
      </c>
      <c r="D7393" s="109" t="n">
        <v>44</v>
      </c>
      <c r="E7393" s="109" t="n">
        <v>72</v>
      </c>
      <c r="F7393" s="109" t="n">
        <v>0</v>
      </c>
    </row>
    <row r="7394">
      <c r="C7394" s="13" t="n">
        <v>103</v>
      </c>
      <c r="D7394" s="109" t="n">
        <v>85</v>
      </c>
      <c r="E7394" s="109" t="n">
        <v>0</v>
      </c>
      <c r="F7394" s="109" t="n">
        <v>0</v>
      </c>
    </row>
    <row r="7395">
      <c r="C7395" s="13" t="n">
        <v>104</v>
      </c>
      <c r="D7395" s="109" t="n">
        <v>0</v>
      </c>
      <c r="E7395" s="109" t="n">
        <v>76</v>
      </c>
      <c r="F7395" s="109" t="n">
        <v>62</v>
      </c>
    </row>
    <row r="7396">
      <c r="C7396" s="13" t="n">
        <v>105</v>
      </c>
      <c r="D7396" s="109" t="n">
        <v>77</v>
      </c>
      <c r="E7396" s="109" t="n">
        <v>68</v>
      </c>
      <c r="F7396" s="109" t="n">
        <v>0</v>
      </c>
    </row>
    <row r="7397">
      <c r="C7397" s="13" t="n">
        <v>106</v>
      </c>
      <c r="D7397" s="109" t="n">
        <v>0</v>
      </c>
      <c r="E7397" s="109" t="n">
        <v>0</v>
      </c>
      <c r="F7397" s="109" t="n">
        <v>50</v>
      </c>
    </row>
    <row r="7398">
      <c r="C7398" s="13" t="n">
        <v>107</v>
      </c>
      <c r="D7398" s="109" t="n">
        <v>66</v>
      </c>
      <c r="E7398" s="109" t="n">
        <v>57</v>
      </c>
      <c r="F7398" s="109" t="n">
        <v>0</v>
      </c>
    </row>
    <row r="7399">
      <c r="C7399" s="13" t="n">
        <v>108</v>
      </c>
      <c r="D7399" s="109" t="n">
        <v>58</v>
      </c>
      <c r="E7399" s="109" t="n">
        <v>0</v>
      </c>
      <c r="F7399" s="109" t="n">
        <v>0</v>
      </c>
    </row>
    <row r="7400">
      <c r="C7400" s="13" t="n">
        <v>109</v>
      </c>
      <c r="D7400" s="109" t="n">
        <v>0</v>
      </c>
      <c r="E7400" s="109" t="n">
        <v>0</v>
      </c>
      <c r="F7400" s="109" t="n">
        <v>0</v>
      </c>
    </row>
    <row r="7401">
      <c r="C7401" s="13" t="n">
        <v>110</v>
      </c>
      <c r="D7401" s="109" t="n">
        <v>0</v>
      </c>
      <c r="E7401" s="109" t="n">
        <v>0</v>
      </c>
      <c r="F7401" s="109" t="n">
        <v>56</v>
      </c>
    </row>
    <row r="7402">
      <c r="C7402" s="13" t="n">
        <v>111</v>
      </c>
      <c r="D7402" s="109" t="n">
        <v>70</v>
      </c>
      <c r="E7402" s="109" t="n">
        <v>0</v>
      </c>
      <c r="F7402" s="109" t="n">
        <v>66</v>
      </c>
    </row>
    <row r="7403">
      <c r="C7403" s="13" t="n">
        <v>112</v>
      </c>
      <c r="D7403" s="109" t="n">
        <v>0</v>
      </c>
      <c r="E7403" s="109" t="n">
        <v>0</v>
      </c>
      <c r="F7403" s="109" t="n">
        <v>77</v>
      </c>
    </row>
    <row r="7404">
      <c r="C7404" s="13" t="n">
        <v>113</v>
      </c>
      <c r="D7404" s="109" t="n">
        <v>68</v>
      </c>
      <c r="E7404" s="109" t="n">
        <v>0</v>
      </c>
      <c r="F7404" s="109" t="n">
        <v>52</v>
      </c>
    </row>
    <row r="7405">
      <c r="C7405" s="13" t="n">
        <v>114</v>
      </c>
      <c r="D7405" s="109" t="n">
        <v>0</v>
      </c>
      <c r="E7405" s="109" t="n">
        <v>0</v>
      </c>
      <c r="F7405" s="109" t="n">
        <v>65</v>
      </c>
    </row>
    <row r="7406">
      <c r="C7406" s="13" t="n">
        <v>115</v>
      </c>
      <c r="D7406" s="109" t="n">
        <v>47</v>
      </c>
      <c r="E7406" s="109" t="n">
        <v>60</v>
      </c>
      <c r="F7406" s="109" t="n">
        <v>0</v>
      </c>
    </row>
    <row r="7407">
      <c r="C7407" s="13" t="n">
        <v>116</v>
      </c>
      <c r="D7407" s="109" t="n">
        <v>0</v>
      </c>
      <c r="E7407" s="109" t="n">
        <v>0</v>
      </c>
      <c r="F7407" s="109" t="n">
        <v>0</v>
      </c>
    </row>
    <row r="7408">
      <c r="C7408" s="13" t="n">
        <v>117</v>
      </c>
      <c r="D7408" s="109" t="n">
        <v>0</v>
      </c>
      <c r="E7408" s="109" t="n">
        <v>0</v>
      </c>
      <c r="F7408" s="109" t="n">
        <v>0</v>
      </c>
    </row>
    <row r="7409">
      <c r="C7409" s="13" t="n">
        <v>118</v>
      </c>
      <c r="D7409" s="109" t="n">
        <v>0</v>
      </c>
      <c r="E7409" s="109" t="n">
        <v>0</v>
      </c>
      <c r="F7409" s="109" t="n">
        <v>0</v>
      </c>
    </row>
    <row r="7410">
      <c r="C7410" s="13" t="n">
        <v>119</v>
      </c>
      <c r="D7410" s="109" t="n">
        <v>0</v>
      </c>
      <c r="E7410" s="109" t="n">
        <v>0</v>
      </c>
      <c r="F7410" s="109" t="n">
        <v>0</v>
      </c>
    </row>
    <row r="7411">
      <c r="C7411" s="13" t="n">
        <v>120</v>
      </c>
      <c r="D7411" s="109" t="n">
        <v>0</v>
      </c>
      <c r="E7411" s="109" t="n">
        <v>61</v>
      </c>
      <c r="F7411" s="109" t="n">
        <v>73</v>
      </c>
    </row>
    <row r="7412">
      <c r="C7412" s="13" t="n">
        <v>121</v>
      </c>
      <c r="D7412" s="109" t="n">
        <v>58</v>
      </c>
      <c r="E7412" s="109" t="n">
        <v>0</v>
      </c>
      <c r="F7412" s="109" t="n">
        <v>0</v>
      </c>
    </row>
    <row r="7413">
      <c r="C7413" s="13" t="n">
        <v>122</v>
      </c>
      <c r="D7413" s="109" t="n">
        <v>69</v>
      </c>
      <c r="E7413" s="109" t="n">
        <v>62</v>
      </c>
      <c r="F7413" s="109" t="n">
        <v>62</v>
      </c>
    </row>
    <row r="7414">
      <c r="C7414" s="13" t="n">
        <v>123</v>
      </c>
      <c r="D7414" s="109" t="n">
        <v>0</v>
      </c>
      <c r="E7414" s="109" t="n">
        <v>0</v>
      </c>
      <c r="F7414" s="109" t="n">
        <v>0</v>
      </c>
    </row>
    <row r="7415">
      <c r="C7415" s="13" t="n">
        <v>124</v>
      </c>
      <c r="D7415" s="109" t="n">
        <v>0</v>
      </c>
      <c r="E7415" s="109" t="n">
        <v>0</v>
      </c>
      <c r="F7415" s="109" t="n">
        <v>0</v>
      </c>
    </row>
    <row r="7416">
      <c r="C7416" s="13" t="n">
        <v>125</v>
      </c>
      <c r="D7416" s="109" t="n">
        <v>0</v>
      </c>
      <c r="E7416" s="109" t="n">
        <v>0</v>
      </c>
      <c r="F7416" s="109" t="n">
        <v>0</v>
      </c>
    </row>
    <row r="7417">
      <c r="C7417" s="13" t="n">
        <v>126</v>
      </c>
      <c r="D7417" s="109" t="n">
        <v>0</v>
      </c>
      <c r="E7417" s="109" t="n">
        <v>0</v>
      </c>
      <c r="F7417" s="109" t="n">
        <v>69</v>
      </c>
    </row>
    <row r="7418">
      <c r="C7418" s="13" t="n">
        <v>127</v>
      </c>
      <c r="D7418" s="109" t="n">
        <v>0</v>
      </c>
      <c r="E7418" s="109" t="n">
        <v>74</v>
      </c>
      <c r="F7418" s="109" t="n">
        <v>59</v>
      </c>
    </row>
    <row r="7419">
      <c r="C7419" s="13" t="n">
        <v>128</v>
      </c>
      <c r="D7419" s="109" t="n">
        <v>0</v>
      </c>
      <c r="E7419" s="109" t="n">
        <v>0</v>
      </c>
      <c r="F7419" s="109" t="n">
        <v>57</v>
      </c>
    </row>
    <row r="7420">
      <c r="C7420" s="13" t="n">
        <v>129</v>
      </c>
      <c r="D7420" s="109" t="n">
        <v>0</v>
      </c>
      <c r="E7420" s="109" t="n">
        <v>48</v>
      </c>
      <c r="F7420" s="109" t="n">
        <v>55</v>
      </c>
    </row>
    <row r="7421">
      <c r="C7421" s="13" t="n">
        <v>130</v>
      </c>
      <c r="D7421" s="109" t="n">
        <v>0</v>
      </c>
      <c r="E7421" s="109" t="n">
        <v>52</v>
      </c>
      <c r="F7421" s="109" t="n">
        <v>0</v>
      </c>
    </row>
    <row r="7422">
      <c r="C7422" s="13" t="n">
        <v>131</v>
      </c>
      <c r="D7422" s="109" t="n">
        <v>0</v>
      </c>
      <c r="E7422" s="109" t="n">
        <v>0</v>
      </c>
      <c r="F7422" s="109" t="n">
        <v>49</v>
      </c>
    </row>
    <row r="7423">
      <c r="C7423" s="13" t="n">
        <v>132</v>
      </c>
      <c r="D7423" s="109" t="n">
        <v>0</v>
      </c>
      <c r="E7423" s="109" t="n">
        <v>68</v>
      </c>
      <c r="F7423" s="109" t="n">
        <v>0</v>
      </c>
    </row>
    <row r="7424">
      <c r="C7424" s="13" t="n">
        <v>133</v>
      </c>
      <c r="D7424" s="109" t="n">
        <v>0</v>
      </c>
      <c r="E7424" s="109" t="n">
        <v>0</v>
      </c>
      <c r="F7424" s="109" t="n">
        <v>0</v>
      </c>
    </row>
    <row r="7425">
      <c r="C7425" s="13" t="n">
        <v>134</v>
      </c>
      <c r="D7425" s="109" t="n">
        <v>78</v>
      </c>
      <c r="E7425" s="109" t="n">
        <v>0</v>
      </c>
      <c r="F7425" s="109" t="n">
        <v>50</v>
      </c>
    </row>
    <row r="7426">
      <c r="C7426" s="13" t="n">
        <v>135</v>
      </c>
      <c r="D7426" s="109" t="n">
        <v>0</v>
      </c>
      <c r="E7426" s="109" t="n">
        <v>0</v>
      </c>
      <c r="F7426" s="109" t="n">
        <v>59</v>
      </c>
    </row>
    <row r="7427">
      <c r="C7427" s="13" t="n">
        <v>136</v>
      </c>
      <c r="D7427" s="109" t="n">
        <v>76</v>
      </c>
      <c r="E7427" s="109" t="n">
        <v>66</v>
      </c>
      <c r="F7427" s="109" t="n">
        <v>0</v>
      </c>
    </row>
    <row r="7428">
      <c r="C7428" s="13" t="n">
        <v>137</v>
      </c>
      <c r="D7428" s="109" t="n">
        <v>0</v>
      </c>
      <c r="E7428" s="109" t="n">
        <v>60</v>
      </c>
      <c r="F7428" s="109" t="n">
        <v>74</v>
      </c>
    </row>
    <row r="7429">
      <c r="C7429" s="13" t="n">
        <v>138</v>
      </c>
      <c r="D7429" s="109" t="n">
        <v>0</v>
      </c>
      <c r="E7429" s="109" t="n">
        <v>66</v>
      </c>
      <c r="F7429" s="109" t="n">
        <v>0</v>
      </c>
    </row>
    <row r="7430">
      <c r="C7430" s="13" t="n">
        <v>139</v>
      </c>
      <c r="D7430" s="109" t="n">
        <v>61</v>
      </c>
      <c r="E7430" s="109" t="n">
        <v>0</v>
      </c>
      <c r="F7430" s="109" t="n">
        <v>0</v>
      </c>
    </row>
    <row r="7431">
      <c r="C7431" s="13" t="n">
        <v>140</v>
      </c>
      <c r="D7431" s="109" t="n">
        <v>0</v>
      </c>
      <c r="E7431" s="109" t="n">
        <v>0</v>
      </c>
      <c r="F7431" s="109" t="n">
        <v>75</v>
      </c>
    </row>
    <row r="7432">
      <c r="C7432" s="13" t="n">
        <v>141</v>
      </c>
      <c r="D7432" s="109" t="n">
        <v>72</v>
      </c>
      <c r="E7432" s="109" t="n">
        <v>0</v>
      </c>
      <c r="F7432" s="109" t="n">
        <v>0</v>
      </c>
    </row>
    <row r="7433">
      <c r="C7433" s="13" t="n">
        <v>142</v>
      </c>
      <c r="D7433" s="109" t="n">
        <v>0</v>
      </c>
      <c r="E7433" s="109" t="n">
        <v>73</v>
      </c>
      <c r="F7433" s="109" t="n">
        <v>59</v>
      </c>
    </row>
    <row r="7434">
      <c r="C7434" s="13" t="n">
        <v>143</v>
      </c>
      <c r="D7434" s="109" t="n">
        <v>0</v>
      </c>
      <c r="E7434" s="109" t="n">
        <v>0</v>
      </c>
      <c r="F7434" s="109" t="n">
        <v>0</v>
      </c>
    </row>
    <row r="7435">
      <c r="C7435" s="13" t="n">
        <v>144</v>
      </c>
      <c r="D7435" s="109" t="n">
        <v>0</v>
      </c>
      <c r="E7435" s="109" t="n">
        <v>0</v>
      </c>
      <c r="F7435" s="109" t="n">
        <v>0</v>
      </c>
    </row>
    <row r="7436">
      <c r="C7436" s="13" t="n">
        <v>145</v>
      </c>
      <c r="D7436" s="109" t="n">
        <v>60</v>
      </c>
      <c r="E7436" s="109" t="n">
        <v>0</v>
      </c>
      <c r="F7436" s="109" t="n">
        <v>0</v>
      </c>
    </row>
    <row r="7437">
      <c r="C7437" s="13" t="n">
        <v>146</v>
      </c>
      <c r="D7437" s="109" t="n">
        <v>62</v>
      </c>
      <c r="E7437" s="109" t="n">
        <v>0</v>
      </c>
      <c r="F7437" s="109" t="n">
        <v>0</v>
      </c>
    </row>
    <row r="7438">
      <c r="C7438" s="13" t="n">
        <v>147</v>
      </c>
      <c r="D7438" s="109" t="n">
        <v>0</v>
      </c>
      <c r="E7438" s="109" t="n">
        <v>0</v>
      </c>
      <c r="F7438" s="109" t="n">
        <v>58</v>
      </c>
    </row>
    <row r="7439">
      <c r="C7439" s="13" t="n">
        <v>148</v>
      </c>
      <c r="D7439" s="109" t="n">
        <v>0</v>
      </c>
      <c r="E7439" s="109" t="n">
        <v>0</v>
      </c>
      <c r="F7439" s="109" t="n">
        <v>80</v>
      </c>
    </row>
    <row r="7440">
      <c r="C7440" s="13" t="n">
        <v>149</v>
      </c>
      <c r="D7440" s="109" t="n">
        <v>63</v>
      </c>
      <c r="E7440" s="109" t="n">
        <v>0</v>
      </c>
      <c r="F7440" s="109" t="n">
        <v>0</v>
      </c>
    </row>
    <row r="7441">
      <c r="C7441" s="13" t="n">
        <v>150</v>
      </c>
      <c r="D7441" s="109" t="n">
        <v>0</v>
      </c>
      <c r="E7441" s="109" t="n">
        <v>0</v>
      </c>
      <c r="F7441" s="109" t="n">
        <v>0</v>
      </c>
    </row>
    <row r="7442">
      <c r="C7442" s="13" t="n">
        <v>151</v>
      </c>
      <c r="D7442" s="109" t="n">
        <v>0</v>
      </c>
      <c r="E7442" s="109" t="n">
        <v>0</v>
      </c>
      <c r="F7442" s="109" t="n">
        <v>0</v>
      </c>
    </row>
    <row r="7443">
      <c r="C7443" s="13" t="n">
        <v>152</v>
      </c>
      <c r="D7443" s="109" t="n">
        <v>57</v>
      </c>
      <c r="E7443" s="109" t="n">
        <v>0</v>
      </c>
      <c r="F7443" s="109" t="n">
        <v>67</v>
      </c>
    </row>
    <row r="7444">
      <c r="C7444" s="13" t="n">
        <v>153</v>
      </c>
      <c r="D7444" s="109" t="n">
        <v>0</v>
      </c>
      <c r="E7444" s="109" t="n">
        <v>55</v>
      </c>
      <c r="F7444" s="109" t="n">
        <v>60</v>
      </c>
    </row>
    <row r="7445">
      <c r="C7445" s="13" t="n">
        <v>154</v>
      </c>
      <c r="D7445" s="109" t="n">
        <v>0</v>
      </c>
      <c r="E7445" s="109" t="n">
        <v>0</v>
      </c>
      <c r="F7445" s="109" t="n">
        <v>0</v>
      </c>
    </row>
    <row r="7446">
      <c r="C7446" s="13" t="n">
        <v>155</v>
      </c>
      <c r="D7446" s="109" t="n">
        <v>73</v>
      </c>
      <c r="E7446" s="109" t="n">
        <v>56</v>
      </c>
      <c r="F7446" s="109" t="n">
        <v>0</v>
      </c>
    </row>
    <row r="7447">
      <c r="C7447" s="13" t="n">
        <v>156</v>
      </c>
      <c r="D7447" s="109" t="n">
        <v>0</v>
      </c>
      <c r="E7447" s="109" t="n">
        <v>0</v>
      </c>
      <c r="F7447" s="109" t="n">
        <v>56</v>
      </c>
    </row>
    <row r="7448">
      <c r="C7448" s="13" t="n">
        <v>157</v>
      </c>
      <c r="D7448" s="109" t="n">
        <v>0</v>
      </c>
      <c r="E7448" s="109" t="n">
        <v>56</v>
      </c>
      <c r="F7448" s="109" t="n">
        <v>66</v>
      </c>
    </row>
    <row r="7449">
      <c r="C7449" s="13" t="n">
        <v>158</v>
      </c>
      <c r="D7449" s="109" t="n">
        <v>61</v>
      </c>
      <c r="E7449" s="109" t="n">
        <v>0</v>
      </c>
      <c r="F7449" s="109" t="n">
        <v>0</v>
      </c>
    </row>
    <row r="7450">
      <c r="C7450" s="13" t="n">
        <v>159</v>
      </c>
      <c r="D7450" s="109" t="n">
        <v>56</v>
      </c>
      <c r="E7450" s="109" t="n">
        <v>73</v>
      </c>
      <c r="F7450" s="109" t="n">
        <v>0</v>
      </c>
    </row>
    <row r="7451">
      <c r="C7451" s="13" t="n">
        <v>160</v>
      </c>
      <c r="D7451" s="109" t="n">
        <v>0</v>
      </c>
      <c r="E7451" s="109" t="n">
        <v>0</v>
      </c>
      <c r="F7451" s="109" t="n">
        <v>0</v>
      </c>
    </row>
    <row r="7452">
      <c r="C7452" s="13" t="n">
        <v>161</v>
      </c>
      <c r="D7452" s="109" t="n">
        <v>0</v>
      </c>
      <c r="E7452" s="109" t="n">
        <v>46</v>
      </c>
      <c r="F7452" s="109" t="n">
        <v>0</v>
      </c>
    </row>
    <row r="7453">
      <c r="C7453" s="13" t="n">
        <v>162</v>
      </c>
      <c r="D7453" s="109" t="n">
        <v>0</v>
      </c>
      <c r="E7453" s="109" t="n">
        <v>0</v>
      </c>
      <c r="F7453" s="109" t="n">
        <v>66</v>
      </c>
    </row>
    <row r="7454">
      <c r="C7454" s="13" t="n">
        <v>163</v>
      </c>
      <c r="D7454" s="109" t="n">
        <v>57</v>
      </c>
      <c r="E7454" s="109" t="n">
        <v>0</v>
      </c>
      <c r="F7454" s="109" t="n">
        <v>53</v>
      </c>
    </row>
    <row r="7455">
      <c r="C7455" s="13" t="n">
        <v>164</v>
      </c>
      <c r="D7455" s="109" t="n">
        <v>59</v>
      </c>
      <c r="E7455" s="109" t="n">
        <v>0</v>
      </c>
      <c r="F7455" s="109" t="n">
        <v>0</v>
      </c>
    </row>
    <row r="7456">
      <c r="C7456" s="13" t="n">
        <v>165</v>
      </c>
      <c r="D7456" s="109" t="n">
        <v>0</v>
      </c>
      <c r="E7456" s="109" t="n">
        <v>0</v>
      </c>
      <c r="F7456" s="109" t="n">
        <v>0</v>
      </c>
    </row>
    <row r="7457">
      <c r="C7457" s="13" t="n">
        <v>166</v>
      </c>
      <c r="D7457" s="109" t="n">
        <v>0</v>
      </c>
      <c r="E7457" s="109" t="n">
        <v>54</v>
      </c>
      <c r="F7457" s="109" t="n">
        <v>0</v>
      </c>
    </row>
    <row r="7458">
      <c r="C7458" s="13" t="n">
        <v>167</v>
      </c>
      <c r="D7458" s="109" t="n">
        <v>0</v>
      </c>
      <c r="E7458" s="109" t="n">
        <v>0</v>
      </c>
      <c r="F7458" s="109" t="n">
        <v>0</v>
      </c>
    </row>
    <row r="7459">
      <c r="C7459" s="13" t="n">
        <v>168</v>
      </c>
      <c r="D7459" s="109" t="n">
        <v>0</v>
      </c>
      <c r="E7459" s="109" t="n">
        <v>57</v>
      </c>
      <c r="F7459" s="109" t="n">
        <v>57</v>
      </c>
    </row>
    <row r="7460">
      <c r="C7460" s="13" t="n">
        <v>169</v>
      </c>
      <c r="D7460" s="109" t="n">
        <v>0</v>
      </c>
      <c r="E7460" s="109" t="n">
        <v>69</v>
      </c>
      <c r="F7460" s="109" t="n">
        <v>0</v>
      </c>
    </row>
    <row r="7461">
      <c r="C7461" s="13" t="n">
        <v>170</v>
      </c>
      <c r="D7461" s="109" t="n">
        <v>0</v>
      </c>
      <c r="E7461" s="109" t="n">
        <v>0</v>
      </c>
      <c r="F7461" s="109" t="n">
        <v>0</v>
      </c>
    </row>
    <row r="7462">
      <c r="C7462" s="13" t="n">
        <v>171</v>
      </c>
      <c r="D7462" s="109" t="n">
        <v>49</v>
      </c>
      <c r="E7462" s="109" t="n">
        <v>70</v>
      </c>
      <c r="F7462" s="109" t="n">
        <v>0</v>
      </c>
    </row>
    <row r="7463">
      <c r="C7463" s="13" t="n">
        <v>172</v>
      </c>
      <c r="D7463" s="109" t="n">
        <v>0</v>
      </c>
      <c r="E7463" s="109" t="n">
        <v>0</v>
      </c>
      <c r="F7463" s="109" t="n">
        <v>67</v>
      </c>
    </row>
    <row r="7464">
      <c r="C7464" s="13" t="n">
        <v>173</v>
      </c>
      <c r="D7464" s="109" t="n">
        <v>0</v>
      </c>
      <c r="E7464" s="109" t="n">
        <v>73</v>
      </c>
      <c r="F7464" s="109" t="n">
        <v>71</v>
      </c>
    </row>
    <row r="7465">
      <c r="C7465" s="13" t="n">
        <v>174</v>
      </c>
      <c r="D7465" s="109" t="n">
        <v>0</v>
      </c>
      <c r="E7465" s="109" t="n">
        <v>0</v>
      </c>
      <c r="F7465" s="109" t="n">
        <v>0</v>
      </c>
    </row>
    <row r="7466">
      <c r="C7466" s="13" t="n">
        <v>175</v>
      </c>
      <c r="D7466" s="109" t="n">
        <v>0</v>
      </c>
      <c r="E7466" s="109" t="n">
        <v>0</v>
      </c>
      <c r="F7466" s="109" t="n">
        <v>51</v>
      </c>
    </row>
    <row r="7467">
      <c r="C7467" s="13" t="n">
        <v>176</v>
      </c>
      <c r="D7467" s="109" t="n">
        <v>59</v>
      </c>
      <c r="E7467" s="109" t="n">
        <v>0</v>
      </c>
      <c r="F7467" s="109" t="n">
        <v>0</v>
      </c>
    </row>
    <row r="7468">
      <c r="C7468" s="13" t="n">
        <v>177</v>
      </c>
      <c r="D7468" s="109" t="n">
        <v>0</v>
      </c>
      <c r="E7468" s="109" t="n">
        <v>0</v>
      </c>
      <c r="F7468" s="109" t="n">
        <v>0</v>
      </c>
    </row>
    <row r="7469">
      <c r="C7469" s="13" t="n">
        <v>178</v>
      </c>
      <c r="D7469" s="109" t="n">
        <v>76</v>
      </c>
      <c r="E7469" s="109" t="n">
        <v>0</v>
      </c>
      <c r="F7469" s="109" t="n">
        <v>0</v>
      </c>
    </row>
    <row r="7470">
      <c r="C7470" s="13" t="n">
        <v>179</v>
      </c>
      <c r="D7470" s="109" t="n">
        <v>0</v>
      </c>
      <c r="E7470" s="109" t="n">
        <v>68</v>
      </c>
      <c r="F7470" s="109" t="n">
        <v>0</v>
      </c>
    </row>
    <row r="7471">
      <c r="C7471" s="13" t="n">
        <v>180</v>
      </c>
      <c r="D7471" s="109" t="n">
        <v>0</v>
      </c>
      <c r="E7471" s="109" t="n">
        <v>72</v>
      </c>
      <c r="F7471" s="109" t="n">
        <v>0</v>
      </c>
    </row>
    <row r="7472">
      <c r="C7472" s="13" t="n">
        <v>181</v>
      </c>
      <c r="D7472" s="109" t="n">
        <v>0</v>
      </c>
      <c r="E7472" s="109" t="n">
        <v>0</v>
      </c>
      <c r="F7472" s="109" t="n">
        <v>65</v>
      </c>
    </row>
    <row r="7473">
      <c r="C7473" s="13" t="n">
        <v>182</v>
      </c>
      <c r="D7473" s="109" t="n">
        <v>56</v>
      </c>
      <c r="E7473" s="109" t="n">
        <v>0</v>
      </c>
      <c r="F7473" s="109" t="n">
        <v>69</v>
      </c>
    </row>
    <row r="7474">
      <c r="C7474" s="13" t="n">
        <v>183</v>
      </c>
      <c r="D7474" s="109" t="n">
        <v>0</v>
      </c>
      <c r="E7474" s="109" t="n">
        <v>54</v>
      </c>
      <c r="F7474" s="109" t="n">
        <v>68</v>
      </c>
    </row>
    <row r="7475">
      <c r="C7475" s="13" t="n">
        <v>184</v>
      </c>
      <c r="D7475" s="109" t="n">
        <v>0</v>
      </c>
      <c r="E7475" s="109" t="n">
        <v>0</v>
      </c>
      <c r="F7475" s="109" t="n">
        <v>0</v>
      </c>
    </row>
    <row r="7476">
      <c r="C7476" s="13" t="n">
        <v>185</v>
      </c>
      <c r="D7476" s="109" t="n">
        <v>62</v>
      </c>
      <c r="E7476" s="109" t="n">
        <v>0</v>
      </c>
      <c r="F7476" s="109" t="n">
        <v>53</v>
      </c>
    </row>
    <row r="7477">
      <c r="C7477" s="13" t="n">
        <v>186</v>
      </c>
      <c r="D7477" s="109" t="n">
        <v>0</v>
      </c>
      <c r="E7477" s="109" t="n">
        <v>0</v>
      </c>
      <c r="F7477" s="109" t="n">
        <v>60</v>
      </c>
    </row>
    <row r="7478">
      <c r="C7478" s="13" t="n">
        <v>187</v>
      </c>
      <c r="D7478" s="109" t="n">
        <v>0</v>
      </c>
      <c r="E7478" s="109" t="n">
        <v>0</v>
      </c>
      <c r="F7478" s="109" t="n">
        <v>57</v>
      </c>
    </row>
    <row r="7479">
      <c r="C7479" s="13" t="n">
        <v>188</v>
      </c>
      <c r="D7479" s="109" t="n">
        <v>0</v>
      </c>
      <c r="E7479" s="109" t="n">
        <v>0</v>
      </c>
      <c r="F7479" s="109" t="n">
        <v>0</v>
      </c>
    </row>
    <row r="7480">
      <c r="C7480" s="13" t="n">
        <v>189</v>
      </c>
      <c r="D7480" s="109" t="n">
        <v>0</v>
      </c>
      <c r="E7480" s="109" t="n">
        <v>0</v>
      </c>
      <c r="F7480" s="109" t="n">
        <v>74</v>
      </c>
    </row>
    <row r="7481">
      <c r="C7481" s="13" t="n">
        <v>190</v>
      </c>
      <c r="D7481" s="109" t="n">
        <v>0</v>
      </c>
      <c r="E7481" s="109" t="n">
        <v>0</v>
      </c>
      <c r="F7481" s="109" t="n">
        <v>0</v>
      </c>
    </row>
    <row r="7482">
      <c r="C7482" s="13" t="n">
        <v>191</v>
      </c>
      <c r="D7482" s="109" t="n">
        <v>0</v>
      </c>
      <c r="E7482" s="109" t="n">
        <v>0</v>
      </c>
      <c r="F7482" s="109" t="n">
        <v>0</v>
      </c>
    </row>
    <row r="7483">
      <c r="C7483" s="13" t="n">
        <v>192</v>
      </c>
      <c r="D7483" s="109" t="n">
        <v>0</v>
      </c>
      <c r="E7483" s="109" t="n">
        <v>0</v>
      </c>
      <c r="F7483" s="109" t="n">
        <v>49</v>
      </c>
    </row>
    <row r="7484">
      <c r="C7484" s="13" t="n">
        <v>193</v>
      </c>
      <c r="D7484" s="109" t="n">
        <v>0</v>
      </c>
      <c r="E7484" s="109" t="n">
        <v>64</v>
      </c>
      <c r="F7484" s="109" t="n">
        <v>0</v>
      </c>
    </row>
    <row r="7485">
      <c r="C7485" s="13" t="n">
        <v>194</v>
      </c>
      <c r="D7485" s="109" t="n">
        <v>0</v>
      </c>
      <c r="E7485" s="109" t="n">
        <v>0</v>
      </c>
      <c r="F7485" s="109" t="n">
        <v>69</v>
      </c>
    </row>
    <row r="7486">
      <c r="C7486" s="13" t="n">
        <v>195</v>
      </c>
      <c r="D7486" s="109" t="n">
        <v>0</v>
      </c>
      <c r="E7486" s="109" t="n">
        <v>61</v>
      </c>
      <c r="F7486" s="109" t="n">
        <v>0</v>
      </c>
    </row>
    <row r="7487">
      <c r="C7487" s="13" t="n">
        <v>196</v>
      </c>
      <c r="D7487" s="109" t="n">
        <v>0</v>
      </c>
      <c r="E7487" s="109" t="n">
        <v>61</v>
      </c>
      <c r="F7487" s="109" t="n">
        <v>0</v>
      </c>
    </row>
    <row r="7488">
      <c r="C7488" s="13" t="n">
        <v>197</v>
      </c>
      <c r="D7488" s="109" t="n">
        <v>0</v>
      </c>
      <c r="E7488" s="109" t="n">
        <v>0</v>
      </c>
      <c r="F7488" s="109" t="n">
        <v>74</v>
      </c>
    </row>
    <row r="7489">
      <c r="C7489" s="13" t="n">
        <v>198</v>
      </c>
      <c r="D7489" s="109" t="n">
        <v>0</v>
      </c>
      <c r="E7489" s="109" t="n">
        <v>66</v>
      </c>
      <c r="F7489" s="109" t="n">
        <v>0</v>
      </c>
    </row>
    <row r="7491">
      <c r="C7491" s="18" t="inlineStr">
        <is>
          <t>ND*ELT</t>
        </is>
      </c>
      <c r="D7491" s="13" t="n">
        <v>22</v>
      </c>
      <c r="E7491" s="13" t="n">
        <v>23</v>
      </c>
      <c r="F7491" s="13" t="n">
        <v>24</v>
      </c>
    </row>
    <row r="7492">
      <c r="C7492" s="13" t="n">
        <v>9</v>
      </c>
      <c r="D7492" s="112">
        <f>IF(D6340&lt;0,"",D4*D6340)</f>
        <v/>
      </c>
      <c r="E7492" s="112">
        <f>IF(E6340&lt;0,"",E4*E6340)</f>
        <v/>
      </c>
      <c r="F7492" s="112">
        <f>IF(F6340&lt;0,"",F4*F6340)</f>
        <v/>
      </c>
    </row>
    <row r="7493">
      <c r="C7493" s="13" t="n">
        <v>10</v>
      </c>
      <c r="D7493" s="112">
        <f>IF(D6341&lt;0,"",D5*D6341)</f>
        <v/>
      </c>
      <c r="E7493" s="112">
        <f>IF(E6341&lt;0,"",E5*E6341)</f>
        <v/>
      </c>
      <c r="F7493" s="112">
        <f>IF(F6341&lt;0,"",F5*F6341)</f>
        <v/>
      </c>
    </row>
    <row r="7494">
      <c r="C7494" s="13" t="n">
        <v>11</v>
      </c>
      <c r="D7494" s="112">
        <f>IF(D6342&lt;0,"",D6*D6342)</f>
        <v/>
      </c>
      <c r="E7494" s="112">
        <f>IF(E6342&lt;0,"",E6*E6342)</f>
        <v/>
      </c>
      <c r="F7494" s="112">
        <f>IF(F6342&lt;0,"",F6*F6342)</f>
        <v/>
      </c>
    </row>
    <row r="7495">
      <c r="C7495" s="13" t="n">
        <v>12</v>
      </c>
      <c r="D7495" s="112">
        <f>IF(D6343&lt;0,"",D7*D6343)</f>
        <v/>
      </c>
      <c r="E7495" s="112">
        <f>IF(E6343&lt;0,"",E7*E6343)</f>
        <v/>
      </c>
      <c r="F7495" s="112">
        <f>IF(F6343&lt;0,"",F7*F6343)</f>
        <v/>
      </c>
    </row>
    <row r="7496">
      <c r="C7496" s="13" t="n">
        <v>13</v>
      </c>
      <c r="D7496" s="112">
        <f>IF(D6344&lt;0,"",D8*D6344)</f>
        <v/>
      </c>
      <c r="E7496" s="112">
        <f>IF(E6344&lt;0,"",E8*E6344)</f>
        <v/>
      </c>
      <c r="F7496" s="112">
        <f>IF(F6344&lt;0,"",F8*F6344)</f>
        <v/>
      </c>
    </row>
    <row r="7497">
      <c r="C7497" s="13" t="n">
        <v>14</v>
      </c>
      <c r="D7497" s="112">
        <f>IF(D6345&lt;0,"",D9*D6345)</f>
        <v/>
      </c>
      <c r="E7497" s="112">
        <f>IF(E6345&lt;0,"",E9*E6345)</f>
        <v/>
      </c>
      <c r="F7497" s="112">
        <f>IF(F6345&lt;0,"",F9*F6345)</f>
        <v/>
      </c>
    </row>
    <row r="7498">
      <c r="C7498" s="13" t="n">
        <v>15</v>
      </c>
      <c r="D7498" s="112">
        <f>IF(D6346&lt;0,"",D10*D6346)</f>
        <v/>
      </c>
      <c r="E7498" s="112">
        <f>IF(E6346&lt;0,"",E10*E6346)</f>
        <v/>
      </c>
      <c r="F7498" s="112">
        <f>IF(F6346&lt;0,"",F10*F6346)</f>
        <v/>
      </c>
    </row>
    <row r="7499">
      <c r="C7499" s="13" t="n">
        <v>16</v>
      </c>
      <c r="D7499" s="112">
        <f>IF(D6347&lt;0,"",D11*D6347)</f>
        <v/>
      </c>
      <c r="E7499" s="112">
        <f>IF(E6347&lt;0,"",E11*E6347)</f>
        <v/>
      </c>
      <c r="F7499" s="112">
        <f>IF(F6347&lt;0,"",F11*F6347)</f>
        <v/>
      </c>
    </row>
    <row r="7500">
      <c r="C7500" s="13" t="n">
        <v>17</v>
      </c>
      <c r="D7500" s="112">
        <f>IF(D6348&lt;0,"",D12*D6348)</f>
        <v/>
      </c>
      <c r="E7500" s="112">
        <f>IF(E6348&lt;0,"",E12*E6348)</f>
        <v/>
      </c>
      <c r="F7500" s="112">
        <f>IF(F6348&lt;0,"",F12*F6348)</f>
        <v/>
      </c>
    </row>
    <row r="7501">
      <c r="C7501" s="13" t="n">
        <v>18</v>
      </c>
      <c r="D7501" s="112">
        <f>IF(D6349&lt;0,"",D13*D6349)</f>
        <v/>
      </c>
      <c r="E7501" s="112">
        <f>IF(E6349&lt;0,"",E13*E6349)</f>
        <v/>
      </c>
      <c r="F7501" s="112">
        <f>IF(F6349&lt;0,"",F13*F6349)</f>
        <v/>
      </c>
    </row>
    <row r="7502">
      <c r="C7502" s="13" t="n">
        <v>19</v>
      </c>
      <c r="D7502" s="112">
        <f>IF(D6350&lt;0,"",D14*D6350)</f>
        <v/>
      </c>
      <c r="E7502" s="112">
        <f>IF(E6350&lt;0,"",E14*E6350)</f>
        <v/>
      </c>
      <c r="F7502" s="112">
        <f>IF(F6350&lt;0,"",F14*F6350)</f>
        <v/>
      </c>
    </row>
    <row r="7503">
      <c r="C7503" s="13" t="n">
        <v>20</v>
      </c>
      <c r="D7503" s="112">
        <f>IF(D6351&lt;0,"",D15*D6351)</f>
        <v/>
      </c>
      <c r="E7503" s="112">
        <f>IF(E6351&lt;0,"",E15*E6351)</f>
        <v/>
      </c>
      <c r="F7503" s="112">
        <f>IF(F6351&lt;0,"",F15*F6351)</f>
        <v/>
      </c>
    </row>
    <row r="7504">
      <c r="C7504" s="13" t="n">
        <v>21</v>
      </c>
      <c r="D7504" s="112">
        <f>IF(D6352&lt;0,"",D16*D6352)</f>
        <v/>
      </c>
      <c r="E7504" s="112">
        <f>IF(E6352&lt;0,"",E16*E6352)</f>
        <v/>
      </c>
      <c r="F7504" s="112">
        <f>IF(F6352&lt;0,"",F16*F6352)</f>
        <v/>
      </c>
    </row>
    <row r="7505">
      <c r="C7505" s="13" t="n">
        <v>22</v>
      </c>
      <c r="D7505" s="112">
        <f>IF(D6353&lt;0,"",D17*D6353)</f>
        <v/>
      </c>
      <c r="E7505" s="112">
        <f>IF(E6353&lt;0,"",E17*E6353)</f>
        <v/>
      </c>
      <c r="F7505" s="112">
        <f>IF(F6353&lt;0,"",F17*F6353)</f>
        <v/>
      </c>
    </row>
    <row r="7506">
      <c r="C7506" s="13" t="n">
        <v>23</v>
      </c>
      <c r="D7506" s="112">
        <f>IF(D6354&lt;0,"",D18*D6354)</f>
        <v/>
      </c>
      <c r="E7506" s="112">
        <f>IF(E6354&lt;0,"",E18*E6354)</f>
        <v/>
      </c>
      <c r="F7506" s="112">
        <f>IF(F6354&lt;0,"",F18*F6354)</f>
        <v/>
      </c>
    </row>
    <row r="7507">
      <c r="C7507" s="13" t="n">
        <v>24</v>
      </c>
      <c r="D7507" s="112">
        <f>IF(D6355&lt;0,"",D19*D6355)</f>
        <v/>
      </c>
      <c r="E7507" s="112">
        <f>IF(E6355&lt;0,"",E19*E6355)</f>
        <v/>
      </c>
      <c r="F7507" s="112">
        <f>IF(F6355&lt;0,"",F19*F6355)</f>
        <v/>
      </c>
    </row>
    <row r="7508">
      <c r="C7508" s="13" t="n">
        <v>25</v>
      </c>
      <c r="D7508" s="112">
        <f>IF(D6356&lt;0,"",D20*D6356)</f>
        <v/>
      </c>
      <c r="E7508" s="112">
        <f>IF(E6356&lt;0,"",E20*E6356)</f>
        <v/>
      </c>
      <c r="F7508" s="112">
        <f>IF(F6356&lt;0,"",F20*F6356)</f>
        <v/>
      </c>
    </row>
    <row r="7509">
      <c r="C7509" s="13" t="n">
        <v>26</v>
      </c>
      <c r="D7509" s="112">
        <f>IF(D6357&lt;0,"",D21*D6357)</f>
        <v/>
      </c>
      <c r="E7509" s="112">
        <f>IF(E6357&lt;0,"",E21*E6357)</f>
        <v/>
      </c>
      <c r="F7509" s="112">
        <f>IF(F6357&lt;0,"",F21*F6357)</f>
        <v/>
      </c>
    </row>
    <row r="7510">
      <c r="C7510" s="13" t="n">
        <v>27</v>
      </c>
      <c r="D7510" s="112">
        <f>IF(D6358&lt;0,"",D22*D6358)</f>
        <v/>
      </c>
      <c r="E7510" s="112">
        <f>IF(E6358&lt;0,"",E22*E6358)</f>
        <v/>
      </c>
      <c r="F7510" s="112">
        <f>IF(F6358&lt;0,"",F22*F6358)</f>
        <v/>
      </c>
    </row>
    <row r="7511">
      <c r="C7511" s="13" t="n">
        <v>28</v>
      </c>
      <c r="D7511" s="112">
        <f>IF(D6359&lt;0,"",D23*D6359)</f>
        <v/>
      </c>
      <c r="E7511" s="112">
        <f>IF(E6359&lt;0,"",E23*E6359)</f>
        <v/>
      </c>
      <c r="F7511" s="112">
        <f>IF(F6359&lt;0,"",F23*F6359)</f>
        <v/>
      </c>
    </row>
    <row r="7512">
      <c r="C7512" s="13" t="n">
        <v>29</v>
      </c>
      <c r="D7512" s="112">
        <f>IF(D6360&lt;0,"",D24*D6360)</f>
        <v/>
      </c>
      <c r="E7512" s="112">
        <f>IF(E6360&lt;0,"",E24*E6360)</f>
        <v/>
      </c>
      <c r="F7512" s="112">
        <f>IF(F6360&lt;0,"",F24*F6360)</f>
        <v/>
      </c>
    </row>
    <row r="7513">
      <c r="C7513" s="13" t="n">
        <v>30</v>
      </c>
      <c r="D7513" s="112">
        <f>IF(D6361&lt;0,"",D25*D6361)</f>
        <v/>
      </c>
      <c r="E7513" s="112">
        <f>IF(E6361&lt;0,"",E25*E6361)</f>
        <v/>
      </c>
      <c r="F7513" s="112">
        <f>IF(F6361&lt;0,"",F25*F6361)</f>
        <v/>
      </c>
    </row>
    <row r="7514">
      <c r="C7514" s="13" t="n">
        <v>31</v>
      </c>
      <c r="D7514" s="112">
        <f>IF(D6362&lt;0,"",D26*D6362)</f>
        <v/>
      </c>
      <c r="E7514" s="112">
        <f>IF(E6362&lt;0,"",E26*E6362)</f>
        <v/>
      </c>
      <c r="F7514" s="112">
        <f>IF(F6362&lt;0,"",F26*F6362)</f>
        <v/>
      </c>
    </row>
    <row r="7515">
      <c r="C7515" s="13" t="n">
        <v>32</v>
      </c>
      <c r="D7515" s="112">
        <f>IF(D6363&lt;0,"",D27*D6363)</f>
        <v/>
      </c>
      <c r="E7515" s="112">
        <f>IF(E6363&lt;0,"",E27*E6363)</f>
        <v/>
      </c>
      <c r="F7515" s="112">
        <f>IF(F6363&lt;0,"",F27*F6363)</f>
        <v/>
      </c>
    </row>
    <row r="7516">
      <c r="C7516" s="13" t="n">
        <v>33</v>
      </c>
      <c r="D7516" s="112">
        <f>IF(D6364&lt;0,"",D28*D6364)</f>
        <v/>
      </c>
      <c r="E7516" s="112">
        <f>IF(E6364&lt;0,"",E28*E6364)</f>
        <v/>
      </c>
      <c r="F7516" s="112">
        <f>IF(F6364&lt;0,"",F28*F6364)</f>
        <v/>
      </c>
    </row>
    <row r="7517">
      <c r="C7517" s="13" t="n">
        <v>34</v>
      </c>
      <c r="D7517" s="112">
        <f>IF(D6365&lt;0,"",D29*D6365)</f>
        <v/>
      </c>
      <c r="E7517" s="112">
        <f>IF(E6365&lt;0,"",E29*E6365)</f>
        <v/>
      </c>
      <c r="F7517" s="112">
        <f>IF(F6365&lt;0,"",F29*F6365)</f>
        <v/>
      </c>
    </row>
    <row r="7518">
      <c r="C7518" s="13" t="n">
        <v>35</v>
      </c>
      <c r="D7518" s="112">
        <f>IF(D6366&lt;0,"",D30*D6366)</f>
        <v/>
      </c>
      <c r="E7518" s="112">
        <f>IF(E6366&lt;0,"",E30*E6366)</f>
        <v/>
      </c>
      <c r="F7518" s="112">
        <f>IF(F6366&lt;0,"",F30*F6366)</f>
        <v/>
      </c>
    </row>
    <row r="7519">
      <c r="C7519" s="13" t="n">
        <v>36</v>
      </c>
      <c r="D7519" s="112">
        <f>IF(D6367&lt;0,"",D31*D6367)</f>
        <v/>
      </c>
      <c r="E7519" s="112">
        <f>IF(E6367&lt;0,"",E31*E6367)</f>
        <v/>
      </c>
      <c r="F7519" s="112">
        <f>IF(F6367&lt;0,"",F31*F6367)</f>
        <v/>
      </c>
    </row>
    <row r="7520">
      <c r="C7520" s="13" t="n">
        <v>37</v>
      </c>
      <c r="D7520" s="112">
        <f>IF(D6368&lt;0,"",D32*D6368)</f>
        <v/>
      </c>
      <c r="E7520" s="112">
        <f>IF(E6368&lt;0,"",E32*E6368)</f>
        <v/>
      </c>
      <c r="F7520" s="112">
        <f>IF(F6368&lt;0,"",F32*F6368)</f>
        <v/>
      </c>
    </row>
    <row r="7521">
      <c r="C7521" s="13" t="n">
        <v>38</v>
      </c>
      <c r="D7521" s="112">
        <f>IF(D6369&lt;0,"",D33*D6369)</f>
        <v/>
      </c>
      <c r="E7521" s="112">
        <f>IF(E6369&lt;0,"",E33*E6369)</f>
        <v/>
      </c>
      <c r="F7521" s="112">
        <f>IF(F6369&lt;0,"",F33*F6369)</f>
        <v/>
      </c>
    </row>
    <row r="7522">
      <c r="C7522" s="13" t="n">
        <v>39</v>
      </c>
      <c r="D7522" s="112">
        <f>IF(D6370&lt;0,"",D34*D6370)</f>
        <v/>
      </c>
      <c r="E7522" s="112">
        <f>IF(E6370&lt;0,"",E34*E6370)</f>
        <v/>
      </c>
      <c r="F7522" s="112">
        <f>IF(F6370&lt;0,"",F34*F6370)</f>
        <v/>
      </c>
    </row>
    <row r="7523">
      <c r="C7523" s="13" t="n">
        <v>40</v>
      </c>
      <c r="D7523" s="112">
        <f>IF(D6371&lt;0,"",D35*D6371)</f>
        <v/>
      </c>
      <c r="E7523" s="112">
        <f>IF(E6371&lt;0,"",E35*E6371)</f>
        <v/>
      </c>
      <c r="F7523" s="112">
        <f>IF(F6371&lt;0,"",F35*F6371)</f>
        <v/>
      </c>
    </row>
    <row r="7524">
      <c r="C7524" s="13" t="n">
        <v>41</v>
      </c>
      <c r="D7524" s="112">
        <f>IF(D6372&lt;0,"",D36*D6372)</f>
        <v/>
      </c>
      <c r="E7524" s="112">
        <f>IF(E6372&lt;0,"",E36*E6372)</f>
        <v/>
      </c>
      <c r="F7524" s="112">
        <f>IF(F6372&lt;0,"",F36*F6372)</f>
        <v/>
      </c>
    </row>
    <row r="7525">
      <c r="C7525" s="13" t="n">
        <v>42</v>
      </c>
      <c r="D7525" s="112">
        <f>IF(D6373&lt;0,"",D37*D6373)</f>
        <v/>
      </c>
      <c r="E7525" s="112">
        <f>IF(E6373&lt;0,"",E37*E6373)</f>
        <v/>
      </c>
      <c r="F7525" s="112">
        <f>IF(F6373&lt;0,"",F37*F6373)</f>
        <v/>
      </c>
    </row>
    <row r="7526">
      <c r="C7526" s="13" t="n">
        <v>43</v>
      </c>
      <c r="D7526" s="112">
        <f>IF(D6374&lt;0,"",D38*D6374)</f>
        <v/>
      </c>
      <c r="E7526" s="112">
        <f>IF(E6374&lt;0,"",E38*E6374)</f>
        <v/>
      </c>
      <c r="F7526" s="112">
        <f>IF(F6374&lt;0,"",F38*F6374)</f>
        <v/>
      </c>
    </row>
    <row r="7527">
      <c r="C7527" s="13" t="n">
        <v>44</v>
      </c>
      <c r="D7527" s="112">
        <f>IF(D6375&lt;0,"",D39*D6375)</f>
        <v/>
      </c>
      <c r="E7527" s="112">
        <f>IF(E6375&lt;0,"",E39*E6375)</f>
        <v/>
      </c>
      <c r="F7527" s="112">
        <f>IF(F6375&lt;0,"",F39*F6375)</f>
        <v/>
      </c>
    </row>
    <row r="7528">
      <c r="C7528" s="13" t="n">
        <v>45</v>
      </c>
      <c r="D7528" s="112">
        <f>IF(D6376&lt;0,"",D40*D6376)</f>
        <v/>
      </c>
      <c r="E7528" s="112">
        <f>IF(E6376&lt;0,"",E40*E6376)</f>
        <v/>
      </c>
      <c r="F7528" s="112">
        <f>IF(F6376&lt;0,"",F40*F6376)</f>
        <v/>
      </c>
    </row>
    <row r="7529">
      <c r="C7529" s="13" t="n">
        <v>46</v>
      </c>
      <c r="D7529" s="112">
        <f>IF(D6377&lt;0,"",D41*D6377)</f>
        <v/>
      </c>
      <c r="E7529" s="112">
        <f>IF(E6377&lt;0,"",E41*E6377)</f>
        <v/>
      </c>
      <c r="F7529" s="112">
        <f>IF(F6377&lt;0,"",F41*F6377)</f>
        <v/>
      </c>
    </row>
    <row r="7530">
      <c r="C7530" s="13" t="n">
        <v>47</v>
      </c>
      <c r="D7530" s="112">
        <f>IF(D6378&lt;0,"",D42*D6378)</f>
        <v/>
      </c>
      <c r="E7530" s="112">
        <f>IF(E6378&lt;0,"",E42*E6378)</f>
        <v/>
      </c>
      <c r="F7530" s="112">
        <f>IF(F6378&lt;0,"",F42*F6378)</f>
        <v/>
      </c>
    </row>
    <row r="7531">
      <c r="C7531" s="13" t="n">
        <v>48</v>
      </c>
      <c r="D7531" s="112">
        <f>IF(D6379&lt;0,"",D43*D6379)</f>
        <v/>
      </c>
      <c r="E7531" s="112">
        <f>IF(E6379&lt;0,"",E43*E6379)</f>
        <v/>
      </c>
      <c r="F7531" s="112">
        <f>IF(F6379&lt;0,"",F43*F6379)</f>
        <v/>
      </c>
    </row>
    <row r="7532">
      <c r="C7532" s="13" t="n">
        <v>49</v>
      </c>
      <c r="D7532" s="112">
        <f>IF(D6380&lt;0,"",D44*D6380)</f>
        <v/>
      </c>
      <c r="E7532" s="112">
        <f>IF(E6380&lt;0,"",E44*E6380)</f>
        <v/>
      </c>
      <c r="F7532" s="112">
        <f>IF(F6380&lt;0,"",F44*F6380)</f>
        <v/>
      </c>
    </row>
    <row r="7533">
      <c r="C7533" s="13" t="n">
        <v>50</v>
      </c>
      <c r="D7533" s="112">
        <f>IF(D6381&lt;0,"",D45*D6381)</f>
        <v/>
      </c>
      <c r="E7533" s="112">
        <f>IF(E6381&lt;0,"",E45*E6381)</f>
        <v/>
      </c>
      <c r="F7533" s="112">
        <f>IF(F6381&lt;0,"",F45*F6381)</f>
        <v/>
      </c>
    </row>
    <row r="7534">
      <c r="C7534" s="13" t="n">
        <v>51</v>
      </c>
      <c r="D7534" s="112">
        <f>IF(D6382&lt;0,"",D46*D6382)</f>
        <v/>
      </c>
      <c r="E7534" s="112">
        <f>IF(E6382&lt;0,"",E46*E6382)</f>
        <v/>
      </c>
      <c r="F7534" s="112">
        <f>IF(F6382&lt;0,"",F46*F6382)</f>
        <v/>
      </c>
    </row>
    <row r="7535">
      <c r="C7535" s="13" t="n">
        <v>52</v>
      </c>
      <c r="D7535" s="112">
        <f>IF(D6383&lt;0,"",D47*D6383)</f>
        <v/>
      </c>
      <c r="E7535" s="112">
        <f>IF(E6383&lt;0,"",E47*E6383)</f>
        <v/>
      </c>
      <c r="F7535" s="112">
        <f>IF(F6383&lt;0,"",F47*F6383)</f>
        <v/>
      </c>
    </row>
    <row r="7536">
      <c r="C7536" s="13" t="n">
        <v>53</v>
      </c>
      <c r="D7536" s="112">
        <f>IF(D6384&lt;0,"",D48*D6384)</f>
        <v/>
      </c>
      <c r="E7536" s="112">
        <f>IF(E6384&lt;0,"",E48*E6384)</f>
        <v/>
      </c>
      <c r="F7536" s="112">
        <f>IF(F6384&lt;0,"",F48*F6384)</f>
        <v/>
      </c>
    </row>
    <row r="7537">
      <c r="C7537" s="13" t="n">
        <v>54</v>
      </c>
      <c r="D7537" s="112">
        <f>IF(D6385&lt;0,"",D49*D6385)</f>
        <v/>
      </c>
      <c r="E7537" s="112">
        <f>IF(E6385&lt;0,"",E49*E6385)</f>
        <v/>
      </c>
      <c r="F7537" s="112">
        <f>IF(F6385&lt;0,"",F49*F6385)</f>
        <v/>
      </c>
    </row>
    <row r="7538">
      <c r="C7538" s="13" t="n">
        <v>55</v>
      </c>
      <c r="D7538" s="112">
        <f>IF(D6386&lt;0,"",D50*D6386)</f>
        <v/>
      </c>
      <c r="E7538" s="112">
        <f>IF(E6386&lt;0,"",E50*E6386)</f>
        <v/>
      </c>
      <c r="F7538" s="112">
        <f>IF(F6386&lt;0,"",F50*F6386)</f>
        <v/>
      </c>
    </row>
    <row r="7539">
      <c r="C7539" s="13" t="n">
        <v>56</v>
      </c>
      <c r="D7539" s="112">
        <f>IF(D6387&lt;0,"",D51*D6387)</f>
        <v/>
      </c>
      <c r="E7539" s="112">
        <f>IF(E6387&lt;0,"",E51*E6387)</f>
        <v/>
      </c>
      <c r="F7539" s="112">
        <f>IF(F6387&lt;0,"",F51*F6387)</f>
        <v/>
      </c>
    </row>
    <row r="7540">
      <c r="C7540" s="13" t="n">
        <v>57</v>
      </c>
      <c r="D7540" s="112">
        <f>IF(D6388&lt;0,"",D52*D6388)</f>
        <v/>
      </c>
      <c r="E7540" s="112">
        <f>IF(E6388&lt;0,"",E52*E6388)</f>
        <v/>
      </c>
      <c r="F7540" s="112">
        <f>IF(F6388&lt;0,"",F52*F6388)</f>
        <v/>
      </c>
    </row>
    <row r="7541">
      <c r="C7541" s="13" t="n">
        <v>58</v>
      </c>
      <c r="D7541" s="112">
        <f>IF(D6389&lt;0,"",D53*D6389)</f>
        <v/>
      </c>
      <c r="E7541" s="112">
        <f>IF(E6389&lt;0,"",E53*E6389)</f>
        <v/>
      </c>
      <c r="F7541" s="112">
        <f>IF(F6389&lt;0,"",F53*F6389)</f>
        <v/>
      </c>
    </row>
    <row r="7542">
      <c r="C7542" s="13" t="n">
        <v>59</v>
      </c>
      <c r="D7542" s="112">
        <f>IF(D6390&lt;0,"",D54*D6390)</f>
        <v/>
      </c>
      <c r="E7542" s="112">
        <f>IF(E6390&lt;0,"",E54*E6390)</f>
        <v/>
      </c>
      <c r="F7542" s="112">
        <f>IF(F6390&lt;0,"",F54*F6390)</f>
        <v/>
      </c>
    </row>
    <row r="7543">
      <c r="C7543" s="13" t="n">
        <v>60</v>
      </c>
      <c r="D7543" s="112">
        <f>IF(D6391&lt;0,"",D55*D6391)</f>
        <v/>
      </c>
      <c r="E7543" s="112">
        <f>IF(E6391&lt;0,"",E55*E6391)</f>
        <v/>
      </c>
      <c r="F7543" s="112">
        <f>IF(F6391&lt;0,"",F55*F6391)</f>
        <v/>
      </c>
    </row>
    <row r="7544">
      <c r="C7544" s="13" t="n">
        <v>61</v>
      </c>
      <c r="D7544" s="112">
        <f>IF(D6392&lt;0,"",D56*D6392)</f>
        <v/>
      </c>
      <c r="E7544" s="112">
        <f>IF(E6392&lt;0,"",E56*E6392)</f>
        <v/>
      </c>
      <c r="F7544" s="112">
        <f>IF(F6392&lt;0,"",F56*F6392)</f>
        <v/>
      </c>
    </row>
    <row r="7545">
      <c r="C7545" s="13" t="n">
        <v>62</v>
      </c>
      <c r="D7545" s="112">
        <f>IF(D6393&lt;0,"",D57*D6393)</f>
        <v/>
      </c>
      <c r="E7545" s="112">
        <f>IF(E6393&lt;0,"",E57*E6393)</f>
        <v/>
      </c>
      <c r="F7545" s="112">
        <f>IF(F6393&lt;0,"",F57*F6393)</f>
        <v/>
      </c>
    </row>
    <row r="7546">
      <c r="C7546" s="13" t="n">
        <v>63</v>
      </c>
      <c r="D7546" s="112">
        <f>IF(D6394&lt;0,"",D58*D6394)</f>
        <v/>
      </c>
      <c r="E7546" s="112">
        <f>IF(E6394&lt;0,"",E58*E6394)</f>
        <v/>
      </c>
      <c r="F7546" s="112">
        <f>IF(F6394&lt;0,"",F58*F6394)</f>
        <v/>
      </c>
    </row>
    <row r="7547">
      <c r="C7547" s="13" t="n">
        <v>64</v>
      </c>
      <c r="D7547" s="112">
        <f>IF(D6395&lt;0,"",D59*D6395)</f>
        <v/>
      </c>
      <c r="E7547" s="112">
        <f>IF(E6395&lt;0,"",E59*E6395)</f>
        <v/>
      </c>
      <c r="F7547" s="112">
        <f>IF(F6395&lt;0,"",F59*F6395)</f>
        <v/>
      </c>
    </row>
    <row r="7548">
      <c r="C7548" s="13" t="n">
        <v>65</v>
      </c>
      <c r="D7548" s="112">
        <f>IF(D6396&lt;0,"",D60*D6396)</f>
        <v/>
      </c>
      <c r="E7548" s="112">
        <f>IF(E6396&lt;0,"",E60*E6396)</f>
        <v/>
      </c>
      <c r="F7548" s="112">
        <f>IF(F6396&lt;0,"",F60*F6396)</f>
        <v/>
      </c>
    </row>
    <row r="7549">
      <c r="C7549" s="13" t="n">
        <v>66</v>
      </c>
      <c r="D7549" s="112">
        <f>IF(D6397&lt;0,"",D61*D6397)</f>
        <v/>
      </c>
      <c r="E7549" s="112">
        <f>IF(E6397&lt;0,"",E61*E6397)</f>
        <v/>
      </c>
      <c r="F7549" s="112">
        <f>IF(F6397&lt;0,"",F61*F6397)</f>
        <v/>
      </c>
    </row>
    <row r="7550">
      <c r="C7550" s="13" t="n">
        <v>67</v>
      </c>
      <c r="D7550" s="112">
        <f>IF(D6398&lt;0,"",D62*D6398)</f>
        <v/>
      </c>
      <c r="E7550" s="112">
        <f>IF(E6398&lt;0,"",E62*E6398)</f>
        <v/>
      </c>
      <c r="F7550" s="112">
        <f>IF(F6398&lt;0,"",F62*F6398)</f>
        <v/>
      </c>
    </row>
    <row r="7551">
      <c r="C7551" s="13" t="n">
        <v>68</v>
      </c>
      <c r="D7551" s="112">
        <f>IF(D6399&lt;0,"",D63*D6399)</f>
        <v/>
      </c>
      <c r="E7551" s="112">
        <f>IF(E6399&lt;0,"",E63*E6399)</f>
        <v/>
      </c>
      <c r="F7551" s="112">
        <f>IF(F6399&lt;0,"",F63*F6399)</f>
        <v/>
      </c>
    </row>
    <row r="7552">
      <c r="C7552" s="13" t="n">
        <v>69</v>
      </c>
      <c r="D7552" s="112">
        <f>IF(D6400&lt;0,"",D64*D6400)</f>
        <v/>
      </c>
      <c r="E7552" s="112">
        <f>IF(E6400&lt;0,"",E64*E6400)</f>
        <v/>
      </c>
      <c r="F7552" s="112">
        <f>IF(F6400&lt;0,"",F64*F6400)</f>
        <v/>
      </c>
    </row>
    <row r="7553">
      <c r="C7553" s="13" t="n">
        <v>70</v>
      </c>
      <c r="D7553" s="112">
        <f>IF(D6401&lt;0,"",D65*D6401)</f>
        <v/>
      </c>
      <c r="E7553" s="112">
        <f>IF(E6401&lt;0,"",E65*E6401)</f>
        <v/>
      </c>
      <c r="F7553" s="112">
        <f>IF(F6401&lt;0,"",F65*F6401)</f>
        <v/>
      </c>
    </row>
    <row r="7554">
      <c r="C7554" s="13" t="n">
        <v>71</v>
      </c>
      <c r="D7554" s="112">
        <f>IF(D6402&lt;0,"",D66*D6402)</f>
        <v/>
      </c>
      <c r="E7554" s="112">
        <f>IF(E6402&lt;0,"",E66*E6402)</f>
        <v/>
      </c>
      <c r="F7554" s="112">
        <f>IF(F6402&lt;0,"",F66*F6402)</f>
        <v/>
      </c>
    </row>
    <row r="7555">
      <c r="C7555" s="13" t="n">
        <v>72</v>
      </c>
      <c r="D7555" s="112">
        <f>IF(D6403&lt;0,"",D67*D6403)</f>
        <v/>
      </c>
      <c r="E7555" s="112">
        <f>IF(E6403&lt;0,"",E67*E6403)</f>
        <v/>
      </c>
      <c r="F7555" s="112">
        <f>IF(F6403&lt;0,"",F67*F6403)</f>
        <v/>
      </c>
    </row>
    <row r="7556">
      <c r="C7556" s="13" t="n">
        <v>73</v>
      </c>
      <c r="D7556" s="112">
        <f>IF(D6404&lt;0,"",D68*D6404)</f>
        <v/>
      </c>
      <c r="E7556" s="112">
        <f>IF(E6404&lt;0,"",E68*E6404)</f>
        <v/>
      </c>
      <c r="F7556" s="112">
        <f>IF(F6404&lt;0,"",F68*F6404)</f>
        <v/>
      </c>
    </row>
    <row r="7557">
      <c r="C7557" s="13" t="n">
        <v>74</v>
      </c>
      <c r="D7557" s="112">
        <f>IF(D6405&lt;0,"",D69*D6405)</f>
        <v/>
      </c>
      <c r="E7557" s="112">
        <f>IF(E6405&lt;0,"",E69*E6405)</f>
        <v/>
      </c>
      <c r="F7557" s="112">
        <f>IF(F6405&lt;0,"",F69*F6405)</f>
        <v/>
      </c>
    </row>
    <row r="7558">
      <c r="C7558" s="13" t="n">
        <v>75</v>
      </c>
      <c r="D7558" s="112">
        <f>IF(D6406&lt;0,"",D70*D6406)</f>
        <v/>
      </c>
      <c r="E7558" s="112">
        <f>IF(E6406&lt;0,"",E70*E6406)</f>
        <v/>
      </c>
      <c r="F7558" s="112">
        <f>IF(F6406&lt;0,"",F70*F6406)</f>
        <v/>
      </c>
    </row>
    <row r="7559">
      <c r="C7559" s="13" t="n">
        <v>76</v>
      </c>
      <c r="D7559" s="112">
        <f>IF(D6407&lt;0,"",D71*D6407)</f>
        <v/>
      </c>
      <c r="E7559" s="112">
        <f>IF(E6407&lt;0,"",E71*E6407)</f>
        <v/>
      </c>
      <c r="F7559" s="112">
        <f>IF(F6407&lt;0,"",F71*F6407)</f>
        <v/>
      </c>
    </row>
    <row r="7560">
      <c r="C7560" s="13" t="n">
        <v>77</v>
      </c>
      <c r="D7560" s="112">
        <f>IF(D6408&lt;0,"",D72*D6408)</f>
        <v/>
      </c>
      <c r="E7560" s="112">
        <f>IF(E6408&lt;0,"",E72*E6408)</f>
        <v/>
      </c>
      <c r="F7560" s="112">
        <f>IF(F6408&lt;0,"",F72*F6408)</f>
        <v/>
      </c>
    </row>
    <row r="7561">
      <c r="C7561" s="13" t="n">
        <v>78</v>
      </c>
      <c r="D7561" s="112">
        <f>IF(D6409&lt;0,"",D73*D6409)</f>
        <v/>
      </c>
      <c r="E7561" s="112">
        <f>IF(E6409&lt;0,"",E73*E6409)</f>
        <v/>
      </c>
      <c r="F7561" s="112">
        <f>IF(F6409&lt;0,"",F73*F6409)</f>
        <v/>
      </c>
    </row>
    <row r="7562">
      <c r="C7562" s="13" t="n">
        <v>79</v>
      </c>
      <c r="D7562" s="112">
        <f>IF(D6410&lt;0,"",D74*D6410)</f>
        <v/>
      </c>
      <c r="E7562" s="112">
        <f>IF(E6410&lt;0,"",E74*E6410)</f>
        <v/>
      </c>
      <c r="F7562" s="112">
        <f>IF(F6410&lt;0,"",F74*F6410)</f>
        <v/>
      </c>
    </row>
    <row r="7563">
      <c r="C7563" s="13" t="n">
        <v>80</v>
      </c>
      <c r="D7563" s="112">
        <f>IF(D6411&lt;0,"",D75*D6411)</f>
        <v/>
      </c>
      <c r="E7563" s="112">
        <f>IF(E6411&lt;0,"",E75*E6411)</f>
        <v/>
      </c>
      <c r="F7563" s="112">
        <f>IF(F6411&lt;0,"",F75*F6411)</f>
        <v/>
      </c>
    </row>
    <row r="7564">
      <c r="C7564" s="13" t="n">
        <v>81</v>
      </c>
      <c r="D7564" s="112">
        <f>IF(D6412&lt;0,"",D76*D6412)</f>
        <v/>
      </c>
      <c r="E7564" s="112">
        <f>IF(E6412&lt;0,"",E76*E6412)</f>
        <v/>
      </c>
      <c r="F7564" s="112">
        <f>IF(F6412&lt;0,"",F76*F6412)</f>
        <v/>
      </c>
    </row>
    <row r="7565">
      <c r="C7565" s="13" t="n">
        <v>82</v>
      </c>
      <c r="D7565" s="112">
        <f>IF(D6413&lt;0,"",D77*D6413)</f>
        <v/>
      </c>
      <c r="E7565" s="112">
        <f>IF(E6413&lt;0,"",E77*E6413)</f>
        <v/>
      </c>
      <c r="F7565" s="112">
        <f>IF(F6413&lt;0,"",F77*F6413)</f>
        <v/>
      </c>
    </row>
    <row r="7566">
      <c r="C7566" s="13" t="n">
        <v>83</v>
      </c>
      <c r="D7566" s="112">
        <f>IF(D6414&lt;0,"",D78*D6414)</f>
        <v/>
      </c>
      <c r="E7566" s="112">
        <f>IF(E6414&lt;0,"",E78*E6414)</f>
        <v/>
      </c>
      <c r="F7566" s="112">
        <f>IF(F6414&lt;0,"",F78*F6414)</f>
        <v/>
      </c>
    </row>
    <row r="7567">
      <c r="C7567" s="13" t="n">
        <v>84</v>
      </c>
      <c r="D7567" s="112">
        <f>IF(D6415&lt;0,"",D79*D6415)</f>
        <v/>
      </c>
      <c r="E7567" s="112">
        <f>IF(E6415&lt;0,"",E79*E6415)</f>
        <v/>
      </c>
      <c r="F7567" s="112">
        <f>IF(F6415&lt;0,"",F79*F6415)</f>
        <v/>
      </c>
    </row>
    <row r="7568">
      <c r="C7568" s="13" t="n">
        <v>85</v>
      </c>
      <c r="D7568" s="112">
        <f>IF(D6416&lt;0,"",D80*D6416)</f>
        <v/>
      </c>
      <c r="E7568" s="112">
        <f>IF(E6416&lt;0,"",E80*E6416)</f>
        <v/>
      </c>
      <c r="F7568" s="112">
        <f>IF(F6416&lt;0,"",F80*F6416)</f>
        <v/>
      </c>
    </row>
    <row r="7569">
      <c r="C7569" s="13" t="n">
        <v>86</v>
      </c>
      <c r="D7569" s="112">
        <f>IF(D6417&lt;0,"",D81*D6417)</f>
        <v/>
      </c>
      <c r="E7569" s="112">
        <f>IF(E6417&lt;0,"",E81*E6417)</f>
        <v/>
      </c>
      <c r="F7569" s="112">
        <f>IF(F6417&lt;0,"",F81*F6417)</f>
        <v/>
      </c>
    </row>
    <row r="7570">
      <c r="C7570" s="13" t="n">
        <v>87</v>
      </c>
      <c r="D7570" s="112">
        <f>IF(D6418&lt;0,"",D82*D6418)</f>
        <v/>
      </c>
      <c r="E7570" s="112">
        <f>IF(E6418&lt;0,"",E82*E6418)</f>
        <v/>
      </c>
      <c r="F7570" s="112">
        <f>IF(F6418&lt;0,"",F82*F6418)</f>
        <v/>
      </c>
    </row>
    <row r="7571">
      <c r="C7571" s="13" t="n">
        <v>88</v>
      </c>
      <c r="D7571" s="112">
        <f>IF(D6419&lt;0,"",D83*D6419)</f>
        <v/>
      </c>
      <c r="E7571" s="112">
        <f>IF(E6419&lt;0,"",E83*E6419)</f>
        <v/>
      </c>
      <c r="F7571" s="112">
        <f>IF(F6419&lt;0,"",F83*F6419)</f>
        <v/>
      </c>
    </row>
    <row r="7572">
      <c r="C7572" s="13" t="n">
        <v>89</v>
      </c>
      <c r="D7572" s="112">
        <f>IF(D6420&lt;0,"",D84*D6420)</f>
        <v/>
      </c>
      <c r="E7572" s="112">
        <f>IF(E6420&lt;0,"",E84*E6420)</f>
        <v/>
      </c>
      <c r="F7572" s="112">
        <f>IF(F6420&lt;0,"",F84*F6420)</f>
        <v/>
      </c>
    </row>
    <row r="7573">
      <c r="C7573" s="13" t="n">
        <v>90</v>
      </c>
      <c r="D7573" s="112">
        <f>IF(D6421&lt;0,"",D85*D6421)</f>
        <v/>
      </c>
      <c r="E7573" s="112">
        <f>IF(E6421&lt;0,"",E85*E6421)</f>
        <v/>
      </c>
      <c r="F7573" s="112">
        <f>IF(F6421&lt;0,"",F85*F6421)</f>
        <v/>
      </c>
    </row>
    <row r="7574">
      <c r="C7574" s="13" t="n">
        <v>91</v>
      </c>
      <c r="D7574" s="112">
        <f>IF(D6422&lt;0,"",D86*D6422)</f>
        <v/>
      </c>
      <c r="E7574" s="112">
        <f>IF(E6422&lt;0,"",E86*E6422)</f>
        <v/>
      </c>
      <c r="F7574" s="112">
        <f>IF(F6422&lt;0,"",F86*F6422)</f>
        <v/>
      </c>
    </row>
    <row r="7575">
      <c r="C7575" s="13" t="n">
        <v>92</v>
      </c>
      <c r="D7575" s="112">
        <f>IF(D6423&lt;0,"",D87*D6423)</f>
        <v/>
      </c>
      <c r="E7575" s="112">
        <f>IF(E6423&lt;0,"",E87*E6423)</f>
        <v/>
      </c>
      <c r="F7575" s="112">
        <f>IF(F6423&lt;0,"",F87*F6423)</f>
        <v/>
      </c>
    </row>
    <row r="7576">
      <c r="C7576" s="13" t="n">
        <v>93</v>
      </c>
      <c r="D7576" s="112">
        <f>IF(D6424&lt;0,"",D88*D6424)</f>
        <v/>
      </c>
      <c r="E7576" s="112">
        <f>IF(E6424&lt;0,"",E88*E6424)</f>
        <v/>
      </c>
      <c r="F7576" s="112">
        <f>IF(F6424&lt;0,"",F88*F6424)</f>
        <v/>
      </c>
    </row>
    <row r="7577">
      <c r="C7577" s="13" t="n">
        <v>94</v>
      </c>
      <c r="D7577" s="112">
        <f>IF(D6425&lt;0,"",D89*D6425)</f>
        <v/>
      </c>
      <c r="E7577" s="112">
        <f>IF(E6425&lt;0,"",E89*E6425)</f>
        <v/>
      </c>
      <c r="F7577" s="112">
        <f>IF(F6425&lt;0,"",F89*F6425)</f>
        <v/>
      </c>
    </row>
    <row r="7578">
      <c r="C7578" s="13" t="n">
        <v>95</v>
      </c>
      <c r="D7578" s="112">
        <f>IF(D6426&lt;0,"",D90*D6426)</f>
        <v/>
      </c>
      <c r="E7578" s="112">
        <f>IF(E6426&lt;0,"",E90*E6426)</f>
        <v/>
      </c>
      <c r="F7578" s="112">
        <f>IF(F6426&lt;0,"",F90*F6426)</f>
        <v/>
      </c>
    </row>
    <row r="7579">
      <c r="C7579" s="13" t="n">
        <v>96</v>
      </c>
      <c r="D7579" s="112">
        <f>IF(D6427&lt;0,"",D91*D6427)</f>
        <v/>
      </c>
      <c r="E7579" s="112">
        <f>IF(E6427&lt;0,"",E91*E6427)</f>
        <v/>
      </c>
      <c r="F7579" s="112">
        <f>IF(F6427&lt;0,"",F91*F6427)</f>
        <v/>
      </c>
    </row>
    <row r="7580">
      <c r="C7580" s="13" t="n">
        <v>97</v>
      </c>
      <c r="D7580" s="112">
        <f>IF(D6428&lt;0,"",D92*D6428)</f>
        <v/>
      </c>
      <c r="E7580" s="112">
        <f>IF(E6428&lt;0,"",E92*E6428)</f>
        <v/>
      </c>
      <c r="F7580" s="112">
        <f>IF(F6428&lt;0,"",F92*F6428)</f>
        <v/>
      </c>
    </row>
    <row r="7581">
      <c r="C7581" s="13" t="n">
        <v>98</v>
      </c>
      <c r="D7581" s="112">
        <f>IF(D6429&lt;0,"",D93*D6429)</f>
        <v/>
      </c>
      <c r="E7581" s="112">
        <f>IF(E6429&lt;0,"",E93*E6429)</f>
        <v/>
      </c>
      <c r="F7581" s="112">
        <f>IF(F6429&lt;0,"",F93*F6429)</f>
        <v/>
      </c>
    </row>
    <row r="7582">
      <c r="C7582" s="13" t="n">
        <v>99</v>
      </c>
      <c r="D7582" s="112">
        <f>IF(D6430&lt;0,"",D94*D6430)</f>
        <v/>
      </c>
      <c r="E7582" s="112">
        <f>IF(E6430&lt;0,"",E94*E6430)</f>
        <v/>
      </c>
      <c r="F7582" s="112">
        <f>IF(F6430&lt;0,"",F94*F6430)</f>
        <v/>
      </c>
    </row>
    <row r="7583">
      <c r="C7583" s="13" t="n">
        <v>100</v>
      </c>
      <c r="D7583" s="112">
        <f>IF(D6431&lt;0,"",D95*D6431)</f>
        <v/>
      </c>
      <c r="E7583" s="112">
        <f>IF(E6431&lt;0,"",E95*E6431)</f>
        <v/>
      </c>
      <c r="F7583" s="112">
        <f>IF(F6431&lt;0,"",F95*F6431)</f>
        <v/>
      </c>
    </row>
    <row r="7584">
      <c r="C7584" s="13" t="n">
        <v>101</v>
      </c>
      <c r="D7584" s="112">
        <f>IF(D6432&lt;0,"",D96*D6432)</f>
        <v/>
      </c>
      <c r="E7584" s="112">
        <f>IF(E6432&lt;0,"",E96*E6432)</f>
        <v/>
      </c>
      <c r="F7584" s="112">
        <f>IF(F6432&lt;0,"",F96*F6432)</f>
        <v/>
      </c>
    </row>
    <row r="7585">
      <c r="C7585" s="13" t="n">
        <v>102</v>
      </c>
      <c r="D7585" s="112">
        <f>IF(D6433&lt;0,"",D97*D6433)</f>
        <v/>
      </c>
      <c r="E7585" s="112">
        <f>IF(E6433&lt;0,"",E97*E6433)</f>
        <v/>
      </c>
      <c r="F7585" s="112">
        <f>IF(F6433&lt;0,"",F97*F6433)</f>
        <v/>
      </c>
    </row>
    <row r="7586">
      <c r="C7586" s="13" t="n">
        <v>103</v>
      </c>
      <c r="D7586" s="112">
        <f>IF(D6434&lt;0,"",D98*D6434)</f>
        <v/>
      </c>
      <c r="E7586" s="112">
        <f>IF(E6434&lt;0,"",E98*E6434)</f>
        <v/>
      </c>
      <c r="F7586" s="112">
        <f>IF(F6434&lt;0,"",F98*F6434)</f>
        <v/>
      </c>
    </row>
    <row r="7587">
      <c r="C7587" s="13" t="n">
        <v>104</v>
      </c>
      <c r="D7587" s="112">
        <f>IF(D6435&lt;0,"",D99*D6435)</f>
        <v/>
      </c>
      <c r="E7587" s="112">
        <f>IF(E6435&lt;0,"",E99*E6435)</f>
        <v/>
      </c>
      <c r="F7587" s="112">
        <f>IF(F6435&lt;0,"",F99*F6435)</f>
        <v/>
      </c>
    </row>
    <row r="7588">
      <c r="C7588" s="13" t="n">
        <v>105</v>
      </c>
      <c r="D7588" s="112">
        <f>IF(D6436&lt;0,"",D100*D6436)</f>
        <v/>
      </c>
      <c r="E7588" s="112">
        <f>IF(E6436&lt;0,"",E100*E6436)</f>
        <v/>
      </c>
      <c r="F7588" s="112">
        <f>IF(F6436&lt;0,"",F100*F6436)</f>
        <v/>
      </c>
    </row>
    <row r="7589">
      <c r="C7589" s="13" t="n">
        <v>106</v>
      </c>
      <c r="D7589" s="112">
        <f>IF(D6437&lt;0,"",D101*D6437)</f>
        <v/>
      </c>
      <c r="E7589" s="112">
        <f>IF(E6437&lt;0,"",E101*E6437)</f>
        <v/>
      </c>
      <c r="F7589" s="112">
        <f>IF(F6437&lt;0,"",F101*F6437)</f>
        <v/>
      </c>
    </row>
    <row r="7590">
      <c r="C7590" s="13" t="n">
        <v>107</v>
      </c>
      <c r="D7590" s="112">
        <f>IF(D6438&lt;0,"",D102*D6438)</f>
        <v/>
      </c>
      <c r="E7590" s="112">
        <f>IF(E6438&lt;0,"",E102*E6438)</f>
        <v/>
      </c>
      <c r="F7590" s="112">
        <f>IF(F6438&lt;0,"",F102*F6438)</f>
        <v/>
      </c>
    </row>
    <row r="7591">
      <c r="C7591" s="13" t="n">
        <v>108</v>
      </c>
      <c r="D7591" s="112">
        <f>IF(D6439&lt;0,"",D103*D6439)</f>
        <v/>
      </c>
      <c r="E7591" s="112">
        <f>IF(E6439&lt;0,"",E103*E6439)</f>
        <v/>
      </c>
      <c r="F7591" s="112">
        <f>IF(F6439&lt;0,"",F103*F6439)</f>
        <v/>
      </c>
    </row>
    <row r="7592">
      <c r="C7592" s="13" t="n">
        <v>109</v>
      </c>
      <c r="D7592" s="112">
        <f>IF(D6440&lt;0,"",D104*D6440)</f>
        <v/>
      </c>
      <c r="E7592" s="112">
        <f>IF(E6440&lt;0,"",E104*E6440)</f>
        <v/>
      </c>
      <c r="F7592" s="112">
        <f>IF(F6440&lt;0,"",F104*F6440)</f>
        <v/>
      </c>
    </row>
    <row r="7593">
      <c r="C7593" s="13" t="n">
        <v>110</v>
      </c>
      <c r="D7593" s="112">
        <f>IF(D6441&lt;0,"",D105*D6441)</f>
        <v/>
      </c>
      <c r="E7593" s="112">
        <f>IF(E6441&lt;0,"",E105*E6441)</f>
        <v/>
      </c>
      <c r="F7593" s="112">
        <f>IF(F6441&lt;0,"",F105*F6441)</f>
        <v/>
      </c>
    </row>
    <row r="7594">
      <c r="C7594" s="13" t="n">
        <v>111</v>
      </c>
      <c r="D7594" s="112">
        <f>IF(D6442&lt;0,"",D106*D6442)</f>
        <v/>
      </c>
      <c r="E7594" s="112">
        <f>IF(E6442&lt;0,"",E106*E6442)</f>
        <v/>
      </c>
      <c r="F7594" s="112">
        <f>IF(F6442&lt;0,"",F106*F6442)</f>
        <v/>
      </c>
    </row>
    <row r="7595">
      <c r="C7595" s="13" t="n">
        <v>112</v>
      </c>
      <c r="D7595" s="112">
        <f>IF(D6443&lt;0,"",D107*D6443)</f>
        <v/>
      </c>
      <c r="E7595" s="112">
        <f>IF(E6443&lt;0,"",E107*E6443)</f>
        <v/>
      </c>
      <c r="F7595" s="112">
        <f>IF(F6443&lt;0,"",F107*F6443)</f>
        <v/>
      </c>
    </row>
    <row r="7596">
      <c r="C7596" s="13" t="n">
        <v>113</v>
      </c>
      <c r="D7596" s="112">
        <f>IF(D6444&lt;0,"",D108*D6444)</f>
        <v/>
      </c>
      <c r="E7596" s="112">
        <f>IF(E6444&lt;0,"",E108*E6444)</f>
        <v/>
      </c>
      <c r="F7596" s="112">
        <f>IF(F6444&lt;0,"",F108*F6444)</f>
        <v/>
      </c>
    </row>
    <row r="7597">
      <c r="C7597" s="13" t="n">
        <v>114</v>
      </c>
      <c r="D7597" s="112">
        <f>IF(D6445&lt;0,"",D109*D6445)</f>
        <v/>
      </c>
      <c r="E7597" s="112">
        <f>IF(E6445&lt;0,"",E109*E6445)</f>
        <v/>
      </c>
      <c r="F7597" s="112">
        <f>IF(F6445&lt;0,"",F109*F6445)</f>
        <v/>
      </c>
    </row>
    <row r="7598">
      <c r="C7598" s="13" t="n">
        <v>115</v>
      </c>
      <c r="D7598" s="112">
        <f>IF(D6446&lt;0,"",D110*D6446)</f>
        <v/>
      </c>
      <c r="E7598" s="112">
        <f>IF(E6446&lt;0,"",E110*E6446)</f>
        <v/>
      </c>
      <c r="F7598" s="112">
        <f>IF(F6446&lt;0,"",F110*F6446)</f>
        <v/>
      </c>
    </row>
    <row r="7599">
      <c r="C7599" s="13" t="n">
        <v>116</v>
      </c>
      <c r="D7599" s="112">
        <f>IF(D6447&lt;0,"",D111*D6447)</f>
        <v/>
      </c>
      <c r="E7599" s="112">
        <f>IF(E6447&lt;0,"",E111*E6447)</f>
        <v/>
      </c>
      <c r="F7599" s="112">
        <f>IF(F6447&lt;0,"",F111*F6447)</f>
        <v/>
      </c>
    </row>
    <row r="7600">
      <c r="C7600" s="13" t="n">
        <v>117</v>
      </c>
      <c r="D7600" s="112">
        <f>IF(D6448&lt;0,"",D112*D6448)</f>
        <v/>
      </c>
      <c r="E7600" s="112">
        <f>IF(E6448&lt;0,"",E112*E6448)</f>
        <v/>
      </c>
      <c r="F7600" s="112">
        <f>IF(F6448&lt;0,"",F112*F6448)</f>
        <v/>
      </c>
    </row>
    <row r="7601">
      <c r="C7601" s="13" t="n">
        <v>118</v>
      </c>
      <c r="D7601" s="112">
        <f>IF(D6449&lt;0,"",D113*D6449)</f>
        <v/>
      </c>
      <c r="E7601" s="112">
        <f>IF(E6449&lt;0,"",E113*E6449)</f>
        <v/>
      </c>
      <c r="F7601" s="112">
        <f>IF(F6449&lt;0,"",F113*F6449)</f>
        <v/>
      </c>
    </row>
    <row r="7602">
      <c r="C7602" s="13" t="n">
        <v>119</v>
      </c>
      <c r="D7602" s="112">
        <f>IF(D6450&lt;0,"",D114*D6450)</f>
        <v/>
      </c>
      <c r="E7602" s="112">
        <f>IF(E6450&lt;0,"",E114*E6450)</f>
        <v/>
      </c>
      <c r="F7602" s="112">
        <f>IF(F6450&lt;0,"",F114*F6450)</f>
        <v/>
      </c>
    </row>
    <row r="7603">
      <c r="C7603" s="13" t="n">
        <v>120</v>
      </c>
      <c r="D7603" s="112">
        <f>IF(D6451&lt;0,"",D115*D6451)</f>
        <v/>
      </c>
      <c r="E7603" s="112">
        <f>IF(E6451&lt;0,"",E115*E6451)</f>
        <v/>
      </c>
      <c r="F7603" s="112">
        <f>IF(F6451&lt;0,"",F115*F6451)</f>
        <v/>
      </c>
    </row>
    <row r="7604">
      <c r="C7604" s="13" t="n">
        <v>121</v>
      </c>
      <c r="D7604" s="112">
        <f>IF(D6452&lt;0,"",D116*D6452)</f>
        <v/>
      </c>
      <c r="E7604" s="112">
        <f>IF(E6452&lt;0,"",E116*E6452)</f>
        <v/>
      </c>
      <c r="F7604" s="112">
        <f>IF(F6452&lt;0,"",F116*F6452)</f>
        <v/>
      </c>
    </row>
    <row r="7605">
      <c r="C7605" s="13" t="n">
        <v>122</v>
      </c>
      <c r="D7605" s="112">
        <f>IF(D6453&lt;0,"",D117*D6453)</f>
        <v/>
      </c>
      <c r="E7605" s="112">
        <f>IF(E6453&lt;0,"",E117*E6453)</f>
        <v/>
      </c>
      <c r="F7605" s="112">
        <f>IF(F6453&lt;0,"",F117*F6453)</f>
        <v/>
      </c>
    </row>
    <row r="7606">
      <c r="C7606" s="13" t="n">
        <v>123</v>
      </c>
      <c r="D7606" s="112">
        <f>IF(D6454&lt;0,"",D118*D6454)</f>
        <v/>
      </c>
      <c r="E7606" s="112">
        <f>IF(E6454&lt;0,"",E118*E6454)</f>
        <v/>
      </c>
      <c r="F7606" s="112">
        <f>IF(F6454&lt;0,"",F118*F6454)</f>
        <v/>
      </c>
    </row>
    <row r="7607">
      <c r="C7607" s="13" t="n">
        <v>124</v>
      </c>
      <c r="D7607" s="112">
        <f>IF(D6455&lt;0,"",D119*D6455)</f>
        <v/>
      </c>
      <c r="E7607" s="112">
        <f>IF(E6455&lt;0,"",E119*E6455)</f>
        <v/>
      </c>
      <c r="F7607" s="112">
        <f>IF(F6455&lt;0,"",F119*F6455)</f>
        <v/>
      </c>
    </row>
    <row r="7608">
      <c r="C7608" s="13" t="n">
        <v>125</v>
      </c>
      <c r="D7608" s="112">
        <f>IF(D6456&lt;0,"",D120*D6456)</f>
        <v/>
      </c>
      <c r="E7608" s="112">
        <f>IF(E6456&lt;0,"",E120*E6456)</f>
        <v/>
      </c>
      <c r="F7608" s="112">
        <f>IF(F6456&lt;0,"",F120*F6456)</f>
        <v/>
      </c>
    </row>
    <row r="7609">
      <c r="C7609" s="13" t="n">
        <v>126</v>
      </c>
      <c r="D7609" s="112">
        <f>IF(D6457&lt;0,"",D121*D6457)</f>
        <v/>
      </c>
      <c r="E7609" s="112">
        <f>IF(E6457&lt;0,"",E121*E6457)</f>
        <v/>
      </c>
      <c r="F7609" s="112">
        <f>IF(F6457&lt;0,"",F121*F6457)</f>
        <v/>
      </c>
    </row>
    <row r="7610">
      <c r="C7610" s="13" t="n">
        <v>127</v>
      </c>
      <c r="D7610" s="112">
        <f>IF(D6458&lt;0,"",D122*D6458)</f>
        <v/>
      </c>
      <c r="E7610" s="112">
        <f>IF(E6458&lt;0,"",E122*E6458)</f>
        <v/>
      </c>
      <c r="F7610" s="112">
        <f>IF(F6458&lt;0,"",F122*F6458)</f>
        <v/>
      </c>
    </row>
    <row r="7611">
      <c r="C7611" s="13" t="n">
        <v>128</v>
      </c>
      <c r="D7611" s="112">
        <f>IF(D6459&lt;0,"",D123*D6459)</f>
        <v/>
      </c>
      <c r="E7611" s="112">
        <f>IF(E6459&lt;0,"",E123*E6459)</f>
        <v/>
      </c>
      <c r="F7611" s="112">
        <f>IF(F6459&lt;0,"",F123*F6459)</f>
        <v/>
      </c>
    </row>
    <row r="7612">
      <c r="C7612" s="13" t="n">
        <v>129</v>
      </c>
      <c r="D7612" s="112">
        <f>IF(D6460&lt;0,"",D124*D6460)</f>
        <v/>
      </c>
      <c r="E7612" s="112">
        <f>IF(E6460&lt;0,"",E124*E6460)</f>
        <v/>
      </c>
      <c r="F7612" s="112">
        <f>IF(F6460&lt;0,"",F124*F6460)</f>
        <v/>
      </c>
    </row>
    <row r="7613">
      <c r="C7613" s="13" t="n">
        <v>130</v>
      </c>
      <c r="D7613" s="112">
        <f>IF(D6461&lt;0,"",D125*D6461)</f>
        <v/>
      </c>
      <c r="E7613" s="112">
        <f>IF(E6461&lt;0,"",E125*E6461)</f>
        <v/>
      </c>
      <c r="F7613" s="112">
        <f>IF(F6461&lt;0,"",F125*F6461)</f>
        <v/>
      </c>
    </row>
    <row r="7614">
      <c r="C7614" s="13" t="n">
        <v>131</v>
      </c>
      <c r="D7614" s="112">
        <f>IF(D6462&lt;0,"",D126*D6462)</f>
        <v/>
      </c>
      <c r="E7614" s="112">
        <f>IF(E6462&lt;0,"",E126*E6462)</f>
        <v/>
      </c>
      <c r="F7614" s="112">
        <f>IF(F6462&lt;0,"",F126*F6462)</f>
        <v/>
      </c>
    </row>
    <row r="7615">
      <c r="C7615" s="13" t="n">
        <v>132</v>
      </c>
      <c r="D7615" s="112">
        <f>IF(D6463&lt;0,"",D127*D6463)</f>
        <v/>
      </c>
      <c r="E7615" s="112">
        <f>IF(E6463&lt;0,"",E127*E6463)</f>
        <v/>
      </c>
      <c r="F7615" s="112">
        <f>IF(F6463&lt;0,"",F127*F6463)</f>
        <v/>
      </c>
    </row>
    <row r="7616">
      <c r="C7616" s="13" t="n">
        <v>133</v>
      </c>
      <c r="D7616" s="112">
        <f>IF(D6464&lt;0,"",D128*D6464)</f>
        <v/>
      </c>
      <c r="E7616" s="112">
        <f>IF(E6464&lt;0,"",E128*E6464)</f>
        <v/>
      </c>
      <c r="F7616" s="112">
        <f>IF(F6464&lt;0,"",F128*F6464)</f>
        <v/>
      </c>
    </row>
    <row r="7617">
      <c r="C7617" s="13" t="n">
        <v>134</v>
      </c>
      <c r="D7617" s="112">
        <f>IF(D6465&lt;0,"",D129*D6465)</f>
        <v/>
      </c>
      <c r="E7617" s="112">
        <f>IF(E6465&lt;0,"",E129*E6465)</f>
        <v/>
      </c>
      <c r="F7617" s="112">
        <f>IF(F6465&lt;0,"",F129*F6465)</f>
        <v/>
      </c>
    </row>
    <row r="7618">
      <c r="C7618" s="13" t="n">
        <v>135</v>
      </c>
      <c r="D7618" s="112">
        <f>IF(D6466&lt;0,"",D130*D6466)</f>
        <v/>
      </c>
      <c r="E7618" s="112">
        <f>IF(E6466&lt;0,"",E130*E6466)</f>
        <v/>
      </c>
      <c r="F7618" s="112">
        <f>IF(F6466&lt;0,"",F130*F6466)</f>
        <v/>
      </c>
    </row>
    <row r="7619">
      <c r="C7619" s="13" t="n">
        <v>136</v>
      </c>
      <c r="D7619" s="112">
        <f>IF(D6467&lt;0,"",D131*D6467)</f>
        <v/>
      </c>
      <c r="E7619" s="112">
        <f>IF(E6467&lt;0,"",E131*E6467)</f>
        <v/>
      </c>
      <c r="F7619" s="112">
        <f>IF(F6467&lt;0,"",F131*F6467)</f>
        <v/>
      </c>
    </row>
    <row r="7620">
      <c r="C7620" s="13" t="n">
        <v>137</v>
      </c>
      <c r="D7620" s="112">
        <f>IF(D6468&lt;0,"",D132*D6468)</f>
        <v/>
      </c>
      <c r="E7620" s="112">
        <f>IF(E6468&lt;0,"",E132*E6468)</f>
        <v/>
      </c>
      <c r="F7620" s="112">
        <f>IF(F6468&lt;0,"",F132*F6468)</f>
        <v/>
      </c>
    </row>
    <row r="7621">
      <c r="C7621" s="13" t="n">
        <v>138</v>
      </c>
      <c r="D7621" s="112">
        <f>IF(D6469&lt;0,"",D133*D6469)</f>
        <v/>
      </c>
      <c r="E7621" s="112">
        <f>IF(E6469&lt;0,"",E133*E6469)</f>
        <v/>
      </c>
      <c r="F7621" s="112">
        <f>IF(F6469&lt;0,"",F133*F6469)</f>
        <v/>
      </c>
    </row>
    <row r="7622">
      <c r="C7622" s="13" t="n">
        <v>139</v>
      </c>
      <c r="D7622" s="112">
        <f>IF(D6470&lt;0,"",D134*D6470)</f>
        <v/>
      </c>
      <c r="E7622" s="112">
        <f>IF(E6470&lt;0,"",E134*E6470)</f>
        <v/>
      </c>
      <c r="F7622" s="112">
        <f>IF(F6470&lt;0,"",F134*F6470)</f>
        <v/>
      </c>
    </row>
    <row r="7623">
      <c r="C7623" s="13" t="n">
        <v>140</v>
      </c>
      <c r="D7623" s="112">
        <f>IF(D6471&lt;0,"",D135*D6471)</f>
        <v/>
      </c>
      <c r="E7623" s="112">
        <f>IF(E6471&lt;0,"",E135*E6471)</f>
        <v/>
      </c>
      <c r="F7623" s="112">
        <f>IF(F6471&lt;0,"",F135*F6471)</f>
        <v/>
      </c>
    </row>
    <row r="7624">
      <c r="C7624" s="13" t="n">
        <v>141</v>
      </c>
      <c r="D7624" s="112">
        <f>IF(D6472&lt;0,"",D136*D6472)</f>
        <v/>
      </c>
      <c r="E7624" s="112">
        <f>IF(E6472&lt;0,"",E136*E6472)</f>
        <v/>
      </c>
      <c r="F7624" s="112">
        <f>IF(F6472&lt;0,"",F136*F6472)</f>
        <v/>
      </c>
    </row>
    <row r="7625">
      <c r="C7625" s="13" t="n">
        <v>142</v>
      </c>
      <c r="D7625" s="112">
        <f>IF(D6473&lt;0,"",D137*D6473)</f>
        <v/>
      </c>
      <c r="E7625" s="112">
        <f>IF(E6473&lt;0,"",E137*E6473)</f>
        <v/>
      </c>
      <c r="F7625" s="112">
        <f>IF(F6473&lt;0,"",F137*F6473)</f>
        <v/>
      </c>
    </row>
    <row r="7626">
      <c r="C7626" s="13" t="n">
        <v>143</v>
      </c>
      <c r="D7626" s="112">
        <f>IF(D6474&lt;0,"",D138*D6474)</f>
        <v/>
      </c>
      <c r="E7626" s="112">
        <f>IF(E6474&lt;0,"",E138*E6474)</f>
        <v/>
      </c>
      <c r="F7626" s="112">
        <f>IF(F6474&lt;0,"",F138*F6474)</f>
        <v/>
      </c>
    </row>
    <row r="7627">
      <c r="C7627" s="13" t="n">
        <v>144</v>
      </c>
      <c r="D7627" s="112">
        <f>IF(D6475&lt;0,"",D139*D6475)</f>
        <v/>
      </c>
      <c r="E7627" s="112">
        <f>IF(E6475&lt;0,"",E139*E6475)</f>
        <v/>
      </c>
      <c r="F7627" s="112">
        <f>IF(F6475&lt;0,"",F139*F6475)</f>
        <v/>
      </c>
    </row>
    <row r="7628">
      <c r="C7628" s="13" t="n">
        <v>145</v>
      </c>
      <c r="D7628" s="112">
        <f>IF(D6476&lt;0,"",D140*D6476)</f>
        <v/>
      </c>
      <c r="E7628" s="112">
        <f>IF(E6476&lt;0,"",E140*E6476)</f>
        <v/>
      </c>
      <c r="F7628" s="112">
        <f>IF(F6476&lt;0,"",F140*F6476)</f>
        <v/>
      </c>
    </row>
    <row r="7629">
      <c r="C7629" s="13" t="n">
        <v>146</v>
      </c>
      <c r="D7629" s="112">
        <f>IF(D6477&lt;0,"",D141*D6477)</f>
        <v/>
      </c>
      <c r="E7629" s="112">
        <f>IF(E6477&lt;0,"",E141*E6477)</f>
        <v/>
      </c>
      <c r="F7629" s="112">
        <f>IF(F6477&lt;0,"",F141*F6477)</f>
        <v/>
      </c>
    </row>
    <row r="7630">
      <c r="C7630" s="13" t="n">
        <v>147</v>
      </c>
      <c r="D7630" s="112">
        <f>IF(D6478&lt;0,"",D142*D6478)</f>
        <v/>
      </c>
      <c r="E7630" s="112">
        <f>IF(E6478&lt;0,"",E142*E6478)</f>
        <v/>
      </c>
      <c r="F7630" s="112">
        <f>IF(F6478&lt;0,"",F142*F6478)</f>
        <v/>
      </c>
    </row>
    <row r="7631">
      <c r="C7631" s="13" t="n">
        <v>148</v>
      </c>
      <c r="D7631" s="112">
        <f>IF(D6479&lt;0,"",D143*D6479)</f>
        <v/>
      </c>
      <c r="E7631" s="112">
        <f>IF(E6479&lt;0,"",E143*E6479)</f>
        <v/>
      </c>
      <c r="F7631" s="112">
        <f>IF(F6479&lt;0,"",F143*F6479)</f>
        <v/>
      </c>
    </row>
    <row r="7632">
      <c r="C7632" s="13" t="n">
        <v>149</v>
      </c>
      <c r="D7632" s="112">
        <f>IF(D6480&lt;0,"",D144*D6480)</f>
        <v/>
      </c>
      <c r="E7632" s="112">
        <f>IF(E6480&lt;0,"",E144*E6480)</f>
        <v/>
      </c>
      <c r="F7632" s="112">
        <f>IF(F6480&lt;0,"",F144*F6480)</f>
        <v/>
      </c>
    </row>
    <row r="7633">
      <c r="C7633" s="13" t="n">
        <v>150</v>
      </c>
      <c r="D7633" s="112">
        <f>IF(D6481&lt;0,"",D145*D6481)</f>
        <v/>
      </c>
      <c r="E7633" s="112">
        <f>IF(E6481&lt;0,"",E145*E6481)</f>
        <v/>
      </c>
      <c r="F7633" s="112">
        <f>IF(F6481&lt;0,"",F145*F6481)</f>
        <v/>
      </c>
    </row>
    <row r="7634">
      <c r="C7634" s="13" t="n">
        <v>151</v>
      </c>
      <c r="D7634" s="112">
        <f>IF(D6482&lt;0,"",D146*D6482)</f>
        <v/>
      </c>
      <c r="E7634" s="112">
        <f>IF(E6482&lt;0,"",E146*E6482)</f>
        <v/>
      </c>
      <c r="F7634" s="112">
        <f>IF(F6482&lt;0,"",F146*F6482)</f>
        <v/>
      </c>
    </row>
    <row r="7635">
      <c r="C7635" s="13" t="n">
        <v>152</v>
      </c>
      <c r="D7635" s="112">
        <f>IF(D6483&lt;0,"",D147*D6483)</f>
        <v/>
      </c>
      <c r="E7635" s="112">
        <f>IF(E6483&lt;0,"",E147*E6483)</f>
        <v/>
      </c>
      <c r="F7635" s="112">
        <f>IF(F6483&lt;0,"",F147*F6483)</f>
        <v/>
      </c>
    </row>
    <row r="7636">
      <c r="C7636" s="13" t="n">
        <v>153</v>
      </c>
      <c r="D7636" s="112">
        <f>IF(D6484&lt;0,"",D148*D6484)</f>
        <v/>
      </c>
      <c r="E7636" s="112">
        <f>IF(E6484&lt;0,"",E148*E6484)</f>
        <v/>
      </c>
      <c r="F7636" s="112">
        <f>IF(F6484&lt;0,"",F148*F6484)</f>
        <v/>
      </c>
    </row>
    <row r="7637">
      <c r="C7637" s="13" t="n">
        <v>154</v>
      </c>
      <c r="D7637" s="112">
        <f>IF(D6485&lt;0,"",D149*D6485)</f>
        <v/>
      </c>
      <c r="E7637" s="112">
        <f>IF(E6485&lt;0,"",E149*E6485)</f>
        <v/>
      </c>
      <c r="F7637" s="112">
        <f>IF(F6485&lt;0,"",F149*F6485)</f>
        <v/>
      </c>
    </row>
    <row r="7638">
      <c r="C7638" s="13" t="n">
        <v>155</v>
      </c>
      <c r="D7638" s="112">
        <f>IF(D6486&lt;0,"",D150*D6486)</f>
        <v/>
      </c>
      <c r="E7638" s="112">
        <f>IF(E6486&lt;0,"",E150*E6486)</f>
        <v/>
      </c>
      <c r="F7638" s="112">
        <f>IF(F6486&lt;0,"",F150*F6486)</f>
        <v/>
      </c>
    </row>
    <row r="7639">
      <c r="C7639" s="13" t="n">
        <v>156</v>
      </c>
      <c r="D7639" s="112">
        <f>IF(D6487&lt;0,"",D151*D6487)</f>
        <v/>
      </c>
      <c r="E7639" s="112">
        <f>IF(E6487&lt;0,"",E151*E6487)</f>
        <v/>
      </c>
      <c r="F7639" s="112">
        <f>IF(F6487&lt;0,"",F151*F6487)</f>
        <v/>
      </c>
    </row>
    <row r="7640">
      <c r="C7640" s="13" t="n">
        <v>157</v>
      </c>
      <c r="D7640" s="112">
        <f>IF(D6488&lt;0,"",D152*D6488)</f>
        <v/>
      </c>
      <c r="E7640" s="112">
        <f>IF(E6488&lt;0,"",E152*E6488)</f>
        <v/>
      </c>
      <c r="F7640" s="112">
        <f>IF(F6488&lt;0,"",F152*F6488)</f>
        <v/>
      </c>
    </row>
    <row r="7641">
      <c r="C7641" s="13" t="n">
        <v>158</v>
      </c>
      <c r="D7641" s="112">
        <f>IF(D6489&lt;0,"",D153*D6489)</f>
        <v/>
      </c>
      <c r="E7641" s="112">
        <f>IF(E6489&lt;0,"",E153*E6489)</f>
        <v/>
      </c>
      <c r="F7641" s="112">
        <f>IF(F6489&lt;0,"",F153*F6489)</f>
        <v/>
      </c>
    </row>
    <row r="7642">
      <c r="C7642" s="13" t="n">
        <v>159</v>
      </c>
      <c r="D7642" s="112">
        <f>IF(D6490&lt;0,"",D154*D6490)</f>
        <v/>
      </c>
      <c r="E7642" s="112">
        <f>IF(E6490&lt;0,"",E154*E6490)</f>
        <v/>
      </c>
      <c r="F7642" s="112">
        <f>IF(F6490&lt;0,"",F154*F6490)</f>
        <v/>
      </c>
    </row>
    <row r="7643">
      <c r="C7643" s="13" t="n">
        <v>160</v>
      </c>
      <c r="D7643" s="112">
        <f>IF(D6491&lt;0,"",D155*D6491)</f>
        <v/>
      </c>
      <c r="E7643" s="112">
        <f>IF(E6491&lt;0,"",E155*E6491)</f>
        <v/>
      </c>
      <c r="F7643" s="112">
        <f>IF(F6491&lt;0,"",F155*F6491)</f>
        <v/>
      </c>
    </row>
    <row r="7644">
      <c r="C7644" s="13" t="n">
        <v>161</v>
      </c>
      <c r="D7644" s="112">
        <f>IF(D6492&lt;0,"",D156*D6492)</f>
        <v/>
      </c>
      <c r="E7644" s="112">
        <f>IF(E6492&lt;0,"",E156*E6492)</f>
        <v/>
      </c>
      <c r="F7644" s="112">
        <f>IF(F6492&lt;0,"",F156*F6492)</f>
        <v/>
      </c>
    </row>
    <row r="7645">
      <c r="C7645" s="13" t="n">
        <v>162</v>
      </c>
      <c r="D7645" s="112">
        <f>IF(D6493&lt;0,"",D157*D6493)</f>
        <v/>
      </c>
      <c r="E7645" s="112">
        <f>IF(E6493&lt;0,"",E157*E6493)</f>
        <v/>
      </c>
      <c r="F7645" s="112">
        <f>IF(F6493&lt;0,"",F157*F6493)</f>
        <v/>
      </c>
    </row>
    <row r="7646">
      <c r="C7646" s="13" t="n">
        <v>163</v>
      </c>
      <c r="D7646" s="112">
        <f>IF(D6494&lt;0,"",D158*D6494)</f>
        <v/>
      </c>
      <c r="E7646" s="112">
        <f>IF(E6494&lt;0,"",E158*E6494)</f>
        <v/>
      </c>
      <c r="F7646" s="112">
        <f>IF(F6494&lt;0,"",F158*F6494)</f>
        <v/>
      </c>
    </row>
    <row r="7647">
      <c r="C7647" s="13" t="n">
        <v>164</v>
      </c>
      <c r="D7647" s="112">
        <f>IF(D6495&lt;0,"",D159*D6495)</f>
        <v/>
      </c>
      <c r="E7647" s="112">
        <f>IF(E6495&lt;0,"",E159*E6495)</f>
        <v/>
      </c>
      <c r="F7647" s="112">
        <f>IF(F6495&lt;0,"",F159*F6495)</f>
        <v/>
      </c>
    </row>
    <row r="7648">
      <c r="C7648" s="13" t="n">
        <v>165</v>
      </c>
      <c r="D7648" s="112">
        <f>IF(D6496&lt;0,"",D160*D6496)</f>
        <v/>
      </c>
      <c r="E7648" s="112">
        <f>IF(E6496&lt;0,"",E160*E6496)</f>
        <v/>
      </c>
      <c r="F7648" s="112">
        <f>IF(F6496&lt;0,"",F160*F6496)</f>
        <v/>
      </c>
    </row>
    <row r="7649">
      <c r="C7649" s="13" t="n">
        <v>166</v>
      </c>
      <c r="D7649" s="112">
        <f>IF(D6497&lt;0,"",D161*D6497)</f>
        <v/>
      </c>
      <c r="E7649" s="112">
        <f>IF(E6497&lt;0,"",E161*E6497)</f>
        <v/>
      </c>
      <c r="F7649" s="112">
        <f>IF(F6497&lt;0,"",F161*F6497)</f>
        <v/>
      </c>
    </row>
    <row r="7650">
      <c r="C7650" s="13" t="n">
        <v>167</v>
      </c>
      <c r="D7650" s="112">
        <f>IF(D6498&lt;0,"",D162*D6498)</f>
        <v/>
      </c>
      <c r="E7650" s="112">
        <f>IF(E6498&lt;0,"",E162*E6498)</f>
        <v/>
      </c>
      <c r="F7650" s="112">
        <f>IF(F6498&lt;0,"",F162*F6498)</f>
        <v/>
      </c>
    </row>
    <row r="7651">
      <c r="C7651" s="13" t="n">
        <v>168</v>
      </c>
      <c r="D7651" s="112">
        <f>IF(D6499&lt;0,"",D163*D6499)</f>
        <v/>
      </c>
      <c r="E7651" s="112">
        <f>IF(E6499&lt;0,"",E163*E6499)</f>
        <v/>
      </c>
      <c r="F7651" s="112">
        <f>IF(F6499&lt;0,"",F163*F6499)</f>
        <v/>
      </c>
    </row>
    <row r="7652">
      <c r="C7652" s="13" t="n">
        <v>169</v>
      </c>
      <c r="D7652" s="112">
        <f>IF(D6500&lt;0,"",D164*D6500)</f>
        <v/>
      </c>
      <c r="E7652" s="112">
        <f>IF(E6500&lt;0,"",E164*E6500)</f>
        <v/>
      </c>
      <c r="F7652" s="112">
        <f>IF(F6500&lt;0,"",F164*F6500)</f>
        <v/>
      </c>
    </row>
    <row r="7653">
      <c r="C7653" s="13" t="n">
        <v>170</v>
      </c>
      <c r="D7653" s="112">
        <f>IF(D6501&lt;0,"",D165*D6501)</f>
        <v/>
      </c>
      <c r="E7653" s="112">
        <f>IF(E6501&lt;0,"",E165*E6501)</f>
        <v/>
      </c>
      <c r="F7653" s="112">
        <f>IF(F6501&lt;0,"",F165*F6501)</f>
        <v/>
      </c>
    </row>
    <row r="7654">
      <c r="C7654" s="13" t="n">
        <v>171</v>
      </c>
      <c r="D7654" s="112">
        <f>IF(D6502&lt;0,"",D166*D6502)</f>
        <v/>
      </c>
      <c r="E7654" s="112">
        <f>IF(E6502&lt;0,"",E166*E6502)</f>
        <v/>
      </c>
      <c r="F7654" s="112">
        <f>IF(F6502&lt;0,"",F166*F6502)</f>
        <v/>
      </c>
    </row>
    <row r="7655">
      <c r="C7655" s="13" t="n">
        <v>172</v>
      </c>
      <c r="D7655" s="112">
        <f>IF(D6503&lt;0,"",D167*D6503)</f>
        <v/>
      </c>
      <c r="E7655" s="112">
        <f>IF(E6503&lt;0,"",E167*E6503)</f>
        <v/>
      </c>
      <c r="F7655" s="112">
        <f>IF(F6503&lt;0,"",F167*F6503)</f>
        <v/>
      </c>
    </row>
    <row r="7656">
      <c r="C7656" s="13" t="n">
        <v>173</v>
      </c>
      <c r="D7656" s="112">
        <f>IF(D6504&lt;0,"",D168*D6504)</f>
        <v/>
      </c>
      <c r="E7656" s="112">
        <f>IF(E6504&lt;0,"",E168*E6504)</f>
        <v/>
      </c>
      <c r="F7656" s="112">
        <f>IF(F6504&lt;0,"",F168*F6504)</f>
        <v/>
      </c>
    </row>
    <row r="7657">
      <c r="C7657" s="13" t="n">
        <v>174</v>
      </c>
      <c r="D7657" s="112">
        <f>IF(D6505&lt;0,"",D169*D6505)</f>
        <v/>
      </c>
      <c r="E7657" s="112">
        <f>IF(E6505&lt;0,"",E169*E6505)</f>
        <v/>
      </c>
      <c r="F7657" s="112">
        <f>IF(F6505&lt;0,"",F169*F6505)</f>
        <v/>
      </c>
    </row>
    <row r="7658">
      <c r="C7658" s="13" t="n">
        <v>175</v>
      </c>
      <c r="D7658" s="112">
        <f>IF(D6506&lt;0,"",D170*D6506)</f>
        <v/>
      </c>
      <c r="E7658" s="112">
        <f>IF(E6506&lt;0,"",E170*E6506)</f>
        <v/>
      </c>
      <c r="F7658" s="112">
        <f>IF(F6506&lt;0,"",F170*F6506)</f>
        <v/>
      </c>
    </row>
    <row r="7659">
      <c r="C7659" s="13" t="n">
        <v>176</v>
      </c>
      <c r="D7659" s="112">
        <f>IF(D6507&lt;0,"",D171*D6507)</f>
        <v/>
      </c>
      <c r="E7659" s="112">
        <f>IF(E6507&lt;0,"",E171*E6507)</f>
        <v/>
      </c>
      <c r="F7659" s="112">
        <f>IF(F6507&lt;0,"",F171*F6507)</f>
        <v/>
      </c>
    </row>
    <row r="7660">
      <c r="C7660" s="13" t="n">
        <v>177</v>
      </c>
      <c r="D7660" s="112">
        <f>IF(D6508&lt;0,"",D172*D6508)</f>
        <v/>
      </c>
      <c r="E7660" s="112">
        <f>IF(E6508&lt;0,"",E172*E6508)</f>
        <v/>
      </c>
      <c r="F7660" s="112">
        <f>IF(F6508&lt;0,"",F172*F6508)</f>
        <v/>
      </c>
    </row>
    <row r="7661">
      <c r="C7661" s="13" t="n">
        <v>178</v>
      </c>
      <c r="D7661" s="112">
        <f>IF(D6509&lt;0,"",D173*D6509)</f>
        <v/>
      </c>
      <c r="E7661" s="112">
        <f>IF(E6509&lt;0,"",E173*E6509)</f>
        <v/>
      </c>
      <c r="F7661" s="112">
        <f>IF(F6509&lt;0,"",F173*F6509)</f>
        <v/>
      </c>
    </row>
    <row r="7662">
      <c r="C7662" s="13" t="n">
        <v>179</v>
      </c>
      <c r="D7662" s="112">
        <f>IF(D6510&lt;0,"",D174*D6510)</f>
        <v/>
      </c>
      <c r="E7662" s="112">
        <f>IF(E6510&lt;0,"",E174*E6510)</f>
        <v/>
      </c>
      <c r="F7662" s="112">
        <f>IF(F6510&lt;0,"",F174*F6510)</f>
        <v/>
      </c>
    </row>
    <row r="7663">
      <c r="C7663" s="13" t="n">
        <v>180</v>
      </c>
      <c r="D7663" s="112">
        <f>IF(D6511&lt;0,"",D175*D6511)</f>
        <v/>
      </c>
      <c r="E7663" s="112">
        <f>IF(E6511&lt;0,"",E175*E6511)</f>
        <v/>
      </c>
      <c r="F7663" s="112">
        <f>IF(F6511&lt;0,"",F175*F6511)</f>
        <v/>
      </c>
    </row>
    <row r="7664">
      <c r="C7664" s="13" t="n">
        <v>181</v>
      </c>
      <c r="D7664" s="112">
        <f>IF(D6512&lt;0,"",D176*D6512)</f>
        <v/>
      </c>
      <c r="E7664" s="112">
        <f>IF(E6512&lt;0,"",E176*E6512)</f>
        <v/>
      </c>
      <c r="F7664" s="112">
        <f>IF(F6512&lt;0,"",F176*F6512)</f>
        <v/>
      </c>
    </row>
    <row r="7665">
      <c r="C7665" s="13" t="n">
        <v>182</v>
      </c>
      <c r="D7665" s="112">
        <f>IF(D6513&lt;0,"",D177*D6513)</f>
        <v/>
      </c>
      <c r="E7665" s="112">
        <f>IF(E6513&lt;0,"",E177*E6513)</f>
        <v/>
      </c>
      <c r="F7665" s="112">
        <f>IF(F6513&lt;0,"",F177*F6513)</f>
        <v/>
      </c>
    </row>
    <row r="7666">
      <c r="C7666" s="13" t="n">
        <v>183</v>
      </c>
      <c r="D7666" s="112">
        <f>IF(D6514&lt;0,"",D178*D6514)</f>
        <v/>
      </c>
      <c r="E7666" s="112">
        <f>IF(E6514&lt;0,"",E178*E6514)</f>
        <v/>
      </c>
      <c r="F7666" s="112">
        <f>IF(F6514&lt;0,"",F178*F6514)</f>
        <v/>
      </c>
    </row>
    <row r="7667">
      <c r="C7667" s="13" t="n">
        <v>184</v>
      </c>
      <c r="D7667" s="112">
        <f>IF(D6515&lt;0,"",D179*D6515)</f>
        <v/>
      </c>
      <c r="E7667" s="112">
        <f>IF(E6515&lt;0,"",E179*E6515)</f>
        <v/>
      </c>
      <c r="F7667" s="112">
        <f>IF(F6515&lt;0,"",F179*F6515)</f>
        <v/>
      </c>
    </row>
    <row r="7668">
      <c r="C7668" s="13" t="n">
        <v>185</v>
      </c>
      <c r="D7668" s="112">
        <f>IF(D6516&lt;0,"",D180*D6516)</f>
        <v/>
      </c>
      <c r="E7668" s="112">
        <f>IF(E6516&lt;0,"",E180*E6516)</f>
        <v/>
      </c>
      <c r="F7668" s="112">
        <f>IF(F6516&lt;0,"",F180*F6516)</f>
        <v/>
      </c>
    </row>
    <row r="7669">
      <c r="C7669" s="13" t="n">
        <v>186</v>
      </c>
      <c r="D7669" s="112">
        <f>IF(D6517&lt;0,"",D181*D6517)</f>
        <v/>
      </c>
      <c r="E7669" s="112">
        <f>IF(E6517&lt;0,"",E181*E6517)</f>
        <v/>
      </c>
      <c r="F7669" s="112">
        <f>IF(F6517&lt;0,"",F181*F6517)</f>
        <v/>
      </c>
    </row>
    <row r="7670">
      <c r="C7670" s="13" t="n">
        <v>187</v>
      </c>
      <c r="D7670" s="112">
        <f>IF(D6518&lt;0,"",D182*D6518)</f>
        <v/>
      </c>
      <c r="E7670" s="112">
        <f>IF(E6518&lt;0,"",E182*E6518)</f>
        <v/>
      </c>
      <c r="F7670" s="112">
        <f>IF(F6518&lt;0,"",F182*F6518)</f>
        <v/>
      </c>
    </row>
    <row r="7671">
      <c r="C7671" s="13" t="n">
        <v>188</v>
      </c>
      <c r="D7671" s="112">
        <f>IF(D6519&lt;0,"",D183*D6519)</f>
        <v/>
      </c>
      <c r="E7671" s="112">
        <f>IF(E6519&lt;0,"",E183*E6519)</f>
        <v/>
      </c>
      <c r="F7671" s="112">
        <f>IF(F6519&lt;0,"",F183*F6519)</f>
        <v/>
      </c>
    </row>
    <row r="7672">
      <c r="C7672" s="13" t="n">
        <v>189</v>
      </c>
      <c r="D7672" s="112">
        <f>IF(D6520&lt;0,"",D184*D6520)</f>
        <v/>
      </c>
      <c r="E7672" s="112">
        <f>IF(E6520&lt;0,"",E184*E6520)</f>
        <v/>
      </c>
      <c r="F7672" s="112">
        <f>IF(F6520&lt;0,"",F184*F6520)</f>
        <v/>
      </c>
    </row>
    <row r="7673">
      <c r="C7673" s="13" t="n">
        <v>190</v>
      </c>
      <c r="D7673" s="112">
        <f>IF(D6521&lt;0,"",D185*D6521)</f>
        <v/>
      </c>
      <c r="E7673" s="112">
        <f>IF(E6521&lt;0,"",E185*E6521)</f>
        <v/>
      </c>
      <c r="F7673" s="112">
        <f>IF(F6521&lt;0,"",F185*F6521)</f>
        <v/>
      </c>
    </row>
    <row r="7674">
      <c r="C7674" s="13" t="n">
        <v>191</v>
      </c>
      <c r="D7674" s="112">
        <f>IF(D6522&lt;0,"",D186*D6522)</f>
        <v/>
      </c>
      <c r="E7674" s="112">
        <f>IF(E6522&lt;0,"",E186*E6522)</f>
        <v/>
      </c>
      <c r="F7674" s="112">
        <f>IF(F6522&lt;0,"",F186*F6522)</f>
        <v/>
      </c>
    </row>
    <row r="7675">
      <c r="C7675" s="13" t="n">
        <v>192</v>
      </c>
      <c r="D7675" s="112">
        <f>IF(D6523&lt;0,"",D187*D6523)</f>
        <v/>
      </c>
      <c r="E7675" s="112">
        <f>IF(E6523&lt;0,"",E187*E6523)</f>
        <v/>
      </c>
      <c r="F7675" s="112">
        <f>IF(F6523&lt;0,"",F187*F6523)</f>
        <v/>
      </c>
    </row>
    <row r="7676">
      <c r="C7676" s="13" t="n">
        <v>193</v>
      </c>
      <c r="D7676" s="112">
        <f>IF(D6524&lt;0,"",D188*D6524)</f>
        <v/>
      </c>
      <c r="E7676" s="112">
        <f>IF(E6524&lt;0,"",E188*E6524)</f>
        <v/>
      </c>
      <c r="F7676" s="112">
        <f>IF(F6524&lt;0,"",F188*F6524)</f>
        <v/>
      </c>
    </row>
    <row r="7677">
      <c r="C7677" s="13" t="n">
        <v>194</v>
      </c>
      <c r="D7677" s="112">
        <f>IF(D6525&lt;0,"",D189*D6525)</f>
        <v/>
      </c>
      <c r="E7677" s="112">
        <f>IF(E6525&lt;0,"",E189*E6525)</f>
        <v/>
      </c>
      <c r="F7677" s="112">
        <f>IF(F6525&lt;0,"",F189*F6525)</f>
        <v/>
      </c>
    </row>
    <row r="7678">
      <c r="C7678" s="13" t="n">
        <v>195</v>
      </c>
      <c r="D7678" s="112">
        <f>IF(D6526&lt;0,"",D190*D6526)</f>
        <v/>
      </c>
      <c r="E7678" s="112">
        <f>IF(E6526&lt;0,"",E190*E6526)</f>
        <v/>
      </c>
      <c r="F7678" s="112">
        <f>IF(F6526&lt;0,"",F190*F6526)</f>
        <v/>
      </c>
    </row>
    <row r="7679">
      <c r="C7679" s="13" t="n">
        <v>196</v>
      </c>
      <c r="D7679" s="112">
        <f>IF(D6527&lt;0,"",D191*D6527)</f>
        <v/>
      </c>
      <c r="E7679" s="112">
        <f>IF(E6527&lt;0,"",E191*E6527)</f>
        <v/>
      </c>
      <c r="F7679" s="112">
        <f>IF(F6527&lt;0,"",F191*F6527)</f>
        <v/>
      </c>
    </row>
    <row r="7680">
      <c r="C7680" s="13" t="n">
        <v>197</v>
      </c>
      <c r="D7680" s="112">
        <f>IF(D6528&lt;0,"",D192*D6528)</f>
        <v/>
      </c>
      <c r="E7680" s="112">
        <f>IF(E6528&lt;0,"",E192*E6528)</f>
        <v/>
      </c>
      <c r="F7680" s="112">
        <f>IF(F6528&lt;0,"",F192*F6528)</f>
        <v/>
      </c>
    </row>
    <row r="7681">
      <c r="C7681" s="13" t="n">
        <v>198</v>
      </c>
      <c r="D7681" s="112">
        <f>IF(D6529&lt;0,"",D193*D6529)</f>
        <v/>
      </c>
      <c r="E7681" s="112">
        <f>IF(E6529&lt;0,"",E193*E6529)</f>
        <v/>
      </c>
      <c r="F7681" s="112">
        <f>IF(F6529&lt;0,"",F193*F6529)</f>
        <v/>
      </c>
    </row>
    <row r="7683">
      <c r="C7683" s="18" t="inlineStr">
        <is>
          <t>ND*S0</t>
        </is>
      </c>
      <c r="D7683" s="13" t="n">
        <v>22</v>
      </c>
      <c r="E7683" s="13" t="n">
        <v>23</v>
      </c>
      <c r="F7683" s="13" t="n">
        <v>24</v>
      </c>
    </row>
    <row r="7684">
      <c r="C7684" s="13" t="n">
        <v>9</v>
      </c>
      <c r="D7684" s="98">
        <f>D6340*D2308</f>
        <v/>
      </c>
      <c r="E7684" s="98">
        <f>E6340*E2308</f>
        <v/>
      </c>
      <c r="F7684" s="98">
        <f>F6340*F2308</f>
        <v/>
      </c>
    </row>
    <row r="7685">
      <c r="C7685" s="13" t="n">
        <v>10</v>
      </c>
      <c r="D7685" s="98">
        <f>D6341*D2309</f>
        <v/>
      </c>
      <c r="E7685" s="98">
        <f>E6341*E2309</f>
        <v/>
      </c>
      <c r="F7685" s="98">
        <f>F6341*F2309</f>
        <v/>
      </c>
    </row>
    <row r="7686">
      <c r="C7686" s="13" t="n">
        <v>11</v>
      </c>
      <c r="D7686" s="98">
        <f>D6342*D2310</f>
        <v/>
      </c>
      <c r="E7686" s="98">
        <f>E6342*E2310</f>
        <v/>
      </c>
      <c r="F7686" s="98">
        <f>F6342*F2310</f>
        <v/>
      </c>
    </row>
    <row r="7687">
      <c r="C7687" s="13" t="n">
        <v>12</v>
      </c>
      <c r="D7687" s="98">
        <f>D6343*D2311</f>
        <v/>
      </c>
      <c r="E7687" s="98">
        <f>E6343*E2311</f>
        <v/>
      </c>
      <c r="F7687" s="98">
        <f>F6343*F2311</f>
        <v/>
      </c>
    </row>
    <row r="7688">
      <c r="C7688" s="13" t="n">
        <v>13</v>
      </c>
      <c r="D7688" s="98">
        <f>D6344*D2312</f>
        <v/>
      </c>
      <c r="E7688" s="98">
        <f>E6344*E2312</f>
        <v/>
      </c>
      <c r="F7688" s="98">
        <f>F6344*F2312</f>
        <v/>
      </c>
    </row>
    <row r="7689">
      <c r="C7689" s="13" t="n">
        <v>14</v>
      </c>
      <c r="D7689" s="98">
        <f>D6345*D2313</f>
        <v/>
      </c>
      <c r="E7689" s="98">
        <f>E6345*E2313</f>
        <v/>
      </c>
      <c r="F7689" s="98">
        <f>F6345*F2313</f>
        <v/>
      </c>
    </row>
    <row r="7690">
      <c r="C7690" s="13" t="n">
        <v>15</v>
      </c>
      <c r="D7690" s="98">
        <f>D6346*D2314</f>
        <v/>
      </c>
      <c r="E7690" s="98">
        <f>E6346*E2314</f>
        <v/>
      </c>
      <c r="F7690" s="98">
        <f>F6346*F2314</f>
        <v/>
      </c>
    </row>
    <row r="7691">
      <c r="C7691" s="13" t="n">
        <v>16</v>
      </c>
      <c r="D7691" s="98">
        <f>D6347*D2315</f>
        <v/>
      </c>
      <c r="E7691" s="98">
        <f>E6347*E2315</f>
        <v/>
      </c>
      <c r="F7691" s="98">
        <f>F6347*F2315</f>
        <v/>
      </c>
    </row>
    <row r="7692">
      <c r="C7692" s="13" t="n">
        <v>17</v>
      </c>
      <c r="D7692" s="98">
        <f>D6348*D2316</f>
        <v/>
      </c>
      <c r="E7692" s="98">
        <f>E6348*E2316</f>
        <v/>
      </c>
      <c r="F7692" s="98">
        <f>F6348*F2316</f>
        <v/>
      </c>
    </row>
    <row r="7693">
      <c r="C7693" s="13" t="n">
        <v>18</v>
      </c>
      <c r="D7693" s="98">
        <f>D6349*D2317</f>
        <v/>
      </c>
      <c r="E7693" s="98">
        <f>E6349*E2317</f>
        <v/>
      </c>
      <c r="F7693" s="98">
        <f>F6349*F2317</f>
        <v/>
      </c>
    </row>
    <row r="7694">
      <c r="C7694" s="13" t="n">
        <v>19</v>
      </c>
      <c r="D7694" s="98">
        <f>D6350*D2318</f>
        <v/>
      </c>
      <c r="E7694" s="98">
        <f>E6350*E2318</f>
        <v/>
      </c>
      <c r="F7694" s="98">
        <f>F6350*F2318</f>
        <v/>
      </c>
    </row>
    <row r="7695">
      <c r="C7695" s="13" t="n">
        <v>20</v>
      </c>
      <c r="D7695" s="98">
        <f>D6351*D2319</f>
        <v/>
      </c>
      <c r="E7695" s="98">
        <f>E6351*E2319</f>
        <v/>
      </c>
      <c r="F7695" s="98">
        <f>F6351*F2319</f>
        <v/>
      </c>
    </row>
    <row r="7696">
      <c r="C7696" s="13" t="n">
        <v>21</v>
      </c>
      <c r="D7696" s="98">
        <f>D6352*D2320</f>
        <v/>
      </c>
      <c r="E7696" s="98">
        <f>E6352*E2320</f>
        <v/>
      </c>
      <c r="F7696" s="98">
        <f>F6352*F2320</f>
        <v/>
      </c>
    </row>
    <row r="7697">
      <c r="C7697" s="13" t="n">
        <v>22</v>
      </c>
      <c r="D7697" s="98">
        <f>D6353*D2321</f>
        <v/>
      </c>
      <c r="E7697" s="98">
        <f>E6353*E2321</f>
        <v/>
      </c>
      <c r="F7697" s="98">
        <f>F6353*F2321</f>
        <v/>
      </c>
    </row>
    <row r="7698">
      <c r="C7698" s="13" t="n">
        <v>23</v>
      </c>
      <c r="D7698" s="98">
        <f>D6354*D2322</f>
        <v/>
      </c>
      <c r="E7698" s="98">
        <f>E6354*E2322</f>
        <v/>
      </c>
      <c r="F7698" s="98">
        <f>F6354*F2322</f>
        <v/>
      </c>
    </row>
    <row r="7699">
      <c r="C7699" s="13" t="n">
        <v>24</v>
      </c>
      <c r="D7699" s="98">
        <f>D6355*D2323</f>
        <v/>
      </c>
      <c r="E7699" s="98">
        <f>E6355*E2323</f>
        <v/>
      </c>
      <c r="F7699" s="98">
        <f>F6355*F2323</f>
        <v/>
      </c>
    </row>
    <row r="7700">
      <c r="C7700" s="13" t="n">
        <v>25</v>
      </c>
      <c r="D7700" s="98">
        <f>D6356*D2324</f>
        <v/>
      </c>
      <c r="E7700" s="98">
        <f>E6356*E2324</f>
        <v/>
      </c>
      <c r="F7700" s="98">
        <f>F6356*F2324</f>
        <v/>
      </c>
    </row>
    <row r="7701">
      <c r="C7701" s="13" t="n">
        <v>26</v>
      </c>
      <c r="D7701" s="98">
        <f>D6357*D2325</f>
        <v/>
      </c>
      <c r="E7701" s="98">
        <f>E6357*E2325</f>
        <v/>
      </c>
      <c r="F7701" s="98">
        <f>F6357*F2325</f>
        <v/>
      </c>
    </row>
    <row r="7702">
      <c r="C7702" s="13" t="n">
        <v>27</v>
      </c>
      <c r="D7702" s="98">
        <f>D6358*D2326</f>
        <v/>
      </c>
      <c r="E7702" s="98">
        <f>E6358*E2326</f>
        <v/>
      </c>
      <c r="F7702" s="98">
        <f>F6358*F2326</f>
        <v/>
      </c>
    </row>
    <row r="7703">
      <c r="C7703" s="13" t="n">
        <v>28</v>
      </c>
      <c r="D7703" s="98">
        <f>D6359*D2327</f>
        <v/>
      </c>
      <c r="E7703" s="98">
        <f>E6359*E2327</f>
        <v/>
      </c>
      <c r="F7703" s="98">
        <f>F6359*F2327</f>
        <v/>
      </c>
    </row>
    <row r="7704">
      <c r="C7704" s="13" t="n">
        <v>29</v>
      </c>
      <c r="D7704" s="98">
        <f>D6360*D2328</f>
        <v/>
      </c>
      <c r="E7704" s="98">
        <f>E6360*E2328</f>
        <v/>
      </c>
      <c r="F7704" s="98">
        <f>F6360*F2328</f>
        <v/>
      </c>
    </row>
    <row r="7705">
      <c r="C7705" s="13" t="n">
        <v>30</v>
      </c>
      <c r="D7705" s="98">
        <f>D6361*D2329</f>
        <v/>
      </c>
      <c r="E7705" s="98">
        <f>E6361*E2329</f>
        <v/>
      </c>
      <c r="F7705" s="98">
        <f>F6361*F2329</f>
        <v/>
      </c>
    </row>
    <row r="7706">
      <c r="C7706" s="13" t="n">
        <v>31</v>
      </c>
      <c r="D7706" s="98">
        <f>D6362*D2330</f>
        <v/>
      </c>
      <c r="E7706" s="98">
        <f>E6362*E2330</f>
        <v/>
      </c>
      <c r="F7706" s="98">
        <f>F6362*F2330</f>
        <v/>
      </c>
    </row>
    <row r="7707">
      <c r="C7707" s="13" t="n">
        <v>32</v>
      </c>
      <c r="D7707" s="98">
        <f>D6363*D2331</f>
        <v/>
      </c>
      <c r="E7707" s="98">
        <f>E6363*E2331</f>
        <v/>
      </c>
      <c r="F7707" s="98">
        <f>F6363*F2331</f>
        <v/>
      </c>
    </row>
    <row r="7708">
      <c r="C7708" s="13" t="n">
        <v>33</v>
      </c>
      <c r="D7708" s="98">
        <f>D6364*D2332</f>
        <v/>
      </c>
      <c r="E7708" s="98">
        <f>E6364*E2332</f>
        <v/>
      </c>
      <c r="F7708" s="98">
        <f>F6364*F2332</f>
        <v/>
      </c>
    </row>
    <row r="7709">
      <c r="C7709" s="13" t="n">
        <v>34</v>
      </c>
      <c r="D7709" s="98">
        <f>D6365*D2333</f>
        <v/>
      </c>
      <c r="E7709" s="98">
        <f>E6365*E2333</f>
        <v/>
      </c>
      <c r="F7709" s="98">
        <f>F6365*F2333</f>
        <v/>
      </c>
    </row>
    <row r="7710">
      <c r="C7710" s="13" t="n">
        <v>35</v>
      </c>
      <c r="D7710" s="98">
        <f>D6366*D2334</f>
        <v/>
      </c>
      <c r="E7710" s="98">
        <f>E6366*E2334</f>
        <v/>
      </c>
      <c r="F7710" s="98">
        <f>F6366*F2334</f>
        <v/>
      </c>
    </row>
    <row r="7711">
      <c r="C7711" s="13" t="n">
        <v>36</v>
      </c>
      <c r="D7711" s="98">
        <f>D6367*D2335</f>
        <v/>
      </c>
      <c r="E7711" s="98">
        <f>E6367*E2335</f>
        <v/>
      </c>
      <c r="F7711" s="98">
        <f>F6367*F2335</f>
        <v/>
      </c>
    </row>
    <row r="7712">
      <c r="C7712" s="13" t="n">
        <v>37</v>
      </c>
      <c r="D7712" s="98">
        <f>D6368*D2336</f>
        <v/>
      </c>
      <c r="E7712" s="98">
        <f>E6368*E2336</f>
        <v/>
      </c>
      <c r="F7712" s="98">
        <f>F6368*F2336</f>
        <v/>
      </c>
    </row>
    <row r="7713">
      <c r="C7713" s="13" t="n">
        <v>38</v>
      </c>
      <c r="D7713" s="98">
        <f>D6369*D2337</f>
        <v/>
      </c>
      <c r="E7713" s="98">
        <f>E6369*E2337</f>
        <v/>
      </c>
      <c r="F7713" s="98">
        <f>F6369*F2337</f>
        <v/>
      </c>
    </row>
    <row r="7714">
      <c r="C7714" s="13" t="n">
        <v>39</v>
      </c>
      <c r="D7714" s="98">
        <f>D6370*D2338</f>
        <v/>
      </c>
      <c r="E7714" s="98">
        <f>E6370*E2338</f>
        <v/>
      </c>
      <c r="F7714" s="98">
        <f>F6370*F2338</f>
        <v/>
      </c>
    </row>
    <row r="7715">
      <c r="C7715" s="13" t="n">
        <v>40</v>
      </c>
      <c r="D7715" s="98">
        <f>D6371*D2339</f>
        <v/>
      </c>
      <c r="E7715" s="98">
        <f>E6371*E2339</f>
        <v/>
      </c>
      <c r="F7715" s="98">
        <f>F6371*F2339</f>
        <v/>
      </c>
    </row>
    <row r="7716">
      <c r="C7716" s="13" t="n">
        <v>41</v>
      </c>
      <c r="D7716" s="98">
        <f>D6372*D2340</f>
        <v/>
      </c>
      <c r="E7716" s="98">
        <f>E6372*E2340</f>
        <v/>
      </c>
      <c r="F7716" s="98">
        <f>F6372*F2340</f>
        <v/>
      </c>
    </row>
    <row r="7717">
      <c r="C7717" s="13" t="n">
        <v>42</v>
      </c>
      <c r="D7717" s="98">
        <f>D6373*D2341</f>
        <v/>
      </c>
      <c r="E7717" s="98">
        <f>E6373*E2341</f>
        <v/>
      </c>
      <c r="F7717" s="98">
        <f>F6373*F2341</f>
        <v/>
      </c>
    </row>
    <row r="7718">
      <c r="C7718" s="13" t="n">
        <v>43</v>
      </c>
      <c r="D7718" s="98">
        <f>D6374*D2342</f>
        <v/>
      </c>
      <c r="E7718" s="98">
        <f>E6374*E2342</f>
        <v/>
      </c>
      <c r="F7718" s="98">
        <f>F6374*F2342</f>
        <v/>
      </c>
    </row>
    <row r="7719">
      <c r="C7719" s="13" t="n">
        <v>44</v>
      </c>
      <c r="D7719" s="98">
        <f>D6375*D2343</f>
        <v/>
      </c>
      <c r="E7719" s="98">
        <f>E6375*E2343</f>
        <v/>
      </c>
      <c r="F7719" s="98">
        <f>F6375*F2343</f>
        <v/>
      </c>
    </row>
    <row r="7720">
      <c r="C7720" s="13" t="n">
        <v>45</v>
      </c>
      <c r="D7720" s="98">
        <f>D6376*D2344</f>
        <v/>
      </c>
      <c r="E7720" s="98">
        <f>E6376*E2344</f>
        <v/>
      </c>
      <c r="F7720" s="98">
        <f>F6376*F2344</f>
        <v/>
      </c>
    </row>
    <row r="7721">
      <c r="C7721" s="13" t="n">
        <v>46</v>
      </c>
      <c r="D7721" s="98">
        <f>D6377*D2345</f>
        <v/>
      </c>
      <c r="E7721" s="98">
        <f>E6377*E2345</f>
        <v/>
      </c>
      <c r="F7721" s="98">
        <f>F6377*F2345</f>
        <v/>
      </c>
    </row>
    <row r="7722">
      <c r="C7722" s="13" t="n">
        <v>47</v>
      </c>
      <c r="D7722" s="98">
        <f>D6378*D2346</f>
        <v/>
      </c>
      <c r="E7722" s="98">
        <f>E6378*E2346</f>
        <v/>
      </c>
      <c r="F7722" s="98">
        <f>F6378*F2346</f>
        <v/>
      </c>
    </row>
    <row r="7723">
      <c r="C7723" s="13" t="n">
        <v>48</v>
      </c>
      <c r="D7723" s="98">
        <f>D6379*D2347</f>
        <v/>
      </c>
      <c r="E7723" s="98">
        <f>E6379*E2347</f>
        <v/>
      </c>
      <c r="F7723" s="98">
        <f>F6379*F2347</f>
        <v/>
      </c>
    </row>
    <row r="7724">
      <c r="C7724" s="13" t="n">
        <v>49</v>
      </c>
      <c r="D7724" s="98">
        <f>D6380*D2348</f>
        <v/>
      </c>
      <c r="E7724" s="98">
        <f>E6380*E2348</f>
        <v/>
      </c>
      <c r="F7724" s="98">
        <f>F6380*F2348</f>
        <v/>
      </c>
    </row>
    <row r="7725">
      <c r="C7725" s="13" t="n">
        <v>50</v>
      </c>
      <c r="D7725" s="98">
        <f>D6381*D2349</f>
        <v/>
      </c>
      <c r="E7725" s="98">
        <f>E6381*E2349</f>
        <v/>
      </c>
      <c r="F7725" s="98">
        <f>F6381*F2349</f>
        <v/>
      </c>
    </row>
    <row r="7726">
      <c r="C7726" s="13" t="n">
        <v>51</v>
      </c>
      <c r="D7726" s="98">
        <f>D6382*D2350</f>
        <v/>
      </c>
      <c r="E7726" s="98">
        <f>E6382*E2350</f>
        <v/>
      </c>
      <c r="F7726" s="98">
        <f>F6382*F2350</f>
        <v/>
      </c>
    </row>
    <row r="7727">
      <c r="C7727" s="13" t="n">
        <v>52</v>
      </c>
      <c r="D7727" s="98">
        <f>D6383*D2351</f>
        <v/>
      </c>
      <c r="E7727" s="98">
        <f>E6383*E2351</f>
        <v/>
      </c>
      <c r="F7727" s="98">
        <f>F6383*F2351</f>
        <v/>
      </c>
    </row>
    <row r="7728">
      <c r="C7728" s="13" t="n">
        <v>53</v>
      </c>
      <c r="D7728" s="98">
        <f>D6384*D2352</f>
        <v/>
      </c>
      <c r="E7728" s="98">
        <f>E6384*E2352</f>
        <v/>
      </c>
      <c r="F7728" s="98">
        <f>F6384*F2352</f>
        <v/>
      </c>
    </row>
    <row r="7729">
      <c r="C7729" s="13" t="n">
        <v>54</v>
      </c>
      <c r="D7729" s="98">
        <f>D6385*D2353</f>
        <v/>
      </c>
      <c r="E7729" s="98">
        <f>E6385*E2353</f>
        <v/>
      </c>
      <c r="F7729" s="98">
        <f>F6385*F2353</f>
        <v/>
      </c>
    </row>
    <row r="7730">
      <c r="C7730" s="13" t="n">
        <v>55</v>
      </c>
      <c r="D7730" s="98">
        <f>D6386*D2354</f>
        <v/>
      </c>
      <c r="E7730" s="98">
        <f>E6386*E2354</f>
        <v/>
      </c>
      <c r="F7730" s="98">
        <f>F6386*F2354</f>
        <v/>
      </c>
    </row>
    <row r="7731">
      <c r="C7731" s="13" t="n">
        <v>56</v>
      </c>
      <c r="D7731" s="98">
        <f>D6387*D2355</f>
        <v/>
      </c>
      <c r="E7731" s="98">
        <f>E6387*E2355</f>
        <v/>
      </c>
      <c r="F7731" s="98">
        <f>F6387*F2355</f>
        <v/>
      </c>
    </row>
    <row r="7732">
      <c r="C7732" s="13" t="n">
        <v>57</v>
      </c>
      <c r="D7732" s="98">
        <f>D6388*D2356</f>
        <v/>
      </c>
      <c r="E7732" s="98">
        <f>E6388*E2356</f>
        <v/>
      </c>
      <c r="F7732" s="98">
        <f>F6388*F2356</f>
        <v/>
      </c>
    </row>
    <row r="7733">
      <c r="C7733" s="13" t="n">
        <v>58</v>
      </c>
      <c r="D7733" s="98">
        <f>D6389*D2357</f>
        <v/>
      </c>
      <c r="E7733" s="98">
        <f>E6389*E2357</f>
        <v/>
      </c>
      <c r="F7733" s="98">
        <f>F6389*F2357</f>
        <v/>
      </c>
    </row>
    <row r="7734">
      <c r="C7734" s="13" t="n">
        <v>59</v>
      </c>
      <c r="D7734" s="98">
        <f>D6390*D2358</f>
        <v/>
      </c>
      <c r="E7734" s="98">
        <f>E6390*E2358</f>
        <v/>
      </c>
      <c r="F7734" s="98">
        <f>F6390*F2358</f>
        <v/>
      </c>
    </row>
    <row r="7735">
      <c r="C7735" s="13" t="n">
        <v>60</v>
      </c>
      <c r="D7735" s="98">
        <f>D6391*D2359</f>
        <v/>
      </c>
      <c r="E7735" s="98">
        <f>E6391*E2359</f>
        <v/>
      </c>
      <c r="F7735" s="98">
        <f>F6391*F2359</f>
        <v/>
      </c>
    </row>
    <row r="7736">
      <c r="C7736" s="13" t="n">
        <v>61</v>
      </c>
      <c r="D7736" s="98">
        <f>D6392*D2360</f>
        <v/>
      </c>
      <c r="E7736" s="98">
        <f>E6392*E2360</f>
        <v/>
      </c>
      <c r="F7736" s="98">
        <f>F6392*F2360</f>
        <v/>
      </c>
      <c r="K7736" s="98" t="n"/>
    </row>
    <row r="7737">
      <c r="C7737" s="13" t="n">
        <v>62</v>
      </c>
      <c r="D7737" s="98">
        <f>D6393*D2361</f>
        <v/>
      </c>
      <c r="E7737" s="98">
        <f>E6393*E2361</f>
        <v/>
      </c>
      <c r="F7737" s="98">
        <f>F6393*F2361</f>
        <v/>
      </c>
      <c r="J7737" s="18" t="n"/>
      <c r="K7737" s="18" t="n"/>
    </row>
    <row r="7738">
      <c r="C7738" s="13" t="n">
        <v>63</v>
      </c>
      <c r="D7738" s="98">
        <f>D6394*D2362</f>
        <v/>
      </c>
      <c r="E7738" s="98">
        <f>E6394*E2362</f>
        <v/>
      </c>
      <c r="F7738" s="98">
        <f>F6394*F2362</f>
        <v/>
      </c>
      <c r="J7738" s="18" t="n"/>
      <c r="K7738" s="18" t="n"/>
    </row>
    <row r="7739">
      <c r="C7739" s="13" t="n">
        <v>64</v>
      </c>
      <c r="D7739" s="98">
        <f>D6395*D2363</f>
        <v/>
      </c>
      <c r="E7739" s="98">
        <f>E6395*E2363</f>
        <v/>
      </c>
      <c r="F7739" s="98">
        <f>F6395*F2363</f>
        <v/>
      </c>
    </row>
    <row r="7740">
      <c r="C7740" s="13" t="n">
        <v>65</v>
      </c>
      <c r="D7740" s="98">
        <f>D6396*D2364</f>
        <v/>
      </c>
      <c r="E7740" s="98">
        <f>E6396*E2364</f>
        <v/>
      </c>
      <c r="F7740" s="98">
        <f>F6396*F2364</f>
        <v/>
      </c>
    </row>
    <row r="7741">
      <c r="C7741" s="13" t="n">
        <v>66</v>
      </c>
      <c r="D7741" s="98">
        <f>D6397*D2365</f>
        <v/>
      </c>
      <c r="E7741" s="98">
        <f>E6397*E2365</f>
        <v/>
      </c>
      <c r="F7741" s="98">
        <f>F6397*F2365</f>
        <v/>
      </c>
    </row>
    <row r="7742">
      <c r="C7742" s="13" t="n">
        <v>67</v>
      </c>
      <c r="D7742" s="98">
        <f>D6398*D2366</f>
        <v/>
      </c>
      <c r="E7742" s="98">
        <f>E6398*E2366</f>
        <v/>
      </c>
      <c r="F7742" s="98">
        <f>F6398*F2366</f>
        <v/>
      </c>
      <c r="K7742" s="98" t="n"/>
    </row>
    <row r="7743">
      <c r="C7743" s="13" t="n">
        <v>68</v>
      </c>
      <c r="D7743" s="98">
        <f>D6399*D2367</f>
        <v/>
      </c>
      <c r="E7743" s="98">
        <f>E6399*E2367</f>
        <v/>
      </c>
      <c r="F7743" s="98">
        <f>F6399*F2367</f>
        <v/>
      </c>
    </row>
    <row r="7744">
      <c r="C7744" s="13" t="n">
        <v>69</v>
      </c>
      <c r="D7744" s="98">
        <f>D6400*D2368</f>
        <v/>
      </c>
      <c r="E7744" s="98">
        <f>E6400*E2368</f>
        <v/>
      </c>
      <c r="F7744" s="98">
        <f>F6400*F2368</f>
        <v/>
      </c>
    </row>
    <row r="7745">
      <c r="C7745" s="13" t="n">
        <v>70</v>
      </c>
      <c r="D7745" s="98">
        <f>D6401*D2369</f>
        <v/>
      </c>
      <c r="E7745" s="98">
        <f>E6401*E2369</f>
        <v/>
      </c>
      <c r="F7745" s="98">
        <f>F6401*F2369</f>
        <v/>
      </c>
    </row>
    <row r="7746">
      <c r="C7746" s="13" t="n">
        <v>71</v>
      </c>
      <c r="D7746" s="98">
        <f>D6402*D2370</f>
        <v/>
      </c>
      <c r="E7746" s="98">
        <f>E6402*E2370</f>
        <v/>
      </c>
      <c r="F7746" s="98">
        <f>F6402*F2370</f>
        <v/>
      </c>
    </row>
    <row r="7747">
      <c r="C7747" s="13" t="n">
        <v>72</v>
      </c>
      <c r="D7747" s="98">
        <f>D6403*D2371</f>
        <v/>
      </c>
      <c r="E7747" s="98">
        <f>E6403*E2371</f>
        <v/>
      </c>
      <c r="F7747" s="98">
        <f>F6403*F2371</f>
        <v/>
      </c>
    </row>
    <row r="7748">
      <c r="C7748" s="13" t="n">
        <v>73</v>
      </c>
      <c r="D7748" s="98">
        <f>D6404*D2372</f>
        <v/>
      </c>
      <c r="E7748" s="98">
        <f>E6404*E2372</f>
        <v/>
      </c>
      <c r="F7748" s="98">
        <f>F6404*F2372</f>
        <v/>
      </c>
      <c r="K7748" s="112" t="n"/>
    </row>
    <row r="7749">
      <c r="C7749" s="13" t="n">
        <v>74</v>
      </c>
      <c r="D7749" s="98">
        <f>D6405*D2373</f>
        <v/>
      </c>
      <c r="E7749" s="98">
        <f>E6405*E2373</f>
        <v/>
      </c>
      <c r="F7749" s="98">
        <f>F6405*F2373</f>
        <v/>
      </c>
    </row>
    <row r="7750">
      <c r="C7750" s="13" t="n">
        <v>75</v>
      </c>
      <c r="D7750" s="98">
        <f>D6406*D2374</f>
        <v/>
      </c>
      <c r="E7750" s="98">
        <f>E6406*E2374</f>
        <v/>
      </c>
      <c r="F7750" s="98">
        <f>F6406*F2374</f>
        <v/>
      </c>
    </row>
    <row r="7751">
      <c r="C7751" s="13" t="n">
        <v>76</v>
      </c>
      <c r="D7751" s="98">
        <f>D6407*D2375</f>
        <v/>
      </c>
      <c r="E7751" s="98">
        <f>E6407*E2375</f>
        <v/>
      </c>
      <c r="F7751" s="98">
        <f>F6407*F2375</f>
        <v/>
      </c>
    </row>
    <row r="7752">
      <c r="C7752" s="13" t="n">
        <v>77</v>
      </c>
      <c r="D7752" s="98">
        <f>D6408*D2376</f>
        <v/>
      </c>
      <c r="E7752" s="98">
        <f>E6408*E2376</f>
        <v/>
      </c>
      <c r="F7752" s="98">
        <f>F6408*F2376</f>
        <v/>
      </c>
    </row>
    <row r="7753">
      <c r="C7753" s="13" t="n">
        <v>78</v>
      </c>
      <c r="D7753" s="98">
        <f>D6409*D2377</f>
        <v/>
      </c>
      <c r="E7753" s="98">
        <f>E6409*E2377</f>
        <v/>
      </c>
      <c r="F7753" s="98">
        <f>F6409*F2377</f>
        <v/>
      </c>
    </row>
    <row r="7754">
      <c r="C7754" s="13" t="n">
        <v>79</v>
      </c>
      <c r="D7754" s="98">
        <f>D6410*D2378</f>
        <v/>
      </c>
      <c r="E7754" s="98">
        <f>E6410*E2378</f>
        <v/>
      </c>
      <c r="F7754" s="98">
        <f>F6410*F2378</f>
        <v/>
      </c>
      <c r="K7754" s="98" t="n"/>
    </row>
    <row r="7755">
      <c r="C7755" s="13" t="n">
        <v>80</v>
      </c>
      <c r="D7755" s="98">
        <f>D6411*D2379</f>
        <v/>
      </c>
      <c r="E7755" s="98">
        <f>E6411*E2379</f>
        <v/>
      </c>
      <c r="F7755" s="98">
        <f>F6411*F2379</f>
        <v/>
      </c>
      <c r="J7755" s="18" t="n"/>
      <c r="K7755" s="18" t="n"/>
    </row>
    <row r="7756">
      <c r="C7756" s="13" t="n">
        <v>81</v>
      </c>
      <c r="D7756" s="98">
        <f>D6412*D2380</f>
        <v/>
      </c>
      <c r="E7756" s="98">
        <f>E6412*E2380</f>
        <v/>
      </c>
      <c r="F7756" s="98">
        <f>F6412*F2380</f>
        <v/>
      </c>
      <c r="J7756" s="18" t="n"/>
      <c r="K7756" s="18" t="n"/>
    </row>
    <row r="7757">
      <c r="C7757" s="13" t="n">
        <v>82</v>
      </c>
      <c r="D7757" s="98">
        <f>D6413*D2381</f>
        <v/>
      </c>
      <c r="E7757" s="98">
        <f>E6413*E2381</f>
        <v/>
      </c>
      <c r="F7757" s="98">
        <f>F6413*F2381</f>
        <v/>
      </c>
    </row>
    <row r="7758">
      <c r="C7758" s="13" t="n">
        <v>83</v>
      </c>
      <c r="D7758" s="98">
        <f>D6414*D2382</f>
        <v/>
      </c>
      <c r="E7758" s="98">
        <f>E6414*E2382</f>
        <v/>
      </c>
      <c r="F7758" s="98">
        <f>F6414*F2382</f>
        <v/>
      </c>
    </row>
    <row r="7759">
      <c r="C7759" s="13" t="n">
        <v>84</v>
      </c>
      <c r="D7759" s="98">
        <f>D6415*D2383</f>
        <v/>
      </c>
      <c r="E7759" s="98">
        <f>E6415*E2383</f>
        <v/>
      </c>
      <c r="F7759" s="98">
        <f>F6415*F2383</f>
        <v/>
      </c>
    </row>
    <row r="7760">
      <c r="C7760" s="13" t="n">
        <v>85</v>
      </c>
      <c r="D7760" s="98">
        <f>D6416*D2384</f>
        <v/>
      </c>
      <c r="E7760" s="98">
        <f>E6416*E2384</f>
        <v/>
      </c>
      <c r="F7760" s="98">
        <f>F6416*F2384</f>
        <v/>
      </c>
    </row>
    <row r="7761">
      <c r="C7761" s="13" t="n">
        <v>86</v>
      </c>
      <c r="D7761" s="98">
        <f>D6417*D2385</f>
        <v/>
      </c>
      <c r="E7761" s="98">
        <f>E6417*E2385</f>
        <v/>
      </c>
      <c r="F7761" s="98">
        <f>F6417*F2385</f>
        <v/>
      </c>
    </row>
    <row r="7762">
      <c r="C7762" s="13" t="n">
        <v>87</v>
      </c>
      <c r="D7762" s="98">
        <f>D6418*D2386</f>
        <v/>
      </c>
      <c r="E7762" s="98">
        <f>E6418*E2386</f>
        <v/>
      </c>
      <c r="F7762" s="98">
        <f>F6418*F2386</f>
        <v/>
      </c>
    </row>
    <row r="7763">
      <c r="C7763" s="13" t="n">
        <v>88</v>
      </c>
      <c r="D7763" s="98">
        <f>D6419*D2387</f>
        <v/>
      </c>
      <c r="E7763" s="98">
        <f>E6419*E2387</f>
        <v/>
      </c>
      <c r="F7763" s="98">
        <f>F6419*F2387</f>
        <v/>
      </c>
    </row>
    <row r="7764">
      <c r="C7764" s="13" t="n">
        <v>89</v>
      </c>
      <c r="D7764" s="98">
        <f>D6420*D2388</f>
        <v/>
      </c>
      <c r="E7764" s="98">
        <f>E6420*E2388</f>
        <v/>
      </c>
      <c r="F7764" s="98">
        <f>F6420*F2388</f>
        <v/>
      </c>
    </row>
    <row r="7765">
      <c r="C7765" s="13" t="n">
        <v>90</v>
      </c>
      <c r="D7765" s="98">
        <f>D6421*D2389</f>
        <v/>
      </c>
      <c r="E7765" s="98">
        <f>E6421*E2389</f>
        <v/>
      </c>
      <c r="F7765" s="98">
        <f>F6421*F2389</f>
        <v/>
      </c>
    </row>
    <row r="7766">
      <c r="C7766" s="13" t="n">
        <v>91</v>
      </c>
      <c r="D7766" s="98">
        <f>D6422*D2390</f>
        <v/>
      </c>
      <c r="E7766" s="98">
        <f>E6422*E2390</f>
        <v/>
      </c>
      <c r="F7766" s="98">
        <f>F6422*F2390</f>
        <v/>
      </c>
    </row>
    <row r="7767">
      <c r="C7767" s="13" t="n">
        <v>92</v>
      </c>
      <c r="D7767" s="98">
        <f>D6423*D2391</f>
        <v/>
      </c>
      <c r="E7767" s="98">
        <f>E6423*E2391</f>
        <v/>
      </c>
      <c r="F7767" s="98">
        <f>F6423*F2391</f>
        <v/>
      </c>
    </row>
    <row r="7768">
      <c r="C7768" s="13" t="n">
        <v>93</v>
      </c>
      <c r="D7768" s="98">
        <f>D6424*D2392</f>
        <v/>
      </c>
      <c r="E7768" s="98">
        <f>E6424*E2392</f>
        <v/>
      </c>
      <c r="F7768" s="98">
        <f>F6424*F2392</f>
        <v/>
      </c>
    </row>
    <row r="7769">
      <c r="C7769" s="13" t="n">
        <v>94</v>
      </c>
      <c r="D7769" s="98">
        <f>D6425*D2393</f>
        <v/>
      </c>
      <c r="E7769" s="98">
        <f>E6425*E2393</f>
        <v/>
      </c>
      <c r="F7769" s="98">
        <f>F6425*F2393</f>
        <v/>
      </c>
    </row>
    <row r="7770">
      <c r="C7770" s="13" t="n">
        <v>95</v>
      </c>
      <c r="D7770" s="98">
        <f>D6426*D2394</f>
        <v/>
      </c>
      <c r="E7770" s="98">
        <f>E6426*E2394</f>
        <v/>
      </c>
      <c r="F7770" s="98">
        <f>F6426*F2394</f>
        <v/>
      </c>
    </row>
    <row r="7771">
      <c r="C7771" s="13" t="n">
        <v>96</v>
      </c>
      <c r="D7771" s="98">
        <f>D6427*D2395</f>
        <v/>
      </c>
      <c r="E7771" s="98">
        <f>E6427*E2395</f>
        <v/>
      </c>
      <c r="F7771" s="98">
        <f>F6427*F2395</f>
        <v/>
      </c>
    </row>
    <row r="7772">
      <c r="C7772" s="13" t="n">
        <v>97</v>
      </c>
      <c r="D7772" s="98">
        <f>D6428*D2396</f>
        <v/>
      </c>
      <c r="E7772" s="98">
        <f>E6428*E2396</f>
        <v/>
      </c>
      <c r="F7772" s="98">
        <f>F6428*F2396</f>
        <v/>
      </c>
    </row>
    <row r="7773">
      <c r="C7773" s="13" t="n">
        <v>98</v>
      </c>
      <c r="D7773" s="98">
        <f>D6429*D2397</f>
        <v/>
      </c>
      <c r="E7773" s="98">
        <f>E6429*E2397</f>
        <v/>
      </c>
      <c r="F7773" s="98">
        <f>F6429*F2397</f>
        <v/>
      </c>
    </row>
    <row r="7774">
      <c r="C7774" s="13" t="n">
        <v>99</v>
      </c>
      <c r="D7774" s="98">
        <f>D6430*D2398</f>
        <v/>
      </c>
      <c r="E7774" s="98">
        <f>E6430*E2398</f>
        <v/>
      </c>
      <c r="F7774" s="98">
        <f>F6430*F2398</f>
        <v/>
      </c>
    </row>
    <row r="7775">
      <c r="C7775" s="13" t="n">
        <v>100</v>
      </c>
      <c r="D7775" s="98">
        <f>D6431*D2399</f>
        <v/>
      </c>
      <c r="E7775" s="98">
        <f>E6431*E2399</f>
        <v/>
      </c>
      <c r="F7775" s="98">
        <f>F6431*F2399</f>
        <v/>
      </c>
    </row>
    <row r="7776">
      <c r="C7776" s="13" t="n">
        <v>101</v>
      </c>
      <c r="D7776" s="98">
        <f>D6432*D2400</f>
        <v/>
      </c>
      <c r="E7776" s="98">
        <f>E6432*E2400</f>
        <v/>
      </c>
      <c r="F7776" s="98">
        <f>F6432*F2400</f>
        <v/>
      </c>
    </row>
    <row r="7777">
      <c r="C7777" s="13" t="n">
        <v>102</v>
      </c>
      <c r="D7777" s="98">
        <f>D6433*D2401</f>
        <v/>
      </c>
      <c r="E7777" s="98">
        <f>E6433*E2401</f>
        <v/>
      </c>
      <c r="F7777" s="98">
        <f>F6433*F2401</f>
        <v/>
      </c>
    </row>
    <row r="7778">
      <c r="C7778" s="13" t="n">
        <v>103</v>
      </c>
      <c r="D7778" s="98">
        <f>D6434*D2402</f>
        <v/>
      </c>
      <c r="E7778" s="98">
        <f>E6434*E2402</f>
        <v/>
      </c>
      <c r="F7778" s="98">
        <f>F6434*F2402</f>
        <v/>
      </c>
    </row>
    <row r="7779">
      <c r="C7779" s="13" t="n">
        <v>104</v>
      </c>
      <c r="D7779" s="98">
        <f>D6435*D2403</f>
        <v/>
      </c>
      <c r="E7779" s="98">
        <f>E6435*E2403</f>
        <v/>
      </c>
      <c r="F7779" s="98">
        <f>F6435*F2403</f>
        <v/>
      </c>
    </row>
    <row r="7780">
      <c r="C7780" s="13" t="n">
        <v>105</v>
      </c>
      <c r="D7780" s="98">
        <f>D6436*D2404</f>
        <v/>
      </c>
      <c r="E7780" s="98">
        <f>E6436*E2404</f>
        <v/>
      </c>
      <c r="F7780" s="98">
        <f>F6436*F2404</f>
        <v/>
      </c>
    </row>
    <row r="7781">
      <c r="C7781" s="13" t="n">
        <v>106</v>
      </c>
      <c r="D7781" s="98">
        <f>D6437*D2405</f>
        <v/>
      </c>
      <c r="E7781" s="98">
        <f>E6437*E2405</f>
        <v/>
      </c>
      <c r="F7781" s="98">
        <f>F6437*F2405</f>
        <v/>
      </c>
    </row>
    <row r="7782">
      <c r="C7782" s="13" t="n">
        <v>107</v>
      </c>
      <c r="D7782" s="98">
        <f>D6438*D2406</f>
        <v/>
      </c>
      <c r="E7782" s="98">
        <f>E6438*E2406</f>
        <v/>
      </c>
      <c r="F7782" s="98">
        <f>F6438*F2406</f>
        <v/>
      </c>
    </row>
    <row r="7783">
      <c r="C7783" s="13" t="n">
        <v>108</v>
      </c>
      <c r="D7783" s="98">
        <f>D6439*D2407</f>
        <v/>
      </c>
      <c r="E7783" s="98">
        <f>E6439*E2407</f>
        <v/>
      </c>
      <c r="F7783" s="98">
        <f>F6439*F2407</f>
        <v/>
      </c>
    </row>
    <row r="7784">
      <c r="C7784" s="13" t="n">
        <v>109</v>
      </c>
      <c r="D7784" s="98">
        <f>D6440*D2408</f>
        <v/>
      </c>
      <c r="E7784" s="98">
        <f>E6440*E2408</f>
        <v/>
      </c>
      <c r="F7784" s="98">
        <f>F6440*F2408</f>
        <v/>
      </c>
    </row>
    <row r="7785">
      <c r="C7785" s="13" t="n">
        <v>110</v>
      </c>
      <c r="D7785" s="98">
        <f>D6441*D2409</f>
        <v/>
      </c>
      <c r="E7785" s="98">
        <f>E6441*E2409</f>
        <v/>
      </c>
      <c r="F7785" s="98">
        <f>F6441*F2409</f>
        <v/>
      </c>
    </row>
    <row r="7786">
      <c r="C7786" s="13" t="n">
        <v>111</v>
      </c>
      <c r="D7786" s="98">
        <f>D6442*D2410</f>
        <v/>
      </c>
      <c r="E7786" s="98">
        <f>E6442*E2410</f>
        <v/>
      </c>
      <c r="F7786" s="98">
        <f>F6442*F2410</f>
        <v/>
      </c>
    </row>
    <row r="7787">
      <c r="C7787" s="13" t="n">
        <v>112</v>
      </c>
      <c r="D7787" s="98">
        <f>D6443*D2411</f>
        <v/>
      </c>
      <c r="E7787" s="98">
        <f>E6443*E2411</f>
        <v/>
      </c>
      <c r="F7787" s="98">
        <f>F6443*F2411</f>
        <v/>
      </c>
    </row>
    <row r="7788">
      <c r="C7788" s="13" t="n">
        <v>113</v>
      </c>
      <c r="D7788" s="98">
        <f>D6444*D2412</f>
        <v/>
      </c>
      <c r="E7788" s="98">
        <f>E6444*E2412</f>
        <v/>
      </c>
      <c r="F7788" s="98">
        <f>F6444*F2412</f>
        <v/>
      </c>
    </row>
    <row r="7789">
      <c r="C7789" s="13" t="n">
        <v>114</v>
      </c>
      <c r="D7789" s="98">
        <f>D6445*D2413</f>
        <v/>
      </c>
      <c r="E7789" s="98">
        <f>E6445*E2413</f>
        <v/>
      </c>
      <c r="F7789" s="98">
        <f>F6445*F2413</f>
        <v/>
      </c>
    </row>
    <row r="7790">
      <c r="C7790" s="13" t="n">
        <v>115</v>
      </c>
      <c r="D7790" s="98">
        <f>D6446*D2414</f>
        <v/>
      </c>
      <c r="E7790" s="98">
        <f>E6446*E2414</f>
        <v/>
      </c>
      <c r="F7790" s="98">
        <f>F6446*F2414</f>
        <v/>
      </c>
    </row>
    <row r="7791">
      <c r="C7791" s="13" t="n">
        <v>116</v>
      </c>
      <c r="D7791" s="98">
        <f>D6447*D2415</f>
        <v/>
      </c>
      <c r="E7791" s="98">
        <f>E6447*E2415</f>
        <v/>
      </c>
      <c r="F7791" s="98">
        <f>F6447*F2415</f>
        <v/>
      </c>
    </row>
    <row r="7792">
      <c r="C7792" s="13" t="n">
        <v>117</v>
      </c>
      <c r="D7792" s="98">
        <f>D6448*D2416</f>
        <v/>
      </c>
      <c r="E7792" s="98">
        <f>E6448*E2416</f>
        <v/>
      </c>
      <c r="F7792" s="98">
        <f>F6448*F2416</f>
        <v/>
      </c>
    </row>
    <row r="7793">
      <c r="C7793" s="13" t="n">
        <v>118</v>
      </c>
      <c r="D7793" s="98">
        <f>D6449*D2417</f>
        <v/>
      </c>
      <c r="E7793" s="98">
        <f>E6449*E2417</f>
        <v/>
      </c>
      <c r="F7793" s="98">
        <f>F6449*F2417</f>
        <v/>
      </c>
    </row>
    <row r="7794">
      <c r="C7794" s="13" t="n">
        <v>119</v>
      </c>
      <c r="D7794" s="98">
        <f>D6450*D2418</f>
        <v/>
      </c>
      <c r="E7794" s="98">
        <f>E6450*E2418</f>
        <v/>
      </c>
      <c r="F7794" s="98">
        <f>F6450*F2418</f>
        <v/>
      </c>
    </row>
    <row r="7795">
      <c r="C7795" s="13" t="n">
        <v>120</v>
      </c>
      <c r="D7795" s="98">
        <f>D6451*D2419</f>
        <v/>
      </c>
      <c r="E7795" s="98">
        <f>E6451*E2419</f>
        <v/>
      </c>
      <c r="F7795" s="98">
        <f>F6451*F2419</f>
        <v/>
      </c>
    </row>
    <row r="7796">
      <c r="C7796" s="13" t="n">
        <v>121</v>
      </c>
      <c r="D7796" s="98">
        <f>D6452*D2420</f>
        <v/>
      </c>
      <c r="E7796" s="98">
        <f>E6452*E2420</f>
        <v/>
      </c>
      <c r="F7796" s="98">
        <f>F6452*F2420</f>
        <v/>
      </c>
    </row>
    <row r="7797">
      <c r="C7797" s="13" t="n">
        <v>122</v>
      </c>
      <c r="D7797" s="98">
        <f>D6453*D2421</f>
        <v/>
      </c>
      <c r="E7797" s="98">
        <f>E6453*E2421</f>
        <v/>
      </c>
      <c r="F7797" s="98">
        <f>F6453*F2421</f>
        <v/>
      </c>
    </row>
    <row r="7798">
      <c r="C7798" s="13" t="n">
        <v>123</v>
      </c>
      <c r="D7798" s="98">
        <f>D6454*D2422</f>
        <v/>
      </c>
      <c r="E7798" s="98">
        <f>E6454*E2422</f>
        <v/>
      </c>
      <c r="F7798" s="98">
        <f>F6454*F2422</f>
        <v/>
      </c>
    </row>
    <row r="7799">
      <c r="C7799" s="13" t="n">
        <v>124</v>
      </c>
      <c r="D7799" s="98">
        <f>D6455*D2423</f>
        <v/>
      </c>
      <c r="E7799" s="98">
        <f>E6455*E2423</f>
        <v/>
      </c>
      <c r="F7799" s="98">
        <f>F6455*F2423</f>
        <v/>
      </c>
    </row>
    <row r="7800">
      <c r="C7800" s="13" t="n">
        <v>125</v>
      </c>
      <c r="D7800" s="98">
        <f>D6456*D2424</f>
        <v/>
      </c>
      <c r="E7800" s="98">
        <f>E6456*E2424</f>
        <v/>
      </c>
      <c r="F7800" s="98">
        <f>F6456*F2424</f>
        <v/>
      </c>
    </row>
    <row r="7801">
      <c r="C7801" s="13" t="n">
        <v>126</v>
      </c>
      <c r="D7801" s="98">
        <f>D6457*D2425</f>
        <v/>
      </c>
      <c r="E7801" s="98">
        <f>E6457*E2425</f>
        <v/>
      </c>
      <c r="F7801" s="98">
        <f>F6457*F2425</f>
        <v/>
      </c>
    </row>
    <row r="7802">
      <c r="C7802" s="13" t="n">
        <v>127</v>
      </c>
      <c r="D7802" s="98">
        <f>D6458*D2426</f>
        <v/>
      </c>
      <c r="E7802" s="98">
        <f>E6458*E2426</f>
        <v/>
      </c>
      <c r="F7802" s="98">
        <f>F6458*F2426</f>
        <v/>
      </c>
    </row>
    <row r="7803">
      <c r="C7803" s="13" t="n">
        <v>128</v>
      </c>
      <c r="D7803" s="98">
        <f>D6459*D2427</f>
        <v/>
      </c>
      <c r="E7803" s="98">
        <f>E6459*E2427</f>
        <v/>
      </c>
      <c r="F7803" s="98">
        <f>F6459*F2427</f>
        <v/>
      </c>
    </row>
    <row r="7804">
      <c r="C7804" s="13" t="n">
        <v>129</v>
      </c>
      <c r="D7804" s="98">
        <f>D6460*D2428</f>
        <v/>
      </c>
      <c r="E7804" s="98">
        <f>E6460*E2428</f>
        <v/>
      </c>
      <c r="F7804" s="98">
        <f>F6460*F2428</f>
        <v/>
      </c>
    </row>
    <row r="7805">
      <c r="C7805" s="13" t="n">
        <v>130</v>
      </c>
      <c r="D7805" s="98">
        <f>D6461*D2429</f>
        <v/>
      </c>
      <c r="E7805" s="98">
        <f>E6461*E2429</f>
        <v/>
      </c>
      <c r="F7805" s="98">
        <f>F6461*F2429</f>
        <v/>
      </c>
    </row>
    <row r="7806">
      <c r="C7806" s="13" t="n">
        <v>131</v>
      </c>
      <c r="D7806" s="98">
        <f>D6462*D2430</f>
        <v/>
      </c>
      <c r="E7806" s="98">
        <f>E6462*E2430</f>
        <v/>
      </c>
      <c r="F7806" s="98">
        <f>F6462*F2430</f>
        <v/>
      </c>
    </row>
    <row r="7807">
      <c r="C7807" s="13" t="n">
        <v>132</v>
      </c>
      <c r="D7807" s="98">
        <f>D6463*D2431</f>
        <v/>
      </c>
      <c r="E7807" s="98">
        <f>E6463*E2431</f>
        <v/>
      </c>
      <c r="F7807" s="98">
        <f>F6463*F2431</f>
        <v/>
      </c>
    </row>
    <row r="7808">
      <c r="C7808" s="13" t="n">
        <v>133</v>
      </c>
      <c r="D7808" s="98">
        <f>D6464*D2432</f>
        <v/>
      </c>
      <c r="E7808" s="98">
        <f>E6464*E2432</f>
        <v/>
      </c>
      <c r="F7808" s="98">
        <f>F6464*F2432</f>
        <v/>
      </c>
    </row>
    <row r="7809">
      <c r="C7809" s="13" t="n">
        <v>134</v>
      </c>
      <c r="D7809" s="98">
        <f>D6465*D2433</f>
        <v/>
      </c>
      <c r="E7809" s="98">
        <f>E6465*E2433</f>
        <v/>
      </c>
      <c r="F7809" s="98">
        <f>F6465*F2433</f>
        <v/>
      </c>
    </row>
    <row r="7810">
      <c r="C7810" s="13" t="n">
        <v>135</v>
      </c>
      <c r="D7810" s="98">
        <f>D6466*D2434</f>
        <v/>
      </c>
      <c r="E7810" s="98">
        <f>E6466*E2434</f>
        <v/>
      </c>
      <c r="F7810" s="98">
        <f>F6466*F2434</f>
        <v/>
      </c>
    </row>
    <row r="7811">
      <c r="C7811" s="13" t="n">
        <v>136</v>
      </c>
      <c r="D7811" s="98">
        <f>D6467*D2435</f>
        <v/>
      </c>
      <c r="E7811" s="98">
        <f>E6467*E2435</f>
        <v/>
      </c>
      <c r="F7811" s="98">
        <f>F6467*F2435</f>
        <v/>
      </c>
    </row>
    <row r="7812">
      <c r="C7812" s="13" t="n">
        <v>137</v>
      </c>
      <c r="D7812" s="98">
        <f>D6468*D2436</f>
        <v/>
      </c>
      <c r="E7812" s="98">
        <f>E6468*E2436</f>
        <v/>
      </c>
      <c r="F7812" s="98">
        <f>F6468*F2436</f>
        <v/>
      </c>
    </row>
    <row r="7813">
      <c r="C7813" s="13" t="n">
        <v>138</v>
      </c>
      <c r="D7813" s="98">
        <f>D6469*D2437</f>
        <v/>
      </c>
      <c r="E7813" s="98">
        <f>E6469*E2437</f>
        <v/>
      </c>
      <c r="F7813" s="98">
        <f>F6469*F2437</f>
        <v/>
      </c>
    </row>
    <row r="7814">
      <c r="C7814" s="13" t="n">
        <v>139</v>
      </c>
      <c r="D7814" s="98">
        <f>D6470*D2438</f>
        <v/>
      </c>
      <c r="E7814" s="98">
        <f>E6470*E2438</f>
        <v/>
      </c>
      <c r="F7814" s="98">
        <f>F6470*F2438</f>
        <v/>
      </c>
    </row>
    <row r="7815">
      <c r="C7815" s="13" t="n">
        <v>140</v>
      </c>
      <c r="D7815" s="98">
        <f>D6471*D2439</f>
        <v/>
      </c>
      <c r="E7815" s="98">
        <f>E6471*E2439</f>
        <v/>
      </c>
      <c r="F7815" s="98">
        <f>F6471*F2439</f>
        <v/>
      </c>
    </row>
    <row r="7816">
      <c r="C7816" s="13" t="n">
        <v>141</v>
      </c>
      <c r="D7816" s="98">
        <f>D6472*D2440</f>
        <v/>
      </c>
      <c r="E7816" s="98">
        <f>E6472*E2440</f>
        <v/>
      </c>
      <c r="F7816" s="98">
        <f>F6472*F2440</f>
        <v/>
      </c>
    </row>
    <row r="7817">
      <c r="C7817" s="13" t="n">
        <v>142</v>
      </c>
      <c r="D7817" s="98">
        <f>D6473*D2441</f>
        <v/>
      </c>
      <c r="E7817" s="98">
        <f>E6473*E2441</f>
        <v/>
      </c>
      <c r="F7817" s="98">
        <f>F6473*F2441</f>
        <v/>
      </c>
    </row>
    <row r="7818">
      <c r="C7818" s="13" t="n">
        <v>143</v>
      </c>
      <c r="D7818" s="98">
        <f>D6474*D2442</f>
        <v/>
      </c>
      <c r="E7818" s="98">
        <f>E6474*E2442</f>
        <v/>
      </c>
      <c r="F7818" s="98">
        <f>F6474*F2442</f>
        <v/>
      </c>
    </row>
    <row r="7819">
      <c r="C7819" s="13" t="n">
        <v>144</v>
      </c>
      <c r="D7819" s="98">
        <f>D6475*D2443</f>
        <v/>
      </c>
      <c r="E7819" s="98">
        <f>E6475*E2443</f>
        <v/>
      </c>
      <c r="F7819" s="98">
        <f>F6475*F2443</f>
        <v/>
      </c>
    </row>
    <row r="7820">
      <c r="C7820" s="13" t="n">
        <v>145</v>
      </c>
      <c r="D7820" s="98">
        <f>D6476*D2444</f>
        <v/>
      </c>
      <c r="E7820" s="98">
        <f>E6476*E2444</f>
        <v/>
      </c>
      <c r="F7820" s="98">
        <f>F6476*F2444</f>
        <v/>
      </c>
    </row>
    <row r="7821">
      <c r="C7821" s="13" t="n">
        <v>146</v>
      </c>
      <c r="D7821" s="98">
        <f>D6477*D2445</f>
        <v/>
      </c>
      <c r="E7821" s="98">
        <f>E6477*E2445</f>
        <v/>
      </c>
      <c r="F7821" s="98">
        <f>F6477*F2445</f>
        <v/>
      </c>
    </row>
    <row r="7822">
      <c r="C7822" s="13" t="n">
        <v>147</v>
      </c>
      <c r="D7822" s="98">
        <f>D6478*D2446</f>
        <v/>
      </c>
      <c r="E7822" s="98">
        <f>E6478*E2446</f>
        <v/>
      </c>
      <c r="F7822" s="98">
        <f>F6478*F2446</f>
        <v/>
      </c>
    </row>
    <row r="7823">
      <c r="C7823" s="13" t="n">
        <v>148</v>
      </c>
      <c r="D7823" s="98">
        <f>D6479*D2447</f>
        <v/>
      </c>
      <c r="E7823" s="98">
        <f>E6479*E2447</f>
        <v/>
      </c>
      <c r="F7823" s="98">
        <f>F6479*F2447</f>
        <v/>
      </c>
    </row>
    <row r="7824">
      <c r="C7824" s="13" t="n">
        <v>149</v>
      </c>
      <c r="D7824" s="98">
        <f>D6480*D2448</f>
        <v/>
      </c>
      <c r="E7824" s="98">
        <f>E6480*E2448</f>
        <v/>
      </c>
      <c r="F7824" s="98">
        <f>F6480*F2448</f>
        <v/>
      </c>
    </row>
    <row r="7825">
      <c r="C7825" s="13" t="n">
        <v>150</v>
      </c>
      <c r="D7825" s="98">
        <f>D6481*D2449</f>
        <v/>
      </c>
      <c r="E7825" s="98">
        <f>E6481*E2449</f>
        <v/>
      </c>
      <c r="F7825" s="98">
        <f>F6481*F2449</f>
        <v/>
      </c>
    </row>
    <row r="7826">
      <c r="C7826" s="13" t="n">
        <v>151</v>
      </c>
      <c r="D7826" s="98">
        <f>D6482*D2450</f>
        <v/>
      </c>
      <c r="E7826" s="98">
        <f>E6482*E2450</f>
        <v/>
      </c>
      <c r="F7826" s="98">
        <f>F6482*F2450</f>
        <v/>
      </c>
    </row>
    <row r="7827">
      <c r="C7827" s="13" t="n">
        <v>152</v>
      </c>
      <c r="D7827" s="98">
        <f>D6483*D2451</f>
        <v/>
      </c>
      <c r="E7827" s="98">
        <f>E6483*E2451</f>
        <v/>
      </c>
      <c r="F7827" s="98">
        <f>F6483*F2451</f>
        <v/>
      </c>
    </row>
    <row r="7828">
      <c r="C7828" s="13" t="n">
        <v>153</v>
      </c>
      <c r="D7828" s="98">
        <f>D6484*D2452</f>
        <v/>
      </c>
      <c r="E7828" s="98">
        <f>E6484*E2452</f>
        <v/>
      </c>
      <c r="F7828" s="98">
        <f>F6484*F2452</f>
        <v/>
      </c>
    </row>
    <row r="7829">
      <c r="C7829" s="13" t="n">
        <v>154</v>
      </c>
      <c r="D7829" s="98">
        <f>D6485*D2453</f>
        <v/>
      </c>
      <c r="E7829" s="98">
        <f>E6485*E2453</f>
        <v/>
      </c>
      <c r="F7829" s="98">
        <f>F6485*F2453</f>
        <v/>
      </c>
    </row>
    <row r="7830">
      <c r="C7830" s="13" t="n">
        <v>155</v>
      </c>
      <c r="D7830" s="98">
        <f>D6486*D2454</f>
        <v/>
      </c>
      <c r="E7830" s="98">
        <f>E6486*E2454</f>
        <v/>
      </c>
      <c r="F7830" s="98">
        <f>F6486*F2454</f>
        <v/>
      </c>
    </row>
    <row r="7831">
      <c r="C7831" s="13" t="n">
        <v>156</v>
      </c>
      <c r="D7831" s="98">
        <f>D6487*D2455</f>
        <v/>
      </c>
      <c r="E7831" s="98">
        <f>E6487*E2455</f>
        <v/>
      </c>
      <c r="F7831" s="98">
        <f>F6487*F2455</f>
        <v/>
      </c>
    </row>
    <row r="7832">
      <c r="C7832" s="13" t="n">
        <v>157</v>
      </c>
      <c r="D7832" s="98">
        <f>D6488*D2456</f>
        <v/>
      </c>
      <c r="E7832" s="98">
        <f>E6488*E2456</f>
        <v/>
      </c>
      <c r="F7832" s="98">
        <f>F6488*F2456</f>
        <v/>
      </c>
    </row>
    <row r="7833">
      <c r="C7833" s="13" t="n">
        <v>158</v>
      </c>
      <c r="D7833" s="98">
        <f>D6489*D2457</f>
        <v/>
      </c>
      <c r="E7833" s="98">
        <f>E6489*E2457</f>
        <v/>
      </c>
      <c r="F7833" s="98">
        <f>F6489*F2457</f>
        <v/>
      </c>
    </row>
    <row r="7834">
      <c r="C7834" s="13" t="n">
        <v>159</v>
      </c>
      <c r="D7834" s="98">
        <f>D6490*D2458</f>
        <v/>
      </c>
      <c r="E7834" s="98">
        <f>E6490*E2458</f>
        <v/>
      </c>
      <c r="F7834" s="98">
        <f>F6490*F2458</f>
        <v/>
      </c>
    </row>
    <row r="7835">
      <c r="C7835" s="13" t="n">
        <v>160</v>
      </c>
      <c r="D7835" s="98">
        <f>D6491*D2459</f>
        <v/>
      </c>
      <c r="E7835" s="98">
        <f>E6491*E2459</f>
        <v/>
      </c>
      <c r="F7835" s="98">
        <f>F6491*F2459</f>
        <v/>
      </c>
    </row>
    <row r="7836">
      <c r="C7836" s="13" t="n">
        <v>161</v>
      </c>
      <c r="D7836" s="98">
        <f>D6492*D2460</f>
        <v/>
      </c>
      <c r="E7836" s="98">
        <f>E6492*E2460</f>
        <v/>
      </c>
      <c r="F7836" s="98">
        <f>F6492*F2460</f>
        <v/>
      </c>
    </row>
    <row r="7837">
      <c r="C7837" s="13" t="n">
        <v>162</v>
      </c>
      <c r="D7837" s="98">
        <f>D6493*D2461</f>
        <v/>
      </c>
      <c r="E7837" s="98">
        <f>E6493*E2461</f>
        <v/>
      </c>
      <c r="F7837" s="98">
        <f>F6493*F2461</f>
        <v/>
      </c>
    </row>
    <row r="7838">
      <c r="C7838" s="13" t="n">
        <v>163</v>
      </c>
      <c r="D7838" s="98">
        <f>D6494*D2462</f>
        <v/>
      </c>
      <c r="E7838" s="98">
        <f>E6494*E2462</f>
        <v/>
      </c>
      <c r="F7838" s="98">
        <f>F6494*F2462</f>
        <v/>
      </c>
    </row>
    <row r="7839">
      <c r="C7839" s="13" t="n">
        <v>164</v>
      </c>
      <c r="D7839" s="98">
        <f>D6495*D2463</f>
        <v/>
      </c>
      <c r="E7839" s="98">
        <f>E6495*E2463</f>
        <v/>
      </c>
      <c r="F7839" s="98">
        <f>F6495*F2463</f>
        <v/>
      </c>
    </row>
    <row r="7840">
      <c r="C7840" s="13" t="n">
        <v>165</v>
      </c>
      <c r="D7840" s="98">
        <f>D6496*D2464</f>
        <v/>
      </c>
      <c r="E7840" s="98">
        <f>E6496*E2464</f>
        <v/>
      </c>
      <c r="F7840" s="98">
        <f>F6496*F2464</f>
        <v/>
      </c>
    </row>
    <row r="7841">
      <c r="C7841" s="13" t="n">
        <v>166</v>
      </c>
      <c r="D7841" s="98">
        <f>D6497*D2465</f>
        <v/>
      </c>
      <c r="E7841" s="98">
        <f>E6497*E2465</f>
        <v/>
      </c>
      <c r="F7841" s="98">
        <f>F6497*F2465</f>
        <v/>
      </c>
    </row>
    <row r="7842">
      <c r="C7842" s="13" t="n">
        <v>167</v>
      </c>
      <c r="D7842" s="98">
        <f>D6498*D2466</f>
        <v/>
      </c>
      <c r="E7842" s="98">
        <f>E6498*E2466</f>
        <v/>
      </c>
      <c r="F7842" s="98">
        <f>F6498*F2466</f>
        <v/>
      </c>
    </row>
    <row r="7843">
      <c r="C7843" s="13" t="n">
        <v>168</v>
      </c>
      <c r="D7843" s="98">
        <f>D6499*D2467</f>
        <v/>
      </c>
      <c r="E7843" s="98">
        <f>E6499*E2467</f>
        <v/>
      </c>
      <c r="F7843" s="98">
        <f>F6499*F2467</f>
        <v/>
      </c>
    </row>
    <row r="7844">
      <c r="C7844" s="13" t="n">
        <v>169</v>
      </c>
      <c r="D7844" s="98">
        <f>D6500*D2468</f>
        <v/>
      </c>
      <c r="E7844" s="98">
        <f>E6500*E2468</f>
        <v/>
      </c>
      <c r="F7844" s="98">
        <f>F6500*F2468</f>
        <v/>
      </c>
    </row>
    <row r="7845">
      <c r="C7845" s="13" t="n">
        <v>170</v>
      </c>
      <c r="D7845" s="98">
        <f>D6501*D2469</f>
        <v/>
      </c>
      <c r="E7845" s="98">
        <f>E6501*E2469</f>
        <v/>
      </c>
      <c r="F7845" s="98">
        <f>F6501*F2469</f>
        <v/>
      </c>
    </row>
    <row r="7846">
      <c r="C7846" s="13" t="n">
        <v>171</v>
      </c>
      <c r="D7846" s="98">
        <f>D6502*D2470</f>
        <v/>
      </c>
      <c r="E7846" s="98">
        <f>E6502*E2470</f>
        <v/>
      </c>
      <c r="F7846" s="98">
        <f>F6502*F2470</f>
        <v/>
      </c>
    </row>
    <row r="7847">
      <c r="C7847" s="13" t="n">
        <v>172</v>
      </c>
      <c r="D7847" s="98">
        <f>D6503*D2471</f>
        <v/>
      </c>
      <c r="E7847" s="98">
        <f>E6503*E2471</f>
        <v/>
      </c>
      <c r="F7847" s="98">
        <f>F6503*F2471</f>
        <v/>
      </c>
    </row>
    <row r="7848">
      <c r="C7848" s="13" t="n">
        <v>173</v>
      </c>
      <c r="D7848" s="98">
        <f>D6504*D2472</f>
        <v/>
      </c>
      <c r="E7848" s="98">
        <f>E6504*E2472</f>
        <v/>
      </c>
      <c r="F7848" s="98">
        <f>F6504*F2472</f>
        <v/>
      </c>
    </row>
    <row r="7849">
      <c r="C7849" s="13" t="n">
        <v>174</v>
      </c>
      <c r="D7849" s="98">
        <f>D6505*D2473</f>
        <v/>
      </c>
      <c r="E7849" s="98">
        <f>E6505*E2473</f>
        <v/>
      </c>
      <c r="F7849" s="98">
        <f>F6505*F2473</f>
        <v/>
      </c>
    </row>
    <row r="7850">
      <c r="C7850" s="13" t="n">
        <v>175</v>
      </c>
      <c r="D7850" s="98">
        <f>D6506*D2474</f>
        <v/>
      </c>
      <c r="E7850" s="98">
        <f>E6506*E2474</f>
        <v/>
      </c>
      <c r="F7850" s="98">
        <f>F6506*F2474</f>
        <v/>
      </c>
    </row>
    <row r="7851">
      <c r="C7851" s="13" t="n">
        <v>176</v>
      </c>
      <c r="D7851" s="98">
        <f>D6507*D2475</f>
        <v/>
      </c>
      <c r="E7851" s="98">
        <f>E6507*E2475</f>
        <v/>
      </c>
      <c r="F7851" s="98">
        <f>F6507*F2475</f>
        <v/>
      </c>
    </row>
    <row r="7852">
      <c r="C7852" s="13" t="n">
        <v>177</v>
      </c>
      <c r="D7852" s="98">
        <f>D6508*D2476</f>
        <v/>
      </c>
      <c r="E7852" s="98">
        <f>E6508*E2476</f>
        <v/>
      </c>
      <c r="F7852" s="98">
        <f>F6508*F2476</f>
        <v/>
      </c>
    </row>
    <row r="7853">
      <c r="C7853" s="13" t="n">
        <v>178</v>
      </c>
      <c r="D7853" s="98">
        <f>D6509*D2477</f>
        <v/>
      </c>
      <c r="E7853" s="98">
        <f>E6509*E2477</f>
        <v/>
      </c>
      <c r="F7853" s="98">
        <f>F6509*F2477</f>
        <v/>
      </c>
    </row>
    <row r="7854">
      <c r="C7854" s="13" t="n">
        <v>179</v>
      </c>
      <c r="D7854" s="98">
        <f>D6510*D2478</f>
        <v/>
      </c>
      <c r="E7854" s="98">
        <f>E6510*E2478</f>
        <v/>
      </c>
      <c r="F7854" s="98">
        <f>F6510*F2478</f>
        <v/>
      </c>
    </row>
    <row r="7855">
      <c r="C7855" s="13" t="n">
        <v>180</v>
      </c>
      <c r="D7855" s="98">
        <f>D6511*D2479</f>
        <v/>
      </c>
      <c r="E7855" s="98">
        <f>E6511*E2479</f>
        <v/>
      </c>
      <c r="F7855" s="98">
        <f>F6511*F2479</f>
        <v/>
      </c>
    </row>
    <row r="7856">
      <c r="C7856" s="13" t="n">
        <v>181</v>
      </c>
      <c r="D7856" s="98">
        <f>D6512*D2480</f>
        <v/>
      </c>
      <c r="E7856" s="98">
        <f>E6512*E2480</f>
        <v/>
      </c>
      <c r="F7856" s="98">
        <f>F6512*F2480</f>
        <v/>
      </c>
    </row>
    <row r="7857">
      <c r="C7857" s="13" t="n">
        <v>182</v>
      </c>
      <c r="D7857" s="98">
        <f>D6513*D2481</f>
        <v/>
      </c>
      <c r="E7857" s="98">
        <f>E6513*E2481</f>
        <v/>
      </c>
      <c r="F7857" s="98">
        <f>F6513*F2481</f>
        <v/>
      </c>
    </row>
    <row r="7858">
      <c r="C7858" s="13" t="n">
        <v>183</v>
      </c>
      <c r="D7858" s="98">
        <f>D6514*D2482</f>
        <v/>
      </c>
      <c r="E7858" s="98">
        <f>E6514*E2482</f>
        <v/>
      </c>
      <c r="F7858" s="98">
        <f>F6514*F2482</f>
        <v/>
      </c>
    </row>
    <row r="7859">
      <c r="C7859" s="13" t="n">
        <v>184</v>
      </c>
      <c r="D7859" s="98">
        <f>D6515*D2483</f>
        <v/>
      </c>
      <c r="E7859" s="98">
        <f>E6515*E2483</f>
        <v/>
      </c>
      <c r="F7859" s="98">
        <f>F6515*F2483</f>
        <v/>
      </c>
    </row>
    <row r="7860">
      <c r="C7860" s="13" t="n">
        <v>185</v>
      </c>
      <c r="D7860" s="98">
        <f>D6516*D2484</f>
        <v/>
      </c>
      <c r="E7860" s="98">
        <f>E6516*E2484</f>
        <v/>
      </c>
      <c r="F7860" s="98">
        <f>F6516*F2484</f>
        <v/>
      </c>
    </row>
    <row r="7861">
      <c r="C7861" s="13" t="n">
        <v>186</v>
      </c>
      <c r="D7861" s="98">
        <f>D6517*D2485</f>
        <v/>
      </c>
      <c r="E7861" s="98">
        <f>E6517*E2485</f>
        <v/>
      </c>
      <c r="F7861" s="98">
        <f>F6517*F2485</f>
        <v/>
      </c>
    </row>
    <row r="7862">
      <c r="C7862" s="13" t="n">
        <v>187</v>
      </c>
      <c r="D7862" s="98">
        <f>D6518*D2486</f>
        <v/>
      </c>
      <c r="E7862" s="98">
        <f>E6518*E2486</f>
        <v/>
      </c>
      <c r="F7862" s="98">
        <f>F6518*F2486</f>
        <v/>
      </c>
    </row>
    <row r="7863">
      <c r="C7863" s="13" t="n">
        <v>188</v>
      </c>
      <c r="D7863" s="98">
        <f>D6519*D2487</f>
        <v/>
      </c>
      <c r="E7863" s="98">
        <f>E6519*E2487</f>
        <v/>
      </c>
      <c r="F7863" s="98">
        <f>F6519*F2487</f>
        <v/>
      </c>
    </row>
    <row r="7864">
      <c r="C7864" s="13" t="n">
        <v>189</v>
      </c>
      <c r="D7864" s="98">
        <f>D6520*D2488</f>
        <v/>
      </c>
      <c r="E7864" s="98">
        <f>E6520*E2488</f>
        <v/>
      </c>
      <c r="F7864" s="98">
        <f>F6520*F2488</f>
        <v/>
      </c>
    </row>
    <row r="7865">
      <c r="C7865" s="13" t="n">
        <v>190</v>
      </c>
      <c r="D7865" s="98">
        <f>D6521*D2489</f>
        <v/>
      </c>
      <c r="E7865" s="98">
        <f>E6521*E2489</f>
        <v/>
      </c>
      <c r="F7865" s="98">
        <f>F6521*F2489</f>
        <v/>
      </c>
    </row>
    <row r="7866">
      <c r="C7866" s="13" t="n">
        <v>191</v>
      </c>
      <c r="D7866" s="98">
        <f>D6522*D2490</f>
        <v/>
      </c>
      <c r="E7866" s="98">
        <f>E6522*E2490</f>
        <v/>
      </c>
      <c r="F7866" s="98">
        <f>F6522*F2490</f>
        <v/>
      </c>
    </row>
    <row r="7867">
      <c r="C7867" s="13" t="n">
        <v>192</v>
      </c>
      <c r="D7867" s="98">
        <f>D6523*D2491</f>
        <v/>
      </c>
      <c r="E7867" s="98">
        <f>E6523*E2491</f>
        <v/>
      </c>
      <c r="F7867" s="98">
        <f>F6523*F2491</f>
        <v/>
      </c>
    </row>
    <row r="7868">
      <c r="C7868" s="13" t="n">
        <v>193</v>
      </c>
      <c r="D7868" s="98">
        <f>D6524*D2492</f>
        <v/>
      </c>
      <c r="E7868" s="98">
        <f>E6524*E2492</f>
        <v/>
      </c>
      <c r="F7868" s="98">
        <f>F6524*F2492</f>
        <v/>
      </c>
    </row>
    <row r="7869">
      <c r="C7869" s="13" t="n">
        <v>194</v>
      </c>
      <c r="D7869" s="98">
        <f>D6525*D2493</f>
        <v/>
      </c>
      <c r="E7869" s="98">
        <f>E6525*E2493</f>
        <v/>
      </c>
      <c r="F7869" s="98">
        <f>F6525*F2493</f>
        <v/>
      </c>
    </row>
    <row r="7870">
      <c r="C7870" s="13" t="n">
        <v>195</v>
      </c>
      <c r="D7870" s="98">
        <f>D6526*D2494</f>
        <v/>
      </c>
      <c r="E7870" s="98">
        <f>E6526*E2494</f>
        <v/>
      </c>
      <c r="F7870" s="98">
        <f>F6526*F2494</f>
        <v/>
      </c>
    </row>
    <row r="7871">
      <c r="C7871" s="13" t="n">
        <v>196</v>
      </c>
      <c r="D7871" s="98">
        <f>D6527*D2495</f>
        <v/>
      </c>
      <c r="E7871" s="98">
        <f>E6527*E2495</f>
        <v/>
      </c>
      <c r="F7871" s="98">
        <f>F6527*F2495</f>
        <v/>
      </c>
    </row>
    <row r="7872">
      <c r="C7872" s="13" t="n">
        <v>197</v>
      </c>
      <c r="D7872" s="98">
        <f>D6528*D2496</f>
        <v/>
      </c>
      <c r="E7872" s="98">
        <f>E6528*E2496</f>
        <v/>
      </c>
      <c r="F7872" s="98">
        <f>F6528*F2496</f>
        <v/>
      </c>
    </row>
    <row r="7873">
      <c r="C7873" s="13" t="n">
        <v>198</v>
      </c>
      <c r="D7873" s="98">
        <f>D6529*D2497</f>
        <v/>
      </c>
      <c r="E7873" s="98">
        <f>E6529*E2497</f>
        <v/>
      </c>
      <c r="F7873" s="98">
        <f>F6529*F2497</f>
        <v/>
      </c>
    </row>
    <row r="7875">
      <c r="B7875" s="67" t="inlineStr">
        <is>
          <t>Results</t>
        </is>
      </c>
      <c r="C7875" s="71" t="inlineStr">
        <is>
          <t>StockConsumr</t>
        </is>
      </c>
      <c r="D7875" s="13" t="n">
        <v>22</v>
      </c>
      <c r="E7875" s="13" t="n">
        <v>23</v>
      </c>
      <c r="F7875" s="13" t="n">
        <v>24</v>
      </c>
    </row>
    <row r="7876">
      <c r="C7876" s="13" t="n">
        <v>9</v>
      </c>
      <c r="D7876" s="71" t="n">
        <v>344.2458185</v>
      </c>
      <c r="E7876" s="71" t="n">
        <v>575.8669186999999</v>
      </c>
      <c r="F7876" s="71" t="n">
        <v>0</v>
      </c>
    </row>
    <row r="7877">
      <c r="C7877" s="13" t="n">
        <v>10</v>
      </c>
      <c r="D7877" s="71" t="n">
        <v>0</v>
      </c>
      <c r="E7877" s="71" t="n">
        <v>0</v>
      </c>
      <c r="F7877" s="71" t="n">
        <v>0</v>
      </c>
    </row>
    <row r="7878">
      <c r="C7878" s="13" t="n">
        <v>11</v>
      </c>
      <c r="D7878" s="71" t="n">
        <v>0</v>
      </c>
      <c r="E7878" s="71" t="n">
        <v>0</v>
      </c>
      <c r="F7878" s="71" t="n">
        <v>0</v>
      </c>
    </row>
    <row r="7879">
      <c r="C7879" s="13" t="n">
        <v>12</v>
      </c>
      <c r="D7879" s="71" t="n">
        <v>0</v>
      </c>
      <c r="E7879" s="71" t="n">
        <v>490.6038578</v>
      </c>
      <c r="F7879" s="71" t="n">
        <v>0</v>
      </c>
    </row>
    <row r="7880">
      <c r="C7880" s="13" t="n">
        <v>13</v>
      </c>
      <c r="D7880" s="71" t="n">
        <v>0</v>
      </c>
      <c r="E7880" s="71" t="n">
        <v>181.8471109999999</v>
      </c>
      <c r="F7880" s="71" t="n">
        <v>0</v>
      </c>
    </row>
    <row r="7881">
      <c r="C7881" s="13" t="n">
        <v>14</v>
      </c>
      <c r="D7881" s="71" t="n">
        <v>0</v>
      </c>
      <c r="E7881" s="71" t="n">
        <v>0</v>
      </c>
      <c r="F7881" s="71" t="n">
        <v>0</v>
      </c>
    </row>
    <row r="7882">
      <c r="C7882" s="13" t="n">
        <v>15</v>
      </c>
      <c r="D7882" s="71" t="n">
        <v>299.2131220000002</v>
      </c>
      <c r="E7882" s="71" t="n">
        <v>0</v>
      </c>
      <c r="F7882" s="71" t="n">
        <v>0</v>
      </c>
    </row>
    <row r="7883">
      <c r="C7883" s="13" t="n">
        <v>16</v>
      </c>
      <c r="D7883" s="71" t="n">
        <v>0</v>
      </c>
      <c r="E7883" s="71" t="n">
        <v>0</v>
      </c>
      <c r="F7883" s="71" t="n">
        <v>628.0191776000001</v>
      </c>
    </row>
    <row r="7884">
      <c r="C7884" s="13" t="n">
        <v>17</v>
      </c>
      <c r="D7884" s="71" t="n">
        <v>516.9861589999999</v>
      </c>
      <c r="E7884" s="71" t="n">
        <v>0</v>
      </c>
      <c r="F7884" s="71" t="n">
        <v>103.6716530999999</v>
      </c>
    </row>
    <row r="7885">
      <c r="C7885" s="13" t="n">
        <v>18</v>
      </c>
      <c r="D7885" s="71" t="n">
        <v>0</v>
      </c>
      <c r="E7885" s="71" t="n">
        <v>87.38499439999987</v>
      </c>
      <c r="F7885" s="71" t="n">
        <v>0</v>
      </c>
    </row>
    <row r="7886">
      <c r="C7886" s="13" t="n">
        <v>19</v>
      </c>
      <c r="D7886" s="71" t="n">
        <v>0</v>
      </c>
      <c r="E7886" s="71" t="n">
        <v>0</v>
      </c>
      <c r="F7886" s="71" t="n">
        <v>519.5742898</v>
      </c>
    </row>
    <row r="7887">
      <c r="C7887" s="13" t="n">
        <v>20</v>
      </c>
      <c r="D7887" s="71" t="n">
        <v>0</v>
      </c>
      <c r="E7887" s="71" t="n">
        <v>0</v>
      </c>
      <c r="F7887" s="71" t="n">
        <v>0</v>
      </c>
    </row>
    <row r="7888">
      <c r="C7888" s="13" t="n">
        <v>21</v>
      </c>
      <c r="D7888" s="71" t="n">
        <v>58.00793320000004</v>
      </c>
      <c r="E7888" s="71" t="n">
        <v>0</v>
      </c>
      <c r="F7888" s="71" t="n">
        <v>56.98266560000007</v>
      </c>
    </row>
    <row r="7889">
      <c r="C7889" s="13" t="n">
        <v>22</v>
      </c>
      <c r="D7889" s="71" t="n">
        <v>543.9674319999998</v>
      </c>
      <c r="E7889" s="71" t="n">
        <v>0</v>
      </c>
      <c r="F7889" s="71" t="n">
        <v>661.8318840000001</v>
      </c>
    </row>
    <row r="7890">
      <c r="C7890" s="13" t="n">
        <v>23</v>
      </c>
      <c r="D7890" s="71" t="n">
        <v>0</v>
      </c>
      <c r="E7890" s="71" t="n">
        <v>148.913724</v>
      </c>
      <c r="F7890" s="71" t="n">
        <v>0</v>
      </c>
    </row>
    <row r="7891">
      <c r="C7891" s="13" t="n">
        <v>24</v>
      </c>
      <c r="D7891" s="71" t="n">
        <v>0</v>
      </c>
      <c r="E7891" s="71" t="n">
        <v>231.7909299999999</v>
      </c>
      <c r="F7891" s="71" t="n">
        <v>369.5213996000001</v>
      </c>
    </row>
    <row r="7892">
      <c r="C7892" s="13" t="n">
        <v>25</v>
      </c>
      <c r="D7892" s="71" t="n">
        <v>0</v>
      </c>
      <c r="E7892" s="71" t="n">
        <v>0</v>
      </c>
      <c r="F7892" s="71" t="n">
        <v>0</v>
      </c>
    </row>
    <row r="7893">
      <c r="C7893" s="13" t="n">
        <v>26</v>
      </c>
      <c r="D7893" s="71" t="n">
        <v>0</v>
      </c>
      <c r="E7893" s="71" t="n">
        <v>114.1627171000001</v>
      </c>
      <c r="F7893" s="71" t="n">
        <v>110.5743499999999</v>
      </c>
    </row>
    <row r="7894">
      <c r="C7894" s="13" t="n">
        <v>27</v>
      </c>
      <c r="D7894" s="71" t="n">
        <v>315.0691351999999</v>
      </c>
      <c r="E7894" s="71" t="n">
        <v>0</v>
      </c>
      <c r="F7894" s="71" t="n">
        <v>0</v>
      </c>
    </row>
    <row r="7895">
      <c r="C7895" s="13" t="n">
        <v>28</v>
      </c>
      <c r="D7895" s="71" t="n">
        <v>210.7520680000001</v>
      </c>
      <c r="E7895" s="71" t="n">
        <v>408.1456986000001</v>
      </c>
      <c r="F7895" s="71" t="n">
        <v>487.2522969</v>
      </c>
    </row>
    <row r="7896">
      <c r="C7896" s="13" t="n">
        <v>29</v>
      </c>
      <c r="D7896" s="71" t="n">
        <v>197.0844819</v>
      </c>
      <c r="E7896" s="71" t="n">
        <v>0</v>
      </c>
      <c r="F7896" s="71" t="n">
        <v>0</v>
      </c>
    </row>
    <row r="7897">
      <c r="C7897" s="13" t="n">
        <v>30</v>
      </c>
      <c r="D7897" s="71" t="n">
        <v>99.45665670000005</v>
      </c>
      <c r="E7897" s="71" t="n">
        <v>0</v>
      </c>
      <c r="F7897" s="71" t="n">
        <v>828.2230137999999</v>
      </c>
    </row>
    <row r="7898">
      <c r="C7898" s="13" t="n">
        <v>31</v>
      </c>
      <c r="D7898" s="71" t="n">
        <v>926.1334684000001</v>
      </c>
      <c r="E7898" s="71" t="n">
        <v>0</v>
      </c>
      <c r="F7898" s="71" t="n">
        <v>634.8020478000001</v>
      </c>
    </row>
    <row r="7899">
      <c r="C7899" s="13" t="n">
        <v>32</v>
      </c>
      <c r="D7899" s="71" t="n">
        <v>0</v>
      </c>
      <c r="E7899" s="71" t="n">
        <v>623.9413862</v>
      </c>
      <c r="F7899" s="71" t="n">
        <v>233.0703955</v>
      </c>
    </row>
    <row r="7900">
      <c r="C7900" s="13" t="n">
        <v>33</v>
      </c>
      <c r="D7900" s="71" t="n">
        <v>0</v>
      </c>
      <c r="E7900" s="71" t="n">
        <v>42.05250490000012</v>
      </c>
      <c r="F7900" s="71" t="n">
        <v>0</v>
      </c>
    </row>
    <row r="7901">
      <c r="C7901" s="13" t="n">
        <v>34</v>
      </c>
      <c r="D7901" s="71" t="n">
        <v>0</v>
      </c>
      <c r="E7901" s="71" t="n">
        <v>0</v>
      </c>
      <c r="F7901" s="71" t="n">
        <v>0</v>
      </c>
    </row>
    <row r="7902">
      <c r="C7902" s="13" t="n">
        <v>35</v>
      </c>
      <c r="D7902" s="71" t="n">
        <v>0</v>
      </c>
      <c r="E7902" s="71" t="n">
        <v>209.0390784999999</v>
      </c>
      <c r="F7902" s="71" t="n">
        <v>0</v>
      </c>
    </row>
    <row r="7903">
      <c r="C7903" s="13" t="n">
        <v>36</v>
      </c>
      <c r="D7903" s="71" t="n">
        <v>144.6054009999999</v>
      </c>
      <c r="E7903" s="71" t="n">
        <v>537.744021</v>
      </c>
      <c r="F7903" s="71" t="n">
        <v>0</v>
      </c>
    </row>
    <row r="7904">
      <c r="C7904" s="13" t="n">
        <v>37</v>
      </c>
      <c r="D7904" s="71" t="n">
        <v>0</v>
      </c>
      <c r="E7904" s="71" t="n">
        <v>0</v>
      </c>
      <c r="F7904" s="71" t="n">
        <v>0</v>
      </c>
    </row>
    <row r="7905">
      <c r="C7905" s="13" t="n">
        <v>38</v>
      </c>
      <c r="D7905" s="71" t="n">
        <v>0</v>
      </c>
      <c r="E7905" s="71" t="n">
        <v>356.9147365000001</v>
      </c>
      <c r="F7905" s="71" t="n">
        <v>60.37233379999999</v>
      </c>
    </row>
    <row r="7906">
      <c r="C7906" s="13" t="n">
        <v>39</v>
      </c>
      <c r="D7906" s="71" t="n">
        <v>307.0238699999999</v>
      </c>
      <c r="E7906" s="71" t="n">
        <v>170.8293138</v>
      </c>
      <c r="F7906" s="71" t="n">
        <v>0</v>
      </c>
    </row>
    <row r="7907">
      <c r="C7907" s="13" t="n">
        <v>40</v>
      </c>
      <c r="D7907" s="71" t="n">
        <v>168.9424288</v>
      </c>
      <c r="E7907" s="71" t="n">
        <v>0</v>
      </c>
      <c r="F7907" s="71" t="n">
        <v>0</v>
      </c>
    </row>
    <row r="7908">
      <c r="C7908" s="13" t="n">
        <v>41</v>
      </c>
      <c r="D7908" s="71" t="n">
        <v>0</v>
      </c>
      <c r="E7908" s="71" t="n">
        <v>0</v>
      </c>
      <c r="F7908" s="71" t="n">
        <v>0</v>
      </c>
    </row>
    <row r="7909">
      <c r="C7909" s="13" t="n">
        <v>42</v>
      </c>
      <c r="D7909" s="71" t="n">
        <v>0</v>
      </c>
      <c r="E7909" s="71" t="n">
        <v>0</v>
      </c>
      <c r="F7909" s="71" t="n">
        <v>0</v>
      </c>
    </row>
    <row r="7910">
      <c r="C7910" s="13" t="n">
        <v>43</v>
      </c>
      <c r="D7910" s="71" t="n">
        <v>72.82690109999993</v>
      </c>
      <c r="E7910" s="71" t="n">
        <v>0</v>
      </c>
      <c r="F7910" s="71" t="n">
        <v>0</v>
      </c>
    </row>
    <row r="7911">
      <c r="C7911" s="13" t="n">
        <v>44</v>
      </c>
      <c r="D7911" s="71" t="n">
        <v>353.7597111999999</v>
      </c>
      <c r="E7911" s="71" t="n">
        <v>0</v>
      </c>
      <c r="F7911" s="71" t="n">
        <v>0</v>
      </c>
    </row>
    <row r="7912">
      <c r="C7912" s="13" t="n">
        <v>45</v>
      </c>
      <c r="D7912" s="71" t="n">
        <v>149.3539264000001</v>
      </c>
      <c r="E7912" s="71" t="n">
        <v>0</v>
      </c>
      <c r="F7912" s="71" t="n">
        <v>190.763554</v>
      </c>
    </row>
    <row r="7913">
      <c r="C7913" s="13" t="n">
        <v>46</v>
      </c>
      <c r="D7913" s="71" t="n">
        <v>0</v>
      </c>
      <c r="E7913" s="71" t="n">
        <v>129.4757440000002</v>
      </c>
      <c r="F7913" s="71" t="n">
        <v>17.07998280000019</v>
      </c>
    </row>
    <row r="7914">
      <c r="C7914" s="13" t="n">
        <v>47</v>
      </c>
      <c r="D7914" s="71" t="n">
        <v>0</v>
      </c>
      <c r="E7914" s="71" t="n">
        <v>0</v>
      </c>
      <c r="F7914" s="71" t="n">
        <v>0</v>
      </c>
    </row>
    <row r="7915">
      <c r="C7915" s="13" t="n">
        <v>48</v>
      </c>
      <c r="D7915" s="71" t="n">
        <v>0</v>
      </c>
      <c r="E7915" s="71" t="n">
        <v>606.4443123000001</v>
      </c>
      <c r="F7915" s="71" t="n">
        <v>0</v>
      </c>
    </row>
    <row r="7916">
      <c r="C7916" s="13" t="n">
        <v>49</v>
      </c>
      <c r="D7916" s="71" t="n">
        <v>0</v>
      </c>
      <c r="E7916" s="71" t="n">
        <v>0</v>
      </c>
      <c r="F7916" s="71" t="n">
        <v>302.7117183999999</v>
      </c>
    </row>
    <row r="7917">
      <c r="C7917" s="13" t="n">
        <v>50</v>
      </c>
      <c r="D7917" s="71" t="n">
        <v>0</v>
      </c>
      <c r="E7917" s="71" t="n">
        <v>0</v>
      </c>
      <c r="F7917" s="71" t="n">
        <v>0</v>
      </c>
    </row>
    <row r="7918">
      <c r="C7918" s="13" t="n">
        <v>51</v>
      </c>
      <c r="D7918" s="71" t="n">
        <v>0</v>
      </c>
      <c r="E7918" s="71" t="n">
        <v>795.7556850000001</v>
      </c>
      <c r="F7918" s="71" t="n">
        <v>0</v>
      </c>
    </row>
    <row r="7919">
      <c r="C7919" s="13" t="n">
        <v>52</v>
      </c>
      <c r="D7919" s="71" t="n">
        <v>0</v>
      </c>
      <c r="E7919" s="71" t="n">
        <v>0</v>
      </c>
      <c r="F7919" s="71" t="n">
        <v>0</v>
      </c>
    </row>
    <row r="7920">
      <c r="C7920" s="13" t="n">
        <v>53</v>
      </c>
      <c r="D7920" s="71" t="n">
        <v>0</v>
      </c>
      <c r="E7920" s="71" t="n">
        <v>0</v>
      </c>
      <c r="F7920" s="71" t="n">
        <v>292.9995073999999</v>
      </c>
    </row>
    <row r="7921">
      <c r="C7921" s="13" t="n">
        <v>54</v>
      </c>
      <c r="D7921" s="71" t="n">
        <v>0</v>
      </c>
      <c r="E7921" s="71" t="n">
        <v>529.2886416000001</v>
      </c>
      <c r="F7921" s="71" t="n">
        <v>440.4279596000001</v>
      </c>
    </row>
    <row r="7922">
      <c r="C7922" s="13" t="n">
        <v>55</v>
      </c>
      <c r="D7922" s="71" t="n">
        <v>209.9991862</v>
      </c>
      <c r="E7922" s="71" t="n">
        <v>554.9402071999998</v>
      </c>
      <c r="F7922" s="71" t="n">
        <v>0</v>
      </c>
    </row>
    <row r="7923">
      <c r="C7923" s="13" t="n">
        <v>56</v>
      </c>
      <c r="D7923" s="71" t="n">
        <v>293.5122327</v>
      </c>
      <c r="E7923" s="71" t="n">
        <v>430.8809260000001</v>
      </c>
      <c r="F7923" s="71" t="n">
        <v>0</v>
      </c>
    </row>
    <row r="7924">
      <c r="C7924" s="13" t="n">
        <v>57</v>
      </c>
      <c r="D7924" s="71" t="n">
        <v>0</v>
      </c>
      <c r="E7924" s="71" t="n">
        <v>528.8004011999999</v>
      </c>
      <c r="F7924" s="71" t="n">
        <v>0</v>
      </c>
    </row>
    <row r="7925">
      <c r="C7925" s="13" t="n">
        <v>58</v>
      </c>
      <c r="D7925" s="71" t="n">
        <v>0</v>
      </c>
      <c r="E7925" s="71" t="n">
        <v>145.5940138</v>
      </c>
      <c r="F7925" s="71" t="n">
        <v>0</v>
      </c>
    </row>
    <row r="7926">
      <c r="C7926" s="13" t="n">
        <v>59</v>
      </c>
      <c r="D7926" s="71" t="n">
        <v>68.42142900000036</v>
      </c>
      <c r="E7926" s="71" t="n">
        <v>232.3623375000001</v>
      </c>
      <c r="F7926" s="71" t="n">
        <v>551.1684976000001</v>
      </c>
    </row>
    <row r="7927">
      <c r="C7927" s="13" t="n">
        <v>60</v>
      </c>
      <c r="D7927" s="71" t="n">
        <v>0</v>
      </c>
      <c r="E7927" s="71" t="n">
        <v>0</v>
      </c>
      <c r="F7927" s="71" t="n">
        <v>40.11402890000009</v>
      </c>
    </row>
    <row r="7928">
      <c r="C7928" s="13" t="n">
        <v>61</v>
      </c>
      <c r="D7928" s="71" t="n">
        <v>0</v>
      </c>
      <c r="E7928" s="71" t="n">
        <v>0</v>
      </c>
      <c r="F7928" s="71" t="n">
        <v>107.9448193</v>
      </c>
    </row>
    <row r="7929">
      <c r="C7929" s="13" t="n">
        <v>62</v>
      </c>
      <c r="D7929" s="71" t="n">
        <v>0</v>
      </c>
      <c r="E7929" s="71" t="n">
        <v>0</v>
      </c>
      <c r="F7929" s="71" t="n">
        <v>363.8471313000001</v>
      </c>
    </row>
    <row r="7930">
      <c r="C7930" s="13" t="n">
        <v>63</v>
      </c>
      <c r="D7930" s="71" t="n">
        <v>0</v>
      </c>
      <c r="E7930" s="71" t="n">
        <v>0</v>
      </c>
      <c r="F7930" s="71" t="n">
        <v>0</v>
      </c>
    </row>
    <row r="7931">
      <c r="C7931" s="13" t="n">
        <v>64</v>
      </c>
      <c r="D7931" s="71" t="n">
        <v>0</v>
      </c>
      <c r="E7931" s="71" t="n">
        <v>336.3066188</v>
      </c>
      <c r="F7931" s="71" t="n">
        <v>0</v>
      </c>
    </row>
    <row r="7932">
      <c r="C7932" s="13" t="n">
        <v>65</v>
      </c>
      <c r="D7932" s="71" t="n">
        <v>0</v>
      </c>
      <c r="E7932" s="71" t="n">
        <v>117.1818847000001</v>
      </c>
      <c r="F7932" s="71" t="n">
        <v>0</v>
      </c>
    </row>
    <row r="7933">
      <c r="C7933" s="13" t="n">
        <v>66</v>
      </c>
      <c r="D7933" s="71" t="n">
        <v>0</v>
      </c>
      <c r="E7933" s="71" t="n">
        <v>0</v>
      </c>
      <c r="F7933" s="71" t="n">
        <v>0</v>
      </c>
    </row>
    <row r="7934">
      <c r="C7934" s="13" t="n">
        <v>67</v>
      </c>
      <c r="D7934" s="71" t="n">
        <v>92.38691760000005</v>
      </c>
      <c r="E7934" s="71" t="n">
        <v>7.837083999999814</v>
      </c>
      <c r="F7934" s="71" t="n">
        <v>1192.0152315</v>
      </c>
    </row>
    <row r="7935">
      <c r="C7935" s="13" t="n">
        <v>68</v>
      </c>
      <c r="D7935" s="71" t="n">
        <v>0</v>
      </c>
      <c r="E7935" s="71" t="n">
        <v>0</v>
      </c>
      <c r="F7935" s="71" t="n">
        <v>243.757698</v>
      </c>
    </row>
    <row r="7936">
      <c r="C7936" s="13" t="n">
        <v>69</v>
      </c>
      <c r="D7936" s="71" t="n">
        <v>265.6056709</v>
      </c>
      <c r="E7936" s="71" t="n">
        <v>0</v>
      </c>
      <c r="F7936" s="71" t="n">
        <v>0</v>
      </c>
    </row>
    <row r="7937">
      <c r="C7937" s="13" t="n">
        <v>70</v>
      </c>
      <c r="D7937" s="71" t="n">
        <v>895.5649608</v>
      </c>
      <c r="E7937" s="71" t="n">
        <v>0</v>
      </c>
      <c r="F7937" s="71" t="n">
        <v>0</v>
      </c>
    </row>
    <row r="7938">
      <c r="C7938" s="13" t="n">
        <v>71</v>
      </c>
      <c r="D7938" s="71" t="n">
        <v>0</v>
      </c>
      <c r="E7938" s="71" t="n">
        <v>0</v>
      </c>
      <c r="F7938" s="71" t="n">
        <v>0</v>
      </c>
    </row>
    <row r="7939">
      <c r="C7939" s="13" t="n">
        <v>72</v>
      </c>
      <c r="D7939" s="71" t="n">
        <v>53.49661049999997</v>
      </c>
      <c r="E7939" s="71" t="n">
        <v>0</v>
      </c>
      <c r="F7939" s="71" t="n">
        <v>0</v>
      </c>
    </row>
    <row r="7940">
      <c r="C7940" s="13" t="n">
        <v>73</v>
      </c>
      <c r="D7940" s="71" t="n">
        <v>0</v>
      </c>
      <c r="E7940" s="71" t="n">
        <v>0</v>
      </c>
      <c r="F7940" s="71" t="n">
        <v>0</v>
      </c>
    </row>
    <row r="7941">
      <c r="C7941" s="13" t="n">
        <v>74</v>
      </c>
      <c r="D7941" s="71" t="n">
        <v>0</v>
      </c>
      <c r="E7941" s="71" t="n">
        <v>0</v>
      </c>
      <c r="F7941" s="71" t="n">
        <v>0</v>
      </c>
    </row>
    <row r="7942">
      <c r="C7942" s="13" t="n">
        <v>75</v>
      </c>
      <c r="D7942" s="71" t="n">
        <v>104.9917892</v>
      </c>
      <c r="E7942" s="71" t="n">
        <v>245.8988569999999</v>
      </c>
      <c r="F7942" s="71" t="n">
        <v>0</v>
      </c>
    </row>
    <row r="7943">
      <c r="C7943" s="13" t="n">
        <v>76</v>
      </c>
      <c r="D7943" s="71" t="n">
        <v>0</v>
      </c>
      <c r="E7943" s="71" t="n">
        <v>509.1283833999999</v>
      </c>
      <c r="F7943" s="71" t="n">
        <v>0</v>
      </c>
    </row>
    <row r="7944">
      <c r="C7944" s="13" t="n">
        <v>77</v>
      </c>
      <c r="D7944" s="71" t="n">
        <v>0</v>
      </c>
      <c r="E7944" s="71" t="n">
        <v>0</v>
      </c>
      <c r="F7944" s="71" t="n">
        <v>0</v>
      </c>
    </row>
    <row r="7945">
      <c r="C7945" s="13" t="n">
        <v>78</v>
      </c>
      <c r="D7945" s="71" t="n">
        <v>714.0651179999998</v>
      </c>
      <c r="E7945" s="71" t="n">
        <v>308.5815165999999</v>
      </c>
      <c r="F7945" s="71" t="n">
        <v>0</v>
      </c>
    </row>
    <row r="7946">
      <c r="C7946" s="13" t="n">
        <v>79</v>
      </c>
      <c r="D7946" s="71" t="n">
        <v>0</v>
      </c>
      <c r="E7946" s="71" t="n">
        <v>0</v>
      </c>
      <c r="F7946" s="71" t="n">
        <v>0</v>
      </c>
    </row>
    <row r="7947">
      <c r="C7947" s="13" t="n">
        <v>80</v>
      </c>
      <c r="D7947" s="71" t="n">
        <v>0</v>
      </c>
      <c r="E7947" s="71" t="n">
        <v>0</v>
      </c>
      <c r="F7947" s="71" t="n">
        <v>0</v>
      </c>
    </row>
    <row r="7948">
      <c r="C7948" s="13" t="n">
        <v>81</v>
      </c>
      <c r="D7948" s="71" t="n">
        <v>0</v>
      </c>
      <c r="E7948" s="71" t="n">
        <v>296.5638042</v>
      </c>
      <c r="F7948" s="71" t="n">
        <v>0</v>
      </c>
    </row>
    <row r="7949">
      <c r="C7949" s="13" t="n">
        <v>82</v>
      </c>
      <c r="D7949" s="71" t="n">
        <v>0</v>
      </c>
      <c r="E7949" s="71" t="n">
        <v>64.09447350000002</v>
      </c>
      <c r="F7949" s="71" t="n">
        <v>0</v>
      </c>
    </row>
    <row r="7950">
      <c r="C7950" s="13" t="n">
        <v>83</v>
      </c>
      <c r="D7950" s="71" t="n">
        <v>838.7463554000001</v>
      </c>
      <c r="E7950" s="71" t="n">
        <v>0</v>
      </c>
      <c r="F7950" s="71" t="n">
        <v>0</v>
      </c>
    </row>
    <row r="7951">
      <c r="C7951" s="13" t="n">
        <v>84</v>
      </c>
      <c r="D7951" s="71" t="n">
        <v>583.8932060000001</v>
      </c>
      <c r="E7951" s="71" t="n">
        <v>0</v>
      </c>
      <c r="F7951" s="71" t="n">
        <v>99.58818799999996</v>
      </c>
    </row>
    <row r="7952">
      <c r="C7952" s="13" t="n">
        <v>85</v>
      </c>
      <c r="D7952" s="71" t="n">
        <v>84.88954440000035</v>
      </c>
      <c r="E7952" s="71" t="n">
        <v>0</v>
      </c>
      <c r="F7952" s="71" t="n">
        <v>105.2788098000001</v>
      </c>
    </row>
    <row r="7953">
      <c r="C7953" s="13" t="n">
        <v>86</v>
      </c>
      <c r="D7953" s="71" t="n">
        <v>0</v>
      </c>
      <c r="E7953" s="71" t="n">
        <v>95.50880079999982</v>
      </c>
      <c r="F7953" s="71" t="n">
        <v>0</v>
      </c>
    </row>
    <row r="7954">
      <c r="C7954" s="13" t="n">
        <v>87</v>
      </c>
      <c r="D7954" s="71" t="n">
        <v>0</v>
      </c>
      <c r="E7954" s="71" t="n">
        <v>0</v>
      </c>
      <c r="F7954" s="71" t="n">
        <v>53.21793759999994</v>
      </c>
    </row>
    <row r="7955">
      <c r="C7955" s="13" t="n">
        <v>88</v>
      </c>
      <c r="D7955" s="71" t="n">
        <v>652.758511</v>
      </c>
      <c r="E7955" s="71" t="n">
        <v>91.64455319999993</v>
      </c>
      <c r="F7955" s="71" t="n">
        <v>0</v>
      </c>
    </row>
    <row r="7956">
      <c r="C7956" s="13" t="n">
        <v>89</v>
      </c>
      <c r="D7956" s="71" t="n">
        <v>527.3972544000001</v>
      </c>
      <c r="E7956" s="71" t="n">
        <v>266.6190552</v>
      </c>
      <c r="F7956" s="71" t="n">
        <v>0</v>
      </c>
    </row>
    <row r="7957">
      <c r="C7957" s="13" t="n">
        <v>90</v>
      </c>
      <c r="D7957" s="71" t="n">
        <v>20.67453360000002</v>
      </c>
      <c r="E7957" s="71" t="n">
        <v>0</v>
      </c>
      <c r="F7957" s="71" t="n">
        <v>0</v>
      </c>
    </row>
    <row r="7958">
      <c r="C7958" s="13" t="n">
        <v>91</v>
      </c>
      <c r="D7958" s="71" t="n">
        <v>0</v>
      </c>
      <c r="E7958" s="71" t="n">
        <v>56.97792110000005</v>
      </c>
      <c r="F7958" s="71" t="n">
        <v>0</v>
      </c>
    </row>
    <row r="7959">
      <c r="C7959" s="13" t="n">
        <v>92</v>
      </c>
      <c r="D7959" s="71" t="n">
        <v>0</v>
      </c>
      <c r="E7959" s="71" t="n">
        <v>568.81372</v>
      </c>
      <c r="F7959" s="71" t="n">
        <v>465.6923374999999</v>
      </c>
    </row>
    <row r="7960">
      <c r="C7960" s="13" t="n">
        <v>93</v>
      </c>
      <c r="D7960" s="71" t="n">
        <v>0</v>
      </c>
      <c r="E7960" s="71" t="n">
        <v>236.6305344</v>
      </c>
      <c r="F7960" s="71" t="n">
        <v>0</v>
      </c>
    </row>
    <row r="7961">
      <c r="C7961" s="13" t="n">
        <v>94</v>
      </c>
      <c r="D7961" s="71" t="n">
        <v>230.3264622999999</v>
      </c>
      <c r="E7961" s="71" t="n">
        <v>53.04985450000016</v>
      </c>
      <c r="F7961" s="71" t="n">
        <v>0</v>
      </c>
    </row>
    <row r="7962">
      <c r="C7962" s="13" t="n">
        <v>95</v>
      </c>
      <c r="D7962" s="71" t="n">
        <v>0</v>
      </c>
      <c r="E7962" s="71" t="n">
        <v>0</v>
      </c>
      <c r="F7962" s="71" t="n">
        <v>451.1893735000001</v>
      </c>
    </row>
    <row r="7963">
      <c r="C7963" s="13" t="n">
        <v>96</v>
      </c>
      <c r="D7963" s="71" t="n">
        <v>0</v>
      </c>
      <c r="E7963" s="71" t="n">
        <v>0</v>
      </c>
      <c r="F7963" s="71" t="n">
        <v>35.72194619999996</v>
      </c>
    </row>
    <row r="7964">
      <c r="C7964" s="13" t="n">
        <v>97</v>
      </c>
      <c r="D7964" s="71" t="n">
        <v>372.8152796000002</v>
      </c>
      <c r="E7964" s="71" t="n">
        <v>148.3634048</v>
      </c>
      <c r="F7964" s="71" t="n">
        <v>0</v>
      </c>
    </row>
    <row r="7965">
      <c r="C7965" s="13" t="n">
        <v>98</v>
      </c>
      <c r="D7965" s="71" t="n">
        <v>10.99898689999992</v>
      </c>
      <c r="E7965" s="71" t="n">
        <v>0</v>
      </c>
      <c r="F7965" s="71" t="n">
        <v>0</v>
      </c>
    </row>
    <row r="7966">
      <c r="C7966" s="13" t="n">
        <v>99</v>
      </c>
      <c r="D7966" s="71" t="n">
        <v>0</v>
      </c>
      <c r="E7966" s="71" t="n">
        <v>0</v>
      </c>
      <c r="F7966" s="71" t="n">
        <v>0</v>
      </c>
    </row>
    <row r="7967">
      <c r="C7967" s="13" t="n">
        <v>100</v>
      </c>
      <c r="D7967" s="71" t="n">
        <v>0</v>
      </c>
      <c r="E7967" s="71" t="n">
        <v>0</v>
      </c>
      <c r="F7967" s="71" t="n">
        <v>0</v>
      </c>
    </row>
    <row r="7968">
      <c r="C7968" s="13" t="n">
        <v>101</v>
      </c>
      <c r="D7968" s="71" t="n">
        <v>0</v>
      </c>
      <c r="E7968" s="71" t="n">
        <v>0</v>
      </c>
      <c r="F7968" s="71" t="n">
        <v>0</v>
      </c>
    </row>
    <row r="7969">
      <c r="C7969" s="13" t="n">
        <v>102</v>
      </c>
      <c r="D7969" s="71" t="n">
        <v>336.6450296</v>
      </c>
      <c r="E7969" s="71" t="n">
        <v>518.5632063</v>
      </c>
      <c r="F7969" s="71" t="n">
        <v>0</v>
      </c>
    </row>
    <row r="7970">
      <c r="C7970" s="13" t="n">
        <v>103</v>
      </c>
      <c r="D7970" s="71" t="n">
        <v>402.5889679999999</v>
      </c>
      <c r="E7970" s="71" t="n">
        <v>0</v>
      </c>
      <c r="F7970" s="71" t="n">
        <v>0</v>
      </c>
    </row>
    <row r="7971">
      <c r="C7971" s="13" t="n">
        <v>104</v>
      </c>
      <c r="D7971" s="71" t="n">
        <v>0</v>
      </c>
      <c r="E7971" s="71" t="n">
        <v>127.3287824999999</v>
      </c>
      <c r="F7971" s="71" t="n">
        <v>522.8665735999998</v>
      </c>
    </row>
    <row r="7972">
      <c r="C7972" s="13" t="n">
        <v>105</v>
      </c>
      <c r="D7972" s="71" t="n">
        <v>140.3264660000001</v>
      </c>
      <c r="E7972" s="71" t="n">
        <v>234.3260713999999</v>
      </c>
      <c r="F7972" s="71" t="n">
        <v>0</v>
      </c>
    </row>
    <row r="7973">
      <c r="C7973" s="13" t="n">
        <v>106</v>
      </c>
      <c r="D7973" s="71" t="n">
        <v>0</v>
      </c>
      <c r="E7973" s="71" t="n">
        <v>0</v>
      </c>
      <c r="F7973" s="71" t="n">
        <v>586.5903440000001</v>
      </c>
    </row>
    <row r="7974">
      <c r="C7974" s="13" t="n">
        <v>107</v>
      </c>
      <c r="D7974" s="71" t="n">
        <v>320.221335</v>
      </c>
      <c r="E7974" s="71" t="n">
        <v>697.4945376999999</v>
      </c>
      <c r="F7974" s="71" t="n">
        <v>0</v>
      </c>
    </row>
    <row r="7975">
      <c r="C7975" s="13" t="n">
        <v>108</v>
      </c>
      <c r="D7975" s="71" t="n">
        <v>301.1389231999999</v>
      </c>
      <c r="E7975" s="71" t="n">
        <v>0</v>
      </c>
      <c r="F7975" s="71" t="n">
        <v>0</v>
      </c>
    </row>
    <row r="7976">
      <c r="C7976" s="13" t="n">
        <v>109</v>
      </c>
      <c r="D7976" s="71" t="n">
        <v>0</v>
      </c>
      <c r="E7976" s="71" t="n">
        <v>0</v>
      </c>
      <c r="F7976" s="71" t="n">
        <v>0</v>
      </c>
    </row>
    <row r="7977">
      <c r="C7977" s="13" t="n">
        <v>110</v>
      </c>
      <c r="D7977" s="71" t="n">
        <v>0</v>
      </c>
      <c r="E7977" s="71" t="n">
        <v>0</v>
      </c>
      <c r="F7977" s="71" t="n">
        <v>409.79558</v>
      </c>
    </row>
    <row r="7978">
      <c r="C7978" s="13" t="n">
        <v>111</v>
      </c>
      <c r="D7978" s="71" t="n">
        <v>542.6898322000002</v>
      </c>
      <c r="E7978" s="71" t="n">
        <v>0</v>
      </c>
      <c r="F7978" s="71" t="n">
        <v>204.2316475000001</v>
      </c>
    </row>
    <row r="7979">
      <c r="C7979" s="13" t="n">
        <v>112</v>
      </c>
      <c r="D7979" s="71" t="n">
        <v>0</v>
      </c>
      <c r="E7979" s="71" t="n">
        <v>0</v>
      </c>
      <c r="F7979" s="71" t="n">
        <v>73.41923740000026</v>
      </c>
    </row>
    <row r="7980">
      <c r="C7980" s="13" t="n">
        <v>113</v>
      </c>
      <c r="D7980" s="71" t="n">
        <v>292.014689</v>
      </c>
      <c r="E7980" s="71" t="n">
        <v>0</v>
      </c>
      <c r="F7980" s="71" t="n">
        <v>189.2124730000002</v>
      </c>
    </row>
    <row r="7981">
      <c r="C7981" s="13" t="n">
        <v>114</v>
      </c>
      <c r="D7981" s="71" t="n">
        <v>0</v>
      </c>
      <c r="E7981" s="71" t="n">
        <v>0</v>
      </c>
      <c r="F7981" s="71" t="n">
        <v>274.7982133</v>
      </c>
    </row>
    <row r="7982">
      <c r="C7982" s="13" t="n">
        <v>115</v>
      </c>
      <c r="D7982" s="71" t="n">
        <v>240.117817</v>
      </c>
      <c r="E7982" s="71" t="n">
        <v>317.6356484999999</v>
      </c>
      <c r="F7982" s="71" t="n">
        <v>0</v>
      </c>
    </row>
    <row r="7983">
      <c r="C7983" s="13" t="n">
        <v>116</v>
      </c>
      <c r="D7983" s="71" t="n">
        <v>0</v>
      </c>
      <c r="E7983" s="71" t="n">
        <v>0</v>
      </c>
      <c r="F7983" s="71" t="n">
        <v>0</v>
      </c>
    </row>
    <row r="7984">
      <c r="C7984" s="13" t="n">
        <v>117</v>
      </c>
      <c r="D7984" s="71" t="n">
        <v>0</v>
      </c>
      <c r="E7984" s="71" t="n">
        <v>0</v>
      </c>
      <c r="F7984" s="71" t="n">
        <v>0</v>
      </c>
    </row>
    <row r="7985">
      <c r="C7985" s="13" t="n">
        <v>118</v>
      </c>
      <c r="D7985" s="71" t="n">
        <v>0</v>
      </c>
      <c r="E7985" s="71" t="n">
        <v>0</v>
      </c>
      <c r="F7985" s="71" t="n">
        <v>0</v>
      </c>
    </row>
    <row r="7986">
      <c r="C7986" s="13" t="n">
        <v>119</v>
      </c>
      <c r="D7986" s="71" t="n">
        <v>0</v>
      </c>
      <c r="E7986" s="71" t="n">
        <v>0</v>
      </c>
      <c r="F7986" s="71" t="n">
        <v>0</v>
      </c>
    </row>
    <row r="7987">
      <c r="C7987" s="13" t="n">
        <v>120</v>
      </c>
      <c r="D7987" s="71" t="n">
        <v>0</v>
      </c>
      <c r="E7987" s="71" t="n">
        <v>368.8204287999999</v>
      </c>
      <c r="F7987" s="71" t="n">
        <v>679.1882859999999</v>
      </c>
    </row>
    <row r="7988">
      <c r="C7988" s="13" t="n">
        <v>121</v>
      </c>
      <c r="D7988" s="71" t="n">
        <v>817.4999533</v>
      </c>
      <c r="E7988" s="71" t="n">
        <v>0</v>
      </c>
      <c r="F7988" s="71" t="n">
        <v>0</v>
      </c>
    </row>
    <row r="7989">
      <c r="C7989" s="13" t="n">
        <v>122</v>
      </c>
      <c r="D7989" s="71" t="n">
        <v>424.389812</v>
      </c>
      <c r="E7989" s="71" t="n">
        <v>318.7670650000001</v>
      </c>
      <c r="F7989" s="71" t="n">
        <v>80.70278789999998</v>
      </c>
    </row>
    <row r="7990">
      <c r="C7990" s="13" t="n">
        <v>123</v>
      </c>
      <c r="D7990" s="71" t="n">
        <v>0</v>
      </c>
      <c r="E7990" s="71" t="n">
        <v>0</v>
      </c>
      <c r="F7990" s="71" t="n">
        <v>0</v>
      </c>
    </row>
    <row r="7991">
      <c r="C7991" s="13" t="n">
        <v>124</v>
      </c>
      <c r="D7991" s="71" t="n">
        <v>0</v>
      </c>
      <c r="E7991" s="71" t="n">
        <v>0</v>
      </c>
      <c r="F7991" s="71" t="n">
        <v>0</v>
      </c>
    </row>
    <row r="7992">
      <c r="C7992" s="13" t="n">
        <v>125</v>
      </c>
      <c r="D7992" s="71" t="n">
        <v>0</v>
      </c>
      <c r="E7992" s="71" t="n">
        <v>0</v>
      </c>
      <c r="F7992" s="71" t="n">
        <v>0</v>
      </c>
    </row>
    <row r="7993">
      <c r="C7993" s="13" t="n">
        <v>126</v>
      </c>
      <c r="D7993" s="71" t="n">
        <v>0</v>
      </c>
      <c r="E7993" s="71" t="n">
        <v>0</v>
      </c>
      <c r="F7993" s="71" t="n">
        <v>673.4533247999999</v>
      </c>
    </row>
    <row r="7994">
      <c r="C7994" s="13" t="n">
        <v>127</v>
      </c>
      <c r="D7994" s="71" t="n">
        <v>0</v>
      </c>
      <c r="E7994" s="71" t="n">
        <v>674.8075019999999</v>
      </c>
      <c r="F7994" s="71" t="n">
        <v>334.7249967</v>
      </c>
    </row>
    <row r="7995">
      <c r="C7995" s="13" t="n">
        <v>128</v>
      </c>
      <c r="D7995" s="71" t="n">
        <v>0</v>
      </c>
      <c r="E7995" s="71" t="n">
        <v>0</v>
      </c>
      <c r="F7995" s="71" t="n">
        <v>298.3578896</v>
      </c>
    </row>
    <row r="7996">
      <c r="C7996" s="13" t="n">
        <v>129</v>
      </c>
      <c r="D7996" s="71" t="n">
        <v>0</v>
      </c>
      <c r="E7996" s="71" t="n">
        <v>86.5508195000001</v>
      </c>
      <c r="F7996" s="71" t="n">
        <v>183.4002752000001</v>
      </c>
    </row>
    <row r="7997">
      <c r="C7997" s="13" t="n">
        <v>130</v>
      </c>
      <c r="D7997" s="71" t="n">
        <v>0</v>
      </c>
      <c r="E7997" s="71" t="n">
        <v>249.6703476000001</v>
      </c>
      <c r="F7997" s="71" t="n">
        <v>0</v>
      </c>
    </row>
    <row r="7998">
      <c r="C7998" s="13" t="n">
        <v>131</v>
      </c>
      <c r="D7998" s="71" t="n">
        <v>0</v>
      </c>
      <c r="E7998" s="71" t="n">
        <v>0</v>
      </c>
      <c r="F7998" s="71" t="n">
        <v>82.10712220000006</v>
      </c>
    </row>
    <row r="7999">
      <c r="C7999" s="13" t="n">
        <v>132</v>
      </c>
      <c r="D7999" s="71" t="n">
        <v>0</v>
      </c>
      <c r="E7999" s="71" t="n">
        <v>409.9162240000001</v>
      </c>
      <c r="F7999" s="71" t="n">
        <v>0</v>
      </c>
    </row>
    <row r="8000">
      <c r="C8000" s="13" t="n">
        <v>133</v>
      </c>
      <c r="D8000" s="71" t="n">
        <v>0</v>
      </c>
      <c r="E8000" s="71" t="n">
        <v>0</v>
      </c>
      <c r="F8000" s="71" t="n">
        <v>0</v>
      </c>
    </row>
    <row r="8001">
      <c r="C8001" s="13" t="n">
        <v>134</v>
      </c>
      <c r="D8001" s="71" t="n">
        <v>641.0404834999999</v>
      </c>
      <c r="E8001" s="71" t="n">
        <v>0</v>
      </c>
      <c r="F8001" s="71" t="n">
        <v>362.4051061999999</v>
      </c>
    </row>
    <row r="8002">
      <c r="C8002" s="13" t="n">
        <v>135</v>
      </c>
      <c r="D8002" s="71" t="n">
        <v>0</v>
      </c>
      <c r="E8002" s="71" t="n">
        <v>0</v>
      </c>
      <c r="F8002" s="71" t="n">
        <v>71.60371400000008</v>
      </c>
    </row>
    <row r="8003">
      <c r="C8003" s="13" t="n">
        <v>136</v>
      </c>
      <c r="D8003" s="71" t="n">
        <v>842.3579465</v>
      </c>
      <c r="E8003" s="71" t="n">
        <v>85.41490300000015</v>
      </c>
      <c r="F8003" s="71" t="n">
        <v>0</v>
      </c>
    </row>
    <row r="8004">
      <c r="C8004" s="13" t="n">
        <v>137</v>
      </c>
      <c r="D8004" s="71" t="n">
        <v>0</v>
      </c>
      <c r="E8004" s="71" t="n">
        <v>53.31717840000006</v>
      </c>
      <c r="F8004" s="71" t="n">
        <v>681.6974870000001</v>
      </c>
    </row>
    <row r="8005">
      <c r="C8005" s="13" t="n">
        <v>138</v>
      </c>
      <c r="D8005" s="71" t="n">
        <v>0</v>
      </c>
      <c r="E8005" s="71" t="n">
        <v>402.4877652000001</v>
      </c>
      <c r="F8005" s="71" t="n">
        <v>0</v>
      </c>
    </row>
    <row r="8006">
      <c r="C8006" s="13" t="n">
        <v>139</v>
      </c>
      <c r="D8006" s="71" t="n">
        <v>94.75766839999996</v>
      </c>
      <c r="E8006" s="71" t="n">
        <v>0</v>
      </c>
      <c r="F8006" s="71" t="n">
        <v>0</v>
      </c>
    </row>
    <row r="8007">
      <c r="C8007" s="13" t="n">
        <v>140</v>
      </c>
      <c r="D8007" s="71" t="n">
        <v>0</v>
      </c>
      <c r="E8007" s="71" t="n">
        <v>0</v>
      </c>
      <c r="F8007" s="71" t="n">
        <v>50.04321879999987</v>
      </c>
    </row>
    <row r="8008">
      <c r="C8008" s="13" t="n">
        <v>141</v>
      </c>
      <c r="D8008" s="71" t="n">
        <v>0</v>
      </c>
      <c r="E8008" s="71" t="n">
        <v>0</v>
      </c>
      <c r="F8008" s="71" t="n">
        <v>0</v>
      </c>
    </row>
    <row r="8009">
      <c r="C8009" s="13" t="n">
        <v>142</v>
      </c>
      <c r="D8009" s="71" t="n">
        <v>0</v>
      </c>
      <c r="E8009" s="71" t="n">
        <v>330.9073248999999</v>
      </c>
      <c r="F8009" s="71" t="n">
        <v>225.2613215</v>
      </c>
    </row>
    <row r="8010">
      <c r="C8010" s="13" t="n">
        <v>143</v>
      </c>
      <c r="D8010" s="71" t="n">
        <v>0</v>
      </c>
      <c r="E8010" s="71" t="n">
        <v>0</v>
      </c>
      <c r="F8010" s="71" t="n">
        <v>0</v>
      </c>
    </row>
    <row r="8011">
      <c r="C8011" s="13" t="n">
        <v>144</v>
      </c>
      <c r="D8011" s="71" t="n">
        <v>0</v>
      </c>
      <c r="E8011" s="71" t="n">
        <v>0</v>
      </c>
      <c r="F8011" s="71" t="n">
        <v>0</v>
      </c>
    </row>
    <row r="8012">
      <c r="C8012" s="13" t="n">
        <v>145</v>
      </c>
      <c r="D8012" s="71" t="n">
        <v>274.4092359000001</v>
      </c>
      <c r="E8012" s="71" t="n">
        <v>0</v>
      </c>
      <c r="F8012" s="71" t="n">
        <v>0</v>
      </c>
    </row>
    <row r="8013">
      <c r="C8013" s="13" t="n">
        <v>146</v>
      </c>
      <c r="D8013" s="71" t="n">
        <v>11.16410400000001</v>
      </c>
      <c r="E8013" s="71" t="n">
        <v>0</v>
      </c>
      <c r="F8013" s="71" t="n">
        <v>0</v>
      </c>
    </row>
    <row r="8014">
      <c r="C8014" s="13" t="n">
        <v>147</v>
      </c>
      <c r="D8014" s="71" t="n">
        <v>0</v>
      </c>
      <c r="E8014" s="71" t="n">
        <v>0</v>
      </c>
      <c r="F8014" s="71" t="n">
        <v>150.7094435999999</v>
      </c>
    </row>
    <row r="8015">
      <c r="C8015" s="13" t="n">
        <v>148</v>
      </c>
      <c r="D8015" s="71" t="n">
        <v>0</v>
      </c>
      <c r="E8015" s="71" t="n">
        <v>0</v>
      </c>
      <c r="F8015" s="71" t="n">
        <v>937.3874396000002</v>
      </c>
    </row>
    <row r="8016">
      <c r="C8016" s="13" t="n">
        <v>149</v>
      </c>
      <c r="D8016" s="71" t="n">
        <v>26.81645699999997</v>
      </c>
      <c r="E8016" s="71" t="n">
        <v>0</v>
      </c>
      <c r="F8016" s="71" t="n">
        <v>0</v>
      </c>
    </row>
    <row r="8017">
      <c r="C8017" s="13" t="n">
        <v>150</v>
      </c>
      <c r="D8017" s="71" t="n">
        <v>0</v>
      </c>
      <c r="E8017" s="71" t="n">
        <v>0</v>
      </c>
      <c r="F8017" s="71" t="n">
        <v>0</v>
      </c>
    </row>
    <row r="8018">
      <c r="C8018" s="13" t="n">
        <v>151</v>
      </c>
      <c r="D8018" s="71" t="n">
        <v>0</v>
      </c>
      <c r="E8018" s="71" t="n">
        <v>0</v>
      </c>
      <c r="F8018" s="71" t="n">
        <v>0</v>
      </c>
    </row>
    <row r="8019">
      <c r="C8019" s="13" t="n">
        <v>152</v>
      </c>
      <c r="D8019" s="71" t="n">
        <v>550.7356672999999</v>
      </c>
      <c r="E8019" s="71" t="n">
        <v>0</v>
      </c>
      <c r="F8019" s="71" t="n">
        <v>46.69845659999996</v>
      </c>
    </row>
    <row r="8020">
      <c r="C8020" s="13" t="n">
        <v>153</v>
      </c>
      <c r="D8020" s="71" t="n">
        <v>0</v>
      </c>
      <c r="E8020" s="71" t="n">
        <v>0</v>
      </c>
      <c r="F8020" s="71" t="n">
        <v>363.3694409000001</v>
      </c>
    </row>
    <row r="8021">
      <c r="C8021" s="13" t="n">
        <v>154</v>
      </c>
      <c r="D8021" s="71" t="n">
        <v>0</v>
      </c>
      <c r="E8021" s="71" t="n">
        <v>0</v>
      </c>
      <c r="F8021" s="71" t="n">
        <v>0</v>
      </c>
    </row>
    <row r="8022">
      <c r="C8022" s="13" t="n">
        <v>155</v>
      </c>
      <c r="D8022" s="71" t="n">
        <v>160.9186739000002</v>
      </c>
      <c r="E8022" s="71" t="n">
        <v>319.504</v>
      </c>
      <c r="F8022" s="71" t="n">
        <v>0</v>
      </c>
    </row>
    <row r="8023">
      <c r="C8023" s="13" t="n">
        <v>156</v>
      </c>
      <c r="D8023" s="71" t="n">
        <v>0</v>
      </c>
      <c r="E8023" s="71" t="n">
        <v>0</v>
      </c>
      <c r="F8023" s="71" t="n">
        <v>29.21830239999997</v>
      </c>
    </row>
    <row r="8024">
      <c r="C8024" s="13" t="n">
        <v>157</v>
      </c>
      <c r="D8024" s="71" t="n">
        <v>0</v>
      </c>
      <c r="E8024" s="71" t="n">
        <v>100.8768125</v>
      </c>
      <c r="F8024" s="71" t="n">
        <v>2.432783999999914</v>
      </c>
    </row>
    <row r="8025">
      <c r="C8025" s="13" t="n">
        <v>158</v>
      </c>
      <c r="D8025" s="71" t="n">
        <v>287.8520923999999</v>
      </c>
      <c r="E8025" s="71" t="n">
        <v>0</v>
      </c>
      <c r="F8025" s="71" t="n">
        <v>0</v>
      </c>
    </row>
    <row r="8026">
      <c r="C8026" s="13" t="n">
        <v>159</v>
      </c>
      <c r="D8026" s="71" t="n">
        <v>259.9460337</v>
      </c>
      <c r="E8026" s="71" t="n">
        <v>191.7122232999998</v>
      </c>
      <c r="F8026" s="71" t="n">
        <v>0</v>
      </c>
    </row>
    <row r="8027">
      <c r="C8027" s="13" t="n">
        <v>160</v>
      </c>
      <c r="D8027" s="71" t="n">
        <v>0</v>
      </c>
      <c r="E8027" s="71" t="n">
        <v>0</v>
      </c>
      <c r="F8027" s="71" t="n">
        <v>0</v>
      </c>
    </row>
    <row r="8028">
      <c r="C8028" s="13" t="n">
        <v>161</v>
      </c>
      <c r="D8028" s="71" t="n">
        <v>0</v>
      </c>
      <c r="E8028" s="71" t="n">
        <v>93.506528</v>
      </c>
      <c r="F8028" s="71" t="n">
        <v>0</v>
      </c>
    </row>
    <row r="8029">
      <c r="C8029" s="13" t="n">
        <v>162</v>
      </c>
      <c r="D8029" s="71" t="n">
        <v>0</v>
      </c>
      <c r="E8029" s="71" t="n">
        <v>0</v>
      </c>
      <c r="F8029" s="71" t="n">
        <v>386.4277307</v>
      </c>
    </row>
    <row r="8030">
      <c r="C8030" s="13" t="n">
        <v>163</v>
      </c>
      <c r="D8030" s="71" t="n">
        <v>696.081327</v>
      </c>
      <c r="E8030" s="71" t="n">
        <v>0</v>
      </c>
      <c r="F8030" s="71" t="n">
        <v>251.0023028000001</v>
      </c>
    </row>
    <row r="8031">
      <c r="C8031" s="13" t="n">
        <v>164</v>
      </c>
      <c r="D8031" s="71" t="n">
        <v>385.6457692</v>
      </c>
      <c r="E8031" s="71" t="n">
        <v>0</v>
      </c>
      <c r="F8031" s="71" t="n">
        <v>0</v>
      </c>
    </row>
    <row r="8032">
      <c r="C8032" s="13" t="n">
        <v>165</v>
      </c>
      <c r="D8032" s="71" t="n">
        <v>0</v>
      </c>
      <c r="E8032" s="71" t="n">
        <v>0</v>
      </c>
      <c r="F8032" s="71" t="n">
        <v>0</v>
      </c>
    </row>
    <row r="8033">
      <c r="C8033" s="13" t="n">
        <v>166</v>
      </c>
      <c r="D8033" s="71" t="n">
        <v>0</v>
      </c>
      <c r="E8033" s="71" t="n">
        <v>240.7910518999998</v>
      </c>
      <c r="F8033" s="71" t="n">
        <v>0</v>
      </c>
    </row>
    <row r="8034">
      <c r="C8034" s="13" t="n">
        <v>167</v>
      </c>
      <c r="D8034" s="71" t="n">
        <v>0</v>
      </c>
      <c r="E8034" s="71" t="n">
        <v>0</v>
      </c>
      <c r="F8034" s="71" t="n">
        <v>0</v>
      </c>
    </row>
    <row r="8035">
      <c r="C8035" s="13" t="n">
        <v>168</v>
      </c>
      <c r="D8035" s="71" t="n">
        <v>0</v>
      </c>
      <c r="E8035" s="71" t="n">
        <v>389.6504704</v>
      </c>
      <c r="F8035" s="71" t="n">
        <v>343.3424316</v>
      </c>
    </row>
    <row r="8036">
      <c r="C8036" s="13" t="n">
        <v>169</v>
      </c>
      <c r="D8036" s="71" t="n">
        <v>0</v>
      </c>
      <c r="E8036" s="71" t="n">
        <v>354.2333760000001</v>
      </c>
      <c r="F8036" s="71" t="n">
        <v>0</v>
      </c>
    </row>
    <row r="8037">
      <c r="C8037" s="13" t="n">
        <v>170</v>
      </c>
      <c r="D8037" s="71" t="n">
        <v>0</v>
      </c>
      <c r="E8037" s="71" t="n">
        <v>0</v>
      </c>
      <c r="F8037" s="71" t="n">
        <v>0</v>
      </c>
    </row>
    <row r="8038">
      <c r="C8038" s="13" t="n">
        <v>171</v>
      </c>
      <c r="D8038" s="71" t="n">
        <v>453.5688696</v>
      </c>
      <c r="E8038" s="71" t="n">
        <v>537.3418579999999</v>
      </c>
      <c r="F8038" s="71" t="n">
        <v>0</v>
      </c>
    </row>
    <row r="8039">
      <c r="C8039" s="13" t="n">
        <v>172</v>
      </c>
      <c r="D8039" s="71" t="n">
        <v>0</v>
      </c>
      <c r="E8039" s="71" t="n">
        <v>0</v>
      </c>
      <c r="F8039" s="71" t="n">
        <v>413.8854432000001</v>
      </c>
    </row>
    <row r="8040">
      <c r="C8040" s="13" t="n">
        <v>173</v>
      </c>
      <c r="D8040" s="71" t="n">
        <v>0</v>
      </c>
      <c r="E8040" s="71" t="n">
        <v>332.3410608000002</v>
      </c>
      <c r="F8040" s="71" t="n">
        <v>514.5194703000002</v>
      </c>
    </row>
    <row r="8041">
      <c r="C8041" s="13" t="n">
        <v>174</v>
      </c>
      <c r="D8041" s="71" t="n">
        <v>0</v>
      </c>
      <c r="E8041" s="71" t="n">
        <v>0</v>
      </c>
      <c r="F8041" s="71" t="n">
        <v>0</v>
      </c>
    </row>
    <row r="8042">
      <c r="C8042" s="13" t="n">
        <v>175</v>
      </c>
      <c r="D8042" s="71" t="n">
        <v>0</v>
      </c>
      <c r="E8042" s="71" t="n">
        <v>0</v>
      </c>
      <c r="F8042" s="71" t="n">
        <v>0</v>
      </c>
    </row>
    <row r="8043">
      <c r="C8043" s="13" t="n">
        <v>176</v>
      </c>
      <c r="D8043" s="71" t="n">
        <v>170.7999894000001</v>
      </c>
      <c r="E8043" s="71" t="n">
        <v>0</v>
      </c>
      <c r="F8043" s="71" t="n">
        <v>0</v>
      </c>
    </row>
    <row r="8044">
      <c r="C8044" s="13" t="n">
        <v>177</v>
      </c>
      <c r="D8044" s="71" t="n">
        <v>0</v>
      </c>
      <c r="E8044" s="71" t="n">
        <v>0</v>
      </c>
      <c r="F8044" s="71" t="n">
        <v>0</v>
      </c>
    </row>
    <row r="8045">
      <c r="C8045" s="13" t="n">
        <v>178</v>
      </c>
      <c r="D8045" s="71" t="n">
        <v>73.02439449999996</v>
      </c>
      <c r="E8045" s="71" t="n">
        <v>0</v>
      </c>
      <c r="F8045" s="71" t="n">
        <v>0</v>
      </c>
    </row>
    <row r="8046">
      <c r="C8046" s="13" t="n">
        <v>179</v>
      </c>
      <c r="D8046" s="71" t="n">
        <v>0</v>
      </c>
      <c r="E8046" s="71" t="n">
        <v>433.470393</v>
      </c>
      <c r="F8046" s="71" t="n">
        <v>0</v>
      </c>
    </row>
    <row r="8047">
      <c r="C8047" s="13" t="n">
        <v>180</v>
      </c>
      <c r="D8047" s="71" t="n">
        <v>0</v>
      </c>
      <c r="E8047" s="71" t="n">
        <v>1622.4238072</v>
      </c>
      <c r="F8047" s="71" t="n">
        <v>0</v>
      </c>
    </row>
    <row r="8048">
      <c r="C8048" s="13" t="n">
        <v>181</v>
      </c>
      <c r="D8048" s="71" t="n">
        <v>0</v>
      </c>
      <c r="E8048" s="71" t="n">
        <v>0</v>
      </c>
      <c r="F8048" s="71" t="n">
        <v>1.547649499999992</v>
      </c>
    </row>
    <row r="8049">
      <c r="C8049" s="13" t="n">
        <v>182</v>
      </c>
      <c r="D8049" s="71" t="n">
        <v>602.5205747</v>
      </c>
      <c r="E8049" s="71" t="n">
        <v>0</v>
      </c>
      <c r="F8049" s="71" t="n">
        <v>135.1446184</v>
      </c>
    </row>
    <row r="8050">
      <c r="C8050" s="13" t="n">
        <v>183</v>
      </c>
      <c r="D8050" s="71" t="n">
        <v>0</v>
      </c>
      <c r="E8050" s="71" t="n">
        <v>416.2630928</v>
      </c>
      <c r="F8050" s="71" t="n">
        <v>158.2506083999999</v>
      </c>
    </row>
    <row r="8051">
      <c r="C8051" s="13" t="n">
        <v>184</v>
      </c>
      <c r="D8051" s="71" t="n">
        <v>0</v>
      </c>
      <c r="E8051" s="71" t="n">
        <v>0</v>
      </c>
      <c r="F8051" s="71" t="n">
        <v>0</v>
      </c>
    </row>
    <row r="8052">
      <c r="C8052" s="13" t="n">
        <v>185</v>
      </c>
      <c r="D8052" s="71" t="n">
        <v>795.879232</v>
      </c>
      <c r="E8052" s="71" t="n">
        <v>0</v>
      </c>
      <c r="F8052" s="71" t="n">
        <v>202.2287903</v>
      </c>
    </row>
    <row r="8053">
      <c r="C8053" s="13" t="n">
        <v>186</v>
      </c>
      <c r="D8053" s="71" t="n">
        <v>0</v>
      </c>
      <c r="E8053" s="71" t="n">
        <v>0</v>
      </c>
      <c r="F8053" s="71" t="n">
        <v>152.5385156999998</v>
      </c>
    </row>
    <row r="8054">
      <c r="C8054" s="13" t="n">
        <v>187</v>
      </c>
      <c r="D8054" s="71" t="n">
        <v>0</v>
      </c>
      <c r="E8054" s="71" t="n">
        <v>0</v>
      </c>
      <c r="F8054" s="71" t="n">
        <v>235.1837604000001</v>
      </c>
    </row>
    <row r="8055">
      <c r="C8055" s="13" t="n">
        <v>188</v>
      </c>
      <c r="D8055" s="71" t="n">
        <v>0</v>
      </c>
      <c r="E8055" s="71" t="n">
        <v>0</v>
      </c>
      <c r="F8055" s="71" t="n">
        <v>0</v>
      </c>
    </row>
    <row r="8056">
      <c r="C8056" s="13" t="n">
        <v>189</v>
      </c>
      <c r="D8056" s="71" t="n">
        <v>0</v>
      </c>
      <c r="E8056" s="71" t="n">
        <v>0</v>
      </c>
      <c r="F8056" s="71" t="n">
        <v>308.1406819999999</v>
      </c>
    </row>
    <row r="8057">
      <c r="C8057" s="13" t="n">
        <v>190</v>
      </c>
      <c r="D8057" s="71" t="n">
        <v>0</v>
      </c>
      <c r="E8057" s="71" t="n">
        <v>0</v>
      </c>
      <c r="F8057" s="71" t="n">
        <v>0</v>
      </c>
    </row>
    <row r="8058">
      <c r="C8058" s="13" t="n">
        <v>191</v>
      </c>
      <c r="D8058" s="71" t="n">
        <v>0</v>
      </c>
      <c r="E8058" s="71" t="n">
        <v>0</v>
      </c>
      <c r="F8058" s="71" t="n">
        <v>0</v>
      </c>
    </row>
    <row r="8059">
      <c r="C8059" s="13" t="n">
        <v>192</v>
      </c>
      <c r="D8059" s="71" t="n">
        <v>0</v>
      </c>
      <c r="E8059" s="71" t="n">
        <v>0</v>
      </c>
      <c r="F8059" s="71" t="n">
        <v>330.0161800000001</v>
      </c>
    </row>
    <row r="8060">
      <c r="C8060" s="13" t="n">
        <v>193</v>
      </c>
      <c r="D8060" s="71" t="n">
        <v>0</v>
      </c>
      <c r="E8060" s="71" t="n">
        <v>472.9790105</v>
      </c>
      <c r="F8060" s="71" t="n">
        <v>0</v>
      </c>
    </row>
    <row r="8061">
      <c r="C8061" s="13" t="n">
        <v>194</v>
      </c>
      <c r="D8061" s="71" t="n">
        <v>0</v>
      </c>
      <c r="E8061" s="71" t="n">
        <v>0</v>
      </c>
      <c r="F8061" s="71" t="n">
        <v>723.3808309999999</v>
      </c>
    </row>
    <row r="8062">
      <c r="C8062" s="13" t="n">
        <v>195</v>
      </c>
      <c r="D8062" s="71" t="n">
        <v>0</v>
      </c>
      <c r="E8062" s="71" t="n">
        <v>283.7544155</v>
      </c>
      <c r="F8062" s="71" t="n">
        <v>0</v>
      </c>
    </row>
    <row r="8063">
      <c r="C8063" s="13" t="n">
        <v>196</v>
      </c>
      <c r="D8063" s="71" t="n">
        <v>0</v>
      </c>
      <c r="E8063" s="71" t="n">
        <v>241.6237338000002</v>
      </c>
      <c r="F8063" s="71" t="n">
        <v>0</v>
      </c>
    </row>
    <row r="8064">
      <c r="C8064" s="13" t="n">
        <v>197</v>
      </c>
      <c r="D8064" s="71" t="n">
        <v>0</v>
      </c>
      <c r="E8064" s="71" t="n">
        <v>0</v>
      </c>
      <c r="F8064" s="71" t="n">
        <v>868.4670370999997</v>
      </c>
    </row>
    <row r="8065">
      <c r="C8065" s="13" t="n">
        <v>198</v>
      </c>
      <c r="D8065" s="71" t="n">
        <v>0</v>
      </c>
      <c r="E8065" s="71" t="n">
        <v>317.5767548</v>
      </c>
      <c r="F8065" s="71" t="n">
        <v>0</v>
      </c>
    </row>
    <row r="8067">
      <c r="B8067" s="67" t="inlineStr">
        <is>
          <t>Results</t>
        </is>
      </c>
      <c r="C8067" s="71" t="inlineStr">
        <is>
          <t>Backlogr</t>
        </is>
      </c>
      <c r="D8067" s="13" t="n">
        <v>22</v>
      </c>
      <c r="E8067" s="13" t="n">
        <v>23</v>
      </c>
      <c r="F8067" s="13" t="n">
        <v>24</v>
      </c>
    </row>
    <row r="8068">
      <c r="C8068" s="13" t="n">
        <v>9</v>
      </c>
      <c r="D8068" s="71" t="n">
        <v>156.5799303065296</v>
      </c>
      <c r="E8068" s="71" t="n">
        <v>460.610247148569</v>
      </c>
      <c r="F8068" s="71" t="n">
        <v>0</v>
      </c>
    </row>
    <row r="8069">
      <c r="C8069" s="13" t="n">
        <v>10</v>
      </c>
      <c r="D8069" s="71" t="n">
        <v>0</v>
      </c>
      <c r="E8069" s="71" t="n">
        <v>0</v>
      </c>
      <c r="F8069" s="71" t="n">
        <v>0</v>
      </c>
    </row>
    <row r="8070">
      <c r="C8070" s="13" t="n">
        <v>11</v>
      </c>
      <c r="D8070" s="71" t="n">
        <v>0</v>
      </c>
      <c r="E8070" s="71" t="n">
        <v>0</v>
      </c>
      <c r="F8070" s="71" t="n">
        <v>0</v>
      </c>
    </row>
    <row r="8071">
      <c r="C8071" s="13" t="n">
        <v>12</v>
      </c>
      <c r="D8071" s="71" t="n">
        <v>0</v>
      </c>
      <c r="E8071" s="71" t="n">
        <v>388.893390757234</v>
      </c>
      <c r="F8071" s="71" t="n">
        <v>0</v>
      </c>
    </row>
    <row r="8072">
      <c r="C8072" s="13" t="n">
        <v>13</v>
      </c>
      <c r="D8072" s="71" t="n">
        <v>0</v>
      </c>
      <c r="E8072" s="71" t="n">
        <v>91.73401094464657</v>
      </c>
      <c r="F8072" s="71" t="n">
        <v>0</v>
      </c>
    </row>
    <row r="8073">
      <c r="C8073" s="13" t="n">
        <v>14</v>
      </c>
      <c r="D8073" s="71" t="n">
        <v>0</v>
      </c>
      <c r="E8073" s="71" t="n">
        <v>0</v>
      </c>
      <c r="F8073" s="71" t="n">
        <v>0</v>
      </c>
    </row>
    <row r="8074">
      <c r="C8074" s="13" t="n">
        <v>15</v>
      </c>
      <c r="D8074" s="71" t="n">
        <v>123.5347373355454</v>
      </c>
      <c r="E8074" s="71" t="n">
        <v>0</v>
      </c>
      <c r="F8074" s="71" t="n">
        <v>0</v>
      </c>
    </row>
    <row r="8075">
      <c r="C8075" s="13" t="n">
        <v>16</v>
      </c>
      <c r="D8075" s="71" t="n">
        <v>0</v>
      </c>
      <c r="E8075" s="71" t="n">
        <v>0</v>
      </c>
      <c r="F8075" s="71" t="n">
        <v>441.5652462657617</v>
      </c>
    </row>
    <row r="8076">
      <c r="C8076" s="13" t="n">
        <v>17</v>
      </c>
      <c r="D8076" s="71" t="n">
        <v>429.7684630461297</v>
      </c>
      <c r="E8076" s="71" t="n">
        <v>0</v>
      </c>
      <c r="F8076" s="71" t="n">
        <v>0</v>
      </c>
    </row>
    <row r="8077">
      <c r="C8077" s="13" t="n">
        <v>18</v>
      </c>
      <c r="D8077" s="71" t="n">
        <v>0</v>
      </c>
      <c r="E8077" s="71" t="n">
        <v>0</v>
      </c>
      <c r="F8077" s="71" t="n">
        <v>0</v>
      </c>
    </row>
    <row r="8078">
      <c r="C8078" s="13" t="n">
        <v>19</v>
      </c>
      <c r="D8078" s="71" t="n">
        <v>0</v>
      </c>
      <c r="E8078" s="71" t="n">
        <v>0</v>
      </c>
      <c r="F8078" s="71" t="n">
        <v>412.4183691132005</v>
      </c>
    </row>
    <row r="8079">
      <c r="C8079" s="13" t="n">
        <v>20</v>
      </c>
      <c r="D8079" s="71" t="n">
        <v>0</v>
      </c>
      <c r="E8079" s="71" t="n">
        <v>0</v>
      </c>
      <c r="F8079" s="71" t="n">
        <v>0</v>
      </c>
    </row>
    <row r="8080">
      <c r="C8080" s="13" t="n">
        <v>21</v>
      </c>
      <c r="D8080" s="71" t="n">
        <v>0</v>
      </c>
      <c r="E8080" s="71" t="n">
        <v>0</v>
      </c>
      <c r="F8080" s="71" t="n">
        <v>0</v>
      </c>
    </row>
    <row r="8081">
      <c r="C8081" s="13" t="n">
        <v>22</v>
      </c>
      <c r="D8081" s="71" t="n">
        <v>369.021909807391</v>
      </c>
      <c r="E8081" s="71" t="n">
        <v>0</v>
      </c>
      <c r="F8081" s="71" t="n">
        <v>545.0079359719837</v>
      </c>
    </row>
    <row r="8082">
      <c r="C8082" s="13" t="n">
        <v>23</v>
      </c>
      <c r="D8082" s="71" t="n">
        <v>0</v>
      </c>
      <c r="E8082" s="71" t="n">
        <v>0</v>
      </c>
      <c r="F8082" s="71" t="n">
        <v>0</v>
      </c>
    </row>
    <row r="8083">
      <c r="C8083" s="13" t="n">
        <v>24</v>
      </c>
      <c r="D8083" s="71" t="n">
        <v>0</v>
      </c>
      <c r="E8083" s="71" t="n">
        <v>45.70456739674557</v>
      </c>
      <c r="F8083" s="71" t="n">
        <v>199.4529439016002</v>
      </c>
    </row>
    <row r="8084">
      <c r="C8084" s="13" t="n">
        <v>25</v>
      </c>
      <c r="D8084" s="71" t="n">
        <v>0</v>
      </c>
      <c r="E8084" s="71" t="n">
        <v>0</v>
      </c>
      <c r="F8084" s="71" t="n">
        <v>0</v>
      </c>
    </row>
    <row r="8085">
      <c r="C8085" s="13" t="n">
        <v>26</v>
      </c>
      <c r="D8085" s="71" t="n">
        <v>0</v>
      </c>
      <c r="E8085" s="71" t="n">
        <v>0</v>
      </c>
      <c r="F8085" s="71" t="n">
        <v>0</v>
      </c>
    </row>
    <row r="8086">
      <c r="C8086" s="13" t="n">
        <v>27</v>
      </c>
      <c r="D8086" s="71" t="n">
        <v>126.4545558779511</v>
      </c>
      <c r="E8086" s="71" t="n">
        <v>0</v>
      </c>
      <c r="F8086" s="71" t="n">
        <v>0</v>
      </c>
    </row>
    <row r="8087">
      <c r="C8087" s="13" t="n">
        <v>28</v>
      </c>
      <c r="D8087" s="71" t="n">
        <v>93.56898398528278</v>
      </c>
      <c r="E8087" s="71" t="n">
        <v>195.9577528732239</v>
      </c>
      <c r="F8087" s="71" t="n">
        <v>319.2728351086295</v>
      </c>
    </row>
    <row r="8088">
      <c r="C8088" s="13" t="n">
        <v>29</v>
      </c>
      <c r="D8088" s="71" t="n">
        <v>47.73583972715016</v>
      </c>
      <c r="E8088" s="71" t="n">
        <v>0</v>
      </c>
      <c r="F8088" s="71" t="n">
        <v>0</v>
      </c>
    </row>
    <row r="8089">
      <c r="C8089" s="13" t="n">
        <v>30</v>
      </c>
      <c r="D8089" s="71" t="n">
        <v>0</v>
      </c>
      <c r="E8089" s="71" t="n">
        <v>0</v>
      </c>
      <c r="F8089" s="71" t="n">
        <v>674.7036750100349</v>
      </c>
    </row>
    <row r="8090">
      <c r="C8090" s="13" t="n">
        <v>31</v>
      </c>
      <c r="D8090" s="71" t="n">
        <v>770.526843972993</v>
      </c>
      <c r="E8090" s="71" t="n">
        <v>0</v>
      </c>
      <c r="F8090" s="71" t="n">
        <v>569.9747237650813</v>
      </c>
    </row>
    <row r="8091">
      <c r="C8091" s="13" t="n">
        <v>32</v>
      </c>
      <c r="D8091" s="71" t="n">
        <v>0</v>
      </c>
      <c r="E8091" s="71" t="n">
        <v>465.2588104353779</v>
      </c>
      <c r="F8091" s="71" t="n">
        <v>115.0753188404652</v>
      </c>
    </row>
    <row r="8092">
      <c r="C8092" s="13" t="n">
        <v>33</v>
      </c>
      <c r="D8092" s="71" t="n">
        <v>0</v>
      </c>
      <c r="E8092" s="71" t="n">
        <v>0</v>
      </c>
      <c r="F8092" s="71" t="n">
        <v>0</v>
      </c>
    </row>
    <row r="8093">
      <c r="C8093" s="13" t="n">
        <v>34</v>
      </c>
      <c r="D8093" s="71" t="n">
        <v>0</v>
      </c>
      <c r="E8093" s="71" t="n">
        <v>0</v>
      </c>
      <c r="F8093" s="71" t="n">
        <v>0</v>
      </c>
    </row>
    <row r="8094">
      <c r="C8094" s="13" t="n">
        <v>35</v>
      </c>
      <c r="D8094" s="71" t="n">
        <v>0</v>
      </c>
      <c r="E8094" s="71" t="n">
        <v>54.43196346772663</v>
      </c>
      <c r="F8094" s="71" t="n">
        <v>0</v>
      </c>
    </row>
    <row r="8095">
      <c r="C8095" s="13" t="n">
        <v>36</v>
      </c>
      <c r="D8095" s="71" t="n">
        <v>0</v>
      </c>
      <c r="E8095" s="71" t="n">
        <v>364.4917691343171</v>
      </c>
      <c r="F8095" s="71" t="n">
        <v>0</v>
      </c>
    </row>
    <row r="8096">
      <c r="C8096" s="13" t="n">
        <v>37</v>
      </c>
      <c r="D8096" s="71" t="n">
        <v>0</v>
      </c>
      <c r="E8096" s="71" t="n">
        <v>0</v>
      </c>
      <c r="F8096" s="71" t="n">
        <v>0</v>
      </c>
    </row>
    <row r="8097">
      <c r="C8097" s="13" t="n">
        <v>38</v>
      </c>
      <c r="D8097" s="71" t="n">
        <v>0</v>
      </c>
      <c r="E8097" s="71" t="n">
        <v>136.8845642693145</v>
      </c>
      <c r="F8097" s="71" t="n">
        <v>0</v>
      </c>
    </row>
    <row r="8098">
      <c r="C8098" s="13" t="n">
        <v>39</v>
      </c>
      <c r="D8098" s="71" t="n">
        <v>147.7148699226581</v>
      </c>
      <c r="E8098" s="71" t="n">
        <v>7.977215331569937</v>
      </c>
      <c r="F8098" s="71" t="n">
        <v>0</v>
      </c>
    </row>
    <row r="8099">
      <c r="C8099" s="13" t="n">
        <v>40</v>
      </c>
      <c r="D8099" s="71" t="n">
        <v>9.040201514404544</v>
      </c>
      <c r="E8099" s="71" t="n">
        <v>0</v>
      </c>
      <c r="F8099" s="71" t="n">
        <v>0</v>
      </c>
    </row>
    <row r="8100">
      <c r="C8100" s="13" t="n">
        <v>41</v>
      </c>
      <c r="D8100" s="71" t="n">
        <v>0</v>
      </c>
      <c r="E8100" s="71" t="n">
        <v>0</v>
      </c>
      <c r="F8100" s="71" t="n">
        <v>0</v>
      </c>
    </row>
    <row r="8101">
      <c r="C8101" s="13" t="n">
        <v>42</v>
      </c>
      <c r="D8101" s="71" t="n">
        <v>0</v>
      </c>
      <c r="E8101" s="71" t="n">
        <v>0</v>
      </c>
      <c r="F8101" s="71" t="n">
        <v>0</v>
      </c>
    </row>
    <row r="8102">
      <c r="C8102" s="13" t="n">
        <v>43</v>
      </c>
      <c r="D8102" s="71" t="n">
        <v>0</v>
      </c>
      <c r="E8102" s="71" t="n">
        <v>0</v>
      </c>
      <c r="F8102" s="71" t="n">
        <v>0</v>
      </c>
    </row>
    <row r="8103">
      <c r="C8103" s="13" t="n">
        <v>44</v>
      </c>
      <c r="D8103" s="71" t="n">
        <v>188.3638694800457</v>
      </c>
      <c r="E8103" s="71" t="n">
        <v>0</v>
      </c>
      <c r="F8103" s="71" t="n">
        <v>0</v>
      </c>
    </row>
    <row r="8104">
      <c r="C8104" s="13" t="n">
        <v>45</v>
      </c>
      <c r="D8104" s="71" t="n">
        <v>9.947948730174176</v>
      </c>
      <c r="E8104" s="71" t="n">
        <v>0</v>
      </c>
      <c r="F8104" s="71" t="n">
        <v>54.39207990967196</v>
      </c>
    </row>
    <row r="8105">
      <c r="C8105" s="13" t="n">
        <v>46</v>
      </c>
      <c r="D8105" s="71" t="n">
        <v>0</v>
      </c>
      <c r="E8105" s="71" t="n">
        <v>0</v>
      </c>
      <c r="F8105" s="71" t="n">
        <v>0</v>
      </c>
    </row>
    <row r="8106">
      <c r="C8106" s="13" t="n">
        <v>47</v>
      </c>
      <c r="D8106" s="71" t="n">
        <v>0</v>
      </c>
      <c r="E8106" s="71" t="n">
        <v>0</v>
      </c>
      <c r="F8106" s="71" t="n">
        <v>0</v>
      </c>
    </row>
    <row r="8107">
      <c r="C8107" s="13" t="n">
        <v>48</v>
      </c>
      <c r="D8107" s="71" t="n">
        <v>0</v>
      </c>
      <c r="E8107" s="71" t="n">
        <v>465.8966096275071</v>
      </c>
      <c r="F8107" s="71" t="n">
        <v>0</v>
      </c>
    </row>
    <row r="8108">
      <c r="C8108" s="13" t="n">
        <v>49</v>
      </c>
      <c r="D8108" s="71" t="n">
        <v>0</v>
      </c>
      <c r="E8108" s="71" t="n">
        <v>0</v>
      </c>
      <c r="F8108" s="71" t="n">
        <v>143.4801471400825</v>
      </c>
    </row>
    <row r="8109">
      <c r="C8109" s="13" t="n">
        <v>50</v>
      </c>
      <c r="D8109" s="71" t="n">
        <v>0</v>
      </c>
      <c r="E8109" s="71" t="n">
        <v>0</v>
      </c>
      <c r="F8109" s="71" t="n">
        <v>0</v>
      </c>
    </row>
    <row r="8110">
      <c r="C8110" s="13" t="n">
        <v>51</v>
      </c>
      <c r="D8110" s="71" t="n">
        <v>0</v>
      </c>
      <c r="E8110" s="71" t="n">
        <v>637.7811419018908</v>
      </c>
      <c r="F8110" s="71" t="n">
        <v>0</v>
      </c>
    </row>
    <row r="8111">
      <c r="C8111" s="13" t="n">
        <v>52</v>
      </c>
      <c r="D8111" s="71" t="n">
        <v>0</v>
      </c>
      <c r="E8111" s="71" t="n">
        <v>0</v>
      </c>
      <c r="F8111" s="71" t="n">
        <v>0</v>
      </c>
    </row>
    <row r="8112">
      <c r="C8112" s="13" t="n">
        <v>53</v>
      </c>
      <c r="D8112" s="71" t="n">
        <v>0</v>
      </c>
      <c r="E8112" s="71" t="n">
        <v>0</v>
      </c>
      <c r="F8112" s="71" t="n">
        <v>95.68931707698357</v>
      </c>
    </row>
    <row r="8113">
      <c r="C8113" s="13" t="n">
        <v>54</v>
      </c>
      <c r="D8113" s="71" t="n">
        <v>0</v>
      </c>
      <c r="E8113" s="71" t="n">
        <v>276.9601855521396</v>
      </c>
      <c r="F8113" s="71" t="n">
        <v>308.8158451085956</v>
      </c>
    </row>
    <row r="8114">
      <c r="C8114" s="13" t="n">
        <v>55</v>
      </c>
      <c r="D8114" s="71" t="n">
        <v>62.07099870760663</v>
      </c>
      <c r="E8114" s="71" t="n">
        <v>444.3822577742221</v>
      </c>
      <c r="F8114" s="71" t="n">
        <v>0</v>
      </c>
    </row>
    <row r="8115">
      <c r="C8115" s="13" t="n">
        <v>56</v>
      </c>
      <c r="D8115" s="71" t="n">
        <v>145.0788440473573</v>
      </c>
      <c r="E8115" s="71" t="n">
        <v>289.1086407733134</v>
      </c>
      <c r="F8115" s="71" t="n">
        <v>0</v>
      </c>
    </row>
    <row r="8116">
      <c r="C8116" s="13" t="n">
        <v>57</v>
      </c>
      <c r="D8116" s="71" t="n">
        <v>0</v>
      </c>
      <c r="E8116" s="71" t="n">
        <v>343.7310929157206</v>
      </c>
      <c r="F8116" s="71" t="n">
        <v>0</v>
      </c>
    </row>
    <row r="8117">
      <c r="C8117" s="13" t="n">
        <v>58</v>
      </c>
      <c r="D8117" s="71" t="n">
        <v>0</v>
      </c>
      <c r="E8117" s="71" t="n">
        <v>0</v>
      </c>
      <c r="F8117" s="71" t="n">
        <v>0</v>
      </c>
    </row>
    <row r="8118">
      <c r="C8118" s="13" t="n">
        <v>59</v>
      </c>
      <c r="D8118" s="71" t="n">
        <v>0</v>
      </c>
      <c r="E8118" s="71" t="n">
        <v>46.46463194145588</v>
      </c>
      <c r="F8118" s="71" t="n">
        <v>442.4378349527042</v>
      </c>
    </row>
    <row r="8119">
      <c r="C8119" s="13" t="n">
        <v>60</v>
      </c>
      <c r="D8119" s="71" t="n">
        <v>0</v>
      </c>
      <c r="E8119" s="71" t="n">
        <v>0</v>
      </c>
      <c r="F8119" s="71" t="n">
        <v>0</v>
      </c>
    </row>
    <row r="8120">
      <c r="C8120" s="13" t="n">
        <v>61</v>
      </c>
      <c r="D8120" s="71" t="n">
        <v>0</v>
      </c>
      <c r="E8120" s="71" t="n">
        <v>0</v>
      </c>
      <c r="F8120" s="71" t="n">
        <v>0</v>
      </c>
    </row>
    <row r="8121">
      <c r="C8121" s="13" t="n">
        <v>62</v>
      </c>
      <c r="D8121" s="71" t="n">
        <v>0</v>
      </c>
      <c r="E8121" s="71" t="n">
        <v>0</v>
      </c>
      <c r="F8121" s="71" t="n">
        <v>163.5469936583743</v>
      </c>
    </row>
    <row r="8122">
      <c r="C8122" s="13" t="n">
        <v>63</v>
      </c>
      <c r="D8122" s="71" t="n">
        <v>0</v>
      </c>
      <c r="E8122" s="71" t="n">
        <v>0</v>
      </c>
      <c r="F8122" s="71" t="n">
        <v>0</v>
      </c>
    </row>
    <row r="8123">
      <c r="C8123" s="13" t="n">
        <v>64</v>
      </c>
      <c r="D8123" s="71" t="n">
        <v>0</v>
      </c>
      <c r="E8123" s="71" t="n">
        <v>194.8208236574842</v>
      </c>
      <c r="F8123" s="71" t="n">
        <v>0</v>
      </c>
    </row>
    <row r="8124">
      <c r="C8124" s="13" t="n">
        <v>65</v>
      </c>
      <c r="D8124" s="71" t="n">
        <v>0</v>
      </c>
      <c r="E8124" s="71" t="n">
        <v>0</v>
      </c>
      <c r="F8124" s="71" t="n">
        <v>0</v>
      </c>
    </row>
    <row r="8125">
      <c r="C8125" s="13" t="n">
        <v>66</v>
      </c>
      <c r="D8125" s="71" t="n">
        <v>0</v>
      </c>
      <c r="E8125" s="71" t="n">
        <v>0</v>
      </c>
      <c r="F8125" s="71" t="n">
        <v>0</v>
      </c>
    </row>
    <row r="8126">
      <c r="C8126" s="13" t="n">
        <v>67</v>
      </c>
      <c r="D8126" s="71" t="n">
        <v>0</v>
      </c>
      <c r="E8126" s="71" t="n">
        <v>0</v>
      </c>
      <c r="F8126" s="71" t="n">
        <v>1066.497097439305</v>
      </c>
    </row>
    <row r="8127">
      <c r="C8127" s="13" t="n">
        <v>68</v>
      </c>
      <c r="D8127" s="71" t="n">
        <v>0</v>
      </c>
      <c r="E8127" s="71" t="n">
        <v>0</v>
      </c>
      <c r="F8127" s="71" t="n">
        <v>122.2800191018007</v>
      </c>
    </row>
    <row r="8128">
      <c r="C8128" s="13" t="n">
        <v>69</v>
      </c>
      <c r="D8128" s="71" t="n">
        <v>126.507607547398</v>
      </c>
      <c r="E8128" s="71" t="n">
        <v>0</v>
      </c>
      <c r="F8128" s="71" t="n">
        <v>0</v>
      </c>
    </row>
    <row r="8129">
      <c r="C8129" s="13" t="n">
        <v>70</v>
      </c>
      <c r="D8129" s="71" t="n">
        <v>799.6468085253248</v>
      </c>
      <c r="E8129" s="71" t="n">
        <v>0</v>
      </c>
      <c r="F8129" s="71" t="n">
        <v>0</v>
      </c>
    </row>
    <row r="8130">
      <c r="C8130" s="13" t="n">
        <v>71</v>
      </c>
      <c r="D8130" s="71" t="n">
        <v>0</v>
      </c>
      <c r="E8130" s="71" t="n">
        <v>0</v>
      </c>
      <c r="F8130" s="71" t="n">
        <v>0</v>
      </c>
    </row>
    <row r="8131">
      <c r="C8131" s="13" t="n">
        <v>72</v>
      </c>
      <c r="D8131" s="71" t="n">
        <v>0</v>
      </c>
      <c r="E8131" s="71" t="n">
        <v>0</v>
      </c>
      <c r="F8131" s="71" t="n">
        <v>0</v>
      </c>
    </row>
    <row r="8132">
      <c r="C8132" s="13" t="n">
        <v>73</v>
      </c>
      <c r="D8132" s="71" t="n">
        <v>0</v>
      </c>
      <c r="E8132" s="71" t="n">
        <v>0</v>
      </c>
      <c r="F8132" s="71" t="n">
        <v>0</v>
      </c>
    </row>
    <row r="8133">
      <c r="C8133" s="13" t="n">
        <v>74</v>
      </c>
      <c r="D8133" s="71" t="n">
        <v>0</v>
      </c>
      <c r="E8133" s="71" t="n">
        <v>0</v>
      </c>
      <c r="F8133" s="71" t="n">
        <v>0</v>
      </c>
    </row>
    <row r="8134">
      <c r="C8134" s="13" t="n">
        <v>75</v>
      </c>
      <c r="D8134" s="71" t="n">
        <v>0.002420519723614234</v>
      </c>
      <c r="E8134" s="71" t="n">
        <v>116.0570464128537</v>
      </c>
      <c r="F8134" s="71" t="n">
        <v>0</v>
      </c>
    </row>
    <row r="8135">
      <c r="C8135" s="13" t="n">
        <v>76</v>
      </c>
      <c r="D8135" s="71" t="n">
        <v>0</v>
      </c>
      <c r="E8135" s="71" t="n">
        <v>386.1434211117909</v>
      </c>
      <c r="F8135" s="71" t="n">
        <v>0</v>
      </c>
    </row>
    <row r="8136">
      <c r="C8136" s="13" t="n">
        <v>77</v>
      </c>
      <c r="D8136" s="71" t="n">
        <v>0</v>
      </c>
      <c r="E8136" s="71" t="n">
        <v>0</v>
      </c>
      <c r="F8136" s="71" t="n">
        <v>0</v>
      </c>
    </row>
    <row r="8137">
      <c r="C8137" s="13" t="n">
        <v>78</v>
      </c>
      <c r="D8137" s="71" t="n">
        <v>509.3351788932364</v>
      </c>
      <c r="E8137" s="71" t="n">
        <v>151.1230281326364</v>
      </c>
      <c r="F8137" s="71" t="n">
        <v>0</v>
      </c>
    </row>
    <row r="8138">
      <c r="C8138" s="13" t="n">
        <v>79</v>
      </c>
      <c r="D8138" s="71" t="n">
        <v>0</v>
      </c>
      <c r="E8138" s="71" t="n">
        <v>0</v>
      </c>
      <c r="F8138" s="71" t="n">
        <v>0</v>
      </c>
    </row>
    <row r="8139">
      <c r="C8139" s="13" t="n">
        <v>80</v>
      </c>
      <c r="D8139" s="71" t="n">
        <v>0</v>
      </c>
      <c r="E8139" s="71" t="n">
        <v>0</v>
      </c>
      <c r="F8139" s="71" t="n">
        <v>0</v>
      </c>
    </row>
    <row r="8140">
      <c r="C8140" s="13" t="n">
        <v>81</v>
      </c>
      <c r="D8140" s="71" t="n">
        <v>0</v>
      </c>
      <c r="E8140" s="71" t="n">
        <v>197.0676890482881</v>
      </c>
      <c r="F8140" s="71" t="n">
        <v>0</v>
      </c>
    </row>
    <row r="8141">
      <c r="C8141" s="13" t="n">
        <v>82</v>
      </c>
      <c r="D8141" s="71" t="n">
        <v>0</v>
      </c>
      <c r="E8141" s="71" t="n">
        <v>0</v>
      </c>
      <c r="F8141" s="71" t="n">
        <v>0</v>
      </c>
    </row>
    <row r="8142">
      <c r="C8142" s="13" t="n">
        <v>83</v>
      </c>
      <c r="D8142" s="71" t="n">
        <v>592.3334657969854</v>
      </c>
      <c r="E8142" s="71" t="n">
        <v>0</v>
      </c>
      <c r="F8142" s="71" t="n">
        <v>0</v>
      </c>
    </row>
    <row r="8143">
      <c r="C8143" s="13" t="n">
        <v>84</v>
      </c>
      <c r="D8143" s="71" t="n">
        <v>428.0837173436728</v>
      </c>
      <c r="E8143" s="71" t="n">
        <v>0</v>
      </c>
      <c r="F8143" s="71" t="n">
        <v>0</v>
      </c>
    </row>
    <row r="8144">
      <c r="C8144" s="13" t="n">
        <v>85</v>
      </c>
      <c r="D8144" s="71" t="n">
        <v>0</v>
      </c>
      <c r="E8144" s="71" t="n">
        <v>0</v>
      </c>
      <c r="F8144" s="71" t="n">
        <v>0</v>
      </c>
    </row>
    <row r="8145">
      <c r="C8145" s="13" t="n">
        <v>86</v>
      </c>
      <c r="D8145" s="71" t="n">
        <v>0</v>
      </c>
      <c r="E8145" s="71" t="n">
        <v>0</v>
      </c>
      <c r="F8145" s="71" t="n">
        <v>0</v>
      </c>
    </row>
    <row r="8146">
      <c r="C8146" s="13" t="n">
        <v>87</v>
      </c>
      <c r="D8146" s="71" t="n">
        <v>0</v>
      </c>
      <c r="E8146" s="71" t="n">
        <v>0</v>
      </c>
      <c r="F8146" s="71" t="n">
        <v>0</v>
      </c>
    </row>
    <row r="8147">
      <c r="C8147" s="13" t="n">
        <v>88</v>
      </c>
      <c r="D8147" s="71" t="n">
        <v>468.9694418211729</v>
      </c>
      <c r="E8147" s="71" t="n">
        <v>0</v>
      </c>
      <c r="F8147" s="71" t="n">
        <v>0</v>
      </c>
    </row>
    <row r="8148">
      <c r="C8148" s="13" t="n">
        <v>89</v>
      </c>
      <c r="D8148" s="71" t="n">
        <v>384.9380639680626</v>
      </c>
      <c r="E8148" s="71" t="n">
        <v>124.1344364147722</v>
      </c>
      <c r="F8148" s="71" t="n">
        <v>0</v>
      </c>
    </row>
    <row r="8149">
      <c r="C8149" s="13" t="n">
        <v>90</v>
      </c>
      <c r="D8149" s="71" t="n">
        <v>0</v>
      </c>
      <c r="E8149" s="71" t="n">
        <v>0</v>
      </c>
      <c r="F8149" s="71" t="n">
        <v>0</v>
      </c>
    </row>
    <row r="8150">
      <c r="C8150" s="13" t="n">
        <v>91</v>
      </c>
      <c r="D8150" s="71" t="n">
        <v>0</v>
      </c>
      <c r="E8150" s="71" t="n">
        <v>0</v>
      </c>
      <c r="F8150" s="71" t="n">
        <v>0</v>
      </c>
    </row>
    <row r="8151">
      <c r="C8151" s="13" t="n">
        <v>92</v>
      </c>
      <c r="D8151" s="71" t="n">
        <v>0</v>
      </c>
      <c r="E8151" s="71" t="n">
        <v>377.6853278968954</v>
      </c>
      <c r="F8151" s="71" t="n">
        <v>334.871097428861</v>
      </c>
    </row>
    <row r="8152">
      <c r="C8152" s="13" t="n">
        <v>93</v>
      </c>
      <c r="D8152" s="71" t="n">
        <v>0</v>
      </c>
      <c r="E8152" s="71" t="n">
        <v>59.45744620403417</v>
      </c>
      <c r="F8152" s="71" t="n">
        <v>0</v>
      </c>
    </row>
    <row r="8153">
      <c r="C8153" s="13" t="n">
        <v>94</v>
      </c>
      <c r="D8153" s="71" t="n">
        <v>0</v>
      </c>
      <c r="E8153" s="71" t="n">
        <v>0</v>
      </c>
      <c r="F8153" s="71" t="n">
        <v>0</v>
      </c>
    </row>
    <row r="8154">
      <c r="C8154" s="13" t="n">
        <v>95</v>
      </c>
      <c r="D8154" s="71" t="n">
        <v>0</v>
      </c>
      <c r="E8154" s="71" t="n">
        <v>0</v>
      </c>
      <c r="F8154" s="71" t="n">
        <v>226.0266803546015</v>
      </c>
    </row>
    <row r="8155">
      <c r="C8155" s="13" t="n">
        <v>96</v>
      </c>
      <c r="D8155" s="71" t="n">
        <v>0</v>
      </c>
      <c r="E8155" s="71" t="n">
        <v>0</v>
      </c>
      <c r="F8155" s="71" t="n">
        <v>0</v>
      </c>
    </row>
    <row r="8156">
      <c r="C8156" s="13" t="n">
        <v>97</v>
      </c>
      <c r="D8156" s="71" t="n">
        <v>141.2806950747487</v>
      </c>
      <c r="E8156" s="71" t="n">
        <v>0</v>
      </c>
      <c r="F8156" s="71" t="n">
        <v>0</v>
      </c>
    </row>
    <row r="8157">
      <c r="C8157" s="13" t="n">
        <v>98</v>
      </c>
      <c r="D8157" s="71" t="n">
        <v>0</v>
      </c>
      <c r="E8157" s="71" t="n">
        <v>0</v>
      </c>
      <c r="F8157" s="71" t="n">
        <v>0</v>
      </c>
    </row>
    <row r="8158">
      <c r="C8158" s="13" t="n">
        <v>99</v>
      </c>
      <c r="D8158" s="71" t="n">
        <v>0</v>
      </c>
      <c r="E8158" s="71" t="n">
        <v>0</v>
      </c>
      <c r="F8158" s="71" t="n">
        <v>0</v>
      </c>
    </row>
    <row r="8159">
      <c r="C8159" s="13" t="n">
        <v>100</v>
      </c>
      <c r="D8159" s="71" t="n">
        <v>0</v>
      </c>
      <c r="E8159" s="71" t="n">
        <v>0</v>
      </c>
      <c r="F8159" s="71" t="n">
        <v>0</v>
      </c>
    </row>
    <row r="8160">
      <c r="C8160" s="13" t="n">
        <v>101</v>
      </c>
      <c r="D8160" s="71" t="n">
        <v>0</v>
      </c>
      <c r="E8160" s="71" t="n">
        <v>0</v>
      </c>
      <c r="F8160" s="71" t="n">
        <v>0</v>
      </c>
    </row>
    <row r="8161">
      <c r="C8161" s="13" t="n">
        <v>102</v>
      </c>
      <c r="D8161" s="71" t="n">
        <v>246.2402359773181</v>
      </c>
      <c r="E8161" s="71" t="n">
        <v>347.4554565974518</v>
      </c>
      <c r="F8161" s="71" t="n">
        <v>0</v>
      </c>
    </row>
    <row r="8162">
      <c r="C8162" s="13" t="n">
        <v>103</v>
      </c>
      <c r="D8162" s="71" t="n">
        <v>162.0938119471026</v>
      </c>
      <c r="E8162" s="71" t="n">
        <v>0</v>
      </c>
      <c r="F8162" s="71" t="n">
        <v>0</v>
      </c>
    </row>
    <row r="8163">
      <c r="C8163" s="13" t="n">
        <v>104</v>
      </c>
      <c r="D8163" s="71" t="n">
        <v>0</v>
      </c>
      <c r="E8163" s="71" t="n">
        <v>0</v>
      </c>
      <c r="F8163" s="71" t="n">
        <v>392.2025827428215</v>
      </c>
    </row>
    <row r="8164">
      <c r="C8164" s="13" t="n">
        <v>105</v>
      </c>
      <c r="D8164" s="71" t="n">
        <v>0</v>
      </c>
      <c r="E8164" s="71" t="n">
        <v>36.77079095093563</v>
      </c>
      <c r="F8164" s="71" t="n">
        <v>0</v>
      </c>
    </row>
    <row r="8165">
      <c r="C8165" s="13" t="n">
        <v>106</v>
      </c>
      <c r="D8165" s="71" t="n">
        <v>0</v>
      </c>
      <c r="E8165" s="71" t="n">
        <v>0</v>
      </c>
      <c r="F8165" s="71" t="n">
        <v>478.9583743072069</v>
      </c>
    </row>
    <row r="8166">
      <c r="C8166" s="13" t="n">
        <v>107</v>
      </c>
      <c r="D8166" s="71" t="n">
        <v>159.5157149464171</v>
      </c>
      <c r="E8166" s="71" t="n">
        <v>585.4216395468166</v>
      </c>
      <c r="F8166" s="71" t="n">
        <v>0</v>
      </c>
    </row>
    <row r="8167">
      <c r="C8167" s="13" t="n">
        <v>108</v>
      </c>
      <c r="D8167" s="71" t="n">
        <v>165.0971833153884</v>
      </c>
      <c r="E8167" s="71" t="n">
        <v>0</v>
      </c>
      <c r="F8167" s="71" t="n">
        <v>0</v>
      </c>
    </row>
    <row r="8168">
      <c r="C8168" s="13" t="n">
        <v>109</v>
      </c>
      <c r="D8168" s="71" t="n">
        <v>0</v>
      </c>
      <c r="E8168" s="71" t="n">
        <v>0</v>
      </c>
      <c r="F8168" s="71" t="n">
        <v>0</v>
      </c>
    </row>
    <row r="8169">
      <c r="C8169" s="13" t="n">
        <v>110</v>
      </c>
      <c r="D8169" s="71" t="n">
        <v>0</v>
      </c>
      <c r="E8169" s="71" t="n">
        <v>0</v>
      </c>
      <c r="F8169" s="71" t="n">
        <v>305.0969898967779</v>
      </c>
    </row>
    <row r="8170">
      <c r="C8170" s="13" t="n">
        <v>111</v>
      </c>
      <c r="D8170" s="71" t="n">
        <v>365.1467276675294</v>
      </c>
      <c r="E8170" s="71" t="n">
        <v>0</v>
      </c>
      <c r="F8170" s="71" t="n">
        <v>7.512195831490942</v>
      </c>
    </row>
    <row r="8171">
      <c r="C8171" s="13" t="n">
        <v>112</v>
      </c>
      <c r="D8171" s="71" t="n">
        <v>0</v>
      </c>
      <c r="E8171" s="71" t="n">
        <v>0</v>
      </c>
      <c r="F8171" s="71" t="n">
        <v>0</v>
      </c>
    </row>
    <row r="8172">
      <c r="C8172" s="13" t="n">
        <v>113</v>
      </c>
      <c r="D8172" s="71" t="n">
        <v>111.5770548873633</v>
      </c>
      <c r="E8172" s="71" t="n">
        <v>0</v>
      </c>
      <c r="F8172" s="71" t="n">
        <v>51.95019390354105</v>
      </c>
    </row>
    <row r="8173">
      <c r="C8173" s="13" t="n">
        <v>114</v>
      </c>
      <c r="D8173" s="71" t="n">
        <v>0</v>
      </c>
      <c r="E8173" s="71" t="n">
        <v>0</v>
      </c>
      <c r="F8173" s="71" t="n">
        <v>92.0088602838722</v>
      </c>
    </row>
    <row r="8174">
      <c r="C8174" s="13" t="n">
        <v>115</v>
      </c>
      <c r="D8174" s="71" t="n">
        <v>149.4246981264617</v>
      </c>
      <c r="E8174" s="71" t="n">
        <v>166.8023735374451</v>
      </c>
      <c r="F8174" s="71" t="n">
        <v>0</v>
      </c>
    </row>
    <row r="8175">
      <c r="C8175" s="13" t="n">
        <v>116</v>
      </c>
      <c r="D8175" s="71" t="n">
        <v>0</v>
      </c>
      <c r="E8175" s="71" t="n">
        <v>0</v>
      </c>
      <c r="F8175" s="71" t="n">
        <v>0</v>
      </c>
    </row>
    <row r="8176">
      <c r="C8176" s="13" t="n">
        <v>117</v>
      </c>
      <c r="D8176" s="71" t="n">
        <v>0</v>
      </c>
      <c r="E8176" s="71" t="n">
        <v>0</v>
      </c>
      <c r="F8176" s="71" t="n">
        <v>0</v>
      </c>
    </row>
    <row r="8177">
      <c r="C8177" s="13" t="n">
        <v>118</v>
      </c>
      <c r="D8177" s="71" t="n">
        <v>0</v>
      </c>
      <c r="E8177" s="71" t="n">
        <v>0</v>
      </c>
      <c r="F8177" s="71" t="n">
        <v>0</v>
      </c>
    </row>
    <row r="8178">
      <c r="C8178" s="13" t="n">
        <v>119</v>
      </c>
      <c r="D8178" s="71" t="n">
        <v>0</v>
      </c>
      <c r="E8178" s="71" t="n">
        <v>0</v>
      </c>
      <c r="F8178" s="71" t="n">
        <v>0</v>
      </c>
    </row>
    <row r="8179">
      <c r="C8179" s="13" t="n">
        <v>120</v>
      </c>
      <c r="D8179" s="71" t="n">
        <v>0</v>
      </c>
      <c r="E8179" s="71" t="n">
        <v>215.7716991383099</v>
      </c>
      <c r="F8179" s="71" t="n">
        <v>481.3171028403074</v>
      </c>
    </row>
    <row r="8180">
      <c r="C8180" s="13" t="n">
        <v>121</v>
      </c>
      <c r="D8180" s="71" t="n">
        <v>705.5532714394049</v>
      </c>
      <c r="E8180" s="71" t="n">
        <v>0</v>
      </c>
      <c r="F8180" s="71" t="n">
        <v>0</v>
      </c>
    </row>
    <row r="8181">
      <c r="C8181" s="13" t="n">
        <v>122</v>
      </c>
      <c r="D8181" s="71" t="n">
        <v>278.0837560350021</v>
      </c>
      <c r="E8181" s="71" t="n">
        <v>180.253989942794</v>
      </c>
      <c r="F8181" s="71" t="n">
        <v>0</v>
      </c>
    </row>
    <row r="8182">
      <c r="C8182" s="13" t="n">
        <v>123</v>
      </c>
      <c r="D8182" s="71" t="n">
        <v>0</v>
      </c>
      <c r="E8182" s="71" t="n">
        <v>0</v>
      </c>
      <c r="F8182" s="71" t="n">
        <v>0</v>
      </c>
    </row>
    <row r="8183">
      <c r="C8183" s="13" t="n">
        <v>124</v>
      </c>
      <c r="D8183" s="71" t="n">
        <v>0</v>
      </c>
      <c r="E8183" s="71" t="n">
        <v>0</v>
      </c>
      <c r="F8183" s="71" t="n">
        <v>0</v>
      </c>
      <c r="K8183" s="98" t="n"/>
    </row>
    <row r="8184">
      <c r="C8184" s="13" t="n">
        <v>125</v>
      </c>
      <c r="D8184" s="71" t="n">
        <v>0</v>
      </c>
      <c r="E8184" s="71" t="n">
        <v>0</v>
      </c>
      <c r="F8184" s="71" t="n">
        <v>0</v>
      </c>
      <c r="J8184" s="18" t="n"/>
      <c r="K8184" s="18" t="n"/>
    </row>
    <row r="8185">
      <c r="C8185" s="13" t="n">
        <v>126</v>
      </c>
      <c r="D8185" s="71" t="n">
        <v>0</v>
      </c>
      <c r="E8185" s="71" t="n">
        <v>0</v>
      </c>
      <c r="F8185" s="71" t="n">
        <v>523.2173951894349</v>
      </c>
      <c r="J8185" s="18" t="n"/>
      <c r="K8185" s="18" t="n"/>
    </row>
    <row r="8186">
      <c r="C8186" s="13" t="n">
        <v>127</v>
      </c>
      <c r="D8186" s="71" t="n">
        <v>0</v>
      </c>
      <c r="E8186" s="71" t="n">
        <v>503.4390418182379</v>
      </c>
      <c r="F8186" s="71" t="n">
        <v>170.1118232124521</v>
      </c>
    </row>
    <row r="8187">
      <c r="C8187" s="13" t="n">
        <v>128</v>
      </c>
      <c r="D8187" s="71" t="n">
        <v>0</v>
      </c>
      <c r="E8187" s="71" t="n">
        <v>0</v>
      </c>
      <c r="F8187" s="71" t="n">
        <v>148.4376175457512</v>
      </c>
    </row>
    <row r="8188">
      <c r="C8188" s="13" t="n">
        <v>129</v>
      </c>
      <c r="D8188" s="71" t="n">
        <v>0</v>
      </c>
      <c r="E8188" s="71" t="n">
        <v>0</v>
      </c>
      <c r="F8188" s="71" t="n">
        <v>53.57208195021389</v>
      </c>
    </row>
    <row r="8189">
      <c r="C8189" s="13" t="n">
        <v>130</v>
      </c>
      <c r="D8189" s="71" t="n">
        <v>0</v>
      </c>
      <c r="E8189" s="71" t="n">
        <v>142.1641718405077</v>
      </c>
      <c r="F8189" s="71" t="n">
        <v>0</v>
      </c>
      <c r="K8189" s="98" t="n"/>
    </row>
    <row r="8190">
      <c r="C8190" s="13" t="n">
        <v>131</v>
      </c>
      <c r="D8190" s="71" t="n">
        <v>0</v>
      </c>
      <c r="E8190" s="71" t="n">
        <v>0</v>
      </c>
      <c r="F8190" s="71" t="n">
        <v>0</v>
      </c>
      <c r="J8190" s="18" t="n"/>
      <c r="K8190" s="18" t="inlineStr"/>
    </row>
    <row r="8191">
      <c r="C8191" s="13" t="n">
        <v>132</v>
      </c>
      <c r="D8191" s="71" t="n">
        <v>0</v>
      </c>
      <c r="E8191" s="71" t="n">
        <v>253.7880759182436</v>
      </c>
      <c r="F8191" s="71" t="n">
        <v>0</v>
      </c>
      <c r="J8191" s="18" t="n"/>
      <c r="K8191" s="18" t="inlineStr"/>
    </row>
    <row r="8192">
      <c r="C8192" s="13" t="n">
        <v>133</v>
      </c>
      <c r="D8192" s="71" t="n">
        <v>0</v>
      </c>
      <c r="E8192" s="71" t="n">
        <v>0</v>
      </c>
      <c r="F8192" s="71" t="n">
        <v>0</v>
      </c>
    </row>
    <row r="8193">
      <c r="C8193" s="13" t="n">
        <v>134</v>
      </c>
      <c r="D8193" s="71" t="n">
        <v>415.2075423228216</v>
      </c>
      <c r="E8193" s="71" t="n">
        <v>0</v>
      </c>
      <c r="F8193" s="71" t="n">
        <v>246.6086230373039</v>
      </c>
    </row>
    <row r="8194">
      <c r="C8194" s="13" t="n">
        <v>135</v>
      </c>
      <c r="D8194" s="71" t="n">
        <v>0</v>
      </c>
      <c r="E8194" s="71" t="n">
        <v>0</v>
      </c>
      <c r="F8194" s="71" t="n">
        <v>0</v>
      </c>
    </row>
    <row r="8195">
      <c r="C8195" s="13" t="n">
        <v>136</v>
      </c>
      <c r="D8195" s="71" t="n">
        <v>656.1940237112426</v>
      </c>
      <c r="E8195" s="71" t="n">
        <v>0</v>
      </c>
      <c r="F8195" s="71" t="n">
        <v>0</v>
      </c>
    </row>
    <row r="8196">
      <c r="C8196" s="13" t="n">
        <v>137</v>
      </c>
      <c r="D8196" s="71" t="n">
        <v>0</v>
      </c>
      <c r="E8196" s="71" t="n">
        <v>0</v>
      </c>
      <c r="F8196" s="71" t="n">
        <v>508.7303029309892</v>
      </c>
    </row>
    <row r="8197">
      <c r="C8197" s="13" t="n">
        <v>138</v>
      </c>
      <c r="D8197" s="71" t="n">
        <v>0</v>
      </c>
      <c r="E8197" s="71" t="n">
        <v>214.9167058515023</v>
      </c>
      <c r="F8197" s="71" t="n">
        <v>0</v>
      </c>
    </row>
    <row r="8198">
      <c r="C8198" s="13" t="n">
        <v>139</v>
      </c>
      <c r="D8198" s="71" t="n">
        <v>0</v>
      </c>
      <c r="E8198" s="71" t="n">
        <v>0</v>
      </c>
      <c r="F8198" s="71" t="n">
        <v>0</v>
      </c>
    </row>
    <row r="8199">
      <c r="C8199" s="13" t="n">
        <v>140</v>
      </c>
      <c r="D8199" s="71" t="n">
        <v>0</v>
      </c>
      <c r="E8199" s="71" t="n">
        <v>0</v>
      </c>
      <c r="F8199" s="71" t="n">
        <v>0</v>
      </c>
    </row>
    <row r="8200">
      <c r="C8200" s="13" t="n">
        <v>141</v>
      </c>
      <c r="D8200" s="71" t="n">
        <v>0</v>
      </c>
      <c r="E8200" s="71" t="n">
        <v>0</v>
      </c>
      <c r="F8200" s="71" t="n">
        <v>0</v>
      </c>
    </row>
    <row r="8201">
      <c r="C8201" s="13" t="n">
        <v>142</v>
      </c>
      <c r="D8201" s="71" t="n">
        <v>0</v>
      </c>
      <c r="E8201" s="71" t="n">
        <v>143.2177367081615</v>
      </c>
      <c r="F8201" s="71" t="n">
        <v>54.02675158914246</v>
      </c>
    </row>
    <row r="8202">
      <c r="C8202" s="13" t="n">
        <v>143</v>
      </c>
      <c r="D8202" s="71" t="n">
        <v>0</v>
      </c>
      <c r="E8202" s="71" t="n">
        <v>0</v>
      </c>
      <c r="F8202" s="71" t="n">
        <v>0</v>
      </c>
    </row>
    <row r="8203">
      <c r="C8203" s="13" t="n">
        <v>144</v>
      </c>
      <c r="D8203" s="71" t="n">
        <v>0</v>
      </c>
      <c r="E8203" s="71" t="n">
        <v>0</v>
      </c>
      <c r="F8203" s="71" t="n">
        <v>0</v>
      </c>
    </row>
    <row r="8204">
      <c r="C8204" s="13" t="n">
        <v>145</v>
      </c>
      <c r="D8204" s="71" t="n">
        <v>106.9404397638746</v>
      </c>
      <c r="E8204" s="71" t="n">
        <v>0</v>
      </c>
      <c r="F8204" s="71" t="n">
        <v>0</v>
      </c>
    </row>
    <row r="8205">
      <c r="C8205" s="13" t="n">
        <v>146</v>
      </c>
      <c r="D8205" s="71" t="n">
        <v>0</v>
      </c>
      <c r="E8205" s="71" t="n">
        <v>0</v>
      </c>
      <c r="F8205" s="71" t="n">
        <v>0</v>
      </c>
    </row>
    <row r="8206">
      <c r="C8206" s="13" t="n">
        <v>147</v>
      </c>
      <c r="D8206" s="71" t="n">
        <v>0</v>
      </c>
      <c r="E8206" s="71" t="n">
        <v>0</v>
      </c>
      <c r="F8206" s="71" t="n">
        <v>7.267298309298269</v>
      </c>
    </row>
    <row r="8207">
      <c r="C8207" s="13" t="n">
        <v>148</v>
      </c>
      <c r="D8207" s="71" t="n">
        <v>0</v>
      </c>
      <c r="E8207" s="71" t="n">
        <v>0</v>
      </c>
      <c r="F8207" s="71" t="n">
        <v>750.2678965214529</v>
      </c>
    </row>
    <row r="8208">
      <c r="C8208" s="13" t="n">
        <v>149</v>
      </c>
      <c r="D8208" s="71" t="n">
        <v>0</v>
      </c>
      <c r="E8208" s="71" t="n">
        <v>0</v>
      </c>
      <c r="F8208" s="71" t="n">
        <v>0</v>
      </c>
    </row>
    <row r="8209">
      <c r="C8209" s="13" t="n">
        <v>150</v>
      </c>
      <c r="D8209" s="71" t="n">
        <v>0</v>
      </c>
      <c r="E8209" s="71" t="n">
        <v>0</v>
      </c>
      <c r="F8209" s="71" t="n">
        <v>0</v>
      </c>
    </row>
    <row r="8210">
      <c r="C8210" s="13" t="n">
        <v>151</v>
      </c>
      <c r="D8210" s="71" t="n">
        <v>0</v>
      </c>
      <c r="E8210" s="71" t="n">
        <v>0</v>
      </c>
      <c r="F8210" s="71" t="n">
        <v>0</v>
      </c>
    </row>
    <row r="8211">
      <c r="C8211" s="13" t="n">
        <v>152</v>
      </c>
      <c r="D8211" s="71" t="n">
        <v>421.7743666852994</v>
      </c>
      <c r="E8211" s="71" t="n">
        <v>0</v>
      </c>
      <c r="F8211" s="71" t="n">
        <v>0</v>
      </c>
    </row>
    <row r="8212">
      <c r="C8212" s="13" t="n">
        <v>153</v>
      </c>
      <c r="D8212" s="71" t="n">
        <v>0</v>
      </c>
      <c r="E8212" s="71" t="n">
        <v>0</v>
      </c>
      <c r="F8212" s="71" t="n">
        <v>231.9267592277868</v>
      </c>
    </row>
    <row r="8213">
      <c r="C8213" s="13" t="n">
        <v>154</v>
      </c>
      <c r="D8213" s="71" t="n">
        <v>0</v>
      </c>
      <c r="E8213" s="71" t="n">
        <v>0</v>
      </c>
      <c r="F8213" s="71" t="n">
        <v>0</v>
      </c>
    </row>
    <row r="8214">
      <c r="C8214" s="13" t="n">
        <v>155</v>
      </c>
      <c r="D8214" s="71" t="n">
        <v>0</v>
      </c>
      <c r="E8214" s="71" t="n">
        <v>210.1791999829859</v>
      </c>
      <c r="F8214" s="71" t="n">
        <v>0</v>
      </c>
    </row>
    <row r="8215">
      <c r="C8215" s="13" t="n">
        <v>156</v>
      </c>
      <c r="D8215" s="71" t="n">
        <v>0</v>
      </c>
      <c r="E8215" s="71" t="n">
        <v>0</v>
      </c>
      <c r="F8215" s="71" t="n">
        <v>0</v>
      </c>
    </row>
    <row r="8216">
      <c r="C8216" s="13" t="n">
        <v>157</v>
      </c>
      <c r="D8216" s="71" t="n">
        <v>0</v>
      </c>
      <c r="E8216" s="71" t="n">
        <v>0</v>
      </c>
      <c r="F8216" s="71" t="n">
        <v>0</v>
      </c>
    </row>
    <row r="8217">
      <c r="C8217" s="13" t="n">
        <v>158</v>
      </c>
      <c r="D8217" s="71" t="n">
        <v>112.2548490889229</v>
      </c>
      <c r="E8217" s="71" t="n">
        <v>0</v>
      </c>
      <c r="F8217" s="71" t="n">
        <v>0</v>
      </c>
    </row>
    <row r="8218">
      <c r="C8218" s="13" t="n">
        <v>159</v>
      </c>
      <c r="D8218" s="71" t="n">
        <v>131.3923415347999</v>
      </c>
      <c r="E8218" s="71" t="n">
        <v>0</v>
      </c>
      <c r="F8218" s="71" t="n">
        <v>0</v>
      </c>
    </row>
    <row r="8219">
      <c r="C8219" s="13" t="n">
        <v>160</v>
      </c>
      <c r="D8219" s="71" t="n">
        <v>0</v>
      </c>
      <c r="E8219" s="71" t="n">
        <v>0</v>
      </c>
      <c r="F8219" s="71" t="n">
        <v>0</v>
      </c>
    </row>
    <row r="8220">
      <c r="C8220" s="13" t="n">
        <v>161</v>
      </c>
      <c r="D8220" s="71" t="n">
        <v>0</v>
      </c>
      <c r="E8220" s="71" t="n">
        <v>0</v>
      </c>
      <c r="F8220" s="71" t="n">
        <v>0</v>
      </c>
    </row>
    <row r="8221">
      <c r="C8221" s="13" t="n">
        <v>162</v>
      </c>
      <c r="D8221" s="71" t="n">
        <v>0</v>
      </c>
      <c r="E8221" s="71" t="n">
        <v>0</v>
      </c>
      <c r="F8221" s="71" t="n">
        <v>228.1063051409998</v>
      </c>
    </row>
    <row r="8222">
      <c r="C8222" s="13" t="n">
        <v>163</v>
      </c>
      <c r="D8222" s="71" t="n">
        <v>585.6957134368279</v>
      </c>
      <c r="E8222" s="71" t="n">
        <v>0</v>
      </c>
      <c r="F8222" s="71" t="n">
        <v>123.2191789460786</v>
      </c>
    </row>
    <row r="8223">
      <c r="C8223" s="13" t="n">
        <v>164</v>
      </c>
      <c r="D8223" s="71" t="n">
        <v>249.2732487501409</v>
      </c>
      <c r="E8223" s="71" t="n">
        <v>0</v>
      </c>
      <c r="F8223" s="71" t="n">
        <v>0</v>
      </c>
    </row>
    <row r="8224">
      <c r="C8224" s="13" t="n">
        <v>165</v>
      </c>
      <c r="D8224" s="71" t="n">
        <v>0</v>
      </c>
      <c r="E8224" s="71" t="n">
        <v>0</v>
      </c>
      <c r="F8224" s="71" t="n">
        <v>0</v>
      </c>
    </row>
    <row r="8225">
      <c r="C8225" s="13" t="n">
        <v>166</v>
      </c>
      <c r="D8225" s="71" t="n">
        <v>0</v>
      </c>
      <c r="E8225" s="71" t="n">
        <v>117.9578839279422</v>
      </c>
      <c r="F8225" s="71" t="n">
        <v>0</v>
      </c>
    </row>
    <row r="8226">
      <c r="C8226" s="13" t="n">
        <v>167</v>
      </c>
      <c r="D8226" s="71" t="n">
        <v>0</v>
      </c>
      <c r="E8226" s="71" t="n">
        <v>0</v>
      </c>
      <c r="F8226" s="71" t="n">
        <v>0</v>
      </c>
    </row>
    <row r="8227">
      <c r="C8227" s="13" t="n">
        <v>168</v>
      </c>
      <c r="D8227" s="71" t="n">
        <v>0</v>
      </c>
      <c r="E8227" s="71" t="n">
        <v>274.6883007506915</v>
      </c>
      <c r="F8227" s="71" t="n">
        <v>221.5507775466502</v>
      </c>
    </row>
    <row r="8228">
      <c r="C8228" s="13" t="n">
        <v>169</v>
      </c>
      <c r="D8228" s="71" t="n">
        <v>0</v>
      </c>
      <c r="E8228" s="71" t="n">
        <v>162.8221870379856</v>
      </c>
      <c r="F8228" s="71" t="n">
        <v>0</v>
      </c>
    </row>
    <row r="8229">
      <c r="C8229" s="13" t="n">
        <v>170</v>
      </c>
      <c r="D8229" s="71" t="n">
        <v>0</v>
      </c>
      <c r="E8229" s="71" t="n">
        <v>0</v>
      </c>
      <c r="F8229" s="71" t="n">
        <v>0</v>
      </c>
    </row>
    <row r="8230">
      <c r="C8230" s="13" t="n">
        <v>171</v>
      </c>
      <c r="D8230" s="71" t="n">
        <v>382.1605817748647</v>
      </c>
      <c r="E8230" s="71" t="n">
        <v>362.5243818433376</v>
      </c>
      <c r="F8230" s="71" t="n">
        <v>0</v>
      </c>
    </row>
    <row r="8231">
      <c r="C8231" s="13" t="n">
        <v>172</v>
      </c>
      <c r="D8231" s="71" t="n">
        <v>0</v>
      </c>
      <c r="E8231" s="71" t="n">
        <v>0</v>
      </c>
      <c r="F8231" s="71" t="n">
        <v>225.6766091447631</v>
      </c>
    </row>
    <row r="8232">
      <c r="C8232" s="13" t="n">
        <v>173</v>
      </c>
      <c r="D8232" s="71" t="n">
        <v>0</v>
      </c>
      <c r="E8232" s="71" t="n">
        <v>77.71679751106933</v>
      </c>
      <c r="F8232" s="71" t="n">
        <v>304.6742111080066</v>
      </c>
    </row>
    <row r="8233">
      <c r="C8233" s="13" t="n">
        <v>174</v>
      </c>
      <c r="D8233" s="71" t="n">
        <v>0</v>
      </c>
      <c r="E8233" s="71" t="n">
        <v>0</v>
      </c>
      <c r="F8233" s="71" t="n">
        <v>0</v>
      </c>
    </row>
    <row r="8234">
      <c r="C8234" s="13" t="n">
        <v>175</v>
      </c>
      <c r="D8234" s="71" t="n">
        <v>0</v>
      </c>
      <c r="E8234" s="71" t="n">
        <v>0</v>
      </c>
      <c r="F8234" s="71" t="n">
        <v>0</v>
      </c>
    </row>
    <row r="8235">
      <c r="C8235" s="13" t="n">
        <v>176</v>
      </c>
      <c r="D8235" s="71" t="n">
        <v>0</v>
      </c>
      <c r="E8235" s="71" t="n">
        <v>0</v>
      </c>
      <c r="F8235" s="71" t="n">
        <v>0</v>
      </c>
    </row>
    <row r="8236">
      <c r="C8236" s="13" t="n">
        <v>177</v>
      </c>
      <c r="D8236" s="71" t="n">
        <v>0</v>
      </c>
      <c r="E8236" s="71" t="n">
        <v>0</v>
      </c>
      <c r="F8236" s="71" t="n">
        <v>0</v>
      </c>
    </row>
    <row r="8237">
      <c r="C8237" s="13" t="n">
        <v>178</v>
      </c>
      <c r="D8237" s="71" t="n">
        <v>0</v>
      </c>
      <c r="E8237" s="71" t="n">
        <v>0</v>
      </c>
      <c r="F8237" s="71" t="n">
        <v>0</v>
      </c>
    </row>
    <row r="8238">
      <c r="C8238" s="13" t="n">
        <v>179</v>
      </c>
      <c r="D8238" s="71" t="n">
        <v>0</v>
      </c>
      <c r="E8238" s="71" t="n">
        <v>302.3951534588203</v>
      </c>
      <c r="F8238" s="71" t="n">
        <v>0</v>
      </c>
    </row>
    <row r="8239">
      <c r="C8239" s="13" t="n">
        <v>180</v>
      </c>
      <c r="D8239" s="71" t="n">
        <v>0</v>
      </c>
      <c r="E8239" s="71" t="n">
        <v>1525.46780073075</v>
      </c>
      <c r="F8239" s="71" t="n">
        <v>0</v>
      </c>
    </row>
    <row r="8240">
      <c r="C8240" s="13" t="n">
        <v>181</v>
      </c>
      <c r="D8240" s="71" t="n">
        <v>0</v>
      </c>
      <c r="E8240" s="71" t="n">
        <v>0</v>
      </c>
      <c r="F8240" s="71" t="n">
        <v>0</v>
      </c>
    </row>
    <row r="8241">
      <c r="C8241" s="13" t="n">
        <v>182</v>
      </c>
      <c r="D8241" s="71" t="n">
        <v>485.0735185237718</v>
      </c>
      <c r="E8241" s="71" t="n">
        <v>0</v>
      </c>
      <c r="F8241" s="71" t="n">
        <v>0</v>
      </c>
    </row>
    <row r="8242">
      <c r="C8242" s="13" t="n">
        <v>183</v>
      </c>
      <c r="D8242" s="71" t="n">
        <v>0</v>
      </c>
      <c r="E8242" s="71" t="n">
        <v>282.8412589243674</v>
      </c>
      <c r="F8242" s="71" t="n">
        <v>0</v>
      </c>
    </row>
    <row r="8243">
      <c r="C8243" s="13" t="n">
        <v>184</v>
      </c>
      <c r="D8243" s="71" t="n">
        <v>0</v>
      </c>
      <c r="E8243" s="71" t="n">
        <v>0</v>
      </c>
      <c r="F8243" s="71" t="n">
        <v>0</v>
      </c>
    </row>
    <row r="8244">
      <c r="C8244" s="13" t="n">
        <v>185</v>
      </c>
      <c r="D8244" s="71" t="n">
        <v>679.9951995097085</v>
      </c>
      <c r="E8244" s="71" t="n">
        <v>0</v>
      </c>
      <c r="F8244" s="71" t="n">
        <v>67.28509063839084</v>
      </c>
    </row>
    <row r="8245">
      <c r="C8245" s="13" t="n">
        <v>186</v>
      </c>
      <c r="D8245" s="71" t="n">
        <v>0</v>
      </c>
      <c r="E8245" s="71" t="n">
        <v>0</v>
      </c>
      <c r="F8245" s="71" t="n">
        <v>0</v>
      </c>
    </row>
    <row r="8246">
      <c r="C8246" s="13" t="n">
        <v>187</v>
      </c>
      <c r="D8246" s="71" t="n">
        <v>0</v>
      </c>
      <c r="E8246" s="71" t="n">
        <v>0</v>
      </c>
      <c r="F8246" s="71" t="n">
        <v>109.6566833780614</v>
      </c>
    </row>
    <row r="8247">
      <c r="C8247" s="13" t="n">
        <v>188</v>
      </c>
      <c r="D8247" s="71" t="n">
        <v>0</v>
      </c>
      <c r="E8247" s="71" t="n">
        <v>0</v>
      </c>
      <c r="F8247" s="71" t="n">
        <v>0</v>
      </c>
    </row>
    <row r="8248">
      <c r="C8248" s="13" t="n">
        <v>189</v>
      </c>
      <c r="D8248" s="71" t="n">
        <v>0</v>
      </c>
      <c r="E8248" s="71" t="n">
        <v>0</v>
      </c>
      <c r="F8248" s="71" t="n">
        <v>93.63904143922753</v>
      </c>
    </row>
    <row r="8249">
      <c r="C8249" s="13" t="n">
        <v>190</v>
      </c>
      <c r="D8249" s="71" t="n">
        <v>0</v>
      </c>
      <c r="E8249" s="71" t="n">
        <v>0</v>
      </c>
      <c r="F8249" s="71" t="n">
        <v>0</v>
      </c>
    </row>
    <row r="8250">
      <c r="C8250" s="13" t="n">
        <v>191</v>
      </c>
      <c r="D8250" s="71" t="n">
        <v>0</v>
      </c>
      <c r="E8250" s="71" t="n">
        <v>0</v>
      </c>
      <c r="F8250" s="71" t="n">
        <v>0</v>
      </c>
    </row>
    <row r="8251">
      <c r="C8251" s="13" t="n">
        <v>192</v>
      </c>
      <c r="D8251" s="71" t="n">
        <v>0</v>
      </c>
      <c r="E8251" s="71" t="n">
        <v>0</v>
      </c>
      <c r="F8251" s="71" t="n">
        <v>202.7298699798293</v>
      </c>
    </row>
    <row r="8252">
      <c r="C8252" s="13" t="n">
        <v>193</v>
      </c>
      <c r="D8252" s="71" t="n">
        <v>0</v>
      </c>
      <c r="E8252" s="71" t="n">
        <v>352.9865752216151</v>
      </c>
      <c r="F8252" s="71" t="n">
        <v>0</v>
      </c>
    </row>
    <row r="8253">
      <c r="C8253" s="13" t="n">
        <v>194</v>
      </c>
      <c r="D8253" s="71" t="n">
        <v>0</v>
      </c>
      <c r="E8253" s="71" t="n">
        <v>0</v>
      </c>
      <c r="F8253" s="71" t="n">
        <v>606.1986460621947</v>
      </c>
    </row>
    <row r="8254">
      <c r="C8254" s="13" t="n">
        <v>195</v>
      </c>
      <c r="D8254" s="71" t="n">
        <v>0</v>
      </c>
      <c r="E8254" s="71" t="n">
        <v>148.6250914186684</v>
      </c>
      <c r="F8254" s="71" t="n">
        <v>0</v>
      </c>
    </row>
    <row r="8255">
      <c r="C8255" s="13" t="n">
        <v>196</v>
      </c>
      <c r="D8255" s="71" t="n">
        <v>0</v>
      </c>
      <c r="E8255" s="71" t="n">
        <v>88.21537462641044</v>
      </c>
      <c r="F8255" s="71" t="n">
        <v>0</v>
      </c>
    </row>
    <row r="8256">
      <c r="C8256" s="13" t="n">
        <v>197</v>
      </c>
      <c r="D8256" s="71" t="n">
        <v>0</v>
      </c>
      <c r="E8256" s="71" t="n">
        <v>0</v>
      </c>
      <c r="F8256" s="71" t="n">
        <v>689.1791232985061</v>
      </c>
    </row>
    <row r="8257">
      <c r="C8257" s="13" t="n">
        <v>198</v>
      </c>
      <c r="D8257" s="71" t="n">
        <v>0</v>
      </c>
      <c r="E8257" s="71" t="n">
        <v>130.6720002776995</v>
      </c>
      <c r="F8257" s="71" t="n">
        <v>0</v>
      </c>
    </row>
    <row r="8259">
      <c r="B8259" s="67" t="inlineStr">
        <is>
          <t>Results</t>
        </is>
      </c>
      <c r="C8259" s="71" t="inlineStr">
        <is>
          <t>Stockrecoveryr</t>
        </is>
      </c>
      <c r="D8259" s="13" t="n">
        <v>22</v>
      </c>
      <c r="E8259" s="13" t="n">
        <v>23</v>
      </c>
      <c r="F8259" s="13" t="n">
        <v>24</v>
      </c>
    </row>
    <row r="8260">
      <c r="C8260" s="13" t="n">
        <v>9</v>
      </c>
      <c r="D8260" s="71" t="n">
        <v>187.6658881934704</v>
      </c>
      <c r="E8260" s="71" t="n">
        <v>115.2566715514309</v>
      </c>
      <c r="F8260" s="71" t="n">
        <v>0</v>
      </c>
    </row>
    <row r="8261">
      <c r="C8261" s="13" t="n">
        <v>10</v>
      </c>
      <c r="D8261" s="71" t="n">
        <v>0</v>
      </c>
      <c r="E8261" s="71" t="n">
        <v>0</v>
      </c>
      <c r="F8261" s="71" t="n">
        <v>0</v>
      </c>
    </row>
    <row r="8262">
      <c r="C8262" s="13" t="n">
        <v>11</v>
      </c>
      <c r="D8262" s="71" t="n">
        <v>0</v>
      </c>
      <c r="E8262" s="71" t="n">
        <v>0</v>
      </c>
      <c r="F8262" s="71" t="n">
        <v>0</v>
      </c>
    </row>
    <row r="8263">
      <c r="C8263" s="13" t="n">
        <v>12</v>
      </c>
      <c r="D8263" s="71" t="n">
        <v>0</v>
      </c>
      <c r="E8263" s="71" t="n">
        <v>101.710467042766</v>
      </c>
      <c r="F8263" s="71" t="n">
        <v>0</v>
      </c>
    </row>
    <row r="8264">
      <c r="C8264" s="13" t="n">
        <v>13</v>
      </c>
      <c r="D8264" s="71" t="n">
        <v>0</v>
      </c>
      <c r="E8264" s="71" t="n">
        <v>90.11310005535336</v>
      </c>
      <c r="F8264" s="71" t="n">
        <v>0</v>
      </c>
    </row>
    <row r="8265">
      <c r="C8265" s="13" t="n">
        <v>14</v>
      </c>
      <c r="D8265" s="71" t="n">
        <v>0</v>
      </c>
      <c r="E8265" s="71" t="n">
        <v>0</v>
      </c>
      <c r="F8265" s="71" t="n">
        <v>0</v>
      </c>
    </row>
    <row r="8266">
      <c r="C8266" s="13" t="n">
        <v>15</v>
      </c>
      <c r="D8266" s="71" t="n">
        <v>175.6783846644548</v>
      </c>
      <c r="E8266" s="71" t="n">
        <v>0</v>
      </c>
      <c r="F8266" s="71" t="n">
        <v>0</v>
      </c>
    </row>
    <row r="8267">
      <c r="C8267" s="13" t="n">
        <v>16</v>
      </c>
      <c r="D8267" s="71" t="n">
        <v>0</v>
      </c>
      <c r="E8267" s="71" t="n">
        <v>0</v>
      </c>
      <c r="F8267" s="71" t="n">
        <v>186.4539313342384</v>
      </c>
    </row>
    <row r="8268">
      <c r="C8268" s="13" t="n">
        <v>17</v>
      </c>
      <c r="D8268" s="71" t="n">
        <v>87.21769595387025</v>
      </c>
      <c r="E8268" s="71" t="n">
        <v>0</v>
      </c>
      <c r="F8268" s="71" t="n">
        <v>103.6716530999999</v>
      </c>
    </row>
    <row r="8269">
      <c r="C8269" s="13" t="n">
        <v>18</v>
      </c>
      <c r="D8269" s="71" t="n">
        <v>0</v>
      </c>
      <c r="E8269" s="71" t="n">
        <v>87.38499439999987</v>
      </c>
      <c r="F8269" s="71" t="n">
        <v>0</v>
      </c>
    </row>
    <row r="8270">
      <c r="C8270" s="13" t="n">
        <v>19</v>
      </c>
      <c r="D8270" s="71" t="n">
        <v>0</v>
      </c>
      <c r="E8270" s="71" t="n">
        <v>0</v>
      </c>
      <c r="F8270" s="71" t="n">
        <v>107.1559206867995</v>
      </c>
    </row>
    <row r="8271">
      <c r="C8271" s="13" t="n">
        <v>20</v>
      </c>
      <c r="D8271" s="71" t="n">
        <v>0</v>
      </c>
      <c r="E8271" s="71" t="n">
        <v>0</v>
      </c>
      <c r="F8271" s="71" t="n">
        <v>0</v>
      </c>
    </row>
    <row r="8272">
      <c r="C8272" s="13" t="n">
        <v>21</v>
      </c>
      <c r="D8272" s="71" t="n">
        <v>58.00793320000004</v>
      </c>
      <c r="E8272" s="71" t="n">
        <v>0</v>
      </c>
      <c r="F8272" s="71" t="n">
        <v>56.98266560000007</v>
      </c>
    </row>
    <row r="8273">
      <c r="C8273" s="13" t="n">
        <v>22</v>
      </c>
      <c r="D8273" s="71" t="n">
        <v>174.9455221926088</v>
      </c>
      <c r="E8273" s="71" t="n">
        <v>0</v>
      </c>
      <c r="F8273" s="71" t="n">
        <v>116.8239480280164</v>
      </c>
    </row>
    <row r="8274">
      <c r="C8274" s="13" t="n">
        <v>23</v>
      </c>
      <c r="D8274" s="71" t="n">
        <v>0</v>
      </c>
      <c r="E8274" s="71" t="n">
        <v>148.913724</v>
      </c>
      <c r="F8274" s="71" t="n">
        <v>0</v>
      </c>
    </row>
    <row r="8275">
      <c r="C8275" s="13" t="n">
        <v>24</v>
      </c>
      <c r="D8275" s="71" t="n">
        <v>0</v>
      </c>
      <c r="E8275" s="71" t="n">
        <v>186.0863626032544</v>
      </c>
      <c r="F8275" s="71" t="n">
        <v>170.0684556983999</v>
      </c>
    </row>
    <row r="8276">
      <c r="C8276" s="13" t="n">
        <v>25</v>
      </c>
      <c r="D8276" s="71" t="n">
        <v>0</v>
      </c>
      <c r="E8276" s="71" t="n">
        <v>0</v>
      </c>
      <c r="F8276" s="71" t="n">
        <v>0</v>
      </c>
    </row>
    <row r="8277">
      <c r="C8277" s="13" t="n">
        <v>26</v>
      </c>
      <c r="D8277" s="71" t="n">
        <v>0</v>
      </c>
      <c r="E8277" s="71" t="n">
        <v>114.1627171000001</v>
      </c>
      <c r="F8277" s="71" t="n">
        <v>110.5743499999999</v>
      </c>
    </row>
    <row r="8278">
      <c r="C8278" s="13" t="n">
        <v>27</v>
      </c>
      <c r="D8278" s="71" t="n">
        <v>188.6145793220489</v>
      </c>
      <c r="E8278" s="71" t="n">
        <v>0</v>
      </c>
      <c r="F8278" s="71" t="n">
        <v>0</v>
      </c>
    </row>
    <row r="8279">
      <c r="C8279" s="13" t="n">
        <v>28</v>
      </c>
      <c r="D8279" s="71" t="n">
        <v>117.1830840147173</v>
      </c>
      <c r="E8279" s="71" t="n">
        <v>212.1879457267762</v>
      </c>
      <c r="F8279" s="71" t="n">
        <v>167.9794617913705</v>
      </c>
    </row>
    <row r="8280">
      <c r="C8280" s="13" t="n">
        <v>29</v>
      </c>
      <c r="D8280" s="71" t="n">
        <v>149.3486421728498</v>
      </c>
      <c r="E8280" s="71" t="n">
        <v>0</v>
      </c>
      <c r="F8280" s="71" t="n">
        <v>0</v>
      </c>
    </row>
    <row r="8281">
      <c r="C8281" s="13" t="n">
        <v>30</v>
      </c>
      <c r="D8281" s="71" t="n">
        <v>99.45665670000005</v>
      </c>
      <c r="E8281" s="71" t="n">
        <v>0</v>
      </c>
      <c r="F8281" s="71" t="n">
        <v>153.519338789965</v>
      </c>
    </row>
    <row r="8282">
      <c r="C8282" s="13" t="n">
        <v>31</v>
      </c>
      <c r="D8282" s="71" t="n">
        <v>155.6066244270071</v>
      </c>
      <c r="E8282" s="71" t="n">
        <v>0</v>
      </c>
      <c r="F8282" s="71" t="n">
        <v>64.82732403491877</v>
      </c>
    </row>
    <row r="8283">
      <c r="C8283" s="13" t="n">
        <v>32</v>
      </c>
      <c r="D8283" s="71" t="n">
        <v>0</v>
      </c>
      <c r="E8283" s="71" t="n">
        <v>158.6825757646221</v>
      </c>
      <c r="F8283" s="71" t="n">
        <v>117.9950766595347</v>
      </c>
    </row>
    <row r="8284">
      <c r="C8284" s="13" t="n">
        <v>33</v>
      </c>
      <c r="D8284" s="71" t="n">
        <v>0</v>
      </c>
      <c r="E8284" s="71" t="n">
        <v>42.05250490000012</v>
      </c>
      <c r="F8284" s="71" t="n">
        <v>0</v>
      </c>
    </row>
    <row r="8285">
      <c r="C8285" s="13" t="n">
        <v>34</v>
      </c>
      <c r="D8285" s="71" t="n">
        <v>0</v>
      </c>
      <c r="E8285" s="71" t="n">
        <v>0</v>
      </c>
      <c r="F8285" s="71" t="n">
        <v>0</v>
      </c>
    </row>
    <row r="8286">
      <c r="C8286" s="13" t="n">
        <v>35</v>
      </c>
      <c r="D8286" s="71" t="n">
        <v>0</v>
      </c>
      <c r="E8286" s="71" t="n">
        <v>154.6071150322733</v>
      </c>
      <c r="F8286" s="71" t="n">
        <v>0</v>
      </c>
    </row>
    <row r="8287">
      <c r="C8287" s="13" t="n">
        <v>36</v>
      </c>
      <c r="D8287" s="71" t="n">
        <v>144.6054009999999</v>
      </c>
      <c r="E8287" s="71" t="n">
        <v>173.2522518656829</v>
      </c>
      <c r="F8287" s="71" t="n">
        <v>0</v>
      </c>
    </row>
    <row r="8288">
      <c r="C8288" s="13" t="n">
        <v>37</v>
      </c>
      <c r="D8288" s="71" t="n">
        <v>0</v>
      </c>
      <c r="E8288" s="71" t="n">
        <v>0</v>
      </c>
      <c r="F8288" s="71" t="n">
        <v>0</v>
      </c>
    </row>
    <row r="8289">
      <c r="C8289" s="13" t="n">
        <v>38</v>
      </c>
      <c r="D8289" s="71" t="n">
        <v>0</v>
      </c>
      <c r="E8289" s="71" t="n">
        <v>220.0301722306856</v>
      </c>
      <c r="F8289" s="71" t="n">
        <v>60.37233379999999</v>
      </c>
    </row>
    <row r="8290">
      <c r="C8290" s="13" t="n">
        <v>39</v>
      </c>
      <c r="D8290" s="71" t="n">
        <v>159.3090000773419</v>
      </c>
      <c r="E8290" s="71" t="n">
        <v>162.85209846843</v>
      </c>
      <c r="F8290" s="71" t="n">
        <v>0</v>
      </c>
    </row>
    <row r="8291">
      <c r="C8291" s="13" t="n">
        <v>40</v>
      </c>
      <c r="D8291" s="71" t="n">
        <v>159.9022272855955</v>
      </c>
      <c r="E8291" s="71" t="n">
        <v>0</v>
      </c>
      <c r="F8291" s="71" t="n">
        <v>0</v>
      </c>
    </row>
    <row r="8292">
      <c r="C8292" s="13" t="n">
        <v>41</v>
      </c>
      <c r="D8292" s="71" t="n">
        <v>0</v>
      </c>
      <c r="E8292" s="71" t="n">
        <v>0</v>
      </c>
      <c r="F8292" s="71" t="n">
        <v>0</v>
      </c>
    </row>
    <row r="8293">
      <c r="C8293" s="13" t="n">
        <v>42</v>
      </c>
      <c r="D8293" s="71" t="n">
        <v>0</v>
      </c>
      <c r="E8293" s="71" t="n">
        <v>0</v>
      </c>
      <c r="F8293" s="71" t="n">
        <v>0</v>
      </c>
    </row>
    <row r="8294">
      <c r="C8294" s="13" t="n">
        <v>43</v>
      </c>
      <c r="D8294" s="71" t="n">
        <v>72.82690109999993</v>
      </c>
      <c r="E8294" s="71" t="n">
        <v>0</v>
      </c>
      <c r="F8294" s="71" t="n">
        <v>0</v>
      </c>
    </row>
    <row r="8295">
      <c r="C8295" s="13" t="n">
        <v>44</v>
      </c>
      <c r="D8295" s="71" t="n">
        <v>165.3958417199542</v>
      </c>
      <c r="E8295" s="71" t="n">
        <v>0</v>
      </c>
      <c r="F8295" s="71" t="n">
        <v>0</v>
      </c>
    </row>
    <row r="8296">
      <c r="C8296" s="13" t="n">
        <v>45</v>
      </c>
      <c r="D8296" s="71" t="n">
        <v>139.4059776698259</v>
      </c>
      <c r="E8296" s="71" t="n">
        <v>0</v>
      </c>
      <c r="F8296" s="71" t="n">
        <v>136.371474090328</v>
      </c>
    </row>
    <row r="8297">
      <c r="C8297" s="13" t="n">
        <v>46</v>
      </c>
      <c r="D8297" s="71" t="n">
        <v>0</v>
      </c>
      <c r="E8297" s="71" t="n">
        <v>129.4757440000002</v>
      </c>
      <c r="F8297" s="71" t="n">
        <v>17.07998280000019</v>
      </c>
    </row>
    <row r="8298">
      <c r="C8298" s="13" t="n">
        <v>47</v>
      </c>
      <c r="D8298" s="71" t="n">
        <v>0</v>
      </c>
      <c r="E8298" s="71" t="n">
        <v>0</v>
      </c>
      <c r="F8298" s="71" t="n">
        <v>0</v>
      </c>
    </row>
    <row r="8299">
      <c r="C8299" s="13" t="n">
        <v>48</v>
      </c>
      <c r="D8299" s="71" t="n">
        <v>0</v>
      </c>
      <c r="E8299" s="71" t="n">
        <v>140.547702672493</v>
      </c>
      <c r="F8299" s="71" t="n">
        <v>0</v>
      </c>
    </row>
    <row r="8300">
      <c r="C8300" s="13" t="n">
        <v>49</v>
      </c>
      <c r="D8300" s="71" t="n">
        <v>0</v>
      </c>
      <c r="E8300" s="71" t="n">
        <v>0</v>
      </c>
      <c r="F8300" s="71" t="n">
        <v>159.2315712599174</v>
      </c>
    </row>
    <row r="8301">
      <c r="C8301" s="13" t="n">
        <v>50</v>
      </c>
      <c r="D8301" s="71" t="n">
        <v>0</v>
      </c>
      <c r="E8301" s="71" t="n">
        <v>0</v>
      </c>
      <c r="F8301" s="71" t="n">
        <v>0</v>
      </c>
    </row>
    <row r="8302">
      <c r="C8302" s="13" t="n">
        <v>51</v>
      </c>
      <c r="D8302" s="71" t="n">
        <v>0</v>
      </c>
      <c r="E8302" s="71" t="n">
        <v>157.9745430981093</v>
      </c>
      <c r="F8302" s="71" t="n">
        <v>0</v>
      </c>
    </row>
    <row r="8303">
      <c r="C8303" s="13" t="n">
        <v>52</v>
      </c>
      <c r="D8303" s="71" t="n">
        <v>0</v>
      </c>
      <c r="E8303" s="71" t="n">
        <v>0</v>
      </c>
      <c r="F8303" s="71" t="n">
        <v>0</v>
      </c>
    </row>
    <row r="8304">
      <c r="C8304" s="13" t="n">
        <v>53</v>
      </c>
      <c r="D8304" s="71" t="n">
        <v>0</v>
      </c>
      <c r="E8304" s="71" t="n">
        <v>0</v>
      </c>
      <c r="F8304" s="71" t="n">
        <v>197.3101903230163</v>
      </c>
    </row>
    <row r="8305">
      <c r="C8305" s="13" t="n">
        <v>54</v>
      </c>
      <c r="D8305" s="71" t="n">
        <v>0</v>
      </c>
      <c r="E8305" s="71" t="n">
        <v>252.3284560478605</v>
      </c>
      <c r="F8305" s="71" t="n">
        <v>131.6121144914046</v>
      </c>
    </row>
    <row r="8306">
      <c r="C8306" s="13" t="n">
        <v>55</v>
      </c>
      <c r="D8306" s="71" t="n">
        <v>147.9281874923933</v>
      </c>
      <c r="E8306" s="71" t="n">
        <v>110.5579494257777</v>
      </c>
      <c r="F8306" s="71" t="n">
        <v>0</v>
      </c>
    </row>
    <row r="8307">
      <c r="C8307" s="13" t="n">
        <v>56</v>
      </c>
      <c r="D8307" s="71" t="n">
        <v>148.4333886526427</v>
      </c>
      <c r="E8307" s="71" t="n">
        <v>141.7722852266867</v>
      </c>
      <c r="F8307" s="71" t="n">
        <v>0</v>
      </c>
    </row>
    <row r="8308">
      <c r="C8308" s="13" t="n">
        <v>57</v>
      </c>
      <c r="D8308" s="71" t="n">
        <v>0</v>
      </c>
      <c r="E8308" s="71" t="n">
        <v>185.0693082842793</v>
      </c>
      <c r="F8308" s="71" t="n">
        <v>0</v>
      </c>
    </row>
    <row r="8309">
      <c r="C8309" s="13" t="n">
        <v>58</v>
      </c>
      <c r="D8309" s="71" t="n">
        <v>0</v>
      </c>
      <c r="E8309" s="71" t="n">
        <v>145.5940138</v>
      </c>
      <c r="F8309" s="71" t="n">
        <v>0</v>
      </c>
    </row>
    <row r="8310">
      <c r="C8310" s="13" t="n">
        <v>59</v>
      </c>
      <c r="D8310" s="71" t="n">
        <v>68.42142900000036</v>
      </c>
      <c r="E8310" s="71" t="n">
        <v>185.8977055585443</v>
      </c>
      <c r="F8310" s="71" t="n">
        <v>108.730662647296</v>
      </c>
    </row>
    <row r="8311">
      <c r="C8311" s="13" t="n">
        <v>60</v>
      </c>
      <c r="D8311" s="71" t="n">
        <v>0</v>
      </c>
      <c r="E8311" s="71" t="n">
        <v>0</v>
      </c>
      <c r="F8311" s="71" t="n">
        <v>40.11402890000009</v>
      </c>
    </row>
    <row r="8312">
      <c r="C8312" s="13" t="n">
        <v>61</v>
      </c>
      <c r="D8312" s="71" t="n">
        <v>0</v>
      </c>
      <c r="E8312" s="71" t="n">
        <v>0</v>
      </c>
      <c r="F8312" s="71" t="n">
        <v>107.9448193</v>
      </c>
    </row>
    <row r="8313">
      <c r="C8313" s="13" t="n">
        <v>62</v>
      </c>
      <c r="D8313" s="71" t="n">
        <v>0</v>
      </c>
      <c r="E8313" s="71" t="n">
        <v>0</v>
      </c>
      <c r="F8313" s="71" t="n">
        <v>200.3001376416258</v>
      </c>
    </row>
    <row r="8314">
      <c r="C8314" s="13" t="n">
        <v>63</v>
      </c>
      <c r="D8314" s="71" t="n">
        <v>0</v>
      </c>
      <c r="E8314" s="71" t="n">
        <v>0</v>
      </c>
      <c r="F8314" s="71" t="n">
        <v>0</v>
      </c>
    </row>
    <row r="8315">
      <c r="C8315" s="13" t="n">
        <v>64</v>
      </c>
      <c r="D8315" s="71" t="n">
        <v>0</v>
      </c>
      <c r="E8315" s="71" t="n">
        <v>141.4857951425158</v>
      </c>
      <c r="F8315" s="71" t="n">
        <v>0</v>
      </c>
    </row>
    <row r="8316">
      <c r="C8316" s="13" t="n">
        <v>65</v>
      </c>
      <c r="D8316" s="71" t="n">
        <v>0</v>
      </c>
      <c r="E8316" s="71" t="n">
        <v>117.1818847000001</v>
      </c>
      <c r="F8316" s="71" t="n">
        <v>0</v>
      </c>
    </row>
    <row r="8317">
      <c r="C8317" s="13" t="n">
        <v>66</v>
      </c>
      <c r="D8317" s="71" t="n">
        <v>0</v>
      </c>
      <c r="E8317" s="71" t="n">
        <v>0</v>
      </c>
      <c r="F8317" s="71" t="n">
        <v>0</v>
      </c>
    </row>
    <row r="8318">
      <c r="C8318" s="13" t="n">
        <v>67</v>
      </c>
      <c r="D8318" s="71" t="n">
        <v>92.38691760000005</v>
      </c>
      <c r="E8318" s="71" t="n">
        <v>7.837083999999814</v>
      </c>
      <c r="F8318" s="71" t="n">
        <v>125.5181340606955</v>
      </c>
    </row>
    <row r="8319">
      <c r="C8319" s="13" t="n">
        <v>68</v>
      </c>
      <c r="D8319" s="71" t="n">
        <v>0</v>
      </c>
      <c r="E8319" s="71" t="n">
        <v>0</v>
      </c>
      <c r="F8319" s="71" t="n">
        <v>121.4776788981993</v>
      </c>
    </row>
    <row r="8320">
      <c r="C8320" s="13" t="n">
        <v>69</v>
      </c>
      <c r="D8320" s="71" t="n">
        <v>139.0980633526019</v>
      </c>
      <c r="E8320" s="71" t="n">
        <v>0</v>
      </c>
      <c r="F8320" s="71" t="n">
        <v>0</v>
      </c>
    </row>
    <row r="8321">
      <c r="C8321" s="13" t="n">
        <v>70</v>
      </c>
      <c r="D8321" s="71" t="n">
        <v>95.91815227467521</v>
      </c>
      <c r="E8321" s="71" t="n">
        <v>0</v>
      </c>
      <c r="F8321" s="71" t="n">
        <v>0</v>
      </c>
    </row>
    <row r="8322">
      <c r="C8322" s="13" t="n">
        <v>71</v>
      </c>
      <c r="D8322" s="71" t="n">
        <v>0</v>
      </c>
      <c r="E8322" s="71" t="n">
        <v>0</v>
      </c>
      <c r="F8322" s="71" t="n">
        <v>0</v>
      </c>
    </row>
    <row r="8323">
      <c r="C8323" s="13" t="n">
        <v>72</v>
      </c>
      <c r="D8323" s="71" t="n">
        <v>53.49661049999997</v>
      </c>
      <c r="E8323" s="71" t="n">
        <v>0</v>
      </c>
      <c r="F8323" s="71" t="n">
        <v>0</v>
      </c>
    </row>
    <row r="8324">
      <c r="C8324" s="13" t="n">
        <v>73</v>
      </c>
      <c r="D8324" s="71" t="n">
        <v>0</v>
      </c>
      <c r="E8324" s="71" t="n">
        <v>0</v>
      </c>
      <c r="F8324" s="71" t="n">
        <v>0</v>
      </c>
    </row>
    <row r="8325">
      <c r="C8325" s="13" t="n">
        <v>74</v>
      </c>
      <c r="D8325" s="71" t="n">
        <v>0</v>
      </c>
      <c r="E8325" s="71" t="n">
        <v>0</v>
      </c>
      <c r="F8325" s="71" t="n">
        <v>0</v>
      </c>
    </row>
    <row r="8326">
      <c r="C8326" s="13" t="n">
        <v>75</v>
      </c>
      <c r="D8326" s="71" t="n">
        <v>104.9893686802764</v>
      </c>
      <c r="E8326" s="71" t="n">
        <v>129.8418105871462</v>
      </c>
      <c r="F8326" s="71" t="n">
        <v>0</v>
      </c>
    </row>
    <row r="8327">
      <c r="C8327" s="13" t="n">
        <v>76</v>
      </c>
      <c r="D8327" s="71" t="n">
        <v>0</v>
      </c>
      <c r="E8327" s="71" t="n">
        <v>122.984962288209</v>
      </c>
      <c r="F8327" s="71" t="n">
        <v>0</v>
      </c>
    </row>
    <row r="8328">
      <c r="C8328" s="13" t="n">
        <v>77</v>
      </c>
      <c r="D8328" s="71" t="n">
        <v>0</v>
      </c>
      <c r="E8328" s="71" t="n">
        <v>0</v>
      </c>
      <c r="F8328" s="71" t="n">
        <v>0</v>
      </c>
    </row>
    <row r="8329">
      <c r="C8329" s="13" t="n">
        <v>78</v>
      </c>
      <c r="D8329" s="71" t="n">
        <v>204.7299391067634</v>
      </c>
      <c r="E8329" s="71" t="n">
        <v>157.4584884673635</v>
      </c>
      <c r="F8329" s="71" t="n">
        <v>0</v>
      </c>
    </row>
    <row r="8330">
      <c r="C8330" s="13" t="n">
        <v>79</v>
      </c>
      <c r="D8330" s="71" t="n">
        <v>0</v>
      </c>
      <c r="E8330" s="71" t="n">
        <v>0</v>
      </c>
      <c r="F8330" s="71" t="n">
        <v>0</v>
      </c>
    </row>
    <row r="8331">
      <c r="C8331" s="13" t="n">
        <v>80</v>
      </c>
      <c r="D8331" s="71" t="n">
        <v>0</v>
      </c>
      <c r="E8331" s="71" t="n">
        <v>0</v>
      </c>
      <c r="F8331" s="71" t="n">
        <v>0</v>
      </c>
    </row>
    <row r="8332">
      <c r="C8332" s="13" t="n">
        <v>81</v>
      </c>
      <c r="D8332" s="71" t="n">
        <v>0</v>
      </c>
      <c r="E8332" s="71" t="n">
        <v>99.49611515171188</v>
      </c>
      <c r="F8332" s="71" t="n">
        <v>0</v>
      </c>
    </row>
    <row r="8333">
      <c r="C8333" s="13" t="n">
        <v>82</v>
      </c>
      <c r="D8333" s="71" t="n">
        <v>0</v>
      </c>
      <c r="E8333" s="71" t="n">
        <v>64.09447350000002</v>
      </c>
      <c r="F8333" s="71" t="n">
        <v>0</v>
      </c>
    </row>
    <row r="8334">
      <c r="C8334" s="13" t="n">
        <v>83</v>
      </c>
      <c r="D8334" s="71" t="n">
        <v>246.4128896030147</v>
      </c>
      <c r="E8334" s="71" t="n">
        <v>0</v>
      </c>
      <c r="F8334" s="71" t="n">
        <v>0</v>
      </c>
    </row>
    <row r="8335">
      <c r="C8335" s="13" t="n">
        <v>84</v>
      </c>
      <c r="D8335" s="71" t="n">
        <v>155.8094886563273</v>
      </c>
      <c r="E8335" s="71" t="n">
        <v>0</v>
      </c>
      <c r="F8335" s="71" t="n">
        <v>99.58818799999996</v>
      </c>
    </row>
    <row r="8336">
      <c r="C8336" s="13" t="n">
        <v>85</v>
      </c>
      <c r="D8336" s="71" t="n">
        <v>84.88954440000035</v>
      </c>
      <c r="E8336" s="71" t="n">
        <v>0</v>
      </c>
      <c r="F8336" s="71" t="n">
        <v>105.2788098000001</v>
      </c>
    </row>
    <row r="8337">
      <c r="C8337" s="13" t="n">
        <v>86</v>
      </c>
      <c r="D8337" s="71" t="n">
        <v>0</v>
      </c>
      <c r="E8337" s="71" t="n">
        <v>95.50880079999982</v>
      </c>
      <c r="F8337" s="71" t="n">
        <v>0</v>
      </c>
    </row>
    <row r="8338">
      <c r="C8338" s="13" t="n">
        <v>87</v>
      </c>
      <c r="D8338" s="71" t="n">
        <v>0</v>
      </c>
      <c r="E8338" s="71" t="n">
        <v>0</v>
      </c>
      <c r="F8338" s="71" t="n">
        <v>53.21793759999994</v>
      </c>
    </row>
    <row r="8339">
      <c r="C8339" s="13" t="n">
        <v>88</v>
      </c>
      <c r="D8339" s="71" t="n">
        <v>183.789069178827</v>
      </c>
      <c r="E8339" s="71" t="n">
        <v>91.64455319999993</v>
      </c>
      <c r="F8339" s="71" t="n">
        <v>0</v>
      </c>
    </row>
    <row r="8340">
      <c r="C8340" s="13" t="n">
        <v>89</v>
      </c>
      <c r="D8340" s="71" t="n">
        <v>142.4591904319375</v>
      </c>
      <c r="E8340" s="71" t="n">
        <v>142.4846187852279</v>
      </c>
      <c r="F8340" s="71" t="n">
        <v>0</v>
      </c>
    </row>
    <row r="8341">
      <c r="C8341" s="13" t="n">
        <v>90</v>
      </c>
      <c r="D8341" s="71" t="n">
        <v>20.67453360000002</v>
      </c>
      <c r="E8341" s="71" t="n">
        <v>0</v>
      </c>
      <c r="F8341" s="71" t="n">
        <v>0</v>
      </c>
    </row>
    <row r="8342">
      <c r="C8342" s="13" t="n">
        <v>91</v>
      </c>
      <c r="D8342" s="71" t="n">
        <v>0</v>
      </c>
      <c r="E8342" s="71" t="n">
        <v>56.97792110000005</v>
      </c>
      <c r="F8342" s="71" t="n">
        <v>0</v>
      </c>
    </row>
    <row r="8343">
      <c r="C8343" s="13" t="n">
        <v>92</v>
      </c>
      <c r="D8343" s="71" t="n">
        <v>0</v>
      </c>
      <c r="E8343" s="71" t="n">
        <v>191.1283921031046</v>
      </c>
      <c r="F8343" s="71" t="n">
        <v>130.8212400711388</v>
      </c>
    </row>
    <row r="8344">
      <c r="C8344" s="13" t="n">
        <v>93</v>
      </c>
      <c r="D8344" s="71" t="n">
        <v>0</v>
      </c>
      <c r="E8344" s="71" t="n">
        <v>177.1730881959658</v>
      </c>
      <c r="F8344" s="71" t="n">
        <v>0</v>
      </c>
    </row>
    <row r="8345">
      <c r="C8345" s="13" t="n">
        <v>94</v>
      </c>
      <c r="D8345" s="71" t="n">
        <v>230.3264622999999</v>
      </c>
      <c r="E8345" s="71" t="n">
        <v>53.04985450000016</v>
      </c>
      <c r="F8345" s="71" t="n">
        <v>0</v>
      </c>
    </row>
    <row r="8346">
      <c r="C8346" s="13" t="n">
        <v>95</v>
      </c>
      <c r="D8346" s="71" t="n">
        <v>0</v>
      </c>
      <c r="E8346" s="71" t="n">
        <v>0</v>
      </c>
      <c r="F8346" s="71" t="n">
        <v>225.1626931453986</v>
      </c>
    </row>
    <row r="8347">
      <c r="C8347" s="13" t="n">
        <v>96</v>
      </c>
      <c r="D8347" s="71" t="n">
        <v>0</v>
      </c>
      <c r="E8347" s="71" t="n">
        <v>0</v>
      </c>
      <c r="F8347" s="71" t="n">
        <v>35.72194619999996</v>
      </c>
    </row>
    <row r="8348">
      <c r="C8348" s="13" t="n">
        <v>97</v>
      </c>
      <c r="D8348" s="71" t="n">
        <v>231.5345845252515</v>
      </c>
      <c r="E8348" s="71" t="n">
        <v>148.3634048</v>
      </c>
      <c r="F8348" s="71" t="n">
        <v>0</v>
      </c>
    </row>
    <row r="8349">
      <c r="C8349" s="13" t="n">
        <v>98</v>
      </c>
      <c r="D8349" s="71" t="n">
        <v>10.99898689999992</v>
      </c>
      <c r="E8349" s="71" t="n">
        <v>0</v>
      </c>
      <c r="F8349" s="71" t="n">
        <v>0</v>
      </c>
    </row>
    <row r="8350">
      <c r="C8350" s="13" t="n">
        <v>99</v>
      </c>
      <c r="D8350" s="71" t="n">
        <v>0</v>
      </c>
      <c r="E8350" s="71" t="n">
        <v>0</v>
      </c>
      <c r="F8350" s="71" t="n">
        <v>0</v>
      </c>
    </row>
    <row r="8351">
      <c r="C8351" s="13" t="n">
        <v>100</v>
      </c>
      <c r="D8351" s="71" t="n">
        <v>0</v>
      </c>
      <c r="E8351" s="71" t="n">
        <v>0</v>
      </c>
      <c r="F8351" s="71" t="n">
        <v>0</v>
      </c>
    </row>
    <row r="8352">
      <c r="C8352" s="13" t="n">
        <v>101</v>
      </c>
      <c r="D8352" s="71" t="n">
        <v>0</v>
      </c>
      <c r="E8352" s="71" t="n">
        <v>0</v>
      </c>
      <c r="F8352" s="71" t="n">
        <v>0</v>
      </c>
    </row>
    <row r="8353">
      <c r="C8353" s="13" t="n">
        <v>102</v>
      </c>
      <c r="D8353" s="71" t="n">
        <v>90.40479362268189</v>
      </c>
      <c r="E8353" s="71" t="n">
        <v>171.1077497025483</v>
      </c>
      <c r="F8353" s="71" t="n">
        <v>0</v>
      </c>
    </row>
    <row r="8354">
      <c r="C8354" s="13" t="n">
        <v>103</v>
      </c>
      <c r="D8354" s="71" t="n">
        <v>240.4951560528972</v>
      </c>
      <c r="E8354" s="71" t="n">
        <v>0</v>
      </c>
      <c r="F8354" s="71" t="n">
        <v>0</v>
      </c>
    </row>
    <row r="8355">
      <c r="C8355" s="13" t="n">
        <v>104</v>
      </c>
      <c r="D8355" s="71" t="n">
        <v>0</v>
      </c>
      <c r="E8355" s="71" t="n">
        <v>127.3287824999999</v>
      </c>
      <c r="F8355" s="71" t="n">
        <v>130.6639908571783</v>
      </c>
    </row>
    <row r="8356">
      <c r="C8356" s="13" t="n">
        <v>105</v>
      </c>
      <c r="D8356" s="71" t="n">
        <v>140.3264660000001</v>
      </c>
      <c r="E8356" s="71" t="n">
        <v>197.5552804490643</v>
      </c>
      <c r="F8356" s="71" t="n">
        <v>0</v>
      </c>
    </row>
    <row r="8357">
      <c r="C8357" s="13" t="n">
        <v>106</v>
      </c>
      <c r="D8357" s="71" t="n">
        <v>0</v>
      </c>
      <c r="E8357" s="71" t="n">
        <v>0</v>
      </c>
      <c r="F8357" s="71" t="n">
        <v>107.6319696927932</v>
      </c>
    </row>
    <row r="8358">
      <c r="C8358" s="13" t="n">
        <v>107</v>
      </c>
      <c r="D8358" s="71" t="n">
        <v>160.7056200535828</v>
      </c>
      <c r="E8358" s="71" t="n">
        <v>112.0728981531834</v>
      </c>
      <c r="F8358" s="71" t="n">
        <v>0</v>
      </c>
    </row>
    <row r="8359">
      <c r="C8359" s="13" t="n">
        <v>108</v>
      </c>
      <c r="D8359" s="71" t="n">
        <v>136.0417398846114</v>
      </c>
      <c r="E8359" s="71" t="n">
        <v>0</v>
      </c>
      <c r="F8359" s="71" t="n">
        <v>0</v>
      </c>
    </row>
    <row r="8360">
      <c r="C8360" s="13" t="n">
        <v>109</v>
      </c>
      <c r="D8360" s="71" t="n">
        <v>0</v>
      </c>
      <c r="E8360" s="71" t="n">
        <v>0</v>
      </c>
      <c r="F8360" s="71" t="n">
        <v>0</v>
      </c>
    </row>
    <row r="8361">
      <c r="C8361" s="13" t="n">
        <v>110</v>
      </c>
      <c r="D8361" s="71" t="n">
        <v>0</v>
      </c>
      <c r="E8361" s="71" t="n">
        <v>0</v>
      </c>
      <c r="F8361" s="71" t="n">
        <v>104.6985901032221</v>
      </c>
    </row>
    <row r="8362">
      <c r="C8362" s="13" t="n">
        <v>111</v>
      </c>
      <c r="D8362" s="71" t="n">
        <v>177.5431045324708</v>
      </c>
      <c r="E8362" s="71" t="n">
        <v>0</v>
      </c>
      <c r="F8362" s="71" t="n">
        <v>196.7194516685092</v>
      </c>
    </row>
    <row r="8363">
      <c r="C8363" s="13" t="n">
        <v>112</v>
      </c>
      <c r="D8363" s="71" t="n">
        <v>0</v>
      </c>
      <c r="E8363" s="71" t="n">
        <v>0</v>
      </c>
      <c r="F8363" s="71" t="n">
        <v>73.41923740000026</v>
      </c>
    </row>
    <row r="8364">
      <c r="C8364" s="13" t="n">
        <v>113</v>
      </c>
      <c r="D8364" s="71" t="n">
        <v>180.4376341126368</v>
      </c>
      <c r="E8364" s="71" t="n">
        <v>0</v>
      </c>
      <c r="F8364" s="71" t="n">
        <v>137.2622790964591</v>
      </c>
    </row>
    <row r="8365">
      <c r="C8365" s="13" t="n">
        <v>114</v>
      </c>
      <c r="D8365" s="71" t="n">
        <v>0</v>
      </c>
      <c r="E8365" s="71" t="n">
        <v>0</v>
      </c>
      <c r="F8365" s="71" t="n">
        <v>182.7893530161278</v>
      </c>
    </row>
    <row r="8366">
      <c r="C8366" s="13" t="n">
        <v>115</v>
      </c>
      <c r="D8366" s="71" t="n">
        <v>90.69311887353828</v>
      </c>
      <c r="E8366" s="71" t="n">
        <v>150.8332749625549</v>
      </c>
      <c r="F8366" s="71" t="n">
        <v>0</v>
      </c>
    </row>
    <row r="8367">
      <c r="C8367" s="13" t="n">
        <v>116</v>
      </c>
      <c r="D8367" s="71" t="n">
        <v>0</v>
      </c>
      <c r="E8367" s="71" t="n">
        <v>0</v>
      </c>
      <c r="F8367" s="71" t="n">
        <v>0</v>
      </c>
    </row>
    <row r="8368">
      <c r="C8368" s="13" t="n">
        <v>117</v>
      </c>
      <c r="D8368" s="71" t="n">
        <v>0</v>
      </c>
      <c r="E8368" s="71" t="n">
        <v>0</v>
      </c>
      <c r="F8368" s="71" t="n">
        <v>0</v>
      </c>
    </row>
    <row r="8369">
      <c r="C8369" s="13" t="n">
        <v>118</v>
      </c>
      <c r="D8369" s="71" t="n">
        <v>0</v>
      </c>
      <c r="E8369" s="71" t="n">
        <v>0</v>
      </c>
      <c r="F8369" s="71" t="n">
        <v>0</v>
      </c>
    </row>
    <row r="8370">
      <c r="C8370" s="13" t="n">
        <v>119</v>
      </c>
      <c r="D8370" s="71" t="n">
        <v>0</v>
      </c>
      <c r="E8370" s="71" t="n">
        <v>0</v>
      </c>
      <c r="F8370" s="71" t="n">
        <v>0</v>
      </c>
    </row>
    <row r="8371">
      <c r="C8371" s="13" t="n">
        <v>120</v>
      </c>
      <c r="D8371" s="71" t="n">
        <v>0</v>
      </c>
      <c r="E8371" s="71" t="n">
        <v>153.04872966169</v>
      </c>
      <c r="F8371" s="71" t="n">
        <v>197.8711831596926</v>
      </c>
    </row>
    <row r="8372">
      <c r="C8372" s="13" t="n">
        <v>121</v>
      </c>
      <c r="D8372" s="71" t="n">
        <v>111.9466818605952</v>
      </c>
      <c r="E8372" s="71" t="n">
        <v>0</v>
      </c>
      <c r="F8372" s="71" t="n">
        <v>0</v>
      </c>
    </row>
    <row r="8373">
      <c r="C8373" s="13" t="n">
        <v>122</v>
      </c>
      <c r="D8373" s="71" t="n">
        <v>146.3060559649979</v>
      </c>
      <c r="E8373" s="71" t="n">
        <v>138.5130750572061</v>
      </c>
      <c r="F8373" s="71" t="n">
        <v>80.70278789999998</v>
      </c>
    </row>
    <row r="8374">
      <c r="C8374" s="13" t="n">
        <v>123</v>
      </c>
      <c r="D8374" s="71" t="n">
        <v>0</v>
      </c>
      <c r="E8374" s="71" t="n">
        <v>0</v>
      </c>
      <c r="F8374" s="71" t="n">
        <v>0</v>
      </c>
    </row>
    <row r="8375">
      <c r="C8375" s="13" t="n">
        <v>124</v>
      </c>
      <c r="D8375" s="71" t="n">
        <v>0</v>
      </c>
      <c r="E8375" s="71" t="n">
        <v>0</v>
      </c>
      <c r="F8375" s="71" t="n">
        <v>0</v>
      </c>
    </row>
    <row r="8376">
      <c r="C8376" s="13" t="n">
        <v>125</v>
      </c>
      <c r="D8376" s="71" t="n">
        <v>0</v>
      </c>
      <c r="E8376" s="71" t="n">
        <v>0</v>
      </c>
      <c r="F8376" s="71" t="n">
        <v>0</v>
      </c>
    </row>
    <row r="8377">
      <c r="C8377" s="13" t="n">
        <v>126</v>
      </c>
      <c r="D8377" s="71" t="n">
        <v>0</v>
      </c>
      <c r="E8377" s="71" t="n">
        <v>0</v>
      </c>
      <c r="F8377" s="71" t="n">
        <v>150.235929610565</v>
      </c>
    </row>
    <row r="8378">
      <c r="C8378" s="13" t="n">
        <v>127</v>
      </c>
      <c r="D8378" s="71" t="n">
        <v>0</v>
      </c>
      <c r="E8378" s="71" t="n">
        <v>171.368460181762</v>
      </c>
      <c r="F8378" s="71" t="n">
        <v>164.6131734875478</v>
      </c>
    </row>
    <row r="8379">
      <c r="C8379" s="13" t="n">
        <v>128</v>
      </c>
      <c r="D8379" s="71" t="n">
        <v>0</v>
      </c>
      <c r="E8379" s="71" t="n">
        <v>0</v>
      </c>
      <c r="F8379" s="71" t="n">
        <v>149.9202720542488</v>
      </c>
    </row>
    <row r="8380">
      <c r="C8380" s="13" t="n">
        <v>129</v>
      </c>
      <c r="D8380" s="71" t="n">
        <v>0</v>
      </c>
      <c r="E8380" s="71" t="n">
        <v>86.5508195000001</v>
      </c>
      <c r="F8380" s="71" t="n">
        <v>129.8281932497862</v>
      </c>
    </row>
    <row r="8381">
      <c r="C8381" s="13" t="n">
        <v>130</v>
      </c>
      <c r="D8381" s="71" t="n">
        <v>0</v>
      </c>
      <c r="E8381" s="71" t="n">
        <v>107.5061757594924</v>
      </c>
      <c r="F8381" s="71" t="n">
        <v>0</v>
      </c>
    </row>
    <row r="8382">
      <c r="C8382" s="13" t="n">
        <v>131</v>
      </c>
      <c r="D8382" s="71" t="n">
        <v>0</v>
      </c>
      <c r="E8382" s="71" t="n">
        <v>0</v>
      </c>
      <c r="F8382" s="71" t="n">
        <v>82.10712220000006</v>
      </c>
    </row>
    <row r="8383">
      <c r="C8383" s="13" t="n">
        <v>132</v>
      </c>
      <c r="D8383" s="71" t="n">
        <v>0</v>
      </c>
      <c r="E8383" s="71" t="n">
        <v>156.1281480817565</v>
      </c>
      <c r="F8383" s="71" t="n">
        <v>0</v>
      </c>
    </row>
    <row r="8384">
      <c r="C8384" s="13" t="n">
        <v>133</v>
      </c>
      <c r="D8384" s="71" t="n">
        <v>0</v>
      </c>
      <c r="E8384" s="71" t="n">
        <v>0</v>
      </c>
      <c r="F8384" s="71" t="n">
        <v>0</v>
      </c>
    </row>
    <row r="8385">
      <c r="C8385" s="13" t="n">
        <v>134</v>
      </c>
      <c r="D8385" s="71" t="n">
        <v>225.8329411771783</v>
      </c>
      <c r="E8385" s="71" t="n">
        <v>0</v>
      </c>
      <c r="F8385" s="71" t="n">
        <v>115.7964831626959</v>
      </c>
    </row>
    <row r="8386">
      <c r="C8386" s="13" t="n">
        <v>135</v>
      </c>
      <c r="D8386" s="71" t="n">
        <v>0</v>
      </c>
      <c r="E8386" s="71" t="n">
        <v>0</v>
      </c>
      <c r="F8386" s="71" t="n">
        <v>71.60371400000008</v>
      </c>
    </row>
    <row r="8387">
      <c r="C8387" s="13" t="n">
        <v>136</v>
      </c>
      <c r="D8387" s="71" t="n">
        <v>186.1639227887574</v>
      </c>
      <c r="E8387" s="71" t="n">
        <v>85.41490300000015</v>
      </c>
      <c r="F8387" s="71" t="n">
        <v>0</v>
      </c>
    </row>
    <row r="8388">
      <c r="C8388" s="13" t="n">
        <v>137</v>
      </c>
      <c r="D8388" s="71" t="n">
        <v>0</v>
      </c>
      <c r="E8388" s="71" t="n">
        <v>53.31717840000006</v>
      </c>
      <c r="F8388" s="71" t="n">
        <v>172.967184069011</v>
      </c>
    </row>
    <row r="8389">
      <c r="C8389" s="13" t="n">
        <v>138</v>
      </c>
      <c r="D8389" s="71" t="n">
        <v>0</v>
      </c>
      <c r="E8389" s="71" t="n">
        <v>187.5710593484977</v>
      </c>
      <c r="F8389" s="71" t="n">
        <v>0</v>
      </c>
    </row>
    <row r="8390">
      <c r="C8390" s="13" t="n">
        <v>139</v>
      </c>
      <c r="D8390" s="71" t="n">
        <v>94.75766839999996</v>
      </c>
      <c r="E8390" s="71" t="n">
        <v>0</v>
      </c>
      <c r="F8390" s="71" t="n">
        <v>0</v>
      </c>
    </row>
    <row r="8391">
      <c r="C8391" s="13" t="n">
        <v>140</v>
      </c>
      <c r="D8391" s="71" t="n">
        <v>0</v>
      </c>
      <c r="E8391" s="71" t="n">
        <v>0</v>
      </c>
      <c r="F8391" s="71" t="n">
        <v>50.04321879999987</v>
      </c>
    </row>
    <row r="8392">
      <c r="C8392" s="13" t="n">
        <v>141</v>
      </c>
      <c r="D8392" s="71" t="n">
        <v>0</v>
      </c>
      <c r="E8392" s="71" t="n">
        <v>0</v>
      </c>
      <c r="F8392" s="71" t="n">
        <v>0</v>
      </c>
    </row>
    <row r="8393">
      <c r="C8393" s="13" t="n">
        <v>142</v>
      </c>
      <c r="D8393" s="71" t="n">
        <v>0</v>
      </c>
      <c r="E8393" s="71" t="n">
        <v>187.6895881918384</v>
      </c>
      <c r="F8393" s="71" t="n">
        <v>171.2345699108575</v>
      </c>
    </row>
    <row r="8394">
      <c r="C8394" s="13" t="n">
        <v>143</v>
      </c>
      <c r="D8394" s="71" t="n">
        <v>0</v>
      </c>
      <c r="E8394" s="71" t="n">
        <v>0</v>
      </c>
      <c r="F8394" s="71" t="n">
        <v>0</v>
      </c>
    </row>
    <row r="8395">
      <c r="C8395" s="13" t="n">
        <v>144</v>
      </c>
      <c r="D8395" s="71" t="n">
        <v>0</v>
      </c>
      <c r="E8395" s="71" t="n">
        <v>0</v>
      </c>
      <c r="F8395" s="71" t="n">
        <v>0</v>
      </c>
    </row>
    <row r="8396">
      <c r="C8396" s="13" t="n">
        <v>145</v>
      </c>
      <c r="D8396" s="71" t="n">
        <v>167.4687961361255</v>
      </c>
      <c r="E8396" s="71" t="n">
        <v>0</v>
      </c>
      <c r="F8396" s="71" t="n">
        <v>0</v>
      </c>
    </row>
    <row r="8397">
      <c r="C8397" s="13" t="n">
        <v>146</v>
      </c>
      <c r="D8397" s="71" t="n">
        <v>11.16410400000001</v>
      </c>
      <c r="E8397" s="71" t="n">
        <v>0</v>
      </c>
      <c r="F8397" s="71" t="n">
        <v>0</v>
      </c>
    </row>
    <row r="8398">
      <c r="C8398" s="13" t="n">
        <v>147</v>
      </c>
      <c r="D8398" s="71" t="n">
        <v>0</v>
      </c>
      <c r="E8398" s="71" t="n">
        <v>0</v>
      </c>
      <c r="F8398" s="71" t="n">
        <v>143.4421452907016</v>
      </c>
    </row>
    <row r="8399">
      <c r="C8399" s="13" t="n">
        <v>148</v>
      </c>
      <c r="D8399" s="71" t="n">
        <v>0</v>
      </c>
      <c r="E8399" s="71" t="n">
        <v>0</v>
      </c>
      <c r="F8399" s="71" t="n">
        <v>187.1195430785473</v>
      </c>
    </row>
    <row r="8400">
      <c r="C8400" s="13" t="n">
        <v>149</v>
      </c>
      <c r="D8400" s="71" t="n">
        <v>26.81645699999997</v>
      </c>
      <c r="E8400" s="71" t="n">
        <v>0</v>
      </c>
      <c r="F8400" s="71" t="n">
        <v>0</v>
      </c>
    </row>
    <row r="8401">
      <c r="C8401" s="13" t="n">
        <v>150</v>
      </c>
      <c r="D8401" s="71" t="n">
        <v>0</v>
      </c>
      <c r="E8401" s="71" t="n">
        <v>0</v>
      </c>
      <c r="F8401" s="71" t="n">
        <v>0</v>
      </c>
    </row>
    <row r="8402">
      <c r="C8402" s="13" t="n">
        <v>151</v>
      </c>
      <c r="D8402" s="71" t="n">
        <v>0</v>
      </c>
      <c r="E8402" s="71" t="n">
        <v>0</v>
      </c>
      <c r="F8402" s="71" t="n">
        <v>0</v>
      </c>
    </row>
    <row r="8403">
      <c r="C8403" s="13" t="n">
        <v>152</v>
      </c>
      <c r="D8403" s="71" t="n">
        <v>128.9613006147006</v>
      </c>
      <c r="E8403" s="71" t="n">
        <v>0</v>
      </c>
      <c r="F8403" s="71" t="n">
        <v>46.69845659999996</v>
      </c>
    </row>
    <row r="8404">
      <c r="C8404" s="13" t="n">
        <v>153</v>
      </c>
      <c r="D8404" s="71" t="n">
        <v>0</v>
      </c>
      <c r="E8404" s="71" t="n">
        <v>0</v>
      </c>
      <c r="F8404" s="71" t="n">
        <v>131.4426816722133</v>
      </c>
    </row>
    <row r="8405">
      <c r="C8405" s="13" t="n">
        <v>154</v>
      </c>
      <c r="D8405" s="71" t="n">
        <v>0</v>
      </c>
      <c r="E8405" s="71" t="n">
        <v>0</v>
      </c>
      <c r="F8405" s="71" t="n">
        <v>0</v>
      </c>
    </row>
    <row r="8406">
      <c r="C8406" s="13" t="n">
        <v>155</v>
      </c>
      <c r="D8406" s="71" t="n">
        <v>160.9186739000002</v>
      </c>
      <c r="E8406" s="71" t="n">
        <v>109.3248000170141</v>
      </c>
      <c r="F8406" s="71" t="n">
        <v>0</v>
      </c>
    </row>
    <row r="8407">
      <c r="C8407" s="13" t="n">
        <v>156</v>
      </c>
      <c r="D8407" s="71" t="n">
        <v>0</v>
      </c>
      <c r="E8407" s="71" t="n">
        <v>0</v>
      </c>
      <c r="F8407" s="71" t="n">
        <v>29.21830239999997</v>
      </c>
    </row>
    <row r="8408">
      <c r="C8408" s="13" t="n">
        <v>157</v>
      </c>
      <c r="D8408" s="71" t="n">
        <v>0</v>
      </c>
      <c r="E8408" s="71" t="n">
        <v>100.8768125</v>
      </c>
      <c r="F8408" s="71" t="n">
        <v>2.432783999999914</v>
      </c>
    </row>
    <row r="8409">
      <c r="C8409" s="13" t="n">
        <v>158</v>
      </c>
      <c r="D8409" s="71" t="n">
        <v>175.597243311077</v>
      </c>
      <c r="E8409" s="71" t="n">
        <v>0</v>
      </c>
      <c r="F8409" s="71" t="n">
        <v>0</v>
      </c>
    </row>
    <row r="8410">
      <c r="C8410" s="13" t="n">
        <v>159</v>
      </c>
      <c r="D8410" s="71" t="n">
        <v>128.5536921652001</v>
      </c>
      <c r="E8410" s="71" t="n">
        <v>191.7122232999998</v>
      </c>
      <c r="F8410" s="71" t="n">
        <v>0</v>
      </c>
    </row>
    <row r="8411">
      <c r="C8411" s="13" t="n">
        <v>160</v>
      </c>
      <c r="D8411" s="71" t="n">
        <v>0</v>
      </c>
      <c r="E8411" s="71" t="n">
        <v>0</v>
      </c>
      <c r="F8411" s="71" t="n">
        <v>0</v>
      </c>
    </row>
    <row r="8412">
      <c r="C8412" s="13" t="n">
        <v>161</v>
      </c>
      <c r="D8412" s="71" t="n">
        <v>0</v>
      </c>
      <c r="E8412" s="71" t="n">
        <v>93.506528</v>
      </c>
      <c r="F8412" s="71" t="n">
        <v>0</v>
      </c>
    </row>
    <row r="8413">
      <c r="C8413" s="13" t="n">
        <v>162</v>
      </c>
      <c r="D8413" s="71" t="n">
        <v>0</v>
      </c>
      <c r="E8413" s="71" t="n">
        <v>0</v>
      </c>
      <c r="F8413" s="71" t="n">
        <v>158.3214255590003</v>
      </c>
    </row>
    <row r="8414">
      <c r="C8414" s="13" t="n">
        <v>163</v>
      </c>
      <c r="D8414" s="71" t="n">
        <v>110.3856135631721</v>
      </c>
      <c r="E8414" s="71" t="n">
        <v>0</v>
      </c>
      <c r="F8414" s="71" t="n">
        <v>127.7831238539215</v>
      </c>
    </row>
    <row r="8415">
      <c r="C8415" s="13" t="n">
        <v>164</v>
      </c>
      <c r="D8415" s="71" t="n">
        <v>136.3725204498591</v>
      </c>
      <c r="E8415" s="71" t="n">
        <v>0</v>
      </c>
      <c r="F8415" s="71" t="n">
        <v>0</v>
      </c>
    </row>
    <row r="8416">
      <c r="C8416" s="13" t="n">
        <v>165</v>
      </c>
      <c r="D8416" s="71" t="n">
        <v>0</v>
      </c>
      <c r="E8416" s="71" t="n">
        <v>0</v>
      </c>
      <c r="F8416" s="71" t="n">
        <v>0</v>
      </c>
    </row>
    <row r="8417">
      <c r="C8417" s="13" t="n">
        <v>166</v>
      </c>
      <c r="D8417" s="71" t="n">
        <v>0</v>
      </c>
      <c r="E8417" s="71" t="n">
        <v>122.8331679720576</v>
      </c>
      <c r="F8417" s="71" t="n">
        <v>0</v>
      </c>
    </row>
    <row r="8418">
      <c r="C8418" s="13" t="n">
        <v>167</v>
      </c>
      <c r="D8418" s="71" t="n">
        <v>0</v>
      </c>
      <c r="E8418" s="71" t="n">
        <v>0</v>
      </c>
      <c r="F8418" s="71" t="n">
        <v>0</v>
      </c>
    </row>
    <row r="8419">
      <c r="C8419" s="13" t="n">
        <v>168</v>
      </c>
      <c r="D8419" s="71" t="n">
        <v>0</v>
      </c>
      <c r="E8419" s="71" t="n">
        <v>114.9621696493085</v>
      </c>
      <c r="F8419" s="71" t="n">
        <v>121.7916540533498</v>
      </c>
    </row>
    <row r="8420">
      <c r="C8420" s="13" t="n">
        <v>169</v>
      </c>
      <c r="D8420" s="71" t="n">
        <v>0</v>
      </c>
      <c r="E8420" s="71" t="n">
        <v>191.4111889620145</v>
      </c>
      <c r="F8420" s="71" t="n">
        <v>0</v>
      </c>
    </row>
    <row r="8421">
      <c r="C8421" s="13" t="n">
        <v>170</v>
      </c>
      <c r="D8421" s="71" t="n">
        <v>0</v>
      </c>
      <c r="E8421" s="71" t="n">
        <v>0</v>
      </c>
      <c r="F8421" s="71" t="n">
        <v>0</v>
      </c>
    </row>
    <row r="8422">
      <c r="C8422" s="13" t="n">
        <v>171</v>
      </c>
      <c r="D8422" s="71" t="n">
        <v>71.40828782513535</v>
      </c>
      <c r="E8422" s="71" t="n">
        <v>174.8174761566623</v>
      </c>
      <c r="F8422" s="71" t="n">
        <v>0</v>
      </c>
    </row>
    <row r="8423">
      <c r="C8423" s="13" t="n">
        <v>172</v>
      </c>
      <c r="D8423" s="71" t="n">
        <v>0</v>
      </c>
      <c r="E8423" s="71" t="n">
        <v>0</v>
      </c>
      <c r="F8423" s="71" t="n">
        <v>188.208834055237</v>
      </c>
    </row>
    <row r="8424">
      <c r="C8424" s="13" t="n">
        <v>173</v>
      </c>
      <c r="D8424" s="71" t="n">
        <v>0</v>
      </c>
      <c r="E8424" s="71" t="n">
        <v>254.6242632889309</v>
      </c>
      <c r="F8424" s="71" t="n">
        <v>209.8452591919936</v>
      </c>
    </row>
    <row r="8425">
      <c r="C8425" s="13" t="n">
        <v>174</v>
      </c>
      <c r="D8425" s="71" t="n">
        <v>0</v>
      </c>
      <c r="E8425" s="71" t="n">
        <v>0</v>
      </c>
      <c r="F8425" s="71" t="n">
        <v>0</v>
      </c>
    </row>
    <row r="8426">
      <c r="C8426" s="13" t="n">
        <v>175</v>
      </c>
      <c r="D8426" s="71" t="n">
        <v>0</v>
      </c>
      <c r="E8426" s="71" t="n">
        <v>0</v>
      </c>
      <c r="F8426" s="71" t="n">
        <v>0</v>
      </c>
    </row>
    <row r="8427">
      <c r="C8427" s="13" t="n">
        <v>176</v>
      </c>
      <c r="D8427" s="71" t="n">
        <v>170.7999894000001</v>
      </c>
      <c r="E8427" s="71" t="n">
        <v>0</v>
      </c>
      <c r="F8427" s="71" t="n">
        <v>0</v>
      </c>
    </row>
    <row r="8428">
      <c r="C8428" s="13" t="n">
        <v>177</v>
      </c>
      <c r="D8428" s="71" t="n">
        <v>0</v>
      </c>
      <c r="E8428" s="71" t="n">
        <v>0</v>
      </c>
      <c r="F8428" s="71" t="n">
        <v>0</v>
      </c>
    </row>
    <row r="8429">
      <c r="C8429" s="13" t="n">
        <v>178</v>
      </c>
      <c r="D8429" s="71" t="n">
        <v>73.02439449999996</v>
      </c>
      <c r="E8429" s="71" t="n">
        <v>0</v>
      </c>
      <c r="F8429" s="71" t="n">
        <v>0</v>
      </c>
    </row>
    <row r="8430">
      <c r="C8430" s="13" t="n">
        <v>179</v>
      </c>
      <c r="D8430" s="71" t="n">
        <v>0</v>
      </c>
      <c r="E8430" s="71" t="n">
        <v>131.0752395411797</v>
      </c>
      <c r="F8430" s="71" t="n">
        <v>0</v>
      </c>
    </row>
    <row r="8431">
      <c r="C8431" s="13" t="n">
        <v>180</v>
      </c>
      <c r="D8431" s="71" t="n">
        <v>0</v>
      </c>
      <c r="E8431" s="71" t="n">
        <v>96.95600646924959</v>
      </c>
      <c r="F8431" s="71" t="n">
        <v>0</v>
      </c>
    </row>
    <row r="8432">
      <c r="C8432" s="13" t="n">
        <v>181</v>
      </c>
      <c r="D8432" s="71" t="n">
        <v>0</v>
      </c>
      <c r="E8432" s="71" t="n">
        <v>0</v>
      </c>
      <c r="F8432" s="71" t="n">
        <v>1.547649499999992</v>
      </c>
    </row>
    <row r="8433">
      <c r="C8433" s="13" t="n">
        <v>182</v>
      </c>
      <c r="D8433" s="71" t="n">
        <v>117.4470561762282</v>
      </c>
      <c r="E8433" s="71" t="n">
        <v>0</v>
      </c>
      <c r="F8433" s="71" t="n">
        <v>135.1446184</v>
      </c>
    </row>
    <row r="8434">
      <c r="C8434" s="13" t="n">
        <v>183</v>
      </c>
      <c r="D8434" s="71" t="n">
        <v>0</v>
      </c>
      <c r="E8434" s="71" t="n">
        <v>133.4218338756326</v>
      </c>
      <c r="F8434" s="71" t="n">
        <v>158.2506083999999</v>
      </c>
    </row>
    <row r="8435">
      <c r="C8435" s="13" t="n">
        <v>184</v>
      </c>
      <c r="D8435" s="71" t="n">
        <v>0</v>
      </c>
      <c r="E8435" s="71" t="n">
        <v>0</v>
      </c>
      <c r="F8435" s="71" t="n">
        <v>0</v>
      </c>
    </row>
    <row r="8436">
      <c r="C8436" s="13" t="n">
        <v>185</v>
      </c>
      <c r="D8436" s="71" t="n">
        <v>115.8840324902915</v>
      </c>
      <c r="E8436" s="71" t="n">
        <v>0</v>
      </c>
      <c r="F8436" s="71" t="n">
        <v>134.9436996616092</v>
      </c>
    </row>
    <row r="8437">
      <c r="C8437" s="13" t="n">
        <v>186</v>
      </c>
      <c r="D8437" s="71" t="n">
        <v>0</v>
      </c>
      <c r="E8437" s="71" t="n">
        <v>0</v>
      </c>
      <c r="F8437" s="71" t="n">
        <v>152.5385156999998</v>
      </c>
    </row>
    <row r="8438">
      <c r="C8438" s="13" t="n">
        <v>187</v>
      </c>
      <c r="D8438" s="71" t="n">
        <v>0</v>
      </c>
      <c r="E8438" s="71" t="n">
        <v>0</v>
      </c>
      <c r="F8438" s="71" t="n">
        <v>125.5270770219387</v>
      </c>
    </row>
    <row r="8439">
      <c r="C8439" s="13" t="n">
        <v>188</v>
      </c>
      <c r="D8439" s="71" t="n">
        <v>0</v>
      </c>
      <c r="E8439" s="71" t="n">
        <v>0</v>
      </c>
      <c r="F8439" s="71" t="n">
        <v>0</v>
      </c>
    </row>
    <row r="8440">
      <c r="C8440" s="13" t="n">
        <v>189</v>
      </c>
      <c r="D8440" s="71" t="n">
        <v>0</v>
      </c>
      <c r="E8440" s="71" t="n">
        <v>0</v>
      </c>
      <c r="F8440" s="71" t="n">
        <v>214.5016405607724</v>
      </c>
    </row>
    <row r="8441">
      <c r="C8441" s="13" t="n">
        <v>190</v>
      </c>
      <c r="D8441" s="71" t="n">
        <v>0</v>
      </c>
      <c r="E8441" s="71" t="n">
        <v>0</v>
      </c>
      <c r="F8441" s="71" t="n">
        <v>0</v>
      </c>
    </row>
    <row r="8442">
      <c r="C8442" s="13" t="n">
        <v>191</v>
      </c>
      <c r="D8442" s="71" t="n">
        <v>0</v>
      </c>
      <c r="E8442" s="71" t="n">
        <v>0</v>
      </c>
      <c r="F8442" s="71" t="n">
        <v>0</v>
      </c>
    </row>
    <row r="8443">
      <c r="C8443" s="13" t="n">
        <v>192</v>
      </c>
      <c r="D8443" s="71" t="n">
        <v>0</v>
      </c>
      <c r="E8443" s="71" t="n">
        <v>0</v>
      </c>
      <c r="F8443" s="71" t="n">
        <v>127.2863100201707</v>
      </c>
    </row>
    <row r="8444">
      <c r="C8444" s="13" t="n">
        <v>193</v>
      </c>
      <c r="D8444" s="71" t="n">
        <v>0</v>
      </c>
      <c r="E8444" s="71" t="n">
        <v>119.9924352783848</v>
      </c>
      <c r="F8444" s="71" t="n">
        <v>0</v>
      </c>
    </row>
    <row r="8445">
      <c r="C8445" s="13" t="n">
        <v>194</v>
      </c>
      <c r="D8445" s="71" t="n">
        <v>0</v>
      </c>
      <c r="E8445" s="71" t="n">
        <v>0</v>
      </c>
      <c r="F8445" s="71" t="n">
        <v>117.1821849378052</v>
      </c>
    </row>
    <row r="8446">
      <c r="C8446" s="13" t="n">
        <v>195</v>
      </c>
      <c r="D8446" s="71" t="n">
        <v>0</v>
      </c>
      <c r="E8446" s="71" t="n">
        <v>135.1293240813316</v>
      </c>
      <c r="F8446" s="71" t="n">
        <v>0</v>
      </c>
    </row>
    <row r="8447">
      <c r="C8447" s="13" t="n">
        <v>196</v>
      </c>
      <c r="D8447" s="71" t="n">
        <v>0</v>
      </c>
      <c r="E8447" s="71" t="n">
        <v>153.4083591735897</v>
      </c>
      <c r="F8447" s="71" t="n">
        <v>0</v>
      </c>
    </row>
    <row r="8448">
      <c r="C8448" s="13" t="n">
        <v>197</v>
      </c>
      <c r="D8448" s="71" t="n">
        <v>0</v>
      </c>
      <c r="E8448" s="71" t="n">
        <v>0</v>
      </c>
      <c r="F8448" s="71" t="n">
        <v>179.2879138014937</v>
      </c>
    </row>
    <row r="8449">
      <c r="C8449" s="13" t="n">
        <v>198</v>
      </c>
      <c r="D8449" s="71" t="n">
        <v>0</v>
      </c>
      <c r="E8449" s="71" t="n">
        <v>186.9047545223005</v>
      </c>
      <c r="F8449" s="71" t="n">
        <v>0</v>
      </c>
    </row>
    <row r="8451">
      <c r="B8451" s="67" t="inlineStr">
        <is>
          <t>Results</t>
        </is>
      </c>
      <c r="C8451" s="71" t="inlineStr">
        <is>
          <t>Zcapr</t>
        </is>
      </c>
      <c r="D8451" s="13" t="n">
        <v>22</v>
      </c>
      <c r="E8451" s="13" t="n">
        <v>23</v>
      </c>
      <c r="F8451" s="13" t="n">
        <v>24</v>
      </c>
    </row>
    <row r="8452">
      <c r="C8452" s="13" t="n">
        <v>9</v>
      </c>
      <c r="D8452" s="71" t="n">
        <v>3.000000003092791</v>
      </c>
      <c r="E8452" s="71" t="n">
        <v>3.000000001338689</v>
      </c>
      <c r="F8452" s="71" t="n">
        <v>0</v>
      </c>
    </row>
    <row r="8453">
      <c r="C8453" s="13" t="n">
        <v>10</v>
      </c>
      <c r="D8453" s="71" t="n">
        <v>0</v>
      </c>
      <c r="E8453" s="71" t="n">
        <v>0</v>
      </c>
      <c r="F8453" s="71" t="n">
        <v>0</v>
      </c>
    </row>
    <row r="8454">
      <c r="C8454" s="13" t="n">
        <v>11</v>
      </c>
      <c r="D8454" s="71" t="n">
        <v>0</v>
      </c>
      <c r="E8454" s="71" t="n">
        <v>0</v>
      </c>
      <c r="F8454" s="71" t="n">
        <v>0</v>
      </c>
    </row>
    <row r="8455">
      <c r="C8455" s="13" t="n">
        <v>12</v>
      </c>
      <c r="D8455" s="71" t="n">
        <v>0</v>
      </c>
      <c r="E8455" s="71" t="n">
        <v>3.000000001261403</v>
      </c>
      <c r="F8455" s="71" t="n">
        <v>0</v>
      </c>
    </row>
    <row r="8456">
      <c r="C8456" s="13" t="n">
        <v>13</v>
      </c>
      <c r="D8456" s="71" t="n">
        <v>0</v>
      </c>
      <c r="E8456" s="71" t="n">
        <v>3.000000001842797</v>
      </c>
      <c r="F8456" s="71" t="n">
        <v>0</v>
      </c>
    </row>
    <row r="8457">
      <c r="C8457" s="13" t="n">
        <v>14</v>
      </c>
      <c r="D8457" s="71" t="n">
        <v>0</v>
      </c>
      <c r="E8457" s="71" t="n">
        <v>0</v>
      </c>
      <c r="F8457" s="71" t="n">
        <v>0</v>
      </c>
    </row>
    <row r="8458">
      <c r="C8458" s="13" t="n">
        <v>15</v>
      </c>
      <c r="D8458" s="71" t="n">
        <v>3.000000002808338</v>
      </c>
      <c r="E8458" s="71" t="n">
        <v>0</v>
      </c>
      <c r="F8458" s="71" t="n">
        <v>0</v>
      </c>
    </row>
    <row r="8459">
      <c r="C8459" s="13" t="n">
        <v>16</v>
      </c>
      <c r="D8459" s="71" t="n">
        <v>0</v>
      </c>
      <c r="E8459" s="71" t="n">
        <v>0</v>
      </c>
      <c r="F8459" s="71" t="n">
        <v>3.000000002159865</v>
      </c>
    </row>
    <row r="8460">
      <c r="C8460" s="13" t="n">
        <v>17</v>
      </c>
      <c r="D8460" s="71" t="n">
        <v>3.000000001852958</v>
      </c>
      <c r="E8460" s="71" t="n">
        <v>0</v>
      </c>
      <c r="F8460" s="71" t="n">
        <v>1.621179583982708</v>
      </c>
    </row>
    <row r="8461">
      <c r="C8461" s="13" t="n">
        <v>18</v>
      </c>
      <c r="D8461" s="71" t="n">
        <v>0</v>
      </c>
      <c r="E8461" s="71" t="n">
        <v>1.870079618722443</v>
      </c>
      <c r="F8461" s="71" t="n">
        <v>0</v>
      </c>
    </row>
    <row r="8462">
      <c r="C8462" s="13" t="n">
        <v>19</v>
      </c>
      <c r="D8462" s="71" t="n">
        <v>0</v>
      </c>
      <c r="E8462" s="71" t="n">
        <v>0</v>
      </c>
      <c r="F8462" s="71" t="n">
        <v>3.000000002430089</v>
      </c>
    </row>
    <row r="8463">
      <c r="C8463" s="13" t="n">
        <v>20</v>
      </c>
      <c r="D8463" s="71" t="n">
        <v>0</v>
      </c>
      <c r="E8463" s="71" t="n">
        <v>0</v>
      </c>
      <c r="F8463" s="71" t="n">
        <v>0</v>
      </c>
    </row>
    <row r="8464">
      <c r="C8464" s="13" t="n">
        <v>21</v>
      </c>
      <c r="D8464" s="71" t="n">
        <v>0.9640896565455903</v>
      </c>
      <c r="E8464" s="71" t="n">
        <v>0</v>
      </c>
      <c r="F8464" s="71" t="n">
        <v>1.261103395261356</v>
      </c>
    </row>
    <row r="8465">
      <c r="C8465" s="13" t="n">
        <v>22</v>
      </c>
      <c r="D8465" s="71" t="n">
        <v>3.000000003302893</v>
      </c>
      <c r="E8465" s="71" t="n">
        <v>0</v>
      </c>
      <c r="F8465" s="71" t="n">
        <v>3.000000000719451</v>
      </c>
    </row>
    <row r="8466">
      <c r="C8466" s="13" t="n">
        <v>23</v>
      </c>
      <c r="D8466" s="71" t="n">
        <v>0</v>
      </c>
      <c r="E8466" s="71" t="n">
        <v>2.904001969562632</v>
      </c>
      <c r="F8466" s="71" t="n">
        <v>0</v>
      </c>
    </row>
    <row r="8467">
      <c r="C8467" s="13" t="n">
        <v>24</v>
      </c>
      <c r="D8467" s="71" t="n">
        <v>0</v>
      </c>
      <c r="E8467" s="71" t="n">
        <v>3.00000000166462</v>
      </c>
      <c r="F8467" s="71" t="n">
        <v>3.000000001735769</v>
      </c>
    </row>
    <row r="8468">
      <c r="C8468" s="13" t="n">
        <v>25</v>
      </c>
      <c r="D8468" s="71" t="n">
        <v>0</v>
      </c>
      <c r="E8468" s="71" t="n">
        <v>0</v>
      </c>
      <c r="F8468" s="71" t="n">
        <v>0</v>
      </c>
    </row>
    <row r="8469">
      <c r="C8469" s="13" t="n">
        <v>26</v>
      </c>
      <c r="D8469" s="71" t="n">
        <v>0</v>
      </c>
      <c r="E8469" s="71" t="n">
        <v>1.605176533713929</v>
      </c>
      <c r="F8469" s="71" t="n">
        <v>2.604144734728704</v>
      </c>
    </row>
    <row r="8470">
      <c r="C8470" s="13" t="n">
        <v>27</v>
      </c>
      <c r="D8470" s="71" t="n">
        <v>3.000000001941242</v>
      </c>
      <c r="E8470" s="71" t="n">
        <v>0</v>
      </c>
      <c r="F8470" s="71" t="n">
        <v>0</v>
      </c>
    </row>
    <row r="8471">
      <c r="C8471" s="13" t="n">
        <v>28</v>
      </c>
      <c r="D8471" s="71" t="n">
        <v>3.000000000376778</v>
      </c>
      <c r="E8471" s="71" t="n">
        <v>3.000000001792414</v>
      </c>
      <c r="F8471" s="71" t="n">
        <v>3.000000001631816</v>
      </c>
    </row>
    <row r="8472">
      <c r="C8472" s="13" t="n">
        <v>29</v>
      </c>
      <c r="D8472" s="71" t="n">
        <v>3.00000000146335</v>
      </c>
      <c r="E8472" s="71" t="n">
        <v>0</v>
      </c>
      <c r="F8472" s="71" t="n">
        <v>0</v>
      </c>
    </row>
    <row r="8473">
      <c r="C8473" s="13" t="n">
        <v>30</v>
      </c>
      <c r="D8473" s="71" t="n">
        <v>1.772345465615154</v>
      </c>
      <c r="E8473" s="71" t="n">
        <v>0</v>
      </c>
      <c r="F8473" s="71" t="n">
        <v>3.000000001758052</v>
      </c>
    </row>
    <row r="8474">
      <c r="C8474" s="13" t="n">
        <v>31</v>
      </c>
      <c r="D8474" s="71" t="n">
        <v>3.00000000052068</v>
      </c>
      <c r="E8474" s="71" t="n">
        <v>0</v>
      </c>
      <c r="F8474" s="71" t="n">
        <v>3.000000001615928</v>
      </c>
    </row>
    <row r="8475">
      <c r="C8475" s="13" t="n">
        <v>32</v>
      </c>
      <c r="D8475" s="71" t="n">
        <v>0</v>
      </c>
      <c r="E8475" s="71" t="n">
        <v>3.000000001221724</v>
      </c>
      <c r="F8475" s="71" t="n">
        <v>3.000000001513658</v>
      </c>
    </row>
    <row r="8476">
      <c r="C8476" s="13" t="n">
        <v>33</v>
      </c>
      <c r="D8476" s="71" t="n">
        <v>0</v>
      </c>
      <c r="E8476" s="71" t="n">
        <v>0.5632003731145635</v>
      </c>
      <c r="F8476" s="71" t="n">
        <v>0</v>
      </c>
    </row>
    <row r="8477">
      <c r="C8477" s="13" t="n">
        <v>34</v>
      </c>
      <c r="D8477" s="71" t="n">
        <v>0</v>
      </c>
      <c r="E8477" s="71" t="n">
        <v>0</v>
      </c>
      <c r="F8477" s="71" t="n">
        <v>0</v>
      </c>
    </row>
    <row r="8478">
      <c r="C8478" s="13" t="n">
        <v>35</v>
      </c>
      <c r="D8478" s="71" t="n">
        <v>0</v>
      </c>
      <c r="E8478" s="71" t="n">
        <v>3.000000000626232</v>
      </c>
      <c r="F8478" s="71" t="n">
        <v>0</v>
      </c>
    </row>
    <row r="8479">
      <c r="C8479" s="13" t="n">
        <v>36</v>
      </c>
      <c r="D8479" s="71" t="n">
        <v>2.961184185340106</v>
      </c>
      <c r="E8479" s="71" t="n">
        <v>3.000000001137351</v>
      </c>
      <c r="F8479" s="71" t="n">
        <v>0</v>
      </c>
    </row>
    <row r="8480">
      <c r="C8480" s="13" t="n">
        <v>37</v>
      </c>
      <c r="D8480" s="71" t="n">
        <v>0</v>
      </c>
      <c r="E8480" s="71" t="n">
        <v>0</v>
      </c>
      <c r="F8480" s="71" t="n">
        <v>0</v>
      </c>
    </row>
    <row r="8481">
      <c r="C8481" s="13" t="n">
        <v>38</v>
      </c>
      <c r="D8481" s="71" t="n">
        <v>0</v>
      </c>
      <c r="E8481" s="71" t="n">
        <v>3.000000001781831</v>
      </c>
      <c r="F8481" s="71" t="n">
        <v>0.8784509434102388</v>
      </c>
    </row>
    <row r="8482">
      <c r="C8482" s="13" t="n">
        <v>39</v>
      </c>
      <c r="D8482" s="71" t="n">
        <v>3.00000000145645</v>
      </c>
      <c r="E8482" s="71" t="n">
        <v>3.000000001260592</v>
      </c>
      <c r="F8482" s="71" t="n">
        <v>0</v>
      </c>
    </row>
    <row r="8483">
      <c r="C8483" s="13" t="n">
        <v>40</v>
      </c>
      <c r="D8483" s="71" t="n">
        <v>3.000000001605896</v>
      </c>
      <c r="E8483" s="71" t="n">
        <v>0</v>
      </c>
      <c r="F8483" s="71" t="n">
        <v>0</v>
      </c>
    </row>
    <row r="8484">
      <c r="C8484" s="13" t="n">
        <v>41</v>
      </c>
      <c r="D8484" s="71" t="n">
        <v>0</v>
      </c>
      <c r="E8484" s="71" t="n">
        <v>0</v>
      </c>
      <c r="F8484" s="71" t="n">
        <v>0</v>
      </c>
    </row>
    <row r="8485">
      <c r="C8485" s="13" t="n">
        <v>42</v>
      </c>
      <c r="D8485" s="71" t="n">
        <v>0</v>
      </c>
      <c r="E8485" s="71" t="n">
        <v>0</v>
      </c>
      <c r="F8485" s="71" t="n">
        <v>0</v>
      </c>
    </row>
    <row r="8486">
      <c r="C8486" s="13" t="n">
        <v>43</v>
      </c>
      <c r="D8486" s="71" t="n">
        <v>1.309632587434817</v>
      </c>
      <c r="E8486" s="71" t="n">
        <v>0</v>
      </c>
      <c r="F8486" s="71" t="n">
        <v>0</v>
      </c>
    </row>
    <row r="8487">
      <c r="C8487" s="13" t="n">
        <v>44</v>
      </c>
      <c r="D8487" s="71" t="n">
        <v>3.000000002175766</v>
      </c>
      <c r="E8487" s="71" t="n">
        <v>0</v>
      </c>
      <c r="F8487" s="71" t="n">
        <v>0</v>
      </c>
    </row>
    <row r="8488">
      <c r="C8488" s="13" t="n">
        <v>45</v>
      </c>
      <c r="D8488" s="71" t="n">
        <v>3.000000001502645</v>
      </c>
      <c r="E8488" s="71" t="n">
        <v>0</v>
      </c>
      <c r="F8488" s="71" t="n">
        <v>3.000000001987102</v>
      </c>
    </row>
    <row r="8489">
      <c r="C8489" s="13" t="n">
        <v>46</v>
      </c>
      <c r="D8489" s="71" t="n">
        <v>0</v>
      </c>
      <c r="E8489" s="71" t="n">
        <v>2.497776157638087</v>
      </c>
      <c r="F8489" s="71" t="n">
        <v>0.2226670529796201</v>
      </c>
    </row>
    <row r="8490">
      <c r="C8490" s="13" t="n">
        <v>47</v>
      </c>
      <c r="D8490" s="71" t="n">
        <v>0</v>
      </c>
      <c r="E8490" s="71" t="n">
        <v>0</v>
      </c>
      <c r="F8490" s="71" t="n">
        <v>0</v>
      </c>
    </row>
    <row r="8491">
      <c r="C8491" s="13" t="n">
        <v>48</v>
      </c>
      <c r="D8491" s="71" t="n">
        <v>0</v>
      </c>
      <c r="E8491" s="71" t="n">
        <v>3.000000001547367</v>
      </c>
      <c r="F8491" s="71" t="n">
        <v>0</v>
      </c>
    </row>
    <row r="8492">
      <c r="C8492" s="13" t="n">
        <v>49</v>
      </c>
      <c r="D8492" s="71" t="n">
        <v>0</v>
      </c>
      <c r="E8492" s="71" t="n">
        <v>0</v>
      </c>
      <c r="F8492" s="71" t="n">
        <v>3.000000001128873</v>
      </c>
    </row>
    <row r="8493">
      <c r="C8493" s="13" t="n">
        <v>50</v>
      </c>
      <c r="D8493" s="71" t="n">
        <v>0</v>
      </c>
      <c r="E8493" s="71" t="n">
        <v>0</v>
      </c>
      <c r="F8493" s="71" t="n">
        <v>0</v>
      </c>
    </row>
    <row r="8494">
      <c r="C8494" s="13" t="n">
        <v>51</v>
      </c>
      <c r="D8494" s="71" t="n">
        <v>0</v>
      </c>
      <c r="E8494" s="71" t="n">
        <v>3.000000001863135</v>
      </c>
      <c r="F8494" s="71" t="n">
        <v>0</v>
      </c>
    </row>
    <row r="8495">
      <c r="C8495" s="13" t="n">
        <v>52</v>
      </c>
      <c r="D8495" s="71" t="n">
        <v>0</v>
      </c>
      <c r="E8495" s="71" t="n">
        <v>0</v>
      </c>
      <c r="F8495" s="71" t="n">
        <v>0</v>
      </c>
    </row>
    <row r="8496">
      <c r="C8496" s="13" t="n">
        <v>53</v>
      </c>
      <c r="D8496" s="71" t="n">
        <v>0</v>
      </c>
      <c r="E8496" s="71" t="n">
        <v>0</v>
      </c>
      <c r="F8496" s="71" t="n">
        <v>3.000000001870399</v>
      </c>
    </row>
    <row r="8497">
      <c r="C8497" s="13" t="n">
        <v>54</v>
      </c>
      <c r="D8497" s="71" t="n">
        <v>0</v>
      </c>
      <c r="E8497" s="71" t="n">
        <v>3.000000001757953</v>
      </c>
      <c r="F8497" s="71" t="n">
        <v>3.000000002083499</v>
      </c>
    </row>
    <row r="8498">
      <c r="C8498" s="13" t="n">
        <v>55</v>
      </c>
      <c r="D8498" s="71" t="n">
        <v>3.000000001873747</v>
      </c>
      <c r="E8498" s="71" t="n">
        <v>3.00000000069948</v>
      </c>
      <c r="F8498" s="71" t="n">
        <v>0</v>
      </c>
    </row>
    <row r="8499">
      <c r="C8499" s="13" t="n">
        <v>56</v>
      </c>
      <c r="D8499" s="71" t="n">
        <v>3.000000001063967</v>
      </c>
      <c r="E8499" s="71" t="n">
        <v>3.00000000056471</v>
      </c>
      <c r="F8499" s="71" t="n">
        <v>0</v>
      </c>
    </row>
    <row r="8500">
      <c r="C8500" s="13" t="n">
        <v>57</v>
      </c>
      <c r="D8500" s="71" t="n">
        <v>0</v>
      </c>
      <c r="E8500" s="71" t="n">
        <v>3.000000001366179</v>
      </c>
      <c r="F8500" s="71" t="n">
        <v>0</v>
      </c>
    </row>
    <row r="8501">
      <c r="C8501" s="13" t="n">
        <v>58</v>
      </c>
      <c r="D8501" s="71" t="n">
        <v>0</v>
      </c>
      <c r="E8501" s="71" t="n">
        <v>2.693428875896861</v>
      </c>
      <c r="F8501" s="71" t="n">
        <v>0</v>
      </c>
    </row>
    <row r="8502">
      <c r="C8502" s="13" t="n">
        <v>59</v>
      </c>
      <c r="D8502" s="71" t="n">
        <v>0.8781117531597067</v>
      </c>
      <c r="E8502" s="71" t="n">
        <v>3.000000002558573</v>
      </c>
      <c r="F8502" s="71" t="n">
        <v>3.000000001304948</v>
      </c>
    </row>
    <row r="8503">
      <c r="C8503" s="13" t="n">
        <v>60</v>
      </c>
      <c r="D8503" s="71" t="n">
        <v>0</v>
      </c>
      <c r="E8503" s="71" t="n">
        <v>0</v>
      </c>
      <c r="F8503" s="71" t="n">
        <v>0.7519520709686899</v>
      </c>
    </row>
    <row r="8504">
      <c r="C8504" s="13" t="n">
        <v>61</v>
      </c>
      <c r="D8504" s="71" t="n">
        <v>0</v>
      </c>
      <c r="E8504" s="71" t="n">
        <v>0</v>
      </c>
      <c r="F8504" s="71" t="n">
        <v>2.736697440233769</v>
      </c>
    </row>
    <row r="8505">
      <c r="C8505" s="13" t="n">
        <v>62</v>
      </c>
      <c r="D8505" s="71" t="n">
        <v>0</v>
      </c>
      <c r="E8505" s="71" t="n">
        <v>0</v>
      </c>
      <c r="F8505" s="71" t="n">
        <v>3.000000002121205</v>
      </c>
    </row>
    <row r="8506">
      <c r="C8506" s="13" t="n">
        <v>63</v>
      </c>
      <c r="D8506" s="71" t="n">
        <v>0</v>
      </c>
      <c r="E8506" s="71" t="n">
        <v>0</v>
      </c>
      <c r="F8506" s="71" t="n">
        <v>0</v>
      </c>
    </row>
    <row r="8507">
      <c r="C8507" s="13" t="n">
        <v>64</v>
      </c>
      <c r="D8507" s="71" t="n">
        <v>0</v>
      </c>
      <c r="E8507" s="71" t="n">
        <v>3.000000000901486</v>
      </c>
      <c r="F8507" s="71" t="n">
        <v>0</v>
      </c>
    </row>
    <row r="8508">
      <c r="C8508" s="13" t="n">
        <v>65</v>
      </c>
      <c r="D8508" s="71" t="n">
        <v>0</v>
      </c>
      <c r="E8508" s="71" t="n">
        <v>1.785441406369607</v>
      </c>
      <c r="F8508" s="71" t="n">
        <v>0</v>
      </c>
    </row>
    <row r="8509">
      <c r="C8509" s="13" t="n">
        <v>66</v>
      </c>
      <c r="D8509" s="71" t="n">
        <v>0</v>
      </c>
      <c r="E8509" s="71" t="n">
        <v>0</v>
      </c>
      <c r="F8509" s="71" t="n">
        <v>0</v>
      </c>
    </row>
    <row r="8510">
      <c r="C8510" s="13" t="n">
        <v>67</v>
      </c>
      <c r="D8510" s="71" t="n">
        <v>1.772312108946976</v>
      </c>
      <c r="E8510" s="71" t="n">
        <v>0.09656065881237617</v>
      </c>
      <c r="F8510" s="71" t="n">
        <v>3.000000001450679</v>
      </c>
    </row>
    <row r="8511">
      <c r="C8511" s="13" t="n">
        <v>68</v>
      </c>
      <c r="D8511" s="71" t="n">
        <v>0</v>
      </c>
      <c r="E8511" s="71" t="n">
        <v>0</v>
      </c>
      <c r="F8511" s="71" t="n">
        <v>3.00000000242512</v>
      </c>
    </row>
    <row r="8512">
      <c r="C8512" s="13" t="n">
        <v>69</v>
      </c>
      <c r="D8512" s="71" t="n">
        <v>3.000000001134492</v>
      </c>
      <c r="E8512" s="71" t="n">
        <v>0</v>
      </c>
      <c r="F8512" s="71" t="n">
        <v>0</v>
      </c>
    </row>
    <row r="8513">
      <c r="C8513" s="13" t="n">
        <v>70</v>
      </c>
      <c r="D8513" s="71" t="n">
        <v>3.000000002335592</v>
      </c>
      <c r="E8513" s="71" t="n">
        <v>0</v>
      </c>
      <c r="F8513" s="71" t="n">
        <v>0</v>
      </c>
    </row>
    <row r="8514">
      <c r="C8514" s="13" t="n">
        <v>71</v>
      </c>
      <c r="D8514" s="71" t="n">
        <v>0</v>
      </c>
      <c r="E8514" s="71" t="n">
        <v>0</v>
      </c>
      <c r="F8514" s="71" t="n">
        <v>0</v>
      </c>
    </row>
    <row r="8515">
      <c r="C8515" s="13" t="n">
        <v>72</v>
      </c>
      <c r="D8515" s="71" t="n">
        <v>0.9202593437937319</v>
      </c>
      <c r="E8515" s="71" t="n">
        <v>0</v>
      </c>
      <c r="F8515" s="71" t="n">
        <v>0</v>
      </c>
    </row>
    <row r="8516">
      <c r="C8516" s="13" t="n">
        <v>73</v>
      </c>
      <c r="D8516" s="71" t="n">
        <v>0</v>
      </c>
      <c r="E8516" s="71" t="n">
        <v>0</v>
      </c>
      <c r="F8516" s="71" t="n">
        <v>0</v>
      </c>
    </row>
    <row r="8517">
      <c r="C8517" s="13" t="n">
        <v>74</v>
      </c>
      <c r="D8517" s="71" t="n">
        <v>0</v>
      </c>
      <c r="E8517" s="71" t="n">
        <v>0</v>
      </c>
      <c r="F8517" s="71" t="n">
        <v>0</v>
      </c>
    </row>
    <row r="8518">
      <c r="C8518" s="13" t="n">
        <v>75</v>
      </c>
      <c r="D8518" s="71" t="n">
        <v>3.000000002293844</v>
      </c>
      <c r="E8518" s="71" t="n">
        <v>3.000000002013517</v>
      </c>
      <c r="F8518" s="71" t="n">
        <v>0</v>
      </c>
    </row>
    <row r="8519">
      <c r="C8519" s="13" t="n">
        <v>76</v>
      </c>
      <c r="D8519" s="71" t="n">
        <v>0</v>
      </c>
      <c r="E8519" s="71" t="n">
        <v>3.000000002151703</v>
      </c>
      <c r="F8519" s="71" t="n">
        <v>0</v>
      </c>
    </row>
    <row r="8520">
      <c r="C8520" s="13" t="n">
        <v>77</v>
      </c>
      <c r="D8520" s="71" t="n">
        <v>0</v>
      </c>
      <c r="E8520" s="71" t="n">
        <v>0</v>
      </c>
      <c r="F8520" s="71" t="n">
        <v>0</v>
      </c>
    </row>
    <row r="8521">
      <c r="C8521" s="13" t="n">
        <v>78</v>
      </c>
      <c r="D8521" s="71" t="n">
        <v>3.000000001564452</v>
      </c>
      <c r="E8521" s="71" t="n">
        <v>3.000000001283453</v>
      </c>
      <c r="F8521" s="71" t="n">
        <v>0</v>
      </c>
    </row>
    <row r="8522">
      <c r="C8522" s="13" t="n">
        <v>79</v>
      </c>
      <c r="D8522" s="71" t="n">
        <v>0</v>
      </c>
      <c r="E8522" s="71" t="n">
        <v>0</v>
      </c>
      <c r="F8522" s="71" t="n">
        <v>0</v>
      </c>
    </row>
    <row r="8523">
      <c r="C8523" s="13" t="n">
        <v>80</v>
      </c>
      <c r="D8523" s="71" t="n">
        <v>0</v>
      </c>
      <c r="E8523" s="71" t="n">
        <v>0</v>
      </c>
      <c r="F8523" s="71" t="n">
        <v>0</v>
      </c>
    </row>
    <row r="8524">
      <c r="C8524" s="13" t="n">
        <v>81</v>
      </c>
      <c r="D8524" s="71" t="n">
        <v>0</v>
      </c>
      <c r="E8524" s="71" t="n">
        <v>3.000000001559213</v>
      </c>
      <c r="F8524" s="71" t="n">
        <v>0</v>
      </c>
    </row>
    <row r="8525">
      <c r="C8525" s="13" t="n">
        <v>82</v>
      </c>
      <c r="D8525" s="71" t="n">
        <v>0</v>
      </c>
      <c r="E8525" s="71" t="n">
        <v>1.191969895348387</v>
      </c>
      <c r="F8525" s="71" t="n">
        <v>0</v>
      </c>
    </row>
    <row r="8526">
      <c r="C8526" s="13" t="n">
        <v>83</v>
      </c>
      <c r="D8526" s="71" t="n">
        <v>3.000000002471641</v>
      </c>
      <c r="E8526" s="71" t="n">
        <v>0</v>
      </c>
      <c r="F8526" s="71" t="n">
        <v>0</v>
      </c>
    </row>
    <row r="8527">
      <c r="C8527" s="13" t="n">
        <v>84</v>
      </c>
      <c r="D8527" s="71" t="n">
        <v>3.000000001084541</v>
      </c>
      <c r="E8527" s="71" t="n">
        <v>0</v>
      </c>
      <c r="F8527" s="71" t="n">
        <v>1.406335061765964</v>
      </c>
    </row>
    <row r="8528">
      <c r="C8528" s="13" t="n">
        <v>85</v>
      </c>
      <c r="D8528" s="71" t="n">
        <v>1.075134004666706</v>
      </c>
      <c r="E8528" s="71" t="n">
        <v>0</v>
      </c>
      <c r="F8528" s="71" t="n">
        <v>1.822958704325628</v>
      </c>
    </row>
    <row r="8529">
      <c r="C8529" s="13" t="n">
        <v>86</v>
      </c>
      <c r="D8529" s="71" t="n">
        <v>0</v>
      </c>
      <c r="E8529" s="71" t="n">
        <v>1.42403167522774</v>
      </c>
      <c r="F8529" s="71" t="n">
        <v>0</v>
      </c>
    </row>
    <row r="8530">
      <c r="C8530" s="13" t="n">
        <v>87</v>
      </c>
      <c r="D8530" s="71" t="n">
        <v>0</v>
      </c>
      <c r="E8530" s="71" t="n">
        <v>0</v>
      </c>
      <c r="F8530" s="71" t="n">
        <v>1.259202200275404</v>
      </c>
    </row>
    <row r="8531">
      <c r="C8531" s="13" t="n">
        <v>88</v>
      </c>
      <c r="D8531" s="71" t="n">
        <v>3.000000002919005</v>
      </c>
      <c r="E8531" s="71" t="n">
        <v>1.700994437991128</v>
      </c>
      <c r="F8531" s="71" t="n">
        <v>0</v>
      </c>
    </row>
    <row r="8532">
      <c r="C8532" s="13" t="n">
        <v>89</v>
      </c>
      <c r="D8532" s="71" t="n">
        <v>3.000000000672561</v>
      </c>
      <c r="E8532" s="71" t="n">
        <v>3.000000001794465</v>
      </c>
      <c r="F8532" s="71" t="n">
        <v>0</v>
      </c>
    </row>
    <row r="8533">
      <c r="C8533" s="13" t="n">
        <v>90</v>
      </c>
      <c r="D8533" s="71" t="n">
        <v>0.4059941300505968</v>
      </c>
      <c r="E8533" s="71" t="n">
        <v>0</v>
      </c>
      <c r="F8533" s="71" t="n">
        <v>0</v>
      </c>
    </row>
    <row r="8534">
      <c r="C8534" s="13" t="n">
        <v>91</v>
      </c>
      <c r="D8534" s="71" t="n">
        <v>0</v>
      </c>
      <c r="E8534" s="71" t="n">
        <v>0.7507301542048758</v>
      </c>
      <c r="F8534" s="71" t="n">
        <v>0</v>
      </c>
    </row>
    <row r="8535">
      <c r="C8535" s="13" t="n">
        <v>92</v>
      </c>
      <c r="D8535" s="71" t="n">
        <v>0</v>
      </c>
      <c r="E8535" s="71" t="n">
        <v>3.000000001618356</v>
      </c>
      <c r="F8535" s="71" t="n">
        <v>3.000000001631359</v>
      </c>
    </row>
    <row r="8536">
      <c r="C8536" s="13" t="n">
        <v>93</v>
      </c>
      <c r="D8536" s="71" t="n">
        <v>0</v>
      </c>
      <c r="E8536" s="71" t="n">
        <v>3.00000000331821</v>
      </c>
      <c r="F8536" s="71" t="n">
        <v>0</v>
      </c>
    </row>
    <row r="8537">
      <c r="C8537" s="13" t="n">
        <v>94</v>
      </c>
      <c r="D8537" s="71" t="n">
        <v>2.709931374395942</v>
      </c>
      <c r="E8537" s="71" t="n">
        <v>0.9019687132123723</v>
      </c>
      <c r="F8537" s="71" t="n">
        <v>0</v>
      </c>
    </row>
    <row r="8538">
      <c r="C8538" s="13" t="n">
        <v>95</v>
      </c>
      <c r="D8538" s="71" t="n">
        <v>0</v>
      </c>
      <c r="E8538" s="71" t="n">
        <v>0</v>
      </c>
      <c r="F8538" s="71" t="n">
        <v>3.000000001937248</v>
      </c>
    </row>
    <row r="8539">
      <c r="C8539" s="13" t="n">
        <v>96</v>
      </c>
      <c r="D8539" s="71" t="n">
        <v>0</v>
      </c>
      <c r="E8539" s="71" t="n">
        <v>0</v>
      </c>
      <c r="F8539" s="71" t="n">
        <v>0.6956217301401509</v>
      </c>
    </row>
    <row r="8540">
      <c r="C8540" s="13" t="n">
        <v>97</v>
      </c>
      <c r="D8540" s="71" t="n">
        <v>3.000000001622888</v>
      </c>
      <c r="E8540" s="71" t="n">
        <v>1.744627234402894</v>
      </c>
      <c r="F8540" s="71" t="n">
        <v>0</v>
      </c>
    </row>
    <row r="8541">
      <c r="C8541" s="13" t="n">
        <v>98</v>
      </c>
      <c r="D8541" s="71" t="n">
        <v>0.1771077943906312</v>
      </c>
      <c r="E8541" s="71" t="n">
        <v>0</v>
      </c>
      <c r="F8541" s="71" t="n">
        <v>0</v>
      </c>
    </row>
    <row r="8542">
      <c r="C8542" s="13" t="n">
        <v>99</v>
      </c>
      <c r="D8542" s="71" t="n">
        <v>0</v>
      </c>
      <c r="E8542" s="71" t="n">
        <v>0</v>
      </c>
      <c r="F8542" s="71" t="n">
        <v>0</v>
      </c>
    </row>
    <row r="8543">
      <c r="C8543" s="13" t="n">
        <v>100</v>
      </c>
      <c r="D8543" s="71" t="n">
        <v>0</v>
      </c>
      <c r="E8543" s="71" t="n">
        <v>0</v>
      </c>
      <c r="F8543" s="71" t="n">
        <v>0</v>
      </c>
    </row>
    <row r="8544">
      <c r="C8544" s="13" t="n">
        <v>101</v>
      </c>
      <c r="D8544" s="71" t="n">
        <v>0</v>
      </c>
      <c r="E8544" s="71" t="n">
        <v>0</v>
      </c>
      <c r="F8544" s="71" t="n">
        <v>0</v>
      </c>
    </row>
    <row r="8545">
      <c r="C8545" s="13" t="n">
        <v>102</v>
      </c>
      <c r="D8545" s="71" t="n">
        <v>3.000000000752678</v>
      </c>
      <c r="E8545" s="71" t="n">
        <v>3.000000003551242</v>
      </c>
      <c r="F8545" s="71" t="n">
        <v>0</v>
      </c>
    </row>
    <row r="8546">
      <c r="C8546" s="13" t="n">
        <v>103</v>
      </c>
      <c r="D8546" s="71" t="n">
        <v>3.000000000659854</v>
      </c>
      <c r="E8546" s="71" t="n">
        <v>0</v>
      </c>
      <c r="F8546" s="71" t="n">
        <v>0</v>
      </c>
    </row>
    <row r="8547">
      <c r="C8547" s="13" t="n">
        <v>104</v>
      </c>
      <c r="D8547" s="71" t="n">
        <v>0</v>
      </c>
      <c r="E8547" s="71" t="n">
        <v>1.525648702853103</v>
      </c>
      <c r="F8547" s="71" t="n">
        <v>3.000000001312794</v>
      </c>
    </row>
    <row r="8548">
      <c r="C8548" s="13" t="n">
        <v>105</v>
      </c>
      <c r="D8548" s="71" t="n">
        <v>1.855322479509429</v>
      </c>
      <c r="E8548" s="71" t="n">
        <v>3.000000002263634</v>
      </c>
      <c r="F8548" s="71" t="n">
        <v>0</v>
      </c>
    </row>
    <row r="8549">
      <c r="C8549" s="13" t="n">
        <v>106</v>
      </c>
      <c r="D8549" s="71" t="n">
        <v>0</v>
      </c>
      <c r="E8549" s="71" t="n">
        <v>0</v>
      </c>
      <c r="F8549" s="71" t="n">
        <v>3.000000002586402</v>
      </c>
    </row>
    <row r="8550">
      <c r="C8550" s="13" t="n">
        <v>107</v>
      </c>
      <c r="D8550" s="71" t="n">
        <v>3.000000001000267</v>
      </c>
      <c r="E8550" s="71" t="n">
        <v>3.000000001423627</v>
      </c>
      <c r="F8550" s="71" t="n">
        <v>0</v>
      </c>
    </row>
    <row r="8551">
      <c r="C8551" s="13" t="n">
        <v>108</v>
      </c>
      <c r="D8551" s="71" t="n">
        <v>3.000000001865856</v>
      </c>
      <c r="E8551" s="71" t="n">
        <v>0</v>
      </c>
      <c r="F8551" s="71" t="n">
        <v>0</v>
      </c>
    </row>
    <row r="8552">
      <c r="C8552" s="13" t="n">
        <v>109</v>
      </c>
      <c r="D8552" s="71" t="n">
        <v>0</v>
      </c>
      <c r="E8552" s="71" t="n">
        <v>0</v>
      </c>
      <c r="F8552" s="71" t="n">
        <v>0</v>
      </c>
    </row>
    <row r="8553">
      <c r="C8553" s="13" t="n">
        <v>110</v>
      </c>
      <c r="D8553" s="71" t="n">
        <v>0</v>
      </c>
      <c r="E8553" s="71" t="n">
        <v>0</v>
      </c>
      <c r="F8553" s="71" t="n">
        <v>3.000000002957694</v>
      </c>
    </row>
    <row r="8554">
      <c r="C8554" s="13" t="n">
        <v>111</v>
      </c>
      <c r="D8554" s="71" t="n">
        <v>3.0000000022384</v>
      </c>
      <c r="E8554" s="71" t="n">
        <v>0</v>
      </c>
      <c r="F8554" s="71" t="n">
        <v>3.000000002569789</v>
      </c>
    </row>
    <row r="8555">
      <c r="C8555" s="13" t="n">
        <v>112</v>
      </c>
      <c r="D8555" s="71" t="n">
        <v>0</v>
      </c>
      <c r="E8555" s="71" t="n">
        <v>0</v>
      </c>
      <c r="F8555" s="71" t="n">
        <v>0.8344026181739558</v>
      </c>
    </row>
    <row r="8556">
      <c r="C8556" s="13" t="n">
        <v>113</v>
      </c>
      <c r="D8556" s="71" t="n">
        <v>3.000000001872726</v>
      </c>
      <c r="E8556" s="71" t="n">
        <v>0</v>
      </c>
      <c r="F8556" s="71" t="n">
        <v>3.000000002108207</v>
      </c>
    </row>
    <row r="8557">
      <c r="C8557" s="13" t="n">
        <v>114</v>
      </c>
      <c r="D8557" s="71" t="n">
        <v>0</v>
      </c>
      <c r="E8557" s="71" t="n">
        <v>0</v>
      </c>
      <c r="F8557" s="71" t="n">
        <v>3.000000001905928</v>
      </c>
    </row>
    <row r="8558">
      <c r="C8558" s="13" t="n">
        <v>115</v>
      </c>
      <c r="D8558" s="71" t="n">
        <v>3.000000002432543</v>
      </c>
      <c r="E8558" s="71" t="n">
        <v>3.000000001244186</v>
      </c>
      <c r="F8558" s="71" t="n">
        <v>0</v>
      </c>
    </row>
    <row r="8559">
      <c r="C8559" s="13" t="n">
        <v>116</v>
      </c>
      <c r="D8559" s="71" t="n">
        <v>0</v>
      </c>
      <c r="E8559" s="71" t="n">
        <v>0</v>
      </c>
      <c r="F8559" s="71" t="n">
        <v>0</v>
      </c>
    </row>
    <row r="8560">
      <c r="C8560" s="13" t="n">
        <v>117</v>
      </c>
      <c r="D8560" s="71" t="n">
        <v>0</v>
      </c>
      <c r="E8560" s="71" t="n">
        <v>0</v>
      </c>
      <c r="F8560" s="71" t="n">
        <v>0</v>
      </c>
    </row>
    <row r="8561">
      <c r="C8561" s="13" t="n">
        <v>118</v>
      </c>
      <c r="D8561" s="71" t="n">
        <v>0</v>
      </c>
      <c r="E8561" s="71" t="n">
        <v>0</v>
      </c>
      <c r="F8561" s="71" t="n">
        <v>0</v>
      </c>
    </row>
    <row r="8562">
      <c r="C8562" s="13" t="n">
        <v>119</v>
      </c>
      <c r="D8562" s="71" t="n">
        <v>0</v>
      </c>
      <c r="E8562" s="71" t="n">
        <v>0</v>
      </c>
      <c r="F8562" s="71" t="n">
        <v>0</v>
      </c>
    </row>
    <row r="8563">
      <c r="C8563" s="13" t="n">
        <v>120</v>
      </c>
      <c r="D8563" s="71" t="n">
        <v>0</v>
      </c>
      <c r="E8563" s="71" t="n">
        <v>3.000000001209222</v>
      </c>
      <c r="F8563" s="71" t="n">
        <v>3.00000000242116</v>
      </c>
    </row>
    <row r="8564">
      <c r="C8564" s="13" t="n">
        <v>121</v>
      </c>
      <c r="D8564" s="71" t="n">
        <v>3.000000001623858</v>
      </c>
      <c r="E8564" s="71" t="n">
        <v>0</v>
      </c>
      <c r="F8564" s="71" t="n">
        <v>0</v>
      </c>
    </row>
    <row r="8565">
      <c r="C8565" s="13" t="n">
        <v>122</v>
      </c>
      <c r="D8565" s="71" t="n">
        <v>3.000000001332779</v>
      </c>
      <c r="E8565" s="71" t="n">
        <v>3.000000001239004</v>
      </c>
      <c r="F8565" s="71" t="n">
        <v>1.353038908679804</v>
      </c>
    </row>
    <row r="8566">
      <c r="C8566" s="13" t="n">
        <v>123</v>
      </c>
      <c r="D8566" s="71" t="n">
        <v>0</v>
      </c>
      <c r="E8566" s="71" t="n">
        <v>0</v>
      </c>
      <c r="F8566" s="71" t="n">
        <v>0</v>
      </c>
    </row>
    <row r="8567">
      <c r="C8567" s="13" t="n">
        <v>124</v>
      </c>
      <c r="D8567" s="71" t="n">
        <v>0</v>
      </c>
      <c r="E8567" s="71" t="n">
        <v>0</v>
      </c>
      <c r="F8567" s="71" t="n">
        <v>0</v>
      </c>
    </row>
    <row r="8568">
      <c r="C8568" s="13" t="n">
        <v>125</v>
      </c>
      <c r="D8568" s="71" t="n">
        <v>0</v>
      </c>
      <c r="E8568" s="71" t="n">
        <v>0</v>
      </c>
      <c r="F8568" s="71" t="n">
        <v>0</v>
      </c>
    </row>
    <row r="8569">
      <c r="C8569" s="13" t="n">
        <v>126</v>
      </c>
      <c r="D8569" s="71" t="n">
        <v>0</v>
      </c>
      <c r="E8569" s="71" t="n">
        <v>0</v>
      </c>
      <c r="F8569" s="71" t="n">
        <v>3.000000000210969</v>
      </c>
    </row>
    <row r="8570">
      <c r="C8570" s="13" t="n">
        <v>127</v>
      </c>
      <c r="D8570" s="71" t="n">
        <v>0</v>
      </c>
      <c r="E8570" s="71" t="n">
        <v>3.00000000318195</v>
      </c>
      <c r="F8570" s="71" t="n">
        <v>3.00000000159552</v>
      </c>
    </row>
    <row r="8571">
      <c r="C8571" s="13" t="n">
        <v>128</v>
      </c>
      <c r="D8571" s="71" t="n">
        <v>0</v>
      </c>
      <c r="E8571" s="71" t="n">
        <v>0</v>
      </c>
      <c r="F8571" s="71" t="n">
        <v>3.000000001085553</v>
      </c>
    </row>
    <row r="8572">
      <c r="C8572" s="13" t="n">
        <v>129</v>
      </c>
      <c r="D8572" s="71" t="n">
        <v>0</v>
      </c>
      <c r="E8572" s="71" t="n">
        <v>2.209388962087627</v>
      </c>
      <c r="F8572" s="71" t="n">
        <v>3.000000001150433</v>
      </c>
    </row>
    <row r="8573">
      <c r="C8573" s="13" t="n">
        <v>130</v>
      </c>
      <c r="D8573" s="71" t="n">
        <v>0</v>
      </c>
      <c r="E8573" s="71" t="n">
        <v>3.000000001660156</v>
      </c>
      <c r="F8573" s="71" t="n">
        <v>0</v>
      </c>
    </row>
    <row r="8574">
      <c r="C8574" s="13" t="n">
        <v>131</v>
      </c>
      <c r="D8574" s="71" t="n">
        <v>0</v>
      </c>
      <c r="E8574" s="71" t="n">
        <v>0</v>
      </c>
      <c r="F8574" s="71" t="n">
        <v>2.047055484465401</v>
      </c>
    </row>
    <row r="8575">
      <c r="C8575" s="13" t="n">
        <v>132</v>
      </c>
      <c r="D8575" s="71" t="n">
        <v>0</v>
      </c>
      <c r="E8575" s="71" t="n">
        <v>3.00000000157095</v>
      </c>
      <c r="F8575" s="71" t="n">
        <v>0</v>
      </c>
    </row>
    <row r="8576">
      <c r="C8576" s="13" t="n">
        <v>133</v>
      </c>
      <c r="D8576" s="71" t="n">
        <v>0</v>
      </c>
      <c r="E8576" s="71" t="n">
        <v>0</v>
      </c>
      <c r="F8576" s="71" t="n">
        <v>0</v>
      </c>
    </row>
    <row r="8577">
      <c r="C8577" s="13" t="n">
        <v>134</v>
      </c>
      <c r="D8577" s="71" t="n">
        <v>3.000000002353665</v>
      </c>
      <c r="E8577" s="71" t="n">
        <v>0</v>
      </c>
      <c r="F8577" s="71" t="n">
        <v>3.000000001624297</v>
      </c>
    </row>
    <row r="8578">
      <c r="C8578" s="13" t="n">
        <v>135</v>
      </c>
      <c r="D8578" s="71" t="n">
        <v>0</v>
      </c>
      <c r="E8578" s="71" t="n">
        <v>0</v>
      </c>
      <c r="F8578" s="71" t="n">
        <v>1.297783001731876</v>
      </c>
    </row>
    <row r="8579">
      <c r="C8579" s="13" t="n">
        <v>136</v>
      </c>
      <c r="D8579" s="71" t="n">
        <v>3.000000001430311</v>
      </c>
      <c r="E8579" s="71" t="n">
        <v>1.190839798634849</v>
      </c>
      <c r="F8579" s="71" t="n">
        <v>0</v>
      </c>
    </row>
    <row r="8580">
      <c r="C8580" s="13" t="n">
        <v>137</v>
      </c>
      <c r="D8580" s="71" t="n">
        <v>0</v>
      </c>
      <c r="E8580" s="71" t="n">
        <v>1.065889618402199</v>
      </c>
      <c r="F8580" s="71" t="n">
        <v>3.000000001196949</v>
      </c>
    </row>
    <row r="8581">
      <c r="C8581" s="13" t="n">
        <v>138</v>
      </c>
      <c r="D8581" s="71" t="n">
        <v>0</v>
      </c>
      <c r="E8581" s="71" t="n">
        <v>3.000000002375064</v>
      </c>
      <c r="F8581" s="71" t="n">
        <v>0</v>
      </c>
    </row>
    <row r="8582">
      <c r="C8582" s="13" t="n">
        <v>139</v>
      </c>
      <c r="D8582" s="71" t="n">
        <v>1.750941918508145</v>
      </c>
      <c r="E8582" s="71" t="n">
        <v>0</v>
      </c>
      <c r="F8582" s="71" t="n">
        <v>0</v>
      </c>
    </row>
    <row r="8583">
      <c r="C8583" s="13" t="n">
        <v>140</v>
      </c>
      <c r="D8583" s="71" t="n">
        <v>0</v>
      </c>
      <c r="E8583" s="71" t="n">
        <v>0</v>
      </c>
      <c r="F8583" s="71" t="n">
        <v>0.6857713303571531</v>
      </c>
    </row>
    <row r="8584">
      <c r="C8584" s="13" t="n">
        <v>141</v>
      </c>
      <c r="D8584" s="71" t="n">
        <v>0</v>
      </c>
      <c r="E8584" s="71" t="n">
        <v>0</v>
      </c>
      <c r="F8584" s="71" t="n">
        <v>0</v>
      </c>
    </row>
    <row r="8585">
      <c r="C8585" s="13" t="n">
        <v>142</v>
      </c>
      <c r="D8585" s="71" t="n">
        <v>0</v>
      </c>
      <c r="E8585" s="71" t="n">
        <v>3.000000003066315</v>
      </c>
      <c r="F8585" s="71" t="n">
        <v>3.000000003694187</v>
      </c>
    </row>
    <row r="8586">
      <c r="C8586" s="13" t="n">
        <v>143</v>
      </c>
      <c r="D8586" s="71" t="n">
        <v>0</v>
      </c>
      <c r="E8586" s="71" t="n">
        <v>0</v>
      </c>
      <c r="F8586" s="71" t="n">
        <v>0</v>
      </c>
    </row>
    <row r="8587">
      <c r="C8587" s="13" t="n">
        <v>144</v>
      </c>
      <c r="D8587" s="71" t="n">
        <v>0</v>
      </c>
      <c r="E8587" s="71" t="n">
        <v>0</v>
      </c>
      <c r="F8587" s="71" t="n">
        <v>0</v>
      </c>
    </row>
    <row r="8588">
      <c r="C8588" s="13" t="n">
        <v>145</v>
      </c>
      <c r="D8588" s="71" t="n">
        <v>3.000000002438524</v>
      </c>
      <c r="E8588" s="71" t="n">
        <v>0</v>
      </c>
      <c r="F8588" s="71" t="n">
        <v>0</v>
      </c>
    </row>
    <row r="8589">
      <c r="C8589" s="13" t="n">
        <v>146</v>
      </c>
      <c r="D8589" s="71" t="n">
        <v>0.1860593203051693</v>
      </c>
      <c r="E8589" s="71" t="n">
        <v>0</v>
      </c>
      <c r="F8589" s="71" t="n">
        <v>0</v>
      </c>
    </row>
    <row r="8590">
      <c r="C8590" s="13" t="n">
        <v>147</v>
      </c>
      <c r="D8590" s="71" t="n">
        <v>0</v>
      </c>
      <c r="E8590" s="71" t="n">
        <v>0</v>
      </c>
      <c r="F8590" s="71" t="n">
        <v>3.000000001896967</v>
      </c>
    </row>
    <row r="8591">
      <c r="C8591" s="13" t="n">
        <v>148</v>
      </c>
      <c r="D8591" s="71" t="n">
        <v>0</v>
      </c>
      <c r="E8591" s="71" t="n">
        <v>0</v>
      </c>
      <c r="F8591" s="71" t="n">
        <v>3.000000001259312</v>
      </c>
    </row>
    <row r="8592">
      <c r="C8592" s="13" t="n">
        <v>149</v>
      </c>
      <c r="D8592" s="71" t="n">
        <v>0.4418340042974277</v>
      </c>
      <c r="E8592" s="71" t="n">
        <v>0</v>
      </c>
      <c r="F8592" s="71" t="n">
        <v>0</v>
      </c>
    </row>
    <row r="8593">
      <c r="C8593" s="13" t="n">
        <v>150</v>
      </c>
      <c r="D8593" s="71" t="n">
        <v>0</v>
      </c>
      <c r="E8593" s="71" t="n">
        <v>0</v>
      </c>
      <c r="F8593" s="71" t="n">
        <v>0</v>
      </c>
    </row>
    <row r="8594">
      <c r="C8594" s="13" t="n">
        <v>151</v>
      </c>
      <c r="D8594" s="71" t="n">
        <v>0</v>
      </c>
      <c r="E8594" s="71" t="n">
        <v>0</v>
      </c>
      <c r="F8594" s="71" t="n">
        <v>0</v>
      </c>
    </row>
    <row r="8595">
      <c r="C8595" s="13" t="n">
        <v>152</v>
      </c>
      <c r="D8595" s="71" t="n">
        <v>3.000000000341977</v>
      </c>
      <c r="E8595" s="71" t="n">
        <v>0</v>
      </c>
      <c r="F8595" s="71" t="n">
        <v>0.7127081390404982</v>
      </c>
    </row>
    <row r="8596">
      <c r="C8596" s="13" t="n">
        <v>153</v>
      </c>
      <c r="D8596" s="71" t="n">
        <v>0</v>
      </c>
      <c r="E8596" s="71" t="n">
        <v>0</v>
      </c>
      <c r="F8596" s="71" t="n">
        <v>3.00000000164817</v>
      </c>
    </row>
    <row r="8597">
      <c r="C8597" s="13" t="n">
        <v>154</v>
      </c>
      <c r="D8597" s="71" t="n">
        <v>0</v>
      </c>
      <c r="E8597" s="71" t="n">
        <v>0</v>
      </c>
      <c r="F8597" s="71" t="n">
        <v>0</v>
      </c>
    </row>
    <row r="8598">
      <c r="C8598" s="13" t="n">
        <v>155</v>
      </c>
      <c r="D8598" s="71" t="n">
        <v>2.759469183159597</v>
      </c>
      <c r="E8598" s="71" t="n">
        <v>3.000000000466887</v>
      </c>
      <c r="F8598" s="71" t="n">
        <v>0</v>
      </c>
    </row>
    <row r="8599">
      <c r="C8599" s="13" t="n">
        <v>156</v>
      </c>
      <c r="D8599" s="71" t="n">
        <v>0</v>
      </c>
      <c r="E8599" s="71" t="n">
        <v>0</v>
      </c>
      <c r="F8599" s="71" t="n">
        <v>0.5208190324819759</v>
      </c>
    </row>
    <row r="8600">
      <c r="C8600" s="13" t="n">
        <v>157</v>
      </c>
      <c r="D8600" s="71" t="n">
        <v>0</v>
      </c>
      <c r="E8600" s="71" t="n">
        <v>1.984412082358277</v>
      </c>
      <c r="F8600" s="71" t="n">
        <v>0.03573916248273952</v>
      </c>
    </row>
    <row r="8601">
      <c r="C8601" s="13" t="n">
        <v>158</v>
      </c>
      <c r="D8601" s="71" t="n">
        <v>3.0000000018977</v>
      </c>
      <c r="E8601" s="71" t="n">
        <v>0</v>
      </c>
      <c r="F8601" s="71" t="n">
        <v>0</v>
      </c>
    </row>
    <row r="8602">
      <c r="C8602" s="13" t="n">
        <v>159</v>
      </c>
      <c r="D8602" s="71" t="n">
        <v>3.000000001521546</v>
      </c>
      <c r="E8602" s="71" t="n">
        <v>2.633869766648121</v>
      </c>
      <c r="F8602" s="71" t="n">
        <v>0</v>
      </c>
    </row>
    <row r="8603">
      <c r="C8603" s="13" t="n">
        <v>160</v>
      </c>
      <c r="D8603" s="71" t="n">
        <v>0</v>
      </c>
      <c r="E8603" s="71" t="n">
        <v>0</v>
      </c>
      <c r="F8603" s="71" t="n">
        <v>0</v>
      </c>
    </row>
    <row r="8604">
      <c r="C8604" s="13" t="n">
        <v>161</v>
      </c>
      <c r="D8604" s="71" t="n">
        <v>0</v>
      </c>
      <c r="E8604" s="71" t="n">
        <v>2.734218502504709</v>
      </c>
      <c r="F8604" s="71" t="n">
        <v>0</v>
      </c>
    </row>
    <row r="8605">
      <c r="C8605" s="13" t="n">
        <v>162</v>
      </c>
      <c r="D8605" s="71" t="n">
        <v>0</v>
      </c>
      <c r="E8605" s="71" t="n">
        <v>0</v>
      </c>
      <c r="F8605" s="71" t="n">
        <v>3.000000001117983</v>
      </c>
    </row>
    <row r="8606">
      <c r="C8606" s="13" t="n">
        <v>163</v>
      </c>
      <c r="D8606" s="71" t="n">
        <v>3.000000001716857</v>
      </c>
      <c r="E8606" s="71" t="n">
        <v>0</v>
      </c>
      <c r="F8606" s="71" t="n">
        <v>3.00000000126593</v>
      </c>
    </row>
    <row r="8607">
      <c r="C8607" s="13" t="n">
        <v>164</v>
      </c>
      <c r="D8607" s="71" t="n">
        <v>3.000000001096829</v>
      </c>
      <c r="E8607" s="71" t="n">
        <v>0</v>
      </c>
      <c r="F8607" s="71" t="n">
        <v>0</v>
      </c>
    </row>
    <row r="8608">
      <c r="C8608" s="13" t="n">
        <v>165</v>
      </c>
      <c r="D8608" s="71" t="n">
        <v>0</v>
      </c>
      <c r="E8608" s="71" t="n">
        <v>0</v>
      </c>
      <c r="F8608" s="71" t="n">
        <v>0</v>
      </c>
    </row>
    <row r="8609">
      <c r="C8609" s="13" t="n">
        <v>166</v>
      </c>
      <c r="D8609" s="71" t="n">
        <v>0</v>
      </c>
      <c r="E8609" s="71" t="n">
        <v>3.00000000175989</v>
      </c>
      <c r="F8609" s="71" t="n">
        <v>0</v>
      </c>
    </row>
    <row r="8610">
      <c r="C8610" s="13" t="n">
        <v>167</v>
      </c>
      <c r="D8610" s="71" t="n">
        <v>0</v>
      </c>
      <c r="E8610" s="71" t="n">
        <v>0</v>
      </c>
      <c r="F8610" s="71" t="n">
        <v>0</v>
      </c>
    </row>
    <row r="8611">
      <c r="C8611" s="13" t="n">
        <v>168</v>
      </c>
      <c r="D8611" s="71" t="n">
        <v>0</v>
      </c>
      <c r="E8611" s="71" t="n">
        <v>3.000000001286732</v>
      </c>
      <c r="F8611" s="71" t="n">
        <v>3.000000001314124</v>
      </c>
    </row>
    <row r="8612">
      <c r="C8612" s="13" t="n">
        <v>169</v>
      </c>
      <c r="D8612" s="71" t="n">
        <v>0</v>
      </c>
      <c r="E8612" s="71" t="n">
        <v>3.000000002539264</v>
      </c>
      <c r="F8612" s="71" t="n">
        <v>0</v>
      </c>
    </row>
    <row r="8613">
      <c r="C8613" s="13" t="n">
        <v>170</v>
      </c>
      <c r="D8613" s="71" t="n">
        <v>0</v>
      </c>
      <c r="E8613" s="71" t="n">
        <v>0</v>
      </c>
      <c r="F8613" s="71" t="n">
        <v>0</v>
      </c>
    </row>
    <row r="8614">
      <c r="C8614" s="13" t="n">
        <v>171</v>
      </c>
      <c r="D8614" s="71" t="n">
        <v>3.000000001055985</v>
      </c>
      <c r="E8614" s="71" t="n">
        <v>3.000000002688444</v>
      </c>
      <c r="F8614" s="71" t="n">
        <v>0</v>
      </c>
    </row>
    <row r="8615">
      <c r="C8615" s="13" t="n">
        <v>172</v>
      </c>
      <c r="D8615" s="71" t="n">
        <v>0</v>
      </c>
      <c r="E8615" s="71" t="n">
        <v>0</v>
      </c>
      <c r="F8615" s="71" t="n">
        <v>3.000000000880464</v>
      </c>
    </row>
    <row r="8616">
      <c r="C8616" s="13" t="n">
        <v>173</v>
      </c>
      <c r="D8616" s="71" t="n">
        <v>0</v>
      </c>
      <c r="E8616" s="71" t="n">
        <v>3.000000001047789</v>
      </c>
      <c r="F8616" s="71" t="n">
        <v>3.000000001315164</v>
      </c>
    </row>
    <row r="8617">
      <c r="C8617" s="13" t="n">
        <v>174</v>
      </c>
      <c r="D8617" s="71" t="n">
        <v>0</v>
      </c>
      <c r="E8617" s="71" t="n">
        <v>0</v>
      </c>
      <c r="F8617" s="71" t="n">
        <v>0</v>
      </c>
    </row>
    <row r="8618">
      <c r="C8618" s="13" t="n">
        <v>175</v>
      </c>
      <c r="D8618" s="71" t="n">
        <v>0</v>
      </c>
      <c r="E8618" s="71" t="n">
        <v>0</v>
      </c>
      <c r="F8618" s="71" t="n">
        <v>0</v>
      </c>
    </row>
    <row r="8619">
      <c r="C8619" s="13" t="n">
        <v>176</v>
      </c>
      <c r="D8619" s="71" t="n">
        <v>2.856028928872655</v>
      </c>
      <c r="E8619" s="71" t="n">
        <v>0</v>
      </c>
      <c r="F8619" s="71" t="n">
        <v>0</v>
      </c>
    </row>
    <row r="8620">
      <c r="C8620" s="13" t="n">
        <v>177</v>
      </c>
      <c r="D8620" s="71" t="n">
        <v>0</v>
      </c>
      <c r="E8620" s="71" t="n">
        <v>0</v>
      </c>
      <c r="F8620" s="71" t="n">
        <v>0</v>
      </c>
    </row>
    <row r="8621">
      <c r="C8621" s="13" t="n">
        <v>178</v>
      </c>
      <c r="D8621" s="71" t="n">
        <v>0.8868707303203889</v>
      </c>
      <c r="E8621" s="71" t="n">
        <v>0</v>
      </c>
      <c r="F8621" s="71" t="n">
        <v>0</v>
      </c>
    </row>
    <row r="8622">
      <c r="C8622" s="13" t="n">
        <v>179</v>
      </c>
      <c r="D8622" s="71" t="n">
        <v>0</v>
      </c>
      <c r="E8622" s="71" t="n">
        <v>3.000000000942504</v>
      </c>
      <c r="F8622" s="71" t="n">
        <v>0</v>
      </c>
    </row>
    <row r="8623">
      <c r="C8623" s="13" t="n">
        <v>180</v>
      </c>
      <c r="D8623" s="71" t="n">
        <v>0</v>
      </c>
      <c r="E8623" s="71" t="n">
        <v>3.000000002142712</v>
      </c>
      <c r="F8623" s="71" t="n">
        <v>0</v>
      </c>
    </row>
    <row r="8624">
      <c r="C8624" s="13" t="n">
        <v>181</v>
      </c>
      <c r="D8624" s="71" t="n">
        <v>0</v>
      </c>
      <c r="E8624" s="71" t="n">
        <v>0</v>
      </c>
      <c r="F8624" s="71" t="n">
        <v>0.0298418021473319</v>
      </c>
    </row>
    <row r="8625">
      <c r="C8625" s="13" t="n">
        <v>182</v>
      </c>
      <c r="D8625" s="71" t="n">
        <v>3.00000000194713</v>
      </c>
      <c r="E8625" s="71" t="n">
        <v>0</v>
      </c>
      <c r="F8625" s="71" t="n">
        <v>2.350860979237315</v>
      </c>
    </row>
    <row r="8626">
      <c r="C8626" s="13" t="n">
        <v>183</v>
      </c>
      <c r="D8626" s="71" t="n">
        <v>0</v>
      </c>
      <c r="E8626" s="71" t="n">
        <v>3.000000001700605</v>
      </c>
      <c r="F8626" s="71" t="n">
        <v>2.643950547952926</v>
      </c>
    </row>
    <row r="8627">
      <c r="C8627" s="13" t="n">
        <v>184</v>
      </c>
      <c r="D8627" s="71" t="n">
        <v>0</v>
      </c>
      <c r="E8627" s="71" t="n">
        <v>0</v>
      </c>
      <c r="F8627" s="71" t="n">
        <v>0</v>
      </c>
    </row>
    <row r="8628">
      <c r="C8628" s="13" t="n">
        <v>185</v>
      </c>
      <c r="D8628" s="71" t="n">
        <v>3.000000002337461</v>
      </c>
      <c r="E8628" s="71" t="n">
        <v>0</v>
      </c>
      <c r="F8628" s="71" t="n">
        <v>3.000000001369664</v>
      </c>
    </row>
    <row r="8629">
      <c r="C8629" s="13" t="n">
        <v>186</v>
      </c>
      <c r="D8629" s="71" t="n">
        <v>0</v>
      </c>
      <c r="E8629" s="71" t="n">
        <v>0</v>
      </c>
      <c r="F8629" s="71" t="n">
        <v>2.596733457971506</v>
      </c>
    </row>
    <row r="8630">
      <c r="C8630" s="13" t="n">
        <v>187</v>
      </c>
      <c r="D8630" s="71" t="n">
        <v>0</v>
      </c>
      <c r="E8630" s="71" t="n">
        <v>0</v>
      </c>
      <c r="F8630" s="71" t="n">
        <v>3.000000000524317</v>
      </c>
    </row>
    <row r="8631">
      <c r="C8631" s="13" t="n">
        <v>188</v>
      </c>
      <c r="D8631" s="71" t="n">
        <v>0</v>
      </c>
      <c r="E8631" s="71" t="n">
        <v>0</v>
      </c>
      <c r="F8631" s="71" t="n">
        <v>0</v>
      </c>
    </row>
    <row r="8632">
      <c r="C8632" s="13" t="n">
        <v>189</v>
      </c>
      <c r="D8632" s="71" t="n">
        <v>0</v>
      </c>
      <c r="E8632" s="71" t="n">
        <v>0</v>
      </c>
      <c r="F8632" s="71" t="n">
        <v>3.000000002248548</v>
      </c>
    </row>
    <row r="8633">
      <c r="C8633" s="13" t="n">
        <v>190</v>
      </c>
      <c r="D8633" s="71" t="n">
        <v>0</v>
      </c>
      <c r="E8633" s="71" t="n">
        <v>0</v>
      </c>
      <c r="F8633" s="71" t="n">
        <v>0</v>
      </c>
    </row>
    <row r="8634">
      <c r="C8634" s="13" t="n">
        <v>191</v>
      </c>
      <c r="D8634" s="71" t="n">
        <v>0</v>
      </c>
      <c r="E8634" s="71" t="n">
        <v>0</v>
      </c>
      <c r="F8634" s="71" t="n">
        <v>0</v>
      </c>
    </row>
    <row r="8635">
      <c r="C8635" s="13" t="n">
        <v>192</v>
      </c>
      <c r="D8635" s="71" t="n">
        <v>0</v>
      </c>
      <c r="E8635" s="71" t="n">
        <v>0</v>
      </c>
      <c r="F8635" s="71" t="n">
        <v>3.000000000475402</v>
      </c>
    </row>
    <row r="8636">
      <c r="C8636" s="13" t="n">
        <v>193</v>
      </c>
      <c r="D8636" s="71" t="n">
        <v>0</v>
      </c>
      <c r="E8636" s="71" t="n">
        <v>3.000000001959745</v>
      </c>
      <c r="F8636" s="71" t="n">
        <v>0</v>
      </c>
    </row>
    <row r="8637">
      <c r="C8637" s="13" t="n">
        <v>194</v>
      </c>
      <c r="D8637" s="71" t="n">
        <v>0</v>
      </c>
      <c r="E8637" s="71" t="n">
        <v>0</v>
      </c>
      <c r="F8637" s="71" t="n">
        <v>3.000000000967858</v>
      </c>
    </row>
    <row r="8638">
      <c r="C8638" s="13" t="n">
        <v>195</v>
      </c>
      <c r="D8638" s="71" t="n">
        <v>0</v>
      </c>
      <c r="E8638" s="71" t="n">
        <v>3.000000001805639</v>
      </c>
      <c r="F8638" s="71" t="n">
        <v>0</v>
      </c>
    </row>
    <row r="8639">
      <c r="C8639" s="13" t="n">
        <v>196</v>
      </c>
      <c r="D8639" s="71" t="n">
        <v>0</v>
      </c>
      <c r="E8639" s="71" t="n">
        <v>3.000000001439095</v>
      </c>
      <c r="F8639" s="71" t="n">
        <v>0</v>
      </c>
    </row>
    <row r="8640">
      <c r="C8640" s="13" t="n">
        <v>197</v>
      </c>
      <c r="D8640" s="71" t="n">
        <v>0</v>
      </c>
      <c r="E8640" s="71" t="n">
        <v>0</v>
      </c>
      <c r="F8640" s="71" t="n">
        <v>3.00000000169828</v>
      </c>
    </row>
    <row r="8641">
      <c r="C8641" s="13" t="n">
        <v>198</v>
      </c>
      <c r="D8641" s="71" t="n">
        <v>0</v>
      </c>
      <c r="E8641" s="71" t="n">
        <v>3.000000001963041</v>
      </c>
      <c r="F8641" s="71" t="n">
        <v>0</v>
      </c>
    </row>
    <row r="8643">
      <c r="C8643" s="18" t="inlineStr">
        <is>
          <t>PlanStockr</t>
        </is>
      </c>
      <c r="D8643" s="13" t="n">
        <v>22</v>
      </c>
      <c r="E8643" s="13" t="n">
        <v>23</v>
      </c>
      <c r="F8643" s="13" t="n">
        <v>24</v>
      </c>
    </row>
    <row r="8644">
      <c r="C8644" s="13" t="n">
        <v>9</v>
      </c>
      <c r="D8644" s="48">
        <f>'Planned_Beginning_stock '!AU35</f>
        <v/>
      </c>
      <c r="E8644" s="48">
        <f>'Planned_Beginning_stock '!AV35</f>
        <v/>
      </c>
      <c r="F8644" s="48">
        <f>'Planned_Beginning_stock '!AW35</f>
        <v/>
      </c>
    </row>
    <row r="8645">
      <c r="C8645" s="13" t="n">
        <v>10</v>
      </c>
      <c r="D8645" s="48">
        <f>'Planned_Beginning_stock '!AU36</f>
        <v/>
      </c>
      <c r="E8645" s="48">
        <f>'Planned_Beginning_stock '!AV36</f>
        <v/>
      </c>
      <c r="F8645" s="48">
        <f>'Planned_Beginning_stock '!AW36</f>
        <v/>
      </c>
    </row>
    <row r="8646">
      <c r="C8646" s="13" t="n">
        <v>11</v>
      </c>
      <c r="D8646" s="48">
        <f>'Planned_Beginning_stock '!AU37</f>
        <v/>
      </c>
      <c r="E8646" s="48">
        <f>'Planned_Beginning_stock '!AV37</f>
        <v/>
      </c>
      <c r="F8646" s="48">
        <f>'Planned_Beginning_stock '!AW37</f>
        <v/>
      </c>
    </row>
    <row r="8647">
      <c r="C8647" s="13" t="n">
        <v>12</v>
      </c>
      <c r="D8647" s="48">
        <f>'Planned_Beginning_stock '!AU38</f>
        <v/>
      </c>
      <c r="E8647" s="48">
        <f>'Planned_Beginning_stock '!AV38</f>
        <v/>
      </c>
      <c r="F8647" s="48">
        <f>'Planned_Beginning_stock '!AW38</f>
        <v/>
      </c>
    </row>
    <row r="8648">
      <c r="C8648" s="13" t="n">
        <v>13</v>
      </c>
      <c r="D8648" s="48">
        <f>'Planned_Beginning_stock '!AU39</f>
        <v/>
      </c>
      <c r="E8648" s="48">
        <f>'Planned_Beginning_stock '!AV39</f>
        <v/>
      </c>
      <c r="F8648" s="48">
        <f>'Planned_Beginning_stock '!AW39</f>
        <v/>
      </c>
    </row>
    <row r="8649">
      <c r="C8649" s="13" t="n">
        <v>14</v>
      </c>
      <c r="D8649" s="48">
        <f>'Planned_Beginning_stock '!AU40</f>
        <v/>
      </c>
      <c r="E8649" s="48">
        <f>'Planned_Beginning_stock '!AV40</f>
        <v/>
      </c>
      <c r="F8649" s="48">
        <f>'Planned_Beginning_stock '!AW40</f>
        <v/>
      </c>
    </row>
    <row r="8650">
      <c r="C8650" s="13" t="n">
        <v>15</v>
      </c>
      <c r="D8650" s="48">
        <f>'Planned_Beginning_stock '!AU41</f>
        <v/>
      </c>
      <c r="E8650" s="48">
        <f>'Planned_Beginning_stock '!AV41</f>
        <v/>
      </c>
      <c r="F8650" s="48">
        <f>'Planned_Beginning_stock '!AW41</f>
        <v/>
      </c>
    </row>
    <row r="8651">
      <c r="C8651" s="13" t="n">
        <v>16</v>
      </c>
      <c r="D8651" s="48">
        <f>'Planned_Beginning_stock '!AU42</f>
        <v/>
      </c>
      <c r="E8651" s="48">
        <f>'Planned_Beginning_stock '!AV42</f>
        <v/>
      </c>
      <c r="F8651" s="48">
        <f>'Planned_Beginning_stock '!AW42</f>
        <v/>
      </c>
    </row>
    <row r="8652">
      <c r="C8652" s="13" t="n">
        <v>17</v>
      </c>
      <c r="D8652" s="48">
        <f>'Planned_Beginning_stock '!AU43</f>
        <v/>
      </c>
      <c r="E8652" s="48">
        <f>'Planned_Beginning_stock '!AV43</f>
        <v/>
      </c>
      <c r="F8652" s="48">
        <f>'Planned_Beginning_stock '!AW43</f>
        <v/>
      </c>
      <c r="K8652" s="98" t="n"/>
    </row>
    <row r="8653">
      <c r="C8653" s="13" t="n">
        <v>18</v>
      </c>
      <c r="D8653" s="48">
        <f>'Planned_Beginning_stock '!AU44</f>
        <v/>
      </c>
      <c r="E8653" s="48">
        <f>'Planned_Beginning_stock '!AV44</f>
        <v/>
      </c>
      <c r="F8653" s="48">
        <f>'Planned_Beginning_stock '!AW44</f>
        <v/>
      </c>
      <c r="J8653" s="18" t="n"/>
      <c r="K8653" s="18" t="inlineStr"/>
    </row>
    <row r="8654">
      <c r="C8654" s="13" t="n">
        <v>19</v>
      </c>
      <c r="D8654" s="48">
        <f>'Planned_Beginning_stock '!AU45</f>
        <v/>
      </c>
      <c r="E8654" s="48">
        <f>'Planned_Beginning_stock '!AV45</f>
        <v/>
      </c>
      <c r="F8654" s="48">
        <f>'Planned_Beginning_stock '!AW45</f>
        <v/>
      </c>
      <c r="J8654" s="18" t="n"/>
      <c r="K8654" s="18" t="inlineStr"/>
    </row>
    <row r="8655">
      <c r="C8655" s="13" t="n">
        <v>20</v>
      </c>
      <c r="D8655" s="48">
        <f>'Planned_Beginning_stock '!AU46</f>
        <v/>
      </c>
      <c r="E8655" s="48">
        <f>'Planned_Beginning_stock '!AV46</f>
        <v/>
      </c>
      <c r="F8655" s="48">
        <f>'Planned_Beginning_stock '!AW46</f>
        <v/>
      </c>
    </row>
    <row r="8656">
      <c r="C8656" s="13" t="n">
        <v>21</v>
      </c>
      <c r="D8656" s="48">
        <f>'Planned_Beginning_stock '!AU47</f>
        <v/>
      </c>
      <c r="E8656" s="48">
        <f>'Planned_Beginning_stock '!AV47</f>
        <v/>
      </c>
      <c r="F8656" s="48">
        <f>'Planned_Beginning_stock '!AW47</f>
        <v/>
      </c>
    </row>
    <row r="8657">
      <c r="C8657" s="13" t="n">
        <v>22</v>
      </c>
      <c r="D8657" s="48">
        <f>'Planned_Beginning_stock '!AU48</f>
        <v/>
      </c>
      <c r="E8657" s="48">
        <f>'Planned_Beginning_stock '!AV48</f>
        <v/>
      </c>
      <c r="F8657" s="48">
        <f>'Planned_Beginning_stock '!AW48</f>
        <v/>
      </c>
    </row>
    <row r="8658">
      <c r="C8658" s="13" t="n">
        <v>23</v>
      </c>
      <c r="D8658" s="48">
        <f>'Planned_Beginning_stock '!AU49</f>
        <v/>
      </c>
      <c r="E8658" s="48">
        <f>'Planned_Beginning_stock '!AV49</f>
        <v/>
      </c>
      <c r="F8658" s="48">
        <f>'Planned_Beginning_stock '!AW49</f>
        <v/>
      </c>
      <c r="K8658" s="98" t="n"/>
    </row>
    <row r="8659">
      <c r="C8659" s="13" t="n">
        <v>24</v>
      </c>
      <c r="D8659" s="48">
        <f>'Planned_Beginning_stock '!AU50</f>
        <v/>
      </c>
      <c r="E8659" s="48">
        <f>'Planned_Beginning_stock '!AV50</f>
        <v/>
      </c>
      <c r="F8659" s="48">
        <f>'Planned_Beginning_stock '!AW50</f>
        <v/>
      </c>
      <c r="J8659" s="18" t="n"/>
      <c r="K8659" s="18" t="n"/>
    </row>
    <row r="8660">
      <c r="C8660" s="13" t="n">
        <v>25</v>
      </c>
      <c r="D8660" s="48">
        <f>'Planned_Beginning_stock '!AU51</f>
        <v/>
      </c>
      <c r="E8660" s="48">
        <f>'Planned_Beginning_stock '!AV51</f>
        <v/>
      </c>
      <c r="F8660" s="48">
        <f>'Planned_Beginning_stock '!AW51</f>
        <v/>
      </c>
      <c r="J8660" s="18" t="n"/>
      <c r="K8660" s="18" t="n"/>
    </row>
    <row r="8661">
      <c r="C8661" s="13" t="n">
        <v>26</v>
      </c>
      <c r="D8661" s="48">
        <f>'Planned_Beginning_stock '!AU52</f>
        <v/>
      </c>
      <c r="E8661" s="48">
        <f>'Planned_Beginning_stock '!AV52</f>
        <v/>
      </c>
      <c r="F8661" s="48">
        <f>'Planned_Beginning_stock '!AW52</f>
        <v/>
      </c>
    </row>
    <row r="8662">
      <c r="C8662" s="13" t="n">
        <v>27</v>
      </c>
      <c r="D8662" s="48">
        <f>'Planned_Beginning_stock '!AU53</f>
        <v/>
      </c>
      <c r="E8662" s="48">
        <f>'Planned_Beginning_stock '!AV53</f>
        <v/>
      </c>
      <c r="F8662" s="48">
        <f>'Planned_Beginning_stock '!AW53</f>
        <v/>
      </c>
    </row>
    <row r="8663">
      <c r="C8663" s="13" t="n">
        <v>28</v>
      </c>
      <c r="D8663" s="48">
        <f>'Planned_Beginning_stock '!AU54</f>
        <v/>
      </c>
      <c r="E8663" s="48">
        <f>'Planned_Beginning_stock '!AV54</f>
        <v/>
      </c>
      <c r="F8663" s="48">
        <f>'Planned_Beginning_stock '!AW54</f>
        <v/>
      </c>
    </row>
    <row r="8664">
      <c r="C8664" s="13" t="n">
        <v>29</v>
      </c>
      <c r="D8664" s="48">
        <f>'Planned_Beginning_stock '!AU55</f>
        <v/>
      </c>
      <c r="E8664" s="48">
        <f>'Planned_Beginning_stock '!AV55</f>
        <v/>
      </c>
      <c r="F8664" s="48">
        <f>'Planned_Beginning_stock '!AW55</f>
        <v/>
      </c>
      <c r="K8664" s="48" t="n"/>
    </row>
    <row r="8665">
      <c r="C8665" s="13" t="n">
        <v>30</v>
      </c>
      <c r="D8665" s="48">
        <f>'Planned_Beginning_stock '!AU56</f>
        <v/>
      </c>
      <c r="E8665" s="48">
        <f>'Planned_Beginning_stock '!AV56</f>
        <v/>
      </c>
      <c r="F8665" s="48">
        <f>'Planned_Beginning_stock '!AW56</f>
        <v/>
      </c>
      <c r="J8665" s="18" t="n"/>
      <c r="K8665" s="18" t="n"/>
    </row>
    <row r="8666">
      <c r="C8666" s="13" t="n">
        <v>31</v>
      </c>
      <c r="D8666" s="48">
        <f>'Planned_Beginning_stock '!AU57</f>
        <v/>
      </c>
      <c r="E8666" s="48">
        <f>'Planned_Beginning_stock '!AV57</f>
        <v/>
      </c>
      <c r="F8666" s="48">
        <f>'Planned_Beginning_stock '!AW57</f>
        <v/>
      </c>
      <c r="J8666" s="18" t="n"/>
      <c r="K8666" s="18" t="n"/>
    </row>
    <row r="8667">
      <c r="C8667" s="13" t="n">
        <v>32</v>
      </c>
      <c r="D8667" s="48">
        <f>'Planned_Beginning_stock '!AU58</f>
        <v/>
      </c>
      <c r="E8667" s="48">
        <f>'Planned_Beginning_stock '!AV58</f>
        <v/>
      </c>
      <c r="F8667" s="48">
        <f>'Planned_Beginning_stock '!AW58</f>
        <v/>
      </c>
    </row>
    <row r="8668">
      <c r="C8668" s="13" t="n">
        <v>33</v>
      </c>
      <c r="D8668" s="48">
        <f>'Planned_Beginning_stock '!AU59</f>
        <v/>
      </c>
      <c r="E8668" s="48">
        <f>'Planned_Beginning_stock '!AV59</f>
        <v/>
      </c>
      <c r="F8668" s="48">
        <f>'Planned_Beginning_stock '!AW59</f>
        <v/>
      </c>
    </row>
    <row r="8669">
      <c r="C8669" s="13" t="n">
        <v>34</v>
      </c>
      <c r="D8669" s="48">
        <f>'Planned_Beginning_stock '!AU60</f>
        <v/>
      </c>
      <c r="E8669" s="48">
        <f>'Planned_Beginning_stock '!AV60</f>
        <v/>
      </c>
      <c r="F8669" s="48">
        <f>'Planned_Beginning_stock '!AW60</f>
        <v/>
      </c>
    </row>
    <row r="8670">
      <c r="C8670" s="13" t="n">
        <v>35</v>
      </c>
      <c r="D8670" s="48">
        <f>'Planned_Beginning_stock '!AU61</f>
        <v/>
      </c>
      <c r="E8670" s="48">
        <f>'Planned_Beginning_stock '!AV61</f>
        <v/>
      </c>
      <c r="F8670" s="48">
        <f>'Planned_Beginning_stock '!AW61</f>
        <v/>
      </c>
    </row>
    <row r="8671">
      <c r="C8671" s="13" t="n">
        <v>36</v>
      </c>
      <c r="D8671" s="48">
        <f>'Planned_Beginning_stock '!AU62</f>
        <v/>
      </c>
      <c r="E8671" s="48">
        <f>'Planned_Beginning_stock '!AV62</f>
        <v/>
      </c>
      <c r="F8671" s="48">
        <f>'Planned_Beginning_stock '!AW62</f>
        <v/>
      </c>
    </row>
    <row r="8672">
      <c r="C8672" s="13" t="n">
        <v>37</v>
      </c>
      <c r="D8672" s="48">
        <f>'Planned_Beginning_stock '!AU63</f>
        <v/>
      </c>
      <c r="E8672" s="48">
        <f>'Planned_Beginning_stock '!AV63</f>
        <v/>
      </c>
      <c r="F8672" s="48">
        <f>'Planned_Beginning_stock '!AW63</f>
        <v/>
      </c>
    </row>
    <row r="8673">
      <c r="C8673" s="13" t="n">
        <v>38</v>
      </c>
      <c r="D8673" s="48">
        <f>'Planned_Beginning_stock '!AU64</f>
        <v/>
      </c>
      <c r="E8673" s="48">
        <f>'Planned_Beginning_stock '!AV64</f>
        <v/>
      </c>
      <c r="F8673" s="48">
        <f>'Planned_Beginning_stock '!AW64</f>
        <v/>
      </c>
    </row>
    <row r="8674">
      <c r="C8674" s="13" t="n">
        <v>39</v>
      </c>
      <c r="D8674" s="48">
        <f>'Planned_Beginning_stock '!AU65</f>
        <v/>
      </c>
      <c r="E8674" s="48">
        <f>'Planned_Beginning_stock '!AV65</f>
        <v/>
      </c>
      <c r="F8674" s="48">
        <f>'Planned_Beginning_stock '!AW65</f>
        <v/>
      </c>
    </row>
    <row r="8675">
      <c r="C8675" s="13" t="n">
        <v>40</v>
      </c>
      <c r="D8675" s="48">
        <f>'Planned_Beginning_stock '!AU66</f>
        <v/>
      </c>
      <c r="E8675" s="48">
        <f>'Planned_Beginning_stock '!AV66</f>
        <v/>
      </c>
      <c r="F8675" s="48">
        <f>'Planned_Beginning_stock '!AW66</f>
        <v/>
      </c>
    </row>
    <row r="8676">
      <c r="C8676" s="13" t="n">
        <v>41</v>
      </c>
      <c r="D8676" s="48">
        <f>'Planned_Beginning_stock '!AU67</f>
        <v/>
      </c>
      <c r="E8676" s="48">
        <f>'Planned_Beginning_stock '!AV67</f>
        <v/>
      </c>
      <c r="F8676" s="48">
        <f>'Planned_Beginning_stock '!AW67</f>
        <v/>
      </c>
    </row>
    <row r="8677">
      <c r="C8677" s="13" t="n">
        <v>42</v>
      </c>
      <c r="D8677" s="48">
        <f>'Planned_Beginning_stock '!AU68</f>
        <v/>
      </c>
      <c r="E8677" s="48">
        <f>'Planned_Beginning_stock '!AV68</f>
        <v/>
      </c>
      <c r="F8677" s="48">
        <f>'Planned_Beginning_stock '!AW68</f>
        <v/>
      </c>
    </row>
    <row r="8678">
      <c r="C8678" s="13" t="n">
        <v>43</v>
      </c>
      <c r="D8678" s="48">
        <f>'Planned_Beginning_stock '!AU69</f>
        <v/>
      </c>
      <c r="E8678" s="48">
        <f>'Planned_Beginning_stock '!AV69</f>
        <v/>
      </c>
      <c r="F8678" s="48">
        <f>'Planned_Beginning_stock '!AW69</f>
        <v/>
      </c>
    </row>
    <row r="8679">
      <c r="C8679" s="13" t="n">
        <v>44</v>
      </c>
      <c r="D8679" s="48">
        <f>'Planned_Beginning_stock '!AU70</f>
        <v/>
      </c>
      <c r="E8679" s="48">
        <f>'Planned_Beginning_stock '!AV70</f>
        <v/>
      </c>
      <c r="F8679" s="48">
        <f>'Planned_Beginning_stock '!AW70</f>
        <v/>
      </c>
    </row>
    <row r="8680">
      <c r="C8680" s="13" t="n">
        <v>45</v>
      </c>
      <c r="D8680" s="48">
        <f>'Planned_Beginning_stock '!AU71</f>
        <v/>
      </c>
      <c r="E8680" s="48">
        <f>'Planned_Beginning_stock '!AV71</f>
        <v/>
      </c>
      <c r="F8680" s="48">
        <f>'Planned_Beginning_stock '!AW71</f>
        <v/>
      </c>
    </row>
    <row r="8681">
      <c r="C8681" s="13" t="n">
        <v>46</v>
      </c>
      <c r="D8681" s="48">
        <f>'Planned_Beginning_stock '!AU72</f>
        <v/>
      </c>
      <c r="E8681" s="48">
        <f>'Planned_Beginning_stock '!AV72</f>
        <v/>
      </c>
      <c r="F8681" s="48">
        <f>'Planned_Beginning_stock '!AW72</f>
        <v/>
      </c>
    </row>
    <row r="8682">
      <c r="C8682" s="13" t="n">
        <v>47</v>
      </c>
      <c r="D8682" s="48">
        <f>'Planned_Beginning_stock '!AU73</f>
        <v/>
      </c>
      <c r="E8682" s="48">
        <f>'Planned_Beginning_stock '!AV73</f>
        <v/>
      </c>
      <c r="F8682" s="48">
        <f>'Planned_Beginning_stock '!AW73</f>
        <v/>
      </c>
    </row>
    <row r="8683">
      <c r="C8683" s="13" t="n">
        <v>48</v>
      </c>
      <c r="D8683" s="48">
        <f>'Planned_Beginning_stock '!AU74</f>
        <v/>
      </c>
      <c r="E8683" s="48">
        <f>'Planned_Beginning_stock '!AV74</f>
        <v/>
      </c>
      <c r="F8683" s="48">
        <f>'Planned_Beginning_stock '!AW74</f>
        <v/>
      </c>
    </row>
    <row r="8684">
      <c r="C8684" s="13" t="n">
        <v>49</v>
      </c>
      <c r="D8684" s="48">
        <f>'Planned_Beginning_stock '!AU75</f>
        <v/>
      </c>
      <c r="E8684" s="48">
        <f>'Planned_Beginning_stock '!AV75</f>
        <v/>
      </c>
      <c r="F8684" s="48">
        <f>'Planned_Beginning_stock '!AW75</f>
        <v/>
      </c>
    </row>
    <row r="8685">
      <c r="C8685" s="13" t="n">
        <v>50</v>
      </c>
      <c r="D8685" s="48">
        <f>'Planned_Beginning_stock '!AU76</f>
        <v/>
      </c>
      <c r="E8685" s="48">
        <f>'Planned_Beginning_stock '!AV76</f>
        <v/>
      </c>
      <c r="F8685" s="48">
        <f>'Planned_Beginning_stock '!AW76</f>
        <v/>
      </c>
    </row>
    <row r="8686">
      <c r="C8686" s="13" t="n">
        <v>51</v>
      </c>
      <c r="D8686" s="48">
        <f>'Planned_Beginning_stock '!AU77</f>
        <v/>
      </c>
      <c r="E8686" s="48">
        <f>'Planned_Beginning_stock '!AV77</f>
        <v/>
      </c>
      <c r="F8686" s="48">
        <f>'Planned_Beginning_stock '!AW77</f>
        <v/>
      </c>
    </row>
    <row r="8687">
      <c r="C8687" s="13" t="n">
        <v>52</v>
      </c>
      <c r="D8687" s="48">
        <f>'Planned_Beginning_stock '!AU78</f>
        <v/>
      </c>
      <c r="E8687" s="48">
        <f>'Planned_Beginning_stock '!AV78</f>
        <v/>
      </c>
      <c r="F8687" s="48">
        <f>'Planned_Beginning_stock '!AW78</f>
        <v/>
      </c>
    </row>
    <row r="8688">
      <c r="C8688" s="13" t="n">
        <v>53</v>
      </c>
      <c r="D8688" s="48">
        <f>'Planned_Beginning_stock '!AU79</f>
        <v/>
      </c>
      <c r="E8688" s="48">
        <f>'Planned_Beginning_stock '!AV79</f>
        <v/>
      </c>
      <c r="F8688" s="48">
        <f>'Planned_Beginning_stock '!AW79</f>
        <v/>
      </c>
    </row>
    <row r="8689">
      <c r="C8689" s="13" t="n">
        <v>54</v>
      </c>
      <c r="D8689" s="48">
        <f>'Planned_Beginning_stock '!AU80</f>
        <v/>
      </c>
      <c r="E8689" s="48">
        <f>'Planned_Beginning_stock '!AV80</f>
        <v/>
      </c>
      <c r="F8689" s="48">
        <f>'Planned_Beginning_stock '!AW80</f>
        <v/>
      </c>
    </row>
    <row r="8690">
      <c r="C8690" s="13" t="n">
        <v>55</v>
      </c>
      <c r="D8690" s="48">
        <f>'Planned_Beginning_stock '!AU81</f>
        <v/>
      </c>
      <c r="E8690" s="48">
        <f>'Planned_Beginning_stock '!AV81</f>
        <v/>
      </c>
      <c r="F8690" s="48">
        <f>'Planned_Beginning_stock '!AW81</f>
        <v/>
      </c>
    </row>
    <row r="8691">
      <c r="C8691" s="13" t="n">
        <v>56</v>
      </c>
      <c r="D8691" s="48">
        <f>'Planned_Beginning_stock '!AU82</f>
        <v/>
      </c>
      <c r="E8691" s="48">
        <f>'Planned_Beginning_stock '!AV82</f>
        <v/>
      </c>
      <c r="F8691" s="48">
        <f>'Planned_Beginning_stock '!AW82</f>
        <v/>
      </c>
    </row>
    <row r="8692">
      <c r="C8692" s="13" t="n">
        <v>57</v>
      </c>
      <c r="D8692" s="48">
        <f>'Planned_Beginning_stock '!AU83</f>
        <v/>
      </c>
      <c r="E8692" s="48">
        <f>'Planned_Beginning_stock '!AV83</f>
        <v/>
      </c>
      <c r="F8692" s="48">
        <f>'Planned_Beginning_stock '!AW83</f>
        <v/>
      </c>
    </row>
    <row r="8693">
      <c r="C8693" s="13" t="n">
        <v>58</v>
      </c>
      <c r="D8693" s="48">
        <f>'Planned_Beginning_stock '!AU84</f>
        <v/>
      </c>
      <c r="E8693" s="48">
        <f>'Planned_Beginning_stock '!AV84</f>
        <v/>
      </c>
      <c r="F8693" s="48">
        <f>'Planned_Beginning_stock '!AW84</f>
        <v/>
      </c>
    </row>
    <row r="8694">
      <c r="C8694" s="13" t="n">
        <v>59</v>
      </c>
      <c r="D8694" s="48">
        <f>'Planned_Beginning_stock '!AU85</f>
        <v/>
      </c>
      <c r="E8694" s="48">
        <f>'Planned_Beginning_stock '!AV85</f>
        <v/>
      </c>
      <c r="F8694" s="48">
        <f>'Planned_Beginning_stock '!AW85</f>
        <v/>
      </c>
    </row>
    <row r="8695">
      <c r="C8695" s="13" t="n">
        <v>60</v>
      </c>
      <c r="D8695" s="48">
        <f>'Planned_Beginning_stock '!AU86</f>
        <v/>
      </c>
      <c r="E8695" s="48">
        <f>'Planned_Beginning_stock '!AV86</f>
        <v/>
      </c>
      <c r="F8695" s="48">
        <f>'Planned_Beginning_stock '!AW86</f>
        <v/>
      </c>
    </row>
    <row r="8696">
      <c r="C8696" s="13" t="n">
        <v>61</v>
      </c>
      <c r="D8696" s="48">
        <f>'Planned_Beginning_stock '!AU87</f>
        <v/>
      </c>
      <c r="E8696" s="48">
        <f>'Planned_Beginning_stock '!AV87</f>
        <v/>
      </c>
      <c r="F8696" s="48">
        <f>'Planned_Beginning_stock '!AW87</f>
        <v/>
      </c>
    </row>
    <row r="8697">
      <c r="C8697" s="13" t="n">
        <v>62</v>
      </c>
      <c r="D8697" s="48">
        <f>'Planned_Beginning_stock '!AU88</f>
        <v/>
      </c>
      <c r="E8697" s="48">
        <f>'Planned_Beginning_stock '!AV88</f>
        <v/>
      </c>
      <c r="F8697" s="48">
        <f>'Planned_Beginning_stock '!AW88</f>
        <v/>
      </c>
    </row>
    <row r="8698">
      <c r="C8698" s="13" t="n">
        <v>63</v>
      </c>
      <c r="D8698" s="48">
        <f>'Planned_Beginning_stock '!AU89</f>
        <v/>
      </c>
      <c r="E8698" s="48">
        <f>'Planned_Beginning_stock '!AV89</f>
        <v/>
      </c>
      <c r="F8698" s="48">
        <f>'Planned_Beginning_stock '!AW89</f>
        <v/>
      </c>
    </row>
    <row r="8699">
      <c r="C8699" s="13" t="n">
        <v>64</v>
      </c>
      <c r="D8699" s="48">
        <f>'Planned_Beginning_stock '!AU90</f>
        <v/>
      </c>
      <c r="E8699" s="48">
        <f>'Planned_Beginning_stock '!AV90</f>
        <v/>
      </c>
      <c r="F8699" s="48">
        <f>'Planned_Beginning_stock '!AW90</f>
        <v/>
      </c>
    </row>
    <row r="8700">
      <c r="C8700" s="13" t="n">
        <v>65</v>
      </c>
      <c r="D8700" s="48">
        <f>'Planned_Beginning_stock '!AU91</f>
        <v/>
      </c>
      <c r="E8700" s="48">
        <f>'Planned_Beginning_stock '!AV91</f>
        <v/>
      </c>
      <c r="F8700" s="48">
        <f>'Planned_Beginning_stock '!AW91</f>
        <v/>
      </c>
    </row>
    <row r="8701">
      <c r="C8701" s="13" t="n">
        <v>66</v>
      </c>
      <c r="D8701" s="48">
        <f>'Planned_Beginning_stock '!AU92</f>
        <v/>
      </c>
      <c r="E8701" s="48">
        <f>'Planned_Beginning_stock '!AV92</f>
        <v/>
      </c>
      <c r="F8701" s="48">
        <f>'Planned_Beginning_stock '!AW92</f>
        <v/>
      </c>
    </row>
    <row r="8702">
      <c r="C8702" s="13" t="n">
        <v>67</v>
      </c>
      <c r="D8702" s="48">
        <f>'Planned_Beginning_stock '!AU93</f>
        <v/>
      </c>
      <c r="E8702" s="48">
        <f>'Planned_Beginning_stock '!AV93</f>
        <v/>
      </c>
      <c r="F8702" s="48">
        <f>'Planned_Beginning_stock '!AW93</f>
        <v/>
      </c>
    </row>
    <row r="8703">
      <c r="C8703" s="13" t="n">
        <v>68</v>
      </c>
      <c r="D8703" s="48">
        <f>'Planned_Beginning_stock '!AU94</f>
        <v/>
      </c>
      <c r="E8703" s="48">
        <f>'Planned_Beginning_stock '!AV94</f>
        <v/>
      </c>
      <c r="F8703" s="48">
        <f>'Planned_Beginning_stock '!AW94</f>
        <v/>
      </c>
    </row>
    <row r="8704">
      <c r="C8704" s="13" t="n">
        <v>69</v>
      </c>
      <c r="D8704" s="48">
        <f>'Planned_Beginning_stock '!AU95</f>
        <v/>
      </c>
      <c r="E8704" s="48">
        <f>'Planned_Beginning_stock '!AV95</f>
        <v/>
      </c>
      <c r="F8704" s="48">
        <f>'Planned_Beginning_stock '!AW95</f>
        <v/>
      </c>
    </row>
    <row r="8705">
      <c r="C8705" s="13" t="n">
        <v>70</v>
      </c>
      <c r="D8705" s="48">
        <f>'Planned_Beginning_stock '!AU96</f>
        <v/>
      </c>
      <c r="E8705" s="48">
        <f>'Planned_Beginning_stock '!AV96</f>
        <v/>
      </c>
      <c r="F8705" s="48">
        <f>'Planned_Beginning_stock '!AW96</f>
        <v/>
      </c>
    </row>
    <row r="8706">
      <c r="C8706" s="13" t="n">
        <v>71</v>
      </c>
      <c r="D8706" s="48">
        <f>'Planned_Beginning_stock '!AU97</f>
        <v/>
      </c>
      <c r="E8706" s="48">
        <f>'Planned_Beginning_stock '!AV97</f>
        <v/>
      </c>
      <c r="F8706" s="48">
        <f>'Planned_Beginning_stock '!AW97</f>
        <v/>
      </c>
    </row>
    <row r="8707">
      <c r="C8707" s="13" t="n">
        <v>72</v>
      </c>
      <c r="D8707" s="48">
        <f>'Planned_Beginning_stock '!AU98</f>
        <v/>
      </c>
      <c r="E8707" s="48">
        <f>'Planned_Beginning_stock '!AV98</f>
        <v/>
      </c>
      <c r="F8707" s="48">
        <f>'Planned_Beginning_stock '!AW98</f>
        <v/>
      </c>
    </row>
    <row r="8708">
      <c r="C8708" s="13" t="n">
        <v>73</v>
      </c>
      <c r="D8708" s="48">
        <f>'Planned_Beginning_stock '!AU99</f>
        <v/>
      </c>
      <c r="E8708" s="48">
        <f>'Planned_Beginning_stock '!AV99</f>
        <v/>
      </c>
      <c r="F8708" s="48">
        <f>'Planned_Beginning_stock '!AW99</f>
        <v/>
      </c>
    </row>
    <row r="8709">
      <c r="C8709" s="13" t="n">
        <v>74</v>
      </c>
      <c r="D8709" s="48">
        <f>'Planned_Beginning_stock '!AU100</f>
        <v/>
      </c>
      <c r="E8709" s="48">
        <f>'Planned_Beginning_stock '!AV100</f>
        <v/>
      </c>
      <c r="F8709" s="48">
        <f>'Planned_Beginning_stock '!AW100</f>
        <v/>
      </c>
    </row>
    <row r="8710">
      <c r="C8710" s="13" t="n">
        <v>75</v>
      </c>
      <c r="D8710" s="48">
        <f>'Planned_Beginning_stock '!AU101</f>
        <v/>
      </c>
      <c r="E8710" s="48">
        <f>'Planned_Beginning_stock '!AV101</f>
        <v/>
      </c>
      <c r="F8710" s="48">
        <f>'Planned_Beginning_stock '!AW101</f>
        <v/>
      </c>
    </row>
    <row r="8711">
      <c r="C8711" s="13" t="n">
        <v>76</v>
      </c>
      <c r="D8711" s="48">
        <f>'Planned_Beginning_stock '!AU102</f>
        <v/>
      </c>
      <c r="E8711" s="48">
        <f>'Planned_Beginning_stock '!AV102</f>
        <v/>
      </c>
      <c r="F8711" s="48">
        <f>'Planned_Beginning_stock '!AW102</f>
        <v/>
      </c>
    </row>
    <row r="8712">
      <c r="C8712" s="13" t="n">
        <v>77</v>
      </c>
      <c r="D8712" s="48">
        <f>'Planned_Beginning_stock '!AU103</f>
        <v/>
      </c>
      <c r="E8712" s="48">
        <f>'Planned_Beginning_stock '!AV103</f>
        <v/>
      </c>
      <c r="F8712" s="48">
        <f>'Planned_Beginning_stock '!AW103</f>
        <v/>
      </c>
    </row>
    <row r="8713">
      <c r="C8713" s="13" t="n">
        <v>78</v>
      </c>
      <c r="D8713" s="48">
        <f>'Planned_Beginning_stock '!AU104</f>
        <v/>
      </c>
      <c r="E8713" s="48">
        <f>'Planned_Beginning_stock '!AV104</f>
        <v/>
      </c>
      <c r="F8713" s="48">
        <f>'Planned_Beginning_stock '!AW104</f>
        <v/>
      </c>
    </row>
    <row r="8714">
      <c r="C8714" s="13" t="n">
        <v>79</v>
      </c>
      <c r="D8714" s="48">
        <f>'Planned_Beginning_stock '!AU105</f>
        <v/>
      </c>
      <c r="E8714" s="48">
        <f>'Planned_Beginning_stock '!AV105</f>
        <v/>
      </c>
      <c r="F8714" s="48">
        <f>'Planned_Beginning_stock '!AW105</f>
        <v/>
      </c>
    </row>
    <row r="8715">
      <c r="C8715" s="13" t="n">
        <v>80</v>
      </c>
      <c r="D8715" s="48">
        <f>'Planned_Beginning_stock '!AU106</f>
        <v/>
      </c>
      <c r="E8715" s="48">
        <f>'Planned_Beginning_stock '!AV106</f>
        <v/>
      </c>
      <c r="F8715" s="48">
        <f>'Planned_Beginning_stock '!AW106</f>
        <v/>
      </c>
    </row>
    <row r="8716">
      <c r="C8716" s="13" t="n">
        <v>81</v>
      </c>
      <c r="D8716" s="48">
        <f>'Planned_Beginning_stock '!AU107</f>
        <v/>
      </c>
      <c r="E8716" s="48">
        <f>'Planned_Beginning_stock '!AV107</f>
        <v/>
      </c>
      <c r="F8716" s="48">
        <f>'Planned_Beginning_stock '!AW107</f>
        <v/>
      </c>
    </row>
    <row r="8717">
      <c r="C8717" s="13" t="n">
        <v>82</v>
      </c>
      <c r="D8717" s="48">
        <f>'Planned_Beginning_stock '!AU108</f>
        <v/>
      </c>
      <c r="E8717" s="48">
        <f>'Planned_Beginning_stock '!AV108</f>
        <v/>
      </c>
      <c r="F8717" s="48">
        <f>'Planned_Beginning_stock '!AW108</f>
        <v/>
      </c>
    </row>
    <row r="8718">
      <c r="C8718" s="13" t="n">
        <v>83</v>
      </c>
      <c r="D8718" s="48">
        <f>'Planned_Beginning_stock '!AU109</f>
        <v/>
      </c>
      <c r="E8718" s="48">
        <f>'Planned_Beginning_stock '!AV109</f>
        <v/>
      </c>
      <c r="F8718" s="48">
        <f>'Planned_Beginning_stock '!AW109</f>
        <v/>
      </c>
    </row>
    <row r="8719">
      <c r="C8719" s="13" t="n">
        <v>84</v>
      </c>
      <c r="D8719" s="48">
        <f>'Planned_Beginning_stock '!AU110</f>
        <v/>
      </c>
      <c r="E8719" s="48">
        <f>'Planned_Beginning_stock '!AV110</f>
        <v/>
      </c>
      <c r="F8719" s="48">
        <f>'Planned_Beginning_stock '!AW110</f>
        <v/>
      </c>
    </row>
    <row r="8720">
      <c r="C8720" s="13" t="n">
        <v>85</v>
      </c>
      <c r="D8720" s="48">
        <f>'Planned_Beginning_stock '!AU111</f>
        <v/>
      </c>
      <c r="E8720" s="48">
        <f>'Planned_Beginning_stock '!AV111</f>
        <v/>
      </c>
      <c r="F8720" s="48">
        <f>'Planned_Beginning_stock '!AW111</f>
        <v/>
      </c>
    </row>
    <row r="8721">
      <c r="C8721" s="13" t="n">
        <v>86</v>
      </c>
      <c r="D8721" s="48">
        <f>'Planned_Beginning_stock '!AU112</f>
        <v/>
      </c>
      <c r="E8721" s="48">
        <f>'Planned_Beginning_stock '!AV112</f>
        <v/>
      </c>
      <c r="F8721" s="48">
        <f>'Planned_Beginning_stock '!AW112</f>
        <v/>
      </c>
    </row>
    <row r="8722">
      <c r="C8722" s="13" t="n">
        <v>87</v>
      </c>
      <c r="D8722" s="48">
        <f>'Planned_Beginning_stock '!AU113</f>
        <v/>
      </c>
      <c r="E8722" s="48">
        <f>'Planned_Beginning_stock '!AV113</f>
        <v/>
      </c>
      <c r="F8722" s="48">
        <f>'Planned_Beginning_stock '!AW113</f>
        <v/>
      </c>
    </row>
    <row r="8723">
      <c r="C8723" s="13" t="n">
        <v>88</v>
      </c>
      <c r="D8723" s="48">
        <f>'Planned_Beginning_stock '!AU114</f>
        <v/>
      </c>
      <c r="E8723" s="48">
        <f>'Planned_Beginning_stock '!AV114</f>
        <v/>
      </c>
      <c r="F8723" s="48">
        <f>'Planned_Beginning_stock '!AW114</f>
        <v/>
      </c>
    </row>
    <row r="8724">
      <c r="C8724" s="13" t="n">
        <v>89</v>
      </c>
      <c r="D8724" s="48">
        <f>'Planned_Beginning_stock '!AU115</f>
        <v/>
      </c>
      <c r="E8724" s="48">
        <f>'Planned_Beginning_stock '!AV115</f>
        <v/>
      </c>
      <c r="F8724" s="48">
        <f>'Planned_Beginning_stock '!AW115</f>
        <v/>
      </c>
    </row>
    <row r="8725">
      <c r="C8725" s="13" t="n">
        <v>90</v>
      </c>
      <c r="D8725" s="48">
        <f>'Planned_Beginning_stock '!AU116</f>
        <v/>
      </c>
      <c r="E8725" s="48">
        <f>'Planned_Beginning_stock '!AV116</f>
        <v/>
      </c>
      <c r="F8725" s="48">
        <f>'Planned_Beginning_stock '!AW116</f>
        <v/>
      </c>
    </row>
    <row r="8726">
      <c r="C8726" s="13" t="n">
        <v>91</v>
      </c>
      <c r="D8726" s="48">
        <f>'Planned_Beginning_stock '!AU117</f>
        <v/>
      </c>
      <c r="E8726" s="48">
        <f>'Planned_Beginning_stock '!AV117</f>
        <v/>
      </c>
      <c r="F8726" s="48">
        <f>'Planned_Beginning_stock '!AW117</f>
        <v/>
      </c>
    </row>
    <row r="8727">
      <c r="C8727" s="13" t="n">
        <v>92</v>
      </c>
      <c r="D8727" s="48">
        <f>'Planned_Beginning_stock '!AU118</f>
        <v/>
      </c>
      <c r="E8727" s="48">
        <f>'Planned_Beginning_stock '!AV118</f>
        <v/>
      </c>
      <c r="F8727" s="48">
        <f>'Planned_Beginning_stock '!AW118</f>
        <v/>
      </c>
    </row>
    <row r="8728">
      <c r="C8728" s="13" t="n">
        <v>93</v>
      </c>
      <c r="D8728" s="48">
        <f>'Planned_Beginning_stock '!AU119</f>
        <v/>
      </c>
      <c r="E8728" s="48">
        <f>'Planned_Beginning_stock '!AV119</f>
        <v/>
      </c>
      <c r="F8728" s="48">
        <f>'Planned_Beginning_stock '!AW119</f>
        <v/>
      </c>
    </row>
    <row r="8729">
      <c r="C8729" s="13" t="n">
        <v>94</v>
      </c>
      <c r="D8729" s="48">
        <f>'Planned_Beginning_stock '!AU120</f>
        <v/>
      </c>
      <c r="E8729" s="48">
        <f>'Planned_Beginning_stock '!AV120</f>
        <v/>
      </c>
      <c r="F8729" s="48">
        <f>'Planned_Beginning_stock '!AW120</f>
        <v/>
      </c>
    </row>
    <row r="8730">
      <c r="C8730" s="13" t="n">
        <v>95</v>
      </c>
      <c r="D8730" s="48">
        <f>'Planned_Beginning_stock '!AU121</f>
        <v/>
      </c>
      <c r="E8730" s="48">
        <f>'Planned_Beginning_stock '!AV121</f>
        <v/>
      </c>
      <c r="F8730" s="48">
        <f>'Planned_Beginning_stock '!AW121</f>
        <v/>
      </c>
    </row>
    <row r="8731">
      <c r="C8731" s="13" t="n">
        <v>96</v>
      </c>
      <c r="D8731" s="48">
        <f>'Planned_Beginning_stock '!AU122</f>
        <v/>
      </c>
      <c r="E8731" s="48">
        <f>'Planned_Beginning_stock '!AV122</f>
        <v/>
      </c>
      <c r="F8731" s="48">
        <f>'Planned_Beginning_stock '!AW122</f>
        <v/>
      </c>
    </row>
    <row r="8732">
      <c r="C8732" s="13" t="n">
        <v>97</v>
      </c>
      <c r="D8732" s="48">
        <f>'Planned_Beginning_stock '!AU123</f>
        <v/>
      </c>
      <c r="E8732" s="48">
        <f>'Planned_Beginning_stock '!AV123</f>
        <v/>
      </c>
      <c r="F8732" s="48">
        <f>'Planned_Beginning_stock '!AW123</f>
        <v/>
      </c>
    </row>
    <row r="8733">
      <c r="C8733" s="13" t="n">
        <v>98</v>
      </c>
      <c r="D8733" s="48">
        <f>'Planned_Beginning_stock '!AU124</f>
        <v/>
      </c>
      <c r="E8733" s="48">
        <f>'Planned_Beginning_stock '!AV124</f>
        <v/>
      </c>
      <c r="F8733" s="48">
        <f>'Planned_Beginning_stock '!AW124</f>
        <v/>
      </c>
    </row>
    <row r="8734">
      <c r="C8734" s="13" t="n">
        <v>99</v>
      </c>
      <c r="D8734" s="48">
        <f>'Planned_Beginning_stock '!AU125</f>
        <v/>
      </c>
      <c r="E8734" s="48">
        <f>'Planned_Beginning_stock '!AV125</f>
        <v/>
      </c>
      <c r="F8734" s="48">
        <f>'Planned_Beginning_stock '!AW125</f>
        <v/>
      </c>
    </row>
    <row r="8735">
      <c r="C8735" s="13" t="n">
        <v>100</v>
      </c>
      <c r="D8735" s="48">
        <f>'Planned_Beginning_stock '!AU126</f>
        <v/>
      </c>
      <c r="E8735" s="48">
        <f>'Planned_Beginning_stock '!AV126</f>
        <v/>
      </c>
      <c r="F8735" s="48">
        <f>'Planned_Beginning_stock '!AW126</f>
        <v/>
      </c>
    </row>
    <row r="8736">
      <c r="C8736" s="13" t="n">
        <v>101</v>
      </c>
      <c r="D8736" s="48">
        <f>'Planned_Beginning_stock '!AU127</f>
        <v/>
      </c>
      <c r="E8736" s="48">
        <f>'Planned_Beginning_stock '!AV127</f>
        <v/>
      </c>
      <c r="F8736" s="48">
        <f>'Planned_Beginning_stock '!AW127</f>
        <v/>
      </c>
    </row>
    <row r="8737">
      <c r="C8737" s="13" t="n">
        <v>102</v>
      </c>
      <c r="D8737" s="48">
        <f>'Planned_Beginning_stock '!AU128</f>
        <v/>
      </c>
      <c r="E8737" s="48">
        <f>'Planned_Beginning_stock '!AV128</f>
        <v/>
      </c>
      <c r="F8737" s="48">
        <f>'Planned_Beginning_stock '!AW128</f>
        <v/>
      </c>
    </row>
    <row r="8738">
      <c r="C8738" s="13" t="n">
        <v>103</v>
      </c>
      <c r="D8738" s="48">
        <f>'Planned_Beginning_stock '!AU129</f>
        <v/>
      </c>
      <c r="E8738" s="48">
        <f>'Planned_Beginning_stock '!AV129</f>
        <v/>
      </c>
      <c r="F8738" s="48">
        <f>'Planned_Beginning_stock '!AW129</f>
        <v/>
      </c>
    </row>
    <row r="8739">
      <c r="C8739" s="13" t="n">
        <v>104</v>
      </c>
      <c r="D8739" s="48">
        <f>'Planned_Beginning_stock '!AU130</f>
        <v/>
      </c>
      <c r="E8739" s="48">
        <f>'Planned_Beginning_stock '!AV130</f>
        <v/>
      </c>
      <c r="F8739" s="48">
        <f>'Planned_Beginning_stock '!AW130</f>
        <v/>
      </c>
    </row>
    <row r="8740">
      <c r="C8740" s="13" t="n">
        <v>105</v>
      </c>
      <c r="D8740" s="48">
        <f>'Planned_Beginning_stock '!AU131</f>
        <v/>
      </c>
      <c r="E8740" s="48">
        <f>'Planned_Beginning_stock '!AV131</f>
        <v/>
      </c>
      <c r="F8740" s="48">
        <f>'Planned_Beginning_stock '!AW131</f>
        <v/>
      </c>
    </row>
    <row r="8741">
      <c r="C8741" s="13" t="n">
        <v>106</v>
      </c>
      <c r="D8741" s="48">
        <f>'Planned_Beginning_stock '!AU132</f>
        <v/>
      </c>
      <c r="E8741" s="48">
        <f>'Planned_Beginning_stock '!AV132</f>
        <v/>
      </c>
      <c r="F8741" s="48">
        <f>'Planned_Beginning_stock '!AW132</f>
        <v/>
      </c>
    </row>
    <row r="8742">
      <c r="C8742" s="13" t="n">
        <v>107</v>
      </c>
      <c r="D8742" s="48">
        <f>'Planned_Beginning_stock '!AU133</f>
        <v/>
      </c>
      <c r="E8742" s="48">
        <f>'Planned_Beginning_stock '!AV133</f>
        <v/>
      </c>
      <c r="F8742" s="48">
        <f>'Planned_Beginning_stock '!AW133</f>
        <v/>
      </c>
    </row>
    <row r="8743">
      <c r="C8743" s="13" t="n">
        <v>108</v>
      </c>
      <c r="D8743" s="48">
        <f>'Planned_Beginning_stock '!AU134</f>
        <v/>
      </c>
      <c r="E8743" s="48">
        <f>'Planned_Beginning_stock '!AV134</f>
        <v/>
      </c>
      <c r="F8743" s="48">
        <f>'Planned_Beginning_stock '!AW134</f>
        <v/>
      </c>
    </row>
    <row r="8744">
      <c r="C8744" s="13" t="n">
        <v>109</v>
      </c>
      <c r="D8744" s="48">
        <f>'Planned_Beginning_stock '!AU135</f>
        <v/>
      </c>
      <c r="E8744" s="48">
        <f>'Planned_Beginning_stock '!AV135</f>
        <v/>
      </c>
      <c r="F8744" s="48">
        <f>'Planned_Beginning_stock '!AW135</f>
        <v/>
      </c>
    </row>
    <row r="8745">
      <c r="C8745" s="13" t="n">
        <v>110</v>
      </c>
      <c r="D8745" s="48">
        <f>'Planned_Beginning_stock '!AU136</f>
        <v/>
      </c>
      <c r="E8745" s="48">
        <f>'Planned_Beginning_stock '!AV136</f>
        <v/>
      </c>
      <c r="F8745" s="48">
        <f>'Planned_Beginning_stock '!AW136</f>
        <v/>
      </c>
    </row>
    <row r="8746">
      <c r="C8746" s="13" t="n">
        <v>111</v>
      </c>
      <c r="D8746" s="48">
        <f>'Planned_Beginning_stock '!AU137</f>
        <v/>
      </c>
      <c r="E8746" s="48">
        <f>'Planned_Beginning_stock '!AV137</f>
        <v/>
      </c>
      <c r="F8746" s="48">
        <f>'Planned_Beginning_stock '!AW137</f>
        <v/>
      </c>
    </row>
    <row r="8747">
      <c r="C8747" s="13" t="n">
        <v>112</v>
      </c>
      <c r="D8747" s="48">
        <f>'Planned_Beginning_stock '!AU138</f>
        <v/>
      </c>
      <c r="E8747" s="48">
        <f>'Planned_Beginning_stock '!AV138</f>
        <v/>
      </c>
      <c r="F8747" s="48">
        <f>'Planned_Beginning_stock '!AW138</f>
        <v/>
      </c>
    </row>
    <row r="8748">
      <c r="C8748" s="13" t="n">
        <v>113</v>
      </c>
      <c r="D8748" s="48">
        <f>'Planned_Beginning_stock '!AU139</f>
        <v/>
      </c>
      <c r="E8748" s="48">
        <f>'Planned_Beginning_stock '!AV139</f>
        <v/>
      </c>
      <c r="F8748" s="48">
        <f>'Planned_Beginning_stock '!AW139</f>
        <v/>
      </c>
    </row>
    <row r="8749">
      <c r="C8749" s="13" t="n">
        <v>114</v>
      </c>
      <c r="D8749" s="48">
        <f>'Planned_Beginning_stock '!AU140</f>
        <v/>
      </c>
      <c r="E8749" s="48">
        <f>'Planned_Beginning_stock '!AV140</f>
        <v/>
      </c>
      <c r="F8749" s="48">
        <f>'Planned_Beginning_stock '!AW140</f>
        <v/>
      </c>
    </row>
    <row r="8750">
      <c r="C8750" s="13" t="n">
        <v>115</v>
      </c>
      <c r="D8750" s="48">
        <f>'Planned_Beginning_stock '!AU141</f>
        <v/>
      </c>
      <c r="E8750" s="48">
        <f>'Planned_Beginning_stock '!AV141</f>
        <v/>
      </c>
      <c r="F8750" s="48">
        <f>'Planned_Beginning_stock '!AW141</f>
        <v/>
      </c>
    </row>
    <row r="8751">
      <c r="C8751" s="13" t="n">
        <v>116</v>
      </c>
      <c r="D8751" s="48">
        <f>'Planned_Beginning_stock '!AU142</f>
        <v/>
      </c>
      <c r="E8751" s="48">
        <f>'Planned_Beginning_stock '!AV142</f>
        <v/>
      </c>
      <c r="F8751" s="48">
        <f>'Planned_Beginning_stock '!AW142</f>
        <v/>
      </c>
    </row>
    <row r="8752">
      <c r="C8752" s="13" t="n">
        <v>117</v>
      </c>
      <c r="D8752" s="48">
        <f>'Planned_Beginning_stock '!AU143</f>
        <v/>
      </c>
      <c r="E8752" s="48">
        <f>'Planned_Beginning_stock '!AV143</f>
        <v/>
      </c>
      <c r="F8752" s="48">
        <f>'Planned_Beginning_stock '!AW143</f>
        <v/>
      </c>
    </row>
    <row r="8753">
      <c r="C8753" s="13" t="n">
        <v>118</v>
      </c>
      <c r="D8753" s="48">
        <f>'Planned_Beginning_stock '!AU144</f>
        <v/>
      </c>
      <c r="E8753" s="48">
        <f>'Planned_Beginning_stock '!AV144</f>
        <v/>
      </c>
      <c r="F8753" s="48">
        <f>'Planned_Beginning_stock '!AW144</f>
        <v/>
      </c>
    </row>
    <row r="8754">
      <c r="C8754" s="13" t="n">
        <v>119</v>
      </c>
      <c r="D8754" s="48">
        <f>'Planned_Beginning_stock '!AU145</f>
        <v/>
      </c>
      <c r="E8754" s="48">
        <f>'Planned_Beginning_stock '!AV145</f>
        <v/>
      </c>
      <c r="F8754" s="48">
        <f>'Planned_Beginning_stock '!AW145</f>
        <v/>
      </c>
    </row>
    <row r="8755">
      <c r="C8755" s="13" t="n">
        <v>120</v>
      </c>
      <c r="D8755" s="48">
        <f>'Planned_Beginning_stock '!AU146</f>
        <v/>
      </c>
      <c r="E8755" s="48">
        <f>'Planned_Beginning_stock '!AV146</f>
        <v/>
      </c>
      <c r="F8755" s="48">
        <f>'Planned_Beginning_stock '!AW146</f>
        <v/>
      </c>
    </row>
    <row r="8756">
      <c r="C8756" s="13" t="n">
        <v>121</v>
      </c>
      <c r="D8756" s="48">
        <f>'Planned_Beginning_stock '!AU147</f>
        <v/>
      </c>
      <c r="E8756" s="48">
        <f>'Planned_Beginning_stock '!AV147</f>
        <v/>
      </c>
      <c r="F8756" s="48">
        <f>'Planned_Beginning_stock '!AW147</f>
        <v/>
      </c>
    </row>
    <row r="8757">
      <c r="C8757" s="13" t="n">
        <v>122</v>
      </c>
      <c r="D8757" s="48">
        <f>'Planned_Beginning_stock '!AU148</f>
        <v/>
      </c>
      <c r="E8757" s="48">
        <f>'Planned_Beginning_stock '!AV148</f>
        <v/>
      </c>
      <c r="F8757" s="48">
        <f>'Planned_Beginning_stock '!AW148</f>
        <v/>
      </c>
    </row>
    <row r="8758">
      <c r="C8758" s="13" t="n">
        <v>123</v>
      </c>
      <c r="D8758" s="48">
        <f>'Planned_Beginning_stock '!AU149</f>
        <v/>
      </c>
      <c r="E8758" s="48">
        <f>'Planned_Beginning_stock '!AV149</f>
        <v/>
      </c>
      <c r="F8758" s="48">
        <f>'Planned_Beginning_stock '!AW149</f>
        <v/>
      </c>
    </row>
    <row r="8759">
      <c r="C8759" s="13" t="n">
        <v>124</v>
      </c>
      <c r="D8759" s="48">
        <f>'Planned_Beginning_stock '!AU150</f>
        <v/>
      </c>
      <c r="E8759" s="48">
        <f>'Planned_Beginning_stock '!AV150</f>
        <v/>
      </c>
      <c r="F8759" s="48">
        <f>'Planned_Beginning_stock '!AW150</f>
        <v/>
      </c>
    </row>
    <row r="8760">
      <c r="C8760" s="13" t="n">
        <v>125</v>
      </c>
      <c r="D8760" s="48">
        <f>'Planned_Beginning_stock '!AU151</f>
        <v/>
      </c>
      <c r="E8760" s="48">
        <f>'Planned_Beginning_stock '!AV151</f>
        <v/>
      </c>
      <c r="F8760" s="48">
        <f>'Planned_Beginning_stock '!AW151</f>
        <v/>
      </c>
    </row>
    <row r="8761">
      <c r="C8761" s="13" t="n">
        <v>126</v>
      </c>
      <c r="D8761" s="48">
        <f>'Planned_Beginning_stock '!AU152</f>
        <v/>
      </c>
      <c r="E8761" s="48">
        <f>'Planned_Beginning_stock '!AV152</f>
        <v/>
      </c>
      <c r="F8761" s="48">
        <f>'Planned_Beginning_stock '!AW152</f>
        <v/>
      </c>
    </row>
    <row r="8762">
      <c r="C8762" s="13" t="n">
        <v>127</v>
      </c>
      <c r="D8762" s="48">
        <f>'Planned_Beginning_stock '!AU153</f>
        <v/>
      </c>
      <c r="E8762" s="48">
        <f>'Planned_Beginning_stock '!AV153</f>
        <v/>
      </c>
      <c r="F8762" s="48">
        <f>'Planned_Beginning_stock '!AW153</f>
        <v/>
      </c>
    </row>
    <row r="8763">
      <c r="C8763" s="13" t="n">
        <v>128</v>
      </c>
      <c r="D8763" s="48">
        <f>'Planned_Beginning_stock '!AU154</f>
        <v/>
      </c>
      <c r="E8763" s="48">
        <f>'Planned_Beginning_stock '!AV154</f>
        <v/>
      </c>
      <c r="F8763" s="48">
        <f>'Planned_Beginning_stock '!AW154</f>
        <v/>
      </c>
    </row>
    <row r="8764">
      <c r="C8764" s="13" t="n">
        <v>129</v>
      </c>
      <c r="D8764" s="48">
        <f>'Planned_Beginning_stock '!AU155</f>
        <v/>
      </c>
      <c r="E8764" s="48">
        <f>'Planned_Beginning_stock '!AV155</f>
        <v/>
      </c>
      <c r="F8764" s="48">
        <f>'Planned_Beginning_stock '!AW155</f>
        <v/>
      </c>
    </row>
    <row r="8765">
      <c r="C8765" s="13" t="n">
        <v>130</v>
      </c>
      <c r="D8765" s="48">
        <f>'Planned_Beginning_stock '!AU156</f>
        <v/>
      </c>
      <c r="E8765" s="48">
        <f>'Planned_Beginning_stock '!AV156</f>
        <v/>
      </c>
      <c r="F8765" s="48">
        <f>'Planned_Beginning_stock '!AW156</f>
        <v/>
      </c>
    </row>
    <row r="8766">
      <c r="C8766" s="13" t="n">
        <v>131</v>
      </c>
      <c r="D8766" s="48">
        <f>'Planned_Beginning_stock '!AU157</f>
        <v/>
      </c>
      <c r="E8766" s="48">
        <f>'Planned_Beginning_stock '!AV157</f>
        <v/>
      </c>
      <c r="F8766" s="48">
        <f>'Planned_Beginning_stock '!AW157</f>
        <v/>
      </c>
    </row>
    <row r="8767">
      <c r="C8767" s="13" t="n">
        <v>132</v>
      </c>
      <c r="D8767" s="48">
        <f>'Planned_Beginning_stock '!AU158</f>
        <v/>
      </c>
      <c r="E8767" s="48">
        <f>'Planned_Beginning_stock '!AV158</f>
        <v/>
      </c>
      <c r="F8767" s="48">
        <f>'Planned_Beginning_stock '!AW158</f>
        <v/>
      </c>
    </row>
    <row r="8768">
      <c r="C8768" s="13" t="n">
        <v>133</v>
      </c>
      <c r="D8768" s="48">
        <f>'Planned_Beginning_stock '!AU159</f>
        <v/>
      </c>
      <c r="E8768" s="48">
        <f>'Planned_Beginning_stock '!AV159</f>
        <v/>
      </c>
      <c r="F8768" s="48">
        <f>'Planned_Beginning_stock '!AW159</f>
        <v/>
      </c>
    </row>
    <row r="8769">
      <c r="C8769" s="13" t="n">
        <v>134</v>
      </c>
      <c r="D8769" s="48">
        <f>'Planned_Beginning_stock '!AU160</f>
        <v/>
      </c>
      <c r="E8769" s="48">
        <f>'Planned_Beginning_stock '!AV160</f>
        <v/>
      </c>
      <c r="F8769" s="48">
        <f>'Planned_Beginning_stock '!AW160</f>
        <v/>
      </c>
    </row>
    <row r="8770">
      <c r="C8770" s="13" t="n">
        <v>135</v>
      </c>
      <c r="D8770" s="48">
        <f>'Planned_Beginning_stock '!AU161</f>
        <v/>
      </c>
      <c r="E8770" s="48">
        <f>'Planned_Beginning_stock '!AV161</f>
        <v/>
      </c>
      <c r="F8770" s="48">
        <f>'Planned_Beginning_stock '!AW161</f>
        <v/>
      </c>
    </row>
    <row r="8771">
      <c r="C8771" s="13" t="n">
        <v>136</v>
      </c>
      <c r="D8771" s="48">
        <f>'Planned_Beginning_stock '!AU162</f>
        <v/>
      </c>
      <c r="E8771" s="48">
        <f>'Planned_Beginning_stock '!AV162</f>
        <v/>
      </c>
      <c r="F8771" s="48">
        <f>'Planned_Beginning_stock '!AW162</f>
        <v/>
      </c>
    </row>
    <row r="8772">
      <c r="C8772" s="13" t="n">
        <v>137</v>
      </c>
      <c r="D8772" s="48">
        <f>'Planned_Beginning_stock '!AU163</f>
        <v/>
      </c>
      <c r="E8772" s="48">
        <f>'Planned_Beginning_stock '!AV163</f>
        <v/>
      </c>
      <c r="F8772" s="48">
        <f>'Planned_Beginning_stock '!AW163</f>
        <v/>
      </c>
    </row>
    <row r="8773">
      <c r="C8773" s="13" t="n">
        <v>138</v>
      </c>
      <c r="D8773" s="48">
        <f>'Planned_Beginning_stock '!AU164</f>
        <v/>
      </c>
      <c r="E8773" s="48">
        <f>'Planned_Beginning_stock '!AV164</f>
        <v/>
      </c>
      <c r="F8773" s="48">
        <f>'Planned_Beginning_stock '!AW164</f>
        <v/>
      </c>
    </row>
    <row r="8774">
      <c r="C8774" s="13" t="n">
        <v>139</v>
      </c>
      <c r="D8774" s="48">
        <f>'Planned_Beginning_stock '!AU165</f>
        <v/>
      </c>
      <c r="E8774" s="48">
        <f>'Planned_Beginning_stock '!AV165</f>
        <v/>
      </c>
      <c r="F8774" s="48">
        <f>'Planned_Beginning_stock '!AW165</f>
        <v/>
      </c>
    </row>
    <row r="8775">
      <c r="C8775" s="13" t="n">
        <v>140</v>
      </c>
      <c r="D8775" s="48">
        <f>'Planned_Beginning_stock '!AU166</f>
        <v/>
      </c>
      <c r="E8775" s="48">
        <f>'Planned_Beginning_stock '!AV166</f>
        <v/>
      </c>
      <c r="F8775" s="48">
        <f>'Planned_Beginning_stock '!AW166</f>
        <v/>
      </c>
    </row>
    <row r="8776">
      <c r="C8776" s="13" t="n">
        <v>141</v>
      </c>
      <c r="D8776" s="48">
        <f>'Planned_Beginning_stock '!AU167</f>
        <v/>
      </c>
      <c r="E8776" s="48">
        <f>'Planned_Beginning_stock '!AV167</f>
        <v/>
      </c>
      <c r="F8776" s="48">
        <f>'Planned_Beginning_stock '!AW167</f>
        <v/>
      </c>
    </row>
    <row r="8777">
      <c r="C8777" s="13" t="n">
        <v>142</v>
      </c>
      <c r="D8777" s="48">
        <f>'Planned_Beginning_stock '!AU168</f>
        <v/>
      </c>
      <c r="E8777" s="48">
        <f>'Planned_Beginning_stock '!AV168</f>
        <v/>
      </c>
      <c r="F8777" s="48">
        <f>'Planned_Beginning_stock '!AW168</f>
        <v/>
      </c>
    </row>
    <row r="8778">
      <c r="C8778" s="13" t="n">
        <v>143</v>
      </c>
      <c r="D8778" s="48">
        <f>'Planned_Beginning_stock '!AU169</f>
        <v/>
      </c>
      <c r="E8778" s="48">
        <f>'Planned_Beginning_stock '!AV169</f>
        <v/>
      </c>
      <c r="F8778" s="48">
        <f>'Planned_Beginning_stock '!AW169</f>
        <v/>
      </c>
    </row>
    <row r="8779">
      <c r="C8779" s="13" t="n">
        <v>144</v>
      </c>
      <c r="D8779" s="48">
        <f>'Planned_Beginning_stock '!AU170</f>
        <v/>
      </c>
      <c r="E8779" s="48">
        <f>'Planned_Beginning_stock '!AV170</f>
        <v/>
      </c>
      <c r="F8779" s="48">
        <f>'Planned_Beginning_stock '!AW170</f>
        <v/>
      </c>
    </row>
    <row r="8780">
      <c r="C8780" s="13" t="n">
        <v>145</v>
      </c>
      <c r="D8780" s="48">
        <f>'Planned_Beginning_stock '!AU171</f>
        <v/>
      </c>
      <c r="E8780" s="48">
        <f>'Planned_Beginning_stock '!AV171</f>
        <v/>
      </c>
      <c r="F8780" s="48">
        <f>'Planned_Beginning_stock '!AW171</f>
        <v/>
      </c>
    </row>
    <row r="8781">
      <c r="C8781" s="13" t="n">
        <v>146</v>
      </c>
      <c r="D8781" s="48">
        <f>'Planned_Beginning_stock '!AU172</f>
        <v/>
      </c>
      <c r="E8781" s="48">
        <f>'Planned_Beginning_stock '!AV172</f>
        <v/>
      </c>
      <c r="F8781" s="48">
        <f>'Planned_Beginning_stock '!AW172</f>
        <v/>
      </c>
    </row>
    <row r="8782">
      <c r="C8782" s="13" t="n">
        <v>147</v>
      </c>
      <c r="D8782" s="48">
        <f>'Planned_Beginning_stock '!AU173</f>
        <v/>
      </c>
      <c r="E8782" s="48">
        <f>'Planned_Beginning_stock '!AV173</f>
        <v/>
      </c>
      <c r="F8782" s="48">
        <f>'Planned_Beginning_stock '!AW173</f>
        <v/>
      </c>
    </row>
    <row r="8783">
      <c r="C8783" s="13" t="n">
        <v>148</v>
      </c>
      <c r="D8783" s="48">
        <f>'Planned_Beginning_stock '!AU174</f>
        <v/>
      </c>
      <c r="E8783" s="48">
        <f>'Planned_Beginning_stock '!AV174</f>
        <v/>
      </c>
      <c r="F8783" s="48">
        <f>'Planned_Beginning_stock '!AW174</f>
        <v/>
      </c>
    </row>
    <row r="8784">
      <c r="C8784" s="13" t="n">
        <v>149</v>
      </c>
      <c r="D8784" s="48">
        <f>'Planned_Beginning_stock '!AU175</f>
        <v/>
      </c>
      <c r="E8784" s="48">
        <f>'Planned_Beginning_stock '!AV175</f>
        <v/>
      </c>
      <c r="F8784" s="48">
        <f>'Planned_Beginning_stock '!AW175</f>
        <v/>
      </c>
    </row>
    <row r="8785">
      <c r="C8785" s="13" t="n">
        <v>150</v>
      </c>
      <c r="D8785" s="48">
        <f>'Planned_Beginning_stock '!AU176</f>
        <v/>
      </c>
      <c r="E8785" s="48">
        <f>'Planned_Beginning_stock '!AV176</f>
        <v/>
      </c>
      <c r="F8785" s="48">
        <f>'Planned_Beginning_stock '!AW176</f>
        <v/>
      </c>
    </row>
    <row r="8786">
      <c r="C8786" s="13" t="n">
        <v>151</v>
      </c>
      <c r="D8786" s="48">
        <f>'Planned_Beginning_stock '!AU177</f>
        <v/>
      </c>
      <c r="E8786" s="48">
        <f>'Planned_Beginning_stock '!AV177</f>
        <v/>
      </c>
      <c r="F8786" s="48">
        <f>'Planned_Beginning_stock '!AW177</f>
        <v/>
      </c>
    </row>
    <row r="8787">
      <c r="C8787" s="13" t="n">
        <v>152</v>
      </c>
      <c r="D8787" s="48">
        <f>'Planned_Beginning_stock '!AU178</f>
        <v/>
      </c>
      <c r="E8787" s="48">
        <f>'Planned_Beginning_stock '!AV178</f>
        <v/>
      </c>
      <c r="F8787" s="48">
        <f>'Planned_Beginning_stock '!AW178</f>
        <v/>
      </c>
    </row>
    <row r="8788">
      <c r="C8788" s="13" t="n">
        <v>153</v>
      </c>
      <c r="D8788" s="48">
        <f>'Planned_Beginning_stock '!AU179</f>
        <v/>
      </c>
      <c r="E8788" s="48">
        <f>'Planned_Beginning_stock '!AV179</f>
        <v/>
      </c>
      <c r="F8788" s="48">
        <f>'Planned_Beginning_stock '!AW179</f>
        <v/>
      </c>
    </row>
    <row r="8789">
      <c r="C8789" s="13" t="n">
        <v>154</v>
      </c>
      <c r="D8789" s="48">
        <f>'Planned_Beginning_stock '!AU180</f>
        <v/>
      </c>
      <c r="E8789" s="48">
        <f>'Planned_Beginning_stock '!AV180</f>
        <v/>
      </c>
      <c r="F8789" s="48">
        <f>'Planned_Beginning_stock '!AW180</f>
        <v/>
      </c>
    </row>
    <row r="8790">
      <c r="C8790" s="13" t="n">
        <v>155</v>
      </c>
      <c r="D8790" s="48">
        <f>'Planned_Beginning_stock '!AU181</f>
        <v/>
      </c>
      <c r="E8790" s="48">
        <f>'Planned_Beginning_stock '!AV181</f>
        <v/>
      </c>
      <c r="F8790" s="48">
        <f>'Planned_Beginning_stock '!AW181</f>
        <v/>
      </c>
    </row>
    <row r="8791">
      <c r="C8791" s="13" t="n">
        <v>156</v>
      </c>
      <c r="D8791" s="48">
        <f>'Planned_Beginning_stock '!AU182</f>
        <v/>
      </c>
      <c r="E8791" s="48">
        <f>'Planned_Beginning_stock '!AV182</f>
        <v/>
      </c>
      <c r="F8791" s="48">
        <f>'Planned_Beginning_stock '!AW182</f>
        <v/>
      </c>
    </row>
    <row r="8792">
      <c r="C8792" s="13" t="n">
        <v>157</v>
      </c>
      <c r="D8792" s="48">
        <f>'Planned_Beginning_stock '!AU183</f>
        <v/>
      </c>
      <c r="E8792" s="48">
        <f>'Planned_Beginning_stock '!AV183</f>
        <v/>
      </c>
      <c r="F8792" s="48">
        <f>'Planned_Beginning_stock '!AW183</f>
        <v/>
      </c>
    </row>
    <row r="8793">
      <c r="C8793" s="13" t="n">
        <v>158</v>
      </c>
      <c r="D8793" s="48">
        <f>'Planned_Beginning_stock '!AU184</f>
        <v/>
      </c>
      <c r="E8793" s="48">
        <f>'Planned_Beginning_stock '!AV184</f>
        <v/>
      </c>
      <c r="F8793" s="48">
        <f>'Planned_Beginning_stock '!AW184</f>
        <v/>
      </c>
    </row>
    <row r="8794">
      <c r="C8794" s="13" t="n">
        <v>159</v>
      </c>
      <c r="D8794" s="48">
        <f>'Planned_Beginning_stock '!AU185</f>
        <v/>
      </c>
      <c r="E8794" s="48">
        <f>'Planned_Beginning_stock '!AV185</f>
        <v/>
      </c>
      <c r="F8794" s="48">
        <f>'Planned_Beginning_stock '!AW185</f>
        <v/>
      </c>
    </row>
    <row r="8795">
      <c r="C8795" s="13" t="n">
        <v>160</v>
      </c>
      <c r="D8795" s="48">
        <f>'Planned_Beginning_stock '!AU186</f>
        <v/>
      </c>
      <c r="E8795" s="48">
        <f>'Planned_Beginning_stock '!AV186</f>
        <v/>
      </c>
      <c r="F8795" s="48">
        <f>'Planned_Beginning_stock '!AW186</f>
        <v/>
      </c>
    </row>
    <row r="8796">
      <c r="C8796" s="13" t="n">
        <v>161</v>
      </c>
      <c r="D8796" s="48">
        <f>'Planned_Beginning_stock '!AU187</f>
        <v/>
      </c>
      <c r="E8796" s="48">
        <f>'Planned_Beginning_stock '!AV187</f>
        <v/>
      </c>
      <c r="F8796" s="48">
        <f>'Planned_Beginning_stock '!AW187</f>
        <v/>
      </c>
    </row>
    <row r="8797">
      <c r="C8797" s="13" t="n">
        <v>162</v>
      </c>
      <c r="D8797" s="48">
        <f>'Planned_Beginning_stock '!AU188</f>
        <v/>
      </c>
      <c r="E8797" s="48">
        <f>'Planned_Beginning_stock '!AV188</f>
        <v/>
      </c>
      <c r="F8797" s="48">
        <f>'Planned_Beginning_stock '!AW188</f>
        <v/>
      </c>
    </row>
    <row r="8798">
      <c r="C8798" s="13" t="n">
        <v>163</v>
      </c>
      <c r="D8798" s="48">
        <f>'Planned_Beginning_stock '!AU189</f>
        <v/>
      </c>
      <c r="E8798" s="48">
        <f>'Planned_Beginning_stock '!AV189</f>
        <v/>
      </c>
      <c r="F8798" s="48">
        <f>'Planned_Beginning_stock '!AW189</f>
        <v/>
      </c>
    </row>
    <row r="8799">
      <c r="C8799" s="13" t="n">
        <v>164</v>
      </c>
      <c r="D8799" s="48">
        <f>'Planned_Beginning_stock '!AU190</f>
        <v/>
      </c>
      <c r="E8799" s="48">
        <f>'Planned_Beginning_stock '!AV190</f>
        <v/>
      </c>
      <c r="F8799" s="48">
        <f>'Planned_Beginning_stock '!AW190</f>
        <v/>
      </c>
    </row>
    <row r="8800">
      <c r="C8800" s="13" t="n">
        <v>165</v>
      </c>
      <c r="D8800" s="48">
        <f>'Planned_Beginning_stock '!AU191</f>
        <v/>
      </c>
      <c r="E8800" s="48">
        <f>'Planned_Beginning_stock '!AV191</f>
        <v/>
      </c>
      <c r="F8800" s="48">
        <f>'Planned_Beginning_stock '!AW191</f>
        <v/>
      </c>
    </row>
    <row r="8801">
      <c r="C8801" s="13" t="n">
        <v>166</v>
      </c>
      <c r="D8801" s="48">
        <f>'Planned_Beginning_stock '!AU192</f>
        <v/>
      </c>
      <c r="E8801" s="48">
        <f>'Planned_Beginning_stock '!AV192</f>
        <v/>
      </c>
      <c r="F8801" s="48">
        <f>'Planned_Beginning_stock '!AW192</f>
        <v/>
      </c>
    </row>
    <row r="8802">
      <c r="C8802" s="13" t="n">
        <v>167</v>
      </c>
      <c r="D8802" s="48">
        <f>'Planned_Beginning_stock '!AU193</f>
        <v/>
      </c>
      <c r="E8802" s="48">
        <f>'Planned_Beginning_stock '!AV193</f>
        <v/>
      </c>
      <c r="F8802" s="48">
        <f>'Planned_Beginning_stock '!AW193</f>
        <v/>
      </c>
    </row>
    <row r="8803">
      <c r="C8803" s="13" t="n">
        <v>168</v>
      </c>
      <c r="D8803" s="48">
        <f>'Planned_Beginning_stock '!AU194</f>
        <v/>
      </c>
      <c r="E8803" s="48">
        <f>'Planned_Beginning_stock '!AV194</f>
        <v/>
      </c>
      <c r="F8803" s="48">
        <f>'Planned_Beginning_stock '!AW194</f>
        <v/>
      </c>
    </row>
    <row r="8804">
      <c r="C8804" s="13" t="n">
        <v>169</v>
      </c>
      <c r="D8804" s="48">
        <f>'Planned_Beginning_stock '!AU195</f>
        <v/>
      </c>
      <c r="E8804" s="48">
        <f>'Planned_Beginning_stock '!AV195</f>
        <v/>
      </c>
      <c r="F8804" s="48">
        <f>'Planned_Beginning_stock '!AW195</f>
        <v/>
      </c>
    </row>
    <row r="8805">
      <c r="C8805" s="13" t="n">
        <v>170</v>
      </c>
      <c r="D8805" s="48">
        <f>'Planned_Beginning_stock '!AU196</f>
        <v/>
      </c>
      <c r="E8805" s="48">
        <f>'Planned_Beginning_stock '!AV196</f>
        <v/>
      </c>
      <c r="F8805" s="48">
        <f>'Planned_Beginning_stock '!AW196</f>
        <v/>
      </c>
    </row>
    <row r="8806">
      <c r="C8806" s="13" t="n">
        <v>171</v>
      </c>
      <c r="D8806" s="48">
        <f>'Planned_Beginning_stock '!AU197</f>
        <v/>
      </c>
      <c r="E8806" s="48">
        <f>'Planned_Beginning_stock '!AV197</f>
        <v/>
      </c>
      <c r="F8806" s="48">
        <f>'Planned_Beginning_stock '!AW197</f>
        <v/>
      </c>
    </row>
    <row r="8807">
      <c r="C8807" s="13" t="n">
        <v>172</v>
      </c>
      <c r="D8807" s="48">
        <f>'Planned_Beginning_stock '!AU198</f>
        <v/>
      </c>
      <c r="E8807" s="48">
        <f>'Planned_Beginning_stock '!AV198</f>
        <v/>
      </c>
      <c r="F8807" s="48">
        <f>'Planned_Beginning_stock '!AW198</f>
        <v/>
      </c>
    </row>
    <row r="8808">
      <c r="C8808" s="13" t="n">
        <v>173</v>
      </c>
      <c r="D8808" s="48">
        <f>'Planned_Beginning_stock '!AU199</f>
        <v/>
      </c>
      <c r="E8808" s="48">
        <f>'Planned_Beginning_stock '!AV199</f>
        <v/>
      </c>
      <c r="F8808" s="48">
        <f>'Planned_Beginning_stock '!AW199</f>
        <v/>
      </c>
    </row>
    <row r="8809">
      <c r="C8809" s="13" t="n">
        <v>174</v>
      </c>
      <c r="D8809" s="48">
        <f>'Planned_Beginning_stock '!AU200</f>
        <v/>
      </c>
      <c r="E8809" s="48">
        <f>'Planned_Beginning_stock '!AV200</f>
        <v/>
      </c>
      <c r="F8809" s="48">
        <f>'Planned_Beginning_stock '!AW200</f>
        <v/>
      </c>
    </row>
    <row r="8810">
      <c r="C8810" s="13" t="n">
        <v>175</v>
      </c>
      <c r="D8810" s="48">
        <f>'Planned_Beginning_stock '!AU201</f>
        <v/>
      </c>
      <c r="E8810" s="48">
        <f>'Planned_Beginning_stock '!AV201</f>
        <v/>
      </c>
      <c r="F8810" s="48">
        <f>'Planned_Beginning_stock '!AW201</f>
        <v/>
      </c>
    </row>
    <row r="8811">
      <c r="C8811" s="13" t="n">
        <v>176</v>
      </c>
      <c r="D8811" s="48">
        <f>'Planned_Beginning_stock '!AU202</f>
        <v/>
      </c>
      <c r="E8811" s="48">
        <f>'Planned_Beginning_stock '!AV202</f>
        <v/>
      </c>
      <c r="F8811" s="48">
        <f>'Planned_Beginning_stock '!AW202</f>
        <v/>
      </c>
    </row>
    <row r="8812">
      <c r="C8812" s="13" t="n">
        <v>177</v>
      </c>
      <c r="D8812" s="48">
        <f>'Planned_Beginning_stock '!AU203</f>
        <v/>
      </c>
      <c r="E8812" s="48">
        <f>'Planned_Beginning_stock '!AV203</f>
        <v/>
      </c>
      <c r="F8812" s="48">
        <f>'Planned_Beginning_stock '!AW203</f>
        <v/>
      </c>
    </row>
    <row r="8813">
      <c r="C8813" s="13" t="n">
        <v>178</v>
      </c>
      <c r="D8813" s="48">
        <f>'Planned_Beginning_stock '!AU204</f>
        <v/>
      </c>
      <c r="E8813" s="48">
        <f>'Planned_Beginning_stock '!AV204</f>
        <v/>
      </c>
      <c r="F8813" s="48">
        <f>'Planned_Beginning_stock '!AW204</f>
        <v/>
      </c>
    </row>
    <row r="8814">
      <c r="C8814" s="13" t="n">
        <v>179</v>
      </c>
      <c r="D8814" s="48">
        <f>'Planned_Beginning_stock '!AU205</f>
        <v/>
      </c>
      <c r="E8814" s="48">
        <f>'Planned_Beginning_stock '!AV205</f>
        <v/>
      </c>
      <c r="F8814" s="48">
        <f>'Planned_Beginning_stock '!AW205</f>
        <v/>
      </c>
    </row>
    <row r="8815">
      <c r="C8815" s="13" t="n">
        <v>180</v>
      </c>
      <c r="D8815" s="48">
        <f>'Planned_Beginning_stock '!AU206</f>
        <v/>
      </c>
      <c r="E8815" s="48">
        <f>'Planned_Beginning_stock '!AV206</f>
        <v/>
      </c>
      <c r="F8815" s="48">
        <f>'Planned_Beginning_stock '!AW206</f>
        <v/>
      </c>
    </row>
    <row r="8816">
      <c r="C8816" s="13" t="n">
        <v>181</v>
      </c>
      <c r="D8816" s="48">
        <f>'Planned_Beginning_stock '!AU207</f>
        <v/>
      </c>
      <c r="E8816" s="48">
        <f>'Planned_Beginning_stock '!AV207</f>
        <v/>
      </c>
      <c r="F8816" s="48">
        <f>'Planned_Beginning_stock '!AW207</f>
        <v/>
      </c>
    </row>
    <row r="8817">
      <c r="C8817" s="13" t="n">
        <v>182</v>
      </c>
      <c r="D8817" s="48">
        <f>'Planned_Beginning_stock '!AU208</f>
        <v/>
      </c>
      <c r="E8817" s="48">
        <f>'Planned_Beginning_stock '!AV208</f>
        <v/>
      </c>
      <c r="F8817" s="48">
        <f>'Planned_Beginning_stock '!AW208</f>
        <v/>
      </c>
    </row>
    <row r="8818">
      <c r="C8818" s="13" t="n">
        <v>183</v>
      </c>
      <c r="D8818" s="48">
        <f>'Planned_Beginning_stock '!AU209</f>
        <v/>
      </c>
      <c r="E8818" s="48">
        <f>'Planned_Beginning_stock '!AV209</f>
        <v/>
      </c>
      <c r="F8818" s="48">
        <f>'Planned_Beginning_stock '!AW209</f>
        <v/>
      </c>
    </row>
    <row r="8819">
      <c r="C8819" s="13" t="n">
        <v>184</v>
      </c>
      <c r="D8819" s="48">
        <f>'Planned_Beginning_stock '!AU210</f>
        <v/>
      </c>
      <c r="E8819" s="48">
        <f>'Planned_Beginning_stock '!AV210</f>
        <v/>
      </c>
      <c r="F8819" s="48">
        <f>'Planned_Beginning_stock '!AW210</f>
        <v/>
      </c>
    </row>
    <row r="8820">
      <c r="C8820" s="13" t="n">
        <v>185</v>
      </c>
      <c r="D8820" s="48">
        <f>'Planned_Beginning_stock '!AU211</f>
        <v/>
      </c>
      <c r="E8820" s="48">
        <f>'Planned_Beginning_stock '!AV211</f>
        <v/>
      </c>
      <c r="F8820" s="48">
        <f>'Planned_Beginning_stock '!AW211</f>
        <v/>
      </c>
    </row>
    <row r="8821">
      <c r="C8821" s="13" t="n">
        <v>186</v>
      </c>
      <c r="D8821" s="48">
        <f>'Planned_Beginning_stock '!AU212</f>
        <v/>
      </c>
      <c r="E8821" s="48">
        <f>'Planned_Beginning_stock '!AV212</f>
        <v/>
      </c>
      <c r="F8821" s="48">
        <f>'Planned_Beginning_stock '!AW212</f>
        <v/>
      </c>
    </row>
    <row r="8822">
      <c r="C8822" s="13" t="n">
        <v>187</v>
      </c>
      <c r="D8822" s="48">
        <f>'Planned_Beginning_stock '!AU213</f>
        <v/>
      </c>
      <c r="E8822" s="48">
        <f>'Planned_Beginning_stock '!AV213</f>
        <v/>
      </c>
      <c r="F8822" s="48">
        <f>'Planned_Beginning_stock '!AW213</f>
        <v/>
      </c>
    </row>
    <row r="8823">
      <c r="C8823" s="13" t="n">
        <v>188</v>
      </c>
      <c r="D8823" s="48">
        <f>'Planned_Beginning_stock '!AU214</f>
        <v/>
      </c>
      <c r="E8823" s="48">
        <f>'Planned_Beginning_stock '!AV214</f>
        <v/>
      </c>
      <c r="F8823" s="48">
        <f>'Planned_Beginning_stock '!AW214</f>
        <v/>
      </c>
    </row>
    <row r="8824">
      <c r="C8824" s="13" t="n">
        <v>189</v>
      </c>
      <c r="D8824" s="48">
        <f>'Planned_Beginning_stock '!AU215</f>
        <v/>
      </c>
      <c r="E8824" s="48">
        <f>'Planned_Beginning_stock '!AV215</f>
        <v/>
      </c>
      <c r="F8824" s="48">
        <f>'Planned_Beginning_stock '!AW215</f>
        <v/>
      </c>
    </row>
    <row r="8825">
      <c r="C8825" s="13" t="n">
        <v>190</v>
      </c>
      <c r="D8825" s="48">
        <f>'Planned_Beginning_stock '!AU216</f>
        <v/>
      </c>
      <c r="E8825" s="48">
        <f>'Planned_Beginning_stock '!AV216</f>
        <v/>
      </c>
      <c r="F8825" s="48">
        <f>'Planned_Beginning_stock '!AW216</f>
        <v/>
      </c>
    </row>
    <row r="8826">
      <c r="C8826" s="13" t="n">
        <v>191</v>
      </c>
      <c r="D8826" s="48">
        <f>'Planned_Beginning_stock '!AU217</f>
        <v/>
      </c>
      <c r="E8826" s="48">
        <f>'Planned_Beginning_stock '!AV217</f>
        <v/>
      </c>
      <c r="F8826" s="48">
        <f>'Planned_Beginning_stock '!AW217</f>
        <v/>
      </c>
    </row>
    <row r="8827">
      <c r="C8827" s="13" t="n">
        <v>192</v>
      </c>
      <c r="D8827" s="48">
        <f>'Planned_Beginning_stock '!AU218</f>
        <v/>
      </c>
      <c r="E8827" s="48">
        <f>'Planned_Beginning_stock '!AV218</f>
        <v/>
      </c>
      <c r="F8827" s="48">
        <f>'Planned_Beginning_stock '!AW218</f>
        <v/>
      </c>
    </row>
    <row r="8828">
      <c r="C8828" s="13" t="n">
        <v>193</v>
      </c>
      <c r="D8828" s="48">
        <f>'Planned_Beginning_stock '!AU219</f>
        <v/>
      </c>
      <c r="E8828" s="48">
        <f>'Planned_Beginning_stock '!AV219</f>
        <v/>
      </c>
      <c r="F8828" s="48">
        <f>'Planned_Beginning_stock '!AW219</f>
        <v/>
      </c>
    </row>
    <row r="8829">
      <c r="C8829" s="13" t="n">
        <v>194</v>
      </c>
      <c r="D8829" s="48">
        <f>'Planned_Beginning_stock '!AU220</f>
        <v/>
      </c>
      <c r="E8829" s="48">
        <f>'Planned_Beginning_stock '!AV220</f>
        <v/>
      </c>
      <c r="F8829" s="48">
        <f>'Planned_Beginning_stock '!AW220</f>
        <v/>
      </c>
    </row>
    <row r="8830">
      <c r="C8830" s="13" t="n">
        <v>195</v>
      </c>
      <c r="D8830" s="48">
        <f>'Planned_Beginning_stock '!AU221</f>
        <v/>
      </c>
      <c r="E8830" s="48">
        <f>'Planned_Beginning_stock '!AV221</f>
        <v/>
      </c>
      <c r="F8830" s="48">
        <f>'Planned_Beginning_stock '!AW221</f>
        <v/>
      </c>
    </row>
    <row r="8831">
      <c r="C8831" s="13" t="n">
        <v>196</v>
      </c>
      <c r="D8831" s="48">
        <f>'Planned_Beginning_stock '!AU222</f>
        <v/>
      </c>
      <c r="E8831" s="48">
        <f>'Planned_Beginning_stock '!AV222</f>
        <v/>
      </c>
      <c r="F8831" s="48">
        <f>'Planned_Beginning_stock '!AW222</f>
        <v/>
      </c>
    </row>
    <row r="8832">
      <c r="C8832" s="13" t="n">
        <v>197</v>
      </c>
      <c r="D8832" s="48">
        <f>'Planned_Beginning_stock '!AU223</f>
        <v/>
      </c>
      <c r="E8832" s="48">
        <f>'Planned_Beginning_stock '!AV223</f>
        <v/>
      </c>
      <c r="F8832" s="48">
        <f>'Planned_Beginning_stock '!AW223</f>
        <v/>
      </c>
    </row>
    <row r="8833">
      <c r="C8833" s="13" t="n">
        <v>198</v>
      </c>
      <c r="D8833" s="48">
        <f>'Planned_Beginning_stock '!AU224</f>
        <v/>
      </c>
      <c r="E8833" s="48">
        <f>'Planned_Beginning_stock '!AV224</f>
        <v/>
      </c>
      <c r="F8833" s="48">
        <f>'Planned_Beginning_stock '!AW224</f>
        <v/>
      </c>
    </row>
    <row r="8835">
      <c r="B8835" s="67" t="inlineStr">
        <is>
          <t>Results</t>
        </is>
      </c>
      <c r="C8835" s="71" t="inlineStr">
        <is>
          <t>ActualMinStockr</t>
        </is>
      </c>
      <c r="D8835" s="13" t="n">
        <v>22</v>
      </c>
      <c r="E8835" s="13" t="n">
        <v>23</v>
      </c>
      <c r="F8835" s="13" t="n">
        <v>24</v>
      </c>
    </row>
    <row r="8836">
      <c r="C8836" s="13" t="n">
        <v>9</v>
      </c>
      <c r="D8836" s="72" t="n">
        <v>1880</v>
      </c>
      <c r="E8836" s="72" t="n">
        <v>1167</v>
      </c>
      <c r="F8836" s="72" t="n">
        <v>2485.981690403275</v>
      </c>
    </row>
    <row r="8837">
      <c r="C8837" s="13" t="n">
        <v>10</v>
      </c>
      <c r="D8837" s="72" t="n">
        <v>2699.481401865648</v>
      </c>
      <c r="E8837" s="72" t="n">
        <v>2241.724823606448</v>
      </c>
      <c r="F8837" s="72" t="n">
        <v>1482</v>
      </c>
    </row>
    <row r="8838">
      <c r="C8838" s="13" t="n">
        <v>11</v>
      </c>
      <c r="D8838" s="72" t="n">
        <v>1554.92799170655</v>
      </c>
      <c r="E8838" s="72" t="n">
        <v>1493.827766397478</v>
      </c>
      <c r="F8838" s="72" t="n">
        <v>2817.974094162571</v>
      </c>
    </row>
    <row r="8839">
      <c r="C8839" s="13" t="n">
        <v>12</v>
      </c>
      <c r="D8839" s="72" t="n">
        <v>2040.763433144274</v>
      </c>
      <c r="E8839" s="72" t="n">
        <v>1027</v>
      </c>
      <c r="F8839" s="72" t="n">
        <v>2473.608124051012</v>
      </c>
    </row>
    <row r="8840">
      <c r="C8840" s="13" t="n">
        <v>13</v>
      </c>
      <c r="D8840" s="72" t="n">
        <v>1933.823805073112</v>
      </c>
      <c r="E8840" s="72" t="n">
        <v>920</v>
      </c>
      <c r="F8840" s="72" t="n">
        <v>2237.704339671355</v>
      </c>
    </row>
    <row r="8841">
      <c r="C8841" s="13" t="n">
        <v>14</v>
      </c>
      <c r="D8841" s="72" t="n">
        <v>1573</v>
      </c>
      <c r="E8841" s="72" t="n">
        <v>2011.091986282211</v>
      </c>
      <c r="F8841" s="72" t="n">
        <v>1278.279078126854</v>
      </c>
    </row>
    <row r="8842">
      <c r="C8842" s="13" t="n">
        <v>15</v>
      </c>
      <c r="D8842" s="72" t="n">
        <v>1792</v>
      </c>
      <c r="E8842" s="72" t="n">
        <v>2456.823859245982</v>
      </c>
      <c r="F8842" s="72" t="n">
        <v>2147.132397352043</v>
      </c>
    </row>
    <row r="8843">
      <c r="C8843" s="13" t="n">
        <v>16</v>
      </c>
      <c r="D8843" s="72" t="n">
        <v>1739.25459089482</v>
      </c>
      <c r="E8843" s="72" t="n">
        <v>1940.172176705247</v>
      </c>
      <c r="F8843" s="72" t="n">
        <v>1892</v>
      </c>
    </row>
    <row r="8844">
      <c r="C8844" s="13" t="n">
        <v>17</v>
      </c>
      <c r="D8844" s="72" t="n">
        <v>886</v>
      </c>
      <c r="E8844" s="72" t="n">
        <v>1145.92848944578</v>
      </c>
      <c r="F8844" s="72" t="n">
        <v>1867</v>
      </c>
    </row>
    <row r="8845">
      <c r="C8845" s="13" t="n">
        <v>18</v>
      </c>
      <c r="D8845" s="72" t="n">
        <v>1800.191104363683</v>
      </c>
      <c r="E8845" s="72" t="n">
        <v>1387</v>
      </c>
      <c r="F8845" s="72" t="n">
        <v>1136.398082137674</v>
      </c>
    </row>
    <row r="8846">
      <c r="C8846" s="13" t="n">
        <v>19</v>
      </c>
      <c r="D8846" s="72" t="n">
        <v>2244.54707839123</v>
      </c>
      <c r="E8846" s="72" t="n">
        <v>2270.264799181317</v>
      </c>
      <c r="F8846" s="72" t="n">
        <v>1078</v>
      </c>
    </row>
    <row r="8847">
      <c r="C8847" s="13" t="n">
        <v>20</v>
      </c>
      <c r="D8847" s="72" t="n">
        <v>1388.865261967183</v>
      </c>
      <c r="E8847" s="72" t="n">
        <v>1476.113352967981</v>
      </c>
      <c r="F8847" s="72" t="n">
        <v>3223.52578893857</v>
      </c>
    </row>
    <row r="8848">
      <c r="C8848" s="13" t="n">
        <v>21</v>
      </c>
      <c r="D8848" s="72" t="n">
        <v>1718</v>
      </c>
      <c r="E8848" s="72" t="n">
        <v>1231.748763560131</v>
      </c>
      <c r="F8848" s="72" t="n">
        <v>1309</v>
      </c>
    </row>
    <row r="8849">
      <c r="C8849" s="13" t="n">
        <v>22</v>
      </c>
      <c r="D8849" s="72" t="n">
        <v>1777</v>
      </c>
      <c r="E8849" s="72" t="n">
        <v>2000.061438669768</v>
      </c>
      <c r="F8849" s="72" t="n">
        <v>1178</v>
      </c>
    </row>
    <row r="8850">
      <c r="C8850" s="13" t="n">
        <v>23</v>
      </c>
      <c r="D8850" s="72" t="n">
        <v>1286.699137987885</v>
      </c>
      <c r="E8850" s="72" t="n">
        <v>1564</v>
      </c>
      <c r="F8850" s="72" t="n">
        <v>2839.293600489072</v>
      </c>
    </row>
    <row r="8851">
      <c r="C8851" s="13" t="n">
        <v>24</v>
      </c>
      <c r="D8851" s="72" t="n">
        <v>1446.914188913703</v>
      </c>
      <c r="E8851" s="72" t="n">
        <v>1898</v>
      </c>
      <c r="F8851" s="72" t="n">
        <v>1724</v>
      </c>
    </row>
    <row r="8852">
      <c r="C8852" s="13" t="n">
        <v>25</v>
      </c>
      <c r="D8852" s="72" t="n">
        <v>1486.107475778378</v>
      </c>
      <c r="E8852" s="72" t="n">
        <v>2286.056299679155</v>
      </c>
      <c r="F8852" s="72" t="n">
        <v>2610.501527560547</v>
      </c>
    </row>
    <row r="8853">
      <c r="C8853" s="13" t="n">
        <v>26</v>
      </c>
      <c r="D8853" s="72" t="n">
        <v>1660.114741697595</v>
      </c>
      <c r="E8853" s="72" t="n">
        <v>2075</v>
      </c>
      <c r="F8853" s="72" t="n">
        <v>1285</v>
      </c>
    </row>
    <row r="8854">
      <c r="C8854" s="13" t="n">
        <v>27</v>
      </c>
      <c r="D8854" s="72" t="n">
        <v>1919</v>
      </c>
      <c r="E8854" s="72" t="n">
        <v>2798.067689671328</v>
      </c>
      <c r="F8854" s="72" t="n">
        <v>2373.691095483046</v>
      </c>
    </row>
    <row r="8855">
      <c r="C8855" s="13" t="n">
        <v>28</v>
      </c>
      <c r="D8855" s="72" t="n">
        <v>1192</v>
      </c>
      <c r="E8855" s="72" t="n">
        <v>2154</v>
      </c>
      <c r="F8855" s="72" t="n">
        <v>1701</v>
      </c>
    </row>
    <row r="8856">
      <c r="C8856" s="13" t="n">
        <v>29</v>
      </c>
      <c r="D8856" s="72" t="n">
        <v>1523</v>
      </c>
      <c r="E8856" s="72" t="n">
        <v>2051.189551870615</v>
      </c>
      <c r="F8856" s="72" t="n">
        <v>1688.132640782144</v>
      </c>
    </row>
    <row r="8857">
      <c r="C8857" s="13" t="n">
        <v>30</v>
      </c>
      <c r="D8857" s="72" t="n">
        <v>1651</v>
      </c>
      <c r="E8857" s="72" t="n">
        <v>2355.20029552189</v>
      </c>
      <c r="F8857" s="72" t="n">
        <v>1552</v>
      </c>
    </row>
    <row r="8858">
      <c r="C8858" s="13" t="n">
        <v>31</v>
      </c>
      <c r="D8858" s="72" t="n">
        <v>1572</v>
      </c>
      <c r="E8858" s="72" t="n">
        <v>1215.837808367107</v>
      </c>
      <c r="F8858" s="72" t="n">
        <v>645</v>
      </c>
    </row>
    <row r="8859">
      <c r="C8859" s="13" t="n">
        <v>32</v>
      </c>
      <c r="D8859" s="72" t="n">
        <v>2410.537594234713</v>
      </c>
      <c r="E8859" s="72" t="n">
        <v>1614</v>
      </c>
      <c r="F8859" s="72" t="n">
        <v>1202</v>
      </c>
    </row>
    <row r="8860">
      <c r="C8860" s="13" t="n">
        <v>33</v>
      </c>
      <c r="D8860" s="72" t="n">
        <v>2309.94259490451</v>
      </c>
      <c r="E8860" s="72" t="n">
        <v>2109</v>
      </c>
      <c r="F8860" s="72" t="n">
        <v>2064.439435615739</v>
      </c>
    </row>
    <row r="8861">
      <c r="C8861" s="13" t="n">
        <v>34</v>
      </c>
      <c r="D8861" s="72" t="n">
        <v>1682.185286517781</v>
      </c>
      <c r="E8861" s="72" t="n">
        <v>3051.823714451798</v>
      </c>
      <c r="F8861" s="72" t="n">
        <v>2426.514280498676</v>
      </c>
    </row>
    <row r="8862">
      <c r="C8862" s="13" t="n">
        <v>35</v>
      </c>
      <c r="D8862" s="72" t="n">
        <v>1802.74660300897</v>
      </c>
      <c r="E8862" s="72" t="n">
        <v>1578</v>
      </c>
      <c r="F8862" s="72" t="n">
        <v>1748.365043477295</v>
      </c>
    </row>
    <row r="8863">
      <c r="C8863" s="13" t="n">
        <v>36</v>
      </c>
      <c r="D8863" s="72" t="n">
        <v>1491</v>
      </c>
      <c r="E8863" s="72" t="n">
        <v>1758</v>
      </c>
      <c r="F8863" s="72" t="n">
        <v>1893.704934119811</v>
      </c>
    </row>
    <row r="8864">
      <c r="C8864" s="13" t="n">
        <v>37</v>
      </c>
      <c r="D8864" s="72" t="n">
        <v>2037.074465409356</v>
      </c>
      <c r="E8864" s="72" t="n">
        <v>1421.784936907873</v>
      </c>
      <c r="F8864" s="72" t="n">
        <v>1524.27685806924</v>
      </c>
    </row>
    <row r="8865">
      <c r="C8865" s="13" t="n">
        <v>38</v>
      </c>
      <c r="D8865" s="72" t="n">
        <v>1902.50182454366</v>
      </c>
      <c r="E8865" s="72" t="n">
        <v>2236</v>
      </c>
      <c r="F8865" s="72" t="n">
        <v>1958</v>
      </c>
    </row>
    <row r="8866">
      <c r="C8866" s="13" t="n">
        <v>39</v>
      </c>
      <c r="D8866" s="72" t="n">
        <v>1623</v>
      </c>
      <c r="E8866" s="72" t="n">
        <v>1669</v>
      </c>
      <c r="F8866" s="72" t="n">
        <v>1922.798799307768</v>
      </c>
    </row>
    <row r="8867">
      <c r="C8867" s="13" t="n">
        <v>40</v>
      </c>
      <c r="D8867" s="72" t="n">
        <v>1630</v>
      </c>
      <c r="E8867" s="72" t="n">
        <v>2428.889064606866</v>
      </c>
      <c r="F8867" s="72" t="n">
        <v>2244.709004327325</v>
      </c>
    </row>
    <row r="8868">
      <c r="C8868" s="13" t="n">
        <v>41</v>
      </c>
      <c r="D8868" s="72" t="n">
        <v>1472.757020492824</v>
      </c>
      <c r="E8868" s="72" t="n">
        <v>1919.781162057636</v>
      </c>
      <c r="F8868" s="72" t="n">
        <v>1632.116965781255</v>
      </c>
    </row>
    <row r="8869">
      <c r="C8869" s="13" t="n">
        <v>42</v>
      </c>
      <c r="D8869" s="72" t="n">
        <v>2794.678815311176</v>
      </c>
      <c r="E8869" s="72" t="n">
        <v>2383.580222118706</v>
      </c>
      <c r="F8869" s="72" t="n">
        <v>1409.734944150275</v>
      </c>
    </row>
    <row r="8870">
      <c r="C8870" s="13" t="n">
        <v>43</v>
      </c>
      <c r="D8870" s="72" t="n">
        <v>1608</v>
      </c>
      <c r="E8870" s="72" t="n">
        <v>837.5690482406818</v>
      </c>
      <c r="F8870" s="72" t="n">
        <v>1909.390594595714</v>
      </c>
    </row>
    <row r="8871">
      <c r="C8871" s="13" t="n">
        <v>44</v>
      </c>
      <c r="D8871" s="72" t="n">
        <v>1687</v>
      </c>
      <c r="E8871" s="72" t="n">
        <v>1890.669079101753</v>
      </c>
      <c r="F8871" s="72" t="n">
        <v>1830.139030326532</v>
      </c>
    </row>
    <row r="8872">
      <c r="C8872" s="13" t="n">
        <v>45</v>
      </c>
      <c r="D8872" s="72" t="n">
        <v>1425</v>
      </c>
      <c r="E8872" s="72" t="n">
        <v>1513.563666723462</v>
      </c>
      <c r="F8872" s="72" t="n">
        <v>1387</v>
      </c>
    </row>
    <row r="8873">
      <c r="C8873" s="13" t="n">
        <v>46</v>
      </c>
      <c r="D8873" s="72" t="n">
        <v>1628.95851319494</v>
      </c>
      <c r="E8873" s="72" t="n">
        <v>1566</v>
      </c>
      <c r="F8873" s="72" t="n">
        <v>2139</v>
      </c>
    </row>
    <row r="8874">
      <c r="C8874" s="13" t="n">
        <v>47</v>
      </c>
      <c r="D8874" s="72" t="n">
        <v>1324.683308734049</v>
      </c>
      <c r="E8874" s="72" t="n">
        <v>2271.386503706227</v>
      </c>
      <c r="F8874" s="72" t="n">
        <v>1899.620296916178</v>
      </c>
    </row>
    <row r="8875">
      <c r="C8875" s="13" t="n">
        <v>48</v>
      </c>
      <c r="D8875" s="72" t="n">
        <v>2777.108112786522</v>
      </c>
      <c r="E8875" s="72" t="n">
        <v>1431</v>
      </c>
      <c r="F8875" s="72" t="n">
        <v>1895.31166160948</v>
      </c>
    </row>
    <row r="8876">
      <c r="C8876" s="13" t="n">
        <v>49</v>
      </c>
      <c r="D8876" s="72" t="n">
        <v>1068</v>
      </c>
      <c r="E8876" s="72" t="n">
        <v>2153.478178046425</v>
      </c>
      <c r="F8876" s="72" t="n">
        <v>1621</v>
      </c>
    </row>
    <row r="8877">
      <c r="C8877" s="13" t="n">
        <v>50</v>
      </c>
      <c r="D8877" s="72" t="n">
        <v>917.5441648962978</v>
      </c>
      <c r="E8877" s="72" t="n">
        <v>2107.476822849859</v>
      </c>
      <c r="F8877" s="72" t="n">
        <v>1077.412867412893</v>
      </c>
      <c r="K8877" s="48" t="n"/>
    </row>
    <row r="8878">
      <c r="C8878" s="13" t="n">
        <v>51</v>
      </c>
      <c r="D8878" s="72" t="n">
        <v>1864.271751571304</v>
      </c>
      <c r="E8878" s="72" t="n">
        <v>1591</v>
      </c>
      <c r="F8878" s="72" t="n">
        <v>1238.997851878585</v>
      </c>
      <c r="J8878" s="18" t="n"/>
      <c r="K8878" s="18" t="n"/>
    </row>
    <row r="8879">
      <c r="C8879" s="13" t="n">
        <v>52</v>
      </c>
      <c r="D8879" s="72" t="n">
        <v>2043.645313898522</v>
      </c>
      <c r="E8879" s="72" t="n">
        <v>2530.632648479187</v>
      </c>
      <c r="F8879" s="72" t="n">
        <v>2711.40248538008</v>
      </c>
      <c r="J8879" s="18" t="n"/>
      <c r="K8879" s="18" t="n"/>
    </row>
    <row r="8880">
      <c r="C8880" s="13" t="n">
        <v>53</v>
      </c>
      <c r="D8880" s="72" t="n">
        <v>2433.019221345836</v>
      </c>
      <c r="E8880" s="72" t="n">
        <v>1578.853421317293</v>
      </c>
      <c r="F8880" s="72" t="n">
        <v>2006</v>
      </c>
    </row>
    <row r="8881">
      <c r="C8881" s="13" t="n">
        <v>54</v>
      </c>
      <c r="D8881" s="72" t="n">
        <v>2502.880228142011</v>
      </c>
      <c r="E8881" s="72" t="n">
        <v>2561</v>
      </c>
      <c r="F8881" s="72" t="n">
        <v>1342</v>
      </c>
    </row>
    <row r="8882">
      <c r="C8882" s="13" t="n">
        <v>55</v>
      </c>
      <c r="D8882" s="72" t="n">
        <v>1504</v>
      </c>
      <c r="E8882" s="72" t="n">
        <v>1119</v>
      </c>
      <c r="F8882" s="72" t="n">
        <v>1930.946313520754</v>
      </c>
    </row>
    <row r="8883">
      <c r="C8883" s="13" t="n">
        <v>56</v>
      </c>
      <c r="D8883" s="72" t="n">
        <v>1517</v>
      </c>
      <c r="E8883" s="72" t="n">
        <v>1441</v>
      </c>
      <c r="F8883" s="72" t="n">
        <v>1024.191377979591</v>
      </c>
    </row>
    <row r="8884">
      <c r="C8884" s="13" t="n">
        <v>57</v>
      </c>
      <c r="D8884" s="72" t="n">
        <v>1795.015521170572</v>
      </c>
      <c r="E8884" s="72" t="n">
        <v>1877</v>
      </c>
      <c r="F8884" s="72" t="n">
        <v>2056.957482364601</v>
      </c>
    </row>
    <row r="8885">
      <c r="C8885" s="13" t="n">
        <v>58</v>
      </c>
      <c r="D8885" s="72" t="n">
        <v>1683.008272324765</v>
      </c>
      <c r="E8885" s="72" t="n">
        <v>1644</v>
      </c>
      <c r="F8885" s="72" t="n">
        <v>1720.664239493319</v>
      </c>
    </row>
    <row r="8886">
      <c r="C8886" s="13" t="n">
        <v>59</v>
      </c>
      <c r="D8886" s="72" t="n">
        <v>2224</v>
      </c>
      <c r="E8886" s="72" t="n">
        <v>1895</v>
      </c>
      <c r="F8886" s="72" t="n">
        <v>1102</v>
      </c>
    </row>
    <row r="8887">
      <c r="C8887" s="13" t="n">
        <v>60</v>
      </c>
      <c r="D8887" s="72" t="n">
        <v>2198.668091332478</v>
      </c>
      <c r="E8887" s="72" t="n">
        <v>1665.507719254184</v>
      </c>
      <c r="F8887" s="72" t="n">
        <v>1515</v>
      </c>
    </row>
    <row r="8888">
      <c r="C8888" s="13" t="n">
        <v>61</v>
      </c>
      <c r="D8888" s="72" t="n">
        <v>1350.493730356792</v>
      </c>
      <c r="E8888" s="72" t="n">
        <v>1564.728897050902</v>
      </c>
      <c r="F8888" s="72" t="n">
        <v>1205</v>
      </c>
    </row>
    <row r="8889">
      <c r="C8889" s="13" t="n">
        <v>62</v>
      </c>
      <c r="D8889" s="72" t="n">
        <v>2183.146853959381</v>
      </c>
      <c r="E8889" s="72" t="n">
        <v>1335.29385465074</v>
      </c>
      <c r="F8889" s="72" t="n">
        <v>2035</v>
      </c>
    </row>
    <row r="8890">
      <c r="C8890" s="13" t="n">
        <v>63</v>
      </c>
      <c r="D8890" s="72" t="n">
        <v>1596.694705520965</v>
      </c>
      <c r="E8890" s="72" t="n">
        <v>2340.860369100663</v>
      </c>
      <c r="F8890" s="72" t="n">
        <v>953.0073731832545</v>
      </c>
    </row>
    <row r="8891">
      <c r="C8891" s="13" t="n">
        <v>64</v>
      </c>
      <c r="D8891" s="72" t="n">
        <v>1190.687975499999</v>
      </c>
      <c r="E8891" s="72" t="n">
        <v>1442</v>
      </c>
      <c r="F8891" s="72" t="n">
        <v>1728.405568588147</v>
      </c>
    </row>
    <row r="8892">
      <c r="C8892" s="13" t="n">
        <v>65</v>
      </c>
      <c r="D8892" s="72" t="n">
        <v>3144.325224018765</v>
      </c>
      <c r="E8892" s="72" t="n">
        <v>1923</v>
      </c>
      <c r="F8892" s="72" t="n">
        <v>1271.620121830972</v>
      </c>
    </row>
    <row r="8893">
      <c r="C8893" s="13" t="n">
        <v>66</v>
      </c>
      <c r="D8893" s="72" t="n">
        <v>1554.970971425683</v>
      </c>
      <c r="E8893" s="72" t="n">
        <v>2215.352853092591</v>
      </c>
      <c r="F8893" s="72" t="n">
        <v>2014.553180022841</v>
      </c>
    </row>
    <row r="8894">
      <c r="C8894" s="13" t="n">
        <v>67</v>
      </c>
      <c r="D8894" s="72" t="n">
        <v>1536</v>
      </c>
      <c r="E8894" s="72" t="n">
        <v>2253</v>
      </c>
      <c r="F8894" s="72" t="n">
        <v>1268</v>
      </c>
    </row>
    <row r="8895">
      <c r="C8895" s="13" t="n">
        <v>68</v>
      </c>
      <c r="D8895" s="72" t="n">
        <v>2297.1141312</v>
      </c>
      <c r="E8895" s="72" t="n">
        <v>1803.958627629043</v>
      </c>
      <c r="F8895" s="72" t="n">
        <v>1234</v>
      </c>
    </row>
    <row r="8896">
      <c r="C8896" s="13" t="n">
        <v>69</v>
      </c>
      <c r="D8896" s="72" t="n">
        <v>1418</v>
      </c>
      <c r="E8896" s="72" t="n">
        <v>2633.339123372128</v>
      </c>
      <c r="F8896" s="72" t="n">
        <v>2098.674695713321</v>
      </c>
    </row>
    <row r="8897">
      <c r="C8897" s="13" t="n">
        <v>70</v>
      </c>
      <c r="D8897" s="72" t="n">
        <v>966</v>
      </c>
      <c r="E8897" s="72" t="n">
        <v>2035.884976760421</v>
      </c>
      <c r="F8897" s="72" t="n">
        <v>1164.382677743418</v>
      </c>
    </row>
    <row r="8898">
      <c r="C8898" s="13" t="n">
        <v>71</v>
      </c>
      <c r="D8898" s="72" t="n">
        <v>2369.211084819569</v>
      </c>
      <c r="E8898" s="72" t="n">
        <v>2028.063949994695</v>
      </c>
      <c r="F8898" s="72" t="n">
        <v>1054.305683682153</v>
      </c>
    </row>
    <row r="8899">
      <c r="C8899" s="13" t="n">
        <v>72</v>
      </c>
      <c r="D8899" s="72" t="n">
        <v>1658</v>
      </c>
      <c r="E8899" s="72" t="n">
        <v>1716.662158273649</v>
      </c>
      <c r="F8899" s="72" t="n">
        <v>1909.756209991112</v>
      </c>
    </row>
    <row r="8900">
      <c r="C8900" s="13" t="n">
        <v>73</v>
      </c>
      <c r="D8900" s="72" t="n">
        <v>1934.184162388697</v>
      </c>
      <c r="E8900" s="72" t="n">
        <v>1242.487140007505</v>
      </c>
      <c r="F8900" s="72" t="n">
        <v>2063.099902733563</v>
      </c>
    </row>
    <row r="8901">
      <c r="C8901" s="13" t="n">
        <v>74</v>
      </c>
      <c r="D8901" s="72" t="n">
        <v>2645.073856277044</v>
      </c>
      <c r="E8901" s="72" t="n">
        <v>2048.548907667167</v>
      </c>
      <c r="F8901" s="72" t="n">
        <v>1752.441251538336</v>
      </c>
    </row>
    <row r="8902">
      <c r="C8902" s="13" t="n">
        <v>75</v>
      </c>
      <c r="D8902" s="72" t="n">
        <v>1074</v>
      </c>
      <c r="E8902" s="72" t="n">
        <v>1330</v>
      </c>
      <c r="F8902" s="72" t="n">
        <v>1546.628404858241</v>
      </c>
    </row>
    <row r="8903">
      <c r="C8903" s="13" t="n">
        <v>76</v>
      </c>
      <c r="D8903" s="72" t="n">
        <v>2729.793293859823</v>
      </c>
      <c r="E8903" s="72" t="n">
        <v>1247</v>
      </c>
      <c r="F8903" s="72" t="n">
        <v>1665.791181467059</v>
      </c>
    </row>
    <row r="8904">
      <c r="C8904" s="13" t="n">
        <v>77</v>
      </c>
      <c r="D8904" s="72" t="n">
        <v>1551.343232589032</v>
      </c>
      <c r="E8904" s="72" t="n">
        <v>1835.446829440883</v>
      </c>
      <c r="F8904" s="72" t="n">
        <v>1876.388376866955</v>
      </c>
    </row>
    <row r="8905">
      <c r="C8905" s="13" t="n">
        <v>78</v>
      </c>
      <c r="D8905" s="72" t="n">
        <v>2074</v>
      </c>
      <c r="E8905" s="72" t="n">
        <v>1599</v>
      </c>
      <c r="F8905" s="72" t="n">
        <v>1811.988875374834</v>
      </c>
    </row>
    <row r="8906">
      <c r="C8906" s="13" t="n">
        <v>79</v>
      </c>
      <c r="D8906" s="72" t="n">
        <v>1678.946372375732</v>
      </c>
      <c r="E8906" s="72" t="n">
        <v>2781.982319222461</v>
      </c>
      <c r="F8906" s="72" t="n">
        <v>1703.953420242216</v>
      </c>
    </row>
    <row r="8907">
      <c r="C8907" s="13" t="n">
        <v>80</v>
      </c>
      <c r="D8907" s="72" t="n">
        <v>1429.136144402873</v>
      </c>
      <c r="E8907" s="72" t="n">
        <v>1487.418506035883</v>
      </c>
      <c r="F8907" s="72" t="n">
        <v>1374.630920198651</v>
      </c>
    </row>
    <row r="8908">
      <c r="C8908" s="13" t="n">
        <v>81</v>
      </c>
      <c r="D8908" s="72" t="n">
        <v>1474.784947618357</v>
      </c>
      <c r="E8908" s="72" t="n">
        <v>1010</v>
      </c>
      <c r="F8908" s="72" t="n">
        <v>2114.236912757005</v>
      </c>
    </row>
    <row r="8909">
      <c r="C8909" s="13" t="n">
        <v>82</v>
      </c>
      <c r="D8909" s="72" t="n">
        <v>1710.554491790001</v>
      </c>
      <c r="E8909" s="72" t="n">
        <v>1549</v>
      </c>
      <c r="F8909" s="72" t="n">
        <v>1307.276226494191</v>
      </c>
    </row>
    <row r="8910">
      <c r="C8910" s="13" t="n">
        <v>83</v>
      </c>
      <c r="D8910" s="72" t="n">
        <v>2494</v>
      </c>
      <c r="E8910" s="72" t="n">
        <v>2198.914521623356</v>
      </c>
      <c r="F8910" s="72" t="n">
        <v>1874.190992254056</v>
      </c>
    </row>
    <row r="8911">
      <c r="C8911" s="13" t="n">
        <v>84</v>
      </c>
      <c r="D8911" s="72" t="n">
        <v>1572</v>
      </c>
      <c r="E8911" s="72" t="n">
        <v>1505.963832358048</v>
      </c>
      <c r="F8911" s="72" t="n">
        <v>2052</v>
      </c>
    </row>
    <row r="8912">
      <c r="C8912" s="13" t="n">
        <v>85</v>
      </c>
      <c r="D8912" s="72" t="n">
        <v>2262</v>
      </c>
      <c r="E8912" s="72" t="n">
        <v>1698</v>
      </c>
      <c r="F8912" s="72" t="n">
        <v>1698</v>
      </c>
    </row>
    <row r="8913">
      <c r="C8913" s="13" t="n">
        <v>86</v>
      </c>
      <c r="D8913" s="72" t="n">
        <v>2536.425558955536</v>
      </c>
      <c r="E8913" s="72" t="n">
        <v>1946</v>
      </c>
      <c r="F8913" s="72" t="n">
        <v>1293.938062025984</v>
      </c>
    </row>
    <row r="8914">
      <c r="C8914" s="13" t="n">
        <v>87</v>
      </c>
      <c r="D8914" s="72" t="n">
        <v>2289.463719106564</v>
      </c>
      <c r="E8914" s="72" t="n">
        <v>1826.093104243497</v>
      </c>
      <c r="F8914" s="72" t="n">
        <v>1220</v>
      </c>
    </row>
    <row r="8915">
      <c r="C8915" s="13" t="n">
        <v>88</v>
      </c>
      <c r="D8915" s="72" t="n">
        <v>1870</v>
      </c>
      <c r="E8915" s="72" t="n">
        <v>1583</v>
      </c>
      <c r="F8915" s="72" t="n">
        <v>1926.971153905295</v>
      </c>
    </row>
    <row r="8916">
      <c r="C8916" s="13" t="n">
        <v>89</v>
      </c>
      <c r="D8916" s="72" t="n">
        <v>1442</v>
      </c>
      <c r="E8916" s="72" t="n">
        <v>1453</v>
      </c>
      <c r="F8916" s="72" t="n">
        <v>2548.442087911732</v>
      </c>
    </row>
    <row r="8917">
      <c r="C8917" s="13" t="n">
        <v>90</v>
      </c>
      <c r="D8917" s="72" t="n">
        <v>1431</v>
      </c>
      <c r="E8917" s="72" t="n">
        <v>1782.620427098997</v>
      </c>
      <c r="F8917" s="72" t="n">
        <v>1923.081298768071</v>
      </c>
    </row>
    <row r="8918">
      <c r="C8918" s="13" t="n">
        <v>91</v>
      </c>
      <c r="D8918" s="72" t="n">
        <v>2195.802036692457</v>
      </c>
      <c r="E8918" s="72" t="n">
        <v>2150</v>
      </c>
      <c r="F8918" s="72" t="n">
        <v>1604.048173818715</v>
      </c>
    </row>
    <row r="8919">
      <c r="C8919" s="13" t="n">
        <v>92</v>
      </c>
      <c r="D8919" s="72" t="n">
        <v>1740.713359269451</v>
      </c>
      <c r="E8919" s="72" t="n">
        <v>1946</v>
      </c>
      <c r="F8919" s="72" t="n">
        <v>1325</v>
      </c>
    </row>
    <row r="8920">
      <c r="C8920" s="13" t="n">
        <v>93</v>
      </c>
      <c r="D8920" s="72" t="n">
        <v>1686.253330915382</v>
      </c>
      <c r="E8920" s="72" t="n">
        <v>1801</v>
      </c>
      <c r="F8920" s="72" t="n">
        <v>1868.007293858642</v>
      </c>
    </row>
    <row r="8921">
      <c r="C8921" s="13" t="n">
        <v>94</v>
      </c>
      <c r="D8921" s="72" t="n">
        <v>2570</v>
      </c>
      <c r="E8921" s="72" t="n">
        <v>1685</v>
      </c>
      <c r="F8921" s="72" t="n">
        <v>1790.356838492736</v>
      </c>
    </row>
    <row r="8922">
      <c r="C8922" s="13" t="n">
        <v>95</v>
      </c>
      <c r="D8922" s="72" t="n">
        <v>2722.946828694691</v>
      </c>
      <c r="E8922" s="72" t="n">
        <v>1577.029690592784</v>
      </c>
      <c r="F8922" s="72" t="n">
        <v>2288</v>
      </c>
    </row>
    <row r="8923">
      <c r="C8923" s="13" t="n">
        <v>96</v>
      </c>
      <c r="D8923" s="72" t="n">
        <v>2310.380378683505</v>
      </c>
      <c r="E8923" s="72" t="n">
        <v>2025.628913570112</v>
      </c>
      <c r="F8923" s="72" t="n">
        <v>1458</v>
      </c>
    </row>
    <row r="8924">
      <c r="C8924" s="13" t="n">
        <v>97</v>
      </c>
      <c r="D8924" s="72" t="n">
        <v>2343</v>
      </c>
      <c r="E8924" s="72" t="n">
        <v>2487</v>
      </c>
      <c r="F8924" s="72" t="n">
        <v>1469.168909892315</v>
      </c>
    </row>
    <row r="8925">
      <c r="C8925" s="13" t="n">
        <v>98</v>
      </c>
      <c r="D8925" s="72" t="n">
        <v>1724</v>
      </c>
      <c r="E8925" s="72" t="n">
        <v>2108.055650829398</v>
      </c>
      <c r="F8925" s="72" t="n">
        <v>1577.790232368596</v>
      </c>
    </row>
    <row r="8926">
      <c r="C8926" s="13" t="n">
        <v>99</v>
      </c>
      <c r="D8926" s="72" t="n">
        <v>2221.003305544286</v>
      </c>
      <c r="E8926" s="72" t="n">
        <v>1643.057356017107</v>
      </c>
      <c r="F8926" s="72" t="n">
        <v>2072.928265006782</v>
      </c>
    </row>
    <row r="8927">
      <c r="C8927" s="13" t="n">
        <v>100</v>
      </c>
      <c r="D8927" s="72" t="n">
        <v>1898.925038532845</v>
      </c>
      <c r="E8927" s="72" t="n">
        <v>2452.320170042336</v>
      </c>
      <c r="F8927" s="72" t="n">
        <v>2666.8991157718</v>
      </c>
    </row>
    <row r="8928">
      <c r="C8928" s="13" t="n">
        <v>101</v>
      </c>
      <c r="D8928" s="72" t="n">
        <v>1881.055522860154</v>
      </c>
      <c r="E8928" s="72" t="n">
        <v>2031.591637026655</v>
      </c>
      <c r="F8928" s="72" t="n">
        <v>1029.294914138163</v>
      </c>
    </row>
    <row r="8929">
      <c r="C8929" s="13" t="n">
        <v>102</v>
      </c>
      <c r="D8929" s="72" t="n">
        <v>913</v>
      </c>
      <c r="E8929" s="72" t="n">
        <v>1741</v>
      </c>
      <c r="F8929" s="72" t="n">
        <v>1372.867803143973</v>
      </c>
    </row>
    <row r="8930">
      <c r="C8930" s="13" t="n">
        <v>103</v>
      </c>
      <c r="D8930" s="72" t="n">
        <v>2442</v>
      </c>
      <c r="E8930" s="72" t="n">
        <v>1836.124110401852</v>
      </c>
      <c r="F8930" s="72" t="n">
        <v>2245.3481073424</v>
      </c>
    </row>
    <row r="8931">
      <c r="C8931" s="13" t="n">
        <v>104</v>
      </c>
      <c r="D8931" s="72" t="n">
        <v>2094.005096063843</v>
      </c>
      <c r="E8931" s="72" t="n">
        <v>2428</v>
      </c>
      <c r="F8931" s="72" t="n">
        <v>1320</v>
      </c>
    </row>
    <row r="8932">
      <c r="C8932" s="13" t="n">
        <v>105</v>
      </c>
      <c r="D8932" s="72" t="n">
        <v>2232</v>
      </c>
      <c r="E8932" s="72" t="n">
        <v>2010</v>
      </c>
      <c r="F8932" s="72" t="n">
        <v>2131.270337448128</v>
      </c>
    </row>
    <row r="8933">
      <c r="C8933" s="13" t="n">
        <v>106</v>
      </c>
      <c r="D8933" s="72" t="n">
        <v>1149.532322389337</v>
      </c>
      <c r="E8933" s="72" t="n">
        <v>2236.307118281054</v>
      </c>
      <c r="F8933" s="72" t="n">
        <v>1092</v>
      </c>
    </row>
    <row r="8934">
      <c r="C8934" s="13" t="n">
        <v>107</v>
      </c>
      <c r="D8934" s="72" t="n">
        <v>1633</v>
      </c>
      <c r="E8934" s="72" t="n">
        <v>1133</v>
      </c>
      <c r="F8934" s="72" t="n">
        <v>1599.657465244015</v>
      </c>
    </row>
    <row r="8935">
      <c r="C8935" s="13" t="n">
        <v>108</v>
      </c>
      <c r="D8935" s="72" t="n">
        <v>1381</v>
      </c>
      <c r="E8935" s="72" t="n">
        <v>1718.245815811163</v>
      </c>
      <c r="F8935" s="72" t="n">
        <v>1924.405616569467</v>
      </c>
    </row>
    <row r="8936">
      <c r="C8936" s="13" t="n">
        <v>109</v>
      </c>
      <c r="D8936" s="72" t="n">
        <v>3004.66290711568</v>
      </c>
      <c r="E8936" s="72" t="n">
        <v>2842.323100655262</v>
      </c>
      <c r="F8936" s="72" t="n">
        <v>1336.160682254512</v>
      </c>
    </row>
    <row r="8937">
      <c r="C8937" s="13" t="n">
        <v>110</v>
      </c>
      <c r="D8937" s="72" t="n">
        <v>967.2045373203932</v>
      </c>
      <c r="E8937" s="72" t="n">
        <v>1685.590160150212</v>
      </c>
      <c r="F8937" s="72" t="n">
        <v>1058</v>
      </c>
    </row>
    <row r="8938">
      <c r="C8938" s="13" t="n">
        <v>111</v>
      </c>
      <c r="D8938" s="72" t="n">
        <v>1804</v>
      </c>
      <c r="E8938" s="72" t="n">
        <v>1373.069371193196</v>
      </c>
      <c r="F8938" s="72" t="n">
        <v>2000</v>
      </c>
    </row>
    <row r="8939">
      <c r="C8939" s="13" t="n">
        <v>112</v>
      </c>
      <c r="D8939" s="72" t="n">
        <v>1565.576235179329</v>
      </c>
      <c r="E8939" s="72" t="n">
        <v>2490.536639239274</v>
      </c>
      <c r="F8939" s="72" t="n">
        <v>2499</v>
      </c>
    </row>
    <row r="8940">
      <c r="C8940" s="13" t="n">
        <v>113</v>
      </c>
      <c r="D8940" s="72" t="n">
        <v>1833</v>
      </c>
      <c r="E8940" s="72" t="n">
        <v>2183.948278017715</v>
      </c>
      <c r="F8940" s="72" t="n">
        <v>1397</v>
      </c>
    </row>
    <row r="8941">
      <c r="C8941" s="13" t="n">
        <v>114</v>
      </c>
      <c r="D8941" s="72" t="n">
        <v>2706.559453224962</v>
      </c>
      <c r="E8941" s="72" t="n">
        <v>1421.753072623465</v>
      </c>
      <c r="F8941" s="72" t="n">
        <v>1869</v>
      </c>
    </row>
    <row r="8942">
      <c r="C8942" s="13" t="n">
        <v>115</v>
      </c>
      <c r="D8942" s="72" t="n">
        <v>927</v>
      </c>
      <c r="E8942" s="72" t="n">
        <v>1534</v>
      </c>
      <c r="F8942" s="72" t="n">
        <v>1449.736600160623</v>
      </c>
    </row>
    <row r="8943">
      <c r="C8943" s="13" t="n">
        <v>116</v>
      </c>
      <c r="D8943" s="72" t="n">
        <v>2200.88518027134</v>
      </c>
      <c r="E8943" s="72" t="n">
        <v>2183.285692143964</v>
      </c>
      <c r="F8943" s="72" t="n">
        <v>1259.074541844029</v>
      </c>
    </row>
    <row r="8944">
      <c r="C8944" s="13" t="n">
        <v>117</v>
      </c>
      <c r="D8944" s="72" t="n">
        <v>1905.491388799974</v>
      </c>
      <c r="E8944" s="72" t="n">
        <v>1494.31249147125</v>
      </c>
      <c r="F8944" s="72" t="n">
        <v>1730.923879085438</v>
      </c>
    </row>
    <row r="8945">
      <c r="C8945" s="13" t="n">
        <v>118</v>
      </c>
      <c r="D8945" s="72" t="n">
        <v>2855.677532328474</v>
      </c>
      <c r="E8945" s="72" t="n">
        <v>2224.147090552418</v>
      </c>
      <c r="F8945" s="72" t="n">
        <v>1655.508599105043</v>
      </c>
    </row>
    <row r="8946">
      <c r="C8946" s="13" t="n">
        <v>119</v>
      </c>
      <c r="D8946" s="72" t="n">
        <v>1213.036534862799</v>
      </c>
      <c r="E8946" s="72" t="n">
        <v>1898.521911559718</v>
      </c>
      <c r="F8946" s="72" t="n">
        <v>1872.313541790995</v>
      </c>
    </row>
    <row r="8947">
      <c r="C8947" s="13" t="n">
        <v>120</v>
      </c>
      <c r="D8947" s="72" t="n">
        <v>1770.634482779959</v>
      </c>
      <c r="E8947" s="72" t="n">
        <v>1558</v>
      </c>
      <c r="F8947" s="72" t="n">
        <v>2008</v>
      </c>
    </row>
    <row r="8948">
      <c r="C8948" s="13" t="n">
        <v>121</v>
      </c>
      <c r="D8948" s="72" t="n">
        <v>1128</v>
      </c>
      <c r="E8948" s="72" t="n">
        <v>2532.932321206903</v>
      </c>
      <c r="F8948" s="72" t="n">
        <v>1716.067754834739</v>
      </c>
    </row>
    <row r="8949">
      <c r="C8949" s="13" t="n">
        <v>122</v>
      </c>
      <c r="D8949" s="72" t="n">
        <v>1482</v>
      </c>
      <c r="E8949" s="72" t="n">
        <v>1412</v>
      </c>
      <c r="F8949" s="72" t="n">
        <v>1733</v>
      </c>
    </row>
    <row r="8950">
      <c r="C8950" s="13" t="n">
        <v>123</v>
      </c>
      <c r="D8950" s="72" t="n">
        <v>2300.175176661401</v>
      </c>
      <c r="E8950" s="72" t="n">
        <v>1378.166367408762</v>
      </c>
      <c r="F8950" s="72" t="n">
        <v>1759.960796304714</v>
      </c>
    </row>
    <row r="8951">
      <c r="C8951" s="13" t="n">
        <v>124</v>
      </c>
      <c r="D8951" s="72" t="n">
        <v>2636.490341387836</v>
      </c>
      <c r="E8951" s="72" t="n">
        <v>1448.89901701397</v>
      </c>
      <c r="F8951" s="72" t="n">
        <v>2404.819209525497</v>
      </c>
    </row>
    <row r="8952">
      <c r="C8952" s="13" t="n">
        <v>125</v>
      </c>
      <c r="D8952" s="72" t="n">
        <v>1910.555939956905</v>
      </c>
      <c r="E8952" s="72" t="n">
        <v>2814.946206753234</v>
      </c>
      <c r="F8952" s="72" t="n">
        <v>2222.366741862767</v>
      </c>
    </row>
    <row r="8953">
      <c r="C8953" s="13" t="n">
        <v>126</v>
      </c>
      <c r="D8953" s="72" t="n">
        <v>1820.883992242299</v>
      </c>
      <c r="E8953" s="72" t="n">
        <v>2120.793670475045</v>
      </c>
      <c r="F8953" s="72" t="n">
        <v>1519</v>
      </c>
    </row>
    <row r="8954">
      <c r="C8954" s="13" t="n">
        <v>127</v>
      </c>
      <c r="D8954" s="72" t="n">
        <v>1206.21647344164</v>
      </c>
      <c r="E8954" s="72" t="n">
        <v>1732</v>
      </c>
      <c r="F8954" s="72" t="n">
        <v>1676</v>
      </c>
    </row>
    <row r="8955">
      <c r="C8955" s="13" t="n">
        <v>128</v>
      </c>
      <c r="D8955" s="72" t="n">
        <v>2425.60691486543</v>
      </c>
      <c r="E8955" s="72" t="n">
        <v>1237.584698438543</v>
      </c>
      <c r="F8955" s="72" t="n">
        <v>1527</v>
      </c>
    </row>
    <row r="8956">
      <c r="C8956" s="13" t="n">
        <v>129</v>
      </c>
      <c r="D8956" s="72" t="n">
        <v>2294.324170573918</v>
      </c>
      <c r="E8956" s="72" t="n">
        <v>1167</v>
      </c>
      <c r="F8956" s="72" t="n">
        <v>1330</v>
      </c>
    </row>
    <row r="8957">
      <c r="C8957" s="13" t="n">
        <v>130</v>
      </c>
      <c r="D8957" s="72" t="n">
        <v>2768.028543199372</v>
      </c>
      <c r="E8957" s="72" t="n">
        <v>1095</v>
      </c>
      <c r="F8957" s="72" t="n">
        <v>2062.512163938498</v>
      </c>
    </row>
    <row r="8958">
      <c r="C8958" s="13" t="n">
        <v>131</v>
      </c>
      <c r="D8958" s="72" t="n">
        <v>1871.945341544253</v>
      </c>
      <c r="E8958" s="72" t="n">
        <v>764.4449498399501</v>
      </c>
      <c r="F8958" s="72" t="n">
        <v>1192</v>
      </c>
    </row>
    <row r="8959">
      <c r="C8959" s="13" t="n">
        <v>132</v>
      </c>
      <c r="D8959" s="72" t="n">
        <v>2088.743641659969</v>
      </c>
      <c r="E8959" s="72" t="n">
        <v>1577</v>
      </c>
      <c r="F8959" s="72" t="n">
        <v>2464.768616812188</v>
      </c>
    </row>
    <row r="8960">
      <c r="C8960" s="13" t="n">
        <v>133</v>
      </c>
      <c r="D8960" s="72" t="n">
        <v>1687.042445199398</v>
      </c>
      <c r="E8960" s="72" t="n">
        <v>1539.461116769408</v>
      </c>
      <c r="F8960" s="72" t="n">
        <v>2061.800868931758</v>
      </c>
    </row>
    <row r="8961">
      <c r="C8961" s="13" t="n">
        <v>134</v>
      </c>
      <c r="D8961" s="72" t="n">
        <v>2289</v>
      </c>
      <c r="E8961" s="72" t="n">
        <v>1486.336351543277</v>
      </c>
      <c r="F8961" s="72" t="n">
        <v>1179</v>
      </c>
    </row>
    <row r="8962">
      <c r="C8962" s="13" t="n">
        <v>135</v>
      </c>
      <c r="D8962" s="72" t="n">
        <v>1679.22780701094</v>
      </c>
      <c r="E8962" s="72" t="n">
        <v>1703.978138856278</v>
      </c>
      <c r="F8962" s="72" t="n">
        <v>1601</v>
      </c>
    </row>
    <row r="8963">
      <c r="C8963" s="13" t="n">
        <v>136</v>
      </c>
      <c r="D8963" s="72" t="n">
        <v>1882</v>
      </c>
      <c r="E8963" s="72" t="n">
        <v>2067</v>
      </c>
      <c r="F8963" s="72" t="n">
        <v>1593.810467807312</v>
      </c>
    </row>
    <row r="8964">
      <c r="C8964" s="13" t="n">
        <v>137</v>
      </c>
      <c r="D8964" s="72" t="n">
        <v>1927.994914013994</v>
      </c>
      <c r="E8964" s="72" t="n">
        <v>1445</v>
      </c>
      <c r="F8964" s="72" t="n">
        <v>1757</v>
      </c>
    </row>
    <row r="8965">
      <c r="C8965" s="13" t="n">
        <v>138</v>
      </c>
      <c r="D8965" s="72" t="n">
        <v>1933.432646585015</v>
      </c>
      <c r="E8965" s="72" t="n">
        <v>1906</v>
      </c>
      <c r="F8965" s="72" t="n">
        <v>1746.320981873122</v>
      </c>
    </row>
    <row r="8966">
      <c r="C8966" s="13" t="n">
        <v>139</v>
      </c>
      <c r="D8966" s="72" t="n">
        <v>1589</v>
      </c>
      <c r="E8966" s="72" t="n">
        <v>2160.096174859142</v>
      </c>
      <c r="F8966" s="72" t="n">
        <v>2236.798129893786</v>
      </c>
    </row>
    <row r="8967">
      <c r="C8967" s="13" t="n">
        <v>140</v>
      </c>
      <c r="D8967" s="72" t="n">
        <v>1687.370456258293</v>
      </c>
      <c r="E8967" s="72" t="n">
        <v>3237.137980714059</v>
      </c>
      <c r="F8967" s="72" t="n">
        <v>2060</v>
      </c>
    </row>
    <row r="8968">
      <c r="C8968" s="13" t="n">
        <v>141</v>
      </c>
      <c r="D8968" s="72" t="n">
        <v>2191</v>
      </c>
      <c r="E8968" s="72" t="n">
        <v>2134.166914201608</v>
      </c>
      <c r="F8968" s="72" t="n">
        <v>1843.033111407995</v>
      </c>
    </row>
    <row r="8969">
      <c r="C8969" s="13" t="n">
        <v>142</v>
      </c>
      <c r="D8969" s="72" t="n">
        <v>1446.091445938952</v>
      </c>
      <c r="E8969" s="72" t="n">
        <v>1909</v>
      </c>
      <c r="F8969" s="72" t="n">
        <v>1744</v>
      </c>
    </row>
    <row r="8970">
      <c r="C8970" s="13" t="n">
        <v>143</v>
      </c>
      <c r="D8970" s="72" t="n">
        <v>1519.639167803843</v>
      </c>
      <c r="E8970" s="72" t="n">
        <v>1516.523068817254</v>
      </c>
      <c r="F8970" s="72" t="n">
        <v>903.988756</v>
      </c>
    </row>
    <row r="8971">
      <c r="C8971" s="13" t="n">
        <v>144</v>
      </c>
      <c r="D8971" s="72" t="n">
        <v>1461.934664306343</v>
      </c>
      <c r="E8971" s="72" t="n">
        <v>1786.395918468702</v>
      </c>
      <c r="F8971" s="72" t="n">
        <v>2332.971613754773</v>
      </c>
    </row>
    <row r="8972">
      <c r="C8972" s="13" t="n">
        <v>145</v>
      </c>
      <c r="D8972" s="72" t="n">
        <v>1707</v>
      </c>
      <c r="E8972" s="72" t="n">
        <v>1756.969876966507</v>
      </c>
      <c r="F8972" s="72" t="n">
        <v>1455.235160900198</v>
      </c>
    </row>
    <row r="8973">
      <c r="C8973" s="13" t="n">
        <v>146</v>
      </c>
      <c r="D8973" s="72" t="n">
        <v>1671</v>
      </c>
      <c r="E8973" s="72" t="n">
        <v>2000.239781944108</v>
      </c>
      <c r="F8973" s="72" t="n">
        <v>1737.496809439249</v>
      </c>
    </row>
    <row r="8974">
      <c r="C8974" s="13" t="n">
        <v>147</v>
      </c>
      <c r="D8974" s="72" t="n">
        <v>2057.331827504787</v>
      </c>
      <c r="E8974" s="72" t="n">
        <v>2170.381495391126</v>
      </c>
      <c r="F8974" s="72" t="n">
        <v>1467</v>
      </c>
    </row>
    <row r="8975">
      <c r="C8975" s="13" t="n">
        <v>148</v>
      </c>
      <c r="D8975" s="72" t="n">
        <v>1732.592832721947</v>
      </c>
      <c r="E8975" s="72" t="n">
        <v>2372.868037954333</v>
      </c>
      <c r="F8975" s="72" t="n">
        <v>1884</v>
      </c>
    </row>
    <row r="8976">
      <c r="C8976" s="13" t="n">
        <v>149</v>
      </c>
      <c r="D8976" s="72" t="n">
        <v>1707</v>
      </c>
      <c r="E8976" s="72" t="n">
        <v>1872.64356899008</v>
      </c>
      <c r="F8976" s="72" t="n">
        <v>2544.896603133369</v>
      </c>
    </row>
    <row r="8977">
      <c r="C8977" s="13" t="n">
        <v>150</v>
      </c>
      <c r="D8977" s="72" t="n">
        <v>2733.907801492924</v>
      </c>
      <c r="E8977" s="72" t="n">
        <v>2654.812142108834</v>
      </c>
      <c r="F8977" s="72" t="n">
        <v>2228.239965119961</v>
      </c>
    </row>
    <row r="8978">
      <c r="C8978" s="13" t="n">
        <v>151</v>
      </c>
      <c r="D8978" s="72" t="n">
        <v>3485.828169843232</v>
      </c>
      <c r="E8978" s="72" t="n">
        <v>1685.620379203893</v>
      </c>
      <c r="F8978" s="72" t="n">
        <v>2196.263635994476</v>
      </c>
    </row>
    <row r="8979">
      <c r="C8979" s="13" t="n">
        <v>152</v>
      </c>
      <c r="D8979" s="72" t="n">
        <v>1309</v>
      </c>
      <c r="E8979" s="72" t="n">
        <v>1973.276902146263</v>
      </c>
      <c r="F8979" s="72" t="n">
        <v>1855</v>
      </c>
    </row>
    <row r="8980">
      <c r="C8980" s="13" t="n">
        <v>153</v>
      </c>
      <c r="D8980" s="72" t="n">
        <v>1303.287820961169</v>
      </c>
      <c r="E8980" s="72" t="n">
        <v>1530</v>
      </c>
      <c r="F8980" s="72" t="n">
        <v>1338</v>
      </c>
    </row>
    <row r="8981">
      <c r="C8981" s="13" t="n">
        <v>154</v>
      </c>
      <c r="D8981" s="72" t="n">
        <v>2022.312120722326</v>
      </c>
      <c r="E8981" s="72" t="n">
        <v>2688.454644427742</v>
      </c>
      <c r="F8981" s="72" t="n">
        <v>946.1625469170492</v>
      </c>
    </row>
    <row r="8982">
      <c r="C8982" s="13" t="n">
        <v>155</v>
      </c>
      <c r="D8982" s="72" t="n">
        <v>1766</v>
      </c>
      <c r="E8982" s="72" t="n">
        <v>1119</v>
      </c>
      <c r="F8982" s="72" t="n">
        <v>1658.34953763255</v>
      </c>
    </row>
    <row r="8983">
      <c r="C8983" s="13" t="n">
        <v>156</v>
      </c>
      <c r="D8983" s="72" t="n">
        <v>1571.491046170578</v>
      </c>
      <c r="E8983" s="72" t="n">
        <v>1769.410403717557</v>
      </c>
      <c r="F8983" s="72" t="n">
        <v>1578</v>
      </c>
    </row>
    <row r="8984">
      <c r="C8984" s="13" t="n">
        <v>157</v>
      </c>
      <c r="D8984" s="72" t="n">
        <v>1641.761977535137</v>
      </c>
      <c r="E8984" s="72" t="n">
        <v>1503</v>
      </c>
      <c r="F8984" s="72" t="n">
        <v>1890</v>
      </c>
    </row>
    <row r="8985">
      <c r="C8985" s="13" t="n">
        <v>158</v>
      </c>
      <c r="D8985" s="72" t="n">
        <v>1787</v>
      </c>
      <c r="E8985" s="72" t="n">
        <v>1817.999270537159</v>
      </c>
      <c r="F8985" s="72" t="n">
        <v>1342.139364289023</v>
      </c>
    </row>
    <row r="8986">
      <c r="C8986" s="13" t="n">
        <v>159</v>
      </c>
      <c r="D8986" s="72" t="n">
        <v>1304</v>
      </c>
      <c r="E8986" s="72" t="n">
        <v>2196</v>
      </c>
      <c r="F8986" s="72" t="n">
        <v>1878.146332531888</v>
      </c>
    </row>
    <row r="8987">
      <c r="C8987" s="13" t="n">
        <v>160</v>
      </c>
      <c r="D8987" s="72" t="n">
        <v>1095.205578106089</v>
      </c>
      <c r="E8987" s="72" t="n">
        <v>1570.440003437309</v>
      </c>
      <c r="F8987" s="72" t="n">
        <v>2552.136640497307</v>
      </c>
    </row>
    <row r="8988">
      <c r="C8988" s="13" t="n">
        <v>161</v>
      </c>
      <c r="D8988" s="72" t="n">
        <v>2284.68116763943</v>
      </c>
      <c r="E8988" s="72" t="n">
        <v>1044</v>
      </c>
      <c r="F8988" s="72" t="n">
        <v>1481.128240519022</v>
      </c>
    </row>
    <row r="8989">
      <c r="C8989" s="13" t="n">
        <v>162</v>
      </c>
      <c r="D8989" s="72" t="n">
        <v>2244.53497705871</v>
      </c>
      <c r="E8989" s="72" t="n">
        <v>1412.676630865439</v>
      </c>
      <c r="F8989" s="72" t="n">
        <v>1617</v>
      </c>
    </row>
    <row r="8990">
      <c r="C8990" s="13" t="n">
        <v>163</v>
      </c>
      <c r="D8990" s="72" t="n">
        <v>1118</v>
      </c>
      <c r="E8990" s="72" t="n">
        <v>797.2729369024462</v>
      </c>
      <c r="F8990" s="72" t="n">
        <v>1298</v>
      </c>
    </row>
    <row r="8991">
      <c r="C8991" s="13" t="n">
        <v>164</v>
      </c>
      <c r="D8991" s="72" t="n">
        <v>1388</v>
      </c>
      <c r="E8991" s="72" t="n">
        <v>1605.869635021919</v>
      </c>
      <c r="F8991" s="72" t="n">
        <v>1391.71161913504</v>
      </c>
    </row>
    <row r="8992">
      <c r="C8992" s="13" t="n">
        <v>165</v>
      </c>
      <c r="D8992" s="72" t="n">
        <v>2439.628071721007</v>
      </c>
      <c r="E8992" s="72" t="n">
        <v>2605.351020314193</v>
      </c>
      <c r="F8992" s="72" t="n">
        <v>1589.905443875319</v>
      </c>
    </row>
    <row r="8993">
      <c r="C8993" s="13" t="n">
        <v>166</v>
      </c>
      <c r="D8993" s="72" t="n">
        <v>982.9954323359573</v>
      </c>
      <c r="E8993" s="72" t="n">
        <v>1248</v>
      </c>
      <c r="F8993" s="72" t="n">
        <v>2086.578394050702</v>
      </c>
    </row>
    <row r="8994">
      <c r="C8994" s="13" t="n">
        <v>167</v>
      </c>
      <c r="D8994" s="72" t="n">
        <v>1317.058030831503</v>
      </c>
      <c r="E8994" s="72" t="n">
        <v>2205.501607276386</v>
      </c>
      <c r="F8994" s="72" t="n">
        <v>1500.112885308455</v>
      </c>
    </row>
    <row r="8995">
      <c r="C8995" s="13" t="n">
        <v>168</v>
      </c>
      <c r="D8995" s="72" t="n">
        <v>1824.392573359376</v>
      </c>
      <c r="E8995" s="72" t="n">
        <v>1165</v>
      </c>
      <c r="F8995" s="72" t="n">
        <v>1243</v>
      </c>
    </row>
    <row r="8996">
      <c r="C8996" s="13" t="n">
        <v>169</v>
      </c>
      <c r="D8996" s="72" t="n">
        <v>2427.006548715351</v>
      </c>
      <c r="E8996" s="72" t="n">
        <v>1940</v>
      </c>
      <c r="F8996" s="72" t="n">
        <v>2372.484169718706</v>
      </c>
    </row>
    <row r="8997">
      <c r="C8997" s="13" t="n">
        <v>170</v>
      </c>
      <c r="D8997" s="72" t="n">
        <v>2327.468727318057</v>
      </c>
      <c r="E8997" s="72" t="n">
        <v>2550.715879667803</v>
      </c>
      <c r="F8997" s="72" t="n">
        <v>1294.413982265821</v>
      </c>
    </row>
    <row r="8998">
      <c r="C8998" s="13" t="n">
        <v>171</v>
      </c>
      <c r="D8998" s="72" t="n">
        <v>722</v>
      </c>
      <c r="E8998" s="72" t="n">
        <v>1770</v>
      </c>
      <c r="F8998" s="72" t="n">
        <v>1159.26247152653</v>
      </c>
    </row>
    <row r="8999">
      <c r="C8999" s="13" t="n">
        <v>172</v>
      </c>
      <c r="D8999" s="72" t="n">
        <v>1844.57761822627</v>
      </c>
      <c r="E8999" s="72" t="n">
        <v>1954.102478397875</v>
      </c>
      <c r="F8999" s="72" t="n">
        <v>1919</v>
      </c>
    </row>
    <row r="9000">
      <c r="C9000" s="13" t="n">
        <v>173</v>
      </c>
      <c r="D9000" s="72" t="n">
        <v>1924.387226528789</v>
      </c>
      <c r="E9000" s="72" t="n">
        <v>2586</v>
      </c>
      <c r="F9000" s="72" t="n">
        <v>2135</v>
      </c>
    </row>
    <row r="9001">
      <c r="C9001" s="13" t="n">
        <v>174</v>
      </c>
      <c r="D9001" s="72" t="n">
        <v>1296.707915549694</v>
      </c>
      <c r="E9001" s="72" t="n">
        <v>2475.03776287636</v>
      </c>
      <c r="F9001" s="72" t="n">
        <v>1122.499322123398</v>
      </c>
    </row>
    <row r="9002">
      <c r="C9002" s="13" t="n">
        <v>175</v>
      </c>
      <c r="D9002" s="72" t="n">
        <v>1646.563142382512</v>
      </c>
      <c r="E9002" s="72" t="n">
        <v>1678.887320343232</v>
      </c>
      <c r="F9002" s="72" t="n">
        <v>1252</v>
      </c>
    </row>
    <row r="9003">
      <c r="C9003" s="13" t="n">
        <v>176</v>
      </c>
      <c r="D9003" s="72" t="n">
        <v>1818</v>
      </c>
      <c r="E9003" s="72" t="n">
        <v>1399.966508562594</v>
      </c>
      <c r="F9003" s="72" t="n">
        <v>1583.318405298997</v>
      </c>
    </row>
    <row r="9004">
      <c r="C9004" s="13" t="n">
        <v>177</v>
      </c>
      <c r="D9004" s="72" t="n">
        <v>2471.490610392538</v>
      </c>
      <c r="E9004" s="72" t="n">
        <v>1481.125973448651</v>
      </c>
      <c r="F9004" s="72" t="n">
        <v>1004.462620057254</v>
      </c>
    </row>
    <row r="9005">
      <c r="C9005" s="13" t="n">
        <v>178</v>
      </c>
      <c r="D9005" s="72" t="n">
        <v>2340</v>
      </c>
      <c r="E9005" s="72" t="n">
        <v>1649.039619620653</v>
      </c>
      <c r="F9005" s="72" t="n">
        <v>2247.662202420061</v>
      </c>
    </row>
    <row r="9006">
      <c r="C9006" s="13" t="n">
        <v>179</v>
      </c>
      <c r="D9006" s="72" t="n">
        <v>1363.36099124565</v>
      </c>
      <c r="E9006" s="72" t="n">
        <v>1334</v>
      </c>
      <c r="F9006" s="72" t="n">
        <v>2126.086972103697</v>
      </c>
    </row>
    <row r="9007">
      <c r="C9007" s="13" t="n">
        <v>180</v>
      </c>
      <c r="D9007" s="72" t="n">
        <v>1892.109815073183</v>
      </c>
      <c r="E9007" s="72" t="n">
        <v>963</v>
      </c>
      <c r="F9007" s="72" t="n">
        <v>1463.056158831499</v>
      </c>
    </row>
    <row r="9008">
      <c r="C9008" s="13" t="n">
        <v>181</v>
      </c>
      <c r="D9008" s="72" t="n">
        <v>1795.4777965464</v>
      </c>
      <c r="E9008" s="72" t="n">
        <v>1466.797320191686</v>
      </c>
      <c r="F9008" s="72" t="n">
        <v>1441</v>
      </c>
    </row>
    <row r="9009">
      <c r="C9009" s="13" t="n">
        <v>182</v>
      </c>
      <c r="D9009" s="72" t="n">
        <v>1192</v>
      </c>
      <c r="E9009" s="72" t="n">
        <v>1319.48012325488</v>
      </c>
      <c r="F9009" s="72" t="n">
        <v>1722</v>
      </c>
    </row>
    <row r="9010">
      <c r="C9010" s="13" t="n">
        <v>183</v>
      </c>
      <c r="D9010" s="72" t="n">
        <v>2025.432461024705</v>
      </c>
      <c r="E9010" s="72" t="n">
        <v>1355</v>
      </c>
      <c r="F9010" s="72" t="n">
        <v>1810</v>
      </c>
    </row>
    <row r="9011">
      <c r="C9011" s="13" t="n">
        <v>184</v>
      </c>
      <c r="D9011" s="72" t="n">
        <v>1262.68062366454</v>
      </c>
      <c r="E9011" s="72" t="n">
        <v>2270.638051013587</v>
      </c>
      <c r="F9011" s="72" t="n">
        <v>2639.556098560224</v>
      </c>
    </row>
    <row r="9012">
      <c r="C9012" s="13" t="n">
        <v>185</v>
      </c>
      <c r="D9012" s="72" t="n">
        <v>1175</v>
      </c>
      <c r="E9012" s="72" t="n">
        <v>2042.82163839884</v>
      </c>
      <c r="F9012" s="72" t="n">
        <v>1380</v>
      </c>
    </row>
    <row r="9013">
      <c r="C9013" s="13" t="n">
        <v>186</v>
      </c>
      <c r="D9013" s="72" t="n">
        <v>2131.290547635695</v>
      </c>
      <c r="E9013" s="72" t="n">
        <v>2048.965948005003</v>
      </c>
      <c r="F9013" s="72" t="n">
        <v>1770</v>
      </c>
    </row>
    <row r="9014">
      <c r="C9014" s="13" t="n">
        <v>187</v>
      </c>
      <c r="D9014" s="72" t="n">
        <v>1986.738972945527</v>
      </c>
      <c r="E9014" s="72" t="n">
        <v>1180.654555478136</v>
      </c>
      <c r="F9014" s="72" t="n">
        <v>1278</v>
      </c>
    </row>
    <row r="9015">
      <c r="C9015" s="13" t="n">
        <v>188</v>
      </c>
      <c r="D9015" s="72" t="n">
        <v>1560.917472591134</v>
      </c>
      <c r="E9015" s="72" t="n">
        <v>1654.979916688126</v>
      </c>
      <c r="F9015" s="72" t="n">
        <v>2514.428111311088</v>
      </c>
    </row>
    <row r="9016">
      <c r="C9016" s="13" t="n">
        <v>189</v>
      </c>
      <c r="D9016" s="72" t="n">
        <v>1671.055516557459</v>
      </c>
      <c r="E9016" s="72" t="n">
        <v>2143.90308379612</v>
      </c>
      <c r="F9016" s="72" t="n">
        <v>2177</v>
      </c>
    </row>
    <row r="9017">
      <c r="C9017" s="13" t="n">
        <v>190</v>
      </c>
      <c r="D9017" s="72" t="n">
        <v>1661.409569995393</v>
      </c>
      <c r="E9017" s="72" t="n">
        <v>1692.022048327254</v>
      </c>
      <c r="F9017" s="72" t="n">
        <v>2757.555266939656</v>
      </c>
    </row>
    <row r="9018">
      <c r="C9018" s="13" t="n">
        <v>191</v>
      </c>
      <c r="D9018" s="72" t="n">
        <v>2589.61613121022</v>
      </c>
      <c r="E9018" s="72" t="n">
        <v>1934.894053447501</v>
      </c>
      <c r="F9018" s="72" t="n">
        <v>1252.704459830438</v>
      </c>
    </row>
    <row r="9019">
      <c r="C9019" s="13" t="n">
        <v>192</v>
      </c>
      <c r="D9019" s="72" t="n">
        <v>2498.950851667962</v>
      </c>
      <c r="E9019" s="72" t="n">
        <v>2663.022411722675</v>
      </c>
      <c r="F9019" s="72" t="n">
        <v>1292</v>
      </c>
    </row>
    <row r="9020">
      <c r="C9020" s="13" t="n">
        <v>193</v>
      </c>
      <c r="D9020" s="72" t="n">
        <v>1783.854637695806</v>
      </c>
      <c r="E9020" s="72" t="n">
        <v>1216</v>
      </c>
      <c r="F9020" s="72" t="n">
        <v>1887.134999799155</v>
      </c>
    </row>
    <row r="9021">
      <c r="C9021" s="13" t="n">
        <v>194</v>
      </c>
      <c r="D9021" s="72" t="n">
        <v>2353.964727641407</v>
      </c>
      <c r="E9021" s="72" t="n">
        <v>2138.814109596234</v>
      </c>
      <c r="F9021" s="72" t="n">
        <v>1180</v>
      </c>
    </row>
    <row r="9022">
      <c r="C9022" s="13" t="n">
        <v>195</v>
      </c>
      <c r="D9022" s="72" t="n">
        <v>1054.850290108679</v>
      </c>
      <c r="E9022" s="72" t="n">
        <v>1376</v>
      </c>
      <c r="F9022" s="72" t="n">
        <v>2563.528276607162</v>
      </c>
    </row>
    <row r="9023">
      <c r="C9023" s="13" t="n">
        <v>196</v>
      </c>
      <c r="D9023" s="72" t="n">
        <v>2067.007632004157</v>
      </c>
      <c r="E9023" s="72" t="n">
        <v>1563</v>
      </c>
      <c r="F9023" s="72" t="n">
        <v>1846.756309669379</v>
      </c>
    </row>
    <row r="9024">
      <c r="C9024" s="13" t="n">
        <v>197</v>
      </c>
      <c r="D9024" s="72" t="n">
        <v>1772.371993143525</v>
      </c>
      <c r="E9024" s="72" t="n">
        <v>1849.685493781001</v>
      </c>
      <c r="F9024" s="72" t="n">
        <v>1816</v>
      </c>
    </row>
    <row r="9025">
      <c r="C9025" s="13" t="n">
        <v>198</v>
      </c>
      <c r="D9025" s="72" t="n">
        <v>1883.629628855599</v>
      </c>
      <c r="E9025" s="72" t="n">
        <v>1905</v>
      </c>
      <c r="F9025" s="72" t="n">
        <v>2436.312302983005</v>
      </c>
    </row>
    <row r="9027">
      <c r="B9027" s="67" t="inlineStr">
        <is>
          <t>Results</t>
        </is>
      </c>
      <c r="C9027" s="71" t="inlineStr">
        <is>
          <t>ActualRotr</t>
        </is>
      </c>
      <c r="D9027" s="13" t="n">
        <v>22</v>
      </c>
      <c r="E9027" s="13" t="n">
        <v>23</v>
      </c>
      <c r="F9027" s="13" t="n">
        <v>24</v>
      </c>
    </row>
    <row r="9028">
      <c r="C9028" s="13" t="n">
        <v>9</v>
      </c>
      <c r="D9028" s="71" t="n">
        <v>375.4518403131427</v>
      </c>
      <c r="E9028" s="71" t="n">
        <v>97.06315342964793</v>
      </c>
      <c r="F9028" s="71" t="n">
        <v>0</v>
      </c>
    </row>
    <row r="9029">
      <c r="C9029" s="13" t="n">
        <v>10</v>
      </c>
      <c r="D9029" s="71" t="n">
        <v>0</v>
      </c>
      <c r="E9029" s="71" t="n">
        <v>0</v>
      </c>
      <c r="F9029" s="71" t="n">
        <v>3705.926481620416</v>
      </c>
    </row>
    <row r="9030">
      <c r="C9030" s="13" t="n">
        <v>11</v>
      </c>
      <c r="D9030" s="71" t="n">
        <v>0</v>
      </c>
      <c r="E9030" s="71" t="n">
        <v>0</v>
      </c>
      <c r="F9030" s="71" t="n">
        <v>0</v>
      </c>
    </row>
    <row r="9031">
      <c r="C9031" s="13" t="n">
        <v>12</v>
      </c>
      <c r="D9031" s="71" t="n">
        <v>0</v>
      </c>
      <c r="E9031" s="71" t="n">
        <v>100.712933815814</v>
      </c>
      <c r="F9031" s="71" t="n">
        <v>0</v>
      </c>
    </row>
    <row r="9032">
      <c r="C9032" s="13" t="n">
        <v>13</v>
      </c>
      <c r="D9032" s="71" t="n">
        <v>0</v>
      </c>
      <c r="E9032" s="71" t="n">
        <v>168.285500009146</v>
      </c>
      <c r="F9032" s="71" t="n">
        <v>0</v>
      </c>
    </row>
    <row r="9033">
      <c r="C9033" s="13" t="n">
        <v>14</v>
      </c>
      <c r="D9033" s="71" t="n">
        <v>5521.235521235514</v>
      </c>
      <c r="E9033" s="71" t="n">
        <v>0</v>
      </c>
      <c r="F9033" s="71" t="n">
        <v>0</v>
      </c>
    </row>
    <row r="9034">
      <c r="C9034" s="13" t="n">
        <v>15</v>
      </c>
      <c r="D9034" s="71" t="n">
        <v>380.5317251337805</v>
      </c>
      <c r="E9034" s="71" t="n">
        <v>0</v>
      </c>
      <c r="F9034" s="71" t="n">
        <v>0</v>
      </c>
    </row>
    <row r="9035">
      <c r="C9035" s="13" t="n">
        <v>16</v>
      </c>
      <c r="D9035" s="71" t="n">
        <v>0</v>
      </c>
      <c r="E9035" s="71" t="n">
        <v>0</v>
      </c>
      <c r="F9035" s="71" t="n">
        <v>174.012213965124</v>
      </c>
    </row>
    <row r="9036">
      <c r="C9036" s="13" t="n">
        <v>17</v>
      </c>
      <c r="D9036" s="71" t="n">
        <v>108.4322604332395</v>
      </c>
      <c r="E9036" s="71" t="n">
        <v>0</v>
      </c>
      <c r="F9036" s="71" t="n">
        <v>938.1438118687513</v>
      </c>
    </row>
    <row r="9037">
      <c r="C9037" s="13" t="n">
        <v>18</v>
      </c>
      <c r="D9037" s="71" t="n">
        <v>0</v>
      </c>
      <c r="E9037" s="71" t="n">
        <v>679.1695230633638</v>
      </c>
      <c r="F9037" s="71" t="n">
        <v>0</v>
      </c>
      <c r="K9037" s="18" t="n"/>
    </row>
    <row r="9038">
      <c r="C9038" s="13" t="n">
        <v>19</v>
      </c>
      <c r="D9038" s="71" t="n">
        <v>0</v>
      </c>
      <c r="E9038" s="71" t="n">
        <v>0</v>
      </c>
      <c r="F9038" s="71" t="n">
        <v>83.43588671914304</v>
      </c>
      <c r="J9038" s="18" t="n"/>
      <c r="K9038" s="18" t="n"/>
    </row>
    <row r="9039">
      <c r="C9039" s="13" t="n">
        <v>20</v>
      </c>
      <c r="D9039" s="71" t="n">
        <v>0</v>
      </c>
      <c r="E9039" s="71" t="n">
        <v>0</v>
      </c>
      <c r="F9039" s="71" t="n">
        <v>0</v>
      </c>
      <c r="J9039" s="18" t="n"/>
      <c r="K9039" s="18" t="n"/>
    </row>
    <row r="9040">
      <c r="C9040" s="13" t="n">
        <v>21</v>
      </c>
      <c r="D9040" s="71" t="n">
        <v>1610.423697037869</v>
      </c>
      <c r="E9040" s="71" t="n">
        <v>0</v>
      </c>
      <c r="F9040" s="71" t="n">
        <v>910.0389321468289</v>
      </c>
    </row>
    <row r="9041">
      <c r="C9041" s="13" t="n">
        <v>22</v>
      </c>
      <c r="D9041" s="71" t="n">
        <v>192.1413433675015</v>
      </c>
      <c r="E9041" s="71" t="n">
        <v>0</v>
      </c>
      <c r="F9041" s="71" t="n">
        <v>86.55845634970204</v>
      </c>
    </row>
    <row r="9042">
      <c r="C9042" s="13" t="n">
        <v>23</v>
      </c>
      <c r="D9042" s="71" t="n">
        <v>0</v>
      </c>
      <c r="E9042" s="71" t="n">
        <v>472.7932285368803</v>
      </c>
      <c r="F9042" s="71" t="n">
        <v>0</v>
      </c>
    </row>
    <row r="9043">
      <c r="C9043" s="13" t="n">
        <v>24</v>
      </c>
      <c r="D9043" s="71" t="n">
        <v>0</v>
      </c>
      <c r="E9043" s="71" t="n">
        <v>461.8004866180049</v>
      </c>
      <c r="F9043" s="71" t="n">
        <v>308.5127324135215</v>
      </c>
    </row>
    <row r="9044">
      <c r="C9044" s="13" t="n">
        <v>25</v>
      </c>
      <c r="D9044" s="71" t="n">
        <v>0</v>
      </c>
      <c r="E9044" s="71" t="n">
        <v>0</v>
      </c>
      <c r="F9044" s="71" t="n">
        <v>0</v>
      </c>
    </row>
    <row r="9045">
      <c r="C9045" s="13" t="n">
        <v>26</v>
      </c>
      <c r="D9045" s="71" t="n">
        <v>0</v>
      </c>
      <c r="E9045" s="71" t="n">
        <v>923.0837670714884</v>
      </c>
      <c r="F9045" s="71" t="n">
        <v>431.932773109244</v>
      </c>
    </row>
    <row r="9046">
      <c r="C9046" s="13" t="n">
        <v>27</v>
      </c>
      <c r="D9046" s="71" t="n">
        <v>315.3190160863636</v>
      </c>
      <c r="E9046" s="71" t="n">
        <v>0</v>
      </c>
      <c r="F9046" s="71" t="n">
        <v>0</v>
      </c>
    </row>
    <row r="9047">
      <c r="C9047" s="13" t="n">
        <v>28</v>
      </c>
      <c r="D9047" s="71" t="n">
        <v>206.7434438740113</v>
      </c>
      <c r="E9047" s="71" t="n">
        <v>344.0784639468387</v>
      </c>
      <c r="F9047" s="71" t="n">
        <v>240.8427371968228</v>
      </c>
    </row>
    <row r="9048">
      <c r="C9048" s="13" t="n">
        <v>29</v>
      </c>
      <c r="D9048" s="71" t="n">
        <v>390.0827292984659</v>
      </c>
      <c r="E9048" s="71" t="n">
        <v>0</v>
      </c>
      <c r="F9048" s="71" t="n">
        <v>0</v>
      </c>
    </row>
    <row r="9049">
      <c r="C9049" s="13" t="n">
        <v>30</v>
      </c>
      <c r="D9049" s="71" t="n">
        <v>896.7465102384439</v>
      </c>
      <c r="E9049" s="71" t="n">
        <v>0</v>
      </c>
      <c r="F9049" s="71" t="n">
        <v>118.4063963867739</v>
      </c>
    </row>
    <row r="9050">
      <c r="C9050" s="13" t="n">
        <v>31</v>
      </c>
      <c r="D9050" s="71" t="n">
        <v>125.5871920237752</v>
      </c>
      <c r="E9050" s="71" t="n">
        <v>0</v>
      </c>
      <c r="F9050" s="71" t="n">
        <v>38.38074893039695</v>
      </c>
    </row>
    <row r="9051">
      <c r="C9051" s="13" t="n">
        <v>32</v>
      </c>
      <c r="D9051" s="71" t="n">
        <v>0</v>
      </c>
      <c r="E9051" s="71" t="n">
        <v>170.60228738135</v>
      </c>
      <c r="F9051" s="71" t="n">
        <v>232.9231663598489</v>
      </c>
    </row>
    <row r="9052">
      <c r="C9052" s="13" t="n">
        <v>33</v>
      </c>
      <c r="D9052" s="71" t="n">
        <v>0</v>
      </c>
      <c r="E9052" s="71" t="n">
        <v>2107.524732687115</v>
      </c>
      <c r="F9052" s="71" t="n">
        <v>0</v>
      </c>
    </row>
    <row r="9053">
      <c r="C9053" s="13" t="n">
        <v>34</v>
      </c>
      <c r="D9053" s="71" t="n">
        <v>0</v>
      </c>
      <c r="E9053" s="71" t="n">
        <v>0</v>
      </c>
      <c r="F9053" s="71" t="n">
        <v>0</v>
      </c>
    </row>
    <row r="9054">
      <c r="C9054" s="13" t="n">
        <v>35</v>
      </c>
      <c r="D9054" s="71" t="n">
        <v>0</v>
      </c>
      <c r="E9054" s="71" t="n">
        <v>416.9859683428905</v>
      </c>
      <c r="F9054" s="71" t="n">
        <v>0</v>
      </c>
    </row>
    <row r="9055">
      <c r="C9055" s="13" t="n">
        <v>36</v>
      </c>
      <c r="D9055" s="71" t="n">
        <v>459.7594819611473</v>
      </c>
      <c r="E9055" s="71" t="n">
        <v>244.2175453219421</v>
      </c>
      <c r="F9055" s="71" t="n">
        <v>0</v>
      </c>
    </row>
    <row r="9056">
      <c r="C9056" s="13" t="n">
        <v>37</v>
      </c>
      <c r="D9056" s="71" t="n">
        <v>0</v>
      </c>
      <c r="E9056" s="71" t="n">
        <v>0</v>
      </c>
      <c r="F9056" s="71" t="n">
        <v>0</v>
      </c>
    </row>
    <row r="9057">
      <c r="C9057" s="13" t="n">
        <v>38</v>
      </c>
      <c r="D9057" s="71" t="n">
        <v>0</v>
      </c>
      <c r="E9057" s="71" t="n">
        <v>402.2667985967436</v>
      </c>
      <c r="F9057" s="71" t="n">
        <v>1761.741947093756</v>
      </c>
    </row>
    <row r="9058">
      <c r="C9058" s="13" t="n">
        <v>39</v>
      </c>
      <c r="D9058" s="71" t="n">
        <v>284.2531131232815</v>
      </c>
      <c r="E9058" s="71" t="n">
        <v>555.9812118991307</v>
      </c>
      <c r="F9058" s="71" t="n">
        <v>0</v>
      </c>
    </row>
    <row r="9059">
      <c r="C9059" s="13" t="n">
        <v>40</v>
      </c>
      <c r="D9059" s="71" t="n">
        <v>454.8498716374594</v>
      </c>
      <c r="E9059" s="71" t="n">
        <v>0</v>
      </c>
      <c r="F9059" s="71" t="n">
        <v>0</v>
      </c>
    </row>
    <row r="9060">
      <c r="C9060" s="13" t="n">
        <v>41</v>
      </c>
      <c r="D9060" s="71" t="n">
        <v>0</v>
      </c>
      <c r="E9060" s="71" t="n">
        <v>0</v>
      </c>
      <c r="F9060" s="71" t="n">
        <v>0</v>
      </c>
    </row>
    <row r="9061">
      <c r="C9061" s="13" t="n">
        <v>42</v>
      </c>
      <c r="D9061" s="71" t="n">
        <v>0</v>
      </c>
      <c r="E9061" s="71" t="n">
        <v>0</v>
      </c>
      <c r="F9061" s="71" t="n">
        <v>0</v>
      </c>
    </row>
    <row r="9062">
      <c r="C9062" s="13" t="n">
        <v>43</v>
      </c>
      <c r="D9062" s="71" t="n">
        <v>1132.633654997536</v>
      </c>
      <c r="E9062" s="71" t="n">
        <v>0</v>
      </c>
      <c r="F9062" s="71" t="n">
        <v>0</v>
      </c>
    </row>
    <row r="9063">
      <c r="C9063" s="13" t="n">
        <v>44</v>
      </c>
      <c r="D9063" s="71" t="n">
        <v>285.5546904092895</v>
      </c>
      <c r="E9063" s="71" t="n">
        <v>0</v>
      </c>
      <c r="F9063" s="71" t="n">
        <v>0</v>
      </c>
    </row>
    <row r="9064">
      <c r="C9064" s="13" t="n">
        <v>45</v>
      </c>
      <c r="D9064" s="71" t="n">
        <v>334.9158597348874</v>
      </c>
      <c r="E9064" s="71" t="n">
        <v>0</v>
      </c>
      <c r="F9064" s="71" t="n">
        <v>366.2529706892</v>
      </c>
    </row>
    <row r="9065">
      <c r="C9065" s="13" t="n">
        <v>46</v>
      </c>
      <c r="D9065" s="71" t="n">
        <v>0</v>
      </c>
      <c r="E9065" s="71" t="n">
        <v>585.2892809089544</v>
      </c>
      <c r="F9065" s="71" t="n">
        <v>3497.38391105296</v>
      </c>
    </row>
    <row r="9066">
      <c r="C9066" s="13" t="n">
        <v>47</v>
      </c>
      <c r="D9066" s="71" t="n">
        <v>0</v>
      </c>
      <c r="E9066" s="71" t="n">
        <v>0</v>
      </c>
      <c r="F9066" s="71" t="n">
        <v>0</v>
      </c>
    </row>
    <row r="9067">
      <c r="C9067" s="13" t="n">
        <v>48</v>
      </c>
      <c r="D9067" s="71" t="n">
        <v>0</v>
      </c>
      <c r="E9067" s="71" t="n">
        <v>144.2089669558908</v>
      </c>
      <c r="F9067" s="71" t="n">
        <v>0</v>
      </c>
    </row>
    <row r="9068">
      <c r="C9068" s="13" t="n">
        <v>49</v>
      </c>
      <c r="D9068" s="71" t="n">
        <v>3414.322250639394</v>
      </c>
      <c r="E9068" s="71" t="n">
        <v>0</v>
      </c>
      <c r="F9068" s="71" t="n">
        <v>316.070662558983</v>
      </c>
    </row>
    <row r="9069">
      <c r="C9069" s="13" t="n">
        <v>50</v>
      </c>
      <c r="D9069" s="71" t="n">
        <v>0</v>
      </c>
      <c r="E9069" s="71" t="n">
        <v>0</v>
      </c>
      <c r="F9069" s="71" t="n">
        <v>0</v>
      </c>
    </row>
    <row r="9070">
      <c r="C9070" s="13" t="n">
        <v>51</v>
      </c>
      <c r="D9070" s="71" t="n">
        <v>0</v>
      </c>
      <c r="E9070" s="71" t="n">
        <v>122.7292012188067</v>
      </c>
      <c r="F9070" s="71" t="n">
        <v>0</v>
      </c>
    </row>
    <row r="9071">
      <c r="C9071" s="13" t="n">
        <v>52</v>
      </c>
      <c r="D9071" s="71" t="n">
        <v>0</v>
      </c>
      <c r="E9071" s="71" t="n">
        <v>0</v>
      </c>
      <c r="F9071" s="71" t="n">
        <v>0</v>
      </c>
    </row>
    <row r="9072">
      <c r="C9072" s="13" t="n">
        <v>53</v>
      </c>
      <c r="D9072" s="71" t="n">
        <v>0</v>
      </c>
      <c r="E9072" s="71" t="n">
        <v>0</v>
      </c>
      <c r="F9072" s="71" t="n">
        <v>437.5040893328392</v>
      </c>
    </row>
    <row r="9073">
      <c r="C9073" s="13" t="n">
        <v>54</v>
      </c>
      <c r="D9073" s="71" t="n">
        <v>0</v>
      </c>
      <c r="E9073" s="71" t="n">
        <v>339.6191385529386</v>
      </c>
      <c r="F9073" s="71" t="n">
        <v>226.6623878933234</v>
      </c>
    </row>
    <row r="9074">
      <c r="C9074" s="13" t="n">
        <v>55</v>
      </c>
      <c r="D9074" s="71" t="n">
        <v>334.7727373903753</v>
      </c>
      <c r="E9074" s="71" t="n">
        <v>130.5230252414501</v>
      </c>
      <c r="F9074" s="71" t="n">
        <v>0</v>
      </c>
    </row>
    <row r="9075">
      <c r="C9075" s="13" t="n">
        <v>56</v>
      </c>
      <c r="D9075" s="71" t="n">
        <v>287.7957162641574</v>
      </c>
      <c r="E9075" s="71" t="n">
        <v>180.4520693757435</v>
      </c>
      <c r="F9075" s="71" t="n">
        <v>0</v>
      </c>
    </row>
    <row r="9076">
      <c r="C9076" s="13" t="n">
        <v>57</v>
      </c>
      <c r="D9076" s="71" t="n">
        <v>0</v>
      </c>
      <c r="E9076" s="71" t="n">
        <v>240.3821525536602</v>
      </c>
      <c r="F9076" s="71" t="n">
        <v>0</v>
      </c>
    </row>
    <row r="9077">
      <c r="C9077" s="13" t="n">
        <v>58</v>
      </c>
      <c r="D9077" s="71" t="n">
        <v>0</v>
      </c>
      <c r="E9077" s="71" t="n">
        <v>695.8435621772622</v>
      </c>
      <c r="F9077" s="71" t="n">
        <v>0</v>
      </c>
    </row>
    <row r="9078">
      <c r="C9078" s="13" t="n">
        <v>59</v>
      </c>
      <c r="D9078" s="71" t="n">
        <v>1574.84775527545</v>
      </c>
      <c r="E9078" s="71" t="n">
        <v>493.8110749185665</v>
      </c>
      <c r="F9078" s="71" t="n">
        <v>92.56770378334788</v>
      </c>
    </row>
    <row r="9079">
      <c r="C9079" s="13" t="n">
        <v>60</v>
      </c>
      <c r="D9079" s="71" t="n">
        <v>0</v>
      </c>
      <c r="E9079" s="71" t="n">
        <v>0</v>
      </c>
      <c r="F9079" s="71" t="n">
        <v>1424.809555158467</v>
      </c>
    </row>
    <row r="9080">
      <c r="C9080" s="13" t="n">
        <v>61</v>
      </c>
      <c r="D9080" s="71" t="n">
        <v>0</v>
      </c>
      <c r="E9080" s="71" t="n">
        <v>0</v>
      </c>
      <c r="F9080" s="71" t="n">
        <v>463.3011649813528</v>
      </c>
    </row>
    <row r="9081">
      <c r="C9081" s="13" t="n">
        <v>62</v>
      </c>
      <c r="D9081" s="71" t="n">
        <v>0</v>
      </c>
      <c r="E9081" s="71" t="n">
        <v>0</v>
      </c>
      <c r="F9081" s="71" t="n">
        <v>393.0316549819416</v>
      </c>
    </row>
    <row r="9082">
      <c r="C9082" s="13" t="n">
        <v>63</v>
      </c>
      <c r="D9082" s="71" t="n">
        <v>0</v>
      </c>
      <c r="E9082" s="71" t="n">
        <v>0</v>
      </c>
      <c r="F9082" s="71" t="n">
        <v>0</v>
      </c>
    </row>
    <row r="9083">
      <c r="C9083" s="13" t="n">
        <v>64</v>
      </c>
      <c r="D9083" s="71" t="n">
        <v>32983.04641274133</v>
      </c>
      <c r="E9083" s="71" t="n">
        <v>214.3154390345402</v>
      </c>
      <c r="F9083" s="71" t="n">
        <v>0</v>
      </c>
    </row>
    <row r="9084">
      <c r="C9084" s="13" t="n">
        <v>65</v>
      </c>
      <c r="D9084" s="71" t="n">
        <v>0</v>
      </c>
      <c r="E9084" s="71" t="n">
        <v>919.6116876285205</v>
      </c>
      <c r="F9084" s="71" t="n">
        <v>0</v>
      </c>
    </row>
    <row r="9085">
      <c r="C9085" s="13" t="n">
        <v>66</v>
      </c>
      <c r="D9085" s="71" t="n">
        <v>0</v>
      </c>
      <c r="E9085" s="71" t="n">
        <v>0</v>
      </c>
      <c r="F9085" s="71" t="n">
        <v>0</v>
      </c>
    </row>
    <row r="9086">
      <c r="C9086" s="13" t="n">
        <v>67</v>
      </c>
      <c r="D9086" s="71" t="n">
        <v>841.9206314404732</v>
      </c>
      <c r="E9086" s="71" t="n">
        <v>5583.643122676614</v>
      </c>
      <c r="F9086" s="71" t="n">
        <v>79.73689340535647</v>
      </c>
    </row>
    <row r="9087">
      <c r="C9087" s="13" t="n">
        <v>68</v>
      </c>
      <c r="D9087" s="71" t="n">
        <v>22834.13649304174</v>
      </c>
      <c r="E9087" s="71" t="n">
        <v>0</v>
      </c>
      <c r="F9087" s="71" t="n">
        <v>199.7895248117866</v>
      </c>
    </row>
    <row r="9088">
      <c r="C9088" s="13" t="n">
        <v>69</v>
      </c>
      <c r="D9088" s="71" t="n">
        <v>317.3466418996039</v>
      </c>
      <c r="E9088" s="71" t="n">
        <v>0</v>
      </c>
      <c r="F9088" s="71" t="n">
        <v>0</v>
      </c>
    </row>
    <row r="9089">
      <c r="C9089" s="13" t="n">
        <v>70</v>
      </c>
      <c r="D9089" s="71" t="n">
        <v>74.07521010980921</v>
      </c>
      <c r="E9089" s="71" t="n">
        <v>0</v>
      </c>
      <c r="F9089" s="71" t="n">
        <v>0</v>
      </c>
    </row>
    <row r="9090">
      <c r="C9090" s="13" t="n">
        <v>71</v>
      </c>
      <c r="D9090" s="71" t="n">
        <v>0</v>
      </c>
      <c r="E9090" s="71" t="n">
        <v>0</v>
      </c>
      <c r="F9090" s="71" t="n">
        <v>0</v>
      </c>
    </row>
    <row r="9091">
      <c r="C9091" s="13" t="n">
        <v>72</v>
      </c>
      <c r="D9091" s="71" t="n">
        <v>1357.569802669288</v>
      </c>
      <c r="E9091" s="71" t="n">
        <v>0</v>
      </c>
      <c r="F9091" s="71" t="n">
        <v>0</v>
      </c>
    </row>
    <row r="9092">
      <c r="C9092" s="13" t="n">
        <v>73</v>
      </c>
      <c r="D9092" s="71" t="n">
        <v>0</v>
      </c>
      <c r="E9092" s="71" t="n">
        <v>0</v>
      </c>
      <c r="F9092" s="71" t="n">
        <v>0</v>
      </c>
    </row>
    <row r="9093">
      <c r="C9093" s="13" t="n">
        <v>74</v>
      </c>
      <c r="D9093" s="71" t="n">
        <v>0</v>
      </c>
      <c r="E9093" s="71" t="n">
        <v>0</v>
      </c>
      <c r="F9093" s="71" t="n">
        <v>0</v>
      </c>
    </row>
    <row r="9094">
      <c r="C9094" s="13" t="n">
        <v>75</v>
      </c>
      <c r="D9094" s="71" t="n">
        <v>321.8845531379248</v>
      </c>
      <c r="E9094" s="71" t="n">
        <v>244.8363462317294</v>
      </c>
      <c r="F9094" s="71" t="n">
        <v>0</v>
      </c>
    </row>
    <row r="9095">
      <c r="C9095" s="13" t="n">
        <v>76</v>
      </c>
      <c r="D9095" s="71" t="n">
        <v>0</v>
      </c>
      <c r="E9095" s="71" t="n">
        <v>137.1791910057974</v>
      </c>
      <c r="F9095" s="71" t="n">
        <v>0</v>
      </c>
    </row>
    <row r="9096">
      <c r="C9096" s="13" t="n">
        <v>77</v>
      </c>
      <c r="D9096" s="71" t="n">
        <v>0</v>
      </c>
      <c r="E9096" s="71" t="n">
        <v>0</v>
      </c>
      <c r="F9096" s="71" t="n">
        <v>0</v>
      </c>
    </row>
    <row r="9097">
      <c r="C9097" s="13" t="n">
        <v>78</v>
      </c>
      <c r="D9097" s="71" t="n">
        <v>229.8264666119989</v>
      </c>
      <c r="E9097" s="71" t="n">
        <v>301.5331233853176</v>
      </c>
      <c r="F9097" s="71" t="n">
        <v>0</v>
      </c>
    </row>
    <row r="9098">
      <c r="C9098" s="13" t="n">
        <v>79</v>
      </c>
      <c r="D9098" s="71" t="n">
        <v>0</v>
      </c>
      <c r="E9098" s="71" t="n">
        <v>0</v>
      </c>
      <c r="F9098" s="71" t="n">
        <v>0</v>
      </c>
    </row>
    <row r="9099">
      <c r="C9099" s="13" t="n">
        <v>80</v>
      </c>
      <c r="D9099" s="71" t="n">
        <v>0</v>
      </c>
      <c r="E9099" s="71" t="n">
        <v>0</v>
      </c>
      <c r="F9099" s="71" t="n">
        <v>0</v>
      </c>
    </row>
    <row r="9100">
      <c r="C9100" s="13" t="n">
        <v>81</v>
      </c>
      <c r="D9100" s="71" t="n">
        <v>0</v>
      </c>
      <c r="E9100" s="71" t="n">
        <v>111.1673674246593</v>
      </c>
      <c r="F9100" s="71" t="n">
        <v>0</v>
      </c>
    </row>
    <row r="9101">
      <c r="C9101" s="13" t="n">
        <v>82</v>
      </c>
      <c r="D9101" s="71" t="n">
        <v>0</v>
      </c>
      <c r="E9101" s="71" t="n">
        <v>1079.969323014711</v>
      </c>
      <c r="F9101" s="71" t="n">
        <v>0</v>
      </c>
    </row>
    <row r="9102">
      <c r="C9102" s="13" t="n">
        <v>83</v>
      </c>
      <c r="D9102" s="71" t="n">
        <v>211.0590186686526</v>
      </c>
      <c r="E9102" s="71" t="n">
        <v>0</v>
      </c>
      <c r="F9102" s="71" t="n">
        <v>0</v>
      </c>
    </row>
    <row r="9103">
      <c r="C9103" s="13" t="n">
        <v>84</v>
      </c>
      <c r="D9103" s="71" t="n">
        <v>158.3241011179373</v>
      </c>
      <c r="E9103" s="71" t="n">
        <v>0</v>
      </c>
      <c r="F9103" s="71" t="n">
        <v>1001.464128843338</v>
      </c>
    </row>
    <row r="9104">
      <c r="C9104" s="13" t="n">
        <v>85</v>
      </c>
      <c r="D9104" s="71" t="n">
        <v>1394.058917786264</v>
      </c>
      <c r="E9104" s="71" t="n">
        <v>10297.14978775019</v>
      </c>
      <c r="F9104" s="71" t="n">
        <v>859.9209966575498</v>
      </c>
    </row>
    <row r="9105">
      <c r="C9105" s="13" t="n">
        <v>86</v>
      </c>
      <c r="D9105" s="71" t="n">
        <v>0</v>
      </c>
      <c r="E9105" s="71" t="n">
        <v>1233.75388321816</v>
      </c>
      <c r="F9105" s="71" t="n">
        <v>0</v>
      </c>
    </row>
    <row r="9106">
      <c r="C9106" s="13" t="n">
        <v>87</v>
      </c>
      <c r="D9106" s="71" t="n">
        <v>0</v>
      </c>
      <c r="E9106" s="71" t="n">
        <v>0</v>
      </c>
      <c r="F9106" s="71" t="n">
        <v>880.1038811138372</v>
      </c>
    </row>
    <row r="9107">
      <c r="C9107" s="13" t="n">
        <v>88</v>
      </c>
      <c r="D9107" s="71" t="n">
        <v>211.543247584787</v>
      </c>
      <c r="E9107" s="71" t="n">
        <v>861.543485359748</v>
      </c>
      <c r="F9107" s="71" t="n">
        <v>0</v>
      </c>
    </row>
    <row r="9108">
      <c r="C9108" s="13" t="n">
        <v>89</v>
      </c>
      <c r="D9108" s="71" t="n">
        <v>135.7457544150318</v>
      </c>
      <c r="E9108" s="71" t="n">
        <v>288.3394189553897</v>
      </c>
      <c r="F9108" s="71" t="n">
        <v>0</v>
      </c>
    </row>
    <row r="9109">
      <c r="C9109" s="13" t="n">
        <v>90</v>
      </c>
      <c r="D9109" s="71" t="n">
        <v>1768.19473619177</v>
      </c>
      <c r="E9109" s="71" t="n">
        <v>0</v>
      </c>
      <c r="F9109" s="71" t="n">
        <v>0</v>
      </c>
    </row>
    <row r="9110">
      <c r="C9110" s="13" t="n">
        <v>91</v>
      </c>
      <c r="D9110" s="71" t="n">
        <v>0</v>
      </c>
      <c r="E9110" s="71" t="n">
        <v>2687.164104486938</v>
      </c>
      <c r="F9110" s="71" t="n">
        <v>0</v>
      </c>
    </row>
    <row r="9111">
      <c r="C9111" s="13" t="n">
        <v>92</v>
      </c>
      <c r="D9111" s="71" t="n">
        <v>0</v>
      </c>
      <c r="E9111" s="71" t="n">
        <v>247.5354576098709</v>
      </c>
      <c r="F9111" s="71" t="n">
        <v>130.3813038130382</v>
      </c>
    </row>
    <row r="9112">
      <c r="C9112" s="13" t="n">
        <v>93</v>
      </c>
      <c r="D9112" s="71" t="n">
        <v>0</v>
      </c>
      <c r="E9112" s="71" t="n">
        <v>451.1184029256318</v>
      </c>
      <c r="F9112" s="71" t="n">
        <v>0</v>
      </c>
    </row>
    <row r="9113">
      <c r="C9113" s="13" t="n">
        <v>94</v>
      </c>
      <c r="D9113" s="71" t="n">
        <v>839.8418352341431</v>
      </c>
      <c r="E9113" s="71" t="n">
        <v>1261.510818297519</v>
      </c>
      <c r="F9113" s="71" t="n">
        <v>0</v>
      </c>
    </row>
    <row r="9114">
      <c r="C9114" s="13" t="n">
        <v>95</v>
      </c>
      <c r="D9114" s="71" t="n">
        <v>0</v>
      </c>
      <c r="E9114" s="71" t="n">
        <v>0</v>
      </c>
      <c r="F9114" s="71" t="n">
        <v>342.1615397269287</v>
      </c>
    </row>
    <row r="9115">
      <c r="C9115" s="13" t="n">
        <v>96</v>
      </c>
      <c r="D9115" s="71" t="n">
        <v>0</v>
      </c>
      <c r="E9115" s="71" t="n">
        <v>0</v>
      </c>
      <c r="F9115" s="71" t="n">
        <v>1552.054502874176</v>
      </c>
    </row>
    <row r="9116">
      <c r="C9116" s="13" t="n">
        <v>97</v>
      </c>
      <c r="D9116" s="71" t="n">
        <v>386.4933522483584</v>
      </c>
      <c r="E9116" s="71" t="n">
        <v>1184.737042682927</v>
      </c>
      <c r="F9116" s="71" t="n">
        <v>0</v>
      </c>
    </row>
    <row r="9117">
      <c r="C9117" s="13" t="n">
        <v>98</v>
      </c>
      <c r="D9117" s="71" t="n">
        <v>3854.236530292882</v>
      </c>
      <c r="E9117" s="71" t="n">
        <v>0</v>
      </c>
      <c r="F9117" s="71" t="n">
        <v>0</v>
      </c>
    </row>
    <row r="9118">
      <c r="C9118" s="13" t="n">
        <v>99</v>
      </c>
      <c r="D9118" s="71" t="n">
        <v>0</v>
      </c>
      <c r="E9118" s="71" t="n">
        <v>0</v>
      </c>
      <c r="F9118" s="71" t="n">
        <v>0</v>
      </c>
    </row>
    <row r="9119">
      <c r="C9119" s="13" t="n">
        <v>100</v>
      </c>
      <c r="D9119" s="71" t="n">
        <v>0</v>
      </c>
      <c r="E9119" s="71" t="n">
        <v>0</v>
      </c>
      <c r="F9119" s="71" t="n">
        <v>0</v>
      </c>
    </row>
    <row r="9120">
      <c r="C9120" s="13" t="n">
        <v>101</v>
      </c>
      <c r="D9120" s="71" t="n">
        <v>0</v>
      </c>
      <c r="E9120" s="71" t="n">
        <v>0</v>
      </c>
      <c r="F9120" s="71" t="n">
        <v>0</v>
      </c>
    </row>
    <row r="9121">
      <c r="C9121" s="13" t="n">
        <v>102</v>
      </c>
      <c r="D9121" s="71" t="n">
        <v>116.2479787112135</v>
      </c>
      <c r="E9121" s="71" t="n">
        <v>196.4191026320836</v>
      </c>
      <c r="F9121" s="71" t="n">
        <v>0</v>
      </c>
    </row>
    <row r="9122">
      <c r="C9122" s="13" t="n">
        <v>103</v>
      </c>
      <c r="D9122" s="71" t="n">
        <v>526.7244726284458</v>
      </c>
      <c r="E9122" s="71" t="n">
        <v>0</v>
      </c>
      <c r="F9122" s="71" t="n">
        <v>0</v>
      </c>
    </row>
    <row r="9123">
      <c r="C9123" s="13" t="n">
        <v>104</v>
      </c>
      <c r="D9123" s="71" t="n">
        <v>0</v>
      </c>
      <c r="E9123" s="71" t="n">
        <v>1314.920119144328</v>
      </c>
      <c r="F9123" s="71" t="n">
        <v>123.987901786553</v>
      </c>
    </row>
    <row r="9124">
      <c r="C9124" s="13" t="n">
        <v>105</v>
      </c>
      <c r="D9124" s="71" t="n">
        <v>981.4871817422274</v>
      </c>
      <c r="E9124" s="71" t="n">
        <v>576.2284272690788</v>
      </c>
      <c r="F9124" s="71" t="n">
        <v>0</v>
      </c>
    </row>
    <row r="9125">
      <c r="C9125" s="13" t="n">
        <v>106</v>
      </c>
      <c r="D9125" s="71" t="n">
        <v>0</v>
      </c>
      <c r="E9125" s="71" t="n">
        <v>0</v>
      </c>
      <c r="F9125" s="71" t="n">
        <v>124.7429746401645</v>
      </c>
    </row>
    <row r="9126">
      <c r="C9126" s="13" t="n">
        <v>107</v>
      </c>
      <c r="D9126" s="71" t="n">
        <v>282.7852529135713</v>
      </c>
      <c r="E9126" s="71" t="n">
        <v>92.85286958802175</v>
      </c>
      <c r="F9126" s="71" t="n">
        <v>0</v>
      </c>
    </row>
    <row r="9127">
      <c r="C9127" s="13" t="n">
        <v>108</v>
      </c>
      <c r="D9127" s="71" t="n">
        <v>247.4200945965316</v>
      </c>
      <c r="E9127" s="71" t="n">
        <v>0</v>
      </c>
      <c r="F9127" s="71" t="n">
        <v>0</v>
      </c>
    </row>
    <row r="9128">
      <c r="C9128" s="13" t="n">
        <v>109</v>
      </c>
      <c r="D9128" s="71" t="n">
        <v>0</v>
      </c>
      <c r="E9128" s="71" t="n">
        <v>0</v>
      </c>
      <c r="F9128" s="71" t="n">
        <v>0</v>
      </c>
    </row>
    <row r="9129">
      <c r="C9129" s="13" t="n">
        <v>110</v>
      </c>
      <c r="D9129" s="71" t="n">
        <v>0</v>
      </c>
      <c r="E9129" s="71" t="n">
        <v>0</v>
      </c>
      <c r="F9129" s="71" t="n">
        <v>111.2513144058885</v>
      </c>
    </row>
    <row r="9130">
      <c r="C9130" s="13" t="n">
        <v>111</v>
      </c>
      <c r="D9130" s="71" t="n">
        <v>209.283170338403</v>
      </c>
      <c r="E9130" s="71" t="n">
        <v>0</v>
      </c>
      <c r="F9130" s="71" t="n">
        <v>594.6187007581385</v>
      </c>
    </row>
    <row r="9131">
      <c r="C9131" s="13" t="n">
        <v>112</v>
      </c>
      <c r="D9131" s="71" t="n">
        <v>0</v>
      </c>
      <c r="E9131" s="71" t="n">
        <v>0</v>
      </c>
      <c r="F9131" s="71" t="n">
        <v>2028.903141998858</v>
      </c>
    </row>
    <row r="9132">
      <c r="C9132" s="13" t="n">
        <v>113</v>
      </c>
      <c r="D9132" s="71" t="n">
        <v>379.8333954991917</v>
      </c>
      <c r="E9132" s="71" t="n">
        <v>0</v>
      </c>
      <c r="F9132" s="71" t="n">
        <v>411.6451071102333</v>
      </c>
    </row>
    <row r="9133">
      <c r="C9133" s="13" t="n">
        <v>114</v>
      </c>
      <c r="D9133" s="71" t="n">
        <v>0</v>
      </c>
      <c r="E9133" s="71" t="n">
        <v>0</v>
      </c>
      <c r="F9133" s="71" t="n">
        <v>401.0643548421708</v>
      </c>
    </row>
    <row r="9134">
      <c r="C9134" s="13" t="n">
        <v>115</v>
      </c>
      <c r="D9134" s="71" t="n">
        <v>134.7187908734196</v>
      </c>
      <c r="E9134" s="71" t="n">
        <v>272.2513089005236</v>
      </c>
      <c r="F9134" s="71" t="n">
        <v>0</v>
      </c>
    </row>
    <row r="9135">
      <c r="C9135" s="13" t="n">
        <v>116</v>
      </c>
      <c r="D9135" s="71" t="n">
        <v>0</v>
      </c>
      <c r="E9135" s="71" t="n">
        <v>0</v>
      </c>
      <c r="F9135" s="71" t="n">
        <v>0</v>
      </c>
    </row>
    <row r="9136">
      <c r="C9136" s="13" t="n">
        <v>117</v>
      </c>
      <c r="D9136" s="71" t="n">
        <v>0</v>
      </c>
      <c r="E9136" s="71" t="n">
        <v>0</v>
      </c>
      <c r="F9136" s="71" t="n">
        <v>0</v>
      </c>
    </row>
    <row r="9137">
      <c r="C9137" s="13" t="n">
        <v>118</v>
      </c>
      <c r="D9137" s="71" t="n">
        <v>0</v>
      </c>
      <c r="E9137" s="71" t="n">
        <v>0</v>
      </c>
      <c r="F9137" s="71" t="n">
        <v>0</v>
      </c>
    </row>
    <row r="9138">
      <c r="C9138" s="13" t="n">
        <v>119</v>
      </c>
      <c r="D9138" s="71" t="n">
        <v>0</v>
      </c>
      <c r="E9138" s="71" t="n">
        <v>0</v>
      </c>
      <c r="F9138" s="71" t="n">
        <v>0</v>
      </c>
    </row>
    <row r="9139">
      <c r="C9139" s="13" t="n">
        <v>120</v>
      </c>
      <c r="D9139" s="71" t="n">
        <v>0</v>
      </c>
      <c r="E9139" s="71" t="n">
        <v>226.5127504288913</v>
      </c>
      <c r="F9139" s="71" t="n">
        <v>227.0414508943714</v>
      </c>
    </row>
    <row r="9140">
      <c r="C9140" s="13" t="n">
        <v>121</v>
      </c>
      <c r="D9140" s="71" t="n">
        <v>82.66098006023698</v>
      </c>
      <c r="E9140" s="71" t="n">
        <v>0</v>
      </c>
      <c r="F9140" s="71" t="n">
        <v>0</v>
      </c>
    </row>
    <row r="9141">
      <c r="C9141" s="13" t="n">
        <v>122</v>
      </c>
      <c r="D9141" s="71" t="n">
        <v>163.8655462184874</v>
      </c>
      <c r="E9141" s="71" t="n">
        <v>259.3252401329684</v>
      </c>
      <c r="F9141" s="71" t="n">
        <v>1081.57024277601</v>
      </c>
    </row>
    <row r="9142">
      <c r="C9142" s="13" t="n">
        <v>123</v>
      </c>
      <c r="D9142" s="71" t="n">
        <v>0</v>
      </c>
      <c r="E9142" s="71" t="n">
        <v>0</v>
      </c>
      <c r="F9142" s="71" t="n">
        <v>0</v>
      </c>
    </row>
    <row r="9143">
      <c r="C9143" s="13" t="n">
        <v>124</v>
      </c>
      <c r="D9143" s="71" t="n">
        <v>0</v>
      </c>
      <c r="E9143" s="71" t="n">
        <v>0</v>
      </c>
      <c r="F9143" s="71" t="n">
        <v>0</v>
      </c>
    </row>
    <row r="9144">
      <c r="C9144" s="13" t="n">
        <v>125</v>
      </c>
      <c r="D9144" s="71" t="n">
        <v>0</v>
      </c>
      <c r="E9144" s="71" t="n">
        <v>0</v>
      </c>
      <c r="F9144" s="71" t="n">
        <v>0</v>
      </c>
    </row>
    <row r="9145">
      <c r="C9145" s="13" t="n">
        <v>126</v>
      </c>
      <c r="D9145" s="71" t="n">
        <v>0</v>
      </c>
      <c r="E9145" s="71" t="n">
        <v>0</v>
      </c>
      <c r="F9145" s="71" t="n">
        <v>136.1257482883464</v>
      </c>
    </row>
    <row r="9146">
      <c r="C9146" s="13" t="n">
        <v>127</v>
      </c>
      <c r="D9146" s="71" t="n">
        <v>0</v>
      </c>
      <c r="E9146" s="71" t="n">
        <v>150.500073859736</v>
      </c>
      <c r="F9146" s="71" t="n">
        <v>306.662031361499</v>
      </c>
    </row>
    <row r="9147">
      <c r="C9147" s="13" t="n">
        <v>128</v>
      </c>
      <c r="D9147" s="71" t="n">
        <v>0</v>
      </c>
      <c r="E9147" s="71" t="n">
        <v>0</v>
      </c>
      <c r="F9147" s="71" t="n">
        <v>320.2466339499182</v>
      </c>
    </row>
    <row r="9148">
      <c r="C9148" s="13" t="n">
        <v>129</v>
      </c>
      <c r="D9148" s="71" t="n">
        <v>0</v>
      </c>
      <c r="E9148" s="71" t="n">
        <v>557.4396942918551</v>
      </c>
      <c r="F9148" s="71" t="n">
        <v>323.3177751847529</v>
      </c>
    </row>
    <row r="9149">
      <c r="C9149" s="13" t="n">
        <v>130</v>
      </c>
      <c r="D9149" s="71" t="n">
        <v>0</v>
      </c>
      <c r="E9149" s="71" t="n">
        <v>178.7930246228202</v>
      </c>
      <c r="F9149" s="71" t="n">
        <v>0</v>
      </c>
    </row>
    <row r="9150">
      <c r="C9150" s="13" t="n">
        <v>131</v>
      </c>
      <c r="D9150" s="71" t="n">
        <v>0</v>
      </c>
      <c r="E9150" s="71" t="n">
        <v>0</v>
      </c>
      <c r="F9150" s="71" t="n">
        <v>568.8651331488018</v>
      </c>
    </row>
    <row r="9151">
      <c r="C9151" s="13" t="n">
        <v>132</v>
      </c>
      <c r="D9151" s="71" t="n">
        <v>0</v>
      </c>
      <c r="E9151" s="71" t="n">
        <v>212.1905274488697</v>
      </c>
      <c r="F9151" s="71" t="n">
        <v>0</v>
      </c>
    </row>
    <row r="9152">
      <c r="C9152" s="13" t="n">
        <v>133</v>
      </c>
      <c r="D9152" s="71" t="n">
        <v>0</v>
      </c>
      <c r="E9152" s="71" t="n">
        <v>0</v>
      </c>
      <c r="F9152" s="71" t="n">
        <v>0</v>
      </c>
    </row>
    <row r="9153">
      <c r="C9153" s="13" t="n">
        <v>134</v>
      </c>
      <c r="D9153" s="71" t="n">
        <v>262.5150524686048</v>
      </c>
      <c r="E9153" s="71" t="n">
        <v>0</v>
      </c>
      <c r="F9153" s="71" t="n">
        <v>168.3275748836413</v>
      </c>
    </row>
    <row r="9154">
      <c r="C9154" s="13" t="n">
        <v>135</v>
      </c>
      <c r="D9154" s="71" t="n">
        <v>0</v>
      </c>
      <c r="E9154" s="71" t="n">
        <v>0</v>
      </c>
      <c r="F9154" s="71" t="n">
        <v>945.6585942114582</v>
      </c>
    </row>
    <row r="9155">
      <c r="C9155" s="13" t="n">
        <v>136</v>
      </c>
      <c r="D9155" s="71" t="n">
        <v>144.7747990307319</v>
      </c>
      <c r="E9155" s="71" t="n">
        <v>1473.166559760528</v>
      </c>
      <c r="F9155" s="71" t="n">
        <v>0</v>
      </c>
    </row>
    <row r="9156">
      <c r="C9156" s="13" t="n">
        <v>137</v>
      </c>
      <c r="D9156" s="71" t="n">
        <v>0</v>
      </c>
      <c r="E9156" s="71" t="n">
        <v>847.4079286887162</v>
      </c>
      <c r="F9156" s="71" t="n">
        <v>153.3627198533583</v>
      </c>
    </row>
    <row r="9157">
      <c r="C9157" s="13" t="n">
        <v>138</v>
      </c>
      <c r="D9157" s="71" t="n">
        <v>0</v>
      </c>
      <c r="E9157" s="71" t="n">
        <v>292.9918681690313</v>
      </c>
      <c r="F9157" s="71" t="n">
        <v>0</v>
      </c>
    </row>
    <row r="9158">
      <c r="C9158" s="13" t="n">
        <v>139</v>
      </c>
      <c r="D9158" s="71" t="n">
        <v>741.2763575293901</v>
      </c>
      <c r="E9158" s="71" t="n">
        <v>0</v>
      </c>
      <c r="F9158" s="71" t="n">
        <v>0</v>
      </c>
    </row>
    <row r="9159">
      <c r="C9159" s="13" t="n">
        <v>140</v>
      </c>
      <c r="D9159" s="71" t="n">
        <v>0</v>
      </c>
      <c r="E9159" s="71" t="n">
        <v>0</v>
      </c>
      <c r="F9159" s="71" t="n">
        <v>2109.791069233924</v>
      </c>
    </row>
    <row r="9160">
      <c r="C9160" s="13" t="n">
        <v>141</v>
      </c>
      <c r="D9160" s="71" t="n">
        <v>17416.53418123934</v>
      </c>
      <c r="E9160" s="71" t="n">
        <v>0</v>
      </c>
      <c r="F9160" s="71" t="n">
        <v>0</v>
      </c>
    </row>
    <row r="9161">
      <c r="C9161" s="13" t="n">
        <v>142</v>
      </c>
      <c r="D9161" s="71" t="n">
        <v>0</v>
      </c>
      <c r="E9161" s="71" t="n">
        <v>451.9305887644705</v>
      </c>
      <c r="F9161" s="71" t="n">
        <v>466.3725096938094</v>
      </c>
    </row>
    <row r="9162">
      <c r="C9162" s="13" t="n">
        <v>143</v>
      </c>
      <c r="D9162" s="71" t="n">
        <v>0</v>
      </c>
      <c r="E9162" s="71" t="n">
        <v>0</v>
      </c>
      <c r="F9162" s="71" t="n">
        <v>34768.79830769257</v>
      </c>
    </row>
    <row r="9163">
      <c r="C9163" s="13" t="n">
        <v>144</v>
      </c>
      <c r="D9163" s="71" t="n">
        <v>0</v>
      </c>
      <c r="E9163" s="71" t="n">
        <v>0</v>
      </c>
      <c r="F9163" s="71" t="n">
        <v>0</v>
      </c>
    </row>
    <row r="9164">
      <c r="C9164" s="13" t="n">
        <v>145</v>
      </c>
      <c r="D9164" s="71" t="n">
        <v>334.1228053005538</v>
      </c>
      <c r="E9164" s="71" t="n">
        <v>0</v>
      </c>
      <c r="F9164" s="71" t="n">
        <v>0</v>
      </c>
    </row>
    <row r="9165">
      <c r="C9165" s="13" t="n">
        <v>146</v>
      </c>
      <c r="D9165" s="71" t="n">
        <v>3114.631873252561</v>
      </c>
      <c r="E9165" s="71" t="n">
        <v>0</v>
      </c>
      <c r="F9165" s="71" t="n">
        <v>0</v>
      </c>
    </row>
    <row r="9166">
      <c r="C9166" s="13" t="n">
        <v>147</v>
      </c>
      <c r="D9166" s="71" t="n">
        <v>0</v>
      </c>
      <c r="E9166" s="71" t="n">
        <v>0</v>
      </c>
      <c r="F9166" s="71" t="n">
        <v>403.5874439461886</v>
      </c>
    </row>
    <row r="9167">
      <c r="C9167" s="13" t="n">
        <v>148</v>
      </c>
      <c r="D9167" s="71" t="n">
        <v>0</v>
      </c>
      <c r="E9167" s="71" t="n">
        <v>0</v>
      </c>
      <c r="F9167" s="71" t="n">
        <v>142.2573922498414</v>
      </c>
    </row>
    <row r="9168">
      <c r="C9168" s="13" t="n">
        <v>149</v>
      </c>
      <c r="D9168" s="71" t="n">
        <v>2387.078730247519</v>
      </c>
      <c r="E9168" s="71" t="n">
        <v>0</v>
      </c>
      <c r="F9168" s="71" t="n">
        <v>0</v>
      </c>
    </row>
    <row r="9169">
      <c r="C9169" s="13" t="n">
        <v>150</v>
      </c>
      <c r="D9169" s="71" t="n">
        <v>0</v>
      </c>
      <c r="E9169" s="71" t="n">
        <v>0</v>
      </c>
      <c r="F9169" s="71" t="n">
        <v>0</v>
      </c>
    </row>
    <row r="9170">
      <c r="C9170" s="13" t="n">
        <v>151</v>
      </c>
      <c r="D9170" s="71" t="n">
        <v>0</v>
      </c>
      <c r="E9170" s="71" t="n">
        <v>0</v>
      </c>
      <c r="F9170" s="71" t="n">
        <v>0</v>
      </c>
    </row>
    <row r="9171">
      <c r="C9171" s="13" t="n">
        <v>152</v>
      </c>
      <c r="D9171" s="71" t="n">
        <v>159.9872890159988</v>
      </c>
      <c r="E9171" s="71" t="n">
        <v>0</v>
      </c>
      <c r="F9171" s="71" t="n">
        <v>1713.467578052837</v>
      </c>
    </row>
    <row r="9172">
      <c r="C9172" s="13" t="n">
        <v>153</v>
      </c>
      <c r="D9172" s="71" t="n">
        <v>0</v>
      </c>
      <c r="E9172" s="71" t="n">
        <v>10268.45637583911</v>
      </c>
      <c r="F9172" s="71" t="n">
        <v>169.898289588968</v>
      </c>
    </row>
    <row r="9173">
      <c r="C9173" s="13" t="n">
        <v>154</v>
      </c>
      <c r="D9173" s="71" t="n">
        <v>0</v>
      </c>
      <c r="E9173" s="71" t="n">
        <v>0</v>
      </c>
      <c r="F9173" s="71" t="n">
        <v>0</v>
      </c>
    </row>
    <row r="9174">
      <c r="C9174" s="13" t="n">
        <v>155</v>
      </c>
      <c r="D9174" s="71" t="n">
        <v>536.5987055999508</v>
      </c>
      <c r="E9174" s="71" t="n">
        <v>156.8215261719571</v>
      </c>
      <c r="F9174" s="71" t="n">
        <v>0</v>
      </c>
    </row>
    <row r="9175">
      <c r="C9175" s="13" t="n">
        <v>156</v>
      </c>
      <c r="D9175" s="71" t="n">
        <v>0</v>
      </c>
      <c r="E9175" s="71" t="n">
        <v>0</v>
      </c>
      <c r="F9175" s="71" t="n">
        <v>1945.26627218935</v>
      </c>
    </row>
    <row r="9176">
      <c r="C9176" s="13" t="n">
        <v>157</v>
      </c>
      <c r="D9176" s="71" t="n">
        <v>0</v>
      </c>
      <c r="E9176" s="71" t="n">
        <v>728.7272727272727</v>
      </c>
      <c r="F9176" s="71" t="n">
        <v>4375.000000000015</v>
      </c>
    </row>
    <row r="9177">
      <c r="C9177" s="13" t="n">
        <v>158</v>
      </c>
      <c r="D9177" s="71" t="n">
        <v>408.2518504980354</v>
      </c>
      <c r="E9177" s="71" t="n">
        <v>0</v>
      </c>
      <c r="F9177" s="71" t="n">
        <v>0</v>
      </c>
    </row>
    <row r="9178">
      <c r="C9178" s="13" t="n">
        <v>159</v>
      </c>
      <c r="D9178" s="71" t="n">
        <v>208.9643126131756</v>
      </c>
      <c r="E9178" s="71" t="n">
        <v>809.943569505404</v>
      </c>
      <c r="F9178" s="71" t="n">
        <v>0</v>
      </c>
    </row>
    <row r="9179">
      <c r="C9179" s="13" t="n">
        <v>160</v>
      </c>
      <c r="D9179" s="71" t="n">
        <v>0</v>
      </c>
      <c r="E9179" s="71" t="n">
        <v>0</v>
      </c>
      <c r="F9179" s="71" t="n">
        <v>0</v>
      </c>
    </row>
    <row r="9180">
      <c r="C9180" s="13" t="n">
        <v>161</v>
      </c>
      <c r="D9180" s="71" t="n">
        <v>0</v>
      </c>
      <c r="E9180" s="71" t="n">
        <v>520.4386839481555</v>
      </c>
      <c r="F9180" s="71" t="n">
        <v>0</v>
      </c>
    </row>
    <row r="9181">
      <c r="C9181" s="13" t="n">
        <v>162</v>
      </c>
      <c r="D9181" s="71" t="n">
        <v>0</v>
      </c>
      <c r="E9181" s="71" t="n">
        <v>0</v>
      </c>
      <c r="F9181" s="71" t="n">
        <v>227.0525295926534</v>
      </c>
    </row>
    <row r="9182">
      <c r="C9182" s="13" t="n">
        <v>163</v>
      </c>
      <c r="D9182" s="71" t="n">
        <v>90.18601874707581</v>
      </c>
      <c r="E9182" s="71" t="n">
        <v>0</v>
      </c>
      <c r="F9182" s="71" t="n">
        <v>236.7403516451448</v>
      </c>
    </row>
    <row r="9183">
      <c r="C9183" s="13" t="n">
        <v>164</v>
      </c>
      <c r="D9183" s="71" t="n">
        <v>204.5176595399826</v>
      </c>
      <c r="E9183" s="71" t="n">
        <v>0</v>
      </c>
      <c r="F9183" s="71" t="n">
        <v>0</v>
      </c>
    </row>
    <row r="9184">
      <c r="C9184" s="13" t="n">
        <v>165</v>
      </c>
      <c r="D9184" s="71" t="n">
        <v>0</v>
      </c>
      <c r="E9184" s="71" t="n">
        <v>0</v>
      </c>
      <c r="F9184" s="71" t="n">
        <v>0</v>
      </c>
    </row>
    <row r="9185">
      <c r="C9185" s="13" t="n">
        <v>166</v>
      </c>
      <c r="D9185" s="71" t="n">
        <v>0</v>
      </c>
      <c r="E9185" s="71" t="n">
        <v>236.2249436883649</v>
      </c>
      <c r="F9185" s="71" t="n">
        <v>0</v>
      </c>
    </row>
    <row r="9186">
      <c r="C9186" s="13" t="n">
        <v>167</v>
      </c>
      <c r="D9186" s="71" t="n">
        <v>0</v>
      </c>
      <c r="E9186" s="71" t="n">
        <v>0</v>
      </c>
      <c r="F9186" s="71" t="n">
        <v>0</v>
      </c>
    </row>
    <row r="9187">
      <c r="C9187" s="13" t="n">
        <v>168</v>
      </c>
      <c r="D9187" s="71" t="n">
        <v>0</v>
      </c>
      <c r="E9187" s="71" t="n">
        <v>150.1753119521501</v>
      </c>
      <c r="F9187" s="71" t="n">
        <v>177.9094565388524</v>
      </c>
    </row>
    <row r="9188">
      <c r="C9188" s="13" t="n">
        <v>169</v>
      </c>
      <c r="D9188" s="71" t="n">
        <v>0</v>
      </c>
      <c r="E9188" s="71" t="n">
        <v>330.8321964529331</v>
      </c>
      <c r="F9188" s="71" t="n">
        <v>0</v>
      </c>
    </row>
    <row r="9189">
      <c r="C9189" s="13" t="n">
        <v>170</v>
      </c>
      <c r="D9189" s="71" t="n">
        <v>0</v>
      </c>
      <c r="E9189" s="71" t="n">
        <v>0</v>
      </c>
      <c r="F9189" s="71" t="n">
        <v>0</v>
      </c>
    </row>
    <row r="9190">
      <c r="C9190" s="13" t="n">
        <v>171</v>
      </c>
      <c r="D9190" s="71" t="n">
        <v>52.34615161533552</v>
      </c>
      <c r="E9190" s="71" t="n">
        <v>210.531323968456</v>
      </c>
      <c r="F9190" s="71" t="n">
        <v>0</v>
      </c>
    </row>
    <row r="9191">
      <c r="C9191" s="13" t="n">
        <v>172</v>
      </c>
      <c r="D9191" s="71" t="n">
        <v>0</v>
      </c>
      <c r="E9191" s="71" t="n">
        <v>0</v>
      </c>
      <c r="F9191" s="71" t="n">
        <v>281.4773527340998</v>
      </c>
    </row>
    <row r="9192">
      <c r="C9192" s="13" t="n">
        <v>173</v>
      </c>
      <c r="D9192" s="71" t="n">
        <v>0</v>
      </c>
      <c r="E9192" s="71" t="n">
        <v>656.6451678431769</v>
      </c>
      <c r="F9192" s="71" t="n">
        <v>286.342726090047</v>
      </c>
    </row>
    <row r="9193">
      <c r="C9193" s="13" t="n">
        <v>174</v>
      </c>
      <c r="D9193" s="71" t="n">
        <v>0</v>
      </c>
      <c r="E9193" s="71" t="n">
        <v>0</v>
      </c>
      <c r="F9193" s="71" t="n">
        <v>0</v>
      </c>
    </row>
    <row r="9194">
      <c r="C9194" s="13" t="n">
        <v>175</v>
      </c>
      <c r="D9194" s="71" t="n">
        <v>0</v>
      </c>
      <c r="E9194" s="71" t="n">
        <v>0</v>
      </c>
      <c r="F9194" s="71" t="n">
        <v>3228.468282619919</v>
      </c>
    </row>
    <row r="9195">
      <c r="C9195" s="13" t="n">
        <v>176</v>
      </c>
      <c r="D9195" s="71" t="n">
        <v>630.5056530484841</v>
      </c>
      <c r="E9195" s="71" t="n">
        <v>0</v>
      </c>
      <c r="F9195" s="71" t="n">
        <v>0</v>
      </c>
    </row>
    <row r="9196">
      <c r="C9196" s="13" t="n">
        <v>177</v>
      </c>
      <c r="D9196" s="71" t="n">
        <v>0</v>
      </c>
      <c r="E9196" s="71" t="n">
        <v>0</v>
      </c>
      <c r="F9196" s="71" t="n">
        <v>0</v>
      </c>
    </row>
    <row r="9197">
      <c r="C9197" s="13" t="n">
        <v>178</v>
      </c>
      <c r="D9197" s="71" t="n">
        <v>2227.510709186103</v>
      </c>
      <c r="E9197" s="71" t="n">
        <v>0</v>
      </c>
      <c r="F9197" s="71" t="n">
        <v>0</v>
      </c>
    </row>
    <row r="9198">
      <c r="C9198" s="13" t="n">
        <v>179</v>
      </c>
      <c r="D9198" s="71" t="n">
        <v>0</v>
      </c>
      <c r="E9198" s="71" t="n">
        <v>166.6208688266593</v>
      </c>
      <c r="F9198" s="71" t="n">
        <v>0</v>
      </c>
    </row>
    <row r="9199">
      <c r="C9199" s="13" t="n">
        <v>180</v>
      </c>
      <c r="D9199" s="71" t="n">
        <v>0</v>
      </c>
      <c r="E9199" s="71" t="n">
        <v>41.12274049116694</v>
      </c>
      <c r="F9199" s="71" t="n">
        <v>0</v>
      </c>
    </row>
    <row r="9200">
      <c r="C9200" s="13" t="n">
        <v>181</v>
      </c>
      <c r="D9200" s="71" t="n">
        <v>0</v>
      </c>
      <c r="E9200" s="71" t="n">
        <v>0</v>
      </c>
      <c r="F9200" s="71" t="n">
        <v>3140.117672695577</v>
      </c>
    </row>
    <row r="9201">
      <c r="C9201" s="13" t="n">
        <v>182</v>
      </c>
      <c r="D9201" s="71" t="n">
        <v>103.1079432906312</v>
      </c>
      <c r="E9201" s="71" t="n">
        <v>0</v>
      </c>
      <c r="F9201" s="71" t="n">
        <v>632.4371970030852</v>
      </c>
    </row>
    <row r="9202">
      <c r="C9202" s="13" t="n">
        <v>183</v>
      </c>
      <c r="D9202" s="71" t="n">
        <v>0</v>
      </c>
      <c r="E9202" s="71" t="n">
        <v>173.202781470498</v>
      </c>
      <c r="F9202" s="71" t="n">
        <v>669.527261966413</v>
      </c>
    </row>
    <row r="9203">
      <c r="C9203" s="13" t="n">
        <v>184</v>
      </c>
      <c r="D9203" s="71" t="n">
        <v>0</v>
      </c>
      <c r="E9203" s="71" t="n">
        <v>0</v>
      </c>
      <c r="F9203" s="71" t="n">
        <v>0</v>
      </c>
    </row>
    <row r="9204">
      <c r="C9204" s="13" t="n">
        <v>185</v>
      </c>
      <c r="D9204" s="71" t="n">
        <v>85.1943155452436</v>
      </c>
      <c r="E9204" s="71" t="n">
        <v>0</v>
      </c>
      <c r="F9204" s="71" t="n">
        <v>369.3889022725447</v>
      </c>
    </row>
    <row r="9205">
      <c r="C9205" s="13" t="n">
        <v>186</v>
      </c>
      <c r="D9205" s="71" t="n">
        <v>0</v>
      </c>
      <c r="E9205" s="71" t="n">
        <v>0</v>
      </c>
      <c r="F9205" s="71" t="n">
        <v>745.7969915307809</v>
      </c>
    </row>
    <row r="9206">
      <c r="C9206" s="13" t="n">
        <v>187</v>
      </c>
      <c r="D9206" s="71" t="n">
        <v>0</v>
      </c>
      <c r="E9206" s="71" t="n">
        <v>0</v>
      </c>
      <c r="F9206" s="71" t="n">
        <v>231.5720808871493</v>
      </c>
    </row>
    <row r="9207">
      <c r="C9207" s="13" t="n">
        <v>188</v>
      </c>
      <c r="D9207" s="71" t="n">
        <v>0</v>
      </c>
      <c r="E9207" s="71" t="n">
        <v>0</v>
      </c>
      <c r="F9207" s="71" t="n">
        <v>0</v>
      </c>
    </row>
    <row r="9208">
      <c r="C9208" s="13" t="n">
        <v>189</v>
      </c>
      <c r="D9208" s="71" t="n">
        <v>0</v>
      </c>
      <c r="E9208" s="71" t="n">
        <v>0</v>
      </c>
      <c r="F9208" s="71" t="n">
        <v>389.4106072802076</v>
      </c>
    </row>
    <row r="9209">
      <c r="C9209" s="13" t="n">
        <v>190</v>
      </c>
      <c r="D9209" s="71" t="n">
        <v>0</v>
      </c>
      <c r="E9209" s="71" t="n">
        <v>0</v>
      </c>
      <c r="F9209" s="71" t="n">
        <v>0</v>
      </c>
    </row>
    <row r="9210">
      <c r="C9210" s="13" t="n">
        <v>191</v>
      </c>
      <c r="D9210" s="71" t="n">
        <v>0</v>
      </c>
      <c r="E9210" s="71" t="n">
        <v>0</v>
      </c>
      <c r="F9210" s="71" t="n">
        <v>0</v>
      </c>
    </row>
    <row r="9211">
      <c r="C9211" s="13" t="n">
        <v>192</v>
      </c>
      <c r="D9211" s="71" t="n">
        <v>0</v>
      </c>
      <c r="E9211" s="71" t="n">
        <v>0</v>
      </c>
      <c r="F9211" s="71" t="n">
        <v>227.1848074556005</v>
      </c>
    </row>
    <row r="9212">
      <c r="C9212" s="13" t="n">
        <v>193</v>
      </c>
      <c r="D9212" s="71" t="n">
        <v>0</v>
      </c>
      <c r="E9212" s="71" t="n">
        <v>112.161601254439</v>
      </c>
      <c r="F9212" s="71" t="n">
        <v>0</v>
      </c>
    </row>
    <row r="9213">
      <c r="C9213" s="13" t="n">
        <v>194</v>
      </c>
      <c r="D9213" s="71" t="n">
        <v>0</v>
      </c>
      <c r="E9213" s="71" t="n">
        <v>0</v>
      </c>
      <c r="F9213" s="71" t="n">
        <v>91.69321625611937</v>
      </c>
    </row>
    <row r="9214">
      <c r="C9214" s="13" t="n">
        <v>195</v>
      </c>
      <c r="D9214" s="71" t="n">
        <v>0</v>
      </c>
      <c r="E9214" s="71" t="n">
        <v>238.297282787524</v>
      </c>
      <c r="F9214" s="71" t="n">
        <v>0</v>
      </c>
    </row>
    <row r="9215">
      <c r="C9215" s="13" t="n">
        <v>196</v>
      </c>
      <c r="D9215" s="71" t="n">
        <v>0</v>
      </c>
      <c r="E9215" s="71" t="n">
        <v>376.6446575738588</v>
      </c>
      <c r="F9215" s="71" t="n">
        <v>0</v>
      </c>
    </row>
    <row r="9216">
      <c r="C9216" s="13" t="n">
        <v>197</v>
      </c>
      <c r="D9216" s="71" t="n">
        <v>0</v>
      </c>
      <c r="E9216" s="71" t="n">
        <v>0</v>
      </c>
      <c r="F9216" s="71" t="n">
        <v>158.5513851419192</v>
      </c>
    </row>
    <row r="9217">
      <c r="C9217" s="13" t="n">
        <v>198</v>
      </c>
      <c r="D9217" s="71" t="n">
        <v>0</v>
      </c>
      <c r="E9217" s="71" t="n">
        <v>363.4039793212643</v>
      </c>
      <c r="F9217" s="71" t="n">
        <v>0</v>
      </c>
    </row>
    <row r="9219">
      <c r="B9219" s="67" t="inlineStr">
        <is>
          <t>Results</t>
        </is>
      </c>
      <c r="C9219" s="71" t="inlineStr">
        <is>
          <t>MaxNumOfCyclesr</t>
        </is>
      </c>
      <c r="D9219" s="13" t="n">
        <v>22</v>
      </c>
      <c r="E9219" s="13" t="n">
        <v>23</v>
      </c>
      <c r="F9219" s="13" t="n">
        <v>24</v>
      </c>
    </row>
    <row r="9220">
      <c r="C9220" s="13" t="n">
        <v>9</v>
      </c>
      <c r="D9220" s="109" t="n">
        <v>5.262482869341127</v>
      </c>
      <c r="E9220" s="109" t="n">
        <v>1.96178332214257</v>
      </c>
      <c r="F9220" s="109" t="n">
        <v>0</v>
      </c>
    </row>
    <row r="9221">
      <c r="C9221" s="13" t="n">
        <v>10</v>
      </c>
      <c r="D9221" s="109" t="n">
        <v>0</v>
      </c>
      <c r="E9221" s="109" t="n">
        <v>0</v>
      </c>
      <c r="F9221" s="109" t="n">
        <v>76.43291840160906</v>
      </c>
    </row>
    <row r="9222">
      <c r="C9222" s="13" t="n">
        <v>11</v>
      </c>
      <c r="D9222" s="109" t="n">
        <v>0</v>
      </c>
      <c r="E9222" s="109" t="n">
        <v>0</v>
      </c>
      <c r="F9222" s="109" t="n">
        <v>0</v>
      </c>
    </row>
    <row r="9223">
      <c r="C9223" s="13" t="n">
        <v>12</v>
      </c>
      <c r="D9223" s="109" t="n">
        <v>0</v>
      </c>
      <c r="E9223" s="109" t="n">
        <v>2.039301296234034</v>
      </c>
      <c r="F9223" s="109" t="n">
        <v>0</v>
      </c>
    </row>
    <row r="9224">
      <c r="C9224" s="13" t="n">
        <v>13</v>
      </c>
      <c r="D9224" s="109" t="n">
        <v>0</v>
      </c>
      <c r="E9224" s="109" t="n">
        <v>4.650055264137772</v>
      </c>
      <c r="F9224" s="109" t="n">
        <v>0</v>
      </c>
    </row>
    <row r="9225">
      <c r="C9225" s="13" t="n">
        <v>14</v>
      </c>
      <c r="D9225" s="109" t="n">
        <v>99.8397049101375</v>
      </c>
      <c r="E9225" s="109" t="n">
        <v>0</v>
      </c>
      <c r="F9225" s="109" t="n">
        <v>0</v>
      </c>
    </row>
    <row r="9226">
      <c r="C9226" s="13" t="n">
        <v>15</v>
      </c>
      <c r="D9226" s="109" t="n">
        <v>5.6138043097113</v>
      </c>
      <c r="E9226" s="109" t="n">
        <v>0</v>
      </c>
      <c r="F9226" s="109" t="n">
        <v>0</v>
      </c>
    </row>
    <row r="9227">
      <c r="C9227" s="13" t="n">
        <v>16</v>
      </c>
      <c r="D9227" s="109" t="n">
        <v>0</v>
      </c>
      <c r="E9227" s="109" t="n">
        <v>0</v>
      </c>
      <c r="F9227" s="109" t="n">
        <v>2.915168095643034</v>
      </c>
    </row>
    <row r="9228">
      <c r="C9228" s="13" t="n">
        <v>17</v>
      </c>
      <c r="D9228" s="109" t="n">
        <v>1.662332098196194</v>
      </c>
      <c r="E9228" s="109" t="n">
        <v>0</v>
      </c>
      <c r="F9228" s="109" t="n">
        <v>15.73248498044224</v>
      </c>
    </row>
    <row r="9229">
      <c r="C9229" s="13" t="n">
        <v>18</v>
      </c>
      <c r="D9229" s="109" t="n">
        <v>0</v>
      </c>
      <c r="E9229" s="109" t="n">
        <v>12.56511365099097</v>
      </c>
      <c r="F9229" s="109" t="n">
        <v>0</v>
      </c>
    </row>
    <row r="9230">
      <c r="C9230" s="13" t="n">
        <v>19</v>
      </c>
      <c r="D9230" s="109" t="n">
        <v>0</v>
      </c>
      <c r="E9230" s="109" t="n">
        <v>0</v>
      </c>
      <c r="F9230" s="109" t="n">
        <v>2.020337225026467</v>
      </c>
    </row>
    <row r="9231">
      <c r="C9231" s="13" t="n">
        <v>20</v>
      </c>
      <c r="D9231" s="109" t="n">
        <v>0</v>
      </c>
      <c r="E9231" s="109" t="n">
        <v>0</v>
      </c>
      <c r="F9231" s="109" t="n">
        <v>0</v>
      </c>
    </row>
    <row r="9232">
      <c r="C9232" s="13" t="n">
        <v>21</v>
      </c>
      <c r="D9232" s="109" t="n">
        <v>23.85848230400257</v>
      </c>
      <c r="E9232" s="109" t="n">
        <v>0</v>
      </c>
      <c r="F9232" s="109" t="n">
        <v>17.69333382872864</v>
      </c>
    </row>
    <row r="9233">
      <c r="C9233" s="13" t="n">
        <v>22</v>
      </c>
      <c r="D9233" s="109" t="n">
        <v>3.150891167062996</v>
      </c>
      <c r="E9233" s="109" t="n">
        <v>0</v>
      </c>
      <c r="F9233" s="109" t="n">
        <v>1.735333928422254</v>
      </c>
    </row>
    <row r="9234">
      <c r="C9234" s="13" t="n">
        <v>23</v>
      </c>
      <c r="D9234" s="109" t="n">
        <v>0</v>
      </c>
      <c r="E9234" s="109" t="n">
        <v>9.483746786289297</v>
      </c>
      <c r="F9234" s="109" t="n">
        <v>0</v>
      </c>
    </row>
    <row r="9235">
      <c r="C9235" s="13" t="n">
        <v>24</v>
      </c>
      <c r="D9235" s="109" t="n">
        <v>0</v>
      </c>
      <c r="E9235" s="109" t="n">
        <v>7.537999879503206</v>
      </c>
      <c r="F9235" s="109" t="n">
        <v>4.54256334904178</v>
      </c>
    </row>
    <row r="9236">
      <c r="C9236" s="13" t="n">
        <v>25</v>
      </c>
      <c r="D9236" s="109" t="n">
        <v>0</v>
      </c>
      <c r="E9236" s="109" t="n">
        <v>0</v>
      </c>
      <c r="F9236" s="109" t="n">
        <v>0</v>
      </c>
    </row>
    <row r="9237">
      <c r="C9237" s="13" t="n">
        <v>26</v>
      </c>
      <c r="D9237" s="109" t="n">
        <v>0</v>
      </c>
      <c r="E9237" s="109" t="n">
        <v>15.82004433788905</v>
      </c>
      <c r="F9237" s="109" t="n">
        <v>10.15213587903079</v>
      </c>
    </row>
    <row r="9238">
      <c r="C9238" s="13" t="n">
        <v>27</v>
      </c>
      <c r="D9238" s="109" t="n">
        <v>5.761566585410824</v>
      </c>
      <c r="E9238" s="109" t="n">
        <v>0</v>
      </c>
      <c r="F9238" s="109" t="n">
        <v>0</v>
      </c>
    </row>
    <row r="9239">
      <c r="C9239" s="13" t="n">
        <v>28</v>
      </c>
      <c r="D9239" s="109" t="n">
        <v>5.280128818133349</v>
      </c>
      <c r="E9239" s="109" t="n">
        <v>5.090445222831338</v>
      </c>
      <c r="F9239" s="109" t="n">
        <v>3.413933082864229</v>
      </c>
    </row>
    <row r="9240">
      <c r="C9240" s="13" t="n">
        <v>29</v>
      </c>
      <c r="D9240" s="109" t="n">
        <v>7.114013993370158</v>
      </c>
      <c r="E9240" s="109" t="n">
        <v>0</v>
      </c>
      <c r="F9240" s="109" t="n">
        <v>0</v>
      </c>
    </row>
    <row r="9241">
      <c r="C9241" s="13" t="n">
        <v>30</v>
      </c>
      <c r="D9241" s="109" t="n">
        <v>14.05624888691387</v>
      </c>
      <c r="E9241" s="109" t="n">
        <v>0</v>
      </c>
      <c r="F9241" s="109" t="n">
        <v>1.831867140906507</v>
      </c>
    </row>
    <row r="9242">
      <c r="C9242" s="13" t="n">
        <v>31</v>
      </c>
      <c r="D9242" s="109" t="n">
        <v>1.666784238573205</v>
      </c>
      <c r="E9242" s="109" t="n">
        <v>0</v>
      </c>
      <c r="F9242" s="109" t="n">
        <v>0.9910847732891842</v>
      </c>
    </row>
    <row r="9243">
      <c r="C9243" s="13" t="n">
        <v>32</v>
      </c>
      <c r="D9243" s="109" t="n">
        <v>0</v>
      </c>
      <c r="E9243" s="109" t="n">
        <v>2.49867872609151</v>
      </c>
      <c r="F9243" s="109" t="n">
        <v>4.84539881341867</v>
      </c>
    </row>
    <row r="9244">
      <c r="C9244" s="13" t="n">
        <v>33</v>
      </c>
      <c r="D9244" s="109" t="n">
        <v>0</v>
      </c>
      <c r="E9244" s="109" t="n">
        <v>32.41996604499692</v>
      </c>
      <c r="F9244" s="109" t="n">
        <v>0</v>
      </c>
    </row>
    <row r="9245">
      <c r="C9245" s="13" t="n">
        <v>34</v>
      </c>
      <c r="D9245" s="109" t="n">
        <v>0</v>
      </c>
      <c r="E9245" s="109" t="n">
        <v>0</v>
      </c>
      <c r="F9245" s="109" t="n">
        <v>0</v>
      </c>
    </row>
    <row r="9246">
      <c r="C9246" s="13" t="n">
        <v>35</v>
      </c>
      <c r="D9246" s="109" t="n">
        <v>0</v>
      </c>
      <c r="E9246" s="109" t="n">
        <v>6.950345334492717</v>
      </c>
      <c r="F9246" s="109" t="n">
        <v>0</v>
      </c>
    </row>
    <row r="9247">
      <c r="C9247" s="13" t="n">
        <v>36</v>
      </c>
      <c r="D9247" s="109" t="n">
        <v>9.400688694075436</v>
      </c>
      <c r="E9247" s="109" t="n">
        <v>3.180495732580706</v>
      </c>
      <c r="F9247" s="109" t="n">
        <v>0</v>
      </c>
    </row>
    <row r="9248">
      <c r="C9248" s="13" t="n">
        <v>37</v>
      </c>
      <c r="D9248" s="109" t="n">
        <v>0</v>
      </c>
      <c r="E9248" s="109" t="n">
        <v>0</v>
      </c>
      <c r="F9248" s="109" t="n">
        <v>0</v>
      </c>
    </row>
    <row r="9249">
      <c r="C9249" s="13" t="n">
        <v>38</v>
      </c>
      <c r="D9249" s="109" t="n">
        <v>0</v>
      </c>
      <c r="E9249" s="109" t="n">
        <v>5.979972923586549</v>
      </c>
      <c r="F9249" s="109" t="n">
        <v>25.3062031844773</v>
      </c>
    </row>
    <row r="9250">
      <c r="C9250" s="13" t="n">
        <v>39</v>
      </c>
      <c r="D9250" s="109" t="n">
        <v>4.978163101983915</v>
      </c>
      <c r="E9250" s="109" t="n">
        <v>8.56647271115113</v>
      </c>
      <c r="F9250" s="109" t="n">
        <v>0</v>
      </c>
    </row>
    <row r="9251">
      <c r="C9251" s="13" t="n">
        <v>40</v>
      </c>
      <c r="D9251" s="109" t="n">
        <v>8.81355355056308</v>
      </c>
      <c r="E9251" s="109" t="n">
        <v>0</v>
      </c>
      <c r="F9251" s="109" t="n">
        <v>0</v>
      </c>
    </row>
    <row r="9252">
      <c r="C9252" s="13" t="n">
        <v>41</v>
      </c>
      <c r="D9252" s="109" t="n">
        <v>0</v>
      </c>
      <c r="E9252" s="109" t="n">
        <v>0</v>
      </c>
      <c r="F9252" s="109" t="n">
        <v>0</v>
      </c>
    </row>
    <row r="9253">
      <c r="C9253" s="13" t="n">
        <v>42</v>
      </c>
      <c r="D9253" s="109" t="n">
        <v>0</v>
      </c>
      <c r="E9253" s="109" t="n">
        <v>0</v>
      </c>
      <c r="F9253" s="109" t="n">
        <v>0</v>
      </c>
    </row>
    <row r="9254">
      <c r="C9254" s="13" t="n">
        <v>43</v>
      </c>
      <c r="D9254" s="109" t="n">
        <v>18.30874116996485</v>
      </c>
      <c r="E9254" s="109" t="n">
        <v>0</v>
      </c>
      <c r="F9254" s="109" t="n">
        <v>0</v>
      </c>
    </row>
    <row r="9255">
      <c r="C9255" s="13" t="n">
        <v>44</v>
      </c>
      <c r="D9255" s="109" t="n">
        <v>4.489571259815255</v>
      </c>
      <c r="E9255" s="109" t="n">
        <v>0</v>
      </c>
      <c r="F9255" s="109" t="n">
        <v>0</v>
      </c>
    </row>
    <row r="9256">
      <c r="C9256" s="13" t="n">
        <v>45</v>
      </c>
      <c r="D9256" s="109" t="n">
        <v>8.464311052741797</v>
      </c>
      <c r="E9256" s="109" t="n">
        <v>0</v>
      </c>
      <c r="F9256" s="109" t="n">
        <v>6.840479823114563</v>
      </c>
    </row>
    <row r="9257">
      <c r="C9257" s="13" t="n">
        <v>46</v>
      </c>
      <c r="D9257" s="109" t="n">
        <v>0</v>
      </c>
      <c r="E9257" s="109" t="n">
        <v>10.40699290378653</v>
      </c>
      <c r="F9257" s="109" t="n">
        <v>53.36828637561167</v>
      </c>
    </row>
    <row r="9258">
      <c r="C9258" s="13" t="n">
        <v>47</v>
      </c>
      <c r="D9258" s="109" t="n">
        <v>0</v>
      </c>
      <c r="E9258" s="109" t="n">
        <v>0</v>
      </c>
      <c r="F9258" s="109" t="n">
        <v>0</v>
      </c>
    </row>
    <row r="9259">
      <c r="C9259" s="13" t="n">
        <v>48</v>
      </c>
      <c r="D9259" s="109" t="n">
        <v>0</v>
      </c>
      <c r="E9259" s="109" t="n">
        <v>2.269827758108239</v>
      </c>
      <c r="F9259" s="109" t="n">
        <v>0</v>
      </c>
    </row>
    <row r="9260">
      <c r="C9260" s="13" t="n">
        <v>49</v>
      </c>
      <c r="D9260" s="109" t="n">
        <v>95.48148020468676</v>
      </c>
      <c r="E9260" s="109" t="n">
        <v>0</v>
      </c>
      <c r="F9260" s="109" t="n">
        <v>5.086101032424418</v>
      </c>
    </row>
    <row r="9261">
      <c r="C9261" s="13" t="n">
        <v>50</v>
      </c>
      <c r="D9261" s="109" t="n">
        <v>0</v>
      </c>
      <c r="E9261" s="109" t="n">
        <v>0</v>
      </c>
      <c r="F9261" s="109" t="n">
        <v>0</v>
      </c>
    </row>
    <row r="9262">
      <c r="C9262" s="13" t="n">
        <v>51</v>
      </c>
      <c r="D9262" s="109" t="n">
        <v>0</v>
      </c>
      <c r="E9262" s="109" t="n">
        <v>1.969654970611566</v>
      </c>
      <c r="F9262" s="109" t="n">
        <v>0</v>
      </c>
    </row>
    <row r="9263">
      <c r="C9263" s="13" t="n">
        <v>52</v>
      </c>
      <c r="D9263" s="109" t="n">
        <v>0</v>
      </c>
      <c r="E9263" s="109" t="n">
        <v>0</v>
      </c>
      <c r="F9263" s="109" t="n">
        <v>0</v>
      </c>
    </row>
    <row r="9264">
      <c r="C9264" s="13" t="n">
        <v>53</v>
      </c>
      <c r="D9264" s="109" t="n">
        <v>0</v>
      </c>
      <c r="E9264" s="109" t="n">
        <v>0</v>
      </c>
      <c r="F9264" s="109" t="n">
        <v>6.512997429553684</v>
      </c>
    </row>
    <row r="9265">
      <c r="C9265" s="13" t="n">
        <v>54</v>
      </c>
      <c r="D9265" s="109" t="n">
        <v>0</v>
      </c>
      <c r="E9265" s="109" t="n">
        <v>4.679432031538072</v>
      </c>
      <c r="F9265" s="109" t="n">
        <v>2.927395617778108</v>
      </c>
    </row>
    <row r="9266">
      <c r="C9266" s="13" t="n">
        <v>55</v>
      </c>
      <c r="D9266" s="109" t="n">
        <v>6.744419231427671</v>
      </c>
      <c r="E9266" s="109" t="n">
        <v>1.970277831740032</v>
      </c>
      <c r="F9266" s="109" t="n">
        <v>0</v>
      </c>
    </row>
    <row r="9267">
      <c r="C9267" s="13" t="n">
        <v>56</v>
      </c>
      <c r="D9267" s="109" t="n">
        <v>4.808054467550285</v>
      </c>
      <c r="E9267" s="109" t="n">
        <v>3.210205461035784</v>
      </c>
      <c r="F9267" s="109" t="n">
        <v>0</v>
      </c>
    </row>
    <row r="9268">
      <c r="C9268" s="13" t="n">
        <v>57</v>
      </c>
      <c r="D9268" s="109" t="n">
        <v>0</v>
      </c>
      <c r="E9268" s="109" t="n">
        <v>3.451634084598024</v>
      </c>
      <c r="F9268" s="109" t="n">
        <v>0</v>
      </c>
    </row>
    <row r="9269">
      <c r="C9269" s="13" t="n">
        <v>58</v>
      </c>
      <c r="D9269" s="109" t="n">
        <v>0</v>
      </c>
      <c r="E9269" s="109" t="n">
        <v>9.868301762473051</v>
      </c>
      <c r="F9269" s="109" t="n">
        <v>0</v>
      </c>
    </row>
    <row r="9270">
      <c r="C9270" s="13" t="n">
        <v>59</v>
      </c>
      <c r="D9270" s="109" t="n">
        <v>24.06368332608221</v>
      </c>
      <c r="E9270" s="109" t="n">
        <v>7.569029826620783</v>
      </c>
      <c r="F9270" s="109" t="n">
        <v>1.926006070978068</v>
      </c>
    </row>
    <row r="9271">
      <c r="C9271" s="13" t="n">
        <v>60</v>
      </c>
      <c r="D9271" s="109" t="n">
        <v>0</v>
      </c>
      <c r="E9271" s="109" t="n">
        <v>0</v>
      </c>
      <c r="F9271" s="109" t="n">
        <v>27.4884640124721</v>
      </c>
    </row>
    <row r="9272">
      <c r="C9272" s="13" t="n">
        <v>61</v>
      </c>
      <c r="D9272" s="109" t="n">
        <v>0</v>
      </c>
      <c r="E9272" s="109" t="n">
        <v>0</v>
      </c>
      <c r="F9272" s="109" t="n">
        <v>9.345082699262818</v>
      </c>
    </row>
    <row r="9273">
      <c r="C9273" s="13" t="n">
        <v>62</v>
      </c>
      <c r="D9273" s="109" t="n">
        <v>0</v>
      </c>
      <c r="E9273" s="109" t="n">
        <v>0</v>
      </c>
      <c r="F9273" s="109" t="n">
        <v>5.371559745000501</v>
      </c>
    </row>
    <row r="9274">
      <c r="C9274" s="13" t="n">
        <v>63</v>
      </c>
      <c r="D9274" s="109" t="n">
        <v>0</v>
      </c>
      <c r="E9274" s="109" t="n">
        <v>0</v>
      </c>
      <c r="F9274" s="109" t="n">
        <v>0</v>
      </c>
    </row>
    <row r="9275">
      <c r="C9275" s="13" t="n">
        <v>64</v>
      </c>
      <c r="D9275" s="109" t="n">
        <v>514.9979922357925</v>
      </c>
      <c r="E9275" s="109" t="n">
        <v>4.05846647290208</v>
      </c>
      <c r="F9275" s="109" t="n">
        <v>0</v>
      </c>
    </row>
    <row r="9276">
      <c r="C9276" s="13" t="n">
        <v>65</v>
      </c>
      <c r="D9276" s="109" t="n">
        <v>0</v>
      </c>
      <c r="E9276" s="109" t="n">
        <v>14.88598811254221</v>
      </c>
      <c r="F9276" s="109" t="n">
        <v>0</v>
      </c>
    </row>
    <row r="9277">
      <c r="C9277" s="13" t="n">
        <v>66</v>
      </c>
      <c r="D9277" s="109" t="n">
        <v>0</v>
      </c>
      <c r="E9277" s="109" t="n">
        <v>0</v>
      </c>
      <c r="F9277" s="109" t="n">
        <v>0</v>
      </c>
    </row>
    <row r="9278">
      <c r="C9278" s="13" t="n">
        <v>67</v>
      </c>
      <c r="D9278" s="109" t="n">
        <v>13.7897702270199</v>
      </c>
      <c r="E9278" s="109" t="n">
        <v>73.06138284670541</v>
      </c>
      <c r="F9278" s="109" t="n">
        <v>1.043608316279778</v>
      </c>
    </row>
    <row r="9279">
      <c r="C9279" s="13" t="n">
        <v>68</v>
      </c>
      <c r="D9279" s="109" t="n">
        <v>333.5983007982957</v>
      </c>
      <c r="E9279" s="109" t="n">
        <v>0</v>
      </c>
      <c r="F9279" s="109" t="n">
        <v>4.787441886604682</v>
      </c>
    </row>
    <row r="9280">
      <c r="C9280" s="13" t="n">
        <v>69</v>
      </c>
      <c r="D9280" s="109" t="n">
        <v>5.035409959849641</v>
      </c>
      <c r="E9280" s="109" t="n">
        <v>0</v>
      </c>
      <c r="F9280" s="109" t="n">
        <v>0</v>
      </c>
    </row>
    <row r="9281">
      <c r="C9281" s="13" t="n">
        <v>70</v>
      </c>
      <c r="D9281" s="109" t="n">
        <v>1.059716028523329</v>
      </c>
      <c r="E9281" s="109" t="n">
        <v>0</v>
      </c>
      <c r="F9281" s="109" t="n">
        <v>0</v>
      </c>
    </row>
    <row r="9282">
      <c r="C9282" s="13" t="n">
        <v>71</v>
      </c>
      <c r="D9282" s="109" t="n">
        <v>0</v>
      </c>
      <c r="E9282" s="109" t="n">
        <v>0</v>
      </c>
      <c r="F9282" s="109" t="n">
        <v>0</v>
      </c>
    </row>
    <row r="9283">
      <c r="C9283" s="13" t="n">
        <v>72</v>
      </c>
      <c r="D9283" s="109" t="n">
        <v>24.20557729641237</v>
      </c>
      <c r="E9283" s="109" t="n">
        <v>0</v>
      </c>
      <c r="F9283" s="109" t="n">
        <v>0</v>
      </c>
    </row>
    <row r="9284">
      <c r="C9284" s="13" t="n">
        <v>73</v>
      </c>
      <c r="D9284" s="109" t="n">
        <v>0</v>
      </c>
      <c r="E9284" s="109" t="n">
        <v>0</v>
      </c>
      <c r="F9284" s="109" t="n">
        <v>0</v>
      </c>
    </row>
    <row r="9285">
      <c r="C9285" s="13" t="n">
        <v>74</v>
      </c>
      <c r="D9285" s="109" t="n">
        <v>0</v>
      </c>
      <c r="E9285" s="109" t="n">
        <v>0</v>
      </c>
      <c r="F9285" s="109" t="n">
        <v>0</v>
      </c>
    </row>
    <row r="9286">
      <c r="C9286" s="13" t="n">
        <v>75</v>
      </c>
      <c r="D9286" s="109" t="n">
        <v>8.876635407256213</v>
      </c>
      <c r="E9286" s="109" t="n">
        <v>4.927771887526001</v>
      </c>
      <c r="F9286" s="109" t="n">
        <v>0</v>
      </c>
    </row>
    <row r="9287">
      <c r="C9287" s="13" t="n">
        <v>76</v>
      </c>
      <c r="D9287" s="109" t="n">
        <v>0</v>
      </c>
      <c r="E9287" s="109" t="n">
        <v>2.370143940803024</v>
      </c>
      <c r="F9287" s="109" t="n">
        <v>0</v>
      </c>
    </row>
    <row r="9288">
      <c r="C9288" s="13" t="n">
        <v>77</v>
      </c>
      <c r="D9288" s="109" t="n">
        <v>0</v>
      </c>
      <c r="E9288" s="109" t="n">
        <v>0</v>
      </c>
      <c r="F9288" s="109" t="n">
        <v>0</v>
      </c>
    </row>
    <row r="9289">
      <c r="C9289" s="13" t="n">
        <v>78</v>
      </c>
      <c r="D9289" s="109" t="n">
        <v>2.844739034682496</v>
      </c>
      <c r="E9289" s="109" t="n">
        <v>4.987810953540173</v>
      </c>
      <c r="F9289" s="109" t="n">
        <v>0</v>
      </c>
    </row>
    <row r="9290">
      <c r="C9290" s="13" t="n">
        <v>79</v>
      </c>
      <c r="D9290" s="109" t="n">
        <v>0</v>
      </c>
      <c r="E9290" s="109" t="n">
        <v>0</v>
      </c>
      <c r="F9290" s="109" t="n">
        <v>0</v>
      </c>
    </row>
    <row r="9291">
      <c r="C9291" s="13" t="n">
        <v>80</v>
      </c>
      <c r="D9291" s="109" t="n">
        <v>0</v>
      </c>
      <c r="E9291" s="109" t="n">
        <v>0</v>
      </c>
      <c r="F9291" s="109" t="n">
        <v>0</v>
      </c>
    </row>
    <row r="9292">
      <c r="C9292" s="13" t="n">
        <v>81</v>
      </c>
      <c r="D9292" s="109" t="n">
        <v>0</v>
      </c>
      <c r="E9292" s="109" t="n">
        <v>3.210795350624133</v>
      </c>
      <c r="F9292" s="109" t="n">
        <v>0</v>
      </c>
    </row>
    <row r="9293">
      <c r="C9293" s="13" t="n">
        <v>82</v>
      </c>
      <c r="D9293" s="109" t="n">
        <v>0</v>
      </c>
      <c r="E9293" s="109" t="n">
        <v>19.58417486652844</v>
      </c>
      <c r="F9293" s="109" t="n">
        <v>0</v>
      </c>
    </row>
    <row r="9294">
      <c r="C9294" s="13" t="n">
        <v>83</v>
      </c>
      <c r="D9294" s="109" t="n">
        <v>2.914414983204029</v>
      </c>
      <c r="E9294" s="109" t="n">
        <v>0</v>
      </c>
      <c r="F9294" s="109" t="n">
        <v>0</v>
      </c>
    </row>
    <row r="9295">
      <c r="C9295" s="13" t="n">
        <v>84</v>
      </c>
      <c r="D9295" s="109" t="n">
        <v>2.646940534288583</v>
      </c>
      <c r="E9295" s="109" t="n">
        <v>0</v>
      </c>
      <c r="F9295" s="109" t="n">
        <v>17.75267901941676</v>
      </c>
    </row>
    <row r="9296">
      <c r="C9296" s="13" t="n">
        <v>85</v>
      </c>
      <c r="D9296" s="109" t="n">
        <v>22.20051147858496</v>
      </c>
      <c r="E9296" s="109" t="n">
        <v>169.6707770394996</v>
      </c>
      <c r="F9296" s="109" t="n">
        <v>14.11719988602679</v>
      </c>
    </row>
    <row r="9297">
      <c r="C9297" s="13" t="n">
        <v>86</v>
      </c>
      <c r="D9297" s="109" t="n">
        <v>0</v>
      </c>
      <c r="E9297" s="109" t="n">
        <v>17.45153733193052</v>
      </c>
      <c r="F9297" s="109" t="n">
        <v>0</v>
      </c>
    </row>
    <row r="9298">
      <c r="C9298" s="13" t="n">
        <v>87</v>
      </c>
      <c r="D9298" s="109" t="n">
        <v>0</v>
      </c>
      <c r="E9298" s="109" t="n">
        <v>0</v>
      </c>
      <c r="F9298" s="109" t="n">
        <v>18.70650997096236</v>
      </c>
    </row>
    <row r="9299">
      <c r="C9299" s="13" t="n">
        <v>88</v>
      </c>
      <c r="D9299" s="109" t="n">
        <v>2.76726074412698</v>
      </c>
      <c r="E9299" s="109" t="n">
        <v>14.30707571423408</v>
      </c>
      <c r="F9299" s="109" t="n">
        <v>0</v>
      </c>
    </row>
    <row r="9300">
      <c r="C9300" s="13" t="n">
        <v>89</v>
      </c>
      <c r="D9300" s="109" t="n">
        <v>2.648801014967058</v>
      </c>
      <c r="E9300" s="109" t="n">
        <v>5.105069296850085</v>
      </c>
      <c r="F9300" s="109" t="n">
        <v>0</v>
      </c>
    </row>
    <row r="9301">
      <c r="C9301" s="13" t="n">
        <v>90</v>
      </c>
      <c r="D9301" s="109" t="n">
        <v>37.98321739542383</v>
      </c>
      <c r="E9301" s="109" t="n">
        <v>0</v>
      </c>
      <c r="F9301" s="109" t="n">
        <v>0</v>
      </c>
    </row>
    <row r="9302">
      <c r="C9302" s="13" t="n">
        <v>91</v>
      </c>
      <c r="D9302" s="109" t="n">
        <v>0</v>
      </c>
      <c r="E9302" s="109" t="n">
        <v>29.46096528364932</v>
      </c>
      <c r="F9302" s="109" t="n">
        <v>0</v>
      </c>
    </row>
    <row r="9303">
      <c r="C9303" s="13" t="n">
        <v>92</v>
      </c>
      <c r="D9303" s="109" t="n">
        <v>0</v>
      </c>
      <c r="E9303" s="109" t="n">
        <v>3.28819683328734</v>
      </c>
      <c r="F9303" s="109" t="n">
        <v>2.750718450031396</v>
      </c>
    </row>
    <row r="9304">
      <c r="C9304" s="13" t="n">
        <v>93</v>
      </c>
      <c r="D9304" s="109" t="n">
        <v>0</v>
      </c>
      <c r="E9304" s="109" t="n">
        <v>7.214662278109516</v>
      </c>
      <c r="F9304" s="109" t="n">
        <v>0</v>
      </c>
    </row>
    <row r="9305">
      <c r="C9305" s="13" t="n">
        <v>94</v>
      </c>
      <c r="D9305" s="109" t="n">
        <v>10.39112424970792</v>
      </c>
      <c r="E9305" s="109" t="n">
        <v>21.86895758511778</v>
      </c>
      <c r="F9305" s="109" t="n">
        <v>0</v>
      </c>
    </row>
    <row r="9306">
      <c r="C9306" s="13" t="n">
        <v>95</v>
      </c>
      <c r="D9306" s="109" t="n">
        <v>0</v>
      </c>
      <c r="E9306" s="109" t="n">
        <v>0</v>
      </c>
      <c r="F9306" s="109" t="n">
        <v>4.866124436136368</v>
      </c>
    </row>
    <row r="9307">
      <c r="C9307" s="13" t="n">
        <v>96</v>
      </c>
      <c r="D9307" s="109" t="n">
        <v>0</v>
      </c>
      <c r="E9307" s="109" t="n">
        <v>0</v>
      </c>
      <c r="F9307" s="109" t="n">
        <v>27.65451780685595</v>
      </c>
    </row>
    <row r="9308">
      <c r="C9308" s="13" t="n">
        <v>97</v>
      </c>
      <c r="D9308" s="109" t="n">
        <v>6.152589261809647</v>
      </c>
      <c r="E9308" s="109" t="n">
        <v>15.41241648366607</v>
      </c>
      <c r="F9308" s="109" t="n">
        <v>0</v>
      </c>
    </row>
    <row r="9309">
      <c r="C9309" s="13" t="n">
        <v>98</v>
      </c>
      <c r="D9309" s="109" t="n">
        <v>71.83636572592179</v>
      </c>
      <c r="E9309" s="109" t="n">
        <v>0</v>
      </c>
      <c r="F9309" s="109" t="n">
        <v>0</v>
      </c>
    </row>
    <row r="9310">
      <c r="C9310" s="13" t="n">
        <v>99</v>
      </c>
      <c r="D9310" s="109" t="n">
        <v>0</v>
      </c>
      <c r="E9310" s="109" t="n">
        <v>0</v>
      </c>
      <c r="F9310" s="109" t="n">
        <v>0</v>
      </c>
    </row>
    <row r="9311">
      <c r="C9311" s="13" t="n">
        <v>100</v>
      </c>
      <c r="D9311" s="109" t="n">
        <v>0</v>
      </c>
      <c r="E9311" s="109" t="n">
        <v>0</v>
      </c>
      <c r="F9311" s="109" t="n">
        <v>0</v>
      </c>
    </row>
    <row r="9312">
      <c r="C9312" s="13" t="n">
        <v>101</v>
      </c>
      <c r="D9312" s="109" t="n">
        <v>0</v>
      </c>
      <c r="E9312" s="109" t="n">
        <v>0</v>
      </c>
      <c r="F9312" s="109" t="n">
        <v>0</v>
      </c>
    </row>
    <row r="9313">
      <c r="C9313" s="13" t="n">
        <v>102</v>
      </c>
      <c r="D9313" s="109" t="n">
        <v>2.626242063781256</v>
      </c>
      <c r="E9313" s="109" t="n">
        <v>3.214767878886457</v>
      </c>
      <c r="F9313" s="109" t="n">
        <v>0</v>
      </c>
    </row>
    <row r="9314">
      <c r="C9314" s="13" t="n">
        <v>103</v>
      </c>
      <c r="D9314" s="109" t="n">
        <v>5.875998132847454</v>
      </c>
      <c r="E9314" s="109" t="n">
        <v>0</v>
      </c>
      <c r="F9314" s="109" t="n">
        <v>0</v>
      </c>
    </row>
    <row r="9315">
      <c r="C9315" s="13" t="n">
        <v>104</v>
      </c>
      <c r="D9315" s="109" t="n">
        <v>0</v>
      </c>
      <c r="E9315" s="109" t="n">
        <v>16.70694516414876</v>
      </c>
      <c r="F9315" s="109" t="n">
        <v>2.458711465585647</v>
      </c>
    </row>
    <row r="9316">
      <c r="C9316" s="13" t="n">
        <v>105</v>
      </c>
      <c r="D9316" s="109" t="n">
        <v>13.58271771024394</v>
      </c>
      <c r="E9316" s="109" t="n">
        <v>8.061732127384737</v>
      </c>
      <c r="F9316" s="109" t="n">
        <v>0</v>
      </c>
    </row>
    <row r="9317">
      <c r="C9317" s="13" t="n">
        <v>106</v>
      </c>
      <c r="D9317" s="109" t="n">
        <v>0</v>
      </c>
      <c r="E9317" s="109" t="n">
        <v>0</v>
      </c>
      <c r="F9317" s="109" t="n">
        <v>1.81217639956076</v>
      </c>
    </row>
    <row r="9318">
      <c r="C9318" s="13" t="n">
        <v>107</v>
      </c>
      <c r="D9318" s="109" t="n">
        <v>4.871408318924571</v>
      </c>
      <c r="E9318" s="109" t="n">
        <v>1.58352012531374</v>
      </c>
      <c r="F9318" s="109" t="n">
        <v>0</v>
      </c>
    </row>
    <row r="9319">
      <c r="C9319" s="13" t="n">
        <v>108</v>
      </c>
      <c r="D9319" s="109" t="n">
        <v>4.41018314135916</v>
      </c>
      <c r="E9319" s="109" t="n">
        <v>0</v>
      </c>
      <c r="F9319" s="109" t="n">
        <v>0</v>
      </c>
    </row>
    <row r="9320">
      <c r="C9320" s="13" t="n">
        <v>109</v>
      </c>
      <c r="D9320" s="109" t="n">
        <v>0</v>
      </c>
      <c r="E9320" s="109" t="n">
        <v>0</v>
      </c>
      <c r="F9320" s="109" t="n">
        <v>0</v>
      </c>
    </row>
    <row r="9321">
      <c r="C9321" s="13" t="n">
        <v>110</v>
      </c>
      <c r="D9321" s="109" t="n">
        <v>0</v>
      </c>
      <c r="E9321" s="109" t="n">
        <v>0</v>
      </c>
      <c r="F9321" s="109" t="n">
        <v>2.502391344772336</v>
      </c>
    </row>
    <row r="9322">
      <c r="C9322" s="13" t="n">
        <v>111</v>
      </c>
      <c r="D9322" s="109" t="n">
        <v>3.206029142106114</v>
      </c>
      <c r="E9322" s="109" t="n">
        <v>0</v>
      </c>
      <c r="F9322" s="109" t="n">
        <v>9.206761643696503</v>
      </c>
    </row>
    <row r="9323">
      <c r="C9323" s="13" t="n">
        <v>112</v>
      </c>
      <c r="D9323" s="109" t="n">
        <v>0</v>
      </c>
      <c r="E9323" s="109" t="n">
        <v>0</v>
      </c>
      <c r="F9323" s="109" t="n">
        <v>27.33560321735951</v>
      </c>
    </row>
    <row r="9324">
      <c r="C9324" s="13" t="n">
        <v>113</v>
      </c>
      <c r="D9324" s="109" t="n">
        <v>6.00954664186681</v>
      </c>
      <c r="E9324" s="109" t="n">
        <v>0</v>
      </c>
      <c r="F9324" s="109" t="n">
        <v>6.94290954815708</v>
      </c>
    </row>
    <row r="9325">
      <c r="C9325" s="13" t="n">
        <v>114</v>
      </c>
      <c r="D9325" s="109" t="n">
        <v>0</v>
      </c>
      <c r="E9325" s="109" t="n">
        <v>0</v>
      </c>
      <c r="F9325" s="109" t="n">
        <v>6.234193257615388</v>
      </c>
    </row>
    <row r="9326">
      <c r="C9326" s="13" t="n">
        <v>115</v>
      </c>
      <c r="D9326" s="109" t="n">
        <v>3.577523192857094</v>
      </c>
      <c r="E9326" s="109" t="n">
        <v>4.597830018754727</v>
      </c>
      <c r="F9326" s="109" t="n">
        <v>0</v>
      </c>
    </row>
    <row r="9327">
      <c r="C9327" s="13" t="n">
        <v>116</v>
      </c>
      <c r="D9327" s="109" t="n">
        <v>0</v>
      </c>
      <c r="E9327" s="109" t="n">
        <v>0</v>
      </c>
      <c r="F9327" s="109" t="n">
        <v>0</v>
      </c>
    </row>
    <row r="9328">
      <c r="C9328" s="13" t="n">
        <v>117</v>
      </c>
      <c r="D9328" s="109" t="n">
        <v>0</v>
      </c>
      <c r="E9328" s="109" t="n">
        <v>0</v>
      </c>
      <c r="F9328" s="109" t="n">
        <v>0</v>
      </c>
    </row>
    <row r="9329">
      <c r="C9329" s="13" t="n">
        <v>118</v>
      </c>
      <c r="D9329" s="109" t="n">
        <v>0</v>
      </c>
      <c r="E9329" s="109" t="n">
        <v>0</v>
      </c>
      <c r="F9329" s="109" t="n">
        <v>0</v>
      </c>
    </row>
    <row r="9330">
      <c r="C9330" s="13" t="n">
        <v>119</v>
      </c>
      <c r="D9330" s="109" t="n">
        <v>0</v>
      </c>
      <c r="E9330" s="109" t="n">
        <v>0</v>
      </c>
      <c r="F9330" s="109" t="n">
        <v>0</v>
      </c>
    </row>
    <row r="9331">
      <c r="C9331" s="13" t="n">
        <v>120</v>
      </c>
      <c r="D9331" s="109" t="n">
        <v>0</v>
      </c>
      <c r="E9331" s="109" t="n">
        <v>4.017323184394354</v>
      </c>
      <c r="F9331" s="109" t="n">
        <v>2.880140186405828</v>
      </c>
    </row>
    <row r="9332">
      <c r="C9332" s="13" t="n">
        <v>121</v>
      </c>
      <c r="D9332" s="109" t="n">
        <v>1.351707684990711</v>
      </c>
      <c r="E9332" s="109" t="n">
        <v>0</v>
      </c>
      <c r="F9332" s="109" t="n">
        <v>0</v>
      </c>
    </row>
    <row r="9333">
      <c r="C9333" s="13" t="n">
        <v>122</v>
      </c>
      <c r="D9333" s="109" t="n">
        <v>3.380553013398952</v>
      </c>
      <c r="E9333" s="109" t="n">
        <v>4.192809056313152</v>
      </c>
      <c r="F9333" s="109" t="n">
        <v>17.03984753794542</v>
      </c>
    </row>
    <row r="9334">
      <c r="C9334" s="13" t="n">
        <v>123</v>
      </c>
      <c r="D9334" s="109" t="n">
        <v>0</v>
      </c>
      <c r="E9334" s="109" t="n">
        <v>0</v>
      </c>
      <c r="F9334" s="109" t="n">
        <v>0</v>
      </c>
    </row>
    <row r="9335">
      <c r="C9335" s="13" t="n">
        <v>124</v>
      </c>
      <c r="D9335" s="109" t="n">
        <v>0</v>
      </c>
      <c r="E9335" s="109" t="n">
        <v>0</v>
      </c>
      <c r="F9335" s="109" t="n">
        <v>0</v>
      </c>
    </row>
    <row r="9336">
      <c r="C9336" s="13" t="n">
        <v>125</v>
      </c>
      <c r="D9336" s="109" t="n">
        <v>0</v>
      </c>
      <c r="E9336" s="109" t="n">
        <v>0</v>
      </c>
      <c r="F9336" s="109" t="n">
        <v>0</v>
      </c>
    </row>
    <row r="9337">
      <c r="C9337" s="13" t="n">
        <v>126</v>
      </c>
      <c r="D9337" s="109" t="n">
        <v>0</v>
      </c>
      <c r="E9337" s="109" t="n">
        <v>0</v>
      </c>
      <c r="F9337" s="109" t="n">
        <v>2.206395038387358</v>
      </c>
    </row>
    <row r="9338">
      <c r="C9338" s="13" t="n">
        <v>127</v>
      </c>
      <c r="D9338" s="109" t="n">
        <v>0</v>
      </c>
      <c r="E9338" s="109" t="n">
        <v>2.510845409738673</v>
      </c>
      <c r="F9338" s="109" t="n">
        <v>4.751577052038286</v>
      </c>
    </row>
    <row r="9339">
      <c r="C9339" s="13" t="n">
        <v>128</v>
      </c>
      <c r="D9339" s="109" t="n">
        <v>0</v>
      </c>
      <c r="E9339" s="109" t="n">
        <v>0</v>
      </c>
      <c r="F9339" s="109" t="n">
        <v>4.85752084015772</v>
      </c>
    </row>
    <row r="9340">
      <c r="C9340" s="13" t="n">
        <v>129</v>
      </c>
      <c r="D9340" s="109" t="n">
        <v>0</v>
      </c>
      <c r="E9340" s="109" t="n">
        <v>11.96299534931122</v>
      </c>
      <c r="F9340" s="109" t="n">
        <v>6.475161723639206</v>
      </c>
    </row>
    <row r="9341">
      <c r="C9341" s="13" t="n">
        <v>130</v>
      </c>
      <c r="D9341" s="109" t="n">
        <v>0</v>
      </c>
      <c r="E9341" s="109" t="n">
        <v>4.121649291657718</v>
      </c>
      <c r="F9341" s="109" t="n">
        <v>0</v>
      </c>
    </row>
    <row r="9342">
      <c r="C9342" s="13" t="n">
        <v>131</v>
      </c>
      <c r="D9342" s="109" t="n">
        <v>0</v>
      </c>
      <c r="E9342" s="109" t="n">
        <v>0</v>
      </c>
      <c r="F9342" s="109" t="n">
        <v>12.27510375134976</v>
      </c>
    </row>
    <row r="9343">
      <c r="C9343" s="13" t="n">
        <v>132</v>
      </c>
      <c r="D9343" s="109" t="n">
        <v>0</v>
      </c>
      <c r="E9343" s="109" t="n">
        <v>3.773483558274109</v>
      </c>
      <c r="F9343" s="109" t="n">
        <v>0</v>
      </c>
    </row>
    <row r="9344">
      <c r="C9344" s="13" t="n">
        <v>133</v>
      </c>
      <c r="D9344" s="109" t="n">
        <v>0</v>
      </c>
      <c r="E9344" s="109" t="n">
        <v>0</v>
      </c>
      <c r="F9344" s="109" t="n">
        <v>0</v>
      </c>
    </row>
    <row r="9345">
      <c r="C9345" s="13" t="n">
        <v>134</v>
      </c>
      <c r="D9345" s="109" t="n">
        <v>3.483803597316694</v>
      </c>
      <c r="E9345" s="109" t="n">
        <v>0</v>
      </c>
      <c r="F9345" s="109" t="n">
        <v>3.099327482160912</v>
      </c>
    </row>
    <row r="9346">
      <c r="C9346" s="13" t="n">
        <v>135</v>
      </c>
      <c r="D9346" s="109" t="n">
        <v>0</v>
      </c>
      <c r="E9346" s="109" t="n">
        <v>0</v>
      </c>
      <c r="F9346" s="109" t="n">
        <v>17.28872343068226</v>
      </c>
    </row>
    <row r="9347">
      <c r="C9347" s="13" t="n">
        <v>136</v>
      </c>
      <c r="D9347" s="109" t="n">
        <v>2.190007095023703</v>
      </c>
      <c r="E9347" s="109" t="n">
        <v>19.60823319260652</v>
      </c>
      <c r="F9347" s="109" t="n">
        <v>0</v>
      </c>
    </row>
    <row r="9348">
      <c r="C9348" s="13" t="n">
        <v>137</v>
      </c>
      <c r="D9348" s="109" t="n">
        <v>0</v>
      </c>
      <c r="E9348" s="109" t="n">
        <v>18.68924901170474</v>
      </c>
      <c r="F9348" s="109" t="n">
        <v>2.48973537863824</v>
      </c>
    </row>
    <row r="9349">
      <c r="C9349" s="13" t="n">
        <v>138</v>
      </c>
      <c r="D9349" s="109" t="n">
        <v>0</v>
      </c>
      <c r="E9349" s="109" t="n">
        <v>4.543636687690456</v>
      </c>
      <c r="F9349" s="109" t="n">
        <v>0</v>
      </c>
    </row>
    <row r="9350">
      <c r="C9350" s="13" t="n">
        <v>139</v>
      </c>
      <c r="D9350" s="109" t="n">
        <v>14.3466364266657</v>
      </c>
      <c r="E9350" s="109" t="n">
        <v>0</v>
      </c>
      <c r="F9350" s="109" t="n">
        <v>0</v>
      </c>
    </row>
    <row r="9351">
      <c r="C9351" s="13" t="n">
        <v>140</v>
      </c>
      <c r="D9351" s="109" t="n">
        <v>0</v>
      </c>
      <c r="E9351" s="109" t="n">
        <v>0</v>
      </c>
      <c r="F9351" s="109" t="n">
        <v>32.67599654984627</v>
      </c>
    </row>
    <row r="9352">
      <c r="C9352" s="13" t="n">
        <v>141</v>
      </c>
      <c r="D9352" s="109" t="n">
        <v>257.8966458063367</v>
      </c>
      <c r="E9352" s="109" t="n">
        <v>0</v>
      </c>
      <c r="F9352" s="109" t="n">
        <v>0</v>
      </c>
    </row>
    <row r="9353">
      <c r="C9353" s="13" t="n">
        <v>142</v>
      </c>
      <c r="D9353" s="109" t="n">
        <v>0</v>
      </c>
      <c r="E9353" s="109" t="n">
        <v>5.518819240245584</v>
      </c>
      <c r="F9353" s="109" t="n">
        <v>7.228676313123819</v>
      </c>
    </row>
    <row r="9354">
      <c r="C9354" s="13" t="n">
        <v>143</v>
      </c>
      <c r="D9354" s="109" t="n">
        <v>0</v>
      </c>
      <c r="E9354" s="109" t="n">
        <v>0</v>
      </c>
      <c r="F9354" s="109" t="n">
        <v>893.9373247208457</v>
      </c>
    </row>
    <row r="9355">
      <c r="C9355" s="13" t="n">
        <v>144</v>
      </c>
      <c r="D9355" s="109" t="n">
        <v>0</v>
      </c>
      <c r="E9355" s="109" t="n">
        <v>0</v>
      </c>
      <c r="F9355" s="109" t="n">
        <v>0</v>
      </c>
    </row>
    <row r="9356">
      <c r="C9356" s="13" t="n">
        <v>145</v>
      </c>
      <c r="D9356" s="109" t="n">
        <v>5.8178127718576</v>
      </c>
      <c r="E9356" s="109" t="n">
        <v>0</v>
      </c>
      <c r="F9356" s="109" t="n">
        <v>0</v>
      </c>
    </row>
    <row r="9357">
      <c r="C9357" s="13" t="n">
        <v>146</v>
      </c>
      <c r="D9357" s="109" t="n">
        <v>59.33084184037948</v>
      </c>
      <c r="E9357" s="109" t="n">
        <v>0</v>
      </c>
      <c r="F9357" s="109" t="n">
        <v>0</v>
      </c>
    </row>
    <row r="9358">
      <c r="C9358" s="13" t="n">
        <v>147</v>
      </c>
      <c r="D9358" s="109" t="n">
        <v>0</v>
      </c>
      <c r="E9358" s="109" t="n">
        <v>0</v>
      </c>
      <c r="F9358" s="109" t="n">
        <v>8.59354918546522</v>
      </c>
    </row>
    <row r="9359">
      <c r="C9359" s="13" t="n">
        <v>148</v>
      </c>
      <c r="D9359" s="109" t="n">
        <v>0</v>
      </c>
      <c r="E9359" s="109" t="n">
        <v>0</v>
      </c>
      <c r="F9359" s="109" t="n">
        <v>1.986529894148125</v>
      </c>
    </row>
    <row r="9360">
      <c r="C9360" s="13" t="n">
        <v>149</v>
      </c>
      <c r="D9360" s="109" t="n">
        <v>37.25735492816481</v>
      </c>
      <c r="E9360" s="109" t="n">
        <v>0</v>
      </c>
      <c r="F9360" s="109" t="n">
        <v>0</v>
      </c>
    </row>
    <row r="9361">
      <c r="C9361" s="13" t="n">
        <v>150</v>
      </c>
      <c r="D9361" s="109" t="n">
        <v>0</v>
      </c>
      <c r="E9361" s="109" t="n">
        <v>0</v>
      </c>
      <c r="F9361" s="109" t="n">
        <v>0</v>
      </c>
    </row>
    <row r="9362">
      <c r="C9362" s="13" t="n">
        <v>151</v>
      </c>
      <c r="D9362" s="109" t="n">
        <v>0</v>
      </c>
      <c r="E9362" s="109" t="n">
        <v>0</v>
      </c>
      <c r="F9362" s="109" t="n">
        <v>0</v>
      </c>
    </row>
    <row r="9363">
      <c r="C9363" s="13" t="n">
        <v>152</v>
      </c>
      <c r="D9363" s="109" t="n">
        <v>2.309718755193653</v>
      </c>
      <c r="E9363" s="109" t="n">
        <v>0</v>
      </c>
      <c r="F9363" s="109" t="n">
        <v>30.06558189982342</v>
      </c>
    </row>
    <row r="9364">
      <c r="C9364" s="13" t="n">
        <v>153</v>
      </c>
      <c r="D9364" s="109" t="n">
        <v>0</v>
      </c>
      <c r="E9364" s="109" t="n">
        <v>191.5864017732169</v>
      </c>
      <c r="F9364" s="109" t="n">
        <v>3.499233612525858</v>
      </c>
    </row>
    <row r="9365">
      <c r="C9365" s="13" t="n">
        <v>154</v>
      </c>
      <c r="D9365" s="109" t="n">
        <v>0</v>
      </c>
      <c r="E9365" s="109" t="n">
        <v>0</v>
      </c>
      <c r="F9365" s="109" t="n">
        <v>0</v>
      </c>
    </row>
    <row r="9366">
      <c r="C9366" s="13" t="n">
        <v>155</v>
      </c>
      <c r="D9366" s="109" t="n">
        <v>10.09612044629157</v>
      </c>
      <c r="E9366" s="109" t="n">
        <v>3.267115128582439</v>
      </c>
      <c r="F9366" s="109" t="n">
        <v>0</v>
      </c>
    </row>
    <row r="9367">
      <c r="C9367" s="13" t="n">
        <v>156</v>
      </c>
      <c r="D9367" s="109" t="n">
        <v>0</v>
      </c>
      <c r="E9367" s="109" t="n">
        <v>0</v>
      </c>
      <c r="F9367" s="109" t="n">
        <v>36.51230872964601</v>
      </c>
    </row>
    <row r="9368">
      <c r="C9368" s="13" t="n">
        <v>157</v>
      </c>
      <c r="D9368" s="109" t="n">
        <v>0</v>
      </c>
      <c r="E9368" s="109" t="n">
        <v>13.19847269170798</v>
      </c>
      <c r="F9368" s="109" t="n">
        <v>71.50211646264754</v>
      </c>
    </row>
    <row r="9369">
      <c r="C9369" s="13" t="n">
        <v>158</v>
      </c>
      <c r="D9369" s="109" t="n">
        <v>5.881150877998695</v>
      </c>
      <c r="E9369" s="109" t="n">
        <v>0</v>
      </c>
      <c r="F9369" s="109" t="n">
        <v>0</v>
      </c>
    </row>
    <row r="9370">
      <c r="C9370" s="13" t="n">
        <v>159</v>
      </c>
      <c r="D9370" s="109" t="n">
        <v>4.795069015194832</v>
      </c>
      <c r="E9370" s="109" t="n">
        <v>10.62346466475261</v>
      </c>
      <c r="F9370" s="109" t="n">
        <v>0</v>
      </c>
    </row>
    <row r="9371">
      <c r="C9371" s="13" t="n">
        <v>160</v>
      </c>
      <c r="D9371" s="109" t="n">
        <v>0</v>
      </c>
      <c r="E9371" s="109" t="n">
        <v>0</v>
      </c>
      <c r="F9371" s="109" t="n">
        <v>0</v>
      </c>
    </row>
    <row r="9372">
      <c r="C9372" s="13" t="n">
        <v>161</v>
      </c>
      <c r="D9372" s="109" t="n">
        <v>0</v>
      </c>
      <c r="E9372" s="109" t="n">
        <v>9.447405677246504</v>
      </c>
      <c r="F9372" s="109" t="n">
        <v>0</v>
      </c>
    </row>
    <row r="9373">
      <c r="C9373" s="13" t="n">
        <v>162</v>
      </c>
      <c r="D9373" s="109" t="n">
        <v>0</v>
      </c>
      <c r="E9373" s="109" t="n">
        <v>0</v>
      </c>
      <c r="F9373" s="109" t="n">
        <v>3.930216364484835</v>
      </c>
    </row>
    <row r="9374">
      <c r="C9374" s="13" t="n">
        <v>163</v>
      </c>
      <c r="D9374" s="109" t="n">
        <v>1.559097912474299</v>
      </c>
      <c r="E9374" s="109" t="n">
        <v>0</v>
      </c>
      <c r="F9374" s="109" t="n">
        <v>4.916623780298328</v>
      </c>
    </row>
    <row r="9375">
      <c r="C9375" s="13" t="n">
        <v>164</v>
      </c>
      <c r="D9375" s="109" t="n">
        <v>3.438658610867958</v>
      </c>
      <c r="E9375" s="109" t="n">
        <v>0</v>
      </c>
      <c r="F9375" s="109" t="n">
        <v>0</v>
      </c>
    </row>
    <row r="9376">
      <c r="C9376" s="13" t="n">
        <v>165</v>
      </c>
      <c r="D9376" s="109" t="n">
        <v>0</v>
      </c>
      <c r="E9376" s="109" t="n">
        <v>0</v>
      </c>
      <c r="F9376" s="109" t="n">
        <v>0</v>
      </c>
    </row>
    <row r="9377">
      <c r="C9377" s="13" t="n">
        <v>166</v>
      </c>
      <c r="D9377" s="109" t="n">
        <v>0</v>
      </c>
      <c r="E9377" s="109" t="n">
        <v>4.936883606519779</v>
      </c>
      <c r="F9377" s="109" t="n">
        <v>0</v>
      </c>
    </row>
    <row r="9378">
      <c r="C9378" s="13" t="n">
        <v>167</v>
      </c>
      <c r="D9378" s="109" t="n">
        <v>0</v>
      </c>
      <c r="E9378" s="109" t="n">
        <v>0</v>
      </c>
      <c r="F9378" s="109" t="n">
        <v>0</v>
      </c>
    </row>
    <row r="9379">
      <c r="C9379" s="13" t="n">
        <v>168</v>
      </c>
      <c r="D9379" s="109" t="n">
        <v>0</v>
      </c>
      <c r="E9379" s="109" t="n">
        <v>2.893328297475149</v>
      </c>
      <c r="F9379" s="109" t="n">
        <v>3.411625691087911</v>
      </c>
    </row>
    <row r="9380">
      <c r="C9380" s="13" t="n">
        <v>169</v>
      </c>
      <c r="D9380" s="109" t="n">
        <v>0</v>
      </c>
      <c r="E9380" s="109" t="n">
        <v>5.311672282655787</v>
      </c>
      <c r="F9380" s="109" t="n">
        <v>0</v>
      </c>
    </row>
    <row r="9381">
      <c r="C9381" s="13" t="n">
        <v>170</v>
      </c>
      <c r="D9381" s="109" t="n">
        <v>0</v>
      </c>
      <c r="E9381" s="109" t="n">
        <v>0</v>
      </c>
      <c r="F9381" s="109" t="n">
        <v>0</v>
      </c>
    </row>
    <row r="9382">
      <c r="C9382" s="13" t="n">
        <v>171</v>
      </c>
      <c r="D9382" s="109" t="n">
        <v>1.521380870617477</v>
      </c>
      <c r="E9382" s="109" t="n">
        <v>3.216182767620776</v>
      </c>
      <c r="F9382" s="109" t="n">
        <v>0</v>
      </c>
    </row>
    <row r="9383">
      <c r="C9383" s="13" t="n">
        <v>172</v>
      </c>
      <c r="D9383" s="109" t="n">
        <v>0</v>
      </c>
      <c r="E9383" s="109" t="n">
        <v>0</v>
      </c>
      <c r="F9383" s="109" t="n">
        <v>4.392455802473392</v>
      </c>
    </row>
    <row r="9384">
      <c r="C9384" s="13" t="n">
        <v>173</v>
      </c>
      <c r="D9384" s="109" t="n">
        <v>0</v>
      </c>
      <c r="E9384" s="109" t="n">
        <v>7.466628398107623</v>
      </c>
      <c r="F9384" s="109" t="n">
        <v>3.986783148713463</v>
      </c>
    </row>
    <row r="9385">
      <c r="C9385" s="13" t="n">
        <v>174</v>
      </c>
      <c r="D9385" s="109" t="n">
        <v>0</v>
      </c>
      <c r="E9385" s="109" t="n">
        <v>0</v>
      </c>
      <c r="F9385" s="109" t="n">
        <v>0</v>
      </c>
    </row>
    <row r="9386">
      <c r="C9386" s="13" t="n">
        <v>175</v>
      </c>
      <c r="D9386" s="109" t="n">
        <v>0</v>
      </c>
      <c r="E9386" s="109" t="n">
        <v>0</v>
      </c>
      <c r="F9386" s="109" t="n">
        <v>78.08984066516504</v>
      </c>
    </row>
    <row r="9387">
      <c r="C9387" s="13" t="n">
        <v>176</v>
      </c>
      <c r="D9387" s="109" t="n">
        <v>9.837662901943864</v>
      </c>
      <c r="E9387" s="109" t="n">
        <v>0</v>
      </c>
      <c r="F9387" s="109" t="n">
        <v>0</v>
      </c>
    </row>
    <row r="9388">
      <c r="C9388" s="13" t="n">
        <v>177</v>
      </c>
      <c r="D9388" s="109" t="n">
        <v>0</v>
      </c>
      <c r="E9388" s="109" t="n">
        <v>0</v>
      </c>
      <c r="F9388" s="109" t="n">
        <v>0</v>
      </c>
    </row>
    <row r="9389">
      <c r="C9389" s="13" t="n">
        <v>178</v>
      </c>
      <c r="D9389" s="109" t="n">
        <v>27.20158640581889</v>
      </c>
      <c r="E9389" s="109" t="n">
        <v>0</v>
      </c>
      <c r="F9389" s="109" t="n">
        <v>0</v>
      </c>
    </row>
    <row r="9390">
      <c r="C9390" s="13" t="n">
        <v>179</v>
      </c>
      <c r="D9390" s="109" t="n">
        <v>0</v>
      </c>
      <c r="E9390" s="109" t="n">
        <v>2.948259202453496</v>
      </c>
      <c r="F9390" s="109" t="n">
        <v>0</v>
      </c>
    </row>
    <row r="9391">
      <c r="C9391" s="13" t="n">
        <v>180</v>
      </c>
      <c r="D9391" s="109" t="n">
        <v>0</v>
      </c>
      <c r="E9391" s="109" t="n">
        <v>0.5863285686547129</v>
      </c>
      <c r="F9391" s="109" t="n">
        <v>0</v>
      </c>
    </row>
    <row r="9392">
      <c r="C9392" s="13" t="n">
        <v>181</v>
      </c>
      <c r="D9392" s="109" t="n">
        <v>0</v>
      </c>
      <c r="E9392" s="109" t="n">
        <v>0</v>
      </c>
      <c r="F9392" s="109" t="n">
        <v>66.87504360974502</v>
      </c>
    </row>
    <row r="9393">
      <c r="C9393" s="13" t="n">
        <v>182</v>
      </c>
      <c r="D9393" s="109" t="n">
        <v>1.908664098973199</v>
      </c>
      <c r="E9393" s="109" t="n">
        <v>0</v>
      </c>
      <c r="F9393" s="109" t="n">
        <v>11.31817883609086</v>
      </c>
    </row>
    <row r="9394">
      <c r="C9394" s="13" t="n">
        <v>183</v>
      </c>
      <c r="D9394" s="109" t="n">
        <v>0</v>
      </c>
      <c r="E9394" s="109" t="n">
        <v>3.134665028242263</v>
      </c>
      <c r="F9394" s="109" t="n">
        <v>10.32806685537305</v>
      </c>
    </row>
    <row r="9395">
      <c r="C9395" s="13" t="n">
        <v>184</v>
      </c>
      <c r="D9395" s="109" t="n">
        <v>0</v>
      </c>
      <c r="E9395" s="109" t="n">
        <v>0</v>
      </c>
      <c r="F9395" s="109" t="n">
        <v>0</v>
      </c>
    </row>
    <row r="9396">
      <c r="C9396" s="13" t="n">
        <v>185</v>
      </c>
      <c r="D9396" s="109" t="n">
        <v>1.433137899021694</v>
      </c>
      <c r="E9396" s="109" t="n">
        <v>0</v>
      </c>
      <c r="F9396" s="109" t="n">
        <v>6.237886118387366</v>
      </c>
    </row>
    <row r="9397">
      <c r="C9397" s="13" t="n">
        <v>186</v>
      </c>
      <c r="D9397" s="109" t="n">
        <v>0</v>
      </c>
      <c r="E9397" s="109" t="n">
        <v>0</v>
      </c>
      <c r="F9397" s="109" t="n">
        <v>10.75735971282985</v>
      </c>
    </row>
    <row r="9398">
      <c r="C9398" s="13" t="n">
        <v>187</v>
      </c>
      <c r="D9398" s="109" t="n">
        <v>0</v>
      </c>
      <c r="E9398" s="109" t="n">
        <v>0</v>
      </c>
      <c r="F9398" s="109" t="n">
        <v>5.108245227254964</v>
      </c>
    </row>
    <row r="9399">
      <c r="C9399" s="13" t="n">
        <v>188</v>
      </c>
      <c r="D9399" s="109" t="n">
        <v>0</v>
      </c>
      <c r="E9399" s="109" t="n">
        <v>0</v>
      </c>
      <c r="F9399" s="109" t="n">
        <v>0</v>
      </c>
    </row>
    <row r="9400">
      <c r="C9400" s="13" t="n">
        <v>189</v>
      </c>
      <c r="D9400" s="109" t="n">
        <v>0</v>
      </c>
      <c r="E9400" s="109" t="n">
        <v>0</v>
      </c>
      <c r="F9400" s="109" t="n">
        <v>6.77896050553944</v>
      </c>
    </row>
    <row r="9401">
      <c r="C9401" s="13" t="n">
        <v>190</v>
      </c>
      <c r="D9401" s="109" t="n">
        <v>0</v>
      </c>
      <c r="E9401" s="109" t="n">
        <v>0</v>
      </c>
      <c r="F9401" s="109" t="n">
        <v>0</v>
      </c>
    </row>
    <row r="9402">
      <c r="C9402" s="13" t="n">
        <v>191</v>
      </c>
      <c r="D9402" s="109" t="n">
        <v>0</v>
      </c>
      <c r="E9402" s="109" t="n">
        <v>0</v>
      </c>
      <c r="F9402" s="109" t="n">
        <v>0</v>
      </c>
    </row>
    <row r="9403">
      <c r="C9403" s="13" t="n">
        <v>192</v>
      </c>
      <c r="D9403" s="109" t="n">
        <v>0</v>
      </c>
      <c r="E9403" s="109" t="n">
        <v>0</v>
      </c>
      <c r="F9403" s="109" t="n">
        <v>3.777599059787171</v>
      </c>
    </row>
    <row r="9404">
      <c r="C9404" s="13" t="n">
        <v>193</v>
      </c>
      <c r="D9404" s="109" t="n">
        <v>0</v>
      </c>
      <c r="E9404" s="109" t="n">
        <v>2.476684285875394</v>
      </c>
      <c r="F9404" s="109" t="n">
        <v>0</v>
      </c>
    </row>
    <row r="9405">
      <c r="C9405" s="13" t="n">
        <v>194</v>
      </c>
      <c r="D9405" s="109" t="n">
        <v>0</v>
      </c>
      <c r="E9405" s="109" t="n">
        <v>0</v>
      </c>
      <c r="F9405" s="109" t="n">
        <v>1.600258577917928</v>
      </c>
    </row>
    <row r="9406">
      <c r="C9406" s="13" t="n">
        <v>195</v>
      </c>
      <c r="D9406" s="109" t="n">
        <v>0</v>
      </c>
      <c r="E9406" s="109" t="n">
        <v>4.575161424354881</v>
      </c>
      <c r="F9406" s="109" t="n">
        <v>0</v>
      </c>
    </row>
    <row r="9407">
      <c r="C9407" s="13" t="n">
        <v>196</v>
      </c>
      <c r="D9407" s="109" t="n">
        <v>0</v>
      </c>
      <c r="E9407" s="109" t="n">
        <v>6.066987606092987</v>
      </c>
      <c r="F9407" s="109" t="n">
        <v>0</v>
      </c>
    </row>
    <row r="9408">
      <c r="C9408" s="13" t="n">
        <v>197</v>
      </c>
      <c r="D9408" s="109" t="n">
        <v>0</v>
      </c>
      <c r="E9408" s="109" t="n">
        <v>0</v>
      </c>
      <c r="F9408" s="109" t="n">
        <v>2.046273184336167</v>
      </c>
    </row>
    <row r="9409">
      <c r="C9409" s="13" t="n">
        <v>198</v>
      </c>
      <c r="D9409" s="109" t="n">
        <v>0</v>
      </c>
      <c r="E9409" s="109" t="n">
        <v>5.626493765424915</v>
      </c>
      <c r="F9409" s="109" t="n">
        <v>0</v>
      </c>
    </row>
  </sheetData>
  <pageMargins left="0.511811024" right="0.511811024" top="0.787401575" bottom="0.787401575" header="0.31496062" footer="0.31496062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AO34"/>
  <sheetViews>
    <sheetView zoomScale="90" zoomScaleNormal="90" workbookViewId="0">
      <selection activeCell="A1" sqref="A1"/>
    </sheetView>
  </sheetViews>
  <sheetFormatPr baseColWidth="8" defaultColWidth="8.88671875" defaultRowHeight="14.4"/>
  <cols>
    <col width="5.44140625" customWidth="1" style="13" min="1" max="1"/>
    <col width="12.77734375" customWidth="1" style="13" min="2" max="2"/>
    <col width="12.6640625" bestFit="1" customWidth="1" style="13" min="3" max="3"/>
    <col width="17.109375" bestFit="1" customWidth="1" style="13" min="4" max="4"/>
    <col width="11.5546875" bestFit="1" customWidth="1" style="13" min="5" max="5"/>
    <col width="8.88671875" customWidth="1" style="13" min="6" max="6"/>
    <col width="14.6640625" bestFit="1" customWidth="1" style="13" min="7" max="7"/>
    <col width="8.88671875" customWidth="1" style="13" min="8" max="16384"/>
  </cols>
  <sheetData>
    <row r="1">
      <c r="B1" s="60" t="inlineStr">
        <is>
          <t>CV</t>
        </is>
      </c>
      <c r="C1" s="60">
        <f>Data!D27</f>
        <v/>
      </c>
      <c r="D1" s="94" t="n"/>
      <c r="E1" s="94" t="n"/>
      <c r="F1" s="94" t="n"/>
      <c r="G1" s="102" t="n"/>
      <c r="H1" s="94" t="n"/>
      <c r="I1" s="94" t="n"/>
    </row>
    <row r="2">
      <c r="B2" s="60" t="inlineStr">
        <is>
          <t>Input source</t>
        </is>
      </c>
      <c r="C2" s="94" t="n"/>
      <c r="D2" s="94" t="n"/>
      <c r="E2" s="94" t="n"/>
      <c r="F2" s="94" t="n"/>
      <c r="G2" s="94" t="n"/>
      <c r="H2" s="94" t="n"/>
      <c r="I2" s="94" t="n"/>
    </row>
    <row r="3">
      <c r="I3" s="13" t="n">
        <v>15</v>
      </c>
      <c r="J3" s="13" t="inlineStr">
        <is>
          <t>dias</t>
        </is>
      </c>
    </row>
    <row r="4">
      <c r="E4" s="93" t="inlineStr">
        <is>
          <t>GERADOR DE DADOS</t>
        </is>
      </c>
    </row>
    <row r="5">
      <c r="I5" s="13" t="n">
        <v>1</v>
      </c>
      <c r="J5" s="13" t="n">
        <v>2</v>
      </c>
      <c r="K5" s="13" t="n">
        <v>3</v>
      </c>
      <c r="L5" s="13" t="n">
        <v>4</v>
      </c>
      <c r="M5" s="13" t="n">
        <v>5</v>
      </c>
      <c r="N5" s="13" t="n">
        <v>6</v>
      </c>
      <c r="O5" s="13" t="n">
        <v>7</v>
      </c>
      <c r="P5" s="13" t="n">
        <v>8</v>
      </c>
      <c r="Q5" s="13" t="n">
        <v>9</v>
      </c>
      <c r="R5" s="13" t="n">
        <v>10</v>
      </c>
      <c r="S5" s="13" t="n">
        <v>11</v>
      </c>
      <c r="T5" s="13" t="n">
        <v>12</v>
      </c>
      <c r="U5" s="13" t="n">
        <v>13</v>
      </c>
      <c r="V5" s="13" t="n">
        <v>14</v>
      </c>
      <c r="W5" s="13" t="n">
        <v>15</v>
      </c>
    </row>
    <row r="6">
      <c r="B6" s="60" t="inlineStr">
        <is>
          <t>Input source</t>
        </is>
      </c>
      <c r="C6" s="13" t="inlineStr">
        <is>
          <t>$/prod</t>
        </is>
      </c>
      <c r="D6" s="13" t="inlineStr">
        <is>
          <t>Avarege</t>
        </is>
      </c>
      <c r="E6" s="14">
        <f>Factories!E6/2</f>
        <v/>
      </c>
      <c r="F6" s="78">
        <f>TRUNC((_xlfn.NORM.INV((RAND()),$E$6,$E$7)),2)</f>
        <v/>
      </c>
      <c r="G6" s="24" t="inlineStr">
        <is>
          <t>Hw</t>
        </is>
      </c>
      <c r="H6" s="13" t="n">
        <v>1</v>
      </c>
      <c r="I6" s="10" t="n">
        <v>85.76000000000001</v>
      </c>
      <c r="J6" s="10" t="n">
        <v>51.23</v>
      </c>
      <c r="K6" s="10" t="n">
        <v>25</v>
      </c>
      <c r="L6" s="10" t="n">
        <v>119.18</v>
      </c>
      <c r="M6" s="10" t="n">
        <v>82.26000000000001</v>
      </c>
      <c r="N6" s="10" t="n">
        <v>41.03</v>
      </c>
      <c r="O6" s="10" t="n">
        <v>113.67</v>
      </c>
      <c r="P6" s="10" t="n">
        <v>98.95</v>
      </c>
      <c r="Q6" s="10" t="n">
        <v>76.58</v>
      </c>
      <c r="R6" s="10" t="n">
        <v>76.8</v>
      </c>
      <c r="S6" s="10" t="n">
        <v>30.77</v>
      </c>
      <c r="T6" s="10" t="n">
        <v>70.26000000000001</v>
      </c>
      <c r="U6" s="10" t="n">
        <v>90.92</v>
      </c>
      <c r="V6" s="10" t="n">
        <v>94.43000000000001</v>
      </c>
      <c r="W6" s="10" t="n">
        <v>32.45</v>
      </c>
      <c r="AA6" s="13" t="n">
        <v>1.8</v>
      </c>
      <c r="AC6" s="13">
        <f>MAX(AA22:AO24)</f>
        <v/>
      </c>
    </row>
    <row r="7">
      <c r="C7" s="13" t="inlineStr">
        <is>
          <t>$/prod</t>
        </is>
      </c>
      <c r="D7" s="13" t="inlineStr">
        <is>
          <t>Std Devition</t>
        </is>
      </c>
      <c r="E7" s="14">
        <f>E6*0.4</f>
        <v/>
      </c>
      <c r="F7" s="78">
        <f>TRUNC((_xlfn.NORM.INV((RAND()),$E$6,$E$7)),2)</f>
        <v/>
      </c>
      <c r="G7" s="4" t="inlineStr">
        <is>
          <t>Input</t>
        </is>
      </c>
      <c r="H7" s="13" t="n">
        <v>2</v>
      </c>
      <c r="I7" s="10" t="n">
        <v>52.86</v>
      </c>
      <c r="J7" s="10" t="n">
        <v>71.7</v>
      </c>
      <c r="K7" s="10" t="n">
        <v>100.13</v>
      </c>
      <c r="L7" s="10" t="n">
        <v>67.59</v>
      </c>
      <c r="M7" s="10" t="n">
        <v>63.07</v>
      </c>
      <c r="N7" s="10" t="n">
        <v>86.44</v>
      </c>
      <c r="O7" s="10" t="n">
        <v>94.52</v>
      </c>
      <c r="P7" s="10" t="n">
        <v>82.73999999999999</v>
      </c>
      <c r="Q7" s="10" t="n">
        <v>92.01000000000001</v>
      </c>
      <c r="R7" s="10" t="n">
        <v>109.64</v>
      </c>
      <c r="S7" s="10" t="n">
        <v>67.83</v>
      </c>
      <c r="T7" s="10" t="n">
        <v>108.04</v>
      </c>
      <c r="U7" s="10" t="n">
        <v>17.92</v>
      </c>
      <c r="V7" s="10" t="n">
        <v>106.04</v>
      </c>
      <c r="W7" s="10" t="n">
        <v>41.56</v>
      </c>
    </row>
    <row r="8">
      <c r="F8" s="78">
        <f>TRUNC((_xlfn.NORM.INV((RAND()),$E$6,$E$7)),2)</f>
        <v/>
      </c>
      <c r="H8" s="13" t="n">
        <v>3</v>
      </c>
      <c r="I8" s="10" t="n">
        <v>105.74</v>
      </c>
      <c r="J8" s="10" t="n">
        <v>126.76</v>
      </c>
      <c r="K8" s="10" t="n">
        <v>51.89</v>
      </c>
      <c r="L8" s="10" t="n">
        <v>127.34</v>
      </c>
      <c r="M8" s="10" t="n">
        <v>90.98</v>
      </c>
      <c r="N8" s="10" t="n">
        <v>50.78</v>
      </c>
      <c r="O8" s="10" t="n">
        <v>118.74</v>
      </c>
      <c r="P8" s="10" t="n">
        <v>105.73</v>
      </c>
      <c r="Q8" s="10" t="n">
        <v>119.92</v>
      </c>
      <c r="R8" s="10" t="n">
        <v>40.79</v>
      </c>
      <c r="S8" s="10" t="n">
        <v>112.82</v>
      </c>
      <c r="T8" s="10" t="n">
        <v>84.56</v>
      </c>
      <c r="U8" s="10" t="n">
        <v>149.68</v>
      </c>
      <c r="V8" s="10" t="n">
        <v>82.2</v>
      </c>
      <c r="W8" s="10" t="n">
        <v>93.83</v>
      </c>
    </row>
    <row r="9"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</row>
    <row r="10">
      <c r="I10" s="93" t="inlineStr">
        <is>
          <t>Variância da demanda média</t>
        </is>
      </c>
    </row>
    <row r="11">
      <c r="I11" s="13" t="n">
        <v>1</v>
      </c>
      <c r="J11" s="13" t="n">
        <v>2</v>
      </c>
      <c r="K11" s="13" t="n">
        <v>3</v>
      </c>
      <c r="L11" s="13" t="n">
        <v>4</v>
      </c>
      <c r="M11" s="13" t="n">
        <v>5</v>
      </c>
      <c r="N11" s="13" t="n">
        <v>6</v>
      </c>
      <c r="O11" s="13" t="n">
        <v>7</v>
      </c>
      <c r="P11" s="13" t="n">
        <v>8</v>
      </c>
      <c r="Q11" s="13" t="n">
        <v>9</v>
      </c>
      <c r="R11" s="13" t="n">
        <v>10</v>
      </c>
      <c r="S11" s="13" t="n">
        <v>11</v>
      </c>
      <c r="T11" s="13" t="n">
        <v>12</v>
      </c>
      <c r="U11" s="13" t="n">
        <v>13</v>
      </c>
      <c r="V11" s="13" t="n">
        <v>14</v>
      </c>
      <c r="W11" s="13" t="n">
        <v>15</v>
      </c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3" t="n">
        <v>6</v>
      </c>
      <c r="AG11" s="13" t="n">
        <v>7</v>
      </c>
      <c r="AH11" s="13" t="n">
        <v>8</v>
      </c>
      <c r="AI11" s="13" t="n">
        <v>9</v>
      </c>
      <c r="AJ11" s="13" t="n">
        <v>10</v>
      </c>
      <c r="AK11" s="13" t="n">
        <v>11</v>
      </c>
      <c r="AL11" s="13" t="n">
        <v>12</v>
      </c>
      <c r="AM11" s="13" t="n">
        <v>13</v>
      </c>
      <c r="AN11" s="13" t="n">
        <v>14</v>
      </c>
      <c r="AO11" s="13" t="n">
        <v>15</v>
      </c>
    </row>
    <row r="12">
      <c r="H12" s="13" t="n">
        <v>1</v>
      </c>
      <c r="I12" s="13">
        <f>TRUNC(((Demand!AU5*$C$1)^2)/30,2)</f>
        <v/>
      </c>
      <c r="J12" s="13">
        <f>TRUNC(((Demand!AV5*$C$1)^2)/30,2)</f>
        <v/>
      </c>
      <c r="K12" s="13">
        <f>TRUNC(((Demand!AW5*$C$1)^2)/30,2)</f>
        <v/>
      </c>
      <c r="L12" s="13">
        <f>TRUNC(((Demand!AX5*$C$1)^2)/30,2)</f>
        <v/>
      </c>
      <c r="M12" s="13">
        <f>TRUNC(((Demand!AY5*$C$1)^2)/30,2)</f>
        <v/>
      </c>
      <c r="N12" s="13">
        <f>TRUNC(((Demand!AZ5*$C$1)^2)/30,2)</f>
        <v/>
      </c>
      <c r="O12" s="13">
        <f>TRUNC(((Demand!BA5*$C$1)^2)/30,2)</f>
        <v/>
      </c>
      <c r="P12" s="13">
        <f>TRUNC(((Demand!BB5*$C$1)^2)/30,2)</f>
        <v/>
      </c>
      <c r="Q12" s="13">
        <f>TRUNC(((Demand!BC5*$C$1)^2)/30,2)</f>
        <v/>
      </c>
      <c r="R12" s="13">
        <f>TRUNC(((Demand!BD5*$C$1)^2)/30,2)</f>
        <v/>
      </c>
      <c r="S12" s="13">
        <f>TRUNC(((Demand!BE5*$C$1)^2)/30,2)</f>
        <v/>
      </c>
      <c r="T12" s="13">
        <f>TRUNC(((Demand!BF5*$C$1)^2)/30,2)</f>
        <v/>
      </c>
      <c r="U12" s="13">
        <f>TRUNC(((Demand!BG5*$C$1)^2)/30,2)</f>
        <v/>
      </c>
      <c r="V12" s="13">
        <f>TRUNC(((Demand!BH5*$C$1)^2)/30,2)</f>
        <v/>
      </c>
      <c r="W12" s="13">
        <f>TRUNC(((Demand!BI5*$C$1)^2)/30,2)</f>
        <v/>
      </c>
      <c r="Z12" s="13" t="n">
        <v>1</v>
      </c>
      <c r="AA12" s="14">
        <f>I17^2+$AA$6*Supp_Fourth_central_moment_5var!D41</f>
        <v/>
      </c>
      <c r="AB12" s="14">
        <f>J17^2+$AA$6*Supp_Fourth_central_moment_5var!E41</f>
        <v/>
      </c>
      <c r="AC12" s="14">
        <f>K17^2+$AA$6*Supp_Fourth_central_moment_5var!F41</f>
        <v/>
      </c>
      <c r="AD12" s="14">
        <f>L17^2+$AA$6*Supp_Fourth_central_moment_5var!G41</f>
        <v/>
      </c>
      <c r="AE12" s="14">
        <f>M17^2+$AA$6*Supp_Fourth_central_moment_5var!H41</f>
        <v/>
      </c>
      <c r="AF12" s="14">
        <f>N17^2+$AA$6*Supp_Fourth_central_moment_5var!I41</f>
        <v/>
      </c>
      <c r="AG12" s="14">
        <f>O17^2+$AA$6*Supp_Fourth_central_moment_5var!J41</f>
        <v/>
      </c>
      <c r="AH12" s="14">
        <f>P17^2+$AA$6*Supp_Fourth_central_moment_5var!K41</f>
        <v/>
      </c>
      <c r="AI12" s="14">
        <f>Q17^2+$AA$6*Supp_Fourth_central_moment_5var!L41</f>
        <v/>
      </c>
      <c r="AJ12" s="14">
        <f>R17^2+$AA$6*Supp_Fourth_central_moment_5var!M41</f>
        <v/>
      </c>
      <c r="AK12" s="14">
        <f>S17^2+$AA$6*Supp_Fourth_central_moment_5var!N41</f>
        <v/>
      </c>
      <c r="AL12" s="14">
        <f>T17^2+$AA$6*Supp_Fourth_central_moment_5var!O41</f>
        <v/>
      </c>
      <c r="AM12" s="14">
        <f>U17^2+$AA$6*Supp_Fourth_central_moment_5var!P41</f>
        <v/>
      </c>
      <c r="AN12" s="14">
        <f>V17^2+$AA$6*Supp_Fourth_central_moment_5var!Q41</f>
        <v/>
      </c>
      <c r="AO12" s="14">
        <f>W17^2+$AA$6*Supp_Fourth_central_moment_5var!R41</f>
        <v/>
      </c>
    </row>
    <row r="13">
      <c r="H13" s="13" t="n">
        <v>2</v>
      </c>
      <c r="I13" s="13">
        <f>TRUNC(((Demand!AU6*$C$1)^2)/30,2)</f>
        <v/>
      </c>
      <c r="J13" s="13">
        <f>TRUNC(((Demand!AV6*$C$1)^2)/30,2)</f>
        <v/>
      </c>
      <c r="K13" s="13">
        <f>TRUNC(((Demand!AW6*$C$1)^2)/30,2)</f>
        <v/>
      </c>
      <c r="L13" s="13">
        <f>TRUNC(((Demand!AX6*$C$1)^2)/30,2)</f>
        <v/>
      </c>
      <c r="M13" s="13">
        <f>TRUNC(((Demand!AY6*$C$1)^2)/30,2)</f>
        <v/>
      </c>
      <c r="N13" s="13">
        <f>TRUNC(((Demand!AZ6*$C$1)^2)/30,2)</f>
        <v/>
      </c>
      <c r="O13" s="13">
        <f>TRUNC(((Demand!BA6*$C$1)^2)/30,2)</f>
        <v/>
      </c>
      <c r="P13" s="13">
        <f>TRUNC(((Demand!BB6*$C$1)^2)/30,2)</f>
        <v/>
      </c>
      <c r="Q13" s="13">
        <f>TRUNC(((Demand!BC6*$C$1)^2)/30,2)</f>
        <v/>
      </c>
      <c r="R13" s="13">
        <f>TRUNC(((Demand!BD6*$C$1)^2)/30,2)</f>
        <v/>
      </c>
      <c r="S13" s="13">
        <f>TRUNC(((Demand!BE6*$C$1)^2)/30,2)</f>
        <v/>
      </c>
      <c r="T13" s="13">
        <f>TRUNC(((Demand!BF6*$C$1)^2)/30,2)</f>
        <v/>
      </c>
      <c r="U13" s="13">
        <f>TRUNC(((Demand!BG6*$C$1)^2)/30,2)</f>
        <v/>
      </c>
      <c r="V13" s="13">
        <f>TRUNC(((Demand!BH6*$C$1)^2)/30,2)</f>
        <v/>
      </c>
      <c r="W13" s="13">
        <f>TRUNC(((Demand!BI6*$C$1)^2)/30,2)</f>
        <v/>
      </c>
      <c r="Z13" s="13" t="n">
        <v>2</v>
      </c>
      <c r="AA13" s="14">
        <f>I18^2+$AA$6*Supp_Fourth_central_moment_5var!D42</f>
        <v/>
      </c>
      <c r="AB13" s="14">
        <f>J18^2+$AA$6*Supp_Fourth_central_moment_5var!E42</f>
        <v/>
      </c>
      <c r="AC13" s="14">
        <f>K18^2+$AA$6*Supp_Fourth_central_moment_5var!F42</f>
        <v/>
      </c>
      <c r="AD13" s="14">
        <f>L18^2+$AA$6*Supp_Fourth_central_moment_5var!G42</f>
        <v/>
      </c>
      <c r="AE13" s="14">
        <f>M18^2+$AA$6*Supp_Fourth_central_moment_5var!H42</f>
        <v/>
      </c>
      <c r="AF13" s="14">
        <f>N18^2+$AA$6*Supp_Fourth_central_moment_5var!I42</f>
        <v/>
      </c>
      <c r="AG13" s="14">
        <f>O18^2+$AA$6*Supp_Fourth_central_moment_5var!J42</f>
        <v/>
      </c>
      <c r="AH13" s="14">
        <f>P18^2+$AA$6*Supp_Fourth_central_moment_5var!K42</f>
        <v/>
      </c>
      <c r="AI13" s="14">
        <f>Q18^2+$AA$6*Supp_Fourth_central_moment_5var!L42</f>
        <v/>
      </c>
      <c r="AJ13" s="14">
        <f>R18^2+$AA$6*Supp_Fourth_central_moment_5var!M42</f>
        <v/>
      </c>
      <c r="AK13" s="14">
        <f>S18^2+$AA$6*Supp_Fourth_central_moment_5var!N42</f>
        <v/>
      </c>
      <c r="AL13" s="14">
        <f>T18^2+$AA$6*Supp_Fourth_central_moment_5var!O42</f>
        <v/>
      </c>
      <c r="AM13" s="14">
        <f>U18^2+$AA$6*Supp_Fourth_central_moment_5var!P42</f>
        <v/>
      </c>
      <c r="AN13" s="14">
        <f>V18^2+$AA$6*Supp_Fourth_central_moment_5var!Q42</f>
        <v/>
      </c>
      <c r="AO13" s="14">
        <f>W18^2+$AA$6*Supp_Fourth_central_moment_5var!R42</f>
        <v/>
      </c>
    </row>
    <row r="14">
      <c r="H14" s="13" t="n">
        <v>3</v>
      </c>
      <c r="I14" s="13">
        <f>TRUNC(((Demand!AU7*$C$1)^2)/30,2)</f>
        <v/>
      </c>
      <c r="J14" s="13">
        <f>TRUNC(((Demand!AV7*$C$1)^2)/30,2)</f>
        <v/>
      </c>
      <c r="K14" s="13">
        <f>TRUNC(((Demand!AW7*$C$1)^2)/30,2)</f>
        <v/>
      </c>
      <c r="L14" s="13">
        <f>TRUNC(((Demand!AX7*$C$1)^2)/30,2)</f>
        <v/>
      </c>
      <c r="M14" s="13">
        <f>TRUNC(((Demand!AY7*$C$1)^2)/30,2)</f>
        <v/>
      </c>
      <c r="N14" s="13">
        <f>TRUNC(((Demand!AZ7*$C$1)^2)/30,2)</f>
        <v/>
      </c>
      <c r="O14" s="13">
        <f>TRUNC(((Demand!BA7*$C$1)^2)/30,2)</f>
        <v/>
      </c>
      <c r="P14" s="13">
        <f>TRUNC(((Demand!BB7*$C$1)^2)/30,2)</f>
        <v/>
      </c>
      <c r="Q14" s="13">
        <f>TRUNC(((Demand!BC7*$C$1)^2)/30,2)</f>
        <v/>
      </c>
      <c r="R14" s="13">
        <f>TRUNC(((Demand!BD7*$C$1)^2)/30,2)</f>
        <v/>
      </c>
      <c r="S14" s="13">
        <f>TRUNC(((Demand!BE7*$C$1)^2)/30,2)</f>
        <v/>
      </c>
      <c r="T14" s="13">
        <f>TRUNC(((Demand!BF7*$C$1)^2)/30,2)</f>
        <v/>
      </c>
      <c r="U14" s="13">
        <f>TRUNC(((Demand!BG7*$C$1)^2)/30,2)</f>
        <v/>
      </c>
      <c r="V14" s="13">
        <f>TRUNC(((Demand!BH7*$C$1)^2)/30,2)</f>
        <v/>
      </c>
      <c r="W14" s="13">
        <f>TRUNC(((Demand!BI7*$C$1)^2)/30,2)</f>
        <v/>
      </c>
      <c r="Z14" s="13" t="n">
        <v>3</v>
      </c>
      <c r="AA14" s="14">
        <f>I19^2+$AA$6*Supp_Fourth_central_moment_5var!D43</f>
        <v/>
      </c>
      <c r="AB14" s="14">
        <f>J19^2+$AA$6*Supp_Fourth_central_moment_5var!E43</f>
        <v/>
      </c>
      <c r="AC14" s="14">
        <f>K19^2+$AA$6*Supp_Fourth_central_moment_5var!F43</f>
        <v/>
      </c>
      <c r="AD14" s="14">
        <f>L19^2+$AA$6*Supp_Fourth_central_moment_5var!G43</f>
        <v/>
      </c>
      <c r="AE14" s="14">
        <f>M19^2+$AA$6*Supp_Fourth_central_moment_5var!H43</f>
        <v/>
      </c>
      <c r="AF14" s="14">
        <f>N19^2+$AA$6*Supp_Fourth_central_moment_5var!I43</f>
        <v/>
      </c>
      <c r="AG14" s="14">
        <f>O19^2+$AA$6*Supp_Fourth_central_moment_5var!J43</f>
        <v/>
      </c>
      <c r="AH14" s="14">
        <f>P19^2+$AA$6*Supp_Fourth_central_moment_5var!K43</f>
        <v/>
      </c>
      <c r="AI14" s="14">
        <f>Q19^2+$AA$6*Supp_Fourth_central_moment_5var!L43</f>
        <v/>
      </c>
      <c r="AJ14" s="14">
        <f>R19^2+$AA$6*Supp_Fourth_central_moment_5var!M43</f>
        <v/>
      </c>
      <c r="AK14" s="14">
        <f>S19^2+$AA$6*Supp_Fourth_central_moment_5var!N43</f>
        <v/>
      </c>
      <c r="AL14" s="14">
        <f>T19^2+$AA$6*Supp_Fourth_central_moment_5var!O43</f>
        <v/>
      </c>
      <c r="AM14" s="14">
        <f>U19^2+$AA$6*Supp_Fourth_central_moment_5var!P43</f>
        <v/>
      </c>
      <c r="AN14" s="14">
        <f>V19^2+$AA$6*Supp_Fourth_central_moment_5var!Q43</f>
        <v/>
      </c>
      <c r="AO14" s="14">
        <f>W19^2+$AA$6*Supp_Fourth_central_moment_5var!R43</f>
        <v/>
      </c>
    </row>
    <row r="16">
      <c r="I16" s="13" t="n">
        <v>1</v>
      </c>
      <c r="J16" s="13" t="n">
        <v>2</v>
      </c>
      <c r="K16" s="13" t="n">
        <v>3</v>
      </c>
      <c r="L16" s="13" t="n">
        <v>4</v>
      </c>
      <c r="M16" s="13" t="n">
        <v>5</v>
      </c>
      <c r="N16" s="13" t="n">
        <v>6</v>
      </c>
      <c r="O16" s="13" t="n">
        <v>7</v>
      </c>
      <c r="P16" s="13" t="n">
        <v>8</v>
      </c>
      <c r="Q16" s="13" t="n">
        <v>9</v>
      </c>
      <c r="R16" s="13" t="n">
        <v>10</v>
      </c>
      <c r="S16" s="13" t="n">
        <v>11</v>
      </c>
      <c r="T16" s="13" t="n">
        <v>12</v>
      </c>
      <c r="U16" s="13" t="n">
        <v>13</v>
      </c>
      <c r="V16" s="13" t="n">
        <v>14</v>
      </c>
      <c r="W16" s="13" t="n">
        <v>15</v>
      </c>
      <c r="X16" s="31" t="n"/>
    </row>
    <row r="17">
      <c r="B17" s="60" t="inlineStr">
        <is>
          <t>Input source</t>
        </is>
      </c>
      <c r="C17" s="13" t="inlineStr">
        <is>
          <t>prod/dia</t>
        </is>
      </c>
      <c r="D17" s="13" t="inlineStr">
        <is>
          <t>Avarege</t>
        </is>
      </c>
      <c r="F17" s="79">
        <f>TRUNC(((I12)+(Suppliers_Cap!F3))^0.5,4)</f>
        <v/>
      </c>
      <c r="G17" s="24" t="inlineStr">
        <is>
          <t>SigmaNDw</t>
        </is>
      </c>
      <c r="H17" s="13" t="n">
        <v>1</v>
      </c>
      <c r="I17" s="10" t="n">
        <v>13.9696</v>
      </c>
      <c r="J17" s="10" t="n">
        <v>16.389</v>
      </c>
      <c r="K17" s="10" t="n">
        <v>15.5948</v>
      </c>
      <c r="L17" s="10" t="n">
        <v>14.553</v>
      </c>
      <c r="M17" s="10" t="n">
        <v>22.2638</v>
      </c>
      <c r="N17" s="10" t="n">
        <v>13.8495</v>
      </c>
      <c r="O17" s="10" t="n">
        <v>15.1191</v>
      </c>
      <c r="P17" s="10" t="n">
        <v>20.6937</v>
      </c>
      <c r="Q17" s="10" t="n">
        <v>18.4669</v>
      </c>
      <c r="R17" s="10" t="n">
        <v>18.0532</v>
      </c>
      <c r="S17" s="10" t="n">
        <v>22.3239</v>
      </c>
      <c r="T17" s="10" t="n">
        <v>12.3097</v>
      </c>
      <c r="U17" s="10" t="n">
        <v>14.7583</v>
      </c>
      <c r="V17" s="10" t="n">
        <v>13.6645</v>
      </c>
      <c r="W17" s="10" t="n">
        <v>24.3509</v>
      </c>
      <c r="AA17" s="13">
        <f>Main_variables!D83/AA12</f>
        <v/>
      </c>
      <c r="AB17" s="13">
        <f>Main_variables!E83/AB12</f>
        <v/>
      </c>
      <c r="AC17" s="13">
        <f>Main_variables!F83/AC12</f>
        <v/>
      </c>
      <c r="AD17" s="13">
        <f>Main_variables!G83/AD12</f>
        <v/>
      </c>
      <c r="AE17" s="13">
        <f>Main_variables!H83/AE12</f>
        <v/>
      </c>
      <c r="AF17" s="13">
        <f>Main_variables!I83/AF12</f>
        <v/>
      </c>
      <c r="AG17" s="13">
        <f>Main_variables!J83/AG12</f>
        <v/>
      </c>
      <c r="AH17" s="13">
        <f>Main_variables!K83/AH12</f>
        <v/>
      </c>
      <c r="AI17" s="13">
        <f>Main_variables!L83/AI12</f>
        <v/>
      </c>
      <c r="AJ17" s="13">
        <f>Main_variables!M83/AJ12</f>
        <v/>
      </c>
      <c r="AK17" s="13">
        <f>Main_variables!N83/AK12</f>
        <v/>
      </c>
      <c r="AL17" s="13">
        <f>Main_variables!O83/AL12</f>
        <v/>
      </c>
      <c r="AM17" s="13">
        <f>Main_variables!P83/AM12</f>
        <v/>
      </c>
      <c r="AN17" s="13">
        <f>Main_variables!Q83/AN12</f>
        <v/>
      </c>
      <c r="AO17" s="13">
        <f>Main_variables!R83/AO12</f>
        <v/>
      </c>
    </row>
    <row r="18">
      <c r="C18" s="13" t="inlineStr">
        <is>
          <t>prod/dia</t>
        </is>
      </c>
      <c r="D18" s="13">
        <f>AVERAGE(SuppliersStdDev)</f>
        <v/>
      </c>
      <c r="E18" s="9" t="n"/>
      <c r="F18" s="79">
        <f>TRUNC(((I13)+(Suppliers_Cap!F4))^0.5,4)</f>
        <v/>
      </c>
      <c r="G18" s="4" t="inlineStr">
        <is>
          <t>Input</t>
        </is>
      </c>
      <c r="H18" s="13" t="n">
        <v>2</v>
      </c>
      <c r="I18" s="10" t="n">
        <v>16.8196</v>
      </c>
      <c r="J18" s="10" t="n">
        <v>14.6181</v>
      </c>
      <c r="K18" s="10" t="n">
        <v>15.554</v>
      </c>
      <c r="L18" s="10" t="n">
        <v>24.3014</v>
      </c>
      <c r="M18" s="10" t="n">
        <v>19.7195</v>
      </c>
      <c r="N18" s="10" t="n">
        <v>20.5574</v>
      </c>
      <c r="O18" s="10" t="n">
        <v>15.8921</v>
      </c>
      <c r="P18" s="10" t="n">
        <v>14.2488</v>
      </c>
      <c r="Q18" s="10" t="n">
        <v>17.7149</v>
      </c>
      <c r="R18" s="10" t="n">
        <v>13.9989</v>
      </c>
      <c r="S18" s="10" t="n">
        <v>17.4467</v>
      </c>
      <c r="T18" s="10" t="n">
        <v>19.047</v>
      </c>
      <c r="U18" s="10" t="n">
        <v>15.4246</v>
      </c>
      <c r="V18" s="10" t="n">
        <v>22.531</v>
      </c>
      <c r="W18" s="10" t="n">
        <v>20.8612</v>
      </c>
      <c r="AA18" s="13">
        <f>Main_variables!D84/AA13</f>
        <v/>
      </c>
      <c r="AB18" s="13">
        <f>Main_variables!E84/AB13</f>
        <v/>
      </c>
      <c r="AC18" s="13">
        <f>Main_variables!F84/AC13</f>
        <v/>
      </c>
      <c r="AD18" s="13">
        <f>Main_variables!G84/AD13</f>
        <v/>
      </c>
      <c r="AE18" s="13">
        <f>Main_variables!H84/AE13</f>
        <v/>
      </c>
      <c r="AF18" s="13">
        <f>Main_variables!I84/AF13</f>
        <v/>
      </c>
      <c r="AG18" s="13">
        <f>Main_variables!J84/AG13</f>
        <v/>
      </c>
      <c r="AH18" s="13">
        <f>Main_variables!K84/AH13</f>
        <v/>
      </c>
      <c r="AI18" s="13">
        <f>Main_variables!L84/AI13</f>
        <v/>
      </c>
      <c r="AJ18" s="13">
        <f>Main_variables!M84/AJ13</f>
        <v/>
      </c>
      <c r="AK18" s="13">
        <f>Main_variables!N84/AK13</f>
        <v/>
      </c>
      <c r="AL18" s="13">
        <f>Main_variables!O84/AL13</f>
        <v/>
      </c>
      <c r="AM18" s="13">
        <f>Main_variables!P84/AM13</f>
        <v/>
      </c>
      <c r="AN18" s="13">
        <f>Main_variables!Q84/AN13</f>
        <v/>
      </c>
      <c r="AO18" s="13">
        <f>Main_variables!R84/AO13</f>
        <v/>
      </c>
    </row>
    <row r="19">
      <c r="F19" s="79">
        <f>TRUNC(((I14)+(Suppliers_Cap!F5))^0.5,4)</f>
        <v/>
      </c>
      <c r="H19" s="13" t="n">
        <v>3</v>
      </c>
      <c r="I19" s="10" t="n">
        <v>21.6113</v>
      </c>
      <c r="J19" s="10" t="n">
        <v>16.2003</v>
      </c>
      <c r="K19" s="10" t="n">
        <v>17.0023</v>
      </c>
      <c r="L19" s="10" t="n">
        <v>24.1484</v>
      </c>
      <c r="M19" s="10" t="n">
        <v>16.7053</v>
      </c>
      <c r="N19" s="10" t="n">
        <v>21.6071</v>
      </c>
      <c r="O19" s="10" t="n">
        <v>16.456</v>
      </c>
      <c r="P19" s="10" t="n">
        <v>19.5486</v>
      </c>
      <c r="Q19" s="10" t="n">
        <v>17.5174</v>
      </c>
      <c r="R19" s="10" t="n">
        <v>14.9556</v>
      </c>
      <c r="S19" s="10" t="n">
        <v>16.22</v>
      </c>
      <c r="T19" s="10" t="n">
        <v>16.5828</v>
      </c>
      <c r="U19" s="10" t="n">
        <v>20.17</v>
      </c>
      <c r="V19" s="10" t="n">
        <v>19.1822</v>
      </c>
      <c r="W19" s="10" t="n">
        <v>19.0349</v>
      </c>
      <c r="AA19" s="13">
        <f>Main_variables!D85/AA14</f>
        <v/>
      </c>
      <c r="AB19" s="13">
        <f>Main_variables!E85/AB14</f>
        <v/>
      </c>
      <c r="AC19" s="13">
        <f>Main_variables!F85/AC14</f>
        <v/>
      </c>
      <c r="AD19" s="13">
        <f>Main_variables!G85/AD14</f>
        <v/>
      </c>
      <c r="AE19" s="13">
        <f>Main_variables!H85/AE14</f>
        <v/>
      </c>
      <c r="AF19" s="13">
        <f>Main_variables!I85/AF14</f>
        <v/>
      </c>
      <c r="AG19" s="13">
        <f>Main_variables!J85/AG14</f>
        <v/>
      </c>
      <c r="AH19" s="13">
        <f>Main_variables!K85/AH14</f>
        <v/>
      </c>
      <c r="AI19" s="13">
        <f>Main_variables!L85/AI14</f>
        <v/>
      </c>
      <c r="AJ19" s="13">
        <f>Main_variables!M85/AJ14</f>
        <v/>
      </c>
      <c r="AK19" s="13">
        <f>Main_variables!N85/AK14</f>
        <v/>
      </c>
      <c r="AL19" s="13">
        <f>Main_variables!O85/AL14</f>
        <v/>
      </c>
      <c r="AM19" s="13">
        <f>Main_variables!P85/AM14</f>
        <v/>
      </c>
      <c r="AN19" s="13">
        <f>Main_variables!Q85/AN14</f>
        <v/>
      </c>
      <c r="AO19" s="13">
        <f>Main_variables!R85/AO14</f>
        <v/>
      </c>
    </row>
    <row r="21">
      <c r="I21" s="13" t="n">
        <v>1</v>
      </c>
      <c r="J21" s="13" t="n">
        <v>2</v>
      </c>
      <c r="K21" s="13" t="n">
        <v>3</v>
      </c>
      <c r="L21" s="13" t="n">
        <v>4</v>
      </c>
      <c r="M21" s="13" t="n">
        <v>5</v>
      </c>
      <c r="N21" s="13" t="n">
        <v>6</v>
      </c>
      <c r="O21" s="13" t="n">
        <v>7</v>
      </c>
      <c r="P21" s="13" t="n">
        <v>8</v>
      </c>
      <c r="Q21" s="13" t="n">
        <v>9</v>
      </c>
      <c r="R21" s="13" t="n">
        <v>10</v>
      </c>
      <c r="S21" s="13" t="n">
        <v>11</v>
      </c>
      <c r="T21" s="13" t="n">
        <v>12</v>
      </c>
      <c r="U21" s="13" t="n">
        <v>13</v>
      </c>
      <c r="V21" s="13" t="n">
        <v>14</v>
      </c>
      <c r="W21" s="13" t="n">
        <v>15</v>
      </c>
    </row>
    <row r="22">
      <c r="B22" s="60" t="inlineStr">
        <is>
          <t>Input source</t>
        </is>
      </c>
      <c r="C22" s="13" t="inlineStr">
        <is>
          <t>dias/prod</t>
        </is>
      </c>
      <c r="D22" s="13" t="inlineStr">
        <is>
          <t>Avarege</t>
        </is>
      </c>
      <c r="E22" s="14">
        <f>TRUNC(I3,2)</f>
        <v/>
      </c>
      <c r="F22" s="78">
        <f>TRUNC((_xlfn.NORM.INV((RAND()),$E$22,$E$23)),2)</f>
        <v/>
      </c>
      <c r="G22" s="24" t="inlineStr">
        <is>
          <t>ELTw</t>
        </is>
      </c>
      <c r="H22" s="13" t="n">
        <v>1</v>
      </c>
      <c r="I22" s="24" t="n">
        <v>9.449999999999999</v>
      </c>
      <c r="J22" s="24" t="n">
        <v>14.92</v>
      </c>
      <c r="K22" s="24" t="n">
        <v>14.79</v>
      </c>
      <c r="L22" s="24" t="n">
        <v>17.69</v>
      </c>
      <c r="M22" s="24" t="n">
        <v>14.79</v>
      </c>
      <c r="N22" s="24" t="n">
        <v>14.31</v>
      </c>
      <c r="O22" s="24" t="n">
        <v>10.15</v>
      </c>
      <c r="P22" s="24" t="n">
        <v>14.45</v>
      </c>
      <c r="Q22" s="24" t="n">
        <v>12.52</v>
      </c>
      <c r="R22" s="24" t="n">
        <v>11.45</v>
      </c>
      <c r="S22" s="24" t="n">
        <v>13.36</v>
      </c>
      <c r="T22" s="24" t="n">
        <v>13.38</v>
      </c>
      <c r="U22" s="24" t="n">
        <v>14.59</v>
      </c>
      <c r="V22" s="24" t="n">
        <v>14.28</v>
      </c>
      <c r="W22" s="24" t="n">
        <v>16.04</v>
      </c>
      <c r="AA22" s="13">
        <f>(AA17-I22)/I27</f>
        <v/>
      </c>
      <c r="AB22" s="13">
        <f>(AB17-J22)/J27</f>
        <v/>
      </c>
      <c r="AC22" s="13">
        <f>(AC17-K22)/K27</f>
        <v/>
      </c>
      <c r="AD22" s="13">
        <f>(AD17-L22)/L27</f>
        <v/>
      </c>
      <c r="AE22" s="13">
        <f>(AE17-M22)/M27</f>
        <v/>
      </c>
      <c r="AF22" s="13">
        <f>(AF17-N22)/N27</f>
        <v/>
      </c>
      <c r="AG22" s="13">
        <f>(AG17-O22)/O27</f>
        <v/>
      </c>
      <c r="AH22" s="13">
        <f>(AH17-P22)/P27</f>
        <v/>
      </c>
      <c r="AI22" s="13">
        <f>(AI17-Q22)/Q27</f>
        <v/>
      </c>
      <c r="AJ22" s="13">
        <f>(AJ17-R22)/R27</f>
        <v/>
      </c>
      <c r="AK22" s="13">
        <f>(AK17-S22)/S27</f>
        <v/>
      </c>
      <c r="AL22" s="13">
        <f>(AL17-T22)/T27</f>
        <v/>
      </c>
      <c r="AM22" s="13">
        <f>(AM17-U22)/U27</f>
        <v/>
      </c>
      <c r="AN22" s="13">
        <f>(AN17-V22)/V27</f>
        <v/>
      </c>
      <c r="AO22" s="13">
        <f>(AO17-W22)/W27</f>
        <v/>
      </c>
    </row>
    <row r="23">
      <c r="C23" s="13" t="inlineStr">
        <is>
          <t>dias/prod</t>
        </is>
      </c>
      <c r="D23" s="13" t="inlineStr">
        <is>
          <t>Std Devition</t>
        </is>
      </c>
      <c r="E23" s="14">
        <f>TRUNC((E22*0.2),2)</f>
        <v/>
      </c>
      <c r="F23" s="78">
        <f>TRUNC((_xlfn.NORM.INV((RAND()),$E$22,$E$23)),2)</f>
        <v/>
      </c>
      <c r="G23" s="4" t="inlineStr">
        <is>
          <t>Input</t>
        </is>
      </c>
      <c r="H23" s="13" t="n">
        <v>2</v>
      </c>
      <c r="I23" s="24" t="n">
        <v>13.11</v>
      </c>
      <c r="J23" s="24" t="n">
        <v>17.64</v>
      </c>
      <c r="K23" s="24" t="n">
        <v>11.65</v>
      </c>
      <c r="L23" s="24" t="n">
        <v>20.06</v>
      </c>
      <c r="M23" s="24" t="n">
        <v>11.73</v>
      </c>
      <c r="N23" s="24" t="n">
        <v>15.92</v>
      </c>
      <c r="O23" s="24" t="n">
        <v>12.08</v>
      </c>
      <c r="P23" s="24" t="n">
        <v>15.93</v>
      </c>
      <c r="Q23" s="24" t="n">
        <v>10.8</v>
      </c>
      <c r="R23" s="24" t="n">
        <v>13.12</v>
      </c>
      <c r="S23" s="24" t="n">
        <v>12.44</v>
      </c>
      <c r="T23" s="24" t="n">
        <v>15.71</v>
      </c>
      <c r="U23" s="24" t="n">
        <v>19.48</v>
      </c>
      <c r="V23" s="24" t="n">
        <v>17.94</v>
      </c>
      <c r="W23" s="24" t="n">
        <v>13.48</v>
      </c>
      <c r="AA23" s="13">
        <f>(AA18-I23)/I28</f>
        <v/>
      </c>
      <c r="AB23" s="13">
        <f>(AB18-J23)/J28</f>
        <v/>
      </c>
      <c r="AC23" s="13">
        <f>(AC18-K23)/K28</f>
        <v/>
      </c>
      <c r="AD23" s="13">
        <f>(AD18-L23)/L28</f>
        <v/>
      </c>
      <c r="AE23" s="13">
        <f>(AE18-M23)/M28</f>
        <v/>
      </c>
      <c r="AF23" s="13">
        <f>(AF18-N23)/N28</f>
        <v/>
      </c>
      <c r="AG23" s="13">
        <f>(AG18-O23)/O28</f>
        <v/>
      </c>
      <c r="AH23" s="13">
        <f>(AH18-P23)/P28</f>
        <v/>
      </c>
      <c r="AI23" s="13">
        <f>(AI18-Q23)/Q28</f>
        <v/>
      </c>
      <c r="AJ23" s="13">
        <f>(AJ18-R23)/R28</f>
        <v/>
      </c>
      <c r="AK23" s="13">
        <f>(AK18-S23)/S28</f>
        <v/>
      </c>
      <c r="AL23" s="13">
        <f>(AL18-T23)/T28</f>
        <v/>
      </c>
      <c r="AM23" s="13">
        <f>(AM18-U23)/U28</f>
        <v/>
      </c>
      <c r="AN23" s="13">
        <f>(AN18-V23)/V28</f>
        <v/>
      </c>
      <c r="AO23" s="13">
        <f>(AO18-W23)/W28</f>
        <v/>
      </c>
    </row>
    <row r="24">
      <c r="F24" s="78">
        <f>TRUNC((_xlfn.NORM.INV((RAND()),$E$22,$E$23)),2)</f>
        <v/>
      </c>
      <c r="H24" s="13" t="n">
        <v>3</v>
      </c>
      <c r="I24" s="24" t="n">
        <v>18.26</v>
      </c>
      <c r="J24" s="24" t="n">
        <v>19.27</v>
      </c>
      <c r="K24" s="24" t="n">
        <v>20.64</v>
      </c>
      <c r="L24" s="24" t="n">
        <v>13.97</v>
      </c>
      <c r="M24" s="24" t="n">
        <v>13.78</v>
      </c>
      <c r="N24" s="24" t="n">
        <v>17.6</v>
      </c>
      <c r="O24" s="24" t="n">
        <v>12.66</v>
      </c>
      <c r="P24" s="24" t="n">
        <v>13.15</v>
      </c>
      <c r="Q24" s="24" t="n">
        <v>16.36</v>
      </c>
      <c r="R24" s="24" t="n">
        <v>15.94</v>
      </c>
      <c r="S24" s="24" t="n">
        <v>10.35</v>
      </c>
      <c r="T24" s="24" t="n">
        <v>14.02</v>
      </c>
      <c r="U24" s="24" t="n">
        <v>14.06</v>
      </c>
      <c r="V24" s="24" t="n">
        <v>12.12</v>
      </c>
      <c r="W24" s="24" t="n">
        <v>12.77</v>
      </c>
      <c r="AA24" s="13">
        <f>(AA19-I24)/I29</f>
        <v/>
      </c>
      <c r="AB24" s="13">
        <f>(AB19-J24)/J29</f>
        <v/>
      </c>
      <c r="AC24" s="13">
        <f>(AC19-K24)/K29</f>
        <v/>
      </c>
      <c r="AD24" s="13">
        <f>(AD19-L24)/L29</f>
        <v/>
      </c>
      <c r="AE24" s="13">
        <f>(AE19-M24)/M29</f>
        <v/>
      </c>
      <c r="AF24" s="13">
        <f>(AF19-N24)/N29</f>
        <v/>
      </c>
      <c r="AG24" s="13">
        <f>(AG19-O24)/O29</f>
        <v/>
      </c>
      <c r="AH24" s="13">
        <f>(AH19-P24)/P29</f>
        <v/>
      </c>
      <c r="AI24" s="13">
        <f>(AI19-Q24)/Q29</f>
        <v/>
      </c>
      <c r="AJ24" s="13">
        <f>(AJ19-R24)/R29</f>
        <v/>
      </c>
      <c r="AK24" s="13">
        <f>(AK19-S24)/S29</f>
        <v/>
      </c>
      <c r="AL24" s="13">
        <f>(AL19-T24)/T29</f>
        <v/>
      </c>
      <c r="AM24" s="13">
        <f>(AM19-U24)/U29</f>
        <v/>
      </c>
      <c r="AN24" s="13">
        <f>(AN19-V24)/V29</f>
        <v/>
      </c>
      <c r="AO24" s="13">
        <f>(AO19-W24)/W29</f>
        <v/>
      </c>
    </row>
    <row r="26">
      <c r="I26" s="13" t="n">
        <v>1</v>
      </c>
      <c r="J26" s="13" t="n">
        <v>2</v>
      </c>
      <c r="K26" s="13" t="n">
        <v>3</v>
      </c>
      <c r="L26" s="13" t="n">
        <v>4</v>
      </c>
      <c r="M26" s="13" t="n">
        <v>5</v>
      </c>
      <c r="N26" s="13" t="n">
        <v>6</v>
      </c>
      <c r="O26" s="13" t="n">
        <v>7</v>
      </c>
      <c r="P26" s="13" t="n">
        <v>8</v>
      </c>
      <c r="Q26" s="13" t="n">
        <v>9</v>
      </c>
      <c r="R26" s="13" t="n">
        <v>10</v>
      </c>
      <c r="S26" s="13" t="n">
        <v>11</v>
      </c>
      <c r="T26" s="13" t="n">
        <v>12</v>
      </c>
      <c r="U26" s="13" t="n">
        <v>13</v>
      </c>
      <c r="V26" s="13" t="n">
        <v>14</v>
      </c>
      <c r="W26" s="13" t="n">
        <v>15</v>
      </c>
    </row>
    <row r="27">
      <c r="B27" s="60" t="inlineStr">
        <is>
          <t>Input source</t>
        </is>
      </c>
      <c r="C27" s="13" t="inlineStr">
        <is>
          <t>dias/prod</t>
        </is>
      </c>
      <c r="F27" s="79">
        <f>TRUNC((I32^0.5),4)</f>
        <v/>
      </c>
      <c r="G27" s="24" t="inlineStr">
        <is>
          <t>SigmaELTw</t>
        </is>
      </c>
      <c r="H27" s="13" t="n">
        <v>1</v>
      </c>
      <c r="I27" s="10" t="n">
        <v>0.3449</v>
      </c>
      <c r="J27" s="10" t="n">
        <v>0.5447</v>
      </c>
      <c r="K27" s="10" t="n">
        <v>0.54</v>
      </c>
      <c r="L27" s="10" t="n">
        <v>0.6459</v>
      </c>
      <c r="M27" s="10" t="n">
        <v>0.54</v>
      </c>
      <c r="N27" s="10" t="n">
        <v>0.5224</v>
      </c>
      <c r="O27" s="10" t="n">
        <v>0.3705</v>
      </c>
      <c r="P27" s="10" t="n">
        <v>0.5276</v>
      </c>
      <c r="Q27" s="10" t="n">
        <v>0.4571</v>
      </c>
      <c r="R27" s="10" t="n">
        <v>0.418</v>
      </c>
      <c r="S27" s="10" t="n">
        <v>0.4877</v>
      </c>
      <c r="T27" s="10" t="n">
        <v>0.4884</v>
      </c>
      <c r="U27" s="10" t="n">
        <v>0.5327</v>
      </c>
      <c r="V27" s="10" t="n">
        <v>0.5213</v>
      </c>
      <c r="W27" s="10" t="n">
        <v>0.5856</v>
      </c>
    </row>
    <row r="28">
      <c r="F28" s="116">
        <f>TRUNC((I33^0.5),4)</f>
        <v/>
      </c>
      <c r="G28" s="4" t="inlineStr">
        <is>
          <t>Input</t>
        </is>
      </c>
      <c r="H28" s="13" t="n">
        <v>2</v>
      </c>
      <c r="I28" s="10" t="n">
        <v>0.4786</v>
      </c>
      <c r="J28" s="10" t="n">
        <v>0.644</v>
      </c>
      <c r="K28" s="10" t="n">
        <v>0.4253</v>
      </c>
      <c r="L28" s="10" t="n">
        <v>0.7324000000000001</v>
      </c>
      <c r="M28" s="10" t="n">
        <v>0.4282</v>
      </c>
      <c r="N28" s="10" t="n">
        <v>0.5812</v>
      </c>
      <c r="O28" s="10" t="n">
        <v>0.441</v>
      </c>
      <c r="P28" s="10" t="n">
        <v>0.5816</v>
      </c>
      <c r="Q28" s="10" t="n">
        <v>0.3943</v>
      </c>
      <c r="R28" s="10" t="n">
        <v>0.479</v>
      </c>
      <c r="S28" s="10" t="n">
        <v>0.4542</v>
      </c>
      <c r="T28" s="10" t="n">
        <v>0.5735</v>
      </c>
      <c r="U28" s="10" t="n">
        <v>0.7112000000000001</v>
      </c>
      <c r="V28" s="10" t="n">
        <v>0.655</v>
      </c>
      <c r="W28" s="10" t="n">
        <v>0.4921</v>
      </c>
      <c r="X28" s="31" t="n"/>
    </row>
    <row r="29">
      <c r="F29" s="79">
        <f>TRUNC((I34^0.5),4)</f>
        <v/>
      </c>
      <c r="H29" s="13" t="n">
        <v>3</v>
      </c>
      <c r="I29" s="10" t="n">
        <v>0.6667</v>
      </c>
      <c r="J29" s="10" t="n">
        <v>0.7036</v>
      </c>
      <c r="K29" s="10" t="n">
        <v>0.7536</v>
      </c>
      <c r="L29" s="10" t="n">
        <v>0.51</v>
      </c>
      <c r="M29" s="10" t="n">
        <v>0.503</v>
      </c>
      <c r="N29" s="10" t="n">
        <v>0.6425999999999999</v>
      </c>
      <c r="O29" s="10" t="n">
        <v>0.4622</v>
      </c>
      <c r="P29" s="10" t="n">
        <v>0.4801</v>
      </c>
      <c r="Q29" s="10" t="n">
        <v>0.5973000000000001</v>
      </c>
      <c r="R29" s="10" t="n">
        <v>0.5819</v>
      </c>
      <c r="S29" s="10" t="n">
        <v>0.3778</v>
      </c>
      <c r="T29" s="10" t="n">
        <v>0.5118</v>
      </c>
      <c r="U29" s="10" t="n">
        <v>0.5133</v>
      </c>
      <c r="V29" s="10" t="n">
        <v>0.4424</v>
      </c>
      <c r="W29" s="10" t="n">
        <v>0.4662</v>
      </c>
    </row>
    <row r="31">
      <c r="I31" s="13" t="n">
        <v>1</v>
      </c>
      <c r="J31" s="13" t="n">
        <v>2</v>
      </c>
      <c r="K31" s="13" t="n">
        <v>3</v>
      </c>
      <c r="L31" s="13" t="n">
        <v>4</v>
      </c>
      <c r="M31" s="13" t="n">
        <v>5</v>
      </c>
      <c r="N31" s="13" t="n">
        <v>6</v>
      </c>
      <c r="O31" s="13" t="n">
        <v>7</v>
      </c>
      <c r="P31" s="13" t="n">
        <v>8</v>
      </c>
      <c r="Q31" s="13" t="n">
        <v>9</v>
      </c>
      <c r="R31" s="13" t="n">
        <v>10</v>
      </c>
      <c r="S31" s="13" t="n">
        <v>11</v>
      </c>
      <c r="T31" s="13" t="n">
        <v>12</v>
      </c>
      <c r="U31" s="13" t="n">
        <v>13</v>
      </c>
      <c r="V31" s="13" t="n">
        <v>14</v>
      </c>
      <c r="W31" s="13" t="n">
        <v>15</v>
      </c>
    </row>
    <row r="32">
      <c r="F32" s="14" t="n"/>
      <c r="G32" s="13" t="inlineStr">
        <is>
          <t>VarELTw</t>
        </is>
      </c>
      <c r="H32" s="13" t="n">
        <v>1</v>
      </c>
      <c r="I32" s="14">
        <f>TRUNC((((I22*0.2)^2)/30),4)</f>
        <v/>
      </c>
      <c r="J32" s="14">
        <f>TRUNC((((J22*0.2)^2)/30),4)</f>
        <v/>
      </c>
      <c r="K32" s="14">
        <f>TRUNC((((K22*0.2)^2)/30),4)</f>
        <v/>
      </c>
      <c r="L32" s="14">
        <f>TRUNC((((L22*0.2)^2)/30),4)</f>
        <v/>
      </c>
      <c r="M32" s="14">
        <f>TRUNC((((M22*0.2)^2)/30),4)</f>
        <v/>
      </c>
      <c r="N32" s="14">
        <f>TRUNC((((N22*0.2)^2)/30),4)</f>
        <v/>
      </c>
      <c r="O32" s="14">
        <f>TRUNC((((O22*0.2)^2)/30),4)</f>
        <v/>
      </c>
      <c r="P32" s="14">
        <f>TRUNC((((P22*0.2)^2)/30),4)</f>
        <v/>
      </c>
      <c r="Q32" s="14">
        <f>TRUNC((((Q22*0.2)^2)/30),4)</f>
        <v/>
      </c>
      <c r="R32" s="14">
        <f>TRUNC((((R22*0.2)^2)/30),4)</f>
        <v/>
      </c>
      <c r="S32" s="14">
        <f>TRUNC((((S22*0.2)^2)/30),4)</f>
        <v/>
      </c>
      <c r="T32" s="14">
        <f>TRUNC((((T22*0.2)^2)/30),4)</f>
        <v/>
      </c>
      <c r="U32" s="14">
        <f>TRUNC((((U22*0.2)^2)/30),4)</f>
        <v/>
      </c>
      <c r="V32" s="14">
        <f>TRUNC((((V22*0.2)^2)/30),4)</f>
        <v/>
      </c>
      <c r="W32" s="14">
        <f>TRUNC((((W22*0.2)^2)/30),4)</f>
        <v/>
      </c>
    </row>
    <row r="33">
      <c r="F33" s="95" t="n"/>
      <c r="H33" s="13" t="n">
        <v>2</v>
      </c>
      <c r="I33" s="14">
        <f>TRUNC((((I23*0.2)^2)/30),4)</f>
        <v/>
      </c>
      <c r="J33" s="14">
        <f>TRUNC((((J23*0.2)^2)/30),4)</f>
        <v/>
      </c>
      <c r="K33" s="14">
        <f>TRUNC((((K23*0.2)^2)/30),4)</f>
        <v/>
      </c>
      <c r="L33" s="14">
        <f>TRUNC((((L23*0.2)^2)/30),4)</f>
        <v/>
      </c>
      <c r="M33" s="14">
        <f>TRUNC((((M23*0.2)^2)/30),4)</f>
        <v/>
      </c>
      <c r="N33" s="14">
        <f>TRUNC((((N23*0.2)^2)/30),4)</f>
        <v/>
      </c>
      <c r="O33" s="14">
        <f>TRUNC((((O23*0.2)^2)/30),4)</f>
        <v/>
      </c>
      <c r="P33" s="14">
        <f>TRUNC((((P23*0.2)^2)/30),4)</f>
        <v/>
      </c>
      <c r="Q33" s="14">
        <f>TRUNC((((Q23*0.2)^2)/30),4)</f>
        <v/>
      </c>
      <c r="R33" s="14">
        <f>TRUNC((((R23*0.2)^2)/30),4)</f>
        <v/>
      </c>
      <c r="S33" s="14">
        <f>TRUNC((((S23*0.2)^2)/30),4)</f>
        <v/>
      </c>
      <c r="T33" s="14">
        <f>TRUNC((((T23*0.2)^2)/30),4)</f>
        <v/>
      </c>
      <c r="U33" s="14">
        <f>TRUNC((((U23*0.2)^2)/30),4)</f>
        <v/>
      </c>
      <c r="V33" s="14">
        <f>TRUNC((((V23*0.2)^2)/30),4)</f>
        <v/>
      </c>
      <c r="W33" s="14">
        <f>TRUNC((((W23*0.2)^2)/30),4)</f>
        <v/>
      </c>
    </row>
    <row r="34">
      <c r="F34" s="14" t="n"/>
      <c r="H34" s="13" t="n">
        <v>3</v>
      </c>
      <c r="I34" s="14">
        <f>TRUNC((((I24*0.2)^2)/30),4)</f>
        <v/>
      </c>
      <c r="J34" s="14">
        <f>TRUNC((((J24*0.2)^2)/30),4)</f>
        <v/>
      </c>
      <c r="K34" s="14">
        <f>TRUNC((((K24*0.2)^2)/30),4)</f>
        <v/>
      </c>
      <c r="L34" s="14">
        <f>TRUNC((((L24*0.2)^2)/30),4)</f>
        <v/>
      </c>
      <c r="M34" s="14">
        <f>TRUNC((((M24*0.2)^2)/30),4)</f>
        <v/>
      </c>
      <c r="N34" s="14">
        <f>TRUNC((((N24*0.2)^2)/30),4)</f>
        <v/>
      </c>
      <c r="O34" s="14">
        <f>TRUNC((((O24*0.2)^2)/30),4)</f>
        <v/>
      </c>
      <c r="P34" s="14">
        <f>TRUNC((((P24*0.2)^2)/30),4)</f>
        <v/>
      </c>
      <c r="Q34" s="14">
        <f>TRUNC((((Q24*0.2)^2)/30),4)</f>
        <v/>
      </c>
      <c r="R34" s="14">
        <f>TRUNC((((R24*0.2)^2)/30),4)</f>
        <v/>
      </c>
      <c r="S34" s="14">
        <f>TRUNC((((S24*0.2)^2)/30),4)</f>
        <v/>
      </c>
      <c r="T34" s="14">
        <f>TRUNC((((T24*0.2)^2)/30),4)</f>
        <v/>
      </c>
      <c r="U34" s="14">
        <f>TRUNC((((U24*0.2)^2)/30),4)</f>
        <v/>
      </c>
      <c r="V34" s="14">
        <f>TRUNC((((V24*0.2)^2)/30),4)</f>
        <v/>
      </c>
      <c r="W34" s="14">
        <f>TRUNC((((W24*0.2)^2)/30),4)</f>
        <v/>
      </c>
    </row>
  </sheetData>
  <mergeCells count="1">
    <mergeCell ref="E4:F4"/>
  </mergeCells>
  <pageMargins left="0.511811024" right="0.511811024" top="0.787401575" bottom="0.787401575" header="0.31496062" footer="0.31496062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Q34"/>
  <sheetViews>
    <sheetView zoomScale="90" zoomScaleNormal="90" workbookViewId="0">
      <selection activeCell="A1" sqref="A1"/>
    </sheetView>
  </sheetViews>
  <sheetFormatPr baseColWidth="8" defaultColWidth="8.88671875" defaultRowHeight="14.4"/>
  <cols>
    <col width="8.88671875" customWidth="1" style="13" min="1" max="1"/>
    <col width="12.33203125" customWidth="1" style="13" min="2" max="2"/>
    <col width="12.6640625" bestFit="1" customWidth="1" style="13" min="3" max="3"/>
    <col width="17.109375" bestFit="1" customWidth="1" style="13" min="4" max="4"/>
    <col width="11.6640625" customWidth="1" style="13" min="5" max="6"/>
    <col width="13.109375" customWidth="1" style="13" min="7" max="7"/>
    <col width="8.88671875" customWidth="1" style="13" min="8" max="8"/>
    <col width="9.44140625" bestFit="1" customWidth="1" style="13" min="9" max="11"/>
    <col width="8.88671875" customWidth="1" style="13" min="12" max="16384"/>
  </cols>
  <sheetData>
    <row r="1">
      <c r="B1" s="60" t="inlineStr">
        <is>
          <t>CV</t>
        </is>
      </c>
      <c r="C1" s="60">
        <f>Data!D27</f>
        <v/>
      </c>
      <c r="D1" s="94" t="n"/>
      <c r="E1" s="94" t="n"/>
      <c r="F1" s="94" t="n"/>
      <c r="G1" s="102" t="n"/>
      <c r="H1" s="94" t="n"/>
      <c r="I1" s="94" t="n"/>
    </row>
    <row r="2">
      <c r="B2" s="60" t="inlineStr">
        <is>
          <t>Input source</t>
        </is>
      </c>
      <c r="C2" s="94" t="n"/>
      <c r="D2" s="94" t="n"/>
      <c r="E2" s="94" t="n"/>
      <c r="F2" s="94" t="n"/>
      <c r="G2" s="94" t="n"/>
      <c r="H2" s="94" t="n"/>
      <c r="I2" s="94" t="n"/>
    </row>
    <row r="3">
      <c r="I3" s="13" t="n">
        <v>5</v>
      </c>
      <c r="J3" s="13" t="inlineStr">
        <is>
          <t>dias</t>
        </is>
      </c>
    </row>
    <row r="4">
      <c r="E4" s="93" t="inlineStr">
        <is>
          <t>GERADOR DE DADOS</t>
        </is>
      </c>
    </row>
    <row r="5">
      <c r="I5" s="13" t="n">
        <v>16</v>
      </c>
      <c r="J5" s="13" t="n">
        <v>17</v>
      </c>
      <c r="K5" s="13" t="n">
        <v>18</v>
      </c>
    </row>
    <row r="6">
      <c r="B6" s="60" t="inlineStr">
        <is>
          <t>Input source</t>
        </is>
      </c>
      <c r="C6" s="13" t="inlineStr">
        <is>
          <t>$/prod</t>
        </is>
      </c>
      <c r="D6" s="13" t="inlineStr">
        <is>
          <t>Avarege</t>
        </is>
      </c>
      <c r="E6" s="14" t="n">
        <v>170</v>
      </c>
      <c r="F6" s="79">
        <f>TRUNC((_xlfn.NORM.INV((RAND()),$E$6,$E$7)),2)</f>
        <v/>
      </c>
      <c r="G6" s="24" t="inlineStr">
        <is>
          <t>hf</t>
        </is>
      </c>
      <c r="H6" s="13" t="n">
        <v>4</v>
      </c>
      <c r="I6" s="10" t="n">
        <v>171.74</v>
      </c>
      <c r="J6" s="10" t="n">
        <v>168.87</v>
      </c>
      <c r="K6" s="10" t="n">
        <v>168.84</v>
      </c>
      <c r="O6" s="13" t="n">
        <v>1.8</v>
      </c>
      <c r="Q6" s="13">
        <f>MAX(O22:Q24)</f>
        <v/>
      </c>
    </row>
    <row r="7">
      <c r="C7" s="13" t="inlineStr">
        <is>
          <t>$/prod</t>
        </is>
      </c>
      <c r="D7" s="13" t="inlineStr">
        <is>
          <t>Std Devition</t>
        </is>
      </c>
      <c r="E7" s="14">
        <f>E6*0.02</f>
        <v/>
      </c>
      <c r="F7" s="79">
        <f>TRUNC((_xlfn.NORM.INV((RAND()),$E$6,$E$7)),2)</f>
        <v/>
      </c>
      <c r="G7" s="4" t="inlineStr">
        <is>
          <t>Input</t>
        </is>
      </c>
      <c r="H7" s="13" t="n">
        <v>5</v>
      </c>
      <c r="I7" s="10" t="n">
        <v>174.14</v>
      </c>
      <c r="J7" s="10" t="n">
        <v>173.41</v>
      </c>
      <c r="K7" s="10" t="n">
        <v>169.87</v>
      </c>
    </row>
    <row r="8">
      <c r="F8" s="79">
        <f>TRUNC((_xlfn.NORM.INV((RAND()),$E$6,$E$7)),2)</f>
        <v/>
      </c>
      <c r="H8" s="13" t="n">
        <v>6</v>
      </c>
      <c r="I8" s="10" t="n">
        <v>169.75</v>
      </c>
      <c r="J8" s="10" t="n">
        <v>167.89</v>
      </c>
      <c r="K8" s="10" t="n">
        <v>174.44</v>
      </c>
    </row>
    <row r="9">
      <c r="F9" s="14" t="n"/>
      <c r="I9" s="14" t="n"/>
      <c r="J9" s="14" t="n"/>
      <c r="K9" s="14" t="n"/>
    </row>
    <row r="10">
      <c r="I10" s="93" t="inlineStr">
        <is>
          <t>Variância da demanda média</t>
        </is>
      </c>
    </row>
    <row r="11">
      <c r="I11" s="13" t="n">
        <v>16</v>
      </c>
      <c r="J11" s="13" t="n">
        <v>17</v>
      </c>
      <c r="K11" s="13" t="n">
        <v>18</v>
      </c>
      <c r="O11" s="13" t="n">
        <v>1</v>
      </c>
    </row>
    <row r="12">
      <c r="H12" s="13" t="n">
        <v>4</v>
      </c>
      <c r="I12" s="13">
        <f>TRUNC(((Demand!AU11*$C$1)^2)/30,2)</f>
        <v/>
      </c>
      <c r="J12" s="13">
        <f>TRUNC(((Demand!AV11*$C$1)^2)/30,2)</f>
        <v/>
      </c>
      <c r="K12" s="13">
        <f>TRUNC(((Demand!AW11*$C$1)^2)/30,2)</f>
        <v/>
      </c>
      <c r="N12" s="13" t="n">
        <v>1</v>
      </c>
      <c r="O12" s="14">
        <f>I17^2+$O$6*Fac_Fourth_central_moment_5var!D41</f>
        <v/>
      </c>
      <c r="P12" s="14">
        <f>J17^2+$O$6*Fac_Fourth_central_moment_5var!E41</f>
        <v/>
      </c>
      <c r="Q12" s="14">
        <f>K17^2+$O$6*Fac_Fourth_central_moment_5var!F41</f>
        <v/>
      </c>
    </row>
    <row r="13">
      <c r="H13" s="13" t="n">
        <v>5</v>
      </c>
      <c r="I13" s="13">
        <f>TRUNC(((Demand!AU12*$C$1)^2)/30,2)</f>
        <v/>
      </c>
      <c r="J13" s="13">
        <f>TRUNC(((Demand!AV12*$C$1)^2)/30,2)</f>
        <v/>
      </c>
      <c r="K13" s="13">
        <f>TRUNC(((Demand!AW12*$C$1)^2)/30,2)</f>
        <v/>
      </c>
      <c r="N13" s="13" t="n">
        <v>2</v>
      </c>
      <c r="O13" s="14">
        <f>I18^2+$O$6*Fac_Fourth_central_moment_5var!D42</f>
        <v/>
      </c>
      <c r="P13" s="14">
        <f>J18^2+$O$6*Fac_Fourth_central_moment_5var!E42</f>
        <v/>
      </c>
      <c r="Q13" s="14">
        <f>K18^2+$O$6*Fac_Fourth_central_moment_5var!F42</f>
        <v/>
      </c>
    </row>
    <row r="14">
      <c r="H14" s="13" t="n">
        <v>6</v>
      </c>
      <c r="I14" s="13">
        <f>TRUNC(((Demand!AU13*$C$1)^2)/30,2)</f>
        <v/>
      </c>
      <c r="J14" s="13">
        <f>TRUNC(((Demand!AV13*$C$1)^2)/30,2)</f>
        <v/>
      </c>
      <c r="K14" s="13">
        <f>TRUNC(((Demand!AW13*$C$1)^2)/30,2)</f>
        <v/>
      </c>
      <c r="N14" s="13" t="n">
        <v>3</v>
      </c>
      <c r="O14" s="14">
        <f>I19^2+$O$6*Fac_Fourth_central_moment_5var!D43</f>
        <v/>
      </c>
      <c r="P14" s="14">
        <f>J19^2+$O$6*Fac_Fourth_central_moment_5var!E43</f>
        <v/>
      </c>
      <c r="Q14" s="14">
        <f>K19^2+$O$6*Fac_Fourth_central_moment_5var!F43</f>
        <v/>
      </c>
    </row>
    <row r="16">
      <c r="I16" s="13" t="n">
        <v>16</v>
      </c>
      <c r="J16" s="13" t="n">
        <v>17</v>
      </c>
      <c r="K16" s="13" t="n">
        <v>18</v>
      </c>
    </row>
    <row r="17">
      <c r="B17" s="60" t="inlineStr">
        <is>
          <t>Input source</t>
        </is>
      </c>
      <c r="C17" s="13" t="inlineStr">
        <is>
          <t>prod/dia</t>
        </is>
      </c>
      <c r="D17" s="13" t="inlineStr">
        <is>
          <t>Avarege</t>
        </is>
      </c>
      <c r="F17" s="79">
        <f>TRUNC(((I12)+(Factories_Cap!F3))^0.5,4)</f>
        <v/>
      </c>
      <c r="G17" s="24" t="inlineStr">
        <is>
          <t>SigmaNDf</t>
        </is>
      </c>
      <c r="H17" s="13" t="n">
        <v>4</v>
      </c>
      <c r="I17" s="101" t="n">
        <v>85.82340000000001</v>
      </c>
      <c r="J17" s="101" t="n">
        <v>78.7559</v>
      </c>
      <c r="K17" s="101" t="n">
        <v>90.9147</v>
      </c>
      <c r="O17" s="13">
        <f>Main_variables!D248/O12</f>
        <v/>
      </c>
      <c r="P17" s="13">
        <f>Main_variables!E248/P12</f>
        <v/>
      </c>
      <c r="Q17" s="13">
        <f>Main_variables!F248/Q12</f>
        <v/>
      </c>
    </row>
    <row r="18">
      <c r="C18" s="13" t="inlineStr">
        <is>
          <t>prod/dia</t>
        </is>
      </c>
      <c r="D18" s="13">
        <f>AVERAGE(FactoriesStdDev)</f>
        <v/>
      </c>
      <c r="E18" s="9" t="n"/>
      <c r="F18" s="79">
        <f>TRUNC(((I13)+(Factories_Cap!F4))^0.5,4)</f>
        <v/>
      </c>
      <c r="G18" s="4" t="inlineStr">
        <is>
          <t>Input</t>
        </is>
      </c>
      <c r="H18" s="13" t="n">
        <v>5</v>
      </c>
      <c r="I18" s="101" t="n">
        <v>72.63849999999999</v>
      </c>
      <c r="J18" s="101" t="n">
        <v>71.9058</v>
      </c>
      <c r="K18" s="101" t="n">
        <v>103.1061</v>
      </c>
      <c r="O18" s="13">
        <f>Main_variables!D249/O13</f>
        <v/>
      </c>
      <c r="P18" s="13">
        <f>Main_variables!E249/P13</f>
        <v/>
      </c>
      <c r="Q18" s="13">
        <f>Main_variables!F249/Q13</f>
        <v/>
      </c>
    </row>
    <row r="19">
      <c r="F19" s="79">
        <f>TRUNC(((I14)+(Factories_Cap!F5))^0.5,4)</f>
        <v/>
      </c>
      <c r="H19" s="13" t="n">
        <v>6</v>
      </c>
      <c r="I19" s="101" t="n">
        <v>80.1735</v>
      </c>
      <c r="J19" s="101" t="n">
        <v>70.047</v>
      </c>
      <c r="K19" s="101" t="n">
        <v>95.6901</v>
      </c>
      <c r="O19" s="13">
        <f>Main_variables!D250/O14</f>
        <v/>
      </c>
      <c r="P19" s="13">
        <f>Main_variables!E250/P14</f>
        <v/>
      </c>
      <c r="Q19" s="13">
        <f>Main_variables!F250/Q14</f>
        <v/>
      </c>
    </row>
    <row r="21">
      <c r="I21" s="13" t="n">
        <v>16</v>
      </c>
      <c r="J21" s="13" t="n">
        <v>17</v>
      </c>
      <c r="K21" s="13" t="n">
        <v>18</v>
      </c>
    </row>
    <row r="22">
      <c r="B22" s="60" t="inlineStr">
        <is>
          <t>Input source</t>
        </is>
      </c>
      <c r="C22" s="13" t="inlineStr">
        <is>
          <t>dias/prod</t>
        </is>
      </c>
      <c r="D22" s="13" t="inlineStr">
        <is>
          <t>Avarege</t>
        </is>
      </c>
      <c r="E22" s="13">
        <f>I3</f>
        <v/>
      </c>
      <c r="F22" s="78">
        <f>TRUNC((_xlfn.NORM.INV((RAND()),$E$22,$E$23)),3)</f>
        <v/>
      </c>
      <c r="G22" s="24" t="inlineStr">
        <is>
          <t>ELTf</t>
        </is>
      </c>
      <c r="H22" s="13" t="n">
        <v>4</v>
      </c>
      <c r="I22" s="24" t="n">
        <v>4.889</v>
      </c>
      <c r="J22" s="24" t="n">
        <v>6.521</v>
      </c>
      <c r="K22" s="24" t="n">
        <v>4.091</v>
      </c>
      <c r="O22" s="13">
        <f>(O17-I22)/I27</f>
        <v/>
      </c>
      <c r="P22" s="13">
        <f>(P17-J22)/J27</f>
        <v/>
      </c>
      <c r="Q22" s="13">
        <f>(Q17-K22)/K27</f>
        <v/>
      </c>
    </row>
    <row r="23">
      <c r="C23" s="13" t="inlineStr">
        <is>
          <t>dias/prod</t>
        </is>
      </c>
      <c r="D23" s="13" t="inlineStr">
        <is>
          <t>Std Devition</t>
        </is>
      </c>
      <c r="E23" s="13">
        <f>E22*0.2</f>
        <v/>
      </c>
      <c r="F23" s="78">
        <f>TRUNC((_xlfn.NORM.INV((RAND()),$E$22,$E$23)),3)</f>
        <v/>
      </c>
      <c r="G23" s="4" t="inlineStr">
        <is>
          <t>Input</t>
        </is>
      </c>
      <c r="H23" s="13" t="n">
        <v>5</v>
      </c>
      <c r="I23" s="24" t="n">
        <v>3.548</v>
      </c>
      <c r="J23" s="24" t="n">
        <v>6.734</v>
      </c>
      <c r="K23" s="24" t="n">
        <v>4.237</v>
      </c>
      <c r="O23" s="13">
        <f>(O18-I23)/I28</f>
        <v/>
      </c>
      <c r="P23" s="13">
        <f>(P18-J23)/J28</f>
        <v/>
      </c>
      <c r="Q23" s="13">
        <f>(Q18-K23)/K28</f>
        <v/>
      </c>
    </row>
    <row r="24">
      <c r="F24" s="78">
        <f>TRUNC((_xlfn.NORM.INV((RAND()),$E$22,$E$23)),3)</f>
        <v/>
      </c>
      <c r="H24" s="13" t="n">
        <v>6</v>
      </c>
      <c r="I24" s="24" t="n">
        <v>4.35</v>
      </c>
      <c r="J24" s="24" t="n">
        <v>5.496</v>
      </c>
      <c r="K24" s="24" t="n">
        <v>4.967</v>
      </c>
      <c r="O24" s="13">
        <f>(O19-I24)/I29</f>
        <v/>
      </c>
      <c r="P24" s="13">
        <f>(P19-J24)/J29</f>
        <v/>
      </c>
      <c r="Q24" s="13">
        <f>(Q19-K24)/K29</f>
        <v/>
      </c>
    </row>
    <row r="26">
      <c r="I26" s="13" t="n">
        <v>16</v>
      </c>
      <c r="J26" s="13" t="n">
        <v>17</v>
      </c>
      <c r="K26" s="13" t="n">
        <v>18</v>
      </c>
    </row>
    <row r="27">
      <c r="B27" s="60" t="inlineStr">
        <is>
          <t>Input source</t>
        </is>
      </c>
      <c r="C27" s="13" t="inlineStr">
        <is>
          <t>dias/prod</t>
        </is>
      </c>
      <c r="F27" s="79">
        <f>TRUNC((I32^0.5),4)</f>
        <v/>
      </c>
      <c r="G27" s="24" t="inlineStr">
        <is>
          <t>SigmaELTf</t>
        </is>
      </c>
      <c r="H27" s="13" t="n">
        <v>4</v>
      </c>
      <c r="I27" s="10" t="n">
        <v>0.1783</v>
      </c>
      <c r="J27" s="10" t="n">
        <v>0.2379</v>
      </c>
      <c r="K27" s="10" t="n">
        <v>0.1493</v>
      </c>
    </row>
    <row r="28">
      <c r="F28" s="79">
        <f>TRUNC((I33^0.5),4)</f>
        <v/>
      </c>
      <c r="G28" s="4" t="inlineStr">
        <is>
          <t>Input</t>
        </is>
      </c>
      <c r="H28" s="13" t="n">
        <v>5</v>
      </c>
      <c r="I28" s="10" t="n">
        <v>0.1292</v>
      </c>
      <c r="J28" s="10" t="n">
        <v>0.2457</v>
      </c>
      <c r="K28" s="10" t="n">
        <v>0.1545</v>
      </c>
    </row>
    <row r="29">
      <c r="F29" s="79">
        <f>TRUNC((I34^0.5),4)</f>
        <v/>
      </c>
      <c r="H29" s="13" t="n">
        <v>6</v>
      </c>
      <c r="I29" s="10" t="n">
        <v>0.1587</v>
      </c>
      <c r="J29" s="10" t="n">
        <v>0.2004</v>
      </c>
      <c r="K29" s="10" t="n">
        <v>0.1811</v>
      </c>
    </row>
    <row r="31">
      <c r="I31" s="13" t="n">
        <v>16</v>
      </c>
      <c r="J31" s="13" t="n">
        <v>17</v>
      </c>
      <c r="K31" s="13" t="n">
        <v>18</v>
      </c>
    </row>
    <row r="32">
      <c r="F32" s="14" t="n"/>
      <c r="G32" s="13" t="inlineStr">
        <is>
          <t>VarELTf</t>
        </is>
      </c>
      <c r="H32" s="13" t="n">
        <v>4</v>
      </c>
      <c r="I32" s="14">
        <f>TRUNC((((I22*0.2)^2)/30),4)</f>
        <v/>
      </c>
      <c r="J32" s="14">
        <f>TRUNC((((J22*0.2)^2)/30),4)</f>
        <v/>
      </c>
      <c r="K32" s="14">
        <f>TRUNC((((K22*0.2)^2)/30),4)</f>
        <v/>
      </c>
    </row>
    <row r="33">
      <c r="F33" s="14" t="n"/>
      <c r="H33" s="13" t="n">
        <v>5</v>
      </c>
      <c r="I33" s="14">
        <f>TRUNC((((I23*0.2)^2)/30),4)</f>
        <v/>
      </c>
      <c r="J33" s="14">
        <f>TRUNC((((J23*0.2)^2)/30),4)</f>
        <v/>
      </c>
      <c r="K33" s="14">
        <f>TRUNC((((K23*0.2)^2)/30),4)</f>
        <v/>
      </c>
    </row>
    <row r="34">
      <c r="F34" s="14" t="n"/>
      <c r="H34" s="13" t="n">
        <v>6</v>
      </c>
      <c r="I34" s="14">
        <f>TRUNC((((I24*0.2)^2)/30),4)</f>
        <v/>
      </c>
      <c r="J34" s="14">
        <f>TRUNC((((J24*0.2)^2)/30),4)</f>
        <v/>
      </c>
      <c r="K34" s="14">
        <f>TRUNC((((K24*0.2)^2)/30),4)</f>
        <v/>
      </c>
    </row>
  </sheetData>
  <mergeCells count="1">
    <mergeCell ref="E4:F4"/>
  </mergeCells>
  <pageMargins left="0.511811024" right="0.511811024" top="0.787401575" bottom="0.787401575" header="0.31496062" footer="0.31496062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Q59"/>
  <sheetViews>
    <sheetView zoomScale="90" zoomScaleNormal="90" workbookViewId="0">
      <selection activeCell="A1" sqref="A1"/>
    </sheetView>
  </sheetViews>
  <sheetFormatPr baseColWidth="8" defaultColWidth="8.88671875" defaultRowHeight="14.4"/>
  <cols>
    <col width="8.88671875" customWidth="1" style="94" min="1" max="1"/>
    <col width="12.44140625" customWidth="1" style="94" min="2" max="2"/>
    <col width="12.6640625" bestFit="1" customWidth="1" style="94" min="3" max="3"/>
    <col width="17.109375" bestFit="1" customWidth="1" style="94" min="4" max="4"/>
    <col width="10.5546875" customWidth="1" style="94" min="5" max="6"/>
    <col width="13.44140625" customWidth="1" style="94" min="7" max="7"/>
    <col width="9" bestFit="1" customWidth="1" style="94" min="8" max="8"/>
    <col width="12" bestFit="1" customWidth="1" style="94" min="9" max="11"/>
    <col width="8.88671875" customWidth="1" style="94" min="12" max="16384"/>
  </cols>
  <sheetData>
    <row r="1">
      <c r="B1" s="60" t="inlineStr">
        <is>
          <t>CV</t>
        </is>
      </c>
      <c r="C1" s="60">
        <f>Data!D27</f>
        <v/>
      </c>
    </row>
    <row r="2">
      <c r="B2" s="60" t="inlineStr">
        <is>
          <t>Input source</t>
        </is>
      </c>
      <c r="I2" s="25" t="inlineStr">
        <is>
          <t>Tempo de atravessamento</t>
        </is>
      </c>
    </row>
    <row r="3">
      <c r="I3" s="94" t="n">
        <v>15</v>
      </c>
      <c r="J3" s="94" t="inlineStr">
        <is>
          <t>dias</t>
        </is>
      </c>
    </row>
    <row r="4">
      <c r="E4" s="94" t="inlineStr">
        <is>
          <t>GERADOR DE DADOS</t>
        </is>
      </c>
    </row>
    <row r="5">
      <c r="I5" s="94" t="n">
        <v>19</v>
      </c>
      <c r="J5" s="94" t="n">
        <v>20</v>
      </c>
      <c r="K5" s="94" t="n">
        <v>21</v>
      </c>
    </row>
    <row r="6">
      <c r="B6" s="60" t="inlineStr">
        <is>
          <t>Input source</t>
        </is>
      </c>
      <c r="C6" s="94" t="inlineStr">
        <is>
          <t>$/prod</t>
        </is>
      </c>
      <c r="D6" s="94" t="inlineStr">
        <is>
          <t>Avarege</t>
        </is>
      </c>
      <c r="E6" s="38">
        <f>Factories!E6*1.1</f>
        <v/>
      </c>
      <c r="F6" s="60">
        <f>TRUNC((_xlfn.NORM.INV((RAND()),$E$6,$E$7)),2)</f>
        <v/>
      </c>
      <c r="G6" s="35" t="inlineStr">
        <is>
          <t>hd</t>
        </is>
      </c>
      <c r="H6" s="94" t="n">
        <v>7</v>
      </c>
      <c r="I6" s="35" t="n">
        <v>189.79</v>
      </c>
      <c r="J6" s="35" t="n">
        <v>150.06</v>
      </c>
      <c r="K6" s="35" t="n">
        <v>255.21</v>
      </c>
      <c r="N6" s="13" t="n"/>
      <c r="O6" s="13" t="n">
        <v>1.8</v>
      </c>
      <c r="Q6" s="94">
        <f>MAX(O22:Q23)</f>
        <v/>
      </c>
    </row>
    <row r="7">
      <c r="C7" s="94" t="inlineStr">
        <is>
          <t>$/prod</t>
        </is>
      </c>
      <c r="D7" s="94" t="inlineStr">
        <is>
          <t>Std Devition</t>
        </is>
      </c>
      <c r="E7" s="38">
        <f>E6*0.2</f>
        <v/>
      </c>
      <c r="F7" s="60">
        <f>TRUNC((_xlfn.NORM.INV((RAND()),$E$6,$E$7)),2)</f>
        <v/>
      </c>
      <c r="G7" s="4" t="inlineStr">
        <is>
          <t>Input</t>
        </is>
      </c>
      <c r="H7" s="94" t="n">
        <v>8</v>
      </c>
      <c r="I7" s="35" t="n">
        <v>183.1</v>
      </c>
      <c r="J7" s="35" t="n">
        <v>183.44</v>
      </c>
      <c r="K7" s="35" t="n">
        <v>191.12</v>
      </c>
      <c r="N7" s="13" t="n"/>
      <c r="O7" s="13" t="n"/>
    </row>
    <row r="8">
      <c r="N8" s="13" t="n"/>
      <c r="O8" s="13" t="n"/>
    </row>
    <row r="9">
      <c r="N9" s="13" t="n"/>
      <c r="O9" s="13" t="n"/>
    </row>
    <row r="10">
      <c r="H10" s="13" t="n"/>
      <c r="I10" s="93" t="inlineStr">
        <is>
          <t>Variância da demanda média</t>
        </is>
      </c>
      <c r="J10" s="13" t="n"/>
      <c r="K10" s="13" t="n"/>
      <c r="N10" s="13" t="n"/>
      <c r="O10" s="13" t="n"/>
    </row>
    <row r="11">
      <c r="H11" s="13" t="n"/>
      <c r="I11" s="13" t="n">
        <v>16</v>
      </c>
      <c r="J11" s="13" t="n">
        <v>17</v>
      </c>
      <c r="K11" s="13" t="n">
        <v>18</v>
      </c>
      <c r="N11" s="13" t="n"/>
      <c r="O11" s="13" t="n">
        <v>1</v>
      </c>
      <c r="P11" s="94" t="n">
        <v>2</v>
      </c>
      <c r="Q11" s="94" t="n">
        <v>3</v>
      </c>
    </row>
    <row r="12">
      <c r="H12" s="94" t="n">
        <v>7</v>
      </c>
      <c r="I12" s="13">
        <f>TRUNC(((Demand!AU19*$C$1)^2)/30,2)</f>
        <v/>
      </c>
      <c r="J12" s="13">
        <f>TRUNC(((Demand!AV19*$C$1)^2)/30,2)</f>
        <v/>
      </c>
      <c r="K12" s="13">
        <f>TRUNC(((Demand!AW19*$C$1)^2)/30,2)</f>
        <v/>
      </c>
      <c r="N12" s="13" t="n">
        <v>1</v>
      </c>
      <c r="O12" s="14">
        <f>I17^2+$O$6*Dist_Fourth_central_moment_5var!D41</f>
        <v/>
      </c>
      <c r="P12" s="14">
        <f>J17^2+$O$6*Dist_Fourth_central_moment_5var!E41</f>
        <v/>
      </c>
      <c r="Q12" s="14">
        <f>K17^2+$O$6*Dist_Fourth_central_moment_5var!F41</f>
        <v/>
      </c>
    </row>
    <row r="13">
      <c r="H13" s="94" t="n">
        <v>8</v>
      </c>
      <c r="I13" s="13">
        <f>TRUNC(((Demand!AU20*$C$1)^2)/30,2)</f>
        <v/>
      </c>
      <c r="J13" s="13">
        <f>TRUNC(((Demand!AV20*$C$1)^2)/30,2)</f>
        <v/>
      </c>
      <c r="K13" s="13">
        <f>TRUNC(((Demand!AW20*$C$1)^2)/30,2)</f>
        <v/>
      </c>
      <c r="N13" s="13" t="n">
        <v>2</v>
      </c>
      <c r="O13" s="14">
        <f>I18^2+$O$6*Dist_Fourth_central_moment_5var!D42</f>
        <v/>
      </c>
      <c r="P13" s="14">
        <f>J18^2+$O$6*Dist_Fourth_central_moment_5var!E42</f>
        <v/>
      </c>
      <c r="Q13" s="14">
        <f>K18^2+$O$6*Dist_Fourth_central_moment_5var!F42</f>
        <v/>
      </c>
    </row>
    <row r="14">
      <c r="N14" s="13" t="n"/>
      <c r="O14" s="14" t="n"/>
      <c r="P14" s="14" t="n"/>
      <c r="Q14" s="14" t="n"/>
    </row>
    <row r="15">
      <c r="N15" s="13" t="n"/>
      <c r="O15" s="13" t="n"/>
      <c r="P15" s="13" t="n"/>
      <c r="Q15" s="13" t="n"/>
    </row>
    <row r="16">
      <c r="I16" s="94" t="n">
        <v>19</v>
      </c>
      <c r="J16" s="94" t="n">
        <v>20</v>
      </c>
      <c r="K16" s="94" t="n">
        <v>21</v>
      </c>
      <c r="N16" s="13" t="n"/>
      <c r="O16" s="13" t="n"/>
      <c r="P16" s="13" t="n"/>
      <c r="Q16" s="13" t="n"/>
    </row>
    <row r="17">
      <c r="B17" s="60" t="inlineStr">
        <is>
          <t>Input source</t>
        </is>
      </c>
      <c r="C17" s="94" t="inlineStr">
        <is>
          <t>prod/dia</t>
        </is>
      </c>
      <c r="D17" s="94" t="inlineStr">
        <is>
          <t>Avarege</t>
        </is>
      </c>
      <c r="E17" s="56" t="n"/>
      <c r="F17" s="60">
        <f>TRUNC(((I12)+(Distributors_Cap!F3))^0.5,4)</f>
        <v/>
      </c>
      <c r="G17" s="24" t="inlineStr">
        <is>
          <t>SigmaNDd</t>
        </is>
      </c>
      <c r="H17" s="94" t="n">
        <v>7</v>
      </c>
      <c r="I17" s="35" t="n">
        <v>135.0197</v>
      </c>
      <c r="J17" s="35" t="n">
        <v>153.0314</v>
      </c>
      <c r="K17" s="35" t="n">
        <v>127.4782</v>
      </c>
      <c r="N17" s="13" t="n"/>
      <c r="O17" s="13">
        <f>Main_variables!D397/O12</f>
        <v/>
      </c>
      <c r="P17" s="13">
        <f>Main_variables!E397/P12</f>
        <v/>
      </c>
      <c r="Q17" s="13">
        <f>Main_variables!F397/Q12</f>
        <v/>
      </c>
    </row>
    <row r="18">
      <c r="C18" s="94" t="inlineStr">
        <is>
          <t>prod/dia</t>
        </is>
      </c>
      <c r="D18" s="94">
        <f>AVERAGE(DistributorsStdDev)</f>
        <v/>
      </c>
      <c r="E18" s="56" t="n"/>
      <c r="F18" s="60">
        <f>TRUNC(((I13)+(Distributors_Cap!F4))^0.5,4)</f>
        <v/>
      </c>
      <c r="G18" s="4" t="inlineStr">
        <is>
          <t>Input</t>
        </is>
      </c>
      <c r="H18" s="94" t="n">
        <v>8</v>
      </c>
      <c r="I18" s="35" t="n">
        <v>130.2557</v>
      </c>
      <c r="J18" s="35" t="n">
        <v>159.7519</v>
      </c>
      <c r="K18" s="35" t="n">
        <v>144.5076</v>
      </c>
      <c r="N18" s="13" t="n"/>
      <c r="O18" s="13">
        <f>Main_variables!D398/O13</f>
        <v/>
      </c>
      <c r="P18" s="13">
        <f>Main_variables!E398/P13</f>
        <v/>
      </c>
      <c r="Q18" s="13">
        <f>Main_variables!F398/Q13</f>
        <v/>
      </c>
    </row>
    <row r="19">
      <c r="N19" s="13" t="n"/>
      <c r="O19" s="13" t="n"/>
      <c r="P19" s="13" t="n"/>
      <c r="Q19" s="13" t="n"/>
    </row>
    <row r="20">
      <c r="N20" s="13" t="n"/>
      <c r="O20" s="13" t="n"/>
      <c r="P20" s="13" t="n"/>
      <c r="Q20" s="13" t="n"/>
    </row>
    <row r="21">
      <c r="I21" s="94" t="n">
        <v>19</v>
      </c>
      <c r="J21" s="94" t="n">
        <v>20</v>
      </c>
      <c r="K21" s="94" t="n">
        <v>21</v>
      </c>
      <c r="N21" s="13" t="n"/>
      <c r="O21" s="13" t="n"/>
      <c r="P21" s="13" t="n"/>
      <c r="Q21" s="13" t="n"/>
    </row>
    <row r="22">
      <c r="B22" s="60" t="inlineStr">
        <is>
          <t>Input source</t>
        </is>
      </c>
      <c r="C22" s="94" t="inlineStr">
        <is>
          <t>dias/prod</t>
        </is>
      </c>
      <c r="D22" s="94" t="inlineStr">
        <is>
          <t>Avarege</t>
        </is>
      </c>
      <c r="E22" s="94">
        <f>I3</f>
        <v/>
      </c>
      <c r="F22" s="60">
        <f>TRUNC((_xlfn.NORM.INV((RAND()),$E$22,$E$23)),3)</f>
        <v/>
      </c>
      <c r="G22" s="24" t="inlineStr">
        <is>
          <t>ELTd</t>
        </is>
      </c>
      <c r="H22" s="94" t="n">
        <v>7</v>
      </c>
      <c r="I22" s="35" t="n">
        <v>12.776</v>
      </c>
      <c r="J22" s="35" t="n">
        <v>19.444</v>
      </c>
      <c r="K22" s="35" t="n">
        <v>15.679</v>
      </c>
      <c r="N22" s="13" t="n"/>
      <c r="O22" s="13">
        <f>(O17-I22)/I27</f>
        <v/>
      </c>
      <c r="P22" s="13">
        <f>(P17-J22)/J27</f>
        <v/>
      </c>
      <c r="Q22" s="13">
        <f>(Q17-K22)/K27</f>
        <v/>
      </c>
    </row>
    <row r="23">
      <c r="C23" s="94" t="inlineStr">
        <is>
          <t>dias/prod</t>
        </is>
      </c>
      <c r="D23" s="94" t="inlineStr">
        <is>
          <t>Std Devition</t>
        </is>
      </c>
      <c r="E23" s="94">
        <f>E22*0.2</f>
        <v/>
      </c>
      <c r="G23" s="4" t="inlineStr">
        <is>
          <t>Input</t>
        </is>
      </c>
      <c r="H23" s="94" t="n">
        <v>8</v>
      </c>
      <c r="I23" s="35" t="n">
        <v>13.955</v>
      </c>
      <c r="J23" s="35" t="n">
        <v>21.595</v>
      </c>
      <c r="K23" s="35" t="n">
        <v>9.127000000000001</v>
      </c>
      <c r="N23" s="13" t="n"/>
      <c r="O23" s="13">
        <f>(O18-I23)/I28</f>
        <v/>
      </c>
      <c r="P23" s="13">
        <f>(P18-J23)/J28</f>
        <v/>
      </c>
      <c r="Q23" s="13">
        <f>(Q18-K23)/K28</f>
        <v/>
      </c>
    </row>
    <row r="26">
      <c r="F26" s="13" t="n"/>
      <c r="G26" s="13" t="n"/>
      <c r="H26" s="13" t="n"/>
      <c r="I26" s="94" t="n">
        <v>19</v>
      </c>
      <c r="J26" s="94" t="n">
        <v>20</v>
      </c>
      <c r="K26" s="94" t="n">
        <v>21</v>
      </c>
    </row>
    <row r="27">
      <c r="B27" s="60" t="inlineStr">
        <is>
          <t>Input source</t>
        </is>
      </c>
      <c r="C27" s="94" t="inlineStr">
        <is>
          <t>dias/prod</t>
        </is>
      </c>
      <c r="F27" s="79">
        <f>TRUNC((I32^0.5),4)</f>
        <v/>
      </c>
      <c r="G27" s="24" t="inlineStr">
        <is>
          <t>SigmaELTw</t>
        </is>
      </c>
      <c r="H27" s="13" t="n">
        <v>7</v>
      </c>
      <c r="I27" s="10" t="n">
        <v>0.4664</v>
      </c>
      <c r="J27" s="10" t="n">
        <v>0.7099</v>
      </c>
      <c r="K27" s="10" t="n">
        <v>0.5724</v>
      </c>
    </row>
    <row r="28">
      <c r="F28" s="14" t="n"/>
      <c r="G28" s="4" t="inlineStr">
        <is>
          <t>Input</t>
        </is>
      </c>
      <c r="H28" s="13" t="n">
        <v>8</v>
      </c>
      <c r="I28" s="10" t="n">
        <v>0.5095</v>
      </c>
      <c r="J28" s="10" t="n">
        <v>0.7884</v>
      </c>
      <c r="K28" s="10" t="n">
        <v>0.3331</v>
      </c>
    </row>
    <row r="29">
      <c r="F29" s="14" t="n"/>
      <c r="G29" s="13" t="n"/>
      <c r="H29" s="13" t="n"/>
      <c r="I29" s="14" t="n"/>
      <c r="J29" s="14" t="n"/>
      <c r="K29" s="14" t="n"/>
    </row>
    <row r="30">
      <c r="F30" s="13" t="n"/>
      <c r="G30" s="13" t="n"/>
      <c r="H30" s="13" t="n"/>
      <c r="I30" s="13" t="n"/>
      <c r="J30" s="13" t="n"/>
      <c r="K30" s="13" t="n"/>
    </row>
    <row r="31">
      <c r="F31" s="13" t="n"/>
      <c r="G31" s="13" t="n"/>
      <c r="H31" s="13" t="n"/>
      <c r="I31" s="13" t="n">
        <v>16</v>
      </c>
      <c r="J31" s="13" t="n">
        <v>17</v>
      </c>
      <c r="K31" s="13" t="n">
        <v>18</v>
      </c>
    </row>
    <row r="32">
      <c r="F32" s="14" t="n"/>
      <c r="G32" s="13" t="inlineStr">
        <is>
          <t>VarELTw</t>
        </is>
      </c>
      <c r="H32" s="13" t="n">
        <v>7</v>
      </c>
      <c r="I32" s="14">
        <f>TRUNC((((I22*0.2)^2)/30),4)</f>
        <v/>
      </c>
      <c r="J32" s="14">
        <f>TRUNC((((J22*0.2)^2)/30),4)</f>
        <v/>
      </c>
      <c r="K32" s="14">
        <f>TRUNC((((K22*0.2)^2)/30),4)</f>
        <v/>
      </c>
    </row>
    <row r="33">
      <c r="F33" s="14" t="n"/>
      <c r="G33" s="13" t="n"/>
      <c r="H33" s="13" t="n">
        <v>8</v>
      </c>
      <c r="I33" s="14">
        <f>TRUNC((((I23*0.2)^2)/30),4)</f>
        <v/>
      </c>
      <c r="J33" s="14">
        <f>TRUNC((((J23*0.2)^2)/30),4)</f>
        <v/>
      </c>
      <c r="K33" s="14">
        <f>TRUNC((((K23*0.2)^2)/30),4)</f>
        <v/>
      </c>
    </row>
    <row r="59">
      <c r="F59" s="14" t="n"/>
      <c r="G59" s="13" t="n"/>
      <c r="H59" s="13" t="n"/>
      <c r="I59" s="14" t="n"/>
      <c r="J59" s="14" t="n"/>
      <c r="K59" s="14" t="n"/>
    </row>
  </sheetData>
  <mergeCells count="1">
    <mergeCell ref="E4:F4"/>
  </mergeCells>
  <pageMargins left="0.511811024" right="0.511811024" top="0.787401575" bottom="0.787401575" header="0.31496062" footer="0.31496062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S1156"/>
  <sheetViews>
    <sheetView zoomScale="90" zoomScaleNormal="90" workbookViewId="0">
      <selection activeCell="A1" sqref="A1"/>
    </sheetView>
  </sheetViews>
  <sheetFormatPr baseColWidth="8" defaultColWidth="8.88671875" defaultRowHeight="14.4"/>
  <cols>
    <col width="6.21875" customWidth="1" style="1" min="1" max="1"/>
    <col width="11.6640625" bestFit="1" customWidth="1" style="1" min="2" max="2"/>
    <col width="15.44140625" customWidth="1" style="1" min="3" max="4"/>
    <col width="6.88671875" bestFit="1" customWidth="1" style="1" min="5" max="5"/>
    <col width="15.44140625" customWidth="1" style="1" min="6" max="9"/>
    <col width="10" bestFit="1" customWidth="1" style="1" min="10" max="10"/>
    <col width="11.5546875" customWidth="1" style="1" min="11" max="11"/>
    <col width="8.6640625" customWidth="1" style="1" min="12" max="12"/>
    <col width="8.88671875" customWidth="1" style="1" min="13" max="16384"/>
  </cols>
  <sheetData>
    <row r="1">
      <c r="B1" s="60" t="inlineStr">
        <is>
          <t>CV</t>
        </is>
      </c>
      <c r="C1" s="60">
        <f>Data!D27</f>
        <v/>
      </c>
    </row>
    <row r="2">
      <c r="B2" s="60" t="inlineStr">
        <is>
          <t>Input source</t>
        </is>
      </c>
      <c r="C2" s="94" t="n"/>
      <c r="D2" s="13" t="n"/>
      <c r="E2" s="13" t="n"/>
      <c r="F2" s="13" t="n"/>
      <c r="G2" s="13" t="n"/>
      <c r="H2" s="13" t="n"/>
      <c r="I2" t="inlineStr">
        <is>
          <t>Lead time</t>
        </is>
      </c>
    </row>
    <row r="3">
      <c r="C3" s="13" t="n"/>
      <c r="D3" s="13" t="n"/>
      <c r="E3" s="13" t="n"/>
      <c r="F3" s="13" t="n"/>
      <c r="G3" s="13" t="n"/>
      <c r="H3" s="13" t="n"/>
      <c r="I3" s="1" t="n">
        <v>60</v>
      </c>
      <c r="J3" s="1" t="inlineStr">
        <is>
          <t>dias</t>
        </is>
      </c>
    </row>
    <row r="4">
      <c r="C4" s="13" t="n"/>
      <c r="D4" s="13" t="n"/>
      <c r="E4" s="93" t="inlineStr">
        <is>
          <t>GERADOR DE DADOS</t>
        </is>
      </c>
      <c r="G4" s="13" t="n"/>
      <c r="H4" s="13" t="n"/>
      <c r="I4" s="13" t="n"/>
    </row>
    <row r="5">
      <c r="C5" s="13" t="n"/>
      <c r="D5" s="13" t="n"/>
      <c r="E5" s="13" t="n"/>
      <c r="F5" s="13" t="n"/>
      <c r="G5" s="13" t="n"/>
      <c r="I5" s="1" t="n">
        <v>22</v>
      </c>
      <c r="J5" s="1" t="n">
        <v>23</v>
      </c>
      <c r="K5" s="1" t="n">
        <v>24</v>
      </c>
    </row>
    <row r="6">
      <c r="B6" s="60" t="inlineStr">
        <is>
          <t>Input source</t>
        </is>
      </c>
      <c r="C6" s="13" t="inlineStr">
        <is>
          <t>$/prod</t>
        </is>
      </c>
      <c r="D6" s="13" t="inlineStr">
        <is>
          <t>Avarege</t>
        </is>
      </c>
      <c r="E6" s="14">
        <f>Distributors!E6*1.1</f>
        <v/>
      </c>
      <c r="F6" s="78">
        <f>TRUNC((_xlfn.NORM.INV((RAND()),$E$6,$E$7)),2)</f>
        <v/>
      </c>
      <c r="G6" s="24" t="inlineStr">
        <is>
          <t>Hr</t>
        </is>
      </c>
      <c r="H6" s="13" t="n">
        <v>9</v>
      </c>
      <c r="I6" s="3" t="n">
        <v>202.16</v>
      </c>
      <c r="J6" s="3" t="n">
        <v>165.69</v>
      </c>
      <c r="K6" s="3" t="n">
        <v>250.98</v>
      </c>
      <c r="N6" s="13" t="n"/>
      <c r="O6" s="13" t="n">
        <v>1.8</v>
      </c>
      <c r="Q6" s="1">
        <f>MAX(O396:Q585)</f>
        <v/>
      </c>
    </row>
    <row r="7">
      <c r="C7" s="13" t="inlineStr">
        <is>
          <t>$/prod</t>
        </is>
      </c>
      <c r="D7" s="13" t="inlineStr">
        <is>
          <t>Std Devition</t>
        </is>
      </c>
      <c r="E7" s="14">
        <f>E6*0.2</f>
        <v/>
      </c>
      <c r="F7" s="13" t="n"/>
      <c r="G7" s="4" t="inlineStr">
        <is>
          <t>Input</t>
        </is>
      </c>
      <c r="H7" s="13" t="n">
        <v>10</v>
      </c>
      <c r="I7" s="3" t="n">
        <v>257.93</v>
      </c>
      <c r="J7" s="3" t="n">
        <v>220.6</v>
      </c>
      <c r="K7" s="3" t="n">
        <v>223.2</v>
      </c>
      <c r="N7" s="13" t="n"/>
      <c r="O7" s="13" t="n"/>
    </row>
    <row r="8">
      <c r="C8" s="13" t="n"/>
      <c r="D8" s="13" t="n"/>
      <c r="E8" s="13" t="n"/>
      <c r="F8" s="13" t="n"/>
      <c r="G8" s="13" t="n"/>
      <c r="H8" s="13" t="n">
        <v>11</v>
      </c>
      <c r="I8" s="3" t="n">
        <v>134.39</v>
      </c>
      <c r="J8" s="3" t="n">
        <v>248.36</v>
      </c>
      <c r="K8" s="3" t="n">
        <v>267.69</v>
      </c>
      <c r="N8" s="13" t="n"/>
      <c r="O8" s="13" t="n"/>
    </row>
    <row r="9">
      <c r="C9" s="13" t="n"/>
      <c r="D9" s="13" t="n"/>
      <c r="E9" s="13" t="n"/>
      <c r="F9" s="13" t="n"/>
      <c r="G9" s="13" t="n"/>
      <c r="H9" s="13" t="n">
        <v>12</v>
      </c>
      <c r="I9" s="3" t="n">
        <v>136.92</v>
      </c>
      <c r="J9" s="3" t="n">
        <v>262.9</v>
      </c>
      <c r="K9" s="3" t="n">
        <v>185.5</v>
      </c>
      <c r="N9" s="13" t="n"/>
      <c r="O9" s="13" t="n"/>
    </row>
    <row r="10">
      <c r="C10" s="13" t="n"/>
      <c r="D10" s="13" t="n"/>
      <c r="E10" s="13" t="n"/>
      <c r="F10" s="13" t="n"/>
      <c r="G10" s="13" t="n"/>
      <c r="H10" s="13" t="n">
        <v>13</v>
      </c>
      <c r="I10" s="3" t="n">
        <v>225.06</v>
      </c>
      <c r="J10" s="3" t="n">
        <v>198.79</v>
      </c>
      <c r="K10" s="3" t="n">
        <v>240.59</v>
      </c>
      <c r="N10" s="13" t="n"/>
      <c r="O10" s="13" t="n"/>
    </row>
    <row r="11">
      <c r="C11" s="13" t="n"/>
      <c r="D11" s="13" t="n"/>
      <c r="E11" s="13" t="n"/>
      <c r="F11" s="13" t="n"/>
      <c r="G11" s="13" t="n"/>
      <c r="H11" s="13" t="n">
        <v>14</v>
      </c>
      <c r="I11" s="3" t="n">
        <v>226.37</v>
      </c>
      <c r="J11" s="3" t="n">
        <v>189.5</v>
      </c>
      <c r="K11" s="3" t="n">
        <v>160.52</v>
      </c>
      <c r="N11" s="13" t="n"/>
      <c r="O11" s="1" t="n">
        <v>22</v>
      </c>
      <c r="P11" s="1" t="n">
        <v>23</v>
      </c>
      <c r="Q11" s="1" t="n">
        <v>24</v>
      </c>
    </row>
    <row r="12">
      <c r="C12" s="13" t="n"/>
      <c r="D12" s="13" t="n"/>
      <c r="E12" s="13" t="n"/>
      <c r="F12" s="13" t="n"/>
      <c r="G12" s="13" t="n"/>
      <c r="H12" s="13" t="n">
        <v>15</v>
      </c>
      <c r="I12" s="3" t="n">
        <v>241.73</v>
      </c>
      <c r="J12" s="3" t="n">
        <v>205.19</v>
      </c>
      <c r="K12" s="3" t="n">
        <v>238.08</v>
      </c>
      <c r="N12" s="13" t="n">
        <v>9</v>
      </c>
      <c r="O12" s="14">
        <f>I391^2+$O$6*Ret_Fourth_central_moment_5var!D1164</f>
        <v/>
      </c>
      <c r="P12" s="14">
        <f>J391^2+$O$6*Ret_Fourth_central_moment_5var!E1164</f>
        <v/>
      </c>
      <c r="Q12" s="14">
        <f>K391^2+$O$6*Ret_Fourth_central_moment_5var!F1164</f>
        <v/>
      </c>
    </row>
    <row r="13">
      <c r="C13" s="13" t="n"/>
      <c r="D13" s="13" t="n"/>
      <c r="E13" s="13" t="n"/>
      <c r="F13" s="13" t="n"/>
      <c r="G13" s="13" t="n"/>
      <c r="H13" s="13" t="n">
        <v>16</v>
      </c>
      <c r="I13" s="3" t="n">
        <v>252.01</v>
      </c>
      <c r="J13" s="3" t="n">
        <v>227.8</v>
      </c>
      <c r="K13" s="3" t="n">
        <v>165.66</v>
      </c>
      <c r="N13" s="13" t="n">
        <v>10</v>
      </c>
      <c r="O13" s="14">
        <f>I392^2+$O$6*Ret_Fourth_central_moment_5var!D1165</f>
        <v/>
      </c>
      <c r="P13" s="14">
        <f>J392^2+$O$6*Ret_Fourth_central_moment_5var!E1165</f>
        <v/>
      </c>
      <c r="Q13" s="14">
        <f>K392^2+$O$6*Ret_Fourth_central_moment_5var!F1165</f>
        <v/>
      </c>
    </row>
    <row r="14">
      <c r="C14" s="13" t="n"/>
      <c r="D14" s="13" t="n"/>
      <c r="E14" s="13" t="n"/>
      <c r="F14" s="13" t="n"/>
      <c r="G14" s="13" t="n"/>
      <c r="H14" s="13" t="n">
        <v>17</v>
      </c>
      <c r="I14" s="3" t="n">
        <v>137.96</v>
      </c>
      <c r="J14" s="3" t="n">
        <v>211.53</v>
      </c>
      <c r="K14" s="3" t="n">
        <v>226.45</v>
      </c>
      <c r="N14" s="13" t="n">
        <v>11</v>
      </c>
      <c r="O14" s="14">
        <f>I393^2+$O$6*Ret_Fourth_central_moment_5var!D1166</f>
        <v/>
      </c>
      <c r="P14" s="14">
        <f>J393^2+$O$6*Ret_Fourth_central_moment_5var!E1166</f>
        <v/>
      </c>
      <c r="Q14" s="14">
        <f>K393^2+$O$6*Ret_Fourth_central_moment_5var!F1166</f>
        <v/>
      </c>
    </row>
    <row r="15">
      <c r="C15" s="13" t="n"/>
      <c r="D15" s="13" t="n"/>
      <c r="E15" s="13" t="n"/>
      <c r="F15" s="13" t="n"/>
      <c r="G15" s="13" t="n"/>
      <c r="H15" s="13" t="n">
        <v>18</v>
      </c>
      <c r="I15" s="3" t="n">
        <v>170.5</v>
      </c>
      <c r="J15" s="3" t="n">
        <v>196.26</v>
      </c>
      <c r="K15" s="3" t="n">
        <v>234.79</v>
      </c>
      <c r="N15" s="13" t="n">
        <v>12</v>
      </c>
      <c r="O15" s="14">
        <f>I394^2+$O$6*Ret_Fourth_central_moment_5var!D1167</f>
        <v/>
      </c>
      <c r="P15" s="14">
        <f>J394^2+$O$6*Ret_Fourth_central_moment_5var!E1167</f>
        <v/>
      </c>
      <c r="Q15" s="14">
        <f>K394^2+$O$6*Ret_Fourth_central_moment_5var!F1167</f>
        <v/>
      </c>
    </row>
    <row r="16">
      <c r="H16" s="13" t="n">
        <v>19</v>
      </c>
      <c r="I16" s="3" t="n">
        <v>238.32</v>
      </c>
      <c r="J16" s="3" t="n">
        <v>236.08</v>
      </c>
      <c r="K16" s="3" t="n">
        <v>235.44</v>
      </c>
      <c r="N16" s="13" t="n">
        <v>13</v>
      </c>
      <c r="O16" s="14">
        <f>I395^2+$O$6*Ret_Fourth_central_moment_5var!D1168</f>
        <v/>
      </c>
      <c r="P16" s="14">
        <f>J395^2+$O$6*Ret_Fourth_central_moment_5var!E1168</f>
        <v/>
      </c>
      <c r="Q16" s="14">
        <f>K395^2+$O$6*Ret_Fourth_central_moment_5var!F1168</f>
        <v/>
      </c>
    </row>
    <row r="17">
      <c r="H17" s="13" t="n">
        <v>20</v>
      </c>
      <c r="I17" s="3" t="n">
        <v>288.64</v>
      </c>
      <c r="J17" s="3" t="n">
        <v>151.52</v>
      </c>
      <c r="K17" s="3" t="n">
        <v>209.24</v>
      </c>
      <c r="N17" s="13" t="n">
        <v>14</v>
      </c>
      <c r="O17" s="14">
        <f>I396^2+$O$6*Ret_Fourth_central_moment_5var!D1169</f>
        <v/>
      </c>
      <c r="P17" s="14">
        <f>J396^2+$O$6*Ret_Fourth_central_moment_5var!E1169</f>
        <v/>
      </c>
      <c r="Q17" s="14">
        <f>K396^2+$O$6*Ret_Fourth_central_moment_5var!F1169</f>
        <v/>
      </c>
    </row>
    <row r="18">
      <c r="H18" s="13" t="n">
        <v>21</v>
      </c>
      <c r="I18" s="3" t="n">
        <v>277.59</v>
      </c>
      <c r="J18" s="3" t="n">
        <v>172.57</v>
      </c>
      <c r="K18" s="3" t="n">
        <v>242.13</v>
      </c>
      <c r="N18" s="13" t="n">
        <v>15</v>
      </c>
      <c r="O18" s="14">
        <f>I397^2+$O$6*Ret_Fourth_central_moment_5var!D1170</f>
        <v/>
      </c>
      <c r="P18" s="14">
        <f>J397^2+$O$6*Ret_Fourth_central_moment_5var!E1170</f>
        <v/>
      </c>
      <c r="Q18" s="14">
        <f>K397^2+$O$6*Ret_Fourth_central_moment_5var!F1170</f>
        <v/>
      </c>
    </row>
    <row r="19">
      <c r="H19" s="13" t="n">
        <v>22</v>
      </c>
      <c r="I19" s="3" t="n">
        <v>187.53</v>
      </c>
      <c r="J19" s="3" t="n">
        <v>168.3</v>
      </c>
      <c r="K19" s="3" t="n">
        <v>180.85</v>
      </c>
      <c r="N19" s="13" t="n">
        <v>16</v>
      </c>
      <c r="O19" s="14">
        <f>I398^2+$O$6*Ret_Fourth_central_moment_5var!D1171</f>
        <v/>
      </c>
      <c r="P19" s="14">
        <f>J398^2+$O$6*Ret_Fourth_central_moment_5var!E1171</f>
        <v/>
      </c>
      <c r="Q19" s="14">
        <f>K398^2+$O$6*Ret_Fourth_central_moment_5var!F1171</f>
        <v/>
      </c>
    </row>
    <row r="20">
      <c r="C20" s="13" t="n"/>
      <c r="D20" s="13" t="n"/>
      <c r="E20" s="13" t="n"/>
      <c r="F20" s="13" t="n"/>
      <c r="G20" s="13" t="n"/>
      <c r="H20" s="13" t="n">
        <v>23</v>
      </c>
      <c r="I20" s="3" t="n">
        <v>225.91</v>
      </c>
      <c r="J20" s="3" t="n">
        <v>259.1</v>
      </c>
      <c r="K20" s="3" t="n">
        <v>209.4</v>
      </c>
      <c r="N20" s="13" t="n">
        <v>17</v>
      </c>
      <c r="O20" s="14">
        <f>I399^2+$O$6*Ret_Fourth_central_moment_5var!D1172</f>
        <v/>
      </c>
      <c r="P20" s="14">
        <f>J399^2+$O$6*Ret_Fourth_central_moment_5var!E1172</f>
        <v/>
      </c>
      <c r="Q20" s="14">
        <f>K399^2+$O$6*Ret_Fourth_central_moment_5var!F1172</f>
        <v/>
      </c>
    </row>
    <row r="21">
      <c r="H21" s="13" t="n">
        <v>24</v>
      </c>
      <c r="I21" s="3" t="n">
        <v>182.33</v>
      </c>
      <c r="J21" s="3" t="n">
        <v>203.77</v>
      </c>
      <c r="K21" s="3" t="n">
        <v>260.64</v>
      </c>
      <c r="N21" s="13" t="n">
        <v>18</v>
      </c>
      <c r="O21" s="14">
        <f>I400^2+$O$6*Ret_Fourth_central_moment_5var!D1173</f>
        <v/>
      </c>
      <c r="P21" s="14">
        <f>J400^2+$O$6*Ret_Fourth_central_moment_5var!E1173</f>
        <v/>
      </c>
      <c r="Q21" s="14">
        <f>K400^2+$O$6*Ret_Fourth_central_moment_5var!F1173</f>
        <v/>
      </c>
    </row>
    <row r="22">
      <c r="H22" s="13" t="n">
        <v>25</v>
      </c>
      <c r="I22" s="3" t="n">
        <v>184.81</v>
      </c>
      <c r="J22" s="3" t="n">
        <v>180.88</v>
      </c>
      <c r="K22" s="3" t="n">
        <v>174.07</v>
      </c>
      <c r="N22" s="13" t="n">
        <v>19</v>
      </c>
      <c r="O22" s="14">
        <f>I401^2+$O$6*Ret_Fourth_central_moment_5var!D1174</f>
        <v/>
      </c>
      <c r="P22" s="14">
        <f>J401^2+$O$6*Ret_Fourth_central_moment_5var!E1174</f>
        <v/>
      </c>
      <c r="Q22" s="14">
        <f>K401^2+$O$6*Ret_Fourth_central_moment_5var!F1174</f>
        <v/>
      </c>
    </row>
    <row r="23">
      <c r="H23" s="13" t="n">
        <v>26</v>
      </c>
      <c r="I23" s="3" t="n">
        <v>246.79</v>
      </c>
      <c r="J23" s="3" t="n">
        <v>140.05</v>
      </c>
      <c r="K23" s="3" t="n">
        <v>213.76</v>
      </c>
      <c r="N23" s="13" t="n">
        <v>20</v>
      </c>
      <c r="O23" s="14">
        <f>I402^2+$O$6*Ret_Fourth_central_moment_5var!D1175</f>
        <v/>
      </c>
      <c r="P23" s="14">
        <f>J402^2+$O$6*Ret_Fourth_central_moment_5var!E1175</f>
        <v/>
      </c>
      <c r="Q23" s="14">
        <f>K402^2+$O$6*Ret_Fourth_central_moment_5var!F1175</f>
        <v/>
      </c>
    </row>
    <row r="24">
      <c r="H24" s="13" t="n">
        <v>27</v>
      </c>
      <c r="I24" s="3" t="n">
        <v>202.14</v>
      </c>
      <c r="J24" s="3" t="n">
        <v>259.93</v>
      </c>
      <c r="K24" s="3" t="n">
        <v>203.23</v>
      </c>
      <c r="N24" s="13" t="n">
        <v>21</v>
      </c>
      <c r="O24" s="14">
        <f>I403^2+$O$6*Ret_Fourth_central_moment_5var!D1176</f>
        <v/>
      </c>
      <c r="P24" s="14">
        <f>J403^2+$O$6*Ret_Fourth_central_moment_5var!E1176</f>
        <v/>
      </c>
      <c r="Q24" s="14">
        <f>K403^2+$O$6*Ret_Fourth_central_moment_5var!F1176</f>
        <v/>
      </c>
    </row>
    <row r="25">
      <c r="H25" s="13" t="n">
        <v>28</v>
      </c>
      <c r="I25" s="3" t="n">
        <v>251.19</v>
      </c>
      <c r="J25" s="3" t="n">
        <v>234.61</v>
      </c>
      <c r="K25" s="3" t="n">
        <v>151.29</v>
      </c>
      <c r="N25" s="13" t="n">
        <v>22</v>
      </c>
      <c r="O25" s="14">
        <f>I404^2+$O$6*Ret_Fourth_central_moment_5var!D1177</f>
        <v/>
      </c>
      <c r="P25" s="14">
        <f>J404^2+$O$6*Ret_Fourth_central_moment_5var!E1177</f>
        <v/>
      </c>
      <c r="Q25" s="14">
        <f>K404^2+$O$6*Ret_Fourth_central_moment_5var!F1177</f>
        <v/>
      </c>
    </row>
    <row r="26">
      <c r="H26" s="13" t="n">
        <v>29</v>
      </c>
      <c r="I26" s="3" t="n">
        <v>204.14</v>
      </c>
      <c r="J26" s="3" t="n">
        <v>196.2</v>
      </c>
      <c r="K26" s="3" t="n">
        <v>205.38</v>
      </c>
      <c r="N26" s="13" t="n">
        <v>23</v>
      </c>
      <c r="O26" s="14">
        <f>I405^2+$O$6*Ret_Fourth_central_moment_5var!D1178</f>
        <v/>
      </c>
      <c r="P26" s="14">
        <f>J405^2+$O$6*Ret_Fourth_central_moment_5var!E1178</f>
        <v/>
      </c>
      <c r="Q26" s="14">
        <f>K405^2+$O$6*Ret_Fourth_central_moment_5var!F1178</f>
        <v/>
      </c>
    </row>
    <row r="27">
      <c r="H27" s="13" t="n">
        <v>30</v>
      </c>
      <c r="I27" s="3" t="n">
        <v>250.06</v>
      </c>
      <c r="J27" s="3" t="n">
        <v>158.56</v>
      </c>
      <c r="K27" s="3" t="n">
        <v>196.48</v>
      </c>
      <c r="N27" s="13" t="n">
        <v>24</v>
      </c>
      <c r="O27" s="14">
        <f>I406^2+$O$6*Ret_Fourth_central_moment_5var!D1179</f>
        <v/>
      </c>
      <c r="P27" s="14">
        <f>J406^2+$O$6*Ret_Fourth_central_moment_5var!E1179</f>
        <v/>
      </c>
      <c r="Q27" s="14">
        <f>K406^2+$O$6*Ret_Fourth_central_moment_5var!F1179</f>
        <v/>
      </c>
    </row>
    <row r="28">
      <c r="H28" s="13" t="n">
        <v>31</v>
      </c>
      <c r="I28" s="3" t="n">
        <v>261.46</v>
      </c>
      <c r="J28" s="3" t="n">
        <v>251.38</v>
      </c>
      <c r="K28" s="3" t="n">
        <v>223.77</v>
      </c>
      <c r="N28" s="13" t="n">
        <v>25</v>
      </c>
      <c r="O28" s="14">
        <f>I407^2+$O$6*Ret_Fourth_central_moment_5var!D1180</f>
        <v/>
      </c>
      <c r="P28" s="14">
        <f>J407^2+$O$6*Ret_Fourth_central_moment_5var!E1180</f>
        <v/>
      </c>
      <c r="Q28" s="14">
        <f>K407^2+$O$6*Ret_Fourth_central_moment_5var!F1180</f>
        <v/>
      </c>
    </row>
    <row r="29">
      <c r="H29" s="13" t="n">
        <v>32</v>
      </c>
      <c r="I29" s="3" t="n">
        <v>221.81</v>
      </c>
      <c r="J29" s="3" t="n">
        <v>239.68</v>
      </c>
      <c r="K29" s="3" t="n">
        <v>205.74</v>
      </c>
      <c r="N29" s="13" t="n">
        <v>26</v>
      </c>
      <c r="O29" s="14">
        <f>I408^2+$O$6*Ret_Fourth_central_moment_5var!D1181</f>
        <v/>
      </c>
      <c r="P29" s="14">
        <f>J408^2+$O$6*Ret_Fourth_central_moment_5var!E1181</f>
        <v/>
      </c>
      <c r="Q29" s="14">
        <f>K408^2+$O$6*Ret_Fourth_central_moment_5var!F1181</f>
        <v/>
      </c>
    </row>
    <row r="30">
      <c r="H30" s="13" t="n">
        <v>33</v>
      </c>
      <c r="I30" s="3" t="n">
        <v>192.57</v>
      </c>
      <c r="J30" s="3" t="n">
        <v>250.29</v>
      </c>
      <c r="K30" s="3" t="n">
        <v>221.9</v>
      </c>
      <c r="N30" s="13" t="n">
        <v>27</v>
      </c>
      <c r="O30" s="14">
        <f>I409^2+$O$6*Ret_Fourth_central_moment_5var!D1182</f>
        <v/>
      </c>
      <c r="P30" s="14">
        <f>J409^2+$O$6*Ret_Fourth_central_moment_5var!E1182</f>
        <v/>
      </c>
      <c r="Q30" s="14">
        <f>K409^2+$O$6*Ret_Fourth_central_moment_5var!F1182</f>
        <v/>
      </c>
    </row>
    <row r="31">
      <c r="H31" s="13" t="n">
        <v>34</v>
      </c>
      <c r="I31" s="3" t="n">
        <v>214.49</v>
      </c>
      <c r="J31" s="3" t="n">
        <v>169.67</v>
      </c>
      <c r="K31" s="3" t="n">
        <v>252.38</v>
      </c>
      <c r="N31" s="13" t="n">
        <v>28</v>
      </c>
      <c r="O31" s="14">
        <f>I410^2+$O$6*Ret_Fourth_central_moment_5var!D1183</f>
        <v/>
      </c>
      <c r="P31" s="14">
        <f>J410^2+$O$6*Ret_Fourth_central_moment_5var!E1183</f>
        <v/>
      </c>
      <c r="Q31" s="14">
        <f>K410^2+$O$6*Ret_Fourth_central_moment_5var!F1183</f>
        <v/>
      </c>
    </row>
    <row r="32">
      <c r="H32" s="13" t="n">
        <v>35</v>
      </c>
      <c r="I32" s="3" t="n">
        <v>292.72</v>
      </c>
      <c r="J32" s="3" t="n">
        <v>232.27</v>
      </c>
      <c r="K32" s="3" t="n">
        <v>162.55</v>
      </c>
      <c r="N32" s="13" t="n">
        <v>29</v>
      </c>
      <c r="O32" s="14">
        <f>I411^2+$O$6*Ret_Fourth_central_moment_5var!D1184</f>
        <v/>
      </c>
      <c r="P32" s="14">
        <f>J411^2+$O$6*Ret_Fourth_central_moment_5var!E1184</f>
        <v/>
      </c>
      <c r="Q32" s="14">
        <f>K411^2+$O$6*Ret_Fourth_central_moment_5var!F1184</f>
        <v/>
      </c>
    </row>
    <row r="33">
      <c r="H33" s="13" t="n">
        <v>36</v>
      </c>
      <c r="I33" s="3" t="n">
        <v>215.42</v>
      </c>
      <c r="J33" s="3" t="n">
        <v>208.97</v>
      </c>
      <c r="K33" s="3" t="n">
        <v>144.74</v>
      </c>
      <c r="N33" s="13" t="n">
        <v>30</v>
      </c>
      <c r="O33" s="14">
        <f>I412^2+$O$6*Ret_Fourth_central_moment_5var!D1185</f>
        <v/>
      </c>
      <c r="P33" s="14">
        <f>J412^2+$O$6*Ret_Fourth_central_moment_5var!E1185</f>
        <v/>
      </c>
      <c r="Q33" s="14">
        <f>K412^2+$O$6*Ret_Fourth_central_moment_5var!F1185</f>
        <v/>
      </c>
    </row>
    <row r="34">
      <c r="H34" s="13" t="n">
        <v>37</v>
      </c>
      <c r="I34" s="3" t="n">
        <v>247.53</v>
      </c>
      <c r="J34" s="3" t="n">
        <v>235.79</v>
      </c>
      <c r="K34" s="3" t="n">
        <v>190.32</v>
      </c>
      <c r="N34" s="13" t="n">
        <v>31</v>
      </c>
      <c r="O34" s="14">
        <f>I413^2+$O$6*Ret_Fourth_central_moment_5var!D1186</f>
        <v/>
      </c>
      <c r="P34" s="14">
        <f>J413^2+$O$6*Ret_Fourth_central_moment_5var!E1186</f>
        <v/>
      </c>
      <c r="Q34" s="14">
        <f>K413^2+$O$6*Ret_Fourth_central_moment_5var!F1186</f>
        <v/>
      </c>
    </row>
    <row r="35">
      <c r="H35" s="13" t="n">
        <v>38</v>
      </c>
      <c r="I35" s="3" t="n">
        <v>176.28</v>
      </c>
      <c r="J35" s="3" t="n">
        <v>197.93</v>
      </c>
      <c r="K35" s="3" t="n">
        <v>230.59</v>
      </c>
      <c r="N35" s="13" t="n">
        <v>32</v>
      </c>
      <c r="O35" s="14">
        <f>I414^2+$O$6*Ret_Fourth_central_moment_5var!D1187</f>
        <v/>
      </c>
      <c r="P35" s="14">
        <f>J414^2+$O$6*Ret_Fourth_central_moment_5var!E1187</f>
        <v/>
      </c>
      <c r="Q35" s="14">
        <f>K414^2+$O$6*Ret_Fourth_central_moment_5var!F1187</f>
        <v/>
      </c>
    </row>
    <row r="36">
      <c r="H36" s="13" t="n">
        <v>39</v>
      </c>
      <c r="I36" s="3" t="n">
        <v>202.76</v>
      </c>
      <c r="J36" s="3" t="n">
        <v>159.91</v>
      </c>
      <c r="K36" s="3" t="n">
        <v>246.05</v>
      </c>
      <c r="N36" s="13" t="n">
        <v>33</v>
      </c>
      <c r="O36" s="14">
        <f>I415^2+$O$6*Ret_Fourth_central_moment_5var!D1188</f>
        <v/>
      </c>
      <c r="P36" s="14">
        <f>J415^2+$O$6*Ret_Fourth_central_moment_5var!E1188</f>
        <v/>
      </c>
      <c r="Q36" s="14">
        <f>K415^2+$O$6*Ret_Fourth_central_moment_5var!F1188</f>
        <v/>
      </c>
    </row>
    <row r="37">
      <c r="H37" s="13" t="n">
        <v>40</v>
      </c>
      <c r="I37" s="3" t="n">
        <v>261.9</v>
      </c>
      <c r="J37" s="3" t="n">
        <v>196.78</v>
      </c>
      <c r="K37" s="3" t="n">
        <v>284.63</v>
      </c>
      <c r="N37" s="13" t="n">
        <v>34</v>
      </c>
      <c r="O37" s="14">
        <f>I416^2+$O$6*Ret_Fourth_central_moment_5var!D1189</f>
        <v/>
      </c>
      <c r="P37" s="14">
        <f>J416^2+$O$6*Ret_Fourth_central_moment_5var!E1189</f>
        <v/>
      </c>
      <c r="Q37" s="14">
        <f>K416^2+$O$6*Ret_Fourth_central_moment_5var!F1189</f>
        <v/>
      </c>
    </row>
    <row r="38">
      <c r="H38" s="13" t="n">
        <v>41</v>
      </c>
      <c r="I38" s="3" t="n">
        <v>208.37</v>
      </c>
      <c r="J38" s="3" t="n">
        <v>250.08</v>
      </c>
      <c r="K38" s="3" t="n">
        <v>172.55</v>
      </c>
      <c r="N38" s="13" t="n">
        <v>35</v>
      </c>
      <c r="O38" s="14">
        <f>I417^2+$O$6*Ret_Fourth_central_moment_5var!D1190</f>
        <v/>
      </c>
      <c r="P38" s="14">
        <f>J417^2+$O$6*Ret_Fourth_central_moment_5var!E1190</f>
        <v/>
      </c>
      <c r="Q38" s="14">
        <f>K417^2+$O$6*Ret_Fourth_central_moment_5var!F1190</f>
        <v/>
      </c>
    </row>
    <row r="39">
      <c r="H39" s="13" t="n">
        <v>42</v>
      </c>
      <c r="I39" s="3" t="n">
        <v>194.55</v>
      </c>
      <c r="J39" s="3" t="n">
        <v>147.21</v>
      </c>
      <c r="K39" s="3" t="n">
        <v>190.71</v>
      </c>
      <c r="N39" s="13" t="n">
        <v>36</v>
      </c>
      <c r="O39" s="14">
        <f>I418^2+$O$6*Ret_Fourth_central_moment_5var!D1191</f>
        <v/>
      </c>
      <c r="P39" s="14">
        <f>J418^2+$O$6*Ret_Fourth_central_moment_5var!E1191</f>
        <v/>
      </c>
      <c r="Q39" s="14">
        <f>K418^2+$O$6*Ret_Fourth_central_moment_5var!F1191</f>
        <v/>
      </c>
    </row>
    <row r="40">
      <c r="H40" s="13" t="n">
        <v>43</v>
      </c>
      <c r="I40" s="3" t="n">
        <v>224.76</v>
      </c>
      <c r="J40" s="3" t="n">
        <v>137.48</v>
      </c>
      <c r="K40" s="3" t="n">
        <v>278.93</v>
      </c>
      <c r="N40" s="13" t="n">
        <v>37</v>
      </c>
      <c r="O40" s="14">
        <f>I419^2+$O$6*Ret_Fourth_central_moment_5var!D1192</f>
        <v/>
      </c>
      <c r="P40" s="14">
        <f>J419^2+$O$6*Ret_Fourth_central_moment_5var!E1192</f>
        <v/>
      </c>
      <c r="Q40" s="14">
        <f>K419^2+$O$6*Ret_Fourth_central_moment_5var!F1192</f>
        <v/>
      </c>
    </row>
    <row r="41">
      <c r="H41" s="13" t="n">
        <v>44</v>
      </c>
      <c r="I41" s="3" t="n">
        <v>212.24</v>
      </c>
      <c r="J41" s="3" t="n">
        <v>227.48</v>
      </c>
      <c r="K41" s="3" t="n">
        <v>345.18</v>
      </c>
      <c r="N41" s="13" t="n">
        <v>38</v>
      </c>
      <c r="O41" s="14">
        <f>I420^2+$O$6*Ret_Fourth_central_moment_5var!D1193</f>
        <v/>
      </c>
      <c r="P41" s="14">
        <f>J420^2+$O$6*Ret_Fourth_central_moment_5var!E1193</f>
        <v/>
      </c>
      <c r="Q41" s="14">
        <f>K420^2+$O$6*Ret_Fourth_central_moment_5var!F1193</f>
        <v/>
      </c>
    </row>
    <row r="42">
      <c r="H42" s="13" t="n">
        <v>45</v>
      </c>
      <c r="I42" s="3" t="n">
        <v>219.48</v>
      </c>
      <c r="J42" s="3" t="n">
        <v>182.92</v>
      </c>
      <c r="K42" s="3" t="n">
        <v>195.38</v>
      </c>
      <c r="N42" s="13" t="n">
        <v>39</v>
      </c>
      <c r="O42" s="14">
        <f>I421^2+$O$6*Ret_Fourth_central_moment_5var!D1194</f>
        <v/>
      </c>
      <c r="P42" s="14">
        <f>J421^2+$O$6*Ret_Fourth_central_moment_5var!E1194</f>
        <v/>
      </c>
      <c r="Q42" s="14">
        <f>K421^2+$O$6*Ret_Fourth_central_moment_5var!F1194</f>
        <v/>
      </c>
    </row>
    <row r="43">
      <c r="H43" s="13" t="n">
        <v>46</v>
      </c>
      <c r="I43" s="3" t="n">
        <v>244.73</v>
      </c>
      <c r="J43" s="3" t="n">
        <v>185.81</v>
      </c>
      <c r="K43" s="3" t="n">
        <v>214.09</v>
      </c>
      <c r="N43" s="13" t="n">
        <v>40</v>
      </c>
      <c r="O43" s="14">
        <f>I422^2+$O$6*Ret_Fourth_central_moment_5var!D1195</f>
        <v/>
      </c>
      <c r="P43" s="14">
        <f>J422^2+$O$6*Ret_Fourth_central_moment_5var!E1195</f>
        <v/>
      </c>
      <c r="Q43" s="14">
        <f>K422^2+$O$6*Ret_Fourth_central_moment_5var!F1195</f>
        <v/>
      </c>
    </row>
    <row r="44">
      <c r="H44" s="13" t="n">
        <v>47</v>
      </c>
      <c r="I44" s="3" t="n">
        <v>273.2</v>
      </c>
      <c r="J44" s="3" t="n">
        <v>205.48</v>
      </c>
      <c r="K44" s="3" t="n">
        <v>233.08</v>
      </c>
      <c r="N44" s="13" t="n">
        <v>41</v>
      </c>
      <c r="O44" s="14">
        <f>I423^2+$O$6*Ret_Fourth_central_moment_5var!D1196</f>
        <v/>
      </c>
      <c r="P44" s="14">
        <f>J423^2+$O$6*Ret_Fourth_central_moment_5var!E1196</f>
        <v/>
      </c>
      <c r="Q44" s="14">
        <f>K423^2+$O$6*Ret_Fourth_central_moment_5var!F1196</f>
        <v/>
      </c>
    </row>
    <row r="45">
      <c r="H45" s="13" t="n">
        <v>48</v>
      </c>
      <c r="I45" s="3" t="n">
        <v>238.64</v>
      </c>
      <c r="J45" s="3" t="n">
        <v>247.3</v>
      </c>
      <c r="K45" s="3" t="n">
        <v>190.15</v>
      </c>
      <c r="N45" s="13" t="n">
        <v>42</v>
      </c>
      <c r="O45" s="14">
        <f>I424^2+$O$6*Ret_Fourth_central_moment_5var!D1197</f>
        <v/>
      </c>
      <c r="P45" s="14">
        <f>J424^2+$O$6*Ret_Fourth_central_moment_5var!E1197</f>
        <v/>
      </c>
      <c r="Q45" s="14">
        <f>K424^2+$O$6*Ret_Fourth_central_moment_5var!F1197</f>
        <v/>
      </c>
    </row>
    <row r="46">
      <c r="H46" s="13" t="n">
        <v>49</v>
      </c>
      <c r="I46" s="3" t="n">
        <v>189.31</v>
      </c>
      <c r="J46" s="3" t="n">
        <v>195.82</v>
      </c>
      <c r="K46" s="3" t="n">
        <v>191.06</v>
      </c>
      <c r="N46" s="13" t="n">
        <v>43</v>
      </c>
      <c r="O46" s="14">
        <f>I425^2+$O$6*Ret_Fourth_central_moment_5var!D1198</f>
        <v/>
      </c>
      <c r="P46" s="14">
        <f>J425^2+$O$6*Ret_Fourth_central_moment_5var!E1198</f>
        <v/>
      </c>
      <c r="Q46" s="14">
        <f>K425^2+$O$6*Ret_Fourth_central_moment_5var!F1198</f>
        <v/>
      </c>
    </row>
    <row r="47">
      <c r="H47" s="13" t="n">
        <v>50</v>
      </c>
      <c r="I47" s="3" t="n">
        <v>166.81</v>
      </c>
      <c r="J47" s="3" t="n">
        <v>209.11</v>
      </c>
      <c r="K47" s="3" t="n">
        <v>176.17</v>
      </c>
      <c r="N47" s="13" t="n">
        <v>44</v>
      </c>
      <c r="O47" s="14">
        <f>I426^2+$O$6*Ret_Fourth_central_moment_5var!D1199</f>
        <v/>
      </c>
      <c r="P47" s="14">
        <f>J426^2+$O$6*Ret_Fourth_central_moment_5var!E1199</f>
        <v/>
      </c>
      <c r="Q47" s="14">
        <f>K426^2+$O$6*Ret_Fourth_central_moment_5var!F1199</f>
        <v/>
      </c>
    </row>
    <row r="48">
      <c r="H48" s="13" t="n">
        <v>51</v>
      </c>
      <c r="I48" s="3" t="n">
        <v>246.95</v>
      </c>
      <c r="J48" s="3" t="n">
        <v>234.27</v>
      </c>
      <c r="K48" s="3" t="n">
        <v>148.63</v>
      </c>
      <c r="N48" s="13" t="n">
        <v>45</v>
      </c>
      <c r="O48" s="14">
        <f>I427^2+$O$6*Ret_Fourth_central_moment_5var!D1200</f>
        <v/>
      </c>
      <c r="P48" s="14">
        <f>J427^2+$O$6*Ret_Fourth_central_moment_5var!E1200</f>
        <v/>
      </c>
      <c r="Q48" s="14">
        <f>K427^2+$O$6*Ret_Fourth_central_moment_5var!F1200</f>
        <v/>
      </c>
    </row>
    <row r="49">
      <c r="H49" s="13" t="n">
        <v>52</v>
      </c>
      <c r="I49" s="3" t="n">
        <v>202.46</v>
      </c>
      <c r="J49" s="3" t="n">
        <v>184.86</v>
      </c>
      <c r="K49" s="3" t="n">
        <v>170.35</v>
      </c>
      <c r="N49" s="13" t="n">
        <v>46</v>
      </c>
      <c r="O49" s="14">
        <f>I428^2+$O$6*Ret_Fourth_central_moment_5var!D1201</f>
        <v/>
      </c>
      <c r="P49" s="14">
        <f>J428^2+$O$6*Ret_Fourth_central_moment_5var!E1201</f>
        <v/>
      </c>
      <c r="Q49" s="14">
        <f>K428^2+$O$6*Ret_Fourth_central_moment_5var!F1201</f>
        <v/>
      </c>
    </row>
    <row r="50">
      <c r="H50" s="13" t="n">
        <v>53</v>
      </c>
      <c r="I50" s="3" t="n">
        <v>140.46</v>
      </c>
      <c r="J50" s="3" t="n">
        <v>200.48</v>
      </c>
      <c r="K50" s="3" t="n">
        <v>194.78</v>
      </c>
      <c r="N50" s="13" t="n">
        <v>47</v>
      </c>
      <c r="O50" s="14">
        <f>I429^2+$O$6*Ret_Fourth_central_moment_5var!D1202</f>
        <v/>
      </c>
      <c r="P50" s="14">
        <f>J429^2+$O$6*Ret_Fourth_central_moment_5var!E1202</f>
        <v/>
      </c>
      <c r="Q50" s="14">
        <f>K429^2+$O$6*Ret_Fourth_central_moment_5var!F1202</f>
        <v/>
      </c>
    </row>
    <row r="51">
      <c r="H51" s="13" t="n">
        <v>54</v>
      </c>
      <c r="I51" s="3" t="n">
        <v>164.41</v>
      </c>
      <c r="J51" s="3" t="n">
        <v>210.56</v>
      </c>
      <c r="K51" s="3" t="n">
        <v>203.94</v>
      </c>
      <c r="N51" s="13" t="n">
        <v>48</v>
      </c>
      <c r="O51" s="14">
        <f>I430^2+$O$6*Ret_Fourth_central_moment_5var!D1203</f>
        <v/>
      </c>
      <c r="P51" s="14">
        <f>J430^2+$O$6*Ret_Fourth_central_moment_5var!E1203</f>
        <v/>
      </c>
      <c r="Q51" s="14">
        <f>K430^2+$O$6*Ret_Fourth_central_moment_5var!F1203</f>
        <v/>
      </c>
    </row>
    <row r="52">
      <c r="H52" s="13" t="n">
        <v>55</v>
      </c>
      <c r="I52" s="3" t="n">
        <v>176.97</v>
      </c>
      <c r="J52" s="3" t="n">
        <v>245.86</v>
      </c>
      <c r="K52" s="3" t="n">
        <v>206.43</v>
      </c>
      <c r="N52" s="13" t="n">
        <v>49</v>
      </c>
      <c r="O52" s="14">
        <f>I431^2+$O$6*Ret_Fourth_central_moment_5var!D1204</f>
        <v/>
      </c>
      <c r="P52" s="14">
        <f>J431^2+$O$6*Ret_Fourth_central_moment_5var!E1204</f>
        <v/>
      </c>
      <c r="Q52" s="14">
        <f>K431^2+$O$6*Ret_Fourth_central_moment_5var!F1204</f>
        <v/>
      </c>
    </row>
    <row r="53">
      <c r="H53" s="13" t="n">
        <v>56</v>
      </c>
      <c r="I53" s="3" t="n">
        <v>106.49</v>
      </c>
      <c r="J53" s="3" t="n">
        <v>247.79</v>
      </c>
      <c r="K53" s="3" t="n">
        <v>154.4</v>
      </c>
      <c r="N53" s="13" t="n">
        <v>50</v>
      </c>
      <c r="O53" s="14">
        <f>I432^2+$O$6*Ret_Fourth_central_moment_5var!D1205</f>
        <v/>
      </c>
      <c r="P53" s="14">
        <f>J432^2+$O$6*Ret_Fourth_central_moment_5var!E1205</f>
        <v/>
      </c>
      <c r="Q53" s="14">
        <f>K432^2+$O$6*Ret_Fourth_central_moment_5var!F1205</f>
        <v/>
      </c>
    </row>
    <row r="54">
      <c r="H54" s="13" t="n">
        <v>57</v>
      </c>
      <c r="I54" s="3" t="n">
        <v>179.26</v>
      </c>
      <c r="J54" s="3" t="n">
        <v>204.55</v>
      </c>
      <c r="K54" s="3" t="n">
        <v>190.24</v>
      </c>
      <c r="N54" s="13" t="n">
        <v>51</v>
      </c>
      <c r="O54" s="14">
        <f>I433^2+$O$6*Ret_Fourth_central_moment_5var!D1206</f>
        <v/>
      </c>
      <c r="P54" s="14">
        <f>J433^2+$O$6*Ret_Fourth_central_moment_5var!E1206</f>
        <v/>
      </c>
      <c r="Q54" s="14">
        <f>K433^2+$O$6*Ret_Fourth_central_moment_5var!F1206</f>
        <v/>
      </c>
    </row>
    <row r="55">
      <c r="H55" s="13" t="n">
        <v>58</v>
      </c>
      <c r="I55" s="3" t="n">
        <v>180.71</v>
      </c>
      <c r="J55" s="3" t="n">
        <v>218.43</v>
      </c>
      <c r="K55" s="3" t="n">
        <v>272.86</v>
      </c>
      <c r="N55" s="13" t="n">
        <v>52</v>
      </c>
      <c r="O55" s="14">
        <f>I434^2+$O$6*Ret_Fourth_central_moment_5var!D1207</f>
        <v/>
      </c>
      <c r="P55" s="14">
        <f>J434^2+$O$6*Ret_Fourth_central_moment_5var!E1207</f>
        <v/>
      </c>
      <c r="Q55" s="14">
        <f>K434^2+$O$6*Ret_Fourth_central_moment_5var!F1207</f>
        <v/>
      </c>
    </row>
    <row r="56">
      <c r="H56" s="13" t="n">
        <v>59</v>
      </c>
      <c r="I56" s="3" t="n">
        <v>203.09</v>
      </c>
      <c r="J56" s="3" t="n">
        <v>167.49</v>
      </c>
      <c r="K56" s="3" t="n">
        <v>170.76</v>
      </c>
      <c r="N56" s="13" t="n">
        <v>53</v>
      </c>
      <c r="O56" s="14">
        <f>I435^2+$O$6*Ret_Fourth_central_moment_5var!D1208</f>
        <v/>
      </c>
      <c r="P56" s="14">
        <f>J435^2+$O$6*Ret_Fourth_central_moment_5var!E1208</f>
        <v/>
      </c>
      <c r="Q56" s="14">
        <f>K435^2+$O$6*Ret_Fourth_central_moment_5var!F1208</f>
        <v/>
      </c>
    </row>
    <row r="57">
      <c r="H57" s="13" t="n">
        <v>60</v>
      </c>
      <c r="I57" s="3" t="n">
        <v>223.57</v>
      </c>
      <c r="J57" s="3" t="n">
        <v>245.71</v>
      </c>
      <c r="K57" s="3" t="n">
        <v>199.32</v>
      </c>
      <c r="N57" s="13" t="n">
        <v>54</v>
      </c>
      <c r="O57" s="14">
        <f>I436^2+$O$6*Ret_Fourth_central_moment_5var!D1209</f>
        <v/>
      </c>
      <c r="P57" s="14">
        <f>J436^2+$O$6*Ret_Fourth_central_moment_5var!E1209</f>
        <v/>
      </c>
      <c r="Q57" s="14">
        <f>K436^2+$O$6*Ret_Fourth_central_moment_5var!F1209</f>
        <v/>
      </c>
    </row>
    <row r="58">
      <c r="H58" s="13" t="n">
        <v>61</v>
      </c>
      <c r="I58" s="3" t="n">
        <v>213.98</v>
      </c>
      <c r="J58" s="3" t="n">
        <v>189.18</v>
      </c>
      <c r="K58" s="3" t="n">
        <v>261.01</v>
      </c>
      <c r="N58" s="13" t="n">
        <v>55</v>
      </c>
      <c r="O58" s="14">
        <f>I437^2+$O$6*Ret_Fourth_central_moment_5var!D1210</f>
        <v/>
      </c>
      <c r="P58" s="14">
        <f>J437^2+$O$6*Ret_Fourth_central_moment_5var!E1210</f>
        <v/>
      </c>
      <c r="Q58" s="14">
        <f>K437^2+$O$6*Ret_Fourth_central_moment_5var!F1210</f>
        <v/>
      </c>
    </row>
    <row r="59">
      <c r="H59" s="13" t="n">
        <v>62</v>
      </c>
      <c r="I59" s="3" t="n">
        <v>266.32</v>
      </c>
      <c r="J59" s="3" t="n">
        <v>174.84</v>
      </c>
      <c r="K59" s="3" t="n">
        <v>244.37</v>
      </c>
      <c r="N59" s="13" t="n">
        <v>56</v>
      </c>
      <c r="O59" s="14">
        <f>I438^2+$O$6*Ret_Fourth_central_moment_5var!D1211</f>
        <v/>
      </c>
      <c r="P59" s="14">
        <f>J438^2+$O$6*Ret_Fourth_central_moment_5var!E1211</f>
        <v/>
      </c>
      <c r="Q59" s="14">
        <f>K438^2+$O$6*Ret_Fourth_central_moment_5var!F1211</f>
        <v/>
      </c>
    </row>
    <row r="60">
      <c r="H60" s="13" t="n">
        <v>63</v>
      </c>
      <c r="I60" s="3" t="n">
        <v>198.35</v>
      </c>
      <c r="J60" s="3" t="n">
        <v>228.23</v>
      </c>
      <c r="K60" s="3" t="n">
        <v>176.22</v>
      </c>
      <c r="N60" s="13" t="n">
        <v>57</v>
      </c>
      <c r="O60" s="14">
        <f>I439^2+$O$6*Ret_Fourth_central_moment_5var!D1212</f>
        <v/>
      </c>
      <c r="P60" s="14">
        <f>J439^2+$O$6*Ret_Fourth_central_moment_5var!E1212</f>
        <v/>
      </c>
      <c r="Q60" s="14">
        <f>K439^2+$O$6*Ret_Fourth_central_moment_5var!F1212</f>
        <v/>
      </c>
    </row>
    <row r="61">
      <c r="H61" s="13" t="n">
        <v>64</v>
      </c>
      <c r="I61" s="3" t="n">
        <v>200.45</v>
      </c>
      <c r="J61" s="3" t="n">
        <v>200.46</v>
      </c>
      <c r="K61" s="3" t="n">
        <v>220.93</v>
      </c>
      <c r="N61" s="13" t="n">
        <v>58</v>
      </c>
      <c r="O61" s="14">
        <f>I440^2+$O$6*Ret_Fourth_central_moment_5var!D1213</f>
        <v/>
      </c>
      <c r="P61" s="14">
        <f>J440^2+$O$6*Ret_Fourth_central_moment_5var!E1213</f>
        <v/>
      </c>
      <c r="Q61" s="14">
        <f>K440^2+$O$6*Ret_Fourth_central_moment_5var!F1213</f>
        <v/>
      </c>
    </row>
    <row r="62">
      <c r="H62" s="13" t="n">
        <v>65</v>
      </c>
      <c r="I62" s="3" t="n">
        <v>210.79</v>
      </c>
      <c r="J62" s="3" t="n">
        <v>261.74</v>
      </c>
      <c r="K62" s="3" t="n">
        <v>255.65</v>
      </c>
      <c r="N62" s="13" t="n">
        <v>59</v>
      </c>
      <c r="O62" s="14">
        <f>I441^2+$O$6*Ret_Fourth_central_moment_5var!D1214</f>
        <v/>
      </c>
      <c r="P62" s="14">
        <f>J441^2+$O$6*Ret_Fourth_central_moment_5var!E1214</f>
        <v/>
      </c>
      <c r="Q62" s="14">
        <f>K441^2+$O$6*Ret_Fourth_central_moment_5var!F1214</f>
        <v/>
      </c>
    </row>
    <row r="63">
      <c r="H63" s="13" t="n">
        <v>66</v>
      </c>
      <c r="I63" s="3" t="n">
        <v>218.78</v>
      </c>
      <c r="J63" s="3" t="n">
        <v>121.18</v>
      </c>
      <c r="K63" s="3" t="n">
        <v>218.46</v>
      </c>
      <c r="N63" s="13" t="n">
        <v>60</v>
      </c>
      <c r="O63" s="14">
        <f>I442^2+$O$6*Ret_Fourth_central_moment_5var!D1215</f>
        <v/>
      </c>
      <c r="P63" s="14">
        <f>J442^2+$O$6*Ret_Fourth_central_moment_5var!E1215</f>
        <v/>
      </c>
      <c r="Q63" s="14">
        <f>K442^2+$O$6*Ret_Fourth_central_moment_5var!F1215</f>
        <v/>
      </c>
    </row>
    <row r="64">
      <c r="H64" s="13" t="n">
        <v>67</v>
      </c>
      <c r="I64" s="3" t="n">
        <v>246.57</v>
      </c>
      <c r="J64" s="3" t="n">
        <v>173.58</v>
      </c>
      <c r="K64" s="3" t="n">
        <v>126.63</v>
      </c>
      <c r="N64" s="13" t="n">
        <v>61</v>
      </c>
      <c r="O64" s="14">
        <f>I443^2+$O$6*Ret_Fourth_central_moment_5var!D1216</f>
        <v/>
      </c>
      <c r="P64" s="14">
        <f>J443^2+$O$6*Ret_Fourth_central_moment_5var!E1216</f>
        <v/>
      </c>
      <c r="Q64" s="14">
        <f>K443^2+$O$6*Ret_Fourth_central_moment_5var!F1216</f>
        <v/>
      </c>
    </row>
    <row r="65">
      <c r="H65" s="13" t="n">
        <v>68</v>
      </c>
      <c r="I65" s="3" t="n">
        <v>182.09</v>
      </c>
      <c r="J65" s="3" t="n">
        <v>182.84</v>
      </c>
      <c r="K65" s="3" t="n">
        <v>161.58</v>
      </c>
      <c r="N65" s="13" t="n">
        <v>62</v>
      </c>
      <c r="O65" s="14">
        <f>I444^2+$O$6*Ret_Fourth_central_moment_5var!D1217</f>
        <v/>
      </c>
      <c r="P65" s="14">
        <f>J444^2+$O$6*Ret_Fourth_central_moment_5var!E1217</f>
        <v/>
      </c>
      <c r="Q65" s="14">
        <f>K444^2+$O$6*Ret_Fourth_central_moment_5var!F1217</f>
        <v/>
      </c>
    </row>
    <row r="66">
      <c r="H66" s="13" t="n">
        <v>69</v>
      </c>
      <c r="I66" s="3" t="n">
        <v>199.54</v>
      </c>
      <c r="J66" s="3" t="n">
        <v>315.83</v>
      </c>
      <c r="K66" s="3" t="n">
        <v>180.9</v>
      </c>
      <c r="N66" s="13" t="n">
        <v>63</v>
      </c>
      <c r="O66" s="14">
        <f>I445^2+$O$6*Ret_Fourth_central_moment_5var!D1218</f>
        <v/>
      </c>
      <c r="P66" s="14">
        <f>J445^2+$O$6*Ret_Fourth_central_moment_5var!E1218</f>
        <v/>
      </c>
      <c r="Q66" s="14">
        <f>K445^2+$O$6*Ret_Fourth_central_moment_5var!F1218</f>
        <v/>
      </c>
    </row>
    <row r="67">
      <c r="H67" s="13" t="n">
        <v>70</v>
      </c>
      <c r="I67" s="3" t="n">
        <v>221.06</v>
      </c>
      <c r="J67" s="3" t="n">
        <v>148.74</v>
      </c>
      <c r="K67" s="3" t="n">
        <v>153.91</v>
      </c>
      <c r="N67" s="13" t="n">
        <v>64</v>
      </c>
      <c r="O67" s="14">
        <f>I446^2+$O$6*Ret_Fourth_central_moment_5var!D1219</f>
        <v/>
      </c>
      <c r="P67" s="14">
        <f>J446^2+$O$6*Ret_Fourth_central_moment_5var!E1219</f>
        <v/>
      </c>
      <c r="Q67" s="14">
        <f>K446^2+$O$6*Ret_Fourth_central_moment_5var!F1219</f>
        <v/>
      </c>
    </row>
    <row r="68">
      <c r="H68" s="13" t="n">
        <v>71</v>
      </c>
      <c r="I68" s="3" t="n">
        <v>214.95</v>
      </c>
      <c r="J68" s="3" t="n">
        <v>161.93</v>
      </c>
      <c r="K68" s="3" t="n">
        <v>159.84</v>
      </c>
      <c r="N68" s="13" t="n">
        <v>65</v>
      </c>
      <c r="O68" s="14">
        <f>I447^2+$O$6*Ret_Fourth_central_moment_5var!D1220</f>
        <v/>
      </c>
      <c r="P68" s="14">
        <f>J447^2+$O$6*Ret_Fourth_central_moment_5var!E1220</f>
        <v/>
      </c>
      <c r="Q68" s="14">
        <f>K447^2+$O$6*Ret_Fourth_central_moment_5var!F1220</f>
        <v/>
      </c>
    </row>
    <row r="69">
      <c r="H69" s="13" t="n">
        <v>72</v>
      </c>
      <c r="I69" s="3" t="n">
        <v>192.52</v>
      </c>
      <c r="J69" s="3" t="n">
        <v>188.17</v>
      </c>
      <c r="K69" s="3" t="n">
        <v>161.69</v>
      </c>
      <c r="N69" s="13" t="n">
        <v>66</v>
      </c>
      <c r="O69" s="14">
        <f>I448^2+$O$6*Ret_Fourth_central_moment_5var!D1221</f>
        <v/>
      </c>
      <c r="P69" s="14">
        <f>J448^2+$O$6*Ret_Fourth_central_moment_5var!E1221</f>
        <v/>
      </c>
      <c r="Q69" s="14">
        <f>K448^2+$O$6*Ret_Fourth_central_moment_5var!F1221</f>
        <v/>
      </c>
    </row>
    <row r="70">
      <c r="H70" s="13" t="n">
        <v>73</v>
      </c>
      <c r="I70" s="3" t="n">
        <v>138.71</v>
      </c>
      <c r="J70" s="3" t="n">
        <v>157.53</v>
      </c>
      <c r="K70" s="3" t="n">
        <v>201.29</v>
      </c>
      <c r="N70" s="13" t="n">
        <v>67</v>
      </c>
      <c r="O70" s="14">
        <f>I449^2+$O$6*Ret_Fourth_central_moment_5var!D1222</f>
        <v/>
      </c>
      <c r="P70" s="14">
        <f>J449^2+$O$6*Ret_Fourth_central_moment_5var!E1222</f>
        <v/>
      </c>
      <c r="Q70" s="14">
        <f>K449^2+$O$6*Ret_Fourth_central_moment_5var!F1222</f>
        <v/>
      </c>
    </row>
    <row r="71">
      <c r="H71" s="13" t="n">
        <v>74</v>
      </c>
      <c r="I71" s="3" t="n">
        <v>141.09</v>
      </c>
      <c r="J71" s="3" t="n">
        <v>202.43</v>
      </c>
      <c r="K71" s="3" t="n">
        <v>182.55</v>
      </c>
      <c r="N71" s="13" t="n">
        <v>68</v>
      </c>
      <c r="O71" s="14">
        <f>I450^2+$O$6*Ret_Fourth_central_moment_5var!D1223</f>
        <v/>
      </c>
      <c r="P71" s="14">
        <f>J450^2+$O$6*Ret_Fourth_central_moment_5var!E1223</f>
        <v/>
      </c>
      <c r="Q71" s="14">
        <f>K450^2+$O$6*Ret_Fourth_central_moment_5var!F1223</f>
        <v/>
      </c>
    </row>
    <row r="72">
      <c r="H72" s="13" t="n">
        <v>75</v>
      </c>
      <c r="I72" s="3" t="n">
        <v>183.9</v>
      </c>
      <c r="J72" s="3" t="n">
        <v>195.76</v>
      </c>
      <c r="K72" s="3" t="n">
        <v>158.73</v>
      </c>
      <c r="N72" s="13" t="n">
        <v>69</v>
      </c>
      <c r="O72" s="14">
        <f>I451^2+$O$6*Ret_Fourth_central_moment_5var!D1224</f>
        <v/>
      </c>
      <c r="P72" s="14">
        <f>J451^2+$O$6*Ret_Fourth_central_moment_5var!E1224</f>
        <v/>
      </c>
      <c r="Q72" s="14">
        <f>K451^2+$O$6*Ret_Fourth_central_moment_5var!F1224</f>
        <v/>
      </c>
    </row>
    <row r="73">
      <c r="H73" s="13" t="n">
        <v>76</v>
      </c>
      <c r="I73" s="3" t="n">
        <v>226.09</v>
      </c>
      <c r="J73" s="3" t="n">
        <v>141.24</v>
      </c>
      <c r="K73" s="3" t="n">
        <v>167.75</v>
      </c>
      <c r="N73" s="13" t="n">
        <v>70</v>
      </c>
      <c r="O73" s="14">
        <f>I452^2+$O$6*Ret_Fourth_central_moment_5var!D1225</f>
        <v/>
      </c>
      <c r="P73" s="14">
        <f>J452^2+$O$6*Ret_Fourth_central_moment_5var!E1225</f>
        <v/>
      </c>
      <c r="Q73" s="14">
        <f>K452^2+$O$6*Ret_Fourth_central_moment_5var!F1225</f>
        <v/>
      </c>
    </row>
    <row r="74">
      <c r="H74" s="13" t="n">
        <v>77</v>
      </c>
      <c r="I74" s="3" t="n">
        <v>204.97</v>
      </c>
      <c r="J74" s="3" t="n">
        <v>235.66</v>
      </c>
      <c r="K74" s="3" t="n">
        <v>176.57</v>
      </c>
      <c r="N74" s="13" t="n">
        <v>71</v>
      </c>
      <c r="O74" s="14">
        <f>I453^2+$O$6*Ret_Fourth_central_moment_5var!D1226</f>
        <v/>
      </c>
      <c r="P74" s="14">
        <f>J453^2+$O$6*Ret_Fourth_central_moment_5var!E1226</f>
        <v/>
      </c>
      <c r="Q74" s="14">
        <f>K453^2+$O$6*Ret_Fourth_central_moment_5var!F1226</f>
        <v/>
      </c>
    </row>
    <row r="75">
      <c r="H75" s="13" t="n">
        <v>78</v>
      </c>
      <c r="I75" s="3" t="n">
        <v>174.3</v>
      </c>
      <c r="J75" s="3" t="n">
        <v>175.2</v>
      </c>
      <c r="K75" s="3" t="n">
        <v>174.29</v>
      </c>
      <c r="N75" s="13" t="n">
        <v>72</v>
      </c>
      <c r="O75" s="14">
        <f>I454^2+$O$6*Ret_Fourth_central_moment_5var!D1227</f>
        <v/>
      </c>
      <c r="P75" s="14">
        <f>J454^2+$O$6*Ret_Fourth_central_moment_5var!E1227</f>
        <v/>
      </c>
      <c r="Q75" s="14">
        <f>K454^2+$O$6*Ret_Fourth_central_moment_5var!F1227</f>
        <v/>
      </c>
    </row>
    <row r="76">
      <c r="H76" s="13" t="n">
        <v>79</v>
      </c>
      <c r="I76" s="3" t="n">
        <v>161.73</v>
      </c>
      <c r="J76" s="3" t="n">
        <v>141.64</v>
      </c>
      <c r="K76" s="3" t="n">
        <v>169.3</v>
      </c>
      <c r="N76" s="13" t="n">
        <v>73</v>
      </c>
      <c r="O76" s="14">
        <f>I455^2+$O$6*Ret_Fourth_central_moment_5var!D1228</f>
        <v/>
      </c>
      <c r="P76" s="14">
        <f>J455^2+$O$6*Ret_Fourth_central_moment_5var!E1228</f>
        <v/>
      </c>
      <c r="Q76" s="14">
        <f>K455^2+$O$6*Ret_Fourth_central_moment_5var!F1228</f>
        <v/>
      </c>
    </row>
    <row r="77">
      <c r="H77" s="13" t="n">
        <v>80</v>
      </c>
      <c r="I77" s="3" t="n">
        <v>239.69</v>
      </c>
      <c r="J77" s="3" t="n">
        <v>223.24</v>
      </c>
      <c r="K77" s="3" t="n">
        <v>224.3</v>
      </c>
      <c r="N77" s="13" t="n">
        <v>74</v>
      </c>
      <c r="O77" s="14">
        <f>I456^2+$O$6*Ret_Fourth_central_moment_5var!D1229</f>
        <v/>
      </c>
      <c r="P77" s="14">
        <f>J456^2+$O$6*Ret_Fourth_central_moment_5var!E1229</f>
        <v/>
      </c>
      <c r="Q77" s="14">
        <f>K456^2+$O$6*Ret_Fourth_central_moment_5var!F1229</f>
        <v/>
      </c>
    </row>
    <row r="78">
      <c r="H78" s="13" t="n">
        <v>81</v>
      </c>
      <c r="I78" s="3" t="n">
        <v>201.24</v>
      </c>
      <c r="J78" s="3" t="n">
        <v>186.51</v>
      </c>
      <c r="K78" s="3" t="n">
        <v>258.94</v>
      </c>
      <c r="N78" s="13" t="n">
        <v>75</v>
      </c>
      <c r="O78" s="14">
        <f>I457^2+$O$6*Ret_Fourth_central_moment_5var!D1230</f>
        <v/>
      </c>
      <c r="P78" s="14">
        <f>J457^2+$O$6*Ret_Fourth_central_moment_5var!E1230</f>
        <v/>
      </c>
      <c r="Q78" s="14">
        <f>K457^2+$O$6*Ret_Fourth_central_moment_5var!F1230</f>
        <v/>
      </c>
    </row>
    <row r="79">
      <c r="H79" s="13" t="n">
        <v>82</v>
      </c>
      <c r="I79" s="3" t="n">
        <v>176.97</v>
      </c>
      <c r="J79" s="3" t="n">
        <v>200.78</v>
      </c>
      <c r="K79" s="3" t="n">
        <v>183.14</v>
      </c>
      <c r="N79" s="13" t="n">
        <v>76</v>
      </c>
      <c r="O79" s="14">
        <f>I458^2+$O$6*Ret_Fourth_central_moment_5var!D1231</f>
        <v/>
      </c>
      <c r="P79" s="14">
        <f>J458^2+$O$6*Ret_Fourth_central_moment_5var!E1231</f>
        <v/>
      </c>
      <c r="Q79" s="14">
        <f>K458^2+$O$6*Ret_Fourth_central_moment_5var!F1231</f>
        <v/>
      </c>
    </row>
    <row r="80">
      <c r="H80" s="13" t="n">
        <v>83</v>
      </c>
      <c r="I80" s="3" t="n">
        <v>263.72</v>
      </c>
      <c r="J80" s="3" t="n">
        <v>181.29</v>
      </c>
      <c r="K80" s="3" t="n">
        <v>198.56</v>
      </c>
      <c r="N80" s="13" t="n">
        <v>77</v>
      </c>
      <c r="O80" s="14">
        <f>I459^2+$O$6*Ret_Fourth_central_moment_5var!D1232</f>
        <v/>
      </c>
      <c r="P80" s="14">
        <f>J459^2+$O$6*Ret_Fourth_central_moment_5var!E1232</f>
        <v/>
      </c>
      <c r="Q80" s="14">
        <f>K459^2+$O$6*Ret_Fourth_central_moment_5var!F1232</f>
        <v/>
      </c>
    </row>
    <row r="81">
      <c r="H81" s="13" t="n">
        <v>84</v>
      </c>
      <c r="I81" s="3" t="n">
        <v>252.77</v>
      </c>
      <c r="J81" s="3" t="n">
        <v>190.05</v>
      </c>
      <c r="K81" s="3" t="n">
        <v>194.68</v>
      </c>
      <c r="N81" s="13" t="n">
        <v>78</v>
      </c>
      <c r="O81" s="14">
        <f>I460^2+$O$6*Ret_Fourth_central_moment_5var!D1233</f>
        <v/>
      </c>
      <c r="P81" s="14">
        <f>J460^2+$O$6*Ret_Fourth_central_moment_5var!E1233</f>
        <v/>
      </c>
      <c r="Q81" s="14">
        <f>K460^2+$O$6*Ret_Fourth_central_moment_5var!F1233</f>
        <v/>
      </c>
    </row>
    <row r="82">
      <c r="H82" s="13" t="n">
        <v>85</v>
      </c>
      <c r="I82" s="3" t="n">
        <v>244.15</v>
      </c>
      <c r="J82" s="3" t="n">
        <v>232.71</v>
      </c>
      <c r="K82" s="3" t="n">
        <v>224.7</v>
      </c>
      <c r="N82" s="13" t="n">
        <v>79</v>
      </c>
      <c r="O82" s="14">
        <f>I461^2+$O$6*Ret_Fourth_central_moment_5var!D1234</f>
        <v/>
      </c>
      <c r="P82" s="14">
        <f>J461^2+$O$6*Ret_Fourth_central_moment_5var!E1234</f>
        <v/>
      </c>
      <c r="Q82" s="14">
        <f>K461^2+$O$6*Ret_Fourth_central_moment_5var!F1234</f>
        <v/>
      </c>
    </row>
    <row r="83">
      <c r="H83" s="13" t="n">
        <v>86</v>
      </c>
      <c r="I83" s="3" t="n">
        <v>209.99</v>
      </c>
      <c r="J83" s="3" t="n">
        <v>192.86</v>
      </c>
      <c r="K83" s="3" t="n">
        <v>210.69</v>
      </c>
      <c r="N83" s="13" t="n">
        <v>80</v>
      </c>
      <c r="O83" s="14">
        <f>I462^2+$O$6*Ret_Fourth_central_moment_5var!D1235</f>
        <v/>
      </c>
      <c r="P83" s="14">
        <f>J462^2+$O$6*Ret_Fourth_central_moment_5var!E1235</f>
        <v/>
      </c>
      <c r="Q83" s="14">
        <f>K462^2+$O$6*Ret_Fourth_central_moment_5var!F1235</f>
        <v/>
      </c>
    </row>
    <row r="84">
      <c r="H84" s="13" t="n">
        <v>87</v>
      </c>
      <c r="I84" s="3" t="n">
        <v>147.27</v>
      </c>
      <c r="J84" s="3" t="n">
        <v>216.76</v>
      </c>
      <c r="K84" s="3" t="n">
        <v>198.01</v>
      </c>
      <c r="N84" s="13" t="n">
        <v>81</v>
      </c>
      <c r="O84" s="14">
        <f>I463^2+$O$6*Ret_Fourth_central_moment_5var!D1236</f>
        <v/>
      </c>
      <c r="P84" s="14">
        <f>J463^2+$O$6*Ret_Fourth_central_moment_5var!E1236</f>
        <v/>
      </c>
      <c r="Q84" s="14">
        <f>K463^2+$O$6*Ret_Fourth_central_moment_5var!F1236</f>
        <v/>
      </c>
    </row>
    <row r="85">
      <c r="H85" s="13" t="n">
        <v>88</v>
      </c>
      <c r="I85" s="3" t="n">
        <v>157.92</v>
      </c>
      <c r="J85" s="3" t="n">
        <v>217.58</v>
      </c>
      <c r="K85" s="3" t="n">
        <v>204.46</v>
      </c>
      <c r="N85" s="13" t="n">
        <v>82</v>
      </c>
      <c r="O85" s="14">
        <f>I464^2+$O$6*Ret_Fourth_central_moment_5var!D1237</f>
        <v/>
      </c>
      <c r="P85" s="14">
        <f>J464^2+$O$6*Ret_Fourth_central_moment_5var!E1237</f>
        <v/>
      </c>
      <c r="Q85" s="14">
        <f>K464^2+$O$6*Ret_Fourth_central_moment_5var!F1237</f>
        <v/>
      </c>
    </row>
    <row r="86">
      <c r="H86" s="13" t="n">
        <v>89</v>
      </c>
      <c r="I86" s="3" t="n">
        <v>182.65</v>
      </c>
      <c r="J86" s="3" t="n">
        <v>227.27</v>
      </c>
      <c r="K86" s="3" t="n">
        <v>234.77</v>
      </c>
      <c r="N86" s="13" t="n">
        <v>83</v>
      </c>
      <c r="O86" s="14">
        <f>I465^2+$O$6*Ret_Fourth_central_moment_5var!D1238</f>
        <v/>
      </c>
      <c r="P86" s="14">
        <f>J465^2+$O$6*Ret_Fourth_central_moment_5var!E1238</f>
        <v/>
      </c>
      <c r="Q86" s="14">
        <f>K465^2+$O$6*Ret_Fourth_central_moment_5var!F1238</f>
        <v/>
      </c>
    </row>
    <row r="87">
      <c r="H87" s="13" t="n">
        <v>90</v>
      </c>
      <c r="I87" s="3" t="n">
        <v>241.87</v>
      </c>
      <c r="J87" s="3" t="n">
        <v>197.57</v>
      </c>
      <c r="K87" s="3" t="n">
        <v>187.03</v>
      </c>
      <c r="N87" s="13" t="n">
        <v>84</v>
      </c>
      <c r="O87" s="14">
        <f>I466^2+$O$6*Ret_Fourth_central_moment_5var!D1239</f>
        <v/>
      </c>
      <c r="P87" s="14">
        <f>J466^2+$O$6*Ret_Fourth_central_moment_5var!E1239</f>
        <v/>
      </c>
      <c r="Q87" s="14">
        <f>K466^2+$O$6*Ret_Fourth_central_moment_5var!F1239</f>
        <v/>
      </c>
    </row>
    <row r="88">
      <c r="H88" s="13" t="n">
        <v>91</v>
      </c>
      <c r="I88" s="3" t="n">
        <v>179.59</v>
      </c>
      <c r="J88" s="3" t="n">
        <v>240</v>
      </c>
      <c r="K88" s="3" t="n">
        <v>187.05</v>
      </c>
      <c r="N88" s="13" t="n">
        <v>85</v>
      </c>
      <c r="O88" s="14">
        <f>I467^2+$O$6*Ret_Fourth_central_moment_5var!D1240</f>
        <v/>
      </c>
      <c r="P88" s="14">
        <f>J467^2+$O$6*Ret_Fourth_central_moment_5var!E1240</f>
        <v/>
      </c>
      <c r="Q88" s="14">
        <f>K467^2+$O$6*Ret_Fourth_central_moment_5var!F1240</f>
        <v/>
      </c>
    </row>
    <row r="89">
      <c r="H89" s="13" t="n">
        <v>92</v>
      </c>
      <c r="I89" s="3" t="n">
        <v>223.16</v>
      </c>
      <c r="J89" s="3" t="n">
        <v>218.29</v>
      </c>
      <c r="K89" s="3" t="n">
        <v>199.5</v>
      </c>
      <c r="N89" s="13" t="n">
        <v>86</v>
      </c>
      <c r="O89" s="14">
        <f>I468^2+$O$6*Ret_Fourth_central_moment_5var!D1241</f>
        <v/>
      </c>
      <c r="P89" s="14">
        <f>J468^2+$O$6*Ret_Fourth_central_moment_5var!E1241</f>
        <v/>
      </c>
      <c r="Q89" s="14">
        <f>K468^2+$O$6*Ret_Fourth_central_moment_5var!F1241</f>
        <v/>
      </c>
    </row>
    <row r="90">
      <c r="H90" s="13" t="n">
        <v>93</v>
      </c>
      <c r="I90" s="3" t="n">
        <v>171.98</v>
      </c>
      <c r="J90" s="3" t="n">
        <v>228.97</v>
      </c>
      <c r="K90" s="3" t="n">
        <v>194.24</v>
      </c>
      <c r="N90" s="13" t="n">
        <v>87</v>
      </c>
      <c r="O90" s="14">
        <f>I469^2+$O$6*Ret_Fourth_central_moment_5var!D1242</f>
        <v/>
      </c>
      <c r="P90" s="14">
        <f>J469^2+$O$6*Ret_Fourth_central_moment_5var!E1242</f>
        <v/>
      </c>
      <c r="Q90" s="14">
        <f>K469^2+$O$6*Ret_Fourth_central_moment_5var!F1242</f>
        <v/>
      </c>
    </row>
    <row r="91">
      <c r="H91" s="13" t="n">
        <v>94</v>
      </c>
      <c r="I91" s="3" t="n">
        <v>219.14</v>
      </c>
      <c r="J91" s="3" t="n">
        <v>139.48</v>
      </c>
      <c r="K91" s="3" t="n">
        <v>222.31</v>
      </c>
      <c r="N91" s="13" t="n">
        <v>88</v>
      </c>
      <c r="O91" s="14">
        <f>I470^2+$O$6*Ret_Fourth_central_moment_5var!D1243</f>
        <v/>
      </c>
      <c r="P91" s="14">
        <f>J470^2+$O$6*Ret_Fourth_central_moment_5var!E1243</f>
        <v/>
      </c>
      <c r="Q91" s="14">
        <f>K470^2+$O$6*Ret_Fourth_central_moment_5var!F1243</f>
        <v/>
      </c>
    </row>
    <row r="92">
      <c r="H92" s="13" t="n">
        <v>95</v>
      </c>
      <c r="I92" s="3" t="n">
        <v>284.79</v>
      </c>
      <c r="J92" s="3" t="n">
        <v>254.31</v>
      </c>
      <c r="K92" s="3" t="n">
        <v>221.43</v>
      </c>
      <c r="N92" s="13" t="n">
        <v>89</v>
      </c>
      <c r="O92" s="14">
        <f>I471^2+$O$6*Ret_Fourth_central_moment_5var!D1244</f>
        <v/>
      </c>
      <c r="P92" s="14">
        <f>J471^2+$O$6*Ret_Fourth_central_moment_5var!E1244</f>
        <v/>
      </c>
      <c r="Q92" s="14">
        <f>K471^2+$O$6*Ret_Fourth_central_moment_5var!F1244</f>
        <v/>
      </c>
    </row>
    <row r="93">
      <c r="H93" s="13" t="n">
        <v>96</v>
      </c>
      <c r="I93" s="3" t="n">
        <v>70.7</v>
      </c>
      <c r="J93" s="3" t="n">
        <v>162.53</v>
      </c>
      <c r="K93" s="3" t="n">
        <v>247.58</v>
      </c>
      <c r="N93" s="13" t="n">
        <v>90</v>
      </c>
      <c r="O93" s="14">
        <f>I472^2+$O$6*Ret_Fourth_central_moment_5var!D1245</f>
        <v/>
      </c>
      <c r="P93" s="14">
        <f>J472^2+$O$6*Ret_Fourth_central_moment_5var!E1245</f>
        <v/>
      </c>
      <c r="Q93" s="14">
        <f>K472^2+$O$6*Ret_Fourth_central_moment_5var!F1245</f>
        <v/>
      </c>
    </row>
    <row r="94">
      <c r="H94" s="13" t="n">
        <v>97</v>
      </c>
      <c r="I94" s="3" t="n">
        <v>159.79</v>
      </c>
      <c r="J94" s="3" t="n">
        <v>219.98</v>
      </c>
      <c r="K94" s="3" t="n">
        <v>216.16</v>
      </c>
      <c r="N94" s="13" t="n">
        <v>91</v>
      </c>
      <c r="O94" s="14">
        <f>I473^2+$O$6*Ret_Fourth_central_moment_5var!D1246</f>
        <v/>
      </c>
      <c r="P94" s="14">
        <f>J473^2+$O$6*Ret_Fourth_central_moment_5var!E1246</f>
        <v/>
      </c>
      <c r="Q94" s="14">
        <f>K473^2+$O$6*Ret_Fourth_central_moment_5var!F1246</f>
        <v/>
      </c>
    </row>
    <row r="95">
      <c r="H95" s="13" t="n">
        <v>98</v>
      </c>
      <c r="I95" s="3" t="n">
        <v>225.95</v>
      </c>
      <c r="J95" s="3" t="n">
        <v>191.71</v>
      </c>
      <c r="K95" s="3" t="n">
        <v>274.96</v>
      </c>
      <c r="N95" s="13" t="n">
        <v>92</v>
      </c>
      <c r="O95" s="14">
        <f>I474^2+$O$6*Ret_Fourth_central_moment_5var!D1247</f>
        <v/>
      </c>
      <c r="P95" s="14">
        <f>J474^2+$O$6*Ret_Fourth_central_moment_5var!E1247</f>
        <v/>
      </c>
      <c r="Q95" s="14">
        <f>K474^2+$O$6*Ret_Fourth_central_moment_5var!F1247</f>
        <v/>
      </c>
    </row>
    <row r="96">
      <c r="H96" s="13" t="n">
        <v>99</v>
      </c>
      <c r="I96" s="3" t="n">
        <v>182.66</v>
      </c>
      <c r="J96" s="3" t="n">
        <v>139.61</v>
      </c>
      <c r="K96" s="3" t="n">
        <v>241.31</v>
      </c>
      <c r="N96" s="13" t="n">
        <v>93</v>
      </c>
      <c r="O96" s="14">
        <f>I475^2+$O$6*Ret_Fourth_central_moment_5var!D1248</f>
        <v/>
      </c>
      <c r="P96" s="14">
        <f>J475^2+$O$6*Ret_Fourth_central_moment_5var!E1248</f>
        <v/>
      </c>
      <c r="Q96" s="14">
        <f>K475^2+$O$6*Ret_Fourth_central_moment_5var!F1248</f>
        <v/>
      </c>
    </row>
    <row r="97">
      <c r="H97" s="13" t="n">
        <v>100</v>
      </c>
      <c r="I97" s="3" t="n">
        <v>204.8</v>
      </c>
      <c r="J97" s="3" t="n">
        <v>252.77</v>
      </c>
      <c r="K97" s="3" t="n">
        <v>212.21</v>
      </c>
      <c r="N97" s="13" t="n">
        <v>94</v>
      </c>
      <c r="O97" s="14">
        <f>I476^2+$O$6*Ret_Fourth_central_moment_5var!D1249</f>
        <v/>
      </c>
      <c r="P97" s="14">
        <f>J476^2+$O$6*Ret_Fourth_central_moment_5var!E1249</f>
        <v/>
      </c>
      <c r="Q97" s="14">
        <f>K476^2+$O$6*Ret_Fourth_central_moment_5var!F1249</f>
        <v/>
      </c>
    </row>
    <row r="98">
      <c r="H98" s="13" t="n">
        <v>101</v>
      </c>
      <c r="I98" s="3" t="n">
        <v>246.1</v>
      </c>
      <c r="J98" s="3" t="n">
        <v>300.81</v>
      </c>
      <c r="K98" s="3" t="n">
        <v>212.02</v>
      </c>
      <c r="N98" s="13" t="n">
        <v>95</v>
      </c>
      <c r="O98" s="14">
        <f>I477^2+$O$6*Ret_Fourth_central_moment_5var!D1250</f>
        <v/>
      </c>
      <c r="P98" s="14">
        <f>J477^2+$O$6*Ret_Fourth_central_moment_5var!E1250</f>
        <v/>
      </c>
      <c r="Q98" s="14">
        <f>K477^2+$O$6*Ret_Fourth_central_moment_5var!F1250</f>
        <v/>
      </c>
    </row>
    <row r="99">
      <c r="H99" s="13" t="n">
        <v>102</v>
      </c>
      <c r="I99" s="3" t="n">
        <v>181.26</v>
      </c>
      <c r="J99" s="3" t="n">
        <v>178.87</v>
      </c>
      <c r="K99" s="3" t="n">
        <v>228.38</v>
      </c>
      <c r="N99" s="13" t="n">
        <v>96</v>
      </c>
      <c r="O99" s="14">
        <f>I478^2+$O$6*Ret_Fourth_central_moment_5var!D1251</f>
        <v/>
      </c>
      <c r="P99" s="14">
        <f>J478^2+$O$6*Ret_Fourth_central_moment_5var!E1251</f>
        <v/>
      </c>
      <c r="Q99" s="14">
        <f>K478^2+$O$6*Ret_Fourth_central_moment_5var!F1251</f>
        <v/>
      </c>
    </row>
    <row r="100">
      <c r="H100" s="13" t="n">
        <v>103</v>
      </c>
      <c r="I100" s="3" t="n">
        <v>272.06</v>
      </c>
      <c r="J100" s="3" t="n">
        <v>253.94</v>
      </c>
      <c r="K100" s="3" t="n">
        <v>262.11</v>
      </c>
      <c r="N100" s="13" t="n">
        <v>97</v>
      </c>
      <c r="O100" s="14">
        <f>I479^2+$O$6*Ret_Fourth_central_moment_5var!D1252</f>
        <v/>
      </c>
      <c r="P100" s="14">
        <f>J479^2+$O$6*Ret_Fourth_central_moment_5var!E1252</f>
        <v/>
      </c>
      <c r="Q100" s="14">
        <f>K479^2+$O$6*Ret_Fourth_central_moment_5var!F1252</f>
        <v/>
      </c>
    </row>
    <row r="101">
      <c r="H101" s="13" t="n">
        <v>104</v>
      </c>
      <c r="I101" s="3" t="n">
        <v>205.26</v>
      </c>
      <c r="J101" s="3" t="n">
        <v>209.26</v>
      </c>
      <c r="K101" s="3" t="n">
        <v>188.5</v>
      </c>
      <c r="N101" s="13" t="n">
        <v>98</v>
      </c>
      <c r="O101" s="14">
        <f>I480^2+$O$6*Ret_Fourth_central_moment_5var!D1253</f>
        <v/>
      </c>
      <c r="P101" s="14">
        <f>J480^2+$O$6*Ret_Fourth_central_moment_5var!E1253</f>
        <v/>
      </c>
      <c r="Q101" s="14">
        <f>K480^2+$O$6*Ret_Fourth_central_moment_5var!F1253</f>
        <v/>
      </c>
    </row>
    <row r="102">
      <c r="H102" s="13" t="n">
        <v>105</v>
      </c>
      <c r="I102" s="3" t="n">
        <v>215.61</v>
      </c>
      <c r="J102" s="3" t="n">
        <v>231.72</v>
      </c>
      <c r="K102" s="3" t="n">
        <v>194.95</v>
      </c>
      <c r="N102" s="13" t="n">
        <v>99</v>
      </c>
      <c r="O102" s="14">
        <f>I481^2+$O$6*Ret_Fourth_central_moment_5var!D1254</f>
        <v/>
      </c>
      <c r="P102" s="14">
        <f>J481^2+$O$6*Ret_Fourth_central_moment_5var!E1254</f>
        <v/>
      </c>
      <c r="Q102" s="14">
        <f>K481^2+$O$6*Ret_Fourth_central_moment_5var!F1254</f>
        <v/>
      </c>
    </row>
    <row r="103">
      <c r="H103" s="13" t="n">
        <v>106</v>
      </c>
      <c r="I103" s="3" t="n">
        <v>158.83</v>
      </c>
      <c r="J103" s="3" t="n">
        <v>241.33</v>
      </c>
      <c r="K103" s="3" t="n">
        <v>191.68</v>
      </c>
      <c r="N103" s="13" t="n">
        <v>100</v>
      </c>
      <c r="O103" s="14">
        <f>I482^2+$O$6*Ret_Fourth_central_moment_5var!D1255</f>
        <v/>
      </c>
      <c r="P103" s="14">
        <f>J482^2+$O$6*Ret_Fourth_central_moment_5var!E1255</f>
        <v/>
      </c>
      <c r="Q103" s="14">
        <f>K482^2+$O$6*Ret_Fourth_central_moment_5var!F1255</f>
        <v/>
      </c>
    </row>
    <row r="104">
      <c r="H104" s="13" t="n">
        <v>107</v>
      </c>
      <c r="I104" s="3" t="n">
        <v>144.71</v>
      </c>
      <c r="J104" s="3" t="n">
        <v>214.79</v>
      </c>
      <c r="K104" s="3" t="n">
        <v>201.2</v>
      </c>
      <c r="N104" s="13" t="n">
        <v>101</v>
      </c>
      <c r="O104" s="14">
        <f>I483^2+$O$6*Ret_Fourth_central_moment_5var!D1256</f>
        <v/>
      </c>
      <c r="P104" s="14">
        <f>J483^2+$O$6*Ret_Fourth_central_moment_5var!E1256</f>
        <v/>
      </c>
      <c r="Q104" s="14">
        <f>K483^2+$O$6*Ret_Fourth_central_moment_5var!F1256</f>
        <v/>
      </c>
    </row>
    <row r="105">
      <c r="H105" s="13" t="n">
        <v>108</v>
      </c>
      <c r="I105" s="3" t="n">
        <v>210.43</v>
      </c>
      <c r="J105" s="3" t="n">
        <v>138.86</v>
      </c>
      <c r="K105" s="3" t="n">
        <v>212.08</v>
      </c>
      <c r="N105" s="13" t="n">
        <v>102</v>
      </c>
      <c r="O105" s="14">
        <f>I484^2+$O$6*Ret_Fourth_central_moment_5var!D1257</f>
        <v/>
      </c>
      <c r="P105" s="14">
        <f>J484^2+$O$6*Ret_Fourth_central_moment_5var!E1257</f>
        <v/>
      </c>
      <c r="Q105" s="14">
        <f>K484^2+$O$6*Ret_Fourth_central_moment_5var!F1257</f>
        <v/>
      </c>
    </row>
    <row r="106">
      <c r="H106" s="13" t="n">
        <v>109</v>
      </c>
      <c r="I106" s="3" t="n">
        <v>243.83</v>
      </c>
      <c r="J106" s="3" t="n">
        <v>195.48</v>
      </c>
      <c r="K106" s="3" t="n">
        <v>166.9</v>
      </c>
      <c r="N106" s="13" t="n">
        <v>103</v>
      </c>
      <c r="O106" s="14">
        <f>I485^2+$O$6*Ret_Fourth_central_moment_5var!D1258</f>
        <v/>
      </c>
      <c r="P106" s="14">
        <f>J485^2+$O$6*Ret_Fourth_central_moment_5var!E1258</f>
        <v/>
      </c>
      <c r="Q106" s="14">
        <f>K485^2+$O$6*Ret_Fourth_central_moment_5var!F1258</f>
        <v/>
      </c>
    </row>
    <row r="107">
      <c r="H107" s="13" t="n">
        <v>110</v>
      </c>
      <c r="I107" s="3" t="n">
        <v>232.84</v>
      </c>
      <c r="J107" s="3" t="n">
        <v>76.55</v>
      </c>
      <c r="K107" s="3" t="n">
        <v>160.83</v>
      </c>
      <c r="N107" s="13" t="n">
        <v>104</v>
      </c>
      <c r="O107" s="14">
        <f>I486^2+$O$6*Ret_Fourth_central_moment_5var!D1259</f>
        <v/>
      </c>
      <c r="P107" s="14">
        <f>J486^2+$O$6*Ret_Fourth_central_moment_5var!E1259</f>
        <v/>
      </c>
      <c r="Q107" s="14">
        <f>K486^2+$O$6*Ret_Fourth_central_moment_5var!F1259</f>
        <v/>
      </c>
    </row>
    <row r="108">
      <c r="H108" s="13" t="n">
        <v>111</v>
      </c>
      <c r="I108" s="3" t="n">
        <v>167.9</v>
      </c>
      <c r="J108" s="3" t="n">
        <v>168.89</v>
      </c>
      <c r="K108" s="3" t="n">
        <v>218.04</v>
      </c>
      <c r="N108" s="13" t="n">
        <v>105</v>
      </c>
      <c r="O108" s="14">
        <f>I487^2+$O$6*Ret_Fourth_central_moment_5var!D1260</f>
        <v/>
      </c>
      <c r="P108" s="14">
        <f>J487^2+$O$6*Ret_Fourth_central_moment_5var!E1260</f>
        <v/>
      </c>
      <c r="Q108" s="14">
        <f>K487^2+$O$6*Ret_Fourth_central_moment_5var!F1260</f>
        <v/>
      </c>
    </row>
    <row r="109">
      <c r="H109" s="13" t="n">
        <v>112</v>
      </c>
      <c r="I109" s="3" t="n">
        <v>261.73</v>
      </c>
      <c r="J109" s="3" t="n">
        <v>234.25</v>
      </c>
      <c r="K109" s="3" t="n">
        <v>244.91</v>
      </c>
      <c r="N109" s="13" t="n">
        <v>106</v>
      </c>
      <c r="O109" s="14">
        <f>I488^2+$O$6*Ret_Fourth_central_moment_5var!D1261</f>
        <v/>
      </c>
      <c r="P109" s="14">
        <f>J488^2+$O$6*Ret_Fourth_central_moment_5var!E1261</f>
        <v/>
      </c>
      <c r="Q109" s="14">
        <f>K488^2+$O$6*Ret_Fourth_central_moment_5var!F1261</f>
        <v/>
      </c>
    </row>
    <row r="110">
      <c r="H110" s="13" t="n">
        <v>113</v>
      </c>
      <c r="I110" s="3" t="n">
        <v>269.61</v>
      </c>
      <c r="J110" s="3" t="n">
        <v>220.1</v>
      </c>
      <c r="K110" s="3" t="n">
        <v>144.74</v>
      </c>
      <c r="N110" s="13" t="n">
        <v>107</v>
      </c>
      <c r="O110" s="14">
        <f>I489^2+$O$6*Ret_Fourth_central_moment_5var!D1262</f>
        <v/>
      </c>
      <c r="P110" s="14">
        <f>J489^2+$O$6*Ret_Fourth_central_moment_5var!E1262</f>
        <v/>
      </c>
      <c r="Q110" s="14">
        <f>K489^2+$O$6*Ret_Fourth_central_moment_5var!F1262</f>
        <v/>
      </c>
    </row>
    <row r="111">
      <c r="H111" s="13" t="n">
        <v>114</v>
      </c>
      <c r="I111" s="3" t="n">
        <v>231.4</v>
      </c>
      <c r="J111" s="3" t="n">
        <v>150.55</v>
      </c>
      <c r="K111" s="3" t="n">
        <v>239.16</v>
      </c>
      <c r="N111" s="13" t="n">
        <v>108</v>
      </c>
      <c r="O111" s="14">
        <f>I490^2+$O$6*Ret_Fourth_central_moment_5var!D1263</f>
        <v/>
      </c>
      <c r="P111" s="14">
        <f>J490^2+$O$6*Ret_Fourth_central_moment_5var!E1263</f>
        <v/>
      </c>
      <c r="Q111" s="14">
        <f>K490^2+$O$6*Ret_Fourth_central_moment_5var!F1263</f>
        <v/>
      </c>
    </row>
    <row r="112">
      <c r="H112" s="13" t="n">
        <v>115</v>
      </c>
      <c r="I112" s="3" t="n">
        <v>166.52</v>
      </c>
      <c r="J112" s="3" t="n">
        <v>222.28</v>
      </c>
      <c r="K112" s="3" t="n">
        <v>180.55</v>
      </c>
      <c r="N112" s="13" t="n">
        <v>109</v>
      </c>
      <c r="O112" s="14">
        <f>I491^2+$O$6*Ret_Fourth_central_moment_5var!D1264</f>
        <v/>
      </c>
      <c r="P112" s="14">
        <f>J491^2+$O$6*Ret_Fourth_central_moment_5var!E1264</f>
        <v/>
      </c>
      <c r="Q112" s="14">
        <f>K491^2+$O$6*Ret_Fourth_central_moment_5var!F1264</f>
        <v/>
      </c>
    </row>
    <row r="113">
      <c r="H113" s="13" t="n">
        <v>116</v>
      </c>
      <c r="I113" s="3" t="n">
        <v>276.6</v>
      </c>
      <c r="J113" s="3" t="n">
        <v>236.93</v>
      </c>
      <c r="K113" s="3" t="n">
        <v>205.17</v>
      </c>
      <c r="N113" s="13" t="n">
        <v>110</v>
      </c>
      <c r="O113" s="14">
        <f>I492^2+$O$6*Ret_Fourth_central_moment_5var!D1265</f>
        <v/>
      </c>
      <c r="P113" s="14">
        <f>J492^2+$O$6*Ret_Fourth_central_moment_5var!E1265</f>
        <v/>
      </c>
      <c r="Q113" s="14">
        <f>K492^2+$O$6*Ret_Fourth_central_moment_5var!F1265</f>
        <v/>
      </c>
    </row>
    <row r="114">
      <c r="H114" s="13" t="n">
        <v>117</v>
      </c>
      <c r="I114" s="3" t="n">
        <v>150.12</v>
      </c>
      <c r="J114" s="3" t="n">
        <v>190.9</v>
      </c>
      <c r="K114" s="3" t="n">
        <v>194.01</v>
      </c>
      <c r="N114" s="13" t="n">
        <v>111</v>
      </c>
      <c r="O114" s="14">
        <f>I493^2+$O$6*Ret_Fourth_central_moment_5var!D1266</f>
        <v/>
      </c>
      <c r="P114" s="14">
        <f>J493^2+$O$6*Ret_Fourth_central_moment_5var!E1266</f>
        <v/>
      </c>
      <c r="Q114" s="14">
        <f>K493^2+$O$6*Ret_Fourth_central_moment_5var!F1266</f>
        <v/>
      </c>
    </row>
    <row r="115">
      <c r="H115" s="13" t="n">
        <v>118</v>
      </c>
      <c r="I115" s="3" t="n">
        <v>211.36</v>
      </c>
      <c r="J115" s="3" t="n">
        <v>169.22</v>
      </c>
      <c r="K115" s="3" t="n">
        <v>165.18</v>
      </c>
      <c r="N115" s="13" t="n">
        <v>112</v>
      </c>
      <c r="O115" s="14">
        <f>I494^2+$O$6*Ret_Fourth_central_moment_5var!D1267</f>
        <v/>
      </c>
      <c r="P115" s="14">
        <f>J494^2+$O$6*Ret_Fourth_central_moment_5var!E1267</f>
        <v/>
      </c>
      <c r="Q115" s="14">
        <f>K494^2+$O$6*Ret_Fourth_central_moment_5var!F1267</f>
        <v/>
      </c>
    </row>
    <row r="116">
      <c r="H116" s="13" t="n">
        <v>119</v>
      </c>
      <c r="I116" s="3" t="n">
        <v>217.86</v>
      </c>
      <c r="J116" s="3" t="n">
        <v>234.13</v>
      </c>
      <c r="K116" s="3" t="n">
        <v>224.17</v>
      </c>
      <c r="N116" s="13" t="n">
        <v>113</v>
      </c>
      <c r="O116" s="14">
        <f>I495^2+$O$6*Ret_Fourth_central_moment_5var!D1268</f>
        <v/>
      </c>
      <c r="P116" s="14">
        <f>J495^2+$O$6*Ret_Fourth_central_moment_5var!E1268</f>
        <v/>
      </c>
      <c r="Q116" s="14">
        <f>K495^2+$O$6*Ret_Fourth_central_moment_5var!F1268</f>
        <v/>
      </c>
    </row>
    <row r="117">
      <c r="H117" s="13" t="n">
        <v>120</v>
      </c>
      <c r="I117" s="3" t="n">
        <v>195.86</v>
      </c>
      <c r="J117" s="3" t="n">
        <v>184.84</v>
      </c>
      <c r="K117" s="3" t="n">
        <v>262.51</v>
      </c>
      <c r="N117" s="13" t="n">
        <v>114</v>
      </c>
      <c r="O117" s="14">
        <f>I496^2+$O$6*Ret_Fourth_central_moment_5var!D1269</f>
        <v/>
      </c>
      <c r="P117" s="14">
        <f>J496^2+$O$6*Ret_Fourth_central_moment_5var!E1269</f>
        <v/>
      </c>
      <c r="Q117" s="14">
        <f>K496^2+$O$6*Ret_Fourth_central_moment_5var!F1269</f>
        <v/>
      </c>
    </row>
    <row r="118">
      <c r="H118" s="13" t="n">
        <v>121</v>
      </c>
      <c r="I118" s="3" t="n">
        <v>154.34</v>
      </c>
      <c r="J118" s="3" t="n">
        <v>245.08</v>
      </c>
      <c r="K118" s="3" t="n">
        <v>204.49</v>
      </c>
      <c r="N118" s="13" t="n">
        <v>115</v>
      </c>
      <c r="O118" s="14">
        <f>I497^2+$O$6*Ret_Fourth_central_moment_5var!D1270</f>
        <v/>
      </c>
      <c r="P118" s="14">
        <f>J497^2+$O$6*Ret_Fourth_central_moment_5var!E1270</f>
        <v/>
      </c>
      <c r="Q118" s="14">
        <f>K497^2+$O$6*Ret_Fourth_central_moment_5var!F1270</f>
        <v/>
      </c>
    </row>
    <row r="119">
      <c r="H119" s="13" t="n">
        <v>122</v>
      </c>
      <c r="I119" s="3" t="n">
        <v>184.61</v>
      </c>
      <c r="J119" s="3" t="n">
        <v>247.44</v>
      </c>
      <c r="K119" s="3" t="n">
        <v>228.47</v>
      </c>
      <c r="N119" s="13" t="n">
        <v>116</v>
      </c>
      <c r="O119" s="14">
        <f>I498^2+$O$6*Ret_Fourth_central_moment_5var!D1271</f>
        <v/>
      </c>
      <c r="P119" s="14">
        <f>J498^2+$O$6*Ret_Fourth_central_moment_5var!E1271</f>
        <v/>
      </c>
      <c r="Q119" s="14">
        <f>K498^2+$O$6*Ret_Fourth_central_moment_5var!F1271</f>
        <v/>
      </c>
    </row>
    <row r="120">
      <c r="H120" s="13" t="n">
        <v>123</v>
      </c>
      <c r="I120" s="3" t="n">
        <v>151.15</v>
      </c>
      <c r="J120" s="3" t="n">
        <v>283.07</v>
      </c>
      <c r="K120" s="3" t="n">
        <v>199.71</v>
      </c>
      <c r="N120" s="13" t="n">
        <v>117</v>
      </c>
      <c r="O120" s="14">
        <f>I499^2+$O$6*Ret_Fourth_central_moment_5var!D1272</f>
        <v/>
      </c>
      <c r="P120" s="14">
        <f>J499^2+$O$6*Ret_Fourth_central_moment_5var!E1272</f>
        <v/>
      </c>
      <c r="Q120" s="14">
        <f>K499^2+$O$6*Ret_Fourth_central_moment_5var!F1272</f>
        <v/>
      </c>
    </row>
    <row r="121">
      <c r="H121" s="13" t="n">
        <v>124</v>
      </c>
      <c r="I121" s="3" t="n">
        <v>141.52</v>
      </c>
      <c r="J121" s="3" t="n">
        <v>196.81</v>
      </c>
      <c r="K121" s="3" t="n">
        <v>182.81</v>
      </c>
      <c r="N121" s="13" t="n">
        <v>118</v>
      </c>
      <c r="O121" s="14">
        <f>I500^2+$O$6*Ret_Fourth_central_moment_5var!D1273</f>
        <v/>
      </c>
      <c r="P121" s="14">
        <f>J500^2+$O$6*Ret_Fourth_central_moment_5var!E1273</f>
        <v/>
      </c>
      <c r="Q121" s="14">
        <f>K500^2+$O$6*Ret_Fourth_central_moment_5var!F1273</f>
        <v/>
      </c>
    </row>
    <row r="122">
      <c r="H122" s="13" t="n">
        <v>125</v>
      </c>
      <c r="I122" s="3" t="n">
        <v>242.75</v>
      </c>
      <c r="J122" s="3" t="n">
        <v>202.41</v>
      </c>
      <c r="K122" s="3" t="n">
        <v>235.48</v>
      </c>
      <c r="N122" s="13" t="n">
        <v>119</v>
      </c>
      <c r="O122" s="14">
        <f>I501^2+$O$6*Ret_Fourth_central_moment_5var!D1274</f>
        <v/>
      </c>
      <c r="P122" s="14">
        <f>J501^2+$O$6*Ret_Fourth_central_moment_5var!E1274</f>
        <v/>
      </c>
      <c r="Q122" s="14">
        <f>K501^2+$O$6*Ret_Fourth_central_moment_5var!F1274</f>
        <v/>
      </c>
    </row>
    <row r="123">
      <c r="H123" s="13" t="n">
        <v>126</v>
      </c>
      <c r="I123" s="3" t="n">
        <v>253.67</v>
      </c>
      <c r="J123" s="3" t="n">
        <v>172.48</v>
      </c>
      <c r="K123" s="3" t="n">
        <v>122.26</v>
      </c>
      <c r="N123" s="13" t="n">
        <v>120</v>
      </c>
      <c r="O123" s="14">
        <f>I502^2+$O$6*Ret_Fourth_central_moment_5var!D1275</f>
        <v/>
      </c>
      <c r="P123" s="14">
        <f>J502^2+$O$6*Ret_Fourth_central_moment_5var!E1275</f>
        <v/>
      </c>
      <c r="Q123" s="14">
        <f>K502^2+$O$6*Ret_Fourth_central_moment_5var!F1275</f>
        <v/>
      </c>
    </row>
    <row r="124">
      <c r="H124" s="13" t="n">
        <v>127</v>
      </c>
      <c r="I124" s="3" t="n">
        <v>211.13</v>
      </c>
      <c r="J124" s="3" t="n">
        <v>212.43</v>
      </c>
      <c r="K124" s="3" t="n">
        <v>165.69</v>
      </c>
      <c r="N124" s="13" t="n">
        <v>121</v>
      </c>
      <c r="O124" s="14">
        <f>I503^2+$O$6*Ret_Fourth_central_moment_5var!D1276</f>
        <v/>
      </c>
      <c r="P124" s="14">
        <f>J503^2+$O$6*Ret_Fourth_central_moment_5var!E1276</f>
        <v/>
      </c>
      <c r="Q124" s="14">
        <f>K503^2+$O$6*Ret_Fourth_central_moment_5var!F1276</f>
        <v/>
      </c>
    </row>
    <row r="125">
      <c r="H125" s="13" t="n">
        <v>128</v>
      </c>
      <c r="I125" s="3" t="n">
        <v>249.85</v>
      </c>
      <c r="J125" s="3" t="n">
        <v>186.56</v>
      </c>
      <c r="K125" s="3" t="n">
        <v>235.79</v>
      </c>
      <c r="N125" s="13" t="n">
        <v>122</v>
      </c>
      <c r="O125" s="14">
        <f>I504^2+$O$6*Ret_Fourth_central_moment_5var!D1277</f>
        <v/>
      </c>
      <c r="P125" s="14">
        <f>J504^2+$O$6*Ret_Fourth_central_moment_5var!E1277</f>
        <v/>
      </c>
      <c r="Q125" s="14">
        <f>K504^2+$O$6*Ret_Fourth_central_moment_5var!F1277</f>
        <v/>
      </c>
    </row>
    <row r="126">
      <c r="H126" s="13" t="n">
        <v>129</v>
      </c>
      <c r="I126" s="3" t="n">
        <v>140.3</v>
      </c>
      <c r="J126" s="3" t="n">
        <v>220.73</v>
      </c>
      <c r="K126" s="3" t="n">
        <v>205.46</v>
      </c>
      <c r="N126" s="13" t="n">
        <v>123</v>
      </c>
      <c r="O126" s="14">
        <f>I505^2+$O$6*Ret_Fourth_central_moment_5var!D1278</f>
        <v/>
      </c>
      <c r="P126" s="14">
        <f>J505^2+$O$6*Ret_Fourth_central_moment_5var!E1278</f>
        <v/>
      </c>
      <c r="Q126" s="14">
        <f>K505^2+$O$6*Ret_Fourth_central_moment_5var!F1278</f>
        <v/>
      </c>
    </row>
    <row r="127">
      <c r="H127" s="13" t="n">
        <v>130</v>
      </c>
      <c r="I127" s="3" t="n">
        <v>210.84</v>
      </c>
      <c r="J127" s="3" t="n">
        <v>206.67</v>
      </c>
      <c r="K127" s="3" t="n">
        <v>183.27</v>
      </c>
      <c r="N127" s="13" t="n">
        <v>124</v>
      </c>
      <c r="O127" s="14">
        <f>I506^2+$O$6*Ret_Fourth_central_moment_5var!D1279</f>
        <v/>
      </c>
      <c r="P127" s="14">
        <f>J506^2+$O$6*Ret_Fourth_central_moment_5var!E1279</f>
        <v/>
      </c>
      <c r="Q127" s="14">
        <f>K506^2+$O$6*Ret_Fourth_central_moment_5var!F1279</f>
        <v/>
      </c>
    </row>
    <row r="128">
      <c r="H128" s="13" t="n">
        <v>131</v>
      </c>
      <c r="I128" s="3" t="n">
        <v>223.66</v>
      </c>
      <c r="J128" s="3" t="n">
        <v>132.2</v>
      </c>
      <c r="K128" s="3" t="n">
        <v>179.73</v>
      </c>
      <c r="N128" s="13" t="n">
        <v>125</v>
      </c>
      <c r="O128" s="14">
        <f>I507^2+$O$6*Ret_Fourth_central_moment_5var!D1280</f>
        <v/>
      </c>
      <c r="P128" s="14">
        <f>J507^2+$O$6*Ret_Fourth_central_moment_5var!E1280</f>
        <v/>
      </c>
      <c r="Q128" s="14">
        <f>K507^2+$O$6*Ret_Fourth_central_moment_5var!F1280</f>
        <v/>
      </c>
    </row>
    <row r="129">
      <c r="H129" s="13" t="n">
        <v>132</v>
      </c>
      <c r="I129" s="3" t="n">
        <v>174.96</v>
      </c>
      <c r="J129" s="3" t="n">
        <v>192.32</v>
      </c>
      <c r="K129" s="3" t="n">
        <v>220.54</v>
      </c>
      <c r="N129" s="13" t="n">
        <v>126</v>
      </c>
      <c r="O129" s="14">
        <f>I508^2+$O$6*Ret_Fourth_central_moment_5var!D1281</f>
        <v/>
      </c>
      <c r="P129" s="14">
        <f>J508^2+$O$6*Ret_Fourth_central_moment_5var!E1281</f>
        <v/>
      </c>
      <c r="Q129" s="14">
        <f>K508^2+$O$6*Ret_Fourth_central_moment_5var!F1281</f>
        <v/>
      </c>
    </row>
    <row r="130">
      <c r="H130" s="13" t="n">
        <v>133</v>
      </c>
      <c r="I130" s="3" t="n">
        <v>146.08</v>
      </c>
      <c r="J130" s="3" t="n">
        <v>210.56</v>
      </c>
      <c r="K130" s="3" t="n">
        <v>239.59</v>
      </c>
      <c r="N130" s="13" t="n">
        <v>127</v>
      </c>
      <c r="O130" s="14">
        <f>I509^2+$O$6*Ret_Fourth_central_moment_5var!D1282</f>
        <v/>
      </c>
      <c r="P130" s="14">
        <f>J509^2+$O$6*Ret_Fourth_central_moment_5var!E1282</f>
        <v/>
      </c>
      <c r="Q130" s="14">
        <f>K509^2+$O$6*Ret_Fourth_central_moment_5var!F1282</f>
        <v/>
      </c>
    </row>
    <row r="131">
      <c r="H131" s="13" t="n">
        <v>134</v>
      </c>
      <c r="I131" s="3" t="n">
        <v>170.07</v>
      </c>
      <c r="J131" s="3" t="n">
        <v>239.61</v>
      </c>
      <c r="K131" s="3" t="n">
        <v>194.96</v>
      </c>
      <c r="N131" s="13" t="n">
        <v>128</v>
      </c>
      <c r="O131" s="14">
        <f>I510^2+$O$6*Ret_Fourth_central_moment_5var!D1283</f>
        <v/>
      </c>
      <c r="P131" s="14">
        <f>J510^2+$O$6*Ret_Fourth_central_moment_5var!E1283</f>
        <v/>
      </c>
      <c r="Q131" s="14">
        <f>K510^2+$O$6*Ret_Fourth_central_moment_5var!F1283</f>
        <v/>
      </c>
    </row>
    <row r="132">
      <c r="H132" s="13" t="n">
        <v>135</v>
      </c>
      <c r="I132" s="3" t="n">
        <v>235.04</v>
      </c>
      <c r="J132" s="3" t="n">
        <v>230.51</v>
      </c>
      <c r="K132" s="3" t="n">
        <v>191.6</v>
      </c>
      <c r="N132" s="13" t="n">
        <v>129</v>
      </c>
      <c r="O132" s="14">
        <f>I511^2+$O$6*Ret_Fourth_central_moment_5var!D1284</f>
        <v/>
      </c>
      <c r="P132" s="14">
        <f>J511^2+$O$6*Ret_Fourth_central_moment_5var!E1284</f>
        <v/>
      </c>
      <c r="Q132" s="14">
        <f>K511^2+$O$6*Ret_Fourth_central_moment_5var!F1284</f>
        <v/>
      </c>
    </row>
    <row r="133">
      <c r="H133" s="13" t="n">
        <v>136</v>
      </c>
      <c r="I133" s="3" t="n">
        <v>162.28</v>
      </c>
      <c r="J133" s="3" t="n">
        <v>218.35</v>
      </c>
      <c r="K133" s="3" t="n">
        <v>241.99</v>
      </c>
      <c r="N133" s="13" t="n">
        <v>130</v>
      </c>
      <c r="O133" s="14">
        <f>I512^2+$O$6*Ret_Fourth_central_moment_5var!D1285</f>
        <v/>
      </c>
      <c r="P133" s="14">
        <f>J512^2+$O$6*Ret_Fourth_central_moment_5var!E1285</f>
        <v/>
      </c>
      <c r="Q133" s="14">
        <f>K512^2+$O$6*Ret_Fourth_central_moment_5var!F1285</f>
        <v/>
      </c>
    </row>
    <row r="134">
      <c r="H134" s="13" t="n">
        <v>137</v>
      </c>
      <c r="I134" s="3" t="n">
        <v>205.3</v>
      </c>
      <c r="J134" s="3" t="n">
        <v>198.85</v>
      </c>
      <c r="K134" s="3" t="n">
        <v>230</v>
      </c>
      <c r="N134" s="13" t="n">
        <v>131</v>
      </c>
      <c r="O134" s="14">
        <f>I513^2+$O$6*Ret_Fourth_central_moment_5var!D1286</f>
        <v/>
      </c>
      <c r="P134" s="14">
        <f>J513^2+$O$6*Ret_Fourth_central_moment_5var!E1286</f>
        <v/>
      </c>
      <c r="Q134" s="14">
        <f>K513^2+$O$6*Ret_Fourth_central_moment_5var!F1286</f>
        <v/>
      </c>
    </row>
    <row r="135">
      <c r="H135" s="13" t="n">
        <v>138</v>
      </c>
      <c r="I135" s="3" t="n">
        <v>270.27</v>
      </c>
      <c r="J135" s="3" t="n">
        <v>194.74</v>
      </c>
      <c r="K135" s="3" t="n">
        <v>261.08</v>
      </c>
      <c r="N135" s="13" t="n">
        <v>132</v>
      </c>
      <c r="O135" s="14">
        <f>I514^2+$O$6*Ret_Fourth_central_moment_5var!D1287</f>
        <v/>
      </c>
      <c r="P135" s="14">
        <f>J514^2+$O$6*Ret_Fourth_central_moment_5var!E1287</f>
        <v/>
      </c>
      <c r="Q135" s="14">
        <f>K514^2+$O$6*Ret_Fourth_central_moment_5var!F1287</f>
        <v/>
      </c>
    </row>
    <row r="136">
      <c r="H136" s="13" t="n">
        <v>139</v>
      </c>
      <c r="I136" s="3" t="n">
        <v>240.4</v>
      </c>
      <c r="J136" s="3" t="n">
        <v>236.7</v>
      </c>
      <c r="K136" s="3" t="n">
        <v>122.06</v>
      </c>
      <c r="N136" s="13" t="n">
        <v>133</v>
      </c>
      <c r="O136" s="14">
        <f>I515^2+$O$6*Ret_Fourth_central_moment_5var!D1288</f>
        <v/>
      </c>
      <c r="P136" s="14">
        <f>J515^2+$O$6*Ret_Fourth_central_moment_5var!E1288</f>
        <v/>
      </c>
      <c r="Q136" s="14">
        <f>K515^2+$O$6*Ret_Fourth_central_moment_5var!F1288</f>
        <v/>
      </c>
    </row>
    <row r="137">
      <c r="H137" s="13" t="n">
        <v>140</v>
      </c>
      <c r="I137" s="3" t="n">
        <v>241.56</v>
      </c>
      <c r="J137" s="3" t="n">
        <v>254.88</v>
      </c>
      <c r="K137" s="3" t="n">
        <v>241.41</v>
      </c>
      <c r="N137" s="13" t="n">
        <v>134</v>
      </c>
      <c r="O137" s="14">
        <f>I516^2+$O$6*Ret_Fourth_central_moment_5var!D1289</f>
        <v/>
      </c>
      <c r="P137" s="14">
        <f>J516^2+$O$6*Ret_Fourth_central_moment_5var!E1289</f>
        <v/>
      </c>
      <c r="Q137" s="14">
        <f>K516^2+$O$6*Ret_Fourth_central_moment_5var!F1289</f>
        <v/>
      </c>
    </row>
    <row r="138">
      <c r="H138" s="13" t="n">
        <v>141</v>
      </c>
      <c r="I138" s="3" t="n">
        <v>152.21</v>
      </c>
      <c r="J138" s="3" t="n">
        <v>179.65</v>
      </c>
      <c r="K138" s="3" t="n">
        <v>225.74</v>
      </c>
      <c r="N138" s="13" t="n">
        <v>135</v>
      </c>
      <c r="O138" s="14">
        <f>I517^2+$O$6*Ret_Fourth_central_moment_5var!D1290</f>
        <v/>
      </c>
      <c r="P138" s="14">
        <f>J517^2+$O$6*Ret_Fourth_central_moment_5var!E1290</f>
        <v/>
      </c>
      <c r="Q138" s="14">
        <f>K517^2+$O$6*Ret_Fourth_central_moment_5var!F1290</f>
        <v/>
      </c>
    </row>
    <row r="139">
      <c r="H139" s="13" t="n">
        <v>142</v>
      </c>
      <c r="I139" s="3" t="n">
        <v>225.04</v>
      </c>
      <c r="J139" s="3" t="n">
        <v>195.59</v>
      </c>
      <c r="K139" s="3" t="n">
        <v>208.59</v>
      </c>
      <c r="N139" s="13" t="n">
        <v>136</v>
      </c>
      <c r="O139" s="14">
        <f>I518^2+$O$6*Ret_Fourth_central_moment_5var!D1291</f>
        <v/>
      </c>
      <c r="P139" s="14">
        <f>J518^2+$O$6*Ret_Fourth_central_moment_5var!E1291</f>
        <v/>
      </c>
      <c r="Q139" s="14">
        <f>K518^2+$O$6*Ret_Fourth_central_moment_5var!F1291</f>
        <v/>
      </c>
    </row>
    <row r="140">
      <c r="H140" s="13" t="n">
        <v>143</v>
      </c>
      <c r="I140" s="3" t="n">
        <v>227.74</v>
      </c>
      <c r="J140" s="3" t="n">
        <v>237.47</v>
      </c>
      <c r="K140" s="3" t="n">
        <v>177.13</v>
      </c>
      <c r="N140" s="13" t="n">
        <v>137</v>
      </c>
      <c r="O140" s="14">
        <f>I519^2+$O$6*Ret_Fourth_central_moment_5var!D1292</f>
        <v/>
      </c>
      <c r="P140" s="14">
        <f>J519^2+$O$6*Ret_Fourth_central_moment_5var!E1292</f>
        <v/>
      </c>
      <c r="Q140" s="14">
        <f>K519^2+$O$6*Ret_Fourth_central_moment_5var!F1292</f>
        <v/>
      </c>
    </row>
    <row r="141">
      <c r="H141" s="13" t="n">
        <v>144</v>
      </c>
      <c r="I141" s="3" t="n">
        <v>219.37</v>
      </c>
      <c r="J141" s="3" t="n">
        <v>206.27</v>
      </c>
      <c r="K141" s="3" t="n">
        <v>174.65</v>
      </c>
      <c r="N141" s="13" t="n">
        <v>138</v>
      </c>
      <c r="O141" s="14">
        <f>I520^2+$O$6*Ret_Fourth_central_moment_5var!D1293</f>
        <v/>
      </c>
      <c r="P141" s="14">
        <f>J520^2+$O$6*Ret_Fourth_central_moment_5var!E1293</f>
        <v/>
      </c>
      <c r="Q141" s="14">
        <f>K520^2+$O$6*Ret_Fourth_central_moment_5var!F1293</f>
        <v/>
      </c>
    </row>
    <row r="142">
      <c r="H142" s="13" t="n">
        <v>145</v>
      </c>
      <c r="I142" s="3" t="n">
        <v>240.31</v>
      </c>
      <c r="J142" s="3" t="n">
        <v>268.39</v>
      </c>
      <c r="K142" s="3" t="n">
        <v>254.27</v>
      </c>
      <c r="N142" s="13" t="n">
        <v>139</v>
      </c>
      <c r="O142" s="14">
        <f>I521^2+$O$6*Ret_Fourth_central_moment_5var!D1294</f>
        <v/>
      </c>
      <c r="P142" s="14">
        <f>J521^2+$O$6*Ret_Fourth_central_moment_5var!E1294</f>
        <v/>
      </c>
      <c r="Q142" s="14">
        <f>K521^2+$O$6*Ret_Fourth_central_moment_5var!F1294</f>
        <v/>
      </c>
    </row>
    <row r="143">
      <c r="H143" s="13" t="n">
        <v>146</v>
      </c>
      <c r="I143" s="3" t="n">
        <v>242.15</v>
      </c>
      <c r="J143" s="3" t="n">
        <v>204.33</v>
      </c>
      <c r="K143" s="3" t="n">
        <v>248.71</v>
      </c>
      <c r="N143" s="13" t="n">
        <v>140</v>
      </c>
      <c r="O143" s="14">
        <f>I522^2+$O$6*Ret_Fourth_central_moment_5var!D1295</f>
        <v/>
      </c>
      <c r="P143" s="14">
        <f>J522^2+$O$6*Ret_Fourth_central_moment_5var!E1295</f>
        <v/>
      </c>
      <c r="Q143" s="14">
        <f>K522^2+$O$6*Ret_Fourth_central_moment_5var!F1295</f>
        <v/>
      </c>
    </row>
    <row r="144">
      <c r="H144" s="13" t="n">
        <v>147</v>
      </c>
      <c r="I144" s="3" t="n">
        <v>195.79</v>
      </c>
      <c r="J144" s="3" t="n">
        <v>199.46</v>
      </c>
      <c r="K144" s="3" t="n">
        <v>298.1</v>
      </c>
      <c r="N144" s="13" t="n">
        <v>141</v>
      </c>
      <c r="O144" s="14">
        <f>I523^2+$O$6*Ret_Fourth_central_moment_5var!D1296</f>
        <v/>
      </c>
      <c r="P144" s="14">
        <f>J523^2+$O$6*Ret_Fourth_central_moment_5var!E1296</f>
        <v/>
      </c>
      <c r="Q144" s="14">
        <f>K523^2+$O$6*Ret_Fourth_central_moment_5var!F1296</f>
        <v/>
      </c>
    </row>
    <row r="145">
      <c r="H145" s="13" t="n">
        <v>148</v>
      </c>
      <c r="I145" s="3" t="n">
        <v>211.95</v>
      </c>
      <c r="J145" s="3" t="n">
        <v>155.19</v>
      </c>
      <c r="K145" s="3" t="n">
        <v>191.53</v>
      </c>
      <c r="N145" s="13" t="n">
        <v>142</v>
      </c>
      <c r="O145" s="14">
        <f>I524^2+$O$6*Ret_Fourth_central_moment_5var!D1297</f>
        <v/>
      </c>
      <c r="P145" s="14">
        <f>J524^2+$O$6*Ret_Fourth_central_moment_5var!E1297</f>
        <v/>
      </c>
      <c r="Q145" s="14">
        <f>K524^2+$O$6*Ret_Fourth_central_moment_5var!F1297</f>
        <v/>
      </c>
    </row>
    <row r="146">
      <c r="H146" s="13" t="n">
        <v>149</v>
      </c>
      <c r="I146" s="3" t="n">
        <v>174.52</v>
      </c>
      <c r="J146" s="3" t="n">
        <v>224.45</v>
      </c>
      <c r="K146" s="3" t="n">
        <v>162.18</v>
      </c>
      <c r="N146" s="13" t="n">
        <v>143</v>
      </c>
      <c r="O146" s="14">
        <f>I525^2+$O$6*Ret_Fourth_central_moment_5var!D1298</f>
        <v/>
      </c>
      <c r="P146" s="14">
        <f>J525^2+$O$6*Ret_Fourth_central_moment_5var!E1298</f>
        <v/>
      </c>
      <c r="Q146" s="14">
        <f>K525^2+$O$6*Ret_Fourth_central_moment_5var!F1298</f>
        <v/>
      </c>
    </row>
    <row r="147">
      <c r="H147" s="13" t="n">
        <v>150</v>
      </c>
      <c r="I147" s="3" t="n">
        <v>264.29</v>
      </c>
      <c r="J147" s="3" t="n">
        <v>224.92</v>
      </c>
      <c r="K147" s="3" t="n">
        <v>193.27</v>
      </c>
      <c r="N147" s="13" t="n">
        <v>144</v>
      </c>
      <c r="O147" s="14">
        <f>I526^2+$O$6*Ret_Fourth_central_moment_5var!D1299</f>
        <v/>
      </c>
      <c r="P147" s="14">
        <f>J526^2+$O$6*Ret_Fourth_central_moment_5var!E1299</f>
        <v/>
      </c>
      <c r="Q147" s="14">
        <f>K526^2+$O$6*Ret_Fourth_central_moment_5var!F1299</f>
        <v/>
      </c>
    </row>
    <row r="148">
      <c r="H148" s="13" t="n">
        <v>151</v>
      </c>
      <c r="I148" s="3" t="n">
        <v>170.35</v>
      </c>
      <c r="J148" s="3" t="n">
        <v>165.13</v>
      </c>
      <c r="K148" s="3" t="n">
        <v>208.46</v>
      </c>
      <c r="N148" s="13" t="n">
        <v>145</v>
      </c>
      <c r="O148" s="14">
        <f>I527^2+$O$6*Ret_Fourth_central_moment_5var!D1300</f>
        <v/>
      </c>
      <c r="P148" s="14">
        <f>J527^2+$O$6*Ret_Fourth_central_moment_5var!E1300</f>
        <v/>
      </c>
      <c r="Q148" s="14">
        <f>K527^2+$O$6*Ret_Fourth_central_moment_5var!F1300</f>
        <v/>
      </c>
    </row>
    <row r="149">
      <c r="H149" s="13" t="n">
        <v>152</v>
      </c>
      <c r="I149" s="3" t="n">
        <v>172.6</v>
      </c>
      <c r="J149" s="3" t="n">
        <v>238.46</v>
      </c>
      <c r="K149" s="3" t="n">
        <v>239.51</v>
      </c>
      <c r="N149" s="13" t="n">
        <v>146</v>
      </c>
      <c r="O149" s="14">
        <f>I528^2+$O$6*Ret_Fourth_central_moment_5var!D1301</f>
        <v/>
      </c>
      <c r="P149" s="14">
        <f>J528^2+$O$6*Ret_Fourth_central_moment_5var!E1301</f>
        <v/>
      </c>
      <c r="Q149" s="14">
        <f>K528^2+$O$6*Ret_Fourth_central_moment_5var!F1301</f>
        <v/>
      </c>
    </row>
    <row r="150">
      <c r="H150" s="13" t="n">
        <v>153</v>
      </c>
      <c r="I150" s="3" t="n">
        <v>260.07</v>
      </c>
      <c r="J150" s="3" t="n">
        <v>233.42</v>
      </c>
      <c r="K150" s="3" t="n">
        <v>255.8</v>
      </c>
      <c r="N150" s="13" t="n">
        <v>147</v>
      </c>
      <c r="O150" s="14">
        <f>I529^2+$O$6*Ret_Fourth_central_moment_5var!D1302</f>
        <v/>
      </c>
      <c r="P150" s="14">
        <f>J529^2+$O$6*Ret_Fourth_central_moment_5var!E1302</f>
        <v/>
      </c>
      <c r="Q150" s="14">
        <f>K529^2+$O$6*Ret_Fourth_central_moment_5var!F1302</f>
        <v/>
      </c>
    </row>
    <row r="151">
      <c r="H151" s="13" t="n">
        <v>154</v>
      </c>
      <c r="I151" s="3" t="n">
        <v>164.95</v>
      </c>
      <c r="J151" s="3" t="n">
        <v>206.6</v>
      </c>
      <c r="K151" s="3" t="n">
        <v>209.46</v>
      </c>
      <c r="N151" s="13" t="n">
        <v>148</v>
      </c>
      <c r="O151" s="14">
        <f>I530^2+$O$6*Ret_Fourth_central_moment_5var!D1303</f>
        <v/>
      </c>
      <c r="P151" s="14">
        <f>J530^2+$O$6*Ret_Fourth_central_moment_5var!E1303</f>
        <v/>
      </c>
      <c r="Q151" s="14">
        <f>K530^2+$O$6*Ret_Fourth_central_moment_5var!F1303</f>
        <v/>
      </c>
    </row>
    <row r="152">
      <c r="H152" s="13" t="n">
        <v>155</v>
      </c>
      <c r="I152" s="3" t="n">
        <v>228.66</v>
      </c>
      <c r="J152" s="3" t="n">
        <v>196.65</v>
      </c>
      <c r="K152" s="3" t="n">
        <v>220.38</v>
      </c>
      <c r="N152" s="13" t="n">
        <v>149</v>
      </c>
      <c r="O152" s="14">
        <f>I531^2+$O$6*Ret_Fourth_central_moment_5var!D1304</f>
        <v/>
      </c>
      <c r="P152" s="14">
        <f>J531^2+$O$6*Ret_Fourth_central_moment_5var!E1304</f>
        <v/>
      </c>
      <c r="Q152" s="14">
        <f>K531^2+$O$6*Ret_Fourth_central_moment_5var!F1304</f>
        <v/>
      </c>
    </row>
    <row r="153">
      <c r="H153" s="13" t="n">
        <v>156</v>
      </c>
      <c r="I153" s="3" t="n">
        <v>193.83</v>
      </c>
      <c r="J153" s="3" t="n">
        <v>174.68</v>
      </c>
      <c r="K153" s="3" t="n">
        <v>211.74</v>
      </c>
      <c r="N153" s="13" t="n">
        <v>150</v>
      </c>
      <c r="O153" s="14">
        <f>I532^2+$O$6*Ret_Fourth_central_moment_5var!D1305</f>
        <v/>
      </c>
      <c r="P153" s="14">
        <f>J532^2+$O$6*Ret_Fourth_central_moment_5var!E1305</f>
        <v/>
      </c>
      <c r="Q153" s="14">
        <f>K532^2+$O$6*Ret_Fourth_central_moment_5var!F1305</f>
        <v/>
      </c>
    </row>
    <row r="154">
      <c r="H154" s="13" t="n">
        <v>157</v>
      </c>
      <c r="I154" s="3" t="n">
        <v>176.77</v>
      </c>
      <c r="J154" s="3" t="n">
        <v>213.36</v>
      </c>
      <c r="K154" s="3" t="n">
        <v>272.18</v>
      </c>
      <c r="N154" s="13" t="n">
        <v>151</v>
      </c>
      <c r="O154" s="14">
        <f>I533^2+$O$6*Ret_Fourth_central_moment_5var!D1306</f>
        <v/>
      </c>
      <c r="P154" s="14">
        <f>J533^2+$O$6*Ret_Fourth_central_moment_5var!E1306</f>
        <v/>
      </c>
      <c r="Q154" s="14">
        <f>K533^2+$O$6*Ret_Fourth_central_moment_5var!F1306</f>
        <v/>
      </c>
    </row>
    <row r="155">
      <c r="H155" s="13" t="n">
        <v>158</v>
      </c>
      <c r="I155" s="3" t="n">
        <v>193.46</v>
      </c>
      <c r="J155" s="3" t="n">
        <v>172.11</v>
      </c>
      <c r="K155" s="3" t="n">
        <v>202.27</v>
      </c>
      <c r="N155" s="13" t="n">
        <v>152</v>
      </c>
      <c r="O155" s="14">
        <f>I534^2+$O$6*Ret_Fourth_central_moment_5var!D1307</f>
        <v/>
      </c>
      <c r="P155" s="14">
        <f>J534^2+$O$6*Ret_Fourth_central_moment_5var!E1307</f>
        <v/>
      </c>
      <c r="Q155" s="14">
        <f>K534^2+$O$6*Ret_Fourth_central_moment_5var!F1307</f>
        <v/>
      </c>
    </row>
    <row r="156">
      <c r="H156" s="13" t="n">
        <v>159</v>
      </c>
      <c r="I156" s="3" t="n">
        <v>184.64</v>
      </c>
      <c r="J156" s="3" t="n">
        <v>198.36</v>
      </c>
      <c r="K156" s="3" t="n">
        <v>261.48</v>
      </c>
      <c r="N156" s="13" t="n">
        <v>153</v>
      </c>
      <c r="O156" s="14">
        <f>I535^2+$O$6*Ret_Fourth_central_moment_5var!D1308</f>
        <v/>
      </c>
      <c r="P156" s="14">
        <f>J535^2+$O$6*Ret_Fourth_central_moment_5var!E1308</f>
        <v/>
      </c>
      <c r="Q156" s="14">
        <f>K535^2+$O$6*Ret_Fourth_central_moment_5var!F1308</f>
        <v/>
      </c>
    </row>
    <row r="157">
      <c r="H157" s="13" t="n">
        <v>160</v>
      </c>
      <c r="I157" s="3" t="n">
        <v>212.85</v>
      </c>
      <c r="J157" s="3" t="n">
        <v>246.53</v>
      </c>
      <c r="K157" s="3" t="n">
        <v>296.03</v>
      </c>
      <c r="N157" s="13" t="n">
        <v>154</v>
      </c>
      <c r="O157" s="14">
        <f>I536^2+$O$6*Ret_Fourth_central_moment_5var!D1309</f>
        <v/>
      </c>
      <c r="P157" s="14">
        <f>J536^2+$O$6*Ret_Fourth_central_moment_5var!E1309</f>
        <v/>
      </c>
      <c r="Q157" s="14">
        <f>K536^2+$O$6*Ret_Fourth_central_moment_5var!F1309</f>
        <v/>
      </c>
    </row>
    <row r="158">
      <c r="H158" s="13" t="n">
        <v>161</v>
      </c>
      <c r="I158" s="3" t="n">
        <v>165.93</v>
      </c>
      <c r="J158" s="3" t="n">
        <v>201.96</v>
      </c>
      <c r="K158" s="3" t="n">
        <v>234.5</v>
      </c>
      <c r="N158" s="13" t="n">
        <v>155</v>
      </c>
      <c r="O158" s="14">
        <f>I537^2+$O$6*Ret_Fourth_central_moment_5var!D1310</f>
        <v/>
      </c>
      <c r="P158" s="14">
        <f>J537^2+$O$6*Ret_Fourth_central_moment_5var!E1310</f>
        <v/>
      </c>
      <c r="Q158" s="14">
        <f>K537^2+$O$6*Ret_Fourth_central_moment_5var!F1310</f>
        <v/>
      </c>
    </row>
    <row r="159">
      <c r="H159" s="13" t="n">
        <v>162</v>
      </c>
      <c r="I159" s="3" t="n">
        <v>268.6</v>
      </c>
      <c r="J159" s="3" t="n">
        <v>189.78</v>
      </c>
      <c r="K159" s="3" t="n">
        <v>148.84</v>
      </c>
      <c r="N159" s="13" t="n">
        <v>156</v>
      </c>
      <c r="O159" s="14">
        <f>I538^2+$O$6*Ret_Fourth_central_moment_5var!D1311</f>
        <v/>
      </c>
      <c r="P159" s="14">
        <f>J538^2+$O$6*Ret_Fourth_central_moment_5var!E1311</f>
        <v/>
      </c>
      <c r="Q159" s="14">
        <f>K538^2+$O$6*Ret_Fourth_central_moment_5var!F1311</f>
        <v/>
      </c>
    </row>
    <row r="160">
      <c r="H160" s="13" t="n">
        <v>163</v>
      </c>
      <c r="I160" s="3" t="n">
        <v>168.89</v>
      </c>
      <c r="J160" s="3" t="n">
        <v>188.4</v>
      </c>
      <c r="K160" s="3" t="n">
        <v>270.04</v>
      </c>
      <c r="N160" s="13" t="n">
        <v>157</v>
      </c>
      <c r="O160" s="14">
        <f>I539^2+$O$6*Ret_Fourth_central_moment_5var!D1312</f>
        <v/>
      </c>
      <c r="P160" s="14">
        <f>J539^2+$O$6*Ret_Fourth_central_moment_5var!E1312</f>
        <v/>
      </c>
      <c r="Q160" s="14">
        <f>K539^2+$O$6*Ret_Fourth_central_moment_5var!F1312</f>
        <v/>
      </c>
    </row>
    <row r="161">
      <c r="H161" s="13" t="n">
        <v>164</v>
      </c>
      <c r="I161" s="3" t="n">
        <v>225.83</v>
      </c>
      <c r="J161" s="3" t="n">
        <v>146.58</v>
      </c>
      <c r="K161" s="3" t="n">
        <v>210.4</v>
      </c>
      <c r="N161" s="13" t="n">
        <v>158</v>
      </c>
      <c r="O161" s="14">
        <f>I540^2+$O$6*Ret_Fourth_central_moment_5var!D1313</f>
        <v/>
      </c>
      <c r="P161" s="14">
        <f>J540^2+$O$6*Ret_Fourth_central_moment_5var!E1313</f>
        <v/>
      </c>
      <c r="Q161" s="14">
        <f>K540^2+$O$6*Ret_Fourth_central_moment_5var!F1313</f>
        <v/>
      </c>
    </row>
    <row r="162">
      <c r="H162" s="13" t="n">
        <v>165</v>
      </c>
      <c r="I162" s="3" t="n">
        <v>186.08</v>
      </c>
      <c r="J162" s="3" t="n">
        <v>206.23</v>
      </c>
      <c r="K162" s="3" t="n">
        <v>194.61</v>
      </c>
      <c r="N162" s="13" t="n">
        <v>159</v>
      </c>
      <c r="O162" s="14">
        <f>I541^2+$O$6*Ret_Fourth_central_moment_5var!D1314</f>
        <v/>
      </c>
      <c r="P162" s="14">
        <f>J541^2+$O$6*Ret_Fourth_central_moment_5var!E1314</f>
        <v/>
      </c>
      <c r="Q162" s="14">
        <f>K541^2+$O$6*Ret_Fourth_central_moment_5var!F1314</f>
        <v/>
      </c>
    </row>
    <row r="163">
      <c r="H163" s="13" t="n">
        <v>166</v>
      </c>
      <c r="I163" s="3" t="n">
        <v>341.01</v>
      </c>
      <c r="J163" s="3" t="n">
        <v>132.99</v>
      </c>
      <c r="K163" s="3" t="n">
        <v>134.39</v>
      </c>
      <c r="N163" s="13" t="n">
        <v>160</v>
      </c>
      <c r="O163" s="14">
        <f>I542^2+$O$6*Ret_Fourth_central_moment_5var!D1315</f>
        <v/>
      </c>
      <c r="P163" s="14">
        <f>J542^2+$O$6*Ret_Fourth_central_moment_5var!E1315</f>
        <v/>
      </c>
      <c r="Q163" s="14">
        <f>K542^2+$O$6*Ret_Fourth_central_moment_5var!F1315</f>
        <v/>
      </c>
    </row>
    <row r="164">
      <c r="H164" s="13" t="n">
        <v>167</v>
      </c>
      <c r="I164" s="3" t="n">
        <v>212.63</v>
      </c>
      <c r="J164" s="3" t="n">
        <v>184.58</v>
      </c>
      <c r="K164" s="3" t="n">
        <v>223.81</v>
      </c>
      <c r="N164" s="13" t="n">
        <v>161</v>
      </c>
      <c r="O164" s="14">
        <f>I543^2+$O$6*Ret_Fourth_central_moment_5var!D1316</f>
        <v/>
      </c>
      <c r="P164" s="14">
        <f>J543^2+$O$6*Ret_Fourth_central_moment_5var!E1316</f>
        <v/>
      </c>
      <c r="Q164" s="14">
        <f>K543^2+$O$6*Ret_Fourth_central_moment_5var!F1316</f>
        <v/>
      </c>
    </row>
    <row r="165">
      <c r="H165" s="13" t="n">
        <v>168</v>
      </c>
      <c r="I165" s="3" t="n">
        <v>249.56</v>
      </c>
      <c r="J165" s="3" t="n">
        <v>197.4</v>
      </c>
      <c r="K165" s="3" t="n">
        <v>191.46</v>
      </c>
      <c r="N165" s="13" t="n">
        <v>162</v>
      </c>
      <c r="O165" s="14">
        <f>I544^2+$O$6*Ret_Fourth_central_moment_5var!D1317</f>
        <v/>
      </c>
      <c r="P165" s="14">
        <f>J544^2+$O$6*Ret_Fourth_central_moment_5var!E1317</f>
        <v/>
      </c>
      <c r="Q165" s="14">
        <f>K544^2+$O$6*Ret_Fourth_central_moment_5var!F1317</f>
        <v/>
      </c>
    </row>
    <row r="166">
      <c r="H166" s="13" t="n">
        <v>169</v>
      </c>
      <c r="I166" s="3" t="n">
        <v>199.99</v>
      </c>
      <c r="J166" s="3" t="n">
        <v>224.62</v>
      </c>
      <c r="K166" s="3" t="n">
        <v>260.6</v>
      </c>
      <c r="N166" s="13" t="n">
        <v>163</v>
      </c>
      <c r="O166" s="14">
        <f>I545^2+$O$6*Ret_Fourth_central_moment_5var!D1318</f>
        <v/>
      </c>
      <c r="P166" s="14">
        <f>J545^2+$O$6*Ret_Fourth_central_moment_5var!E1318</f>
        <v/>
      </c>
      <c r="Q166" s="14">
        <f>K545^2+$O$6*Ret_Fourth_central_moment_5var!F1318</f>
        <v/>
      </c>
    </row>
    <row r="167">
      <c r="H167" s="13" t="n">
        <v>170</v>
      </c>
      <c r="I167" s="3" t="n">
        <v>209</v>
      </c>
      <c r="J167" s="3" t="n">
        <v>155.31</v>
      </c>
      <c r="K167" s="3" t="n">
        <v>205.05</v>
      </c>
      <c r="N167" s="13" t="n">
        <v>164</v>
      </c>
      <c r="O167" s="14">
        <f>I546^2+$O$6*Ret_Fourth_central_moment_5var!D1319</f>
        <v/>
      </c>
      <c r="P167" s="14">
        <f>J546^2+$O$6*Ret_Fourth_central_moment_5var!E1319</f>
        <v/>
      </c>
      <c r="Q167" s="14">
        <f>K546^2+$O$6*Ret_Fourth_central_moment_5var!F1319</f>
        <v/>
      </c>
    </row>
    <row r="168">
      <c r="H168" s="13" t="n">
        <v>171</v>
      </c>
      <c r="I168" s="3" t="n">
        <v>115.32</v>
      </c>
      <c r="J168" s="3" t="n">
        <v>200.35</v>
      </c>
      <c r="K168" s="3" t="n">
        <v>276.58</v>
      </c>
      <c r="N168" s="13" t="n">
        <v>165</v>
      </c>
      <c r="O168" s="14">
        <f>I547^2+$O$6*Ret_Fourth_central_moment_5var!D1320</f>
        <v/>
      </c>
      <c r="P168" s="14">
        <f>J547^2+$O$6*Ret_Fourth_central_moment_5var!E1320</f>
        <v/>
      </c>
      <c r="Q168" s="14">
        <f>K547^2+$O$6*Ret_Fourth_central_moment_5var!F1320</f>
        <v/>
      </c>
    </row>
    <row r="169">
      <c r="H169" s="13" t="n">
        <v>172</v>
      </c>
      <c r="I169" s="3" t="n">
        <v>231.93</v>
      </c>
      <c r="J169" s="3" t="n">
        <v>186.25</v>
      </c>
      <c r="K169" s="3" t="n">
        <v>144.75</v>
      </c>
      <c r="N169" s="13" t="n">
        <v>166</v>
      </c>
      <c r="O169" s="14">
        <f>I548^2+$O$6*Ret_Fourth_central_moment_5var!D1321</f>
        <v/>
      </c>
      <c r="P169" s="14">
        <f>J548^2+$O$6*Ret_Fourth_central_moment_5var!E1321</f>
        <v/>
      </c>
      <c r="Q169" s="14">
        <f>K548^2+$O$6*Ret_Fourth_central_moment_5var!F1321</f>
        <v/>
      </c>
    </row>
    <row r="170">
      <c r="H170" s="13" t="n">
        <v>173</v>
      </c>
      <c r="I170" s="3" t="n">
        <v>187.97</v>
      </c>
      <c r="J170" s="3" t="n">
        <v>163.65</v>
      </c>
      <c r="K170" s="3" t="n">
        <v>232.88</v>
      </c>
      <c r="N170" s="13" t="n">
        <v>167</v>
      </c>
      <c r="O170" s="14">
        <f>I549^2+$O$6*Ret_Fourth_central_moment_5var!D1322</f>
        <v/>
      </c>
      <c r="P170" s="14">
        <f>J549^2+$O$6*Ret_Fourth_central_moment_5var!E1322</f>
        <v/>
      </c>
      <c r="Q170" s="14">
        <f>K549^2+$O$6*Ret_Fourth_central_moment_5var!F1322</f>
        <v/>
      </c>
    </row>
    <row r="171">
      <c r="H171" s="13" t="n">
        <v>174</v>
      </c>
      <c r="I171" s="3" t="n">
        <v>245.59</v>
      </c>
      <c r="J171" s="3" t="n">
        <v>190.54</v>
      </c>
      <c r="K171" s="3" t="n">
        <v>182.31</v>
      </c>
      <c r="N171" s="13" t="n">
        <v>168</v>
      </c>
      <c r="O171" s="14">
        <f>I550^2+$O$6*Ret_Fourth_central_moment_5var!D1323</f>
        <v/>
      </c>
      <c r="P171" s="14">
        <f>J550^2+$O$6*Ret_Fourth_central_moment_5var!E1323</f>
        <v/>
      </c>
      <c r="Q171" s="14">
        <f>K550^2+$O$6*Ret_Fourth_central_moment_5var!F1323</f>
        <v/>
      </c>
    </row>
    <row r="172">
      <c r="H172" s="13" t="n">
        <v>175</v>
      </c>
      <c r="I172" s="3" t="n">
        <v>255.66</v>
      </c>
      <c r="J172" s="3" t="n">
        <v>191.17</v>
      </c>
      <c r="K172" s="3" t="n">
        <v>181.7</v>
      </c>
      <c r="N172" s="13" t="n">
        <v>169</v>
      </c>
      <c r="O172" s="14">
        <f>I551^2+$O$6*Ret_Fourth_central_moment_5var!D1324</f>
        <v/>
      </c>
      <c r="P172" s="14">
        <f>J551^2+$O$6*Ret_Fourth_central_moment_5var!E1324</f>
        <v/>
      </c>
      <c r="Q172" s="14">
        <f>K551^2+$O$6*Ret_Fourth_central_moment_5var!F1324</f>
        <v/>
      </c>
    </row>
    <row r="173">
      <c r="H173" s="13" t="n">
        <v>176</v>
      </c>
      <c r="I173" s="3" t="n">
        <v>264.4</v>
      </c>
      <c r="J173" s="3" t="n">
        <v>207.47</v>
      </c>
      <c r="K173" s="3" t="n">
        <v>190.78</v>
      </c>
      <c r="N173" s="13" t="n">
        <v>170</v>
      </c>
      <c r="O173" s="14">
        <f>I552^2+$O$6*Ret_Fourth_central_moment_5var!D1325</f>
        <v/>
      </c>
      <c r="P173" s="14">
        <f>J552^2+$O$6*Ret_Fourth_central_moment_5var!E1325</f>
        <v/>
      </c>
      <c r="Q173" s="14">
        <f>K552^2+$O$6*Ret_Fourth_central_moment_5var!F1325</f>
        <v/>
      </c>
    </row>
    <row r="174">
      <c r="H174" s="13" t="n">
        <v>177</v>
      </c>
      <c r="I174" s="3" t="n">
        <v>240.76</v>
      </c>
      <c r="J174" s="3" t="n">
        <v>211.33</v>
      </c>
      <c r="K174" s="3" t="n">
        <v>280.31</v>
      </c>
      <c r="N174" s="13" t="n">
        <v>171</v>
      </c>
      <c r="O174" s="14">
        <f>I553^2+$O$6*Ret_Fourth_central_moment_5var!D1326</f>
        <v/>
      </c>
      <c r="P174" s="14">
        <f>J553^2+$O$6*Ret_Fourth_central_moment_5var!E1326</f>
        <v/>
      </c>
      <c r="Q174" s="14">
        <f>K553^2+$O$6*Ret_Fourth_central_moment_5var!F1326</f>
        <v/>
      </c>
    </row>
    <row r="175">
      <c r="H175" s="13" t="n">
        <v>178</v>
      </c>
      <c r="I175" s="3" t="n">
        <v>247.15</v>
      </c>
      <c r="J175" s="3" t="n">
        <v>261.69</v>
      </c>
      <c r="K175" s="3" t="n">
        <v>232.79</v>
      </c>
      <c r="N175" s="13" t="n">
        <v>172</v>
      </c>
      <c r="O175" s="14">
        <f>I554^2+$O$6*Ret_Fourth_central_moment_5var!D1327</f>
        <v/>
      </c>
      <c r="P175" s="14">
        <f>J554^2+$O$6*Ret_Fourth_central_moment_5var!E1327</f>
        <v/>
      </c>
      <c r="Q175" s="14">
        <f>K554^2+$O$6*Ret_Fourth_central_moment_5var!F1327</f>
        <v/>
      </c>
    </row>
    <row r="176">
      <c r="H176" s="13" t="n">
        <v>179</v>
      </c>
      <c r="I176" s="3" t="n">
        <v>206.13</v>
      </c>
      <c r="J176" s="3" t="n">
        <v>254.07</v>
      </c>
      <c r="K176" s="3" t="n">
        <v>252.75</v>
      </c>
      <c r="N176" s="13" t="n">
        <v>173</v>
      </c>
      <c r="O176" s="14">
        <f>I555^2+$O$6*Ret_Fourth_central_moment_5var!D1328</f>
        <v/>
      </c>
      <c r="P176" s="14">
        <f>J555^2+$O$6*Ret_Fourth_central_moment_5var!E1328</f>
        <v/>
      </c>
      <c r="Q176" s="14">
        <f>K555^2+$O$6*Ret_Fourth_central_moment_5var!F1328</f>
        <v/>
      </c>
    </row>
    <row r="177">
      <c r="H177" s="13" t="n">
        <v>180</v>
      </c>
      <c r="I177" s="3" t="n">
        <v>142.04</v>
      </c>
      <c r="J177" s="3" t="n">
        <v>246.99</v>
      </c>
      <c r="K177" s="3" t="n">
        <v>270.51</v>
      </c>
      <c r="N177" s="13" t="n">
        <v>174</v>
      </c>
      <c r="O177" s="14">
        <f>I556^2+$O$6*Ret_Fourth_central_moment_5var!D1329</f>
        <v/>
      </c>
      <c r="P177" s="14">
        <f>J556^2+$O$6*Ret_Fourth_central_moment_5var!E1329</f>
        <v/>
      </c>
      <c r="Q177" s="14">
        <f>K556^2+$O$6*Ret_Fourth_central_moment_5var!F1329</f>
        <v/>
      </c>
    </row>
    <row r="178">
      <c r="H178" s="13" t="n">
        <v>181</v>
      </c>
      <c r="I178" s="3" t="n">
        <v>223.58</v>
      </c>
      <c r="J178" s="3" t="n">
        <v>248.47</v>
      </c>
      <c r="K178" s="3" t="n">
        <v>200.39</v>
      </c>
      <c r="N178" s="13" t="n">
        <v>175</v>
      </c>
      <c r="O178" s="14">
        <f>I557^2+$O$6*Ret_Fourth_central_moment_5var!D1330</f>
        <v/>
      </c>
      <c r="P178" s="14">
        <f>J557^2+$O$6*Ret_Fourth_central_moment_5var!E1330</f>
        <v/>
      </c>
      <c r="Q178" s="14">
        <f>K557^2+$O$6*Ret_Fourth_central_moment_5var!F1330</f>
        <v/>
      </c>
    </row>
    <row r="179">
      <c r="H179" s="13" t="n">
        <v>182</v>
      </c>
      <c r="I179" s="3" t="n">
        <v>263.36</v>
      </c>
      <c r="J179" s="3" t="n">
        <v>163.13</v>
      </c>
      <c r="K179" s="3" t="n">
        <v>259.83</v>
      </c>
      <c r="N179" s="13" t="n">
        <v>176</v>
      </c>
      <c r="O179" s="14">
        <f>I558^2+$O$6*Ret_Fourth_central_moment_5var!D1331</f>
        <v/>
      </c>
      <c r="P179" s="14">
        <f>J558^2+$O$6*Ret_Fourth_central_moment_5var!E1331</f>
        <v/>
      </c>
      <c r="Q179" s="14">
        <f>K558^2+$O$6*Ret_Fourth_central_moment_5var!F1331</f>
        <v/>
      </c>
    </row>
    <row r="180">
      <c r="H180" s="13" t="n">
        <v>183</v>
      </c>
      <c r="I180" s="3" t="n">
        <v>239.29</v>
      </c>
      <c r="J180" s="3" t="n">
        <v>302.51</v>
      </c>
      <c r="K180" s="3" t="n">
        <v>199.7</v>
      </c>
      <c r="N180" s="13" t="n">
        <v>177</v>
      </c>
      <c r="O180" s="14">
        <f>I559^2+$O$6*Ret_Fourth_central_moment_5var!D1332</f>
        <v/>
      </c>
      <c r="P180" s="14">
        <f>J559^2+$O$6*Ret_Fourth_central_moment_5var!E1332</f>
        <v/>
      </c>
      <c r="Q180" s="14">
        <f>K559^2+$O$6*Ret_Fourth_central_moment_5var!F1332</f>
        <v/>
      </c>
    </row>
    <row r="181">
      <c r="H181" s="13" t="n">
        <v>184</v>
      </c>
      <c r="I181" s="3" t="n">
        <v>176.47</v>
      </c>
      <c r="J181" s="3" t="n">
        <v>189.64</v>
      </c>
      <c r="K181" s="3" t="n">
        <v>230.11</v>
      </c>
      <c r="N181" s="13" t="n">
        <v>178</v>
      </c>
      <c r="O181" s="14">
        <f>I560^2+$O$6*Ret_Fourth_central_moment_5var!D1333</f>
        <v/>
      </c>
      <c r="P181" s="14">
        <f>J560^2+$O$6*Ret_Fourth_central_moment_5var!E1333</f>
        <v/>
      </c>
      <c r="Q181" s="14">
        <f>K560^2+$O$6*Ret_Fourth_central_moment_5var!F1333</f>
        <v/>
      </c>
    </row>
    <row r="182">
      <c r="H182" s="13" t="n">
        <v>185</v>
      </c>
      <c r="I182" s="3" t="n">
        <v>204.85</v>
      </c>
      <c r="J182" s="3" t="n">
        <v>244.27</v>
      </c>
      <c r="K182" s="3" t="n">
        <v>181.16</v>
      </c>
      <c r="N182" s="13" t="n">
        <v>179</v>
      </c>
      <c r="O182" s="14">
        <f>I561^2+$O$6*Ret_Fourth_central_moment_5var!D1334</f>
        <v/>
      </c>
      <c r="P182" s="14">
        <f>J561^2+$O$6*Ret_Fourth_central_moment_5var!E1334</f>
        <v/>
      </c>
      <c r="Q182" s="14">
        <f>K561^2+$O$6*Ret_Fourth_central_moment_5var!F1334</f>
        <v/>
      </c>
    </row>
    <row r="183">
      <c r="H183" s="13" t="n">
        <v>186</v>
      </c>
      <c r="I183" s="3" t="n">
        <v>210.42</v>
      </c>
      <c r="J183" s="3" t="n">
        <v>214.92</v>
      </c>
      <c r="K183" s="3" t="n">
        <v>210.29</v>
      </c>
      <c r="N183" s="13" t="n">
        <v>180</v>
      </c>
      <c r="O183" s="14">
        <f>I562^2+$O$6*Ret_Fourth_central_moment_5var!D1335</f>
        <v/>
      </c>
      <c r="P183" s="14">
        <f>J562^2+$O$6*Ret_Fourth_central_moment_5var!E1335</f>
        <v/>
      </c>
      <c r="Q183" s="14">
        <f>K562^2+$O$6*Ret_Fourth_central_moment_5var!F1335</f>
        <v/>
      </c>
    </row>
    <row r="184">
      <c r="H184" s="13" t="n">
        <v>187</v>
      </c>
      <c r="I184" s="3" t="n">
        <v>249.09</v>
      </c>
      <c r="J184" s="3" t="n">
        <v>149.48</v>
      </c>
      <c r="K184" s="3" t="n">
        <v>290.97</v>
      </c>
      <c r="N184" s="13" t="n">
        <v>181</v>
      </c>
      <c r="O184" s="14">
        <f>I563^2+$O$6*Ret_Fourth_central_moment_5var!D1336</f>
        <v/>
      </c>
      <c r="P184" s="14">
        <f>J563^2+$O$6*Ret_Fourth_central_moment_5var!E1336</f>
        <v/>
      </c>
      <c r="Q184" s="14">
        <f>K563^2+$O$6*Ret_Fourth_central_moment_5var!F1336</f>
        <v/>
      </c>
    </row>
    <row r="185">
      <c r="H185" s="13" t="n">
        <v>188</v>
      </c>
      <c r="I185" s="3" t="n">
        <v>209.51</v>
      </c>
      <c r="J185" s="3" t="n">
        <v>169.84</v>
      </c>
      <c r="K185" s="3" t="n">
        <v>218.4</v>
      </c>
      <c r="N185" s="13" t="n">
        <v>182</v>
      </c>
      <c r="O185" s="14">
        <f>I564^2+$O$6*Ret_Fourth_central_moment_5var!D1337</f>
        <v/>
      </c>
      <c r="P185" s="14">
        <f>J564^2+$O$6*Ret_Fourth_central_moment_5var!E1337</f>
        <v/>
      </c>
      <c r="Q185" s="14">
        <f>K564^2+$O$6*Ret_Fourth_central_moment_5var!F1337</f>
        <v/>
      </c>
    </row>
    <row r="186">
      <c r="H186" s="13" t="n">
        <v>189</v>
      </c>
      <c r="I186" s="3" t="n">
        <v>202.4</v>
      </c>
      <c r="J186" s="3" t="n">
        <v>222.51</v>
      </c>
      <c r="K186" s="3" t="n">
        <v>198.01</v>
      </c>
      <c r="N186" s="13" t="n">
        <v>183</v>
      </c>
      <c r="O186" s="14">
        <f>I565^2+$O$6*Ret_Fourth_central_moment_5var!D1338</f>
        <v/>
      </c>
      <c r="P186" s="14">
        <f>J565^2+$O$6*Ret_Fourth_central_moment_5var!E1338</f>
        <v/>
      </c>
      <c r="Q186" s="14">
        <f>K565^2+$O$6*Ret_Fourth_central_moment_5var!F1338</f>
        <v/>
      </c>
    </row>
    <row r="187">
      <c r="H187" s="13" t="n">
        <v>190</v>
      </c>
      <c r="I187" s="3" t="n">
        <v>106.93</v>
      </c>
      <c r="J187" s="3" t="n">
        <v>172.63</v>
      </c>
      <c r="K187" s="3" t="n">
        <v>262.86</v>
      </c>
      <c r="N187" s="13" t="n">
        <v>184</v>
      </c>
      <c r="O187" s="14">
        <f>I566^2+$O$6*Ret_Fourth_central_moment_5var!D1339</f>
        <v/>
      </c>
      <c r="P187" s="14">
        <f>J566^2+$O$6*Ret_Fourth_central_moment_5var!E1339</f>
        <v/>
      </c>
      <c r="Q187" s="14">
        <f>K566^2+$O$6*Ret_Fourth_central_moment_5var!F1339</f>
        <v/>
      </c>
    </row>
    <row r="188">
      <c r="H188" s="13" t="n">
        <v>191</v>
      </c>
      <c r="I188" s="3" t="n">
        <v>194.53</v>
      </c>
      <c r="J188" s="3" t="n">
        <v>226.67</v>
      </c>
      <c r="K188" s="3" t="n">
        <v>230.46</v>
      </c>
      <c r="N188" s="13" t="n">
        <v>185</v>
      </c>
      <c r="O188" s="14">
        <f>I567^2+$O$6*Ret_Fourth_central_moment_5var!D1340</f>
        <v/>
      </c>
      <c r="P188" s="14">
        <f>J567^2+$O$6*Ret_Fourth_central_moment_5var!E1340</f>
        <v/>
      </c>
      <c r="Q188" s="14">
        <f>K567^2+$O$6*Ret_Fourth_central_moment_5var!F1340</f>
        <v/>
      </c>
    </row>
    <row r="189">
      <c r="H189" s="13" t="n">
        <v>192</v>
      </c>
      <c r="I189" s="3" t="n">
        <v>241.21</v>
      </c>
      <c r="J189" s="3" t="n">
        <v>206.29</v>
      </c>
      <c r="K189" s="3" t="n">
        <v>215.62</v>
      </c>
      <c r="N189" s="13" t="n">
        <v>186</v>
      </c>
      <c r="O189" s="14">
        <f>I568^2+$O$6*Ret_Fourth_central_moment_5var!D1341</f>
        <v/>
      </c>
      <c r="P189" s="14">
        <f>J568^2+$O$6*Ret_Fourth_central_moment_5var!E1341</f>
        <v/>
      </c>
      <c r="Q189" s="14">
        <f>K568^2+$O$6*Ret_Fourth_central_moment_5var!F1341</f>
        <v/>
      </c>
    </row>
    <row r="190">
      <c r="H190" s="13" t="n">
        <v>193</v>
      </c>
      <c r="I190" s="3" t="n">
        <v>249</v>
      </c>
      <c r="J190" s="3" t="n">
        <v>255.28</v>
      </c>
      <c r="K190" s="3" t="n">
        <v>187.46</v>
      </c>
      <c r="N190" s="13" t="n">
        <v>187</v>
      </c>
      <c r="O190" s="14">
        <f>I569^2+$O$6*Ret_Fourth_central_moment_5var!D1342</f>
        <v/>
      </c>
      <c r="P190" s="14">
        <f>J569^2+$O$6*Ret_Fourth_central_moment_5var!E1342</f>
        <v/>
      </c>
      <c r="Q190" s="14">
        <f>K569^2+$O$6*Ret_Fourth_central_moment_5var!F1342</f>
        <v/>
      </c>
    </row>
    <row r="191">
      <c r="H191" s="13" t="n">
        <v>194</v>
      </c>
      <c r="I191" s="3" t="n">
        <v>198.47</v>
      </c>
      <c r="J191" s="3" t="n">
        <v>222.97</v>
      </c>
      <c r="K191" s="3" t="n">
        <v>224.9</v>
      </c>
      <c r="N191" s="13" t="n">
        <v>188</v>
      </c>
      <c r="O191" s="14">
        <f>I570^2+$O$6*Ret_Fourth_central_moment_5var!D1343</f>
        <v/>
      </c>
      <c r="P191" s="14">
        <f>J570^2+$O$6*Ret_Fourth_central_moment_5var!E1343</f>
        <v/>
      </c>
      <c r="Q191" s="14">
        <f>K570^2+$O$6*Ret_Fourth_central_moment_5var!F1343</f>
        <v/>
      </c>
    </row>
    <row r="192">
      <c r="H192" s="13" t="n">
        <v>195</v>
      </c>
      <c r="I192" s="3" t="n">
        <v>201.89</v>
      </c>
      <c r="J192" s="3" t="n">
        <v>227.44</v>
      </c>
      <c r="K192" s="3" t="n">
        <v>184.93</v>
      </c>
      <c r="N192" s="13" t="n">
        <v>189</v>
      </c>
      <c r="O192" s="14">
        <f>I571^2+$O$6*Ret_Fourth_central_moment_5var!D1344</f>
        <v/>
      </c>
      <c r="P192" s="14">
        <f>J571^2+$O$6*Ret_Fourth_central_moment_5var!E1344</f>
        <v/>
      </c>
      <c r="Q192" s="14">
        <f>K571^2+$O$6*Ret_Fourth_central_moment_5var!F1344</f>
        <v/>
      </c>
    </row>
    <row r="193">
      <c r="H193" s="13" t="n">
        <v>196</v>
      </c>
      <c r="I193" s="3" t="n">
        <v>245.25</v>
      </c>
      <c r="J193" s="3" t="n">
        <v>156.01</v>
      </c>
      <c r="K193" s="3" t="n">
        <v>183.63</v>
      </c>
      <c r="N193" s="13" t="n">
        <v>190</v>
      </c>
      <c r="O193" s="14">
        <f>I572^2+$O$6*Ret_Fourth_central_moment_5var!D1345</f>
        <v/>
      </c>
      <c r="P193" s="14">
        <f>J572^2+$O$6*Ret_Fourth_central_moment_5var!E1345</f>
        <v/>
      </c>
      <c r="Q193" s="14">
        <f>K572^2+$O$6*Ret_Fourth_central_moment_5var!F1345</f>
        <v/>
      </c>
    </row>
    <row r="194">
      <c r="H194" s="13" t="n">
        <v>197</v>
      </c>
      <c r="I194" s="3" t="n">
        <v>229.78</v>
      </c>
      <c r="J194" s="3" t="n">
        <v>286.24</v>
      </c>
      <c r="K194" s="3" t="n">
        <v>255.6</v>
      </c>
      <c r="N194" s="13" t="n">
        <v>191</v>
      </c>
      <c r="O194" s="14">
        <f>I573^2+$O$6*Ret_Fourth_central_moment_5var!D1346</f>
        <v/>
      </c>
      <c r="P194" s="14">
        <f>J573^2+$O$6*Ret_Fourth_central_moment_5var!E1346</f>
        <v/>
      </c>
      <c r="Q194" s="14">
        <f>K573^2+$O$6*Ret_Fourth_central_moment_5var!F1346</f>
        <v/>
      </c>
    </row>
    <row r="195">
      <c r="H195" s="13" t="n">
        <v>198</v>
      </c>
      <c r="I195" s="3" t="n">
        <v>196.73</v>
      </c>
      <c r="J195" s="3" t="n">
        <v>156.98</v>
      </c>
      <c r="K195" s="3" t="n">
        <v>233.5</v>
      </c>
      <c r="N195" s="13" t="n">
        <v>192</v>
      </c>
      <c r="O195" s="14">
        <f>I574^2+$O$6*Ret_Fourth_central_moment_5var!D1347</f>
        <v/>
      </c>
      <c r="P195" s="14">
        <f>J574^2+$O$6*Ret_Fourth_central_moment_5var!E1347</f>
        <v/>
      </c>
      <c r="Q195" s="14">
        <f>K574^2+$O$6*Ret_Fourth_central_moment_5var!F1347</f>
        <v/>
      </c>
    </row>
    <row r="196">
      <c r="N196" s="13" t="n">
        <v>193</v>
      </c>
      <c r="O196" s="14">
        <f>I575^2+$O$6*Ret_Fourth_central_moment_5var!D1348</f>
        <v/>
      </c>
      <c r="P196" s="14">
        <f>J575^2+$O$6*Ret_Fourth_central_moment_5var!E1348</f>
        <v/>
      </c>
      <c r="Q196" s="14">
        <f>K575^2+$O$6*Ret_Fourth_central_moment_5var!F1348</f>
        <v/>
      </c>
    </row>
    <row r="197">
      <c r="H197" s="13" t="n"/>
      <c r="I197" s="93" t="inlineStr">
        <is>
          <t>Variância da demanda média</t>
        </is>
      </c>
      <c r="N197" s="13" t="n">
        <v>194</v>
      </c>
      <c r="O197" s="14">
        <f>I576^2+$O$6*Ret_Fourth_central_moment_5var!D1349</f>
        <v/>
      </c>
      <c r="P197" s="14">
        <f>J576^2+$O$6*Ret_Fourth_central_moment_5var!E1349</f>
        <v/>
      </c>
      <c r="Q197" s="14">
        <f>K576^2+$O$6*Ret_Fourth_central_moment_5var!F1349</f>
        <v/>
      </c>
    </row>
    <row r="198">
      <c r="H198" s="13" t="n"/>
      <c r="I198" s="1" t="n">
        <v>22</v>
      </c>
      <c r="J198" s="1" t="n">
        <v>23</v>
      </c>
      <c r="K198" s="1" t="n">
        <v>24</v>
      </c>
      <c r="N198" s="13" t="n">
        <v>195</v>
      </c>
      <c r="O198" s="14">
        <f>I577^2+$O$6*Ret_Fourth_central_moment_5var!D1350</f>
        <v/>
      </c>
      <c r="P198" s="14">
        <f>J577^2+$O$6*Ret_Fourth_central_moment_5var!E1350</f>
        <v/>
      </c>
      <c r="Q198" s="14">
        <f>K577^2+$O$6*Ret_Fourth_central_moment_5var!F1350</f>
        <v/>
      </c>
    </row>
    <row r="199">
      <c r="H199" s="13" t="n">
        <v>9</v>
      </c>
      <c r="I199" s="13">
        <f>TRUNC(((Demand!AU24*$C$1)^2)/30,2)</f>
        <v/>
      </c>
      <c r="J199" s="13">
        <f>TRUNC(((Demand!AV24*$C$1)^2)/30,2)</f>
        <v/>
      </c>
      <c r="K199" s="13">
        <f>TRUNC(((Demand!AW24*$C$1)^2)/30,2)</f>
        <v/>
      </c>
      <c r="N199" s="13" t="n">
        <v>196</v>
      </c>
      <c r="O199" s="14">
        <f>I578^2+$O$6*Ret_Fourth_central_moment_5var!D1351</f>
        <v/>
      </c>
      <c r="P199" s="14">
        <f>J578^2+$O$6*Ret_Fourth_central_moment_5var!E1351</f>
        <v/>
      </c>
      <c r="Q199" s="14">
        <f>K578^2+$O$6*Ret_Fourth_central_moment_5var!F1351</f>
        <v/>
      </c>
    </row>
    <row r="200">
      <c r="H200" s="13" t="n">
        <v>10</v>
      </c>
      <c r="I200" s="13">
        <f>TRUNC(((Demand!AU25*$C$1)^2)/30,2)</f>
        <v/>
      </c>
      <c r="J200" s="13">
        <f>TRUNC(((Demand!AV25*$C$1)^2)/30,2)</f>
        <v/>
      </c>
      <c r="K200" s="13">
        <f>TRUNC(((Demand!AW25*$C$1)^2)/30,2)</f>
        <v/>
      </c>
      <c r="N200" s="13" t="n">
        <v>197</v>
      </c>
      <c r="O200" s="14">
        <f>I579^2+$O$6*Ret_Fourth_central_moment_5var!D1352</f>
        <v/>
      </c>
      <c r="P200" s="14">
        <f>J579^2+$O$6*Ret_Fourth_central_moment_5var!E1352</f>
        <v/>
      </c>
      <c r="Q200" s="14">
        <f>K579^2+$O$6*Ret_Fourth_central_moment_5var!F1352</f>
        <v/>
      </c>
    </row>
    <row r="201">
      <c r="H201" s="13" t="n">
        <v>11</v>
      </c>
      <c r="I201" s="13">
        <f>TRUNC(((Demand!AU26*$C$1)^2)/30,2)</f>
        <v/>
      </c>
      <c r="J201" s="13">
        <f>TRUNC(((Demand!AV26*$C$1)^2)/30,2)</f>
        <v/>
      </c>
      <c r="K201" s="13">
        <f>TRUNC(((Demand!AW26*$C$1)^2)/30,2)</f>
        <v/>
      </c>
      <c r="N201" s="13" t="n">
        <v>198</v>
      </c>
      <c r="O201" s="14">
        <f>I580^2+$O$6*Ret_Fourth_central_moment_5var!D1353</f>
        <v/>
      </c>
      <c r="P201" s="14">
        <f>J580^2+$O$6*Ret_Fourth_central_moment_5var!E1353</f>
        <v/>
      </c>
      <c r="Q201" s="14">
        <f>K580^2+$O$6*Ret_Fourth_central_moment_5var!F1353</f>
        <v/>
      </c>
    </row>
    <row r="202">
      <c r="H202" s="13" t="n">
        <v>12</v>
      </c>
      <c r="I202" s="13">
        <f>TRUNC(((Demand!AU27*$C$1)^2)/30,2)</f>
        <v/>
      </c>
      <c r="J202" s="13">
        <f>TRUNC(((Demand!AV27*$C$1)^2)/30,2)</f>
        <v/>
      </c>
      <c r="K202" s="13">
        <f>TRUNC(((Demand!AW27*$C$1)^2)/30,2)</f>
        <v/>
      </c>
    </row>
    <row r="203">
      <c r="H203" s="13" t="n">
        <v>13</v>
      </c>
      <c r="I203" s="13">
        <f>TRUNC(((Demand!AU28*$C$1)^2)/30,2)</f>
        <v/>
      </c>
      <c r="J203" s="13">
        <f>TRUNC(((Demand!AV28*$C$1)^2)/30,2)</f>
        <v/>
      </c>
      <c r="K203" s="13">
        <f>TRUNC(((Demand!AW28*$C$1)^2)/30,2)</f>
        <v/>
      </c>
    </row>
    <row r="204">
      <c r="H204" s="13" t="n">
        <v>14</v>
      </c>
      <c r="I204" s="13">
        <f>TRUNC(((Demand!AU29*$C$1)^2)/30,2)</f>
        <v/>
      </c>
      <c r="J204" s="13">
        <f>TRUNC(((Demand!AV29*$C$1)^2)/30,2)</f>
        <v/>
      </c>
      <c r="K204" s="13">
        <f>TRUNC(((Demand!AW29*$C$1)^2)/30,2)</f>
        <v/>
      </c>
      <c r="N204" s="13" t="n">
        <v>9</v>
      </c>
      <c r="O204" s="13">
        <f>Main_variables!D3538/O12</f>
        <v/>
      </c>
      <c r="P204" s="13">
        <f>Main_variables!E3538/P12</f>
        <v/>
      </c>
      <c r="Q204" s="13">
        <f>Main_variables!F3538/Q12</f>
        <v/>
      </c>
    </row>
    <row r="205">
      <c r="H205" s="13" t="n">
        <v>15</v>
      </c>
      <c r="I205" s="13">
        <f>TRUNC(((Demand!AU30*$C$1)^2)/30,2)</f>
        <v/>
      </c>
      <c r="J205" s="13">
        <f>TRUNC(((Demand!AV30*$C$1)^2)/30,2)</f>
        <v/>
      </c>
      <c r="K205" s="13">
        <f>TRUNC(((Demand!AW30*$C$1)^2)/30,2)</f>
        <v/>
      </c>
      <c r="N205" s="13" t="n">
        <v>10</v>
      </c>
      <c r="O205" s="13">
        <f>Main_variables!D3539/O13</f>
        <v/>
      </c>
      <c r="P205" s="13">
        <f>Main_variables!E3539/P13</f>
        <v/>
      </c>
      <c r="Q205" s="13">
        <f>Main_variables!F3539/Q13</f>
        <v/>
      </c>
    </row>
    <row r="206">
      <c r="H206" s="13" t="n">
        <v>16</v>
      </c>
      <c r="I206" s="13">
        <f>TRUNC(((Demand!AU31*$C$1)^2)/30,2)</f>
        <v/>
      </c>
      <c r="J206" s="13">
        <f>TRUNC(((Demand!AV31*$C$1)^2)/30,2)</f>
        <v/>
      </c>
      <c r="K206" s="13">
        <f>TRUNC(((Demand!AW31*$C$1)^2)/30,2)</f>
        <v/>
      </c>
      <c r="N206" s="13" t="n">
        <v>11</v>
      </c>
      <c r="O206" s="13">
        <f>Main_variables!D3540/O14</f>
        <v/>
      </c>
      <c r="P206" s="13">
        <f>Main_variables!E3540/P14</f>
        <v/>
      </c>
      <c r="Q206" s="13">
        <f>Main_variables!F3540/Q14</f>
        <v/>
      </c>
    </row>
    <row r="207">
      <c r="H207" s="13" t="n">
        <v>17</v>
      </c>
      <c r="I207" s="13">
        <f>TRUNC(((Demand!AU32*$C$1)^2)/30,2)</f>
        <v/>
      </c>
      <c r="J207" s="13">
        <f>TRUNC(((Demand!AV32*$C$1)^2)/30,2)</f>
        <v/>
      </c>
      <c r="K207" s="13">
        <f>TRUNC(((Demand!AW32*$C$1)^2)/30,2)</f>
        <v/>
      </c>
      <c r="N207" s="13" t="n">
        <v>12</v>
      </c>
      <c r="O207" s="13">
        <f>Main_variables!D3541/O15</f>
        <v/>
      </c>
      <c r="P207" s="13">
        <f>Main_variables!E3541/P15</f>
        <v/>
      </c>
      <c r="Q207" s="13">
        <f>Main_variables!F3541/Q15</f>
        <v/>
      </c>
    </row>
    <row r="208">
      <c r="H208" s="13" t="n">
        <v>18</v>
      </c>
      <c r="I208" s="13">
        <f>TRUNC(((Demand!AU33*$C$1)^2)/30,2)</f>
        <v/>
      </c>
      <c r="J208" s="13">
        <f>TRUNC(((Demand!AV33*$C$1)^2)/30,2)</f>
        <v/>
      </c>
      <c r="K208" s="13">
        <f>TRUNC(((Demand!AW33*$C$1)^2)/30,2)</f>
        <v/>
      </c>
      <c r="N208" s="13" t="n">
        <v>13</v>
      </c>
      <c r="O208" s="13">
        <f>Main_variables!D3542/O16</f>
        <v/>
      </c>
      <c r="P208" s="13">
        <f>Main_variables!E3542/P16</f>
        <v/>
      </c>
      <c r="Q208" s="13">
        <f>Main_variables!F3542/Q16</f>
        <v/>
      </c>
    </row>
    <row r="209">
      <c r="H209" s="13" t="n">
        <v>19</v>
      </c>
      <c r="I209" s="13">
        <f>TRUNC(((Demand!AU34*$C$1)^2)/30,2)</f>
        <v/>
      </c>
      <c r="J209" s="13">
        <f>TRUNC(((Demand!AV34*$C$1)^2)/30,2)</f>
        <v/>
      </c>
      <c r="K209" s="13">
        <f>TRUNC(((Demand!AW34*$C$1)^2)/30,2)</f>
        <v/>
      </c>
      <c r="N209" s="13" t="n">
        <v>14</v>
      </c>
      <c r="O209" s="13">
        <f>Main_variables!D3543/O17</f>
        <v/>
      </c>
      <c r="P209" s="13">
        <f>Main_variables!E3543/P17</f>
        <v/>
      </c>
      <c r="Q209" s="13">
        <f>Main_variables!F3543/Q17</f>
        <v/>
      </c>
    </row>
    <row r="210">
      <c r="H210" s="13" t="n">
        <v>20</v>
      </c>
      <c r="I210" s="13">
        <f>TRUNC(((Demand!AU35*$C$1)^2)/30,2)</f>
        <v/>
      </c>
      <c r="J210" s="13">
        <f>TRUNC(((Demand!AV35*$C$1)^2)/30,2)</f>
        <v/>
      </c>
      <c r="K210" s="13">
        <f>TRUNC(((Demand!AW35*$C$1)^2)/30,2)</f>
        <v/>
      </c>
      <c r="N210" s="13" t="n">
        <v>15</v>
      </c>
      <c r="O210" s="13">
        <f>Main_variables!D3544/O18</f>
        <v/>
      </c>
      <c r="P210" s="13">
        <f>Main_variables!E3544/P18</f>
        <v/>
      </c>
      <c r="Q210" s="13">
        <f>Main_variables!F3544/Q18</f>
        <v/>
      </c>
    </row>
    <row r="211">
      <c r="H211" s="13" t="n">
        <v>21</v>
      </c>
      <c r="I211" s="13">
        <f>TRUNC(((Demand!AU36*$C$1)^2)/30,2)</f>
        <v/>
      </c>
      <c r="J211" s="13">
        <f>TRUNC(((Demand!AV36*$C$1)^2)/30,2)</f>
        <v/>
      </c>
      <c r="K211" s="13">
        <f>TRUNC(((Demand!AW36*$C$1)^2)/30,2)</f>
        <v/>
      </c>
      <c r="N211" s="13" t="n">
        <v>16</v>
      </c>
      <c r="O211" s="13">
        <f>Main_variables!D3545/O19</f>
        <v/>
      </c>
      <c r="P211" s="13">
        <f>Main_variables!E3545/P19</f>
        <v/>
      </c>
      <c r="Q211" s="13">
        <f>Main_variables!F3545/Q19</f>
        <v/>
      </c>
    </row>
    <row r="212">
      <c r="H212" s="13" t="n">
        <v>22</v>
      </c>
      <c r="I212" s="13">
        <f>TRUNC(((Demand!AU37*$C$1)^2)/30,2)</f>
        <v/>
      </c>
      <c r="J212" s="13">
        <f>TRUNC(((Demand!AV37*$C$1)^2)/30,2)</f>
        <v/>
      </c>
      <c r="K212" s="13">
        <f>TRUNC(((Demand!AW37*$C$1)^2)/30,2)</f>
        <v/>
      </c>
      <c r="N212" s="13" t="n">
        <v>17</v>
      </c>
      <c r="O212" s="13">
        <f>Main_variables!D3546/O20</f>
        <v/>
      </c>
      <c r="P212" s="13">
        <f>Main_variables!E3546/P20</f>
        <v/>
      </c>
      <c r="Q212" s="13">
        <f>Main_variables!F3546/Q20</f>
        <v/>
      </c>
    </row>
    <row r="213">
      <c r="H213" s="13" t="n">
        <v>23</v>
      </c>
      <c r="I213" s="13">
        <f>TRUNC(((Demand!AU38*$C$1)^2)/30,2)</f>
        <v/>
      </c>
      <c r="J213" s="13">
        <f>TRUNC(((Demand!AV38*$C$1)^2)/30,2)</f>
        <v/>
      </c>
      <c r="K213" s="13">
        <f>TRUNC(((Demand!AW38*$C$1)^2)/30,2)</f>
        <v/>
      </c>
      <c r="N213" s="13" t="n">
        <v>18</v>
      </c>
      <c r="O213" s="13">
        <f>Main_variables!D3547/O21</f>
        <v/>
      </c>
      <c r="P213" s="13">
        <f>Main_variables!E3547/P21</f>
        <v/>
      </c>
      <c r="Q213" s="13">
        <f>Main_variables!F3547/Q21</f>
        <v/>
      </c>
    </row>
    <row r="214">
      <c r="H214" s="13" t="n">
        <v>24</v>
      </c>
      <c r="I214" s="13">
        <f>TRUNC(((Demand!AU39*$C$1)^2)/30,2)</f>
        <v/>
      </c>
      <c r="J214" s="13">
        <f>TRUNC(((Demand!AV39*$C$1)^2)/30,2)</f>
        <v/>
      </c>
      <c r="K214" s="13">
        <f>TRUNC(((Demand!AW39*$C$1)^2)/30,2)</f>
        <v/>
      </c>
      <c r="N214" s="13" t="n">
        <v>19</v>
      </c>
      <c r="O214" s="13">
        <f>Main_variables!D3548/O22</f>
        <v/>
      </c>
      <c r="P214" s="13">
        <f>Main_variables!E3548/P22</f>
        <v/>
      </c>
      <c r="Q214" s="13">
        <f>Main_variables!F3548/Q22</f>
        <v/>
      </c>
    </row>
    <row r="215">
      <c r="H215" s="13" t="n">
        <v>25</v>
      </c>
      <c r="I215" s="13">
        <f>TRUNC(((Demand!AU40*$C$1)^2)/30,2)</f>
        <v/>
      </c>
      <c r="J215" s="13">
        <f>TRUNC(((Demand!AV40*$C$1)^2)/30,2)</f>
        <v/>
      </c>
      <c r="K215" s="13">
        <f>TRUNC(((Demand!AW40*$C$1)^2)/30,2)</f>
        <v/>
      </c>
      <c r="N215" s="13" t="n">
        <v>20</v>
      </c>
      <c r="O215" s="13">
        <f>Main_variables!D3549/O23</f>
        <v/>
      </c>
      <c r="P215" s="13">
        <f>Main_variables!E3549/P23</f>
        <v/>
      </c>
      <c r="Q215" s="13">
        <f>Main_variables!F3549/Q23</f>
        <v/>
      </c>
    </row>
    <row r="216">
      <c r="H216" s="13" t="n">
        <v>26</v>
      </c>
      <c r="I216" s="13">
        <f>TRUNC(((Demand!AU41*$C$1)^2)/30,2)</f>
        <v/>
      </c>
      <c r="J216" s="13">
        <f>TRUNC(((Demand!AV41*$C$1)^2)/30,2)</f>
        <v/>
      </c>
      <c r="K216" s="13">
        <f>TRUNC(((Demand!AW41*$C$1)^2)/30,2)</f>
        <v/>
      </c>
      <c r="N216" s="13" t="n">
        <v>21</v>
      </c>
      <c r="O216" s="13">
        <f>Main_variables!D3550/O24</f>
        <v/>
      </c>
      <c r="P216" s="13">
        <f>Main_variables!E3550/P24</f>
        <v/>
      </c>
      <c r="Q216" s="13">
        <f>Main_variables!F3550/Q24</f>
        <v/>
      </c>
    </row>
    <row r="217">
      <c r="H217" s="13" t="n">
        <v>27</v>
      </c>
      <c r="I217" s="13">
        <f>TRUNC(((Demand!AU42*$C$1)^2)/30,2)</f>
        <v/>
      </c>
      <c r="J217" s="13">
        <f>TRUNC(((Demand!AV42*$C$1)^2)/30,2)</f>
        <v/>
      </c>
      <c r="K217" s="13">
        <f>TRUNC(((Demand!AW42*$C$1)^2)/30,2)</f>
        <v/>
      </c>
      <c r="N217" s="13" t="n">
        <v>22</v>
      </c>
      <c r="O217" s="13">
        <f>Main_variables!D3551/O25</f>
        <v/>
      </c>
      <c r="P217" s="13">
        <f>Main_variables!E3551/P25</f>
        <v/>
      </c>
      <c r="Q217" s="13">
        <f>Main_variables!F3551/Q25</f>
        <v/>
      </c>
    </row>
    <row r="218">
      <c r="H218" s="13" t="n">
        <v>28</v>
      </c>
      <c r="I218" s="13">
        <f>TRUNC(((Demand!AU43*$C$1)^2)/30,2)</f>
        <v/>
      </c>
      <c r="J218" s="13">
        <f>TRUNC(((Demand!AV43*$C$1)^2)/30,2)</f>
        <v/>
      </c>
      <c r="K218" s="13">
        <f>TRUNC(((Demand!AW43*$C$1)^2)/30,2)</f>
        <v/>
      </c>
      <c r="N218" s="13" t="n">
        <v>23</v>
      </c>
      <c r="O218" s="13">
        <f>Main_variables!D3552/O26</f>
        <v/>
      </c>
      <c r="P218" s="13">
        <f>Main_variables!E3552/P26</f>
        <v/>
      </c>
      <c r="Q218" s="13">
        <f>Main_variables!F3552/Q26</f>
        <v/>
      </c>
    </row>
    <row r="219">
      <c r="H219" s="13" t="n">
        <v>29</v>
      </c>
      <c r="I219" s="13">
        <f>TRUNC(((Demand!AU44*$C$1)^2)/30,2)</f>
        <v/>
      </c>
      <c r="J219" s="13">
        <f>TRUNC(((Demand!AV44*$C$1)^2)/30,2)</f>
        <v/>
      </c>
      <c r="K219" s="13">
        <f>TRUNC(((Demand!AW44*$C$1)^2)/30,2)</f>
        <v/>
      </c>
      <c r="N219" s="13" t="n">
        <v>24</v>
      </c>
      <c r="O219" s="13">
        <f>Main_variables!D3553/O27</f>
        <v/>
      </c>
      <c r="P219" s="13">
        <f>Main_variables!E3553/P27</f>
        <v/>
      </c>
      <c r="Q219" s="13">
        <f>Main_variables!F3553/Q27</f>
        <v/>
      </c>
    </row>
    <row r="220">
      <c r="H220" s="13" t="n">
        <v>30</v>
      </c>
      <c r="I220" s="13">
        <f>TRUNC(((Demand!AU45*$C$1)^2)/30,2)</f>
        <v/>
      </c>
      <c r="J220" s="13">
        <f>TRUNC(((Demand!AV45*$C$1)^2)/30,2)</f>
        <v/>
      </c>
      <c r="K220" s="13">
        <f>TRUNC(((Demand!AW45*$C$1)^2)/30,2)</f>
        <v/>
      </c>
      <c r="N220" s="13" t="n">
        <v>25</v>
      </c>
      <c r="O220" s="13">
        <f>Main_variables!D3554/O28</f>
        <v/>
      </c>
      <c r="P220" s="13">
        <f>Main_variables!E3554/P28</f>
        <v/>
      </c>
      <c r="Q220" s="13">
        <f>Main_variables!F3554/Q28</f>
        <v/>
      </c>
    </row>
    <row r="221">
      <c r="H221" s="13" t="n">
        <v>31</v>
      </c>
      <c r="I221" s="13">
        <f>TRUNC(((Demand!AU46*$C$1)^2)/30,2)</f>
        <v/>
      </c>
      <c r="J221" s="13">
        <f>TRUNC(((Demand!AV46*$C$1)^2)/30,2)</f>
        <v/>
      </c>
      <c r="K221" s="13">
        <f>TRUNC(((Demand!AW46*$C$1)^2)/30,2)</f>
        <v/>
      </c>
      <c r="N221" s="13" t="n">
        <v>26</v>
      </c>
      <c r="O221" s="13">
        <f>Main_variables!D3555/O29</f>
        <v/>
      </c>
      <c r="P221" s="13">
        <f>Main_variables!E3555/P29</f>
        <v/>
      </c>
      <c r="Q221" s="13">
        <f>Main_variables!F3555/Q29</f>
        <v/>
      </c>
    </row>
    <row r="222">
      <c r="H222" s="13" t="n">
        <v>32</v>
      </c>
      <c r="I222" s="13">
        <f>TRUNC(((Demand!AU47*$C$1)^2)/30,2)</f>
        <v/>
      </c>
      <c r="J222" s="13">
        <f>TRUNC(((Demand!AV47*$C$1)^2)/30,2)</f>
        <v/>
      </c>
      <c r="K222" s="13">
        <f>TRUNC(((Demand!AW47*$C$1)^2)/30,2)</f>
        <v/>
      </c>
      <c r="N222" s="13" t="n">
        <v>27</v>
      </c>
      <c r="O222" s="13">
        <f>Main_variables!D3556/O30</f>
        <v/>
      </c>
      <c r="P222" s="13">
        <f>Main_variables!E3556/P30</f>
        <v/>
      </c>
      <c r="Q222" s="13">
        <f>Main_variables!F3556/Q30</f>
        <v/>
      </c>
    </row>
    <row r="223">
      <c r="H223" s="13" t="n">
        <v>33</v>
      </c>
      <c r="I223" s="13">
        <f>TRUNC(((Demand!AU48*$C$1)^2)/30,2)</f>
        <v/>
      </c>
      <c r="J223" s="13">
        <f>TRUNC(((Demand!AV48*$C$1)^2)/30,2)</f>
        <v/>
      </c>
      <c r="K223" s="13">
        <f>TRUNC(((Demand!AW48*$C$1)^2)/30,2)</f>
        <v/>
      </c>
      <c r="N223" s="13" t="n">
        <v>28</v>
      </c>
      <c r="O223" s="13">
        <f>Main_variables!D3557/O31</f>
        <v/>
      </c>
      <c r="P223" s="13">
        <f>Main_variables!E3557/P31</f>
        <v/>
      </c>
      <c r="Q223" s="13">
        <f>Main_variables!F3557/Q31</f>
        <v/>
      </c>
    </row>
    <row r="224">
      <c r="H224" s="13" t="n">
        <v>34</v>
      </c>
      <c r="I224" s="13">
        <f>TRUNC(((Demand!AU49*$C$1)^2)/30,2)</f>
        <v/>
      </c>
      <c r="J224" s="13">
        <f>TRUNC(((Demand!AV49*$C$1)^2)/30,2)</f>
        <v/>
      </c>
      <c r="K224" s="13">
        <f>TRUNC(((Demand!AW49*$C$1)^2)/30,2)</f>
        <v/>
      </c>
      <c r="N224" s="13" t="n">
        <v>29</v>
      </c>
      <c r="O224" s="13">
        <f>Main_variables!D3558/O32</f>
        <v/>
      </c>
      <c r="P224" s="13">
        <f>Main_variables!E3558/P32</f>
        <v/>
      </c>
      <c r="Q224" s="13">
        <f>Main_variables!F3558/Q32</f>
        <v/>
      </c>
    </row>
    <row r="225">
      <c r="H225" s="13" t="n">
        <v>35</v>
      </c>
      <c r="I225" s="13">
        <f>TRUNC(((Demand!AU50*$C$1)^2)/30,2)</f>
        <v/>
      </c>
      <c r="J225" s="13">
        <f>TRUNC(((Demand!AV50*$C$1)^2)/30,2)</f>
        <v/>
      </c>
      <c r="K225" s="13">
        <f>TRUNC(((Demand!AW50*$C$1)^2)/30,2)</f>
        <v/>
      </c>
      <c r="N225" s="13" t="n">
        <v>30</v>
      </c>
      <c r="O225" s="13">
        <f>Main_variables!D3559/O33</f>
        <v/>
      </c>
      <c r="P225" s="13">
        <f>Main_variables!E3559/P33</f>
        <v/>
      </c>
      <c r="Q225" s="13">
        <f>Main_variables!F3559/Q33</f>
        <v/>
      </c>
    </row>
    <row r="226">
      <c r="H226" s="13" t="n">
        <v>36</v>
      </c>
      <c r="I226" s="13">
        <f>TRUNC(((Demand!AU51*$C$1)^2)/30,2)</f>
        <v/>
      </c>
      <c r="J226" s="13">
        <f>TRUNC(((Demand!AV51*$C$1)^2)/30,2)</f>
        <v/>
      </c>
      <c r="K226" s="13">
        <f>TRUNC(((Demand!AW51*$C$1)^2)/30,2)</f>
        <v/>
      </c>
      <c r="N226" s="13" t="n">
        <v>31</v>
      </c>
      <c r="O226" s="13">
        <f>Main_variables!D3560/O34</f>
        <v/>
      </c>
      <c r="P226" s="13">
        <f>Main_variables!E3560/P34</f>
        <v/>
      </c>
      <c r="Q226" s="13">
        <f>Main_variables!F3560/Q34</f>
        <v/>
      </c>
    </row>
    <row r="227">
      <c r="H227" s="13" t="n">
        <v>37</v>
      </c>
      <c r="I227" s="13">
        <f>TRUNC(((Demand!AU52*$C$1)^2)/30,2)</f>
        <v/>
      </c>
      <c r="J227" s="13">
        <f>TRUNC(((Demand!AV52*$C$1)^2)/30,2)</f>
        <v/>
      </c>
      <c r="K227" s="13">
        <f>TRUNC(((Demand!AW52*$C$1)^2)/30,2)</f>
        <v/>
      </c>
      <c r="N227" s="13" t="n">
        <v>32</v>
      </c>
      <c r="O227" s="13">
        <f>Main_variables!D3561/O35</f>
        <v/>
      </c>
      <c r="P227" s="13">
        <f>Main_variables!E3561/P35</f>
        <v/>
      </c>
      <c r="Q227" s="13">
        <f>Main_variables!F3561/Q35</f>
        <v/>
      </c>
    </row>
    <row r="228">
      <c r="H228" s="13" t="n">
        <v>38</v>
      </c>
      <c r="I228" s="13">
        <f>TRUNC(((Demand!AU53*$C$1)^2)/30,2)</f>
        <v/>
      </c>
      <c r="J228" s="13">
        <f>TRUNC(((Demand!AV53*$C$1)^2)/30,2)</f>
        <v/>
      </c>
      <c r="K228" s="13">
        <f>TRUNC(((Demand!AW53*$C$1)^2)/30,2)</f>
        <v/>
      </c>
      <c r="N228" s="13" t="n">
        <v>33</v>
      </c>
      <c r="O228" s="13">
        <f>Main_variables!D3562/O36</f>
        <v/>
      </c>
      <c r="P228" s="13">
        <f>Main_variables!E3562/P36</f>
        <v/>
      </c>
      <c r="Q228" s="13">
        <f>Main_variables!F3562/Q36</f>
        <v/>
      </c>
    </row>
    <row r="229">
      <c r="H229" s="13" t="n">
        <v>39</v>
      </c>
      <c r="I229" s="13">
        <f>TRUNC(((Demand!AU54*$C$1)^2)/30,2)</f>
        <v/>
      </c>
      <c r="J229" s="13">
        <f>TRUNC(((Demand!AV54*$C$1)^2)/30,2)</f>
        <v/>
      </c>
      <c r="K229" s="13">
        <f>TRUNC(((Demand!AW54*$C$1)^2)/30,2)</f>
        <v/>
      </c>
      <c r="N229" s="13" t="n">
        <v>34</v>
      </c>
      <c r="O229" s="13">
        <f>Main_variables!D3563/O37</f>
        <v/>
      </c>
      <c r="P229" s="13">
        <f>Main_variables!E3563/P37</f>
        <v/>
      </c>
      <c r="Q229" s="13">
        <f>Main_variables!F3563/Q37</f>
        <v/>
      </c>
    </row>
    <row r="230">
      <c r="H230" s="13" t="n">
        <v>40</v>
      </c>
      <c r="I230" s="13">
        <f>TRUNC(((Demand!AU55*$C$1)^2)/30,2)</f>
        <v/>
      </c>
      <c r="J230" s="13">
        <f>TRUNC(((Demand!AV55*$C$1)^2)/30,2)</f>
        <v/>
      </c>
      <c r="K230" s="13">
        <f>TRUNC(((Demand!AW55*$C$1)^2)/30,2)</f>
        <v/>
      </c>
      <c r="N230" s="13" t="n">
        <v>35</v>
      </c>
      <c r="O230" s="13">
        <f>Main_variables!D3564/O38</f>
        <v/>
      </c>
      <c r="P230" s="13">
        <f>Main_variables!E3564/P38</f>
        <v/>
      </c>
      <c r="Q230" s="13">
        <f>Main_variables!F3564/Q38</f>
        <v/>
      </c>
    </row>
    <row r="231">
      <c r="H231" s="13" t="n">
        <v>41</v>
      </c>
      <c r="I231" s="13">
        <f>TRUNC(((Demand!AU56*$C$1)^2)/30,2)</f>
        <v/>
      </c>
      <c r="J231" s="13">
        <f>TRUNC(((Demand!AV56*$C$1)^2)/30,2)</f>
        <v/>
      </c>
      <c r="K231" s="13">
        <f>TRUNC(((Demand!AW56*$C$1)^2)/30,2)</f>
        <v/>
      </c>
      <c r="N231" s="13" t="n">
        <v>36</v>
      </c>
      <c r="O231" s="13">
        <f>Main_variables!D3565/O39</f>
        <v/>
      </c>
      <c r="P231" s="13">
        <f>Main_variables!E3565/P39</f>
        <v/>
      </c>
      <c r="Q231" s="13">
        <f>Main_variables!F3565/Q39</f>
        <v/>
      </c>
    </row>
    <row r="232">
      <c r="H232" s="13" t="n">
        <v>42</v>
      </c>
      <c r="I232" s="13">
        <f>TRUNC(((Demand!AU57*$C$1)^2)/30,2)</f>
        <v/>
      </c>
      <c r="J232" s="13">
        <f>TRUNC(((Demand!AV57*$C$1)^2)/30,2)</f>
        <v/>
      </c>
      <c r="K232" s="13">
        <f>TRUNC(((Demand!AW57*$C$1)^2)/30,2)</f>
        <v/>
      </c>
      <c r="N232" s="13" t="n">
        <v>37</v>
      </c>
      <c r="O232" s="13">
        <f>Main_variables!D3566/O40</f>
        <v/>
      </c>
      <c r="P232" s="13">
        <f>Main_variables!E3566/P40</f>
        <v/>
      </c>
      <c r="Q232" s="13">
        <f>Main_variables!F3566/Q40</f>
        <v/>
      </c>
    </row>
    <row r="233">
      <c r="H233" s="13" t="n">
        <v>43</v>
      </c>
      <c r="I233" s="13">
        <f>TRUNC(((Demand!AU58*$C$1)^2)/30,2)</f>
        <v/>
      </c>
      <c r="J233" s="13">
        <f>TRUNC(((Demand!AV58*$C$1)^2)/30,2)</f>
        <v/>
      </c>
      <c r="K233" s="13">
        <f>TRUNC(((Demand!AW58*$C$1)^2)/30,2)</f>
        <v/>
      </c>
      <c r="N233" s="13" t="n">
        <v>38</v>
      </c>
      <c r="O233" s="13">
        <f>Main_variables!D3567/O41</f>
        <v/>
      </c>
      <c r="P233" s="13">
        <f>Main_variables!E3567/P41</f>
        <v/>
      </c>
      <c r="Q233" s="13">
        <f>Main_variables!F3567/Q41</f>
        <v/>
      </c>
    </row>
    <row r="234">
      <c r="H234" s="13" t="n">
        <v>44</v>
      </c>
      <c r="I234" s="13">
        <f>TRUNC(((Demand!AU59*$C$1)^2)/30,2)</f>
        <v/>
      </c>
      <c r="J234" s="13">
        <f>TRUNC(((Demand!AV59*$C$1)^2)/30,2)</f>
        <v/>
      </c>
      <c r="K234" s="13">
        <f>TRUNC(((Demand!AW59*$C$1)^2)/30,2)</f>
        <v/>
      </c>
      <c r="N234" s="13" t="n">
        <v>39</v>
      </c>
      <c r="O234" s="13">
        <f>Main_variables!D3568/O42</f>
        <v/>
      </c>
      <c r="P234" s="13">
        <f>Main_variables!E3568/P42</f>
        <v/>
      </c>
      <c r="Q234" s="13">
        <f>Main_variables!F3568/Q42</f>
        <v/>
      </c>
    </row>
    <row r="235">
      <c r="H235" s="13" t="n">
        <v>45</v>
      </c>
      <c r="I235" s="13">
        <f>TRUNC(((Demand!AU60*$C$1)^2)/30,2)</f>
        <v/>
      </c>
      <c r="J235" s="13">
        <f>TRUNC(((Demand!AV60*$C$1)^2)/30,2)</f>
        <v/>
      </c>
      <c r="K235" s="13">
        <f>TRUNC(((Demand!AW60*$C$1)^2)/30,2)</f>
        <v/>
      </c>
      <c r="N235" s="13" t="n">
        <v>40</v>
      </c>
      <c r="O235" s="13">
        <f>Main_variables!D3569/O43</f>
        <v/>
      </c>
      <c r="P235" s="13">
        <f>Main_variables!E3569/P43</f>
        <v/>
      </c>
      <c r="Q235" s="13">
        <f>Main_variables!F3569/Q43</f>
        <v/>
      </c>
    </row>
    <row r="236">
      <c r="H236" s="13" t="n">
        <v>46</v>
      </c>
      <c r="I236" s="13">
        <f>TRUNC(((Demand!AU61*$C$1)^2)/30,2)</f>
        <v/>
      </c>
      <c r="J236" s="13">
        <f>TRUNC(((Demand!AV61*$C$1)^2)/30,2)</f>
        <v/>
      </c>
      <c r="K236" s="13">
        <f>TRUNC(((Demand!AW61*$C$1)^2)/30,2)</f>
        <v/>
      </c>
      <c r="N236" s="13" t="n">
        <v>41</v>
      </c>
      <c r="O236" s="13">
        <f>Main_variables!D3570/O44</f>
        <v/>
      </c>
      <c r="P236" s="13">
        <f>Main_variables!E3570/P44</f>
        <v/>
      </c>
      <c r="Q236" s="13">
        <f>Main_variables!F3570/Q44</f>
        <v/>
      </c>
    </row>
    <row r="237">
      <c r="H237" s="13" t="n">
        <v>47</v>
      </c>
      <c r="I237" s="13">
        <f>TRUNC(((Demand!AU62*$C$1)^2)/30,2)</f>
        <v/>
      </c>
      <c r="J237" s="13">
        <f>TRUNC(((Demand!AV62*$C$1)^2)/30,2)</f>
        <v/>
      </c>
      <c r="K237" s="13">
        <f>TRUNC(((Demand!AW62*$C$1)^2)/30,2)</f>
        <v/>
      </c>
      <c r="N237" s="13" t="n">
        <v>42</v>
      </c>
      <c r="O237" s="13">
        <f>Main_variables!D3571/O45</f>
        <v/>
      </c>
      <c r="P237" s="13">
        <f>Main_variables!E3571/P45</f>
        <v/>
      </c>
      <c r="Q237" s="13">
        <f>Main_variables!F3571/Q45</f>
        <v/>
      </c>
    </row>
    <row r="238">
      <c r="H238" s="13" t="n">
        <v>48</v>
      </c>
      <c r="I238" s="13">
        <f>TRUNC(((Demand!AU63*$C$1)^2)/30,2)</f>
        <v/>
      </c>
      <c r="J238" s="13">
        <f>TRUNC(((Demand!AV63*$C$1)^2)/30,2)</f>
        <v/>
      </c>
      <c r="K238" s="13">
        <f>TRUNC(((Demand!AW63*$C$1)^2)/30,2)</f>
        <v/>
      </c>
      <c r="N238" s="13" t="n">
        <v>43</v>
      </c>
      <c r="O238" s="13">
        <f>Main_variables!D3572/O46</f>
        <v/>
      </c>
      <c r="P238" s="13">
        <f>Main_variables!E3572/P46</f>
        <v/>
      </c>
      <c r="Q238" s="13">
        <f>Main_variables!F3572/Q46</f>
        <v/>
      </c>
    </row>
    <row r="239">
      <c r="H239" s="13" t="n">
        <v>49</v>
      </c>
      <c r="I239" s="13">
        <f>TRUNC(((Demand!AU64*$C$1)^2)/30,2)</f>
        <v/>
      </c>
      <c r="J239" s="13">
        <f>TRUNC(((Demand!AV64*$C$1)^2)/30,2)</f>
        <v/>
      </c>
      <c r="K239" s="13">
        <f>TRUNC(((Demand!AW64*$C$1)^2)/30,2)</f>
        <v/>
      </c>
      <c r="N239" s="13" t="n">
        <v>44</v>
      </c>
      <c r="O239" s="13">
        <f>Main_variables!D3573/O47</f>
        <v/>
      </c>
      <c r="P239" s="13">
        <f>Main_variables!E3573/P47</f>
        <v/>
      </c>
      <c r="Q239" s="13">
        <f>Main_variables!F3573/Q47</f>
        <v/>
      </c>
    </row>
    <row r="240">
      <c r="H240" s="13" t="n">
        <v>50</v>
      </c>
      <c r="I240" s="13">
        <f>TRUNC(((Demand!AU65*$C$1)^2)/30,2)</f>
        <v/>
      </c>
      <c r="J240" s="13">
        <f>TRUNC(((Demand!AV65*$C$1)^2)/30,2)</f>
        <v/>
      </c>
      <c r="K240" s="13">
        <f>TRUNC(((Demand!AW65*$C$1)^2)/30,2)</f>
        <v/>
      </c>
      <c r="N240" s="13" t="n">
        <v>45</v>
      </c>
      <c r="O240" s="13">
        <f>Main_variables!D3574/O48</f>
        <v/>
      </c>
      <c r="P240" s="13">
        <f>Main_variables!E3574/P48</f>
        <v/>
      </c>
      <c r="Q240" s="13">
        <f>Main_variables!F3574/Q48</f>
        <v/>
      </c>
    </row>
    <row r="241">
      <c r="H241" s="13" t="n">
        <v>51</v>
      </c>
      <c r="I241" s="13">
        <f>TRUNC(((Demand!AU66*$C$1)^2)/30,2)</f>
        <v/>
      </c>
      <c r="J241" s="13">
        <f>TRUNC(((Demand!AV66*$C$1)^2)/30,2)</f>
        <v/>
      </c>
      <c r="K241" s="13">
        <f>TRUNC(((Demand!AW66*$C$1)^2)/30,2)</f>
        <v/>
      </c>
      <c r="N241" s="13" t="n">
        <v>46</v>
      </c>
      <c r="O241" s="13">
        <f>Main_variables!D3575/O49</f>
        <v/>
      </c>
      <c r="P241" s="13">
        <f>Main_variables!E3575/P49</f>
        <v/>
      </c>
      <c r="Q241" s="13">
        <f>Main_variables!F3575/Q49</f>
        <v/>
      </c>
    </row>
    <row r="242">
      <c r="H242" s="13" t="n">
        <v>52</v>
      </c>
      <c r="I242" s="13">
        <f>TRUNC(((Demand!AU67*$C$1)^2)/30,2)</f>
        <v/>
      </c>
      <c r="J242" s="13">
        <f>TRUNC(((Demand!AV67*$C$1)^2)/30,2)</f>
        <v/>
      </c>
      <c r="K242" s="13">
        <f>TRUNC(((Demand!AW67*$C$1)^2)/30,2)</f>
        <v/>
      </c>
      <c r="N242" s="13" t="n">
        <v>47</v>
      </c>
      <c r="O242" s="13">
        <f>Main_variables!D3576/O50</f>
        <v/>
      </c>
      <c r="P242" s="13">
        <f>Main_variables!E3576/P50</f>
        <v/>
      </c>
      <c r="Q242" s="13">
        <f>Main_variables!F3576/Q50</f>
        <v/>
      </c>
    </row>
    <row r="243">
      <c r="H243" s="13" t="n">
        <v>53</v>
      </c>
      <c r="I243" s="13">
        <f>TRUNC(((Demand!AU68*$C$1)^2)/30,2)</f>
        <v/>
      </c>
      <c r="J243" s="13">
        <f>TRUNC(((Demand!AV68*$C$1)^2)/30,2)</f>
        <v/>
      </c>
      <c r="K243" s="13">
        <f>TRUNC(((Demand!AW68*$C$1)^2)/30,2)</f>
        <v/>
      </c>
      <c r="N243" s="13" t="n">
        <v>48</v>
      </c>
      <c r="O243" s="13">
        <f>Main_variables!D3577/O51</f>
        <v/>
      </c>
      <c r="P243" s="13">
        <f>Main_variables!E3577/P51</f>
        <v/>
      </c>
      <c r="Q243" s="13">
        <f>Main_variables!F3577/Q51</f>
        <v/>
      </c>
    </row>
    <row r="244">
      <c r="H244" s="13" t="n">
        <v>54</v>
      </c>
      <c r="I244" s="13">
        <f>TRUNC(((Demand!AU69*$C$1)^2)/30,2)</f>
        <v/>
      </c>
      <c r="J244" s="13">
        <f>TRUNC(((Demand!AV69*$C$1)^2)/30,2)</f>
        <v/>
      </c>
      <c r="K244" s="13">
        <f>TRUNC(((Demand!AW69*$C$1)^2)/30,2)</f>
        <v/>
      </c>
      <c r="N244" s="13" t="n">
        <v>49</v>
      </c>
      <c r="O244" s="13">
        <f>Main_variables!D3578/O52</f>
        <v/>
      </c>
      <c r="P244" s="13">
        <f>Main_variables!E3578/P52</f>
        <v/>
      </c>
      <c r="Q244" s="13">
        <f>Main_variables!F3578/Q52</f>
        <v/>
      </c>
    </row>
    <row r="245">
      <c r="H245" s="13" t="n">
        <v>55</v>
      </c>
      <c r="I245" s="13">
        <f>TRUNC(((Demand!AU70*$C$1)^2)/30,2)</f>
        <v/>
      </c>
      <c r="J245" s="13">
        <f>TRUNC(((Demand!AV70*$C$1)^2)/30,2)</f>
        <v/>
      </c>
      <c r="K245" s="13">
        <f>TRUNC(((Demand!AW70*$C$1)^2)/30,2)</f>
        <v/>
      </c>
      <c r="N245" s="13" t="n">
        <v>50</v>
      </c>
      <c r="O245" s="13">
        <f>Main_variables!D3579/O53</f>
        <v/>
      </c>
      <c r="P245" s="13">
        <f>Main_variables!E3579/P53</f>
        <v/>
      </c>
      <c r="Q245" s="13">
        <f>Main_variables!F3579/Q53</f>
        <v/>
      </c>
    </row>
    <row r="246">
      <c r="H246" s="13" t="n">
        <v>56</v>
      </c>
      <c r="I246" s="13">
        <f>TRUNC(((Demand!AU71*$C$1)^2)/30,2)</f>
        <v/>
      </c>
      <c r="J246" s="13">
        <f>TRUNC(((Demand!AV71*$C$1)^2)/30,2)</f>
        <v/>
      </c>
      <c r="K246" s="13">
        <f>TRUNC(((Demand!AW71*$C$1)^2)/30,2)</f>
        <v/>
      </c>
      <c r="N246" s="13" t="n">
        <v>51</v>
      </c>
      <c r="O246" s="13">
        <f>Main_variables!D3580/O54</f>
        <v/>
      </c>
      <c r="P246" s="13">
        <f>Main_variables!E3580/P54</f>
        <v/>
      </c>
      <c r="Q246" s="13">
        <f>Main_variables!F3580/Q54</f>
        <v/>
      </c>
    </row>
    <row r="247">
      <c r="H247" s="13" t="n">
        <v>57</v>
      </c>
      <c r="I247" s="13">
        <f>TRUNC(((Demand!AU72*$C$1)^2)/30,2)</f>
        <v/>
      </c>
      <c r="J247" s="13">
        <f>TRUNC(((Demand!AV72*$C$1)^2)/30,2)</f>
        <v/>
      </c>
      <c r="K247" s="13">
        <f>TRUNC(((Demand!AW72*$C$1)^2)/30,2)</f>
        <v/>
      </c>
      <c r="N247" s="13" t="n">
        <v>52</v>
      </c>
      <c r="O247" s="13">
        <f>Main_variables!D3581/O55</f>
        <v/>
      </c>
      <c r="P247" s="13">
        <f>Main_variables!E3581/P55</f>
        <v/>
      </c>
      <c r="Q247" s="13">
        <f>Main_variables!F3581/Q55</f>
        <v/>
      </c>
    </row>
    <row r="248">
      <c r="H248" s="13" t="n">
        <v>58</v>
      </c>
      <c r="I248" s="13">
        <f>TRUNC(((Demand!AU73*$C$1)^2)/30,2)</f>
        <v/>
      </c>
      <c r="J248" s="13">
        <f>TRUNC(((Demand!AV73*$C$1)^2)/30,2)</f>
        <v/>
      </c>
      <c r="K248" s="13">
        <f>TRUNC(((Demand!AW73*$C$1)^2)/30,2)</f>
        <v/>
      </c>
      <c r="N248" s="13" t="n">
        <v>53</v>
      </c>
      <c r="O248" s="13">
        <f>Main_variables!D3582/O56</f>
        <v/>
      </c>
      <c r="P248" s="13">
        <f>Main_variables!E3582/P56</f>
        <v/>
      </c>
      <c r="Q248" s="13">
        <f>Main_variables!F3582/Q56</f>
        <v/>
      </c>
    </row>
    <row r="249">
      <c r="H249" s="13" t="n">
        <v>59</v>
      </c>
      <c r="I249" s="13">
        <f>TRUNC(((Demand!AU74*$C$1)^2)/30,2)</f>
        <v/>
      </c>
      <c r="J249" s="13">
        <f>TRUNC(((Demand!AV74*$C$1)^2)/30,2)</f>
        <v/>
      </c>
      <c r="K249" s="13">
        <f>TRUNC(((Demand!AW74*$C$1)^2)/30,2)</f>
        <v/>
      </c>
      <c r="N249" s="13" t="n">
        <v>54</v>
      </c>
      <c r="O249" s="13">
        <f>Main_variables!D3583/O57</f>
        <v/>
      </c>
      <c r="P249" s="13">
        <f>Main_variables!E3583/P57</f>
        <v/>
      </c>
      <c r="Q249" s="13">
        <f>Main_variables!F3583/Q57</f>
        <v/>
      </c>
    </row>
    <row r="250">
      <c r="H250" s="13" t="n">
        <v>60</v>
      </c>
      <c r="I250" s="13">
        <f>TRUNC(((Demand!AU75*$C$1)^2)/30,2)</f>
        <v/>
      </c>
      <c r="J250" s="13">
        <f>TRUNC(((Demand!AV75*$C$1)^2)/30,2)</f>
        <v/>
      </c>
      <c r="K250" s="13">
        <f>TRUNC(((Demand!AW75*$C$1)^2)/30,2)</f>
        <v/>
      </c>
      <c r="N250" s="13" t="n">
        <v>55</v>
      </c>
      <c r="O250" s="13">
        <f>Main_variables!D3584/O58</f>
        <v/>
      </c>
      <c r="P250" s="13">
        <f>Main_variables!E3584/P58</f>
        <v/>
      </c>
      <c r="Q250" s="13">
        <f>Main_variables!F3584/Q58</f>
        <v/>
      </c>
    </row>
    <row r="251">
      <c r="H251" s="13" t="n">
        <v>61</v>
      </c>
      <c r="I251" s="13">
        <f>TRUNC(((Demand!AU76*$C$1)^2)/30,2)</f>
        <v/>
      </c>
      <c r="J251" s="13">
        <f>TRUNC(((Demand!AV76*$C$1)^2)/30,2)</f>
        <v/>
      </c>
      <c r="K251" s="13">
        <f>TRUNC(((Demand!AW76*$C$1)^2)/30,2)</f>
        <v/>
      </c>
      <c r="N251" s="13" t="n">
        <v>56</v>
      </c>
      <c r="O251" s="13">
        <f>Main_variables!D3585/O59</f>
        <v/>
      </c>
      <c r="P251" s="13">
        <f>Main_variables!E3585/P59</f>
        <v/>
      </c>
      <c r="Q251" s="13">
        <f>Main_variables!F3585/Q59</f>
        <v/>
      </c>
    </row>
    <row r="252">
      <c r="H252" s="13" t="n">
        <v>62</v>
      </c>
      <c r="I252" s="13">
        <f>TRUNC(((Demand!AU77*$C$1)^2)/30,2)</f>
        <v/>
      </c>
      <c r="J252" s="13">
        <f>TRUNC(((Demand!AV77*$C$1)^2)/30,2)</f>
        <v/>
      </c>
      <c r="K252" s="13">
        <f>TRUNC(((Demand!AW77*$C$1)^2)/30,2)</f>
        <v/>
      </c>
      <c r="N252" s="13" t="n">
        <v>57</v>
      </c>
      <c r="O252" s="13">
        <f>Main_variables!D3586/O60</f>
        <v/>
      </c>
      <c r="P252" s="13">
        <f>Main_variables!E3586/P60</f>
        <v/>
      </c>
      <c r="Q252" s="13">
        <f>Main_variables!F3586/Q60</f>
        <v/>
      </c>
    </row>
    <row r="253">
      <c r="H253" s="13" t="n">
        <v>63</v>
      </c>
      <c r="I253" s="13">
        <f>TRUNC(((Demand!AU78*$C$1)^2)/30,2)</f>
        <v/>
      </c>
      <c r="J253" s="13">
        <f>TRUNC(((Demand!AV78*$C$1)^2)/30,2)</f>
        <v/>
      </c>
      <c r="K253" s="13">
        <f>TRUNC(((Demand!AW78*$C$1)^2)/30,2)</f>
        <v/>
      </c>
      <c r="N253" s="13" t="n">
        <v>58</v>
      </c>
      <c r="O253" s="13">
        <f>Main_variables!D3587/O61</f>
        <v/>
      </c>
      <c r="P253" s="13">
        <f>Main_variables!E3587/P61</f>
        <v/>
      </c>
      <c r="Q253" s="13">
        <f>Main_variables!F3587/Q61</f>
        <v/>
      </c>
    </row>
    <row r="254">
      <c r="H254" s="13" t="n">
        <v>64</v>
      </c>
      <c r="I254" s="13">
        <f>TRUNC(((Demand!AU79*$C$1)^2)/30,2)</f>
        <v/>
      </c>
      <c r="J254" s="13">
        <f>TRUNC(((Demand!AV79*$C$1)^2)/30,2)</f>
        <v/>
      </c>
      <c r="K254" s="13">
        <f>TRUNC(((Demand!AW79*$C$1)^2)/30,2)</f>
        <v/>
      </c>
      <c r="N254" s="13" t="n">
        <v>59</v>
      </c>
      <c r="O254" s="13">
        <f>Main_variables!D3588/O62</f>
        <v/>
      </c>
      <c r="P254" s="13">
        <f>Main_variables!E3588/P62</f>
        <v/>
      </c>
      <c r="Q254" s="13">
        <f>Main_variables!F3588/Q62</f>
        <v/>
      </c>
    </row>
    <row r="255">
      <c r="H255" s="13" t="n">
        <v>65</v>
      </c>
      <c r="I255" s="13">
        <f>TRUNC(((Demand!AU80*$C$1)^2)/30,2)</f>
        <v/>
      </c>
      <c r="J255" s="13">
        <f>TRUNC(((Demand!AV80*$C$1)^2)/30,2)</f>
        <v/>
      </c>
      <c r="K255" s="13">
        <f>TRUNC(((Demand!AW80*$C$1)^2)/30,2)</f>
        <v/>
      </c>
      <c r="N255" s="13" t="n">
        <v>60</v>
      </c>
      <c r="O255" s="13">
        <f>Main_variables!D3589/O63</f>
        <v/>
      </c>
      <c r="P255" s="13">
        <f>Main_variables!E3589/P63</f>
        <v/>
      </c>
      <c r="Q255" s="13">
        <f>Main_variables!F3589/Q63</f>
        <v/>
      </c>
    </row>
    <row r="256">
      <c r="H256" s="13" t="n">
        <v>66</v>
      </c>
      <c r="I256" s="13">
        <f>TRUNC(((Demand!AU81*$C$1)^2)/30,2)</f>
        <v/>
      </c>
      <c r="J256" s="13">
        <f>TRUNC(((Demand!AV81*$C$1)^2)/30,2)</f>
        <v/>
      </c>
      <c r="K256" s="13">
        <f>TRUNC(((Demand!AW81*$C$1)^2)/30,2)</f>
        <v/>
      </c>
      <c r="N256" s="13" t="n">
        <v>61</v>
      </c>
      <c r="O256" s="13">
        <f>Main_variables!D3590/O64</f>
        <v/>
      </c>
      <c r="P256" s="13">
        <f>Main_variables!E3590/P64</f>
        <v/>
      </c>
      <c r="Q256" s="13">
        <f>Main_variables!F3590/Q64</f>
        <v/>
      </c>
    </row>
    <row r="257">
      <c r="H257" s="13" t="n">
        <v>67</v>
      </c>
      <c r="I257" s="13">
        <f>TRUNC(((Demand!AU82*$C$1)^2)/30,2)</f>
        <v/>
      </c>
      <c r="J257" s="13">
        <f>TRUNC(((Demand!AV82*$C$1)^2)/30,2)</f>
        <v/>
      </c>
      <c r="K257" s="13">
        <f>TRUNC(((Demand!AW82*$C$1)^2)/30,2)</f>
        <v/>
      </c>
      <c r="N257" s="13" t="n">
        <v>62</v>
      </c>
      <c r="O257" s="13">
        <f>Main_variables!D3591/O65</f>
        <v/>
      </c>
      <c r="P257" s="13">
        <f>Main_variables!E3591/P65</f>
        <v/>
      </c>
      <c r="Q257" s="13">
        <f>Main_variables!F3591/Q65</f>
        <v/>
      </c>
    </row>
    <row r="258">
      <c r="H258" s="13" t="n">
        <v>68</v>
      </c>
      <c r="I258" s="13">
        <f>TRUNC(((Demand!AU83*$C$1)^2)/30,2)</f>
        <v/>
      </c>
      <c r="J258" s="13">
        <f>TRUNC(((Demand!AV83*$C$1)^2)/30,2)</f>
        <v/>
      </c>
      <c r="K258" s="13">
        <f>TRUNC(((Demand!AW83*$C$1)^2)/30,2)</f>
        <v/>
      </c>
      <c r="N258" s="13" t="n">
        <v>63</v>
      </c>
      <c r="O258" s="13">
        <f>Main_variables!D3592/O66</f>
        <v/>
      </c>
      <c r="P258" s="13">
        <f>Main_variables!E3592/P66</f>
        <v/>
      </c>
      <c r="Q258" s="13">
        <f>Main_variables!F3592/Q66</f>
        <v/>
      </c>
    </row>
    <row r="259">
      <c r="H259" s="13" t="n">
        <v>69</v>
      </c>
      <c r="I259" s="13">
        <f>TRUNC(((Demand!AU84*$C$1)^2)/30,2)</f>
        <v/>
      </c>
      <c r="J259" s="13">
        <f>TRUNC(((Demand!AV84*$C$1)^2)/30,2)</f>
        <v/>
      </c>
      <c r="K259" s="13">
        <f>TRUNC(((Demand!AW84*$C$1)^2)/30,2)</f>
        <v/>
      </c>
      <c r="N259" s="13" t="n">
        <v>64</v>
      </c>
      <c r="O259" s="13">
        <f>Main_variables!D3593/O67</f>
        <v/>
      </c>
      <c r="P259" s="13">
        <f>Main_variables!E3593/P67</f>
        <v/>
      </c>
      <c r="Q259" s="13">
        <f>Main_variables!F3593/Q67</f>
        <v/>
      </c>
    </row>
    <row r="260">
      <c r="H260" s="13" t="n">
        <v>70</v>
      </c>
      <c r="I260" s="13">
        <f>TRUNC(((Demand!AU85*$C$1)^2)/30,2)</f>
        <v/>
      </c>
      <c r="J260" s="13">
        <f>TRUNC(((Demand!AV85*$C$1)^2)/30,2)</f>
        <v/>
      </c>
      <c r="K260" s="13">
        <f>TRUNC(((Demand!AW85*$C$1)^2)/30,2)</f>
        <v/>
      </c>
      <c r="N260" s="13" t="n">
        <v>65</v>
      </c>
      <c r="O260" s="13">
        <f>Main_variables!D3594/O68</f>
        <v/>
      </c>
      <c r="P260" s="13">
        <f>Main_variables!E3594/P68</f>
        <v/>
      </c>
      <c r="Q260" s="13">
        <f>Main_variables!F3594/Q68</f>
        <v/>
      </c>
    </row>
    <row r="261">
      <c r="H261" s="13" t="n">
        <v>71</v>
      </c>
      <c r="I261" s="13">
        <f>TRUNC(((Demand!AU86*$C$1)^2)/30,2)</f>
        <v/>
      </c>
      <c r="J261" s="13">
        <f>TRUNC(((Demand!AV86*$C$1)^2)/30,2)</f>
        <v/>
      </c>
      <c r="K261" s="13">
        <f>TRUNC(((Demand!AW86*$C$1)^2)/30,2)</f>
        <v/>
      </c>
      <c r="N261" s="13" t="n">
        <v>66</v>
      </c>
      <c r="O261" s="13">
        <f>Main_variables!D3595/O69</f>
        <v/>
      </c>
      <c r="P261" s="13">
        <f>Main_variables!E3595/P69</f>
        <v/>
      </c>
      <c r="Q261" s="13">
        <f>Main_variables!F3595/Q69</f>
        <v/>
      </c>
    </row>
    <row r="262">
      <c r="H262" s="13" t="n">
        <v>72</v>
      </c>
      <c r="I262" s="13">
        <f>TRUNC(((Demand!AU87*$C$1)^2)/30,2)</f>
        <v/>
      </c>
      <c r="J262" s="13">
        <f>TRUNC(((Demand!AV87*$C$1)^2)/30,2)</f>
        <v/>
      </c>
      <c r="K262" s="13">
        <f>TRUNC(((Demand!AW87*$C$1)^2)/30,2)</f>
        <v/>
      </c>
      <c r="N262" s="13" t="n">
        <v>67</v>
      </c>
      <c r="O262" s="13">
        <f>Main_variables!D3596/O70</f>
        <v/>
      </c>
      <c r="P262" s="13">
        <f>Main_variables!E3596/P70</f>
        <v/>
      </c>
      <c r="Q262" s="13">
        <f>Main_variables!F3596/Q70</f>
        <v/>
      </c>
    </row>
    <row r="263">
      <c r="H263" s="13" t="n">
        <v>73</v>
      </c>
      <c r="I263" s="13">
        <f>TRUNC(((Demand!AU88*$C$1)^2)/30,2)</f>
        <v/>
      </c>
      <c r="J263" s="13">
        <f>TRUNC(((Demand!AV88*$C$1)^2)/30,2)</f>
        <v/>
      </c>
      <c r="K263" s="13">
        <f>TRUNC(((Demand!AW88*$C$1)^2)/30,2)</f>
        <v/>
      </c>
      <c r="N263" s="13" t="n">
        <v>68</v>
      </c>
      <c r="O263" s="13">
        <f>Main_variables!D3597/O71</f>
        <v/>
      </c>
      <c r="P263" s="13">
        <f>Main_variables!E3597/P71</f>
        <v/>
      </c>
      <c r="Q263" s="13">
        <f>Main_variables!F3597/Q71</f>
        <v/>
      </c>
    </row>
    <row r="264">
      <c r="H264" s="13" t="n">
        <v>74</v>
      </c>
      <c r="I264" s="13">
        <f>TRUNC(((Demand!AU89*$C$1)^2)/30,2)</f>
        <v/>
      </c>
      <c r="J264" s="13">
        <f>TRUNC(((Demand!AV89*$C$1)^2)/30,2)</f>
        <v/>
      </c>
      <c r="K264" s="13">
        <f>TRUNC(((Demand!AW89*$C$1)^2)/30,2)</f>
        <v/>
      </c>
      <c r="N264" s="13" t="n">
        <v>69</v>
      </c>
      <c r="O264" s="13">
        <f>Main_variables!D3598/O72</f>
        <v/>
      </c>
      <c r="P264" s="13">
        <f>Main_variables!E3598/P72</f>
        <v/>
      </c>
      <c r="Q264" s="13">
        <f>Main_variables!F3598/Q72</f>
        <v/>
      </c>
    </row>
    <row r="265">
      <c r="H265" s="13" t="n">
        <v>75</v>
      </c>
      <c r="I265" s="13">
        <f>TRUNC(((Demand!AU90*$C$1)^2)/30,2)</f>
        <v/>
      </c>
      <c r="J265" s="13">
        <f>TRUNC(((Demand!AV90*$C$1)^2)/30,2)</f>
        <v/>
      </c>
      <c r="K265" s="13">
        <f>TRUNC(((Demand!AW90*$C$1)^2)/30,2)</f>
        <v/>
      </c>
      <c r="N265" s="13" t="n">
        <v>70</v>
      </c>
      <c r="O265" s="13">
        <f>Main_variables!D3599/O73</f>
        <v/>
      </c>
      <c r="P265" s="13">
        <f>Main_variables!E3599/P73</f>
        <v/>
      </c>
      <c r="Q265" s="13">
        <f>Main_variables!F3599/Q73</f>
        <v/>
      </c>
    </row>
    <row r="266">
      <c r="H266" s="13" t="n">
        <v>76</v>
      </c>
      <c r="I266" s="13">
        <f>TRUNC(((Demand!AU91*$C$1)^2)/30,2)</f>
        <v/>
      </c>
      <c r="J266" s="13">
        <f>TRUNC(((Demand!AV91*$C$1)^2)/30,2)</f>
        <v/>
      </c>
      <c r="K266" s="13">
        <f>TRUNC(((Demand!AW91*$C$1)^2)/30,2)</f>
        <v/>
      </c>
      <c r="N266" s="13" t="n">
        <v>71</v>
      </c>
      <c r="O266" s="13">
        <f>Main_variables!D3600/O74</f>
        <v/>
      </c>
      <c r="P266" s="13">
        <f>Main_variables!E3600/P74</f>
        <v/>
      </c>
      <c r="Q266" s="13">
        <f>Main_variables!F3600/Q74</f>
        <v/>
      </c>
    </row>
    <row r="267">
      <c r="H267" s="13" t="n">
        <v>77</v>
      </c>
      <c r="I267" s="13">
        <f>TRUNC(((Demand!AU92*$C$1)^2)/30,2)</f>
        <v/>
      </c>
      <c r="J267" s="13">
        <f>TRUNC(((Demand!AV92*$C$1)^2)/30,2)</f>
        <v/>
      </c>
      <c r="K267" s="13">
        <f>TRUNC(((Demand!AW92*$C$1)^2)/30,2)</f>
        <v/>
      </c>
      <c r="N267" s="13" t="n">
        <v>72</v>
      </c>
      <c r="O267" s="13">
        <f>Main_variables!D3601/O75</f>
        <v/>
      </c>
      <c r="P267" s="13">
        <f>Main_variables!E3601/P75</f>
        <v/>
      </c>
      <c r="Q267" s="13">
        <f>Main_variables!F3601/Q75</f>
        <v/>
      </c>
    </row>
    <row r="268">
      <c r="H268" s="13" t="n">
        <v>78</v>
      </c>
      <c r="I268" s="13">
        <f>TRUNC(((Demand!AU93*$C$1)^2)/30,2)</f>
        <v/>
      </c>
      <c r="J268" s="13">
        <f>TRUNC(((Demand!AV93*$C$1)^2)/30,2)</f>
        <v/>
      </c>
      <c r="K268" s="13">
        <f>TRUNC(((Demand!AW93*$C$1)^2)/30,2)</f>
        <v/>
      </c>
      <c r="N268" s="13" t="n">
        <v>73</v>
      </c>
      <c r="O268" s="13">
        <f>Main_variables!D3602/O76</f>
        <v/>
      </c>
      <c r="P268" s="13">
        <f>Main_variables!E3602/P76</f>
        <v/>
      </c>
      <c r="Q268" s="13">
        <f>Main_variables!F3602/Q76</f>
        <v/>
      </c>
    </row>
    <row r="269">
      <c r="H269" s="13" t="n">
        <v>79</v>
      </c>
      <c r="I269" s="13">
        <f>TRUNC(((Demand!AU94*$C$1)^2)/30,2)</f>
        <v/>
      </c>
      <c r="J269" s="13">
        <f>TRUNC(((Demand!AV94*$C$1)^2)/30,2)</f>
        <v/>
      </c>
      <c r="K269" s="13">
        <f>TRUNC(((Demand!AW94*$C$1)^2)/30,2)</f>
        <v/>
      </c>
      <c r="N269" s="13" t="n">
        <v>74</v>
      </c>
      <c r="O269" s="13">
        <f>Main_variables!D3603/O77</f>
        <v/>
      </c>
      <c r="P269" s="13">
        <f>Main_variables!E3603/P77</f>
        <v/>
      </c>
      <c r="Q269" s="13">
        <f>Main_variables!F3603/Q77</f>
        <v/>
      </c>
    </row>
    <row r="270">
      <c r="H270" s="13" t="n">
        <v>80</v>
      </c>
      <c r="I270" s="13">
        <f>TRUNC(((Demand!AU95*$C$1)^2)/30,2)</f>
        <v/>
      </c>
      <c r="J270" s="13">
        <f>TRUNC(((Demand!AV95*$C$1)^2)/30,2)</f>
        <v/>
      </c>
      <c r="K270" s="13">
        <f>TRUNC(((Demand!AW95*$C$1)^2)/30,2)</f>
        <v/>
      </c>
      <c r="N270" s="13" t="n">
        <v>75</v>
      </c>
      <c r="O270" s="13">
        <f>Main_variables!D3604/O78</f>
        <v/>
      </c>
      <c r="P270" s="13">
        <f>Main_variables!E3604/P78</f>
        <v/>
      </c>
      <c r="Q270" s="13">
        <f>Main_variables!F3604/Q78</f>
        <v/>
      </c>
    </row>
    <row r="271">
      <c r="H271" s="13" t="n">
        <v>81</v>
      </c>
      <c r="I271" s="13">
        <f>TRUNC(((Demand!AU96*$C$1)^2)/30,2)</f>
        <v/>
      </c>
      <c r="J271" s="13">
        <f>TRUNC(((Demand!AV96*$C$1)^2)/30,2)</f>
        <v/>
      </c>
      <c r="K271" s="13">
        <f>TRUNC(((Demand!AW96*$C$1)^2)/30,2)</f>
        <v/>
      </c>
      <c r="N271" s="13" t="n">
        <v>76</v>
      </c>
      <c r="O271" s="13">
        <f>Main_variables!D3605/O79</f>
        <v/>
      </c>
      <c r="P271" s="13">
        <f>Main_variables!E3605/P79</f>
        <v/>
      </c>
      <c r="Q271" s="13">
        <f>Main_variables!F3605/Q79</f>
        <v/>
      </c>
    </row>
    <row r="272">
      <c r="H272" s="13" t="n">
        <v>82</v>
      </c>
      <c r="I272" s="13">
        <f>TRUNC(((Demand!AU97*$C$1)^2)/30,2)</f>
        <v/>
      </c>
      <c r="J272" s="13">
        <f>TRUNC(((Demand!AV97*$C$1)^2)/30,2)</f>
        <v/>
      </c>
      <c r="K272" s="13">
        <f>TRUNC(((Demand!AW97*$C$1)^2)/30,2)</f>
        <v/>
      </c>
      <c r="N272" s="13" t="n">
        <v>77</v>
      </c>
      <c r="O272" s="13">
        <f>Main_variables!D3606/O80</f>
        <v/>
      </c>
      <c r="P272" s="13">
        <f>Main_variables!E3606/P80</f>
        <v/>
      </c>
      <c r="Q272" s="13">
        <f>Main_variables!F3606/Q80</f>
        <v/>
      </c>
    </row>
    <row r="273">
      <c r="H273" s="13" t="n">
        <v>83</v>
      </c>
      <c r="I273" s="13">
        <f>TRUNC(((Demand!AU98*$C$1)^2)/30,2)</f>
        <v/>
      </c>
      <c r="J273" s="13">
        <f>TRUNC(((Demand!AV98*$C$1)^2)/30,2)</f>
        <v/>
      </c>
      <c r="K273" s="13">
        <f>TRUNC(((Demand!AW98*$C$1)^2)/30,2)</f>
        <v/>
      </c>
      <c r="N273" s="13" t="n">
        <v>78</v>
      </c>
      <c r="O273" s="13">
        <f>Main_variables!D3607/O81</f>
        <v/>
      </c>
      <c r="P273" s="13">
        <f>Main_variables!E3607/P81</f>
        <v/>
      </c>
      <c r="Q273" s="13">
        <f>Main_variables!F3607/Q81</f>
        <v/>
      </c>
    </row>
    <row r="274">
      <c r="H274" s="13" t="n">
        <v>84</v>
      </c>
      <c r="I274" s="13">
        <f>TRUNC(((Demand!AU99*$C$1)^2)/30,2)</f>
        <v/>
      </c>
      <c r="J274" s="13">
        <f>TRUNC(((Demand!AV99*$C$1)^2)/30,2)</f>
        <v/>
      </c>
      <c r="K274" s="13">
        <f>TRUNC(((Demand!AW99*$C$1)^2)/30,2)</f>
        <v/>
      </c>
      <c r="N274" s="13" t="n">
        <v>79</v>
      </c>
      <c r="O274" s="13">
        <f>Main_variables!D3608/O82</f>
        <v/>
      </c>
      <c r="P274" s="13">
        <f>Main_variables!E3608/P82</f>
        <v/>
      </c>
      <c r="Q274" s="13">
        <f>Main_variables!F3608/Q82</f>
        <v/>
      </c>
    </row>
    <row r="275">
      <c r="H275" s="13" t="n">
        <v>85</v>
      </c>
      <c r="I275" s="13">
        <f>TRUNC(((Demand!AU100*$C$1)^2)/30,2)</f>
        <v/>
      </c>
      <c r="J275" s="13">
        <f>TRUNC(((Demand!AV100*$C$1)^2)/30,2)</f>
        <v/>
      </c>
      <c r="K275" s="13">
        <f>TRUNC(((Demand!AW100*$C$1)^2)/30,2)</f>
        <v/>
      </c>
      <c r="N275" s="13" t="n">
        <v>80</v>
      </c>
      <c r="O275" s="13">
        <f>Main_variables!D3609/O83</f>
        <v/>
      </c>
      <c r="P275" s="13">
        <f>Main_variables!E3609/P83</f>
        <v/>
      </c>
      <c r="Q275" s="13">
        <f>Main_variables!F3609/Q83</f>
        <v/>
      </c>
    </row>
    <row r="276">
      <c r="H276" s="13" t="n">
        <v>86</v>
      </c>
      <c r="I276" s="13">
        <f>TRUNC(((Demand!AU101*$C$1)^2)/30,2)</f>
        <v/>
      </c>
      <c r="J276" s="13">
        <f>TRUNC(((Demand!AV101*$C$1)^2)/30,2)</f>
        <v/>
      </c>
      <c r="K276" s="13">
        <f>TRUNC(((Demand!AW101*$C$1)^2)/30,2)</f>
        <v/>
      </c>
      <c r="N276" s="13" t="n">
        <v>81</v>
      </c>
      <c r="O276" s="13">
        <f>Main_variables!D3610/O84</f>
        <v/>
      </c>
      <c r="P276" s="13">
        <f>Main_variables!E3610/P84</f>
        <v/>
      </c>
      <c r="Q276" s="13">
        <f>Main_variables!F3610/Q84</f>
        <v/>
      </c>
    </row>
    <row r="277">
      <c r="H277" s="13" t="n">
        <v>87</v>
      </c>
      <c r="I277" s="13">
        <f>TRUNC(((Demand!AU102*$C$1)^2)/30,2)</f>
        <v/>
      </c>
      <c r="J277" s="13">
        <f>TRUNC(((Demand!AV102*$C$1)^2)/30,2)</f>
        <v/>
      </c>
      <c r="K277" s="13">
        <f>TRUNC(((Demand!AW102*$C$1)^2)/30,2)</f>
        <v/>
      </c>
      <c r="N277" s="13" t="n">
        <v>82</v>
      </c>
      <c r="O277" s="13">
        <f>Main_variables!D3611/O85</f>
        <v/>
      </c>
      <c r="P277" s="13">
        <f>Main_variables!E3611/P85</f>
        <v/>
      </c>
      <c r="Q277" s="13">
        <f>Main_variables!F3611/Q85</f>
        <v/>
      </c>
    </row>
    <row r="278">
      <c r="H278" s="13" t="n">
        <v>88</v>
      </c>
      <c r="I278" s="13">
        <f>TRUNC(((Demand!AU103*$C$1)^2)/30,2)</f>
        <v/>
      </c>
      <c r="J278" s="13">
        <f>TRUNC(((Demand!AV103*$C$1)^2)/30,2)</f>
        <v/>
      </c>
      <c r="K278" s="13">
        <f>TRUNC(((Demand!AW103*$C$1)^2)/30,2)</f>
        <v/>
      </c>
      <c r="N278" s="13" t="n">
        <v>83</v>
      </c>
      <c r="O278" s="13">
        <f>Main_variables!D3612/O86</f>
        <v/>
      </c>
      <c r="P278" s="13">
        <f>Main_variables!E3612/P86</f>
        <v/>
      </c>
      <c r="Q278" s="13">
        <f>Main_variables!F3612/Q86</f>
        <v/>
      </c>
    </row>
    <row r="279">
      <c r="H279" s="13" t="n">
        <v>89</v>
      </c>
      <c r="I279" s="13">
        <f>TRUNC(((Demand!AU104*$C$1)^2)/30,2)</f>
        <v/>
      </c>
      <c r="J279" s="13">
        <f>TRUNC(((Demand!AV104*$C$1)^2)/30,2)</f>
        <v/>
      </c>
      <c r="K279" s="13">
        <f>TRUNC(((Demand!AW104*$C$1)^2)/30,2)</f>
        <v/>
      </c>
      <c r="N279" s="13" t="n">
        <v>84</v>
      </c>
      <c r="O279" s="13">
        <f>Main_variables!D3613/O87</f>
        <v/>
      </c>
      <c r="P279" s="13">
        <f>Main_variables!E3613/P87</f>
        <v/>
      </c>
      <c r="Q279" s="13">
        <f>Main_variables!F3613/Q87</f>
        <v/>
      </c>
    </row>
    <row r="280">
      <c r="H280" s="13" t="n">
        <v>90</v>
      </c>
      <c r="I280" s="13">
        <f>TRUNC(((Demand!AU105*$C$1)^2)/30,2)</f>
        <v/>
      </c>
      <c r="J280" s="13">
        <f>TRUNC(((Demand!AV105*$C$1)^2)/30,2)</f>
        <v/>
      </c>
      <c r="K280" s="13">
        <f>TRUNC(((Demand!AW105*$C$1)^2)/30,2)</f>
        <v/>
      </c>
      <c r="N280" s="13" t="n">
        <v>85</v>
      </c>
      <c r="O280" s="13">
        <f>Main_variables!D3614/O88</f>
        <v/>
      </c>
      <c r="P280" s="13">
        <f>Main_variables!E3614/P88</f>
        <v/>
      </c>
      <c r="Q280" s="13">
        <f>Main_variables!F3614/Q88</f>
        <v/>
      </c>
    </row>
    <row r="281">
      <c r="H281" s="13" t="n">
        <v>91</v>
      </c>
      <c r="I281" s="13">
        <f>TRUNC(((Demand!AU106*$C$1)^2)/30,2)</f>
        <v/>
      </c>
      <c r="J281" s="13">
        <f>TRUNC(((Demand!AV106*$C$1)^2)/30,2)</f>
        <v/>
      </c>
      <c r="K281" s="13">
        <f>TRUNC(((Demand!AW106*$C$1)^2)/30,2)</f>
        <v/>
      </c>
      <c r="N281" s="13" t="n">
        <v>86</v>
      </c>
      <c r="O281" s="13">
        <f>Main_variables!D3615/O89</f>
        <v/>
      </c>
      <c r="P281" s="13">
        <f>Main_variables!E3615/P89</f>
        <v/>
      </c>
      <c r="Q281" s="13">
        <f>Main_variables!F3615/Q89</f>
        <v/>
      </c>
    </row>
    <row r="282">
      <c r="H282" s="13" t="n">
        <v>92</v>
      </c>
      <c r="I282" s="13">
        <f>TRUNC(((Demand!AU107*$C$1)^2)/30,2)</f>
        <v/>
      </c>
      <c r="J282" s="13">
        <f>TRUNC(((Demand!AV107*$C$1)^2)/30,2)</f>
        <v/>
      </c>
      <c r="K282" s="13">
        <f>TRUNC(((Demand!AW107*$C$1)^2)/30,2)</f>
        <v/>
      </c>
      <c r="N282" s="13" t="n">
        <v>87</v>
      </c>
      <c r="O282" s="13">
        <f>Main_variables!D3616/O90</f>
        <v/>
      </c>
      <c r="P282" s="13">
        <f>Main_variables!E3616/P90</f>
        <v/>
      </c>
      <c r="Q282" s="13">
        <f>Main_variables!F3616/Q90</f>
        <v/>
      </c>
    </row>
    <row r="283">
      <c r="H283" s="13" t="n">
        <v>93</v>
      </c>
      <c r="I283" s="13">
        <f>TRUNC(((Demand!AU108*$C$1)^2)/30,2)</f>
        <v/>
      </c>
      <c r="J283" s="13">
        <f>TRUNC(((Demand!AV108*$C$1)^2)/30,2)</f>
        <v/>
      </c>
      <c r="K283" s="13">
        <f>TRUNC(((Demand!AW108*$C$1)^2)/30,2)</f>
        <v/>
      </c>
      <c r="N283" s="13" t="n">
        <v>88</v>
      </c>
      <c r="O283" s="13">
        <f>Main_variables!D3617/O91</f>
        <v/>
      </c>
      <c r="P283" s="13">
        <f>Main_variables!E3617/P91</f>
        <v/>
      </c>
      <c r="Q283" s="13">
        <f>Main_variables!F3617/Q91</f>
        <v/>
      </c>
    </row>
    <row r="284">
      <c r="H284" s="13" t="n">
        <v>94</v>
      </c>
      <c r="I284" s="13">
        <f>TRUNC(((Demand!AU109*$C$1)^2)/30,2)</f>
        <v/>
      </c>
      <c r="J284" s="13">
        <f>TRUNC(((Demand!AV109*$C$1)^2)/30,2)</f>
        <v/>
      </c>
      <c r="K284" s="13">
        <f>TRUNC(((Demand!AW109*$C$1)^2)/30,2)</f>
        <v/>
      </c>
      <c r="N284" s="13" t="n">
        <v>89</v>
      </c>
      <c r="O284" s="13">
        <f>Main_variables!D3618/O92</f>
        <v/>
      </c>
      <c r="P284" s="13">
        <f>Main_variables!E3618/P92</f>
        <v/>
      </c>
      <c r="Q284" s="13">
        <f>Main_variables!F3618/Q92</f>
        <v/>
      </c>
    </row>
    <row r="285">
      <c r="H285" s="13" t="n">
        <v>95</v>
      </c>
      <c r="I285" s="13">
        <f>TRUNC(((Demand!AU110*$C$1)^2)/30,2)</f>
        <v/>
      </c>
      <c r="J285" s="13">
        <f>TRUNC(((Demand!AV110*$C$1)^2)/30,2)</f>
        <v/>
      </c>
      <c r="K285" s="13">
        <f>TRUNC(((Demand!AW110*$C$1)^2)/30,2)</f>
        <v/>
      </c>
      <c r="N285" s="13" t="n">
        <v>90</v>
      </c>
      <c r="O285" s="13">
        <f>Main_variables!D3619/O93</f>
        <v/>
      </c>
      <c r="P285" s="13">
        <f>Main_variables!E3619/P93</f>
        <v/>
      </c>
      <c r="Q285" s="13">
        <f>Main_variables!F3619/Q93</f>
        <v/>
      </c>
    </row>
    <row r="286">
      <c r="H286" s="13" t="n">
        <v>96</v>
      </c>
      <c r="I286" s="13">
        <f>TRUNC(((Demand!AU111*$C$1)^2)/30,2)</f>
        <v/>
      </c>
      <c r="J286" s="13">
        <f>TRUNC(((Demand!AV111*$C$1)^2)/30,2)</f>
        <v/>
      </c>
      <c r="K286" s="13">
        <f>TRUNC(((Demand!AW111*$C$1)^2)/30,2)</f>
        <v/>
      </c>
      <c r="N286" s="13" t="n">
        <v>91</v>
      </c>
      <c r="O286" s="13">
        <f>Main_variables!D3620/O94</f>
        <v/>
      </c>
      <c r="P286" s="13">
        <f>Main_variables!E3620/P94</f>
        <v/>
      </c>
      <c r="Q286" s="13">
        <f>Main_variables!F3620/Q94</f>
        <v/>
      </c>
    </row>
    <row r="287">
      <c r="H287" s="13" t="n">
        <v>97</v>
      </c>
      <c r="I287" s="13">
        <f>TRUNC(((Demand!AU112*$C$1)^2)/30,2)</f>
        <v/>
      </c>
      <c r="J287" s="13">
        <f>TRUNC(((Demand!AV112*$C$1)^2)/30,2)</f>
        <v/>
      </c>
      <c r="K287" s="13">
        <f>TRUNC(((Demand!AW112*$C$1)^2)/30,2)</f>
        <v/>
      </c>
      <c r="N287" s="13" t="n">
        <v>92</v>
      </c>
      <c r="O287" s="13">
        <f>Main_variables!D3621/O95</f>
        <v/>
      </c>
      <c r="P287" s="13">
        <f>Main_variables!E3621/P95</f>
        <v/>
      </c>
      <c r="Q287" s="13">
        <f>Main_variables!F3621/Q95</f>
        <v/>
      </c>
    </row>
    <row r="288">
      <c r="H288" s="13" t="n">
        <v>98</v>
      </c>
      <c r="I288" s="13">
        <f>TRUNC(((Demand!AU113*$C$1)^2)/30,2)</f>
        <v/>
      </c>
      <c r="J288" s="13">
        <f>TRUNC(((Demand!AV113*$C$1)^2)/30,2)</f>
        <v/>
      </c>
      <c r="K288" s="13">
        <f>TRUNC(((Demand!AW113*$C$1)^2)/30,2)</f>
        <v/>
      </c>
      <c r="N288" s="13" t="n">
        <v>93</v>
      </c>
      <c r="O288" s="13">
        <f>Main_variables!D3622/O96</f>
        <v/>
      </c>
      <c r="P288" s="13">
        <f>Main_variables!E3622/P96</f>
        <v/>
      </c>
      <c r="Q288" s="13">
        <f>Main_variables!F3622/Q96</f>
        <v/>
      </c>
    </row>
    <row r="289">
      <c r="H289" s="13" t="n">
        <v>99</v>
      </c>
      <c r="I289" s="13">
        <f>TRUNC(((Demand!AU114*$C$1)^2)/30,2)</f>
        <v/>
      </c>
      <c r="J289" s="13">
        <f>TRUNC(((Demand!AV114*$C$1)^2)/30,2)</f>
        <v/>
      </c>
      <c r="K289" s="13">
        <f>TRUNC(((Demand!AW114*$C$1)^2)/30,2)</f>
        <v/>
      </c>
      <c r="N289" s="13" t="n">
        <v>94</v>
      </c>
      <c r="O289" s="13">
        <f>Main_variables!D3623/O97</f>
        <v/>
      </c>
      <c r="P289" s="13">
        <f>Main_variables!E3623/P97</f>
        <v/>
      </c>
      <c r="Q289" s="13">
        <f>Main_variables!F3623/Q97</f>
        <v/>
      </c>
    </row>
    <row r="290">
      <c r="H290" s="13" t="n">
        <v>100</v>
      </c>
      <c r="I290" s="13">
        <f>TRUNC(((Demand!AU115*$C$1)^2)/30,2)</f>
        <v/>
      </c>
      <c r="J290" s="13">
        <f>TRUNC(((Demand!AV115*$C$1)^2)/30,2)</f>
        <v/>
      </c>
      <c r="K290" s="13">
        <f>TRUNC(((Demand!AW115*$C$1)^2)/30,2)</f>
        <v/>
      </c>
      <c r="N290" s="13" t="n">
        <v>95</v>
      </c>
      <c r="O290" s="13">
        <f>Main_variables!D3624/O98</f>
        <v/>
      </c>
      <c r="P290" s="13">
        <f>Main_variables!E3624/P98</f>
        <v/>
      </c>
      <c r="Q290" s="13">
        <f>Main_variables!F3624/Q98</f>
        <v/>
      </c>
    </row>
    <row r="291">
      <c r="H291" s="13" t="n">
        <v>101</v>
      </c>
      <c r="I291" s="13">
        <f>TRUNC(((Demand!AU116*$C$1)^2)/30,2)</f>
        <v/>
      </c>
      <c r="J291" s="13">
        <f>TRUNC(((Demand!AV116*$C$1)^2)/30,2)</f>
        <v/>
      </c>
      <c r="K291" s="13">
        <f>TRUNC(((Demand!AW116*$C$1)^2)/30,2)</f>
        <v/>
      </c>
      <c r="N291" s="13" t="n">
        <v>96</v>
      </c>
      <c r="O291" s="13">
        <f>Main_variables!D3625/O99</f>
        <v/>
      </c>
      <c r="P291" s="13">
        <f>Main_variables!E3625/P99</f>
        <v/>
      </c>
      <c r="Q291" s="13">
        <f>Main_variables!F3625/Q99</f>
        <v/>
      </c>
    </row>
    <row r="292">
      <c r="H292" s="13" t="n">
        <v>102</v>
      </c>
      <c r="I292" s="13">
        <f>TRUNC(((Demand!AU117*$C$1)^2)/30,2)</f>
        <v/>
      </c>
      <c r="J292" s="13">
        <f>TRUNC(((Demand!AV117*$C$1)^2)/30,2)</f>
        <v/>
      </c>
      <c r="K292" s="13">
        <f>TRUNC(((Demand!AW117*$C$1)^2)/30,2)</f>
        <v/>
      </c>
      <c r="N292" s="13" t="n">
        <v>97</v>
      </c>
      <c r="O292" s="13">
        <f>Main_variables!D3626/O100</f>
        <v/>
      </c>
      <c r="P292" s="13">
        <f>Main_variables!E3626/P100</f>
        <v/>
      </c>
      <c r="Q292" s="13">
        <f>Main_variables!F3626/Q100</f>
        <v/>
      </c>
    </row>
    <row r="293">
      <c r="H293" s="13" t="n">
        <v>103</v>
      </c>
      <c r="I293" s="13">
        <f>TRUNC(((Demand!AU118*$C$1)^2)/30,2)</f>
        <v/>
      </c>
      <c r="J293" s="13">
        <f>TRUNC(((Demand!AV118*$C$1)^2)/30,2)</f>
        <v/>
      </c>
      <c r="K293" s="13">
        <f>TRUNC(((Demand!AW118*$C$1)^2)/30,2)</f>
        <v/>
      </c>
      <c r="N293" s="13" t="n">
        <v>98</v>
      </c>
      <c r="O293" s="13">
        <f>Main_variables!D3627/O101</f>
        <v/>
      </c>
      <c r="P293" s="13">
        <f>Main_variables!E3627/P101</f>
        <v/>
      </c>
      <c r="Q293" s="13">
        <f>Main_variables!F3627/Q101</f>
        <v/>
      </c>
    </row>
    <row r="294">
      <c r="H294" s="13" t="n">
        <v>104</v>
      </c>
      <c r="I294" s="13">
        <f>TRUNC(((Demand!AU119*$C$1)^2)/30,2)</f>
        <v/>
      </c>
      <c r="J294" s="13">
        <f>TRUNC(((Demand!AV119*$C$1)^2)/30,2)</f>
        <v/>
      </c>
      <c r="K294" s="13">
        <f>TRUNC(((Demand!AW119*$C$1)^2)/30,2)</f>
        <v/>
      </c>
      <c r="N294" s="13" t="n">
        <v>99</v>
      </c>
      <c r="O294" s="13">
        <f>Main_variables!D3628/O102</f>
        <v/>
      </c>
      <c r="P294" s="13">
        <f>Main_variables!E3628/P102</f>
        <v/>
      </c>
      <c r="Q294" s="13">
        <f>Main_variables!F3628/Q102</f>
        <v/>
      </c>
    </row>
    <row r="295">
      <c r="H295" s="13" t="n">
        <v>105</v>
      </c>
      <c r="I295" s="13">
        <f>TRUNC(((Demand!AU120*$C$1)^2)/30,2)</f>
        <v/>
      </c>
      <c r="J295" s="13">
        <f>TRUNC(((Demand!AV120*$C$1)^2)/30,2)</f>
        <v/>
      </c>
      <c r="K295" s="13">
        <f>TRUNC(((Demand!AW120*$C$1)^2)/30,2)</f>
        <v/>
      </c>
      <c r="N295" s="13" t="n">
        <v>100</v>
      </c>
      <c r="O295" s="13">
        <f>Main_variables!D3629/O103</f>
        <v/>
      </c>
      <c r="P295" s="13">
        <f>Main_variables!E3629/P103</f>
        <v/>
      </c>
      <c r="Q295" s="13">
        <f>Main_variables!F3629/Q103</f>
        <v/>
      </c>
    </row>
    <row r="296">
      <c r="H296" s="13" t="n">
        <v>106</v>
      </c>
      <c r="I296" s="13">
        <f>TRUNC(((Demand!AU121*$C$1)^2)/30,2)</f>
        <v/>
      </c>
      <c r="J296" s="13">
        <f>TRUNC(((Demand!AV121*$C$1)^2)/30,2)</f>
        <v/>
      </c>
      <c r="K296" s="13">
        <f>TRUNC(((Demand!AW121*$C$1)^2)/30,2)</f>
        <v/>
      </c>
      <c r="N296" s="13" t="n">
        <v>101</v>
      </c>
      <c r="O296" s="13">
        <f>Main_variables!D3630/O104</f>
        <v/>
      </c>
      <c r="P296" s="13">
        <f>Main_variables!E3630/P104</f>
        <v/>
      </c>
      <c r="Q296" s="13">
        <f>Main_variables!F3630/Q104</f>
        <v/>
      </c>
    </row>
    <row r="297">
      <c r="H297" s="13" t="n">
        <v>107</v>
      </c>
      <c r="I297" s="13">
        <f>TRUNC(((Demand!AU122*$C$1)^2)/30,2)</f>
        <v/>
      </c>
      <c r="J297" s="13">
        <f>TRUNC(((Demand!AV122*$C$1)^2)/30,2)</f>
        <v/>
      </c>
      <c r="K297" s="13">
        <f>TRUNC(((Demand!AW122*$C$1)^2)/30,2)</f>
        <v/>
      </c>
      <c r="N297" s="13" t="n">
        <v>102</v>
      </c>
      <c r="O297" s="13">
        <f>Main_variables!D3631/O105</f>
        <v/>
      </c>
      <c r="P297" s="13">
        <f>Main_variables!E3631/P105</f>
        <v/>
      </c>
      <c r="Q297" s="13">
        <f>Main_variables!F3631/Q105</f>
        <v/>
      </c>
    </row>
    <row r="298">
      <c r="H298" s="13" t="n">
        <v>108</v>
      </c>
      <c r="I298" s="13">
        <f>TRUNC(((Demand!AU123*$C$1)^2)/30,2)</f>
        <v/>
      </c>
      <c r="J298" s="13">
        <f>TRUNC(((Demand!AV123*$C$1)^2)/30,2)</f>
        <v/>
      </c>
      <c r="K298" s="13">
        <f>TRUNC(((Demand!AW123*$C$1)^2)/30,2)</f>
        <v/>
      </c>
      <c r="N298" s="13" t="n">
        <v>103</v>
      </c>
      <c r="O298" s="13">
        <f>Main_variables!D3632/O106</f>
        <v/>
      </c>
      <c r="P298" s="13">
        <f>Main_variables!E3632/P106</f>
        <v/>
      </c>
      <c r="Q298" s="13">
        <f>Main_variables!F3632/Q106</f>
        <v/>
      </c>
    </row>
    <row r="299">
      <c r="H299" s="13" t="n">
        <v>109</v>
      </c>
      <c r="I299" s="13">
        <f>TRUNC(((Demand!AU124*$C$1)^2)/30,2)</f>
        <v/>
      </c>
      <c r="J299" s="13">
        <f>TRUNC(((Demand!AV124*$C$1)^2)/30,2)</f>
        <v/>
      </c>
      <c r="K299" s="13">
        <f>TRUNC(((Demand!AW124*$C$1)^2)/30,2)</f>
        <v/>
      </c>
      <c r="N299" s="13" t="n">
        <v>104</v>
      </c>
      <c r="O299" s="13">
        <f>Main_variables!D3633/O107</f>
        <v/>
      </c>
      <c r="P299" s="13">
        <f>Main_variables!E3633/P107</f>
        <v/>
      </c>
      <c r="Q299" s="13">
        <f>Main_variables!F3633/Q107</f>
        <v/>
      </c>
    </row>
    <row r="300">
      <c r="H300" s="13" t="n">
        <v>110</v>
      </c>
      <c r="I300" s="13">
        <f>TRUNC(((Demand!AU125*$C$1)^2)/30,2)</f>
        <v/>
      </c>
      <c r="J300" s="13">
        <f>TRUNC(((Demand!AV125*$C$1)^2)/30,2)</f>
        <v/>
      </c>
      <c r="K300" s="13">
        <f>TRUNC(((Demand!AW125*$C$1)^2)/30,2)</f>
        <v/>
      </c>
      <c r="N300" s="13" t="n">
        <v>105</v>
      </c>
      <c r="O300" s="13">
        <f>Main_variables!D3634/O108</f>
        <v/>
      </c>
      <c r="P300" s="13">
        <f>Main_variables!E3634/P108</f>
        <v/>
      </c>
      <c r="Q300" s="13">
        <f>Main_variables!F3634/Q108</f>
        <v/>
      </c>
    </row>
    <row r="301">
      <c r="H301" s="13" t="n">
        <v>111</v>
      </c>
      <c r="I301" s="13">
        <f>TRUNC(((Demand!AU126*$C$1)^2)/30,2)</f>
        <v/>
      </c>
      <c r="J301" s="13">
        <f>TRUNC(((Demand!AV126*$C$1)^2)/30,2)</f>
        <v/>
      </c>
      <c r="K301" s="13">
        <f>TRUNC(((Demand!AW126*$C$1)^2)/30,2)</f>
        <v/>
      </c>
      <c r="N301" s="13" t="n">
        <v>106</v>
      </c>
      <c r="O301" s="13">
        <f>Main_variables!D3635/O109</f>
        <v/>
      </c>
      <c r="P301" s="13">
        <f>Main_variables!E3635/P109</f>
        <v/>
      </c>
      <c r="Q301" s="13">
        <f>Main_variables!F3635/Q109</f>
        <v/>
      </c>
    </row>
    <row r="302">
      <c r="H302" s="13" t="n">
        <v>112</v>
      </c>
      <c r="I302" s="13">
        <f>TRUNC(((Demand!AU127*$C$1)^2)/30,2)</f>
        <v/>
      </c>
      <c r="J302" s="13">
        <f>TRUNC(((Demand!AV127*$C$1)^2)/30,2)</f>
        <v/>
      </c>
      <c r="K302" s="13">
        <f>TRUNC(((Demand!AW127*$C$1)^2)/30,2)</f>
        <v/>
      </c>
      <c r="N302" s="13" t="n">
        <v>107</v>
      </c>
      <c r="O302" s="13">
        <f>Main_variables!D3636/O110</f>
        <v/>
      </c>
      <c r="P302" s="13">
        <f>Main_variables!E3636/P110</f>
        <v/>
      </c>
      <c r="Q302" s="13">
        <f>Main_variables!F3636/Q110</f>
        <v/>
      </c>
    </row>
    <row r="303">
      <c r="H303" s="13" t="n">
        <v>113</v>
      </c>
      <c r="I303" s="13">
        <f>TRUNC(((Demand!AU128*$C$1)^2)/30,2)</f>
        <v/>
      </c>
      <c r="J303" s="13">
        <f>TRUNC(((Demand!AV128*$C$1)^2)/30,2)</f>
        <v/>
      </c>
      <c r="K303" s="13">
        <f>TRUNC(((Demand!AW128*$C$1)^2)/30,2)</f>
        <v/>
      </c>
      <c r="N303" s="13" t="n">
        <v>108</v>
      </c>
      <c r="O303" s="13">
        <f>Main_variables!D3637/O111</f>
        <v/>
      </c>
      <c r="P303" s="13">
        <f>Main_variables!E3637/P111</f>
        <v/>
      </c>
      <c r="Q303" s="13">
        <f>Main_variables!F3637/Q111</f>
        <v/>
      </c>
    </row>
    <row r="304">
      <c r="H304" s="13" t="n">
        <v>114</v>
      </c>
      <c r="I304" s="13">
        <f>TRUNC(((Demand!AU129*$C$1)^2)/30,2)</f>
        <v/>
      </c>
      <c r="J304" s="13">
        <f>TRUNC(((Demand!AV129*$C$1)^2)/30,2)</f>
        <v/>
      </c>
      <c r="K304" s="13">
        <f>TRUNC(((Demand!AW129*$C$1)^2)/30,2)</f>
        <v/>
      </c>
      <c r="N304" s="13" t="n">
        <v>109</v>
      </c>
      <c r="O304" s="13">
        <f>Main_variables!D3638/O112</f>
        <v/>
      </c>
      <c r="P304" s="13">
        <f>Main_variables!E3638/P112</f>
        <v/>
      </c>
      <c r="Q304" s="13">
        <f>Main_variables!F3638/Q112</f>
        <v/>
      </c>
    </row>
    <row r="305">
      <c r="H305" s="13" t="n">
        <v>115</v>
      </c>
      <c r="I305" s="13">
        <f>TRUNC(((Demand!AU130*$C$1)^2)/30,2)</f>
        <v/>
      </c>
      <c r="J305" s="13">
        <f>TRUNC(((Demand!AV130*$C$1)^2)/30,2)</f>
        <v/>
      </c>
      <c r="K305" s="13">
        <f>TRUNC(((Demand!AW130*$C$1)^2)/30,2)</f>
        <v/>
      </c>
      <c r="N305" s="13" t="n">
        <v>110</v>
      </c>
      <c r="O305" s="13">
        <f>Main_variables!D3639/O113</f>
        <v/>
      </c>
      <c r="P305" s="13">
        <f>Main_variables!E3639/P113</f>
        <v/>
      </c>
      <c r="Q305" s="13">
        <f>Main_variables!F3639/Q113</f>
        <v/>
      </c>
    </row>
    <row r="306">
      <c r="H306" s="13" t="n">
        <v>116</v>
      </c>
      <c r="I306" s="13">
        <f>TRUNC(((Demand!AU131*$C$1)^2)/30,2)</f>
        <v/>
      </c>
      <c r="J306" s="13">
        <f>TRUNC(((Demand!AV131*$C$1)^2)/30,2)</f>
        <v/>
      </c>
      <c r="K306" s="13">
        <f>TRUNC(((Demand!AW131*$C$1)^2)/30,2)</f>
        <v/>
      </c>
      <c r="N306" s="13" t="n">
        <v>111</v>
      </c>
      <c r="O306" s="13">
        <f>Main_variables!D3640/O114</f>
        <v/>
      </c>
      <c r="P306" s="13">
        <f>Main_variables!E3640/P114</f>
        <v/>
      </c>
      <c r="Q306" s="13">
        <f>Main_variables!F3640/Q114</f>
        <v/>
      </c>
    </row>
    <row r="307">
      <c r="H307" s="13" t="n">
        <v>117</v>
      </c>
      <c r="I307" s="13">
        <f>TRUNC(((Demand!AU132*$C$1)^2)/30,2)</f>
        <v/>
      </c>
      <c r="J307" s="13">
        <f>TRUNC(((Demand!AV132*$C$1)^2)/30,2)</f>
        <v/>
      </c>
      <c r="K307" s="13">
        <f>TRUNC(((Demand!AW132*$C$1)^2)/30,2)</f>
        <v/>
      </c>
      <c r="N307" s="13" t="n">
        <v>112</v>
      </c>
      <c r="O307" s="13">
        <f>Main_variables!D3641/O115</f>
        <v/>
      </c>
      <c r="P307" s="13">
        <f>Main_variables!E3641/P115</f>
        <v/>
      </c>
      <c r="Q307" s="13">
        <f>Main_variables!F3641/Q115</f>
        <v/>
      </c>
    </row>
    <row r="308">
      <c r="H308" s="13" t="n">
        <v>118</v>
      </c>
      <c r="I308" s="13">
        <f>TRUNC(((Demand!AU133*$C$1)^2)/30,2)</f>
        <v/>
      </c>
      <c r="J308" s="13">
        <f>TRUNC(((Demand!AV133*$C$1)^2)/30,2)</f>
        <v/>
      </c>
      <c r="K308" s="13">
        <f>TRUNC(((Demand!AW133*$C$1)^2)/30,2)</f>
        <v/>
      </c>
      <c r="N308" s="13" t="n">
        <v>113</v>
      </c>
      <c r="O308" s="13">
        <f>Main_variables!D3642/O116</f>
        <v/>
      </c>
      <c r="P308" s="13">
        <f>Main_variables!E3642/P116</f>
        <v/>
      </c>
      <c r="Q308" s="13">
        <f>Main_variables!F3642/Q116</f>
        <v/>
      </c>
    </row>
    <row r="309">
      <c r="H309" s="13" t="n">
        <v>119</v>
      </c>
      <c r="I309" s="13">
        <f>TRUNC(((Demand!AU134*$C$1)^2)/30,2)</f>
        <v/>
      </c>
      <c r="J309" s="13">
        <f>TRUNC(((Demand!AV134*$C$1)^2)/30,2)</f>
        <v/>
      </c>
      <c r="K309" s="13">
        <f>TRUNC(((Demand!AW134*$C$1)^2)/30,2)</f>
        <v/>
      </c>
      <c r="N309" s="13" t="n">
        <v>114</v>
      </c>
      <c r="O309" s="13">
        <f>Main_variables!D3643/O117</f>
        <v/>
      </c>
      <c r="P309" s="13">
        <f>Main_variables!E3643/P117</f>
        <v/>
      </c>
      <c r="Q309" s="13">
        <f>Main_variables!F3643/Q117</f>
        <v/>
      </c>
    </row>
    <row r="310">
      <c r="H310" s="13" t="n">
        <v>120</v>
      </c>
      <c r="I310" s="13">
        <f>TRUNC(((Demand!AU135*$C$1)^2)/30,2)</f>
        <v/>
      </c>
      <c r="J310" s="13">
        <f>TRUNC(((Demand!AV135*$C$1)^2)/30,2)</f>
        <v/>
      </c>
      <c r="K310" s="13">
        <f>TRUNC(((Demand!AW135*$C$1)^2)/30,2)</f>
        <v/>
      </c>
      <c r="N310" s="13" t="n">
        <v>115</v>
      </c>
      <c r="O310" s="13">
        <f>Main_variables!D3644/O118</f>
        <v/>
      </c>
      <c r="P310" s="13">
        <f>Main_variables!E3644/P118</f>
        <v/>
      </c>
      <c r="Q310" s="13">
        <f>Main_variables!F3644/Q118</f>
        <v/>
      </c>
    </row>
    <row r="311">
      <c r="H311" s="13" t="n">
        <v>121</v>
      </c>
      <c r="I311" s="13">
        <f>TRUNC(((Demand!AU136*$C$1)^2)/30,2)</f>
        <v/>
      </c>
      <c r="J311" s="13">
        <f>TRUNC(((Demand!AV136*$C$1)^2)/30,2)</f>
        <v/>
      </c>
      <c r="K311" s="13">
        <f>TRUNC(((Demand!AW136*$C$1)^2)/30,2)</f>
        <v/>
      </c>
      <c r="N311" s="13" t="n">
        <v>116</v>
      </c>
      <c r="O311" s="13">
        <f>Main_variables!D3645/O119</f>
        <v/>
      </c>
      <c r="P311" s="13">
        <f>Main_variables!E3645/P119</f>
        <v/>
      </c>
      <c r="Q311" s="13">
        <f>Main_variables!F3645/Q119</f>
        <v/>
      </c>
    </row>
    <row r="312">
      <c r="H312" s="13" t="n">
        <v>122</v>
      </c>
      <c r="I312" s="13">
        <f>TRUNC(((Demand!AU137*$C$1)^2)/30,2)</f>
        <v/>
      </c>
      <c r="J312" s="13">
        <f>TRUNC(((Demand!AV137*$C$1)^2)/30,2)</f>
        <v/>
      </c>
      <c r="K312" s="13">
        <f>TRUNC(((Demand!AW137*$C$1)^2)/30,2)</f>
        <v/>
      </c>
      <c r="N312" s="13" t="n">
        <v>117</v>
      </c>
      <c r="O312" s="13">
        <f>Main_variables!D3646/O120</f>
        <v/>
      </c>
      <c r="P312" s="13">
        <f>Main_variables!E3646/P120</f>
        <v/>
      </c>
      <c r="Q312" s="13">
        <f>Main_variables!F3646/Q120</f>
        <v/>
      </c>
    </row>
    <row r="313">
      <c r="H313" s="13" t="n">
        <v>123</v>
      </c>
      <c r="I313" s="13">
        <f>TRUNC(((Demand!AU138*$C$1)^2)/30,2)</f>
        <v/>
      </c>
      <c r="J313" s="13">
        <f>TRUNC(((Demand!AV138*$C$1)^2)/30,2)</f>
        <v/>
      </c>
      <c r="K313" s="13">
        <f>TRUNC(((Demand!AW138*$C$1)^2)/30,2)</f>
        <v/>
      </c>
      <c r="N313" s="13" t="n">
        <v>118</v>
      </c>
      <c r="O313" s="13">
        <f>Main_variables!D3647/O121</f>
        <v/>
      </c>
      <c r="P313" s="13">
        <f>Main_variables!E3647/P121</f>
        <v/>
      </c>
      <c r="Q313" s="13">
        <f>Main_variables!F3647/Q121</f>
        <v/>
      </c>
    </row>
    <row r="314">
      <c r="H314" s="13" t="n">
        <v>124</v>
      </c>
      <c r="I314" s="13">
        <f>TRUNC(((Demand!AU139*$C$1)^2)/30,2)</f>
        <v/>
      </c>
      <c r="J314" s="13">
        <f>TRUNC(((Demand!AV139*$C$1)^2)/30,2)</f>
        <v/>
      </c>
      <c r="K314" s="13">
        <f>TRUNC(((Demand!AW139*$C$1)^2)/30,2)</f>
        <v/>
      </c>
      <c r="N314" s="13" t="n">
        <v>119</v>
      </c>
      <c r="O314" s="13">
        <f>Main_variables!D3648/O122</f>
        <v/>
      </c>
      <c r="P314" s="13">
        <f>Main_variables!E3648/P122</f>
        <v/>
      </c>
      <c r="Q314" s="13">
        <f>Main_variables!F3648/Q122</f>
        <v/>
      </c>
    </row>
    <row r="315">
      <c r="H315" s="13" t="n">
        <v>125</v>
      </c>
      <c r="I315" s="13">
        <f>TRUNC(((Demand!AU140*$C$1)^2)/30,2)</f>
        <v/>
      </c>
      <c r="J315" s="13">
        <f>TRUNC(((Demand!AV140*$C$1)^2)/30,2)</f>
        <v/>
      </c>
      <c r="K315" s="13">
        <f>TRUNC(((Demand!AW140*$C$1)^2)/30,2)</f>
        <v/>
      </c>
      <c r="N315" s="13" t="n">
        <v>120</v>
      </c>
      <c r="O315" s="13">
        <f>Main_variables!D3649/O123</f>
        <v/>
      </c>
      <c r="P315" s="13">
        <f>Main_variables!E3649/P123</f>
        <v/>
      </c>
      <c r="Q315" s="13">
        <f>Main_variables!F3649/Q123</f>
        <v/>
      </c>
    </row>
    <row r="316">
      <c r="H316" s="13" t="n">
        <v>126</v>
      </c>
      <c r="I316" s="13">
        <f>TRUNC(((Demand!AU141*$C$1)^2)/30,2)</f>
        <v/>
      </c>
      <c r="J316" s="13">
        <f>TRUNC(((Demand!AV141*$C$1)^2)/30,2)</f>
        <v/>
      </c>
      <c r="K316" s="13">
        <f>TRUNC(((Demand!AW141*$C$1)^2)/30,2)</f>
        <v/>
      </c>
      <c r="N316" s="13" t="n">
        <v>121</v>
      </c>
      <c r="O316" s="13">
        <f>Main_variables!D3650/O124</f>
        <v/>
      </c>
      <c r="P316" s="13">
        <f>Main_variables!E3650/P124</f>
        <v/>
      </c>
      <c r="Q316" s="13">
        <f>Main_variables!F3650/Q124</f>
        <v/>
      </c>
    </row>
    <row r="317">
      <c r="H317" s="13" t="n">
        <v>127</v>
      </c>
      <c r="I317" s="13">
        <f>TRUNC(((Demand!AU142*$C$1)^2)/30,2)</f>
        <v/>
      </c>
      <c r="J317" s="13">
        <f>TRUNC(((Demand!AV142*$C$1)^2)/30,2)</f>
        <v/>
      </c>
      <c r="K317" s="13">
        <f>TRUNC(((Demand!AW142*$C$1)^2)/30,2)</f>
        <v/>
      </c>
      <c r="N317" s="13" t="n">
        <v>122</v>
      </c>
      <c r="O317" s="13">
        <f>Main_variables!D3651/O125</f>
        <v/>
      </c>
      <c r="P317" s="13">
        <f>Main_variables!E3651/P125</f>
        <v/>
      </c>
      <c r="Q317" s="13">
        <f>Main_variables!F3651/Q125</f>
        <v/>
      </c>
    </row>
    <row r="318">
      <c r="H318" s="13" t="n">
        <v>128</v>
      </c>
      <c r="I318" s="13">
        <f>TRUNC(((Demand!AU143*$C$1)^2)/30,2)</f>
        <v/>
      </c>
      <c r="J318" s="13">
        <f>TRUNC(((Demand!AV143*$C$1)^2)/30,2)</f>
        <v/>
      </c>
      <c r="K318" s="13">
        <f>TRUNC(((Demand!AW143*$C$1)^2)/30,2)</f>
        <v/>
      </c>
      <c r="N318" s="13" t="n">
        <v>123</v>
      </c>
      <c r="O318" s="13">
        <f>Main_variables!D3652/O126</f>
        <v/>
      </c>
      <c r="P318" s="13">
        <f>Main_variables!E3652/P126</f>
        <v/>
      </c>
      <c r="Q318" s="13">
        <f>Main_variables!F3652/Q126</f>
        <v/>
      </c>
    </row>
    <row r="319">
      <c r="H319" s="13" t="n">
        <v>129</v>
      </c>
      <c r="I319" s="13">
        <f>TRUNC(((Demand!AU144*$C$1)^2)/30,2)</f>
        <v/>
      </c>
      <c r="J319" s="13">
        <f>TRUNC(((Demand!AV144*$C$1)^2)/30,2)</f>
        <v/>
      </c>
      <c r="K319" s="13">
        <f>TRUNC(((Demand!AW144*$C$1)^2)/30,2)</f>
        <v/>
      </c>
      <c r="N319" s="13" t="n">
        <v>124</v>
      </c>
      <c r="O319" s="13">
        <f>Main_variables!D3653/O127</f>
        <v/>
      </c>
      <c r="P319" s="13">
        <f>Main_variables!E3653/P127</f>
        <v/>
      </c>
      <c r="Q319" s="13">
        <f>Main_variables!F3653/Q127</f>
        <v/>
      </c>
    </row>
    <row r="320">
      <c r="H320" s="13" t="n">
        <v>130</v>
      </c>
      <c r="I320" s="13">
        <f>TRUNC(((Demand!AU145*$C$1)^2)/30,2)</f>
        <v/>
      </c>
      <c r="J320" s="13">
        <f>TRUNC(((Demand!AV145*$C$1)^2)/30,2)</f>
        <v/>
      </c>
      <c r="K320" s="13">
        <f>TRUNC(((Demand!AW145*$C$1)^2)/30,2)</f>
        <v/>
      </c>
      <c r="N320" s="13" t="n">
        <v>125</v>
      </c>
      <c r="O320" s="13">
        <f>Main_variables!D3654/O128</f>
        <v/>
      </c>
      <c r="P320" s="13">
        <f>Main_variables!E3654/P128</f>
        <v/>
      </c>
      <c r="Q320" s="13">
        <f>Main_variables!F3654/Q128</f>
        <v/>
      </c>
    </row>
    <row r="321">
      <c r="H321" s="13" t="n">
        <v>131</v>
      </c>
      <c r="I321" s="13">
        <f>TRUNC(((Demand!AU146*$C$1)^2)/30,2)</f>
        <v/>
      </c>
      <c r="J321" s="13">
        <f>TRUNC(((Demand!AV146*$C$1)^2)/30,2)</f>
        <v/>
      </c>
      <c r="K321" s="13">
        <f>TRUNC(((Demand!AW146*$C$1)^2)/30,2)</f>
        <v/>
      </c>
      <c r="N321" s="13" t="n">
        <v>126</v>
      </c>
      <c r="O321" s="13">
        <f>Main_variables!D3655/O129</f>
        <v/>
      </c>
      <c r="P321" s="13">
        <f>Main_variables!E3655/P129</f>
        <v/>
      </c>
      <c r="Q321" s="13">
        <f>Main_variables!F3655/Q129</f>
        <v/>
      </c>
    </row>
    <row r="322">
      <c r="H322" s="13" t="n">
        <v>132</v>
      </c>
      <c r="I322" s="13">
        <f>TRUNC(((Demand!AU147*$C$1)^2)/30,2)</f>
        <v/>
      </c>
      <c r="J322" s="13">
        <f>TRUNC(((Demand!AV147*$C$1)^2)/30,2)</f>
        <v/>
      </c>
      <c r="K322" s="13">
        <f>TRUNC(((Demand!AW147*$C$1)^2)/30,2)</f>
        <v/>
      </c>
      <c r="N322" s="13" t="n">
        <v>127</v>
      </c>
      <c r="O322" s="13">
        <f>Main_variables!D3656/O130</f>
        <v/>
      </c>
      <c r="P322" s="13">
        <f>Main_variables!E3656/P130</f>
        <v/>
      </c>
      <c r="Q322" s="13">
        <f>Main_variables!F3656/Q130</f>
        <v/>
      </c>
    </row>
    <row r="323">
      <c r="H323" s="13" t="n">
        <v>133</v>
      </c>
      <c r="I323" s="13">
        <f>TRUNC(((Demand!AU148*$C$1)^2)/30,2)</f>
        <v/>
      </c>
      <c r="J323" s="13">
        <f>TRUNC(((Demand!AV148*$C$1)^2)/30,2)</f>
        <v/>
      </c>
      <c r="K323" s="13">
        <f>TRUNC(((Demand!AW148*$C$1)^2)/30,2)</f>
        <v/>
      </c>
      <c r="N323" s="13" t="n">
        <v>128</v>
      </c>
      <c r="O323" s="13">
        <f>Main_variables!D3657/O131</f>
        <v/>
      </c>
      <c r="P323" s="13">
        <f>Main_variables!E3657/P131</f>
        <v/>
      </c>
      <c r="Q323" s="13">
        <f>Main_variables!F3657/Q131</f>
        <v/>
      </c>
    </row>
    <row r="324">
      <c r="H324" s="13" t="n">
        <v>134</v>
      </c>
      <c r="I324" s="13">
        <f>TRUNC(((Demand!AU149*$C$1)^2)/30,2)</f>
        <v/>
      </c>
      <c r="J324" s="13">
        <f>TRUNC(((Demand!AV149*$C$1)^2)/30,2)</f>
        <v/>
      </c>
      <c r="K324" s="13">
        <f>TRUNC(((Demand!AW149*$C$1)^2)/30,2)</f>
        <v/>
      </c>
      <c r="N324" s="13" t="n">
        <v>129</v>
      </c>
      <c r="O324" s="13">
        <f>Main_variables!D3658/O132</f>
        <v/>
      </c>
      <c r="P324" s="13">
        <f>Main_variables!E3658/P132</f>
        <v/>
      </c>
      <c r="Q324" s="13">
        <f>Main_variables!F3658/Q132</f>
        <v/>
      </c>
    </row>
    <row r="325">
      <c r="H325" s="13" t="n">
        <v>135</v>
      </c>
      <c r="I325" s="13">
        <f>TRUNC(((Demand!AU150*$C$1)^2)/30,2)</f>
        <v/>
      </c>
      <c r="J325" s="13">
        <f>TRUNC(((Demand!AV150*$C$1)^2)/30,2)</f>
        <v/>
      </c>
      <c r="K325" s="13">
        <f>TRUNC(((Demand!AW150*$C$1)^2)/30,2)</f>
        <v/>
      </c>
      <c r="N325" s="13" t="n">
        <v>130</v>
      </c>
      <c r="O325" s="13">
        <f>Main_variables!D3659/O133</f>
        <v/>
      </c>
      <c r="P325" s="13">
        <f>Main_variables!E3659/P133</f>
        <v/>
      </c>
      <c r="Q325" s="13">
        <f>Main_variables!F3659/Q133</f>
        <v/>
      </c>
    </row>
    <row r="326">
      <c r="H326" s="13" t="n">
        <v>136</v>
      </c>
      <c r="I326" s="13">
        <f>TRUNC(((Demand!AU151*$C$1)^2)/30,2)</f>
        <v/>
      </c>
      <c r="J326" s="13">
        <f>TRUNC(((Demand!AV151*$C$1)^2)/30,2)</f>
        <v/>
      </c>
      <c r="K326" s="13">
        <f>TRUNC(((Demand!AW151*$C$1)^2)/30,2)</f>
        <v/>
      </c>
      <c r="N326" s="13" t="n">
        <v>131</v>
      </c>
      <c r="O326" s="13">
        <f>Main_variables!D3660/O134</f>
        <v/>
      </c>
      <c r="P326" s="13">
        <f>Main_variables!E3660/P134</f>
        <v/>
      </c>
      <c r="Q326" s="13">
        <f>Main_variables!F3660/Q134</f>
        <v/>
      </c>
    </row>
    <row r="327">
      <c r="H327" s="13" t="n">
        <v>137</v>
      </c>
      <c r="I327" s="13">
        <f>TRUNC(((Demand!AU152*$C$1)^2)/30,2)</f>
        <v/>
      </c>
      <c r="J327" s="13">
        <f>TRUNC(((Demand!AV152*$C$1)^2)/30,2)</f>
        <v/>
      </c>
      <c r="K327" s="13">
        <f>TRUNC(((Demand!AW152*$C$1)^2)/30,2)</f>
        <v/>
      </c>
      <c r="N327" s="13" t="n">
        <v>132</v>
      </c>
      <c r="O327" s="13">
        <f>Main_variables!D3661/O135</f>
        <v/>
      </c>
      <c r="P327" s="13">
        <f>Main_variables!E3661/P135</f>
        <v/>
      </c>
      <c r="Q327" s="13">
        <f>Main_variables!F3661/Q135</f>
        <v/>
      </c>
    </row>
    <row r="328">
      <c r="H328" s="13" t="n">
        <v>138</v>
      </c>
      <c r="I328" s="13">
        <f>TRUNC(((Demand!AU153*$C$1)^2)/30,2)</f>
        <v/>
      </c>
      <c r="J328" s="13">
        <f>TRUNC(((Demand!AV153*$C$1)^2)/30,2)</f>
        <v/>
      </c>
      <c r="K328" s="13">
        <f>TRUNC(((Demand!AW153*$C$1)^2)/30,2)</f>
        <v/>
      </c>
      <c r="N328" s="13" t="n">
        <v>133</v>
      </c>
      <c r="O328" s="13">
        <f>Main_variables!D3662/O136</f>
        <v/>
      </c>
      <c r="P328" s="13">
        <f>Main_variables!E3662/P136</f>
        <v/>
      </c>
      <c r="Q328" s="13">
        <f>Main_variables!F3662/Q136</f>
        <v/>
      </c>
    </row>
    <row r="329">
      <c r="H329" s="13" t="n">
        <v>139</v>
      </c>
      <c r="I329" s="13">
        <f>TRUNC(((Demand!AU154*$C$1)^2)/30,2)</f>
        <v/>
      </c>
      <c r="J329" s="13">
        <f>TRUNC(((Demand!AV154*$C$1)^2)/30,2)</f>
        <v/>
      </c>
      <c r="K329" s="13">
        <f>TRUNC(((Demand!AW154*$C$1)^2)/30,2)</f>
        <v/>
      </c>
      <c r="N329" s="13" t="n">
        <v>134</v>
      </c>
      <c r="O329" s="13">
        <f>Main_variables!D3663/O137</f>
        <v/>
      </c>
      <c r="P329" s="13">
        <f>Main_variables!E3663/P137</f>
        <v/>
      </c>
      <c r="Q329" s="13">
        <f>Main_variables!F3663/Q137</f>
        <v/>
      </c>
    </row>
    <row r="330">
      <c r="H330" s="13" t="n">
        <v>140</v>
      </c>
      <c r="I330" s="13">
        <f>TRUNC(((Demand!AU155*$C$1)^2)/30,2)</f>
        <v/>
      </c>
      <c r="J330" s="13">
        <f>TRUNC(((Demand!AV155*$C$1)^2)/30,2)</f>
        <v/>
      </c>
      <c r="K330" s="13">
        <f>TRUNC(((Demand!AW155*$C$1)^2)/30,2)</f>
        <v/>
      </c>
      <c r="N330" s="13" t="n">
        <v>135</v>
      </c>
      <c r="O330" s="13">
        <f>Main_variables!D3664/O138</f>
        <v/>
      </c>
      <c r="P330" s="13">
        <f>Main_variables!E3664/P138</f>
        <v/>
      </c>
      <c r="Q330" s="13">
        <f>Main_variables!F3664/Q138</f>
        <v/>
      </c>
    </row>
    <row r="331">
      <c r="H331" s="13" t="n">
        <v>141</v>
      </c>
      <c r="I331" s="13">
        <f>TRUNC(((Demand!AU156*$C$1)^2)/30,2)</f>
        <v/>
      </c>
      <c r="J331" s="13">
        <f>TRUNC(((Demand!AV156*$C$1)^2)/30,2)</f>
        <v/>
      </c>
      <c r="K331" s="13">
        <f>TRUNC(((Demand!AW156*$C$1)^2)/30,2)</f>
        <v/>
      </c>
      <c r="N331" s="13" t="n">
        <v>136</v>
      </c>
      <c r="O331" s="13">
        <f>Main_variables!D3665/O139</f>
        <v/>
      </c>
      <c r="P331" s="13">
        <f>Main_variables!E3665/P139</f>
        <v/>
      </c>
      <c r="Q331" s="13">
        <f>Main_variables!F3665/Q139</f>
        <v/>
      </c>
    </row>
    <row r="332">
      <c r="H332" s="13" t="n">
        <v>142</v>
      </c>
      <c r="I332" s="13">
        <f>TRUNC(((Demand!AU157*$C$1)^2)/30,2)</f>
        <v/>
      </c>
      <c r="J332" s="13">
        <f>TRUNC(((Demand!AV157*$C$1)^2)/30,2)</f>
        <v/>
      </c>
      <c r="K332" s="13">
        <f>TRUNC(((Demand!AW157*$C$1)^2)/30,2)</f>
        <v/>
      </c>
      <c r="N332" s="13" t="n">
        <v>137</v>
      </c>
      <c r="O332" s="13">
        <f>Main_variables!D3666/O140</f>
        <v/>
      </c>
      <c r="P332" s="13">
        <f>Main_variables!E3666/P140</f>
        <v/>
      </c>
      <c r="Q332" s="13">
        <f>Main_variables!F3666/Q140</f>
        <v/>
      </c>
    </row>
    <row r="333">
      <c r="H333" s="13" t="n">
        <v>143</v>
      </c>
      <c r="I333" s="13">
        <f>TRUNC(((Demand!AU158*$C$1)^2)/30,2)</f>
        <v/>
      </c>
      <c r="J333" s="13">
        <f>TRUNC(((Demand!AV158*$C$1)^2)/30,2)</f>
        <v/>
      </c>
      <c r="K333" s="13">
        <f>TRUNC(((Demand!AW158*$C$1)^2)/30,2)</f>
        <v/>
      </c>
      <c r="N333" s="13" t="n">
        <v>138</v>
      </c>
      <c r="O333" s="13">
        <f>Main_variables!D3667/O141</f>
        <v/>
      </c>
      <c r="P333" s="13">
        <f>Main_variables!E3667/P141</f>
        <v/>
      </c>
      <c r="Q333" s="13">
        <f>Main_variables!F3667/Q141</f>
        <v/>
      </c>
    </row>
    <row r="334">
      <c r="H334" s="13" t="n">
        <v>144</v>
      </c>
      <c r="I334" s="13">
        <f>TRUNC(((Demand!AU159*$C$1)^2)/30,2)</f>
        <v/>
      </c>
      <c r="J334" s="13">
        <f>TRUNC(((Demand!AV159*$C$1)^2)/30,2)</f>
        <v/>
      </c>
      <c r="K334" s="13">
        <f>TRUNC(((Demand!AW159*$C$1)^2)/30,2)</f>
        <v/>
      </c>
      <c r="N334" s="13" t="n">
        <v>139</v>
      </c>
      <c r="O334" s="13">
        <f>Main_variables!D3668/O142</f>
        <v/>
      </c>
      <c r="P334" s="13">
        <f>Main_variables!E3668/P142</f>
        <v/>
      </c>
      <c r="Q334" s="13">
        <f>Main_variables!F3668/Q142</f>
        <v/>
      </c>
    </row>
    <row r="335">
      <c r="H335" s="13" t="n">
        <v>145</v>
      </c>
      <c r="I335" s="13">
        <f>TRUNC(((Demand!AU160*$C$1)^2)/30,2)</f>
        <v/>
      </c>
      <c r="J335" s="13">
        <f>TRUNC(((Demand!AV160*$C$1)^2)/30,2)</f>
        <v/>
      </c>
      <c r="K335" s="13">
        <f>TRUNC(((Demand!AW160*$C$1)^2)/30,2)</f>
        <v/>
      </c>
      <c r="N335" s="13" t="n">
        <v>140</v>
      </c>
      <c r="O335" s="13">
        <f>Main_variables!D3669/O143</f>
        <v/>
      </c>
      <c r="P335" s="13">
        <f>Main_variables!E3669/P143</f>
        <v/>
      </c>
      <c r="Q335" s="13">
        <f>Main_variables!F3669/Q143</f>
        <v/>
      </c>
    </row>
    <row r="336">
      <c r="H336" s="13" t="n">
        <v>146</v>
      </c>
      <c r="I336" s="13">
        <f>TRUNC(((Demand!AU161*$C$1)^2)/30,2)</f>
        <v/>
      </c>
      <c r="J336" s="13">
        <f>TRUNC(((Demand!AV161*$C$1)^2)/30,2)</f>
        <v/>
      </c>
      <c r="K336" s="13">
        <f>TRUNC(((Demand!AW161*$C$1)^2)/30,2)</f>
        <v/>
      </c>
      <c r="N336" s="13" t="n">
        <v>141</v>
      </c>
      <c r="O336" s="13">
        <f>Main_variables!D3670/O144</f>
        <v/>
      </c>
      <c r="P336" s="13">
        <f>Main_variables!E3670/P144</f>
        <v/>
      </c>
      <c r="Q336" s="13">
        <f>Main_variables!F3670/Q144</f>
        <v/>
      </c>
    </row>
    <row r="337">
      <c r="H337" s="13" t="n">
        <v>147</v>
      </c>
      <c r="I337" s="13">
        <f>TRUNC(((Demand!AU162*$C$1)^2)/30,2)</f>
        <v/>
      </c>
      <c r="J337" s="13">
        <f>TRUNC(((Demand!AV162*$C$1)^2)/30,2)</f>
        <v/>
      </c>
      <c r="K337" s="13">
        <f>TRUNC(((Demand!AW162*$C$1)^2)/30,2)</f>
        <v/>
      </c>
      <c r="N337" s="13" t="n">
        <v>142</v>
      </c>
      <c r="O337" s="13">
        <f>Main_variables!D3671/O145</f>
        <v/>
      </c>
      <c r="P337" s="13">
        <f>Main_variables!E3671/P145</f>
        <v/>
      </c>
      <c r="Q337" s="13">
        <f>Main_variables!F3671/Q145</f>
        <v/>
      </c>
    </row>
    <row r="338">
      <c r="H338" s="13" t="n">
        <v>148</v>
      </c>
      <c r="I338" s="13">
        <f>TRUNC(((Demand!AU163*$C$1)^2)/30,2)</f>
        <v/>
      </c>
      <c r="J338" s="13">
        <f>TRUNC(((Demand!AV163*$C$1)^2)/30,2)</f>
        <v/>
      </c>
      <c r="K338" s="13">
        <f>TRUNC(((Demand!AW163*$C$1)^2)/30,2)</f>
        <v/>
      </c>
      <c r="N338" s="13" t="n">
        <v>143</v>
      </c>
      <c r="O338" s="13">
        <f>Main_variables!D3672/O146</f>
        <v/>
      </c>
      <c r="P338" s="13">
        <f>Main_variables!E3672/P146</f>
        <v/>
      </c>
      <c r="Q338" s="13">
        <f>Main_variables!F3672/Q146</f>
        <v/>
      </c>
    </row>
    <row r="339">
      <c r="H339" s="13" t="n">
        <v>149</v>
      </c>
      <c r="I339" s="13">
        <f>TRUNC(((Demand!AU164*$C$1)^2)/30,2)</f>
        <v/>
      </c>
      <c r="J339" s="13">
        <f>TRUNC(((Demand!AV164*$C$1)^2)/30,2)</f>
        <v/>
      </c>
      <c r="K339" s="13">
        <f>TRUNC(((Demand!AW164*$C$1)^2)/30,2)</f>
        <v/>
      </c>
      <c r="N339" s="13" t="n">
        <v>144</v>
      </c>
      <c r="O339" s="13">
        <f>Main_variables!D3673/O147</f>
        <v/>
      </c>
      <c r="P339" s="13">
        <f>Main_variables!E3673/P147</f>
        <v/>
      </c>
      <c r="Q339" s="13">
        <f>Main_variables!F3673/Q147</f>
        <v/>
      </c>
    </row>
    <row r="340">
      <c r="H340" s="13" t="n">
        <v>150</v>
      </c>
      <c r="I340" s="13">
        <f>TRUNC(((Demand!AU165*$C$1)^2)/30,2)</f>
        <v/>
      </c>
      <c r="J340" s="13">
        <f>TRUNC(((Demand!AV165*$C$1)^2)/30,2)</f>
        <v/>
      </c>
      <c r="K340" s="13">
        <f>TRUNC(((Demand!AW165*$C$1)^2)/30,2)</f>
        <v/>
      </c>
      <c r="N340" s="13" t="n">
        <v>145</v>
      </c>
      <c r="O340" s="13">
        <f>Main_variables!D3674/O148</f>
        <v/>
      </c>
      <c r="P340" s="13">
        <f>Main_variables!E3674/P148</f>
        <v/>
      </c>
      <c r="Q340" s="13">
        <f>Main_variables!F3674/Q148</f>
        <v/>
      </c>
    </row>
    <row r="341">
      <c r="H341" s="13" t="n">
        <v>151</v>
      </c>
      <c r="I341" s="13">
        <f>TRUNC(((Demand!AU166*$C$1)^2)/30,2)</f>
        <v/>
      </c>
      <c r="J341" s="13">
        <f>TRUNC(((Demand!AV166*$C$1)^2)/30,2)</f>
        <v/>
      </c>
      <c r="K341" s="13">
        <f>TRUNC(((Demand!AW166*$C$1)^2)/30,2)</f>
        <v/>
      </c>
      <c r="N341" s="13" t="n">
        <v>146</v>
      </c>
      <c r="O341" s="13">
        <f>Main_variables!D3675/O149</f>
        <v/>
      </c>
      <c r="P341" s="13">
        <f>Main_variables!E3675/P149</f>
        <v/>
      </c>
      <c r="Q341" s="13">
        <f>Main_variables!F3675/Q149</f>
        <v/>
      </c>
    </row>
    <row r="342">
      <c r="H342" s="13" t="n">
        <v>152</v>
      </c>
      <c r="I342" s="13">
        <f>TRUNC(((Demand!AU167*$C$1)^2)/30,2)</f>
        <v/>
      </c>
      <c r="J342" s="13">
        <f>TRUNC(((Demand!AV167*$C$1)^2)/30,2)</f>
        <v/>
      </c>
      <c r="K342" s="13">
        <f>TRUNC(((Demand!AW167*$C$1)^2)/30,2)</f>
        <v/>
      </c>
      <c r="N342" s="13" t="n">
        <v>147</v>
      </c>
      <c r="O342" s="13">
        <f>Main_variables!D3676/O150</f>
        <v/>
      </c>
      <c r="P342" s="13">
        <f>Main_variables!E3676/P150</f>
        <v/>
      </c>
      <c r="Q342" s="13">
        <f>Main_variables!F3676/Q150</f>
        <v/>
      </c>
    </row>
    <row r="343">
      <c r="H343" s="13" t="n">
        <v>153</v>
      </c>
      <c r="I343" s="13">
        <f>TRUNC(((Demand!AU168*$C$1)^2)/30,2)</f>
        <v/>
      </c>
      <c r="J343" s="13">
        <f>TRUNC(((Demand!AV168*$C$1)^2)/30,2)</f>
        <v/>
      </c>
      <c r="K343" s="13">
        <f>TRUNC(((Demand!AW168*$C$1)^2)/30,2)</f>
        <v/>
      </c>
      <c r="N343" s="13" t="n">
        <v>148</v>
      </c>
      <c r="O343" s="13">
        <f>Main_variables!D3677/O151</f>
        <v/>
      </c>
      <c r="P343" s="13">
        <f>Main_variables!E3677/P151</f>
        <v/>
      </c>
      <c r="Q343" s="13">
        <f>Main_variables!F3677/Q151</f>
        <v/>
      </c>
    </row>
    <row r="344">
      <c r="H344" s="13" t="n">
        <v>154</v>
      </c>
      <c r="I344" s="13">
        <f>TRUNC(((Demand!AU169*$C$1)^2)/30,2)</f>
        <v/>
      </c>
      <c r="J344" s="13">
        <f>TRUNC(((Demand!AV169*$C$1)^2)/30,2)</f>
        <v/>
      </c>
      <c r="K344" s="13">
        <f>TRUNC(((Demand!AW169*$C$1)^2)/30,2)</f>
        <v/>
      </c>
      <c r="N344" s="13" t="n">
        <v>149</v>
      </c>
      <c r="O344" s="13">
        <f>Main_variables!D3678/O152</f>
        <v/>
      </c>
      <c r="P344" s="13">
        <f>Main_variables!E3678/P152</f>
        <v/>
      </c>
      <c r="Q344" s="13">
        <f>Main_variables!F3678/Q152</f>
        <v/>
      </c>
    </row>
    <row r="345">
      <c r="H345" s="13" t="n">
        <v>155</v>
      </c>
      <c r="I345" s="13">
        <f>TRUNC(((Demand!AU170*$C$1)^2)/30,2)</f>
        <v/>
      </c>
      <c r="J345" s="13">
        <f>TRUNC(((Demand!AV170*$C$1)^2)/30,2)</f>
        <v/>
      </c>
      <c r="K345" s="13">
        <f>TRUNC(((Demand!AW170*$C$1)^2)/30,2)</f>
        <v/>
      </c>
      <c r="N345" s="13" t="n">
        <v>150</v>
      </c>
      <c r="O345" s="13">
        <f>Main_variables!D3679/O153</f>
        <v/>
      </c>
      <c r="P345" s="13">
        <f>Main_variables!E3679/P153</f>
        <v/>
      </c>
      <c r="Q345" s="13">
        <f>Main_variables!F3679/Q153</f>
        <v/>
      </c>
    </row>
    <row r="346">
      <c r="H346" s="13" t="n">
        <v>156</v>
      </c>
      <c r="I346" s="13">
        <f>TRUNC(((Demand!AU171*$C$1)^2)/30,2)</f>
        <v/>
      </c>
      <c r="J346" s="13">
        <f>TRUNC(((Demand!AV171*$C$1)^2)/30,2)</f>
        <v/>
      </c>
      <c r="K346" s="13">
        <f>TRUNC(((Demand!AW171*$C$1)^2)/30,2)</f>
        <v/>
      </c>
      <c r="N346" s="13" t="n">
        <v>151</v>
      </c>
      <c r="O346" s="13">
        <f>Main_variables!D3680/O154</f>
        <v/>
      </c>
      <c r="P346" s="13">
        <f>Main_variables!E3680/P154</f>
        <v/>
      </c>
      <c r="Q346" s="13">
        <f>Main_variables!F3680/Q154</f>
        <v/>
      </c>
    </row>
    <row r="347">
      <c r="H347" s="13" t="n">
        <v>157</v>
      </c>
      <c r="I347" s="13">
        <f>TRUNC(((Demand!AU172*$C$1)^2)/30,2)</f>
        <v/>
      </c>
      <c r="J347" s="13">
        <f>TRUNC(((Demand!AV172*$C$1)^2)/30,2)</f>
        <v/>
      </c>
      <c r="K347" s="13">
        <f>TRUNC(((Demand!AW172*$C$1)^2)/30,2)</f>
        <v/>
      </c>
      <c r="N347" s="13" t="n">
        <v>152</v>
      </c>
      <c r="O347" s="13">
        <f>Main_variables!D3681/O155</f>
        <v/>
      </c>
      <c r="P347" s="13">
        <f>Main_variables!E3681/P155</f>
        <v/>
      </c>
      <c r="Q347" s="13">
        <f>Main_variables!F3681/Q155</f>
        <v/>
      </c>
    </row>
    <row r="348">
      <c r="H348" s="13" t="n">
        <v>158</v>
      </c>
      <c r="I348" s="13">
        <f>TRUNC(((Demand!AU173*$C$1)^2)/30,2)</f>
        <v/>
      </c>
      <c r="J348" s="13">
        <f>TRUNC(((Demand!AV173*$C$1)^2)/30,2)</f>
        <v/>
      </c>
      <c r="K348" s="13">
        <f>TRUNC(((Demand!AW173*$C$1)^2)/30,2)</f>
        <v/>
      </c>
      <c r="N348" s="13" t="n">
        <v>153</v>
      </c>
      <c r="O348" s="13">
        <f>Main_variables!D3682/O156</f>
        <v/>
      </c>
      <c r="P348" s="13">
        <f>Main_variables!E3682/P156</f>
        <v/>
      </c>
      <c r="Q348" s="13">
        <f>Main_variables!F3682/Q156</f>
        <v/>
      </c>
    </row>
    <row r="349">
      <c r="H349" s="13" t="n">
        <v>159</v>
      </c>
      <c r="I349" s="13">
        <f>TRUNC(((Demand!AU174*$C$1)^2)/30,2)</f>
        <v/>
      </c>
      <c r="J349" s="13">
        <f>TRUNC(((Demand!AV174*$C$1)^2)/30,2)</f>
        <v/>
      </c>
      <c r="K349" s="13">
        <f>TRUNC(((Demand!AW174*$C$1)^2)/30,2)</f>
        <v/>
      </c>
      <c r="N349" s="13" t="n">
        <v>154</v>
      </c>
      <c r="O349" s="13">
        <f>Main_variables!D3683/O157</f>
        <v/>
      </c>
      <c r="P349" s="13">
        <f>Main_variables!E3683/P157</f>
        <v/>
      </c>
      <c r="Q349" s="13">
        <f>Main_variables!F3683/Q157</f>
        <v/>
      </c>
    </row>
    <row r="350">
      <c r="H350" s="13" t="n">
        <v>160</v>
      </c>
      <c r="I350" s="13">
        <f>TRUNC(((Demand!AU175*$C$1)^2)/30,2)</f>
        <v/>
      </c>
      <c r="J350" s="13">
        <f>TRUNC(((Demand!AV175*$C$1)^2)/30,2)</f>
        <v/>
      </c>
      <c r="K350" s="13">
        <f>TRUNC(((Demand!AW175*$C$1)^2)/30,2)</f>
        <v/>
      </c>
      <c r="N350" s="13" t="n">
        <v>155</v>
      </c>
      <c r="O350" s="13">
        <f>Main_variables!D3684/O158</f>
        <v/>
      </c>
      <c r="P350" s="13">
        <f>Main_variables!E3684/P158</f>
        <v/>
      </c>
      <c r="Q350" s="13">
        <f>Main_variables!F3684/Q158</f>
        <v/>
      </c>
    </row>
    <row r="351">
      <c r="H351" s="13" t="n">
        <v>161</v>
      </c>
      <c r="I351" s="13">
        <f>TRUNC(((Demand!AU176*$C$1)^2)/30,2)</f>
        <v/>
      </c>
      <c r="J351" s="13">
        <f>TRUNC(((Demand!AV176*$C$1)^2)/30,2)</f>
        <v/>
      </c>
      <c r="K351" s="13">
        <f>TRUNC(((Demand!AW176*$C$1)^2)/30,2)</f>
        <v/>
      </c>
      <c r="N351" s="13" t="n">
        <v>156</v>
      </c>
      <c r="O351" s="13">
        <f>Main_variables!D3685/O159</f>
        <v/>
      </c>
      <c r="P351" s="13">
        <f>Main_variables!E3685/P159</f>
        <v/>
      </c>
      <c r="Q351" s="13">
        <f>Main_variables!F3685/Q159</f>
        <v/>
      </c>
    </row>
    <row r="352">
      <c r="H352" s="13" t="n">
        <v>162</v>
      </c>
      <c r="I352" s="13">
        <f>TRUNC(((Demand!AU177*$C$1)^2)/30,2)</f>
        <v/>
      </c>
      <c r="J352" s="13">
        <f>TRUNC(((Demand!AV177*$C$1)^2)/30,2)</f>
        <v/>
      </c>
      <c r="K352" s="13">
        <f>TRUNC(((Demand!AW177*$C$1)^2)/30,2)</f>
        <v/>
      </c>
      <c r="N352" s="13" t="n">
        <v>157</v>
      </c>
      <c r="O352" s="13">
        <f>Main_variables!D3686/O160</f>
        <v/>
      </c>
      <c r="P352" s="13">
        <f>Main_variables!E3686/P160</f>
        <v/>
      </c>
      <c r="Q352" s="13">
        <f>Main_variables!F3686/Q160</f>
        <v/>
      </c>
    </row>
    <row r="353">
      <c r="H353" s="13" t="n">
        <v>163</v>
      </c>
      <c r="I353" s="13">
        <f>TRUNC(((Demand!AU178*$C$1)^2)/30,2)</f>
        <v/>
      </c>
      <c r="J353" s="13">
        <f>TRUNC(((Demand!AV178*$C$1)^2)/30,2)</f>
        <v/>
      </c>
      <c r="K353" s="13">
        <f>TRUNC(((Demand!AW178*$C$1)^2)/30,2)</f>
        <v/>
      </c>
      <c r="N353" s="13" t="n">
        <v>158</v>
      </c>
      <c r="O353" s="13">
        <f>Main_variables!D3687/O161</f>
        <v/>
      </c>
      <c r="P353" s="13">
        <f>Main_variables!E3687/P161</f>
        <v/>
      </c>
      <c r="Q353" s="13">
        <f>Main_variables!F3687/Q161</f>
        <v/>
      </c>
    </row>
    <row r="354">
      <c r="H354" s="13" t="n">
        <v>164</v>
      </c>
      <c r="I354" s="13">
        <f>TRUNC(((Demand!AU179*$C$1)^2)/30,2)</f>
        <v/>
      </c>
      <c r="J354" s="13">
        <f>TRUNC(((Demand!AV179*$C$1)^2)/30,2)</f>
        <v/>
      </c>
      <c r="K354" s="13">
        <f>TRUNC(((Demand!AW179*$C$1)^2)/30,2)</f>
        <v/>
      </c>
      <c r="N354" s="13" t="n">
        <v>159</v>
      </c>
      <c r="O354" s="13">
        <f>Main_variables!D3688/O162</f>
        <v/>
      </c>
      <c r="P354" s="13">
        <f>Main_variables!E3688/P162</f>
        <v/>
      </c>
      <c r="Q354" s="13">
        <f>Main_variables!F3688/Q162</f>
        <v/>
      </c>
    </row>
    <row r="355">
      <c r="H355" s="13" t="n">
        <v>165</v>
      </c>
      <c r="I355" s="13">
        <f>TRUNC(((Demand!AU180*$C$1)^2)/30,2)</f>
        <v/>
      </c>
      <c r="J355" s="13">
        <f>TRUNC(((Demand!AV180*$C$1)^2)/30,2)</f>
        <v/>
      </c>
      <c r="K355" s="13">
        <f>TRUNC(((Demand!AW180*$C$1)^2)/30,2)</f>
        <v/>
      </c>
      <c r="N355" s="13" t="n">
        <v>160</v>
      </c>
      <c r="O355" s="13">
        <f>Main_variables!D3689/O163</f>
        <v/>
      </c>
      <c r="P355" s="13">
        <f>Main_variables!E3689/P163</f>
        <v/>
      </c>
      <c r="Q355" s="13">
        <f>Main_variables!F3689/Q163</f>
        <v/>
      </c>
    </row>
    <row r="356">
      <c r="H356" s="13" t="n">
        <v>166</v>
      </c>
      <c r="I356" s="13">
        <f>TRUNC(((Demand!AU181*$C$1)^2)/30,2)</f>
        <v/>
      </c>
      <c r="J356" s="13">
        <f>TRUNC(((Demand!AV181*$C$1)^2)/30,2)</f>
        <v/>
      </c>
      <c r="K356" s="13">
        <f>TRUNC(((Demand!AW181*$C$1)^2)/30,2)</f>
        <v/>
      </c>
      <c r="N356" s="13" t="n">
        <v>161</v>
      </c>
      <c r="O356" s="13">
        <f>Main_variables!D3690/O164</f>
        <v/>
      </c>
      <c r="P356" s="13">
        <f>Main_variables!E3690/P164</f>
        <v/>
      </c>
      <c r="Q356" s="13">
        <f>Main_variables!F3690/Q164</f>
        <v/>
      </c>
    </row>
    <row r="357">
      <c r="H357" s="13" t="n">
        <v>167</v>
      </c>
      <c r="I357" s="13">
        <f>TRUNC(((Demand!AU182*$C$1)^2)/30,2)</f>
        <v/>
      </c>
      <c r="J357" s="13">
        <f>TRUNC(((Demand!AV182*$C$1)^2)/30,2)</f>
        <v/>
      </c>
      <c r="K357" s="13">
        <f>TRUNC(((Demand!AW182*$C$1)^2)/30,2)</f>
        <v/>
      </c>
      <c r="N357" s="13" t="n">
        <v>162</v>
      </c>
      <c r="O357" s="13">
        <f>Main_variables!D3691/O165</f>
        <v/>
      </c>
      <c r="P357" s="13">
        <f>Main_variables!E3691/P165</f>
        <v/>
      </c>
      <c r="Q357" s="13">
        <f>Main_variables!F3691/Q165</f>
        <v/>
      </c>
    </row>
    <row r="358">
      <c r="H358" s="13" t="n">
        <v>168</v>
      </c>
      <c r="I358" s="13">
        <f>TRUNC(((Demand!AU183*$C$1)^2)/30,2)</f>
        <v/>
      </c>
      <c r="J358" s="13">
        <f>TRUNC(((Demand!AV183*$C$1)^2)/30,2)</f>
        <v/>
      </c>
      <c r="K358" s="13">
        <f>TRUNC(((Demand!AW183*$C$1)^2)/30,2)</f>
        <v/>
      </c>
      <c r="N358" s="13" t="n">
        <v>163</v>
      </c>
      <c r="O358" s="13">
        <f>Main_variables!D3692/O166</f>
        <v/>
      </c>
      <c r="P358" s="13">
        <f>Main_variables!E3692/P166</f>
        <v/>
      </c>
      <c r="Q358" s="13">
        <f>Main_variables!F3692/Q166</f>
        <v/>
      </c>
    </row>
    <row r="359">
      <c r="H359" s="13" t="n">
        <v>169</v>
      </c>
      <c r="I359" s="13">
        <f>TRUNC(((Demand!AU184*$C$1)^2)/30,2)</f>
        <v/>
      </c>
      <c r="J359" s="13">
        <f>TRUNC(((Demand!AV184*$C$1)^2)/30,2)</f>
        <v/>
      </c>
      <c r="K359" s="13">
        <f>TRUNC(((Demand!AW184*$C$1)^2)/30,2)</f>
        <v/>
      </c>
      <c r="N359" s="13" t="n">
        <v>164</v>
      </c>
      <c r="O359" s="13">
        <f>Main_variables!D3693/O167</f>
        <v/>
      </c>
      <c r="P359" s="13">
        <f>Main_variables!E3693/P167</f>
        <v/>
      </c>
      <c r="Q359" s="13">
        <f>Main_variables!F3693/Q167</f>
        <v/>
      </c>
    </row>
    <row r="360">
      <c r="H360" s="13" t="n">
        <v>170</v>
      </c>
      <c r="I360" s="13">
        <f>TRUNC(((Demand!AU185*$C$1)^2)/30,2)</f>
        <v/>
      </c>
      <c r="J360" s="13">
        <f>TRUNC(((Demand!AV185*$C$1)^2)/30,2)</f>
        <v/>
      </c>
      <c r="K360" s="13">
        <f>TRUNC(((Demand!AW185*$C$1)^2)/30,2)</f>
        <v/>
      </c>
      <c r="N360" s="13" t="n">
        <v>165</v>
      </c>
      <c r="O360" s="13">
        <f>Main_variables!D3694/O168</f>
        <v/>
      </c>
      <c r="P360" s="13">
        <f>Main_variables!E3694/P168</f>
        <v/>
      </c>
      <c r="Q360" s="13">
        <f>Main_variables!F3694/Q168</f>
        <v/>
      </c>
    </row>
    <row r="361">
      <c r="H361" s="13" t="n">
        <v>171</v>
      </c>
      <c r="I361" s="13">
        <f>TRUNC(((Demand!AU186*$C$1)^2)/30,2)</f>
        <v/>
      </c>
      <c r="J361" s="13">
        <f>TRUNC(((Demand!AV186*$C$1)^2)/30,2)</f>
        <v/>
      </c>
      <c r="K361" s="13">
        <f>TRUNC(((Demand!AW186*$C$1)^2)/30,2)</f>
        <v/>
      </c>
      <c r="N361" s="13" t="n">
        <v>166</v>
      </c>
      <c r="O361" s="13">
        <f>Main_variables!D3695/O169</f>
        <v/>
      </c>
      <c r="P361" s="13">
        <f>Main_variables!E3695/P169</f>
        <v/>
      </c>
      <c r="Q361" s="13">
        <f>Main_variables!F3695/Q169</f>
        <v/>
      </c>
    </row>
    <row r="362">
      <c r="H362" s="13" t="n">
        <v>172</v>
      </c>
      <c r="I362" s="13">
        <f>TRUNC(((Demand!AU187*$C$1)^2)/30,2)</f>
        <v/>
      </c>
      <c r="J362" s="13">
        <f>TRUNC(((Demand!AV187*$C$1)^2)/30,2)</f>
        <v/>
      </c>
      <c r="K362" s="13">
        <f>TRUNC(((Demand!AW187*$C$1)^2)/30,2)</f>
        <v/>
      </c>
      <c r="N362" s="13" t="n">
        <v>167</v>
      </c>
      <c r="O362" s="13">
        <f>Main_variables!D3696/O170</f>
        <v/>
      </c>
      <c r="P362" s="13">
        <f>Main_variables!E3696/P170</f>
        <v/>
      </c>
      <c r="Q362" s="13">
        <f>Main_variables!F3696/Q170</f>
        <v/>
      </c>
    </row>
    <row r="363">
      <c r="H363" s="13" t="n">
        <v>173</v>
      </c>
      <c r="I363" s="13">
        <f>TRUNC(((Demand!AU188*$C$1)^2)/30,2)</f>
        <v/>
      </c>
      <c r="J363" s="13">
        <f>TRUNC(((Demand!AV188*$C$1)^2)/30,2)</f>
        <v/>
      </c>
      <c r="K363" s="13">
        <f>TRUNC(((Demand!AW188*$C$1)^2)/30,2)</f>
        <v/>
      </c>
      <c r="N363" s="13" t="n">
        <v>168</v>
      </c>
      <c r="O363" s="13">
        <f>Main_variables!D3697/O171</f>
        <v/>
      </c>
      <c r="P363" s="13">
        <f>Main_variables!E3697/P171</f>
        <v/>
      </c>
      <c r="Q363" s="13">
        <f>Main_variables!F3697/Q171</f>
        <v/>
      </c>
    </row>
    <row r="364">
      <c r="H364" s="13" t="n">
        <v>174</v>
      </c>
      <c r="I364" s="13">
        <f>TRUNC(((Demand!AU189*$C$1)^2)/30,2)</f>
        <v/>
      </c>
      <c r="J364" s="13">
        <f>TRUNC(((Demand!AV189*$C$1)^2)/30,2)</f>
        <v/>
      </c>
      <c r="K364" s="13">
        <f>TRUNC(((Demand!AW189*$C$1)^2)/30,2)</f>
        <v/>
      </c>
      <c r="N364" s="13" t="n">
        <v>169</v>
      </c>
      <c r="O364" s="13">
        <f>Main_variables!D3698/O172</f>
        <v/>
      </c>
      <c r="P364" s="13">
        <f>Main_variables!E3698/P172</f>
        <v/>
      </c>
      <c r="Q364" s="13">
        <f>Main_variables!F3698/Q172</f>
        <v/>
      </c>
    </row>
    <row r="365">
      <c r="H365" s="13" t="n">
        <v>175</v>
      </c>
      <c r="I365" s="13">
        <f>TRUNC(((Demand!AU190*$C$1)^2)/30,2)</f>
        <v/>
      </c>
      <c r="J365" s="13">
        <f>TRUNC(((Demand!AV190*$C$1)^2)/30,2)</f>
        <v/>
      </c>
      <c r="K365" s="13">
        <f>TRUNC(((Demand!AW190*$C$1)^2)/30,2)</f>
        <v/>
      </c>
      <c r="N365" s="13" t="n">
        <v>170</v>
      </c>
      <c r="O365" s="13">
        <f>Main_variables!D3699/O173</f>
        <v/>
      </c>
      <c r="P365" s="13">
        <f>Main_variables!E3699/P173</f>
        <v/>
      </c>
      <c r="Q365" s="13">
        <f>Main_variables!F3699/Q173</f>
        <v/>
      </c>
    </row>
    <row r="366">
      <c r="H366" s="13" t="n">
        <v>176</v>
      </c>
      <c r="I366" s="13">
        <f>TRUNC(((Demand!AU191*$C$1)^2)/30,2)</f>
        <v/>
      </c>
      <c r="J366" s="13">
        <f>TRUNC(((Demand!AV191*$C$1)^2)/30,2)</f>
        <v/>
      </c>
      <c r="K366" s="13">
        <f>TRUNC(((Demand!AW191*$C$1)^2)/30,2)</f>
        <v/>
      </c>
      <c r="N366" s="13" t="n">
        <v>171</v>
      </c>
      <c r="O366" s="13">
        <f>Main_variables!D3700/O174</f>
        <v/>
      </c>
      <c r="P366" s="13">
        <f>Main_variables!E3700/P174</f>
        <v/>
      </c>
      <c r="Q366" s="13">
        <f>Main_variables!F3700/Q174</f>
        <v/>
      </c>
    </row>
    <row r="367">
      <c r="H367" s="13" t="n">
        <v>177</v>
      </c>
      <c r="I367" s="13">
        <f>TRUNC(((Demand!AU192*$C$1)^2)/30,2)</f>
        <v/>
      </c>
      <c r="J367" s="13">
        <f>TRUNC(((Demand!AV192*$C$1)^2)/30,2)</f>
        <v/>
      </c>
      <c r="K367" s="13">
        <f>TRUNC(((Demand!AW192*$C$1)^2)/30,2)</f>
        <v/>
      </c>
      <c r="N367" s="13" t="n">
        <v>172</v>
      </c>
      <c r="O367" s="13">
        <f>Main_variables!D3701/O175</f>
        <v/>
      </c>
      <c r="P367" s="13">
        <f>Main_variables!E3701/P175</f>
        <v/>
      </c>
      <c r="Q367" s="13">
        <f>Main_variables!F3701/Q175</f>
        <v/>
      </c>
    </row>
    <row r="368">
      <c r="H368" s="13" t="n">
        <v>178</v>
      </c>
      <c r="I368" s="13">
        <f>TRUNC(((Demand!AU193*$C$1)^2)/30,2)</f>
        <v/>
      </c>
      <c r="J368" s="13">
        <f>TRUNC(((Demand!AV193*$C$1)^2)/30,2)</f>
        <v/>
      </c>
      <c r="K368" s="13">
        <f>TRUNC(((Demand!AW193*$C$1)^2)/30,2)</f>
        <v/>
      </c>
      <c r="N368" s="13" t="n">
        <v>173</v>
      </c>
      <c r="O368" s="13">
        <f>Main_variables!D3702/O176</f>
        <v/>
      </c>
      <c r="P368" s="13">
        <f>Main_variables!E3702/P176</f>
        <v/>
      </c>
      <c r="Q368" s="13">
        <f>Main_variables!F3702/Q176</f>
        <v/>
      </c>
    </row>
    <row r="369">
      <c r="H369" s="13" t="n">
        <v>179</v>
      </c>
      <c r="I369" s="13">
        <f>TRUNC(((Demand!AU194*$C$1)^2)/30,2)</f>
        <v/>
      </c>
      <c r="J369" s="13">
        <f>TRUNC(((Demand!AV194*$C$1)^2)/30,2)</f>
        <v/>
      </c>
      <c r="K369" s="13">
        <f>TRUNC(((Demand!AW194*$C$1)^2)/30,2)</f>
        <v/>
      </c>
      <c r="N369" s="13" t="n">
        <v>174</v>
      </c>
      <c r="O369" s="13">
        <f>Main_variables!D3703/O177</f>
        <v/>
      </c>
      <c r="P369" s="13">
        <f>Main_variables!E3703/P177</f>
        <v/>
      </c>
      <c r="Q369" s="13">
        <f>Main_variables!F3703/Q177</f>
        <v/>
      </c>
    </row>
    <row r="370">
      <c r="H370" s="13" t="n">
        <v>180</v>
      </c>
      <c r="I370" s="13">
        <f>TRUNC(((Demand!AU195*$C$1)^2)/30,2)</f>
        <v/>
      </c>
      <c r="J370" s="13">
        <f>TRUNC(((Demand!AV195*$C$1)^2)/30,2)</f>
        <v/>
      </c>
      <c r="K370" s="13">
        <f>TRUNC(((Demand!AW195*$C$1)^2)/30,2)</f>
        <v/>
      </c>
      <c r="N370" s="13" t="n">
        <v>175</v>
      </c>
      <c r="O370" s="13">
        <f>Main_variables!D3704/O178</f>
        <v/>
      </c>
      <c r="P370" s="13">
        <f>Main_variables!E3704/P178</f>
        <v/>
      </c>
      <c r="Q370" s="13">
        <f>Main_variables!F3704/Q178</f>
        <v/>
      </c>
    </row>
    <row r="371">
      <c r="H371" s="13" t="n">
        <v>181</v>
      </c>
      <c r="I371" s="13">
        <f>TRUNC(((Demand!AU196*$C$1)^2)/30,2)</f>
        <v/>
      </c>
      <c r="J371" s="13">
        <f>TRUNC(((Demand!AV196*$C$1)^2)/30,2)</f>
        <v/>
      </c>
      <c r="K371" s="13">
        <f>TRUNC(((Demand!AW196*$C$1)^2)/30,2)</f>
        <v/>
      </c>
      <c r="N371" s="13" t="n">
        <v>176</v>
      </c>
      <c r="O371" s="13">
        <f>Main_variables!D3705/O179</f>
        <v/>
      </c>
      <c r="P371" s="13">
        <f>Main_variables!E3705/P179</f>
        <v/>
      </c>
      <c r="Q371" s="13">
        <f>Main_variables!F3705/Q179</f>
        <v/>
      </c>
    </row>
    <row r="372">
      <c r="H372" s="13" t="n">
        <v>182</v>
      </c>
      <c r="I372" s="13">
        <f>TRUNC(((Demand!AU197*$C$1)^2)/30,2)</f>
        <v/>
      </c>
      <c r="J372" s="13">
        <f>TRUNC(((Demand!AV197*$C$1)^2)/30,2)</f>
        <v/>
      </c>
      <c r="K372" s="13">
        <f>TRUNC(((Demand!AW197*$C$1)^2)/30,2)</f>
        <v/>
      </c>
      <c r="N372" s="13" t="n">
        <v>177</v>
      </c>
      <c r="O372" s="13">
        <f>Main_variables!D3706/O180</f>
        <v/>
      </c>
      <c r="P372" s="13">
        <f>Main_variables!E3706/P180</f>
        <v/>
      </c>
      <c r="Q372" s="13">
        <f>Main_variables!F3706/Q180</f>
        <v/>
      </c>
    </row>
    <row r="373">
      <c r="H373" s="13" t="n">
        <v>183</v>
      </c>
      <c r="I373" s="13">
        <f>TRUNC(((Demand!AU198*$C$1)^2)/30,2)</f>
        <v/>
      </c>
      <c r="J373" s="13">
        <f>TRUNC(((Demand!AV198*$C$1)^2)/30,2)</f>
        <v/>
      </c>
      <c r="K373" s="13">
        <f>TRUNC(((Demand!AW198*$C$1)^2)/30,2)</f>
        <v/>
      </c>
      <c r="N373" s="13" t="n">
        <v>178</v>
      </c>
      <c r="O373" s="13">
        <f>Main_variables!D3707/O181</f>
        <v/>
      </c>
      <c r="P373" s="13">
        <f>Main_variables!E3707/P181</f>
        <v/>
      </c>
      <c r="Q373" s="13">
        <f>Main_variables!F3707/Q181</f>
        <v/>
      </c>
    </row>
    <row r="374">
      <c r="H374" s="13" t="n">
        <v>184</v>
      </c>
      <c r="I374" s="13">
        <f>TRUNC(((Demand!AU199*$C$1)^2)/30,2)</f>
        <v/>
      </c>
      <c r="J374" s="13">
        <f>TRUNC(((Demand!AV199*$C$1)^2)/30,2)</f>
        <v/>
      </c>
      <c r="K374" s="13">
        <f>TRUNC(((Demand!AW199*$C$1)^2)/30,2)</f>
        <v/>
      </c>
      <c r="N374" s="13" t="n">
        <v>179</v>
      </c>
      <c r="O374" s="13">
        <f>Main_variables!D3708/O182</f>
        <v/>
      </c>
      <c r="P374" s="13">
        <f>Main_variables!E3708/P182</f>
        <v/>
      </c>
      <c r="Q374" s="13">
        <f>Main_variables!F3708/Q182</f>
        <v/>
      </c>
    </row>
    <row r="375">
      <c r="H375" s="13" t="n">
        <v>185</v>
      </c>
      <c r="I375" s="13">
        <f>TRUNC(((Demand!AU200*$C$1)^2)/30,2)</f>
        <v/>
      </c>
      <c r="J375" s="13">
        <f>TRUNC(((Demand!AV200*$C$1)^2)/30,2)</f>
        <v/>
      </c>
      <c r="K375" s="13">
        <f>TRUNC(((Demand!AW200*$C$1)^2)/30,2)</f>
        <v/>
      </c>
      <c r="N375" s="13" t="n">
        <v>180</v>
      </c>
      <c r="O375" s="13">
        <f>Main_variables!D3709/O183</f>
        <v/>
      </c>
      <c r="P375" s="13">
        <f>Main_variables!E3709/P183</f>
        <v/>
      </c>
      <c r="Q375" s="13">
        <f>Main_variables!F3709/Q183</f>
        <v/>
      </c>
    </row>
    <row r="376">
      <c r="H376" s="13" t="n">
        <v>186</v>
      </c>
      <c r="I376" s="13">
        <f>TRUNC(((Demand!AU201*$C$1)^2)/30,2)</f>
        <v/>
      </c>
      <c r="J376" s="13">
        <f>TRUNC(((Demand!AV201*$C$1)^2)/30,2)</f>
        <v/>
      </c>
      <c r="K376" s="13">
        <f>TRUNC(((Demand!AW201*$C$1)^2)/30,2)</f>
        <v/>
      </c>
      <c r="N376" s="13" t="n">
        <v>181</v>
      </c>
      <c r="O376" s="13">
        <f>Main_variables!D3710/O184</f>
        <v/>
      </c>
      <c r="P376" s="13">
        <f>Main_variables!E3710/P184</f>
        <v/>
      </c>
      <c r="Q376" s="13">
        <f>Main_variables!F3710/Q184</f>
        <v/>
      </c>
    </row>
    <row r="377">
      <c r="H377" s="13" t="n">
        <v>187</v>
      </c>
      <c r="I377" s="13">
        <f>TRUNC(((Demand!AU202*$C$1)^2)/30,2)</f>
        <v/>
      </c>
      <c r="J377" s="13">
        <f>TRUNC(((Demand!AV202*$C$1)^2)/30,2)</f>
        <v/>
      </c>
      <c r="K377" s="13">
        <f>TRUNC(((Demand!AW202*$C$1)^2)/30,2)</f>
        <v/>
      </c>
      <c r="N377" s="13" t="n">
        <v>182</v>
      </c>
      <c r="O377" s="13">
        <f>Main_variables!D3711/O185</f>
        <v/>
      </c>
      <c r="P377" s="13">
        <f>Main_variables!E3711/P185</f>
        <v/>
      </c>
      <c r="Q377" s="13">
        <f>Main_variables!F3711/Q185</f>
        <v/>
      </c>
    </row>
    <row r="378">
      <c r="H378" s="13" t="n">
        <v>188</v>
      </c>
      <c r="I378" s="13">
        <f>TRUNC(((Demand!AU203*$C$1)^2)/30,2)</f>
        <v/>
      </c>
      <c r="J378" s="13">
        <f>TRUNC(((Demand!AV203*$C$1)^2)/30,2)</f>
        <v/>
      </c>
      <c r="K378" s="13">
        <f>TRUNC(((Demand!AW203*$C$1)^2)/30,2)</f>
        <v/>
      </c>
      <c r="N378" s="13" t="n">
        <v>183</v>
      </c>
      <c r="O378" s="13">
        <f>Main_variables!D3712/O186</f>
        <v/>
      </c>
      <c r="P378" s="13">
        <f>Main_variables!E3712/P186</f>
        <v/>
      </c>
      <c r="Q378" s="13">
        <f>Main_variables!F3712/Q186</f>
        <v/>
      </c>
    </row>
    <row r="379">
      <c r="H379" s="13" t="n">
        <v>189</v>
      </c>
      <c r="I379" s="13">
        <f>TRUNC(((Demand!AU204*$C$1)^2)/30,2)</f>
        <v/>
      </c>
      <c r="J379" s="13">
        <f>TRUNC(((Demand!AV204*$C$1)^2)/30,2)</f>
        <v/>
      </c>
      <c r="K379" s="13">
        <f>TRUNC(((Demand!AW204*$C$1)^2)/30,2)</f>
        <v/>
      </c>
      <c r="N379" s="13" t="n">
        <v>184</v>
      </c>
      <c r="O379" s="13">
        <f>Main_variables!D3713/O187</f>
        <v/>
      </c>
      <c r="P379" s="13">
        <f>Main_variables!E3713/P187</f>
        <v/>
      </c>
      <c r="Q379" s="13">
        <f>Main_variables!F3713/Q187</f>
        <v/>
      </c>
    </row>
    <row r="380">
      <c r="H380" s="13" t="n">
        <v>190</v>
      </c>
      <c r="I380" s="13">
        <f>TRUNC(((Demand!AU205*$C$1)^2)/30,2)</f>
        <v/>
      </c>
      <c r="J380" s="13">
        <f>TRUNC(((Demand!AV205*$C$1)^2)/30,2)</f>
        <v/>
      </c>
      <c r="K380" s="13">
        <f>TRUNC(((Demand!AW205*$C$1)^2)/30,2)</f>
        <v/>
      </c>
      <c r="N380" s="13" t="n">
        <v>185</v>
      </c>
      <c r="O380" s="13">
        <f>Main_variables!D3714/O188</f>
        <v/>
      </c>
      <c r="P380" s="13">
        <f>Main_variables!E3714/P188</f>
        <v/>
      </c>
      <c r="Q380" s="13">
        <f>Main_variables!F3714/Q188</f>
        <v/>
      </c>
    </row>
    <row r="381">
      <c r="H381" s="13" t="n">
        <v>191</v>
      </c>
      <c r="I381" s="13">
        <f>TRUNC(((Demand!AU206*$C$1)^2)/30,2)</f>
        <v/>
      </c>
      <c r="J381" s="13">
        <f>TRUNC(((Demand!AV206*$C$1)^2)/30,2)</f>
        <v/>
      </c>
      <c r="K381" s="13">
        <f>TRUNC(((Demand!AW206*$C$1)^2)/30,2)</f>
        <v/>
      </c>
      <c r="N381" s="13" t="n">
        <v>186</v>
      </c>
      <c r="O381" s="13">
        <f>Main_variables!D3715/O189</f>
        <v/>
      </c>
      <c r="P381" s="13">
        <f>Main_variables!E3715/P189</f>
        <v/>
      </c>
      <c r="Q381" s="13">
        <f>Main_variables!F3715/Q189</f>
        <v/>
      </c>
    </row>
    <row r="382">
      <c r="H382" s="13" t="n">
        <v>192</v>
      </c>
      <c r="I382" s="13">
        <f>TRUNC(((Demand!AU207*$C$1)^2)/30,2)</f>
        <v/>
      </c>
      <c r="J382" s="13">
        <f>TRUNC(((Demand!AV207*$C$1)^2)/30,2)</f>
        <v/>
      </c>
      <c r="K382" s="13">
        <f>TRUNC(((Demand!AW207*$C$1)^2)/30,2)</f>
        <v/>
      </c>
      <c r="N382" s="13" t="n">
        <v>187</v>
      </c>
      <c r="O382" s="13">
        <f>Main_variables!D3716/O190</f>
        <v/>
      </c>
      <c r="P382" s="13">
        <f>Main_variables!E3716/P190</f>
        <v/>
      </c>
      <c r="Q382" s="13">
        <f>Main_variables!F3716/Q190</f>
        <v/>
      </c>
    </row>
    <row r="383">
      <c r="H383" s="13" t="n">
        <v>193</v>
      </c>
      <c r="I383" s="13">
        <f>TRUNC(((Demand!AU208*$C$1)^2)/30,2)</f>
        <v/>
      </c>
      <c r="J383" s="13">
        <f>TRUNC(((Demand!AV208*$C$1)^2)/30,2)</f>
        <v/>
      </c>
      <c r="K383" s="13">
        <f>TRUNC(((Demand!AW208*$C$1)^2)/30,2)</f>
        <v/>
      </c>
      <c r="N383" s="13" t="n">
        <v>188</v>
      </c>
      <c r="O383" s="13">
        <f>Main_variables!D3717/O191</f>
        <v/>
      </c>
      <c r="P383" s="13">
        <f>Main_variables!E3717/P191</f>
        <v/>
      </c>
      <c r="Q383" s="13">
        <f>Main_variables!F3717/Q191</f>
        <v/>
      </c>
    </row>
    <row r="384">
      <c r="H384" s="13" t="n">
        <v>194</v>
      </c>
      <c r="I384" s="13">
        <f>TRUNC(((Demand!AU209*$C$1)^2)/30,2)</f>
        <v/>
      </c>
      <c r="J384" s="13">
        <f>TRUNC(((Demand!AV209*$C$1)^2)/30,2)</f>
        <v/>
      </c>
      <c r="K384" s="13">
        <f>TRUNC(((Demand!AW209*$C$1)^2)/30,2)</f>
        <v/>
      </c>
      <c r="N384" s="13" t="n">
        <v>189</v>
      </c>
      <c r="O384" s="13">
        <f>Main_variables!D3718/O192</f>
        <v/>
      </c>
      <c r="P384" s="13">
        <f>Main_variables!E3718/P192</f>
        <v/>
      </c>
      <c r="Q384" s="13">
        <f>Main_variables!F3718/Q192</f>
        <v/>
      </c>
    </row>
    <row r="385">
      <c r="H385" s="13" t="n">
        <v>195</v>
      </c>
      <c r="I385" s="13">
        <f>TRUNC(((Demand!AU210*$C$1)^2)/30,2)</f>
        <v/>
      </c>
      <c r="J385" s="13">
        <f>TRUNC(((Demand!AV210*$C$1)^2)/30,2)</f>
        <v/>
      </c>
      <c r="K385" s="13">
        <f>TRUNC(((Demand!AW210*$C$1)^2)/30,2)</f>
        <v/>
      </c>
      <c r="N385" s="13" t="n">
        <v>190</v>
      </c>
      <c r="O385" s="13">
        <f>Main_variables!D3719/O193</f>
        <v/>
      </c>
      <c r="P385" s="13">
        <f>Main_variables!E3719/P193</f>
        <v/>
      </c>
      <c r="Q385" s="13">
        <f>Main_variables!F3719/Q193</f>
        <v/>
      </c>
    </row>
    <row r="386">
      <c r="H386" s="13" t="n">
        <v>196</v>
      </c>
      <c r="I386" s="13">
        <f>TRUNC(((Demand!AU211*$C$1)^2)/30,2)</f>
        <v/>
      </c>
      <c r="J386" s="13">
        <f>TRUNC(((Demand!AV211*$C$1)^2)/30,2)</f>
        <v/>
      </c>
      <c r="K386" s="13">
        <f>TRUNC(((Demand!AW211*$C$1)^2)/30,2)</f>
        <v/>
      </c>
      <c r="N386" s="13" t="n">
        <v>191</v>
      </c>
      <c r="O386" s="13">
        <f>Main_variables!D3720/O194</f>
        <v/>
      </c>
      <c r="P386" s="13">
        <f>Main_variables!E3720/P194</f>
        <v/>
      </c>
      <c r="Q386" s="13">
        <f>Main_variables!F3720/Q194</f>
        <v/>
      </c>
    </row>
    <row r="387">
      <c r="H387" s="13" t="n">
        <v>197</v>
      </c>
      <c r="I387" s="13">
        <f>TRUNC(((Demand!AU212*$C$1)^2)/30,2)</f>
        <v/>
      </c>
      <c r="J387" s="13">
        <f>TRUNC(((Demand!AV212*$C$1)^2)/30,2)</f>
        <v/>
      </c>
      <c r="K387" s="13">
        <f>TRUNC(((Demand!AW212*$C$1)^2)/30,2)</f>
        <v/>
      </c>
      <c r="N387" s="13" t="n">
        <v>192</v>
      </c>
      <c r="O387" s="13">
        <f>Main_variables!D3721/O195</f>
        <v/>
      </c>
      <c r="P387" s="13">
        <f>Main_variables!E3721/P195</f>
        <v/>
      </c>
      <c r="Q387" s="13">
        <f>Main_variables!F3721/Q195</f>
        <v/>
      </c>
    </row>
    <row r="388">
      <c r="H388" s="13" t="n">
        <v>198</v>
      </c>
      <c r="I388" s="13">
        <f>TRUNC(((Demand!AU213*$C$1)^2)/30,2)</f>
        <v/>
      </c>
      <c r="J388" s="13">
        <f>TRUNC(((Demand!AV213*$C$1)^2)/30,2)</f>
        <v/>
      </c>
      <c r="K388" s="13">
        <f>TRUNC(((Demand!AW213*$C$1)^2)/30,2)</f>
        <v/>
      </c>
      <c r="N388" s="13" t="n">
        <v>193</v>
      </c>
      <c r="O388" s="13">
        <f>Main_variables!D3722/O196</f>
        <v/>
      </c>
      <c r="P388" s="13">
        <f>Main_variables!E3722/P196</f>
        <v/>
      </c>
      <c r="Q388" s="13">
        <f>Main_variables!F3722/Q196</f>
        <v/>
      </c>
    </row>
    <row r="389">
      <c r="N389" s="13" t="n">
        <v>194</v>
      </c>
      <c r="O389" s="13">
        <f>Main_variables!D3723/O197</f>
        <v/>
      </c>
      <c r="P389" s="13">
        <f>Main_variables!E3723/P197</f>
        <v/>
      </c>
      <c r="Q389" s="13">
        <f>Main_variables!F3723/Q197</f>
        <v/>
      </c>
    </row>
    <row r="390">
      <c r="C390" s="13" t="n"/>
      <c r="D390" s="13" t="n"/>
      <c r="E390" s="13" t="n"/>
      <c r="F390" s="13" t="n"/>
      <c r="G390" s="13" t="n"/>
      <c r="H390" s="13" t="n"/>
      <c r="I390" s="1" t="n">
        <v>22</v>
      </c>
      <c r="J390" s="1" t="n">
        <v>23</v>
      </c>
      <c r="K390" s="1" t="n">
        <v>24</v>
      </c>
      <c r="N390" s="13" t="n">
        <v>195</v>
      </c>
      <c r="O390" s="13">
        <f>Main_variables!D3724/O198</f>
        <v/>
      </c>
      <c r="P390" s="13">
        <f>Main_variables!E3724/P198</f>
        <v/>
      </c>
      <c r="Q390" s="13">
        <f>Main_variables!F3724/Q198</f>
        <v/>
      </c>
    </row>
    <row r="391">
      <c r="B391" s="60" t="inlineStr">
        <is>
          <t>Input source</t>
        </is>
      </c>
      <c r="C391" s="13" t="inlineStr">
        <is>
          <t>prod/dia</t>
        </is>
      </c>
      <c r="D391" s="13" t="inlineStr">
        <is>
          <t>Avarege</t>
        </is>
      </c>
      <c r="E391" s="13" t="n"/>
      <c r="F391" s="79">
        <f>TRUNC(((I199)+(Retailers_Cap!F3))^0.5,4)</f>
        <v/>
      </c>
      <c r="G391" s="24" t="inlineStr">
        <is>
          <t>SigmaNDr</t>
        </is>
      </c>
      <c r="H391" s="13" t="n">
        <v>9</v>
      </c>
      <c r="I391" s="10" t="n">
        <v>1.4387</v>
      </c>
      <c r="J391" s="10" t="n">
        <v>1.8788</v>
      </c>
      <c r="K391" s="10" t="n">
        <v>1.1661</v>
      </c>
      <c r="N391" s="13" t="n">
        <v>196</v>
      </c>
      <c r="O391" s="13">
        <f>Main_variables!D3725/O199</f>
        <v/>
      </c>
      <c r="P391" s="13">
        <f>Main_variables!E3725/P199</f>
        <v/>
      </c>
      <c r="Q391" s="13">
        <f>Main_variables!F3725/Q199</f>
        <v/>
      </c>
    </row>
    <row r="392">
      <c r="C392" s="13" t="inlineStr">
        <is>
          <t>prod/dia</t>
        </is>
      </c>
      <c r="D392" s="14">
        <f>AVERAGE(I391:K580)</f>
        <v/>
      </c>
      <c r="E392" s="9" t="n"/>
      <c r="F392" s="14" t="n"/>
      <c r="G392" s="4" t="inlineStr">
        <is>
          <t>Input</t>
        </is>
      </c>
      <c r="H392" s="13" t="n">
        <v>10</v>
      </c>
      <c r="I392" s="10" t="n">
        <v>1.4628</v>
      </c>
      <c r="J392" s="10" t="n">
        <v>1.2609</v>
      </c>
      <c r="K392" s="10" t="n">
        <v>1.5394</v>
      </c>
      <c r="N392" s="13" t="n">
        <v>197</v>
      </c>
      <c r="O392" s="13">
        <f>Main_variables!D3726/O200</f>
        <v/>
      </c>
      <c r="P392" s="13">
        <f>Main_variables!E3726/P200</f>
        <v/>
      </c>
      <c r="Q392" s="13">
        <f>Main_variables!F3726/Q200</f>
        <v/>
      </c>
    </row>
    <row r="393">
      <c r="C393" s="13" t="n"/>
      <c r="D393" s="13" t="n"/>
      <c r="E393" s="13" t="n"/>
      <c r="F393" s="14" t="n"/>
      <c r="G393" s="13" t="n"/>
      <c r="H393" s="13" t="n">
        <v>11</v>
      </c>
      <c r="I393" s="10" t="n">
        <v>1.2884</v>
      </c>
      <c r="J393" s="10" t="n">
        <v>1.4142</v>
      </c>
      <c r="K393" s="10" t="n">
        <v>1.6583</v>
      </c>
      <c r="N393" s="13" t="n">
        <v>198</v>
      </c>
      <c r="O393" s="13">
        <f>Main_variables!D3727/O201</f>
        <v/>
      </c>
      <c r="P393" s="13">
        <f>Main_variables!E3727/P201</f>
        <v/>
      </c>
      <c r="Q393" s="13">
        <f>Main_variables!F3727/Q201</f>
        <v/>
      </c>
    </row>
    <row r="394">
      <c r="H394" s="13" t="n">
        <v>12</v>
      </c>
      <c r="I394" s="10" t="n">
        <v>1.3747</v>
      </c>
      <c r="J394" s="10" t="n">
        <v>1.6401</v>
      </c>
      <c r="K394" s="10" t="n">
        <v>1.6248</v>
      </c>
    </row>
    <row r="395">
      <c r="H395" s="13" t="n">
        <v>13</v>
      </c>
      <c r="I395" s="10" t="n">
        <v>1.3964</v>
      </c>
      <c r="J395" s="10" t="n">
        <v>1.5427</v>
      </c>
      <c r="K395" s="10" t="n">
        <v>1.6462</v>
      </c>
    </row>
    <row r="396">
      <c r="H396" s="13" t="n">
        <v>14</v>
      </c>
      <c r="I396" s="10" t="n">
        <v>1.6492</v>
      </c>
      <c r="J396" s="10" t="n">
        <v>1.7117</v>
      </c>
      <c r="K396" s="10" t="n">
        <v>1.063</v>
      </c>
      <c r="N396" s="13" t="n">
        <v>9</v>
      </c>
      <c r="O396" s="13">
        <f>(O204-I583)/I775</f>
        <v/>
      </c>
      <c r="P396" s="13">
        <f>(P204-J583)/J775</f>
        <v/>
      </c>
      <c r="Q396" s="13">
        <f>(Q204-K583)/K775</f>
        <v/>
      </c>
    </row>
    <row r="397">
      <c r="H397" s="13" t="n">
        <v>15</v>
      </c>
      <c r="I397" s="10" t="n">
        <v>1.637</v>
      </c>
      <c r="J397" s="10" t="n">
        <v>1.2884</v>
      </c>
      <c r="K397" s="10" t="n">
        <v>1.4282</v>
      </c>
      <c r="N397" s="13" t="n">
        <v>10</v>
      </c>
      <c r="O397" s="13">
        <f>(O205-I584)/I776</f>
        <v/>
      </c>
      <c r="P397" s="13">
        <f>(P205-J584)/J776</f>
        <v/>
      </c>
      <c r="Q397" s="13">
        <f>(Q205-K584)/K776</f>
        <v/>
      </c>
    </row>
    <row r="398">
      <c r="H398" s="13" t="n">
        <v>16</v>
      </c>
      <c r="I398" s="10" t="n">
        <v>1.2409</v>
      </c>
      <c r="J398" s="10" t="n">
        <v>1.5297</v>
      </c>
      <c r="K398" s="10" t="n">
        <v>1.7635</v>
      </c>
      <c r="N398" s="13" t="n">
        <v>11</v>
      </c>
      <c r="O398" s="13">
        <f>(O206-I585)/I777</f>
        <v/>
      </c>
      <c r="P398" s="13">
        <f>(P206-J585)/J777</f>
        <v/>
      </c>
      <c r="Q398" s="13">
        <f>(Q206-K585)/K777</f>
        <v/>
      </c>
    </row>
    <row r="399">
      <c r="H399" s="13" t="n">
        <v>17</v>
      </c>
      <c r="I399" s="10" t="n">
        <v>1.0908</v>
      </c>
      <c r="J399" s="10" t="n">
        <v>1.0816</v>
      </c>
      <c r="K399" s="10" t="n">
        <v>1.7464</v>
      </c>
      <c r="N399" s="13" t="n">
        <v>12</v>
      </c>
      <c r="O399" s="13">
        <f>(O207-I586)/I778</f>
        <v/>
      </c>
      <c r="P399" s="13">
        <f>(P207-J586)/J778</f>
        <v/>
      </c>
      <c r="Q399" s="13">
        <f>(Q207-K586)/K778</f>
        <v/>
      </c>
    </row>
    <row r="400">
      <c r="H400" s="13" t="n">
        <v>18</v>
      </c>
      <c r="I400" s="10" t="n">
        <v>1.3784</v>
      </c>
      <c r="J400" s="10" t="n">
        <v>1.4866</v>
      </c>
      <c r="K400" s="10" t="n">
        <v>0.9848</v>
      </c>
      <c r="N400" s="13" t="n">
        <v>13</v>
      </c>
      <c r="O400" s="13">
        <f>(O208-I587)/I779</f>
        <v/>
      </c>
      <c r="P400" s="13">
        <f>(P208-J587)/J779</f>
        <v/>
      </c>
      <c r="Q400" s="13">
        <f>(Q208-K587)/K779</f>
        <v/>
      </c>
    </row>
    <row r="401">
      <c r="H401" s="13" t="n">
        <v>19</v>
      </c>
      <c r="I401" s="10" t="n">
        <v>1.5968</v>
      </c>
      <c r="J401" s="10" t="n">
        <v>1.7291</v>
      </c>
      <c r="K401" s="10" t="n">
        <v>1.562</v>
      </c>
      <c r="N401" s="13" t="n">
        <v>14</v>
      </c>
      <c r="O401" s="13">
        <f>(O209-I588)/I780</f>
        <v/>
      </c>
      <c r="P401" s="13">
        <f>(P209-J588)/J780</f>
        <v/>
      </c>
      <c r="Q401" s="13">
        <f>(Q209-K588)/K780</f>
        <v/>
      </c>
    </row>
    <row r="402">
      <c r="H402" s="13" t="n">
        <v>20</v>
      </c>
      <c r="I402" s="10" t="n">
        <v>1.4628</v>
      </c>
      <c r="J402" s="10" t="n">
        <v>1.3416</v>
      </c>
      <c r="K402" s="10" t="n">
        <v>1.4525</v>
      </c>
      <c r="N402" s="13" t="n">
        <v>15</v>
      </c>
      <c r="O402" s="13">
        <f>(O210-I589)/I781</f>
        <v/>
      </c>
      <c r="P402" s="13">
        <f>(P210-J589)/J781</f>
        <v/>
      </c>
      <c r="Q402" s="13">
        <f>(Q210-K589)/K781</f>
        <v/>
      </c>
    </row>
    <row r="403">
      <c r="H403" s="13" t="n">
        <v>21</v>
      </c>
      <c r="I403" s="10" t="n">
        <v>1.319</v>
      </c>
      <c r="J403" s="10" t="n">
        <v>0.8602</v>
      </c>
      <c r="K403" s="10" t="n">
        <v>1.5459</v>
      </c>
      <c r="N403" s="13" t="n">
        <v>16</v>
      </c>
      <c r="O403" s="13">
        <f>(O211-I590)/I782</f>
        <v/>
      </c>
      <c r="P403" s="13">
        <f>(P211-J590)/J782</f>
        <v/>
      </c>
      <c r="Q403" s="13">
        <f>(Q211-K590)/K782</f>
        <v/>
      </c>
    </row>
    <row r="404">
      <c r="H404" s="13" t="n">
        <v>22</v>
      </c>
      <c r="I404" s="10" t="n">
        <v>1.5968</v>
      </c>
      <c r="J404" s="10" t="n">
        <v>1.562</v>
      </c>
      <c r="K404" s="10" t="n">
        <v>1.5556</v>
      </c>
      <c r="N404" s="13" t="n">
        <v>17</v>
      </c>
      <c r="O404" s="13">
        <f>(O212-I591)/I783</f>
        <v/>
      </c>
      <c r="P404" s="13">
        <f>(P212-J591)/J783</f>
        <v/>
      </c>
      <c r="Q404" s="13">
        <f>(Q212-K591)/K783</f>
        <v/>
      </c>
    </row>
    <row r="405">
      <c r="H405" s="13" t="n">
        <v>23</v>
      </c>
      <c r="I405" s="10" t="n">
        <v>1.2041</v>
      </c>
      <c r="J405" s="10" t="n">
        <v>1.9026</v>
      </c>
      <c r="K405" s="10" t="n">
        <v>1.562</v>
      </c>
      <c r="N405" s="13" t="n">
        <v>18</v>
      </c>
      <c r="O405" s="13">
        <f>(O213-I592)/I784</f>
        <v/>
      </c>
      <c r="P405" s="13">
        <f>(P213-J592)/J784</f>
        <v/>
      </c>
      <c r="Q405" s="13">
        <f>(Q213-K592)/K784</f>
        <v/>
      </c>
    </row>
    <row r="406">
      <c r="H406" s="13" t="n">
        <v>24</v>
      </c>
      <c r="I406" s="10" t="n">
        <v>1.1135</v>
      </c>
      <c r="J406" s="10" t="n">
        <v>1.3601</v>
      </c>
      <c r="K406" s="10" t="n">
        <v>1.473</v>
      </c>
      <c r="N406" s="13" t="n">
        <v>19</v>
      </c>
      <c r="O406" s="13">
        <f>(O214-I593)/I785</f>
        <v/>
      </c>
      <c r="P406" s="13">
        <f>(P214-J593)/J785</f>
        <v/>
      </c>
      <c r="Q406" s="13">
        <f>(Q214-K593)/K785</f>
        <v/>
      </c>
    </row>
    <row r="407">
      <c r="H407" s="13" t="n">
        <v>25</v>
      </c>
      <c r="I407" s="10" t="n">
        <v>1.2165</v>
      </c>
      <c r="J407" s="10" t="n">
        <v>1.0954</v>
      </c>
      <c r="K407" s="10" t="n">
        <v>1.6673</v>
      </c>
      <c r="N407" s="13" t="n">
        <v>20</v>
      </c>
      <c r="O407" s="13">
        <f>(O215-I594)/I786</f>
        <v/>
      </c>
      <c r="P407" s="13">
        <f>(P215-J594)/J786</f>
        <v/>
      </c>
      <c r="Q407" s="13">
        <f>(Q215-K594)/K786</f>
        <v/>
      </c>
    </row>
    <row r="408">
      <c r="H408" s="13" t="n">
        <v>26</v>
      </c>
      <c r="I408" s="10" t="n">
        <v>1.3964</v>
      </c>
      <c r="J408" s="10" t="n">
        <v>1.4628</v>
      </c>
      <c r="K408" s="10" t="n">
        <v>1.5524</v>
      </c>
      <c r="N408" s="13" t="n">
        <v>21</v>
      </c>
      <c r="O408" s="13">
        <f>(O216-I595)/I787</f>
        <v/>
      </c>
      <c r="P408" s="13">
        <f>(P216-J595)/J787</f>
        <v/>
      </c>
      <c r="Q408" s="13">
        <f>(Q216-K595)/K787</f>
        <v/>
      </c>
    </row>
    <row r="409">
      <c r="H409" s="13" t="n">
        <v>27</v>
      </c>
      <c r="I409" s="10" t="n">
        <v>1.6462</v>
      </c>
      <c r="J409" s="10" t="n">
        <v>1.4491</v>
      </c>
      <c r="K409" s="10" t="n">
        <v>1.5</v>
      </c>
      <c r="N409" s="13" t="n">
        <v>22</v>
      </c>
      <c r="O409" s="13">
        <f>(O217-I596)/I788</f>
        <v/>
      </c>
      <c r="P409" s="13">
        <f>(P217-J596)/J788</f>
        <v/>
      </c>
      <c r="Q409" s="13">
        <f>(Q217-K596)/K788</f>
        <v/>
      </c>
    </row>
    <row r="410">
      <c r="H410" s="13" t="n">
        <v>28</v>
      </c>
      <c r="I410" s="10" t="n">
        <v>1.456</v>
      </c>
      <c r="J410" s="10" t="n">
        <v>1.5</v>
      </c>
      <c r="K410" s="10" t="n">
        <v>1.3453</v>
      </c>
      <c r="N410" s="13" t="n">
        <v>23</v>
      </c>
      <c r="O410" s="13">
        <f>(O218-I597)/I789</f>
        <v/>
      </c>
      <c r="P410" s="13">
        <f>(P218-J597)/J789</f>
        <v/>
      </c>
      <c r="Q410" s="13">
        <f>(Q218-K597)/K789</f>
        <v/>
      </c>
    </row>
    <row r="411">
      <c r="H411" s="13" t="n">
        <v>29</v>
      </c>
      <c r="I411" s="10" t="n">
        <v>1.4798</v>
      </c>
      <c r="J411" s="10" t="n">
        <v>1.5394</v>
      </c>
      <c r="K411" s="10" t="n">
        <v>1.4866</v>
      </c>
      <c r="N411" s="13" t="n">
        <v>24</v>
      </c>
      <c r="O411" s="13">
        <f>(O219-I598)/I790</f>
        <v/>
      </c>
      <c r="P411" s="13">
        <f>(P219-J598)/J790</f>
        <v/>
      </c>
      <c r="Q411" s="13">
        <f>(Q219-K598)/K790</f>
        <v/>
      </c>
    </row>
    <row r="412">
      <c r="H412" s="13" t="n">
        <v>30</v>
      </c>
      <c r="I412" s="10" t="n">
        <v>1.5297</v>
      </c>
      <c r="J412" s="10" t="n">
        <v>1.6792</v>
      </c>
      <c r="K412" s="10" t="n">
        <v>1.7175</v>
      </c>
      <c r="N412" s="13" t="n">
        <v>25</v>
      </c>
      <c r="O412" s="13">
        <f>(O220-I599)/I791</f>
        <v/>
      </c>
      <c r="P412" s="13">
        <f>(P220-J599)/J791</f>
        <v/>
      </c>
      <c r="Q412" s="13">
        <f>(Q220-K599)/K791</f>
        <v/>
      </c>
    </row>
    <row r="413">
      <c r="H413" s="13" t="n">
        <v>31</v>
      </c>
      <c r="I413" s="10" t="n">
        <v>1.7435</v>
      </c>
      <c r="J413" s="10" t="n">
        <v>1.1</v>
      </c>
      <c r="K413" s="10" t="n">
        <v>1.5231</v>
      </c>
      <c r="N413" s="13" t="n">
        <v>26</v>
      </c>
      <c r="O413" s="13">
        <f>(O221-I600)/I792</f>
        <v/>
      </c>
      <c r="P413" s="13">
        <f>(P221-J600)/J792</f>
        <v/>
      </c>
      <c r="Q413" s="13">
        <f>(Q221-K600)/K792</f>
        <v/>
      </c>
    </row>
    <row r="414">
      <c r="H414" s="13" t="n">
        <v>32</v>
      </c>
      <c r="I414" s="10" t="n">
        <v>1.1874</v>
      </c>
      <c r="J414" s="10" t="n">
        <v>1.8193</v>
      </c>
      <c r="K414" s="10" t="n">
        <v>1.3076</v>
      </c>
      <c r="N414" s="13" t="n">
        <v>27</v>
      </c>
      <c r="O414" s="13">
        <f>(O222-I601)/I793</f>
        <v/>
      </c>
      <c r="P414" s="13">
        <f>(P222-J601)/J793</f>
        <v/>
      </c>
      <c r="Q414" s="13">
        <f>(Q222-K601)/K793</f>
        <v/>
      </c>
    </row>
    <row r="415">
      <c r="H415" s="13" t="n">
        <v>33</v>
      </c>
      <c r="I415" s="10" t="n">
        <v>1.3114</v>
      </c>
      <c r="J415" s="10" t="n">
        <v>1.4071</v>
      </c>
      <c r="K415" s="10" t="n">
        <v>1.6062</v>
      </c>
      <c r="N415" s="13" t="n">
        <v>28</v>
      </c>
      <c r="O415" s="13">
        <f>(O223-I602)/I794</f>
        <v/>
      </c>
      <c r="P415" s="13">
        <f>(P223-J602)/J794</f>
        <v/>
      </c>
      <c r="Q415" s="13">
        <f>(Q223-K602)/K794</f>
        <v/>
      </c>
    </row>
    <row r="416">
      <c r="H416" s="13" t="n">
        <v>34</v>
      </c>
      <c r="I416" s="10" t="n">
        <v>1.5937</v>
      </c>
      <c r="J416" s="10" t="n">
        <v>1.3114</v>
      </c>
      <c r="K416" s="10" t="n">
        <v>1.3674</v>
      </c>
      <c r="N416" s="13" t="n">
        <v>29</v>
      </c>
      <c r="O416" s="13">
        <f>(O224-I603)/I795</f>
        <v/>
      </c>
      <c r="P416" s="13">
        <f>(P224-J603)/J795</f>
        <v/>
      </c>
      <c r="Q416" s="13">
        <f>(Q224-K603)/K795</f>
        <v/>
      </c>
    </row>
    <row r="417">
      <c r="H417" s="13" t="n">
        <v>35</v>
      </c>
      <c r="I417" s="10" t="n">
        <v>1.3601</v>
      </c>
      <c r="J417" s="10" t="n">
        <v>1.349</v>
      </c>
      <c r="K417" s="10" t="n">
        <v>1.2449</v>
      </c>
      <c r="N417" s="13" t="n">
        <v>30</v>
      </c>
      <c r="O417" s="13">
        <f>(O225-I604)/I796</f>
        <v/>
      </c>
      <c r="P417" s="13">
        <f>(P225-J604)/J796</f>
        <v/>
      </c>
      <c r="Q417" s="13">
        <f>(Q225-K604)/K796</f>
        <v/>
      </c>
    </row>
    <row r="418">
      <c r="H418" s="13" t="n">
        <v>36</v>
      </c>
      <c r="I418" s="10" t="n">
        <v>1.5165</v>
      </c>
      <c r="J418" s="10" t="n">
        <v>1.4177</v>
      </c>
      <c r="K418" s="10" t="n">
        <v>1.3</v>
      </c>
      <c r="N418" s="13" t="n">
        <v>31</v>
      </c>
      <c r="O418" s="13">
        <f>(O226-I605)/I797</f>
        <v/>
      </c>
      <c r="P418" s="13">
        <f>(P226-J605)/J797</f>
        <v/>
      </c>
      <c r="Q418" s="13">
        <f>(Q226-K605)/K797</f>
        <v/>
      </c>
    </row>
    <row r="419">
      <c r="H419" s="13" t="n">
        <v>37</v>
      </c>
      <c r="I419" s="10" t="n">
        <v>1.4422</v>
      </c>
      <c r="J419" s="10" t="n">
        <v>1.2328</v>
      </c>
      <c r="K419" s="10" t="n">
        <v>1.1958</v>
      </c>
      <c r="N419" s="13" t="n">
        <v>32</v>
      </c>
      <c r="O419" s="13">
        <f>(O227-I606)/I798</f>
        <v/>
      </c>
      <c r="P419" s="13">
        <f>(P227-J606)/J798</f>
        <v/>
      </c>
      <c r="Q419" s="13">
        <f>(Q227-K606)/K798</f>
        <v/>
      </c>
    </row>
    <row r="420">
      <c r="H420" s="13" t="n">
        <v>38</v>
      </c>
      <c r="I420" s="10" t="n">
        <v>1.4422</v>
      </c>
      <c r="J420" s="10" t="n">
        <v>1.6401</v>
      </c>
      <c r="K420" s="10" t="n">
        <v>1.3928</v>
      </c>
      <c r="N420" s="13" t="n">
        <v>33</v>
      </c>
      <c r="O420" s="13">
        <f>(O228-I607)/I799</f>
        <v/>
      </c>
      <c r="P420" s="13">
        <f>(P228-J607)/J799</f>
        <v/>
      </c>
      <c r="Q420" s="13">
        <f>(Q228-K607)/K799</f>
        <v/>
      </c>
    </row>
    <row r="421">
      <c r="H421" s="13" t="n">
        <v>39</v>
      </c>
      <c r="I421" s="10" t="n">
        <v>1.5231</v>
      </c>
      <c r="J421" s="10" t="n">
        <v>1.2124</v>
      </c>
      <c r="K421" s="10" t="n">
        <v>1.6911</v>
      </c>
      <c r="N421" s="13" t="n">
        <v>34</v>
      </c>
      <c r="O421" s="13">
        <f>(O229-I608)/I800</f>
        <v/>
      </c>
      <c r="P421" s="13">
        <f>(P229-J608)/J800</f>
        <v/>
      </c>
      <c r="Q421" s="13">
        <f>(Q229-K608)/K800</f>
        <v/>
      </c>
    </row>
    <row r="422">
      <c r="H422" s="13" t="n">
        <v>40</v>
      </c>
      <c r="I422" s="10" t="n">
        <v>1.7291</v>
      </c>
      <c r="J422" s="10" t="n">
        <v>1.5231</v>
      </c>
      <c r="K422" s="10" t="n">
        <v>1.3928</v>
      </c>
      <c r="N422" s="13" t="n">
        <v>35</v>
      </c>
      <c r="O422" s="13">
        <f>(O230-I609)/I801</f>
        <v/>
      </c>
      <c r="P422" s="13">
        <f>(P230-J609)/J801</f>
        <v/>
      </c>
      <c r="Q422" s="13">
        <f>(Q230-K609)/K801</f>
        <v/>
      </c>
    </row>
    <row r="423">
      <c r="H423" s="13" t="n">
        <v>41</v>
      </c>
      <c r="I423" s="10" t="n">
        <v>1.1618</v>
      </c>
      <c r="J423" s="10" t="n">
        <v>1.3711</v>
      </c>
      <c r="K423" s="10" t="n">
        <v>1.1789</v>
      </c>
      <c r="N423" s="13" t="n">
        <v>36</v>
      </c>
      <c r="O423" s="13">
        <f>(O231-I610)/I802</f>
        <v/>
      </c>
      <c r="P423" s="13">
        <f>(P231-J610)/J802</f>
        <v/>
      </c>
      <c r="Q423" s="13">
        <f>(Q231-K610)/K802</f>
        <v/>
      </c>
    </row>
    <row r="424">
      <c r="H424" s="13" t="n">
        <v>42</v>
      </c>
      <c r="I424" s="10" t="n">
        <v>1.5652</v>
      </c>
      <c r="J424" s="10" t="n">
        <v>1.5842</v>
      </c>
      <c r="K424" s="10" t="n">
        <v>1.1916</v>
      </c>
      <c r="N424" s="13" t="n">
        <v>37</v>
      </c>
      <c r="O424" s="13">
        <f>(O232-I611)/I803</f>
        <v/>
      </c>
      <c r="P424" s="13">
        <f>(P232-J611)/J803</f>
        <v/>
      </c>
      <c r="Q424" s="13">
        <f>(Q232-K611)/K803</f>
        <v/>
      </c>
    </row>
    <row r="425">
      <c r="H425" s="13" t="n">
        <v>43</v>
      </c>
      <c r="I425" s="10" t="n">
        <v>1.5748</v>
      </c>
      <c r="J425" s="10" t="n">
        <v>1.1704</v>
      </c>
      <c r="K425" s="10" t="n">
        <v>1.3076</v>
      </c>
      <c r="N425" s="13" t="n">
        <v>38</v>
      </c>
      <c r="O425" s="13">
        <f>(O233-I612)/I804</f>
        <v/>
      </c>
      <c r="P425" s="13">
        <f>(P233-J612)/J804</f>
        <v/>
      </c>
      <c r="Q425" s="13">
        <f>(Q233-K612)/K804</f>
        <v/>
      </c>
    </row>
    <row r="426">
      <c r="H426" s="13" t="n">
        <v>44</v>
      </c>
      <c r="I426" s="10" t="n">
        <v>1.5905</v>
      </c>
      <c r="J426" s="10" t="n">
        <v>1.4387</v>
      </c>
      <c r="K426" s="10" t="n">
        <v>1.3784</v>
      </c>
      <c r="N426" s="13" t="n">
        <v>39</v>
      </c>
      <c r="O426" s="13">
        <f>(O234-I613)/I805</f>
        <v/>
      </c>
      <c r="P426" s="13">
        <f>(P234-J613)/J805</f>
        <v/>
      </c>
      <c r="Q426" s="13">
        <f>(Q234-K613)/K805</f>
        <v/>
      </c>
    </row>
    <row r="427">
      <c r="H427" s="13" t="n">
        <v>45</v>
      </c>
      <c r="I427" s="10" t="n">
        <v>1.6703</v>
      </c>
      <c r="J427" s="10" t="n">
        <v>1.3638</v>
      </c>
      <c r="K427" s="10" t="n">
        <v>1.4491</v>
      </c>
      <c r="N427" s="13" t="n">
        <v>40</v>
      </c>
      <c r="O427" s="13">
        <f>(O235-I614)/I806</f>
        <v/>
      </c>
      <c r="P427" s="13">
        <f>(P235-J614)/J806</f>
        <v/>
      </c>
      <c r="Q427" s="13">
        <f>(Q235-K614)/K806</f>
        <v/>
      </c>
    </row>
    <row r="428">
      <c r="H428" s="13" t="n">
        <v>46</v>
      </c>
      <c r="I428" s="10" t="n">
        <v>1.2489</v>
      </c>
      <c r="J428" s="10" t="n">
        <v>1.456</v>
      </c>
      <c r="K428" s="10" t="n">
        <v>1.6217</v>
      </c>
      <c r="N428" s="13" t="n">
        <v>41</v>
      </c>
      <c r="O428" s="13">
        <f>(O236-I615)/I807</f>
        <v/>
      </c>
      <c r="P428" s="13">
        <f>(P236-J615)/J807</f>
        <v/>
      </c>
      <c r="Q428" s="13">
        <f>(Q236-K615)/K807</f>
        <v/>
      </c>
    </row>
    <row r="429">
      <c r="H429" s="13" t="n">
        <v>47</v>
      </c>
      <c r="I429" s="10" t="n">
        <v>1.3266</v>
      </c>
      <c r="J429" s="10" t="n">
        <v>1.6431</v>
      </c>
      <c r="K429" s="10" t="n">
        <v>1.2767</v>
      </c>
      <c r="N429" s="13" t="n">
        <v>42</v>
      </c>
      <c r="O429" s="13">
        <f>(O237-I616)/I808</f>
        <v/>
      </c>
      <c r="P429" s="13">
        <f>(P237-J616)/J808</f>
        <v/>
      </c>
      <c r="Q429" s="13">
        <f>(Q237-K616)/K808</f>
        <v/>
      </c>
    </row>
    <row r="430">
      <c r="H430" s="13" t="n">
        <v>48</v>
      </c>
      <c r="I430" s="10" t="n">
        <v>1.4177</v>
      </c>
      <c r="J430" s="10" t="n">
        <v>1.5</v>
      </c>
      <c r="K430" s="10" t="n">
        <v>1.3527</v>
      </c>
      <c r="N430" s="13" t="n">
        <v>43</v>
      </c>
      <c r="O430" s="13">
        <f>(O238-I617)/I809</f>
        <v/>
      </c>
      <c r="P430" s="13">
        <f>(P238-J617)/J809</f>
        <v/>
      </c>
      <c r="Q430" s="13">
        <f>(Q238-K617)/K809</f>
        <v/>
      </c>
    </row>
    <row r="431">
      <c r="H431" s="13" t="n">
        <v>49</v>
      </c>
      <c r="I431" s="10" t="n">
        <v>1.5556</v>
      </c>
      <c r="J431" s="10" t="n">
        <v>1.833</v>
      </c>
      <c r="K431" s="10" t="n">
        <v>1.7406</v>
      </c>
      <c r="N431" s="13" t="n">
        <v>44</v>
      </c>
      <c r="O431" s="13">
        <f>(O239-I618)/I810</f>
        <v/>
      </c>
      <c r="P431" s="13">
        <f>(P239-J618)/J810</f>
        <v/>
      </c>
      <c r="Q431" s="13">
        <f>(Q239-K618)/K810</f>
        <v/>
      </c>
    </row>
    <row r="432">
      <c r="H432" s="13" t="n">
        <v>50</v>
      </c>
      <c r="I432" s="10" t="n">
        <v>1.4456</v>
      </c>
      <c r="J432" s="10" t="n">
        <v>1.4071</v>
      </c>
      <c r="K432" s="10" t="n">
        <v>1.4832</v>
      </c>
      <c r="N432" s="13" t="n">
        <v>45</v>
      </c>
      <c r="O432" s="13">
        <f>(O240-I619)/I811</f>
        <v/>
      </c>
      <c r="P432" s="13">
        <f>(P240-J619)/J811</f>
        <v/>
      </c>
      <c r="Q432" s="13">
        <f>(Q240-K619)/K811</f>
        <v/>
      </c>
    </row>
    <row r="433">
      <c r="H433" s="13" t="n">
        <v>51</v>
      </c>
      <c r="I433" s="10" t="n">
        <v>1.3892</v>
      </c>
      <c r="J433" s="10" t="n">
        <v>1.5165</v>
      </c>
      <c r="K433" s="10" t="n">
        <v>1.5066</v>
      </c>
      <c r="N433" s="13" t="n">
        <v>46</v>
      </c>
      <c r="O433" s="13">
        <f>(O241-I620)/I812</f>
        <v/>
      </c>
      <c r="P433" s="13">
        <f>(P241-J620)/J812</f>
        <v/>
      </c>
      <c r="Q433" s="13">
        <f>(Q241-K620)/K812</f>
        <v/>
      </c>
    </row>
    <row r="434">
      <c r="H434" s="13" t="n">
        <v>52</v>
      </c>
      <c r="I434" s="10" t="n">
        <v>1.4142</v>
      </c>
      <c r="J434" s="10" t="n">
        <v>1.4035</v>
      </c>
      <c r="K434" s="10" t="n">
        <v>1.5297</v>
      </c>
      <c r="N434" s="13" t="n">
        <v>47</v>
      </c>
      <c r="O434" s="13">
        <f>(O242-I621)/I813</f>
        <v/>
      </c>
      <c r="P434" s="13">
        <f>(P242-J621)/J813</f>
        <v/>
      </c>
      <c r="Q434" s="13">
        <f>(Q242-K621)/K813</f>
        <v/>
      </c>
    </row>
    <row r="435">
      <c r="H435" s="13" t="n">
        <v>53</v>
      </c>
      <c r="I435" s="10" t="n">
        <v>1.1401</v>
      </c>
      <c r="J435" s="10" t="n">
        <v>1.382</v>
      </c>
      <c r="K435" s="10" t="n">
        <v>1.6763</v>
      </c>
      <c r="N435" s="13" t="n">
        <v>48</v>
      </c>
      <c r="O435" s="13">
        <f>(O243-I622)/I814</f>
        <v/>
      </c>
      <c r="P435" s="13">
        <f>(P243-J622)/J814</f>
        <v/>
      </c>
      <c r="Q435" s="13">
        <f>(Q243-K622)/K814</f>
        <v/>
      </c>
    </row>
    <row r="436">
      <c r="H436" s="13" t="n">
        <v>54</v>
      </c>
      <c r="I436" s="10" t="n">
        <v>1.3266</v>
      </c>
      <c r="J436" s="10" t="n">
        <v>1.9052</v>
      </c>
      <c r="K436" s="10" t="n">
        <v>1.4352</v>
      </c>
      <c r="N436" s="13" t="n">
        <v>49</v>
      </c>
      <c r="O436" s="13">
        <f>(O244-I623)/I815</f>
        <v/>
      </c>
      <c r="P436" s="13">
        <f>(P244-J623)/J815</f>
        <v/>
      </c>
      <c r="Q436" s="13">
        <f>(Q244-K623)/K815</f>
        <v/>
      </c>
    </row>
    <row r="437">
      <c r="H437" s="13" t="n">
        <v>55</v>
      </c>
      <c r="I437" s="10" t="n">
        <v>1.6941</v>
      </c>
      <c r="J437" s="10" t="n">
        <v>1.4352</v>
      </c>
      <c r="K437" s="10" t="n">
        <v>1.5099</v>
      </c>
      <c r="N437" s="13" t="n">
        <v>50</v>
      </c>
      <c r="O437" s="13">
        <f>(O245-I624)/I816</f>
        <v/>
      </c>
      <c r="P437" s="13">
        <f>(P245-J624)/J816</f>
        <v/>
      </c>
      <c r="Q437" s="13">
        <f>(Q245-K624)/K816</f>
        <v/>
      </c>
    </row>
    <row r="438">
      <c r="H438" s="13" t="n">
        <v>56</v>
      </c>
      <c r="I438" s="10" t="n">
        <v>1.2409</v>
      </c>
      <c r="J438" s="10" t="n">
        <v>1.6062</v>
      </c>
      <c r="K438" s="10" t="n">
        <v>1.1532</v>
      </c>
      <c r="N438" s="13" t="n">
        <v>51</v>
      </c>
      <c r="O438" s="13">
        <f>(O246-I625)/I817</f>
        <v/>
      </c>
      <c r="P438" s="13">
        <f>(P246-J625)/J817</f>
        <v/>
      </c>
      <c r="Q438" s="13">
        <f>(Q246-K625)/K817</f>
        <v/>
      </c>
    </row>
    <row r="439">
      <c r="H439" s="13" t="n">
        <v>57</v>
      </c>
      <c r="I439" s="10" t="n">
        <v>1.4966</v>
      </c>
      <c r="J439" s="10" t="n">
        <v>1.7</v>
      </c>
      <c r="K439" s="10" t="n">
        <v>1.1916</v>
      </c>
      <c r="N439" s="13" t="n">
        <v>52</v>
      </c>
      <c r="O439" s="13">
        <f>(O247-I626)/I818</f>
        <v/>
      </c>
      <c r="P439" s="13">
        <f>(P247-J626)/J818</f>
        <v/>
      </c>
      <c r="Q439" s="13">
        <f>(Q247-K626)/K818</f>
        <v/>
      </c>
    </row>
    <row r="440">
      <c r="H440" s="13" t="n">
        <v>58</v>
      </c>
      <c r="I440" s="10" t="n">
        <v>1.3674</v>
      </c>
      <c r="J440" s="10" t="n">
        <v>1.4456</v>
      </c>
      <c r="K440" s="10" t="n">
        <v>1.1045</v>
      </c>
      <c r="N440" s="13" t="n">
        <v>53</v>
      </c>
      <c r="O440" s="13">
        <f>(O248-I627)/I819</f>
        <v/>
      </c>
      <c r="P440" s="13">
        <f>(P248-J627)/J819</f>
        <v/>
      </c>
      <c r="Q440" s="13">
        <f>(Q248-K627)/K819</f>
        <v/>
      </c>
    </row>
    <row r="441">
      <c r="H441" s="13" t="n">
        <v>59</v>
      </c>
      <c r="I441" s="10" t="n">
        <v>1.7</v>
      </c>
      <c r="J441" s="10" t="n">
        <v>1.5394</v>
      </c>
      <c r="K441" s="10" t="n">
        <v>1.5779</v>
      </c>
      <c r="N441" s="13" t="n">
        <v>54</v>
      </c>
      <c r="O441" s="13">
        <f>(O249-I628)/I820</f>
        <v/>
      </c>
      <c r="P441" s="13">
        <f>(P249-J628)/J820</f>
        <v/>
      </c>
      <c r="Q441" s="13">
        <f>(Q249-K628)/K820</f>
        <v/>
      </c>
    </row>
    <row r="442">
      <c r="H442" s="13" t="n">
        <v>60</v>
      </c>
      <c r="I442" s="10" t="n">
        <v>1.1618</v>
      </c>
      <c r="J442" s="10" t="n">
        <v>1.4352</v>
      </c>
      <c r="K442" s="10" t="n">
        <v>1.7029</v>
      </c>
      <c r="N442" s="13" t="n">
        <v>55</v>
      </c>
      <c r="O442" s="13">
        <f>(O250-I629)/I821</f>
        <v/>
      </c>
      <c r="P442" s="13">
        <f>(P250-J629)/J821</f>
        <v/>
      </c>
      <c r="Q442" s="13">
        <f>(Q250-K629)/K821</f>
        <v/>
      </c>
    </row>
    <row r="443">
      <c r="H443" s="13" t="n">
        <v>61</v>
      </c>
      <c r="I443" s="10" t="n">
        <v>1.1575</v>
      </c>
      <c r="J443" s="10" t="n">
        <v>1.0148</v>
      </c>
      <c r="K443" s="10" t="n">
        <v>1.7291</v>
      </c>
      <c r="N443" s="13" t="n">
        <v>56</v>
      </c>
      <c r="O443" s="13">
        <f>(O251-I630)/I822</f>
        <v/>
      </c>
      <c r="P443" s="13">
        <f>(P251-J630)/J822</f>
        <v/>
      </c>
      <c r="Q443" s="13">
        <f>(Q251-K630)/K822</f>
        <v/>
      </c>
    </row>
    <row r="444">
      <c r="H444" s="13" t="n">
        <v>62</v>
      </c>
      <c r="I444" s="10" t="n">
        <v>1.2409</v>
      </c>
      <c r="J444" s="10" t="n">
        <v>1.4832</v>
      </c>
      <c r="K444" s="10" t="n">
        <v>1.473</v>
      </c>
      <c r="N444" s="13" t="n">
        <v>57</v>
      </c>
      <c r="O444" s="13">
        <f>(O252-I631)/I823</f>
        <v/>
      </c>
      <c r="P444" s="13">
        <f>(P252-J631)/J823</f>
        <v/>
      </c>
      <c r="Q444" s="13">
        <f>(Q252-K631)/K823</f>
        <v/>
      </c>
    </row>
    <row r="445">
      <c r="H445" s="13" t="n">
        <v>63</v>
      </c>
      <c r="I445" s="10" t="n">
        <v>1.3856</v>
      </c>
      <c r="J445" s="10" t="n">
        <v>1.2409</v>
      </c>
      <c r="K445" s="10" t="n">
        <v>1.3114</v>
      </c>
      <c r="N445" s="13" t="n">
        <v>58</v>
      </c>
      <c r="O445" s="13">
        <f>(O253-I632)/I824</f>
        <v/>
      </c>
      <c r="P445" s="13">
        <f>(P253-J632)/J824</f>
        <v/>
      </c>
      <c r="Q445" s="13">
        <f>(Q253-K632)/K824</f>
        <v/>
      </c>
    </row>
    <row r="446">
      <c r="H446" s="13" t="n">
        <v>64</v>
      </c>
      <c r="I446" s="10" t="n">
        <v>0.9695</v>
      </c>
      <c r="J446" s="10" t="n">
        <v>1.4035</v>
      </c>
      <c r="K446" s="10" t="n">
        <v>1.4282</v>
      </c>
      <c r="N446" s="13" t="n">
        <v>59</v>
      </c>
      <c r="O446" s="13">
        <f>(O254-I633)/I825</f>
        <v/>
      </c>
      <c r="P446" s="13">
        <f>(P254-J633)/J825</f>
        <v/>
      </c>
      <c r="Q446" s="13">
        <f>(Q254-K633)/K825</f>
        <v/>
      </c>
    </row>
    <row r="447">
      <c r="H447" s="13" t="n">
        <v>65</v>
      </c>
      <c r="I447" s="10" t="n">
        <v>1.6155</v>
      </c>
      <c r="J447" s="10" t="n">
        <v>1.6673</v>
      </c>
      <c r="K447" s="10" t="n">
        <v>1.5264</v>
      </c>
      <c r="N447" s="13" t="n">
        <v>60</v>
      </c>
      <c r="O447" s="13">
        <f>(O255-I634)/I826</f>
        <v/>
      </c>
      <c r="P447" s="13">
        <f>(P255-J634)/J826</f>
        <v/>
      </c>
      <c r="Q447" s="13">
        <f>(Q255-K634)/K826</f>
        <v/>
      </c>
    </row>
    <row r="448">
      <c r="H448" s="13" t="n">
        <v>66</v>
      </c>
      <c r="I448" s="10" t="n">
        <v>1.2767</v>
      </c>
      <c r="J448" s="10" t="n">
        <v>1.6093</v>
      </c>
      <c r="K448" s="10" t="n">
        <v>1.7204</v>
      </c>
      <c r="N448" s="13" t="n">
        <v>61</v>
      </c>
      <c r="O448" s="13">
        <f>(O256-I635)/I827</f>
        <v/>
      </c>
      <c r="P448" s="13">
        <f>(P256-J635)/J827</f>
        <v/>
      </c>
      <c r="Q448" s="13">
        <f>(Q256-K635)/K827</f>
        <v/>
      </c>
    </row>
    <row r="449">
      <c r="H449" s="13" t="n">
        <v>67</v>
      </c>
      <c r="I449" s="10" t="n">
        <v>1.2884</v>
      </c>
      <c r="J449" s="10" t="n">
        <v>1.5165</v>
      </c>
      <c r="K449" s="10" t="n">
        <v>1.5427</v>
      </c>
      <c r="N449" s="13" t="n">
        <v>62</v>
      </c>
      <c r="O449" s="13">
        <f>(O257-I636)/I828</f>
        <v/>
      </c>
      <c r="P449" s="13">
        <f>(P257-J636)/J828</f>
        <v/>
      </c>
      <c r="Q449" s="13">
        <f>(Q257-K636)/K828</f>
        <v/>
      </c>
    </row>
    <row r="450">
      <c r="H450" s="13" t="n">
        <v>68</v>
      </c>
      <c r="I450" s="10" t="n">
        <v>1.5329</v>
      </c>
      <c r="J450" s="10" t="n">
        <v>1.4212</v>
      </c>
      <c r="K450" s="10" t="n">
        <v>1.2649</v>
      </c>
      <c r="N450" s="13" t="n">
        <v>63</v>
      </c>
      <c r="O450" s="13">
        <f>(O258-I637)/I829</f>
        <v/>
      </c>
      <c r="P450" s="13">
        <f>(P258-J637)/J829</f>
        <v/>
      </c>
      <c r="Q450" s="13">
        <f>(Q258-K637)/K829</f>
        <v/>
      </c>
    </row>
    <row r="451">
      <c r="H451" s="13" t="n">
        <v>69</v>
      </c>
      <c r="I451" s="10" t="n">
        <v>1.4798</v>
      </c>
      <c r="J451" s="10" t="n">
        <v>1.5556</v>
      </c>
      <c r="K451" s="10" t="n">
        <v>1.2649</v>
      </c>
      <c r="N451" s="13" t="n">
        <v>64</v>
      </c>
      <c r="O451" s="13">
        <f>(O259-I638)/I830</f>
        <v/>
      </c>
      <c r="P451" s="13">
        <f>(P259-J638)/J830</f>
        <v/>
      </c>
      <c r="Q451" s="13">
        <f>(Q259-K638)/K830</f>
        <v/>
      </c>
    </row>
    <row r="452">
      <c r="H452" s="13" t="n">
        <v>70</v>
      </c>
      <c r="I452" s="10" t="n">
        <v>1.3304</v>
      </c>
      <c r="J452" s="10" t="n">
        <v>1.0198</v>
      </c>
      <c r="K452" s="10" t="n">
        <v>1.1532</v>
      </c>
      <c r="N452" s="13" t="n">
        <v>65</v>
      </c>
      <c r="O452" s="13">
        <f>(O260-I639)/I831</f>
        <v/>
      </c>
      <c r="P452" s="13">
        <f>(P260-J639)/J831</f>
        <v/>
      </c>
      <c r="Q452" s="13">
        <f>(Q260-K639)/K831</f>
        <v/>
      </c>
    </row>
    <row r="453">
      <c r="H453" s="13" t="n">
        <v>71</v>
      </c>
      <c r="I453" s="10" t="n">
        <v>1.786</v>
      </c>
      <c r="J453" s="10" t="n">
        <v>1.3928</v>
      </c>
      <c r="K453" s="10" t="n">
        <v>1.2083</v>
      </c>
      <c r="N453" s="13" t="n">
        <v>66</v>
      </c>
      <c r="O453" s="13">
        <f>(O261-I640)/I832</f>
        <v/>
      </c>
      <c r="P453" s="13">
        <f>(P261-J640)/J832</f>
        <v/>
      </c>
      <c r="Q453" s="13">
        <f>(Q261-K640)/K832</f>
        <v/>
      </c>
    </row>
    <row r="454">
      <c r="H454" s="13" t="n">
        <v>72</v>
      </c>
      <c r="I454" s="10" t="n">
        <v>1.8627</v>
      </c>
      <c r="J454" s="10" t="n">
        <v>0.8774</v>
      </c>
      <c r="K454" s="10" t="n">
        <v>1.5524</v>
      </c>
      <c r="N454" s="13" t="n">
        <v>67</v>
      </c>
      <c r="O454" s="13">
        <f>(O262-I641)/I833</f>
        <v/>
      </c>
      <c r="P454" s="13">
        <f>(P262-J641)/J833</f>
        <v/>
      </c>
      <c r="Q454" s="13">
        <f>(Q262-K641)/K833</f>
        <v/>
      </c>
    </row>
    <row r="455">
      <c r="H455" s="13" t="n">
        <v>73</v>
      </c>
      <c r="I455" s="10" t="n">
        <v>1.118</v>
      </c>
      <c r="J455" s="10" t="n">
        <v>1.4212</v>
      </c>
      <c r="K455" s="10" t="n">
        <v>1.5874</v>
      </c>
      <c r="N455" s="13" t="n">
        <v>68</v>
      </c>
      <c r="O455" s="13">
        <f>(O263-I642)/I834</f>
        <v/>
      </c>
      <c r="P455" s="13">
        <f>(P263-J642)/J834</f>
        <v/>
      </c>
      <c r="Q455" s="13">
        <f>(Q263-K642)/K834</f>
        <v/>
      </c>
    </row>
    <row r="456">
      <c r="H456" s="13" t="n">
        <v>74</v>
      </c>
      <c r="I456" s="10" t="n">
        <v>1.3928</v>
      </c>
      <c r="J456" s="10" t="n">
        <v>1.5198</v>
      </c>
      <c r="K456" s="10" t="n">
        <v>1.3964</v>
      </c>
      <c r="N456" s="13" t="n">
        <v>69</v>
      </c>
      <c r="O456" s="13">
        <f>(O264-I643)/I835</f>
        <v/>
      </c>
      <c r="P456" s="13">
        <f>(P264-J643)/J835</f>
        <v/>
      </c>
      <c r="Q456" s="13">
        <f>(Q264-K643)/K835</f>
        <v/>
      </c>
    </row>
    <row r="457">
      <c r="H457" s="13" t="n">
        <v>75</v>
      </c>
      <c r="I457" s="10" t="n">
        <v>1.5297</v>
      </c>
      <c r="J457" s="10" t="n">
        <v>1.4247</v>
      </c>
      <c r="K457" s="10" t="n">
        <v>1.4317</v>
      </c>
      <c r="N457" s="13" t="n">
        <v>70</v>
      </c>
      <c r="O457" s="13">
        <f>(O265-I644)/I836</f>
        <v/>
      </c>
      <c r="P457" s="13">
        <f>(P265-J644)/J836</f>
        <v/>
      </c>
      <c r="Q457" s="13">
        <f>(Q265-K644)/K836</f>
        <v/>
      </c>
    </row>
    <row r="458">
      <c r="H458" s="13" t="n">
        <v>76</v>
      </c>
      <c r="I458" s="10" t="n">
        <v>1.4594</v>
      </c>
      <c r="J458" s="10" t="n">
        <v>1.4899</v>
      </c>
      <c r="K458" s="10" t="n">
        <v>1.2845</v>
      </c>
      <c r="N458" s="13" t="n">
        <v>71</v>
      </c>
      <c r="O458" s="13">
        <f>(O266-I645)/I837</f>
        <v/>
      </c>
      <c r="P458" s="13">
        <f>(P266-J645)/J837</f>
        <v/>
      </c>
      <c r="Q458" s="13">
        <f>(Q266-K645)/K837</f>
        <v/>
      </c>
    </row>
    <row r="459">
      <c r="H459" s="13" t="n">
        <v>77</v>
      </c>
      <c r="I459" s="10" t="n">
        <v>1.0535</v>
      </c>
      <c r="J459" s="10" t="n">
        <v>1.2961</v>
      </c>
      <c r="K459" s="10" t="n">
        <v>1.4798</v>
      </c>
      <c r="N459" s="13" t="n">
        <v>72</v>
      </c>
      <c r="O459" s="13">
        <f>(O267-I646)/I838</f>
        <v/>
      </c>
      <c r="P459" s="13">
        <f>(P267-J646)/J838</f>
        <v/>
      </c>
      <c r="Q459" s="13">
        <f>(Q267-K646)/K838</f>
        <v/>
      </c>
    </row>
    <row r="460">
      <c r="H460" s="13" t="n">
        <v>78</v>
      </c>
      <c r="I460" s="10" t="n">
        <v>1.6673</v>
      </c>
      <c r="J460" s="10" t="n">
        <v>1.5033</v>
      </c>
      <c r="K460" s="10" t="n">
        <v>1.6248</v>
      </c>
      <c r="N460" s="13" t="n">
        <v>73</v>
      </c>
      <c r="O460" s="13">
        <f>(O268-I647)/I839</f>
        <v/>
      </c>
      <c r="P460" s="13">
        <f>(P268-J647)/J839</f>
        <v/>
      </c>
      <c r="Q460" s="13">
        <f>(Q268-K647)/K839</f>
        <v/>
      </c>
    </row>
    <row r="461">
      <c r="H461" s="13" t="n">
        <v>79</v>
      </c>
      <c r="I461" s="10" t="n">
        <v>1.4071</v>
      </c>
      <c r="J461" s="10" t="n">
        <v>1.2806</v>
      </c>
      <c r="K461" s="10" t="n">
        <v>0.9591</v>
      </c>
      <c r="N461" s="13" t="n">
        <v>74</v>
      </c>
      <c r="O461" s="13">
        <f>(O269-I648)/I840</f>
        <v/>
      </c>
      <c r="P461" s="13">
        <f>(P269-J648)/J840</f>
        <v/>
      </c>
      <c r="Q461" s="13">
        <f>(Q269-K648)/K840</f>
        <v/>
      </c>
    </row>
    <row r="462">
      <c r="H462" s="13" t="n">
        <v>80</v>
      </c>
      <c r="I462" s="10" t="n">
        <v>1.3114</v>
      </c>
      <c r="J462" s="10" t="n">
        <v>1.3</v>
      </c>
      <c r="K462" s="10" t="n">
        <v>1.2529</v>
      </c>
      <c r="N462" s="13" t="n">
        <v>75</v>
      </c>
      <c r="O462" s="13">
        <f>(O270-I649)/I841</f>
        <v/>
      </c>
      <c r="P462" s="13">
        <f>(P270-J649)/J841</f>
        <v/>
      </c>
      <c r="Q462" s="13">
        <f>(Q270-K649)/K841</f>
        <v/>
      </c>
    </row>
    <row r="463">
      <c r="H463" s="13" t="n">
        <v>81</v>
      </c>
      <c r="I463" s="10" t="n">
        <v>1.5588</v>
      </c>
      <c r="J463" s="10" t="n">
        <v>1.6763</v>
      </c>
      <c r="K463" s="10" t="n">
        <v>1.7406</v>
      </c>
      <c r="N463" s="13" t="n">
        <v>76</v>
      </c>
      <c r="O463" s="13">
        <f>(O271-I650)/I842</f>
        <v/>
      </c>
      <c r="P463" s="13">
        <f>(P271-J650)/J842</f>
        <v/>
      </c>
      <c r="Q463" s="13">
        <f>(Q271-K650)/K842</f>
        <v/>
      </c>
    </row>
    <row r="464">
      <c r="H464" s="13" t="n">
        <v>82</v>
      </c>
      <c r="I464" s="10" t="n">
        <v>0.9949</v>
      </c>
      <c r="J464" s="10" t="n">
        <v>1.3601</v>
      </c>
      <c r="K464" s="10" t="n">
        <v>1.0344</v>
      </c>
      <c r="N464" s="13" t="n">
        <v>77</v>
      </c>
      <c r="O464" s="13">
        <f>(O272-I651)/I843</f>
        <v/>
      </c>
      <c r="P464" s="13">
        <f>(P272-J651)/J843</f>
        <v/>
      </c>
      <c r="Q464" s="13">
        <f>(Q272-K651)/K843</f>
        <v/>
      </c>
    </row>
    <row r="465">
      <c r="H465" s="13" t="n">
        <v>83</v>
      </c>
      <c r="I465" s="10" t="n">
        <v>1.7521</v>
      </c>
      <c r="J465" s="10" t="n">
        <v>1.6673</v>
      </c>
      <c r="K465" s="10" t="n">
        <v>0.9433</v>
      </c>
      <c r="N465" s="13" t="n">
        <v>78</v>
      </c>
      <c r="O465" s="13">
        <f>(O273-I652)/I844</f>
        <v/>
      </c>
      <c r="P465" s="13">
        <f>(P273-J652)/J844</f>
        <v/>
      </c>
      <c r="Q465" s="13">
        <f>(Q273-K652)/K844</f>
        <v/>
      </c>
    </row>
    <row r="466">
      <c r="H466" s="13" t="n">
        <v>84</v>
      </c>
      <c r="I466" s="10" t="n">
        <v>1.6186</v>
      </c>
      <c r="J466" s="10" t="n">
        <v>1.4832</v>
      </c>
      <c r="K466" s="10" t="n">
        <v>1.8708</v>
      </c>
      <c r="N466" s="13" t="n">
        <v>79</v>
      </c>
      <c r="O466" s="13">
        <f>(O274-I653)/I845</f>
        <v/>
      </c>
      <c r="P466" s="13">
        <f>(P274-J653)/J845</f>
        <v/>
      </c>
      <c r="Q466" s="13">
        <f>(Q274-K653)/K845</f>
        <v/>
      </c>
    </row>
    <row r="467">
      <c r="H467" s="13" t="n">
        <v>85</v>
      </c>
      <c r="I467" s="10" t="n">
        <v>1.6673</v>
      </c>
      <c r="J467" s="10" t="n">
        <v>1.3</v>
      </c>
      <c r="K467" s="10" t="n">
        <v>1.3266</v>
      </c>
      <c r="N467" s="13" t="n">
        <v>80</v>
      </c>
      <c r="O467" s="13">
        <f>(O275-I654)/I846</f>
        <v/>
      </c>
      <c r="P467" s="13">
        <f>(P275-J654)/J846</f>
        <v/>
      </c>
      <c r="Q467" s="13">
        <f>(Q275-K654)/K846</f>
        <v/>
      </c>
    </row>
    <row r="468">
      <c r="H468" s="13" t="n">
        <v>86</v>
      </c>
      <c r="I468" s="10" t="n">
        <v>1.4247</v>
      </c>
      <c r="J468" s="10" t="n">
        <v>1.2845</v>
      </c>
      <c r="K468" s="10" t="n">
        <v>1.5297</v>
      </c>
      <c r="N468" s="13" t="n">
        <v>81</v>
      </c>
      <c r="O468" s="13">
        <f>(O276-I655)/I847</f>
        <v/>
      </c>
      <c r="P468" s="13">
        <f>(P276-J655)/J847</f>
        <v/>
      </c>
      <c r="Q468" s="13">
        <f>(Q276-K655)/K847</f>
        <v/>
      </c>
    </row>
    <row r="469">
      <c r="H469" s="13" t="n">
        <v>87</v>
      </c>
      <c r="I469" s="10" t="n">
        <v>1.3856</v>
      </c>
      <c r="J469" s="10" t="n">
        <v>1.4177</v>
      </c>
      <c r="K469" s="10" t="n">
        <v>1.3076</v>
      </c>
      <c r="N469" s="13" t="n">
        <v>82</v>
      </c>
      <c r="O469" s="13">
        <f>(O277-I656)/I848</f>
        <v/>
      </c>
      <c r="P469" s="13">
        <f>(P277-J656)/J848</f>
        <v/>
      </c>
      <c r="Q469" s="13">
        <f>(Q277-K656)/K848</f>
        <v/>
      </c>
    </row>
    <row r="470">
      <c r="H470" s="13" t="n">
        <v>88</v>
      </c>
      <c r="I470" s="10" t="n">
        <v>1.5968</v>
      </c>
      <c r="J470" s="10" t="n">
        <v>1.2165</v>
      </c>
      <c r="K470" s="10" t="n">
        <v>1.2922</v>
      </c>
      <c r="N470" s="13" t="n">
        <v>83</v>
      </c>
      <c r="O470" s="13">
        <f>(O278-I657)/I849</f>
        <v/>
      </c>
      <c r="P470" s="13">
        <f>(P278-J657)/J849</f>
        <v/>
      </c>
      <c r="Q470" s="13">
        <f>(Q278-K657)/K849</f>
        <v/>
      </c>
    </row>
    <row r="471">
      <c r="H471" s="13" t="n">
        <v>89</v>
      </c>
      <c r="I471" s="10" t="n">
        <v>1.6552</v>
      </c>
      <c r="J471" s="10" t="n">
        <v>1.2449</v>
      </c>
      <c r="K471" s="10" t="n">
        <v>1.4899</v>
      </c>
      <c r="N471" s="13" t="n">
        <v>84</v>
      </c>
      <c r="O471" s="13">
        <f>(O279-I658)/I850</f>
        <v/>
      </c>
      <c r="P471" s="13">
        <f>(P279-J658)/J850</f>
        <v/>
      </c>
      <c r="Q471" s="13">
        <f>(Q279-K658)/K850</f>
        <v/>
      </c>
    </row>
    <row r="472">
      <c r="H472" s="13" t="n">
        <v>90</v>
      </c>
      <c r="I472" s="10" t="n">
        <v>1.6941</v>
      </c>
      <c r="J472" s="10" t="n">
        <v>1.2569</v>
      </c>
      <c r="K472" s="10" t="n">
        <v>1.5684</v>
      </c>
      <c r="N472" s="13" t="n">
        <v>85</v>
      </c>
      <c r="O472" s="13">
        <f>(O280-I659)/I851</f>
        <v/>
      </c>
      <c r="P472" s="13">
        <f>(P280-J659)/J851</f>
        <v/>
      </c>
      <c r="Q472" s="13">
        <f>(Q280-K659)/K851</f>
        <v/>
      </c>
    </row>
    <row r="473">
      <c r="H473" s="13" t="n">
        <v>91</v>
      </c>
      <c r="I473" s="10" t="n">
        <v>1.5588</v>
      </c>
      <c r="J473" s="10" t="n">
        <v>1.3527</v>
      </c>
      <c r="K473" s="10" t="n">
        <v>1.1489</v>
      </c>
      <c r="N473" s="13" t="n">
        <v>86</v>
      </c>
      <c r="O473" s="13">
        <f>(O281-I660)/I852</f>
        <v/>
      </c>
      <c r="P473" s="13">
        <f>(P281-J660)/J852</f>
        <v/>
      </c>
      <c r="Q473" s="13">
        <f>(Q281-K660)/K852</f>
        <v/>
      </c>
    </row>
    <row r="474">
      <c r="H474" s="13" t="n">
        <v>92</v>
      </c>
      <c r="I474" s="10" t="n">
        <v>1.456</v>
      </c>
      <c r="J474" s="10" t="n">
        <v>1.5427</v>
      </c>
      <c r="K474" s="10" t="n">
        <v>1.6093</v>
      </c>
      <c r="N474" s="13" t="n">
        <v>87</v>
      </c>
      <c r="O474" s="13">
        <f>(O282-I661)/I853</f>
        <v/>
      </c>
      <c r="P474" s="13">
        <f>(P282-J661)/J853</f>
        <v/>
      </c>
      <c r="Q474" s="13">
        <f>(Q282-K661)/K853</f>
        <v/>
      </c>
    </row>
    <row r="475">
      <c r="H475" s="13" t="n">
        <v>93</v>
      </c>
      <c r="I475" s="10" t="n">
        <v>1.044</v>
      </c>
      <c r="J475" s="10" t="n">
        <v>1.5066</v>
      </c>
      <c r="K475" s="10" t="n">
        <v>1.4142</v>
      </c>
      <c r="N475" s="13" t="n">
        <v>88</v>
      </c>
      <c r="O475" s="13">
        <f>(O283-I662)/I854</f>
        <v/>
      </c>
      <c r="P475" s="13">
        <f>(P283-J662)/J854</f>
        <v/>
      </c>
      <c r="Q475" s="13">
        <f>(Q283-K662)/K854</f>
        <v/>
      </c>
    </row>
    <row r="476">
      <c r="H476" s="13" t="n">
        <v>94</v>
      </c>
      <c r="I476" s="10" t="n">
        <v>1.9949</v>
      </c>
      <c r="J476" s="10" t="n">
        <v>1.4352</v>
      </c>
      <c r="K476" s="10" t="n">
        <v>1.3638</v>
      </c>
      <c r="N476" s="13" t="n">
        <v>89</v>
      </c>
      <c r="O476" s="13">
        <f>(O284-I663)/I855</f>
        <v/>
      </c>
      <c r="P476" s="13">
        <f>(P284-J663)/J855</f>
        <v/>
      </c>
      <c r="Q476" s="13">
        <f>(Q284-K663)/K855</f>
        <v/>
      </c>
    </row>
    <row r="477">
      <c r="H477" s="13" t="n">
        <v>95</v>
      </c>
      <c r="I477" s="10" t="n">
        <v>1.5748</v>
      </c>
      <c r="J477" s="10" t="n">
        <v>1.0295</v>
      </c>
      <c r="K477" s="10" t="n">
        <v>1.7748</v>
      </c>
      <c r="N477" s="13" t="n">
        <v>90</v>
      </c>
      <c r="O477" s="13">
        <f>(O285-I664)/I856</f>
        <v/>
      </c>
      <c r="P477" s="13">
        <f>(P285-J664)/J856</f>
        <v/>
      </c>
      <c r="Q477" s="13">
        <f>(Q285-K664)/K856</f>
        <v/>
      </c>
    </row>
    <row r="478">
      <c r="H478" s="13" t="n">
        <v>96</v>
      </c>
      <c r="I478" s="10" t="n">
        <v>1.7291</v>
      </c>
      <c r="J478" s="10" t="n">
        <v>1.4317</v>
      </c>
      <c r="K478" s="10" t="n">
        <v>1.5231</v>
      </c>
      <c r="N478" s="13" t="n">
        <v>91</v>
      </c>
      <c r="O478" s="13">
        <f>(O286-I665)/I857</f>
        <v/>
      </c>
      <c r="P478" s="13">
        <f>(P286-J665)/J857</f>
        <v/>
      </c>
      <c r="Q478" s="13">
        <f>(Q286-K665)/K857</f>
        <v/>
      </c>
    </row>
    <row r="479">
      <c r="H479" s="13" t="n">
        <v>97</v>
      </c>
      <c r="I479" s="10" t="n">
        <v>1.7972</v>
      </c>
      <c r="J479" s="10" t="n">
        <v>1.4247</v>
      </c>
      <c r="K479" s="10" t="n">
        <v>1.5524</v>
      </c>
      <c r="N479" s="13" t="n">
        <v>92</v>
      </c>
      <c r="O479" s="13">
        <f>(O287-I666)/I858</f>
        <v/>
      </c>
      <c r="P479" s="13">
        <f>(P287-J666)/J858</f>
        <v/>
      </c>
      <c r="Q479" s="13">
        <f>(Q287-K666)/K858</f>
        <v/>
      </c>
    </row>
    <row r="480">
      <c r="H480" s="13" t="n">
        <v>98</v>
      </c>
      <c r="I480" s="10" t="n">
        <v>1.4899</v>
      </c>
      <c r="J480" s="10" t="n">
        <v>1.4387</v>
      </c>
      <c r="K480" s="10" t="n">
        <v>1.4899</v>
      </c>
      <c r="N480" s="13" t="n">
        <v>93</v>
      </c>
      <c r="O480" s="13">
        <f>(O288-I667)/I859</f>
        <v/>
      </c>
      <c r="P480" s="13">
        <f>(P288-J667)/J859</f>
        <v/>
      </c>
      <c r="Q480" s="13">
        <f>(Q288-K667)/K859</f>
        <v/>
      </c>
    </row>
    <row r="481">
      <c r="H481" s="13" t="n">
        <v>99</v>
      </c>
      <c r="I481" s="10" t="n">
        <v>1.118</v>
      </c>
      <c r="J481" s="10" t="n">
        <v>1.2727</v>
      </c>
      <c r="K481" s="10" t="n">
        <v>1.4798</v>
      </c>
      <c r="N481" s="13" t="n">
        <v>94</v>
      </c>
      <c r="O481" s="13">
        <f>(O289-I668)/I860</f>
        <v/>
      </c>
      <c r="P481" s="13">
        <f>(P289-J668)/J860</f>
        <v/>
      </c>
      <c r="Q481" s="13">
        <f>(Q289-K668)/K860</f>
        <v/>
      </c>
    </row>
    <row r="482">
      <c r="H482" s="13" t="n">
        <v>100</v>
      </c>
      <c r="I482" s="10" t="n">
        <v>1.637</v>
      </c>
      <c r="J482" s="10" t="n">
        <v>1.3341</v>
      </c>
      <c r="K482" s="10" t="n">
        <v>1.2961</v>
      </c>
      <c r="N482" s="13" t="n">
        <v>95</v>
      </c>
      <c r="O482" s="13">
        <f>(O290-I669)/I861</f>
        <v/>
      </c>
      <c r="P482" s="13">
        <f>(P290-J669)/J861</f>
        <v/>
      </c>
      <c r="Q482" s="13">
        <f>(Q290-K669)/K861</f>
        <v/>
      </c>
    </row>
    <row r="483">
      <c r="H483" s="13" t="n">
        <v>101</v>
      </c>
      <c r="I483" s="10" t="n">
        <v>1.4491</v>
      </c>
      <c r="J483" s="10" t="n">
        <v>1.5231</v>
      </c>
      <c r="K483" s="10" t="n">
        <v>1.3453</v>
      </c>
      <c r="N483" s="13" t="n">
        <v>96</v>
      </c>
      <c r="O483" s="13">
        <f>(O291-I670)/I862</f>
        <v/>
      </c>
      <c r="P483" s="13">
        <f>(P291-J670)/J862</f>
        <v/>
      </c>
      <c r="Q483" s="13">
        <f>(Q291-K670)/K862</f>
        <v/>
      </c>
    </row>
    <row r="484">
      <c r="H484" s="13" t="n">
        <v>102</v>
      </c>
      <c r="I484" s="10" t="n">
        <v>1.2369</v>
      </c>
      <c r="J484" s="10" t="n">
        <v>1.8027</v>
      </c>
      <c r="K484" s="10" t="n">
        <v>1.4966</v>
      </c>
      <c r="N484" s="13" t="n">
        <v>97</v>
      </c>
      <c r="O484" s="13">
        <f>(O292-I671)/I863</f>
        <v/>
      </c>
      <c r="P484" s="13">
        <f>(P292-J671)/J863</f>
        <v/>
      </c>
      <c r="Q484" s="13">
        <f>(Q292-K671)/K863</f>
        <v/>
      </c>
    </row>
    <row r="485">
      <c r="H485" s="13" t="n">
        <v>103</v>
      </c>
      <c r="I485" s="10" t="n">
        <v>1.8841</v>
      </c>
      <c r="J485" s="10" t="n">
        <v>1.3152</v>
      </c>
      <c r="K485" s="10" t="n">
        <v>1.2041</v>
      </c>
      <c r="N485" s="13" t="n">
        <v>98</v>
      </c>
      <c r="O485" s="13">
        <f>(O293-I672)/I864</f>
        <v/>
      </c>
      <c r="P485" s="13">
        <f>(P293-J672)/J864</f>
        <v/>
      </c>
      <c r="Q485" s="13">
        <f>(Q293-K672)/K864</f>
        <v/>
      </c>
    </row>
    <row r="486">
      <c r="H486" s="13" t="n">
        <v>104</v>
      </c>
      <c r="I486" s="10" t="n">
        <v>1.1958</v>
      </c>
      <c r="J486" s="10" t="n">
        <v>1.637</v>
      </c>
      <c r="K486" s="10" t="n">
        <v>1.6401</v>
      </c>
      <c r="N486" s="13" t="n">
        <v>99</v>
      </c>
      <c r="O486" s="13">
        <f>(O294-I673)/I865</f>
        <v/>
      </c>
      <c r="P486" s="13">
        <f>(P294-J673)/J865</f>
        <v/>
      </c>
      <c r="Q486" s="13">
        <f>(Q294-K673)/K865</f>
        <v/>
      </c>
    </row>
    <row r="487">
      <c r="H487" s="13" t="n">
        <v>105</v>
      </c>
      <c r="I487" s="10" t="n">
        <v>1.8083</v>
      </c>
      <c r="J487" s="10" t="n">
        <v>1.5684</v>
      </c>
      <c r="K487" s="10" t="n">
        <v>1.3892</v>
      </c>
      <c r="N487" s="13" t="n">
        <v>100</v>
      </c>
      <c r="O487" s="13">
        <f>(O295-I674)/I866</f>
        <v/>
      </c>
      <c r="P487" s="13">
        <f>(P295-J674)/J866</f>
        <v/>
      </c>
      <c r="Q487" s="13">
        <f>(Q295-K674)/K866</f>
        <v/>
      </c>
    </row>
    <row r="488">
      <c r="H488" s="13" t="n">
        <v>106</v>
      </c>
      <c r="I488" s="10" t="n">
        <v>1.3228</v>
      </c>
      <c r="J488" s="10" t="n">
        <v>1.3416</v>
      </c>
      <c r="K488" s="10" t="n">
        <v>1.1704</v>
      </c>
      <c r="N488" s="13" t="n">
        <v>101</v>
      </c>
      <c r="O488" s="13">
        <f>(O296-I675)/I867</f>
        <v/>
      </c>
      <c r="P488" s="13">
        <f>(P296-J675)/J867</f>
        <v/>
      </c>
      <c r="Q488" s="13">
        <f>(Q296-K675)/K867</f>
        <v/>
      </c>
    </row>
    <row r="489">
      <c r="H489" s="13" t="n">
        <v>107</v>
      </c>
      <c r="I489" s="10" t="n">
        <v>1.7204</v>
      </c>
      <c r="J489" s="10" t="n">
        <v>1.4106</v>
      </c>
      <c r="K489" s="10" t="n">
        <v>1.1789</v>
      </c>
      <c r="N489" s="13" t="n">
        <v>102</v>
      </c>
      <c r="O489" s="13">
        <f>(O297-I676)/I868</f>
        <v/>
      </c>
      <c r="P489" s="13">
        <f>(P297-J676)/J868</f>
        <v/>
      </c>
      <c r="Q489" s="13">
        <f>(Q297-K676)/K868</f>
        <v/>
      </c>
    </row>
    <row r="490">
      <c r="H490" s="13" t="n">
        <v>108</v>
      </c>
      <c r="I490" s="10" t="n">
        <v>1.5427</v>
      </c>
      <c r="J490" s="10" t="n">
        <v>1.7804</v>
      </c>
      <c r="K490" s="10" t="n">
        <v>1.2409</v>
      </c>
      <c r="N490" s="13" t="n">
        <v>103</v>
      </c>
      <c r="O490" s="13">
        <f>(O298-I677)/I869</f>
        <v/>
      </c>
      <c r="P490" s="13">
        <f>(P298-J677)/J869</f>
        <v/>
      </c>
      <c r="Q490" s="13">
        <f>(Q298-K677)/K869</f>
        <v/>
      </c>
    </row>
    <row r="491">
      <c r="H491" s="13" t="n">
        <v>109</v>
      </c>
      <c r="I491" s="10" t="n">
        <v>1.3453</v>
      </c>
      <c r="J491" s="10" t="n">
        <v>1.4798</v>
      </c>
      <c r="K491" s="10" t="n">
        <v>1.1874</v>
      </c>
      <c r="N491" s="13" t="n">
        <v>104</v>
      </c>
      <c r="O491" s="13">
        <f>(O299-I678)/I870</f>
        <v/>
      </c>
      <c r="P491" s="13">
        <f>(P299-J678)/J870</f>
        <v/>
      </c>
      <c r="Q491" s="13">
        <f>(Q299-K678)/K870</f>
        <v/>
      </c>
    </row>
    <row r="492">
      <c r="H492" s="13" t="n">
        <v>110</v>
      </c>
      <c r="I492" s="10" t="n">
        <v>1.2409</v>
      </c>
      <c r="J492" s="10" t="n">
        <v>1.4422</v>
      </c>
      <c r="K492" s="10" t="n">
        <v>1.6643</v>
      </c>
      <c r="N492" s="13" t="n">
        <v>105</v>
      </c>
      <c r="O492" s="13">
        <f>(O300-I679)/I871</f>
        <v/>
      </c>
      <c r="P492" s="13">
        <f>(P300-J679)/J871</f>
        <v/>
      </c>
      <c r="Q492" s="13">
        <f>(Q300-K679)/K871</f>
        <v/>
      </c>
    </row>
    <row r="493">
      <c r="H493" s="13" t="n">
        <v>111</v>
      </c>
      <c r="I493" s="10" t="n">
        <v>1.6673</v>
      </c>
      <c r="J493" s="10" t="n">
        <v>1.7262</v>
      </c>
      <c r="K493" s="10" t="n">
        <v>1.5033</v>
      </c>
      <c r="N493" s="13" t="n">
        <v>106</v>
      </c>
      <c r="O493" s="13">
        <f>(O301-I680)/I872</f>
        <v/>
      </c>
      <c r="P493" s="13">
        <f>(P301-J680)/J872</f>
        <v/>
      </c>
      <c r="Q493" s="13">
        <f>(Q301-K680)/K872</f>
        <v/>
      </c>
    </row>
    <row r="494">
      <c r="H494" s="13" t="n">
        <v>112</v>
      </c>
      <c r="I494" s="10" t="n">
        <v>1.6</v>
      </c>
      <c r="J494" s="10" t="n">
        <v>1.637</v>
      </c>
      <c r="K494" s="10" t="n">
        <v>1.6062</v>
      </c>
      <c r="N494" s="13" t="n">
        <v>107</v>
      </c>
      <c r="O494" s="13">
        <f>(O302-I681)/I873</f>
        <v/>
      </c>
      <c r="P494" s="13">
        <f>(P302-J681)/J873</f>
        <v/>
      </c>
      <c r="Q494" s="13">
        <f>(Q302-K681)/K873</f>
        <v/>
      </c>
    </row>
    <row r="495">
      <c r="H495" s="13" t="n">
        <v>113</v>
      </c>
      <c r="I495" s="10" t="n">
        <v>1.6703</v>
      </c>
      <c r="J495" s="10" t="n">
        <v>1.7888</v>
      </c>
      <c r="K495" s="10" t="n">
        <v>1.3076</v>
      </c>
      <c r="N495" s="13" t="n">
        <v>108</v>
      </c>
      <c r="O495" s="13">
        <f>(O303-I682)/I874</f>
        <v/>
      </c>
      <c r="P495" s="13">
        <f>(P303-J682)/J874</f>
        <v/>
      </c>
      <c r="Q495" s="13">
        <f>(Q303-K682)/K874</f>
        <v/>
      </c>
    </row>
    <row r="496">
      <c r="H496" s="13" t="n">
        <v>114</v>
      </c>
      <c r="I496" s="10" t="n">
        <v>1.562</v>
      </c>
      <c r="J496" s="10" t="n">
        <v>1.3266</v>
      </c>
      <c r="K496" s="10" t="n">
        <v>1.5198</v>
      </c>
      <c r="N496" s="13" t="n">
        <v>109</v>
      </c>
      <c r="O496" s="13">
        <f>(O304-I683)/I875</f>
        <v/>
      </c>
      <c r="P496" s="13">
        <f>(P304-J683)/J875</f>
        <v/>
      </c>
      <c r="Q496" s="13">
        <f>(Q304-K683)/K875</f>
        <v/>
      </c>
    </row>
    <row r="497">
      <c r="H497" s="13" t="n">
        <v>115</v>
      </c>
      <c r="I497" s="10" t="n">
        <v>1.4662</v>
      </c>
      <c r="J497" s="10" t="n">
        <v>1.5132</v>
      </c>
      <c r="K497" s="10" t="n">
        <v>1.3416</v>
      </c>
      <c r="N497" s="13" t="n">
        <v>110</v>
      </c>
      <c r="O497" s="13">
        <f>(O305-I684)/I876</f>
        <v/>
      </c>
      <c r="P497" s="13">
        <f>(P305-J684)/J876</f>
        <v/>
      </c>
      <c r="Q497" s="13">
        <f>(Q305-K684)/K876</f>
        <v/>
      </c>
    </row>
    <row r="498">
      <c r="H498" s="13" t="n">
        <v>116</v>
      </c>
      <c r="I498" s="10" t="n">
        <v>1.118</v>
      </c>
      <c r="J498" s="10" t="n">
        <v>1.5684</v>
      </c>
      <c r="K498" s="10" t="n">
        <v>1.2124</v>
      </c>
      <c r="N498" s="13" t="n">
        <v>111</v>
      </c>
      <c r="O498" s="13">
        <f>(O306-I685)/I877</f>
        <v/>
      </c>
      <c r="P498" s="13">
        <f>(P306-J685)/J877</f>
        <v/>
      </c>
      <c r="Q498" s="13">
        <f>(Q306-K685)/K877</f>
        <v/>
      </c>
    </row>
    <row r="499">
      <c r="H499" s="13" t="n">
        <v>117</v>
      </c>
      <c r="I499" s="10" t="n">
        <v>1.4491</v>
      </c>
      <c r="J499" s="10" t="n">
        <v>1.4</v>
      </c>
      <c r="K499" s="10" t="n">
        <v>1.6062</v>
      </c>
      <c r="N499" s="13" t="n">
        <v>112</v>
      </c>
      <c r="O499" s="13">
        <f>(O307-I686)/I878</f>
        <v/>
      </c>
      <c r="P499" s="13">
        <f>(P307-J686)/J878</f>
        <v/>
      </c>
      <c r="Q499" s="13">
        <f>(Q307-K686)/K878</f>
        <v/>
      </c>
    </row>
    <row r="500">
      <c r="H500" s="13" t="n">
        <v>118</v>
      </c>
      <c r="I500" s="10" t="n">
        <v>1.4106</v>
      </c>
      <c r="J500" s="10" t="n">
        <v>1.4106</v>
      </c>
      <c r="K500" s="10" t="n">
        <v>1.2206</v>
      </c>
      <c r="N500" s="13" t="n">
        <v>113</v>
      </c>
      <c r="O500" s="13">
        <f>(O308-I687)/I879</f>
        <v/>
      </c>
      <c r="P500" s="13">
        <f>(P308-J687)/J879</f>
        <v/>
      </c>
      <c r="Q500" s="13">
        <f>(Q308-K687)/K879</f>
        <v/>
      </c>
    </row>
    <row r="501">
      <c r="H501" s="13" t="n">
        <v>119</v>
      </c>
      <c r="I501" s="10" t="n">
        <v>1.5556</v>
      </c>
      <c r="J501" s="10" t="n">
        <v>1.5165</v>
      </c>
      <c r="K501" s="10" t="n">
        <v>1.8083</v>
      </c>
      <c r="N501" s="13" t="n">
        <v>114</v>
      </c>
      <c r="O501" s="13">
        <f>(O309-I688)/I880</f>
        <v/>
      </c>
      <c r="P501" s="13">
        <f>(P309-J688)/J880</f>
        <v/>
      </c>
      <c r="Q501" s="13">
        <f>(Q309-K688)/K880</f>
        <v/>
      </c>
    </row>
    <row r="502">
      <c r="H502" s="13" t="n">
        <v>120</v>
      </c>
      <c r="I502" s="10" t="n">
        <v>1.3114</v>
      </c>
      <c r="J502" s="10" t="n">
        <v>1.4933</v>
      </c>
      <c r="K502" s="10" t="n">
        <v>1.5652</v>
      </c>
      <c r="N502" s="13" t="n">
        <v>115</v>
      </c>
      <c r="O502" s="13">
        <f>(O310-I689)/I881</f>
        <v/>
      </c>
      <c r="P502" s="13">
        <f>(P310-J689)/J881</f>
        <v/>
      </c>
      <c r="Q502" s="13">
        <f>(Q310-K689)/K881</f>
        <v/>
      </c>
    </row>
    <row r="503">
      <c r="H503" s="13" t="n">
        <v>121</v>
      </c>
      <c r="I503" s="10" t="n">
        <v>1.3892</v>
      </c>
      <c r="J503" s="10" t="n">
        <v>1.3964</v>
      </c>
      <c r="K503" s="10" t="n">
        <v>1.2688</v>
      </c>
      <c r="N503" s="13" t="n">
        <v>116</v>
      </c>
      <c r="O503" s="13">
        <f>(O311-I690)/I882</f>
        <v/>
      </c>
      <c r="P503" s="13">
        <f>(P311-J690)/J882</f>
        <v/>
      </c>
      <c r="Q503" s="13">
        <f>(Q311-K690)/K882</f>
        <v/>
      </c>
    </row>
    <row r="504">
      <c r="H504" s="13" t="n">
        <v>122</v>
      </c>
      <c r="I504" s="10" t="n">
        <v>1.9467</v>
      </c>
      <c r="J504" s="10" t="n">
        <v>1.6431</v>
      </c>
      <c r="K504" s="10" t="n">
        <v>1.4899</v>
      </c>
      <c r="N504" s="13" t="n">
        <v>117</v>
      </c>
      <c r="O504" s="13">
        <f>(O312-I691)/I883</f>
        <v/>
      </c>
      <c r="P504" s="13">
        <f>(P312-J691)/J883</f>
        <v/>
      </c>
      <c r="Q504" s="13">
        <f>(Q312-K691)/K883</f>
        <v/>
      </c>
    </row>
    <row r="505">
      <c r="H505" s="13" t="n">
        <v>123</v>
      </c>
      <c r="I505" s="10" t="n">
        <v>1.3453</v>
      </c>
      <c r="J505" s="10" t="n">
        <v>1.2922</v>
      </c>
      <c r="K505" s="10" t="n">
        <v>1.4594</v>
      </c>
      <c r="N505" s="13" t="n">
        <v>118</v>
      </c>
      <c r="O505" s="13">
        <f>(O313-I692)/I884</f>
        <v/>
      </c>
      <c r="P505" s="13">
        <f>(P313-J692)/J884</f>
        <v/>
      </c>
      <c r="Q505" s="13">
        <f>(Q313-K692)/K884</f>
        <v/>
      </c>
    </row>
    <row r="506">
      <c r="H506" s="13" t="n">
        <v>124</v>
      </c>
      <c r="I506" s="10" t="n">
        <v>1.562</v>
      </c>
      <c r="J506" s="10" t="n">
        <v>1.4247</v>
      </c>
      <c r="K506" s="10" t="n">
        <v>1.4422</v>
      </c>
      <c r="N506" s="13" t="n">
        <v>119</v>
      </c>
      <c r="O506" s="13">
        <f>(O314-I693)/I885</f>
        <v/>
      </c>
      <c r="P506" s="13">
        <f>(P314-J693)/J885</f>
        <v/>
      </c>
      <c r="Q506" s="13">
        <f>(Q314-K693)/K885</f>
        <v/>
      </c>
    </row>
    <row r="507">
      <c r="H507" s="13" t="n">
        <v>125</v>
      </c>
      <c r="I507" s="10" t="n">
        <v>1.5905</v>
      </c>
      <c r="J507" s="10" t="n">
        <v>1.2961</v>
      </c>
      <c r="K507" s="10" t="n">
        <v>1.4</v>
      </c>
      <c r="N507" s="13" t="n">
        <v>120</v>
      </c>
      <c r="O507" s="13">
        <f>(O315-I694)/I886</f>
        <v/>
      </c>
      <c r="P507" s="13">
        <f>(P315-J694)/J886</f>
        <v/>
      </c>
      <c r="Q507" s="13">
        <f>(Q315-K694)/K886</f>
        <v/>
      </c>
    </row>
    <row r="508">
      <c r="H508" s="13" t="n">
        <v>126</v>
      </c>
      <c r="I508" s="10" t="n">
        <v>1.4764</v>
      </c>
      <c r="J508" s="10" t="n">
        <v>1.4387</v>
      </c>
      <c r="K508" s="10" t="n">
        <v>1.7435</v>
      </c>
      <c r="N508" s="13" t="n">
        <v>121</v>
      </c>
      <c r="O508" s="13">
        <f>(O316-I695)/I887</f>
        <v/>
      </c>
      <c r="P508" s="13">
        <f>(P316-J695)/J887</f>
        <v/>
      </c>
      <c r="Q508" s="13">
        <f>(Q316-K695)/K887</f>
        <v/>
      </c>
    </row>
    <row r="509">
      <c r="H509" s="13" t="n">
        <v>127</v>
      </c>
      <c r="I509" s="10" t="n">
        <v>1.3784</v>
      </c>
      <c r="J509" s="10" t="n">
        <v>1.8248</v>
      </c>
      <c r="K509" s="10" t="n">
        <v>1.3674</v>
      </c>
      <c r="N509" s="13" t="n">
        <v>122</v>
      </c>
      <c r="O509" s="13">
        <f>(O317-I696)/I888</f>
        <v/>
      </c>
      <c r="P509" s="13">
        <f>(P317-J696)/J888</f>
        <v/>
      </c>
      <c r="Q509" s="13">
        <f>(Q317-K696)/K888</f>
        <v/>
      </c>
    </row>
    <row r="510">
      <c r="H510" s="13" t="n">
        <v>128</v>
      </c>
      <c r="I510" s="10" t="n">
        <v>1.6248</v>
      </c>
      <c r="J510" s="10" t="n">
        <v>1.1532</v>
      </c>
      <c r="K510" s="10" t="n">
        <v>1.3892</v>
      </c>
      <c r="N510" s="13" t="n">
        <v>123</v>
      </c>
      <c r="O510" s="13">
        <f>(O318-I697)/I889</f>
        <v/>
      </c>
      <c r="P510" s="13">
        <f>(P318-J697)/J889</f>
        <v/>
      </c>
      <c r="Q510" s="13">
        <f>(Q318-K697)/K889</f>
        <v/>
      </c>
    </row>
    <row r="511">
      <c r="H511" s="13" t="n">
        <v>129</v>
      </c>
      <c r="I511" s="10" t="n">
        <v>1.5716</v>
      </c>
      <c r="J511" s="10" t="n">
        <v>1.319</v>
      </c>
      <c r="K511" s="10" t="n">
        <v>1.5132</v>
      </c>
      <c r="N511" s="13" t="n">
        <v>124</v>
      </c>
      <c r="O511" s="13">
        <f>(O319-I698)/I890</f>
        <v/>
      </c>
      <c r="P511" s="13">
        <f>(P319-J698)/J890</f>
        <v/>
      </c>
      <c r="Q511" s="13">
        <f>(Q319-K698)/K890</f>
        <v/>
      </c>
    </row>
    <row r="512">
      <c r="H512" s="13" t="n">
        <v>130</v>
      </c>
      <c r="I512" s="10" t="n">
        <v>1.4317</v>
      </c>
      <c r="J512" s="10" t="n">
        <v>1.5394</v>
      </c>
      <c r="K512" s="10" t="n">
        <v>1.5198</v>
      </c>
      <c r="N512" s="13" t="n">
        <v>125</v>
      </c>
      <c r="O512" s="13">
        <f>(O320-I699)/I891</f>
        <v/>
      </c>
      <c r="P512" s="13">
        <f>(P320-J699)/J891</f>
        <v/>
      </c>
      <c r="Q512" s="13">
        <f>(Q320-K699)/K891</f>
        <v/>
      </c>
    </row>
    <row r="513">
      <c r="H513" s="13" t="n">
        <v>131</v>
      </c>
      <c r="I513" s="10" t="n">
        <v>1.6703</v>
      </c>
      <c r="J513" s="10" t="n">
        <v>1.473</v>
      </c>
      <c r="K513" s="10" t="n">
        <v>1.3928</v>
      </c>
      <c r="N513" s="13" t="n">
        <v>126</v>
      </c>
      <c r="O513" s="13">
        <f>(O321-I700)/I892</f>
        <v/>
      </c>
      <c r="P513" s="13">
        <f>(P321-J700)/J892</f>
        <v/>
      </c>
      <c r="Q513" s="13">
        <f>(Q321-K700)/K892</f>
        <v/>
      </c>
    </row>
    <row r="514">
      <c r="H514" s="13" t="n">
        <v>132</v>
      </c>
      <c r="I514" s="10" t="n">
        <v>1.5652</v>
      </c>
      <c r="J514" s="10" t="n">
        <v>1.822</v>
      </c>
      <c r="K514" s="10" t="n">
        <v>1.2083</v>
      </c>
      <c r="N514" s="13" t="n">
        <v>127</v>
      </c>
      <c r="O514" s="13">
        <f>(O322-I701)/I893</f>
        <v/>
      </c>
      <c r="P514" s="13">
        <f>(P322-J701)/J893</f>
        <v/>
      </c>
      <c r="Q514" s="13">
        <f>(Q322-K701)/K893</f>
        <v/>
      </c>
    </row>
    <row r="515">
      <c r="H515" s="13" t="n">
        <v>133</v>
      </c>
      <c r="I515" s="10" t="n">
        <v>1.4317</v>
      </c>
      <c r="J515" s="10" t="n">
        <v>1.3747</v>
      </c>
      <c r="K515" s="10" t="n">
        <v>1.2409</v>
      </c>
      <c r="N515" s="13" t="n">
        <v>128</v>
      </c>
      <c r="O515" s="13">
        <f>(O323-I702)/I894</f>
        <v/>
      </c>
      <c r="P515" s="13">
        <f>(P323-J702)/J894</f>
        <v/>
      </c>
      <c r="Q515" s="13">
        <f>(Q323-K702)/K894</f>
        <v/>
      </c>
    </row>
    <row r="516">
      <c r="H516" s="13" t="n">
        <v>134</v>
      </c>
      <c r="I516" s="10" t="n">
        <v>1.6401</v>
      </c>
      <c r="J516" s="10" t="n">
        <v>1.5716</v>
      </c>
      <c r="K516" s="10" t="n">
        <v>1.2922</v>
      </c>
      <c r="N516" s="13" t="n">
        <v>129</v>
      </c>
      <c r="O516" s="13">
        <f>(O324-I703)/I895</f>
        <v/>
      </c>
      <c r="P516" s="13">
        <f>(P324-J703)/J895</f>
        <v/>
      </c>
      <c r="Q516" s="13">
        <f>(Q324-K703)/K895</f>
        <v/>
      </c>
    </row>
    <row r="517">
      <c r="H517" s="13" t="n">
        <v>135</v>
      </c>
      <c r="I517" s="10" t="n">
        <v>1.4966</v>
      </c>
      <c r="J517" s="10" t="n">
        <v>1.3038</v>
      </c>
      <c r="K517" s="10" t="n">
        <v>1.473</v>
      </c>
      <c r="N517" s="13" t="n">
        <v>130</v>
      </c>
      <c r="O517" s="13">
        <f>(O325-I704)/I896</f>
        <v/>
      </c>
      <c r="P517" s="13">
        <f>(P325-J704)/J896</f>
        <v/>
      </c>
      <c r="Q517" s="13">
        <f>(Q325-K704)/K896</f>
        <v/>
      </c>
    </row>
    <row r="518">
      <c r="H518" s="13" t="n">
        <v>136</v>
      </c>
      <c r="I518" s="10" t="n">
        <v>1.6852</v>
      </c>
      <c r="J518" s="10" t="n">
        <v>1.4317</v>
      </c>
      <c r="K518" s="10" t="n">
        <v>1.3784</v>
      </c>
      <c r="N518" s="13" t="n">
        <v>131</v>
      </c>
      <c r="O518" s="13">
        <f>(O326-I705)/I897</f>
        <v/>
      </c>
      <c r="P518" s="13">
        <f>(P326-J705)/J897</f>
        <v/>
      </c>
      <c r="Q518" s="13">
        <f>(Q326-K705)/K897</f>
        <v/>
      </c>
    </row>
    <row r="519">
      <c r="H519" s="13" t="n">
        <v>137</v>
      </c>
      <c r="I519" s="10" t="n">
        <v>1.5362</v>
      </c>
      <c r="J519" s="10" t="n">
        <v>1.6852</v>
      </c>
      <c r="K519" s="10" t="n">
        <v>1.7916</v>
      </c>
      <c r="N519" s="13" t="n">
        <v>132</v>
      </c>
      <c r="O519" s="13">
        <f>(O327-I706)/I898</f>
        <v/>
      </c>
      <c r="P519" s="13">
        <f>(P327-J706)/J898</f>
        <v/>
      </c>
      <c r="Q519" s="13">
        <f>(Q327-K706)/K898</f>
        <v/>
      </c>
    </row>
    <row r="520">
      <c r="H520" s="13" t="n">
        <v>138</v>
      </c>
      <c r="I520" s="10" t="n">
        <v>1.2409</v>
      </c>
      <c r="J520" s="10" t="n">
        <v>1.4933</v>
      </c>
      <c r="K520" s="10" t="n">
        <v>1.3266</v>
      </c>
      <c r="N520" s="13" t="n">
        <v>133</v>
      </c>
      <c r="O520" s="13">
        <f>(O328-I707)/I899</f>
        <v/>
      </c>
      <c r="P520" s="13">
        <f>(P328-J707)/J899</f>
        <v/>
      </c>
      <c r="Q520" s="13">
        <f>(Q328-K707)/K899</f>
        <v/>
      </c>
    </row>
    <row r="521">
      <c r="H521" s="13" t="n">
        <v>139</v>
      </c>
      <c r="I521" s="10" t="n">
        <v>1.5716</v>
      </c>
      <c r="J521" s="10" t="n">
        <v>1.6522</v>
      </c>
      <c r="K521" s="10" t="n">
        <v>1.5132</v>
      </c>
      <c r="N521" s="13" t="n">
        <v>134</v>
      </c>
      <c r="O521" s="13">
        <f>(O329-I708)/I900</f>
        <v/>
      </c>
      <c r="P521" s="13">
        <f>(P329-J708)/J900</f>
        <v/>
      </c>
      <c r="Q521" s="13">
        <f>(Q329-K708)/K900</f>
        <v/>
      </c>
    </row>
    <row r="522">
      <c r="H522" s="13" t="n">
        <v>140</v>
      </c>
      <c r="I522" s="10" t="n">
        <v>1.2922</v>
      </c>
      <c r="J522" s="10" t="n">
        <v>1.3152</v>
      </c>
      <c r="K522" s="10" t="n">
        <v>1.811</v>
      </c>
      <c r="N522" s="13" t="n">
        <v>135</v>
      </c>
      <c r="O522" s="13">
        <f>(O330-I709)/I901</f>
        <v/>
      </c>
      <c r="P522" s="13">
        <f>(P330-J709)/J901</f>
        <v/>
      </c>
      <c r="Q522" s="13">
        <f>(Q330-K709)/K901</f>
        <v/>
      </c>
    </row>
    <row r="523">
      <c r="H523" s="13" t="n">
        <v>141</v>
      </c>
      <c r="I523" s="10" t="n">
        <v>1.5874</v>
      </c>
      <c r="J523" s="10" t="n">
        <v>1.5394</v>
      </c>
      <c r="K523" s="10" t="n">
        <v>1.8138</v>
      </c>
      <c r="N523" s="13" t="n">
        <v>136</v>
      </c>
      <c r="O523" s="13">
        <f>(O331-I710)/I902</f>
        <v/>
      </c>
      <c r="P523" s="13">
        <f>(P331-J710)/J902</f>
        <v/>
      </c>
      <c r="Q523" s="13">
        <f>(Q331-K710)/K902</f>
        <v/>
      </c>
    </row>
    <row r="524">
      <c r="H524" s="13" t="n">
        <v>142</v>
      </c>
      <c r="I524" s="10" t="n">
        <v>1.2884</v>
      </c>
      <c r="J524" s="10" t="n">
        <v>1.7349</v>
      </c>
      <c r="K524" s="10" t="n">
        <v>1.3747</v>
      </c>
      <c r="N524" s="13" t="n">
        <v>137</v>
      </c>
      <c r="O524" s="13">
        <f>(O332-I711)/I903</f>
        <v/>
      </c>
      <c r="P524" s="13">
        <f>(P332-J711)/J903</f>
        <v/>
      </c>
      <c r="Q524" s="13">
        <f>(Q332-K711)/K903</f>
        <v/>
      </c>
    </row>
    <row r="525">
      <c r="H525" s="13" t="n">
        <v>143</v>
      </c>
      <c r="I525" s="10" t="n">
        <v>1.2369</v>
      </c>
      <c r="J525" s="10" t="n">
        <v>1.2609</v>
      </c>
      <c r="K525" s="10" t="n">
        <v>1.2727</v>
      </c>
      <c r="N525" s="13" t="n">
        <v>138</v>
      </c>
      <c r="O525" s="13">
        <f>(O333-I712)/I904</f>
        <v/>
      </c>
      <c r="P525" s="13">
        <f>(P333-J712)/J904</f>
        <v/>
      </c>
      <c r="Q525" s="13">
        <f>(Q333-K712)/K904</f>
        <v/>
      </c>
    </row>
    <row r="526">
      <c r="H526" s="13" t="n">
        <v>144</v>
      </c>
      <c r="I526" s="10" t="n">
        <v>1.1958</v>
      </c>
      <c r="J526" s="10" t="n">
        <v>1.2288</v>
      </c>
      <c r="K526" s="10" t="n">
        <v>1.2</v>
      </c>
      <c r="N526" s="13" t="n">
        <v>139</v>
      </c>
      <c r="O526" s="13">
        <f>(O334-I713)/I905</f>
        <v/>
      </c>
      <c r="P526" s="13">
        <f>(P334-J713)/J905</f>
        <v/>
      </c>
      <c r="Q526" s="13">
        <f>(Q334-K713)/K905</f>
        <v/>
      </c>
    </row>
    <row r="527">
      <c r="H527" s="13" t="n">
        <v>145</v>
      </c>
      <c r="I527" s="10" t="n">
        <v>1.4177</v>
      </c>
      <c r="J527" s="10" t="n">
        <v>1.4525</v>
      </c>
      <c r="K527" s="10" t="n">
        <v>1.4387</v>
      </c>
      <c r="N527" s="13" t="n">
        <v>140</v>
      </c>
      <c r="O527" s="13">
        <f>(O335-I714)/I906</f>
        <v/>
      </c>
      <c r="P527" s="13">
        <f>(P335-J714)/J906</f>
        <v/>
      </c>
      <c r="Q527" s="13">
        <f>(Q335-K714)/K906</f>
        <v/>
      </c>
    </row>
    <row r="528">
      <c r="H528" s="13" t="n">
        <v>146</v>
      </c>
      <c r="I528" s="10" t="n">
        <v>1.5556</v>
      </c>
      <c r="J528" s="10" t="n">
        <v>1.319</v>
      </c>
      <c r="K528" s="10" t="n">
        <v>1.562</v>
      </c>
      <c r="N528" s="13" t="n">
        <v>141</v>
      </c>
      <c r="O528" s="13">
        <f>(O336-I715)/I907</f>
        <v/>
      </c>
      <c r="P528" s="13">
        <f>(P336-J715)/J907</f>
        <v/>
      </c>
      <c r="Q528" s="13">
        <f>(Q336-K715)/K907</f>
        <v/>
      </c>
    </row>
    <row r="529">
      <c r="H529" s="13" t="n">
        <v>147</v>
      </c>
      <c r="I529" s="10" t="n">
        <v>1.5524</v>
      </c>
      <c r="J529" s="10" t="n">
        <v>1.7117</v>
      </c>
      <c r="K529" s="10" t="n">
        <v>1.5842</v>
      </c>
      <c r="N529" s="13" t="n">
        <v>142</v>
      </c>
      <c r="O529" s="13">
        <f>(O337-I716)/I908</f>
        <v/>
      </c>
      <c r="P529" s="13">
        <f>(P337-J716)/J908</f>
        <v/>
      </c>
      <c r="Q529" s="13">
        <f>(Q337-K716)/K908</f>
        <v/>
      </c>
    </row>
    <row r="530">
      <c r="H530" s="13" t="n">
        <v>148</v>
      </c>
      <c r="I530" s="10" t="n">
        <v>1.5427</v>
      </c>
      <c r="J530" s="10" t="n">
        <v>1.5716</v>
      </c>
      <c r="K530" s="10" t="n">
        <v>1.8</v>
      </c>
      <c r="N530" s="13" t="n">
        <v>143</v>
      </c>
      <c r="O530" s="13">
        <f>(O338-I717)/I909</f>
        <v/>
      </c>
      <c r="P530" s="13">
        <f>(P338-J717)/J909</f>
        <v/>
      </c>
      <c r="Q530" s="13">
        <f>(Q338-K717)/K909</f>
        <v/>
      </c>
    </row>
    <row r="531">
      <c r="H531" s="13" t="n">
        <v>149</v>
      </c>
      <c r="I531" s="10" t="n">
        <v>1.5427</v>
      </c>
      <c r="J531" s="10" t="n">
        <v>1.4142</v>
      </c>
      <c r="K531" s="10" t="n">
        <v>1.5</v>
      </c>
      <c r="N531" s="13" t="n">
        <v>144</v>
      </c>
      <c r="O531" s="13">
        <f>(O339-I718)/I910</f>
        <v/>
      </c>
      <c r="P531" s="13">
        <f>(P339-J718)/J910</f>
        <v/>
      </c>
      <c r="Q531" s="13">
        <f>(Q339-K718)/K910</f>
        <v/>
      </c>
    </row>
    <row r="532">
      <c r="H532" s="13" t="n">
        <v>150</v>
      </c>
      <c r="I532" s="10" t="n">
        <v>1.2124</v>
      </c>
      <c r="J532" s="10" t="n">
        <v>1.3228</v>
      </c>
      <c r="K532" s="10" t="n">
        <v>1.2529</v>
      </c>
      <c r="N532" s="13" t="n">
        <v>145</v>
      </c>
      <c r="O532" s="13">
        <f>(O340-I719)/I911</f>
        <v/>
      </c>
      <c r="P532" s="13">
        <f>(P340-J719)/J911</f>
        <v/>
      </c>
      <c r="Q532" s="13">
        <f>(Q340-K719)/K911</f>
        <v/>
      </c>
    </row>
    <row r="533">
      <c r="H533" s="13" t="n">
        <v>151</v>
      </c>
      <c r="I533" s="10" t="n">
        <v>1.5198</v>
      </c>
      <c r="J533" s="10" t="n">
        <v>1.2</v>
      </c>
      <c r="K533" s="10" t="n">
        <v>1.3152</v>
      </c>
      <c r="N533" s="13" t="n">
        <v>146</v>
      </c>
      <c r="O533" s="13">
        <f>(O341-I720)/I912</f>
        <v/>
      </c>
      <c r="P533" s="13">
        <f>(P341-J720)/J912</f>
        <v/>
      </c>
      <c r="Q533" s="13">
        <f>(Q341-K720)/K912</f>
        <v/>
      </c>
    </row>
    <row r="534">
      <c r="H534" s="13" t="n">
        <v>152</v>
      </c>
      <c r="I534" s="10" t="n">
        <v>1.3674</v>
      </c>
      <c r="J534" s="10" t="n">
        <v>1.3856</v>
      </c>
      <c r="K534" s="10" t="n">
        <v>1.6492</v>
      </c>
      <c r="N534" s="13" t="n">
        <v>147</v>
      </c>
      <c r="O534" s="13">
        <f>(O342-I721)/I913</f>
        <v/>
      </c>
      <c r="P534" s="13">
        <f>(P342-J721)/J913</f>
        <v/>
      </c>
      <c r="Q534" s="13">
        <f>(Q342-K721)/K913</f>
        <v/>
      </c>
    </row>
    <row r="535">
      <c r="H535" s="13" t="n">
        <v>153</v>
      </c>
      <c r="I535" s="10" t="n">
        <v>1.4899</v>
      </c>
      <c r="J535" s="10" t="n">
        <v>1.3</v>
      </c>
      <c r="K535" s="10" t="n">
        <v>1.6552</v>
      </c>
      <c r="N535" s="13" t="n">
        <v>148</v>
      </c>
      <c r="O535" s="13">
        <f>(O343-I722)/I914</f>
        <v/>
      </c>
      <c r="P535" s="13">
        <f>(P343-J722)/J914</f>
        <v/>
      </c>
      <c r="Q535" s="13">
        <f>(Q343-K722)/K914</f>
        <v/>
      </c>
    </row>
    <row r="536">
      <c r="H536" s="13" t="n">
        <v>154</v>
      </c>
      <c r="I536" s="10" t="n">
        <v>1.6492</v>
      </c>
      <c r="J536" s="10" t="n">
        <v>1.5264</v>
      </c>
      <c r="K536" s="10" t="n">
        <v>1.3379</v>
      </c>
      <c r="N536" s="13" t="n">
        <v>149</v>
      </c>
      <c r="O536" s="13">
        <f>(O344-I723)/I915</f>
        <v/>
      </c>
      <c r="P536" s="13">
        <f>(P344-J723)/J915</f>
        <v/>
      </c>
      <c r="Q536" s="13">
        <f>(Q344-K723)/K915</f>
        <v/>
      </c>
    </row>
    <row r="537">
      <c r="H537" s="13" t="n">
        <v>155</v>
      </c>
      <c r="I537" s="10" t="n">
        <v>2.0542</v>
      </c>
      <c r="J537" s="10" t="n">
        <v>1.6462</v>
      </c>
      <c r="K537" s="10" t="n">
        <v>1.5684</v>
      </c>
      <c r="N537" s="13" t="n">
        <v>150</v>
      </c>
      <c r="O537" s="13">
        <f>(O345-I724)/I916</f>
        <v/>
      </c>
      <c r="P537" s="13">
        <f>(P345-J724)/J916</f>
        <v/>
      </c>
      <c r="Q537" s="13">
        <f>(Q345-K724)/K916</f>
        <v/>
      </c>
    </row>
    <row r="538">
      <c r="H538" s="13" t="n">
        <v>156</v>
      </c>
      <c r="I538" s="10" t="n">
        <v>1.6186</v>
      </c>
      <c r="J538" s="10" t="n">
        <v>1.2806</v>
      </c>
      <c r="K538" s="10" t="n">
        <v>1.3</v>
      </c>
      <c r="N538" s="13" t="n">
        <v>151</v>
      </c>
      <c r="O538" s="13">
        <f>(O346-I725)/I917</f>
        <v/>
      </c>
      <c r="P538" s="13">
        <f>(P346-J725)/J917</f>
        <v/>
      </c>
      <c r="Q538" s="13">
        <f>(Q346-K725)/K917</f>
        <v/>
      </c>
    </row>
    <row r="539">
      <c r="H539" s="13" t="n">
        <v>157</v>
      </c>
      <c r="I539" s="10" t="n">
        <v>1.1789</v>
      </c>
      <c r="J539" s="10" t="n">
        <v>1.4422</v>
      </c>
      <c r="K539" s="10" t="n">
        <v>1.5491</v>
      </c>
      <c r="N539" s="13" t="n">
        <v>152</v>
      </c>
      <c r="O539" s="13">
        <f>(O347-I726)/I918</f>
        <v/>
      </c>
      <c r="P539" s="13">
        <f>(P347-J726)/J918</f>
        <v/>
      </c>
      <c r="Q539" s="13">
        <f>(Q347-K726)/K918</f>
        <v/>
      </c>
    </row>
    <row r="540">
      <c r="H540" s="13" t="n">
        <v>158</v>
      </c>
      <c r="I540" s="10" t="n">
        <v>1.4</v>
      </c>
      <c r="J540" s="10" t="n">
        <v>1.4282</v>
      </c>
      <c r="K540" s="10" t="n">
        <v>1.6911</v>
      </c>
      <c r="N540" s="13" t="n">
        <v>153</v>
      </c>
      <c r="O540" s="13">
        <f>(O348-I727)/I919</f>
        <v/>
      </c>
      <c r="P540" s="13">
        <f>(P348-J727)/J919</f>
        <v/>
      </c>
      <c r="Q540" s="13">
        <f>(Q348-K727)/K919</f>
        <v/>
      </c>
    </row>
    <row r="541">
      <c r="H541" s="13" t="n">
        <v>159</v>
      </c>
      <c r="I541" s="10" t="n">
        <v>1.5427</v>
      </c>
      <c r="J541" s="10" t="n">
        <v>1.6643</v>
      </c>
      <c r="K541" s="10" t="n">
        <v>1.3304</v>
      </c>
      <c r="N541" s="13" t="n">
        <v>154</v>
      </c>
      <c r="O541" s="13">
        <f>(O349-I728)/I920</f>
        <v/>
      </c>
      <c r="P541" s="13">
        <f>(P349-J728)/J920</f>
        <v/>
      </c>
      <c r="Q541" s="13">
        <f>(Q349-K728)/K920</f>
        <v/>
      </c>
    </row>
    <row r="542">
      <c r="H542" s="13" t="n">
        <v>160</v>
      </c>
      <c r="I542" s="10" t="n">
        <v>1.4247</v>
      </c>
      <c r="J542" s="10" t="n">
        <v>1.3856</v>
      </c>
      <c r="K542" s="10" t="n">
        <v>1.4035</v>
      </c>
      <c r="N542" s="13" t="n">
        <v>155</v>
      </c>
      <c r="O542" s="13">
        <f>(O350-I729)/I921</f>
        <v/>
      </c>
      <c r="P542" s="13">
        <f>(P350-J729)/J921</f>
        <v/>
      </c>
      <c r="Q542" s="13">
        <f>(Q350-K729)/K921</f>
        <v/>
      </c>
    </row>
    <row r="543">
      <c r="H543" s="13" t="n">
        <v>161</v>
      </c>
      <c r="I543" s="10" t="n">
        <v>1.456</v>
      </c>
      <c r="J543" s="10" t="n">
        <v>1.3379</v>
      </c>
      <c r="K543" s="10" t="n">
        <v>1.5748</v>
      </c>
      <c r="N543" s="13" t="n">
        <v>156</v>
      </c>
      <c r="O543" s="13">
        <f>(O351-I730)/I922</f>
        <v/>
      </c>
      <c r="P543" s="13">
        <f>(P351-J730)/J922</f>
        <v/>
      </c>
      <c r="Q543" s="13">
        <f>(Q351-K730)/K922</f>
        <v/>
      </c>
    </row>
    <row r="544">
      <c r="H544" s="13" t="n">
        <v>162</v>
      </c>
      <c r="I544" s="10" t="n">
        <v>1.8761</v>
      </c>
      <c r="J544" s="10" t="n">
        <v>1.2649</v>
      </c>
      <c r="K544" s="10" t="n">
        <v>1.7</v>
      </c>
      <c r="N544" s="13" t="n">
        <v>157</v>
      </c>
      <c r="O544" s="13">
        <f>(O352-I731)/I923</f>
        <v/>
      </c>
      <c r="P544" s="13">
        <f>(P352-J731)/J923</f>
        <v/>
      </c>
      <c r="Q544" s="13">
        <f>(Q352-K731)/K923</f>
        <v/>
      </c>
    </row>
    <row r="545">
      <c r="H545" s="13" t="n">
        <v>163</v>
      </c>
      <c r="I545" s="10" t="n">
        <v>1.456</v>
      </c>
      <c r="J545" s="10" t="n">
        <v>1.3892</v>
      </c>
      <c r="K545" s="10" t="n">
        <v>1.4142</v>
      </c>
      <c r="N545" s="13" t="n">
        <v>158</v>
      </c>
      <c r="O545" s="13">
        <f>(O353-I732)/I924</f>
        <v/>
      </c>
      <c r="P545" s="13">
        <f>(P353-J732)/J924</f>
        <v/>
      </c>
      <c r="Q545" s="13">
        <f>(Q353-K732)/K924</f>
        <v/>
      </c>
    </row>
    <row r="546">
      <c r="H546" s="13" t="n">
        <v>164</v>
      </c>
      <c r="I546" s="10" t="n">
        <v>1.5264</v>
      </c>
      <c r="J546" s="10" t="n">
        <v>1.2688</v>
      </c>
      <c r="K546" s="10" t="n">
        <v>1.3038</v>
      </c>
      <c r="N546" s="13" t="n">
        <v>159</v>
      </c>
      <c r="O546" s="13">
        <f>(O354-I733)/I925</f>
        <v/>
      </c>
      <c r="P546" s="13">
        <f>(P354-J733)/J925</f>
        <v/>
      </c>
      <c r="Q546" s="13">
        <f>(Q354-K733)/K925</f>
        <v/>
      </c>
    </row>
    <row r="547">
      <c r="H547" s="13" t="n">
        <v>165</v>
      </c>
      <c r="I547" s="10" t="n">
        <v>1.5652</v>
      </c>
      <c r="J547" s="10" t="n">
        <v>1.7972</v>
      </c>
      <c r="K547" s="10" t="n">
        <v>1.4491</v>
      </c>
      <c r="N547" s="13" t="n">
        <v>160</v>
      </c>
      <c r="O547" s="13">
        <f>(O355-I734)/I926</f>
        <v/>
      </c>
      <c r="P547" s="13">
        <f>(P355-J734)/J926</f>
        <v/>
      </c>
      <c r="Q547" s="13">
        <f>(Q355-K734)/K926</f>
        <v/>
      </c>
    </row>
    <row r="548">
      <c r="H548" s="13" t="n">
        <v>166</v>
      </c>
      <c r="I548" s="10" t="n">
        <v>1.3784</v>
      </c>
      <c r="J548" s="10" t="n">
        <v>1.5297</v>
      </c>
      <c r="K548" s="10" t="n">
        <v>1.4696</v>
      </c>
      <c r="N548" s="13" t="n">
        <v>161</v>
      </c>
      <c r="O548" s="13">
        <f>(O356-I735)/I927</f>
        <v/>
      </c>
      <c r="P548" s="13">
        <f>(P356-J735)/J927</f>
        <v/>
      </c>
      <c r="Q548" s="13">
        <f>(Q356-K735)/K927</f>
        <v/>
      </c>
    </row>
    <row r="549">
      <c r="H549" s="13" t="n">
        <v>167</v>
      </c>
      <c r="I549" s="10" t="n">
        <v>1.5297</v>
      </c>
      <c r="J549" s="10" t="n">
        <v>1.3114</v>
      </c>
      <c r="K549" s="10" t="n">
        <v>1.1045</v>
      </c>
      <c r="N549" s="13" t="n">
        <v>162</v>
      </c>
      <c r="O549" s="13">
        <f>(O357-I736)/I928</f>
        <v/>
      </c>
      <c r="P549" s="13">
        <f>(P357-J736)/J928</f>
        <v/>
      </c>
      <c r="Q549" s="13">
        <f>(Q357-K736)/K928</f>
        <v/>
      </c>
    </row>
    <row r="550">
      <c r="H550" s="13" t="n">
        <v>168</v>
      </c>
      <c r="I550" s="10" t="n">
        <v>1.4106</v>
      </c>
      <c r="J550" s="10" t="n">
        <v>1.6155</v>
      </c>
      <c r="K550" s="10" t="n">
        <v>1.5716</v>
      </c>
      <c r="N550" s="13" t="n">
        <v>163</v>
      </c>
      <c r="O550" s="13">
        <f>(O358-I737)/I929</f>
        <v/>
      </c>
      <c r="P550" s="13">
        <f>(P358-J737)/J929</f>
        <v/>
      </c>
      <c r="Q550" s="13">
        <f>(Q358-K737)/K929</f>
        <v/>
      </c>
    </row>
    <row r="551">
      <c r="H551" s="13" t="n">
        <v>169</v>
      </c>
      <c r="I551" s="10" t="n">
        <v>1.2767</v>
      </c>
      <c r="J551" s="10" t="n">
        <v>1.6093</v>
      </c>
      <c r="K551" s="10" t="n">
        <v>1.5779</v>
      </c>
      <c r="N551" s="13" t="n">
        <v>164</v>
      </c>
      <c r="O551" s="13">
        <f>(O359-I738)/I930</f>
        <v/>
      </c>
      <c r="P551" s="13">
        <f>(P359-J738)/J930</f>
        <v/>
      </c>
      <c r="Q551" s="13">
        <f>(Q359-K738)/K930</f>
        <v/>
      </c>
    </row>
    <row r="552">
      <c r="H552" s="13" t="n">
        <v>170</v>
      </c>
      <c r="I552" s="10" t="n">
        <v>1.4212</v>
      </c>
      <c r="J552" s="10" t="n">
        <v>1.562</v>
      </c>
      <c r="K552" s="10" t="n">
        <v>1.2041</v>
      </c>
      <c r="N552" s="13" t="n">
        <v>165</v>
      </c>
      <c r="O552" s="13">
        <f>(O360-I739)/I931</f>
        <v/>
      </c>
      <c r="P552" s="13">
        <f>(P360-J739)/J931</f>
        <v/>
      </c>
      <c r="Q552" s="13">
        <f>(Q360-K739)/K931</f>
        <v/>
      </c>
    </row>
    <row r="553">
      <c r="H553" s="13" t="n">
        <v>171</v>
      </c>
      <c r="I553" s="10" t="n">
        <v>1.6309</v>
      </c>
      <c r="J553" s="10" t="n">
        <v>1.6792</v>
      </c>
      <c r="K553" s="10" t="n">
        <v>1.3379</v>
      </c>
      <c r="N553" s="13" t="n">
        <v>166</v>
      </c>
      <c r="O553" s="13">
        <f>(O361-I740)/I932</f>
        <v/>
      </c>
      <c r="P553" s="13">
        <f>(P361-J740)/J932</f>
        <v/>
      </c>
      <c r="Q553" s="13">
        <f>(Q361-K740)/K932</f>
        <v/>
      </c>
    </row>
    <row r="554">
      <c r="H554" s="13" t="n">
        <v>172</v>
      </c>
      <c r="I554" s="10" t="n">
        <v>1.473</v>
      </c>
      <c r="J554" s="10" t="n">
        <v>1.5716</v>
      </c>
      <c r="K554" s="10" t="n">
        <v>1.5165</v>
      </c>
      <c r="N554" s="13" t="n">
        <v>167</v>
      </c>
      <c r="O554" s="13">
        <f>(O362-I741)/I933</f>
        <v/>
      </c>
      <c r="P554" s="13">
        <f>(P362-J741)/J933</f>
        <v/>
      </c>
      <c r="Q554" s="13">
        <f>(Q362-K741)/K933</f>
        <v/>
      </c>
    </row>
    <row r="555">
      <c r="H555" s="13" t="n">
        <v>173</v>
      </c>
      <c r="I555" s="10" t="n">
        <v>1.4</v>
      </c>
      <c r="J555" s="10" t="n">
        <v>1.4071</v>
      </c>
      <c r="K555" s="10" t="n">
        <v>1.5</v>
      </c>
      <c r="N555" s="13" t="n">
        <v>168</v>
      </c>
      <c r="O555" s="13">
        <f>(O363-I742)/I934</f>
        <v/>
      </c>
      <c r="P555" s="13">
        <f>(P363-J742)/J934</f>
        <v/>
      </c>
      <c r="Q555" s="13">
        <f>(Q363-K742)/K934</f>
        <v/>
      </c>
    </row>
    <row r="556">
      <c r="H556" s="13" t="n">
        <v>174</v>
      </c>
      <c r="I556" s="10" t="n">
        <v>1.3416</v>
      </c>
      <c r="J556" s="10" t="n">
        <v>1.4247</v>
      </c>
      <c r="K556" s="10" t="n">
        <v>1.4</v>
      </c>
      <c r="N556" s="13" t="n">
        <v>169</v>
      </c>
      <c r="O556" s="13">
        <f>(O364-I743)/I935</f>
        <v/>
      </c>
      <c r="P556" s="13">
        <f>(P364-J743)/J935</f>
        <v/>
      </c>
      <c r="Q556" s="13">
        <f>(Q364-K743)/K935</f>
        <v/>
      </c>
    </row>
    <row r="557">
      <c r="H557" s="13" t="n">
        <v>175</v>
      </c>
      <c r="I557" s="10" t="n">
        <v>1.2449</v>
      </c>
      <c r="J557" s="10" t="n">
        <v>1.3711</v>
      </c>
      <c r="K557" s="10" t="n">
        <v>1.382</v>
      </c>
      <c r="N557" s="13" t="n">
        <v>170</v>
      </c>
      <c r="O557" s="13">
        <f>(O365-I744)/I936</f>
        <v/>
      </c>
      <c r="P557" s="13">
        <f>(P365-J744)/J936</f>
        <v/>
      </c>
      <c r="Q557" s="13">
        <f>(Q365-K744)/K936</f>
        <v/>
      </c>
    </row>
    <row r="558">
      <c r="H558" s="13" t="n">
        <v>176</v>
      </c>
      <c r="I558" s="10" t="n">
        <v>1.3228</v>
      </c>
      <c r="J558" s="10" t="n">
        <v>1.8761</v>
      </c>
      <c r="K558" s="10" t="n">
        <v>1.1789</v>
      </c>
      <c r="N558" s="13" t="n">
        <v>171</v>
      </c>
      <c r="O558" s="13">
        <f>(O366-I745)/I937</f>
        <v/>
      </c>
      <c r="P558" s="13">
        <f>(P366-J745)/J937</f>
        <v/>
      </c>
      <c r="Q558" s="13">
        <f>(Q366-K745)/K937</f>
        <v/>
      </c>
    </row>
    <row r="559">
      <c r="H559" s="13" t="n">
        <v>177</v>
      </c>
      <c r="I559" s="10" t="n">
        <v>1.5491</v>
      </c>
      <c r="J559" s="10" t="n">
        <v>1.349</v>
      </c>
      <c r="K559" s="10" t="n">
        <v>0.9797</v>
      </c>
      <c r="N559" s="13" t="n">
        <v>172</v>
      </c>
      <c r="O559" s="13">
        <f>(O367-I746)/I938</f>
        <v/>
      </c>
      <c r="P559" s="13">
        <f>(P367-J746)/J938</f>
        <v/>
      </c>
      <c r="Q559" s="13">
        <f>(Q367-K746)/K938</f>
        <v/>
      </c>
    </row>
    <row r="560">
      <c r="H560" s="13" t="n">
        <v>178</v>
      </c>
      <c r="I560" s="10" t="n">
        <v>1.6703</v>
      </c>
      <c r="J560" s="10" t="n">
        <v>1.5588</v>
      </c>
      <c r="K560" s="10" t="n">
        <v>1.4933</v>
      </c>
      <c r="N560" s="13" t="n">
        <v>173</v>
      </c>
      <c r="O560" s="13">
        <f>(O368-I747)/I939</f>
        <v/>
      </c>
      <c r="P560" s="13">
        <f>(P368-J747)/J939</f>
        <v/>
      </c>
      <c r="Q560" s="13">
        <f>(Q368-K747)/K939</f>
        <v/>
      </c>
    </row>
    <row r="561">
      <c r="H561" s="13" t="n">
        <v>179</v>
      </c>
      <c r="I561" s="10" t="n">
        <v>0.9695</v>
      </c>
      <c r="J561" s="10" t="n">
        <v>1.9442</v>
      </c>
      <c r="K561" s="10" t="n">
        <v>1.5165</v>
      </c>
      <c r="N561" s="13" t="n">
        <v>174</v>
      </c>
      <c r="O561" s="13">
        <f>(O369-I748)/I940</f>
        <v/>
      </c>
      <c r="P561" s="13">
        <f>(P369-J748)/J940</f>
        <v/>
      </c>
      <c r="Q561" s="13">
        <f>(Q369-K748)/K940</f>
        <v/>
      </c>
    </row>
    <row r="562">
      <c r="H562" s="13" t="n">
        <v>180</v>
      </c>
      <c r="I562" s="10" t="n">
        <v>0.911</v>
      </c>
      <c r="J562" s="10" t="n">
        <v>1.6186</v>
      </c>
      <c r="K562" s="10" t="n">
        <v>1.5905</v>
      </c>
      <c r="N562" s="13" t="n">
        <v>175</v>
      </c>
      <c r="O562" s="13">
        <f>(O370-I749)/I941</f>
        <v/>
      </c>
      <c r="P562" s="13">
        <f>(P370-J749)/J941</f>
        <v/>
      </c>
      <c r="Q562" s="13">
        <f>(Q370-K749)/K941</f>
        <v/>
      </c>
    </row>
    <row r="563">
      <c r="H563" s="13" t="n">
        <v>181</v>
      </c>
      <c r="I563" s="10" t="n">
        <v>1.044</v>
      </c>
      <c r="J563" s="10" t="n">
        <v>1.3228</v>
      </c>
      <c r="K563" s="10" t="n">
        <v>1.892</v>
      </c>
      <c r="N563" s="13" t="n">
        <v>176</v>
      </c>
      <c r="O563" s="13">
        <f>(O371-I750)/I942</f>
        <v/>
      </c>
      <c r="P563" s="13">
        <f>(P371-J750)/J942</f>
        <v/>
      </c>
      <c r="Q563" s="13">
        <f>(Q371-K750)/K942</f>
        <v/>
      </c>
    </row>
    <row r="564">
      <c r="H564" s="13" t="n">
        <v>182</v>
      </c>
      <c r="I564" s="10" t="n">
        <v>1.3964</v>
      </c>
      <c r="J564" s="10" t="n">
        <v>1.3711</v>
      </c>
      <c r="K564" s="10" t="n">
        <v>1.8547</v>
      </c>
      <c r="N564" s="13" t="n">
        <v>177</v>
      </c>
      <c r="O564" s="13">
        <f>(O372-I751)/I943</f>
        <v/>
      </c>
      <c r="P564" s="13">
        <f>(P372-J751)/J943</f>
        <v/>
      </c>
      <c r="Q564" s="13">
        <f>(Q372-K751)/K943</f>
        <v/>
      </c>
    </row>
    <row r="565">
      <c r="H565" s="13" t="n">
        <v>183</v>
      </c>
      <c r="I565" s="10" t="n">
        <v>1.4594</v>
      </c>
      <c r="J565" s="10" t="n">
        <v>1.3114</v>
      </c>
      <c r="K565" s="10" t="n">
        <v>1.7406</v>
      </c>
      <c r="N565" s="13" t="n">
        <v>178</v>
      </c>
      <c r="O565" s="13">
        <f>(O373-I752)/I944</f>
        <v/>
      </c>
      <c r="P565" s="13">
        <f>(P373-J752)/J944</f>
        <v/>
      </c>
      <c r="Q565" s="13">
        <f>(Q373-K752)/K944</f>
        <v/>
      </c>
    </row>
    <row r="566">
      <c r="H566" s="13" t="n">
        <v>184</v>
      </c>
      <c r="I566" s="10" t="n">
        <v>1.6522</v>
      </c>
      <c r="J566" s="10" t="n">
        <v>1.4177</v>
      </c>
      <c r="K566" s="10" t="n">
        <v>1.4456</v>
      </c>
      <c r="N566" s="13" t="n">
        <v>179</v>
      </c>
      <c r="O566" s="13">
        <f>(O374-I753)/I945</f>
        <v/>
      </c>
      <c r="P566" s="13">
        <f>(P374-J753)/J945</f>
        <v/>
      </c>
      <c r="Q566" s="13">
        <f>(Q374-K753)/K945</f>
        <v/>
      </c>
    </row>
    <row r="567">
      <c r="H567" s="13" t="n">
        <v>185</v>
      </c>
      <c r="I567" s="10" t="n">
        <v>1.5779</v>
      </c>
      <c r="J567" s="10" t="n">
        <v>1.4966</v>
      </c>
      <c r="K567" s="10" t="n">
        <v>1.3638</v>
      </c>
      <c r="N567" s="13" t="n">
        <v>180</v>
      </c>
      <c r="O567" s="13">
        <f>(O375-I754)/I946</f>
        <v/>
      </c>
      <c r="P567" s="13">
        <f>(P375-J754)/J946</f>
        <v/>
      </c>
      <c r="Q567" s="13">
        <f>(Q375-K754)/K946</f>
        <v/>
      </c>
    </row>
    <row r="568">
      <c r="H568" s="13" t="n">
        <v>186</v>
      </c>
      <c r="I568" s="10" t="n">
        <v>1.5132</v>
      </c>
      <c r="J568" s="10" t="n">
        <v>1.5716</v>
      </c>
      <c r="K568" s="10" t="n">
        <v>1.3964</v>
      </c>
      <c r="N568" s="13" t="n">
        <v>181</v>
      </c>
      <c r="O568" s="13">
        <f>(O376-I755)/I947</f>
        <v/>
      </c>
      <c r="P568" s="13">
        <f>(P376-J755)/J947</f>
        <v/>
      </c>
      <c r="Q568" s="13">
        <f>(Q376-K755)/K947</f>
        <v/>
      </c>
    </row>
    <row r="569">
      <c r="H569" s="13" t="n">
        <v>187</v>
      </c>
      <c r="I569" s="10" t="n">
        <v>1.0677</v>
      </c>
      <c r="J569" s="10" t="n">
        <v>1.5297</v>
      </c>
      <c r="K569" s="10" t="n">
        <v>1.6733</v>
      </c>
      <c r="N569" s="13" t="n">
        <v>182</v>
      </c>
      <c r="O569" s="13">
        <f>(O377-I756)/I948</f>
        <v/>
      </c>
      <c r="P569" s="13">
        <f>(P377-J756)/J948</f>
        <v/>
      </c>
      <c r="Q569" s="13">
        <f>(Q377-K756)/K948</f>
        <v/>
      </c>
    </row>
    <row r="570">
      <c r="H570" s="13" t="n">
        <v>188</v>
      </c>
      <c r="I570" s="10" t="n">
        <v>1.6217</v>
      </c>
      <c r="J570" s="10" t="n">
        <v>1.5905</v>
      </c>
      <c r="K570" s="10" t="n">
        <v>1.3527</v>
      </c>
      <c r="N570" s="13" t="n">
        <v>183</v>
      </c>
      <c r="O570" s="13">
        <f>(O378-I757)/I949</f>
        <v/>
      </c>
      <c r="P570" s="13">
        <f>(P378-J757)/J949</f>
        <v/>
      </c>
      <c r="Q570" s="13">
        <f>(Q378-K757)/K949</f>
        <v/>
      </c>
    </row>
    <row r="571">
      <c r="H571" s="13" t="n">
        <v>189</v>
      </c>
      <c r="I571" s="10" t="n">
        <v>1.7549</v>
      </c>
      <c r="J571" s="10" t="n">
        <v>1.4142</v>
      </c>
      <c r="K571" s="10" t="n">
        <v>1.6852</v>
      </c>
      <c r="N571" s="13" t="n">
        <v>184</v>
      </c>
      <c r="O571" s="13">
        <f>(O379-I758)/I950</f>
        <v/>
      </c>
      <c r="P571" s="13">
        <f>(P379-J758)/J950</f>
        <v/>
      </c>
      <c r="Q571" s="13">
        <f>(Q379-K758)/K950</f>
        <v/>
      </c>
    </row>
    <row r="572">
      <c r="H572" s="13" t="n">
        <v>190</v>
      </c>
      <c r="I572" s="10" t="n">
        <v>1.5329</v>
      </c>
      <c r="J572" s="10" t="n">
        <v>1.772</v>
      </c>
      <c r="K572" s="10" t="n">
        <v>1.5459</v>
      </c>
      <c r="N572" s="13" t="n">
        <v>185</v>
      </c>
      <c r="O572" s="13">
        <f>(O380-I759)/I951</f>
        <v/>
      </c>
      <c r="P572" s="13">
        <f>(P380-J759)/J951</f>
        <v/>
      </c>
      <c r="Q572" s="13">
        <f>(Q380-K759)/K951</f>
        <v/>
      </c>
    </row>
    <row r="573">
      <c r="H573" s="13" t="n">
        <v>191</v>
      </c>
      <c r="I573" s="10" t="n">
        <v>1.5</v>
      </c>
      <c r="J573" s="10" t="n">
        <v>1.0816</v>
      </c>
      <c r="K573" s="10" t="n">
        <v>1.2845</v>
      </c>
      <c r="N573" s="13" t="n">
        <v>186</v>
      </c>
      <c r="O573" s="13">
        <f>(O381-I760)/I952</f>
        <v/>
      </c>
      <c r="P573" s="13">
        <f>(P381-J760)/J952</f>
        <v/>
      </c>
      <c r="Q573" s="13">
        <f>(Q381-K760)/K952</f>
        <v/>
      </c>
    </row>
    <row r="574">
      <c r="H574" s="13" t="n">
        <v>192</v>
      </c>
      <c r="I574" s="10" t="n">
        <v>1.5033</v>
      </c>
      <c r="J574" s="10" t="n">
        <v>1.2083</v>
      </c>
      <c r="K574" s="10" t="n">
        <v>1.1445</v>
      </c>
      <c r="N574" s="13" t="n">
        <v>187</v>
      </c>
      <c r="O574" s="13">
        <f>(O382-I761)/I953</f>
        <v/>
      </c>
      <c r="P574" s="13">
        <f>(P382-J761)/J953</f>
        <v/>
      </c>
      <c r="Q574" s="13">
        <f>(Q382-K761)/K953</f>
        <v/>
      </c>
    </row>
    <row r="575">
      <c r="H575" s="13" t="n">
        <v>193</v>
      </c>
      <c r="I575" s="10" t="n">
        <v>1.5874</v>
      </c>
      <c r="J575" s="10" t="n">
        <v>1.7117</v>
      </c>
      <c r="K575" s="10" t="n">
        <v>1.4071</v>
      </c>
      <c r="N575" s="13" t="n">
        <v>188</v>
      </c>
      <c r="O575" s="13">
        <f>(O383-I762)/I954</f>
        <v/>
      </c>
      <c r="P575" s="13">
        <f>(P383-J762)/J954</f>
        <v/>
      </c>
      <c r="Q575" s="13">
        <f>(Q383-K762)/K954</f>
        <v/>
      </c>
    </row>
    <row r="576">
      <c r="H576" s="13" t="n">
        <v>194</v>
      </c>
      <c r="I576" s="10" t="n">
        <v>1.5264</v>
      </c>
      <c r="J576" s="10" t="n">
        <v>1.6278</v>
      </c>
      <c r="K576" s="10" t="n">
        <v>1.9078</v>
      </c>
      <c r="N576" s="13" t="n">
        <v>189</v>
      </c>
      <c r="O576" s="13">
        <f>(O384-I763)/I955</f>
        <v/>
      </c>
      <c r="P576" s="13">
        <f>(P384-J763)/J955</f>
        <v/>
      </c>
      <c r="Q576" s="13">
        <f>(Q384-K763)/K955</f>
        <v/>
      </c>
    </row>
    <row r="577">
      <c r="H577" s="13" t="n">
        <v>195</v>
      </c>
      <c r="I577" s="10" t="n">
        <v>1.4525</v>
      </c>
      <c r="J577" s="10" t="n">
        <v>1.6941</v>
      </c>
      <c r="K577" s="10" t="n">
        <v>1.6155</v>
      </c>
      <c r="N577" s="13" t="n">
        <v>190</v>
      </c>
      <c r="O577" s="13">
        <f>(O385-I764)/I956</f>
        <v/>
      </c>
      <c r="P577" s="13">
        <f>(P385-J764)/J956</f>
        <v/>
      </c>
      <c r="Q577" s="13">
        <f>(Q385-K764)/K956</f>
        <v/>
      </c>
    </row>
    <row r="578">
      <c r="H578" s="13" t="n">
        <v>196</v>
      </c>
      <c r="I578" s="10" t="n">
        <v>1.1489</v>
      </c>
      <c r="J578" s="10" t="n">
        <v>1.5748</v>
      </c>
      <c r="K578" s="10" t="n">
        <v>1.2529</v>
      </c>
      <c r="N578" s="13" t="n">
        <v>191</v>
      </c>
      <c r="O578" s="13">
        <f>(O386-I765)/I957</f>
        <v/>
      </c>
      <c r="P578" s="13">
        <f>(P386-J765)/J957</f>
        <v/>
      </c>
      <c r="Q578" s="13">
        <f>(Q386-K765)/K957</f>
        <v/>
      </c>
    </row>
    <row r="579">
      <c r="H579" s="13" t="n">
        <v>197</v>
      </c>
      <c r="I579" s="10" t="n">
        <v>1.4142</v>
      </c>
      <c r="J579" s="10" t="n">
        <v>1.1916</v>
      </c>
      <c r="K579" s="10" t="n">
        <v>1.6248</v>
      </c>
      <c r="N579" s="13" t="n">
        <v>192</v>
      </c>
      <c r="O579" s="13">
        <f>(O387-I766)/I958</f>
        <v/>
      </c>
      <c r="P579" s="13">
        <f>(P387-J766)/J958</f>
        <v/>
      </c>
      <c r="Q579" s="13">
        <f>(Q387-K766)/K958</f>
        <v/>
      </c>
    </row>
    <row r="580">
      <c r="H580" s="13" t="n">
        <v>198</v>
      </c>
      <c r="I580" s="10" t="n">
        <v>1.3038</v>
      </c>
      <c r="J580" s="10" t="n">
        <v>1.5329</v>
      </c>
      <c r="K580" s="10" t="n">
        <v>1.2369</v>
      </c>
      <c r="N580" s="13" t="n">
        <v>193</v>
      </c>
      <c r="O580" s="13">
        <f>(O388-I767)/I959</f>
        <v/>
      </c>
      <c r="P580" s="13">
        <f>(P388-J767)/J959</f>
        <v/>
      </c>
      <c r="Q580" s="13">
        <f>(Q388-K767)/K959</f>
        <v/>
      </c>
    </row>
    <row r="581">
      <c r="N581" s="13" t="n">
        <v>194</v>
      </c>
      <c r="O581" s="13">
        <f>(O389-I768)/I960</f>
        <v/>
      </c>
      <c r="P581" s="13">
        <f>(P389-J768)/J960</f>
        <v/>
      </c>
      <c r="Q581" s="13">
        <f>(Q389-K768)/K960</f>
        <v/>
      </c>
    </row>
    <row r="582">
      <c r="C582" s="13" t="n"/>
      <c r="D582" s="13" t="n"/>
      <c r="E582" s="13" t="n"/>
      <c r="F582" s="13" t="n"/>
      <c r="G582" s="13" t="n"/>
      <c r="H582" s="13" t="n"/>
      <c r="I582" s="1" t="n">
        <v>22</v>
      </c>
      <c r="J582" s="1" t="n">
        <v>23</v>
      </c>
      <c r="K582" s="1" t="n">
        <v>24</v>
      </c>
      <c r="N582" s="13" t="n">
        <v>195</v>
      </c>
      <c r="O582" s="13">
        <f>(O390-I769)/I961</f>
        <v/>
      </c>
      <c r="P582" s="13">
        <f>(P390-J769)/J961</f>
        <v/>
      </c>
      <c r="Q582" s="13">
        <f>(Q390-K769)/K961</f>
        <v/>
      </c>
    </row>
    <row r="583">
      <c r="B583" s="60" t="inlineStr">
        <is>
          <t>Input source</t>
        </is>
      </c>
      <c r="C583" s="13" t="inlineStr">
        <is>
          <t>dias/prod</t>
        </is>
      </c>
      <c r="D583" s="13" t="inlineStr">
        <is>
          <t>Avarege</t>
        </is>
      </c>
      <c r="E583" s="14">
        <f>I3</f>
        <v/>
      </c>
      <c r="F583" s="78">
        <f>TRUNC((_xlfn.NORM.INV((RAND()),$E$583,$E$584)),3)</f>
        <v/>
      </c>
      <c r="G583" s="24" t="inlineStr">
        <is>
          <t>ELTr</t>
        </is>
      </c>
      <c r="H583" s="13" t="n">
        <v>9</v>
      </c>
      <c r="I583" s="24" t="n">
        <v>71.345</v>
      </c>
      <c r="J583" s="24" t="n">
        <v>49.477</v>
      </c>
      <c r="K583" s="24" t="n">
        <v>88.67700000000001</v>
      </c>
      <c r="N583" s="13" t="n">
        <v>196</v>
      </c>
      <c r="O583" s="13">
        <f>(O391-I770)/I962</f>
        <v/>
      </c>
      <c r="P583" s="13">
        <f>(P391-J770)/J962</f>
        <v/>
      </c>
      <c r="Q583" s="13">
        <f>(Q391-K770)/K962</f>
        <v/>
      </c>
    </row>
    <row r="584">
      <c r="C584" s="13" t="inlineStr">
        <is>
          <t>dias/prod</t>
        </is>
      </c>
      <c r="D584" s="13" t="inlineStr">
        <is>
          <t>Std Devition</t>
        </is>
      </c>
      <c r="E584" s="14">
        <f>E583*0.2</f>
        <v/>
      </c>
      <c r="F584" s="13" t="n"/>
      <c r="G584" s="4" t="inlineStr">
        <is>
          <t>Input</t>
        </is>
      </c>
      <c r="H584" s="13" t="n">
        <v>10</v>
      </c>
      <c r="I584" s="24" t="n">
        <v>72.009</v>
      </c>
      <c r="J584" s="24" t="n">
        <v>70.45699999999999</v>
      </c>
      <c r="K584" s="24" t="n">
        <v>48.486</v>
      </c>
      <c r="N584" s="13" t="n">
        <v>197</v>
      </c>
      <c r="O584" s="13">
        <f>(O392-I771)/I963</f>
        <v/>
      </c>
      <c r="P584" s="13">
        <f>(P392-J771)/J963</f>
        <v/>
      </c>
      <c r="Q584" s="13">
        <f>(Q392-K771)/K963</f>
        <v/>
      </c>
    </row>
    <row r="585">
      <c r="C585" s="13" t="n"/>
      <c r="D585" s="13" t="n"/>
      <c r="E585" s="13" t="n"/>
      <c r="F585" s="13" t="n"/>
      <c r="G585" s="13" t="n"/>
      <c r="H585" s="13" t="n">
        <v>11</v>
      </c>
      <c r="I585" s="24" t="n">
        <v>50.633</v>
      </c>
      <c r="J585" s="24" t="n">
        <v>49.706</v>
      </c>
      <c r="K585" s="24" t="n">
        <v>68.187</v>
      </c>
      <c r="N585" s="13" t="n">
        <v>198</v>
      </c>
      <c r="O585" s="13">
        <f>(O393-I772)/I964</f>
        <v/>
      </c>
      <c r="P585" s="13">
        <f>(P393-J772)/J964</f>
        <v/>
      </c>
      <c r="Q585" s="13">
        <f>(Q393-K772)/K964</f>
        <v/>
      </c>
    </row>
    <row r="586">
      <c r="H586" s="13" t="n">
        <v>12</v>
      </c>
      <c r="I586" s="24" t="n">
        <v>54.765</v>
      </c>
      <c r="J586" s="24" t="n">
        <v>49.386</v>
      </c>
      <c r="K586" s="24" t="n">
        <v>69.01600000000001</v>
      </c>
    </row>
    <row r="587">
      <c r="H587" s="13" t="n">
        <v>13</v>
      </c>
      <c r="I587" s="24" t="n">
        <v>48.135</v>
      </c>
      <c r="J587" s="24" t="n">
        <v>36.19</v>
      </c>
      <c r="K587" s="24" t="n">
        <v>69.687</v>
      </c>
    </row>
    <row r="588">
      <c r="H588" s="13" t="n">
        <v>14</v>
      </c>
      <c r="I588" s="24" t="n">
        <v>55.301</v>
      </c>
      <c r="J588" s="24" t="n">
        <v>69.024</v>
      </c>
      <c r="K588" s="24" t="n">
        <v>55.836</v>
      </c>
    </row>
    <row r="589">
      <c r="H589" s="13" t="n">
        <v>15</v>
      </c>
      <c r="I589" s="24" t="n">
        <v>67.785</v>
      </c>
      <c r="J589" s="24" t="n">
        <v>62.436</v>
      </c>
      <c r="K589" s="24" t="n">
        <v>63.091</v>
      </c>
    </row>
    <row r="590">
      <c r="H590" s="13" t="n">
        <v>16</v>
      </c>
      <c r="I590" s="24" t="n">
        <v>66.15300000000001</v>
      </c>
      <c r="J590" s="24" t="n">
        <v>52.01</v>
      </c>
      <c r="K590" s="24" t="n">
        <v>59.692</v>
      </c>
    </row>
    <row r="591">
      <c r="H591" s="13" t="n">
        <v>17</v>
      </c>
      <c r="I591" s="24" t="n">
        <v>65.229</v>
      </c>
      <c r="J591" s="24" t="n">
        <v>36.932</v>
      </c>
      <c r="K591" s="24" t="n">
        <v>59.631</v>
      </c>
    </row>
    <row r="592">
      <c r="H592" s="13" t="n">
        <v>18</v>
      </c>
      <c r="I592" s="24" t="n">
        <v>60.606</v>
      </c>
      <c r="J592" s="24" t="n">
        <v>54.052</v>
      </c>
      <c r="K592" s="24" t="n">
        <v>37.518</v>
      </c>
    </row>
    <row r="593">
      <c r="H593" s="13" t="n">
        <v>19</v>
      </c>
      <c r="I593" s="24" t="n">
        <v>66.874</v>
      </c>
      <c r="J593" s="24" t="n">
        <v>71.72799999999999</v>
      </c>
      <c r="K593" s="24" t="n">
        <v>41.298</v>
      </c>
    </row>
    <row r="594">
      <c r="H594" s="13" t="n">
        <v>20</v>
      </c>
      <c r="I594" s="24" t="n">
        <v>51.171</v>
      </c>
      <c r="J594" s="24" t="n">
        <v>44.095</v>
      </c>
      <c r="K594" s="24" t="n">
        <v>78.691</v>
      </c>
    </row>
    <row r="595">
      <c r="H595" s="13" t="n">
        <v>21</v>
      </c>
      <c r="I595" s="24" t="n">
        <v>67.499</v>
      </c>
      <c r="J595" s="24" t="n">
        <v>45.572</v>
      </c>
      <c r="K595" s="24" t="n">
        <v>51.434</v>
      </c>
    </row>
    <row r="596">
      <c r="H596" s="13" t="n">
        <v>22</v>
      </c>
      <c r="I596" s="24" t="n">
        <v>60.98</v>
      </c>
      <c r="J596" s="24" t="n">
        <v>60.124</v>
      </c>
      <c r="K596" s="24" t="n">
        <v>49.88</v>
      </c>
    </row>
    <row r="597">
      <c r="H597" s="13" t="n">
        <v>23</v>
      </c>
      <c r="I597" s="24" t="n">
        <v>51.525</v>
      </c>
      <c r="J597" s="24" t="n">
        <v>49.853</v>
      </c>
      <c r="K597" s="24" t="n">
        <v>75.23</v>
      </c>
    </row>
    <row r="598">
      <c r="H598" s="13" t="n">
        <v>24</v>
      </c>
      <c r="I598" s="24" t="n">
        <v>54.488</v>
      </c>
      <c r="J598" s="24" t="n">
        <v>61.263</v>
      </c>
      <c r="K598" s="24" t="n">
        <v>67.916</v>
      </c>
    </row>
    <row r="599">
      <c r="H599" s="13" t="n">
        <v>25</v>
      </c>
      <c r="I599" s="24" t="n">
        <v>41.198</v>
      </c>
      <c r="J599" s="24" t="n">
        <v>60.008</v>
      </c>
      <c r="K599" s="24" t="n">
        <v>72.02200000000001</v>
      </c>
    </row>
    <row r="600">
      <c r="H600" s="13" t="n">
        <v>26</v>
      </c>
      <c r="I600" s="24" t="n">
        <v>68.773</v>
      </c>
      <c r="J600" s="24" t="n">
        <v>58.349</v>
      </c>
      <c r="K600" s="24" t="n">
        <v>42.546</v>
      </c>
    </row>
    <row r="601">
      <c r="H601" s="13" t="n">
        <v>27</v>
      </c>
      <c r="I601" s="24" t="n">
        <v>54.728</v>
      </c>
      <c r="J601" s="24" t="n">
        <v>73.114</v>
      </c>
      <c r="K601" s="24" t="n">
        <v>74.76000000000001</v>
      </c>
    </row>
    <row r="602">
      <c r="H602" s="13" t="n">
        <v>28</v>
      </c>
      <c r="I602" s="24" t="n">
        <v>39.155</v>
      </c>
      <c r="J602" s="24" t="n">
        <v>67.593</v>
      </c>
      <c r="K602" s="24" t="n">
        <v>70.547</v>
      </c>
    </row>
    <row r="603">
      <c r="H603" s="13" t="n">
        <v>29</v>
      </c>
      <c r="I603" s="24" t="n">
        <v>54.833</v>
      </c>
      <c r="J603" s="24" t="n">
        <v>53.254</v>
      </c>
      <c r="K603" s="24" t="n">
        <v>47.295</v>
      </c>
    </row>
    <row r="604">
      <c r="H604" s="13" t="n">
        <v>30</v>
      </c>
      <c r="I604" s="24" t="n">
        <v>63.797</v>
      </c>
      <c r="J604" s="24" t="n">
        <v>70.92700000000001</v>
      </c>
      <c r="K604" s="24" t="n">
        <v>64.637</v>
      </c>
    </row>
    <row r="605">
      <c r="H605" s="13" t="n">
        <v>31</v>
      </c>
      <c r="I605" s="24" t="n">
        <v>75.34699999999999</v>
      </c>
      <c r="J605" s="24" t="n">
        <v>44.492</v>
      </c>
      <c r="K605" s="24" t="n">
        <v>38.726</v>
      </c>
    </row>
    <row r="606">
      <c r="H606" s="13" t="n">
        <v>32</v>
      </c>
      <c r="I606" s="24" t="n">
        <v>60.368</v>
      </c>
      <c r="J606" s="24" t="n">
        <v>68.277</v>
      </c>
      <c r="K606" s="24" t="n">
        <v>48.071</v>
      </c>
    </row>
    <row r="607">
      <c r="H607" s="13" t="n">
        <v>33</v>
      </c>
      <c r="I607" s="24" t="n">
        <v>70.80500000000001</v>
      </c>
      <c r="J607" s="24" t="n">
        <v>65.00700000000001</v>
      </c>
      <c r="K607" s="24" t="n">
        <v>65.56699999999999</v>
      </c>
    </row>
    <row r="608">
      <c r="H608" s="13" t="n">
        <v>34</v>
      </c>
      <c r="I608" s="24" t="n">
        <v>52.512</v>
      </c>
      <c r="J608" s="24" t="n">
        <v>74.648</v>
      </c>
      <c r="K608" s="24" t="n">
        <v>61.774</v>
      </c>
    </row>
    <row r="609">
      <c r="H609" s="13" t="n">
        <v>35</v>
      </c>
      <c r="I609" s="24" t="n">
        <v>76.715</v>
      </c>
      <c r="J609" s="24" t="n">
        <v>59.995</v>
      </c>
      <c r="K609" s="24" t="n">
        <v>57.759</v>
      </c>
    </row>
    <row r="610">
      <c r="H610" s="13" t="n">
        <v>36</v>
      </c>
      <c r="I610" s="24" t="n">
        <v>48.907</v>
      </c>
      <c r="J610" s="24" t="n">
        <v>76.786</v>
      </c>
      <c r="K610" s="24" t="n">
        <v>58.895</v>
      </c>
    </row>
    <row r="611">
      <c r="H611" s="13" t="n">
        <v>37</v>
      </c>
      <c r="I611" s="24" t="n">
        <v>55.365</v>
      </c>
      <c r="J611" s="24" t="n">
        <v>59.806</v>
      </c>
      <c r="K611" s="24" t="n">
        <v>41.766</v>
      </c>
    </row>
    <row r="612">
      <c r="H612" s="13" t="n">
        <v>38</v>
      </c>
      <c r="I612" s="24" t="n">
        <v>63.873</v>
      </c>
      <c r="J612" s="24" t="n">
        <v>67.26900000000001</v>
      </c>
      <c r="K612" s="24" t="n">
        <v>69.617</v>
      </c>
    </row>
    <row r="613">
      <c r="H613" s="13" t="n">
        <v>39</v>
      </c>
      <c r="I613" s="24" t="n">
        <v>57.1</v>
      </c>
      <c r="J613" s="24" t="n">
        <v>64.902</v>
      </c>
      <c r="K613" s="24" t="n">
        <v>62.304</v>
      </c>
    </row>
    <row r="614">
      <c r="H614" s="13" t="n">
        <v>40</v>
      </c>
      <c r="I614" s="24" t="n">
        <v>51.608</v>
      </c>
      <c r="J614" s="24" t="n">
        <v>73.053</v>
      </c>
      <c r="K614" s="24" t="n">
        <v>68.699</v>
      </c>
    </row>
    <row r="615">
      <c r="H615" s="13" t="n">
        <v>41</v>
      </c>
      <c r="I615" s="24" t="n">
        <v>45.858</v>
      </c>
      <c r="J615" s="24" t="n">
        <v>66.96899999999999</v>
      </c>
      <c r="K615" s="24" t="n">
        <v>50.501</v>
      </c>
    </row>
    <row r="616">
      <c r="H616" s="13" t="n">
        <v>42</v>
      </c>
      <c r="I616" s="24" t="n">
        <v>66.03</v>
      </c>
      <c r="J616" s="24" t="n">
        <v>61.85</v>
      </c>
      <c r="K616" s="24" t="n">
        <v>48.917</v>
      </c>
    </row>
    <row r="617">
      <c r="H617" s="13" t="n">
        <v>43</v>
      </c>
      <c r="I617" s="24" t="n">
        <v>61.863</v>
      </c>
      <c r="J617" s="24" t="n">
        <v>31.334</v>
      </c>
      <c r="K617" s="24" t="n">
        <v>61.804</v>
      </c>
    </row>
    <row r="618">
      <c r="H618" s="13" t="n">
        <v>44</v>
      </c>
      <c r="I618" s="24" t="n">
        <v>63.604</v>
      </c>
      <c r="J618" s="24" t="n">
        <v>59.878</v>
      </c>
      <c r="K618" s="24" t="n">
        <v>51.056</v>
      </c>
    </row>
    <row r="619">
      <c r="H619" s="13" t="n">
        <v>45</v>
      </c>
      <c r="I619" s="24" t="n">
        <v>39.568</v>
      </c>
      <c r="J619" s="24" t="n">
        <v>51.069</v>
      </c>
      <c r="K619" s="24" t="n">
        <v>53.542</v>
      </c>
    </row>
    <row r="620">
      <c r="H620" s="13" t="n">
        <v>46</v>
      </c>
      <c r="I620" s="24" t="n">
        <v>43.918</v>
      </c>
      <c r="J620" s="24" t="n">
        <v>56.24</v>
      </c>
      <c r="K620" s="24" t="n">
        <v>65.533</v>
      </c>
    </row>
    <row r="621">
      <c r="H621" s="13" t="n">
        <v>47</v>
      </c>
      <c r="I621" s="24" t="n">
        <v>46.47</v>
      </c>
      <c r="J621" s="24" t="n">
        <v>53.071</v>
      </c>
      <c r="K621" s="24" t="n">
        <v>81.61199999999999</v>
      </c>
    </row>
    <row r="622">
      <c r="H622" s="13" t="n">
        <v>48</v>
      </c>
      <c r="I622" s="24" t="n">
        <v>77.952</v>
      </c>
      <c r="J622" s="24" t="n">
        <v>63.533</v>
      </c>
      <c r="K622" s="24" t="n">
        <v>59.532</v>
      </c>
    </row>
    <row r="623">
      <c r="H623" s="13" t="n">
        <v>49</v>
      </c>
      <c r="I623" s="24" t="n">
        <v>35.759</v>
      </c>
      <c r="J623" s="24" t="n">
        <v>66.98999999999999</v>
      </c>
      <c r="K623" s="24" t="n">
        <v>62.144</v>
      </c>
    </row>
    <row r="624">
      <c r="H624" s="13" t="n">
        <v>50</v>
      </c>
      <c r="I624" s="24" t="n">
        <v>28.28</v>
      </c>
      <c r="J624" s="24" t="n">
        <v>62.982</v>
      </c>
      <c r="K624" s="24" t="n">
        <v>35.924</v>
      </c>
    </row>
    <row r="625">
      <c r="H625" s="13" t="n">
        <v>51</v>
      </c>
      <c r="I625" s="24" t="n">
        <v>65.55800000000001</v>
      </c>
      <c r="J625" s="24" t="n">
        <v>62.31</v>
      </c>
      <c r="K625" s="24" t="n">
        <v>40.71</v>
      </c>
    </row>
    <row r="626">
      <c r="H626" s="13" t="n">
        <v>52</v>
      </c>
      <c r="I626" s="24" t="n">
        <v>66.449</v>
      </c>
      <c r="J626" s="24" t="n">
        <v>59.387</v>
      </c>
      <c r="K626" s="24" t="n">
        <v>67.175</v>
      </c>
    </row>
    <row r="627">
      <c r="H627" s="13" t="n">
        <v>53</v>
      </c>
      <c r="I627" s="24" t="n">
        <v>71.18600000000001</v>
      </c>
      <c r="J627" s="24" t="n">
        <v>44.448</v>
      </c>
      <c r="K627" s="24" t="n">
        <v>67.17400000000001</v>
      </c>
    </row>
    <row r="628">
      <c r="H628" s="13" t="n">
        <v>54</v>
      </c>
      <c r="I628" s="24" t="n">
        <v>83.31699999999999</v>
      </c>
      <c r="J628" s="24" t="n">
        <v>72.577</v>
      </c>
      <c r="K628" s="24" t="n">
        <v>77.428</v>
      </c>
    </row>
    <row r="629">
      <c r="H629" s="13" t="n">
        <v>55</v>
      </c>
      <c r="I629" s="24" t="n">
        <v>49.637</v>
      </c>
      <c r="J629" s="24" t="n">
        <v>66.246</v>
      </c>
      <c r="K629" s="24" t="n">
        <v>59.383</v>
      </c>
    </row>
    <row r="630">
      <c r="H630" s="13" t="n">
        <v>56</v>
      </c>
      <c r="I630" s="24" t="n">
        <v>59.857</v>
      </c>
      <c r="J630" s="24" t="n">
        <v>56.212</v>
      </c>
      <c r="K630" s="24" t="n">
        <v>52.953</v>
      </c>
    </row>
    <row r="631">
      <c r="H631" s="13" t="n">
        <v>57</v>
      </c>
      <c r="I631" s="24" t="n">
        <v>55.59</v>
      </c>
      <c r="J631" s="24" t="n">
        <v>69.643</v>
      </c>
      <c r="K631" s="24" t="n">
        <v>61.979</v>
      </c>
    </row>
    <row r="632">
      <c r="H632" s="13" t="n">
        <v>58</v>
      </c>
      <c r="I632" s="24" t="n">
        <v>59.876</v>
      </c>
      <c r="J632" s="24" t="n">
        <v>70.51300000000001</v>
      </c>
      <c r="K632" s="24" t="n">
        <v>62.583</v>
      </c>
    </row>
    <row r="633">
      <c r="H633" s="13" t="n">
        <v>59</v>
      </c>
      <c r="I633" s="24" t="n">
        <v>65.44499999999999</v>
      </c>
      <c r="J633" s="24" t="n">
        <v>65.241</v>
      </c>
      <c r="K633" s="24" t="n">
        <v>48.062</v>
      </c>
    </row>
    <row r="634">
      <c r="H634" s="13" t="n">
        <v>60</v>
      </c>
      <c r="I634" s="24" t="n">
        <v>73.994</v>
      </c>
      <c r="J634" s="24" t="n">
        <v>57.037</v>
      </c>
      <c r="K634" s="24" t="n">
        <v>51.833</v>
      </c>
    </row>
    <row r="635">
      <c r="H635" s="13" t="n">
        <v>61</v>
      </c>
      <c r="I635" s="24" t="n">
        <v>44.326</v>
      </c>
      <c r="J635" s="24" t="n">
        <v>67.05500000000001</v>
      </c>
      <c r="K635" s="24" t="n">
        <v>49.577</v>
      </c>
    </row>
    <row r="636">
      <c r="H636" s="13" t="n">
        <v>62</v>
      </c>
      <c r="I636" s="24" t="n">
        <v>57.712</v>
      </c>
      <c r="J636" s="24" t="n">
        <v>45.999</v>
      </c>
      <c r="K636" s="24" t="n">
        <v>73.169</v>
      </c>
    </row>
    <row r="637">
      <c r="H637" s="13" t="n">
        <v>63</v>
      </c>
      <c r="I637" s="24" t="n">
        <v>55.531</v>
      </c>
      <c r="J637" s="24" t="n">
        <v>67.125</v>
      </c>
      <c r="K637" s="24" t="n">
        <v>50.407</v>
      </c>
    </row>
    <row r="638">
      <c r="H638" s="13" t="n">
        <v>64</v>
      </c>
      <c r="I638" s="24" t="n">
        <v>64.045</v>
      </c>
      <c r="J638" s="24" t="n">
        <v>52.807</v>
      </c>
      <c r="K638" s="24" t="n">
        <v>56.599</v>
      </c>
    </row>
    <row r="639">
      <c r="H639" s="13" t="n">
        <v>65</v>
      </c>
      <c r="I639" s="24" t="n">
        <v>81.124</v>
      </c>
      <c r="J639" s="24" t="n">
        <v>61.777</v>
      </c>
      <c r="K639" s="24" t="n">
        <v>52.718</v>
      </c>
    </row>
    <row r="640">
      <c r="H640" s="13" t="n">
        <v>66</v>
      </c>
      <c r="I640" s="24" t="n">
        <v>58.975</v>
      </c>
      <c r="J640" s="24" t="n">
        <v>65.217</v>
      </c>
      <c r="K640" s="24" t="n">
        <v>68.767</v>
      </c>
    </row>
    <row r="641">
      <c r="H641" s="13" t="n">
        <v>67</v>
      </c>
      <c r="I641" s="24" t="n">
        <v>61.054</v>
      </c>
      <c r="J641" s="24" t="n">
        <v>76.42400000000001</v>
      </c>
      <c r="K641" s="24" t="n">
        <v>76.405</v>
      </c>
    </row>
    <row r="642">
      <c r="H642" s="13" t="n">
        <v>68</v>
      </c>
      <c r="I642" s="24" t="n">
        <v>68.44799999999999</v>
      </c>
      <c r="J642" s="24" t="n">
        <v>55.687</v>
      </c>
      <c r="K642" s="24" t="n">
        <v>41.732</v>
      </c>
    </row>
    <row r="643">
      <c r="H643" s="13" t="n">
        <v>69</v>
      </c>
      <c r="I643" s="24" t="n">
        <v>63.023</v>
      </c>
      <c r="J643" s="24" t="n">
        <v>72.339</v>
      </c>
      <c r="K643" s="24" t="n">
        <v>59.319</v>
      </c>
    </row>
    <row r="644">
      <c r="H644" s="13" t="n">
        <v>70</v>
      </c>
      <c r="I644" s="24" t="n">
        <v>69.901</v>
      </c>
      <c r="J644" s="24" t="n">
        <v>64.203</v>
      </c>
      <c r="K644" s="24" t="n">
        <v>46.713</v>
      </c>
    </row>
    <row r="645">
      <c r="H645" s="13" t="n">
        <v>71</v>
      </c>
      <c r="I645" s="24" t="n">
        <v>63.952</v>
      </c>
      <c r="J645" s="24" t="n">
        <v>59.052</v>
      </c>
      <c r="K645" s="24" t="n">
        <v>51.63</v>
      </c>
    </row>
    <row r="646">
      <c r="H646" s="13" t="n">
        <v>72</v>
      </c>
      <c r="I646" s="24" t="n">
        <v>56.085</v>
      </c>
      <c r="J646" s="24" t="n">
        <v>62.544</v>
      </c>
      <c r="K646" s="24" t="n">
        <v>59.551</v>
      </c>
    </row>
    <row r="647">
      <c r="H647" s="13" t="n">
        <v>73</v>
      </c>
      <c r="I647" s="24" t="n">
        <v>57.842</v>
      </c>
      <c r="J647" s="24" t="n">
        <v>38.042</v>
      </c>
      <c r="K647" s="24" t="n">
        <v>76.137</v>
      </c>
    </row>
    <row r="648">
      <c r="H648" s="13" t="n">
        <v>74</v>
      </c>
      <c r="I648" s="24" t="n">
        <v>75.41800000000001</v>
      </c>
      <c r="J648" s="24" t="n">
        <v>52.078</v>
      </c>
      <c r="K648" s="24" t="n">
        <v>52.545</v>
      </c>
    </row>
    <row r="649">
      <c r="H649" s="13" t="n">
        <v>75</v>
      </c>
      <c r="I649" s="24" t="n">
        <v>36.262</v>
      </c>
      <c r="J649" s="24" t="n">
        <v>49.685</v>
      </c>
      <c r="K649" s="24" t="n">
        <v>54.137</v>
      </c>
    </row>
    <row r="650">
      <c r="H650" s="13" t="n">
        <v>76</v>
      </c>
      <c r="I650" s="24" t="n">
        <v>69.875</v>
      </c>
      <c r="J650" s="24" t="n">
        <v>57.878</v>
      </c>
      <c r="K650" s="24" t="n">
        <v>69.116</v>
      </c>
    </row>
    <row r="651">
      <c r="H651" s="13" t="n">
        <v>77</v>
      </c>
      <c r="I651" s="24" t="n">
        <v>52.895</v>
      </c>
      <c r="J651" s="24" t="n">
        <v>54.988</v>
      </c>
      <c r="K651" s="24" t="n">
        <v>56.652</v>
      </c>
    </row>
    <row r="652">
      <c r="H652" s="13" t="n">
        <v>78</v>
      </c>
      <c r="I652" s="24" t="n">
        <v>80.79000000000001</v>
      </c>
      <c r="J652" s="24" t="n">
        <v>60.454</v>
      </c>
      <c r="K652" s="24" t="n">
        <v>65.626</v>
      </c>
    </row>
    <row r="653">
      <c r="H653" s="13" t="n">
        <v>79</v>
      </c>
      <c r="I653" s="24" t="n">
        <v>54.73</v>
      </c>
      <c r="J653" s="24" t="n">
        <v>81.845</v>
      </c>
      <c r="K653" s="24" t="n">
        <v>54.352</v>
      </c>
    </row>
    <row r="654">
      <c r="H654" s="13" t="n">
        <v>80</v>
      </c>
      <c r="I654" s="24" t="n">
        <v>41.639</v>
      </c>
      <c r="J654" s="24" t="n">
        <v>56.08</v>
      </c>
      <c r="K654" s="24" t="n">
        <v>36.512</v>
      </c>
    </row>
    <row r="655">
      <c r="H655" s="13" t="n">
        <v>81</v>
      </c>
      <c r="I655" s="24" t="n">
        <v>57.523</v>
      </c>
      <c r="J655" s="24" t="n">
        <v>34.623</v>
      </c>
      <c r="K655" s="24" t="n">
        <v>72.27</v>
      </c>
    </row>
    <row r="656">
      <c r="H656" s="13" t="n">
        <v>82</v>
      </c>
      <c r="I656" s="24" t="n">
        <v>72.167</v>
      </c>
      <c r="J656" s="24" t="n">
        <v>55.145</v>
      </c>
      <c r="K656" s="24" t="n">
        <v>58.412</v>
      </c>
    </row>
    <row r="657">
      <c r="H657" s="13" t="n">
        <v>83</v>
      </c>
      <c r="I657" s="24" t="n">
        <v>72.419</v>
      </c>
      <c r="J657" s="24" t="n">
        <v>60.994</v>
      </c>
      <c r="K657" s="24" t="n">
        <v>75.586</v>
      </c>
    </row>
    <row r="658">
      <c r="H658" s="13" t="n">
        <v>84</v>
      </c>
      <c r="I658" s="24" t="n">
        <v>59.814</v>
      </c>
      <c r="J658" s="24" t="n">
        <v>49.882</v>
      </c>
      <c r="K658" s="24" t="n">
        <v>56.412</v>
      </c>
    </row>
    <row r="659">
      <c r="H659" s="13" t="n">
        <v>85</v>
      </c>
      <c r="I659" s="24" t="n">
        <v>62.794</v>
      </c>
      <c r="J659" s="24" t="n">
        <v>60.689</v>
      </c>
      <c r="K659" s="24" t="n">
        <v>60.913</v>
      </c>
    </row>
    <row r="660">
      <c r="H660" s="13" t="n">
        <v>86</v>
      </c>
      <c r="I660" s="24" t="n">
        <v>64.282</v>
      </c>
      <c r="J660" s="24" t="n">
        <v>70.696</v>
      </c>
      <c r="K660" s="24" t="n">
        <v>36.406</v>
      </c>
    </row>
    <row r="661">
      <c r="H661" s="13" t="n">
        <v>87</v>
      </c>
      <c r="I661" s="24" t="n">
        <v>72.429</v>
      </c>
      <c r="J661" s="24" t="n">
        <v>52.063</v>
      </c>
      <c r="K661" s="24" t="n">
        <v>47.048</v>
      </c>
    </row>
    <row r="662">
      <c r="H662" s="13" t="n">
        <v>88</v>
      </c>
      <c r="I662" s="24" t="n">
        <v>76.44499999999999</v>
      </c>
      <c r="J662" s="24" t="n">
        <v>60.218</v>
      </c>
      <c r="K662" s="24" t="n">
        <v>61.415</v>
      </c>
    </row>
    <row r="663">
      <c r="H663" s="13" t="n">
        <v>89</v>
      </c>
      <c r="I663" s="24" t="n">
        <v>51.248</v>
      </c>
      <c r="J663" s="24" t="n">
        <v>56.481</v>
      </c>
      <c r="K663" s="24" t="n">
        <v>76.684</v>
      </c>
    </row>
    <row r="664">
      <c r="H664" s="13" t="n">
        <v>90</v>
      </c>
      <c r="I664" s="24" t="n">
        <v>46.552</v>
      </c>
      <c r="J664" s="24" t="n">
        <v>58.485</v>
      </c>
      <c r="K664" s="24" t="n">
        <v>65.407</v>
      </c>
    </row>
    <row r="665">
      <c r="H665" s="13" t="n">
        <v>91</v>
      </c>
      <c r="I665" s="24" t="n">
        <v>53.427</v>
      </c>
      <c r="J665" s="24" t="n">
        <v>91.211</v>
      </c>
      <c r="K665" s="24" t="n">
        <v>54.891</v>
      </c>
    </row>
    <row r="666">
      <c r="H666" s="13" t="n">
        <v>92</v>
      </c>
      <c r="I666" s="24" t="n">
        <v>68.099</v>
      </c>
      <c r="J666" s="24" t="n">
        <v>75.28</v>
      </c>
      <c r="K666" s="24" t="n">
        <v>47.399</v>
      </c>
    </row>
    <row r="667">
      <c r="H667" s="13" t="n">
        <v>93</v>
      </c>
      <c r="I667" s="24" t="n">
        <v>73.042</v>
      </c>
      <c r="J667" s="24" t="n">
        <v>62.528</v>
      </c>
      <c r="K667" s="24" t="n">
        <v>55.919</v>
      </c>
    </row>
    <row r="668">
      <c r="H668" s="13" t="n">
        <v>94</v>
      </c>
      <c r="I668" s="24" t="n">
        <v>80.82299999999999</v>
      </c>
      <c r="J668" s="24" t="n">
        <v>57.685</v>
      </c>
      <c r="K668" s="24" t="n">
        <v>62.588</v>
      </c>
    </row>
    <row r="669">
      <c r="H669" s="13" t="n">
        <v>95</v>
      </c>
      <c r="I669" s="24" t="n">
        <v>69.746</v>
      </c>
      <c r="J669" s="24" t="n">
        <v>52.406</v>
      </c>
      <c r="K669" s="24" t="n">
        <v>70.315</v>
      </c>
    </row>
    <row r="670">
      <c r="H670" s="13" t="n">
        <v>96</v>
      </c>
      <c r="I670" s="24" t="n">
        <v>68.32299999999999</v>
      </c>
      <c r="J670" s="24" t="n">
        <v>55.886</v>
      </c>
      <c r="K670" s="24" t="n">
        <v>56.123</v>
      </c>
    </row>
    <row r="671">
      <c r="H671" s="13" t="n">
        <v>97</v>
      </c>
      <c r="I671" s="24" t="n">
        <v>62.818</v>
      </c>
      <c r="J671" s="24" t="n">
        <v>76.869</v>
      </c>
      <c r="K671" s="24" t="n">
        <v>40.798</v>
      </c>
    </row>
    <row r="672">
      <c r="H672" s="13" t="n">
        <v>98</v>
      </c>
      <c r="I672" s="24" t="n">
        <v>53.653</v>
      </c>
      <c r="J672" s="24" t="n">
        <v>63.164</v>
      </c>
      <c r="K672" s="24" t="n">
        <v>48.876</v>
      </c>
    </row>
    <row r="673">
      <c r="H673" s="13" t="n">
        <v>99</v>
      </c>
      <c r="I673" s="24" t="n">
        <v>78.117</v>
      </c>
      <c r="J673" s="24" t="n">
        <v>67.69</v>
      </c>
      <c r="K673" s="24" t="n">
        <v>63.163</v>
      </c>
    </row>
    <row r="674">
      <c r="H674" s="13" t="n">
        <v>100</v>
      </c>
      <c r="I674" s="24" t="n">
        <v>59.989</v>
      </c>
      <c r="J674" s="24" t="n">
        <v>68.36199999999999</v>
      </c>
      <c r="K674" s="24" t="n">
        <v>75.532</v>
      </c>
    </row>
    <row r="675">
      <c r="H675" s="13" t="n">
        <v>101</v>
      </c>
      <c r="I675" s="24" t="n">
        <v>60.454</v>
      </c>
      <c r="J675" s="24" t="n">
        <v>73.441</v>
      </c>
      <c r="K675" s="24" t="n">
        <v>40.426</v>
      </c>
    </row>
    <row r="676">
      <c r="H676" s="13" t="n">
        <v>102</v>
      </c>
      <c r="I676" s="24" t="n">
        <v>44.264</v>
      </c>
      <c r="J676" s="24" t="n">
        <v>61.099</v>
      </c>
      <c r="K676" s="24" t="n">
        <v>53.699</v>
      </c>
    </row>
    <row r="677">
      <c r="H677" s="13" t="n">
        <v>103</v>
      </c>
      <c r="I677" s="24" t="n">
        <v>89.64</v>
      </c>
      <c r="J677" s="24" t="n">
        <v>57.216</v>
      </c>
      <c r="K677" s="24" t="n">
        <v>63.563</v>
      </c>
    </row>
    <row r="678">
      <c r="H678" s="13" t="n">
        <v>104</v>
      </c>
      <c r="I678" s="24" t="n">
        <v>57.708</v>
      </c>
      <c r="J678" s="24" t="n">
        <v>78.705</v>
      </c>
      <c r="K678" s="24" t="n">
        <v>50.428</v>
      </c>
    </row>
    <row r="679">
      <c r="H679" s="13" t="n">
        <v>105</v>
      </c>
      <c r="I679" s="24" t="n">
        <v>72.26000000000001</v>
      </c>
      <c r="J679" s="24" t="n">
        <v>71.477</v>
      </c>
      <c r="K679" s="24" t="n">
        <v>70.053</v>
      </c>
    </row>
    <row r="680">
      <c r="H680" s="13" t="n">
        <v>106</v>
      </c>
      <c r="I680" s="24" t="n">
        <v>37.633</v>
      </c>
      <c r="J680" s="24" t="n">
        <v>67.212</v>
      </c>
      <c r="K680" s="24" t="n">
        <v>68.836</v>
      </c>
    </row>
    <row r="681">
      <c r="H681" s="13" t="n">
        <v>107</v>
      </c>
      <c r="I681" s="24" t="n">
        <v>58.05</v>
      </c>
      <c r="J681" s="24" t="n">
        <v>58.637</v>
      </c>
      <c r="K681" s="24" t="n">
        <v>62.024</v>
      </c>
    </row>
    <row r="682">
      <c r="H682" s="13" t="n">
        <v>108</v>
      </c>
      <c r="I682" s="24" t="n">
        <v>56.102</v>
      </c>
      <c r="J682" s="24" t="n">
        <v>58.684</v>
      </c>
      <c r="K682" s="24" t="n">
        <v>47.72</v>
      </c>
    </row>
    <row r="683">
      <c r="H683" s="13" t="n">
        <v>109</v>
      </c>
      <c r="I683" s="24" t="n">
        <v>89.81</v>
      </c>
      <c r="J683" s="24" t="n">
        <v>79.818</v>
      </c>
      <c r="K683" s="24" t="n">
        <v>44.799</v>
      </c>
    </row>
    <row r="684">
      <c r="H684" s="13" t="n">
        <v>110</v>
      </c>
      <c r="I684" s="24" t="n">
        <v>34.49</v>
      </c>
      <c r="J684" s="24" t="n">
        <v>53.074</v>
      </c>
      <c r="K684" s="24" t="n">
        <v>44.458</v>
      </c>
    </row>
    <row r="685">
      <c r="H685" s="13" t="n">
        <v>111</v>
      </c>
      <c r="I685" s="24" t="n">
        <v>65.27800000000001</v>
      </c>
      <c r="J685" s="24" t="n">
        <v>48.988</v>
      </c>
      <c r="K685" s="24" t="n">
        <v>64.58499999999999</v>
      </c>
    </row>
    <row r="686">
      <c r="H686" s="13" t="n">
        <v>112</v>
      </c>
      <c r="I686" s="24" t="n">
        <v>52.925</v>
      </c>
      <c r="J686" s="24" t="n">
        <v>79.14400000000001</v>
      </c>
      <c r="K686" s="24" t="n">
        <v>74.22199999999999</v>
      </c>
    </row>
    <row r="687">
      <c r="H687" s="13" t="n">
        <v>113</v>
      </c>
      <c r="I687" s="24" t="n">
        <v>63.205</v>
      </c>
      <c r="J687" s="24" t="n">
        <v>64.194</v>
      </c>
      <c r="K687" s="24" t="n">
        <v>59.29</v>
      </c>
    </row>
    <row r="688">
      <c r="H688" s="13" t="n">
        <v>114</v>
      </c>
      <c r="I688" s="24" t="n">
        <v>83.985</v>
      </c>
      <c r="J688" s="24" t="n">
        <v>49.638</v>
      </c>
      <c r="K688" s="24" t="n">
        <v>64.333</v>
      </c>
    </row>
    <row r="689">
      <c r="H689" s="13" t="n">
        <v>115</v>
      </c>
      <c r="I689" s="24" t="n">
        <v>37.657</v>
      </c>
      <c r="J689" s="24" t="n">
        <v>59.213</v>
      </c>
      <c r="K689" s="24" t="n">
        <v>47.76</v>
      </c>
    </row>
    <row r="690">
      <c r="H690" s="13" t="n">
        <v>116</v>
      </c>
      <c r="I690" s="24" t="n">
        <v>55.282</v>
      </c>
      <c r="J690" s="24" t="n">
        <v>70.066</v>
      </c>
      <c r="K690" s="24" t="n">
        <v>52.844</v>
      </c>
    </row>
    <row r="691">
      <c r="H691" s="13" t="n">
        <v>117</v>
      </c>
      <c r="I691" s="24" t="n">
        <v>55.186</v>
      </c>
      <c r="J691" s="24" t="n">
        <v>57.631</v>
      </c>
      <c r="K691" s="24" t="n">
        <v>56.432</v>
      </c>
    </row>
    <row r="692">
      <c r="H692" s="13" t="n">
        <v>118</v>
      </c>
      <c r="I692" s="24" t="n">
        <v>71.307</v>
      </c>
      <c r="J692" s="24" t="n">
        <v>67.423</v>
      </c>
      <c r="K692" s="24" t="n">
        <v>45.528</v>
      </c>
    </row>
    <row r="693">
      <c r="H693" s="13" t="n">
        <v>119</v>
      </c>
      <c r="I693" s="24" t="n">
        <v>46.476</v>
      </c>
      <c r="J693" s="24" t="n">
        <v>51.066</v>
      </c>
      <c r="K693" s="24" t="n">
        <v>55.412</v>
      </c>
    </row>
    <row r="694">
      <c r="H694" s="13" t="n">
        <v>120</v>
      </c>
      <c r="I694" s="24" t="n">
        <v>61.747</v>
      </c>
      <c r="J694" s="24" t="n">
        <v>56.384</v>
      </c>
      <c r="K694" s="24" t="n">
        <v>78.83</v>
      </c>
    </row>
    <row r="695">
      <c r="H695" s="13" t="n">
        <v>121</v>
      </c>
      <c r="I695" s="24" t="n">
        <v>61.153</v>
      </c>
      <c r="J695" s="24" t="n">
        <v>83.83799999999999</v>
      </c>
      <c r="K695" s="24" t="n">
        <v>69.851</v>
      </c>
    </row>
    <row r="696">
      <c r="H696" s="13" t="n">
        <v>122</v>
      </c>
      <c r="I696" s="24" t="n">
        <v>48.473</v>
      </c>
      <c r="J696" s="24" t="n">
        <v>61.85</v>
      </c>
      <c r="K696" s="24" t="n">
        <v>63.473</v>
      </c>
    </row>
    <row r="697">
      <c r="H697" s="13" t="n">
        <v>123</v>
      </c>
      <c r="I697" s="24" t="n">
        <v>78.318</v>
      </c>
      <c r="J697" s="24" t="n">
        <v>45.448</v>
      </c>
      <c r="K697" s="24" t="n">
        <v>66.45399999999999</v>
      </c>
    </row>
    <row r="698">
      <c r="H698" s="13" t="n">
        <v>124</v>
      </c>
      <c r="I698" s="24" t="n">
        <v>83.26900000000001</v>
      </c>
      <c r="J698" s="24" t="n">
        <v>52.148</v>
      </c>
      <c r="K698" s="24" t="n">
        <v>69.976</v>
      </c>
    </row>
    <row r="699">
      <c r="H699" s="13" t="n">
        <v>125</v>
      </c>
      <c r="I699" s="24" t="n">
        <v>65.655</v>
      </c>
      <c r="J699" s="24" t="n">
        <v>74.604</v>
      </c>
      <c r="K699" s="24" t="n">
        <v>74.48699999999999</v>
      </c>
    </row>
    <row r="700">
      <c r="H700" s="13" t="n">
        <v>126</v>
      </c>
      <c r="I700" s="24" t="n">
        <v>57.405</v>
      </c>
      <c r="J700" s="24" t="n">
        <v>79.614</v>
      </c>
      <c r="K700" s="24" t="n">
        <v>61.696</v>
      </c>
    </row>
    <row r="701">
      <c r="H701" s="13" t="n">
        <v>127</v>
      </c>
      <c r="I701" s="24" t="n">
        <v>41.454</v>
      </c>
      <c r="J701" s="24" t="n">
        <v>59.94</v>
      </c>
      <c r="K701" s="24" t="n">
        <v>64.539</v>
      </c>
    </row>
    <row r="702">
      <c r="H702" s="13" t="n">
        <v>128</v>
      </c>
      <c r="I702" s="24" t="n">
        <v>64.21299999999999</v>
      </c>
      <c r="J702" s="24" t="n">
        <v>43.185</v>
      </c>
      <c r="K702" s="24" t="n">
        <v>65.928</v>
      </c>
    </row>
    <row r="703">
      <c r="H703" s="13" t="n">
        <v>129</v>
      </c>
      <c r="I703" s="24" t="n">
        <v>64.508</v>
      </c>
      <c r="J703" s="24" t="n">
        <v>46.597</v>
      </c>
      <c r="K703" s="24" t="n">
        <v>49.932</v>
      </c>
    </row>
    <row r="704">
      <c r="H704" s="13" t="n">
        <v>130</v>
      </c>
      <c r="I704" s="24" t="n">
        <v>88.355</v>
      </c>
      <c r="J704" s="24" t="n">
        <v>43.379</v>
      </c>
      <c r="K704" s="24" t="n">
        <v>65.937</v>
      </c>
    </row>
    <row r="705">
      <c r="H705" s="13" t="n">
        <v>131</v>
      </c>
      <c r="I705" s="24" t="n">
        <v>54.742</v>
      </c>
      <c r="J705" s="24" t="n">
        <v>29.856</v>
      </c>
      <c r="K705" s="24" t="n">
        <v>46.343</v>
      </c>
    </row>
    <row r="706">
      <c r="H706" s="13" t="n">
        <v>132</v>
      </c>
      <c r="I706" s="24" t="n">
        <v>59.876</v>
      </c>
      <c r="J706" s="24" t="n">
        <v>56.232</v>
      </c>
      <c r="K706" s="24" t="n">
        <v>72.36</v>
      </c>
    </row>
    <row r="707">
      <c r="H707" s="13" t="n">
        <v>133</v>
      </c>
      <c r="I707" s="24" t="n">
        <v>57.548</v>
      </c>
      <c r="J707" s="24" t="n">
        <v>48.122</v>
      </c>
      <c r="K707" s="24" t="n">
        <v>69.45999999999999</v>
      </c>
    </row>
    <row r="708">
      <c r="H708" s="13" t="n">
        <v>134</v>
      </c>
      <c r="I708" s="24" t="n">
        <v>75.35299999999999</v>
      </c>
      <c r="J708" s="24" t="n">
        <v>46.569</v>
      </c>
      <c r="K708" s="24" t="n">
        <v>54.311</v>
      </c>
    </row>
    <row r="709">
      <c r="H709" s="13" t="n">
        <v>135</v>
      </c>
      <c r="I709" s="24" t="n">
        <v>60.628</v>
      </c>
      <c r="J709" s="24" t="n">
        <v>61.639</v>
      </c>
      <c r="K709" s="24" t="n">
        <v>54.698</v>
      </c>
    </row>
    <row r="710">
      <c r="H710" s="13" t="n">
        <v>136</v>
      </c>
      <c r="I710" s="24" t="n">
        <v>66.107</v>
      </c>
      <c r="J710" s="24" t="n">
        <v>75.13</v>
      </c>
      <c r="K710" s="24" t="n">
        <v>45.281</v>
      </c>
    </row>
    <row r="711">
      <c r="H711" s="13" t="n">
        <v>137</v>
      </c>
      <c r="I711" s="24" t="n">
        <v>58.57</v>
      </c>
      <c r="J711" s="24" t="n">
        <v>45.342</v>
      </c>
      <c r="K711" s="24" t="n">
        <v>61.598</v>
      </c>
    </row>
    <row r="712">
      <c r="H712" s="13" t="n">
        <v>138</v>
      </c>
      <c r="I712" s="24" t="n">
        <v>61.409</v>
      </c>
      <c r="J712" s="24" t="n">
        <v>64.48399999999999</v>
      </c>
      <c r="K712" s="24" t="n">
        <v>53.347</v>
      </c>
    </row>
    <row r="713">
      <c r="H713" s="13" t="n">
        <v>139</v>
      </c>
      <c r="I713" s="24" t="n">
        <v>51.669</v>
      </c>
      <c r="J713" s="24" t="n">
        <v>52.092</v>
      </c>
      <c r="K713" s="24" t="n">
        <v>64.78100000000001</v>
      </c>
    </row>
    <row r="714">
      <c r="H714" s="13" t="n">
        <v>140</v>
      </c>
      <c r="I714" s="24" t="n">
        <v>64.852</v>
      </c>
      <c r="J714" s="24" t="n">
        <v>90.76300000000001</v>
      </c>
      <c r="K714" s="24" t="n">
        <v>64.56699999999999</v>
      </c>
    </row>
    <row r="715">
      <c r="H715" s="13" t="n">
        <v>141</v>
      </c>
      <c r="I715" s="24" t="n">
        <v>67.533</v>
      </c>
      <c r="J715" s="24" t="n">
        <v>65.499</v>
      </c>
      <c r="K715" s="24" t="n">
        <v>46.955</v>
      </c>
    </row>
    <row r="716">
      <c r="H716" s="13" t="n">
        <v>142</v>
      </c>
      <c r="I716" s="24" t="n">
        <v>60.534</v>
      </c>
      <c r="J716" s="24" t="n">
        <v>81.889</v>
      </c>
      <c r="K716" s="24" t="n">
        <v>64.517</v>
      </c>
    </row>
    <row r="717">
      <c r="H717" s="13" t="n">
        <v>143</v>
      </c>
      <c r="I717" s="24" t="n">
        <v>53.554</v>
      </c>
      <c r="J717" s="24" t="n">
        <v>43.458</v>
      </c>
      <c r="K717" s="24" t="n">
        <v>38.894</v>
      </c>
    </row>
    <row r="718">
      <c r="H718" s="13" t="n">
        <v>144</v>
      </c>
      <c r="I718" s="24" t="n">
        <v>60.138</v>
      </c>
      <c r="J718" s="24" t="n">
        <v>70.875</v>
      </c>
      <c r="K718" s="24" t="n">
        <v>56.999</v>
      </c>
    </row>
    <row r="719">
      <c r="H719" s="13" t="n">
        <v>145</v>
      </c>
      <c r="I719" s="24" t="n">
        <v>57.431</v>
      </c>
      <c r="J719" s="24" t="n">
        <v>44.825</v>
      </c>
      <c r="K719" s="24" t="n">
        <v>48.771</v>
      </c>
    </row>
    <row r="720">
      <c r="H720" s="13" t="n">
        <v>146</v>
      </c>
      <c r="I720" s="24" t="n">
        <v>52.496</v>
      </c>
      <c r="J720" s="24" t="n">
        <v>68.047</v>
      </c>
      <c r="K720" s="24" t="n">
        <v>56.202</v>
      </c>
    </row>
    <row r="721">
      <c r="H721" s="13" t="n">
        <v>147</v>
      </c>
      <c r="I721" s="24" t="n">
        <v>62.125</v>
      </c>
      <c r="J721" s="24" t="n">
        <v>66.58199999999999</v>
      </c>
      <c r="K721" s="24" t="n">
        <v>46.964</v>
      </c>
    </row>
    <row r="722">
      <c r="H722" s="13" t="n">
        <v>148</v>
      </c>
      <c r="I722" s="24" t="n">
        <v>55.004</v>
      </c>
      <c r="J722" s="24" t="n">
        <v>56.147</v>
      </c>
      <c r="K722" s="24" t="n">
        <v>71.611</v>
      </c>
    </row>
    <row r="723">
      <c r="H723" s="13" t="n">
        <v>149</v>
      </c>
      <c r="I723" s="24" t="n">
        <v>64.06999999999999</v>
      </c>
      <c r="J723" s="24" t="n">
        <v>65.625</v>
      </c>
      <c r="K723" s="24" t="n">
        <v>79.833</v>
      </c>
    </row>
    <row r="724">
      <c r="H724" s="13" t="n">
        <v>150</v>
      </c>
      <c r="I724" s="24" t="n">
        <v>64.399</v>
      </c>
      <c r="J724" s="24" t="n">
        <v>67.197</v>
      </c>
      <c r="K724" s="24" t="n">
        <v>72.34399999999999</v>
      </c>
    </row>
    <row r="725">
      <c r="H725" s="13" t="n">
        <v>151</v>
      </c>
      <c r="I725" s="24" t="n">
        <v>95.55500000000001</v>
      </c>
      <c r="J725" s="24" t="n">
        <v>60.165</v>
      </c>
      <c r="K725" s="24" t="n">
        <v>59.553</v>
      </c>
    </row>
    <row r="726">
      <c r="H726" s="13" t="n">
        <v>152</v>
      </c>
      <c r="I726" s="24" t="n">
        <v>69.267</v>
      </c>
      <c r="J726" s="24" t="n">
        <v>60.29</v>
      </c>
      <c r="K726" s="24" t="n">
        <v>56.991</v>
      </c>
    </row>
    <row r="727">
      <c r="H727" s="13" t="n">
        <v>153</v>
      </c>
      <c r="I727" s="24" t="n">
        <v>44.087</v>
      </c>
      <c r="J727" s="24" t="n">
        <v>53.597</v>
      </c>
      <c r="K727" s="24" t="n">
        <v>48.553</v>
      </c>
    </row>
    <row r="728">
      <c r="H728" s="13" t="n">
        <v>154</v>
      </c>
      <c r="I728" s="24" t="n">
        <v>66.271</v>
      </c>
      <c r="J728" s="24" t="n">
        <v>85.691</v>
      </c>
      <c r="K728" s="24" t="n">
        <v>33.982</v>
      </c>
    </row>
    <row r="729">
      <c r="H729" s="13" t="n">
        <v>155</v>
      </c>
      <c r="I729" s="24" t="n">
        <v>53.149</v>
      </c>
      <c r="J729" s="24" t="n">
        <v>48</v>
      </c>
      <c r="K729" s="24" t="n">
        <v>52.162</v>
      </c>
    </row>
    <row r="730">
      <c r="H730" s="13" t="n">
        <v>156</v>
      </c>
      <c r="I730" s="24" t="n">
        <v>50.372</v>
      </c>
      <c r="J730" s="24" t="n">
        <v>52.815</v>
      </c>
      <c r="K730" s="24" t="n">
        <v>53.277</v>
      </c>
    </row>
    <row r="731">
      <c r="H731" s="13" t="n">
        <v>157</v>
      </c>
      <c r="I731" s="24" t="n">
        <v>53.679</v>
      </c>
      <c r="J731" s="24" t="n">
        <v>55.213</v>
      </c>
      <c r="K731" s="24" t="n">
        <v>61.187</v>
      </c>
    </row>
    <row r="732">
      <c r="H732" s="13" t="n">
        <v>158</v>
      </c>
      <c r="I732" s="24" t="n">
        <v>69.417</v>
      </c>
      <c r="J732" s="24" t="n">
        <v>67.09099999999999</v>
      </c>
      <c r="K732" s="24" t="n">
        <v>40.473</v>
      </c>
    </row>
    <row r="733">
      <c r="H733" s="13" t="n">
        <v>159</v>
      </c>
      <c r="I733" s="24" t="n">
        <v>43.579</v>
      </c>
      <c r="J733" s="24" t="n">
        <v>76.241</v>
      </c>
      <c r="K733" s="24" t="n">
        <v>52.005</v>
      </c>
    </row>
    <row r="734">
      <c r="H734" s="13" t="n">
        <v>160</v>
      </c>
      <c r="I734" s="24" t="n">
        <v>37.088</v>
      </c>
      <c r="J734" s="24" t="n">
        <v>53.168</v>
      </c>
      <c r="K734" s="24" t="n">
        <v>70.20399999999999</v>
      </c>
    </row>
    <row r="735">
      <c r="H735" s="13" t="n">
        <v>161</v>
      </c>
      <c r="I735" s="24" t="n">
        <v>70.746</v>
      </c>
      <c r="J735" s="24" t="n">
        <v>55.088</v>
      </c>
      <c r="K735" s="24" t="n">
        <v>37.708</v>
      </c>
    </row>
    <row r="736">
      <c r="H736" s="13" t="n">
        <v>162</v>
      </c>
      <c r="I736" s="24" t="n">
        <v>67.518</v>
      </c>
      <c r="J736" s="24" t="n">
        <v>47.471</v>
      </c>
      <c r="K736" s="24" t="n">
        <v>57.771</v>
      </c>
    </row>
    <row r="737">
      <c r="H737" s="13" t="n">
        <v>163</v>
      </c>
      <c r="I737" s="24" t="n">
        <v>57.845</v>
      </c>
      <c r="J737" s="24" t="n">
        <v>35.894</v>
      </c>
      <c r="K737" s="24" t="n">
        <v>48.151</v>
      </c>
    </row>
    <row r="738">
      <c r="H738" s="13" t="n">
        <v>164</v>
      </c>
      <c r="I738" s="24" t="n">
        <v>59.476</v>
      </c>
      <c r="J738" s="24" t="n">
        <v>48.581</v>
      </c>
      <c r="K738" s="24" t="n">
        <v>48.391</v>
      </c>
    </row>
    <row r="739">
      <c r="H739" s="13" t="n">
        <v>165</v>
      </c>
      <c r="I739" s="24" t="n">
        <v>75.788</v>
      </c>
      <c r="J739" s="24" t="n">
        <v>65.285</v>
      </c>
      <c r="K739" s="24" t="n">
        <v>66.649</v>
      </c>
    </row>
    <row r="740">
      <c r="H740" s="13" t="n">
        <v>166</v>
      </c>
      <c r="I740" s="24" t="n">
        <v>31.94</v>
      </c>
      <c r="J740" s="24" t="n">
        <v>47.849</v>
      </c>
      <c r="K740" s="24" t="n">
        <v>58.579</v>
      </c>
    </row>
    <row r="741">
      <c r="H741" s="13" t="n">
        <v>167</v>
      </c>
      <c r="I741" s="24" t="n">
        <v>47.254</v>
      </c>
      <c r="J741" s="24" t="n">
        <v>65.815</v>
      </c>
      <c r="K741" s="24" t="n">
        <v>64.41</v>
      </c>
    </row>
    <row r="742">
      <c r="H742" s="13" t="n">
        <v>168</v>
      </c>
      <c r="I742" s="24" t="n">
        <v>64.449</v>
      </c>
      <c r="J742" s="24" t="n">
        <v>51.904</v>
      </c>
      <c r="K742" s="24" t="n">
        <v>52.148</v>
      </c>
    </row>
    <row r="743">
      <c r="H743" s="13" t="n">
        <v>169</v>
      </c>
      <c r="I743" s="24" t="n">
        <v>76.72799999999999</v>
      </c>
      <c r="J743" s="24" t="n">
        <v>62.284</v>
      </c>
      <c r="K743" s="24" t="n">
        <v>74.639</v>
      </c>
    </row>
    <row r="744">
      <c r="H744" s="13" t="n">
        <v>170</v>
      </c>
      <c r="I744" s="24" t="n">
        <v>62.49</v>
      </c>
      <c r="J744" s="24" t="n">
        <v>83.626</v>
      </c>
      <c r="K744" s="24" t="n">
        <v>52.49</v>
      </c>
    </row>
    <row r="745">
      <c r="H745" s="13" t="n">
        <v>171</v>
      </c>
      <c r="I745" s="24" t="n">
        <v>34.407</v>
      </c>
      <c r="J745" s="24" t="n">
        <v>65.45999999999999</v>
      </c>
      <c r="K745" s="24" t="n">
        <v>35.813</v>
      </c>
    </row>
    <row r="746">
      <c r="H746" s="13" t="n">
        <v>172</v>
      </c>
      <c r="I746" s="24" t="n">
        <v>44.686</v>
      </c>
      <c r="J746" s="24" t="n">
        <v>71.786</v>
      </c>
      <c r="K746" s="24" t="n">
        <v>64.08199999999999</v>
      </c>
    </row>
    <row r="747">
      <c r="H747" s="13" t="n">
        <v>173</v>
      </c>
      <c r="I747" s="24" t="n">
        <v>67.02500000000001</v>
      </c>
      <c r="J747" s="24" t="n">
        <v>87.944</v>
      </c>
      <c r="K747" s="24" t="n">
        <v>71.82299999999999</v>
      </c>
    </row>
    <row r="748">
      <c r="H748" s="13" t="n">
        <v>174</v>
      </c>
      <c r="I748" s="24" t="n">
        <v>41.058</v>
      </c>
      <c r="J748" s="24" t="n">
        <v>78.467</v>
      </c>
      <c r="K748" s="24" t="n">
        <v>39.272</v>
      </c>
    </row>
    <row r="749">
      <c r="H749" s="13" t="n">
        <v>175</v>
      </c>
      <c r="I749" s="24" t="n">
        <v>56.993</v>
      </c>
      <c r="J749" s="24" t="n">
        <v>60.804</v>
      </c>
      <c r="K749" s="24" t="n">
        <v>41.343</v>
      </c>
    </row>
    <row r="750">
      <c r="H750" s="13" t="n">
        <v>176</v>
      </c>
      <c r="I750" s="24" t="n">
        <v>64.09099999999999</v>
      </c>
      <c r="J750" s="24" t="n">
        <v>50.883</v>
      </c>
      <c r="K750" s="24" t="n">
        <v>51.36</v>
      </c>
    </row>
    <row r="751">
      <c r="H751" s="13" t="n">
        <v>177</v>
      </c>
      <c r="I751" s="24" t="n">
        <v>73.798</v>
      </c>
      <c r="J751" s="24" t="n">
        <v>53.785</v>
      </c>
      <c r="K751" s="24" t="n">
        <v>40.266</v>
      </c>
    </row>
    <row r="752">
      <c r="H752" s="13" t="n">
        <v>178</v>
      </c>
      <c r="I752" s="24" t="n">
        <v>81.889</v>
      </c>
      <c r="J752" s="24" t="n">
        <v>41.655</v>
      </c>
      <c r="K752" s="24" t="n">
        <v>70.307</v>
      </c>
    </row>
    <row r="753">
      <c r="H753" s="13" t="n">
        <v>179</v>
      </c>
      <c r="I753" s="24" t="n">
        <v>49.746</v>
      </c>
      <c r="J753" s="24" t="n">
        <v>56.515</v>
      </c>
      <c r="K753" s="24" t="n">
        <v>67.58199999999999</v>
      </c>
    </row>
    <row r="754">
      <c r="H754" s="13" t="n">
        <v>180</v>
      </c>
      <c r="I754" s="24" t="n">
        <v>44.648</v>
      </c>
      <c r="J754" s="24" t="n">
        <v>70.136</v>
      </c>
      <c r="K754" s="24" t="n">
        <v>54.823</v>
      </c>
    </row>
    <row r="755">
      <c r="H755" s="13" t="n">
        <v>181</v>
      </c>
      <c r="I755" s="24" t="n">
        <v>71.117</v>
      </c>
      <c r="J755" s="24" t="n">
        <v>46.859</v>
      </c>
      <c r="K755" s="24" t="n">
        <v>46.955</v>
      </c>
    </row>
    <row r="756">
      <c r="H756" s="13" t="n">
        <v>182</v>
      </c>
      <c r="I756" s="24" t="n">
        <v>54.021</v>
      </c>
      <c r="J756" s="24" t="n">
        <v>45.077</v>
      </c>
      <c r="K756" s="24" t="n">
        <v>55.878</v>
      </c>
    </row>
    <row r="757">
      <c r="H757" s="13" t="n">
        <v>183</v>
      </c>
      <c r="I757" s="24" t="n">
        <v>55.251</v>
      </c>
      <c r="J757" s="24" t="n">
        <v>55.254</v>
      </c>
      <c r="K757" s="24" t="n">
        <v>64.82599999999999</v>
      </c>
    </row>
    <row r="758">
      <c r="H758" s="13" t="n">
        <v>184</v>
      </c>
      <c r="I758" s="24" t="n">
        <v>38.765</v>
      </c>
      <c r="J758" s="24" t="n">
        <v>67.81999999999999</v>
      </c>
      <c r="K758" s="24" t="n">
        <v>74.202</v>
      </c>
    </row>
    <row r="759">
      <c r="H759" s="13" t="n">
        <v>185</v>
      </c>
      <c r="I759" s="24" t="n">
        <v>59.446</v>
      </c>
      <c r="J759" s="24" t="n">
        <v>77.605</v>
      </c>
      <c r="K759" s="24" t="n">
        <v>59.217</v>
      </c>
    </row>
    <row r="760">
      <c r="H760" s="13" t="n">
        <v>186</v>
      </c>
      <c r="I760" s="24" t="n">
        <v>62.82</v>
      </c>
      <c r="J760" s="24" t="n">
        <v>78.822</v>
      </c>
      <c r="K760" s="24" t="n">
        <v>69.32899999999999</v>
      </c>
    </row>
    <row r="761">
      <c r="H761" s="13" t="n">
        <v>187</v>
      </c>
      <c r="I761" s="24" t="n">
        <v>75.494</v>
      </c>
      <c r="J761" s="24" t="n">
        <v>41.24</v>
      </c>
      <c r="K761" s="24" t="n">
        <v>45.333</v>
      </c>
    </row>
    <row r="762">
      <c r="H762" s="13" t="n">
        <v>188</v>
      </c>
      <c r="I762" s="24" t="n">
        <v>57.363</v>
      </c>
      <c r="J762" s="24" t="n">
        <v>52.898</v>
      </c>
      <c r="K762" s="24" t="n">
        <v>66.292</v>
      </c>
    </row>
    <row r="763">
      <c r="H763" s="13" t="n">
        <v>189</v>
      </c>
      <c r="I763" s="24" t="n">
        <v>54.477</v>
      </c>
      <c r="J763" s="24" t="n">
        <v>61.157</v>
      </c>
      <c r="K763" s="24" t="n">
        <v>57.444</v>
      </c>
    </row>
    <row r="764">
      <c r="H764" s="13" t="n">
        <v>190</v>
      </c>
      <c r="I764" s="24" t="n">
        <v>52.908</v>
      </c>
      <c r="J764" s="24" t="n">
        <v>66.038</v>
      </c>
      <c r="K764" s="24" t="n">
        <v>70.273</v>
      </c>
    </row>
    <row r="765">
      <c r="H765" s="13" t="n">
        <v>191</v>
      </c>
      <c r="I765" s="24" t="n">
        <v>74.79600000000001</v>
      </c>
      <c r="J765" s="24" t="n">
        <v>62.753</v>
      </c>
      <c r="K765" s="24" t="n">
        <v>48.635</v>
      </c>
    </row>
    <row r="766">
      <c r="H766" s="13" t="n">
        <v>192</v>
      </c>
      <c r="I766" s="24" t="n">
        <v>65.65900000000001</v>
      </c>
      <c r="J766" s="24" t="n">
        <v>73.35599999999999</v>
      </c>
      <c r="K766" s="24" t="n">
        <v>60.14</v>
      </c>
    </row>
    <row r="767">
      <c r="H767" s="13" t="n">
        <v>193</v>
      </c>
      <c r="I767" s="24" t="n">
        <v>55.815</v>
      </c>
      <c r="J767" s="24" t="n">
        <v>45.287</v>
      </c>
      <c r="K767" s="24" t="n">
        <v>64.739</v>
      </c>
    </row>
    <row r="768">
      <c r="H768" s="13" t="n">
        <v>194</v>
      </c>
      <c r="I768" s="24" t="n">
        <v>76.619</v>
      </c>
      <c r="J768" s="24" t="n">
        <v>60.424</v>
      </c>
      <c r="K768" s="24" t="n">
        <v>57.299</v>
      </c>
    </row>
    <row r="769">
      <c r="H769" s="13" t="n">
        <v>195</v>
      </c>
      <c r="I769" s="24" t="n">
        <v>57.144</v>
      </c>
      <c r="J769" s="24" t="n">
        <v>52.085</v>
      </c>
      <c r="K769" s="24" t="n">
        <v>69.03400000000001</v>
      </c>
    </row>
    <row r="770">
      <c r="H770" s="13" t="n">
        <v>196</v>
      </c>
      <c r="I770" s="24" t="n">
        <v>62.449</v>
      </c>
      <c r="J770" s="24" t="n">
        <v>62.081</v>
      </c>
      <c r="K770" s="24" t="n">
        <v>62.644</v>
      </c>
    </row>
    <row r="771">
      <c r="H771" s="13" t="n">
        <v>197</v>
      </c>
      <c r="I771" s="24" t="n">
        <v>62.888</v>
      </c>
      <c r="J771" s="24" t="n">
        <v>56.753</v>
      </c>
      <c r="K771" s="24" t="n">
        <v>77.483</v>
      </c>
    </row>
    <row r="772">
      <c r="H772" s="13" t="n">
        <v>198</v>
      </c>
      <c r="I772" s="24" t="n">
        <v>51.111</v>
      </c>
      <c r="J772" s="24" t="n">
        <v>64.58799999999999</v>
      </c>
      <c r="K772" s="24" t="n">
        <v>76.67700000000001</v>
      </c>
    </row>
    <row r="774">
      <c r="I774" s="1" t="n">
        <v>22</v>
      </c>
      <c r="J774" s="1" t="n">
        <v>23</v>
      </c>
      <c r="K774" s="1" t="n">
        <v>24</v>
      </c>
    </row>
    <row r="775">
      <c r="B775" s="60" t="inlineStr">
        <is>
          <t>Input source</t>
        </is>
      </c>
      <c r="C775" s="13" t="inlineStr">
        <is>
          <t>dias/prod</t>
        </is>
      </c>
      <c r="D775" s="13" t="n"/>
      <c r="E775" s="13" t="n"/>
      <c r="F775" s="79">
        <f>TRUNC((I967^0.5),4)</f>
        <v/>
      </c>
      <c r="G775" s="24" t="inlineStr">
        <is>
          <t>SigmaELTr</t>
        </is>
      </c>
      <c r="H775" s="13" t="n">
        <v>9</v>
      </c>
      <c r="I775" s="10" t="n">
        <v>2.6051</v>
      </c>
      <c r="J775" s="10" t="n">
        <v>1.8066</v>
      </c>
      <c r="K775" s="10" t="n">
        <v>3.238</v>
      </c>
    </row>
    <row r="776">
      <c r="C776" s="13" t="n"/>
      <c r="D776" s="13" t="n"/>
      <c r="E776" s="13" t="n"/>
      <c r="F776" s="95" t="n"/>
      <c r="G776" s="4" t="inlineStr">
        <is>
          <t>Input</t>
        </is>
      </c>
      <c r="H776" s="13" t="n">
        <v>10</v>
      </c>
      <c r="I776" s="10" t="n">
        <v>2.6293</v>
      </c>
      <c r="J776" s="10" t="n">
        <v>2.5727</v>
      </c>
      <c r="K776" s="10" t="n">
        <v>1.7704</v>
      </c>
    </row>
    <row r="777">
      <c r="C777" s="13" t="n"/>
      <c r="D777" s="13" t="n"/>
      <c r="E777" s="13" t="n"/>
      <c r="F777" s="14" t="n"/>
      <c r="G777" s="13" t="n"/>
      <c r="H777" s="13" t="n">
        <v>11</v>
      </c>
      <c r="I777" s="10" t="n">
        <v>1.8488</v>
      </c>
      <c r="J777" s="10" t="n">
        <v>1.8149</v>
      </c>
      <c r="K777" s="10" t="n">
        <v>2.4898</v>
      </c>
    </row>
    <row r="778">
      <c r="H778" s="13" t="n">
        <v>12</v>
      </c>
      <c r="I778" s="10" t="n">
        <v>1.9997</v>
      </c>
      <c r="J778" s="10" t="n">
        <v>1.8033</v>
      </c>
      <c r="K778" s="10" t="n">
        <v>2.52</v>
      </c>
    </row>
    <row r="779">
      <c r="H779" s="13" t="n">
        <v>13</v>
      </c>
      <c r="I779" s="10" t="n">
        <v>1.7576</v>
      </c>
      <c r="J779" s="10" t="n">
        <v>1.3214</v>
      </c>
      <c r="K779" s="10" t="n">
        <v>2.5446</v>
      </c>
    </row>
    <row r="780">
      <c r="H780" s="13" t="n">
        <v>14</v>
      </c>
      <c r="I780" s="10" t="n">
        <v>2.0193</v>
      </c>
      <c r="J780" s="10" t="n">
        <v>2.5203</v>
      </c>
      <c r="K780" s="10" t="n">
        <v>2.0388</v>
      </c>
    </row>
    <row r="781">
      <c r="H781" s="13" t="n">
        <v>15</v>
      </c>
      <c r="I781" s="10" t="n">
        <v>2.4751</v>
      </c>
      <c r="J781" s="10" t="n">
        <v>2.2798</v>
      </c>
      <c r="K781" s="10" t="n">
        <v>2.3037</v>
      </c>
    </row>
    <row r="782">
      <c r="H782" s="13" t="n">
        <v>16</v>
      </c>
      <c r="I782" s="10" t="n">
        <v>2.4155</v>
      </c>
      <c r="J782" s="10" t="n">
        <v>1.8991</v>
      </c>
      <c r="K782" s="10" t="n">
        <v>2.1796</v>
      </c>
    </row>
    <row r="783">
      <c r="H783" s="13" t="n">
        <v>17</v>
      </c>
      <c r="I783" s="10" t="n">
        <v>2.3818</v>
      </c>
      <c r="J783" s="10" t="n">
        <v>1.3485</v>
      </c>
      <c r="K783" s="10" t="n">
        <v>2.1774</v>
      </c>
    </row>
    <row r="784">
      <c r="H784" s="13" t="n">
        <v>18</v>
      </c>
      <c r="I784" s="10" t="n">
        <v>2.213</v>
      </c>
      <c r="J784" s="10" t="n">
        <v>1.9736</v>
      </c>
      <c r="K784" s="10" t="n">
        <v>1.3699</v>
      </c>
    </row>
    <row r="785">
      <c r="H785" s="13" t="n">
        <v>19</v>
      </c>
      <c r="I785" s="10" t="n">
        <v>2.4418</v>
      </c>
      <c r="J785" s="10" t="n">
        <v>2.6191</v>
      </c>
      <c r="K785" s="10" t="n">
        <v>1.5079</v>
      </c>
    </row>
    <row r="786">
      <c r="H786" s="13" t="n">
        <v>20</v>
      </c>
      <c r="I786" s="10" t="n">
        <v>1.8684</v>
      </c>
      <c r="J786" s="10" t="n">
        <v>1.61</v>
      </c>
      <c r="K786" s="10" t="n">
        <v>2.8733</v>
      </c>
    </row>
    <row r="787">
      <c r="H787" s="13" t="n">
        <v>21</v>
      </c>
      <c r="I787" s="10" t="n">
        <v>2.4647</v>
      </c>
      <c r="J787" s="10" t="n">
        <v>1.664</v>
      </c>
      <c r="K787" s="10" t="n">
        <v>1.878</v>
      </c>
    </row>
    <row r="788">
      <c r="H788" s="13" t="n">
        <v>22</v>
      </c>
      <c r="I788" s="10" t="n">
        <v>2.2266</v>
      </c>
      <c r="J788" s="10" t="n">
        <v>2.1954</v>
      </c>
      <c r="K788" s="10" t="n">
        <v>1.8213</v>
      </c>
    </row>
    <row r="789">
      <c r="H789" s="13" t="n">
        <v>23</v>
      </c>
      <c r="I789" s="10" t="n">
        <v>1.8814</v>
      </c>
      <c r="J789" s="10" t="n">
        <v>1.8203</v>
      </c>
      <c r="K789" s="10" t="n">
        <v>2.7469</v>
      </c>
    </row>
    <row r="790">
      <c r="H790" s="13" t="n">
        <v>24</v>
      </c>
      <c r="I790" s="10" t="n">
        <v>1.9895</v>
      </c>
      <c r="J790" s="10" t="n">
        <v>2.237</v>
      </c>
      <c r="K790" s="10" t="n">
        <v>2.4799</v>
      </c>
    </row>
    <row r="791">
      <c r="H791" s="13" t="n">
        <v>25</v>
      </c>
      <c r="I791" s="10" t="n">
        <v>1.5043</v>
      </c>
      <c r="J791" s="10" t="n">
        <v>2.1911</v>
      </c>
      <c r="K791" s="10" t="n">
        <v>2.6298</v>
      </c>
    </row>
    <row r="792">
      <c r="H792" s="13" t="n">
        <v>26</v>
      </c>
      <c r="I792" s="10" t="n">
        <v>2.5112</v>
      </c>
      <c r="J792" s="10" t="n">
        <v>2.1305</v>
      </c>
      <c r="K792" s="10" t="n">
        <v>1.5535</v>
      </c>
    </row>
    <row r="793">
      <c r="H793" s="13" t="n">
        <v>27</v>
      </c>
      <c r="I793" s="10" t="n">
        <v>1.9983</v>
      </c>
      <c r="J793" s="10" t="n">
        <v>2.6697</v>
      </c>
      <c r="K793" s="10" t="n">
        <v>2.7298</v>
      </c>
    </row>
    <row r="794">
      <c r="H794" s="13" t="n">
        <v>28</v>
      </c>
      <c r="I794" s="10" t="n">
        <v>1.4297</v>
      </c>
      <c r="J794" s="10" t="n">
        <v>2.4681</v>
      </c>
      <c r="K794" s="10" t="n">
        <v>2.576</v>
      </c>
    </row>
    <row r="795">
      <c r="H795" s="13" t="n">
        <v>29</v>
      </c>
      <c r="I795" s="10" t="n">
        <v>2.0021</v>
      </c>
      <c r="J795" s="10" t="n">
        <v>1.9445</v>
      </c>
      <c r="K795" s="10" t="n">
        <v>1.7269</v>
      </c>
    </row>
    <row r="796">
      <c r="H796" s="13" t="n">
        <v>30</v>
      </c>
      <c r="I796" s="10" t="n">
        <v>2.3295</v>
      </c>
      <c r="J796" s="10" t="n">
        <v>2.5898</v>
      </c>
      <c r="K796" s="10" t="n">
        <v>2.3601</v>
      </c>
    </row>
    <row r="797">
      <c r="H797" s="13" t="n">
        <v>31</v>
      </c>
      <c r="I797" s="10" t="n">
        <v>2.7512</v>
      </c>
      <c r="J797" s="10" t="n">
        <v>1.6245</v>
      </c>
      <c r="K797" s="10" t="n">
        <v>1.414</v>
      </c>
    </row>
    <row r="798">
      <c r="H798" s="13" t="n">
        <v>32</v>
      </c>
      <c r="I798" s="10" t="n">
        <v>2.2043</v>
      </c>
      <c r="J798" s="10" t="n">
        <v>2.4931</v>
      </c>
      <c r="K798" s="10" t="n">
        <v>1.7552</v>
      </c>
    </row>
    <row r="799">
      <c r="H799" s="13" t="n">
        <v>33</v>
      </c>
      <c r="I799" s="10" t="n">
        <v>2.5854</v>
      </c>
      <c r="J799" s="10" t="n">
        <v>2.3737</v>
      </c>
      <c r="K799" s="10" t="n">
        <v>2.3941</v>
      </c>
    </row>
    <row r="800">
      <c r="H800" s="13" t="n">
        <v>34</v>
      </c>
      <c r="I800" s="10" t="n">
        <v>1.9174</v>
      </c>
      <c r="J800" s="10" t="n">
        <v>2.7257</v>
      </c>
      <c r="K800" s="10" t="n">
        <v>2.2556</v>
      </c>
    </row>
    <row r="801">
      <c r="H801" s="13" t="n">
        <v>35</v>
      </c>
      <c r="I801" s="10" t="n">
        <v>2.8012</v>
      </c>
      <c r="J801" s="10" t="n">
        <v>2.1907</v>
      </c>
      <c r="K801" s="10" t="n">
        <v>2.109</v>
      </c>
    </row>
    <row r="802">
      <c r="H802" s="13" t="n">
        <v>36</v>
      </c>
      <c r="I802" s="10" t="n">
        <v>1.7858</v>
      </c>
      <c r="J802" s="10" t="n">
        <v>2.8038</v>
      </c>
      <c r="K802" s="10" t="n">
        <v>2.1505</v>
      </c>
    </row>
    <row r="803">
      <c r="H803" s="13" t="n">
        <v>37</v>
      </c>
      <c r="I803" s="10" t="n">
        <v>2.0216</v>
      </c>
      <c r="J803" s="10" t="n">
        <v>2.1838</v>
      </c>
      <c r="K803" s="10" t="n">
        <v>1.525</v>
      </c>
    </row>
    <row r="804">
      <c r="H804" s="13" t="n">
        <v>38</v>
      </c>
      <c r="I804" s="10" t="n">
        <v>2.3322</v>
      </c>
      <c r="J804" s="10" t="n">
        <v>2.4562</v>
      </c>
      <c r="K804" s="10" t="n">
        <v>2.542</v>
      </c>
    </row>
    <row r="805">
      <c r="H805" s="13" t="n">
        <v>39</v>
      </c>
      <c r="I805" s="10" t="n">
        <v>2.0849</v>
      </c>
      <c r="J805" s="10" t="n">
        <v>2.3698</v>
      </c>
      <c r="K805" s="10" t="n">
        <v>2.275</v>
      </c>
    </row>
    <row r="806">
      <c r="H806" s="13" t="n">
        <v>40</v>
      </c>
      <c r="I806" s="10" t="n">
        <v>1.8844</v>
      </c>
      <c r="J806" s="10" t="n">
        <v>2.6675</v>
      </c>
      <c r="K806" s="10" t="n">
        <v>2.5085</v>
      </c>
    </row>
    <row r="807">
      <c r="H807" s="13" t="n">
        <v>41</v>
      </c>
      <c r="I807" s="10" t="n">
        <v>1.6744</v>
      </c>
      <c r="J807" s="10" t="n">
        <v>2.4453</v>
      </c>
      <c r="K807" s="10" t="n">
        <v>1.844</v>
      </c>
    </row>
    <row r="808">
      <c r="H808" s="13" t="n">
        <v>42</v>
      </c>
      <c r="I808" s="10" t="n">
        <v>2.411</v>
      </c>
      <c r="J808" s="10" t="n">
        <v>2.2584</v>
      </c>
      <c r="K808" s="10" t="n">
        <v>1.7861</v>
      </c>
    </row>
    <row r="809">
      <c r="H809" s="13" t="n">
        <v>43</v>
      </c>
      <c r="I809" s="10" t="n">
        <v>2.2589</v>
      </c>
      <c r="J809" s="10" t="n">
        <v>1.1441</v>
      </c>
      <c r="K809" s="10" t="n">
        <v>2.2567</v>
      </c>
    </row>
    <row r="810">
      <c r="H810" s="13" t="n">
        <v>44</v>
      </c>
      <c r="I810" s="10" t="n">
        <v>2.3224</v>
      </c>
      <c r="J810" s="10" t="n">
        <v>2.1864</v>
      </c>
      <c r="K810" s="10" t="n">
        <v>1.8642</v>
      </c>
    </row>
    <row r="811">
      <c r="H811" s="13" t="n">
        <v>45</v>
      </c>
      <c r="I811" s="10" t="n">
        <v>1.4448</v>
      </c>
      <c r="J811" s="10" t="n">
        <v>1.8647</v>
      </c>
      <c r="K811" s="10" t="n">
        <v>1.955</v>
      </c>
    </row>
    <row r="812">
      <c r="H812" s="13" t="n">
        <v>46</v>
      </c>
      <c r="I812" s="10" t="n">
        <v>1.6036</v>
      </c>
      <c r="J812" s="10" t="n">
        <v>2.0535</v>
      </c>
      <c r="K812" s="10" t="n">
        <v>2.3929</v>
      </c>
    </row>
    <row r="813">
      <c r="H813" s="13" t="n">
        <v>47</v>
      </c>
      <c r="I813" s="10" t="n">
        <v>1.6968</v>
      </c>
      <c r="J813" s="10" t="n">
        <v>1.9378</v>
      </c>
      <c r="K813" s="10" t="n">
        <v>2.98</v>
      </c>
    </row>
    <row r="814">
      <c r="H814" s="13" t="n">
        <v>48</v>
      </c>
      <c r="I814" s="10" t="n">
        <v>2.8464</v>
      </c>
      <c r="J814" s="10" t="n">
        <v>2.3198</v>
      </c>
      <c r="K814" s="10" t="n">
        <v>2.1737</v>
      </c>
    </row>
    <row r="815">
      <c r="H815" s="13" t="n">
        <v>49</v>
      </c>
      <c r="I815" s="10" t="n">
        <v>1.3057</v>
      </c>
      <c r="J815" s="10" t="n">
        <v>2.4461</v>
      </c>
      <c r="K815" s="10" t="n">
        <v>2.2691</v>
      </c>
    </row>
    <row r="816">
      <c r="H816" s="13" t="n">
        <v>50</v>
      </c>
      <c r="I816" s="10" t="n">
        <v>1.0326</v>
      </c>
      <c r="J816" s="10" t="n">
        <v>2.2997</v>
      </c>
      <c r="K816" s="10" t="n">
        <v>1.3117</v>
      </c>
    </row>
    <row r="817">
      <c r="H817" s="13" t="n">
        <v>51</v>
      </c>
      <c r="I817" s="10" t="n">
        <v>2.3938</v>
      </c>
      <c r="J817" s="10" t="n">
        <v>2.2752</v>
      </c>
      <c r="K817" s="10" t="n">
        <v>1.4865</v>
      </c>
    </row>
    <row r="818">
      <c r="H818" s="13" t="n">
        <v>52</v>
      </c>
      <c r="I818" s="10" t="n">
        <v>2.4263</v>
      </c>
      <c r="J818" s="10" t="n">
        <v>2.1685</v>
      </c>
      <c r="K818" s="10" t="n">
        <v>2.4528</v>
      </c>
    </row>
    <row r="819">
      <c r="H819" s="13" t="n">
        <v>53</v>
      </c>
      <c r="I819" s="10" t="n">
        <v>2.5993</v>
      </c>
      <c r="J819" s="10" t="n">
        <v>1.6229</v>
      </c>
      <c r="K819" s="10" t="n">
        <v>2.4528</v>
      </c>
    </row>
    <row r="820">
      <c r="H820" s="13" t="n">
        <v>54</v>
      </c>
      <c r="I820" s="10" t="n">
        <v>3.0423</v>
      </c>
      <c r="J820" s="10" t="n">
        <v>2.6501</v>
      </c>
      <c r="K820" s="10" t="n">
        <v>2.8272</v>
      </c>
    </row>
    <row r="821">
      <c r="H821" s="13" t="n">
        <v>55</v>
      </c>
      <c r="I821" s="10" t="n">
        <v>1.8124</v>
      </c>
      <c r="J821" s="10" t="n">
        <v>2.4189</v>
      </c>
      <c r="K821" s="10" t="n">
        <v>2.1683</v>
      </c>
    </row>
    <row r="822">
      <c r="H822" s="13" t="n">
        <v>56</v>
      </c>
      <c r="I822" s="10" t="n">
        <v>2.1856</v>
      </c>
      <c r="J822" s="10" t="n">
        <v>2.0525</v>
      </c>
      <c r="K822" s="10" t="n">
        <v>1.9335</v>
      </c>
    </row>
    <row r="823">
      <c r="H823" s="13" t="n">
        <v>57</v>
      </c>
      <c r="I823" s="10" t="n">
        <v>2.0298</v>
      </c>
      <c r="J823" s="10" t="n">
        <v>2.5429</v>
      </c>
      <c r="K823" s="10" t="n">
        <v>2.2631</v>
      </c>
    </row>
    <row r="824">
      <c r="H824" s="13" t="n">
        <v>58</v>
      </c>
      <c r="I824" s="10" t="n">
        <v>2.1863</v>
      </c>
      <c r="J824" s="10" t="n">
        <v>2.5747</v>
      </c>
      <c r="K824" s="10" t="n">
        <v>2.2851</v>
      </c>
    </row>
    <row r="825">
      <c r="H825" s="13" t="n">
        <v>59</v>
      </c>
      <c r="I825" s="10" t="n">
        <v>2.3897</v>
      </c>
      <c r="J825" s="10" t="n">
        <v>2.3822</v>
      </c>
      <c r="K825" s="10" t="n">
        <v>1.7549</v>
      </c>
    </row>
    <row r="826">
      <c r="H826" s="13" t="n">
        <v>60</v>
      </c>
      <c r="I826" s="10" t="n">
        <v>2.7018</v>
      </c>
      <c r="J826" s="10" t="n">
        <v>2.0826</v>
      </c>
      <c r="K826" s="10" t="n">
        <v>1.8926</v>
      </c>
    </row>
    <row r="827">
      <c r="H827" s="13" t="n">
        <v>61</v>
      </c>
      <c r="I827" s="10" t="n">
        <v>1.6185</v>
      </c>
      <c r="J827" s="10" t="n">
        <v>2.4484</v>
      </c>
      <c r="K827" s="10" t="n">
        <v>1.8102</v>
      </c>
    </row>
    <row r="828">
      <c r="H828" s="13" t="n">
        <v>62</v>
      </c>
      <c r="I828" s="10" t="n">
        <v>2.1073</v>
      </c>
      <c r="J828" s="10" t="n">
        <v>1.6796</v>
      </c>
      <c r="K828" s="10" t="n">
        <v>2.6717</v>
      </c>
    </row>
    <row r="829">
      <c r="H829" s="13" t="n">
        <v>63</v>
      </c>
      <c r="I829" s="10" t="n">
        <v>2.0276</v>
      </c>
      <c r="J829" s="10" t="n">
        <v>2.451</v>
      </c>
      <c r="K829" s="10" t="n">
        <v>1.8405</v>
      </c>
    </row>
    <row r="830">
      <c r="H830" s="13" t="n">
        <v>64</v>
      </c>
      <c r="I830" s="10" t="n">
        <v>2.3385</v>
      </c>
      <c r="J830" s="10" t="n">
        <v>1.9282</v>
      </c>
      <c r="K830" s="10" t="n">
        <v>2.0666</v>
      </c>
    </row>
    <row r="831">
      <c r="H831" s="13" t="n">
        <v>65</v>
      </c>
      <c r="I831" s="10" t="n">
        <v>2.9622</v>
      </c>
      <c r="J831" s="10" t="n">
        <v>2.2557</v>
      </c>
      <c r="K831" s="10" t="n">
        <v>1.9249</v>
      </c>
    </row>
    <row r="832">
      <c r="H832" s="13" t="n">
        <v>66</v>
      </c>
      <c r="I832" s="10" t="n">
        <v>2.1534</v>
      </c>
      <c r="J832" s="10" t="n">
        <v>2.3813</v>
      </c>
      <c r="K832" s="10" t="n">
        <v>2.511</v>
      </c>
    </row>
    <row r="833">
      <c r="H833" s="13" t="n">
        <v>67</v>
      </c>
      <c r="I833" s="10" t="n">
        <v>2.2293</v>
      </c>
      <c r="J833" s="10" t="n">
        <v>2.7906</v>
      </c>
      <c r="K833" s="10" t="n">
        <v>2.7899</v>
      </c>
    </row>
    <row r="834">
      <c r="H834" s="13" t="n">
        <v>68</v>
      </c>
      <c r="I834" s="10" t="n">
        <v>2.4993</v>
      </c>
      <c r="J834" s="10" t="n">
        <v>2.0333</v>
      </c>
      <c r="K834" s="10" t="n">
        <v>1.5238</v>
      </c>
    </row>
    <row r="835">
      <c r="H835" s="13" t="n">
        <v>69</v>
      </c>
      <c r="I835" s="10" t="n">
        <v>2.3012</v>
      </c>
      <c r="J835" s="10" t="n">
        <v>2.6414</v>
      </c>
      <c r="K835" s="10" t="n">
        <v>2.166</v>
      </c>
    </row>
    <row r="836">
      <c r="H836" s="13" t="n">
        <v>70</v>
      </c>
      <c r="I836" s="10" t="n">
        <v>2.5524</v>
      </c>
      <c r="J836" s="10" t="n">
        <v>2.3443</v>
      </c>
      <c r="K836" s="10" t="n">
        <v>1.7056</v>
      </c>
    </row>
    <row r="837">
      <c r="H837" s="13" t="n">
        <v>71</v>
      </c>
      <c r="I837" s="10" t="n">
        <v>2.3351</v>
      </c>
      <c r="J837" s="10" t="n">
        <v>2.1562</v>
      </c>
      <c r="K837" s="10" t="n">
        <v>1.8852</v>
      </c>
    </row>
    <row r="838">
      <c r="H838" s="13" t="n">
        <v>72</v>
      </c>
      <c r="I838" s="10" t="n">
        <v>2.0479</v>
      </c>
      <c r="J838" s="10" t="n">
        <v>2.2837</v>
      </c>
      <c r="K838" s="10" t="n">
        <v>2.1744</v>
      </c>
    </row>
    <row r="839">
      <c r="H839" s="13" t="n">
        <v>73</v>
      </c>
      <c r="I839" s="10" t="n">
        <v>2.112</v>
      </c>
      <c r="J839" s="10" t="n">
        <v>1.389</v>
      </c>
      <c r="K839" s="10" t="n">
        <v>2.7801</v>
      </c>
    </row>
    <row r="840">
      <c r="H840" s="13" t="n">
        <v>74</v>
      </c>
      <c r="I840" s="10" t="n">
        <v>2.7538</v>
      </c>
      <c r="J840" s="10" t="n">
        <v>1.9016</v>
      </c>
      <c r="K840" s="10" t="n">
        <v>1.9186</v>
      </c>
    </row>
    <row r="841">
      <c r="H841" s="13" t="n">
        <v>75</v>
      </c>
      <c r="I841" s="10" t="n">
        <v>1.324</v>
      </c>
      <c r="J841" s="10" t="n">
        <v>1.8142</v>
      </c>
      <c r="K841" s="10" t="n">
        <v>1.9767</v>
      </c>
    </row>
    <row r="842">
      <c r="H842" s="13" t="n">
        <v>76</v>
      </c>
      <c r="I842" s="10" t="n">
        <v>2.5514</v>
      </c>
      <c r="J842" s="10" t="n">
        <v>2.1133</v>
      </c>
      <c r="K842" s="10" t="n">
        <v>2.5237</v>
      </c>
    </row>
    <row r="843">
      <c r="H843" s="13" t="n">
        <v>77</v>
      </c>
      <c r="I843" s="10" t="n">
        <v>1.9314</v>
      </c>
      <c r="J843" s="10" t="n">
        <v>2.0078</v>
      </c>
      <c r="K843" s="10" t="n">
        <v>2.0686</v>
      </c>
    </row>
    <row r="844">
      <c r="H844" s="13" t="n">
        <v>78</v>
      </c>
      <c r="I844" s="10" t="n">
        <v>2.95</v>
      </c>
      <c r="J844" s="10" t="n">
        <v>2.2074</v>
      </c>
      <c r="K844" s="10" t="n">
        <v>2.3963</v>
      </c>
    </row>
    <row r="845">
      <c r="H845" s="13" t="n">
        <v>79</v>
      </c>
      <c r="I845" s="10" t="n">
        <v>1.9984</v>
      </c>
      <c r="J845" s="10" t="n">
        <v>2.9885</v>
      </c>
      <c r="K845" s="10" t="n">
        <v>1.9846</v>
      </c>
    </row>
    <row r="846">
      <c r="H846" s="13" t="n">
        <v>80</v>
      </c>
      <c r="I846" s="10" t="n">
        <v>1.5204</v>
      </c>
      <c r="J846" s="10" t="n">
        <v>2.0477</v>
      </c>
      <c r="K846" s="10" t="n">
        <v>1.3332</v>
      </c>
    </row>
    <row r="847">
      <c r="H847" s="13" t="n">
        <v>81</v>
      </c>
      <c r="I847" s="10" t="n">
        <v>2.1004</v>
      </c>
      <c r="J847" s="10" t="n">
        <v>1.2642</v>
      </c>
      <c r="K847" s="10" t="n">
        <v>2.6389</v>
      </c>
    </row>
    <row r="848">
      <c r="H848" s="13" t="n">
        <v>82</v>
      </c>
      <c r="I848" s="10" t="n">
        <v>2.6351</v>
      </c>
      <c r="J848" s="10" t="n">
        <v>2.0136</v>
      </c>
      <c r="K848" s="10" t="n">
        <v>2.1328</v>
      </c>
    </row>
    <row r="849">
      <c r="H849" s="13" t="n">
        <v>83</v>
      </c>
      <c r="I849" s="10" t="n">
        <v>2.6443</v>
      </c>
      <c r="J849" s="10" t="n">
        <v>2.2271</v>
      </c>
      <c r="K849" s="10" t="n">
        <v>2.76</v>
      </c>
    </row>
    <row r="850">
      <c r="H850" s="13" t="n">
        <v>84</v>
      </c>
      <c r="I850" s="10" t="n">
        <v>2.184</v>
      </c>
      <c r="J850" s="10" t="n">
        <v>1.8214</v>
      </c>
      <c r="K850" s="10" t="n">
        <v>2.0598</v>
      </c>
    </row>
    <row r="851">
      <c r="H851" s="13" t="n">
        <v>85</v>
      </c>
      <c r="I851" s="10" t="n">
        <v>2.2929</v>
      </c>
      <c r="J851" s="10" t="n">
        <v>2.216</v>
      </c>
      <c r="K851" s="10" t="n">
        <v>2.2242</v>
      </c>
    </row>
    <row r="852">
      <c r="H852" s="13" t="n">
        <v>86</v>
      </c>
      <c r="I852" s="10" t="n">
        <v>2.3472</v>
      </c>
      <c r="J852" s="10" t="n">
        <v>2.5814</v>
      </c>
      <c r="K852" s="10" t="n">
        <v>1.3293</v>
      </c>
    </row>
    <row r="853">
      <c r="H853" s="13" t="n">
        <v>87</v>
      </c>
      <c r="I853" s="10" t="n">
        <v>2.6447</v>
      </c>
      <c r="J853" s="10" t="n">
        <v>1.901</v>
      </c>
      <c r="K853" s="10" t="n">
        <v>1.7179</v>
      </c>
    </row>
    <row r="854">
      <c r="H854" s="13" t="n">
        <v>88</v>
      </c>
      <c r="I854" s="10" t="n">
        <v>2.7913</v>
      </c>
      <c r="J854" s="10" t="n">
        <v>2.1988</v>
      </c>
      <c r="K854" s="10" t="n">
        <v>2.2425</v>
      </c>
    </row>
    <row r="855">
      <c r="H855" s="13" t="n">
        <v>89</v>
      </c>
      <c r="I855" s="10" t="n">
        <v>1.8713</v>
      </c>
      <c r="J855" s="10" t="n">
        <v>2.0623</v>
      </c>
      <c r="K855" s="10" t="n">
        <v>2.8</v>
      </c>
    </row>
    <row r="856">
      <c r="H856" s="13" t="n">
        <v>90</v>
      </c>
      <c r="I856" s="10" t="n">
        <v>1.6998</v>
      </c>
      <c r="J856" s="10" t="n">
        <v>2.1355</v>
      </c>
      <c r="K856" s="10" t="n">
        <v>2.3883</v>
      </c>
    </row>
    <row r="857">
      <c r="H857" s="13" t="n">
        <v>91</v>
      </c>
      <c r="I857" s="10" t="n">
        <v>1.9508</v>
      </c>
      <c r="J857" s="10" t="n">
        <v>3.3305</v>
      </c>
      <c r="K857" s="10" t="n">
        <v>2.0043</v>
      </c>
    </row>
    <row r="858">
      <c r="H858" s="13" t="n">
        <v>92</v>
      </c>
      <c r="I858" s="10" t="n">
        <v>2.4866</v>
      </c>
      <c r="J858" s="10" t="n">
        <v>2.7488</v>
      </c>
      <c r="K858" s="10" t="n">
        <v>1.7307</v>
      </c>
    </row>
    <row r="859">
      <c r="H859" s="13" t="n">
        <v>93</v>
      </c>
      <c r="I859" s="10" t="n">
        <v>2.6671</v>
      </c>
      <c r="J859" s="10" t="n">
        <v>2.2831</v>
      </c>
      <c r="K859" s="10" t="n">
        <v>2.0418</v>
      </c>
    </row>
    <row r="860">
      <c r="H860" s="13" t="n">
        <v>94</v>
      </c>
      <c r="I860" s="10" t="n">
        <v>2.9512</v>
      </c>
      <c r="J860" s="10" t="n">
        <v>2.1063</v>
      </c>
      <c r="K860" s="10" t="n">
        <v>2.2853</v>
      </c>
    </row>
    <row r="861">
      <c r="H861" s="13" t="n">
        <v>95</v>
      </c>
      <c r="I861" s="10" t="n">
        <v>2.5467</v>
      </c>
      <c r="J861" s="10" t="n">
        <v>1.9135</v>
      </c>
      <c r="K861" s="10" t="n">
        <v>2.5675</v>
      </c>
    </row>
    <row r="862">
      <c r="H862" s="13" t="n">
        <v>96</v>
      </c>
      <c r="I862" s="10" t="n">
        <v>2.4947</v>
      </c>
      <c r="J862" s="10" t="n">
        <v>2.0406</v>
      </c>
      <c r="K862" s="10" t="n">
        <v>2.0493</v>
      </c>
    </row>
    <row r="863">
      <c r="H863" s="13" t="n">
        <v>97</v>
      </c>
      <c r="I863" s="10" t="n">
        <v>2.2937</v>
      </c>
      <c r="J863" s="10" t="n">
        <v>2.8068</v>
      </c>
      <c r="K863" s="10" t="n">
        <v>1.4897</v>
      </c>
    </row>
    <row r="864">
      <c r="H864" s="13" t="n">
        <v>98</v>
      </c>
      <c r="I864" s="10" t="n">
        <v>1.9591</v>
      </c>
      <c r="J864" s="10" t="n">
        <v>2.3064</v>
      </c>
      <c r="K864" s="10" t="n">
        <v>1.7846</v>
      </c>
    </row>
    <row r="865">
      <c r="H865" s="13" t="n">
        <v>99</v>
      </c>
      <c r="I865" s="10" t="n">
        <v>2.8524</v>
      </c>
      <c r="J865" s="10" t="n">
        <v>2.4716</v>
      </c>
      <c r="K865" s="10" t="n">
        <v>2.3063</v>
      </c>
    </row>
    <row r="866">
      <c r="H866" s="13" t="n">
        <v>100</v>
      </c>
      <c r="I866" s="10" t="n">
        <v>2.1904</v>
      </c>
      <c r="J866" s="10" t="n">
        <v>2.4962</v>
      </c>
      <c r="K866" s="10" t="n">
        <v>2.758</v>
      </c>
    </row>
    <row r="867">
      <c r="H867" s="13" t="n">
        <v>101</v>
      </c>
      <c r="I867" s="10" t="n">
        <v>2.2074</v>
      </c>
      <c r="J867" s="10" t="n">
        <v>2.6816</v>
      </c>
      <c r="K867" s="10" t="n">
        <v>1.4761</v>
      </c>
    </row>
    <row r="868">
      <c r="H868" s="13" t="n">
        <v>102</v>
      </c>
      <c r="I868" s="10" t="n">
        <v>1.6162</v>
      </c>
      <c r="J868" s="10" t="n">
        <v>2.231</v>
      </c>
      <c r="K868" s="10" t="n">
        <v>1.9607</v>
      </c>
    </row>
    <row r="869">
      <c r="H869" s="13" t="n">
        <v>103</v>
      </c>
      <c r="I869" s="10" t="n">
        <v>3.2731</v>
      </c>
      <c r="J869" s="10" t="n">
        <v>2.0892</v>
      </c>
      <c r="K869" s="10" t="n">
        <v>2.3209</v>
      </c>
    </row>
    <row r="870">
      <c r="H870" s="13" t="n">
        <v>104</v>
      </c>
      <c r="I870" s="10" t="n">
        <v>2.1071</v>
      </c>
      <c r="J870" s="10" t="n">
        <v>2.8738</v>
      </c>
      <c r="K870" s="10" t="n">
        <v>1.8413</v>
      </c>
    </row>
    <row r="871">
      <c r="H871" s="13" t="n">
        <v>105</v>
      </c>
      <c r="I871" s="10" t="n">
        <v>2.6385</v>
      </c>
      <c r="J871" s="10" t="n">
        <v>2.6099</v>
      </c>
      <c r="K871" s="10" t="n">
        <v>2.5579</v>
      </c>
    </row>
    <row r="872">
      <c r="H872" s="13" t="n">
        <v>106</v>
      </c>
      <c r="I872" s="10" t="n">
        <v>1.3741</v>
      </c>
      <c r="J872" s="10" t="n">
        <v>2.4542</v>
      </c>
      <c r="K872" s="10" t="n">
        <v>2.5135</v>
      </c>
    </row>
    <row r="873">
      <c r="H873" s="13" t="n">
        <v>107</v>
      </c>
      <c r="I873" s="10" t="n">
        <v>2.1196</v>
      </c>
      <c r="J873" s="10" t="n">
        <v>2.141</v>
      </c>
      <c r="K873" s="10" t="n">
        <v>2.2647</v>
      </c>
    </row>
    <row r="874">
      <c r="H874" s="13" t="n">
        <v>108</v>
      </c>
      <c r="I874" s="10" t="n">
        <v>2.0485</v>
      </c>
      <c r="J874" s="10" t="n">
        <v>2.1428</v>
      </c>
      <c r="K874" s="10" t="n">
        <v>1.7424</v>
      </c>
    </row>
    <row r="875">
      <c r="H875" s="13" t="n">
        <v>109</v>
      </c>
      <c r="I875" s="10" t="n">
        <v>3.2793</v>
      </c>
      <c r="J875" s="10" t="n">
        <v>2.9145</v>
      </c>
      <c r="K875" s="10" t="n">
        <v>1.6358</v>
      </c>
    </row>
    <row r="876">
      <c r="H876" s="13" t="n">
        <v>110</v>
      </c>
      <c r="I876" s="10" t="n">
        <v>1.2593</v>
      </c>
      <c r="J876" s="10" t="n">
        <v>1.9379</v>
      </c>
      <c r="K876" s="10" t="n">
        <v>1.6233</v>
      </c>
    </row>
    <row r="877">
      <c r="H877" s="13" t="n">
        <v>111</v>
      </c>
      <c r="I877" s="10" t="n">
        <v>2.3836</v>
      </c>
      <c r="J877" s="10" t="n">
        <v>1.7887</v>
      </c>
      <c r="K877" s="10" t="n">
        <v>2.3583</v>
      </c>
    </row>
    <row r="878">
      <c r="H878" s="13" t="n">
        <v>112</v>
      </c>
      <c r="I878" s="10" t="n">
        <v>1.9325</v>
      </c>
      <c r="J878" s="10" t="n">
        <v>2.8899</v>
      </c>
      <c r="K878" s="10" t="n">
        <v>2.7102</v>
      </c>
    </row>
    <row r="879">
      <c r="H879" s="13" t="n">
        <v>113</v>
      </c>
      <c r="I879" s="10" t="n">
        <v>2.3078</v>
      </c>
      <c r="J879" s="10" t="n">
        <v>2.344</v>
      </c>
      <c r="K879" s="10" t="n">
        <v>2.1649</v>
      </c>
    </row>
    <row r="880">
      <c r="H880" s="13" t="n">
        <v>114</v>
      </c>
      <c r="I880" s="10" t="n">
        <v>3.0666</v>
      </c>
      <c r="J880" s="10" t="n">
        <v>1.8125</v>
      </c>
      <c r="K880" s="10" t="n">
        <v>2.3491</v>
      </c>
    </row>
    <row r="881">
      <c r="H881" s="13" t="n">
        <v>115</v>
      </c>
      <c r="I881" s="10" t="n">
        <v>1.375</v>
      </c>
      <c r="J881" s="10" t="n">
        <v>2.1621</v>
      </c>
      <c r="K881" s="10" t="n">
        <v>1.7439</v>
      </c>
    </row>
    <row r="882">
      <c r="H882" s="13" t="n">
        <v>116</v>
      </c>
      <c r="I882" s="10" t="n">
        <v>2.0185</v>
      </c>
      <c r="J882" s="10" t="n">
        <v>2.5584</v>
      </c>
      <c r="K882" s="10" t="n">
        <v>1.9295</v>
      </c>
    </row>
    <row r="883">
      <c r="H883" s="13" t="n">
        <v>117</v>
      </c>
      <c r="I883" s="10" t="n">
        <v>2.015</v>
      </c>
      <c r="J883" s="10" t="n">
        <v>2.1043</v>
      </c>
      <c r="K883" s="10" t="n">
        <v>2.0605</v>
      </c>
    </row>
    <row r="884">
      <c r="H884" s="13" t="n">
        <v>118</v>
      </c>
      <c r="I884" s="10" t="n">
        <v>2.6037</v>
      </c>
      <c r="J884" s="10" t="n">
        <v>2.4619</v>
      </c>
      <c r="K884" s="10" t="n">
        <v>1.6624</v>
      </c>
    </row>
    <row r="885">
      <c r="H885" s="13" t="n">
        <v>119</v>
      </c>
      <c r="I885" s="10" t="n">
        <v>1.697</v>
      </c>
      <c r="J885" s="10" t="n">
        <v>1.8646</v>
      </c>
      <c r="K885" s="10" t="n">
        <v>2.0233</v>
      </c>
    </row>
    <row r="886">
      <c r="H886" s="13" t="n">
        <v>120</v>
      </c>
      <c r="I886" s="10" t="n">
        <v>2.2546</v>
      </c>
      <c r="J886" s="10" t="n">
        <v>2.0588</v>
      </c>
      <c r="K886" s="10" t="n">
        <v>2.8784</v>
      </c>
    </row>
    <row r="887">
      <c r="H887" s="13" t="n">
        <v>121</v>
      </c>
      <c r="I887" s="10" t="n">
        <v>2.2329</v>
      </c>
      <c r="J887" s="10" t="n">
        <v>3.0613</v>
      </c>
      <c r="K887" s="10" t="n">
        <v>2.5505</v>
      </c>
    </row>
    <row r="888">
      <c r="H888" s="13" t="n">
        <v>122</v>
      </c>
      <c r="I888" s="10" t="n">
        <v>1.7699</v>
      </c>
      <c r="J888" s="10" t="n">
        <v>2.2584</v>
      </c>
      <c r="K888" s="10" t="n">
        <v>2.3176</v>
      </c>
    </row>
    <row r="889">
      <c r="H889" s="13" t="n">
        <v>123</v>
      </c>
      <c r="I889" s="10" t="n">
        <v>2.8597</v>
      </c>
      <c r="J889" s="10" t="n">
        <v>1.6595</v>
      </c>
      <c r="K889" s="10" t="n">
        <v>2.4265</v>
      </c>
    </row>
    <row r="890">
      <c r="H890" s="13" t="n">
        <v>124</v>
      </c>
      <c r="I890" s="10" t="n">
        <v>3.0405</v>
      </c>
      <c r="J890" s="10" t="n">
        <v>1.9041</v>
      </c>
      <c r="K890" s="10" t="n">
        <v>2.5551</v>
      </c>
    </row>
    <row r="891">
      <c r="H891" s="13" t="n">
        <v>125</v>
      </c>
      <c r="I891" s="10" t="n">
        <v>2.3973</v>
      </c>
      <c r="J891" s="10" t="n">
        <v>2.7241</v>
      </c>
      <c r="K891" s="10" t="n">
        <v>2.7198</v>
      </c>
    </row>
    <row r="892">
      <c r="H892" s="13" t="n">
        <v>126</v>
      </c>
      <c r="I892" s="10" t="n">
        <v>2.0961</v>
      </c>
      <c r="J892" s="10" t="n">
        <v>2.907</v>
      </c>
      <c r="K892" s="10" t="n">
        <v>2.2527</v>
      </c>
    </row>
    <row r="893">
      <c r="H893" s="13" t="n">
        <v>127</v>
      </c>
      <c r="I893" s="10" t="n">
        <v>1.5136</v>
      </c>
      <c r="J893" s="10" t="n">
        <v>2.1886</v>
      </c>
      <c r="K893" s="10" t="n">
        <v>2.3566</v>
      </c>
    </row>
    <row r="894">
      <c r="H894" s="13" t="n">
        <v>128</v>
      </c>
      <c r="I894" s="10" t="n">
        <v>2.3447</v>
      </c>
      <c r="J894" s="10" t="n">
        <v>1.5768</v>
      </c>
      <c r="K894" s="10" t="n">
        <v>2.4073</v>
      </c>
    </row>
    <row r="895">
      <c r="H895" s="13" t="n">
        <v>129</v>
      </c>
      <c r="I895" s="10" t="n">
        <v>2.3554</v>
      </c>
      <c r="J895" s="10" t="n">
        <v>1.7014</v>
      </c>
      <c r="K895" s="10" t="n">
        <v>1.8232</v>
      </c>
    </row>
    <row r="896">
      <c r="H896" s="13" t="n">
        <v>130</v>
      </c>
      <c r="I896" s="10" t="n">
        <v>3.2262</v>
      </c>
      <c r="J896" s="10" t="n">
        <v>1.5839</v>
      </c>
      <c r="K896" s="10" t="n">
        <v>2.4076</v>
      </c>
    </row>
    <row r="897">
      <c r="H897" s="13" t="n">
        <v>131</v>
      </c>
      <c r="I897" s="10" t="n">
        <v>1.9988</v>
      </c>
      <c r="J897" s="10" t="n">
        <v>1.0901</v>
      </c>
      <c r="K897" s="10" t="n">
        <v>1.6921</v>
      </c>
    </row>
    <row r="898">
      <c r="H898" s="13" t="n">
        <v>132</v>
      </c>
      <c r="I898" s="10" t="n">
        <v>2.1863</v>
      </c>
      <c r="J898" s="10" t="n">
        <v>2.0532</v>
      </c>
      <c r="K898" s="10" t="n">
        <v>2.6421</v>
      </c>
    </row>
    <row r="899">
      <c r="H899" s="13" t="n">
        <v>133</v>
      </c>
      <c r="I899" s="10" t="n">
        <v>2.1013</v>
      </c>
      <c r="J899" s="10" t="n">
        <v>1.7571</v>
      </c>
      <c r="K899" s="10" t="n">
        <v>2.5363</v>
      </c>
    </row>
    <row r="900">
      <c r="H900" s="13" t="n">
        <v>134</v>
      </c>
      <c r="I900" s="10" t="n">
        <v>2.7514</v>
      </c>
      <c r="J900" s="10" t="n">
        <v>1.7004</v>
      </c>
      <c r="K900" s="10" t="n">
        <v>1.9831</v>
      </c>
    </row>
    <row r="901">
      <c r="H901" s="13" t="n">
        <v>135</v>
      </c>
      <c r="I901" s="10" t="n">
        <v>2.2138</v>
      </c>
      <c r="J901" s="10" t="n">
        <v>2.2507</v>
      </c>
      <c r="K901" s="10" t="n">
        <v>1.9972</v>
      </c>
    </row>
    <row r="902">
      <c r="H902" s="13" t="n">
        <v>136</v>
      </c>
      <c r="I902" s="10" t="n">
        <v>2.4138</v>
      </c>
      <c r="J902" s="10" t="n">
        <v>2.7433</v>
      </c>
      <c r="K902" s="10" t="n">
        <v>1.6534</v>
      </c>
    </row>
    <row r="903">
      <c r="H903" s="13" t="n">
        <v>137</v>
      </c>
      <c r="I903" s="10" t="n">
        <v>2.1386</v>
      </c>
      <c r="J903" s="10" t="n">
        <v>1.6556</v>
      </c>
      <c r="K903" s="10" t="n">
        <v>2.2492</v>
      </c>
    </row>
    <row r="904">
      <c r="H904" s="13" t="n">
        <v>138</v>
      </c>
      <c r="I904" s="10" t="n">
        <v>2.2423</v>
      </c>
      <c r="J904" s="10" t="n">
        <v>2.3546</v>
      </c>
      <c r="K904" s="10" t="n">
        <v>1.9479</v>
      </c>
    </row>
    <row r="905">
      <c r="H905" s="13" t="n">
        <v>139</v>
      </c>
      <c r="I905" s="10" t="n">
        <v>1.8866</v>
      </c>
      <c r="J905" s="10" t="n">
        <v>1.9021</v>
      </c>
      <c r="K905" s="10" t="n">
        <v>2.3654</v>
      </c>
    </row>
    <row r="906">
      <c r="H906" s="13" t="n">
        <v>140</v>
      </c>
      <c r="I906" s="10" t="n">
        <v>2.368</v>
      </c>
      <c r="J906" s="10" t="n">
        <v>3.3141</v>
      </c>
      <c r="K906" s="10" t="n">
        <v>2.3576</v>
      </c>
    </row>
    <row r="907">
      <c r="H907" s="13" t="n">
        <v>141</v>
      </c>
      <c r="I907" s="10" t="n">
        <v>2.4659</v>
      </c>
      <c r="J907" s="10" t="n">
        <v>2.3916</v>
      </c>
      <c r="K907" s="10" t="n">
        <v>1.7145</v>
      </c>
    </row>
    <row r="908">
      <c r="H908" s="13" t="n">
        <v>142</v>
      </c>
      <c r="I908" s="10" t="n">
        <v>2.2103</v>
      </c>
      <c r="J908" s="10" t="n">
        <v>2.9901</v>
      </c>
      <c r="K908" s="10" t="n">
        <v>2.3558</v>
      </c>
    </row>
    <row r="909">
      <c r="H909" s="13" t="n">
        <v>143</v>
      </c>
      <c r="I909" s="10" t="n">
        <v>1.9555</v>
      </c>
      <c r="J909" s="10" t="n">
        <v>1.5868</v>
      </c>
      <c r="K909" s="10" t="n">
        <v>1.4201</v>
      </c>
    </row>
    <row r="910">
      <c r="H910" s="13" t="n">
        <v>144</v>
      </c>
      <c r="I910" s="10" t="n">
        <v>2.1959</v>
      </c>
      <c r="J910" s="10" t="n">
        <v>2.5879</v>
      </c>
      <c r="K910" s="10" t="n">
        <v>2.0812</v>
      </c>
    </row>
    <row r="911">
      <c r="H911" s="13" t="n">
        <v>145</v>
      </c>
      <c r="I911" s="10" t="n">
        <v>2.097</v>
      </c>
      <c r="J911" s="10" t="n">
        <v>1.6367</v>
      </c>
      <c r="K911" s="10" t="n">
        <v>1.7808</v>
      </c>
    </row>
    <row r="912">
      <c r="H912" s="13" t="n">
        <v>146</v>
      </c>
      <c r="I912" s="10" t="n">
        <v>1.9168</v>
      </c>
      <c r="J912" s="10" t="n">
        <v>2.4847</v>
      </c>
      <c r="K912" s="10" t="n">
        <v>2.0521</v>
      </c>
    </row>
    <row r="913">
      <c r="H913" s="13" t="n">
        <v>147</v>
      </c>
      <c r="I913" s="10" t="n">
        <v>2.2684</v>
      </c>
      <c r="J913" s="10" t="n">
        <v>2.4312</v>
      </c>
      <c r="K913" s="10" t="n">
        <v>1.7148</v>
      </c>
    </row>
    <row r="914">
      <c r="H914" s="13" t="n">
        <v>148</v>
      </c>
      <c r="I914" s="10" t="n">
        <v>2.0084</v>
      </c>
      <c r="J914" s="10" t="n">
        <v>2.0501</v>
      </c>
      <c r="K914" s="10" t="n">
        <v>2.6148</v>
      </c>
    </row>
    <row r="915">
      <c r="H915" s="13" t="n">
        <v>149</v>
      </c>
      <c r="I915" s="10" t="n">
        <v>2.3394</v>
      </c>
      <c r="J915" s="10" t="n">
        <v>2.3962</v>
      </c>
      <c r="K915" s="10" t="n">
        <v>2.915</v>
      </c>
    </row>
    <row r="916">
      <c r="H916" s="13" t="n">
        <v>150</v>
      </c>
      <c r="I916" s="10" t="n">
        <v>2.3515</v>
      </c>
      <c r="J916" s="10" t="n">
        <v>2.4536</v>
      </c>
      <c r="K916" s="10" t="n">
        <v>2.6416</v>
      </c>
    </row>
    <row r="917">
      <c r="H917" s="13" t="n">
        <v>151</v>
      </c>
      <c r="I917" s="10" t="n">
        <v>3.4891</v>
      </c>
      <c r="J917" s="10" t="n">
        <v>2.1969</v>
      </c>
      <c r="K917" s="10" t="n">
        <v>2.1745</v>
      </c>
    </row>
    <row r="918">
      <c r="H918" s="13" t="n">
        <v>152</v>
      </c>
      <c r="I918" s="10" t="n">
        <v>2.5292</v>
      </c>
      <c r="J918" s="10" t="n">
        <v>2.2014</v>
      </c>
      <c r="K918" s="10" t="n">
        <v>2.081</v>
      </c>
    </row>
    <row r="919">
      <c r="H919" s="13" t="n">
        <v>153</v>
      </c>
      <c r="I919" s="10" t="n">
        <v>1.6098</v>
      </c>
      <c r="J919" s="10" t="n">
        <v>1.957</v>
      </c>
      <c r="K919" s="10" t="n">
        <v>1.7728</v>
      </c>
    </row>
    <row r="920">
      <c r="H920" s="13" t="n">
        <v>154</v>
      </c>
      <c r="I920" s="10" t="n">
        <v>2.4198</v>
      </c>
      <c r="J920" s="10" t="n">
        <v>3.1289</v>
      </c>
      <c r="K920" s="10" t="n">
        <v>1.2408</v>
      </c>
    </row>
    <row r="921">
      <c r="H921" s="13" t="n">
        <v>155</v>
      </c>
      <c r="I921" s="10" t="n">
        <v>1.9407</v>
      </c>
      <c r="J921" s="10" t="n">
        <v>1.7527</v>
      </c>
      <c r="K921" s="10" t="n">
        <v>1.9046</v>
      </c>
    </row>
    <row r="922">
      <c r="H922" s="13" t="n">
        <v>156</v>
      </c>
      <c r="I922" s="10" t="n">
        <v>1.8393</v>
      </c>
      <c r="J922" s="10" t="n">
        <v>1.9285</v>
      </c>
      <c r="K922" s="10" t="n">
        <v>1.9453</v>
      </c>
    </row>
    <row r="923">
      <c r="H923" s="13" t="n">
        <v>157</v>
      </c>
      <c r="I923" s="10" t="n">
        <v>1.96</v>
      </c>
      <c r="J923" s="10" t="n">
        <v>2.016</v>
      </c>
      <c r="K923" s="10" t="n">
        <v>2.2342</v>
      </c>
    </row>
    <row r="924">
      <c r="H924" s="13" t="n">
        <v>158</v>
      </c>
      <c r="I924" s="10" t="n">
        <v>2.5347</v>
      </c>
      <c r="J924" s="10" t="n">
        <v>2.4498</v>
      </c>
      <c r="K924" s="10" t="n">
        <v>1.4778</v>
      </c>
    </row>
    <row r="925">
      <c r="H925" s="13" t="n">
        <v>159</v>
      </c>
      <c r="I925" s="10" t="n">
        <v>1.5912</v>
      </c>
      <c r="J925" s="10" t="n">
        <v>2.7839</v>
      </c>
      <c r="K925" s="10" t="n">
        <v>1.8989</v>
      </c>
    </row>
    <row r="926">
      <c r="H926" s="13" t="n">
        <v>160</v>
      </c>
      <c r="I926" s="10" t="n">
        <v>1.3542</v>
      </c>
      <c r="J926" s="10" t="n">
        <v>1.9414</v>
      </c>
      <c r="K926" s="10" t="n">
        <v>2.5634</v>
      </c>
    </row>
    <row r="927">
      <c r="H927" s="13" t="n">
        <v>161</v>
      </c>
      <c r="I927" s="10" t="n">
        <v>2.5832</v>
      </c>
      <c r="J927" s="10" t="n">
        <v>2.0115</v>
      </c>
      <c r="K927" s="10" t="n">
        <v>1.3768</v>
      </c>
    </row>
    <row r="928">
      <c r="H928" s="13" t="n">
        <v>162</v>
      </c>
      <c r="I928" s="10" t="n">
        <v>2.4654</v>
      </c>
      <c r="J928" s="10" t="n">
        <v>1.7333</v>
      </c>
      <c r="K928" s="10" t="n">
        <v>2.1094</v>
      </c>
    </row>
    <row r="929">
      <c r="H929" s="13" t="n">
        <v>163</v>
      </c>
      <c r="I929" s="10" t="n">
        <v>2.1121</v>
      </c>
      <c r="J929" s="10" t="n">
        <v>1.3106</v>
      </c>
      <c r="K929" s="10" t="n">
        <v>1.7582</v>
      </c>
    </row>
    <row r="930">
      <c r="H930" s="13" t="n">
        <v>164</v>
      </c>
      <c r="I930" s="10" t="n">
        <v>2.1717</v>
      </c>
      <c r="J930" s="10" t="n">
        <v>1.7739</v>
      </c>
      <c r="K930" s="10" t="n">
        <v>1.7669</v>
      </c>
    </row>
    <row r="931">
      <c r="H931" s="13" t="n">
        <v>165</v>
      </c>
      <c r="I931" s="10" t="n">
        <v>2.7673</v>
      </c>
      <c r="J931" s="10" t="n">
        <v>2.3838</v>
      </c>
      <c r="K931" s="10" t="n">
        <v>2.4336</v>
      </c>
    </row>
    <row r="932">
      <c r="H932" s="13" t="n">
        <v>166</v>
      </c>
      <c r="I932" s="10" t="n">
        <v>1.1662</v>
      </c>
      <c r="J932" s="10" t="n">
        <v>1.7471</v>
      </c>
      <c r="K932" s="10" t="n">
        <v>2.1389</v>
      </c>
    </row>
    <row r="933">
      <c r="H933" s="13" t="n">
        <v>167</v>
      </c>
      <c r="I933" s="10" t="n">
        <v>1.7254</v>
      </c>
      <c r="J933" s="10" t="n">
        <v>2.4032</v>
      </c>
      <c r="K933" s="10" t="n">
        <v>2.3519</v>
      </c>
    </row>
    <row r="934">
      <c r="H934" s="13" t="n">
        <v>168</v>
      </c>
      <c r="I934" s="10" t="n">
        <v>2.3533</v>
      </c>
      <c r="J934" s="10" t="n">
        <v>1.8952</v>
      </c>
      <c r="K934" s="10" t="n">
        <v>1.9041</v>
      </c>
    </row>
    <row r="935">
      <c r="H935" s="13" t="n">
        <v>169</v>
      </c>
      <c r="I935" s="10" t="n">
        <v>2.8016</v>
      </c>
      <c r="J935" s="10" t="n">
        <v>2.2742</v>
      </c>
      <c r="K935" s="10" t="n">
        <v>2.7254</v>
      </c>
    </row>
    <row r="936">
      <c r="H936" s="13" t="n">
        <v>170</v>
      </c>
      <c r="I936" s="10" t="n">
        <v>2.2817</v>
      </c>
      <c r="J936" s="10" t="n">
        <v>3.0535</v>
      </c>
      <c r="K936" s="10" t="n">
        <v>1.9166</v>
      </c>
    </row>
    <row r="937">
      <c r="H937" s="13" t="n">
        <v>171</v>
      </c>
      <c r="I937" s="10" t="n">
        <v>1.2563</v>
      </c>
      <c r="J937" s="10" t="n">
        <v>2.3902</v>
      </c>
      <c r="K937" s="10" t="n">
        <v>1.3076</v>
      </c>
    </row>
    <row r="938">
      <c r="H938" s="13" t="n">
        <v>172</v>
      </c>
      <c r="I938" s="10" t="n">
        <v>1.6316</v>
      </c>
      <c r="J938" s="10" t="n">
        <v>2.6212</v>
      </c>
      <c r="K938" s="10" t="n">
        <v>2.3399</v>
      </c>
    </row>
    <row r="939">
      <c r="H939" s="13" t="n">
        <v>173</v>
      </c>
      <c r="I939" s="10" t="n">
        <v>2.4474</v>
      </c>
      <c r="J939" s="10" t="n">
        <v>3.2112</v>
      </c>
      <c r="K939" s="10" t="n">
        <v>2.6225</v>
      </c>
    </row>
    <row r="940">
      <c r="H940" s="13" t="n">
        <v>174</v>
      </c>
      <c r="I940" s="10" t="n">
        <v>1.4991</v>
      </c>
      <c r="J940" s="10" t="n">
        <v>2.8652</v>
      </c>
      <c r="K940" s="10" t="n">
        <v>1.4339</v>
      </c>
    </row>
    <row r="941">
      <c r="H941" s="13" t="n">
        <v>175</v>
      </c>
      <c r="I941" s="10" t="n">
        <v>2.081</v>
      </c>
      <c r="J941" s="10" t="n">
        <v>2.2202</v>
      </c>
      <c r="K941" s="10" t="n">
        <v>1.5096</v>
      </c>
    </row>
    <row r="942">
      <c r="H942" s="13" t="n">
        <v>176</v>
      </c>
      <c r="I942" s="10" t="n">
        <v>2.3402</v>
      </c>
      <c r="J942" s="10" t="n">
        <v>1.8579</v>
      </c>
      <c r="K942" s="10" t="n">
        <v>1.8753</v>
      </c>
    </row>
    <row r="943">
      <c r="H943" s="13" t="n">
        <v>177</v>
      </c>
      <c r="I943" s="10" t="n">
        <v>2.6947</v>
      </c>
      <c r="J943" s="10" t="n">
        <v>1.9639</v>
      </c>
      <c r="K943" s="10" t="n">
        <v>1.4703</v>
      </c>
    </row>
    <row r="944">
      <c r="H944" s="13" t="n">
        <v>178</v>
      </c>
      <c r="I944" s="10" t="n">
        <v>2.9901</v>
      </c>
      <c r="J944" s="10" t="n">
        <v>1.521</v>
      </c>
      <c r="K944" s="10" t="n">
        <v>2.5672</v>
      </c>
    </row>
    <row r="945">
      <c r="H945" s="13" t="n">
        <v>179</v>
      </c>
      <c r="I945" s="10" t="n">
        <v>1.8164</v>
      </c>
      <c r="J945" s="10" t="n">
        <v>2.0636</v>
      </c>
      <c r="K945" s="10" t="n">
        <v>2.4677</v>
      </c>
    </row>
    <row r="946">
      <c r="H946" s="13" t="n">
        <v>180</v>
      </c>
      <c r="I946" s="10" t="n">
        <v>1.6303</v>
      </c>
      <c r="J946" s="10" t="n">
        <v>2.5609</v>
      </c>
      <c r="K946" s="10" t="n">
        <v>2.0018</v>
      </c>
    </row>
    <row r="947">
      <c r="H947" s="13" t="n">
        <v>181</v>
      </c>
      <c r="I947" s="10" t="n">
        <v>2.5968</v>
      </c>
      <c r="J947" s="10" t="n">
        <v>1.711</v>
      </c>
      <c r="K947" s="10" t="n">
        <v>1.7145</v>
      </c>
    </row>
    <row r="948">
      <c r="H948" s="13" t="n">
        <v>182</v>
      </c>
      <c r="I948" s="10" t="n">
        <v>1.9725</v>
      </c>
      <c r="J948" s="10" t="n">
        <v>1.6459</v>
      </c>
      <c r="K948" s="10" t="n">
        <v>2.0403</v>
      </c>
    </row>
    <row r="949">
      <c r="H949" s="13" t="n">
        <v>183</v>
      </c>
      <c r="I949" s="10" t="n">
        <v>2.0174</v>
      </c>
      <c r="J949" s="10" t="n">
        <v>2.0175</v>
      </c>
      <c r="K949" s="10" t="n">
        <v>2.3671</v>
      </c>
    </row>
    <row r="950">
      <c r="H950" s="13" t="n">
        <v>184</v>
      </c>
      <c r="I950" s="10" t="n">
        <v>1.4154</v>
      </c>
      <c r="J950" s="10" t="n">
        <v>2.4764</v>
      </c>
      <c r="K950" s="10" t="n">
        <v>2.7094</v>
      </c>
    </row>
    <row r="951">
      <c r="H951" s="13" t="n">
        <v>185</v>
      </c>
      <c r="I951" s="10" t="n">
        <v>2.1706</v>
      </c>
      <c r="J951" s="10" t="n">
        <v>2.8337</v>
      </c>
      <c r="K951" s="10" t="n">
        <v>2.1622</v>
      </c>
    </row>
    <row r="952">
      <c r="H952" s="13" t="n">
        <v>186</v>
      </c>
      <c r="I952" s="10" t="n">
        <v>2.2938</v>
      </c>
      <c r="J952" s="10" t="n">
        <v>2.8781</v>
      </c>
      <c r="K952" s="10" t="n">
        <v>2.5315</v>
      </c>
    </row>
    <row r="953">
      <c r="H953" s="13" t="n">
        <v>187</v>
      </c>
      <c r="I953" s="10" t="n">
        <v>2.7566</v>
      </c>
      <c r="J953" s="10" t="n">
        <v>1.5058</v>
      </c>
      <c r="K953" s="10" t="n">
        <v>1.6553</v>
      </c>
    </row>
    <row r="954">
      <c r="H954" s="13" t="n">
        <v>188</v>
      </c>
      <c r="I954" s="10" t="n">
        <v>2.0945</v>
      </c>
      <c r="J954" s="10" t="n">
        <v>1.9315</v>
      </c>
      <c r="K954" s="10" t="n">
        <v>2.4206</v>
      </c>
    </row>
    <row r="955">
      <c r="H955" s="13" t="n">
        <v>189</v>
      </c>
      <c r="I955" s="10" t="n">
        <v>1.9891</v>
      </c>
      <c r="J955" s="10" t="n">
        <v>2.2331</v>
      </c>
      <c r="K955" s="10" t="n">
        <v>2.0975</v>
      </c>
    </row>
    <row r="956">
      <c r="H956" s="13" t="n">
        <v>190</v>
      </c>
      <c r="I956" s="10" t="n">
        <v>1.9319</v>
      </c>
      <c r="J956" s="10" t="n">
        <v>2.4113</v>
      </c>
      <c r="K956" s="10" t="n">
        <v>2.5659</v>
      </c>
    </row>
    <row r="957">
      <c r="H957" s="13" t="n">
        <v>191</v>
      </c>
      <c r="I957" s="10" t="n">
        <v>2.7311</v>
      </c>
      <c r="J957" s="10" t="n">
        <v>2.2913</v>
      </c>
      <c r="K957" s="10" t="n">
        <v>1.7758</v>
      </c>
    </row>
    <row r="958">
      <c r="H958" s="13" t="n">
        <v>192</v>
      </c>
      <c r="I958" s="10" t="n">
        <v>2.3975</v>
      </c>
      <c r="J958" s="10" t="n">
        <v>2.6785</v>
      </c>
      <c r="K958" s="10" t="n">
        <v>2.1959</v>
      </c>
    </row>
    <row r="959">
      <c r="H959" s="13" t="n">
        <v>193</v>
      </c>
      <c r="I959" s="10" t="n">
        <v>2.038</v>
      </c>
      <c r="J959" s="10" t="n">
        <v>1.6536</v>
      </c>
      <c r="K959" s="10" t="n">
        <v>2.3639</v>
      </c>
    </row>
    <row r="960">
      <c r="H960" s="13" t="n">
        <v>194</v>
      </c>
      <c r="I960" s="10" t="n">
        <v>2.7977</v>
      </c>
      <c r="J960" s="10" t="n">
        <v>2.2063</v>
      </c>
      <c r="K960" s="10" t="n">
        <v>2.0922</v>
      </c>
    </row>
    <row r="961">
      <c r="H961" s="13" t="n">
        <v>195</v>
      </c>
      <c r="I961" s="10" t="n">
        <v>2.0866</v>
      </c>
      <c r="J961" s="10" t="n">
        <v>1.9018</v>
      </c>
      <c r="K961" s="10" t="n">
        <v>2.5207</v>
      </c>
    </row>
    <row r="962">
      <c r="H962" s="13" t="n">
        <v>196</v>
      </c>
      <c r="I962" s="10" t="n">
        <v>2.2803</v>
      </c>
      <c r="J962" s="10" t="n">
        <v>2.2668</v>
      </c>
      <c r="K962" s="10" t="n">
        <v>2.2874</v>
      </c>
    </row>
    <row r="963">
      <c r="H963" s="13" t="n">
        <v>197</v>
      </c>
      <c r="I963" s="10" t="n">
        <v>2.2963</v>
      </c>
      <c r="J963" s="10" t="n">
        <v>2.0723</v>
      </c>
      <c r="K963" s="10" t="n">
        <v>2.8292</v>
      </c>
    </row>
    <row r="964">
      <c r="H964" s="13" t="n">
        <v>198</v>
      </c>
      <c r="I964" s="10" t="n">
        <v>1.8663</v>
      </c>
      <c r="J964" s="10" t="n">
        <v>2.3584</v>
      </c>
      <c r="K964" s="10" t="n">
        <v>2.7998</v>
      </c>
    </row>
    <row r="966">
      <c r="F966" s="13" t="n"/>
      <c r="G966" s="13" t="n"/>
      <c r="H966" s="13" t="n"/>
      <c r="I966" s="1" t="n">
        <v>22</v>
      </c>
      <c r="J966" s="1" t="n">
        <v>23</v>
      </c>
      <c r="K966" s="1" t="n">
        <v>24</v>
      </c>
    </row>
    <row r="967">
      <c r="F967" s="14">
        <f>TRUNC((((I583*0.2)^2)/30),4)</f>
        <v/>
      </c>
      <c r="G967" s="13" t="inlineStr">
        <is>
          <t>VarELTr</t>
        </is>
      </c>
      <c r="H967" s="13" t="n">
        <v>9</v>
      </c>
      <c r="I967" s="14">
        <f>TRUNC((((I583*0.2)^2)/30),4)</f>
        <v/>
      </c>
      <c r="J967" s="14">
        <f>TRUNC((((J583*0.2)^2)/30),4)</f>
        <v/>
      </c>
      <c r="K967" s="14">
        <f>TRUNC((((K583*0.2)^2)/30),4)</f>
        <v/>
      </c>
    </row>
    <row r="968">
      <c r="F968" s="95" t="n"/>
      <c r="G968" s="13" t="n"/>
      <c r="H968" s="13" t="n">
        <v>10</v>
      </c>
      <c r="I968" s="14">
        <f>TRUNC((((I584*0.2)^2)/30),4)</f>
        <v/>
      </c>
      <c r="J968" s="14">
        <f>TRUNC((((J584*0.2)^2)/30),4)</f>
        <v/>
      </c>
      <c r="K968" s="14">
        <f>TRUNC((((K584*0.2)^2)/30),4)</f>
        <v/>
      </c>
      <c r="M968" s="13" t="n"/>
      <c r="N968" s="13" t="n"/>
      <c r="O968" s="13" t="n"/>
      <c r="P968" s="13" t="n"/>
      <c r="Q968" s="13" t="n"/>
      <c r="R968" s="13" t="n"/>
      <c r="S968" s="13" t="n"/>
    </row>
    <row r="969">
      <c r="F969" s="14" t="n"/>
      <c r="G969" s="13" t="n"/>
      <c r="H969" s="13" t="n">
        <v>11</v>
      </c>
      <c r="I969" s="14">
        <f>TRUNC((((I585*0.2)^2)/30),4)</f>
        <v/>
      </c>
      <c r="J969" s="14">
        <f>TRUNC((((J585*0.2)^2)/30),4)</f>
        <v/>
      </c>
      <c r="K969" s="14">
        <f>TRUNC((((K585*0.2)^2)/30),4)</f>
        <v/>
      </c>
      <c r="M969" s="13" t="n"/>
      <c r="N969" s="13" t="n"/>
      <c r="O969" s="13" t="n"/>
    </row>
    <row r="970">
      <c r="H970" s="13" t="n">
        <v>12</v>
      </c>
      <c r="I970" s="14">
        <f>TRUNC((((I586*0.2)^2)/30),4)</f>
        <v/>
      </c>
      <c r="J970" s="14">
        <f>TRUNC((((J586*0.2)^2)/30),4)</f>
        <v/>
      </c>
      <c r="K970" s="14">
        <f>TRUNC((((K586*0.2)^2)/30),4)</f>
        <v/>
      </c>
      <c r="M970" s="13" t="n"/>
      <c r="N970" s="13" t="n"/>
      <c r="O970" s="13" t="n"/>
    </row>
    <row r="971">
      <c r="H971" s="13" t="n">
        <v>13</v>
      </c>
      <c r="I971" s="14">
        <f>TRUNC((((I587*0.2)^2)/30),4)</f>
        <v/>
      </c>
      <c r="J971" s="14">
        <f>TRUNC((((J587*0.2)^2)/30),4)</f>
        <v/>
      </c>
      <c r="K971" s="14">
        <f>TRUNC((((K587*0.2)^2)/30),4)</f>
        <v/>
      </c>
      <c r="M971" s="13" t="n"/>
      <c r="N971" s="13" t="n"/>
      <c r="O971" s="13" t="n"/>
    </row>
    <row r="972">
      <c r="H972" s="13" t="n">
        <v>14</v>
      </c>
      <c r="I972" s="14">
        <f>TRUNC((((I588*0.2)^2)/30),4)</f>
        <v/>
      </c>
      <c r="J972" s="14">
        <f>TRUNC((((J588*0.2)^2)/30),4)</f>
        <v/>
      </c>
      <c r="K972" s="14">
        <f>TRUNC((((K588*0.2)^2)/30),4)</f>
        <v/>
      </c>
      <c r="M972" s="13" t="n"/>
      <c r="N972" s="13" t="n"/>
      <c r="O972" s="13" t="n"/>
    </row>
    <row r="973">
      <c r="H973" s="13" t="n">
        <v>15</v>
      </c>
      <c r="I973" s="14">
        <f>TRUNC((((I589*0.2)^2)/30),4)</f>
        <v/>
      </c>
      <c r="J973" s="14">
        <f>TRUNC((((J589*0.2)^2)/30),4)</f>
        <v/>
      </c>
      <c r="K973" s="14">
        <f>TRUNC((((K589*0.2)^2)/30),4)</f>
        <v/>
      </c>
    </row>
    <row r="974">
      <c r="H974" s="13" t="n">
        <v>16</v>
      </c>
      <c r="I974" s="14">
        <f>TRUNC((((I590*0.2)^2)/30),4)</f>
        <v/>
      </c>
      <c r="J974" s="14">
        <f>TRUNC((((J590*0.2)^2)/30),4)</f>
        <v/>
      </c>
      <c r="K974" s="14">
        <f>TRUNC((((K590*0.2)^2)/30),4)</f>
        <v/>
      </c>
      <c r="O974" s="29" t="n"/>
      <c r="P974" s="29" t="n"/>
    </row>
    <row r="975">
      <c r="H975" s="13" t="n">
        <v>17</v>
      </c>
      <c r="I975" s="14">
        <f>TRUNC((((I591*0.2)^2)/30),4)</f>
        <v/>
      </c>
      <c r="J975" s="14">
        <f>TRUNC((((J591*0.2)^2)/30),4)</f>
        <v/>
      </c>
      <c r="K975" s="14">
        <f>TRUNC((((K591*0.2)^2)/30),4)</f>
        <v/>
      </c>
    </row>
    <row r="976">
      <c r="H976" s="13" t="n">
        <v>18</v>
      </c>
      <c r="I976" s="14">
        <f>TRUNC((((I592*0.2)^2)/30),4)</f>
        <v/>
      </c>
      <c r="J976" s="14">
        <f>TRUNC((((J592*0.2)^2)/30),4)</f>
        <v/>
      </c>
      <c r="K976" s="14">
        <f>TRUNC((((K592*0.2)^2)/30),4)</f>
        <v/>
      </c>
      <c r="O976" s="2" t="n"/>
    </row>
    <row r="977">
      <c r="H977" s="13" t="n">
        <v>19</v>
      </c>
      <c r="I977" s="14">
        <f>TRUNC((((I593*0.2)^2)/30),4)</f>
        <v/>
      </c>
      <c r="J977" s="14">
        <f>TRUNC((((J593*0.2)^2)/30),4)</f>
        <v/>
      </c>
      <c r="K977" s="14">
        <f>TRUNC((((K593*0.2)^2)/30),4)</f>
        <v/>
      </c>
      <c r="O977" s="2" t="n"/>
    </row>
    <row r="978">
      <c r="H978" s="13" t="n">
        <v>20</v>
      </c>
      <c r="I978" s="14">
        <f>TRUNC((((I594*0.2)^2)/30),4)</f>
        <v/>
      </c>
      <c r="J978" s="14">
        <f>TRUNC((((J594*0.2)^2)/30),4)</f>
        <v/>
      </c>
      <c r="K978" s="14">
        <f>TRUNC((((K594*0.2)^2)/30),4)</f>
        <v/>
      </c>
    </row>
    <row r="979">
      <c r="H979" s="13" t="n">
        <v>21</v>
      </c>
      <c r="I979" s="14">
        <f>TRUNC((((I595*0.2)^2)/30),4)</f>
        <v/>
      </c>
      <c r="J979" s="14">
        <f>TRUNC((((J595*0.2)^2)/30),4)</f>
        <v/>
      </c>
      <c r="K979" s="14">
        <f>TRUNC((((K595*0.2)^2)/30),4)</f>
        <v/>
      </c>
    </row>
    <row r="980">
      <c r="H980" s="13" t="n">
        <v>22</v>
      </c>
      <c r="I980" s="14">
        <f>TRUNC((((I596*0.2)^2)/30),4)</f>
        <v/>
      </c>
      <c r="J980" s="14">
        <f>TRUNC((((J596*0.2)^2)/30),4)</f>
        <v/>
      </c>
      <c r="K980" s="14">
        <f>TRUNC((((K596*0.2)^2)/30),4)</f>
        <v/>
      </c>
    </row>
    <row r="981">
      <c r="H981" s="13" t="n">
        <v>23</v>
      </c>
      <c r="I981" s="14">
        <f>TRUNC((((I597*0.2)^2)/30),4)</f>
        <v/>
      </c>
      <c r="J981" s="14">
        <f>TRUNC((((J597*0.2)^2)/30),4)</f>
        <v/>
      </c>
      <c r="K981" s="14">
        <f>TRUNC((((K597*0.2)^2)/30),4)</f>
        <v/>
      </c>
    </row>
    <row r="982">
      <c r="H982" s="13" t="n">
        <v>24</v>
      </c>
      <c r="I982" s="14">
        <f>TRUNC((((I598*0.2)^2)/30),4)</f>
        <v/>
      </c>
      <c r="J982" s="14">
        <f>TRUNC((((J598*0.2)^2)/30),4)</f>
        <v/>
      </c>
      <c r="K982" s="14">
        <f>TRUNC((((K598*0.2)^2)/30),4)</f>
        <v/>
      </c>
    </row>
    <row r="983">
      <c r="H983" s="13" t="n">
        <v>25</v>
      </c>
      <c r="I983" s="14">
        <f>TRUNC((((I599*0.2)^2)/30),4)</f>
        <v/>
      </c>
      <c r="J983" s="14">
        <f>TRUNC((((J599*0.2)^2)/30),4)</f>
        <v/>
      </c>
      <c r="K983" s="14">
        <f>TRUNC((((K599*0.2)^2)/30),4)</f>
        <v/>
      </c>
    </row>
    <row r="984">
      <c r="H984" s="13" t="n">
        <v>26</v>
      </c>
      <c r="I984" s="14">
        <f>TRUNC((((I600*0.2)^2)/30),4)</f>
        <v/>
      </c>
      <c r="J984" s="14">
        <f>TRUNC((((J600*0.2)^2)/30),4)</f>
        <v/>
      </c>
      <c r="K984" s="14">
        <f>TRUNC((((K600*0.2)^2)/30),4)</f>
        <v/>
      </c>
    </row>
    <row r="985">
      <c r="H985" s="13" t="n">
        <v>27</v>
      </c>
      <c r="I985" s="14">
        <f>TRUNC((((I601*0.2)^2)/30),4)</f>
        <v/>
      </c>
      <c r="J985" s="14">
        <f>TRUNC((((J601*0.2)^2)/30),4)</f>
        <v/>
      </c>
      <c r="K985" s="14">
        <f>TRUNC((((K601*0.2)^2)/30),4)</f>
        <v/>
      </c>
    </row>
    <row r="986">
      <c r="H986" s="13" t="n">
        <v>28</v>
      </c>
      <c r="I986" s="14">
        <f>TRUNC((((I602*0.2)^2)/30),4)</f>
        <v/>
      </c>
      <c r="J986" s="14">
        <f>TRUNC((((J602*0.2)^2)/30),4)</f>
        <v/>
      </c>
      <c r="K986" s="14">
        <f>TRUNC((((K602*0.2)^2)/30),4)</f>
        <v/>
      </c>
    </row>
    <row r="987">
      <c r="H987" s="13" t="n">
        <v>29</v>
      </c>
      <c r="I987" s="14">
        <f>TRUNC((((I603*0.2)^2)/30),4)</f>
        <v/>
      </c>
      <c r="J987" s="14">
        <f>TRUNC((((J603*0.2)^2)/30),4)</f>
        <v/>
      </c>
      <c r="K987" s="14">
        <f>TRUNC((((K603*0.2)^2)/30),4)</f>
        <v/>
      </c>
    </row>
    <row r="988">
      <c r="H988" s="13" t="n">
        <v>30</v>
      </c>
      <c r="I988" s="14">
        <f>TRUNC((((I604*0.2)^2)/30),4)</f>
        <v/>
      </c>
      <c r="J988" s="14">
        <f>TRUNC((((J604*0.2)^2)/30),4)</f>
        <v/>
      </c>
      <c r="K988" s="14">
        <f>TRUNC((((K604*0.2)^2)/30),4)</f>
        <v/>
      </c>
    </row>
    <row r="989">
      <c r="H989" s="13" t="n">
        <v>31</v>
      </c>
      <c r="I989" s="14">
        <f>TRUNC((((I605*0.2)^2)/30),4)</f>
        <v/>
      </c>
      <c r="J989" s="14">
        <f>TRUNC((((J605*0.2)^2)/30),4)</f>
        <v/>
      </c>
      <c r="K989" s="14">
        <f>TRUNC((((K605*0.2)^2)/30),4)</f>
        <v/>
      </c>
    </row>
    <row r="990">
      <c r="H990" s="13" t="n">
        <v>32</v>
      </c>
      <c r="I990" s="14">
        <f>TRUNC((((I606*0.2)^2)/30),4)</f>
        <v/>
      </c>
      <c r="J990" s="14">
        <f>TRUNC((((J606*0.2)^2)/30),4)</f>
        <v/>
      </c>
      <c r="K990" s="14">
        <f>TRUNC((((K606*0.2)^2)/30),4)</f>
        <v/>
      </c>
    </row>
    <row r="991">
      <c r="H991" s="13" t="n">
        <v>33</v>
      </c>
      <c r="I991" s="14">
        <f>TRUNC((((I607*0.2)^2)/30),4)</f>
        <v/>
      </c>
      <c r="J991" s="14">
        <f>TRUNC((((J607*0.2)^2)/30),4)</f>
        <v/>
      </c>
      <c r="K991" s="14">
        <f>TRUNC((((K607*0.2)^2)/30),4)</f>
        <v/>
      </c>
    </row>
    <row r="992">
      <c r="H992" s="13" t="n">
        <v>34</v>
      </c>
      <c r="I992" s="14">
        <f>TRUNC((((I608*0.2)^2)/30),4)</f>
        <v/>
      </c>
      <c r="J992" s="14">
        <f>TRUNC((((J608*0.2)^2)/30),4)</f>
        <v/>
      </c>
      <c r="K992" s="14">
        <f>TRUNC((((K608*0.2)^2)/30),4)</f>
        <v/>
      </c>
    </row>
    <row r="993">
      <c r="H993" s="13" t="n">
        <v>35</v>
      </c>
      <c r="I993" s="14">
        <f>TRUNC((((I609*0.2)^2)/30),4)</f>
        <v/>
      </c>
      <c r="J993" s="14">
        <f>TRUNC((((J609*0.2)^2)/30),4)</f>
        <v/>
      </c>
      <c r="K993" s="14">
        <f>TRUNC((((K609*0.2)^2)/30),4)</f>
        <v/>
      </c>
    </row>
    <row r="994">
      <c r="H994" s="13" t="n">
        <v>36</v>
      </c>
      <c r="I994" s="14">
        <f>TRUNC((((I610*0.2)^2)/30),4)</f>
        <v/>
      </c>
      <c r="J994" s="14">
        <f>TRUNC((((J610*0.2)^2)/30),4)</f>
        <v/>
      </c>
      <c r="K994" s="14">
        <f>TRUNC((((K610*0.2)^2)/30),4)</f>
        <v/>
      </c>
    </row>
    <row r="995">
      <c r="H995" s="13" t="n">
        <v>37</v>
      </c>
      <c r="I995" s="14">
        <f>TRUNC((((I611*0.2)^2)/30),4)</f>
        <v/>
      </c>
      <c r="J995" s="14">
        <f>TRUNC((((J611*0.2)^2)/30),4)</f>
        <v/>
      </c>
      <c r="K995" s="14">
        <f>TRUNC((((K611*0.2)^2)/30),4)</f>
        <v/>
      </c>
    </row>
    <row r="996">
      <c r="H996" s="13" t="n">
        <v>38</v>
      </c>
      <c r="I996" s="14">
        <f>TRUNC((((I612*0.2)^2)/30),4)</f>
        <v/>
      </c>
      <c r="J996" s="14">
        <f>TRUNC((((J612*0.2)^2)/30),4)</f>
        <v/>
      </c>
      <c r="K996" s="14">
        <f>TRUNC((((K612*0.2)^2)/30),4)</f>
        <v/>
      </c>
    </row>
    <row r="997">
      <c r="H997" s="13" t="n">
        <v>39</v>
      </c>
      <c r="I997" s="14">
        <f>TRUNC((((I613*0.2)^2)/30),4)</f>
        <v/>
      </c>
      <c r="J997" s="14">
        <f>TRUNC((((J613*0.2)^2)/30),4)</f>
        <v/>
      </c>
      <c r="K997" s="14">
        <f>TRUNC((((K613*0.2)^2)/30),4)</f>
        <v/>
      </c>
    </row>
    <row r="998">
      <c r="H998" s="13" t="n">
        <v>40</v>
      </c>
      <c r="I998" s="14">
        <f>TRUNC((((I614*0.2)^2)/30),4)</f>
        <v/>
      </c>
      <c r="J998" s="14">
        <f>TRUNC((((J614*0.2)^2)/30),4)</f>
        <v/>
      </c>
      <c r="K998" s="14">
        <f>TRUNC((((K614*0.2)^2)/30),4)</f>
        <v/>
      </c>
    </row>
    <row r="999">
      <c r="H999" s="13" t="n">
        <v>41</v>
      </c>
      <c r="I999" s="14">
        <f>TRUNC((((I615*0.2)^2)/30),4)</f>
        <v/>
      </c>
      <c r="J999" s="14">
        <f>TRUNC((((J615*0.2)^2)/30),4)</f>
        <v/>
      </c>
      <c r="K999" s="14">
        <f>TRUNC((((K615*0.2)^2)/30),4)</f>
        <v/>
      </c>
    </row>
    <row r="1000">
      <c r="H1000" s="13" t="n">
        <v>42</v>
      </c>
      <c r="I1000" s="14">
        <f>TRUNC((((I616*0.2)^2)/30),4)</f>
        <v/>
      </c>
      <c r="J1000" s="14">
        <f>TRUNC((((J616*0.2)^2)/30),4)</f>
        <v/>
      </c>
      <c r="K1000" s="14">
        <f>TRUNC((((K616*0.2)^2)/30),4)</f>
        <v/>
      </c>
    </row>
    <row r="1001">
      <c r="H1001" s="13" t="n">
        <v>43</v>
      </c>
      <c r="I1001" s="14">
        <f>TRUNC((((I617*0.2)^2)/30),4)</f>
        <v/>
      </c>
      <c r="J1001" s="14">
        <f>TRUNC((((J617*0.2)^2)/30),4)</f>
        <v/>
      </c>
      <c r="K1001" s="14">
        <f>TRUNC((((K617*0.2)^2)/30),4)</f>
        <v/>
      </c>
    </row>
    <row r="1002">
      <c r="H1002" s="13" t="n">
        <v>44</v>
      </c>
      <c r="I1002" s="14">
        <f>TRUNC((((I618*0.2)^2)/30),4)</f>
        <v/>
      </c>
      <c r="J1002" s="14">
        <f>TRUNC((((J618*0.2)^2)/30),4)</f>
        <v/>
      </c>
      <c r="K1002" s="14">
        <f>TRUNC((((K618*0.2)^2)/30),4)</f>
        <v/>
      </c>
    </row>
    <row r="1003">
      <c r="H1003" s="13" t="n">
        <v>45</v>
      </c>
      <c r="I1003" s="14">
        <f>TRUNC((((I619*0.2)^2)/30),4)</f>
        <v/>
      </c>
      <c r="J1003" s="14">
        <f>TRUNC((((J619*0.2)^2)/30),4)</f>
        <v/>
      </c>
      <c r="K1003" s="14">
        <f>TRUNC((((K619*0.2)^2)/30),4)</f>
        <v/>
      </c>
    </row>
    <row r="1004">
      <c r="H1004" s="13" t="n">
        <v>46</v>
      </c>
      <c r="I1004" s="14">
        <f>TRUNC((((I620*0.2)^2)/30),4)</f>
        <v/>
      </c>
      <c r="J1004" s="14">
        <f>TRUNC((((J620*0.2)^2)/30),4)</f>
        <v/>
      </c>
      <c r="K1004" s="14">
        <f>TRUNC((((K620*0.2)^2)/30),4)</f>
        <v/>
      </c>
    </row>
    <row r="1005">
      <c r="H1005" s="13" t="n">
        <v>47</v>
      </c>
      <c r="I1005" s="14">
        <f>TRUNC((((I621*0.2)^2)/30),4)</f>
        <v/>
      </c>
      <c r="J1005" s="14">
        <f>TRUNC((((J621*0.2)^2)/30),4)</f>
        <v/>
      </c>
      <c r="K1005" s="14">
        <f>TRUNC((((K621*0.2)^2)/30),4)</f>
        <v/>
      </c>
    </row>
    <row r="1006">
      <c r="H1006" s="13" t="n">
        <v>48</v>
      </c>
      <c r="I1006" s="14">
        <f>TRUNC((((I622*0.2)^2)/30),4)</f>
        <v/>
      </c>
      <c r="J1006" s="14">
        <f>TRUNC((((J622*0.2)^2)/30),4)</f>
        <v/>
      </c>
      <c r="K1006" s="14">
        <f>TRUNC((((K622*0.2)^2)/30),4)</f>
        <v/>
      </c>
    </row>
    <row r="1007">
      <c r="H1007" s="13" t="n">
        <v>49</v>
      </c>
      <c r="I1007" s="14">
        <f>TRUNC((((I623*0.2)^2)/30),4)</f>
        <v/>
      </c>
      <c r="J1007" s="14">
        <f>TRUNC((((J623*0.2)^2)/30),4)</f>
        <v/>
      </c>
      <c r="K1007" s="14">
        <f>TRUNC((((K623*0.2)^2)/30),4)</f>
        <v/>
      </c>
    </row>
    <row r="1008">
      <c r="H1008" s="13" t="n">
        <v>50</v>
      </c>
      <c r="I1008" s="14">
        <f>TRUNC((((I624*0.2)^2)/30),4)</f>
        <v/>
      </c>
      <c r="J1008" s="14">
        <f>TRUNC((((J624*0.2)^2)/30),4)</f>
        <v/>
      </c>
      <c r="K1008" s="14">
        <f>TRUNC((((K624*0.2)^2)/30),4)</f>
        <v/>
      </c>
    </row>
    <row r="1009">
      <c r="H1009" s="13" t="n">
        <v>51</v>
      </c>
      <c r="I1009" s="14">
        <f>TRUNC((((I625*0.2)^2)/30),4)</f>
        <v/>
      </c>
      <c r="J1009" s="14">
        <f>TRUNC((((J625*0.2)^2)/30),4)</f>
        <v/>
      </c>
      <c r="K1009" s="14">
        <f>TRUNC((((K625*0.2)^2)/30),4)</f>
        <v/>
      </c>
    </row>
    <row r="1010">
      <c r="H1010" s="13" t="n">
        <v>52</v>
      </c>
      <c r="I1010" s="14">
        <f>TRUNC((((I626*0.2)^2)/30),4)</f>
        <v/>
      </c>
      <c r="J1010" s="14">
        <f>TRUNC((((J626*0.2)^2)/30),4)</f>
        <v/>
      </c>
      <c r="K1010" s="14">
        <f>TRUNC((((K626*0.2)^2)/30),4)</f>
        <v/>
      </c>
    </row>
    <row r="1011">
      <c r="H1011" s="13" t="n">
        <v>53</v>
      </c>
      <c r="I1011" s="14">
        <f>TRUNC((((I627*0.2)^2)/30),4)</f>
        <v/>
      </c>
      <c r="J1011" s="14">
        <f>TRUNC((((J627*0.2)^2)/30),4)</f>
        <v/>
      </c>
      <c r="K1011" s="14">
        <f>TRUNC((((K627*0.2)^2)/30),4)</f>
        <v/>
      </c>
    </row>
    <row r="1012">
      <c r="H1012" s="13" t="n">
        <v>54</v>
      </c>
      <c r="I1012" s="14">
        <f>TRUNC((((I628*0.2)^2)/30),4)</f>
        <v/>
      </c>
      <c r="J1012" s="14">
        <f>TRUNC((((J628*0.2)^2)/30),4)</f>
        <v/>
      </c>
      <c r="K1012" s="14">
        <f>TRUNC((((K628*0.2)^2)/30),4)</f>
        <v/>
      </c>
    </row>
    <row r="1013">
      <c r="H1013" s="13" t="n">
        <v>55</v>
      </c>
      <c r="I1013" s="14">
        <f>TRUNC((((I629*0.2)^2)/30),4)</f>
        <v/>
      </c>
      <c r="J1013" s="14">
        <f>TRUNC((((J629*0.2)^2)/30),4)</f>
        <v/>
      </c>
      <c r="K1013" s="14">
        <f>TRUNC((((K629*0.2)^2)/30),4)</f>
        <v/>
      </c>
    </row>
    <row r="1014">
      <c r="H1014" s="13" t="n">
        <v>56</v>
      </c>
      <c r="I1014" s="14">
        <f>TRUNC((((I630*0.2)^2)/30),4)</f>
        <v/>
      </c>
      <c r="J1014" s="14">
        <f>TRUNC((((J630*0.2)^2)/30),4)</f>
        <v/>
      </c>
      <c r="K1014" s="14">
        <f>TRUNC((((K630*0.2)^2)/30),4)</f>
        <v/>
      </c>
    </row>
    <row r="1015">
      <c r="H1015" s="13" t="n">
        <v>57</v>
      </c>
      <c r="I1015" s="14">
        <f>TRUNC((((I631*0.2)^2)/30),4)</f>
        <v/>
      </c>
      <c r="J1015" s="14">
        <f>TRUNC((((J631*0.2)^2)/30),4)</f>
        <v/>
      </c>
      <c r="K1015" s="14">
        <f>TRUNC((((K631*0.2)^2)/30),4)</f>
        <v/>
      </c>
    </row>
    <row r="1016">
      <c r="H1016" s="13" t="n">
        <v>58</v>
      </c>
      <c r="I1016" s="14">
        <f>TRUNC((((I632*0.2)^2)/30),4)</f>
        <v/>
      </c>
      <c r="J1016" s="14">
        <f>TRUNC((((J632*0.2)^2)/30),4)</f>
        <v/>
      </c>
      <c r="K1016" s="14">
        <f>TRUNC((((K632*0.2)^2)/30),4)</f>
        <v/>
      </c>
    </row>
    <row r="1017">
      <c r="H1017" s="13" t="n">
        <v>59</v>
      </c>
      <c r="I1017" s="14">
        <f>TRUNC((((I633*0.2)^2)/30),4)</f>
        <v/>
      </c>
      <c r="J1017" s="14">
        <f>TRUNC((((J633*0.2)^2)/30),4)</f>
        <v/>
      </c>
      <c r="K1017" s="14">
        <f>TRUNC((((K633*0.2)^2)/30),4)</f>
        <v/>
      </c>
    </row>
    <row r="1018">
      <c r="H1018" s="13" t="n">
        <v>60</v>
      </c>
      <c r="I1018" s="14">
        <f>TRUNC((((I634*0.2)^2)/30),4)</f>
        <v/>
      </c>
      <c r="J1018" s="14">
        <f>TRUNC((((J634*0.2)^2)/30),4)</f>
        <v/>
      </c>
      <c r="K1018" s="14">
        <f>TRUNC((((K634*0.2)^2)/30),4)</f>
        <v/>
      </c>
    </row>
    <row r="1019">
      <c r="H1019" s="13" t="n">
        <v>61</v>
      </c>
      <c r="I1019" s="14">
        <f>TRUNC((((I635*0.2)^2)/30),4)</f>
        <v/>
      </c>
      <c r="J1019" s="14">
        <f>TRUNC((((J635*0.2)^2)/30),4)</f>
        <v/>
      </c>
      <c r="K1019" s="14">
        <f>TRUNC((((K635*0.2)^2)/30),4)</f>
        <v/>
      </c>
    </row>
    <row r="1020">
      <c r="H1020" s="13" t="n">
        <v>62</v>
      </c>
      <c r="I1020" s="14">
        <f>TRUNC((((I636*0.2)^2)/30),4)</f>
        <v/>
      </c>
      <c r="J1020" s="14">
        <f>TRUNC((((J636*0.2)^2)/30),4)</f>
        <v/>
      </c>
      <c r="K1020" s="14">
        <f>TRUNC((((K636*0.2)^2)/30),4)</f>
        <v/>
      </c>
    </row>
    <row r="1021">
      <c r="H1021" s="13" t="n">
        <v>63</v>
      </c>
      <c r="I1021" s="14">
        <f>TRUNC((((I637*0.2)^2)/30),4)</f>
        <v/>
      </c>
      <c r="J1021" s="14">
        <f>TRUNC((((J637*0.2)^2)/30),4)</f>
        <v/>
      </c>
      <c r="K1021" s="14">
        <f>TRUNC((((K637*0.2)^2)/30),4)</f>
        <v/>
      </c>
    </row>
    <row r="1022">
      <c r="H1022" s="13" t="n">
        <v>64</v>
      </c>
      <c r="I1022" s="14">
        <f>TRUNC((((I638*0.2)^2)/30),4)</f>
        <v/>
      </c>
      <c r="J1022" s="14">
        <f>TRUNC((((J638*0.2)^2)/30),4)</f>
        <v/>
      </c>
      <c r="K1022" s="14">
        <f>TRUNC((((K638*0.2)^2)/30),4)</f>
        <v/>
      </c>
    </row>
    <row r="1023">
      <c r="H1023" s="13" t="n">
        <v>65</v>
      </c>
      <c r="I1023" s="14">
        <f>TRUNC((((I639*0.2)^2)/30),4)</f>
        <v/>
      </c>
      <c r="J1023" s="14">
        <f>TRUNC((((J639*0.2)^2)/30),4)</f>
        <v/>
      </c>
      <c r="K1023" s="14">
        <f>TRUNC((((K639*0.2)^2)/30),4)</f>
        <v/>
      </c>
    </row>
    <row r="1024">
      <c r="H1024" s="13" t="n">
        <v>66</v>
      </c>
      <c r="I1024" s="14">
        <f>TRUNC((((I640*0.2)^2)/30),4)</f>
        <v/>
      </c>
      <c r="J1024" s="14">
        <f>TRUNC((((J640*0.2)^2)/30),4)</f>
        <v/>
      </c>
      <c r="K1024" s="14">
        <f>TRUNC((((K640*0.2)^2)/30),4)</f>
        <v/>
      </c>
    </row>
    <row r="1025">
      <c r="H1025" s="13" t="n">
        <v>67</v>
      </c>
      <c r="I1025" s="14">
        <f>TRUNC((((I641*0.2)^2)/30),4)</f>
        <v/>
      </c>
      <c r="J1025" s="14">
        <f>TRUNC((((J641*0.2)^2)/30),4)</f>
        <v/>
      </c>
      <c r="K1025" s="14">
        <f>TRUNC((((K641*0.2)^2)/30),4)</f>
        <v/>
      </c>
    </row>
    <row r="1026">
      <c r="H1026" s="13" t="n">
        <v>68</v>
      </c>
      <c r="I1026" s="14">
        <f>TRUNC((((I642*0.2)^2)/30),4)</f>
        <v/>
      </c>
      <c r="J1026" s="14">
        <f>TRUNC((((J642*0.2)^2)/30),4)</f>
        <v/>
      </c>
      <c r="K1026" s="14">
        <f>TRUNC((((K642*0.2)^2)/30),4)</f>
        <v/>
      </c>
    </row>
    <row r="1027">
      <c r="H1027" s="13" t="n">
        <v>69</v>
      </c>
      <c r="I1027" s="14">
        <f>TRUNC((((I643*0.2)^2)/30),4)</f>
        <v/>
      </c>
      <c r="J1027" s="14">
        <f>TRUNC((((J643*0.2)^2)/30),4)</f>
        <v/>
      </c>
      <c r="K1027" s="14">
        <f>TRUNC((((K643*0.2)^2)/30),4)</f>
        <v/>
      </c>
    </row>
    <row r="1028">
      <c r="H1028" s="13" t="n">
        <v>70</v>
      </c>
      <c r="I1028" s="14">
        <f>TRUNC((((I644*0.2)^2)/30),4)</f>
        <v/>
      </c>
      <c r="J1028" s="14">
        <f>TRUNC((((J644*0.2)^2)/30),4)</f>
        <v/>
      </c>
      <c r="K1028" s="14">
        <f>TRUNC((((K644*0.2)^2)/30),4)</f>
        <v/>
      </c>
    </row>
    <row r="1029">
      <c r="H1029" s="13" t="n">
        <v>71</v>
      </c>
      <c r="I1029" s="14">
        <f>TRUNC((((I645*0.2)^2)/30),4)</f>
        <v/>
      </c>
      <c r="J1029" s="14">
        <f>TRUNC((((J645*0.2)^2)/30),4)</f>
        <v/>
      </c>
      <c r="K1029" s="14">
        <f>TRUNC((((K645*0.2)^2)/30),4)</f>
        <v/>
      </c>
    </row>
    <row r="1030">
      <c r="H1030" s="13" t="n">
        <v>72</v>
      </c>
      <c r="I1030" s="14">
        <f>TRUNC((((I646*0.2)^2)/30),4)</f>
        <v/>
      </c>
      <c r="J1030" s="14">
        <f>TRUNC((((J646*0.2)^2)/30),4)</f>
        <v/>
      </c>
      <c r="K1030" s="14">
        <f>TRUNC((((K646*0.2)^2)/30),4)</f>
        <v/>
      </c>
    </row>
    <row r="1031">
      <c r="H1031" s="13" t="n">
        <v>73</v>
      </c>
      <c r="I1031" s="14">
        <f>TRUNC((((I647*0.2)^2)/30),4)</f>
        <v/>
      </c>
      <c r="J1031" s="14">
        <f>TRUNC((((J647*0.2)^2)/30),4)</f>
        <v/>
      </c>
      <c r="K1031" s="14">
        <f>TRUNC((((K647*0.2)^2)/30),4)</f>
        <v/>
      </c>
    </row>
    <row r="1032">
      <c r="H1032" s="13" t="n">
        <v>74</v>
      </c>
      <c r="I1032" s="14">
        <f>TRUNC((((I648*0.2)^2)/30),4)</f>
        <v/>
      </c>
      <c r="J1032" s="14">
        <f>TRUNC((((J648*0.2)^2)/30),4)</f>
        <v/>
      </c>
      <c r="K1032" s="14">
        <f>TRUNC((((K648*0.2)^2)/30),4)</f>
        <v/>
      </c>
    </row>
    <row r="1033">
      <c r="H1033" s="13" t="n">
        <v>75</v>
      </c>
      <c r="I1033" s="14">
        <f>TRUNC((((I649*0.2)^2)/30),4)</f>
        <v/>
      </c>
      <c r="J1033" s="14">
        <f>TRUNC((((J649*0.2)^2)/30),4)</f>
        <v/>
      </c>
      <c r="K1033" s="14">
        <f>TRUNC((((K649*0.2)^2)/30),4)</f>
        <v/>
      </c>
    </row>
    <row r="1034">
      <c r="H1034" s="13" t="n">
        <v>76</v>
      </c>
      <c r="I1034" s="14">
        <f>TRUNC((((I650*0.2)^2)/30),4)</f>
        <v/>
      </c>
      <c r="J1034" s="14">
        <f>TRUNC((((J650*0.2)^2)/30),4)</f>
        <v/>
      </c>
      <c r="K1034" s="14">
        <f>TRUNC((((K650*0.2)^2)/30),4)</f>
        <v/>
      </c>
    </row>
    <row r="1035">
      <c r="H1035" s="13" t="n">
        <v>77</v>
      </c>
      <c r="I1035" s="14">
        <f>TRUNC((((I651*0.2)^2)/30),4)</f>
        <v/>
      </c>
      <c r="J1035" s="14">
        <f>TRUNC((((J651*0.2)^2)/30),4)</f>
        <v/>
      </c>
      <c r="K1035" s="14">
        <f>TRUNC((((K651*0.2)^2)/30),4)</f>
        <v/>
      </c>
    </row>
    <row r="1036">
      <c r="H1036" s="13" t="n">
        <v>78</v>
      </c>
      <c r="I1036" s="14">
        <f>TRUNC((((I652*0.2)^2)/30),4)</f>
        <v/>
      </c>
      <c r="J1036" s="14">
        <f>TRUNC((((J652*0.2)^2)/30),4)</f>
        <v/>
      </c>
      <c r="K1036" s="14">
        <f>TRUNC((((K652*0.2)^2)/30),4)</f>
        <v/>
      </c>
    </row>
    <row r="1037">
      <c r="H1037" s="13" t="n">
        <v>79</v>
      </c>
      <c r="I1037" s="14">
        <f>TRUNC((((I653*0.2)^2)/30),4)</f>
        <v/>
      </c>
      <c r="J1037" s="14">
        <f>TRUNC((((J653*0.2)^2)/30),4)</f>
        <v/>
      </c>
      <c r="K1037" s="14">
        <f>TRUNC((((K653*0.2)^2)/30),4)</f>
        <v/>
      </c>
    </row>
    <row r="1038">
      <c r="H1038" s="13" t="n">
        <v>80</v>
      </c>
      <c r="I1038" s="14">
        <f>TRUNC((((I654*0.2)^2)/30),4)</f>
        <v/>
      </c>
      <c r="J1038" s="14">
        <f>TRUNC((((J654*0.2)^2)/30),4)</f>
        <v/>
      </c>
      <c r="K1038" s="14">
        <f>TRUNC((((K654*0.2)^2)/30),4)</f>
        <v/>
      </c>
    </row>
    <row r="1039">
      <c r="H1039" s="13" t="n">
        <v>81</v>
      </c>
      <c r="I1039" s="14">
        <f>TRUNC((((I655*0.2)^2)/30),4)</f>
        <v/>
      </c>
      <c r="J1039" s="14">
        <f>TRUNC((((J655*0.2)^2)/30),4)</f>
        <v/>
      </c>
      <c r="K1039" s="14">
        <f>TRUNC((((K655*0.2)^2)/30),4)</f>
        <v/>
      </c>
    </row>
    <row r="1040">
      <c r="H1040" s="13" t="n">
        <v>82</v>
      </c>
      <c r="I1040" s="14">
        <f>TRUNC((((I656*0.2)^2)/30),4)</f>
        <v/>
      </c>
      <c r="J1040" s="14">
        <f>TRUNC((((J656*0.2)^2)/30),4)</f>
        <v/>
      </c>
      <c r="K1040" s="14">
        <f>TRUNC((((K656*0.2)^2)/30),4)</f>
        <v/>
      </c>
    </row>
    <row r="1041">
      <c r="H1041" s="13" t="n">
        <v>83</v>
      </c>
      <c r="I1041" s="14">
        <f>TRUNC((((I657*0.2)^2)/30),4)</f>
        <v/>
      </c>
      <c r="J1041" s="14">
        <f>TRUNC((((J657*0.2)^2)/30),4)</f>
        <v/>
      </c>
      <c r="K1041" s="14">
        <f>TRUNC((((K657*0.2)^2)/30),4)</f>
        <v/>
      </c>
    </row>
    <row r="1042">
      <c r="H1042" s="13" t="n">
        <v>84</v>
      </c>
      <c r="I1042" s="14">
        <f>TRUNC((((I658*0.2)^2)/30),4)</f>
        <v/>
      </c>
      <c r="J1042" s="14">
        <f>TRUNC((((J658*0.2)^2)/30),4)</f>
        <v/>
      </c>
      <c r="K1042" s="14">
        <f>TRUNC((((K658*0.2)^2)/30),4)</f>
        <v/>
      </c>
    </row>
    <row r="1043">
      <c r="H1043" s="13" t="n">
        <v>85</v>
      </c>
      <c r="I1043" s="14">
        <f>TRUNC((((I659*0.2)^2)/30),4)</f>
        <v/>
      </c>
      <c r="J1043" s="14">
        <f>TRUNC((((J659*0.2)^2)/30),4)</f>
        <v/>
      </c>
      <c r="K1043" s="14">
        <f>TRUNC((((K659*0.2)^2)/30),4)</f>
        <v/>
      </c>
    </row>
    <row r="1044">
      <c r="H1044" s="13" t="n">
        <v>86</v>
      </c>
      <c r="I1044" s="14">
        <f>TRUNC((((I660*0.2)^2)/30),4)</f>
        <v/>
      </c>
      <c r="J1044" s="14">
        <f>TRUNC((((J660*0.2)^2)/30),4)</f>
        <v/>
      </c>
      <c r="K1044" s="14">
        <f>TRUNC((((K660*0.2)^2)/30),4)</f>
        <v/>
      </c>
    </row>
    <row r="1045">
      <c r="H1045" s="13" t="n">
        <v>87</v>
      </c>
      <c r="I1045" s="14">
        <f>TRUNC((((I661*0.2)^2)/30),4)</f>
        <v/>
      </c>
      <c r="J1045" s="14">
        <f>TRUNC((((J661*0.2)^2)/30),4)</f>
        <v/>
      </c>
      <c r="K1045" s="14">
        <f>TRUNC((((K661*0.2)^2)/30),4)</f>
        <v/>
      </c>
    </row>
    <row r="1046">
      <c r="H1046" s="13" t="n">
        <v>88</v>
      </c>
      <c r="I1046" s="14">
        <f>TRUNC((((I662*0.2)^2)/30),4)</f>
        <v/>
      </c>
      <c r="J1046" s="14">
        <f>TRUNC((((J662*0.2)^2)/30),4)</f>
        <v/>
      </c>
      <c r="K1046" s="14">
        <f>TRUNC((((K662*0.2)^2)/30),4)</f>
        <v/>
      </c>
    </row>
    <row r="1047">
      <c r="H1047" s="13" t="n">
        <v>89</v>
      </c>
      <c r="I1047" s="14">
        <f>TRUNC((((I663*0.2)^2)/30),4)</f>
        <v/>
      </c>
      <c r="J1047" s="14">
        <f>TRUNC((((J663*0.2)^2)/30),4)</f>
        <v/>
      </c>
      <c r="K1047" s="14">
        <f>TRUNC((((K663*0.2)^2)/30),4)</f>
        <v/>
      </c>
    </row>
    <row r="1048">
      <c r="H1048" s="13" t="n">
        <v>90</v>
      </c>
      <c r="I1048" s="14">
        <f>TRUNC((((I664*0.2)^2)/30),4)</f>
        <v/>
      </c>
      <c r="J1048" s="14">
        <f>TRUNC((((J664*0.2)^2)/30),4)</f>
        <v/>
      </c>
      <c r="K1048" s="14">
        <f>TRUNC((((K664*0.2)^2)/30),4)</f>
        <v/>
      </c>
    </row>
    <row r="1049">
      <c r="H1049" s="13" t="n">
        <v>91</v>
      </c>
      <c r="I1049" s="14">
        <f>TRUNC((((I665*0.2)^2)/30),4)</f>
        <v/>
      </c>
      <c r="J1049" s="14">
        <f>TRUNC((((J665*0.2)^2)/30),4)</f>
        <v/>
      </c>
      <c r="K1049" s="14">
        <f>TRUNC((((K665*0.2)^2)/30),4)</f>
        <v/>
      </c>
    </row>
    <row r="1050">
      <c r="H1050" s="13" t="n">
        <v>92</v>
      </c>
      <c r="I1050" s="14">
        <f>TRUNC((((I666*0.2)^2)/30),4)</f>
        <v/>
      </c>
      <c r="J1050" s="14">
        <f>TRUNC((((J666*0.2)^2)/30),4)</f>
        <v/>
      </c>
      <c r="K1050" s="14">
        <f>TRUNC((((K666*0.2)^2)/30),4)</f>
        <v/>
      </c>
    </row>
    <row r="1051">
      <c r="H1051" s="13" t="n">
        <v>93</v>
      </c>
      <c r="I1051" s="14">
        <f>TRUNC((((I667*0.2)^2)/30),4)</f>
        <v/>
      </c>
      <c r="J1051" s="14">
        <f>TRUNC((((J667*0.2)^2)/30),4)</f>
        <v/>
      </c>
      <c r="K1051" s="14">
        <f>TRUNC((((K667*0.2)^2)/30),4)</f>
        <v/>
      </c>
    </row>
    <row r="1052">
      <c r="H1052" s="13" t="n">
        <v>94</v>
      </c>
      <c r="I1052" s="14">
        <f>TRUNC((((I668*0.2)^2)/30),4)</f>
        <v/>
      </c>
      <c r="J1052" s="14">
        <f>TRUNC((((J668*0.2)^2)/30),4)</f>
        <v/>
      </c>
      <c r="K1052" s="14">
        <f>TRUNC((((K668*0.2)^2)/30),4)</f>
        <v/>
      </c>
    </row>
    <row r="1053">
      <c r="H1053" s="13" t="n">
        <v>95</v>
      </c>
      <c r="I1053" s="14">
        <f>TRUNC((((I669*0.2)^2)/30),4)</f>
        <v/>
      </c>
      <c r="J1053" s="14">
        <f>TRUNC((((J669*0.2)^2)/30),4)</f>
        <v/>
      </c>
      <c r="K1053" s="14">
        <f>TRUNC((((K669*0.2)^2)/30),4)</f>
        <v/>
      </c>
    </row>
    <row r="1054">
      <c r="H1054" s="13" t="n">
        <v>96</v>
      </c>
      <c r="I1054" s="14">
        <f>TRUNC((((I670*0.2)^2)/30),4)</f>
        <v/>
      </c>
      <c r="J1054" s="14">
        <f>TRUNC((((J670*0.2)^2)/30),4)</f>
        <v/>
      </c>
      <c r="K1054" s="14">
        <f>TRUNC((((K670*0.2)^2)/30),4)</f>
        <v/>
      </c>
    </row>
    <row r="1055">
      <c r="H1055" s="13" t="n">
        <v>97</v>
      </c>
      <c r="I1055" s="14">
        <f>TRUNC((((I671*0.2)^2)/30),4)</f>
        <v/>
      </c>
      <c r="J1055" s="14">
        <f>TRUNC((((J671*0.2)^2)/30),4)</f>
        <v/>
      </c>
      <c r="K1055" s="14">
        <f>TRUNC((((K671*0.2)^2)/30),4)</f>
        <v/>
      </c>
    </row>
    <row r="1056">
      <c r="H1056" s="13" t="n">
        <v>98</v>
      </c>
      <c r="I1056" s="14">
        <f>TRUNC((((I672*0.2)^2)/30),4)</f>
        <v/>
      </c>
      <c r="J1056" s="14">
        <f>TRUNC((((J672*0.2)^2)/30),4)</f>
        <v/>
      </c>
      <c r="K1056" s="14">
        <f>TRUNC((((K672*0.2)^2)/30),4)</f>
        <v/>
      </c>
    </row>
    <row r="1057">
      <c r="H1057" s="13" t="n">
        <v>99</v>
      </c>
      <c r="I1057" s="14">
        <f>TRUNC((((I673*0.2)^2)/30),4)</f>
        <v/>
      </c>
      <c r="J1057" s="14">
        <f>TRUNC((((J673*0.2)^2)/30),4)</f>
        <v/>
      </c>
      <c r="K1057" s="14">
        <f>TRUNC((((K673*0.2)^2)/30),4)</f>
        <v/>
      </c>
    </row>
    <row r="1058">
      <c r="H1058" s="13" t="n">
        <v>100</v>
      </c>
      <c r="I1058" s="14">
        <f>TRUNC((((I674*0.2)^2)/30),4)</f>
        <v/>
      </c>
      <c r="J1058" s="14">
        <f>TRUNC((((J674*0.2)^2)/30),4)</f>
        <v/>
      </c>
      <c r="K1058" s="14">
        <f>TRUNC((((K674*0.2)^2)/30),4)</f>
        <v/>
      </c>
    </row>
    <row r="1059">
      <c r="H1059" s="13" t="n">
        <v>101</v>
      </c>
      <c r="I1059" s="14">
        <f>TRUNC((((I675*0.2)^2)/30),4)</f>
        <v/>
      </c>
      <c r="J1059" s="14">
        <f>TRUNC((((J675*0.2)^2)/30),4)</f>
        <v/>
      </c>
      <c r="K1059" s="14">
        <f>TRUNC((((K675*0.2)^2)/30),4)</f>
        <v/>
      </c>
    </row>
    <row r="1060">
      <c r="H1060" s="13" t="n">
        <v>102</v>
      </c>
      <c r="I1060" s="14">
        <f>TRUNC((((I676*0.2)^2)/30),4)</f>
        <v/>
      </c>
      <c r="J1060" s="14">
        <f>TRUNC((((J676*0.2)^2)/30),4)</f>
        <v/>
      </c>
      <c r="K1060" s="14">
        <f>TRUNC((((K676*0.2)^2)/30),4)</f>
        <v/>
      </c>
    </row>
    <row r="1061">
      <c r="H1061" s="13" t="n">
        <v>103</v>
      </c>
      <c r="I1061" s="14">
        <f>TRUNC((((I677*0.2)^2)/30),4)</f>
        <v/>
      </c>
      <c r="J1061" s="14">
        <f>TRUNC((((J677*0.2)^2)/30),4)</f>
        <v/>
      </c>
      <c r="K1061" s="14">
        <f>TRUNC((((K677*0.2)^2)/30),4)</f>
        <v/>
      </c>
    </row>
    <row r="1062">
      <c r="H1062" s="13" t="n">
        <v>104</v>
      </c>
      <c r="I1062" s="14">
        <f>TRUNC((((I678*0.2)^2)/30),4)</f>
        <v/>
      </c>
      <c r="J1062" s="14">
        <f>TRUNC((((J678*0.2)^2)/30),4)</f>
        <v/>
      </c>
      <c r="K1062" s="14">
        <f>TRUNC((((K678*0.2)^2)/30),4)</f>
        <v/>
      </c>
    </row>
    <row r="1063">
      <c r="H1063" s="13" t="n">
        <v>105</v>
      </c>
      <c r="I1063" s="14">
        <f>TRUNC((((I679*0.2)^2)/30),4)</f>
        <v/>
      </c>
      <c r="J1063" s="14">
        <f>TRUNC((((J679*0.2)^2)/30),4)</f>
        <v/>
      </c>
      <c r="K1063" s="14">
        <f>TRUNC((((K679*0.2)^2)/30),4)</f>
        <v/>
      </c>
    </row>
    <row r="1064">
      <c r="H1064" s="13" t="n">
        <v>106</v>
      </c>
      <c r="I1064" s="14">
        <f>TRUNC((((I680*0.2)^2)/30),4)</f>
        <v/>
      </c>
      <c r="J1064" s="14">
        <f>TRUNC((((J680*0.2)^2)/30),4)</f>
        <v/>
      </c>
      <c r="K1064" s="14">
        <f>TRUNC((((K680*0.2)^2)/30),4)</f>
        <v/>
      </c>
    </row>
    <row r="1065">
      <c r="H1065" s="13" t="n">
        <v>107</v>
      </c>
      <c r="I1065" s="14">
        <f>TRUNC((((I681*0.2)^2)/30),4)</f>
        <v/>
      </c>
      <c r="J1065" s="14">
        <f>TRUNC((((J681*0.2)^2)/30),4)</f>
        <v/>
      </c>
      <c r="K1065" s="14">
        <f>TRUNC((((K681*0.2)^2)/30),4)</f>
        <v/>
      </c>
    </row>
    <row r="1066">
      <c r="H1066" s="13" t="n">
        <v>108</v>
      </c>
      <c r="I1066" s="14">
        <f>TRUNC((((I682*0.2)^2)/30),4)</f>
        <v/>
      </c>
      <c r="J1066" s="14">
        <f>TRUNC((((J682*0.2)^2)/30),4)</f>
        <v/>
      </c>
      <c r="K1066" s="14">
        <f>TRUNC((((K682*0.2)^2)/30),4)</f>
        <v/>
      </c>
    </row>
    <row r="1067">
      <c r="H1067" s="13" t="n">
        <v>109</v>
      </c>
      <c r="I1067" s="14">
        <f>TRUNC((((I683*0.2)^2)/30),4)</f>
        <v/>
      </c>
      <c r="J1067" s="14">
        <f>TRUNC((((J683*0.2)^2)/30),4)</f>
        <v/>
      </c>
      <c r="K1067" s="14">
        <f>TRUNC((((K683*0.2)^2)/30),4)</f>
        <v/>
      </c>
    </row>
    <row r="1068">
      <c r="H1068" s="13" t="n">
        <v>110</v>
      </c>
      <c r="I1068" s="14">
        <f>TRUNC((((I684*0.2)^2)/30),4)</f>
        <v/>
      </c>
      <c r="J1068" s="14">
        <f>TRUNC((((J684*0.2)^2)/30),4)</f>
        <v/>
      </c>
      <c r="K1068" s="14">
        <f>TRUNC((((K684*0.2)^2)/30),4)</f>
        <v/>
      </c>
    </row>
    <row r="1069">
      <c r="H1069" s="13" t="n">
        <v>111</v>
      </c>
      <c r="I1069" s="14">
        <f>TRUNC((((I685*0.2)^2)/30),4)</f>
        <v/>
      </c>
      <c r="J1069" s="14">
        <f>TRUNC((((J685*0.2)^2)/30),4)</f>
        <v/>
      </c>
      <c r="K1069" s="14">
        <f>TRUNC((((K685*0.2)^2)/30),4)</f>
        <v/>
      </c>
    </row>
    <row r="1070">
      <c r="H1070" s="13" t="n">
        <v>112</v>
      </c>
      <c r="I1070" s="14">
        <f>TRUNC((((I686*0.2)^2)/30),4)</f>
        <v/>
      </c>
      <c r="J1070" s="14">
        <f>TRUNC((((J686*0.2)^2)/30),4)</f>
        <v/>
      </c>
      <c r="K1070" s="14">
        <f>TRUNC((((K686*0.2)^2)/30),4)</f>
        <v/>
      </c>
    </row>
    <row r="1071">
      <c r="H1071" s="13" t="n">
        <v>113</v>
      </c>
      <c r="I1071" s="14">
        <f>TRUNC((((I687*0.2)^2)/30),4)</f>
        <v/>
      </c>
      <c r="J1071" s="14">
        <f>TRUNC((((J687*0.2)^2)/30),4)</f>
        <v/>
      </c>
      <c r="K1071" s="14">
        <f>TRUNC((((K687*0.2)^2)/30),4)</f>
        <v/>
      </c>
    </row>
    <row r="1072">
      <c r="H1072" s="13" t="n">
        <v>114</v>
      </c>
      <c r="I1072" s="14">
        <f>TRUNC((((I688*0.2)^2)/30),4)</f>
        <v/>
      </c>
      <c r="J1072" s="14">
        <f>TRUNC((((J688*0.2)^2)/30),4)</f>
        <v/>
      </c>
      <c r="K1072" s="14">
        <f>TRUNC((((K688*0.2)^2)/30),4)</f>
        <v/>
      </c>
    </row>
    <row r="1073">
      <c r="H1073" s="13" t="n">
        <v>115</v>
      </c>
      <c r="I1073" s="14">
        <f>TRUNC((((I689*0.2)^2)/30),4)</f>
        <v/>
      </c>
      <c r="J1073" s="14">
        <f>TRUNC((((J689*0.2)^2)/30),4)</f>
        <v/>
      </c>
      <c r="K1073" s="14">
        <f>TRUNC((((K689*0.2)^2)/30),4)</f>
        <v/>
      </c>
    </row>
    <row r="1074">
      <c r="H1074" s="13" t="n">
        <v>116</v>
      </c>
      <c r="I1074" s="14">
        <f>TRUNC((((I690*0.2)^2)/30),4)</f>
        <v/>
      </c>
      <c r="J1074" s="14">
        <f>TRUNC((((J690*0.2)^2)/30),4)</f>
        <v/>
      </c>
      <c r="K1074" s="14">
        <f>TRUNC((((K690*0.2)^2)/30),4)</f>
        <v/>
      </c>
    </row>
    <row r="1075">
      <c r="H1075" s="13" t="n">
        <v>117</v>
      </c>
      <c r="I1075" s="14">
        <f>TRUNC((((I691*0.2)^2)/30),4)</f>
        <v/>
      </c>
      <c r="J1075" s="14">
        <f>TRUNC((((J691*0.2)^2)/30),4)</f>
        <v/>
      </c>
      <c r="K1075" s="14">
        <f>TRUNC((((K691*0.2)^2)/30),4)</f>
        <v/>
      </c>
    </row>
    <row r="1076">
      <c r="H1076" s="13" t="n">
        <v>118</v>
      </c>
      <c r="I1076" s="14">
        <f>TRUNC((((I692*0.2)^2)/30),4)</f>
        <v/>
      </c>
      <c r="J1076" s="14">
        <f>TRUNC((((J692*0.2)^2)/30),4)</f>
        <v/>
      </c>
      <c r="K1076" s="14">
        <f>TRUNC((((K692*0.2)^2)/30),4)</f>
        <v/>
      </c>
    </row>
    <row r="1077">
      <c r="H1077" s="13" t="n">
        <v>119</v>
      </c>
      <c r="I1077" s="14">
        <f>TRUNC((((I693*0.2)^2)/30),4)</f>
        <v/>
      </c>
      <c r="J1077" s="14">
        <f>TRUNC((((J693*0.2)^2)/30),4)</f>
        <v/>
      </c>
      <c r="K1077" s="14">
        <f>TRUNC((((K693*0.2)^2)/30),4)</f>
        <v/>
      </c>
    </row>
    <row r="1078">
      <c r="H1078" s="13" t="n">
        <v>120</v>
      </c>
      <c r="I1078" s="14">
        <f>TRUNC((((I694*0.2)^2)/30),4)</f>
        <v/>
      </c>
      <c r="J1078" s="14">
        <f>TRUNC((((J694*0.2)^2)/30),4)</f>
        <v/>
      </c>
      <c r="K1078" s="14">
        <f>TRUNC((((K694*0.2)^2)/30),4)</f>
        <v/>
      </c>
    </row>
    <row r="1079">
      <c r="H1079" s="13" t="n">
        <v>121</v>
      </c>
      <c r="I1079" s="14">
        <f>TRUNC((((I695*0.2)^2)/30),4)</f>
        <v/>
      </c>
      <c r="J1079" s="14">
        <f>TRUNC((((J695*0.2)^2)/30),4)</f>
        <v/>
      </c>
      <c r="K1079" s="14">
        <f>TRUNC((((K695*0.2)^2)/30),4)</f>
        <v/>
      </c>
    </row>
    <row r="1080">
      <c r="H1080" s="13" t="n">
        <v>122</v>
      </c>
      <c r="I1080" s="14">
        <f>TRUNC((((I696*0.2)^2)/30),4)</f>
        <v/>
      </c>
      <c r="J1080" s="14">
        <f>TRUNC((((J696*0.2)^2)/30),4)</f>
        <v/>
      </c>
      <c r="K1080" s="14">
        <f>TRUNC((((K696*0.2)^2)/30),4)</f>
        <v/>
      </c>
    </row>
    <row r="1081">
      <c r="H1081" s="13" t="n">
        <v>123</v>
      </c>
      <c r="I1081" s="14">
        <f>TRUNC((((I697*0.2)^2)/30),4)</f>
        <v/>
      </c>
      <c r="J1081" s="14">
        <f>TRUNC((((J697*0.2)^2)/30),4)</f>
        <v/>
      </c>
      <c r="K1081" s="14">
        <f>TRUNC((((K697*0.2)^2)/30),4)</f>
        <v/>
      </c>
    </row>
    <row r="1082">
      <c r="H1082" s="13" t="n">
        <v>124</v>
      </c>
      <c r="I1082" s="14">
        <f>TRUNC((((I698*0.2)^2)/30),4)</f>
        <v/>
      </c>
      <c r="J1082" s="14">
        <f>TRUNC((((J698*0.2)^2)/30),4)</f>
        <v/>
      </c>
      <c r="K1082" s="14">
        <f>TRUNC((((K698*0.2)^2)/30),4)</f>
        <v/>
      </c>
    </row>
    <row r="1083">
      <c r="H1083" s="13" t="n">
        <v>125</v>
      </c>
      <c r="I1083" s="14">
        <f>TRUNC((((I699*0.2)^2)/30),4)</f>
        <v/>
      </c>
      <c r="J1083" s="14">
        <f>TRUNC((((J699*0.2)^2)/30),4)</f>
        <v/>
      </c>
      <c r="K1083" s="14">
        <f>TRUNC((((K699*0.2)^2)/30),4)</f>
        <v/>
      </c>
    </row>
    <row r="1084">
      <c r="H1084" s="13" t="n">
        <v>126</v>
      </c>
      <c r="I1084" s="14">
        <f>TRUNC((((I700*0.2)^2)/30),4)</f>
        <v/>
      </c>
      <c r="J1084" s="14">
        <f>TRUNC((((J700*0.2)^2)/30),4)</f>
        <v/>
      </c>
      <c r="K1084" s="14">
        <f>TRUNC((((K700*0.2)^2)/30),4)</f>
        <v/>
      </c>
    </row>
    <row r="1085">
      <c r="H1085" s="13" t="n">
        <v>127</v>
      </c>
      <c r="I1085" s="14">
        <f>TRUNC((((I701*0.2)^2)/30),4)</f>
        <v/>
      </c>
      <c r="J1085" s="14">
        <f>TRUNC((((J701*0.2)^2)/30),4)</f>
        <v/>
      </c>
      <c r="K1085" s="14">
        <f>TRUNC((((K701*0.2)^2)/30),4)</f>
        <v/>
      </c>
    </row>
    <row r="1086">
      <c r="H1086" s="13" t="n">
        <v>128</v>
      </c>
      <c r="I1086" s="14">
        <f>TRUNC((((I702*0.2)^2)/30),4)</f>
        <v/>
      </c>
      <c r="J1086" s="14">
        <f>TRUNC((((J702*0.2)^2)/30),4)</f>
        <v/>
      </c>
      <c r="K1086" s="14">
        <f>TRUNC((((K702*0.2)^2)/30),4)</f>
        <v/>
      </c>
    </row>
    <row r="1087">
      <c r="H1087" s="13" t="n">
        <v>129</v>
      </c>
      <c r="I1087" s="14">
        <f>TRUNC((((I703*0.2)^2)/30),4)</f>
        <v/>
      </c>
      <c r="J1087" s="14">
        <f>TRUNC((((J703*0.2)^2)/30),4)</f>
        <v/>
      </c>
      <c r="K1087" s="14">
        <f>TRUNC((((K703*0.2)^2)/30),4)</f>
        <v/>
      </c>
    </row>
    <row r="1088">
      <c r="H1088" s="13" t="n">
        <v>130</v>
      </c>
      <c r="I1088" s="14">
        <f>TRUNC((((I704*0.2)^2)/30),4)</f>
        <v/>
      </c>
      <c r="J1088" s="14">
        <f>TRUNC((((J704*0.2)^2)/30),4)</f>
        <v/>
      </c>
      <c r="K1088" s="14">
        <f>TRUNC((((K704*0.2)^2)/30),4)</f>
        <v/>
      </c>
    </row>
    <row r="1089">
      <c r="H1089" s="13" t="n">
        <v>131</v>
      </c>
      <c r="I1089" s="14">
        <f>TRUNC((((I705*0.2)^2)/30),4)</f>
        <v/>
      </c>
      <c r="J1089" s="14">
        <f>TRUNC((((J705*0.2)^2)/30),4)</f>
        <v/>
      </c>
      <c r="K1089" s="14">
        <f>TRUNC((((K705*0.2)^2)/30),4)</f>
        <v/>
      </c>
    </row>
    <row r="1090">
      <c r="H1090" s="13" t="n">
        <v>132</v>
      </c>
      <c r="I1090" s="14">
        <f>TRUNC((((I706*0.2)^2)/30),4)</f>
        <v/>
      </c>
      <c r="J1090" s="14">
        <f>TRUNC((((J706*0.2)^2)/30),4)</f>
        <v/>
      </c>
      <c r="K1090" s="14">
        <f>TRUNC((((K706*0.2)^2)/30),4)</f>
        <v/>
      </c>
    </row>
    <row r="1091">
      <c r="H1091" s="13" t="n">
        <v>133</v>
      </c>
      <c r="I1091" s="14">
        <f>TRUNC((((I707*0.2)^2)/30),4)</f>
        <v/>
      </c>
      <c r="J1091" s="14">
        <f>TRUNC((((J707*0.2)^2)/30),4)</f>
        <v/>
      </c>
      <c r="K1091" s="14">
        <f>TRUNC((((K707*0.2)^2)/30),4)</f>
        <v/>
      </c>
    </row>
    <row r="1092">
      <c r="H1092" s="13" t="n">
        <v>134</v>
      </c>
      <c r="I1092" s="14">
        <f>TRUNC((((I708*0.2)^2)/30),4)</f>
        <v/>
      </c>
      <c r="J1092" s="14">
        <f>TRUNC((((J708*0.2)^2)/30),4)</f>
        <v/>
      </c>
      <c r="K1092" s="14">
        <f>TRUNC((((K708*0.2)^2)/30),4)</f>
        <v/>
      </c>
    </row>
    <row r="1093">
      <c r="H1093" s="13" t="n">
        <v>135</v>
      </c>
      <c r="I1093" s="14">
        <f>TRUNC((((I709*0.2)^2)/30),4)</f>
        <v/>
      </c>
      <c r="J1093" s="14">
        <f>TRUNC((((J709*0.2)^2)/30),4)</f>
        <v/>
      </c>
      <c r="K1093" s="14">
        <f>TRUNC((((K709*0.2)^2)/30),4)</f>
        <v/>
      </c>
    </row>
    <row r="1094">
      <c r="H1094" s="13" t="n">
        <v>136</v>
      </c>
      <c r="I1094" s="14">
        <f>TRUNC((((I710*0.2)^2)/30),4)</f>
        <v/>
      </c>
      <c r="J1094" s="14">
        <f>TRUNC((((J710*0.2)^2)/30),4)</f>
        <v/>
      </c>
      <c r="K1094" s="14">
        <f>TRUNC((((K710*0.2)^2)/30),4)</f>
        <v/>
      </c>
    </row>
    <row r="1095">
      <c r="H1095" s="13" t="n">
        <v>137</v>
      </c>
      <c r="I1095" s="14">
        <f>TRUNC((((I711*0.2)^2)/30),4)</f>
        <v/>
      </c>
      <c r="J1095" s="14">
        <f>TRUNC((((J711*0.2)^2)/30),4)</f>
        <v/>
      </c>
      <c r="K1095" s="14">
        <f>TRUNC((((K711*0.2)^2)/30),4)</f>
        <v/>
      </c>
    </row>
    <row r="1096">
      <c r="H1096" s="13" t="n">
        <v>138</v>
      </c>
      <c r="I1096" s="14">
        <f>TRUNC((((I712*0.2)^2)/30),4)</f>
        <v/>
      </c>
      <c r="J1096" s="14">
        <f>TRUNC((((J712*0.2)^2)/30),4)</f>
        <v/>
      </c>
      <c r="K1096" s="14">
        <f>TRUNC((((K712*0.2)^2)/30),4)</f>
        <v/>
      </c>
    </row>
    <row r="1097">
      <c r="H1097" s="13" t="n">
        <v>139</v>
      </c>
      <c r="I1097" s="14">
        <f>TRUNC((((I713*0.2)^2)/30),4)</f>
        <v/>
      </c>
      <c r="J1097" s="14">
        <f>TRUNC((((J713*0.2)^2)/30),4)</f>
        <v/>
      </c>
      <c r="K1097" s="14">
        <f>TRUNC((((K713*0.2)^2)/30),4)</f>
        <v/>
      </c>
    </row>
    <row r="1098">
      <c r="H1098" s="13" t="n">
        <v>140</v>
      </c>
      <c r="I1098" s="14">
        <f>TRUNC((((I714*0.2)^2)/30),4)</f>
        <v/>
      </c>
      <c r="J1098" s="14">
        <f>TRUNC((((J714*0.2)^2)/30),4)</f>
        <v/>
      </c>
      <c r="K1098" s="14">
        <f>TRUNC((((K714*0.2)^2)/30),4)</f>
        <v/>
      </c>
    </row>
    <row r="1099">
      <c r="H1099" s="13" t="n">
        <v>141</v>
      </c>
      <c r="I1099" s="14">
        <f>TRUNC((((I715*0.2)^2)/30),4)</f>
        <v/>
      </c>
      <c r="J1099" s="14">
        <f>TRUNC((((J715*0.2)^2)/30),4)</f>
        <v/>
      </c>
      <c r="K1099" s="14">
        <f>TRUNC((((K715*0.2)^2)/30),4)</f>
        <v/>
      </c>
    </row>
    <row r="1100">
      <c r="H1100" s="13" t="n">
        <v>142</v>
      </c>
      <c r="I1100" s="14">
        <f>TRUNC((((I716*0.2)^2)/30),4)</f>
        <v/>
      </c>
      <c r="J1100" s="14">
        <f>TRUNC((((J716*0.2)^2)/30),4)</f>
        <v/>
      </c>
      <c r="K1100" s="14">
        <f>TRUNC((((K716*0.2)^2)/30),4)</f>
        <v/>
      </c>
    </row>
    <row r="1101">
      <c r="H1101" s="13" t="n">
        <v>143</v>
      </c>
      <c r="I1101" s="14">
        <f>TRUNC((((I717*0.2)^2)/30),4)</f>
        <v/>
      </c>
      <c r="J1101" s="14">
        <f>TRUNC((((J717*0.2)^2)/30),4)</f>
        <v/>
      </c>
      <c r="K1101" s="14">
        <f>TRUNC((((K717*0.2)^2)/30),4)</f>
        <v/>
      </c>
    </row>
    <row r="1102">
      <c r="H1102" s="13" t="n">
        <v>144</v>
      </c>
      <c r="I1102" s="14">
        <f>TRUNC((((I718*0.2)^2)/30),4)</f>
        <v/>
      </c>
      <c r="J1102" s="14">
        <f>TRUNC((((J718*0.2)^2)/30),4)</f>
        <v/>
      </c>
      <c r="K1102" s="14">
        <f>TRUNC((((K718*0.2)^2)/30),4)</f>
        <v/>
      </c>
    </row>
    <row r="1103">
      <c r="H1103" s="13" t="n">
        <v>145</v>
      </c>
      <c r="I1103" s="14">
        <f>TRUNC((((I719*0.2)^2)/30),4)</f>
        <v/>
      </c>
      <c r="J1103" s="14">
        <f>TRUNC((((J719*0.2)^2)/30),4)</f>
        <v/>
      </c>
      <c r="K1103" s="14">
        <f>TRUNC((((K719*0.2)^2)/30),4)</f>
        <v/>
      </c>
    </row>
    <row r="1104">
      <c r="H1104" s="13" t="n">
        <v>146</v>
      </c>
      <c r="I1104" s="14">
        <f>TRUNC((((I720*0.2)^2)/30),4)</f>
        <v/>
      </c>
      <c r="J1104" s="14">
        <f>TRUNC((((J720*0.2)^2)/30),4)</f>
        <v/>
      </c>
      <c r="K1104" s="14">
        <f>TRUNC((((K720*0.2)^2)/30),4)</f>
        <v/>
      </c>
    </row>
    <row r="1105">
      <c r="H1105" s="13" t="n">
        <v>147</v>
      </c>
      <c r="I1105" s="14">
        <f>TRUNC((((I721*0.2)^2)/30),4)</f>
        <v/>
      </c>
      <c r="J1105" s="14">
        <f>TRUNC((((J721*0.2)^2)/30),4)</f>
        <v/>
      </c>
      <c r="K1105" s="14">
        <f>TRUNC((((K721*0.2)^2)/30),4)</f>
        <v/>
      </c>
    </row>
    <row r="1106">
      <c r="H1106" s="13" t="n">
        <v>148</v>
      </c>
      <c r="I1106" s="14">
        <f>TRUNC((((I722*0.2)^2)/30),4)</f>
        <v/>
      </c>
      <c r="J1106" s="14">
        <f>TRUNC((((J722*0.2)^2)/30),4)</f>
        <v/>
      </c>
      <c r="K1106" s="14">
        <f>TRUNC((((K722*0.2)^2)/30),4)</f>
        <v/>
      </c>
    </row>
    <row r="1107">
      <c r="H1107" s="13" t="n">
        <v>149</v>
      </c>
      <c r="I1107" s="14">
        <f>TRUNC((((I723*0.2)^2)/30),4)</f>
        <v/>
      </c>
      <c r="J1107" s="14">
        <f>TRUNC((((J723*0.2)^2)/30),4)</f>
        <v/>
      </c>
      <c r="K1107" s="14">
        <f>TRUNC((((K723*0.2)^2)/30),4)</f>
        <v/>
      </c>
    </row>
    <row r="1108">
      <c r="H1108" s="13" t="n">
        <v>150</v>
      </c>
      <c r="I1108" s="14">
        <f>TRUNC((((I724*0.2)^2)/30),4)</f>
        <v/>
      </c>
      <c r="J1108" s="14">
        <f>TRUNC((((J724*0.2)^2)/30),4)</f>
        <v/>
      </c>
      <c r="K1108" s="14">
        <f>TRUNC((((K724*0.2)^2)/30),4)</f>
        <v/>
      </c>
    </row>
    <row r="1109">
      <c r="H1109" s="13" t="n">
        <v>151</v>
      </c>
      <c r="I1109" s="14">
        <f>TRUNC((((I725*0.2)^2)/30),4)</f>
        <v/>
      </c>
      <c r="J1109" s="14">
        <f>TRUNC((((J725*0.2)^2)/30),4)</f>
        <v/>
      </c>
      <c r="K1109" s="14">
        <f>TRUNC((((K725*0.2)^2)/30),4)</f>
        <v/>
      </c>
    </row>
    <row r="1110">
      <c r="H1110" s="13" t="n">
        <v>152</v>
      </c>
      <c r="I1110" s="14">
        <f>TRUNC((((I726*0.2)^2)/30),4)</f>
        <v/>
      </c>
      <c r="J1110" s="14">
        <f>TRUNC((((J726*0.2)^2)/30),4)</f>
        <v/>
      </c>
      <c r="K1110" s="14">
        <f>TRUNC((((K726*0.2)^2)/30),4)</f>
        <v/>
      </c>
    </row>
    <row r="1111">
      <c r="H1111" s="13" t="n">
        <v>153</v>
      </c>
      <c r="I1111" s="14">
        <f>TRUNC((((I727*0.2)^2)/30),4)</f>
        <v/>
      </c>
      <c r="J1111" s="14">
        <f>TRUNC((((J727*0.2)^2)/30),4)</f>
        <v/>
      </c>
      <c r="K1111" s="14">
        <f>TRUNC((((K727*0.2)^2)/30),4)</f>
        <v/>
      </c>
    </row>
    <row r="1112">
      <c r="H1112" s="13" t="n">
        <v>154</v>
      </c>
      <c r="I1112" s="14">
        <f>TRUNC((((I728*0.2)^2)/30),4)</f>
        <v/>
      </c>
      <c r="J1112" s="14">
        <f>TRUNC((((J728*0.2)^2)/30),4)</f>
        <v/>
      </c>
      <c r="K1112" s="14">
        <f>TRUNC((((K728*0.2)^2)/30),4)</f>
        <v/>
      </c>
    </row>
    <row r="1113">
      <c r="H1113" s="13" t="n">
        <v>155</v>
      </c>
      <c r="I1113" s="14">
        <f>TRUNC((((I729*0.2)^2)/30),4)</f>
        <v/>
      </c>
      <c r="J1113" s="14">
        <f>TRUNC((((J729*0.2)^2)/30),4)</f>
        <v/>
      </c>
      <c r="K1113" s="14">
        <f>TRUNC((((K729*0.2)^2)/30),4)</f>
        <v/>
      </c>
    </row>
    <row r="1114">
      <c r="H1114" s="13" t="n">
        <v>156</v>
      </c>
      <c r="I1114" s="14">
        <f>TRUNC((((I730*0.2)^2)/30),4)</f>
        <v/>
      </c>
      <c r="J1114" s="14">
        <f>TRUNC((((J730*0.2)^2)/30),4)</f>
        <v/>
      </c>
      <c r="K1114" s="14">
        <f>TRUNC((((K730*0.2)^2)/30),4)</f>
        <v/>
      </c>
    </row>
    <row r="1115">
      <c r="H1115" s="13" t="n">
        <v>157</v>
      </c>
      <c r="I1115" s="14">
        <f>TRUNC((((I731*0.2)^2)/30),4)</f>
        <v/>
      </c>
      <c r="J1115" s="14">
        <f>TRUNC((((J731*0.2)^2)/30),4)</f>
        <v/>
      </c>
      <c r="K1115" s="14">
        <f>TRUNC((((K731*0.2)^2)/30),4)</f>
        <v/>
      </c>
    </row>
    <row r="1116">
      <c r="H1116" s="13" t="n">
        <v>158</v>
      </c>
      <c r="I1116" s="14">
        <f>TRUNC((((I732*0.2)^2)/30),4)</f>
        <v/>
      </c>
      <c r="J1116" s="14">
        <f>TRUNC((((J732*0.2)^2)/30),4)</f>
        <v/>
      </c>
      <c r="K1116" s="14">
        <f>TRUNC((((K732*0.2)^2)/30),4)</f>
        <v/>
      </c>
    </row>
    <row r="1117">
      <c r="H1117" s="13" t="n">
        <v>159</v>
      </c>
      <c r="I1117" s="14">
        <f>TRUNC((((I733*0.2)^2)/30),4)</f>
        <v/>
      </c>
      <c r="J1117" s="14">
        <f>TRUNC((((J733*0.2)^2)/30),4)</f>
        <v/>
      </c>
      <c r="K1117" s="14">
        <f>TRUNC((((K733*0.2)^2)/30),4)</f>
        <v/>
      </c>
    </row>
    <row r="1118">
      <c r="H1118" s="13" t="n">
        <v>160</v>
      </c>
      <c r="I1118" s="14">
        <f>TRUNC((((I734*0.2)^2)/30),4)</f>
        <v/>
      </c>
      <c r="J1118" s="14">
        <f>TRUNC((((J734*0.2)^2)/30),4)</f>
        <v/>
      </c>
      <c r="K1118" s="14">
        <f>TRUNC((((K734*0.2)^2)/30),4)</f>
        <v/>
      </c>
    </row>
    <row r="1119">
      <c r="H1119" s="13" t="n">
        <v>161</v>
      </c>
      <c r="I1119" s="14">
        <f>TRUNC((((I735*0.2)^2)/30),4)</f>
        <v/>
      </c>
      <c r="J1119" s="14">
        <f>TRUNC((((J735*0.2)^2)/30),4)</f>
        <v/>
      </c>
      <c r="K1119" s="14">
        <f>TRUNC((((K735*0.2)^2)/30),4)</f>
        <v/>
      </c>
    </row>
    <row r="1120">
      <c r="H1120" s="13" t="n">
        <v>162</v>
      </c>
      <c r="I1120" s="14">
        <f>TRUNC((((I736*0.2)^2)/30),4)</f>
        <v/>
      </c>
      <c r="J1120" s="14">
        <f>TRUNC((((J736*0.2)^2)/30),4)</f>
        <v/>
      </c>
      <c r="K1120" s="14">
        <f>TRUNC((((K736*0.2)^2)/30),4)</f>
        <v/>
      </c>
    </row>
    <row r="1121">
      <c r="H1121" s="13" t="n">
        <v>163</v>
      </c>
      <c r="I1121" s="14">
        <f>TRUNC((((I737*0.2)^2)/30),4)</f>
        <v/>
      </c>
      <c r="J1121" s="14">
        <f>TRUNC((((J737*0.2)^2)/30),4)</f>
        <v/>
      </c>
      <c r="K1121" s="14">
        <f>TRUNC((((K737*0.2)^2)/30),4)</f>
        <v/>
      </c>
    </row>
    <row r="1122">
      <c r="H1122" s="13" t="n">
        <v>164</v>
      </c>
      <c r="I1122" s="14">
        <f>TRUNC((((I738*0.2)^2)/30),4)</f>
        <v/>
      </c>
      <c r="J1122" s="14">
        <f>TRUNC((((J738*0.2)^2)/30),4)</f>
        <v/>
      </c>
      <c r="K1122" s="14">
        <f>TRUNC((((K738*0.2)^2)/30),4)</f>
        <v/>
      </c>
    </row>
    <row r="1123">
      <c r="H1123" s="13" t="n">
        <v>165</v>
      </c>
      <c r="I1123" s="14">
        <f>TRUNC((((I739*0.2)^2)/30),4)</f>
        <v/>
      </c>
      <c r="J1123" s="14">
        <f>TRUNC((((J739*0.2)^2)/30),4)</f>
        <v/>
      </c>
      <c r="K1123" s="14">
        <f>TRUNC((((K739*0.2)^2)/30),4)</f>
        <v/>
      </c>
    </row>
    <row r="1124">
      <c r="H1124" s="13" t="n">
        <v>166</v>
      </c>
      <c r="I1124" s="14">
        <f>TRUNC((((I740*0.2)^2)/30),4)</f>
        <v/>
      </c>
      <c r="J1124" s="14">
        <f>TRUNC((((J740*0.2)^2)/30),4)</f>
        <v/>
      </c>
      <c r="K1124" s="14">
        <f>TRUNC((((K740*0.2)^2)/30),4)</f>
        <v/>
      </c>
    </row>
    <row r="1125">
      <c r="H1125" s="13" t="n">
        <v>167</v>
      </c>
      <c r="I1125" s="14">
        <f>TRUNC((((I741*0.2)^2)/30),4)</f>
        <v/>
      </c>
      <c r="J1125" s="14">
        <f>TRUNC((((J741*0.2)^2)/30),4)</f>
        <v/>
      </c>
      <c r="K1125" s="14">
        <f>TRUNC((((K741*0.2)^2)/30),4)</f>
        <v/>
      </c>
    </row>
    <row r="1126">
      <c r="H1126" s="13" t="n">
        <v>168</v>
      </c>
      <c r="I1126" s="14">
        <f>TRUNC((((I742*0.2)^2)/30),4)</f>
        <v/>
      </c>
      <c r="J1126" s="14">
        <f>TRUNC((((J742*0.2)^2)/30),4)</f>
        <v/>
      </c>
      <c r="K1126" s="14">
        <f>TRUNC((((K742*0.2)^2)/30),4)</f>
        <v/>
      </c>
    </row>
    <row r="1127">
      <c r="H1127" s="13" t="n">
        <v>169</v>
      </c>
      <c r="I1127" s="14">
        <f>TRUNC((((I743*0.2)^2)/30),4)</f>
        <v/>
      </c>
      <c r="J1127" s="14">
        <f>TRUNC((((J743*0.2)^2)/30),4)</f>
        <v/>
      </c>
      <c r="K1127" s="14">
        <f>TRUNC((((K743*0.2)^2)/30),4)</f>
        <v/>
      </c>
    </row>
    <row r="1128">
      <c r="H1128" s="13" t="n">
        <v>170</v>
      </c>
      <c r="I1128" s="14">
        <f>TRUNC((((I744*0.2)^2)/30),4)</f>
        <v/>
      </c>
      <c r="J1128" s="14">
        <f>TRUNC((((J744*0.2)^2)/30),4)</f>
        <v/>
      </c>
      <c r="K1128" s="14">
        <f>TRUNC((((K744*0.2)^2)/30),4)</f>
        <v/>
      </c>
    </row>
    <row r="1129">
      <c r="H1129" s="13" t="n">
        <v>171</v>
      </c>
      <c r="I1129" s="14">
        <f>TRUNC((((I745*0.2)^2)/30),4)</f>
        <v/>
      </c>
      <c r="J1129" s="14">
        <f>TRUNC((((J745*0.2)^2)/30),4)</f>
        <v/>
      </c>
      <c r="K1129" s="14">
        <f>TRUNC((((K745*0.2)^2)/30),4)</f>
        <v/>
      </c>
    </row>
    <row r="1130">
      <c r="H1130" s="13" t="n">
        <v>172</v>
      </c>
      <c r="I1130" s="14">
        <f>TRUNC((((I746*0.2)^2)/30),4)</f>
        <v/>
      </c>
      <c r="J1130" s="14">
        <f>TRUNC((((J746*0.2)^2)/30),4)</f>
        <v/>
      </c>
      <c r="K1130" s="14">
        <f>TRUNC((((K746*0.2)^2)/30),4)</f>
        <v/>
      </c>
    </row>
    <row r="1131">
      <c r="H1131" s="13" t="n">
        <v>173</v>
      </c>
      <c r="I1131" s="14">
        <f>TRUNC((((I747*0.2)^2)/30),4)</f>
        <v/>
      </c>
      <c r="J1131" s="14">
        <f>TRUNC((((J747*0.2)^2)/30),4)</f>
        <v/>
      </c>
      <c r="K1131" s="14">
        <f>TRUNC((((K747*0.2)^2)/30),4)</f>
        <v/>
      </c>
    </row>
    <row r="1132">
      <c r="H1132" s="13" t="n">
        <v>174</v>
      </c>
      <c r="I1132" s="14">
        <f>TRUNC((((I748*0.2)^2)/30),4)</f>
        <v/>
      </c>
      <c r="J1132" s="14">
        <f>TRUNC((((J748*0.2)^2)/30),4)</f>
        <v/>
      </c>
      <c r="K1132" s="14">
        <f>TRUNC((((K748*0.2)^2)/30),4)</f>
        <v/>
      </c>
    </row>
    <row r="1133">
      <c r="H1133" s="13" t="n">
        <v>175</v>
      </c>
      <c r="I1133" s="14">
        <f>TRUNC((((I749*0.2)^2)/30),4)</f>
        <v/>
      </c>
      <c r="J1133" s="14">
        <f>TRUNC((((J749*0.2)^2)/30),4)</f>
        <v/>
      </c>
      <c r="K1133" s="14">
        <f>TRUNC((((K749*0.2)^2)/30),4)</f>
        <v/>
      </c>
    </row>
    <row r="1134">
      <c r="H1134" s="13" t="n">
        <v>176</v>
      </c>
      <c r="I1134" s="14">
        <f>TRUNC((((I750*0.2)^2)/30),4)</f>
        <v/>
      </c>
      <c r="J1134" s="14">
        <f>TRUNC((((J750*0.2)^2)/30),4)</f>
        <v/>
      </c>
      <c r="K1134" s="14">
        <f>TRUNC((((K750*0.2)^2)/30),4)</f>
        <v/>
      </c>
    </row>
    <row r="1135">
      <c r="H1135" s="13" t="n">
        <v>177</v>
      </c>
      <c r="I1135" s="14">
        <f>TRUNC((((I751*0.2)^2)/30),4)</f>
        <v/>
      </c>
      <c r="J1135" s="14">
        <f>TRUNC((((J751*0.2)^2)/30),4)</f>
        <v/>
      </c>
      <c r="K1135" s="14">
        <f>TRUNC((((K751*0.2)^2)/30),4)</f>
        <v/>
      </c>
    </row>
    <row r="1136">
      <c r="H1136" s="13" t="n">
        <v>178</v>
      </c>
      <c r="I1136" s="14">
        <f>TRUNC((((I752*0.2)^2)/30),4)</f>
        <v/>
      </c>
      <c r="J1136" s="14">
        <f>TRUNC((((J752*0.2)^2)/30),4)</f>
        <v/>
      </c>
      <c r="K1136" s="14">
        <f>TRUNC((((K752*0.2)^2)/30),4)</f>
        <v/>
      </c>
    </row>
    <row r="1137">
      <c r="H1137" s="13" t="n">
        <v>179</v>
      </c>
      <c r="I1137" s="14">
        <f>TRUNC((((I753*0.2)^2)/30),4)</f>
        <v/>
      </c>
      <c r="J1137" s="14">
        <f>TRUNC((((J753*0.2)^2)/30),4)</f>
        <v/>
      </c>
      <c r="K1137" s="14">
        <f>TRUNC((((K753*0.2)^2)/30),4)</f>
        <v/>
      </c>
    </row>
    <row r="1138">
      <c r="H1138" s="13" t="n">
        <v>180</v>
      </c>
      <c r="I1138" s="14">
        <f>TRUNC((((I754*0.2)^2)/30),4)</f>
        <v/>
      </c>
      <c r="J1138" s="14">
        <f>TRUNC((((J754*0.2)^2)/30),4)</f>
        <v/>
      </c>
      <c r="K1138" s="14">
        <f>TRUNC((((K754*0.2)^2)/30),4)</f>
        <v/>
      </c>
    </row>
    <row r="1139">
      <c r="H1139" s="13" t="n">
        <v>181</v>
      </c>
      <c r="I1139" s="14">
        <f>TRUNC((((I755*0.2)^2)/30),4)</f>
        <v/>
      </c>
      <c r="J1139" s="14">
        <f>TRUNC((((J755*0.2)^2)/30),4)</f>
        <v/>
      </c>
      <c r="K1139" s="14">
        <f>TRUNC((((K755*0.2)^2)/30),4)</f>
        <v/>
      </c>
    </row>
    <row r="1140">
      <c r="H1140" s="13" t="n">
        <v>182</v>
      </c>
      <c r="I1140" s="14">
        <f>TRUNC((((I756*0.2)^2)/30),4)</f>
        <v/>
      </c>
      <c r="J1140" s="14">
        <f>TRUNC((((J756*0.2)^2)/30),4)</f>
        <v/>
      </c>
      <c r="K1140" s="14">
        <f>TRUNC((((K756*0.2)^2)/30),4)</f>
        <v/>
      </c>
    </row>
    <row r="1141">
      <c r="H1141" s="13" t="n">
        <v>183</v>
      </c>
      <c r="I1141" s="14">
        <f>TRUNC((((I757*0.2)^2)/30),4)</f>
        <v/>
      </c>
      <c r="J1141" s="14">
        <f>TRUNC((((J757*0.2)^2)/30),4)</f>
        <v/>
      </c>
      <c r="K1141" s="14">
        <f>TRUNC((((K757*0.2)^2)/30),4)</f>
        <v/>
      </c>
    </row>
    <row r="1142">
      <c r="H1142" s="13" t="n">
        <v>184</v>
      </c>
      <c r="I1142" s="14">
        <f>TRUNC((((I758*0.2)^2)/30),4)</f>
        <v/>
      </c>
      <c r="J1142" s="14">
        <f>TRUNC((((J758*0.2)^2)/30),4)</f>
        <v/>
      </c>
      <c r="K1142" s="14">
        <f>TRUNC((((K758*0.2)^2)/30),4)</f>
        <v/>
      </c>
    </row>
    <row r="1143">
      <c r="H1143" s="13" t="n">
        <v>185</v>
      </c>
      <c r="I1143" s="14">
        <f>TRUNC((((I759*0.2)^2)/30),4)</f>
        <v/>
      </c>
      <c r="J1143" s="14">
        <f>TRUNC((((J759*0.2)^2)/30),4)</f>
        <v/>
      </c>
      <c r="K1143" s="14">
        <f>TRUNC((((K759*0.2)^2)/30),4)</f>
        <v/>
      </c>
    </row>
    <row r="1144">
      <c r="H1144" s="13" t="n">
        <v>186</v>
      </c>
      <c r="I1144" s="14">
        <f>TRUNC((((I760*0.2)^2)/30),4)</f>
        <v/>
      </c>
      <c r="J1144" s="14">
        <f>TRUNC((((J760*0.2)^2)/30),4)</f>
        <v/>
      </c>
      <c r="K1144" s="14">
        <f>TRUNC((((K760*0.2)^2)/30),4)</f>
        <v/>
      </c>
    </row>
    <row r="1145">
      <c r="H1145" s="13" t="n">
        <v>187</v>
      </c>
      <c r="I1145" s="14">
        <f>TRUNC((((I761*0.2)^2)/30),4)</f>
        <v/>
      </c>
      <c r="J1145" s="14">
        <f>TRUNC((((J761*0.2)^2)/30),4)</f>
        <v/>
      </c>
      <c r="K1145" s="14">
        <f>TRUNC((((K761*0.2)^2)/30),4)</f>
        <v/>
      </c>
    </row>
    <row r="1146">
      <c r="H1146" s="13" t="n">
        <v>188</v>
      </c>
      <c r="I1146" s="14">
        <f>TRUNC((((I762*0.2)^2)/30),4)</f>
        <v/>
      </c>
      <c r="J1146" s="14">
        <f>TRUNC((((J762*0.2)^2)/30),4)</f>
        <v/>
      </c>
      <c r="K1146" s="14">
        <f>TRUNC((((K762*0.2)^2)/30),4)</f>
        <v/>
      </c>
    </row>
    <row r="1147">
      <c r="H1147" s="13" t="n">
        <v>189</v>
      </c>
      <c r="I1147" s="14">
        <f>TRUNC((((I763*0.2)^2)/30),4)</f>
        <v/>
      </c>
      <c r="J1147" s="14">
        <f>TRUNC((((J763*0.2)^2)/30),4)</f>
        <v/>
      </c>
      <c r="K1147" s="14">
        <f>TRUNC((((K763*0.2)^2)/30),4)</f>
        <v/>
      </c>
    </row>
    <row r="1148">
      <c r="H1148" s="13" t="n">
        <v>190</v>
      </c>
      <c r="I1148" s="14">
        <f>TRUNC((((I764*0.2)^2)/30),4)</f>
        <v/>
      </c>
      <c r="J1148" s="14">
        <f>TRUNC((((J764*0.2)^2)/30),4)</f>
        <v/>
      </c>
      <c r="K1148" s="14">
        <f>TRUNC((((K764*0.2)^2)/30),4)</f>
        <v/>
      </c>
    </row>
    <row r="1149">
      <c r="H1149" s="13" t="n">
        <v>191</v>
      </c>
      <c r="I1149" s="14">
        <f>TRUNC((((I765*0.2)^2)/30),4)</f>
        <v/>
      </c>
      <c r="J1149" s="14">
        <f>TRUNC((((J765*0.2)^2)/30),4)</f>
        <v/>
      </c>
      <c r="K1149" s="14">
        <f>TRUNC((((K765*0.2)^2)/30),4)</f>
        <v/>
      </c>
    </row>
    <row r="1150">
      <c r="H1150" s="13" t="n">
        <v>192</v>
      </c>
      <c r="I1150" s="14">
        <f>TRUNC((((I766*0.2)^2)/30),4)</f>
        <v/>
      </c>
      <c r="J1150" s="14">
        <f>TRUNC((((J766*0.2)^2)/30),4)</f>
        <v/>
      </c>
      <c r="K1150" s="14">
        <f>TRUNC((((K766*0.2)^2)/30),4)</f>
        <v/>
      </c>
    </row>
    <row r="1151">
      <c r="H1151" s="13" t="n">
        <v>193</v>
      </c>
      <c r="I1151" s="14">
        <f>TRUNC((((I767*0.2)^2)/30),4)</f>
        <v/>
      </c>
      <c r="J1151" s="14">
        <f>TRUNC((((J767*0.2)^2)/30),4)</f>
        <v/>
      </c>
      <c r="K1151" s="14">
        <f>TRUNC((((K767*0.2)^2)/30),4)</f>
        <v/>
      </c>
    </row>
    <row r="1152">
      <c r="H1152" s="13" t="n">
        <v>194</v>
      </c>
      <c r="I1152" s="14">
        <f>TRUNC((((I768*0.2)^2)/30),4)</f>
        <v/>
      </c>
      <c r="J1152" s="14">
        <f>TRUNC((((J768*0.2)^2)/30),4)</f>
        <v/>
      </c>
      <c r="K1152" s="14">
        <f>TRUNC((((K768*0.2)^2)/30),4)</f>
        <v/>
      </c>
    </row>
    <row r="1153">
      <c r="H1153" s="13" t="n">
        <v>195</v>
      </c>
      <c r="I1153" s="14">
        <f>TRUNC((((I769*0.2)^2)/30),4)</f>
        <v/>
      </c>
      <c r="J1153" s="14">
        <f>TRUNC((((J769*0.2)^2)/30),4)</f>
        <v/>
      </c>
      <c r="K1153" s="14">
        <f>TRUNC((((K769*0.2)^2)/30),4)</f>
        <v/>
      </c>
    </row>
    <row r="1154">
      <c r="H1154" s="13" t="n">
        <v>196</v>
      </c>
      <c r="I1154" s="14">
        <f>TRUNC((((I770*0.2)^2)/30),4)</f>
        <v/>
      </c>
      <c r="J1154" s="14">
        <f>TRUNC((((J770*0.2)^2)/30),4)</f>
        <v/>
      </c>
      <c r="K1154" s="14">
        <f>TRUNC((((K770*0.2)^2)/30),4)</f>
        <v/>
      </c>
    </row>
    <row r="1155">
      <c r="H1155" s="13" t="n">
        <v>197</v>
      </c>
      <c r="I1155" s="14">
        <f>TRUNC((((I771*0.2)^2)/30),4)</f>
        <v/>
      </c>
      <c r="J1155" s="14">
        <f>TRUNC((((J771*0.2)^2)/30),4)</f>
        <v/>
      </c>
      <c r="K1155" s="14">
        <f>TRUNC((((K771*0.2)^2)/30),4)</f>
        <v/>
      </c>
    </row>
    <row r="1156">
      <c r="H1156" s="13" t="n">
        <v>198</v>
      </c>
      <c r="I1156" s="14">
        <f>TRUNC((((I772*0.2)^2)/30),4)</f>
        <v/>
      </c>
      <c r="J1156" s="14">
        <f>TRUNC((((J772*0.2)^2)/30),4)</f>
        <v/>
      </c>
      <c r="K1156" s="14">
        <f>TRUNC((((K772*0.2)^2)/30),4)</f>
        <v/>
      </c>
    </row>
  </sheetData>
  <mergeCells count="1">
    <mergeCell ref="E4:F4"/>
  </mergeCells>
  <pageMargins left="0.511811024" right="0.511811024" top="0.787401575" bottom="0.787401575" header="0.31496062" footer="0.31496062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68"/>
  <sheetViews>
    <sheetView zoomScale="90" zoomScaleNormal="90" workbookViewId="0">
      <selection activeCell="A1" sqref="A1"/>
    </sheetView>
  </sheetViews>
  <sheetFormatPr baseColWidth="8" defaultColWidth="8.88671875" defaultRowHeight="14.4"/>
  <cols>
    <col width="13.33203125" customWidth="1" style="13" min="1" max="1"/>
    <col width="18.88671875" bestFit="1" customWidth="1" style="13" min="2" max="2"/>
    <col width="14.88671875" bestFit="1" customWidth="1" style="13" min="3" max="3"/>
    <col width="14.88671875" customWidth="1" style="13" min="4" max="5"/>
    <col width="10.109375" customWidth="1" style="13" min="6" max="11"/>
    <col width="13.88671875" bestFit="1" customWidth="1" style="13" min="12" max="12"/>
    <col width="10.109375" customWidth="1" style="13" min="13" max="16"/>
    <col width="13.5546875" bestFit="1" customWidth="1" style="13" min="17" max="17"/>
    <col width="10.109375" customWidth="1" style="13" min="18" max="20"/>
    <col width="8.88671875" customWidth="1" style="13" min="21" max="23"/>
    <col width="15" customWidth="1" style="13" min="24" max="24"/>
    <col width="13.109375" customWidth="1" style="13" min="25" max="25"/>
    <col width="13.88671875" bestFit="1" customWidth="1" style="13" min="26" max="26"/>
    <col width="12.109375" customWidth="1" style="13" min="27" max="27"/>
    <col width="13.5546875" bestFit="1" customWidth="1" style="13" min="28" max="28"/>
    <col width="12.109375" customWidth="1" style="13" min="29" max="40"/>
    <col width="8.88671875" customWidth="1" style="13" min="41" max="16384"/>
  </cols>
  <sheetData>
    <row r="1">
      <c r="E1" s="93" t="inlineStr">
        <is>
          <t>Variância da capacidade</t>
        </is>
      </c>
    </row>
    <row r="2">
      <c r="E2" s="13" t="inlineStr">
        <is>
          <t>CapVarw</t>
        </is>
      </c>
      <c r="F2" s="13" t="n">
        <v>1</v>
      </c>
      <c r="G2" s="13" t="n">
        <v>2</v>
      </c>
      <c r="H2" s="13" t="n">
        <v>3</v>
      </c>
      <c r="I2" s="13" t="n">
        <v>4</v>
      </c>
      <c r="J2" s="13" t="n">
        <v>5</v>
      </c>
      <c r="K2" s="13" t="n">
        <v>6</v>
      </c>
      <c r="L2" s="13" t="n">
        <v>7</v>
      </c>
      <c r="M2" s="13" t="n">
        <v>8</v>
      </c>
      <c r="N2" s="13" t="n">
        <v>9</v>
      </c>
      <c r="O2" s="13" t="n">
        <v>10</v>
      </c>
      <c r="P2" s="13" t="n">
        <v>11</v>
      </c>
      <c r="Q2" s="13" t="n">
        <v>12</v>
      </c>
      <c r="R2" s="13" t="n">
        <v>13</v>
      </c>
      <c r="S2" s="13" t="n">
        <v>14</v>
      </c>
      <c r="T2" s="13" t="n">
        <v>15</v>
      </c>
    </row>
    <row r="3">
      <c r="E3" s="13" t="n">
        <v>1</v>
      </c>
      <c r="F3" s="13">
        <f>TRUNC(((F14*0.2)^2)/30,4)</f>
        <v/>
      </c>
      <c r="G3" s="13">
        <f>TRUNC(((G14*0.2)^2)/30,4)</f>
        <v/>
      </c>
      <c r="H3" s="13">
        <f>TRUNC(((H14*0.2)^2)/30,4)</f>
        <v/>
      </c>
      <c r="I3" s="13">
        <f>TRUNC(((I14*0.2)^2)/30,4)</f>
        <v/>
      </c>
      <c r="J3" s="13">
        <f>TRUNC(((J14*0.2)^2)/30,4)</f>
        <v/>
      </c>
      <c r="K3" s="13">
        <f>TRUNC(((K14*0.2)^2)/30,4)</f>
        <v/>
      </c>
      <c r="L3" s="13">
        <f>TRUNC(((L14*0.2)^2)/30,4)</f>
        <v/>
      </c>
      <c r="M3" s="13">
        <f>TRUNC(((M14*0.2)^2)/30,4)</f>
        <v/>
      </c>
      <c r="N3" s="13">
        <f>TRUNC(((N14*0.2)^2)/30,4)</f>
        <v/>
      </c>
      <c r="O3" s="13">
        <f>TRUNC(((O14*0.2)^2)/30,4)</f>
        <v/>
      </c>
      <c r="P3" s="13">
        <f>TRUNC(((P14*0.2)^2)/30,4)</f>
        <v/>
      </c>
      <c r="Q3" s="13">
        <f>TRUNC(((Q14*0.2)^2)/30,4)</f>
        <v/>
      </c>
      <c r="R3" s="13">
        <f>TRUNC(((R14*0.2)^2)/30,4)</f>
        <v/>
      </c>
      <c r="S3" s="13">
        <f>TRUNC(((S14*0.2)^2)/30,4)</f>
        <v/>
      </c>
      <c r="T3" s="13">
        <f>TRUNC(((T14*0.2)^2)/30,4)</f>
        <v/>
      </c>
    </row>
    <row r="4">
      <c r="E4" s="13" t="n">
        <v>2</v>
      </c>
      <c r="F4" s="13">
        <f>TRUNC(((F15*0.2)^2)/30,4)</f>
        <v/>
      </c>
      <c r="G4" s="13">
        <f>TRUNC(((G15*0.2)^2)/30,4)</f>
        <v/>
      </c>
      <c r="H4" s="13">
        <f>TRUNC(((H15*0.2)^2)/30,4)</f>
        <v/>
      </c>
      <c r="I4" s="13">
        <f>TRUNC(((I15*0.2)^2)/30,4)</f>
        <v/>
      </c>
      <c r="J4" s="13">
        <f>TRUNC(((J15*0.2)^2)/30,4)</f>
        <v/>
      </c>
      <c r="K4" s="13">
        <f>TRUNC(((K15*0.2)^2)/30,4)</f>
        <v/>
      </c>
      <c r="L4" s="13">
        <f>TRUNC(((L15*0.2)^2)/30,4)</f>
        <v/>
      </c>
      <c r="M4" s="13">
        <f>TRUNC(((M15*0.2)^2)/30,4)</f>
        <v/>
      </c>
      <c r="N4" s="13">
        <f>TRUNC(((N15*0.2)^2)/30,4)</f>
        <v/>
      </c>
      <c r="O4" s="13">
        <f>TRUNC(((O15*0.2)^2)/30,4)</f>
        <v/>
      </c>
      <c r="P4" s="13">
        <f>TRUNC(((P15*0.2)^2)/30,4)</f>
        <v/>
      </c>
      <c r="Q4" s="13">
        <f>TRUNC(((Q15*0.2)^2)/30,4)</f>
        <v/>
      </c>
      <c r="R4" s="13">
        <f>TRUNC(((R15*0.2)^2)/30,4)</f>
        <v/>
      </c>
      <c r="S4" s="13">
        <f>TRUNC(((S15*0.2)^2)/30,4)</f>
        <v/>
      </c>
      <c r="T4" s="13">
        <f>TRUNC(((T15*0.2)^2)/30,4)</f>
        <v/>
      </c>
    </row>
    <row r="5">
      <c r="E5" s="13" t="n">
        <v>3</v>
      </c>
      <c r="F5" s="13">
        <f>TRUNC(((F16*0.2)^2)/30,4)</f>
        <v/>
      </c>
      <c r="G5" s="13">
        <f>TRUNC(((G16*0.2)^2)/30,4)</f>
        <v/>
      </c>
      <c r="H5" s="13">
        <f>TRUNC(((H16*0.2)^2)/30,4)</f>
        <v/>
      </c>
      <c r="I5" s="13">
        <f>TRUNC(((I16*0.2)^2)/30,4)</f>
        <v/>
      </c>
      <c r="J5" s="13">
        <f>TRUNC(((J16*0.2)^2)/30,4)</f>
        <v/>
      </c>
      <c r="K5" s="13">
        <f>TRUNC(((K16*0.2)^2)/30,4)</f>
        <v/>
      </c>
      <c r="L5" s="13">
        <f>TRUNC(((L16*0.2)^2)/30,4)</f>
        <v/>
      </c>
      <c r="M5" s="13">
        <f>TRUNC(((M16*0.2)^2)/30,4)</f>
        <v/>
      </c>
      <c r="N5" s="13">
        <f>TRUNC(((N16*0.2)^2)/30,4)</f>
        <v/>
      </c>
      <c r="O5" s="13">
        <f>TRUNC(((O16*0.2)^2)/30,4)</f>
        <v/>
      </c>
      <c r="P5" s="13">
        <f>TRUNC(((P16*0.2)^2)/30,4)</f>
        <v/>
      </c>
      <c r="Q5" s="13">
        <f>TRUNC(((Q16*0.2)^2)/30,4)</f>
        <v/>
      </c>
      <c r="R5" s="13">
        <f>TRUNC(((R16*0.2)^2)/30,4)</f>
        <v/>
      </c>
      <c r="S5" s="13">
        <f>TRUNC(((S16*0.2)^2)/30,4)</f>
        <v/>
      </c>
      <c r="T5" s="13">
        <f>TRUNC(((T16*0.2)^2)/30,4)</f>
        <v/>
      </c>
    </row>
    <row r="7">
      <c r="E7" s="93" t="inlineStr">
        <is>
          <t>Desvio da capacidade</t>
        </is>
      </c>
    </row>
    <row r="8">
      <c r="E8" s="24" t="inlineStr">
        <is>
          <t>CapStdDevw</t>
        </is>
      </c>
      <c r="F8" s="13" t="n">
        <v>1</v>
      </c>
      <c r="G8" s="13" t="n">
        <v>2</v>
      </c>
      <c r="H8" s="13" t="n">
        <v>3</v>
      </c>
      <c r="I8" s="13" t="n">
        <v>4</v>
      </c>
      <c r="J8" s="13" t="n">
        <v>5</v>
      </c>
      <c r="K8" s="13" t="n">
        <v>6</v>
      </c>
      <c r="L8" s="13" t="n">
        <v>7</v>
      </c>
      <c r="M8" s="13" t="n">
        <v>8</v>
      </c>
      <c r="N8" s="13" t="n">
        <v>9</v>
      </c>
      <c r="O8" s="13" t="n">
        <v>10</v>
      </c>
      <c r="P8" s="13" t="n">
        <v>11</v>
      </c>
      <c r="Q8" s="13" t="n">
        <v>12</v>
      </c>
      <c r="R8" s="13" t="n">
        <v>13</v>
      </c>
      <c r="S8" s="13" t="n">
        <v>14</v>
      </c>
      <c r="T8" s="13" t="n">
        <v>15</v>
      </c>
    </row>
    <row r="9">
      <c r="A9" s="60" t="inlineStr">
        <is>
          <t>CapStdDevw</t>
        </is>
      </c>
      <c r="C9" s="78">
        <f>TRUNC((F3^0.5),4)</f>
        <v/>
      </c>
      <c r="D9" s="4" t="inlineStr">
        <is>
          <t>Input</t>
        </is>
      </c>
      <c r="E9" s="13" t="n">
        <v>1</v>
      </c>
      <c r="F9" s="101" t="n">
        <v>11.122</v>
      </c>
      <c r="G9" s="101" t="n">
        <v>12.2768</v>
      </c>
      <c r="H9" s="101" t="n">
        <v>13.4141</v>
      </c>
      <c r="I9" s="101" t="n">
        <v>12.0714</v>
      </c>
      <c r="J9" s="101" t="n">
        <v>14.867</v>
      </c>
      <c r="K9" s="101" t="n">
        <v>7.6609</v>
      </c>
      <c r="L9" s="101" t="n">
        <v>12.8949</v>
      </c>
      <c r="M9" s="101" t="n">
        <v>11.8831</v>
      </c>
      <c r="N9" s="101" t="n">
        <v>11.0774</v>
      </c>
      <c r="O9" s="101" t="n">
        <v>13.2879</v>
      </c>
      <c r="P9" s="101" t="n">
        <v>15.4764</v>
      </c>
      <c r="Q9" s="101" t="n">
        <v>9.154199999999999</v>
      </c>
      <c r="R9" s="101" t="n">
        <v>9.248200000000001</v>
      </c>
      <c r="S9" s="101" t="n">
        <v>7.9056</v>
      </c>
      <c r="T9" s="101" t="n">
        <v>14.1957</v>
      </c>
    </row>
    <row r="10">
      <c r="A10" s="60" t="inlineStr">
        <is>
          <t>Input source</t>
        </is>
      </c>
      <c r="C10" s="78">
        <f>TRUNC((F4^0.5),4)</f>
        <v/>
      </c>
      <c r="E10" s="13" t="n">
        <v>2</v>
      </c>
      <c r="F10" s="101" t="n">
        <v>10.5408</v>
      </c>
      <c r="G10" s="101" t="n">
        <v>9.2956</v>
      </c>
      <c r="H10" s="101" t="n">
        <v>12.1893</v>
      </c>
      <c r="I10" s="101" t="n">
        <v>20.8117</v>
      </c>
      <c r="J10" s="101" t="n">
        <v>13.277</v>
      </c>
      <c r="K10" s="101" t="n">
        <v>13.1282</v>
      </c>
      <c r="L10" s="101" t="n">
        <v>11.1242</v>
      </c>
      <c r="M10" s="101" t="n">
        <v>11.3986</v>
      </c>
      <c r="N10" s="101" t="n">
        <v>13.843</v>
      </c>
      <c r="O10" s="101" t="n">
        <v>8.518800000000001</v>
      </c>
      <c r="P10" s="101" t="n">
        <v>14.1647</v>
      </c>
      <c r="Q10" s="101" t="n">
        <v>12.0519</v>
      </c>
      <c r="R10" s="101" t="n">
        <v>9.7257</v>
      </c>
      <c r="S10" s="101" t="n">
        <v>14.9077</v>
      </c>
      <c r="T10" s="101" t="n">
        <v>13.0747</v>
      </c>
    </row>
    <row r="11">
      <c r="C11" s="78">
        <f>TRUNC((F5^0.5),4)</f>
        <v/>
      </c>
      <c r="E11" s="13" t="n">
        <v>3</v>
      </c>
      <c r="F11" s="101" t="n">
        <v>11.9645</v>
      </c>
      <c r="G11" s="101" t="n">
        <v>13.1175</v>
      </c>
      <c r="H11" s="101" t="n">
        <v>14.7349</v>
      </c>
      <c r="I11" s="101" t="n">
        <v>15.1805</v>
      </c>
      <c r="J11" s="101" t="n">
        <v>13.4424</v>
      </c>
      <c r="K11" s="101" t="n">
        <v>11.1928</v>
      </c>
      <c r="L11" s="101" t="n">
        <v>8.0405</v>
      </c>
      <c r="M11" s="101" t="n">
        <v>14.8996</v>
      </c>
      <c r="N11" s="101" t="n">
        <v>14.5337</v>
      </c>
      <c r="O11" s="101" t="n">
        <v>11.1552</v>
      </c>
      <c r="P11" s="101" t="n">
        <v>8.819800000000001</v>
      </c>
      <c r="Q11" s="101" t="n">
        <v>11.5212</v>
      </c>
      <c r="R11" s="101" t="n">
        <v>15.9524</v>
      </c>
      <c r="S11" s="101" t="n">
        <v>14.3551</v>
      </c>
      <c r="T11" s="101" t="n">
        <v>11.9465</v>
      </c>
    </row>
    <row r="13">
      <c r="E13" s="24" t="inlineStr">
        <is>
          <t>Capw</t>
        </is>
      </c>
      <c r="F13" s="13" t="n">
        <v>1</v>
      </c>
      <c r="G13" s="13" t="n">
        <v>2</v>
      </c>
      <c r="H13" s="13" t="n">
        <v>3</v>
      </c>
      <c r="I13" s="13" t="n">
        <v>4</v>
      </c>
      <c r="J13" s="13" t="n">
        <v>5</v>
      </c>
      <c r="K13" s="13" t="n">
        <v>6</v>
      </c>
      <c r="L13" s="13" t="n">
        <v>7</v>
      </c>
      <c r="M13" s="13" t="n">
        <v>8</v>
      </c>
      <c r="N13" s="13" t="n">
        <v>9</v>
      </c>
      <c r="O13" s="13" t="n">
        <v>10</v>
      </c>
      <c r="P13" s="13" t="n">
        <v>11</v>
      </c>
      <c r="Q13" s="13" t="n">
        <v>12</v>
      </c>
      <c r="R13" s="13" t="n">
        <v>13</v>
      </c>
      <c r="S13" s="13" t="n">
        <v>14</v>
      </c>
      <c r="T13" s="13" t="n">
        <v>15</v>
      </c>
    </row>
    <row r="14">
      <c r="A14" s="63" t="inlineStr">
        <is>
          <t>Capw</t>
        </is>
      </c>
      <c r="B14" s="14">
        <f>Demand!E5</f>
        <v/>
      </c>
      <c r="C14" s="79">
        <f>TRUNC((_xlfn.NORM.INV((RAND()),$B$14,$B$15)),2)</f>
        <v/>
      </c>
      <c r="D14" s="4" t="inlineStr">
        <is>
          <t>Input</t>
        </is>
      </c>
      <c r="E14" s="13" t="n">
        <v>1</v>
      </c>
      <c r="F14" s="10" t="n">
        <v>304.6</v>
      </c>
      <c r="G14" s="10" t="n">
        <v>336.22</v>
      </c>
      <c r="H14" s="10" t="n">
        <v>367.37</v>
      </c>
      <c r="I14" s="10" t="n">
        <v>330.6</v>
      </c>
      <c r="J14" s="10" t="n">
        <v>407.16</v>
      </c>
      <c r="K14" s="10" t="n">
        <v>209.81</v>
      </c>
      <c r="L14" s="10" t="n">
        <v>353.15</v>
      </c>
      <c r="M14" s="10" t="n">
        <v>325.44</v>
      </c>
      <c r="N14" s="10" t="n">
        <v>303.38</v>
      </c>
      <c r="O14" s="10" t="n">
        <v>363.91</v>
      </c>
      <c r="P14" s="10" t="n">
        <v>423.84</v>
      </c>
      <c r="Q14" s="10" t="n">
        <v>250.7</v>
      </c>
      <c r="R14" s="10" t="n">
        <v>253.28</v>
      </c>
      <c r="S14" s="10" t="n">
        <v>216.52</v>
      </c>
      <c r="T14" s="10" t="n">
        <v>388.77</v>
      </c>
    </row>
    <row r="15">
      <c r="A15" s="60" t="inlineStr">
        <is>
          <t>Input source</t>
        </is>
      </c>
      <c r="B15" s="14">
        <f>B14*0.2</f>
        <v/>
      </c>
      <c r="C15" s="79">
        <f>TRUNC((_xlfn.NORM.INV((RAND()),$B$14,$B$15)),2)</f>
        <v/>
      </c>
      <c r="D15" s="14" t="n"/>
      <c r="E15" s="13" t="n">
        <v>2</v>
      </c>
      <c r="F15" s="10" t="n">
        <v>288.68</v>
      </c>
      <c r="G15" s="10" t="n">
        <v>254.58</v>
      </c>
      <c r="H15" s="10" t="n">
        <v>333.83</v>
      </c>
      <c r="I15" s="10" t="n">
        <v>569.96</v>
      </c>
      <c r="J15" s="10" t="n">
        <v>363.61</v>
      </c>
      <c r="K15" s="10" t="n">
        <v>359.54</v>
      </c>
      <c r="L15" s="10" t="n">
        <v>304.66</v>
      </c>
      <c r="M15" s="10" t="n">
        <v>312.17</v>
      </c>
      <c r="N15" s="10" t="n">
        <v>379.11</v>
      </c>
      <c r="O15" s="10" t="n">
        <v>233.3</v>
      </c>
      <c r="P15" s="10" t="n">
        <v>387.92</v>
      </c>
      <c r="Q15" s="10" t="n">
        <v>330.06</v>
      </c>
      <c r="R15" s="10" t="n">
        <v>266.36</v>
      </c>
      <c r="S15" s="10" t="n">
        <v>408.27</v>
      </c>
      <c r="T15" s="10" t="n">
        <v>358.07</v>
      </c>
    </row>
    <row r="16">
      <c r="C16" s="79">
        <f>TRUNC((_xlfn.NORM.INV((RAND()),$B$14,$B$15)),2)</f>
        <v/>
      </c>
      <c r="D16" s="14" t="n"/>
      <c r="E16" s="13" t="n">
        <v>3</v>
      </c>
      <c r="F16" s="10" t="n">
        <v>327.67</v>
      </c>
      <c r="G16" s="10" t="n">
        <v>359.24</v>
      </c>
      <c r="H16" s="10" t="n">
        <v>403.54</v>
      </c>
      <c r="I16" s="10" t="n">
        <v>415.74</v>
      </c>
      <c r="J16" s="10" t="n">
        <v>368.14</v>
      </c>
      <c r="K16" s="10" t="n">
        <v>306.54</v>
      </c>
      <c r="L16" s="10" t="n">
        <v>220.2</v>
      </c>
      <c r="M16" s="10" t="n">
        <v>408.05</v>
      </c>
      <c r="N16" s="10" t="n">
        <v>398.03</v>
      </c>
      <c r="O16" s="10" t="n">
        <v>305.5</v>
      </c>
      <c r="P16" s="10" t="n">
        <v>241.55</v>
      </c>
      <c r="Q16" s="10" t="n">
        <v>315.53</v>
      </c>
      <c r="R16" s="10" t="n">
        <v>436.88</v>
      </c>
      <c r="S16" s="10" t="n">
        <v>393.14</v>
      </c>
      <c r="T16" s="10" t="n">
        <v>327.17</v>
      </c>
    </row>
    <row r="18">
      <c r="E18" s="13" t="inlineStr">
        <is>
          <t>RunOutTimew</t>
        </is>
      </c>
      <c r="F18" s="13" t="n">
        <v>1</v>
      </c>
      <c r="G18" s="13" t="n">
        <v>2</v>
      </c>
      <c r="H18" s="13" t="n">
        <v>3</v>
      </c>
      <c r="I18" s="13" t="n">
        <v>4</v>
      </c>
      <c r="J18" s="13" t="n">
        <v>5</v>
      </c>
      <c r="K18" s="13" t="n">
        <v>6</v>
      </c>
      <c r="L18" s="13" t="n">
        <v>7</v>
      </c>
      <c r="M18" s="13" t="n">
        <v>8</v>
      </c>
      <c r="N18" s="13" t="n">
        <v>9</v>
      </c>
      <c r="O18" s="13" t="n">
        <v>10</v>
      </c>
      <c r="P18" s="13" t="n">
        <v>11</v>
      </c>
      <c r="Q18" s="13" t="n">
        <v>12</v>
      </c>
      <c r="R18" s="13" t="n">
        <v>13</v>
      </c>
      <c r="S18" s="13" t="n">
        <v>14</v>
      </c>
      <c r="T18" s="13" t="n">
        <v>15</v>
      </c>
    </row>
    <row r="19">
      <c r="E19" s="13" t="n">
        <v>1</v>
      </c>
      <c r="F19" s="9">
        <f>IF(Demand!AU5=Suppliers_Cap!F14,0,(Beginning_stock!AU5/(Demand!AU5-Suppliers_Cap!F14)))</f>
        <v/>
      </c>
      <c r="G19" s="9">
        <f>IF(Demand!AV5=Suppliers_Cap!G14,0,(Beginning_stock!AV5/(Demand!AV5-Suppliers_Cap!G14)))</f>
        <v/>
      </c>
      <c r="H19" s="9">
        <f>IF(Demand!AW5=Suppliers_Cap!H14,0,(Beginning_stock!AW5/(Demand!AW5-Suppliers_Cap!H14)))</f>
        <v/>
      </c>
      <c r="I19" s="9">
        <f>IF(Demand!AX5=Suppliers_Cap!I14,0,(Beginning_stock!AX5/(Demand!AX5-Suppliers_Cap!I14)))</f>
        <v/>
      </c>
      <c r="J19" s="9">
        <f>IF(Demand!AY5=Suppliers_Cap!J14,0,(Beginning_stock!AY5/(Demand!AY5-Suppliers_Cap!J14)))</f>
        <v/>
      </c>
      <c r="K19" s="9">
        <f>IF(Demand!AZ5=Suppliers_Cap!K14,0,(Beginning_stock!AZ5/(Demand!AZ5-Suppliers_Cap!K14)))</f>
        <v/>
      </c>
      <c r="L19" s="9">
        <f>IF(Demand!BA5=Suppliers_Cap!L14,0,(Beginning_stock!BA5/(Demand!BA5-Suppliers_Cap!L14)))</f>
        <v/>
      </c>
      <c r="M19" s="9">
        <f>IF(Demand!BB5=Suppliers_Cap!M14,0,(Beginning_stock!BB5/(Demand!BB5-Suppliers_Cap!M14)))</f>
        <v/>
      </c>
      <c r="N19" s="9">
        <f>IF(Demand!BC5=Suppliers_Cap!N14,0,(Beginning_stock!BC5/(Demand!BC5-Suppliers_Cap!N14)))</f>
        <v/>
      </c>
      <c r="O19" s="9">
        <f>IF(Demand!BD5=Suppliers_Cap!O14,0,(Beginning_stock!BD5/(Demand!BD5-Suppliers_Cap!O14)))</f>
        <v/>
      </c>
      <c r="P19" s="9">
        <f>IF(Demand!BE5=Suppliers_Cap!P14,0,(Beginning_stock!BE5/(Demand!BE5-Suppliers_Cap!P14)))</f>
        <v/>
      </c>
      <c r="Q19" s="9">
        <f>IF(Demand!BF5=Suppliers_Cap!Q14,0,(Beginning_stock!BF5/(Demand!BF5-Suppliers_Cap!Q14)))</f>
        <v/>
      </c>
      <c r="R19" s="9">
        <f>IF(Demand!BG5=Suppliers_Cap!R14,0,(Beginning_stock!BG5/(Demand!BG5-Suppliers_Cap!R14)))</f>
        <v/>
      </c>
      <c r="S19" s="9">
        <f>IF(Demand!BH5=Suppliers_Cap!S14,0,(Beginning_stock!BH5/(Demand!BH5-Suppliers_Cap!S14)))</f>
        <v/>
      </c>
      <c r="T19" s="9">
        <f>IF(Demand!BI5=Suppliers_Cap!T14,0,(Beginning_stock!BI5/(Demand!BI5-Suppliers_Cap!T14)))</f>
        <v/>
      </c>
    </row>
    <row r="20">
      <c r="E20" s="13" t="n">
        <v>2</v>
      </c>
      <c r="F20" s="9">
        <f>IF(Demand!AU6=Suppliers_Cap!F15,0,(Beginning_stock!AU6/(Demand!AU6-Suppliers_Cap!F15)))</f>
        <v/>
      </c>
      <c r="G20" s="9">
        <f>IF(Demand!AV6=Suppliers_Cap!G15,0,(Beginning_stock!AV6/(Demand!AV6-Suppliers_Cap!G15)))</f>
        <v/>
      </c>
      <c r="H20" s="9">
        <f>IF(Demand!AW6=Suppliers_Cap!H15,0,(Beginning_stock!AW6/(Demand!AW6-Suppliers_Cap!H15)))</f>
        <v/>
      </c>
      <c r="I20" s="9">
        <f>IF(Demand!AX6=Suppliers_Cap!I15,0,(Beginning_stock!AX6/(Demand!AX6-Suppliers_Cap!I15)))</f>
        <v/>
      </c>
      <c r="J20" s="9">
        <f>IF(Demand!AY6=Suppliers_Cap!J15,0,(Beginning_stock!AY6/(Demand!AY6-Suppliers_Cap!J15)))</f>
        <v/>
      </c>
      <c r="K20" s="9">
        <f>IF(Demand!AZ6=Suppliers_Cap!K15,0,(Beginning_stock!AZ6/(Demand!AZ6-Suppliers_Cap!K15)))</f>
        <v/>
      </c>
      <c r="L20" s="9">
        <f>IF(Demand!BA6=Suppliers_Cap!L15,0,(Beginning_stock!BA6/(Demand!BA6-Suppliers_Cap!L15)))</f>
        <v/>
      </c>
      <c r="M20" s="9">
        <f>IF(Demand!BB6=Suppliers_Cap!M15,0,(Beginning_stock!BB6/(Demand!BB6-Suppliers_Cap!M15)))</f>
        <v/>
      </c>
      <c r="N20" s="9">
        <f>IF(Demand!BC6=Suppliers_Cap!N15,0,(Beginning_stock!BC6/(Demand!BC6-Suppliers_Cap!N15)))</f>
        <v/>
      </c>
      <c r="O20" s="9">
        <f>IF(Demand!BD6=Suppliers_Cap!O15,0,(Beginning_stock!BD6/(Demand!BD6-Suppliers_Cap!O15)))</f>
        <v/>
      </c>
      <c r="P20" s="9">
        <f>IF(Demand!BE6=Suppliers_Cap!P15,0,(Beginning_stock!BE6/(Demand!BE6-Suppliers_Cap!P15)))</f>
        <v/>
      </c>
      <c r="Q20" s="9">
        <f>IF(Demand!BF6=Suppliers_Cap!Q15,0,(Beginning_stock!BF6/(Demand!BF6-Suppliers_Cap!Q15)))</f>
        <v/>
      </c>
      <c r="R20" s="9">
        <f>IF(Demand!BG6=Suppliers_Cap!R15,0,(Beginning_stock!BG6/(Demand!BG6-Suppliers_Cap!R15)))</f>
        <v/>
      </c>
      <c r="S20" s="9">
        <f>IF(Demand!BH6=Suppliers_Cap!S15,0,(Beginning_stock!BH6/(Demand!BH6-Suppliers_Cap!S15)))</f>
        <v/>
      </c>
      <c r="T20" s="9">
        <f>IF(Demand!BI6=Suppliers_Cap!T15,0,(Beginning_stock!BI6/(Demand!BI6-Suppliers_Cap!T15)))</f>
        <v/>
      </c>
    </row>
    <row r="21">
      <c r="E21" s="13" t="n">
        <v>3</v>
      </c>
      <c r="F21" s="9">
        <f>IF(Demand!AU7=Suppliers_Cap!F16,0,(Beginning_stock!AU7/(Demand!AU7-Suppliers_Cap!F16)))</f>
        <v/>
      </c>
      <c r="G21" s="9">
        <f>IF(Demand!AV7=Suppliers_Cap!G16,0,(Beginning_stock!AV7/(Demand!AV7-Suppliers_Cap!G16)))</f>
        <v/>
      </c>
      <c r="H21" s="9">
        <f>IF(Demand!AW7=Suppliers_Cap!H16,0,(Beginning_stock!AW7/(Demand!AW7-Suppliers_Cap!H16)))</f>
        <v/>
      </c>
      <c r="I21" s="9">
        <f>IF(Demand!AX7=Suppliers_Cap!I16,0,(Beginning_stock!AX7/(Demand!AX7-Suppliers_Cap!I16)))</f>
        <v/>
      </c>
      <c r="J21" s="9">
        <f>IF(Demand!AY7=Suppliers_Cap!J16,0,(Beginning_stock!AY7/(Demand!AY7-Suppliers_Cap!J16)))</f>
        <v/>
      </c>
      <c r="K21" s="9">
        <f>IF(Demand!AZ7=Suppliers_Cap!K16,0,(Beginning_stock!AZ7/(Demand!AZ7-Suppliers_Cap!K16)))</f>
        <v/>
      </c>
      <c r="L21" s="9">
        <f>IF(Demand!BA7=Suppliers_Cap!L16,0,(Beginning_stock!BA7/(Demand!BA7-Suppliers_Cap!L16)))</f>
        <v/>
      </c>
      <c r="M21" s="9">
        <f>IF(Demand!BB7=Suppliers_Cap!M16,0,(Beginning_stock!BB7/(Demand!BB7-Suppliers_Cap!M16)))</f>
        <v/>
      </c>
      <c r="N21" s="9">
        <f>IF(Demand!BC7=Suppliers_Cap!N16,0,(Beginning_stock!BC7/(Demand!BC7-Suppliers_Cap!N16)))</f>
        <v/>
      </c>
      <c r="O21" s="9">
        <f>IF(Demand!BD7=Suppliers_Cap!O16,0,(Beginning_stock!BD7/(Demand!BD7-Suppliers_Cap!O16)))</f>
        <v/>
      </c>
      <c r="P21" s="9">
        <f>IF(Demand!BE7=Suppliers_Cap!P16,0,(Beginning_stock!BE7/(Demand!BE7-Suppliers_Cap!P16)))</f>
        <v/>
      </c>
      <c r="Q21" s="9">
        <f>IF(Demand!BF7=Suppliers_Cap!Q16,0,(Beginning_stock!BF7/(Demand!BF7-Suppliers_Cap!Q16)))</f>
        <v/>
      </c>
      <c r="R21" s="9">
        <f>IF(Demand!BG7=Suppliers_Cap!R16,0,(Beginning_stock!BG7/(Demand!BG7-Suppliers_Cap!R16)))</f>
        <v/>
      </c>
      <c r="S21" s="9">
        <f>IF(Demand!BH7=Suppliers_Cap!S16,0,(Beginning_stock!BH7/(Demand!BH7-Suppliers_Cap!S16)))</f>
        <v/>
      </c>
      <c r="T21" s="9">
        <f>IF(Demand!BI7=Suppliers_Cap!T16,0,(Beginning_stock!BI7/(Demand!BI7-Suppliers_Cap!T16)))</f>
        <v/>
      </c>
    </row>
    <row r="23">
      <c r="E23" s="13" t="inlineStr">
        <is>
          <t>Stockout time</t>
        </is>
      </c>
    </row>
    <row r="24">
      <c r="F24" s="13" t="n">
        <v>1</v>
      </c>
      <c r="G24" s="13" t="n">
        <v>2</v>
      </c>
      <c r="H24" s="13" t="n">
        <v>3</v>
      </c>
      <c r="I24" s="13" t="n">
        <v>4</v>
      </c>
      <c r="J24" s="13" t="n">
        <v>5</v>
      </c>
      <c r="K24" s="13" t="n">
        <v>6</v>
      </c>
      <c r="L24" s="13" t="n">
        <v>7</v>
      </c>
      <c r="M24" s="13" t="n">
        <v>8</v>
      </c>
      <c r="N24" s="13" t="n">
        <v>9</v>
      </c>
      <c r="O24" s="13" t="n">
        <v>10</v>
      </c>
      <c r="P24" s="13" t="n">
        <v>11</v>
      </c>
      <c r="Q24" s="13" t="n">
        <v>12</v>
      </c>
      <c r="R24" s="13" t="n">
        <v>13</v>
      </c>
      <c r="S24" s="13" t="n">
        <v>14</v>
      </c>
      <c r="T24" s="13" t="n">
        <v>15</v>
      </c>
    </row>
    <row r="25">
      <c r="E25" s="13" t="n">
        <v>1</v>
      </c>
      <c r="F25" s="13">
        <f>IF(F19&gt;0,Suppliers!I22-F19,0)</f>
        <v/>
      </c>
      <c r="G25" s="13">
        <f>IF(G19&gt;0,Suppliers!J22-G19,0)</f>
        <v/>
      </c>
      <c r="H25" s="13">
        <f>IF(H19&gt;0,Suppliers!K22-H19,0)</f>
        <v/>
      </c>
      <c r="I25" s="13">
        <f>IF(I19&gt;0,Suppliers!L22-I19,0)</f>
        <v/>
      </c>
      <c r="J25" s="13">
        <f>IF(J19&gt;0,Suppliers!M22-J19,0)</f>
        <v/>
      </c>
      <c r="K25" s="13">
        <f>IF(K19&gt;0,Suppliers!N22-K19,0)</f>
        <v/>
      </c>
      <c r="L25" s="13">
        <f>IF(L19&gt;0,Suppliers!O22-L19,0)</f>
        <v/>
      </c>
      <c r="M25" s="13">
        <f>IF(M19&gt;0,Suppliers!P22-M19,0)</f>
        <v/>
      </c>
      <c r="N25" s="13">
        <f>IF(N19&gt;0,Suppliers!Q22-N19,0)</f>
        <v/>
      </c>
      <c r="O25" s="13">
        <f>IF(O19&gt;0,Suppliers!R22-O19,0)</f>
        <v/>
      </c>
      <c r="P25" s="13">
        <f>IF(P19&gt;0,Suppliers!S22-P19,0)</f>
        <v/>
      </c>
      <c r="Q25" s="13">
        <f>IF(Q19&gt;0,Suppliers!T22-Q19,0)</f>
        <v/>
      </c>
      <c r="R25" s="13">
        <f>IF(R19&gt;0,Suppliers!U22-R19,0)</f>
        <v/>
      </c>
      <c r="S25" s="13">
        <f>IF(S19&gt;0,Suppliers!V22-S19,0)</f>
        <v/>
      </c>
      <c r="T25" s="13">
        <f>IF(T19&gt;0,Suppliers!W22-T19,0)</f>
        <v/>
      </c>
    </row>
    <row r="26">
      <c r="E26" s="13" t="n">
        <v>2</v>
      </c>
      <c r="F26" s="13">
        <f>IF(F20&gt;0,Suppliers!I23-F20,0)</f>
        <v/>
      </c>
      <c r="G26" s="13">
        <f>IF(G20&gt;0,Suppliers!J23-G20,0)</f>
        <v/>
      </c>
      <c r="H26" s="13">
        <f>IF(H20&gt;0,Suppliers!K23-H20,0)</f>
        <v/>
      </c>
      <c r="I26" s="13">
        <f>IF(I20&gt;0,Suppliers!L23-I20,0)</f>
        <v/>
      </c>
      <c r="J26" s="13">
        <f>IF(J20&gt;0,Suppliers!M23-J20,0)</f>
        <v/>
      </c>
      <c r="K26" s="13">
        <f>IF(K20&gt;0,Suppliers!N23-K20,0)</f>
        <v/>
      </c>
      <c r="L26" s="13">
        <f>IF(L20&gt;0,Suppliers!O23-L20,0)</f>
        <v/>
      </c>
      <c r="M26" s="13">
        <f>IF(M20&gt;0,Suppliers!P23-M20,0)</f>
        <v/>
      </c>
      <c r="N26" s="13">
        <f>IF(N20&gt;0,Suppliers!Q23-N20,0)</f>
        <v/>
      </c>
      <c r="O26" s="13">
        <f>IF(O20&gt;0,Suppliers!R23-O20,0)</f>
        <v/>
      </c>
      <c r="P26" s="13">
        <f>IF(P20&gt;0,Suppliers!S23-P20,0)</f>
        <v/>
      </c>
      <c r="Q26" s="13">
        <f>IF(Q20&gt;0,Suppliers!T23-Q20,0)</f>
        <v/>
      </c>
      <c r="R26" s="13">
        <f>IF(R20&gt;0,Suppliers!U23-R20,0)</f>
        <v/>
      </c>
      <c r="S26" s="13">
        <f>IF(S20&gt;0,Suppliers!V23-S20,0)</f>
        <v/>
      </c>
      <c r="T26" s="13">
        <f>IF(T20&gt;0,Suppliers!W23-T20,0)</f>
        <v/>
      </c>
    </row>
    <row r="27">
      <c r="E27" s="13" t="n">
        <v>3</v>
      </c>
      <c r="F27" s="13">
        <f>IF(F21&gt;0,Suppliers!I24-F21,0)</f>
        <v/>
      </c>
      <c r="G27" s="13">
        <f>IF(G21&gt;0,Suppliers!J24-G21,0)</f>
        <v/>
      </c>
      <c r="H27" s="13">
        <f>IF(H21&gt;0,Suppliers!K24-H21,0)</f>
        <v/>
      </c>
      <c r="I27" s="13">
        <f>IF(I21&gt;0,Suppliers!L24-I21,0)</f>
        <v/>
      </c>
      <c r="J27" s="13">
        <f>IF(J21&gt;0,Suppliers!M24-J21,0)</f>
        <v/>
      </c>
      <c r="K27" s="13">
        <f>IF(K21&gt;0,Suppliers!N24-K21,0)</f>
        <v/>
      </c>
      <c r="L27" s="13">
        <f>IF(L21&gt;0,Suppliers!O24-L21,0)</f>
        <v/>
      </c>
      <c r="M27" s="13">
        <f>IF(M21&gt;0,Suppliers!P24-M21,0)</f>
        <v/>
      </c>
      <c r="N27" s="13">
        <f>IF(N21&gt;0,Suppliers!Q24-N21,0)</f>
        <v/>
      </c>
      <c r="O27" s="13">
        <f>IF(O21&gt;0,Suppliers!R24-O21,0)</f>
        <v/>
      </c>
      <c r="P27" s="13">
        <f>IF(P21&gt;0,Suppliers!S24-P21,0)</f>
        <v/>
      </c>
      <c r="Q27" s="13">
        <f>IF(Q21&gt;0,Suppliers!T24-Q21,0)</f>
        <v/>
      </c>
      <c r="R27" s="13">
        <f>IF(R21&gt;0,Suppliers!U24-R21,0)</f>
        <v/>
      </c>
      <c r="S27" s="13">
        <f>IF(S21&gt;0,Suppliers!V24-S21,0)</f>
        <v/>
      </c>
      <c r="T27" s="13">
        <f>IF(T21&gt;0,Suppliers!W24-T21,0)</f>
        <v/>
      </c>
    </row>
    <row r="29">
      <c r="E29" s="93" t="inlineStr">
        <is>
          <t>Maximum stockout time per p</t>
        </is>
      </c>
    </row>
    <row r="30">
      <c r="F30" s="13" t="n">
        <v>1</v>
      </c>
      <c r="G30" s="13" t="n">
        <v>2</v>
      </c>
      <c r="H30" s="13" t="n">
        <v>3</v>
      </c>
      <c r="I30" s="13" t="n">
        <v>4</v>
      </c>
      <c r="J30" s="13" t="n">
        <v>5</v>
      </c>
      <c r="K30" s="13" t="n">
        <v>6</v>
      </c>
      <c r="L30" s="13" t="n">
        <v>7</v>
      </c>
      <c r="M30" s="13" t="n">
        <v>8</v>
      </c>
      <c r="N30" s="13" t="n">
        <v>9</v>
      </c>
      <c r="O30" s="13" t="n">
        <v>10</v>
      </c>
      <c r="P30" s="13" t="n">
        <v>11</v>
      </c>
      <c r="Q30" s="13" t="n">
        <v>12</v>
      </c>
      <c r="R30" s="13" t="n">
        <v>13</v>
      </c>
      <c r="S30" s="13" t="n">
        <v>14</v>
      </c>
      <c r="T30" s="13" t="n">
        <v>15</v>
      </c>
    </row>
    <row r="31">
      <c r="F31" s="13">
        <f>MAX(F25:F27)</f>
        <v/>
      </c>
      <c r="G31" s="13">
        <f>MAX(G25:G27)</f>
        <v/>
      </c>
      <c r="H31" s="13">
        <f>MAX(H25:H27)</f>
        <v/>
      </c>
      <c r="I31" s="13">
        <f>MAX(I25:I27)</f>
        <v/>
      </c>
      <c r="J31" s="13">
        <f>MAX(J25:J27)</f>
        <v/>
      </c>
      <c r="K31" s="13">
        <f>MAX(K25:K27)</f>
        <v/>
      </c>
      <c r="L31" s="13">
        <f>MAX(L25:L27)</f>
        <v/>
      </c>
      <c r="M31" s="13">
        <f>MAX(M25:M27)</f>
        <v/>
      </c>
      <c r="N31" s="13">
        <f>MAX(N25:N27)</f>
        <v/>
      </c>
      <c r="O31" s="13">
        <f>MAX(O25:O27)</f>
        <v/>
      </c>
      <c r="P31" s="13">
        <f>MAX(P25:P27)</f>
        <v/>
      </c>
      <c r="Q31" s="13">
        <f>MAX(Q25:Q27)</f>
        <v/>
      </c>
      <c r="R31" s="13">
        <f>MAX(R25:R27)</f>
        <v/>
      </c>
      <c r="S31" s="13">
        <f>MAX(S25:S27)</f>
        <v/>
      </c>
      <c r="T31" s="13">
        <f>MAX(T25:T27)</f>
        <v/>
      </c>
    </row>
    <row r="33">
      <c r="E33" s="13" t="inlineStr">
        <is>
          <t>S0</t>
        </is>
      </c>
      <c r="F33" s="13" t="n">
        <v>1</v>
      </c>
      <c r="G33" s="13" t="n">
        <v>2</v>
      </c>
      <c r="H33" s="13" t="n">
        <v>3</v>
      </c>
      <c r="I33" s="13" t="n">
        <v>4</v>
      </c>
      <c r="J33" s="13" t="n">
        <v>5</v>
      </c>
      <c r="K33" s="13" t="n">
        <v>6</v>
      </c>
      <c r="L33" s="13" t="n">
        <v>7</v>
      </c>
      <c r="M33" s="13" t="n">
        <v>8</v>
      </c>
      <c r="N33" s="13" t="n">
        <v>9</v>
      </c>
      <c r="O33" s="13" t="n">
        <v>10</v>
      </c>
      <c r="P33" s="13" t="n">
        <v>11</v>
      </c>
      <c r="Q33" s="13" t="n">
        <v>12</v>
      </c>
      <c r="R33" s="13" t="n">
        <v>13</v>
      </c>
      <c r="S33" s="13" t="n">
        <v>14</v>
      </c>
      <c r="T33" s="13" t="n">
        <v>15</v>
      </c>
    </row>
    <row r="34">
      <c r="D34" s="60" t="inlineStr">
        <is>
          <t>Input source</t>
        </is>
      </c>
      <c r="E34" s="13" t="n">
        <v>1</v>
      </c>
      <c r="F34" s="117">
        <f>IF(F25&lt;&gt;0,F25,0)</f>
        <v/>
      </c>
      <c r="G34" s="117">
        <f>IF(G25&lt;&gt;0,G25,0)</f>
        <v/>
      </c>
      <c r="H34" s="117">
        <f>IF(H25&lt;&gt;0,H25,0)</f>
        <v/>
      </c>
      <c r="I34" s="117">
        <f>IF(I25&lt;&gt;0,I25,0)</f>
        <v/>
      </c>
      <c r="J34" s="117">
        <f>IF(J25&lt;&gt;0,J25,0)</f>
        <v/>
      </c>
      <c r="K34" s="117">
        <f>IF(K25&lt;&gt;0,K25,0)</f>
        <v/>
      </c>
      <c r="L34" s="117">
        <f>IF(L25&lt;&gt;0,L25,0)</f>
        <v/>
      </c>
      <c r="M34" s="117">
        <f>IF(M25&lt;&gt;0,M25,0)</f>
        <v/>
      </c>
      <c r="N34" s="117">
        <f>IF(N25&lt;&gt;0,N25,0)</f>
        <v/>
      </c>
      <c r="O34" s="117">
        <f>IF(O25&lt;&gt;0,O25,0)</f>
        <v/>
      </c>
      <c r="P34" s="117">
        <f>IF(P25&lt;&gt;0,P25,0)</f>
        <v/>
      </c>
      <c r="Q34" s="117">
        <f>IF(Q25&lt;&gt;0,Q25,0)</f>
        <v/>
      </c>
      <c r="R34" s="117">
        <f>IF(R25&lt;&gt;0,R25,0)</f>
        <v/>
      </c>
      <c r="S34" s="117">
        <f>IF(S25&lt;&gt;0,S25,0)</f>
        <v/>
      </c>
      <c r="T34" s="117">
        <f>IF(T25&lt;&gt;0,T25,0)</f>
        <v/>
      </c>
    </row>
    <row r="35">
      <c r="E35" s="13" t="n">
        <v>2</v>
      </c>
      <c r="F35" s="117">
        <f>IF(F26&lt;&gt;0,F26,0)</f>
        <v/>
      </c>
      <c r="G35" s="117">
        <f>IF(G26&lt;&gt;0,G26,0)</f>
        <v/>
      </c>
      <c r="H35" s="117">
        <f>IF(H26&lt;&gt;0,H26,0)</f>
        <v/>
      </c>
      <c r="I35" s="117">
        <f>IF(I26&lt;&gt;0,I26,0)</f>
        <v/>
      </c>
      <c r="J35" s="117">
        <f>IF(J26&lt;&gt;0,J26,0)</f>
        <v/>
      </c>
      <c r="K35" s="117">
        <f>IF(K26&lt;&gt;0,K26,0)</f>
        <v/>
      </c>
      <c r="L35" s="117">
        <f>IF(L26&lt;&gt;0,L26,0)</f>
        <v/>
      </c>
      <c r="M35" s="117">
        <f>IF(M26&lt;&gt;0,M26,0)</f>
        <v/>
      </c>
      <c r="N35" s="117">
        <f>IF(N26&lt;&gt;0,N26,0)</f>
        <v/>
      </c>
      <c r="O35" s="117">
        <f>IF(O26&lt;&gt;0,O26,0)</f>
        <v/>
      </c>
      <c r="P35" s="117">
        <f>IF(P26&lt;&gt;0,P26,0)</f>
        <v/>
      </c>
      <c r="Q35" s="117">
        <f>IF(Q26&lt;&gt;0,Q26,0)</f>
        <v/>
      </c>
      <c r="R35" s="117">
        <f>IF(R26&lt;&gt;0,R26,0)</f>
        <v/>
      </c>
      <c r="S35" s="117">
        <f>IF(S26&lt;&gt;0,S26,0)</f>
        <v/>
      </c>
      <c r="T35" s="117">
        <f>IF(T26&lt;&gt;0,T26,0)</f>
        <v/>
      </c>
    </row>
    <row r="36">
      <c r="E36" s="13" t="n">
        <v>3</v>
      </c>
      <c r="F36" s="117">
        <f>IF(F27&lt;&gt;0,F27,0)</f>
        <v/>
      </c>
      <c r="G36" s="117">
        <f>IF(G27&lt;&gt;0,G27,0)</f>
        <v/>
      </c>
      <c r="H36" s="117">
        <f>IF(H27&lt;&gt;0,H27,0)</f>
        <v/>
      </c>
      <c r="I36" s="117">
        <f>IF(I27&lt;&gt;0,I27,0)</f>
        <v/>
      </c>
      <c r="J36" s="117">
        <f>IF(J27&lt;&gt;0,J27,0)</f>
        <v/>
      </c>
      <c r="K36" s="117">
        <f>IF(K27&lt;&gt;0,K27,0)</f>
        <v/>
      </c>
      <c r="L36" s="117">
        <f>IF(L27&lt;&gt;0,L27,0)</f>
        <v/>
      </c>
      <c r="M36" s="117">
        <f>IF(M27&lt;&gt;0,M27,0)</f>
        <v/>
      </c>
      <c r="N36" s="117">
        <f>IF(N27&lt;&gt;0,N27,0)</f>
        <v/>
      </c>
      <c r="O36" s="117">
        <f>IF(O27&lt;&gt;0,O27,0)</f>
        <v/>
      </c>
      <c r="P36" s="117">
        <f>IF(P27&lt;&gt;0,P27,0)</f>
        <v/>
      </c>
      <c r="Q36" s="117">
        <f>IF(Q27&lt;&gt;0,Q27,0)</f>
        <v/>
      </c>
      <c r="R36" s="117">
        <f>IF(R27&lt;&gt;0,R27,0)</f>
        <v/>
      </c>
      <c r="S36" s="117">
        <f>IF(S27&lt;&gt;0,S27,0)</f>
        <v/>
      </c>
      <c r="T36" s="117">
        <f>IF(T27&lt;&gt;0,T27,0)</f>
        <v/>
      </c>
    </row>
    <row r="38">
      <c r="E38" s="24" t="inlineStr">
        <is>
          <t>S0</t>
        </is>
      </c>
      <c r="F38" s="13" t="n">
        <v>1</v>
      </c>
      <c r="G38" s="13" t="n">
        <v>2</v>
      </c>
      <c r="H38" s="13" t="n">
        <v>3</v>
      </c>
      <c r="I38" s="13" t="n">
        <v>4</v>
      </c>
      <c r="J38" s="13" t="n">
        <v>5</v>
      </c>
      <c r="K38" s="13" t="n">
        <v>6</v>
      </c>
      <c r="L38" s="13" t="n">
        <v>7</v>
      </c>
      <c r="M38" s="13" t="n">
        <v>8</v>
      </c>
      <c r="N38" s="13" t="n">
        <v>9</v>
      </c>
      <c r="O38" s="13" t="n">
        <v>10</v>
      </c>
      <c r="P38" s="13" t="n">
        <v>11</v>
      </c>
      <c r="Q38" s="13" t="n">
        <v>12</v>
      </c>
      <c r="R38" s="13" t="n">
        <v>13</v>
      </c>
      <c r="S38" s="13" t="n">
        <v>14</v>
      </c>
      <c r="T38" s="13" t="n">
        <v>15</v>
      </c>
    </row>
    <row r="39">
      <c r="D39" s="4" t="inlineStr">
        <is>
          <t>Input</t>
        </is>
      </c>
      <c r="E39" s="13" t="n">
        <v>1</v>
      </c>
      <c r="F39" s="118" t="n">
        <v>0</v>
      </c>
      <c r="G39" s="118" t="n">
        <v>0</v>
      </c>
      <c r="H39" s="118" t="n">
        <v>0</v>
      </c>
      <c r="I39" s="118" t="n">
        <v>0</v>
      </c>
      <c r="J39" s="118" t="n">
        <v>-4.845974304068527</v>
      </c>
      <c r="K39" s="118" t="n">
        <v>8.19716209852124</v>
      </c>
      <c r="L39" s="118" t="n">
        <v>0</v>
      </c>
      <c r="M39" s="118" t="n">
        <v>8.992698332491159</v>
      </c>
      <c r="N39" s="118" t="n">
        <v>1.776443171719164</v>
      </c>
      <c r="O39" s="118" t="n">
        <v>0</v>
      </c>
      <c r="P39" s="118" t="n">
        <v>-49.54995825879532</v>
      </c>
      <c r="Q39" s="118" t="n">
        <v>0</v>
      </c>
      <c r="R39" s="118" t="n">
        <v>0.7002106969205872</v>
      </c>
      <c r="S39" s="118" t="n">
        <v>1.868772404463984</v>
      </c>
      <c r="T39" s="118" t="n">
        <v>8.063257333246229</v>
      </c>
    </row>
    <row r="40">
      <c r="E40" s="13" t="n">
        <v>2</v>
      </c>
      <c r="F40" s="118" t="n">
        <v>-2.145443290166504</v>
      </c>
      <c r="G40" s="118" t="n">
        <v>2.637242140099287</v>
      </c>
      <c r="H40" s="118" t="n">
        <v>0</v>
      </c>
      <c r="I40" s="118" t="n">
        <v>0</v>
      </c>
      <c r="J40" s="118" t="n">
        <v>-10.46108994115999</v>
      </c>
      <c r="K40" s="118" t="n">
        <v>-1.013514246947084</v>
      </c>
      <c r="L40" s="118" t="n">
        <v>-172.3355844155853</v>
      </c>
      <c r="M40" s="118" t="n">
        <v>0</v>
      </c>
      <c r="N40" s="118" t="n">
        <v>0</v>
      </c>
      <c r="O40" s="118" t="n">
        <v>3.152426335824051</v>
      </c>
      <c r="P40" s="118" t="n">
        <v>0</v>
      </c>
      <c r="Q40" s="118" t="n">
        <v>1.441690808176528</v>
      </c>
      <c r="R40" s="118" t="n">
        <v>5.953744106649324</v>
      </c>
      <c r="S40" s="118" t="n">
        <v>-4.541617647058807</v>
      </c>
      <c r="T40" s="118" t="n">
        <v>2.849762369417979</v>
      </c>
    </row>
    <row r="41">
      <c r="E41" s="13" t="n">
        <v>3</v>
      </c>
      <c r="F41" s="118" t="n">
        <v>12.80633496761697</v>
      </c>
      <c r="G41" s="118" t="n">
        <v>0</v>
      </c>
      <c r="H41" s="118" t="n">
        <v>0</v>
      </c>
      <c r="I41" s="118" t="n">
        <v>0.7218766484073917</v>
      </c>
      <c r="J41" s="118" t="n">
        <v>0</v>
      </c>
      <c r="K41" s="118" t="n">
        <v>10.09574190962829</v>
      </c>
      <c r="L41" s="118" t="n">
        <v>5.654624588174094</v>
      </c>
      <c r="M41" s="118" t="n">
        <v>0</v>
      </c>
      <c r="N41" s="118" t="n">
        <v>0</v>
      </c>
      <c r="O41" s="118" t="n">
        <v>0</v>
      </c>
      <c r="P41" s="118" t="n">
        <v>1.969047619047618</v>
      </c>
      <c r="Q41" s="118" t="n">
        <v>-70.31843384338424</v>
      </c>
      <c r="R41" s="118" t="n">
        <v>0</v>
      </c>
      <c r="S41" s="118" t="n">
        <v>0</v>
      </c>
      <c r="T41" s="118" t="n">
        <v>0.2382257244534838</v>
      </c>
    </row>
    <row r="43">
      <c r="E43" s="93" t="n"/>
    </row>
    <row r="44">
      <c r="F44" s="13" t="n">
        <v>1</v>
      </c>
      <c r="G44" s="13" t="n">
        <v>2</v>
      </c>
      <c r="H44" s="13" t="n">
        <v>3</v>
      </c>
      <c r="I44" s="13" t="n">
        <v>4</v>
      </c>
      <c r="J44" s="13" t="n">
        <v>5</v>
      </c>
      <c r="K44" s="13" t="n">
        <v>6</v>
      </c>
      <c r="L44" s="13" t="n">
        <v>7</v>
      </c>
      <c r="M44" s="13" t="n">
        <v>8</v>
      </c>
      <c r="N44" s="13" t="n">
        <v>9</v>
      </c>
      <c r="O44" s="13" t="n">
        <v>10</v>
      </c>
      <c r="P44" s="13" t="n">
        <v>11</v>
      </c>
      <c r="Q44" s="13" t="n">
        <v>12</v>
      </c>
      <c r="R44" s="13" t="n">
        <v>13</v>
      </c>
      <c r="S44" s="13" t="n">
        <v>14</v>
      </c>
      <c r="T44" s="13" t="n">
        <v>15</v>
      </c>
    </row>
    <row r="45">
      <c r="E45" s="13" t="n">
        <v>1</v>
      </c>
      <c r="F45" s="79">
        <f>IF(F14&gt;Demand!AU5,0,ROUNDUP($C$49^0.5,0))</f>
        <v/>
      </c>
      <c r="G45" s="79">
        <f>IF(G14&gt;Demand!AV5,0,ROUNDUP($C$49^0.5,0))</f>
        <v/>
      </c>
      <c r="H45" s="79">
        <f>IF(H14&gt;Demand!AW5,0,ROUNDUP($C$49^0.5,0))</f>
        <v/>
      </c>
      <c r="I45" s="79">
        <f>IF(I14&gt;Demand!AX5,0,ROUNDUP($C$49^0.5,0))</f>
        <v/>
      </c>
      <c r="J45" s="79">
        <f>IF(J14&gt;Demand!AY5,0,ROUNDUP($C$49^0.5,0))</f>
        <v/>
      </c>
      <c r="K45" s="79">
        <f>IF(K14&gt;Demand!AZ5,0,ROUNDUP($C$49^0.5,0))</f>
        <v/>
      </c>
      <c r="L45" s="79">
        <f>IF(L14&gt;Demand!BA5,0,ROUNDUP($C$49^0.5,0))</f>
        <v/>
      </c>
      <c r="M45" s="79">
        <f>IF(M14&gt;Demand!BB5,0,ROUNDUP($C$49^0.5,0))</f>
        <v/>
      </c>
      <c r="N45" s="79">
        <f>IF(N14&gt;Demand!BC5,0,ROUNDUP($C$49^0.5,0))</f>
        <v/>
      </c>
      <c r="O45" s="79">
        <f>IF(O14&gt;Demand!BD5,0,ROUNDUP($C$49^0.5,0))</f>
        <v/>
      </c>
      <c r="P45" s="79">
        <f>IF(P14&gt;Demand!BE5,0,ROUNDUP($C$49^0.5,0))</f>
        <v/>
      </c>
      <c r="Q45" s="79">
        <f>IF(Q14&gt;Demand!BF5,0,ROUNDUP($C$49^0.5,0))</f>
        <v/>
      </c>
      <c r="R45" s="79">
        <f>IF(R14&gt;Demand!BG5,0,ROUNDUP($C$49^0.5,0))</f>
        <v/>
      </c>
      <c r="S45" s="79">
        <f>IF(S14&gt;Demand!BH5,0,ROUNDUP($C$49^0.5,0))</f>
        <v/>
      </c>
      <c r="T45" s="79">
        <f>IF(T14&gt;Demand!BI5,0,ROUNDUP($C$49^0.5,0))</f>
        <v/>
      </c>
    </row>
    <row r="46">
      <c r="E46" s="13" t="n">
        <v>2</v>
      </c>
      <c r="F46" s="79">
        <f>IF(F15&gt;Demand!AU6,0,ROUNDUP($C$49^0.5,0))</f>
        <v/>
      </c>
      <c r="G46" s="79">
        <f>IF(G15&gt;Demand!AV6,0,ROUNDUP($C$49^0.5,0))</f>
        <v/>
      </c>
      <c r="H46" s="79">
        <f>IF(H15&gt;Demand!AW6,0,ROUNDUP($C$49^0.5,0))</f>
        <v/>
      </c>
      <c r="I46" s="79">
        <f>IF(I15&gt;Demand!AX6,0,ROUNDUP($C$49^0.5,0))</f>
        <v/>
      </c>
      <c r="J46" s="79">
        <f>IF(J15&gt;Demand!AY6,0,ROUNDUP($C$49^0.5,0))</f>
        <v/>
      </c>
      <c r="K46" s="79">
        <f>IF(K15&gt;Demand!AZ6,0,ROUNDUP($C$49^0.5,0))</f>
        <v/>
      </c>
      <c r="L46" s="79">
        <f>IF(L15&gt;Demand!BA6,0,ROUNDUP($C$49^0.5,0))</f>
        <v/>
      </c>
      <c r="M46" s="79">
        <f>IF(M15&gt;Demand!BB6,0,ROUNDUP($C$49^0.5,0))</f>
        <v/>
      </c>
      <c r="N46" s="79">
        <f>IF(N15&gt;Demand!BC6,0,ROUNDUP($C$49^0.5,0))</f>
        <v/>
      </c>
      <c r="O46" s="79">
        <f>IF(O15&gt;Demand!BD6,0,ROUNDUP($C$49^0.5,0))</f>
        <v/>
      </c>
      <c r="P46" s="79">
        <f>IF(P15&gt;Demand!BE6,0,ROUNDUP($C$49^0.5,0))</f>
        <v/>
      </c>
      <c r="Q46" s="79">
        <f>IF(Q15&gt;Demand!BF6,0,ROUNDUP($C$49^0.5,0))</f>
        <v/>
      </c>
      <c r="R46" s="79">
        <f>IF(R15&gt;Demand!BG6,0,ROUNDUP($C$49^0.5,0))</f>
        <v/>
      </c>
      <c r="S46" s="79">
        <f>IF(S15&gt;Demand!BH6,0,ROUNDUP($C$49^0.5,0))</f>
        <v/>
      </c>
      <c r="T46" s="79">
        <f>IF(T15&gt;Demand!BI6,0,ROUNDUP($C$49^0.5,0))</f>
        <v/>
      </c>
    </row>
    <row r="47">
      <c r="E47" s="13" t="n">
        <v>3</v>
      </c>
      <c r="F47" s="79">
        <f>IF(F16&gt;Demand!AU7,0,ROUNDUP($C$49^0.5,0))</f>
        <v/>
      </c>
      <c r="G47" s="79">
        <f>IF(G16&gt;Demand!AV7,0,ROUNDUP($C$49^0.5,0))</f>
        <v/>
      </c>
      <c r="H47" s="79">
        <f>IF(H16&gt;Demand!AW7,0,ROUNDUP($C$49^0.5,0))</f>
        <v/>
      </c>
      <c r="I47" s="79">
        <f>IF(I16&gt;Demand!AX7,0,ROUNDUP($C$49^0.5,0))</f>
        <v/>
      </c>
      <c r="J47" s="79">
        <f>IF(J16&gt;Demand!AY7,0,ROUNDUP($C$49^0.5,0))</f>
        <v/>
      </c>
      <c r="K47" s="79">
        <f>IF(K16&gt;Demand!AZ7,0,ROUNDUP($C$49^0.5,0))</f>
        <v/>
      </c>
      <c r="L47" s="79">
        <f>IF(L16&gt;Demand!BA7,0,ROUNDUP($C$49^0.5,0))</f>
        <v/>
      </c>
      <c r="M47" s="79">
        <f>IF(M16&gt;Demand!BB7,0,ROUNDUP($C$49^0.5,0))</f>
        <v/>
      </c>
      <c r="N47" s="79">
        <f>IF(N16&gt;Demand!BC7,0,ROUNDUP($C$49^0.5,0))</f>
        <v/>
      </c>
      <c r="O47" s="79">
        <f>IF(O16&gt;Demand!BD7,0,ROUNDUP($C$49^0.5,0))</f>
        <v/>
      </c>
      <c r="P47" s="79">
        <f>IF(P16&gt;Demand!BE7,0,ROUNDUP($C$49^0.5,0))</f>
        <v/>
      </c>
      <c r="Q47" s="79">
        <f>IF(Q16&gt;Demand!BF7,0,ROUNDUP($C$49^0.5,0))</f>
        <v/>
      </c>
      <c r="R47" s="79">
        <f>IF(R16&gt;Demand!BG7,0,ROUNDUP($C$49^0.5,0))</f>
        <v/>
      </c>
      <c r="S47" s="79">
        <f>IF(S16&gt;Demand!BH7,0,ROUNDUP($C$49^0.5,0))</f>
        <v/>
      </c>
      <c r="T47" s="79">
        <f>IF(T16&gt;Demand!BI7,0,ROUNDUP($C$49^0.5,0))</f>
        <v/>
      </c>
    </row>
    <row r="49">
      <c r="C49" s="18" t="n">
        <v>990000000</v>
      </c>
      <c r="D49" s="18" t="n"/>
      <c r="E49" s="24" t="inlineStr">
        <is>
          <t>uwip</t>
        </is>
      </c>
      <c r="F49" s="13" t="n">
        <v>1</v>
      </c>
      <c r="G49" s="13" t="n">
        <v>2</v>
      </c>
      <c r="H49" s="13" t="n">
        <v>3</v>
      </c>
      <c r="I49" s="13" t="n">
        <v>4</v>
      </c>
      <c r="J49" s="13" t="n">
        <v>5</v>
      </c>
      <c r="K49" s="13" t="n">
        <v>6</v>
      </c>
      <c r="L49" s="13" t="n">
        <v>7</v>
      </c>
      <c r="M49" s="13" t="n">
        <v>8</v>
      </c>
      <c r="N49" s="13" t="n">
        <v>9</v>
      </c>
      <c r="O49" s="13" t="n">
        <v>10</v>
      </c>
      <c r="P49" s="13" t="n">
        <v>11</v>
      </c>
      <c r="Q49" s="13" t="n">
        <v>12</v>
      </c>
      <c r="R49" s="13" t="n">
        <v>13</v>
      </c>
      <c r="S49" s="13" t="n">
        <v>14</v>
      </c>
      <c r="T49" s="13" t="n">
        <v>15</v>
      </c>
    </row>
    <row r="50">
      <c r="E50" s="13" t="n">
        <v>1</v>
      </c>
      <c r="F50" s="10" t="n">
        <v>0</v>
      </c>
      <c r="G50" s="10" t="n">
        <v>0</v>
      </c>
      <c r="H50" s="10" t="n">
        <v>0</v>
      </c>
      <c r="I50" s="10" t="n">
        <v>0</v>
      </c>
      <c r="J50" s="10" t="n">
        <v>31465</v>
      </c>
      <c r="K50" s="10" t="n">
        <v>31465</v>
      </c>
      <c r="L50" s="10" t="n">
        <v>0</v>
      </c>
      <c r="M50" s="10" t="n">
        <v>31465</v>
      </c>
      <c r="N50" s="10" t="n">
        <v>31465</v>
      </c>
      <c r="O50" s="10" t="n">
        <v>0</v>
      </c>
      <c r="P50" s="10" t="n">
        <v>31465</v>
      </c>
      <c r="Q50" s="10" t="n">
        <v>0</v>
      </c>
      <c r="R50" s="10" t="n">
        <v>31465</v>
      </c>
      <c r="S50" s="10" t="n">
        <v>31465</v>
      </c>
      <c r="T50" s="10" t="n">
        <v>31465</v>
      </c>
    </row>
    <row r="51">
      <c r="E51" s="13" t="n">
        <v>2</v>
      </c>
      <c r="F51" s="10" t="n">
        <v>31465</v>
      </c>
      <c r="G51" s="10" t="n">
        <v>31465</v>
      </c>
      <c r="H51" s="10" t="n">
        <v>0</v>
      </c>
      <c r="I51" s="10" t="n">
        <v>0</v>
      </c>
      <c r="J51" s="10" t="n">
        <v>31465</v>
      </c>
      <c r="K51" s="10" t="n">
        <v>31465</v>
      </c>
      <c r="L51" s="10" t="n">
        <v>31465</v>
      </c>
      <c r="M51" s="10" t="n">
        <v>0</v>
      </c>
      <c r="N51" s="10" t="n">
        <v>0</v>
      </c>
      <c r="O51" s="10" t="n">
        <v>31465</v>
      </c>
      <c r="P51" s="10" t="n">
        <v>0</v>
      </c>
      <c r="Q51" s="10" t="n">
        <v>31465</v>
      </c>
      <c r="R51" s="10" t="n">
        <v>31465</v>
      </c>
      <c r="S51" s="10" t="n">
        <v>31465</v>
      </c>
      <c r="T51" s="10" t="n">
        <v>31465</v>
      </c>
    </row>
    <row r="52">
      <c r="E52" s="13" t="n">
        <v>3</v>
      </c>
      <c r="F52" s="10" t="n">
        <v>31465</v>
      </c>
      <c r="G52" s="10" t="n">
        <v>0</v>
      </c>
      <c r="H52" s="10" t="n">
        <v>0</v>
      </c>
      <c r="I52" s="10" t="n">
        <v>31465</v>
      </c>
      <c r="J52" s="10" t="n">
        <v>0</v>
      </c>
      <c r="K52" s="10" t="n">
        <v>31465</v>
      </c>
      <c r="L52" s="10" t="n">
        <v>31465</v>
      </c>
      <c r="M52" s="10" t="n">
        <v>0</v>
      </c>
      <c r="N52" s="10" t="n">
        <v>0</v>
      </c>
      <c r="O52" s="10" t="n">
        <v>0</v>
      </c>
      <c r="P52" s="10" t="n">
        <v>31465</v>
      </c>
      <c r="Q52" s="10" t="n">
        <v>31465</v>
      </c>
      <c r="R52" s="10" t="n">
        <v>0</v>
      </c>
      <c r="S52" s="10" t="n">
        <v>0</v>
      </c>
      <c r="T52" s="10" t="n">
        <v>31465</v>
      </c>
    </row>
    <row r="54">
      <c r="E54" s="93" t="n"/>
    </row>
    <row r="55">
      <c r="F55" s="13" t="n">
        <v>1</v>
      </c>
      <c r="G55" s="13" t="n">
        <v>2</v>
      </c>
      <c r="H55" s="13" t="n">
        <v>3</v>
      </c>
      <c r="I55" s="13" t="n">
        <v>4</v>
      </c>
      <c r="J55" s="13" t="n">
        <v>5</v>
      </c>
      <c r="K55" s="13" t="n">
        <v>6</v>
      </c>
      <c r="L55" s="13" t="n">
        <v>7</v>
      </c>
      <c r="M55" s="13" t="n">
        <v>8</v>
      </c>
      <c r="N55" s="13" t="n">
        <v>9</v>
      </c>
      <c r="O55" s="13" t="n">
        <v>10</v>
      </c>
      <c r="P55" s="13" t="n">
        <v>11</v>
      </c>
      <c r="Q55" s="13" t="n">
        <v>12</v>
      </c>
      <c r="R55" s="13" t="n">
        <v>13</v>
      </c>
      <c r="S55" s="13" t="n">
        <v>14</v>
      </c>
      <c r="T55" s="13" t="n">
        <v>15</v>
      </c>
    </row>
    <row r="56">
      <c r="E56" s="13" t="n">
        <v>1</v>
      </c>
      <c r="F56" s="79">
        <f>ROUNDDOWN(LOG((F50+1),2),0)</f>
        <v/>
      </c>
      <c r="G56" s="79">
        <f>ROUNDDOWN(LOG((G50+1),2),0)</f>
        <v/>
      </c>
      <c r="H56" s="79">
        <f>ROUNDDOWN(LOG((H50+1),2),0)</f>
        <v/>
      </c>
      <c r="I56" s="79">
        <f>ROUNDDOWN(LOG((I50+1),2),0)</f>
        <v/>
      </c>
      <c r="J56" s="79">
        <f>ROUNDDOWN(LOG((J50+1),2),0)</f>
        <v/>
      </c>
      <c r="K56" s="79">
        <f>ROUNDDOWN(LOG((K50+1),2),0)</f>
        <v/>
      </c>
      <c r="L56" s="79">
        <f>ROUNDDOWN(LOG((L50+1),2),0)</f>
        <v/>
      </c>
      <c r="M56" s="79">
        <f>ROUNDDOWN(LOG((M50+1),2),0)</f>
        <v/>
      </c>
      <c r="N56" s="79">
        <f>ROUNDDOWN(LOG((N50+1),2),0)</f>
        <v/>
      </c>
      <c r="O56" s="79">
        <f>ROUNDDOWN(LOG((O50+1),2),0)</f>
        <v/>
      </c>
      <c r="P56" s="79">
        <f>ROUNDDOWN(LOG((P50+1),2),0)</f>
        <v/>
      </c>
      <c r="Q56" s="79">
        <f>ROUNDDOWN(LOG((Q50+1),2),0)</f>
        <v/>
      </c>
      <c r="R56" s="79">
        <f>ROUNDDOWN(LOG((R50+1),2),0)</f>
        <v/>
      </c>
      <c r="S56" s="79">
        <f>ROUNDDOWN(LOG((S50+1),2),0)</f>
        <v/>
      </c>
      <c r="T56" s="79">
        <f>ROUNDDOWN(LOG((T50+1),2),0)</f>
        <v/>
      </c>
    </row>
    <row r="57">
      <c r="E57" s="13" t="n">
        <v>2</v>
      </c>
      <c r="F57" s="79">
        <f>ROUNDDOWN(LOG((F51+1),2),0)</f>
        <v/>
      </c>
      <c r="G57" s="79">
        <f>ROUNDDOWN(LOG((G51+1),2),0)</f>
        <v/>
      </c>
      <c r="H57" s="79">
        <f>ROUNDDOWN(LOG((H51+1),2),0)</f>
        <v/>
      </c>
      <c r="I57" s="79">
        <f>ROUNDDOWN(LOG((I51+1),2),0)</f>
        <v/>
      </c>
      <c r="J57" s="79">
        <f>ROUNDDOWN(LOG((J51+1),2),0)</f>
        <v/>
      </c>
      <c r="K57" s="79">
        <f>ROUNDDOWN(LOG((K51+1),2),0)</f>
        <v/>
      </c>
      <c r="L57" s="79">
        <f>ROUNDDOWN(LOG((L51+1),2),0)</f>
        <v/>
      </c>
      <c r="M57" s="79">
        <f>ROUNDDOWN(LOG((M51+1),2),0)</f>
        <v/>
      </c>
      <c r="N57" s="79">
        <f>ROUNDDOWN(LOG((N51+1),2),0)</f>
        <v/>
      </c>
      <c r="O57" s="79">
        <f>ROUNDDOWN(LOG((O51+1),2),0)</f>
        <v/>
      </c>
      <c r="P57" s="79">
        <f>ROUNDDOWN(LOG((P51+1),2),0)</f>
        <v/>
      </c>
      <c r="Q57" s="79">
        <f>ROUNDDOWN(LOG((Q51+1),2),0)</f>
        <v/>
      </c>
      <c r="R57" s="79">
        <f>ROUNDDOWN(LOG((R51+1),2),0)</f>
        <v/>
      </c>
      <c r="S57" s="79">
        <f>ROUNDDOWN(LOG((S51+1),2),0)</f>
        <v/>
      </c>
      <c r="T57" s="79">
        <f>ROUNDDOWN(LOG((T51+1),2),0)</f>
        <v/>
      </c>
    </row>
    <row r="58">
      <c r="E58" s="13" t="n">
        <v>3</v>
      </c>
      <c r="F58" s="79">
        <f>ROUNDDOWN(LOG((F52+1),2),0)</f>
        <v/>
      </c>
      <c r="G58" s="79">
        <f>ROUNDDOWN(LOG((G52+1),2),0)</f>
        <v/>
      </c>
      <c r="H58" s="79">
        <f>ROUNDDOWN(LOG((H52+1),2),0)</f>
        <v/>
      </c>
      <c r="I58" s="79">
        <f>ROUNDDOWN(LOG((I52+1),2),0)</f>
        <v/>
      </c>
      <c r="J58" s="79">
        <f>ROUNDDOWN(LOG((J52+1),2),0)</f>
        <v/>
      </c>
      <c r="K58" s="79">
        <f>ROUNDDOWN(LOG((K52+1),2),0)</f>
        <v/>
      </c>
      <c r="L58" s="79">
        <f>ROUNDDOWN(LOG((L52+1),2),0)</f>
        <v/>
      </c>
      <c r="M58" s="79">
        <f>ROUNDDOWN(LOG((M52+1),2),0)</f>
        <v/>
      </c>
      <c r="N58" s="79">
        <f>ROUNDDOWN(LOG((N52+1),2),0)</f>
        <v/>
      </c>
      <c r="O58" s="79">
        <f>ROUNDDOWN(LOG((O52+1),2),0)</f>
        <v/>
      </c>
      <c r="P58" s="79">
        <f>ROUNDDOWN(LOG((P52+1),2),0)</f>
        <v/>
      </c>
      <c r="Q58" s="79">
        <f>ROUNDDOWN(LOG((Q52+1),2),0)</f>
        <v/>
      </c>
      <c r="R58" s="79">
        <f>ROUNDDOWN(LOG((R52+1),2),0)</f>
        <v/>
      </c>
      <c r="S58" s="79">
        <f>ROUNDDOWN(LOG((S52+1),2),0)</f>
        <v/>
      </c>
      <c r="T58" s="79">
        <f>ROUNDDOWN(LOG((T52+1),2),0)</f>
        <v/>
      </c>
    </row>
    <row r="60">
      <c r="E60" s="24" t="inlineStr">
        <is>
          <t>numwip</t>
        </is>
      </c>
      <c r="F60" s="13" t="n">
        <v>1</v>
      </c>
      <c r="G60" s="13" t="n">
        <v>2</v>
      </c>
      <c r="H60" s="13" t="n">
        <v>3</v>
      </c>
      <c r="I60" s="13" t="n">
        <v>4</v>
      </c>
      <c r="J60" s="13" t="n">
        <v>5</v>
      </c>
      <c r="K60" s="13" t="n">
        <v>6</v>
      </c>
      <c r="L60" s="13" t="n">
        <v>7</v>
      </c>
      <c r="M60" s="13" t="n">
        <v>8</v>
      </c>
      <c r="N60" s="13" t="n">
        <v>9</v>
      </c>
      <c r="O60" s="13" t="n">
        <v>10</v>
      </c>
      <c r="P60" s="13" t="n">
        <v>11</v>
      </c>
      <c r="Q60" s="13" t="n">
        <v>12</v>
      </c>
      <c r="R60" s="13" t="n">
        <v>13</v>
      </c>
      <c r="S60" s="13" t="n">
        <v>14</v>
      </c>
      <c r="T60" s="13" t="n">
        <v>15</v>
      </c>
    </row>
    <row r="61">
      <c r="E61" s="13" t="n">
        <v>1</v>
      </c>
      <c r="F61" s="10" t="n">
        <v>0</v>
      </c>
      <c r="G61" s="10" t="n">
        <v>0</v>
      </c>
      <c r="H61" s="10" t="n">
        <v>0</v>
      </c>
      <c r="I61" s="10" t="n">
        <v>0</v>
      </c>
      <c r="J61" s="10" t="n">
        <v>14</v>
      </c>
      <c r="K61" s="10" t="n">
        <v>14</v>
      </c>
      <c r="L61" s="10" t="n">
        <v>0</v>
      </c>
      <c r="M61" s="10" t="n">
        <v>14</v>
      </c>
      <c r="N61" s="10" t="n">
        <v>14</v>
      </c>
      <c r="O61" s="10" t="n">
        <v>0</v>
      </c>
      <c r="P61" s="10" t="n">
        <v>14</v>
      </c>
      <c r="Q61" s="10" t="n">
        <v>0</v>
      </c>
      <c r="R61" s="10" t="n">
        <v>14</v>
      </c>
      <c r="S61" s="10" t="n">
        <v>14</v>
      </c>
      <c r="T61" s="10" t="n">
        <v>14</v>
      </c>
    </row>
    <row r="62">
      <c r="E62" s="13" t="n">
        <v>2</v>
      </c>
      <c r="F62" s="10" t="n">
        <v>14</v>
      </c>
      <c r="G62" s="10" t="n">
        <v>14</v>
      </c>
      <c r="H62" s="10" t="n">
        <v>0</v>
      </c>
      <c r="I62" s="10" t="n">
        <v>0</v>
      </c>
      <c r="J62" s="10" t="n">
        <v>14</v>
      </c>
      <c r="K62" s="10" t="n">
        <v>14</v>
      </c>
      <c r="L62" s="10" t="n">
        <v>14</v>
      </c>
      <c r="M62" s="10" t="n">
        <v>0</v>
      </c>
      <c r="N62" s="10" t="n">
        <v>0</v>
      </c>
      <c r="O62" s="10" t="n">
        <v>14</v>
      </c>
      <c r="P62" s="10" t="n">
        <v>0</v>
      </c>
      <c r="Q62" s="10" t="n">
        <v>14</v>
      </c>
      <c r="R62" s="10" t="n">
        <v>14</v>
      </c>
      <c r="S62" s="10" t="n">
        <v>14</v>
      </c>
      <c r="T62" s="10" t="n">
        <v>14</v>
      </c>
    </row>
    <row r="63">
      <c r="E63" s="13" t="n">
        <v>3</v>
      </c>
      <c r="F63" s="10" t="n">
        <v>14</v>
      </c>
      <c r="G63" s="10" t="n">
        <v>0</v>
      </c>
      <c r="H63" s="10" t="n">
        <v>0</v>
      </c>
      <c r="I63" s="10" t="n">
        <v>14</v>
      </c>
      <c r="J63" s="10" t="n">
        <v>0</v>
      </c>
      <c r="K63" s="10" t="n">
        <v>14</v>
      </c>
      <c r="L63" s="10" t="n">
        <v>14</v>
      </c>
      <c r="M63" s="10" t="n">
        <v>0</v>
      </c>
      <c r="N63" s="10" t="n">
        <v>0</v>
      </c>
      <c r="O63" s="10" t="n">
        <v>0</v>
      </c>
      <c r="P63" s="10" t="n">
        <v>14</v>
      </c>
      <c r="Q63" s="10" t="n">
        <v>14</v>
      </c>
      <c r="R63" s="10" t="n">
        <v>0</v>
      </c>
      <c r="S63" s="10" t="n">
        <v>0</v>
      </c>
      <c r="T63" s="10" t="n">
        <v>14</v>
      </c>
    </row>
    <row r="65">
      <c r="F65" s="79">
        <f>MAX(F61:T63)</f>
        <v/>
      </c>
      <c r="G65" s="14" t="n"/>
      <c r="H65" s="79">
        <f>MIN(F61:T63)</f>
        <v/>
      </c>
    </row>
    <row r="66">
      <c r="F66" s="14" t="n"/>
      <c r="G66" s="14" t="n"/>
      <c r="H66" s="14" t="n"/>
    </row>
    <row r="67">
      <c r="E67" s="13" t="inlineStr">
        <is>
          <t>Maxnumwip</t>
        </is>
      </c>
      <c r="F67" s="10" t="n">
        <v>14</v>
      </c>
      <c r="G67" s="14" t="n"/>
      <c r="H67" s="14" t="n"/>
    </row>
    <row r="68">
      <c r="E68" s="13" t="inlineStr">
        <is>
          <t>Minnumwip</t>
        </is>
      </c>
      <c r="F68" s="10" t="n">
        <v>0</v>
      </c>
      <c r="G68" s="14" t="n"/>
      <c r="H68" s="14" t="n"/>
    </row>
  </sheetData>
  <pageMargins left="0.511811024" right="0.511811024" top="0.787401575" bottom="0.787401575" header="0.31496062" footer="0.31496062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8"/>
  <sheetViews>
    <sheetView zoomScale="90" zoomScaleNormal="90" workbookViewId="0">
      <selection activeCell="A1" sqref="A1"/>
    </sheetView>
  </sheetViews>
  <sheetFormatPr baseColWidth="8" defaultColWidth="8.88671875" defaultRowHeight="14.4"/>
  <cols>
    <col width="11.6640625" bestFit="1" customWidth="1" style="94" min="1" max="1"/>
    <col width="18.88671875" bestFit="1" customWidth="1" style="94" min="2" max="2"/>
    <col width="14.44140625" bestFit="1" customWidth="1" style="94" min="3" max="3"/>
    <col width="14.44140625" customWidth="1" style="94" min="4" max="4"/>
    <col width="26.6640625" bestFit="1" customWidth="1" style="94" min="5" max="5"/>
    <col width="13.5546875" bestFit="1" customWidth="1" style="94" min="6" max="6"/>
    <col width="11.44140625" customWidth="1" style="94" min="7" max="8"/>
    <col width="8.88671875" customWidth="1" style="94" min="9" max="16384"/>
  </cols>
  <sheetData>
    <row r="1">
      <c r="E1" s="93" t="inlineStr">
        <is>
          <t>Variância da capacidade</t>
        </is>
      </c>
      <c r="F1" s="13" t="n"/>
      <c r="G1" s="13" t="n"/>
      <c r="H1" s="13" t="n"/>
    </row>
    <row r="2">
      <c r="E2" s="13" t="inlineStr">
        <is>
          <t>CapVarf</t>
        </is>
      </c>
      <c r="F2" s="13" t="n">
        <v>16</v>
      </c>
      <c r="G2" s="13" t="n">
        <v>17</v>
      </c>
      <c r="H2" s="13" t="n">
        <v>18</v>
      </c>
    </row>
    <row r="3">
      <c r="E3" s="13" t="n">
        <v>4</v>
      </c>
      <c r="F3" s="13">
        <f>TRUNC(((F14*0.2)^2)/30,4)</f>
        <v/>
      </c>
      <c r="G3" s="13">
        <f>TRUNC(((G14*0.2)^2)/30,4)</f>
        <v/>
      </c>
      <c r="H3" s="13">
        <f>TRUNC(((H14*0.2)^2)/30,4)</f>
        <v/>
      </c>
    </row>
    <row r="4">
      <c r="E4" s="13" t="n">
        <v>5</v>
      </c>
      <c r="F4" s="13">
        <f>TRUNC(((F15*0.2)^2)/30,4)</f>
        <v/>
      </c>
      <c r="G4" s="13">
        <f>TRUNC(((G15*0.2)^2)/30,4)</f>
        <v/>
      </c>
      <c r="H4" s="13">
        <f>TRUNC(((H15*0.2)^2)/30,4)</f>
        <v/>
      </c>
    </row>
    <row r="5">
      <c r="E5" s="13" t="n">
        <v>6</v>
      </c>
      <c r="F5" s="13">
        <f>TRUNC(((F16*0.2)^2)/30,4)</f>
        <v/>
      </c>
      <c r="G5" s="13">
        <f>TRUNC(((G16*0.2)^2)/30,4)</f>
        <v/>
      </c>
      <c r="H5" s="13">
        <f>TRUNC(((H16*0.2)^2)/30,4)</f>
        <v/>
      </c>
    </row>
    <row r="7">
      <c r="C7" s="13" t="n"/>
      <c r="D7" s="13" t="n"/>
      <c r="E7" s="93" t="inlineStr">
        <is>
          <t>Desvio da capacidade</t>
        </is>
      </c>
      <c r="F7" s="13" t="n"/>
      <c r="G7" s="13" t="n"/>
      <c r="H7" s="13" t="n"/>
    </row>
    <row r="8">
      <c r="C8" s="13" t="n"/>
      <c r="D8" s="13" t="n"/>
      <c r="E8" s="24" t="inlineStr">
        <is>
          <t>CapStdDevf</t>
        </is>
      </c>
      <c r="F8" s="13" t="n">
        <v>1</v>
      </c>
      <c r="G8" s="13" t="n">
        <v>2</v>
      </c>
      <c r="H8" s="13" t="n">
        <v>3</v>
      </c>
    </row>
    <row r="9">
      <c r="A9" s="60" t="inlineStr">
        <is>
          <t>CapStdDevf</t>
        </is>
      </c>
      <c r="C9" s="78">
        <f>TRUNC((F3^0.5),4)</f>
        <v/>
      </c>
      <c r="D9" s="4" t="inlineStr">
        <is>
          <t>Input</t>
        </is>
      </c>
      <c r="E9" s="13" t="n">
        <v>1</v>
      </c>
      <c r="F9" s="101" t="n">
        <v>50.79025497081108</v>
      </c>
      <c r="G9" s="101" t="n">
        <v>52.49295190785141</v>
      </c>
      <c r="H9" s="101" t="n">
        <v>61.66514412534848</v>
      </c>
    </row>
    <row r="10">
      <c r="A10" s="60" t="inlineStr">
        <is>
          <t>Input source</t>
        </is>
      </c>
      <c r="C10" s="78">
        <f>TRUNC((F4^0.5),4)</f>
        <v/>
      </c>
      <c r="D10" s="13" t="n"/>
      <c r="E10" s="13" t="n">
        <v>2</v>
      </c>
      <c r="F10" s="101" t="n">
        <v>54.8854261165931</v>
      </c>
      <c r="G10" s="101" t="n">
        <v>47.2505026428291</v>
      </c>
      <c r="H10" s="101" t="n">
        <v>79.92471457565551</v>
      </c>
    </row>
    <row r="11">
      <c r="C11" s="78">
        <f>TRUNC((F5^0.5),4)</f>
        <v/>
      </c>
      <c r="D11" s="13" t="n"/>
      <c r="E11" s="13" t="n">
        <v>3</v>
      </c>
      <c r="F11" s="101" t="n">
        <v>62.42026914392471</v>
      </c>
      <c r="G11" s="101" t="n">
        <v>42.70585439960193</v>
      </c>
      <c r="H11" s="101" t="n">
        <v>83.05257371087303</v>
      </c>
    </row>
    <row r="13">
      <c r="E13" s="35" t="inlineStr">
        <is>
          <t>Capf</t>
        </is>
      </c>
      <c r="F13" s="13" t="n">
        <v>16</v>
      </c>
      <c r="G13" s="13" t="n">
        <v>17</v>
      </c>
      <c r="H13" s="13" t="n">
        <v>18</v>
      </c>
    </row>
    <row r="14">
      <c r="A14" s="63" t="inlineStr">
        <is>
          <t>Capf</t>
        </is>
      </c>
      <c r="B14" s="38">
        <f>Demand!E11</f>
        <v/>
      </c>
      <c r="C14" s="60">
        <f>TRUNC((_xlfn.NORM.INV((RAND()),$B$14,$B$15)),2)</f>
        <v/>
      </c>
      <c r="D14" s="4" t="inlineStr">
        <is>
          <t>Input</t>
        </is>
      </c>
      <c r="E14" s="13" t="n">
        <v>4</v>
      </c>
      <c r="F14" s="35" t="n">
        <v>1390.95</v>
      </c>
      <c r="G14" s="35" t="n">
        <v>1437.58</v>
      </c>
      <c r="H14" s="35" t="n">
        <v>1688.77</v>
      </c>
    </row>
    <row r="15">
      <c r="A15" s="60" t="inlineStr">
        <is>
          <t>Input source</t>
        </is>
      </c>
      <c r="B15" s="38">
        <f>B14*0.2</f>
        <v/>
      </c>
      <c r="C15" s="60">
        <f>TRUNC((_xlfn.NORM.INV((RAND()),$B$14,$B$15)),2)</f>
        <v/>
      </c>
      <c r="E15" s="13" t="n">
        <v>5</v>
      </c>
      <c r="F15" s="35" t="n">
        <v>1503.1</v>
      </c>
      <c r="G15" s="35" t="n">
        <v>1294.01</v>
      </c>
      <c r="H15" s="35" t="n">
        <v>2188.83</v>
      </c>
    </row>
    <row r="16">
      <c r="C16" s="60">
        <f>TRUNC((_xlfn.NORM.INV((RAND()),$B$14,$B$15)),2)</f>
        <v/>
      </c>
      <c r="E16" s="13" t="n">
        <v>6</v>
      </c>
      <c r="F16" s="35" t="n">
        <v>1709.45</v>
      </c>
      <c r="G16" s="35" t="n">
        <v>1169.55</v>
      </c>
      <c r="H16" s="35" t="n">
        <v>2274.49</v>
      </c>
    </row>
    <row r="17">
      <c r="B17" s="13" t="n"/>
      <c r="C17" s="13" t="n"/>
      <c r="D17" s="13" t="n"/>
      <c r="E17" s="13" t="n"/>
      <c r="F17" s="13" t="n"/>
      <c r="G17" s="13" t="n"/>
      <c r="H17" s="13" t="n"/>
    </row>
    <row r="18">
      <c r="B18" s="13" t="n"/>
      <c r="C18" s="13" t="n"/>
      <c r="D18" s="13" t="n"/>
      <c r="E18" s="13" t="inlineStr">
        <is>
          <t>RunOutTimef</t>
        </is>
      </c>
      <c r="F18" s="13" t="n">
        <v>16</v>
      </c>
      <c r="G18" s="13" t="n">
        <v>17</v>
      </c>
      <c r="H18" s="13" t="n">
        <v>18</v>
      </c>
    </row>
    <row r="19">
      <c r="B19" s="13" t="n"/>
      <c r="C19" s="13" t="n"/>
      <c r="D19" s="13" t="n"/>
      <c r="E19" s="13" t="n">
        <v>4</v>
      </c>
      <c r="F19" s="9">
        <f>IF(Demand!AU11=F14,0,(Beginning_stock!AU15/(Demand!AU11-F14)))</f>
        <v/>
      </c>
      <c r="G19" s="9">
        <f>IF(Demand!AV11=G14,0,(Beginning_stock!AV15/(Demand!AV11-G14)))</f>
        <v/>
      </c>
      <c r="H19" s="9">
        <f>IF(Demand!AW11=H14,0,(Beginning_stock!AW15/(Demand!AW11-H14)))</f>
        <v/>
      </c>
    </row>
    <row r="20">
      <c r="B20" s="13" t="n"/>
      <c r="C20" s="13" t="n"/>
      <c r="D20" s="13" t="n"/>
      <c r="E20" s="13" t="n">
        <v>5</v>
      </c>
      <c r="F20" s="9">
        <f>IF(Demand!AU12=F15,0,(Beginning_stock!AU16/(Demand!AU12-F15)))</f>
        <v/>
      </c>
      <c r="G20" s="9">
        <f>IF(Demand!AV12=G15,0,(Beginning_stock!AV16/(Demand!AV12-G15)))</f>
        <v/>
      </c>
      <c r="H20" s="9">
        <f>IF(Demand!AW12=H15,0,(Beginning_stock!AW16/(Demand!AW12-H15)))</f>
        <v/>
      </c>
    </row>
    <row r="21">
      <c r="B21" s="13" t="n"/>
      <c r="C21" s="13" t="n"/>
      <c r="D21" s="13" t="n"/>
      <c r="E21" s="13" t="n">
        <v>6</v>
      </c>
      <c r="F21" s="9">
        <f>IF(Demand!AU13=F16,0,(Beginning_stock!AU17/(Demand!AU13-F16)))</f>
        <v/>
      </c>
      <c r="G21" s="9">
        <f>IF(Demand!AV13=G16,0,(Beginning_stock!AV17/(Demand!AV13-G16)))</f>
        <v/>
      </c>
      <c r="H21" s="9">
        <f>IF(Demand!AW13=H16,0,(Beginning_stock!AW17/(Demand!AW13-H16)))</f>
        <v/>
      </c>
    </row>
    <row r="22">
      <c r="B22" s="13" t="n"/>
      <c r="C22" s="13" t="n"/>
      <c r="D22" s="13" t="n"/>
      <c r="E22" s="13" t="n"/>
      <c r="F22" s="13" t="n"/>
      <c r="G22" s="13" t="n"/>
      <c r="H22" s="13" t="n"/>
    </row>
    <row r="23">
      <c r="B23" s="13" t="n"/>
      <c r="C23" s="13" t="n"/>
      <c r="D23" s="13" t="n"/>
      <c r="E23" s="13" t="inlineStr">
        <is>
          <t>Stockout time</t>
        </is>
      </c>
      <c r="F23" s="13" t="n"/>
      <c r="G23" s="13" t="n"/>
      <c r="H23" s="13" t="n"/>
    </row>
    <row r="24">
      <c r="B24" s="13" t="n"/>
      <c r="C24" s="13" t="n"/>
      <c r="D24" s="13" t="n"/>
      <c r="E24" s="13" t="n"/>
      <c r="F24" s="13" t="n">
        <v>16</v>
      </c>
      <c r="G24" s="13" t="n">
        <v>17</v>
      </c>
      <c r="H24" s="13" t="n">
        <v>18</v>
      </c>
    </row>
    <row r="25">
      <c r="B25" s="13" t="n"/>
      <c r="C25" s="13" t="n"/>
      <c r="D25" s="13" t="n"/>
      <c r="E25" s="13" t="n">
        <v>4</v>
      </c>
      <c r="F25" s="9">
        <f>IF(F19&gt;0,Factories!I22-F19,0)</f>
        <v/>
      </c>
      <c r="G25" s="9">
        <f>IF(G19&gt;0,Factories!J22-G19,0)</f>
        <v/>
      </c>
      <c r="H25" s="9">
        <f>IF(H19&gt;0,Factories!K22-H19,0)</f>
        <v/>
      </c>
    </row>
    <row r="26">
      <c r="B26" s="13" t="n"/>
      <c r="C26" s="13" t="n"/>
      <c r="D26" s="13" t="n"/>
      <c r="E26" s="13" t="n">
        <v>5</v>
      </c>
      <c r="F26" s="9">
        <f>IF(F20&gt;0,Factories!I23-F20,0)</f>
        <v/>
      </c>
      <c r="G26" s="9">
        <f>IF(G20&gt;0,Factories!J23-G20,0)</f>
        <v/>
      </c>
      <c r="H26" s="9">
        <f>IF(H20&gt;0,Factories!K23-H20,0)</f>
        <v/>
      </c>
    </row>
    <row r="27">
      <c r="B27" s="13" t="n"/>
      <c r="C27" s="13" t="n"/>
      <c r="D27" s="13" t="n"/>
      <c r="E27" s="13" t="n">
        <v>6</v>
      </c>
      <c r="F27" s="9">
        <f>IF(F21&gt;0,Factories!I24-F21,0)</f>
        <v/>
      </c>
      <c r="G27" s="9">
        <f>IF(G21&gt;0,Factories!J24-G21,0)</f>
        <v/>
      </c>
      <c r="H27" s="9">
        <f>IF(H21&gt;0,Factories!K24-H21,0)</f>
        <v/>
      </c>
    </row>
    <row r="28">
      <c r="B28" s="13" t="n"/>
      <c r="C28" s="13" t="n"/>
      <c r="D28" s="13" t="n"/>
      <c r="E28" s="13" t="n"/>
      <c r="F28" s="13" t="n"/>
      <c r="G28" s="13" t="n"/>
      <c r="H28" s="13" t="n"/>
    </row>
    <row r="29">
      <c r="B29" s="13" t="n"/>
      <c r="C29" s="13" t="n"/>
      <c r="D29" s="13" t="n"/>
      <c r="E29" s="93" t="inlineStr">
        <is>
          <t>Maximum stockout time per p</t>
        </is>
      </c>
      <c r="F29" s="13" t="n"/>
      <c r="G29" s="13" t="n"/>
      <c r="H29" s="13" t="n"/>
    </row>
    <row r="30">
      <c r="B30" s="13" t="n"/>
      <c r="C30" s="13" t="n"/>
      <c r="D30" s="13" t="n"/>
      <c r="E30" s="13" t="n"/>
      <c r="F30" s="13" t="n">
        <v>16</v>
      </c>
      <c r="G30" s="13" t="n">
        <v>17</v>
      </c>
      <c r="H30" s="13" t="n">
        <v>18</v>
      </c>
    </row>
    <row r="31">
      <c r="B31" s="13" t="n"/>
      <c r="C31" s="13" t="n"/>
      <c r="D31" s="13" t="n"/>
      <c r="E31" s="13" t="n"/>
      <c r="F31" s="13">
        <f>MAX(F25:F27)</f>
        <v/>
      </c>
      <c r="G31" s="13">
        <f>MAX(G25:G27)</f>
        <v/>
      </c>
      <c r="H31" s="13">
        <f>MAX(H25:H27)</f>
        <v/>
      </c>
    </row>
    <row r="32">
      <c r="B32" s="13" t="n"/>
      <c r="C32" s="13" t="n"/>
      <c r="D32" s="13" t="n"/>
      <c r="E32" s="13" t="n"/>
      <c r="F32" s="13" t="n"/>
      <c r="G32" s="13" t="n"/>
      <c r="H32" s="13" t="n"/>
    </row>
    <row r="33">
      <c r="B33" s="13" t="n"/>
      <c r="C33" s="13" t="n"/>
      <c r="D33" s="13" t="n"/>
      <c r="E33" s="13" t="inlineStr">
        <is>
          <t>S0</t>
        </is>
      </c>
      <c r="F33" s="13" t="n">
        <v>16</v>
      </c>
      <c r="G33" s="13" t="n">
        <v>17</v>
      </c>
      <c r="H33" s="13" t="n">
        <v>18</v>
      </c>
    </row>
    <row r="34">
      <c r="B34" s="13" t="n"/>
      <c r="C34" s="13" t="n"/>
      <c r="D34" s="60" t="inlineStr">
        <is>
          <t>Input source</t>
        </is>
      </c>
      <c r="E34" s="13" t="n">
        <v>4</v>
      </c>
      <c r="F34" s="117">
        <f>IF(F25&lt;&gt;0,F25,0)</f>
        <v/>
      </c>
      <c r="G34" s="117">
        <f>IF(G25&lt;&gt;0,G25,0)</f>
        <v/>
      </c>
      <c r="H34" s="117">
        <f>IF(H25&lt;&gt;0,H25,0)</f>
        <v/>
      </c>
    </row>
    <row r="35">
      <c r="B35" s="13" t="n"/>
      <c r="C35" s="13" t="n"/>
      <c r="D35" s="13" t="n"/>
      <c r="E35" s="13" t="n">
        <v>5</v>
      </c>
      <c r="F35" s="117">
        <f>IF(F26&lt;&gt;0,F26,0)</f>
        <v/>
      </c>
      <c r="G35" s="117">
        <f>IF(G26&lt;&gt;0,G26,0)</f>
        <v/>
      </c>
      <c r="H35" s="117">
        <f>IF(H26&lt;&gt;0,H26,0)</f>
        <v/>
      </c>
    </row>
    <row r="36">
      <c r="B36" s="13" t="n"/>
      <c r="C36" s="13" t="n"/>
      <c r="D36" s="13" t="n"/>
      <c r="E36" s="13" t="n">
        <v>6</v>
      </c>
      <c r="F36" s="117">
        <f>IF(F27&lt;&gt;0,F27,0)</f>
        <v/>
      </c>
      <c r="G36" s="117">
        <f>IF(G27&lt;&gt;0,G27,0)</f>
        <v/>
      </c>
      <c r="H36" s="117">
        <f>IF(H27&lt;&gt;0,H27,0)</f>
        <v/>
      </c>
    </row>
    <row r="37">
      <c r="B37" s="13" t="n"/>
      <c r="C37" s="13" t="n"/>
      <c r="D37" s="13" t="n"/>
      <c r="E37" s="13" t="n"/>
      <c r="F37" s="13" t="n"/>
      <c r="G37" s="13" t="n"/>
      <c r="H37" s="13" t="n"/>
    </row>
    <row r="38">
      <c r="B38" s="13" t="n"/>
      <c r="C38" s="13" t="n"/>
      <c r="D38" s="13" t="n"/>
      <c r="E38" s="24" t="inlineStr">
        <is>
          <t>S0</t>
        </is>
      </c>
      <c r="F38" s="13" t="n">
        <v>16</v>
      </c>
      <c r="G38" s="13" t="n">
        <v>17</v>
      </c>
      <c r="H38" s="13" t="n">
        <v>18</v>
      </c>
    </row>
    <row r="39">
      <c r="B39" s="13" t="n"/>
      <c r="C39" s="13" t="n"/>
      <c r="D39" s="4" t="inlineStr">
        <is>
          <t>Input</t>
        </is>
      </c>
      <c r="E39" s="13" t="n">
        <v>4</v>
      </c>
      <c r="F39" s="118" t="n">
        <v>3.173522982229723</v>
      </c>
      <c r="G39" s="118" t="n">
        <v>-0.8135469493217471</v>
      </c>
      <c r="H39" s="118" t="n">
        <v>-5.599252912759307</v>
      </c>
    </row>
    <row r="40">
      <c r="B40" s="13" t="n"/>
      <c r="C40" s="13" t="n"/>
      <c r="D40" s="13" t="n"/>
      <c r="E40" s="13" t="n">
        <v>5</v>
      </c>
      <c r="F40" s="118" t="n">
        <v>0</v>
      </c>
      <c r="G40" s="118" t="n">
        <v>2.05364069969008</v>
      </c>
      <c r="H40" s="118" t="n">
        <v>0</v>
      </c>
    </row>
    <row r="41">
      <c r="B41" s="13" t="n"/>
      <c r="C41" s="13" t="n"/>
      <c r="D41" s="13" t="n"/>
      <c r="E41" s="13" t="n">
        <v>6</v>
      </c>
      <c r="F41" s="118" t="n">
        <v>0</v>
      </c>
      <c r="G41" s="118" t="n">
        <v>2.50178331101678</v>
      </c>
      <c r="H41" s="118" t="n">
        <v>0</v>
      </c>
    </row>
    <row r="42">
      <c r="B42" s="13" t="n"/>
      <c r="C42" s="13" t="n"/>
      <c r="D42" s="13" t="n"/>
      <c r="E42" s="13" t="n"/>
      <c r="F42" s="13" t="n"/>
      <c r="G42" s="13" t="n"/>
      <c r="H42" s="13" t="n"/>
    </row>
    <row r="43">
      <c r="B43" s="13" t="n"/>
      <c r="C43" s="13" t="n"/>
      <c r="D43" s="13" t="n"/>
      <c r="E43" s="93" t="n"/>
      <c r="F43" s="13" t="n"/>
      <c r="G43" s="13" t="n"/>
      <c r="H43" s="13" t="n"/>
    </row>
    <row r="44">
      <c r="B44" s="13" t="n"/>
      <c r="C44" s="13" t="n"/>
      <c r="D44" s="13" t="n"/>
      <c r="E44" s="13" t="n"/>
      <c r="F44" s="13" t="n">
        <v>16</v>
      </c>
      <c r="G44" s="13" t="n">
        <v>17</v>
      </c>
      <c r="H44" s="13" t="n">
        <v>18</v>
      </c>
    </row>
    <row r="45">
      <c r="B45" s="13" t="n"/>
      <c r="C45" s="13" t="n"/>
      <c r="D45" s="13" t="n"/>
      <c r="E45" s="13" t="n">
        <v>4</v>
      </c>
      <c r="F45" s="79">
        <f>IF(F14&gt;Demand!AU11,0,ROUNDUP($C$49^0.5,0))</f>
        <v/>
      </c>
      <c r="G45" s="79">
        <f>IF(G14&gt;Demand!AV11,0,ROUNDUP($C$49^0.5,0))</f>
        <v/>
      </c>
      <c r="H45" s="79">
        <f>IF(H14&gt;Demand!AW11,0,ROUNDUP($C$49^0.5,0))</f>
        <v/>
      </c>
    </row>
    <row r="46">
      <c r="B46" s="13" t="n"/>
      <c r="C46" s="13" t="n"/>
      <c r="D46" s="13" t="n"/>
      <c r="E46" s="13" t="n">
        <v>5</v>
      </c>
      <c r="F46" s="79">
        <f>IF(F15&gt;Demand!AU12,0,ROUNDUP($C$49^0.5,0))</f>
        <v/>
      </c>
      <c r="G46" s="79">
        <f>IF(G15&gt;Demand!AV12,0,ROUNDUP($C$49^0.5,0))</f>
        <v/>
      </c>
      <c r="H46" s="79">
        <f>IF(H15&gt;Demand!AW12,0,ROUNDUP($C$49^0.5,0))</f>
        <v/>
      </c>
    </row>
    <row r="47">
      <c r="B47" s="13" t="n"/>
      <c r="C47" s="13" t="n"/>
      <c r="D47" s="13" t="n"/>
      <c r="E47" s="13" t="n">
        <v>6</v>
      </c>
      <c r="F47" s="79">
        <f>IF(F16&gt;Demand!AU13,0,ROUNDUP($C$49^0.5,0))</f>
        <v/>
      </c>
      <c r="G47" s="79">
        <f>IF(G16&gt;Demand!AV13,0,ROUNDUP($C$49^0.5,0))</f>
        <v/>
      </c>
      <c r="H47" s="79">
        <f>IF(H16&gt;Demand!AW13,0,ROUNDUP($C$49^0.5,0))</f>
        <v/>
      </c>
    </row>
    <row r="48">
      <c r="B48" s="13" t="n"/>
      <c r="C48" s="13" t="n"/>
      <c r="D48" s="13" t="n"/>
      <c r="E48" s="13" t="n"/>
      <c r="F48" s="13" t="n"/>
      <c r="G48" s="13" t="n"/>
      <c r="H48" s="13" t="n"/>
    </row>
    <row r="49">
      <c r="B49" s="13" t="n"/>
      <c r="C49" s="18" t="n">
        <v>990000000</v>
      </c>
      <c r="D49" s="18" t="n"/>
      <c r="E49" s="24" t="inlineStr">
        <is>
          <t>ufip</t>
        </is>
      </c>
      <c r="F49" s="13" t="n">
        <v>16</v>
      </c>
      <c r="G49" s="13" t="n">
        <v>17</v>
      </c>
      <c r="H49" s="13" t="n">
        <v>18</v>
      </c>
    </row>
    <row r="50">
      <c r="B50" s="13" t="n"/>
      <c r="C50" s="13" t="n"/>
      <c r="D50" s="13" t="n"/>
      <c r="E50" s="13" t="n">
        <v>4</v>
      </c>
      <c r="F50" s="10" t="n">
        <v>31465</v>
      </c>
      <c r="G50" s="10" t="n">
        <v>31465</v>
      </c>
      <c r="H50" s="10" t="n">
        <v>31465</v>
      </c>
    </row>
    <row r="51">
      <c r="B51" s="13" t="n"/>
      <c r="C51" s="13" t="n"/>
      <c r="D51" s="13" t="n"/>
      <c r="E51" s="13" t="n">
        <v>5</v>
      </c>
      <c r="F51" s="10" t="n">
        <v>0</v>
      </c>
      <c r="G51" s="10" t="n">
        <v>31465</v>
      </c>
      <c r="H51" s="10" t="n">
        <v>0</v>
      </c>
    </row>
    <row r="52">
      <c r="B52" s="13" t="n"/>
      <c r="C52" s="13" t="n"/>
      <c r="D52" s="13" t="n"/>
      <c r="E52" s="13" t="n">
        <v>6</v>
      </c>
      <c r="F52" s="10" t="n">
        <v>0</v>
      </c>
      <c r="G52" s="10" t="n">
        <v>31465</v>
      </c>
      <c r="H52" s="10" t="n">
        <v>0</v>
      </c>
    </row>
    <row r="53">
      <c r="B53" s="13" t="n"/>
      <c r="C53" s="13" t="n"/>
      <c r="D53" s="13" t="n"/>
      <c r="E53" s="13" t="n"/>
      <c r="F53" s="13" t="n"/>
      <c r="G53" s="13" t="n"/>
      <c r="H53" s="13" t="n"/>
    </row>
    <row r="54">
      <c r="B54" s="13" t="n"/>
      <c r="C54" s="13" t="n"/>
      <c r="D54" s="13" t="n"/>
      <c r="E54" s="93" t="n"/>
      <c r="F54" s="13" t="n"/>
      <c r="G54" s="13" t="n"/>
      <c r="H54" s="13" t="n"/>
    </row>
    <row r="55">
      <c r="B55" s="13" t="n"/>
      <c r="C55" s="13" t="n"/>
      <c r="D55" s="13" t="n"/>
      <c r="E55" s="13" t="n"/>
      <c r="F55" s="13" t="n">
        <v>16</v>
      </c>
      <c r="G55" s="13" t="n">
        <v>17</v>
      </c>
      <c r="H55" s="13" t="n">
        <v>18</v>
      </c>
    </row>
    <row r="56">
      <c r="B56" s="13" t="n"/>
      <c r="C56" s="13" t="n"/>
      <c r="D56" s="13" t="n"/>
      <c r="E56" s="13" t="n">
        <v>4</v>
      </c>
      <c r="F56" s="79">
        <f>ROUNDDOWN(LOG((F50+1),2),0)</f>
        <v/>
      </c>
      <c r="G56" s="79">
        <f>ROUNDDOWN(LOG((G50+1),2),0)</f>
        <v/>
      </c>
      <c r="H56" s="79">
        <f>ROUNDDOWN(LOG((H50+1),2),0)</f>
        <v/>
      </c>
    </row>
    <row r="57">
      <c r="B57" s="13" t="n"/>
      <c r="C57" s="13" t="n"/>
      <c r="D57" s="13" t="n"/>
      <c r="E57" s="13" t="n">
        <v>5</v>
      </c>
      <c r="F57" s="79">
        <f>ROUNDDOWN(LOG((F51+1),2),0)</f>
        <v/>
      </c>
      <c r="G57" s="79">
        <f>ROUNDDOWN(LOG((G51+1),2),0)</f>
        <v/>
      </c>
      <c r="H57" s="79">
        <f>ROUNDDOWN(LOG((H51+1),2),0)</f>
        <v/>
      </c>
    </row>
    <row r="58">
      <c r="B58" s="13" t="n"/>
      <c r="C58" s="13" t="n"/>
      <c r="D58" s="13" t="n"/>
      <c r="E58" s="13" t="n">
        <v>6</v>
      </c>
      <c r="F58" s="79">
        <f>ROUNDDOWN(LOG((F52+1),2),0)</f>
        <v/>
      </c>
      <c r="G58" s="79">
        <f>ROUNDDOWN(LOG((G52+1),2),0)</f>
        <v/>
      </c>
      <c r="H58" s="79">
        <f>ROUNDDOWN(LOG((H52+1),2),0)</f>
        <v/>
      </c>
    </row>
    <row r="59">
      <c r="B59" s="13" t="n"/>
      <c r="C59" s="13" t="n"/>
      <c r="D59" s="13" t="n"/>
      <c r="E59" s="13" t="n"/>
      <c r="F59" s="13" t="n"/>
      <c r="G59" s="13" t="n"/>
      <c r="H59" s="13" t="n"/>
    </row>
    <row r="60">
      <c r="B60" s="13" t="n"/>
      <c r="C60" s="13" t="n"/>
      <c r="D60" s="13" t="n"/>
      <c r="E60" s="24" t="inlineStr">
        <is>
          <t>numfip</t>
        </is>
      </c>
      <c r="F60" s="13" t="n">
        <v>16</v>
      </c>
      <c r="G60" s="13" t="n">
        <v>17</v>
      </c>
      <c r="H60" s="13" t="n">
        <v>18</v>
      </c>
    </row>
    <row r="61">
      <c r="B61" s="13" t="n"/>
      <c r="C61" s="13" t="n"/>
      <c r="D61" s="13" t="n"/>
      <c r="E61" s="13" t="n">
        <v>4</v>
      </c>
      <c r="F61" s="10" t="n">
        <v>14</v>
      </c>
      <c r="G61" s="10" t="n">
        <v>14</v>
      </c>
      <c r="H61" s="10" t="n">
        <v>14</v>
      </c>
    </row>
    <row r="62">
      <c r="B62" s="13" t="n"/>
      <c r="C62" s="13" t="n"/>
      <c r="D62" s="13" t="n"/>
      <c r="E62" s="13" t="n">
        <v>5</v>
      </c>
      <c r="F62" s="10" t="n">
        <v>0</v>
      </c>
      <c r="G62" s="10" t="n">
        <v>14</v>
      </c>
      <c r="H62" s="10" t="n">
        <v>0</v>
      </c>
    </row>
    <row r="63">
      <c r="B63" s="13" t="n"/>
      <c r="C63" s="13" t="n"/>
      <c r="D63" s="13" t="n"/>
      <c r="E63" s="13" t="n">
        <v>6</v>
      </c>
      <c r="F63" s="10" t="n">
        <v>0</v>
      </c>
      <c r="G63" s="10" t="n">
        <v>14</v>
      </c>
      <c r="H63" s="10" t="n">
        <v>0</v>
      </c>
    </row>
    <row r="64">
      <c r="B64" s="13" t="n"/>
      <c r="C64" s="13" t="n"/>
      <c r="D64" s="13" t="n"/>
      <c r="E64" s="13" t="n"/>
      <c r="F64" s="13" t="n"/>
      <c r="G64" s="13" t="n"/>
      <c r="H64" s="13" t="n"/>
    </row>
    <row r="65">
      <c r="B65" s="13" t="n"/>
      <c r="C65" s="13" t="n"/>
      <c r="D65" s="13" t="n"/>
      <c r="E65" s="13" t="n"/>
      <c r="F65" s="79">
        <f>MAX(FactoriesNumberBinaryVarY)</f>
        <v/>
      </c>
      <c r="G65" s="14" t="n"/>
      <c r="H65" s="79">
        <f>MIN(FactoriesNumberBinaryVarY)</f>
        <v/>
      </c>
    </row>
    <row r="66">
      <c r="B66" s="13" t="n"/>
      <c r="C66" s="13" t="n"/>
      <c r="D66" s="13" t="n"/>
      <c r="E66" s="13" t="n"/>
      <c r="F66" s="14" t="n"/>
      <c r="G66" s="14" t="n"/>
      <c r="H66" s="14" t="n"/>
    </row>
    <row r="67">
      <c r="B67" s="13" t="n"/>
      <c r="C67" s="13" t="n"/>
      <c r="D67" s="13" t="n"/>
      <c r="E67" s="13" t="inlineStr">
        <is>
          <t>Maxnumfip</t>
        </is>
      </c>
      <c r="F67" s="10" t="n">
        <v>14</v>
      </c>
      <c r="G67" s="14" t="n"/>
      <c r="H67" s="14" t="n"/>
    </row>
    <row r="68">
      <c r="B68" s="13" t="n"/>
      <c r="C68" s="13" t="n"/>
      <c r="D68" s="13" t="n"/>
      <c r="E68" s="13" t="inlineStr">
        <is>
          <t>Minnumfip</t>
        </is>
      </c>
      <c r="F68" s="10" t="n">
        <v>0</v>
      </c>
      <c r="G68" s="14" t="n"/>
      <c r="H68" s="14" t="n"/>
    </row>
  </sheetData>
  <pageMargins left="0.511811024" right="0.511811024" top="0.787401575" bottom="0.787401575" header="0.31496062" footer="0.31496062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68"/>
  <sheetViews>
    <sheetView zoomScale="90" zoomScaleNormal="90" workbookViewId="0">
      <selection activeCell="A1" sqref="A1"/>
    </sheetView>
  </sheetViews>
  <sheetFormatPr baseColWidth="8" defaultColWidth="8.88671875" defaultRowHeight="14.4"/>
  <cols>
    <col width="15.5546875" customWidth="1" style="94" min="1" max="1"/>
    <col width="18.21875" bestFit="1" customWidth="1" style="94" min="2" max="2"/>
    <col width="14.44140625" bestFit="1" customWidth="1" style="94" min="3" max="3"/>
    <col width="14.44140625" customWidth="1" style="94" min="4" max="4"/>
    <col width="26.6640625" bestFit="1" customWidth="1" style="94" min="5" max="5"/>
    <col width="18.21875" bestFit="1" customWidth="1" style="94" min="6" max="6"/>
    <col width="12.21875" customWidth="1" style="94" min="7" max="8"/>
    <col width="10.33203125" bestFit="1" customWidth="1" style="94" min="9" max="9"/>
    <col width="18.21875" bestFit="1" customWidth="1" style="94" min="10" max="10"/>
    <col width="14.44140625" bestFit="1" customWidth="1" style="94" min="11" max="11"/>
    <col width="26.6640625" bestFit="1" customWidth="1" style="94" min="12" max="12"/>
    <col width="13.5546875" bestFit="1" customWidth="1" style="94" min="13" max="13"/>
    <col width="12.88671875" bestFit="1" customWidth="1" style="94" min="14" max="14"/>
    <col width="13.5546875" bestFit="1" customWidth="1" style="94" min="15" max="15"/>
    <col width="8.88671875" customWidth="1" style="94" min="16" max="16384"/>
  </cols>
  <sheetData>
    <row r="1">
      <c r="E1" s="93" t="inlineStr">
        <is>
          <t>Variância da capacidade</t>
        </is>
      </c>
      <c r="F1" s="13" t="n"/>
      <c r="G1" s="13" t="n"/>
      <c r="H1" s="13" t="n"/>
      <c r="L1" s="93" t="n"/>
      <c r="M1" s="13" t="n"/>
      <c r="N1" s="13" t="n"/>
      <c r="O1" s="13" t="n"/>
    </row>
    <row r="2">
      <c r="E2" s="13" t="inlineStr">
        <is>
          <t>CapVard</t>
        </is>
      </c>
      <c r="F2" s="94" t="n">
        <v>19</v>
      </c>
      <c r="G2" s="94" t="n">
        <v>20</v>
      </c>
      <c r="H2" s="94" t="n">
        <v>21</v>
      </c>
      <c r="L2" s="13" t="n"/>
      <c r="M2" s="13" t="n"/>
      <c r="N2" s="13" t="n"/>
      <c r="O2" s="13" t="n"/>
    </row>
    <row r="3">
      <c r="E3" s="13" t="n">
        <v>7</v>
      </c>
      <c r="F3" s="13">
        <f>TRUNC(((F14*0.2)^2)/30,4)</f>
        <v/>
      </c>
      <c r="G3" s="13">
        <f>TRUNC(((G14*0.2)^2)/30,4)</f>
        <v/>
      </c>
      <c r="H3" s="13">
        <f>TRUNC(((H14*0.2)^2)/30,4)</f>
        <v/>
      </c>
      <c r="L3" s="13" t="n"/>
      <c r="M3" s="13" t="n"/>
      <c r="N3" s="13" t="n"/>
      <c r="O3" s="13" t="n"/>
    </row>
    <row r="4">
      <c r="E4" s="13" t="n">
        <v>8</v>
      </c>
      <c r="F4" s="13">
        <f>TRUNC(((F15*0.2)^2)/30,4)</f>
        <v/>
      </c>
      <c r="G4" s="13">
        <f>TRUNC(((G15*0.2)^2)/30,4)</f>
        <v/>
      </c>
      <c r="H4" s="13">
        <f>TRUNC(((H15*0.2)^2)/30,4)</f>
        <v/>
      </c>
      <c r="L4" s="13" t="n"/>
      <c r="M4" s="13" t="n"/>
      <c r="N4" s="13" t="n"/>
      <c r="O4" s="13" t="n"/>
    </row>
    <row r="5">
      <c r="L5" s="13" t="n"/>
      <c r="M5" s="13" t="n"/>
      <c r="N5" s="13" t="n"/>
      <c r="O5" s="13" t="n"/>
    </row>
    <row r="7">
      <c r="C7" s="13" t="n"/>
      <c r="D7" s="13" t="n"/>
      <c r="E7" s="93" t="inlineStr">
        <is>
          <t>Desvio da capacidade</t>
        </is>
      </c>
      <c r="F7" s="13" t="n"/>
      <c r="G7" s="13" t="n"/>
      <c r="H7" s="13" t="n"/>
      <c r="K7" s="13" t="n"/>
      <c r="L7" s="93" t="n"/>
      <c r="M7" s="13" t="n"/>
      <c r="N7" s="13" t="n"/>
      <c r="O7" s="13" t="n"/>
    </row>
    <row r="8">
      <c r="C8" s="13" t="n"/>
      <c r="D8" s="13" t="n"/>
      <c r="E8" s="24" t="inlineStr">
        <is>
          <t>CapStdDevd</t>
        </is>
      </c>
      <c r="F8" s="94" t="n">
        <v>19</v>
      </c>
      <c r="G8" s="94" t="n">
        <v>20</v>
      </c>
      <c r="H8" s="94" t="n">
        <v>21</v>
      </c>
      <c r="K8" s="13" t="n"/>
      <c r="L8" s="13" t="n"/>
      <c r="M8" s="13" t="n"/>
      <c r="N8" s="13" t="n"/>
      <c r="O8" s="13" t="n"/>
    </row>
    <row r="9">
      <c r="A9" s="60" t="inlineStr">
        <is>
          <t>CapStdDevd</t>
        </is>
      </c>
      <c r="C9" s="78">
        <f>TRUNC((F3^0.5),4)</f>
        <v/>
      </c>
      <c r="D9" s="4" t="inlineStr">
        <is>
          <t>Input</t>
        </is>
      </c>
      <c r="E9" s="13" t="n">
        <v>7</v>
      </c>
      <c r="F9" s="101" t="n">
        <v>77.7287</v>
      </c>
      <c r="G9" s="101" t="n">
        <v>112.738</v>
      </c>
      <c r="H9" s="101" t="n">
        <v>117.6445</v>
      </c>
      <c r="K9" s="13" t="n"/>
      <c r="L9" s="13" t="n"/>
      <c r="M9" s="95" t="n"/>
      <c r="N9" s="95" t="n"/>
      <c r="O9" s="95" t="n"/>
    </row>
    <row r="10">
      <c r="A10" s="60" t="inlineStr">
        <is>
          <t>Input source</t>
        </is>
      </c>
      <c r="C10" s="13" t="n"/>
      <c r="D10" s="13" t="n"/>
      <c r="E10" s="13" t="n">
        <v>8</v>
      </c>
      <c r="F10" s="101" t="n">
        <v>91.0055</v>
      </c>
      <c r="G10" s="101" t="n">
        <v>93.349</v>
      </c>
      <c r="H10" s="101" t="n">
        <v>121.0908</v>
      </c>
      <c r="K10" s="13" t="n"/>
      <c r="L10" s="13" t="n"/>
      <c r="M10" s="95" t="n"/>
      <c r="N10" s="95" t="n"/>
      <c r="O10" s="95" t="n"/>
      <c r="R10" s="37" t="n"/>
    </row>
    <row r="11">
      <c r="K11" s="13" t="n"/>
      <c r="L11" s="13" t="n"/>
      <c r="M11" s="95" t="n"/>
      <c r="N11" s="95" t="n"/>
      <c r="O11" s="95" t="n"/>
    </row>
    <row r="13">
      <c r="E13" s="35" t="inlineStr">
        <is>
          <t>Capd</t>
        </is>
      </c>
      <c r="F13" s="94" t="n">
        <v>19</v>
      </c>
      <c r="G13" s="94" t="n">
        <v>20</v>
      </c>
      <c r="H13" s="94" t="n">
        <v>21</v>
      </c>
      <c r="M13" s="13" t="n"/>
      <c r="N13" s="13" t="n"/>
      <c r="O13" s="13" t="n"/>
    </row>
    <row r="14">
      <c r="A14" s="63" t="inlineStr">
        <is>
          <t>Capd</t>
        </is>
      </c>
      <c r="B14" s="38">
        <f>Demand!AU19</f>
        <v/>
      </c>
      <c r="C14" s="60">
        <f>TRUNC((_xlfn.NORM.INV((RAND()),$B$14,$B$15)),4)</f>
        <v/>
      </c>
      <c r="D14" s="4" t="inlineStr">
        <is>
          <t>Input</t>
        </is>
      </c>
      <c r="E14" s="13" t="n">
        <v>7</v>
      </c>
      <c r="F14" s="35" t="n">
        <v>2128.69</v>
      </c>
      <c r="G14" s="35" t="n">
        <v>3087.46</v>
      </c>
      <c r="H14" s="35" t="n">
        <v>3221.83</v>
      </c>
      <c r="J14" s="38" t="n"/>
      <c r="L14" s="13" t="n"/>
    </row>
    <row r="15">
      <c r="A15" s="60" t="inlineStr">
        <is>
          <t>Input source</t>
        </is>
      </c>
      <c r="B15" s="38">
        <f>B14*0.2</f>
        <v/>
      </c>
      <c r="E15" s="13" t="n">
        <v>8</v>
      </c>
      <c r="F15" s="35" t="n">
        <v>2492.29</v>
      </c>
      <c r="G15" s="35" t="n">
        <v>2556.47</v>
      </c>
      <c r="H15" s="35" t="n">
        <v>3316.21</v>
      </c>
      <c r="J15" s="38" t="n"/>
      <c r="L15" s="13" t="n"/>
    </row>
    <row r="16">
      <c r="L16" s="13" t="n"/>
    </row>
    <row r="17">
      <c r="J17" s="13" t="n"/>
      <c r="K17" s="13" t="n"/>
      <c r="L17" s="13" t="n"/>
      <c r="M17" s="13" t="n"/>
      <c r="N17" s="13" t="n"/>
      <c r="O17" s="13" t="n"/>
    </row>
    <row r="18">
      <c r="E18" s="13" t="inlineStr">
        <is>
          <t>RunOutTimed</t>
        </is>
      </c>
      <c r="F18" s="94" t="n">
        <v>19</v>
      </c>
      <c r="G18" s="94" t="n">
        <v>20</v>
      </c>
      <c r="H18" s="94" t="n">
        <v>21</v>
      </c>
      <c r="I18" s="38" t="n"/>
      <c r="J18" s="13" t="n"/>
      <c r="K18" s="13" t="n"/>
      <c r="L18" s="13" t="n"/>
      <c r="M18" s="13" t="n"/>
      <c r="N18" s="13" t="n"/>
      <c r="O18" s="13" t="n"/>
      <c r="P18" s="38" t="n"/>
      <c r="Q18" s="38" t="n"/>
    </row>
    <row r="19">
      <c r="E19" s="13" t="n">
        <v>7</v>
      </c>
      <c r="F19" s="9">
        <f>IF(Demand!AU19=F14,0,(Beginning_stock!AU25/(Demand!AU19-F14)))</f>
        <v/>
      </c>
      <c r="G19" s="9">
        <f>IF(Demand!AV19=G14,0,(Beginning_stock!AV25/(Demand!AV19-G14)))</f>
        <v/>
      </c>
      <c r="H19" s="9">
        <f>IF(Demand!AW19=H14,0,(Beginning_stock!AW25/(Demand!AW19-H14)))</f>
        <v/>
      </c>
      <c r="I19" s="38" t="n"/>
      <c r="J19" s="13" t="n"/>
      <c r="K19" s="13" t="n"/>
      <c r="L19" s="13" t="n"/>
      <c r="M19" s="9" t="n"/>
      <c r="N19" s="9" t="n"/>
      <c r="O19" s="9" t="n"/>
      <c r="P19" s="38" t="n"/>
      <c r="Q19" s="38" t="n"/>
    </row>
    <row r="20">
      <c r="E20" s="13" t="n">
        <v>8</v>
      </c>
      <c r="F20" s="9">
        <f>IF(Demand!AU20=F15,0,(Beginning_stock!AU26/(Demand!AU20-F15)))</f>
        <v/>
      </c>
      <c r="G20" s="9">
        <f>IF(Demand!AV20=G15,0,(Beginning_stock!AV26/(Demand!AV20-G15)))</f>
        <v/>
      </c>
      <c r="H20" s="9">
        <f>IF(Demand!AW20=H15,0,(Beginning_stock!AW26/(Demand!AW20-H15)))</f>
        <v/>
      </c>
      <c r="J20" s="13" t="n"/>
      <c r="K20" s="13" t="n"/>
      <c r="L20" s="13" t="n"/>
      <c r="M20" s="9" t="n"/>
      <c r="N20" s="9" t="n"/>
      <c r="O20" s="9" t="n"/>
      <c r="R20" s="37" t="n"/>
    </row>
    <row r="21">
      <c r="J21" s="13" t="n"/>
      <c r="K21" s="13" t="n"/>
      <c r="L21" s="13" t="n"/>
      <c r="M21" s="9" t="n"/>
      <c r="N21" s="9" t="n"/>
      <c r="O21" s="9" t="n"/>
    </row>
    <row r="22">
      <c r="I22" s="38" t="n"/>
      <c r="J22" s="13" t="n"/>
      <c r="K22" s="13" t="n"/>
      <c r="L22" s="13" t="n"/>
      <c r="M22" s="13" t="n"/>
      <c r="N22" s="13" t="n"/>
      <c r="O22" s="13" t="n"/>
      <c r="P22" s="38" t="n"/>
      <c r="Q22" s="38" t="n"/>
    </row>
    <row r="23">
      <c r="E23" s="13" t="inlineStr">
        <is>
          <t>Stockout time</t>
        </is>
      </c>
      <c r="F23" s="13" t="n"/>
      <c r="G23" s="13" t="n"/>
      <c r="I23" s="38" t="n"/>
      <c r="J23" s="13" t="n"/>
      <c r="K23" s="13" t="n"/>
      <c r="L23" s="13" t="n"/>
      <c r="M23" s="13" t="n"/>
      <c r="N23" s="13" t="n"/>
      <c r="O23" s="13" t="n"/>
      <c r="P23" s="38" t="n"/>
      <c r="Q23" s="38" t="n"/>
    </row>
    <row r="24">
      <c r="E24" s="13" t="n"/>
      <c r="F24" s="94" t="n">
        <v>19</v>
      </c>
      <c r="G24" s="94" t="n">
        <v>20</v>
      </c>
      <c r="H24" s="94" t="n">
        <v>21</v>
      </c>
      <c r="J24" s="13" t="n"/>
      <c r="K24" s="13" t="n"/>
      <c r="L24" s="13" t="n"/>
      <c r="M24" s="13" t="n"/>
      <c r="N24" s="13" t="n"/>
      <c r="O24" s="13" t="n"/>
    </row>
    <row r="25">
      <c r="E25" s="13" t="n">
        <v>7</v>
      </c>
      <c r="F25" s="9">
        <f>IF(F19&gt;0,Distributors!I22-F19,0)</f>
        <v/>
      </c>
      <c r="G25" s="9">
        <f>IF(G19&gt;0,Distributors!J22-G19,0)</f>
        <v/>
      </c>
      <c r="H25" s="9">
        <f>IF(H19&gt;0,Distributors!K22-H19,0)</f>
        <v/>
      </c>
      <c r="I25" s="38" t="n"/>
      <c r="J25" s="13" t="n"/>
      <c r="K25" s="13" t="n"/>
      <c r="L25" s="13" t="n"/>
      <c r="M25" s="9" t="n"/>
      <c r="N25" s="9" t="n"/>
      <c r="O25" s="9" t="n"/>
      <c r="P25" s="38" t="n"/>
      <c r="Q25" s="38" t="n"/>
    </row>
    <row r="26">
      <c r="E26" s="13" t="n">
        <v>8</v>
      </c>
      <c r="F26" s="9">
        <f>IF(F20&gt;0,Distributors!I23-F20,0)</f>
        <v/>
      </c>
      <c r="G26" s="9">
        <f>IF(G20&gt;0,Distributors!J23-G20,0)</f>
        <v/>
      </c>
      <c r="H26" s="9">
        <f>IF(H20&gt;0,Distributors!K23-H20,0)</f>
        <v/>
      </c>
      <c r="I26" s="38" t="n"/>
      <c r="J26" s="13" t="n"/>
      <c r="K26" s="13" t="n"/>
      <c r="L26" s="13" t="n"/>
      <c r="M26" s="9" t="n"/>
      <c r="N26" s="9" t="n"/>
      <c r="O26" s="9" t="n"/>
      <c r="P26" s="38" t="n"/>
      <c r="Q26" s="38" t="n"/>
    </row>
    <row r="27">
      <c r="J27" s="13" t="n"/>
      <c r="K27" s="13" t="n"/>
      <c r="L27" s="13" t="n"/>
      <c r="M27" s="9" t="n"/>
      <c r="N27" s="9" t="n"/>
      <c r="O27" s="9" t="n"/>
    </row>
    <row r="28">
      <c r="J28" s="13" t="n"/>
      <c r="K28" s="13" t="n"/>
      <c r="L28" s="13" t="n"/>
      <c r="M28" s="13" t="n"/>
      <c r="N28" s="13" t="n"/>
      <c r="O28" s="13" t="n"/>
    </row>
    <row r="29">
      <c r="E29" s="93" t="inlineStr">
        <is>
          <t>Maximum stockout time per p</t>
        </is>
      </c>
      <c r="F29" s="13" t="n"/>
      <c r="G29" s="13" t="n"/>
      <c r="I29" s="38" t="n"/>
      <c r="J29" s="13" t="n"/>
      <c r="K29" s="13" t="n"/>
      <c r="L29" s="93" t="n"/>
      <c r="M29" s="13" t="n"/>
      <c r="N29" s="13" t="n"/>
      <c r="O29" s="13" t="n"/>
      <c r="P29" s="38" t="n"/>
      <c r="Q29" s="38" t="n"/>
    </row>
    <row r="30">
      <c r="E30" s="13" t="n"/>
      <c r="F30" s="94" t="n">
        <v>19</v>
      </c>
      <c r="G30" s="94" t="n">
        <v>20</v>
      </c>
      <c r="H30" s="94" t="n">
        <v>21</v>
      </c>
      <c r="I30" s="38" t="n"/>
      <c r="J30" s="13" t="n"/>
      <c r="K30" s="13" t="n"/>
      <c r="L30" s="13" t="n"/>
      <c r="M30" s="13" t="n"/>
      <c r="N30" s="13" t="n"/>
      <c r="O30" s="13" t="n"/>
      <c r="P30" s="38" t="n"/>
      <c r="Q30" s="38" t="n"/>
    </row>
    <row r="31">
      <c r="E31" s="13" t="n"/>
      <c r="F31" s="9">
        <f>MAX(F25:F26)</f>
        <v/>
      </c>
      <c r="G31" s="9">
        <f>MAX(G25:G26)</f>
        <v/>
      </c>
      <c r="H31" s="9">
        <f>MAX(H25:H26)</f>
        <v/>
      </c>
      <c r="J31" s="13" t="n"/>
      <c r="K31" s="13" t="n"/>
      <c r="L31" s="13" t="n"/>
      <c r="M31" s="13" t="n"/>
      <c r="N31" s="13" t="n"/>
      <c r="O31" s="13" t="n"/>
    </row>
    <row r="32">
      <c r="E32" s="13" t="n"/>
      <c r="F32" s="13" t="n"/>
      <c r="G32" s="13" t="n"/>
      <c r="J32" s="13" t="n"/>
      <c r="K32" s="13" t="n"/>
      <c r="L32" s="13" t="n"/>
      <c r="M32" s="13" t="n"/>
      <c r="N32" s="13" t="n"/>
      <c r="O32" s="13" t="n"/>
    </row>
    <row r="33">
      <c r="E33" s="13" t="inlineStr">
        <is>
          <t>S0</t>
        </is>
      </c>
      <c r="F33" s="94" t="n">
        <v>19</v>
      </c>
      <c r="G33" s="94" t="n">
        <v>20</v>
      </c>
      <c r="H33" s="94" t="n">
        <v>21</v>
      </c>
      <c r="I33" s="38" t="n"/>
      <c r="J33" s="13" t="n"/>
      <c r="K33" s="13" t="n"/>
      <c r="L33" s="13" t="n"/>
      <c r="M33" s="13" t="n"/>
      <c r="N33" s="13" t="n"/>
      <c r="O33" s="13" t="n"/>
      <c r="P33" s="38" t="n"/>
      <c r="Q33" s="38" t="n"/>
    </row>
    <row r="34">
      <c r="D34" s="60" t="inlineStr">
        <is>
          <t>Input source</t>
        </is>
      </c>
      <c r="E34" s="13" t="n">
        <v>7</v>
      </c>
      <c r="F34" s="117">
        <f>IF(F25&lt;&gt;0,F25,0)</f>
        <v/>
      </c>
      <c r="G34" s="117">
        <f>IF(G25&lt;&gt;0,G25,0)</f>
        <v/>
      </c>
      <c r="H34" s="117">
        <f>IF(H25&lt;&gt;0,H25,0)</f>
        <v/>
      </c>
      <c r="I34" s="38" t="n"/>
      <c r="J34" s="13" t="n"/>
      <c r="K34" s="13" t="n"/>
      <c r="L34" s="13" t="n"/>
      <c r="M34" s="108" t="n"/>
      <c r="N34" s="108" t="n"/>
      <c r="O34" s="108" t="n"/>
      <c r="P34" s="38" t="n"/>
      <c r="Q34" s="38" t="n"/>
    </row>
    <row r="35">
      <c r="E35" s="13" t="n">
        <v>8</v>
      </c>
      <c r="F35" s="117">
        <f>IF(F26&lt;&gt;0,F26,0)</f>
        <v/>
      </c>
      <c r="G35" s="117">
        <f>IF(G26&lt;&gt;0,G26,0)</f>
        <v/>
      </c>
      <c r="H35" s="117">
        <f>IF(H26&lt;&gt;0,H26,0)</f>
        <v/>
      </c>
      <c r="I35" s="38" t="n"/>
      <c r="J35" s="13" t="n"/>
      <c r="K35" s="13" t="n"/>
      <c r="L35" s="13" t="n"/>
      <c r="M35" s="108" t="n"/>
      <c r="N35" s="108" t="n"/>
      <c r="O35" s="108" t="n"/>
      <c r="P35" s="38" t="n"/>
      <c r="Q35" s="38" t="n"/>
    </row>
    <row r="36">
      <c r="E36" s="13" t="n"/>
      <c r="F36" s="108" t="n"/>
      <c r="G36" s="108" t="n"/>
      <c r="I36" s="38" t="n"/>
      <c r="J36" s="13" t="n"/>
      <c r="K36" s="13" t="n"/>
      <c r="L36" s="13" t="n"/>
      <c r="M36" s="108" t="n"/>
      <c r="N36" s="108" t="n"/>
      <c r="O36" s="108" t="n"/>
      <c r="P36" s="38" t="n"/>
      <c r="Q36" s="38" t="n"/>
    </row>
    <row r="37">
      <c r="E37" s="13" t="n"/>
      <c r="F37" s="13" t="n"/>
      <c r="G37" s="13" t="n"/>
      <c r="J37" s="13" t="n"/>
      <c r="K37" s="13" t="n"/>
      <c r="L37" s="13" t="n"/>
      <c r="M37" s="13" t="n"/>
      <c r="N37" s="13" t="n"/>
      <c r="O37" s="13" t="n"/>
    </row>
    <row r="38">
      <c r="E38" s="24" t="inlineStr">
        <is>
          <t>S0</t>
        </is>
      </c>
      <c r="F38" s="94" t="n">
        <v>19</v>
      </c>
      <c r="G38" s="94" t="n">
        <v>20</v>
      </c>
      <c r="H38" s="94" t="n">
        <v>21</v>
      </c>
      <c r="J38" s="13" t="n"/>
      <c r="K38" s="13" t="n"/>
      <c r="L38" s="13" t="n"/>
      <c r="M38" s="13" t="n"/>
      <c r="N38" s="13" t="n"/>
      <c r="O38" s="13" t="n"/>
    </row>
    <row r="39">
      <c r="D39" s="4" t="inlineStr">
        <is>
          <t>Input</t>
        </is>
      </c>
      <c r="E39" s="13" t="n">
        <v>7</v>
      </c>
      <c r="F39" s="118" t="n">
        <v>10.93199190871601</v>
      </c>
      <c r="G39" s="118" t="n">
        <v>0</v>
      </c>
      <c r="H39" s="118" t="n">
        <v>0</v>
      </c>
      <c r="J39" s="13" t="n"/>
      <c r="K39" s="13" t="n"/>
      <c r="L39" s="13" t="n"/>
      <c r="M39" s="99" t="n"/>
      <c r="N39" s="99" t="n"/>
      <c r="O39" s="99" t="n"/>
    </row>
    <row r="40">
      <c r="E40" s="13" t="n">
        <v>8</v>
      </c>
      <c r="F40" s="118" t="n">
        <v>-29.01910192147041</v>
      </c>
      <c r="G40" s="118" t="n">
        <v>19.61689399122631</v>
      </c>
      <c r="H40" s="118" t="n">
        <v>0</v>
      </c>
      <c r="J40" s="13" t="n"/>
      <c r="K40" s="13" t="n"/>
      <c r="L40" s="13" t="n"/>
      <c r="M40" s="99" t="n"/>
      <c r="N40" s="99" t="n"/>
      <c r="O40" s="99" t="n"/>
    </row>
    <row r="41">
      <c r="E41" s="13" t="n"/>
      <c r="F41" s="99" t="n"/>
      <c r="G41" s="99" t="n"/>
      <c r="J41" s="13" t="n"/>
      <c r="K41" s="13" t="n"/>
      <c r="L41" s="13" t="n"/>
      <c r="M41" s="99" t="n"/>
      <c r="N41" s="99" t="n"/>
      <c r="O41" s="99" t="n"/>
    </row>
    <row r="42">
      <c r="J42" s="13" t="n"/>
      <c r="K42" s="13" t="n"/>
      <c r="L42" s="13" t="n"/>
      <c r="M42" s="13" t="n"/>
      <c r="N42" s="13" t="n"/>
      <c r="O42" s="13" t="n"/>
    </row>
    <row r="43">
      <c r="E43" s="37" t="n"/>
      <c r="G43" s="37" t="n"/>
      <c r="J43" s="13" t="n"/>
      <c r="K43" s="13" t="n"/>
      <c r="L43" s="93" t="n"/>
      <c r="M43" s="13" t="n"/>
      <c r="N43" s="13" t="n"/>
      <c r="O43" s="13" t="n"/>
    </row>
    <row r="44">
      <c r="F44" s="94" t="n">
        <v>19</v>
      </c>
      <c r="G44" s="94" t="n">
        <v>20</v>
      </c>
      <c r="H44" s="94" t="n">
        <v>21</v>
      </c>
      <c r="J44" s="13" t="n"/>
      <c r="K44" s="13" t="n"/>
      <c r="L44" s="13" t="n"/>
      <c r="M44" s="13" t="n"/>
      <c r="N44" s="13" t="n"/>
      <c r="O44" s="13" t="n"/>
    </row>
    <row r="45">
      <c r="E45" s="13" t="n">
        <v>7</v>
      </c>
      <c r="F45" s="63">
        <f>IF(F14&gt;Demand!AU19,0,ROUNDUP($C$49^0.5,0))</f>
        <v/>
      </c>
      <c r="G45" s="63">
        <f>IF(G14&gt;Demand!AV19,0,ROUNDUP($C$49^0.5,0))</f>
        <v/>
      </c>
      <c r="H45" s="63">
        <f>IF(H14&gt;Demand!AW19,0,ROUNDUP($C$49^0.5,0))</f>
        <v/>
      </c>
      <c r="J45" s="13" t="n"/>
      <c r="K45" s="13" t="n"/>
      <c r="L45" s="13" t="n"/>
      <c r="M45" s="14" t="n"/>
      <c r="N45" s="14" t="n"/>
      <c r="O45" s="14" t="n"/>
      <c r="S45" s="37" t="n"/>
    </row>
    <row r="46">
      <c r="E46" s="13" t="n">
        <v>8</v>
      </c>
      <c r="F46" s="63">
        <f>IF(F15&gt;Demand!AU20,0,ROUNDUP($C$49^0.5,0))</f>
        <v/>
      </c>
      <c r="G46" s="63">
        <f>IF(G15&gt;Demand!AV20,0,ROUNDUP($C$49^0.5,0))</f>
        <v/>
      </c>
      <c r="H46" s="63">
        <f>IF(H15&gt;Demand!AW20,0,ROUNDUP($C$49^0.5,0))</f>
        <v/>
      </c>
      <c r="J46" s="13" t="n"/>
      <c r="K46" s="13" t="n"/>
      <c r="L46" s="13" t="n"/>
      <c r="M46" s="14" t="n"/>
      <c r="N46" s="14" t="n"/>
      <c r="O46" s="14" t="n"/>
    </row>
    <row r="47">
      <c r="J47" s="13" t="n"/>
      <c r="K47" s="13" t="n"/>
      <c r="L47" s="13" t="n"/>
      <c r="M47" s="14" t="n"/>
      <c r="N47" s="14" t="n"/>
      <c r="O47" s="14" t="n"/>
    </row>
    <row r="48">
      <c r="J48" s="13" t="n"/>
      <c r="K48" s="13" t="n"/>
      <c r="L48" s="13" t="n"/>
      <c r="M48" s="13" t="n"/>
      <c r="N48" s="13" t="n"/>
      <c r="O48" s="13" t="n"/>
    </row>
    <row r="49">
      <c r="C49" s="18" t="n">
        <v>990000000</v>
      </c>
      <c r="D49" s="18" t="n"/>
      <c r="E49" s="35" t="inlineStr">
        <is>
          <t>udip</t>
        </is>
      </c>
      <c r="F49" s="94" t="n">
        <v>19</v>
      </c>
      <c r="G49" s="94" t="n">
        <v>20</v>
      </c>
      <c r="H49" s="94" t="n">
        <v>21</v>
      </c>
      <c r="J49" s="13" t="n"/>
      <c r="K49" s="18" t="n"/>
      <c r="L49" s="13" t="n"/>
      <c r="M49" s="13" t="n"/>
      <c r="N49" s="13" t="n"/>
      <c r="O49" s="13" t="n"/>
    </row>
    <row r="50">
      <c r="E50" s="13" t="n">
        <v>7</v>
      </c>
      <c r="F50" s="4" t="n">
        <v>31465</v>
      </c>
      <c r="G50" s="4" t="n">
        <v>0</v>
      </c>
      <c r="H50" s="4" t="n">
        <v>0</v>
      </c>
      <c r="J50" s="13" t="n"/>
      <c r="K50" s="13" t="n"/>
      <c r="L50" s="13" t="n"/>
      <c r="M50" s="14" t="n"/>
      <c r="N50" s="14" t="n"/>
      <c r="O50" s="14" t="n"/>
      <c r="S50" s="37" t="n"/>
    </row>
    <row r="51">
      <c r="E51" s="13" t="n">
        <v>8</v>
      </c>
      <c r="F51" s="4" t="n">
        <v>31465</v>
      </c>
      <c r="G51" s="4" t="n">
        <v>31465</v>
      </c>
      <c r="H51" s="4" t="n">
        <v>0</v>
      </c>
      <c r="J51" s="13" t="n"/>
      <c r="K51" s="13" t="n"/>
      <c r="L51" s="13" t="n"/>
      <c r="M51" s="14" t="n"/>
      <c r="N51" s="14" t="n"/>
      <c r="O51" s="14" t="n"/>
    </row>
    <row r="52">
      <c r="J52" s="13" t="n"/>
      <c r="K52" s="13" t="n"/>
      <c r="L52" s="13" t="n"/>
      <c r="M52" s="14" t="n"/>
      <c r="N52" s="14" t="n"/>
      <c r="O52" s="14" t="n"/>
    </row>
    <row r="53">
      <c r="J53" s="13" t="n"/>
      <c r="K53" s="13" t="n"/>
      <c r="L53" s="13" t="n"/>
      <c r="M53" s="13" t="n"/>
      <c r="N53" s="13" t="n"/>
      <c r="O53" s="13" t="n"/>
    </row>
    <row r="54">
      <c r="E54" s="37" t="n"/>
      <c r="J54" s="13" t="n"/>
      <c r="K54" s="13" t="n"/>
      <c r="L54" s="93" t="n"/>
      <c r="M54" s="13" t="n"/>
      <c r="N54" s="13" t="n"/>
      <c r="O54" s="13" t="n"/>
    </row>
    <row r="55">
      <c r="F55" s="94" t="n">
        <v>19</v>
      </c>
      <c r="G55" s="94" t="n">
        <v>20</v>
      </c>
      <c r="H55" s="94" t="n">
        <v>21</v>
      </c>
      <c r="J55" s="13" t="n"/>
      <c r="K55" s="13" t="n"/>
      <c r="L55" s="13" t="n"/>
      <c r="M55" s="13" t="n"/>
      <c r="N55" s="13" t="n"/>
      <c r="O55" s="13" t="n"/>
    </row>
    <row r="56">
      <c r="E56" s="13" t="n">
        <v>7</v>
      </c>
      <c r="F56" s="63">
        <f>ROUNDDOWN(LOG((F50+1),2),0)</f>
        <v/>
      </c>
      <c r="G56" s="63">
        <f>ROUNDDOWN(LOG((G50+1),2),0)</f>
        <v/>
      </c>
      <c r="H56" s="63">
        <f>ROUNDDOWN(LOG((H50+1),2),0)</f>
        <v/>
      </c>
      <c r="J56" s="13" t="n"/>
      <c r="K56" s="13" t="n"/>
      <c r="L56" s="13" t="n"/>
      <c r="M56" s="14" t="n"/>
      <c r="N56" s="14" t="n"/>
      <c r="O56" s="14" t="n"/>
    </row>
    <row r="57">
      <c r="E57" s="13" t="n">
        <v>8</v>
      </c>
      <c r="F57" s="63">
        <f>ROUNDDOWN(LOG((F51+1),2),0)</f>
        <v/>
      </c>
      <c r="G57" s="63">
        <f>ROUNDDOWN(LOG((G51+1),2),0)</f>
        <v/>
      </c>
      <c r="H57" s="63">
        <f>ROUNDDOWN(LOG((H51+1),2),0)</f>
        <v/>
      </c>
      <c r="J57" s="13" t="n"/>
      <c r="K57" s="13" t="n"/>
      <c r="L57" s="13" t="n"/>
      <c r="M57" s="14" t="n"/>
      <c r="N57" s="14" t="n"/>
      <c r="O57" s="14" t="n"/>
    </row>
    <row r="58">
      <c r="J58" s="13" t="n"/>
      <c r="K58" s="13" t="n"/>
      <c r="L58" s="13" t="n"/>
      <c r="M58" s="14" t="n"/>
      <c r="N58" s="14" t="n"/>
      <c r="O58" s="14" t="n"/>
    </row>
    <row r="59">
      <c r="J59" s="13" t="n"/>
      <c r="K59" s="13" t="n"/>
      <c r="L59" s="13" t="n"/>
      <c r="M59" s="13" t="n"/>
      <c r="N59" s="13" t="n"/>
      <c r="O59" s="13" t="n"/>
    </row>
    <row r="60">
      <c r="E60" s="35" t="inlineStr">
        <is>
          <t>numdip</t>
        </is>
      </c>
      <c r="F60" s="94" t="n">
        <v>19</v>
      </c>
      <c r="G60" s="94" t="n">
        <v>20</v>
      </c>
      <c r="H60" s="94" t="n">
        <v>21</v>
      </c>
      <c r="J60" s="13" t="n"/>
      <c r="K60" s="13" t="n"/>
      <c r="L60" s="13" t="n"/>
      <c r="M60" s="13" t="n"/>
      <c r="N60" s="13" t="n"/>
      <c r="O60" s="13" t="n"/>
    </row>
    <row r="61">
      <c r="E61" s="13" t="n">
        <v>7</v>
      </c>
      <c r="F61" s="4" t="n">
        <v>14</v>
      </c>
      <c r="G61" s="4" t="n">
        <v>0</v>
      </c>
      <c r="H61" s="4" t="n">
        <v>0</v>
      </c>
      <c r="J61" s="13" t="n"/>
      <c r="K61" s="13" t="n"/>
      <c r="L61" s="13" t="n"/>
      <c r="M61" s="14" t="n"/>
      <c r="N61" s="14" t="n"/>
      <c r="O61" s="14" t="n"/>
    </row>
    <row r="62">
      <c r="E62" s="13" t="n">
        <v>8</v>
      </c>
      <c r="F62" s="4" t="n">
        <v>14</v>
      </c>
      <c r="G62" s="4" t="n">
        <v>14</v>
      </c>
      <c r="H62" s="4" t="n">
        <v>0</v>
      </c>
      <c r="J62" s="13" t="n"/>
      <c r="K62" s="13" t="n"/>
      <c r="L62" s="13" t="n"/>
      <c r="M62" s="14" t="n"/>
      <c r="N62" s="14" t="n"/>
      <c r="O62" s="14" t="n"/>
    </row>
    <row r="63">
      <c r="J63" s="13" t="n"/>
      <c r="K63" s="13" t="n"/>
      <c r="L63" s="13" t="n"/>
      <c r="M63" s="14" t="n"/>
      <c r="N63" s="14" t="n"/>
      <c r="O63" s="14" t="n"/>
    </row>
    <row r="64">
      <c r="J64" s="13" t="n"/>
      <c r="K64" s="13" t="n"/>
      <c r="L64" s="13" t="n"/>
      <c r="M64" s="13" t="n"/>
      <c r="N64" s="13" t="n"/>
      <c r="O64" s="13" t="n"/>
    </row>
    <row r="65">
      <c r="F65" s="63">
        <f>MAX(DistributorsNumberBinaryVarY)</f>
        <v/>
      </c>
      <c r="G65" s="38" t="n"/>
      <c r="H65" s="63">
        <f>MIN(DistributorsNumberBinaryVarY)</f>
        <v/>
      </c>
      <c r="J65" s="13" t="n"/>
      <c r="K65" s="13" t="n"/>
      <c r="L65" s="13" t="n"/>
      <c r="M65" s="14" t="n"/>
      <c r="N65" s="14" t="n"/>
      <c r="O65" s="14" t="n"/>
    </row>
    <row r="66">
      <c r="F66" s="38" t="n"/>
      <c r="G66" s="38" t="n"/>
      <c r="H66" s="38" t="n"/>
      <c r="J66" s="13" t="n"/>
      <c r="K66" s="13" t="n"/>
      <c r="L66" s="13" t="n"/>
      <c r="M66" s="14" t="n"/>
      <c r="N66" s="14" t="n"/>
      <c r="O66" s="14" t="n"/>
    </row>
    <row r="67">
      <c r="E67" s="94" t="inlineStr">
        <is>
          <t>Maxnumdip</t>
        </is>
      </c>
      <c r="F67" s="4" t="n">
        <v>14</v>
      </c>
      <c r="G67" s="38" t="n"/>
      <c r="H67" s="38" t="n"/>
      <c r="J67" s="13" t="n"/>
      <c r="K67" s="13" t="n"/>
      <c r="L67" s="13" t="n"/>
      <c r="M67" s="14" t="n"/>
      <c r="N67" s="14" t="n"/>
      <c r="O67" s="14" t="n"/>
    </row>
    <row r="68">
      <c r="E68" s="94" t="inlineStr">
        <is>
          <t>Minnumdip</t>
        </is>
      </c>
      <c r="F68" s="4" t="n">
        <v>0</v>
      </c>
      <c r="G68" s="38" t="n"/>
      <c r="H68" s="38" t="n"/>
      <c r="J68" s="13" t="n"/>
      <c r="K68" s="13" t="n"/>
      <c r="L68" s="13" t="n"/>
      <c r="M68" s="14" t="n"/>
      <c r="N68" s="14" t="n"/>
      <c r="O68" s="14" t="n"/>
    </row>
  </sheetData>
  <pageMargins left="0.511811024" right="0.511811024" top="0.787401575" bottom="0.787401575" header="0.31496062" footer="0.31496062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130"/>
  <sheetViews>
    <sheetView zoomScale="90" zoomScaleNormal="90" workbookViewId="0">
      <selection activeCell="A1" sqref="A1"/>
    </sheetView>
  </sheetViews>
  <sheetFormatPr baseColWidth="8" defaultColWidth="8.88671875" defaultRowHeight="14.4"/>
  <cols>
    <col width="11.6640625" bestFit="1" customWidth="1" style="1" min="1" max="1"/>
    <col width="19.44140625" customWidth="1" style="1" min="2" max="2"/>
    <col width="35.109375" bestFit="1" customWidth="1" style="1" min="3" max="3"/>
    <col width="19.44140625" customWidth="1" style="1" min="4" max="8"/>
    <col width="8.88671875" customWidth="1" style="1" min="9" max="9"/>
    <col width="14.44140625" bestFit="1" customWidth="1" style="1" min="10" max="10"/>
    <col width="18.21875" bestFit="1" customWidth="1" style="1" min="11" max="11"/>
    <col width="8.5546875" bestFit="1" customWidth="1" style="1" min="12" max="12"/>
    <col width="26.6640625" bestFit="1" customWidth="1" style="1" min="13" max="13"/>
    <col width="10.77734375" bestFit="1" customWidth="1" style="1" min="14" max="14"/>
    <col width="8.88671875" customWidth="1" style="1" min="15" max="16384"/>
  </cols>
  <sheetData>
    <row r="1">
      <c r="B1" s="13" t="n"/>
      <c r="C1" s="13" t="n"/>
      <c r="D1" s="13" t="n"/>
      <c r="E1" s="93" t="inlineStr">
        <is>
          <t>Variância da capacidade</t>
        </is>
      </c>
      <c r="F1" s="13" t="n"/>
    </row>
    <row r="2">
      <c r="B2" s="13" t="n"/>
      <c r="C2" s="13" t="n"/>
      <c r="D2" s="13" t="n"/>
      <c r="E2" s="13" t="inlineStr">
        <is>
          <t>CapVarr</t>
        </is>
      </c>
      <c r="F2" s="1" t="n">
        <v>22</v>
      </c>
      <c r="G2" s="1" t="n">
        <v>23</v>
      </c>
      <c r="H2" s="1" t="n">
        <v>24</v>
      </c>
    </row>
    <row r="3">
      <c r="B3" s="13" t="n"/>
      <c r="C3" s="13" t="n"/>
      <c r="D3" s="13" t="n"/>
      <c r="E3" s="13" t="n">
        <v>9</v>
      </c>
      <c r="F3" s="13">
        <f>TRUNC(((F388*0.2)^2)/30,4)</f>
        <v/>
      </c>
      <c r="G3" s="13">
        <f>TRUNC(((G388*0.2)^2)/30,4)</f>
        <v/>
      </c>
      <c r="H3" s="13">
        <f>TRUNC(((H388*0.2)^2)/30,4)</f>
        <v/>
      </c>
      <c r="K3" s="94" t="n"/>
      <c r="L3" s="94" t="n"/>
      <c r="M3" s="93" t="n"/>
      <c r="N3" s="13" t="n"/>
    </row>
    <row r="4">
      <c r="B4" s="13" t="n"/>
      <c r="C4" s="13" t="n"/>
      <c r="D4" s="13" t="n"/>
      <c r="E4" s="13" t="n">
        <v>10</v>
      </c>
      <c r="F4" s="13">
        <f>TRUNC(((F389*0.2)^2)/30,4)</f>
        <v/>
      </c>
      <c r="G4" s="13">
        <f>TRUNC(((G389*0.2)^2)/30,4)</f>
        <v/>
      </c>
      <c r="H4" s="13">
        <f>TRUNC(((H389*0.2)^2)/30,4)</f>
        <v/>
      </c>
      <c r="K4" s="94" t="n"/>
      <c r="L4" s="94" t="n"/>
      <c r="M4" s="13" t="n"/>
      <c r="N4" s="94" t="n"/>
    </row>
    <row r="5">
      <c r="B5" s="13" t="n"/>
      <c r="C5" s="13" t="n"/>
      <c r="D5" s="13" t="n"/>
      <c r="E5" s="13" t="n">
        <v>11</v>
      </c>
      <c r="F5" s="13">
        <f>TRUNC(((F390*0.2)^2)/30,4)</f>
        <v/>
      </c>
      <c r="G5" s="13">
        <f>TRUNC(((G390*0.2)^2)/30,4)</f>
        <v/>
      </c>
      <c r="H5" s="13">
        <f>TRUNC(((H390*0.2)^2)/30,4)</f>
        <v/>
      </c>
      <c r="K5" s="94" t="n"/>
      <c r="L5" s="94" t="n"/>
      <c r="M5" s="13" t="n"/>
      <c r="N5" s="13" t="n"/>
    </row>
    <row r="6">
      <c r="B6" s="13" t="n"/>
      <c r="C6" s="13" t="n"/>
      <c r="D6" s="13" t="n"/>
      <c r="E6" s="13" t="n">
        <v>12</v>
      </c>
      <c r="F6" s="13">
        <f>TRUNC(((F391*0.2)^2)/30,4)</f>
        <v/>
      </c>
      <c r="G6" s="13">
        <f>TRUNC(((G391*0.2)^2)/30,4)</f>
        <v/>
      </c>
      <c r="H6" s="13">
        <f>TRUNC(((H391*0.2)^2)/30,4)</f>
        <v/>
      </c>
      <c r="K6" s="94" t="n"/>
      <c r="L6" s="94" t="n"/>
      <c r="M6" s="13" t="n"/>
      <c r="N6" s="13" t="n"/>
    </row>
    <row r="7">
      <c r="E7" s="13" t="n">
        <v>13</v>
      </c>
      <c r="F7" s="13">
        <f>TRUNC(((F392*0.2)^2)/30,4)</f>
        <v/>
      </c>
      <c r="G7" s="13">
        <f>TRUNC(((G392*0.2)^2)/30,4)</f>
        <v/>
      </c>
      <c r="H7" s="13">
        <f>TRUNC(((H392*0.2)^2)/30,4)</f>
        <v/>
      </c>
      <c r="K7" s="94" t="n"/>
      <c r="L7" s="94" t="n"/>
      <c r="M7" s="94" t="n"/>
      <c r="N7" s="94" t="n"/>
    </row>
    <row r="8">
      <c r="E8" s="13" t="n">
        <v>14</v>
      </c>
      <c r="F8" s="13">
        <f>TRUNC(((F393*0.2)^2)/30,4)</f>
        <v/>
      </c>
      <c r="G8" s="13">
        <f>TRUNC(((G393*0.2)^2)/30,4)</f>
        <v/>
      </c>
      <c r="H8" s="13">
        <f>TRUNC(((H393*0.2)^2)/30,4)</f>
        <v/>
      </c>
      <c r="K8" s="94" t="n"/>
      <c r="L8" s="94" t="n"/>
      <c r="M8" s="94" t="n"/>
      <c r="N8" s="94" t="n"/>
    </row>
    <row r="9">
      <c r="E9" s="13" t="n">
        <v>15</v>
      </c>
      <c r="F9" s="13">
        <f>TRUNC(((F394*0.2)^2)/30,4)</f>
        <v/>
      </c>
      <c r="G9" s="13">
        <f>TRUNC(((G394*0.2)^2)/30,4)</f>
        <v/>
      </c>
      <c r="H9" s="13">
        <f>TRUNC(((H394*0.2)^2)/30,4)</f>
        <v/>
      </c>
      <c r="K9" s="94" t="n"/>
      <c r="L9" s="13" t="n"/>
      <c r="M9" s="93" t="n"/>
      <c r="N9" s="13" t="n"/>
    </row>
    <row r="10">
      <c r="E10" s="13" t="n">
        <v>16</v>
      </c>
      <c r="F10" s="13">
        <f>TRUNC(((F395*0.2)^2)/30,4)</f>
        <v/>
      </c>
      <c r="G10" s="13">
        <f>TRUNC(((G395*0.2)^2)/30,4)</f>
        <v/>
      </c>
      <c r="H10" s="13">
        <f>TRUNC(((H395*0.2)^2)/30,4)</f>
        <v/>
      </c>
      <c r="K10" s="94" t="n"/>
      <c r="L10" s="13" t="n"/>
      <c r="M10" s="13" t="n"/>
      <c r="N10" s="94" t="n"/>
    </row>
    <row r="11">
      <c r="E11" s="13" t="n">
        <v>17</v>
      </c>
      <c r="F11" s="13">
        <f>TRUNC(((F396*0.2)^2)/30,4)</f>
        <v/>
      </c>
      <c r="G11" s="13">
        <f>TRUNC(((G396*0.2)^2)/30,4)</f>
        <v/>
      </c>
      <c r="H11" s="13">
        <f>TRUNC(((H396*0.2)^2)/30,4)</f>
        <v/>
      </c>
      <c r="K11" s="94" t="n"/>
      <c r="L11" s="13" t="n"/>
      <c r="M11" s="13" t="n"/>
      <c r="N11" s="95" t="n"/>
    </row>
    <row r="12">
      <c r="E12" s="13" t="n">
        <v>18</v>
      </c>
      <c r="F12" s="13">
        <f>TRUNC(((F397*0.2)^2)/30,4)</f>
        <v/>
      </c>
      <c r="G12" s="13">
        <f>TRUNC(((G397*0.2)^2)/30,4)</f>
        <v/>
      </c>
      <c r="H12" s="13">
        <f>TRUNC(((H397*0.2)^2)/30,4)</f>
        <v/>
      </c>
      <c r="K12" s="94" t="n"/>
      <c r="L12" s="13" t="n"/>
      <c r="M12" s="13" t="n"/>
      <c r="N12" s="95" t="n"/>
    </row>
    <row r="13">
      <c r="E13" s="13" t="n">
        <v>19</v>
      </c>
      <c r="F13" s="13">
        <f>TRUNC(((F398*0.2)^2)/30,4)</f>
        <v/>
      </c>
      <c r="G13" s="13">
        <f>TRUNC(((G398*0.2)^2)/30,4)</f>
        <v/>
      </c>
      <c r="H13" s="13">
        <f>TRUNC(((H398*0.2)^2)/30,4)</f>
        <v/>
      </c>
      <c r="K13" s="94" t="n"/>
      <c r="L13" s="94" t="n"/>
      <c r="M13" s="94" t="n"/>
      <c r="N13" s="94" t="n"/>
    </row>
    <row r="14">
      <c r="E14" s="13" t="n">
        <v>20</v>
      </c>
      <c r="F14" s="13">
        <f>TRUNC(((F399*0.2)^2)/30,4)</f>
        <v/>
      </c>
      <c r="G14" s="13">
        <f>TRUNC(((G399*0.2)^2)/30,4)</f>
        <v/>
      </c>
      <c r="H14" s="13">
        <f>TRUNC(((H399*0.2)^2)/30,4)</f>
        <v/>
      </c>
      <c r="K14" s="94" t="n"/>
      <c r="L14" s="94" t="n"/>
      <c r="M14" s="94" t="n"/>
      <c r="N14" s="94" t="n"/>
    </row>
    <row r="15">
      <c r="E15" s="13" t="n">
        <v>21</v>
      </c>
      <c r="F15" s="13">
        <f>TRUNC(((F400*0.2)^2)/30,4)</f>
        <v/>
      </c>
      <c r="G15" s="13">
        <f>TRUNC(((G400*0.2)^2)/30,4)</f>
        <v/>
      </c>
      <c r="H15" s="13">
        <f>TRUNC(((H400*0.2)^2)/30,4)</f>
        <v/>
      </c>
      <c r="K15" s="94" t="n"/>
      <c r="L15" s="94" t="n"/>
      <c r="M15" s="94" t="n"/>
      <c r="N15" s="94" t="n"/>
    </row>
    <row r="16">
      <c r="E16" s="13" t="n">
        <v>22</v>
      </c>
      <c r="F16" s="13">
        <f>TRUNC(((F401*0.2)^2)/30,4)</f>
        <v/>
      </c>
      <c r="G16" s="13">
        <f>TRUNC(((G401*0.2)^2)/30,4)</f>
        <v/>
      </c>
      <c r="H16" s="13">
        <f>TRUNC(((H401*0.2)^2)/30,4)</f>
        <v/>
      </c>
      <c r="K16" s="38" t="n"/>
      <c r="L16" s="94" t="n"/>
      <c r="M16" s="13" t="n"/>
      <c r="N16" s="94" t="n"/>
    </row>
    <row r="17">
      <c r="E17" s="13" t="n">
        <v>23</v>
      </c>
      <c r="F17" s="13">
        <f>TRUNC(((F402*0.2)^2)/30,4)</f>
        <v/>
      </c>
      <c r="G17" s="13">
        <f>TRUNC(((G402*0.2)^2)/30,4)</f>
        <v/>
      </c>
      <c r="H17" s="13">
        <f>TRUNC(((H402*0.2)^2)/30,4)</f>
        <v/>
      </c>
      <c r="K17" s="38" t="n"/>
      <c r="L17" s="94" t="n"/>
      <c r="M17" s="13" t="n"/>
      <c r="N17" s="94" t="n"/>
    </row>
    <row r="18">
      <c r="E18" s="13" t="n">
        <v>24</v>
      </c>
      <c r="F18" s="13">
        <f>TRUNC(((F403*0.2)^2)/30,4)</f>
        <v/>
      </c>
      <c r="G18" s="13">
        <f>TRUNC(((G403*0.2)^2)/30,4)</f>
        <v/>
      </c>
      <c r="H18" s="13">
        <f>TRUNC(((H403*0.2)^2)/30,4)</f>
        <v/>
      </c>
      <c r="K18" s="94" t="n"/>
      <c r="L18" s="94" t="n"/>
      <c r="M18" s="94" t="n"/>
      <c r="N18" s="94" t="n"/>
    </row>
    <row r="19">
      <c r="E19" s="13" t="n">
        <v>25</v>
      </c>
      <c r="F19" s="13">
        <f>TRUNC(((F404*0.2)^2)/30,4)</f>
        <v/>
      </c>
      <c r="G19" s="13">
        <f>TRUNC(((G404*0.2)^2)/30,4)</f>
        <v/>
      </c>
      <c r="H19" s="13">
        <f>TRUNC(((H404*0.2)^2)/30,4)</f>
        <v/>
      </c>
      <c r="K19" s="94" t="n"/>
      <c r="L19" s="94" t="n"/>
      <c r="M19" s="94" t="n"/>
      <c r="N19" s="94" t="n"/>
    </row>
    <row r="20">
      <c r="E20" s="13" t="n">
        <v>26</v>
      </c>
      <c r="F20" s="13">
        <f>TRUNC(((F405*0.2)^2)/30,4)</f>
        <v/>
      </c>
      <c r="G20" s="13">
        <f>TRUNC(((G405*0.2)^2)/30,4)</f>
        <v/>
      </c>
      <c r="H20" s="13">
        <f>TRUNC(((H405*0.2)^2)/30,4)</f>
        <v/>
      </c>
      <c r="K20" s="94" t="n"/>
      <c r="L20" s="94" t="n"/>
      <c r="M20" s="13" t="n"/>
      <c r="N20" s="94" t="n"/>
    </row>
    <row r="21">
      <c r="E21" s="13" t="n">
        <v>27</v>
      </c>
      <c r="F21" s="13">
        <f>TRUNC(((F406*0.2)^2)/30,4)</f>
        <v/>
      </c>
      <c r="G21" s="13">
        <f>TRUNC(((G406*0.2)^2)/30,4)</f>
        <v/>
      </c>
      <c r="H21" s="13">
        <f>TRUNC(((H406*0.2)^2)/30,4)</f>
        <v/>
      </c>
      <c r="K21" s="94" t="n"/>
      <c r="L21" s="94" t="n"/>
      <c r="M21" s="13" t="n"/>
      <c r="N21" s="9" t="n"/>
    </row>
    <row r="22">
      <c r="E22" s="13" t="n">
        <v>28</v>
      </c>
      <c r="F22" s="13">
        <f>TRUNC(((F407*0.2)^2)/30,4)</f>
        <v/>
      </c>
      <c r="G22" s="13">
        <f>TRUNC(((G407*0.2)^2)/30,4)</f>
        <v/>
      </c>
      <c r="H22" s="13">
        <f>TRUNC(((H407*0.2)^2)/30,4)</f>
        <v/>
      </c>
      <c r="K22" s="94" t="n"/>
      <c r="L22" s="94" t="n"/>
      <c r="M22" s="13" t="n"/>
      <c r="N22" s="9" t="n"/>
    </row>
    <row r="23">
      <c r="E23" s="13" t="n">
        <v>29</v>
      </c>
      <c r="F23" s="13">
        <f>TRUNC(((F408*0.2)^2)/30,4)</f>
        <v/>
      </c>
      <c r="G23" s="13">
        <f>TRUNC(((G408*0.2)^2)/30,4)</f>
        <v/>
      </c>
      <c r="H23" s="13">
        <f>TRUNC(((H408*0.2)^2)/30,4)</f>
        <v/>
      </c>
      <c r="K23" s="94" t="n"/>
      <c r="L23" s="94" t="n"/>
      <c r="M23" s="94" t="n"/>
      <c r="N23" s="94" t="n"/>
    </row>
    <row r="24">
      <c r="E24" s="13" t="n">
        <v>30</v>
      </c>
      <c r="F24" s="13">
        <f>TRUNC(((F409*0.2)^2)/30,4)</f>
        <v/>
      </c>
      <c r="G24" s="13">
        <f>TRUNC(((G409*0.2)^2)/30,4)</f>
        <v/>
      </c>
      <c r="H24" s="13">
        <f>TRUNC(((H409*0.2)^2)/30,4)</f>
        <v/>
      </c>
      <c r="K24" s="94" t="n"/>
      <c r="L24" s="94" t="n"/>
      <c r="M24" s="94" t="n"/>
      <c r="N24" s="94" t="n"/>
    </row>
    <row r="25">
      <c r="E25" s="13" t="n">
        <v>31</v>
      </c>
      <c r="F25" s="13">
        <f>TRUNC(((F410*0.2)^2)/30,4)</f>
        <v/>
      </c>
      <c r="G25" s="13">
        <f>TRUNC(((G410*0.2)^2)/30,4)</f>
        <v/>
      </c>
      <c r="H25" s="13">
        <f>TRUNC(((H410*0.2)^2)/30,4)</f>
        <v/>
      </c>
      <c r="K25" s="94" t="n"/>
      <c r="L25" s="94" t="n"/>
      <c r="M25" s="13" t="n"/>
      <c r="N25" s="13" t="n"/>
    </row>
    <row r="26">
      <c r="E26" s="13" t="n">
        <v>32</v>
      </c>
      <c r="F26" s="13">
        <f>TRUNC(((F411*0.2)^2)/30,4)</f>
        <v/>
      </c>
      <c r="G26" s="13">
        <f>TRUNC(((G411*0.2)^2)/30,4)</f>
        <v/>
      </c>
      <c r="H26" s="13">
        <f>TRUNC(((H411*0.2)^2)/30,4)</f>
        <v/>
      </c>
      <c r="K26" s="94" t="n"/>
      <c r="L26" s="94" t="n"/>
      <c r="M26" s="13" t="n"/>
      <c r="N26" s="94" t="n"/>
    </row>
    <row r="27">
      <c r="E27" s="13" t="n">
        <v>33</v>
      </c>
      <c r="F27" s="13">
        <f>TRUNC(((F412*0.2)^2)/30,4)</f>
        <v/>
      </c>
      <c r="G27" s="13">
        <f>TRUNC(((G412*0.2)^2)/30,4)</f>
        <v/>
      </c>
      <c r="H27" s="13">
        <f>TRUNC(((H412*0.2)^2)/30,4)</f>
        <v/>
      </c>
      <c r="K27" s="94" t="n"/>
      <c r="L27" s="94" t="n"/>
      <c r="M27" s="13" t="n"/>
      <c r="N27" s="9" t="n"/>
    </row>
    <row r="28">
      <c r="E28" s="13" t="n">
        <v>34</v>
      </c>
      <c r="F28" s="13">
        <f>TRUNC(((F413*0.2)^2)/30,4)</f>
        <v/>
      </c>
      <c r="G28" s="13">
        <f>TRUNC(((G413*0.2)^2)/30,4)</f>
        <v/>
      </c>
      <c r="H28" s="13">
        <f>TRUNC(((H413*0.2)^2)/30,4)</f>
        <v/>
      </c>
      <c r="K28" s="94" t="n"/>
      <c r="L28" s="94" t="n"/>
      <c r="M28" s="13" t="n"/>
      <c r="N28" s="9" t="n"/>
    </row>
    <row r="29">
      <c r="E29" s="13" t="n">
        <v>35</v>
      </c>
      <c r="F29" s="13">
        <f>TRUNC(((F414*0.2)^2)/30,4)</f>
        <v/>
      </c>
      <c r="G29" s="13">
        <f>TRUNC(((G414*0.2)^2)/30,4)</f>
        <v/>
      </c>
      <c r="H29" s="13">
        <f>TRUNC(((H414*0.2)^2)/30,4)</f>
        <v/>
      </c>
      <c r="K29" s="94" t="n"/>
      <c r="L29" s="94" t="n"/>
      <c r="M29" s="94" t="n"/>
      <c r="N29" s="94" t="n"/>
    </row>
    <row r="30">
      <c r="E30" s="13" t="n">
        <v>36</v>
      </c>
      <c r="F30" s="13">
        <f>TRUNC(((F415*0.2)^2)/30,4)</f>
        <v/>
      </c>
      <c r="G30" s="13">
        <f>TRUNC(((G415*0.2)^2)/30,4)</f>
        <v/>
      </c>
      <c r="H30" s="13">
        <f>TRUNC(((H415*0.2)^2)/30,4)</f>
        <v/>
      </c>
      <c r="K30" s="94" t="n"/>
      <c r="L30" s="94" t="n"/>
      <c r="M30" s="94" t="n"/>
      <c r="N30" s="94" t="n"/>
    </row>
    <row r="31">
      <c r="E31" s="13" t="n">
        <v>37</v>
      </c>
      <c r="F31" s="13">
        <f>TRUNC(((F416*0.2)^2)/30,4)</f>
        <v/>
      </c>
      <c r="G31" s="13">
        <f>TRUNC(((G416*0.2)^2)/30,4)</f>
        <v/>
      </c>
      <c r="H31" s="13">
        <f>TRUNC(((H416*0.2)^2)/30,4)</f>
        <v/>
      </c>
      <c r="K31" s="94" t="n"/>
      <c r="L31" s="94" t="n"/>
      <c r="M31" s="93" t="n"/>
      <c r="N31" s="13" t="n"/>
    </row>
    <row r="32">
      <c r="E32" s="13" t="n">
        <v>38</v>
      </c>
      <c r="F32" s="13">
        <f>TRUNC(((F417*0.2)^2)/30,4)</f>
        <v/>
      </c>
      <c r="G32" s="13">
        <f>TRUNC(((G417*0.2)^2)/30,4)</f>
        <v/>
      </c>
      <c r="H32" s="13">
        <f>TRUNC(((H417*0.2)^2)/30,4)</f>
        <v/>
      </c>
      <c r="K32" s="94" t="n"/>
      <c r="L32" s="94" t="n"/>
      <c r="M32" s="13" t="n"/>
      <c r="N32" s="94" t="n"/>
    </row>
    <row r="33">
      <c r="E33" s="13" t="n">
        <v>39</v>
      </c>
      <c r="F33" s="13">
        <f>TRUNC(((F418*0.2)^2)/30,4)</f>
        <v/>
      </c>
      <c r="G33" s="13">
        <f>TRUNC(((G418*0.2)^2)/30,4)</f>
        <v/>
      </c>
      <c r="H33" s="13">
        <f>TRUNC(((H418*0.2)^2)/30,4)</f>
        <v/>
      </c>
      <c r="K33" s="94" t="n"/>
      <c r="L33" s="94" t="n"/>
      <c r="M33" s="13" t="n"/>
      <c r="N33" s="9" t="n"/>
    </row>
    <row r="34">
      <c r="E34" s="13" t="n">
        <v>40</v>
      </c>
      <c r="F34" s="13">
        <f>TRUNC(((F419*0.2)^2)/30,4)</f>
        <v/>
      </c>
      <c r="G34" s="13">
        <f>TRUNC(((G419*0.2)^2)/30,4)</f>
        <v/>
      </c>
      <c r="H34" s="13">
        <f>TRUNC(((H419*0.2)^2)/30,4)</f>
        <v/>
      </c>
      <c r="K34" s="94" t="n"/>
      <c r="L34" s="94" t="n"/>
      <c r="M34" s="13" t="n"/>
      <c r="N34" s="13" t="n"/>
    </row>
    <row r="35">
      <c r="E35" s="13" t="n">
        <v>41</v>
      </c>
      <c r="F35" s="13">
        <f>TRUNC(((F420*0.2)^2)/30,4)</f>
        <v/>
      </c>
      <c r="G35" s="13">
        <f>TRUNC(((G420*0.2)^2)/30,4)</f>
        <v/>
      </c>
      <c r="H35" s="13">
        <f>TRUNC(((H420*0.2)^2)/30,4)</f>
        <v/>
      </c>
      <c r="K35" s="94" t="n"/>
      <c r="L35" s="94" t="n"/>
      <c r="M35" s="13" t="n"/>
      <c r="N35" s="94" t="n"/>
    </row>
    <row r="36">
      <c r="E36" s="13" t="n">
        <v>42</v>
      </c>
      <c r="F36" s="13">
        <f>TRUNC(((F421*0.2)^2)/30,4)</f>
        <v/>
      </c>
      <c r="G36" s="13">
        <f>TRUNC(((G421*0.2)^2)/30,4)</f>
        <v/>
      </c>
      <c r="H36" s="13">
        <f>TRUNC(((H421*0.2)^2)/30,4)</f>
        <v/>
      </c>
      <c r="K36" s="94" t="n"/>
      <c r="L36" s="94" t="n"/>
      <c r="M36" s="13" t="n"/>
      <c r="N36" s="108" t="n"/>
    </row>
    <row r="37">
      <c r="E37" s="13" t="n">
        <v>43</v>
      </c>
      <c r="F37" s="13">
        <f>TRUNC(((F422*0.2)^2)/30,4)</f>
        <v/>
      </c>
      <c r="G37" s="13">
        <f>TRUNC(((G422*0.2)^2)/30,4)</f>
        <v/>
      </c>
      <c r="H37" s="13">
        <f>TRUNC(((H422*0.2)^2)/30,4)</f>
        <v/>
      </c>
      <c r="K37" s="94" t="n"/>
      <c r="L37" s="94" t="n"/>
      <c r="M37" s="13" t="n"/>
      <c r="N37" s="108" t="n"/>
    </row>
    <row r="38">
      <c r="E38" s="13" t="n">
        <v>44</v>
      </c>
      <c r="F38" s="13">
        <f>TRUNC(((F423*0.2)^2)/30,4)</f>
        <v/>
      </c>
      <c r="G38" s="13">
        <f>TRUNC(((G423*0.2)^2)/30,4)</f>
        <v/>
      </c>
      <c r="H38" s="13">
        <f>TRUNC(((H423*0.2)^2)/30,4)</f>
        <v/>
      </c>
      <c r="K38" s="94" t="n"/>
      <c r="L38" s="94" t="n"/>
      <c r="M38" s="13" t="n"/>
      <c r="N38" s="108" t="n"/>
    </row>
    <row r="39">
      <c r="E39" s="13" t="n">
        <v>45</v>
      </c>
      <c r="F39" s="13">
        <f>TRUNC(((F424*0.2)^2)/30,4)</f>
        <v/>
      </c>
      <c r="G39" s="13">
        <f>TRUNC(((G424*0.2)^2)/30,4)</f>
        <v/>
      </c>
      <c r="H39" s="13">
        <f>TRUNC(((H424*0.2)^2)/30,4)</f>
        <v/>
      </c>
      <c r="K39" s="94" t="n"/>
      <c r="L39" s="94" t="n"/>
      <c r="M39" s="13" t="n"/>
      <c r="N39" s="13" t="n"/>
    </row>
    <row r="40">
      <c r="E40" s="13" t="n">
        <v>46</v>
      </c>
      <c r="F40" s="13">
        <f>TRUNC(((F425*0.2)^2)/30,4)</f>
        <v/>
      </c>
      <c r="G40" s="13">
        <f>TRUNC(((G425*0.2)^2)/30,4)</f>
        <v/>
      </c>
      <c r="H40" s="13">
        <f>TRUNC(((H425*0.2)^2)/30,4)</f>
        <v/>
      </c>
      <c r="K40" s="94" t="n"/>
      <c r="L40" s="94" t="n"/>
      <c r="M40" s="13" t="n"/>
      <c r="N40" s="94" t="n"/>
    </row>
    <row r="41">
      <c r="E41" s="13" t="n">
        <v>47</v>
      </c>
      <c r="F41" s="13">
        <f>TRUNC(((F426*0.2)^2)/30,4)</f>
        <v/>
      </c>
      <c r="G41" s="13">
        <f>TRUNC(((G426*0.2)^2)/30,4)</f>
        <v/>
      </c>
      <c r="H41" s="13">
        <f>TRUNC(((H426*0.2)^2)/30,4)</f>
        <v/>
      </c>
      <c r="K41" s="94" t="n"/>
      <c r="L41" s="94" t="n"/>
      <c r="M41" s="13" t="n"/>
      <c r="N41" s="99" t="n"/>
    </row>
    <row r="42">
      <c r="E42" s="13" t="n">
        <v>48</v>
      </c>
      <c r="F42" s="13">
        <f>TRUNC(((F427*0.2)^2)/30,4)</f>
        <v/>
      </c>
      <c r="G42" s="13">
        <f>TRUNC(((G427*0.2)^2)/30,4)</f>
        <v/>
      </c>
      <c r="H42" s="13">
        <f>TRUNC(((H427*0.2)^2)/30,4)</f>
        <v/>
      </c>
      <c r="K42" s="94" t="n"/>
      <c r="L42" s="94" t="n"/>
      <c r="M42" s="13" t="n"/>
      <c r="N42" s="99" t="n"/>
    </row>
    <row r="43">
      <c r="E43" s="13" t="n">
        <v>49</v>
      </c>
      <c r="F43" s="13">
        <f>TRUNC(((F428*0.2)^2)/30,4)</f>
        <v/>
      </c>
      <c r="G43" s="13">
        <f>TRUNC(((G428*0.2)^2)/30,4)</f>
        <v/>
      </c>
      <c r="H43" s="13">
        <f>TRUNC(((H428*0.2)^2)/30,4)</f>
        <v/>
      </c>
    </row>
    <row r="44">
      <c r="E44" s="13" t="n">
        <v>50</v>
      </c>
      <c r="F44" s="13">
        <f>TRUNC(((F429*0.2)^2)/30,4)</f>
        <v/>
      </c>
      <c r="G44" s="13">
        <f>TRUNC(((G429*0.2)^2)/30,4)</f>
        <v/>
      </c>
      <c r="H44" s="13">
        <f>TRUNC(((H429*0.2)^2)/30,4)</f>
        <v/>
      </c>
    </row>
    <row r="45">
      <c r="E45" s="13" t="n">
        <v>51</v>
      </c>
      <c r="F45" s="13">
        <f>TRUNC(((F430*0.2)^2)/30,4)</f>
        <v/>
      </c>
      <c r="G45" s="13">
        <f>TRUNC(((G430*0.2)^2)/30,4)</f>
        <v/>
      </c>
      <c r="H45" s="13">
        <f>TRUNC(((H430*0.2)^2)/30,4)</f>
        <v/>
      </c>
    </row>
    <row r="46">
      <c r="E46" s="13" t="n">
        <v>52</v>
      </c>
      <c r="F46" s="13">
        <f>TRUNC(((F431*0.2)^2)/30,4)</f>
        <v/>
      </c>
      <c r="G46" s="13">
        <f>TRUNC(((G431*0.2)^2)/30,4)</f>
        <v/>
      </c>
      <c r="H46" s="13">
        <f>TRUNC(((H431*0.2)^2)/30,4)</f>
        <v/>
      </c>
    </row>
    <row r="47">
      <c r="E47" s="13" t="n">
        <v>53</v>
      </c>
      <c r="F47" s="13">
        <f>TRUNC(((F432*0.2)^2)/30,4)</f>
        <v/>
      </c>
      <c r="G47" s="13">
        <f>TRUNC(((G432*0.2)^2)/30,4)</f>
        <v/>
      </c>
      <c r="H47" s="13">
        <f>TRUNC(((H432*0.2)^2)/30,4)</f>
        <v/>
      </c>
    </row>
    <row r="48">
      <c r="E48" s="13" t="n">
        <v>54</v>
      </c>
      <c r="F48" s="13">
        <f>TRUNC(((F433*0.2)^2)/30,4)</f>
        <v/>
      </c>
      <c r="G48" s="13">
        <f>TRUNC(((G433*0.2)^2)/30,4)</f>
        <v/>
      </c>
      <c r="H48" s="13">
        <f>TRUNC(((H433*0.2)^2)/30,4)</f>
        <v/>
      </c>
    </row>
    <row r="49">
      <c r="E49" s="13" t="n">
        <v>55</v>
      </c>
      <c r="F49" s="13">
        <f>TRUNC(((F434*0.2)^2)/30,4)</f>
        <v/>
      </c>
      <c r="G49" s="13">
        <f>TRUNC(((G434*0.2)^2)/30,4)</f>
        <v/>
      </c>
      <c r="H49" s="13">
        <f>TRUNC(((H434*0.2)^2)/30,4)</f>
        <v/>
      </c>
    </row>
    <row r="50">
      <c r="E50" s="13" t="n">
        <v>56</v>
      </c>
      <c r="F50" s="13">
        <f>TRUNC(((F435*0.2)^2)/30,4)</f>
        <v/>
      </c>
      <c r="G50" s="13">
        <f>TRUNC(((G435*0.2)^2)/30,4)</f>
        <v/>
      </c>
      <c r="H50" s="13">
        <f>TRUNC(((H435*0.2)^2)/30,4)</f>
        <v/>
      </c>
    </row>
    <row r="51">
      <c r="E51" s="13" t="n">
        <v>57</v>
      </c>
      <c r="F51" s="13">
        <f>TRUNC(((F436*0.2)^2)/30,4)</f>
        <v/>
      </c>
      <c r="G51" s="13">
        <f>TRUNC(((G436*0.2)^2)/30,4)</f>
        <v/>
      </c>
      <c r="H51" s="13">
        <f>TRUNC(((H436*0.2)^2)/30,4)</f>
        <v/>
      </c>
    </row>
    <row r="52">
      <c r="E52" s="13" t="n">
        <v>58</v>
      </c>
      <c r="F52" s="13">
        <f>TRUNC(((F437*0.2)^2)/30,4)</f>
        <v/>
      </c>
      <c r="G52" s="13">
        <f>TRUNC(((G437*0.2)^2)/30,4)</f>
        <v/>
      </c>
      <c r="H52" s="13">
        <f>TRUNC(((H437*0.2)^2)/30,4)</f>
        <v/>
      </c>
    </row>
    <row r="53">
      <c r="E53" s="13" t="n">
        <v>59</v>
      </c>
      <c r="F53" s="13">
        <f>TRUNC(((F438*0.2)^2)/30,4)</f>
        <v/>
      </c>
      <c r="G53" s="13">
        <f>TRUNC(((G438*0.2)^2)/30,4)</f>
        <v/>
      </c>
      <c r="H53" s="13">
        <f>TRUNC(((H438*0.2)^2)/30,4)</f>
        <v/>
      </c>
    </row>
    <row r="54">
      <c r="E54" s="13" t="n">
        <v>60</v>
      </c>
      <c r="F54" s="13">
        <f>TRUNC(((F439*0.2)^2)/30,4)</f>
        <v/>
      </c>
      <c r="G54" s="13">
        <f>TRUNC(((G439*0.2)^2)/30,4)</f>
        <v/>
      </c>
      <c r="H54" s="13">
        <f>TRUNC(((H439*0.2)^2)/30,4)</f>
        <v/>
      </c>
    </row>
    <row r="55">
      <c r="E55" s="13" t="n">
        <v>61</v>
      </c>
      <c r="F55" s="13">
        <f>TRUNC(((F440*0.2)^2)/30,4)</f>
        <v/>
      </c>
      <c r="G55" s="13">
        <f>TRUNC(((G440*0.2)^2)/30,4)</f>
        <v/>
      </c>
      <c r="H55" s="13">
        <f>TRUNC(((H440*0.2)^2)/30,4)</f>
        <v/>
      </c>
    </row>
    <row r="56">
      <c r="E56" s="13" t="n">
        <v>62</v>
      </c>
      <c r="F56" s="13">
        <f>TRUNC(((F441*0.2)^2)/30,4)</f>
        <v/>
      </c>
      <c r="G56" s="13">
        <f>TRUNC(((G441*0.2)^2)/30,4)</f>
        <v/>
      </c>
      <c r="H56" s="13">
        <f>TRUNC(((H441*0.2)^2)/30,4)</f>
        <v/>
      </c>
    </row>
    <row r="57">
      <c r="E57" s="13" t="n">
        <v>63</v>
      </c>
      <c r="F57" s="13">
        <f>TRUNC(((F442*0.2)^2)/30,4)</f>
        <v/>
      </c>
      <c r="G57" s="13">
        <f>TRUNC(((G442*0.2)^2)/30,4)</f>
        <v/>
      </c>
      <c r="H57" s="13">
        <f>TRUNC(((H442*0.2)^2)/30,4)</f>
        <v/>
      </c>
    </row>
    <row r="58">
      <c r="E58" s="13" t="n">
        <v>64</v>
      </c>
      <c r="F58" s="13">
        <f>TRUNC(((F443*0.2)^2)/30,4)</f>
        <v/>
      </c>
      <c r="G58" s="13">
        <f>TRUNC(((G443*0.2)^2)/30,4)</f>
        <v/>
      </c>
      <c r="H58" s="13">
        <f>TRUNC(((H443*0.2)^2)/30,4)</f>
        <v/>
      </c>
    </row>
    <row r="59">
      <c r="E59" s="13" t="n">
        <v>65</v>
      </c>
      <c r="F59" s="13">
        <f>TRUNC(((F444*0.2)^2)/30,4)</f>
        <v/>
      </c>
      <c r="G59" s="13">
        <f>TRUNC(((G444*0.2)^2)/30,4)</f>
        <v/>
      </c>
      <c r="H59" s="13">
        <f>TRUNC(((H444*0.2)^2)/30,4)</f>
        <v/>
      </c>
    </row>
    <row r="60">
      <c r="E60" s="13" t="n">
        <v>66</v>
      </c>
      <c r="F60" s="13">
        <f>TRUNC(((F445*0.2)^2)/30,4)</f>
        <v/>
      </c>
      <c r="G60" s="13">
        <f>TRUNC(((G445*0.2)^2)/30,4)</f>
        <v/>
      </c>
      <c r="H60" s="13">
        <f>TRUNC(((H445*0.2)^2)/30,4)</f>
        <v/>
      </c>
    </row>
    <row r="61">
      <c r="E61" s="13" t="n">
        <v>67</v>
      </c>
      <c r="F61" s="13">
        <f>TRUNC(((F446*0.2)^2)/30,4)</f>
        <v/>
      </c>
      <c r="G61" s="13">
        <f>TRUNC(((G446*0.2)^2)/30,4)</f>
        <v/>
      </c>
      <c r="H61" s="13">
        <f>TRUNC(((H446*0.2)^2)/30,4)</f>
        <v/>
      </c>
    </row>
    <row r="62">
      <c r="E62" s="13" t="n">
        <v>68</v>
      </c>
      <c r="F62" s="13">
        <f>TRUNC(((F447*0.2)^2)/30,4)</f>
        <v/>
      </c>
      <c r="G62" s="13">
        <f>TRUNC(((G447*0.2)^2)/30,4)</f>
        <v/>
      </c>
      <c r="H62" s="13">
        <f>TRUNC(((H447*0.2)^2)/30,4)</f>
        <v/>
      </c>
    </row>
    <row r="63">
      <c r="E63" s="13" t="n">
        <v>69</v>
      </c>
      <c r="F63" s="13">
        <f>TRUNC(((F448*0.2)^2)/30,4)</f>
        <v/>
      </c>
      <c r="G63" s="13">
        <f>TRUNC(((G448*0.2)^2)/30,4)</f>
        <v/>
      </c>
      <c r="H63" s="13">
        <f>TRUNC(((H448*0.2)^2)/30,4)</f>
        <v/>
      </c>
    </row>
    <row r="64">
      <c r="E64" s="13" t="n">
        <v>70</v>
      </c>
      <c r="F64" s="13">
        <f>TRUNC(((F449*0.2)^2)/30,4)</f>
        <v/>
      </c>
      <c r="G64" s="13">
        <f>TRUNC(((G449*0.2)^2)/30,4)</f>
        <v/>
      </c>
      <c r="H64" s="13">
        <f>TRUNC(((H449*0.2)^2)/30,4)</f>
        <v/>
      </c>
    </row>
    <row r="65">
      <c r="E65" s="13" t="n">
        <v>71</v>
      </c>
      <c r="F65" s="13">
        <f>TRUNC(((F450*0.2)^2)/30,4)</f>
        <v/>
      </c>
      <c r="G65" s="13">
        <f>TRUNC(((G450*0.2)^2)/30,4)</f>
        <v/>
      </c>
      <c r="H65" s="13">
        <f>TRUNC(((H450*0.2)^2)/30,4)</f>
        <v/>
      </c>
    </row>
    <row r="66">
      <c r="E66" s="13" t="n">
        <v>72</v>
      </c>
      <c r="F66" s="13">
        <f>TRUNC(((F451*0.2)^2)/30,4)</f>
        <v/>
      </c>
      <c r="G66" s="13">
        <f>TRUNC(((G451*0.2)^2)/30,4)</f>
        <v/>
      </c>
      <c r="H66" s="13">
        <f>TRUNC(((H451*0.2)^2)/30,4)</f>
        <v/>
      </c>
    </row>
    <row r="67">
      <c r="E67" s="13" t="n">
        <v>73</v>
      </c>
      <c r="F67" s="13">
        <f>TRUNC(((F452*0.2)^2)/30,4)</f>
        <v/>
      </c>
      <c r="G67" s="13">
        <f>TRUNC(((G452*0.2)^2)/30,4)</f>
        <v/>
      </c>
      <c r="H67" s="13">
        <f>TRUNC(((H452*0.2)^2)/30,4)</f>
        <v/>
      </c>
    </row>
    <row r="68">
      <c r="E68" s="13" t="n">
        <v>74</v>
      </c>
      <c r="F68" s="13">
        <f>TRUNC(((F453*0.2)^2)/30,4)</f>
        <v/>
      </c>
      <c r="G68" s="13">
        <f>TRUNC(((G453*0.2)^2)/30,4)</f>
        <v/>
      </c>
      <c r="H68" s="13">
        <f>TRUNC(((H453*0.2)^2)/30,4)</f>
        <v/>
      </c>
    </row>
    <row r="69">
      <c r="E69" s="13" t="n">
        <v>75</v>
      </c>
      <c r="F69" s="13">
        <f>TRUNC(((F454*0.2)^2)/30,4)</f>
        <v/>
      </c>
      <c r="G69" s="13">
        <f>TRUNC(((G454*0.2)^2)/30,4)</f>
        <v/>
      </c>
      <c r="H69" s="13">
        <f>TRUNC(((H454*0.2)^2)/30,4)</f>
        <v/>
      </c>
    </row>
    <row r="70">
      <c r="E70" s="13" t="n">
        <v>76</v>
      </c>
      <c r="F70" s="13">
        <f>TRUNC(((F455*0.2)^2)/30,4)</f>
        <v/>
      </c>
      <c r="G70" s="13">
        <f>TRUNC(((G455*0.2)^2)/30,4)</f>
        <v/>
      </c>
      <c r="H70" s="13">
        <f>TRUNC(((H455*0.2)^2)/30,4)</f>
        <v/>
      </c>
    </row>
    <row r="71">
      <c r="E71" s="13" t="n">
        <v>77</v>
      </c>
      <c r="F71" s="13">
        <f>TRUNC(((F456*0.2)^2)/30,4)</f>
        <v/>
      </c>
      <c r="G71" s="13">
        <f>TRUNC(((G456*0.2)^2)/30,4)</f>
        <v/>
      </c>
      <c r="H71" s="13">
        <f>TRUNC(((H456*0.2)^2)/30,4)</f>
        <v/>
      </c>
    </row>
    <row r="72">
      <c r="E72" s="13" t="n">
        <v>78</v>
      </c>
      <c r="F72" s="13">
        <f>TRUNC(((F457*0.2)^2)/30,4)</f>
        <v/>
      </c>
      <c r="G72" s="13">
        <f>TRUNC(((G457*0.2)^2)/30,4)</f>
        <v/>
      </c>
      <c r="H72" s="13">
        <f>TRUNC(((H457*0.2)^2)/30,4)</f>
        <v/>
      </c>
    </row>
    <row r="73">
      <c r="E73" s="13" t="n">
        <v>79</v>
      </c>
      <c r="F73" s="13">
        <f>TRUNC(((F458*0.2)^2)/30,4)</f>
        <v/>
      </c>
      <c r="G73" s="13">
        <f>TRUNC(((G458*0.2)^2)/30,4)</f>
        <v/>
      </c>
      <c r="H73" s="13">
        <f>TRUNC(((H458*0.2)^2)/30,4)</f>
        <v/>
      </c>
    </row>
    <row r="74">
      <c r="E74" s="13" t="n">
        <v>80</v>
      </c>
      <c r="F74" s="13">
        <f>TRUNC(((F459*0.2)^2)/30,4)</f>
        <v/>
      </c>
      <c r="G74" s="13">
        <f>TRUNC(((G459*0.2)^2)/30,4)</f>
        <v/>
      </c>
      <c r="H74" s="13">
        <f>TRUNC(((H459*0.2)^2)/30,4)</f>
        <v/>
      </c>
    </row>
    <row r="75">
      <c r="E75" s="13" t="n">
        <v>81</v>
      </c>
      <c r="F75" s="13">
        <f>TRUNC(((F460*0.2)^2)/30,4)</f>
        <v/>
      </c>
      <c r="G75" s="13">
        <f>TRUNC(((G460*0.2)^2)/30,4)</f>
        <v/>
      </c>
      <c r="H75" s="13">
        <f>TRUNC(((H460*0.2)^2)/30,4)</f>
        <v/>
      </c>
    </row>
    <row r="76">
      <c r="E76" s="13" t="n">
        <v>82</v>
      </c>
      <c r="F76" s="13">
        <f>TRUNC(((F461*0.2)^2)/30,4)</f>
        <v/>
      </c>
      <c r="G76" s="13">
        <f>TRUNC(((G461*0.2)^2)/30,4)</f>
        <v/>
      </c>
      <c r="H76" s="13">
        <f>TRUNC(((H461*0.2)^2)/30,4)</f>
        <v/>
      </c>
    </row>
    <row r="77">
      <c r="E77" s="13" t="n">
        <v>83</v>
      </c>
      <c r="F77" s="13">
        <f>TRUNC(((F462*0.2)^2)/30,4)</f>
        <v/>
      </c>
      <c r="G77" s="13">
        <f>TRUNC(((G462*0.2)^2)/30,4)</f>
        <v/>
      </c>
      <c r="H77" s="13">
        <f>TRUNC(((H462*0.2)^2)/30,4)</f>
        <v/>
      </c>
    </row>
    <row r="78">
      <c r="E78" s="13" t="n">
        <v>84</v>
      </c>
      <c r="F78" s="13">
        <f>TRUNC(((F463*0.2)^2)/30,4)</f>
        <v/>
      </c>
      <c r="G78" s="13">
        <f>TRUNC(((G463*0.2)^2)/30,4)</f>
        <v/>
      </c>
      <c r="H78" s="13">
        <f>TRUNC(((H463*0.2)^2)/30,4)</f>
        <v/>
      </c>
    </row>
    <row r="79">
      <c r="E79" s="13" t="n">
        <v>85</v>
      </c>
      <c r="F79" s="13">
        <f>TRUNC(((F464*0.2)^2)/30,4)</f>
        <v/>
      </c>
      <c r="G79" s="13">
        <f>TRUNC(((G464*0.2)^2)/30,4)</f>
        <v/>
      </c>
      <c r="H79" s="13">
        <f>TRUNC(((H464*0.2)^2)/30,4)</f>
        <v/>
      </c>
    </row>
    <row r="80">
      <c r="E80" s="13" t="n">
        <v>86</v>
      </c>
      <c r="F80" s="13">
        <f>TRUNC(((F465*0.2)^2)/30,4)</f>
        <v/>
      </c>
      <c r="G80" s="13">
        <f>TRUNC(((G465*0.2)^2)/30,4)</f>
        <v/>
      </c>
      <c r="H80" s="13">
        <f>TRUNC(((H465*0.2)^2)/30,4)</f>
        <v/>
      </c>
    </row>
    <row r="81">
      <c r="E81" s="13" t="n">
        <v>87</v>
      </c>
      <c r="F81" s="13">
        <f>TRUNC(((F466*0.2)^2)/30,4)</f>
        <v/>
      </c>
      <c r="G81" s="13">
        <f>TRUNC(((G466*0.2)^2)/30,4)</f>
        <v/>
      </c>
      <c r="H81" s="13">
        <f>TRUNC(((H466*0.2)^2)/30,4)</f>
        <v/>
      </c>
    </row>
    <row r="82">
      <c r="E82" s="13" t="n">
        <v>88</v>
      </c>
      <c r="F82" s="13">
        <f>TRUNC(((F467*0.2)^2)/30,4)</f>
        <v/>
      </c>
      <c r="G82" s="13">
        <f>TRUNC(((G467*0.2)^2)/30,4)</f>
        <v/>
      </c>
      <c r="H82" s="13">
        <f>TRUNC(((H467*0.2)^2)/30,4)</f>
        <v/>
      </c>
    </row>
    <row r="83">
      <c r="E83" s="13" t="n">
        <v>89</v>
      </c>
      <c r="F83" s="13">
        <f>TRUNC(((F468*0.2)^2)/30,4)</f>
        <v/>
      </c>
      <c r="G83" s="13">
        <f>TRUNC(((G468*0.2)^2)/30,4)</f>
        <v/>
      </c>
      <c r="H83" s="13">
        <f>TRUNC(((H468*0.2)^2)/30,4)</f>
        <v/>
      </c>
    </row>
    <row r="84">
      <c r="E84" s="13" t="n">
        <v>90</v>
      </c>
      <c r="F84" s="13">
        <f>TRUNC(((F469*0.2)^2)/30,4)</f>
        <v/>
      </c>
      <c r="G84" s="13">
        <f>TRUNC(((G469*0.2)^2)/30,4)</f>
        <v/>
      </c>
      <c r="H84" s="13">
        <f>TRUNC(((H469*0.2)^2)/30,4)</f>
        <v/>
      </c>
    </row>
    <row r="85">
      <c r="E85" s="13" t="n">
        <v>91</v>
      </c>
      <c r="F85" s="13">
        <f>TRUNC(((F470*0.2)^2)/30,4)</f>
        <v/>
      </c>
      <c r="G85" s="13">
        <f>TRUNC(((G470*0.2)^2)/30,4)</f>
        <v/>
      </c>
      <c r="H85" s="13">
        <f>TRUNC(((H470*0.2)^2)/30,4)</f>
        <v/>
      </c>
    </row>
    <row r="86">
      <c r="E86" s="13" t="n">
        <v>92</v>
      </c>
      <c r="F86" s="13">
        <f>TRUNC(((F471*0.2)^2)/30,4)</f>
        <v/>
      </c>
      <c r="G86" s="13">
        <f>TRUNC(((G471*0.2)^2)/30,4)</f>
        <v/>
      </c>
      <c r="H86" s="13">
        <f>TRUNC(((H471*0.2)^2)/30,4)</f>
        <v/>
      </c>
    </row>
    <row r="87">
      <c r="E87" s="13" t="n">
        <v>93</v>
      </c>
      <c r="F87" s="13">
        <f>TRUNC(((F472*0.2)^2)/30,4)</f>
        <v/>
      </c>
      <c r="G87" s="13">
        <f>TRUNC(((G472*0.2)^2)/30,4)</f>
        <v/>
      </c>
      <c r="H87" s="13">
        <f>TRUNC(((H472*0.2)^2)/30,4)</f>
        <v/>
      </c>
    </row>
    <row r="88">
      <c r="E88" s="13" t="n">
        <v>94</v>
      </c>
      <c r="F88" s="13">
        <f>TRUNC(((F473*0.2)^2)/30,4)</f>
        <v/>
      </c>
      <c r="G88" s="13">
        <f>TRUNC(((G473*0.2)^2)/30,4)</f>
        <v/>
      </c>
      <c r="H88" s="13">
        <f>TRUNC(((H473*0.2)^2)/30,4)</f>
        <v/>
      </c>
    </row>
    <row r="89">
      <c r="E89" s="13" t="n">
        <v>95</v>
      </c>
      <c r="F89" s="13">
        <f>TRUNC(((F474*0.2)^2)/30,4)</f>
        <v/>
      </c>
      <c r="G89" s="13">
        <f>TRUNC(((G474*0.2)^2)/30,4)</f>
        <v/>
      </c>
      <c r="H89" s="13">
        <f>TRUNC(((H474*0.2)^2)/30,4)</f>
        <v/>
      </c>
    </row>
    <row r="90">
      <c r="E90" s="13" t="n">
        <v>96</v>
      </c>
      <c r="F90" s="13">
        <f>TRUNC(((F475*0.2)^2)/30,4)</f>
        <v/>
      </c>
      <c r="G90" s="13">
        <f>TRUNC(((G475*0.2)^2)/30,4)</f>
        <v/>
      </c>
      <c r="H90" s="13">
        <f>TRUNC(((H475*0.2)^2)/30,4)</f>
        <v/>
      </c>
    </row>
    <row r="91">
      <c r="E91" s="13" t="n">
        <v>97</v>
      </c>
      <c r="F91" s="13">
        <f>TRUNC(((F476*0.2)^2)/30,4)</f>
        <v/>
      </c>
      <c r="G91" s="13">
        <f>TRUNC(((G476*0.2)^2)/30,4)</f>
        <v/>
      </c>
      <c r="H91" s="13">
        <f>TRUNC(((H476*0.2)^2)/30,4)</f>
        <v/>
      </c>
    </row>
    <row r="92">
      <c r="E92" s="13" t="n">
        <v>98</v>
      </c>
      <c r="F92" s="13">
        <f>TRUNC(((F477*0.2)^2)/30,4)</f>
        <v/>
      </c>
      <c r="G92" s="13">
        <f>TRUNC(((G477*0.2)^2)/30,4)</f>
        <v/>
      </c>
      <c r="H92" s="13">
        <f>TRUNC(((H477*0.2)^2)/30,4)</f>
        <v/>
      </c>
    </row>
    <row r="93">
      <c r="E93" s="13" t="n">
        <v>99</v>
      </c>
      <c r="F93" s="13">
        <f>TRUNC(((F478*0.2)^2)/30,4)</f>
        <v/>
      </c>
      <c r="G93" s="13">
        <f>TRUNC(((G478*0.2)^2)/30,4)</f>
        <v/>
      </c>
      <c r="H93" s="13">
        <f>TRUNC(((H478*0.2)^2)/30,4)</f>
        <v/>
      </c>
    </row>
    <row r="94">
      <c r="E94" s="13" t="n">
        <v>100</v>
      </c>
      <c r="F94" s="13">
        <f>TRUNC(((F479*0.2)^2)/30,4)</f>
        <v/>
      </c>
      <c r="G94" s="13">
        <f>TRUNC(((G479*0.2)^2)/30,4)</f>
        <v/>
      </c>
      <c r="H94" s="13">
        <f>TRUNC(((H479*0.2)^2)/30,4)</f>
        <v/>
      </c>
    </row>
    <row r="95">
      <c r="E95" s="13" t="n">
        <v>101</v>
      </c>
      <c r="F95" s="13">
        <f>TRUNC(((F480*0.2)^2)/30,4)</f>
        <v/>
      </c>
      <c r="G95" s="13">
        <f>TRUNC(((G480*0.2)^2)/30,4)</f>
        <v/>
      </c>
      <c r="H95" s="13">
        <f>TRUNC(((H480*0.2)^2)/30,4)</f>
        <v/>
      </c>
    </row>
    <row r="96">
      <c r="E96" s="13" t="n">
        <v>102</v>
      </c>
      <c r="F96" s="13">
        <f>TRUNC(((F481*0.2)^2)/30,4)</f>
        <v/>
      </c>
      <c r="G96" s="13">
        <f>TRUNC(((G481*0.2)^2)/30,4)</f>
        <v/>
      </c>
      <c r="H96" s="13">
        <f>TRUNC(((H481*0.2)^2)/30,4)</f>
        <v/>
      </c>
    </row>
    <row r="97">
      <c r="E97" s="13" t="n">
        <v>103</v>
      </c>
      <c r="F97" s="13">
        <f>TRUNC(((F482*0.2)^2)/30,4)</f>
        <v/>
      </c>
      <c r="G97" s="13">
        <f>TRUNC(((G482*0.2)^2)/30,4)</f>
        <v/>
      </c>
      <c r="H97" s="13">
        <f>TRUNC(((H482*0.2)^2)/30,4)</f>
        <v/>
      </c>
    </row>
    <row r="98">
      <c r="E98" s="13" t="n">
        <v>104</v>
      </c>
      <c r="F98" s="13">
        <f>TRUNC(((F483*0.2)^2)/30,4)</f>
        <v/>
      </c>
      <c r="G98" s="13">
        <f>TRUNC(((G483*0.2)^2)/30,4)</f>
        <v/>
      </c>
      <c r="H98" s="13">
        <f>TRUNC(((H483*0.2)^2)/30,4)</f>
        <v/>
      </c>
    </row>
    <row r="99">
      <c r="E99" s="13" t="n">
        <v>105</v>
      </c>
      <c r="F99" s="13">
        <f>TRUNC(((F484*0.2)^2)/30,4)</f>
        <v/>
      </c>
      <c r="G99" s="13">
        <f>TRUNC(((G484*0.2)^2)/30,4)</f>
        <v/>
      </c>
      <c r="H99" s="13">
        <f>TRUNC(((H484*0.2)^2)/30,4)</f>
        <v/>
      </c>
    </row>
    <row r="100">
      <c r="E100" s="13" t="n">
        <v>106</v>
      </c>
      <c r="F100" s="13">
        <f>TRUNC(((F485*0.2)^2)/30,4)</f>
        <v/>
      </c>
      <c r="G100" s="13">
        <f>TRUNC(((G485*0.2)^2)/30,4)</f>
        <v/>
      </c>
      <c r="H100" s="13">
        <f>TRUNC(((H485*0.2)^2)/30,4)</f>
        <v/>
      </c>
    </row>
    <row r="101">
      <c r="E101" s="13" t="n">
        <v>107</v>
      </c>
      <c r="F101" s="13">
        <f>TRUNC(((F486*0.2)^2)/30,4)</f>
        <v/>
      </c>
      <c r="G101" s="13">
        <f>TRUNC(((G486*0.2)^2)/30,4)</f>
        <v/>
      </c>
      <c r="H101" s="13">
        <f>TRUNC(((H486*0.2)^2)/30,4)</f>
        <v/>
      </c>
    </row>
    <row r="102">
      <c r="E102" s="13" t="n">
        <v>108</v>
      </c>
      <c r="F102" s="13">
        <f>TRUNC(((F487*0.2)^2)/30,4)</f>
        <v/>
      </c>
      <c r="G102" s="13">
        <f>TRUNC(((G487*0.2)^2)/30,4)</f>
        <v/>
      </c>
      <c r="H102" s="13">
        <f>TRUNC(((H487*0.2)^2)/30,4)</f>
        <v/>
      </c>
    </row>
    <row r="103">
      <c r="E103" s="13" t="n">
        <v>109</v>
      </c>
      <c r="F103" s="13">
        <f>TRUNC(((F488*0.2)^2)/30,4)</f>
        <v/>
      </c>
      <c r="G103" s="13">
        <f>TRUNC(((G488*0.2)^2)/30,4)</f>
        <v/>
      </c>
      <c r="H103" s="13">
        <f>TRUNC(((H488*0.2)^2)/30,4)</f>
        <v/>
      </c>
    </row>
    <row r="104">
      <c r="E104" s="13" t="n">
        <v>110</v>
      </c>
      <c r="F104" s="13">
        <f>TRUNC(((F489*0.2)^2)/30,4)</f>
        <v/>
      </c>
      <c r="G104" s="13">
        <f>TRUNC(((G489*0.2)^2)/30,4)</f>
        <v/>
      </c>
      <c r="H104" s="13">
        <f>TRUNC(((H489*0.2)^2)/30,4)</f>
        <v/>
      </c>
    </row>
    <row r="105">
      <c r="E105" s="13" t="n">
        <v>111</v>
      </c>
      <c r="F105" s="13">
        <f>TRUNC(((F490*0.2)^2)/30,4)</f>
        <v/>
      </c>
      <c r="G105" s="13">
        <f>TRUNC(((G490*0.2)^2)/30,4)</f>
        <v/>
      </c>
      <c r="H105" s="13">
        <f>TRUNC(((H490*0.2)^2)/30,4)</f>
        <v/>
      </c>
    </row>
    <row r="106">
      <c r="E106" s="13" t="n">
        <v>112</v>
      </c>
      <c r="F106" s="13">
        <f>TRUNC(((F491*0.2)^2)/30,4)</f>
        <v/>
      </c>
      <c r="G106" s="13">
        <f>TRUNC(((G491*0.2)^2)/30,4)</f>
        <v/>
      </c>
      <c r="H106" s="13">
        <f>TRUNC(((H491*0.2)^2)/30,4)</f>
        <v/>
      </c>
    </row>
    <row r="107">
      <c r="E107" s="13" t="n">
        <v>113</v>
      </c>
      <c r="F107" s="13">
        <f>TRUNC(((F492*0.2)^2)/30,4)</f>
        <v/>
      </c>
      <c r="G107" s="13">
        <f>TRUNC(((G492*0.2)^2)/30,4)</f>
        <v/>
      </c>
      <c r="H107" s="13">
        <f>TRUNC(((H492*0.2)^2)/30,4)</f>
        <v/>
      </c>
    </row>
    <row r="108">
      <c r="E108" s="13" t="n">
        <v>114</v>
      </c>
      <c r="F108" s="13">
        <f>TRUNC(((F493*0.2)^2)/30,4)</f>
        <v/>
      </c>
      <c r="G108" s="13">
        <f>TRUNC(((G493*0.2)^2)/30,4)</f>
        <v/>
      </c>
      <c r="H108" s="13">
        <f>TRUNC(((H493*0.2)^2)/30,4)</f>
        <v/>
      </c>
    </row>
    <row r="109">
      <c r="E109" s="13" t="n">
        <v>115</v>
      </c>
      <c r="F109" s="13">
        <f>TRUNC(((F494*0.2)^2)/30,4)</f>
        <v/>
      </c>
      <c r="G109" s="13">
        <f>TRUNC(((G494*0.2)^2)/30,4)</f>
        <v/>
      </c>
      <c r="H109" s="13">
        <f>TRUNC(((H494*0.2)^2)/30,4)</f>
        <v/>
      </c>
    </row>
    <row r="110">
      <c r="E110" s="13" t="n">
        <v>116</v>
      </c>
      <c r="F110" s="13">
        <f>TRUNC(((F495*0.2)^2)/30,4)</f>
        <v/>
      </c>
      <c r="G110" s="13">
        <f>TRUNC(((G495*0.2)^2)/30,4)</f>
        <v/>
      </c>
      <c r="H110" s="13">
        <f>TRUNC(((H495*0.2)^2)/30,4)</f>
        <v/>
      </c>
    </row>
    <row r="111">
      <c r="E111" s="13" t="n">
        <v>117</v>
      </c>
      <c r="F111" s="13">
        <f>TRUNC(((F496*0.2)^2)/30,4)</f>
        <v/>
      </c>
      <c r="G111" s="13">
        <f>TRUNC(((G496*0.2)^2)/30,4)</f>
        <v/>
      </c>
      <c r="H111" s="13">
        <f>TRUNC(((H496*0.2)^2)/30,4)</f>
        <v/>
      </c>
    </row>
    <row r="112">
      <c r="E112" s="13" t="n">
        <v>118</v>
      </c>
      <c r="F112" s="13">
        <f>TRUNC(((F497*0.2)^2)/30,4)</f>
        <v/>
      </c>
      <c r="G112" s="13">
        <f>TRUNC(((G497*0.2)^2)/30,4)</f>
        <v/>
      </c>
      <c r="H112" s="13">
        <f>TRUNC(((H497*0.2)^2)/30,4)</f>
        <v/>
      </c>
    </row>
    <row r="113">
      <c r="E113" s="13" t="n">
        <v>119</v>
      </c>
      <c r="F113" s="13">
        <f>TRUNC(((F498*0.2)^2)/30,4)</f>
        <v/>
      </c>
      <c r="G113" s="13">
        <f>TRUNC(((G498*0.2)^2)/30,4)</f>
        <v/>
      </c>
      <c r="H113" s="13">
        <f>TRUNC(((H498*0.2)^2)/30,4)</f>
        <v/>
      </c>
    </row>
    <row r="114">
      <c r="E114" s="13" t="n">
        <v>120</v>
      </c>
      <c r="F114" s="13">
        <f>TRUNC(((F499*0.2)^2)/30,4)</f>
        <v/>
      </c>
      <c r="G114" s="13">
        <f>TRUNC(((G499*0.2)^2)/30,4)</f>
        <v/>
      </c>
      <c r="H114" s="13">
        <f>TRUNC(((H499*0.2)^2)/30,4)</f>
        <v/>
      </c>
    </row>
    <row r="115">
      <c r="E115" s="13" t="n">
        <v>121</v>
      </c>
      <c r="F115" s="13">
        <f>TRUNC(((F500*0.2)^2)/30,4)</f>
        <v/>
      </c>
      <c r="G115" s="13">
        <f>TRUNC(((G500*0.2)^2)/30,4)</f>
        <v/>
      </c>
      <c r="H115" s="13">
        <f>TRUNC(((H500*0.2)^2)/30,4)</f>
        <v/>
      </c>
    </row>
    <row r="116">
      <c r="E116" s="13" t="n">
        <v>122</v>
      </c>
      <c r="F116" s="13">
        <f>TRUNC(((F501*0.2)^2)/30,4)</f>
        <v/>
      </c>
      <c r="G116" s="13">
        <f>TRUNC(((G501*0.2)^2)/30,4)</f>
        <v/>
      </c>
      <c r="H116" s="13">
        <f>TRUNC(((H501*0.2)^2)/30,4)</f>
        <v/>
      </c>
    </row>
    <row r="117">
      <c r="E117" s="13" t="n">
        <v>123</v>
      </c>
      <c r="F117" s="13">
        <f>TRUNC(((F502*0.2)^2)/30,4)</f>
        <v/>
      </c>
      <c r="G117" s="13">
        <f>TRUNC(((G502*0.2)^2)/30,4)</f>
        <v/>
      </c>
      <c r="H117" s="13">
        <f>TRUNC(((H502*0.2)^2)/30,4)</f>
        <v/>
      </c>
    </row>
    <row r="118">
      <c r="E118" s="13" t="n">
        <v>124</v>
      </c>
      <c r="F118" s="13">
        <f>TRUNC(((F503*0.2)^2)/30,4)</f>
        <v/>
      </c>
      <c r="G118" s="13">
        <f>TRUNC(((G503*0.2)^2)/30,4)</f>
        <v/>
      </c>
      <c r="H118" s="13">
        <f>TRUNC(((H503*0.2)^2)/30,4)</f>
        <v/>
      </c>
    </row>
    <row r="119">
      <c r="E119" s="13" t="n">
        <v>125</v>
      </c>
      <c r="F119" s="13">
        <f>TRUNC(((F504*0.2)^2)/30,4)</f>
        <v/>
      </c>
      <c r="G119" s="13">
        <f>TRUNC(((G504*0.2)^2)/30,4)</f>
        <v/>
      </c>
      <c r="H119" s="13">
        <f>TRUNC(((H504*0.2)^2)/30,4)</f>
        <v/>
      </c>
    </row>
    <row r="120">
      <c r="E120" s="13" t="n">
        <v>126</v>
      </c>
      <c r="F120" s="13">
        <f>TRUNC(((F505*0.2)^2)/30,4)</f>
        <v/>
      </c>
      <c r="G120" s="13">
        <f>TRUNC(((G505*0.2)^2)/30,4)</f>
        <v/>
      </c>
      <c r="H120" s="13">
        <f>TRUNC(((H505*0.2)^2)/30,4)</f>
        <v/>
      </c>
    </row>
    <row r="121">
      <c r="E121" s="13" t="n">
        <v>127</v>
      </c>
      <c r="F121" s="13">
        <f>TRUNC(((F506*0.2)^2)/30,4)</f>
        <v/>
      </c>
      <c r="G121" s="13">
        <f>TRUNC(((G506*0.2)^2)/30,4)</f>
        <v/>
      </c>
      <c r="H121" s="13">
        <f>TRUNC(((H506*0.2)^2)/30,4)</f>
        <v/>
      </c>
    </row>
    <row r="122">
      <c r="E122" s="13" t="n">
        <v>128</v>
      </c>
      <c r="F122" s="13">
        <f>TRUNC(((F507*0.2)^2)/30,4)</f>
        <v/>
      </c>
      <c r="G122" s="13">
        <f>TRUNC(((G507*0.2)^2)/30,4)</f>
        <v/>
      </c>
      <c r="H122" s="13">
        <f>TRUNC(((H507*0.2)^2)/30,4)</f>
        <v/>
      </c>
    </row>
    <row r="123">
      <c r="E123" s="13" t="n">
        <v>129</v>
      </c>
      <c r="F123" s="13">
        <f>TRUNC(((F508*0.2)^2)/30,4)</f>
        <v/>
      </c>
      <c r="G123" s="13">
        <f>TRUNC(((G508*0.2)^2)/30,4)</f>
        <v/>
      </c>
      <c r="H123" s="13">
        <f>TRUNC(((H508*0.2)^2)/30,4)</f>
        <v/>
      </c>
    </row>
    <row r="124">
      <c r="E124" s="13" t="n">
        <v>130</v>
      </c>
      <c r="F124" s="13">
        <f>TRUNC(((F509*0.2)^2)/30,4)</f>
        <v/>
      </c>
      <c r="G124" s="13">
        <f>TRUNC(((G509*0.2)^2)/30,4)</f>
        <v/>
      </c>
      <c r="H124" s="13">
        <f>TRUNC(((H509*0.2)^2)/30,4)</f>
        <v/>
      </c>
    </row>
    <row r="125">
      <c r="E125" s="13" t="n">
        <v>131</v>
      </c>
      <c r="F125" s="13">
        <f>TRUNC(((F510*0.2)^2)/30,4)</f>
        <v/>
      </c>
      <c r="G125" s="13">
        <f>TRUNC(((G510*0.2)^2)/30,4)</f>
        <v/>
      </c>
      <c r="H125" s="13">
        <f>TRUNC(((H510*0.2)^2)/30,4)</f>
        <v/>
      </c>
    </row>
    <row r="126">
      <c r="E126" s="13" t="n">
        <v>132</v>
      </c>
      <c r="F126" s="13">
        <f>TRUNC(((F511*0.2)^2)/30,4)</f>
        <v/>
      </c>
      <c r="G126" s="13">
        <f>TRUNC(((G511*0.2)^2)/30,4)</f>
        <v/>
      </c>
      <c r="H126" s="13">
        <f>TRUNC(((H511*0.2)^2)/30,4)</f>
        <v/>
      </c>
    </row>
    <row r="127">
      <c r="E127" s="13" t="n">
        <v>133</v>
      </c>
      <c r="F127" s="13">
        <f>TRUNC(((F512*0.2)^2)/30,4)</f>
        <v/>
      </c>
      <c r="G127" s="13">
        <f>TRUNC(((G512*0.2)^2)/30,4)</f>
        <v/>
      </c>
      <c r="H127" s="13">
        <f>TRUNC(((H512*0.2)^2)/30,4)</f>
        <v/>
      </c>
    </row>
    <row r="128">
      <c r="E128" s="13" t="n">
        <v>134</v>
      </c>
      <c r="F128" s="13">
        <f>TRUNC(((F513*0.2)^2)/30,4)</f>
        <v/>
      </c>
      <c r="G128" s="13">
        <f>TRUNC(((G513*0.2)^2)/30,4)</f>
        <v/>
      </c>
      <c r="H128" s="13">
        <f>TRUNC(((H513*0.2)^2)/30,4)</f>
        <v/>
      </c>
    </row>
    <row r="129">
      <c r="E129" s="13" t="n">
        <v>135</v>
      </c>
      <c r="F129" s="13">
        <f>TRUNC(((F514*0.2)^2)/30,4)</f>
        <v/>
      </c>
      <c r="G129" s="13">
        <f>TRUNC(((G514*0.2)^2)/30,4)</f>
        <v/>
      </c>
      <c r="H129" s="13">
        <f>TRUNC(((H514*0.2)^2)/30,4)</f>
        <v/>
      </c>
    </row>
    <row r="130">
      <c r="E130" s="13" t="n">
        <v>136</v>
      </c>
      <c r="F130" s="13">
        <f>TRUNC(((F515*0.2)^2)/30,4)</f>
        <v/>
      </c>
      <c r="G130" s="13">
        <f>TRUNC(((G515*0.2)^2)/30,4)</f>
        <v/>
      </c>
      <c r="H130" s="13">
        <f>TRUNC(((H515*0.2)^2)/30,4)</f>
        <v/>
      </c>
    </row>
    <row r="131">
      <c r="E131" s="13" t="n">
        <v>137</v>
      </c>
      <c r="F131" s="13">
        <f>TRUNC(((F516*0.2)^2)/30,4)</f>
        <v/>
      </c>
      <c r="G131" s="13">
        <f>TRUNC(((G516*0.2)^2)/30,4)</f>
        <v/>
      </c>
      <c r="H131" s="13">
        <f>TRUNC(((H516*0.2)^2)/30,4)</f>
        <v/>
      </c>
    </row>
    <row r="132">
      <c r="E132" s="13" t="n">
        <v>138</v>
      </c>
      <c r="F132" s="13">
        <f>TRUNC(((F517*0.2)^2)/30,4)</f>
        <v/>
      </c>
      <c r="G132" s="13">
        <f>TRUNC(((G517*0.2)^2)/30,4)</f>
        <v/>
      </c>
      <c r="H132" s="13">
        <f>TRUNC(((H517*0.2)^2)/30,4)</f>
        <v/>
      </c>
    </row>
    <row r="133">
      <c r="E133" s="13" t="n">
        <v>139</v>
      </c>
      <c r="F133" s="13">
        <f>TRUNC(((F518*0.2)^2)/30,4)</f>
        <v/>
      </c>
      <c r="G133" s="13">
        <f>TRUNC(((G518*0.2)^2)/30,4)</f>
        <v/>
      </c>
      <c r="H133" s="13">
        <f>TRUNC(((H518*0.2)^2)/30,4)</f>
        <v/>
      </c>
    </row>
    <row r="134">
      <c r="E134" s="13" t="n">
        <v>140</v>
      </c>
      <c r="F134" s="13">
        <f>TRUNC(((F519*0.2)^2)/30,4)</f>
        <v/>
      </c>
      <c r="G134" s="13">
        <f>TRUNC(((G519*0.2)^2)/30,4)</f>
        <v/>
      </c>
      <c r="H134" s="13">
        <f>TRUNC(((H519*0.2)^2)/30,4)</f>
        <v/>
      </c>
    </row>
    <row r="135">
      <c r="E135" s="13" t="n">
        <v>141</v>
      </c>
      <c r="F135" s="13">
        <f>TRUNC(((F520*0.2)^2)/30,4)</f>
        <v/>
      </c>
      <c r="G135" s="13">
        <f>TRUNC(((G520*0.2)^2)/30,4)</f>
        <v/>
      </c>
      <c r="H135" s="13">
        <f>TRUNC(((H520*0.2)^2)/30,4)</f>
        <v/>
      </c>
    </row>
    <row r="136">
      <c r="E136" s="13" t="n">
        <v>142</v>
      </c>
      <c r="F136" s="13">
        <f>TRUNC(((F521*0.2)^2)/30,4)</f>
        <v/>
      </c>
      <c r="G136" s="13">
        <f>TRUNC(((G521*0.2)^2)/30,4)</f>
        <v/>
      </c>
      <c r="H136" s="13">
        <f>TRUNC(((H521*0.2)^2)/30,4)</f>
        <v/>
      </c>
    </row>
    <row r="137">
      <c r="E137" s="13" t="n">
        <v>143</v>
      </c>
      <c r="F137" s="13">
        <f>TRUNC(((F522*0.2)^2)/30,4)</f>
        <v/>
      </c>
      <c r="G137" s="13">
        <f>TRUNC(((G522*0.2)^2)/30,4)</f>
        <v/>
      </c>
      <c r="H137" s="13">
        <f>TRUNC(((H522*0.2)^2)/30,4)</f>
        <v/>
      </c>
    </row>
    <row r="138">
      <c r="E138" s="13" t="n">
        <v>144</v>
      </c>
      <c r="F138" s="13">
        <f>TRUNC(((F523*0.2)^2)/30,4)</f>
        <v/>
      </c>
      <c r="G138" s="13">
        <f>TRUNC(((G523*0.2)^2)/30,4)</f>
        <v/>
      </c>
      <c r="H138" s="13">
        <f>TRUNC(((H523*0.2)^2)/30,4)</f>
        <v/>
      </c>
    </row>
    <row r="139">
      <c r="E139" s="13" t="n">
        <v>145</v>
      </c>
      <c r="F139" s="13">
        <f>TRUNC(((F524*0.2)^2)/30,4)</f>
        <v/>
      </c>
      <c r="G139" s="13">
        <f>TRUNC(((G524*0.2)^2)/30,4)</f>
        <v/>
      </c>
      <c r="H139" s="13">
        <f>TRUNC(((H524*0.2)^2)/30,4)</f>
        <v/>
      </c>
    </row>
    <row r="140">
      <c r="E140" s="13" t="n">
        <v>146</v>
      </c>
      <c r="F140" s="13">
        <f>TRUNC(((F525*0.2)^2)/30,4)</f>
        <v/>
      </c>
      <c r="G140" s="13">
        <f>TRUNC(((G525*0.2)^2)/30,4)</f>
        <v/>
      </c>
      <c r="H140" s="13">
        <f>TRUNC(((H525*0.2)^2)/30,4)</f>
        <v/>
      </c>
    </row>
    <row r="141">
      <c r="E141" s="13" t="n">
        <v>147</v>
      </c>
      <c r="F141" s="13">
        <f>TRUNC(((F526*0.2)^2)/30,4)</f>
        <v/>
      </c>
      <c r="G141" s="13">
        <f>TRUNC(((G526*0.2)^2)/30,4)</f>
        <v/>
      </c>
      <c r="H141" s="13">
        <f>TRUNC(((H526*0.2)^2)/30,4)</f>
        <v/>
      </c>
    </row>
    <row r="142">
      <c r="E142" s="13" t="n">
        <v>148</v>
      </c>
      <c r="F142" s="13">
        <f>TRUNC(((F527*0.2)^2)/30,4)</f>
        <v/>
      </c>
      <c r="G142" s="13">
        <f>TRUNC(((G527*0.2)^2)/30,4)</f>
        <v/>
      </c>
      <c r="H142" s="13">
        <f>TRUNC(((H527*0.2)^2)/30,4)</f>
        <v/>
      </c>
    </row>
    <row r="143">
      <c r="E143" s="13" t="n">
        <v>149</v>
      </c>
      <c r="F143" s="13">
        <f>TRUNC(((F528*0.2)^2)/30,4)</f>
        <v/>
      </c>
      <c r="G143" s="13">
        <f>TRUNC(((G528*0.2)^2)/30,4)</f>
        <v/>
      </c>
      <c r="H143" s="13">
        <f>TRUNC(((H528*0.2)^2)/30,4)</f>
        <v/>
      </c>
    </row>
    <row r="144">
      <c r="E144" s="13" t="n">
        <v>150</v>
      </c>
      <c r="F144" s="13">
        <f>TRUNC(((F529*0.2)^2)/30,4)</f>
        <v/>
      </c>
      <c r="G144" s="13">
        <f>TRUNC(((G529*0.2)^2)/30,4)</f>
        <v/>
      </c>
      <c r="H144" s="13">
        <f>TRUNC(((H529*0.2)^2)/30,4)</f>
        <v/>
      </c>
    </row>
    <row r="145">
      <c r="E145" s="13" t="n">
        <v>151</v>
      </c>
      <c r="F145" s="13">
        <f>TRUNC(((F530*0.2)^2)/30,4)</f>
        <v/>
      </c>
      <c r="G145" s="13">
        <f>TRUNC(((G530*0.2)^2)/30,4)</f>
        <v/>
      </c>
      <c r="H145" s="13">
        <f>TRUNC(((H530*0.2)^2)/30,4)</f>
        <v/>
      </c>
    </row>
    <row r="146">
      <c r="E146" s="13" t="n">
        <v>152</v>
      </c>
      <c r="F146" s="13">
        <f>TRUNC(((F531*0.2)^2)/30,4)</f>
        <v/>
      </c>
      <c r="G146" s="13">
        <f>TRUNC(((G531*0.2)^2)/30,4)</f>
        <v/>
      </c>
      <c r="H146" s="13">
        <f>TRUNC(((H531*0.2)^2)/30,4)</f>
        <v/>
      </c>
    </row>
    <row r="147">
      <c r="E147" s="13" t="n">
        <v>153</v>
      </c>
      <c r="F147" s="13">
        <f>TRUNC(((F532*0.2)^2)/30,4)</f>
        <v/>
      </c>
      <c r="G147" s="13">
        <f>TRUNC(((G532*0.2)^2)/30,4)</f>
        <v/>
      </c>
      <c r="H147" s="13">
        <f>TRUNC(((H532*0.2)^2)/30,4)</f>
        <v/>
      </c>
    </row>
    <row r="148">
      <c r="E148" s="13" t="n">
        <v>154</v>
      </c>
      <c r="F148" s="13">
        <f>TRUNC(((F533*0.2)^2)/30,4)</f>
        <v/>
      </c>
      <c r="G148" s="13">
        <f>TRUNC(((G533*0.2)^2)/30,4)</f>
        <v/>
      </c>
      <c r="H148" s="13">
        <f>TRUNC(((H533*0.2)^2)/30,4)</f>
        <v/>
      </c>
    </row>
    <row r="149">
      <c r="E149" s="13" t="n">
        <v>155</v>
      </c>
      <c r="F149" s="13">
        <f>TRUNC(((F534*0.2)^2)/30,4)</f>
        <v/>
      </c>
      <c r="G149" s="13">
        <f>TRUNC(((G534*0.2)^2)/30,4)</f>
        <v/>
      </c>
      <c r="H149" s="13">
        <f>TRUNC(((H534*0.2)^2)/30,4)</f>
        <v/>
      </c>
    </row>
    <row r="150">
      <c r="E150" s="13" t="n">
        <v>156</v>
      </c>
      <c r="F150" s="13">
        <f>TRUNC(((F535*0.2)^2)/30,4)</f>
        <v/>
      </c>
      <c r="G150" s="13">
        <f>TRUNC(((G535*0.2)^2)/30,4)</f>
        <v/>
      </c>
      <c r="H150" s="13">
        <f>TRUNC(((H535*0.2)^2)/30,4)</f>
        <v/>
      </c>
    </row>
    <row r="151">
      <c r="E151" s="13" t="n">
        <v>157</v>
      </c>
      <c r="F151" s="13">
        <f>TRUNC(((F536*0.2)^2)/30,4)</f>
        <v/>
      </c>
      <c r="G151" s="13">
        <f>TRUNC(((G536*0.2)^2)/30,4)</f>
        <v/>
      </c>
      <c r="H151" s="13">
        <f>TRUNC(((H536*0.2)^2)/30,4)</f>
        <v/>
      </c>
    </row>
    <row r="152">
      <c r="E152" s="13" t="n">
        <v>158</v>
      </c>
      <c r="F152" s="13">
        <f>TRUNC(((F537*0.2)^2)/30,4)</f>
        <v/>
      </c>
      <c r="G152" s="13">
        <f>TRUNC(((G537*0.2)^2)/30,4)</f>
        <v/>
      </c>
      <c r="H152" s="13">
        <f>TRUNC(((H537*0.2)^2)/30,4)</f>
        <v/>
      </c>
    </row>
    <row r="153">
      <c r="E153" s="13" t="n">
        <v>159</v>
      </c>
      <c r="F153" s="13">
        <f>TRUNC(((F538*0.2)^2)/30,4)</f>
        <v/>
      </c>
      <c r="G153" s="13">
        <f>TRUNC(((G538*0.2)^2)/30,4)</f>
        <v/>
      </c>
      <c r="H153" s="13">
        <f>TRUNC(((H538*0.2)^2)/30,4)</f>
        <v/>
      </c>
    </row>
    <row r="154">
      <c r="E154" s="13" t="n">
        <v>160</v>
      </c>
      <c r="F154" s="13">
        <f>TRUNC(((F539*0.2)^2)/30,4)</f>
        <v/>
      </c>
      <c r="G154" s="13">
        <f>TRUNC(((G539*0.2)^2)/30,4)</f>
        <v/>
      </c>
      <c r="H154" s="13">
        <f>TRUNC(((H539*0.2)^2)/30,4)</f>
        <v/>
      </c>
    </row>
    <row r="155">
      <c r="E155" s="13" t="n">
        <v>161</v>
      </c>
      <c r="F155" s="13">
        <f>TRUNC(((F540*0.2)^2)/30,4)</f>
        <v/>
      </c>
      <c r="G155" s="13">
        <f>TRUNC(((G540*0.2)^2)/30,4)</f>
        <v/>
      </c>
      <c r="H155" s="13">
        <f>TRUNC(((H540*0.2)^2)/30,4)</f>
        <v/>
      </c>
    </row>
    <row r="156">
      <c r="E156" s="13" t="n">
        <v>162</v>
      </c>
      <c r="F156" s="13">
        <f>TRUNC(((F541*0.2)^2)/30,4)</f>
        <v/>
      </c>
      <c r="G156" s="13">
        <f>TRUNC(((G541*0.2)^2)/30,4)</f>
        <v/>
      </c>
      <c r="H156" s="13">
        <f>TRUNC(((H541*0.2)^2)/30,4)</f>
        <v/>
      </c>
    </row>
    <row r="157">
      <c r="E157" s="13" t="n">
        <v>163</v>
      </c>
      <c r="F157" s="13">
        <f>TRUNC(((F542*0.2)^2)/30,4)</f>
        <v/>
      </c>
      <c r="G157" s="13">
        <f>TRUNC(((G542*0.2)^2)/30,4)</f>
        <v/>
      </c>
      <c r="H157" s="13">
        <f>TRUNC(((H542*0.2)^2)/30,4)</f>
        <v/>
      </c>
    </row>
    <row r="158">
      <c r="E158" s="13" t="n">
        <v>164</v>
      </c>
      <c r="F158" s="13">
        <f>TRUNC(((F543*0.2)^2)/30,4)</f>
        <v/>
      </c>
      <c r="G158" s="13">
        <f>TRUNC(((G543*0.2)^2)/30,4)</f>
        <v/>
      </c>
      <c r="H158" s="13">
        <f>TRUNC(((H543*0.2)^2)/30,4)</f>
        <v/>
      </c>
    </row>
    <row r="159">
      <c r="E159" s="13" t="n">
        <v>165</v>
      </c>
      <c r="F159" s="13">
        <f>TRUNC(((F544*0.2)^2)/30,4)</f>
        <v/>
      </c>
      <c r="G159" s="13">
        <f>TRUNC(((G544*0.2)^2)/30,4)</f>
        <v/>
      </c>
      <c r="H159" s="13">
        <f>TRUNC(((H544*0.2)^2)/30,4)</f>
        <v/>
      </c>
    </row>
    <row r="160">
      <c r="E160" s="13" t="n">
        <v>166</v>
      </c>
      <c r="F160" s="13">
        <f>TRUNC(((F545*0.2)^2)/30,4)</f>
        <v/>
      </c>
      <c r="G160" s="13">
        <f>TRUNC(((G545*0.2)^2)/30,4)</f>
        <v/>
      </c>
      <c r="H160" s="13">
        <f>TRUNC(((H545*0.2)^2)/30,4)</f>
        <v/>
      </c>
    </row>
    <row r="161">
      <c r="E161" s="13" t="n">
        <v>167</v>
      </c>
      <c r="F161" s="13">
        <f>TRUNC(((F546*0.2)^2)/30,4)</f>
        <v/>
      </c>
      <c r="G161" s="13">
        <f>TRUNC(((G546*0.2)^2)/30,4)</f>
        <v/>
      </c>
      <c r="H161" s="13">
        <f>TRUNC(((H546*0.2)^2)/30,4)</f>
        <v/>
      </c>
    </row>
    <row r="162">
      <c r="E162" s="13" t="n">
        <v>168</v>
      </c>
      <c r="F162" s="13">
        <f>TRUNC(((F547*0.2)^2)/30,4)</f>
        <v/>
      </c>
      <c r="G162" s="13">
        <f>TRUNC(((G547*0.2)^2)/30,4)</f>
        <v/>
      </c>
      <c r="H162" s="13">
        <f>TRUNC(((H547*0.2)^2)/30,4)</f>
        <v/>
      </c>
    </row>
    <row r="163">
      <c r="E163" s="13" t="n">
        <v>169</v>
      </c>
      <c r="F163" s="13">
        <f>TRUNC(((F548*0.2)^2)/30,4)</f>
        <v/>
      </c>
      <c r="G163" s="13">
        <f>TRUNC(((G548*0.2)^2)/30,4)</f>
        <v/>
      </c>
      <c r="H163" s="13">
        <f>TRUNC(((H548*0.2)^2)/30,4)</f>
        <v/>
      </c>
    </row>
    <row r="164">
      <c r="E164" s="13" t="n">
        <v>170</v>
      </c>
      <c r="F164" s="13">
        <f>TRUNC(((F549*0.2)^2)/30,4)</f>
        <v/>
      </c>
      <c r="G164" s="13">
        <f>TRUNC(((G549*0.2)^2)/30,4)</f>
        <v/>
      </c>
      <c r="H164" s="13">
        <f>TRUNC(((H549*0.2)^2)/30,4)</f>
        <v/>
      </c>
    </row>
    <row r="165">
      <c r="E165" s="13" t="n">
        <v>171</v>
      </c>
      <c r="F165" s="13">
        <f>TRUNC(((F550*0.2)^2)/30,4)</f>
        <v/>
      </c>
      <c r="G165" s="13">
        <f>TRUNC(((G550*0.2)^2)/30,4)</f>
        <v/>
      </c>
      <c r="H165" s="13">
        <f>TRUNC(((H550*0.2)^2)/30,4)</f>
        <v/>
      </c>
    </row>
    <row r="166">
      <c r="E166" s="13" t="n">
        <v>172</v>
      </c>
      <c r="F166" s="13">
        <f>TRUNC(((F551*0.2)^2)/30,4)</f>
        <v/>
      </c>
      <c r="G166" s="13">
        <f>TRUNC(((G551*0.2)^2)/30,4)</f>
        <v/>
      </c>
      <c r="H166" s="13">
        <f>TRUNC(((H551*0.2)^2)/30,4)</f>
        <v/>
      </c>
    </row>
    <row r="167">
      <c r="E167" s="13" t="n">
        <v>173</v>
      </c>
      <c r="F167" s="13">
        <f>TRUNC(((F552*0.2)^2)/30,4)</f>
        <v/>
      </c>
      <c r="G167" s="13">
        <f>TRUNC(((G552*0.2)^2)/30,4)</f>
        <v/>
      </c>
      <c r="H167" s="13">
        <f>TRUNC(((H552*0.2)^2)/30,4)</f>
        <v/>
      </c>
    </row>
    <row r="168">
      <c r="E168" s="13" t="n">
        <v>174</v>
      </c>
      <c r="F168" s="13">
        <f>TRUNC(((F553*0.2)^2)/30,4)</f>
        <v/>
      </c>
      <c r="G168" s="13">
        <f>TRUNC(((G553*0.2)^2)/30,4)</f>
        <v/>
      </c>
      <c r="H168" s="13">
        <f>TRUNC(((H553*0.2)^2)/30,4)</f>
        <v/>
      </c>
    </row>
    <row r="169">
      <c r="E169" s="13" t="n">
        <v>175</v>
      </c>
      <c r="F169" s="13">
        <f>TRUNC(((F554*0.2)^2)/30,4)</f>
        <v/>
      </c>
      <c r="G169" s="13">
        <f>TRUNC(((G554*0.2)^2)/30,4)</f>
        <v/>
      </c>
      <c r="H169" s="13">
        <f>TRUNC(((H554*0.2)^2)/30,4)</f>
        <v/>
      </c>
    </row>
    <row r="170">
      <c r="E170" s="13" t="n">
        <v>176</v>
      </c>
      <c r="F170" s="13">
        <f>TRUNC(((F555*0.2)^2)/30,4)</f>
        <v/>
      </c>
      <c r="G170" s="13">
        <f>TRUNC(((G555*0.2)^2)/30,4)</f>
        <v/>
      </c>
      <c r="H170" s="13">
        <f>TRUNC(((H555*0.2)^2)/30,4)</f>
        <v/>
      </c>
    </row>
    <row r="171">
      <c r="E171" s="13" t="n">
        <v>177</v>
      </c>
      <c r="F171" s="13">
        <f>TRUNC(((F556*0.2)^2)/30,4)</f>
        <v/>
      </c>
      <c r="G171" s="13">
        <f>TRUNC(((G556*0.2)^2)/30,4)</f>
        <v/>
      </c>
      <c r="H171" s="13">
        <f>TRUNC(((H556*0.2)^2)/30,4)</f>
        <v/>
      </c>
    </row>
    <row r="172">
      <c r="E172" s="13" t="n">
        <v>178</v>
      </c>
      <c r="F172" s="13">
        <f>TRUNC(((F557*0.2)^2)/30,4)</f>
        <v/>
      </c>
      <c r="G172" s="13">
        <f>TRUNC(((G557*0.2)^2)/30,4)</f>
        <v/>
      </c>
      <c r="H172" s="13">
        <f>TRUNC(((H557*0.2)^2)/30,4)</f>
        <v/>
      </c>
    </row>
    <row r="173">
      <c r="E173" s="13" t="n">
        <v>179</v>
      </c>
      <c r="F173" s="13">
        <f>TRUNC(((F558*0.2)^2)/30,4)</f>
        <v/>
      </c>
      <c r="G173" s="13">
        <f>TRUNC(((G558*0.2)^2)/30,4)</f>
        <v/>
      </c>
      <c r="H173" s="13">
        <f>TRUNC(((H558*0.2)^2)/30,4)</f>
        <v/>
      </c>
    </row>
    <row r="174">
      <c r="E174" s="13" t="n">
        <v>180</v>
      </c>
      <c r="F174" s="13">
        <f>TRUNC(((F559*0.2)^2)/30,4)</f>
        <v/>
      </c>
      <c r="G174" s="13">
        <f>TRUNC(((G559*0.2)^2)/30,4)</f>
        <v/>
      </c>
      <c r="H174" s="13">
        <f>TRUNC(((H559*0.2)^2)/30,4)</f>
        <v/>
      </c>
    </row>
    <row r="175">
      <c r="E175" s="13" t="n">
        <v>181</v>
      </c>
      <c r="F175" s="13">
        <f>TRUNC(((F560*0.2)^2)/30,4)</f>
        <v/>
      </c>
      <c r="G175" s="13">
        <f>TRUNC(((G560*0.2)^2)/30,4)</f>
        <v/>
      </c>
      <c r="H175" s="13">
        <f>TRUNC(((H560*0.2)^2)/30,4)</f>
        <v/>
      </c>
    </row>
    <row r="176">
      <c r="E176" s="13" t="n">
        <v>182</v>
      </c>
      <c r="F176" s="13">
        <f>TRUNC(((F561*0.2)^2)/30,4)</f>
        <v/>
      </c>
      <c r="G176" s="13">
        <f>TRUNC(((G561*0.2)^2)/30,4)</f>
        <v/>
      </c>
      <c r="H176" s="13">
        <f>TRUNC(((H561*0.2)^2)/30,4)</f>
        <v/>
      </c>
    </row>
    <row r="177">
      <c r="E177" s="13" t="n">
        <v>183</v>
      </c>
      <c r="F177" s="13">
        <f>TRUNC(((F562*0.2)^2)/30,4)</f>
        <v/>
      </c>
      <c r="G177" s="13">
        <f>TRUNC(((G562*0.2)^2)/30,4)</f>
        <v/>
      </c>
      <c r="H177" s="13">
        <f>TRUNC(((H562*0.2)^2)/30,4)</f>
        <v/>
      </c>
    </row>
    <row r="178">
      <c r="E178" s="13" t="n">
        <v>184</v>
      </c>
      <c r="F178" s="13">
        <f>TRUNC(((F563*0.2)^2)/30,4)</f>
        <v/>
      </c>
      <c r="G178" s="13">
        <f>TRUNC(((G563*0.2)^2)/30,4)</f>
        <v/>
      </c>
      <c r="H178" s="13">
        <f>TRUNC(((H563*0.2)^2)/30,4)</f>
        <v/>
      </c>
    </row>
    <row r="179">
      <c r="E179" s="13" t="n">
        <v>185</v>
      </c>
      <c r="F179" s="13">
        <f>TRUNC(((F564*0.2)^2)/30,4)</f>
        <v/>
      </c>
      <c r="G179" s="13">
        <f>TRUNC(((G564*0.2)^2)/30,4)</f>
        <v/>
      </c>
      <c r="H179" s="13">
        <f>TRUNC(((H564*0.2)^2)/30,4)</f>
        <v/>
      </c>
    </row>
    <row r="180">
      <c r="E180" s="13" t="n">
        <v>186</v>
      </c>
      <c r="F180" s="13">
        <f>TRUNC(((F565*0.2)^2)/30,4)</f>
        <v/>
      </c>
      <c r="G180" s="13">
        <f>TRUNC(((G565*0.2)^2)/30,4)</f>
        <v/>
      </c>
      <c r="H180" s="13">
        <f>TRUNC(((H565*0.2)^2)/30,4)</f>
        <v/>
      </c>
    </row>
    <row r="181">
      <c r="E181" s="13" t="n">
        <v>187</v>
      </c>
      <c r="F181" s="13">
        <f>TRUNC(((F566*0.2)^2)/30,4)</f>
        <v/>
      </c>
      <c r="G181" s="13">
        <f>TRUNC(((G566*0.2)^2)/30,4)</f>
        <v/>
      </c>
      <c r="H181" s="13">
        <f>TRUNC(((H566*0.2)^2)/30,4)</f>
        <v/>
      </c>
    </row>
    <row r="182">
      <c r="E182" s="13" t="n">
        <v>188</v>
      </c>
      <c r="F182" s="13">
        <f>TRUNC(((F567*0.2)^2)/30,4)</f>
        <v/>
      </c>
      <c r="G182" s="13">
        <f>TRUNC(((G567*0.2)^2)/30,4)</f>
        <v/>
      </c>
      <c r="H182" s="13">
        <f>TRUNC(((H567*0.2)^2)/30,4)</f>
        <v/>
      </c>
    </row>
    <row r="183">
      <c r="E183" s="13" t="n">
        <v>189</v>
      </c>
      <c r="F183" s="13">
        <f>TRUNC(((F568*0.2)^2)/30,4)</f>
        <v/>
      </c>
      <c r="G183" s="13">
        <f>TRUNC(((G568*0.2)^2)/30,4)</f>
        <v/>
      </c>
      <c r="H183" s="13">
        <f>TRUNC(((H568*0.2)^2)/30,4)</f>
        <v/>
      </c>
    </row>
    <row r="184">
      <c r="E184" s="13" t="n">
        <v>190</v>
      </c>
      <c r="F184" s="13">
        <f>TRUNC(((F569*0.2)^2)/30,4)</f>
        <v/>
      </c>
      <c r="G184" s="13">
        <f>TRUNC(((G569*0.2)^2)/30,4)</f>
        <v/>
      </c>
      <c r="H184" s="13">
        <f>TRUNC(((H569*0.2)^2)/30,4)</f>
        <v/>
      </c>
    </row>
    <row r="185">
      <c r="E185" s="13" t="n">
        <v>191</v>
      </c>
      <c r="F185" s="13">
        <f>TRUNC(((F570*0.2)^2)/30,4)</f>
        <v/>
      </c>
      <c r="G185" s="13">
        <f>TRUNC(((G570*0.2)^2)/30,4)</f>
        <v/>
      </c>
      <c r="H185" s="13">
        <f>TRUNC(((H570*0.2)^2)/30,4)</f>
        <v/>
      </c>
    </row>
    <row r="186">
      <c r="E186" s="13" t="n">
        <v>192</v>
      </c>
      <c r="F186" s="13">
        <f>TRUNC(((F571*0.2)^2)/30,4)</f>
        <v/>
      </c>
      <c r="G186" s="13">
        <f>TRUNC(((G571*0.2)^2)/30,4)</f>
        <v/>
      </c>
      <c r="H186" s="13">
        <f>TRUNC(((H571*0.2)^2)/30,4)</f>
        <v/>
      </c>
    </row>
    <row r="187">
      <c r="E187" s="13" t="n">
        <v>193</v>
      </c>
      <c r="F187" s="13">
        <f>TRUNC(((F572*0.2)^2)/30,4)</f>
        <v/>
      </c>
      <c r="G187" s="13">
        <f>TRUNC(((G572*0.2)^2)/30,4)</f>
        <v/>
      </c>
      <c r="H187" s="13">
        <f>TRUNC(((H572*0.2)^2)/30,4)</f>
        <v/>
      </c>
    </row>
    <row r="188">
      <c r="E188" s="13" t="n">
        <v>194</v>
      </c>
      <c r="F188" s="13">
        <f>TRUNC(((F573*0.2)^2)/30,4)</f>
        <v/>
      </c>
      <c r="G188" s="13">
        <f>TRUNC(((G573*0.2)^2)/30,4)</f>
        <v/>
      </c>
      <c r="H188" s="13">
        <f>TRUNC(((H573*0.2)^2)/30,4)</f>
        <v/>
      </c>
    </row>
    <row r="189">
      <c r="E189" s="13" t="n">
        <v>195</v>
      </c>
      <c r="F189" s="13">
        <f>TRUNC(((F574*0.2)^2)/30,4)</f>
        <v/>
      </c>
      <c r="G189" s="13">
        <f>TRUNC(((G574*0.2)^2)/30,4)</f>
        <v/>
      </c>
      <c r="H189" s="13">
        <f>TRUNC(((H574*0.2)^2)/30,4)</f>
        <v/>
      </c>
    </row>
    <row r="190">
      <c r="E190" s="13" t="n">
        <v>196</v>
      </c>
      <c r="F190" s="13">
        <f>TRUNC(((F575*0.2)^2)/30,4)</f>
        <v/>
      </c>
      <c r="G190" s="13">
        <f>TRUNC(((G575*0.2)^2)/30,4)</f>
        <v/>
      </c>
      <c r="H190" s="13">
        <f>TRUNC(((H575*0.2)^2)/30,4)</f>
        <v/>
      </c>
    </row>
    <row r="191">
      <c r="E191" s="13" t="n">
        <v>197</v>
      </c>
      <c r="F191" s="13">
        <f>TRUNC(((F576*0.2)^2)/30,4)</f>
        <v/>
      </c>
      <c r="G191" s="13">
        <f>TRUNC(((G576*0.2)^2)/30,4)</f>
        <v/>
      </c>
      <c r="H191" s="13">
        <f>TRUNC(((H576*0.2)^2)/30,4)</f>
        <v/>
      </c>
    </row>
    <row r="192">
      <c r="E192" s="13" t="n">
        <v>198</v>
      </c>
      <c r="F192" s="13">
        <f>TRUNC(((F577*0.2)^2)/30,4)</f>
        <v/>
      </c>
      <c r="G192" s="13">
        <f>TRUNC(((G577*0.2)^2)/30,4)</f>
        <v/>
      </c>
      <c r="H192" s="13">
        <f>TRUNC(((H577*0.2)^2)/30,4)</f>
        <v/>
      </c>
    </row>
    <row r="194">
      <c r="C194" s="13" t="n"/>
      <c r="D194" s="13" t="n"/>
      <c r="E194" s="93" t="inlineStr">
        <is>
          <t>Desvio da capacidade</t>
        </is>
      </c>
      <c r="F194" s="13" t="n"/>
    </row>
    <row r="195">
      <c r="C195" s="13" t="n"/>
      <c r="D195" s="13" t="n"/>
      <c r="E195" s="24" t="inlineStr">
        <is>
          <t>CapStdDevr</t>
        </is>
      </c>
      <c r="F195" s="1" t="n">
        <v>22</v>
      </c>
      <c r="G195" s="1" t="n">
        <v>23</v>
      </c>
      <c r="H195" s="1" t="n">
        <v>24</v>
      </c>
    </row>
    <row r="196">
      <c r="A196" s="60" t="inlineStr">
        <is>
          <t>CapStdDevr</t>
        </is>
      </c>
      <c r="C196" s="78">
        <f>TRUNC((F3^0.5),4)</f>
        <v/>
      </c>
      <c r="D196" s="4" t="inlineStr">
        <is>
          <t>Input</t>
        </is>
      </c>
      <c r="E196" s="13" t="n">
        <v>9</v>
      </c>
      <c r="F196" s="101" t="n">
        <v>0.8768</v>
      </c>
      <c r="G196" s="101" t="n">
        <v>0.7765</v>
      </c>
      <c r="H196" s="101" t="n">
        <v>1.0204</v>
      </c>
    </row>
    <row r="197">
      <c r="A197" s="60" t="inlineStr">
        <is>
          <t>Input source</t>
        </is>
      </c>
      <c r="C197" s="13" t="n"/>
      <c r="D197" s="13" t="n"/>
      <c r="E197" s="13" t="n">
        <v>10</v>
      </c>
      <c r="F197" s="101" t="n">
        <v>1.3586</v>
      </c>
      <c r="G197" s="101" t="n">
        <v>1.154</v>
      </c>
      <c r="H197" s="101" t="n">
        <v>1.1019</v>
      </c>
    </row>
    <row r="198">
      <c r="C198" s="13" t="n"/>
      <c r="D198" s="13" t="n"/>
      <c r="E198" s="13" t="n">
        <v>11</v>
      </c>
      <c r="F198" s="101" t="n">
        <v>1.1089</v>
      </c>
      <c r="G198" s="101" t="n">
        <v>1.0877</v>
      </c>
      <c r="H198" s="101" t="n">
        <v>1.4985</v>
      </c>
    </row>
    <row r="199">
      <c r="B199" s="13" t="n"/>
      <c r="E199" s="13" t="n">
        <v>12</v>
      </c>
      <c r="F199" s="101" t="n">
        <v>1.3536</v>
      </c>
      <c r="G199" s="101" t="n">
        <v>0.6865</v>
      </c>
      <c r="H199" s="101" t="n">
        <v>1.3071</v>
      </c>
    </row>
    <row r="200">
      <c r="B200" s="13" t="n"/>
      <c r="E200" s="13" t="n">
        <v>13</v>
      </c>
      <c r="F200" s="101" t="n">
        <v>1.4541</v>
      </c>
      <c r="G200" s="101" t="n">
        <v>0.83</v>
      </c>
      <c r="H200" s="101" t="n">
        <v>1.1702</v>
      </c>
    </row>
    <row r="201">
      <c r="B201" s="13" t="n"/>
      <c r="E201" s="13" t="n">
        <v>14</v>
      </c>
      <c r="F201" s="101" t="n">
        <v>1.0291</v>
      </c>
      <c r="G201" s="101" t="n">
        <v>1.0636</v>
      </c>
      <c r="H201" s="101" t="n">
        <v>0.8312</v>
      </c>
    </row>
    <row r="202">
      <c r="B202" s="13" t="n"/>
      <c r="E202" s="13" t="n">
        <v>15</v>
      </c>
      <c r="F202" s="101" t="n">
        <v>0.8639</v>
      </c>
      <c r="G202" s="101" t="n">
        <v>1.4248</v>
      </c>
      <c r="H202" s="101" t="n">
        <v>1.2351</v>
      </c>
    </row>
    <row r="203">
      <c r="B203" s="13" t="n"/>
      <c r="E203" s="13" t="n">
        <v>16</v>
      </c>
      <c r="F203" s="101" t="n">
        <v>0.9535</v>
      </c>
      <c r="G203" s="101" t="n">
        <v>1.3505</v>
      </c>
      <c r="H203" s="101" t="n">
        <v>1.0412</v>
      </c>
    </row>
    <row r="204">
      <c r="E204" s="13" t="n">
        <v>17</v>
      </c>
      <c r="F204" s="101" t="n">
        <v>0.4457</v>
      </c>
      <c r="G204" s="101" t="n">
        <v>1.1182</v>
      </c>
      <c r="H204" s="101" t="n">
        <v>1.0724</v>
      </c>
    </row>
    <row r="205">
      <c r="E205" s="13" t="n">
        <v>18</v>
      </c>
      <c r="F205" s="101" t="n">
        <v>1.0804</v>
      </c>
      <c r="G205" s="101" t="n">
        <v>0.8645</v>
      </c>
      <c r="H205" s="101" t="n">
        <v>1.0255</v>
      </c>
    </row>
    <row r="206">
      <c r="E206" s="13" t="n">
        <v>19</v>
      </c>
      <c r="F206" s="101" t="n">
        <v>1.2231</v>
      </c>
      <c r="G206" s="101" t="n">
        <v>1.1526</v>
      </c>
      <c r="H206" s="101" t="n">
        <v>0.8649</v>
      </c>
    </row>
    <row r="207">
      <c r="E207" s="13" t="n">
        <v>20</v>
      </c>
      <c r="F207" s="101" t="n">
        <v>0.9888</v>
      </c>
      <c r="G207" s="101" t="n">
        <v>1.1967</v>
      </c>
      <c r="H207" s="101" t="n">
        <v>1.4847</v>
      </c>
    </row>
    <row r="208">
      <c r="E208" s="13" t="n">
        <v>21</v>
      </c>
      <c r="F208" s="101" t="n">
        <v>0.8914</v>
      </c>
      <c r="G208" s="101" t="n">
        <v>0.9788</v>
      </c>
      <c r="H208" s="101" t="n">
        <v>0.8784999999999999</v>
      </c>
    </row>
    <row r="209">
      <c r="E209" s="13" t="n">
        <v>22</v>
      </c>
      <c r="F209" s="101" t="n">
        <v>0.9563</v>
      </c>
      <c r="G209" s="101" t="n">
        <v>1.2012</v>
      </c>
      <c r="H209" s="101" t="n">
        <v>0.7806999999999999</v>
      </c>
    </row>
    <row r="210">
      <c r="E210" s="13" t="n">
        <v>23</v>
      </c>
      <c r="F210" s="101" t="n">
        <v>0.9053</v>
      </c>
      <c r="G210" s="101" t="n">
        <v>1.0286</v>
      </c>
      <c r="H210" s="101" t="n">
        <v>1.3689</v>
      </c>
    </row>
    <row r="211">
      <c r="E211" s="13" t="n">
        <v>24</v>
      </c>
      <c r="F211" s="101" t="n">
        <v>0.9618</v>
      </c>
      <c r="G211" s="101" t="n">
        <v>1.0125</v>
      </c>
      <c r="H211" s="101" t="n">
        <v>0.8347</v>
      </c>
    </row>
    <row r="212">
      <c r="E212" s="13" t="n">
        <v>25</v>
      </c>
      <c r="F212" s="101" t="n">
        <v>1.3003</v>
      </c>
      <c r="G212" s="101" t="n">
        <v>1.3768</v>
      </c>
      <c r="H212" s="101" t="n">
        <v>1.3171</v>
      </c>
    </row>
    <row r="213">
      <c r="B213" s="13" t="n"/>
      <c r="C213" s="13" t="n"/>
      <c r="D213" s="13" t="n"/>
      <c r="E213" s="13" t="n">
        <v>26</v>
      </c>
      <c r="F213" s="101" t="n">
        <v>0.8794999999999999</v>
      </c>
      <c r="G213" s="101" t="n">
        <v>1.2189</v>
      </c>
      <c r="H213" s="101" t="n">
        <v>0.998</v>
      </c>
    </row>
    <row r="214">
      <c r="E214" s="13" t="n">
        <v>27</v>
      </c>
      <c r="F214" s="101" t="n">
        <v>1.1488</v>
      </c>
      <c r="G214" s="101" t="n">
        <v>1.3849</v>
      </c>
      <c r="H214" s="101" t="n">
        <v>1.1591</v>
      </c>
    </row>
    <row r="215">
      <c r="E215" s="13" t="n">
        <v>28</v>
      </c>
      <c r="F215" s="101" t="n">
        <v>0.9976</v>
      </c>
      <c r="G215" s="101" t="n">
        <v>1.0464</v>
      </c>
      <c r="H215" s="101" t="n">
        <v>0.7937</v>
      </c>
    </row>
    <row r="216">
      <c r="E216" s="13" t="n">
        <v>29</v>
      </c>
      <c r="F216" s="101" t="n">
        <v>0.9079</v>
      </c>
      <c r="G216" s="101" t="n">
        <v>1.3984</v>
      </c>
      <c r="H216" s="101" t="n">
        <v>1.2948</v>
      </c>
    </row>
    <row r="217">
      <c r="E217" s="13" t="n">
        <v>30</v>
      </c>
      <c r="F217" s="101" t="n">
        <v>0.8796</v>
      </c>
      <c r="G217" s="101" t="n">
        <v>1.2051</v>
      </c>
      <c r="H217" s="101" t="n">
        <v>0.7917</v>
      </c>
    </row>
    <row r="218">
      <c r="E218" s="13" t="n">
        <v>31</v>
      </c>
      <c r="F218" s="101" t="n">
        <v>0.6884</v>
      </c>
      <c r="G218" s="101" t="n">
        <v>0.9801</v>
      </c>
      <c r="H218" s="101" t="n">
        <v>0.5580000000000001</v>
      </c>
    </row>
    <row r="219">
      <c r="E219" s="13" t="n">
        <v>32</v>
      </c>
      <c r="F219" s="101" t="n">
        <v>1.4454</v>
      </c>
      <c r="G219" s="101" t="n">
        <v>0.7747000000000001</v>
      </c>
      <c r="H219" s="101" t="n">
        <v>0.8182</v>
      </c>
    </row>
    <row r="220">
      <c r="E220" s="13" t="n">
        <v>33</v>
      </c>
      <c r="F220" s="101" t="n">
        <v>1.1803</v>
      </c>
      <c r="G220" s="101" t="n">
        <v>1.1486</v>
      </c>
      <c r="H220" s="101" t="n">
        <v>1.1438</v>
      </c>
    </row>
    <row r="221">
      <c r="E221" s="13" t="n">
        <v>34</v>
      </c>
      <c r="F221" s="101" t="n">
        <v>1.1663</v>
      </c>
      <c r="G221" s="101" t="n">
        <v>1.4727</v>
      </c>
      <c r="H221" s="101" t="n">
        <v>1.4258</v>
      </c>
    </row>
    <row r="222">
      <c r="E222" s="13" t="n">
        <v>35</v>
      </c>
      <c r="F222" s="101" t="n">
        <v>0.8571</v>
      </c>
      <c r="G222" s="101" t="n">
        <v>0.859</v>
      </c>
      <c r="H222" s="101" t="n">
        <v>1.0995</v>
      </c>
    </row>
    <row r="223">
      <c r="E223" s="13" t="n">
        <v>36</v>
      </c>
      <c r="F223" s="101" t="n">
        <v>0.9985000000000001</v>
      </c>
      <c r="G223" s="101" t="n">
        <v>0.7521</v>
      </c>
      <c r="H223" s="101" t="n">
        <v>1.1684</v>
      </c>
    </row>
    <row r="224">
      <c r="E224" s="13" t="n">
        <v>37</v>
      </c>
      <c r="F224" s="101" t="n">
        <v>1.3265</v>
      </c>
      <c r="G224" s="101" t="n">
        <v>0.8666</v>
      </c>
      <c r="H224" s="101" t="n">
        <v>1.3103</v>
      </c>
    </row>
    <row r="225">
      <c r="E225" s="13" t="n">
        <v>38</v>
      </c>
      <c r="F225" s="101" t="n">
        <v>1.0867</v>
      </c>
      <c r="G225" s="101" t="n">
        <v>1.0903</v>
      </c>
      <c r="H225" s="101" t="n">
        <v>0.9872</v>
      </c>
    </row>
    <row r="226">
      <c r="E226" s="13" t="n">
        <v>39</v>
      </c>
      <c r="F226" s="101" t="n">
        <v>0.93</v>
      </c>
      <c r="G226" s="101" t="n">
        <v>0.8364</v>
      </c>
      <c r="H226" s="101" t="n">
        <v>1.1246</v>
      </c>
    </row>
    <row r="227">
      <c r="E227" s="13" t="n">
        <v>40</v>
      </c>
      <c r="F227" s="101" t="n">
        <v>1.0328</v>
      </c>
      <c r="G227" s="101" t="n">
        <v>1.207</v>
      </c>
      <c r="H227" s="101" t="n">
        <v>1.1892</v>
      </c>
    </row>
    <row r="228">
      <c r="E228" s="13" t="n">
        <v>41</v>
      </c>
      <c r="F228" s="101" t="n">
        <v>1.1552</v>
      </c>
      <c r="G228" s="101" t="n">
        <v>1.0443</v>
      </c>
      <c r="H228" s="101" t="n">
        <v>1.1706</v>
      </c>
    </row>
    <row r="229">
      <c r="E229" s="13" t="n">
        <v>42</v>
      </c>
      <c r="F229" s="101" t="n">
        <v>1.5294</v>
      </c>
      <c r="G229" s="101" t="n">
        <v>1.3983</v>
      </c>
      <c r="H229" s="101" t="n">
        <v>1.0454</v>
      </c>
    </row>
    <row r="230">
      <c r="E230" s="13" t="n">
        <v>43</v>
      </c>
      <c r="F230" s="101" t="n">
        <v>0.8989</v>
      </c>
      <c r="G230" s="101" t="n">
        <v>0.965</v>
      </c>
      <c r="H230" s="101" t="n">
        <v>1.1241</v>
      </c>
    </row>
    <row r="231">
      <c r="E231" s="13" t="n">
        <v>44</v>
      </c>
      <c r="F231" s="101" t="n">
        <v>0.8668</v>
      </c>
      <c r="G231" s="101" t="n">
        <v>1.1413</v>
      </c>
      <c r="H231" s="101" t="n">
        <v>1.2982</v>
      </c>
    </row>
    <row r="232">
      <c r="E232" s="13" t="n">
        <v>45</v>
      </c>
      <c r="F232" s="101" t="n">
        <v>1.1744</v>
      </c>
      <c r="G232" s="101" t="n">
        <v>1.0766</v>
      </c>
      <c r="H232" s="101" t="n">
        <v>0.849</v>
      </c>
    </row>
    <row r="233">
      <c r="E233" s="13" t="n">
        <v>46</v>
      </c>
      <c r="F233" s="101" t="n">
        <v>1.3405</v>
      </c>
      <c r="G233" s="101" t="n">
        <v>0.9217</v>
      </c>
      <c r="H233" s="101" t="n">
        <v>1.1705</v>
      </c>
    </row>
    <row r="234">
      <c r="E234" s="13" t="n">
        <v>47</v>
      </c>
      <c r="F234" s="101" t="n">
        <v>1.0323</v>
      </c>
      <c r="G234" s="101" t="n">
        <v>1.546</v>
      </c>
      <c r="H234" s="101" t="n">
        <v>0.8477</v>
      </c>
    </row>
    <row r="235">
      <c r="E235" s="13" t="n">
        <v>48</v>
      </c>
      <c r="F235" s="101" t="n">
        <v>1.2941</v>
      </c>
      <c r="G235" s="101" t="n">
        <v>0.7374000000000001</v>
      </c>
      <c r="H235" s="101" t="n">
        <v>1.1558</v>
      </c>
    </row>
    <row r="236">
      <c r="E236" s="13" t="n">
        <v>49</v>
      </c>
      <c r="F236" s="101" t="n">
        <v>1.0792</v>
      </c>
      <c r="G236" s="101" t="n">
        <v>1.1723</v>
      </c>
      <c r="H236" s="101" t="n">
        <v>0.8541</v>
      </c>
    </row>
    <row r="237">
      <c r="E237" s="13" t="n">
        <v>50</v>
      </c>
      <c r="F237" s="101" t="n">
        <v>1.1718</v>
      </c>
      <c r="G237" s="101" t="n">
        <v>1.216</v>
      </c>
      <c r="H237" s="101" t="n">
        <v>1.0854</v>
      </c>
    </row>
    <row r="238">
      <c r="E238" s="13" t="n">
        <v>51</v>
      </c>
      <c r="F238" s="101" t="n">
        <v>1.0315</v>
      </c>
      <c r="G238" s="101" t="n">
        <v>0.8451</v>
      </c>
      <c r="H238" s="101" t="n">
        <v>1.1111</v>
      </c>
    </row>
    <row r="239">
      <c r="E239" s="13" t="n">
        <v>52</v>
      </c>
      <c r="F239" s="101" t="n">
        <v>1.1166</v>
      </c>
      <c r="G239" s="101" t="n">
        <v>1.5414</v>
      </c>
      <c r="H239" s="101" t="n">
        <v>1.4602</v>
      </c>
    </row>
    <row r="240">
      <c r="E240" s="13" t="n">
        <v>53</v>
      </c>
      <c r="F240" s="101" t="n">
        <v>1.2414</v>
      </c>
      <c r="G240" s="101" t="n">
        <v>1.2818</v>
      </c>
      <c r="H240" s="101" t="n">
        <v>0.9791</v>
      </c>
    </row>
    <row r="241">
      <c r="E241" s="13" t="n">
        <v>54</v>
      </c>
      <c r="F241" s="101" t="n">
        <v>1.0856</v>
      </c>
      <c r="G241" s="101" t="n">
        <v>1.1589</v>
      </c>
      <c r="H241" s="101" t="n">
        <v>0.5666</v>
      </c>
    </row>
    <row r="242">
      <c r="E242" s="13" t="n">
        <v>55</v>
      </c>
      <c r="F242" s="101" t="n">
        <v>0.9933999999999999</v>
      </c>
      <c r="G242" s="101" t="n">
        <v>0.5563</v>
      </c>
      <c r="H242" s="101" t="n">
        <v>1.1839</v>
      </c>
    </row>
    <row r="243">
      <c r="E243" s="13" t="n">
        <v>56</v>
      </c>
      <c r="F243" s="101" t="n">
        <v>0.8266</v>
      </c>
      <c r="G243" s="101" t="n">
        <v>0.8407</v>
      </c>
      <c r="H243" s="101" t="n">
        <v>0.7010999999999999</v>
      </c>
    </row>
    <row r="244">
      <c r="E244" s="13" t="n">
        <v>57</v>
      </c>
      <c r="F244" s="101" t="n">
        <v>1.1756</v>
      </c>
      <c r="G244" s="101" t="n">
        <v>0.8858</v>
      </c>
      <c r="H244" s="101" t="n">
        <v>1.2043</v>
      </c>
    </row>
    <row r="245">
      <c r="E245" s="13" t="n">
        <v>58</v>
      </c>
      <c r="F245" s="101" t="n">
        <v>1.0202</v>
      </c>
      <c r="G245" s="101" t="n">
        <v>0.7665999999999999</v>
      </c>
      <c r="H245" s="101" t="n">
        <v>1.0023</v>
      </c>
    </row>
    <row r="246">
      <c r="E246" s="13" t="n">
        <v>59</v>
      </c>
      <c r="F246" s="101" t="n">
        <v>1.1906</v>
      </c>
      <c r="G246" s="101" t="n">
        <v>0.9498</v>
      </c>
      <c r="H246" s="101" t="n">
        <v>0.7541</v>
      </c>
    </row>
    <row r="247">
      <c r="E247" s="13" t="n">
        <v>60</v>
      </c>
      <c r="F247" s="101" t="n">
        <v>1.0768</v>
      </c>
      <c r="G247" s="101" t="n">
        <v>1.0593</v>
      </c>
      <c r="H247" s="101" t="n">
        <v>1.0292</v>
      </c>
    </row>
    <row r="248">
      <c r="E248" s="13" t="n">
        <v>61</v>
      </c>
      <c r="F248" s="101" t="n">
        <v>1.1035</v>
      </c>
      <c r="G248" s="101" t="n">
        <v>0.8477</v>
      </c>
      <c r="H248" s="101" t="n">
        <v>0.7956</v>
      </c>
    </row>
    <row r="249">
      <c r="E249" s="13" t="n">
        <v>62</v>
      </c>
      <c r="F249" s="101" t="n">
        <v>1.3634</v>
      </c>
      <c r="G249" s="101" t="n">
        <v>1.0505</v>
      </c>
      <c r="H249" s="101" t="n">
        <v>0.9125</v>
      </c>
    </row>
    <row r="250">
      <c r="E250" s="13" t="n">
        <v>63</v>
      </c>
      <c r="F250" s="101" t="n">
        <v>1.048</v>
      </c>
      <c r="G250" s="101" t="n">
        <v>1.2694</v>
      </c>
      <c r="H250" s="101" t="n">
        <v>0.6903</v>
      </c>
    </row>
    <row r="251">
      <c r="E251" s="13" t="n">
        <v>64</v>
      </c>
      <c r="F251" s="101" t="n">
        <v>0.6792</v>
      </c>
      <c r="G251" s="101" t="n">
        <v>0.8931</v>
      </c>
      <c r="H251" s="101" t="n">
        <v>1.11</v>
      </c>
    </row>
    <row r="252">
      <c r="E252" s="13" t="n">
        <v>65</v>
      </c>
      <c r="F252" s="101" t="n">
        <v>1.4106</v>
      </c>
      <c r="G252" s="101" t="n">
        <v>1.0624</v>
      </c>
      <c r="H252" s="101" t="n">
        <v>0.8734</v>
      </c>
    </row>
    <row r="253">
      <c r="E253" s="13" t="n">
        <v>66</v>
      </c>
      <c r="F253" s="101" t="n">
        <v>0.9609</v>
      </c>
      <c r="G253" s="101" t="n">
        <v>1.2401</v>
      </c>
      <c r="H253" s="101" t="n">
        <v>1.0674</v>
      </c>
    </row>
    <row r="254">
      <c r="E254" s="13" t="n">
        <v>67</v>
      </c>
      <c r="F254" s="101" t="n">
        <v>0.8538</v>
      </c>
      <c r="G254" s="101" t="n">
        <v>1.062</v>
      </c>
      <c r="H254" s="101" t="n">
        <v>0.5476</v>
      </c>
    </row>
    <row r="255">
      <c r="E255" s="13" t="n">
        <v>68</v>
      </c>
      <c r="F255" s="101" t="n">
        <v>1.2257</v>
      </c>
      <c r="G255" s="101" t="n">
        <v>1.1768</v>
      </c>
      <c r="H255" s="101" t="n">
        <v>0.9703000000000001</v>
      </c>
    </row>
    <row r="256">
      <c r="E256" s="13" t="n">
        <v>69</v>
      </c>
      <c r="F256" s="101" t="n">
        <v>0.7357</v>
      </c>
      <c r="G256" s="101" t="n">
        <v>1.3214</v>
      </c>
      <c r="H256" s="101" t="n">
        <v>1.2763</v>
      </c>
    </row>
    <row r="257">
      <c r="E257" s="13" t="n">
        <v>70</v>
      </c>
      <c r="F257" s="101" t="n">
        <v>0.4574</v>
      </c>
      <c r="G257" s="101" t="n">
        <v>1.1416</v>
      </c>
      <c r="H257" s="101" t="n">
        <v>0.9054</v>
      </c>
    </row>
    <row r="258">
      <c r="E258" s="13" t="n">
        <v>71</v>
      </c>
      <c r="F258" s="101" t="n">
        <v>1.3425</v>
      </c>
      <c r="G258" s="101" t="n">
        <v>1.2486</v>
      </c>
      <c r="H258" s="101" t="n">
        <v>0.7422</v>
      </c>
    </row>
    <row r="259">
      <c r="E259" s="13" t="n">
        <v>72</v>
      </c>
      <c r="F259" s="101" t="n">
        <v>1.0365</v>
      </c>
      <c r="G259" s="101" t="n">
        <v>0.9927</v>
      </c>
      <c r="H259" s="101" t="n">
        <v>1.1617</v>
      </c>
    </row>
    <row r="260">
      <c r="E260" s="13" t="n">
        <v>73</v>
      </c>
      <c r="F260" s="101" t="n">
        <v>1.204</v>
      </c>
      <c r="G260" s="101" t="n">
        <v>1.1884</v>
      </c>
      <c r="H260" s="101" t="n">
        <v>0.9883</v>
      </c>
    </row>
    <row r="261">
      <c r="E261" s="13" t="n">
        <v>74</v>
      </c>
      <c r="F261" s="101" t="n">
        <v>1.2688</v>
      </c>
      <c r="G261" s="101" t="n">
        <v>1.4212</v>
      </c>
      <c r="H261" s="101" t="n">
        <v>1.2085</v>
      </c>
    </row>
    <row r="262">
      <c r="E262" s="13" t="n">
        <v>75</v>
      </c>
      <c r="F262" s="101" t="n">
        <v>0.9651</v>
      </c>
      <c r="G262" s="101" t="n">
        <v>0.8711</v>
      </c>
      <c r="H262" s="101" t="n">
        <v>1.0374</v>
      </c>
    </row>
    <row r="263">
      <c r="E263" s="13" t="n">
        <v>76</v>
      </c>
      <c r="F263" s="101" t="n">
        <v>1.4229</v>
      </c>
      <c r="G263" s="101" t="n">
        <v>0.7083</v>
      </c>
      <c r="H263" s="101" t="n">
        <v>0.8752</v>
      </c>
    </row>
    <row r="264">
      <c r="E264" s="13" t="n">
        <v>77</v>
      </c>
      <c r="F264" s="101" t="n">
        <v>1.064</v>
      </c>
      <c r="G264" s="101" t="n">
        <v>1.2118</v>
      </c>
      <c r="H264" s="101" t="n">
        <v>1.1972</v>
      </c>
    </row>
    <row r="265">
      <c r="E265" s="13" t="n">
        <v>78</v>
      </c>
      <c r="F265" s="101" t="n">
        <v>0.8447</v>
      </c>
      <c r="G265" s="101" t="n">
        <v>0.8682</v>
      </c>
      <c r="H265" s="101" t="n">
        <v>0.9988</v>
      </c>
    </row>
    <row r="266">
      <c r="E266" s="13" t="n">
        <v>79</v>
      </c>
      <c r="F266" s="101" t="n">
        <v>1.1164</v>
      </c>
      <c r="G266" s="101" t="n">
        <v>1.2382</v>
      </c>
      <c r="H266" s="101" t="n">
        <v>1.1257</v>
      </c>
    </row>
    <row r="267">
      <c r="E267" s="13" t="n">
        <v>80</v>
      </c>
      <c r="F267" s="101" t="n">
        <v>1.2433</v>
      </c>
      <c r="G267" s="101" t="n">
        <v>0.9658</v>
      </c>
      <c r="H267" s="101" t="n">
        <v>1.3468</v>
      </c>
    </row>
    <row r="268">
      <c r="E268" s="13" t="n">
        <v>81</v>
      </c>
      <c r="F268" s="101" t="n">
        <v>0.9341</v>
      </c>
      <c r="G268" s="101" t="n">
        <v>0.9579</v>
      </c>
      <c r="H268" s="101" t="n">
        <v>1.0642</v>
      </c>
    </row>
    <row r="269">
      <c r="E269" s="13" t="n">
        <v>82</v>
      </c>
      <c r="F269" s="101" t="n">
        <v>0.8608</v>
      </c>
      <c r="G269" s="101" t="n">
        <v>0.9751</v>
      </c>
      <c r="H269" s="101" t="n">
        <v>0.8082</v>
      </c>
    </row>
    <row r="270">
      <c r="E270" s="13" t="n">
        <v>83</v>
      </c>
      <c r="F270" s="101" t="n">
        <v>1.1342</v>
      </c>
      <c r="G270" s="101" t="n">
        <v>1.3106</v>
      </c>
      <c r="H270" s="101" t="n">
        <v>0.9036</v>
      </c>
    </row>
    <row r="271">
      <c r="E271" s="13" t="n">
        <v>84</v>
      </c>
      <c r="F271" s="101" t="n">
        <v>0.8683</v>
      </c>
      <c r="G271" s="101" t="n">
        <v>1.0964</v>
      </c>
      <c r="H271" s="101" t="n">
        <v>1.2553</v>
      </c>
    </row>
    <row r="272">
      <c r="E272" s="13" t="n">
        <v>85</v>
      </c>
      <c r="F272" s="101" t="n">
        <v>1.2574</v>
      </c>
      <c r="G272" s="101" t="n">
        <v>1.0156</v>
      </c>
      <c r="H272" s="101" t="n">
        <v>0.9481000000000001</v>
      </c>
    </row>
    <row r="273">
      <c r="E273" s="13" t="n">
        <v>86</v>
      </c>
      <c r="F273" s="101" t="n">
        <v>1.4287</v>
      </c>
      <c r="G273" s="101" t="n">
        <v>0.9487</v>
      </c>
      <c r="H273" s="101" t="n">
        <v>1.2865</v>
      </c>
    </row>
    <row r="274">
      <c r="E274" s="13" t="n">
        <v>87</v>
      </c>
      <c r="F274" s="101" t="n">
        <v>1.1483</v>
      </c>
      <c r="G274" s="101" t="n">
        <v>1.2655</v>
      </c>
      <c r="H274" s="101" t="n">
        <v>0.8983</v>
      </c>
    </row>
    <row r="275">
      <c r="E275" s="13" t="n">
        <v>88</v>
      </c>
      <c r="F275" s="101" t="n">
        <v>0.8014</v>
      </c>
      <c r="G275" s="101" t="n">
        <v>0.8947000000000001</v>
      </c>
      <c r="H275" s="101" t="n">
        <v>1.1331</v>
      </c>
    </row>
    <row r="276">
      <c r="E276" s="13" t="n">
        <v>89</v>
      </c>
      <c r="F276" s="101" t="n">
        <v>0.9266</v>
      </c>
      <c r="G276" s="101" t="n">
        <v>0.8409</v>
      </c>
      <c r="H276" s="101" t="n">
        <v>1.2074</v>
      </c>
    </row>
    <row r="277">
      <c r="E277" s="13" t="n">
        <v>90</v>
      </c>
      <c r="F277" s="101" t="n">
        <v>1.0939</v>
      </c>
      <c r="G277" s="101" t="n">
        <v>1.1077</v>
      </c>
      <c r="H277" s="101" t="n">
        <v>1.0725</v>
      </c>
    </row>
    <row r="278">
      <c r="E278" s="13" t="n">
        <v>91</v>
      </c>
      <c r="F278" s="101" t="n">
        <v>1.485</v>
      </c>
      <c r="G278" s="101" t="n">
        <v>0.8321</v>
      </c>
      <c r="H278" s="101" t="n">
        <v>1.0612</v>
      </c>
    </row>
    <row r="279">
      <c r="E279" s="13" t="n">
        <v>92</v>
      </c>
      <c r="F279" s="101" t="n">
        <v>0.9324</v>
      </c>
      <c r="G279" s="101" t="n">
        <v>0.8463000000000001</v>
      </c>
      <c r="H279" s="101" t="n">
        <v>0.92</v>
      </c>
    </row>
    <row r="280">
      <c r="E280" s="13" t="n">
        <v>93</v>
      </c>
      <c r="F280" s="101" t="n">
        <v>0.8406</v>
      </c>
      <c r="G280" s="101" t="n">
        <v>0.9445</v>
      </c>
      <c r="H280" s="101" t="n">
        <v>1.2107</v>
      </c>
    </row>
    <row r="281">
      <c r="E281" s="13" t="n">
        <v>94</v>
      </c>
      <c r="F281" s="101" t="n">
        <v>1.0516</v>
      </c>
      <c r="G281" s="101" t="n">
        <v>1.0196</v>
      </c>
      <c r="H281" s="101" t="n">
        <v>1.039</v>
      </c>
    </row>
    <row r="282">
      <c r="E282" s="13" t="n">
        <v>95</v>
      </c>
      <c r="F282" s="101" t="n">
        <v>1.4154</v>
      </c>
      <c r="G282" s="101" t="n">
        <v>1.0896</v>
      </c>
      <c r="H282" s="101" t="n">
        <v>1.0674</v>
      </c>
    </row>
    <row r="283">
      <c r="E283" s="13" t="n">
        <v>96</v>
      </c>
      <c r="F283" s="101" t="n">
        <v>1.2323</v>
      </c>
      <c r="G283" s="101" t="n">
        <v>1.3106</v>
      </c>
      <c r="H283" s="101" t="n">
        <v>0.915</v>
      </c>
    </row>
    <row r="284">
      <c r="E284" s="13" t="n">
        <v>97</v>
      </c>
      <c r="F284" s="101" t="n">
        <v>1.2286</v>
      </c>
      <c r="G284" s="101" t="n">
        <v>1.1063</v>
      </c>
      <c r="H284" s="101" t="n">
        <v>1.304</v>
      </c>
    </row>
    <row r="285">
      <c r="E285" s="13" t="n">
        <v>98</v>
      </c>
      <c r="F285" s="101" t="n">
        <v>1.1575</v>
      </c>
      <c r="G285" s="101" t="n">
        <v>1.2085</v>
      </c>
      <c r="H285" s="101" t="n">
        <v>1.1754</v>
      </c>
    </row>
    <row r="286">
      <c r="E286" s="13" t="n">
        <v>99</v>
      </c>
      <c r="F286" s="101" t="n">
        <v>1.033</v>
      </c>
      <c r="G286" s="101" t="n">
        <v>0.8852</v>
      </c>
      <c r="H286" s="101" t="n">
        <v>1.1986</v>
      </c>
    </row>
    <row r="287">
      <c r="E287" s="13" t="n">
        <v>100</v>
      </c>
      <c r="F287" s="101" t="n">
        <v>1.1474</v>
      </c>
      <c r="G287" s="101" t="n">
        <v>1.3014</v>
      </c>
      <c r="H287" s="101" t="n">
        <v>1.2781</v>
      </c>
    </row>
    <row r="288">
      <c r="E288" s="13" t="n">
        <v>101</v>
      </c>
      <c r="F288" s="101" t="n">
        <v>1.1288</v>
      </c>
      <c r="G288" s="101" t="n">
        <v>1.0097</v>
      </c>
      <c r="H288" s="101" t="n">
        <v>0.9283</v>
      </c>
    </row>
    <row r="289">
      <c r="E289" s="13" t="n">
        <v>102</v>
      </c>
      <c r="F289" s="101" t="n">
        <v>0.6808</v>
      </c>
      <c r="G289" s="101" t="n">
        <v>0.9335</v>
      </c>
      <c r="H289" s="101" t="n">
        <v>0.9326</v>
      </c>
    </row>
    <row r="290">
      <c r="E290" s="13" t="n">
        <v>103</v>
      </c>
      <c r="F290" s="101" t="n">
        <v>0.8943</v>
      </c>
      <c r="G290" s="101" t="n">
        <v>1.1622</v>
      </c>
      <c r="H290" s="101" t="n">
        <v>1.2858</v>
      </c>
    </row>
    <row r="291">
      <c r="E291" s="13" t="n">
        <v>104</v>
      </c>
      <c r="F291" s="101" t="n">
        <v>1.3023</v>
      </c>
      <c r="G291" s="101" t="n">
        <v>1.0604</v>
      </c>
      <c r="H291" s="101" t="n">
        <v>0.8637</v>
      </c>
    </row>
    <row r="292">
      <c r="E292" s="13" t="n">
        <v>105</v>
      </c>
      <c r="F292" s="101" t="n">
        <v>1.0467</v>
      </c>
      <c r="G292" s="101" t="n">
        <v>0.9213</v>
      </c>
      <c r="H292" s="101" t="n">
        <v>1.1034</v>
      </c>
    </row>
    <row r="293">
      <c r="E293" s="13" t="n">
        <v>106</v>
      </c>
      <c r="F293" s="101" t="n">
        <v>1.1003</v>
      </c>
      <c r="G293" s="101" t="n">
        <v>1.2112</v>
      </c>
      <c r="H293" s="101" t="n">
        <v>0.5212</v>
      </c>
    </row>
    <row r="294">
      <c r="E294" s="13" t="n">
        <v>107</v>
      </c>
      <c r="F294" s="101" t="n">
        <v>0.9228</v>
      </c>
      <c r="G294" s="101" t="n">
        <v>0.6371</v>
      </c>
      <c r="H294" s="101" t="n">
        <v>0.9376</v>
      </c>
    </row>
    <row r="295">
      <c r="E295" s="13" t="n">
        <v>108</v>
      </c>
      <c r="F295" s="101" t="n">
        <v>0.8083</v>
      </c>
      <c r="G295" s="101" t="n">
        <v>1.0691</v>
      </c>
      <c r="H295" s="101" t="n">
        <v>1.4365</v>
      </c>
    </row>
    <row r="296">
      <c r="E296" s="13" t="n">
        <v>109</v>
      </c>
      <c r="F296" s="101" t="n">
        <v>1.2149</v>
      </c>
      <c r="G296" s="101" t="n">
        <v>1.2931</v>
      </c>
      <c r="H296" s="101" t="n">
        <v>1.0832</v>
      </c>
    </row>
    <row r="297">
      <c r="E297" s="13" t="n">
        <v>110</v>
      </c>
      <c r="F297" s="101" t="n">
        <v>1.0222</v>
      </c>
      <c r="G297" s="101" t="n">
        <v>1.1478</v>
      </c>
      <c r="H297" s="101" t="n">
        <v>0.785</v>
      </c>
    </row>
    <row r="298">
      <c r="E298" s="13" t="n">
        <v>111</v>
      </c>
      <c r="F298" s="101" t="n">
        <v>0.9066</v>
      </c>
      <c r="G298" s="101" t="n">
        <v>1.0114</v>
      </c>
      <c r="H298" s="101" t="n">
        <v>1.0153</v>
      </c>
    </row>
    <row r="299">
      <c r="E299" s="13" t="n">
        <v>112</v>
      </c>
      <c r="F299" s="101" t="n">
        <v>1.0735</v>
      </c>
      <c r="G299" s="101" t="n">
        <v>1.1489</v>
      </c>
      <c r="H299" s="101" t="n">
        <v>1.1855</v>
      </c>
    </row>
    <row r="300">
      <c r="E300" s="13" t="n">
        <v>113</v>
      </c>
      <c r="F300" s="101" t="n">
        <v>0.9516</v>
      </c>
      <c r="G300" s="101" t="n">
        <v>1.2331</v>
      </c>
      <c r="H300" s="101" t="n">
        <v>0.7717000000000001</v>
      </c>
    </row>
    <row r="301">
      <c r="E301" s="13" t="n">
        <v>114</v>
      </c>
      <c r="F301" s="101" t="n">
        <v>1.1763</v>
      </c>
      <c r="G301" s="101" t="n">
        <v>1.0414</v>
      </c>
      <c r="H301" s="101" t="n">
        <v>0.9471000000000001</v>
      </c>
    </row>
    <row r="302">
      <c r="E302" s="13" t="n">
        <v>115</v>
      </c>
      <c r="F302" s="101" t="n">
        <v>0.8028</v>
      </c>
      <c r="G302" s="101" t="n">
        <v>0.8491</v>
      </c>
      <c r="H302" s="101" t="n">
        <v>1.0888</v>
      </c>
    </row>
    <row r="303">
      <c r="E303" s="13" t="n">
        <v>116</v>
      </c>
      <c r="F303" s="101" t="n">
        <v>1.4352</v>
      </c>
      <c r="G303" s="101" t="n">
        <v>1.1337</v>
      </c>
      <c r="H303" s="101" t="n">
        <v>0.8668</v>
      </c>
    </row>
    <row r="304">
      <c r="E304" s="13" t="n">
        <v>117</v>
      </c>
      <c r="F304" s="101" t="n">
        <v>1.2482</v>
      </c>
      <c r="G304" s="101" t="n">
        <v>0.944</v>
      </c>
      <c r="H304" s="101" t="n">
        <v>1.1174</v>
      </c>
    </row>
    <row r="305">
      <c r="E305" s="13" t="n">
        <v>118</v>
      </c>
      <c r="F305" s="101" t="n">
        <v>1.4514</v>
      </c>
      <c r="G305" s="101" t="n">
        <v>1.1961</v>
      </c>
      <c r="H305" s="101" t="n">
        <v>1.3179</v>
      </c>
    </row>
    <row r="306">
      <c r="E306" s="13" t="n">
        <v>119</v>
      </c>
      <c r="F306" s="101" t="n">
        <v>0.9489</v>
      </c>
      <c r="G306" s="101" t="n">
        <v>1.3522</v>
      </c>
      <c r="H306" s="101" t="n">
        <v>1.2177</v>
      </c>
    </row>
    <row r="307">
      <c r="E307" s="13" t="n">
        <v>120</v>
      </c>
      <c r="F307" s="101" t="n">
        <v>1.0431</v>
      </c>
      <c r="G307" s="101" t="n">
        <v>0.9048</v>
      </c>
      <c r="H307" s="101" t="n">
        <v>0.8367</v>
      </c>
    </row>
    <row r="308">
      <c r="E308" s="13" t="n">
        <v>121</v>
      </c>
      <c r="F308" s="101" t="n">
        <v>0.6102</v>
      </c>
      <c r="G308" s="101" t="n">
        <v>1.0986</v>
      </c>
      <c r="H308" s="101" t="n">
        <v>0.8966</v>
      </c>
    </row>
    <row r="309">
      <c r="E309" s="13" t="n">
        <v>122</v>
      </c>
      <c r="F309" s="101" t="n">
        <v>1.0061</v>
      </c>
      <c r="G309" s="101" t="n">
        <v>0.7465000000000001</v>
      </c>
      <c r="H309" s="101" t="n">
        <v>0.9397</v>
      </c>
    </row>
    <row r="310">
      <c r="E310" s="13" t="n">
        <v>123</v>
      </c>
      <c r="F310" s="101" t="n">
        <v>1.0713</v>
      </c>
      <c r="G310" s="101" t="n">
        <v>1.1069</v>
      </c>
      <c r="H310" s="101" t="n">
        <v>0.9633</v>
      </c>
    </row>
    <row r="311">
      <c r="E311" s="13" t="n">
        <v>124</v>
      </c>
      <c r="F311" s="101" t="n">
        <v>1.1529</v>
      </c>
      <c r="G311" s="101" t="n">
        <v>1.0096</v>
      </c>
      <c r="H311" s="101" t="n">
        <v>1.2503</v>
      </c>
    </row>
    <row r="312">
      <c r="E312" s="13" t="n">
        <v>125</v>
      </c>
      <c r="F312" s="101" t="n">
        <v>1.0601</v>
      </c>
      <c r="G312" s="101" t="n">
        <v>1.3681</v>
      </c>
      <c r="H312" s="101" t="n">
        <v>1.0806</v>
      </c>
    </row>
    <row r="313">
      <c r="E313" s="13" t="n">
        <v>126</v>
      </c>
      <c r="F313" s="101" t="n">
        <v>1.1551</v>
      </c>
      <c r="G313" s="101" t="n">
        <v>0.9689</v>
      </c>
      <c r="H313" s="101" t="n">
        <v>0.8117</v>
      </c>
    </row>
    <row r="314">
      <c r="E314" s="13" t="n">
        <v>127</v>
      </c>
      <c r="F314" s="101" t="n">
        <v>1.06</v>
      </c>
      <c r="G314" s="101" t="n">
        <v>0.953</v>
      </c>
      <c r="H314" s="101" t="n">
        <v>0.8502</v>
      </c>
    </row>
    <row r="315">
      <c r="E315" s="13" t="n">
        <v>128</v>
      </c>
      <c r="F315" s="101" t="n">
        <v>1.3635</v>
      </c>
      <c r="G315" s="101" t="n">
        <v>1.0427</v>
      </c>
      <c r="H315" s="101" t="n">
        <v>0.758</v>
      </c>
    </row>
    <row r="316">
      <c r="E316" s="13" t="n">
        <v>129</v>
      </c>
      <c r="F316" s="101" t="n">
        <v>1.2967</v>
      </c>
      <c r="G316" s="101" t="n">
        <v>0.8407</v>
      </c>
      <c r="H316" s="101" t="n">
        <v>0.8667</v>
      </c>
    </row>
    <row r="317">
      <c r="E317" s="13" t="n">
        <v>130</v>
      </c>
      <c r="F317" s="101" t="n">
        <v>1.1427</v>
      </c>
      <c r="G317" s="101" t="n">
        <v>0.8260999999999999</v>
      </c>
      <c r="H317" s="101" t="n">
        <v>1.1363</v>
      </c>
    </row>
    <row r="318">
      <c r="E318" s="13" t="n">
        <v>131</v>
      </c>
      <c r="F318" s="101" t="n">
        <v>1.2453</v>
      </c>
      <c r="G318" s="101" t="n">
        <v>0.9328</v>
      </c>
      <c r="H318" s="101" t="n">
        <v>0.8655</v>
      </c>
    </row>
    <row r="319">
      <c r="E319" s="13" t="n">
        <v>132</v>
      </c>
      <c r="F319" s="101" t="n">
        <v>1.265</v>
      </c>
      <c r="G319" s="101" t="n">
        <v>0.9255</v>
      </c>
      <c r="H319" s="101" t="n">
        <v>1.2367</v>
      </c>
    </row>
    <row r="320">
      <c r="E320" s="13" t="n">
        <v>133</v>
      </c>
      <c r="F320" s="101" t="n">
        <v>1.0705</v>
      </c>
      <c r="G320" s="101" t="n">
        <v>1.1561</v>
      </c>
      <c r="H320" s="101" t="n">
        <v>1.0795</v>
      </c>
    </row>
    <row r="321">
      <c r="E321" s="13" t="n">
        <v>134</v>
      </c>
      <c r="F321" s="101" t="n">
        <v>0.999</v>
      </c>
      <c r="G321" s="101" t="n">
        <v>1.1534</v>
      </c>
      <c r="H321" s="101" t="n">
        <v>0.7107</v>
      </c>
    </row>
    <row r="322">
      <c r="E322" s="13" t="n">
        <v>135</v>
      </c>
      <c r="F322" s="101" t="n">
        <v>1.0088</v>
      </c>
      <c r="G322" s="101" t="n">
        <v>1.0062</v>
      </c>
      <c r="H322" s="101" t="n">
        <v>1.0087</v>
      </c>
    </row>
    <row r="323">
      <c r="E323" s="13" t="n">
        <v>136</v>
      </c>
      <c r="F323" s="101" t="n">
        <v>0.9387</v>
      </c>
      <c r="G323" s="101" t="n">
        <v>0.9547</v>
      </c>
      <c r="H323" s="101" t="n">
        <v>1.276</v>
      </c>
    </row>
    <row r="324">
      <c r="E324" s="13" t="n">
        <v>137</v>
      </c>
      <c r="F324" s="101" t="n">
        <v>1.1903</v>
      </c>
      <c r="G324" s="101" t="n">
        <v>1.1032</v>
      </c>
      <c r="H324" s="101" t="n">
        <v>0.9360000000000001</v>
      </c>
    </row>
    <row r="325">
      <c r="E325" s="13" t="n">
        <v>138</v>
      </c>
      <c r="F325" s="101" t="n">
        <v>1.1438</v>
      </c>
      <c r="G325" s="101" t="n">
        <v>0.9696</v>
      </c>
      <c r="H325" s="101" t="n">
        <v>1.1886</v>
      </c>
    </row>
    <row r="326">
      <c r="E326" s="13" t="n">
        <v>139</v>
      </c>
      <c r="F326" s="101" t="n">
        <v>1.0474</v>
      </c>
      <c r="G326" s="101" t="n">
        <v>1.5074</v>
      </c>
      <c r="H326" s="101" t="n">
        <v>1.2585</v>
      </c>
    </row>
    <row r="327">
      <c r="E327" s="13" t="n">
        <v>140</v>
      </c>
      <c r="F327" s="101" t="n">
        <v>0.9409</v>
      </c>
      <c r="G327" s="101" t="n">
        <v>1.3003</v>
      </c>
      <c r="H327" s="101" t="n">
        <v>1.1302</v>
      </c>
    </row>
    <row r="328">
      <c r="E328" s="13" t="n">
        <v>141</v>
      </c>
      <c r="F328" s="101" t="n">
        <v>1.1802</v>
      </c>
      <c r="G328" s="101" t="n">
        <v>1.1856</v>
      </c>
      <c r="H328" s="101" t="n">
        <v>1.4231</v>
      </c>
    </row>
    <row r="329">
      <c r="E329" s="13" t="n">
        <v>142</v>
      </c>
      <c r="F329" s="101" t="n">
        <v>0.8719</v>
      </c>
      <c r="G329" s="101" t="n">
        <v>0.764</v>
      </c>
      <c r="H329" s="101" t="n">
        <v>0.8847</v>
      </c>
    </row>
    <row r="330">
      <c r="E330" s="13" t="n">
        <v>143</v>
      </c>
      <c r="F330" s="101" t="n">
        <v>1.0272</v>
      </c>
      <c r="G330" s="101" t="n">
        <v>1.2585</v>
      </c>
      <c r="H330" s="101" t="n">
        <v>0.8487</v>
      </c>
    </row>
    <row r="331">
      <c r="E331" s="13" t="n">
        <v>144</v>
      </c>
      <c r="F331" s="101" t="n">
        <v>0.8837</v>
      </c>
      <c r="G331" s="101" t="n">
        <v>0.9162</v>
      </c>
      <c r="H331" s="101" t="n">
        <v>1.4695</v>
      </c>
    </row>
    <row r="332">
      <c r="E332" s="13" t="n">
        <v>145</v>
      </c>
      <c r="F332" s="101" t="n">
        <v>0.972</v>
      </c>
      <c r="G332" s="101" t="n">
        <v>1.4168</v>
      </c>
      <c r="H332" s="101" t="n">
        <v>1.0842</v>
      </c>
    </row>
    <row r="333">
      <c r="E333" s="13" t="n">
        <v>146</v>
      </c>
      <c r="F333" s="101" t="n">
        <v>1.143</v>
      </c>
      <c r="G333" s="101" t="n">
        <v>1.0699</v>
      </c>
      <c r="H333" s="101" t="n">
        <v>1.1211</v>
      </c>
    </row>
    <row r="334">
      <c r="E334" s="13" t="n">
        <v>147</v>
      </c>
      <c r="F334" s="101" t="n">
        <v>1.2036</v>
      </c>
      <c r="G334" s="101" t="n">
        <v>1.1884</v>
      </c>
      <c r="H334" s="101" t="n">
        <v>1.0181</v>
      </c>
    </row>
    <row r="335">
      <c r="E335" s="13" t="n">
        <v>148</v>
      </c>
      <c r="F335" s="101" t="n">
        <v>1.1436</v>
      </c>
      <c r="G335" s="101" t="n">
        <v>1.5324</v>
      </c>
      <c r="H335" s="101" t="n">
        <v>0.871</v>
      </c>
    </row>
    <row r="336">
      <c r="E336" s="13" t="n">
        <v>149</v>
      </c>
      <c r="F336" s="101" t="n">
        <v>0.9473</v>
      </c>
      <c r="G336" s="101" t="n">
        <v>1.0385</v>
      </c>
      <c r="H336" s="101" t="n">
        <v>1.1617</v>
      </c>
    </row>
    <row r="337">
      <c r="E337" s="13" t="n">
        <v>150</v>
      </c>
      <c r="F337" s="101" t="n">
        <v>1.5317</v>
      </c>
      <c r="G337" s="101" t="n">
        <v>1.429</v>
      </c>
      <c r="H337" s="101" t="n">
        <v>1.1179</v>
      </c>
    </row>
    <row r="338">
      <c r="E338" s="13" t="n">
        <v>151</v>
      </c>
      <c r="F338" s="101" t="n">
        <v>1.326</v>
      </c>
      <c r="G338" s="101" t="n">
        <v>1.0176</v>
      </c>
      <c r="H338" s="101" t="n">
        <v>1.3313</v>
      </c>
    </row>
    <row r="339">
      <c r="E339" s="13" t="n">
        <v>152</v>
      </c>
      <c r="F339" s="101" t="n">
        <v>0.6206</v>
      </c>
      <c r="G339" s="101" t="n">
        <v>1.192</v>
      </c>
      <c r="H339" s="101" t="n">
        <v>1.1497</v>
      </c>
    </row>
    <row r="340">
      <c r="E340" s="13" t="n">
        <v>153</v>
      </c>
      <c r="F340" s="101" t="n">
        <v>1.074</v>
      </c>
      <c r="G340" s="101" t="n">
        <v>1.0374</v>
      </c>
      <c r="H340" s="101" t="n">
        <v>0.9024</v>
      </c>
    </row>
    <row r="341">
      <c r="E341" s="13" t="n">
        <v>154</v>
      </c>
      <c r="F341" s="101" t="n">
        <v>1.1139</v>
      </c>
      <c r="G341" s="101" t="n">
        <v>1.1418</v>
      </c>
      <c r="H341" s="101" t="n">
        <v>1.0096</v>
      </c>
    </row>
    <row r="342">
      <c r="E342" s="13" t="n">
        <v>155</v>
      </c>
      <c r="F342" s="101" t="n">
        <v>1.0972</v>
      </c>
      <c r="G342" s="101" t="n">
        <v>0.7592</v>
      </c>
      <c r="H342" s="101" t="n">
        <v>1.1605</v>
      </c>
    </row>
    <row r="343">
      <c r="E343" s="13" t="n">
        <v>156</v>
      </c>
      <c r="F343" s="101" t="n">
        <v>1.1373</v>
      </c>
      <c r="G343" s="101" t="n">
        <v>1.2122</v>
      </c>
      <c r="H343" s="101" t="n">
        <v>1.053</v>
      </c>
    </row>
    <row r="344">
      <c r="E344" s="13" t="n">
        <v>157</v>
      </c>
      <c r="F344" s="101" t="n">
        <v>1.1117</v>
      </c>
      <c r="G344" s="101" t="n">
        <v>0.9207</v>
      </c>
      <c r="H344" s="101" t="n">
        <v>1.1125</v>
      </c>
    </row>
    <row r="345">
      <c r="E345" s="13" t="n">
        <v>158</v>
      </c>
      <c r="F345" s="101" t="n">
        <v>0.8431999999999999</v>
      </c>
      <c r="G345" s="101" t="n">
        <v>0.9882</v>
      </c>
      <c r="H345" s="101" t="n">
        <v>1.1958</v>
      </c>
    </row>
    <row r="346">
      <c r="E346" s="13" t="n">
        <v>159</v>
      </c>
      <c r="F346" s="101" t="n">
        <v>0.9833</v>
      </c>
      <c r="G346" s="101" t="n">
        <v>0.9547</v>
      </c>
      <c r="H346" s="101" t="n">
        <v>1.3135</v>
      </c>
    </row>
    <row r="347">
      <c r="E347" s="13" t="n">
        <v>160</v>
      </c>
      <c r="F347" s="101" t="n">
        <v>1.0687</v>
      </c>
      <c r="G347" s="101" t="n">
        <v>1.0749</v>
      </c>
      <c r="H347" s="101" t="n">
        <v>1.3187</v>
      </c>
    </row>
    <row r="348">
      <c r="E348" s="13" t="n">
        <v>161</v>
      </c>
      <c r="F348" s="101" t="n">
        <v>1.1772</v>
      </c>
      <c r="G348" s="101" t="n">
        <v>0.6208</v>
      </c>
      <c r="H348" s="101" t="n">
        <v>1.4217</v>
      </c>
    </row>
    <row r="349">
      <c r="E349" s="13" t="n">
        <v>162</v>
      </c>
      <c r="F349" s="101" t="n">
        <v>1.2095</v>
      </c>
      <c r="G349" s="101" t="n">
        <v>1.0764</v>
      </c>
      <c r="H349" s="101" t="n">
        <v>0.9135</v>
      </c>
    </row>
    <row r="350">
      <c r="E350" s="13" t="n">
        <v>163</v>
      </c>
      <c r="F350" s="101" t="n">
        <v>0.6361</v>
      </c>
      <c r="G350" s="101" t="n">
        <v>0.8072</v>
      </c>
      <c r="H350" s="101" t="n">
        <v>0.8846000000000001</v>
      </c>
    </row>
    <row r="351">
      <c r="E351" s="13" t="n">
        <v>164</v>
      </c>
      <c r="F351" s="101" t="n">
        <v>0.7643</v>
      </c>
      <c r="G351" s="101" t="n">
        <v>1.1893</v>
      </c>
      <c r="H351" s="101" t="n">
        <v>1.042</v>
      </c>
    </row>
    <row r="352">
      <c r="E352" s="13" t="n">
        <v>165</v>
      </c>
      <c r="F352" s="101" t="n">
        <v>1.1698</v>
      </c>
      <c r="G352" s="101" t="n">
        <v>1.4453</v>
      </c>
      <c r="H352" s="101" t="n">
        <v>0.8682</v>
      </c>
    </row>
    <row r="353">
      <c r="E353" s="13" t="n">
        <v>166</v>
      </c>
      <c r="F353" s="101" t="n">
        <v>1.1089</v>
      </c>
      <c r="G353" s="101" t="n">
        <v>0.8557</v>
      </c>
      <c r="H353" s="101" t="n">
        <v>1.2951</v>
      </c>
    </row>
    <row r="354">
      <c r="E354" s="13" t="n">
        <v>167</v>
      </c>
      <c r="F354" s="101" t="n">
        <v>1.0154</v>
      </c>
      <c r="G354" s="101" t="n">
        <v>1.2172</v>
      </c>
      <c r="H354" s="101" t="n">
        <v>0.8459</v>
      </c>
    </row>
    <row r="355">
      <c r="E355" s="13" t="n">
        <v>168</v>
      </c>
      <c r="F355" s="101" t="n">
        <v>1.0167</v>
      </c>
      <c r="G355" s="101" t="n">
        <v>0.7383</v>
      </c>
      <c r="H355" s="101" t="n">
        <v>0.7785</v>
      </c>
    </row>
    <row r="356">
      <c r="E356" s="13" t="n">
        <v>169</v>
      </c>
      <c r="F356" s="101" t="n">
        <v>1.1508</v>
      </c>
      <c r="G356" s="101" t="n">
        <v>1.0244</v>
      </c>
      <c r="H356" s="101" t="n">
        <v>1.1607</v>
      </c>
    </row>
    <row r="357">
      <c r="E357" s="13" t="n">
        <v>170</v>
      </c>
      <c r="F357" s="101" t="n">
        <v>1.356</v>
      </c>
      <c r="G357" s="101" t="n">
        <v>1.1102</v>
      </c>
      <c r="H357" s="101" t="n">
        <v>0.8955</v>
      </c>
    </row>
    <row r="358">
      <c r="E358" s="13" t="n">
        <v>171</v>
      </c>
      <c r="F358" s="101" t="n">
        <v>0.6918</v>
      </c>
      <c r="G358" s="101" t="n">
        <v>0.8902</v>
      </c>
      <c r="H358" s="101" t="n">
        <v>1.1652</v>
      </c>
    </row>
    <row r="359">
      <c r="E359" s="13" t="n">
        <v>172</v>
      </c>
      <c r="F359" s="101" t="n">
        <v>1.4843</v>
      </c>
      <c r="G359" s="101" t="n">
        <v>0.9907</v>
      </c>
      <c r="H359" s="101" t="n">
        <v>0.979</v>
      </c>
    </row>
    <row r="360">
      <c r="E360" s="13" t="n">
        <v>173</v>
      </c>
      <c r="F360" s="101" t="n">
        <v>1.0464</v>
      </c>
      <c r="G360" s="101" t="n">
        <v>0.9651</v>
      </c>
      <c r="H360" s="101" t="n">
        <v>0.9739</v>
      </c>
    </row>
    <row r="361">
      <c r="E361" s="13" t="n">
        <v>174</v>
      </c>
      <c r="F361" s="101" t="n">
        <v>1.1402</v>
      </c>
      <c r="G361" s="101" t="n">
        <v>1.1493</v>
      </c>
      <c r="H361" s="101" t="n">
        <v>1.0266</v>
      </c>
    </row>
    <row r="362">
      <c r="E362" s="13" t="n">
        <v>175</v>
      </c>
      <c r="F362" s="101" t="n">
        <v>1.0487</v>
      </c>
      <c r="G362" s="101" t="n">
        <v>1.0029</v>
      </c>
      <c r="H362" s="101" t="n">
        <v>1.0918</v>
      </c>
    </row>
    <row r="363">
      <c r="E363" s="13" t="n">
        <v>176</v>
      </c>
      <c r="F363" s="101" t="n">
        <v>0.9331</v>
      </c>
      <c r="G363" s="101" t="n">
        <v>1.0028</v>
      </c>
      <c r="H363" s="101" t="n">
        <v>1.1195</v>
      </c>
    </row>
    <row r="364">
      <c r="E364" s="13" t="n">
        <v>177</v>
      </c>
      <c r="F364" s="101" t="n">
        <v>1.2195</v>
      </c>
      <c r="G364" s="101" t="n">
        <v>0.9959</v>
      </c>
      <c r="H364" s="101" t="n">
        <v>0.8843</v>
      </c>
    </row>
    <row r="365">
      <c r="E365" s="13" t="n">
        <v>178</v>
      </c>
      <c r="F365" s="101" t="n">
        <v>1.0055</v>
      </c>
      <c r="G365" s="101" t="n">
        <v>1.4431</v>
      </c>
      <c r="H365" s="101" t="n">
        <v>1.1587</v>
      </c>
    </row>
    <row r="366">
      <c r="E366" s="13" t="n">
        <v>179</v>
      </c>
      <c r="F366" s="101" t="n">
        <v>0.9961</v>
      </c>
      <c r="G366" s="101" t="n">
        <v>0.7731</v>
      </c>
      <c r="H366" s="101" t="n">
        <v>1.1462</v>
      </c>
    </row>
    <row r="367">
      <c r="E367" s="13" t="n">
        <v>180</v>
      </c>
      <c r="F367" s="101" t="n">
        <v>1.5125</v>
      </c>
      <c r="G367" s="101" t="n">
        <v>0.4608</v>
      </c>
      <c r="H367" s="101" t="n">
        <v>0.9732</v>
      </c>
    </row>
    <row r="368">
      <c r="E368" s="13" t="n">
        <v>181</v>
      </c>
      <c r="F368" s="101" t="n">
        <v>0.9141</v>
      </c>
      <c r="G368" s="101" t="n">
        <v>1.1314</v>
      </c>
      <c r="H368" s="101" t="n">
        <v>1.1045</v>
      </c>
    </row>
    <row r="369">
      <c r="E369" s="13" t="n">
        <v>182</v>
      </c>
      <c r="F369" s="101" t="n">
        <v>0.7247</v>
      </c>
      <c r="G369" s="101" t="n">
        <v>1.0658</v>
      </c>
      <c r="H369" s="101" t="n">
        <v>1.0288</v>
      </c>
    </row>
    <row r="370">
      <c r="E370" s="13" t="n">
        <v>183</v>
      </c>
      <c r="F370" s="101" t="n">
        <v>1.3285</v>
      </c>
      <c r="G370" s="101" t="n">
        <v>0.8048999999999999</v>
      </c>
      <c r="H370" s="101" t="n">
        <v>0.9233</v>
      </c>
    </row>
    <row r="371">
      <c r="E371" s="13" t="n">
        <v>184</v>
      </c>
      <c r="F371" s="101" t="n">
        <v>1.1686</v>
      </c>
      <c r="G371" s="101" t="n">
        <v>1.2211</v>
      </c>
      <c r="H371" s="101" t="n">
        <v>1.289</v>
      </c>
    </row>
    <row r="372">
      <c r="E372" s="13" t="n">
        <v>185</v>
      </c>
      <c r="F372" s="101" t="n">
        <v>0.6498</v>
      </c>
      <c r="G372" s="101" t="n">
        <v>0.9607</v>
      </c>
      <c r="H372" s="101" t="n">
        <v>0.7596000000000001</v>
      </c>
    </row>
    <row r="373">
      <c r="E373" s="13" t="n">
        <v>186</v>
      </c>
      <c r="F373" s="101" t="n">
        <v>1.2388</v>
      </c>
      <c r="G373" s="101" t="n">
        <v>0.9476</v>
      </c>
      <c r="H373" s="101" t="n">
        <v>0.8473000000000001</v>
      </c>
    </row>
    <row r="374">
      <c r="E374" s="13" t="n">
        <v>187</v>
      </c>
      <c r="F374" s="101" t="n">
        <v>0.9592000000000001</v>
      </c>
      <c r="G374" s="101" t="n">
        <v>1.041</v>
      </c>
      <c r="H374" s="101" t="n">
        <v>0.923</v>
      </c>
    </row>
    <row r="375">
      <c r="E375" s="13" t="n">
        <v>188</v>
      </c>
      <c r="F375" s="101" t="n">
        <v>0.9901</v>
      </c>
      <c r="G375" s="101" t="n">
        <v>1.135</v>
      </c>
      <c r="H375" s="101" t="n">
        <v>1.3755</v>
      </c>
    </row>
    <row r="376">
      <c r="E376" s="13" t="n">
        <v>189</v>
      </c>
      <c r="F376" s="101" t="n">
        <v>1.1125</v>
      </c>
      <c r="G376" s="101" t="n">
        <v>1.2711</v>
      </c>
      <c r="H376" s="101" t="n">
        <v>1.2447</v>
      </c>
    </row>
    <row r="377">
      <c r="E377" s="13" t="n">
        <v>190</v>
      </c>
      <c r="F377" s="101" t="n">
        <v>1.1381</v>
      </c>
      <c r="G377" s="101" t="n">
        <v>0.9325</v>
      </c>
      <c r="H377" s="101" t="n">
        <v>1.4182</v>
      </c>
    </row>
    <row r="378">
      <c r="E378" s="13" t="n">
        <v>191</v>
      </c>
      <c r="F378" s="101" t="n">
        <v>1.2624</v>
      </c>
      <c r="G378" s="101" t="n">
        <v>1.1169</v>
      </c>
      <c r="H378" s="101" t="n">
        <v>0.9394</v>
      </c>
    </row>
    <row r="379">
      <c r="E379" s="13" t="n">
        <v>192</v>
      </c>
      <c r="F379" s="101" t="n">
        <v>1.3791</v>
      </c>
      <c r="G379" s="101" t="n">
        <v>1.3198</v>
      </c>
      <c r="H379" s="101" t="n">
        <v>0.7055</v>
      </c>
    </row>
    <row r="380">
      <c r="E380" s="13" t="n">
        <v>193</v>
      </c>
      <c r="F380" s="101" t="n">
        <v>1.1572</v>
      </c>
      <c r="G380" s="101" t="n">
        <v>0.8832</v>
      </c>
      <c r="H380" s="101" t="n">
        <v>1.0606</v>
      </c>
    </row>
    <row r="381">
      <c r="E381" s="13" t="n">
        <v>194</v>
      </c>
      <c r="F381" s="101" t="n">
        <v>1.1184</v>
      </c>
      <c r="G381" s="101" t="n">
        <v>1.2884</v>
      </c>
      <c r="H381" s="101" t="n">
        <v>0.6817</v>
      </c>
    </row>
    <row r="382">
      <c r="E382" s="13" t="n">
        <v>195</v>
      </c>
      <c r="F382" s="101" t="n">
        <v>0.6726</v>
      </c>
      <c r="G382" s="101" t="n">
        <v>0.8648</v>
      </c>
      <c r="H382" s="101" t="n">
        <v>1.3414</v>
      </c>
    </row>
    <row r="383">
      <c r="E383" s="13" t="n">
        <v>196</v>
      </c>
      <c r="F383" s="101" t="n">
        <v>1.2019</v>
      </c>
      <c r="G383" s="101" t="n">
        <v>0.8237</v>
      </c>
      <c r="H383" s="101" t="n">
        <v>1.0685</v>
      </c>
    </row>
    <row r="384">
      <c r="E384" s="13" t="n">
        <v>197</v>
      </c>
      <c r="F384" s="101" t="n">
        <v>1.0264</v>
      </c>
      <c r="G384" s="101" t="n">
        <v>1.1845</v>
      </c>
      <c r="H384" s="101" t="n">
        <v>0.7713</v>
      </c>
    </row>
    <row r="385">
      <c r="E385" s="13" t="n">
        <v>198</v>
      </c>
      <c r="F385" s="101" t="n">
        <v>1.337</v>
      </c>
      <c r="G385" s="101" t="n">
        <v>0.9646</v>
      </c>
      <c r="H385" s="101" t="n">
        <v>1.155</v>
      </c>
    </row>
    <row r="387">
      <c r="B387" s="13" t="n"/>
      <c r="C387" s="13" t="n"/>
      <c r="D387" s="13" t="n"/>
      <c r="E387" s="24" t="inlineStr">
        <is>
          <t>Capr</t>
        </is>
      </c>
      <c r="F387" s="1" t="n">
        <v>22</v>
      </c>
      <c r="G387" s="1" t="n">
        <v>23</v>
      </c>
      <c r="H387" s="1" t="n">
        <v>24</v>
      </c>
    </row>
    <row r="388">
      <c r="A388" s="63" t="inlineStr">
        <is>
          <t>Capr</t>
        </is>
      </c>
      <c r="B388" s="14">
        <f>Demand!AU24</f>
        <v/>
      </c>
      <c r="C388" s="79">
        <f>TRUNC((_xlfn.NORM.INV((RAND()),$B$388,$B$389)),4)</f>
        <v/>
      </c>
      <c r="D388" s="4" t="inlineStr">
        <is>
          <t>Input</t>
        </is>
      </c>
      <c r="E388" s="13" t="n">
        <v>9</v>
      </c>
      <c r="F388" s="10" t="n">
        <v>24.0127</v>
      </c>
      <c r="G388" s="10" t="n">
        <v>21.2669</v>
      </c>
      <c r="H388" s="10" t="n">
        <v>27.9461</v>
      </c>
    </row>
    <row r="389">
      <c r="A389" s="60" t="inlineStr">
        <is>
          <t>Input source</t>
        </is>
      </c>
      <c r="B389" s="14">
        <f>B388*0.2</f>
        <v/>
      </c>
      <c r="C389" s="14" t="n"/>
      <c r="D389" s="14" t="n"/>
      <c r="E389" s="13" t="n">
        <v>10</v>
      </c>
      <c r="F389" s="10" t="n">
        <v>37.2091</v>
      </c>
      <c r="G389" s="10" t="n">
        <v>31.6056</v>
      </c>
      <c r="H389" s="10" t="n">
        <v>30.1801</v>
      </c>
    </row>
    <row r="390">
      <c r="B390" s="13" t="n"/>
      <c r="C390" s="14" t="n"/>
      <c r="D390" s="14" t="n"/>
      <c r="E390" s="13" t="n">
        <v>11</v>
      </c>
      <c r="F390" s="10" t="n">
        <v>30.3705</v>
      </c>
      <c r="G390" s="10" t="n">
        <v>29.791</v>
      </c>
      <c r="H390" s="10" t="n">
        <v>41.0417</v>
      </c>
    </row>
    <row r="391">
      <c r="E391" s="13" t="n">
        <v>12</v>
      </c>
      <c r="F391" s="10" t="n">
        <v>37.0728</v>
      </c>
      <c r="G391" s="10" t="n">
        <v>18.8027</v>
      </c>
      <c r="H391" s="10" t="n">
        <v>35.7987</v>
      </c>
    </row>
    <row r="392">
      <c r="E392" s="13" t="n">
        <v>13</v>
      </c>
      <c r="F392" s="10" t="n">
        <v>39.8236</v>
      </c>
      <c r="G392" s="10" t="n">
        <v>22.7331</v>
      </c>
      <c r="H392" s="10" t="n">
        <v>32.05</v>
      </c>
    </row>
    <row r="393">
      <c r="E393" s="13" t="n">
        <v>14</v>
      </c>
      <c r="F393" s="10" t="n">
        <v>28.1851</v>
      </c>
      <c r="G393" s="10" t="n">
        <v>29.1309</v>
      </c>
      <c r="H393" s="10" t="n">
        <v>22.7658</v>
      </c>
    </row>
    <row r="394">
      <c r="E394" s="13" t="n">
        <v>15</v>
      </c>
      <c r="F394" s="10" t="n">
        <v>23.6608</v>
      </c>
      <c r="G394" s="10" t="n">
        <v>39.0229</v>
      </c>
      <c r="H394" s="10" t="n">
        <v>33.8271</v>
      </c>
    </row>
    <row r="395">
      <c r="E395" s="13" t="n">
        <v>16</v>
      </c>
      <c r="F395" s="10" t="n">
        <v>26.1158</v>
      </c>
      <c r="G395" s="10" t="n">
        <v>36.987</v>
      </c>
      <c r="H395" s="10" t="n">
        <v>28.5172</v>
      </c>
    </row>
    <row r="396">
      <c r="E396" s="13" t="n">
        <v>17</v>
      </c>
      <c r="F396" s="10" t="n">
        <v>12.209</v>
      </c>
      <c r="G396" s="10" t="n">
        <v>30.6246</v>
      </c>
      <c r="H396" s="10" t="n">
        <v>29.3699</v>
      </c>
    </row>
    <row r="397">
      <c r="E397" s="13" t="n">
        <v>18</v>
      </c>
      <c r="F397" s="10" t="n">
        <v>29.5893</v>
      </c>
      <c r="G397" s="10" t="n">
        <v>23.6778</v>
      </c>
      <c r="H397" s="10" t="n">
        <v>28.0871</v>
      </c>
    </row>
    <row r="398">
      <c r="E398" s="13" t="n">
        <v>19</v>
      </c>
      <c r="F398" s="10" t="n">
        <v>33.4973</v>
      </c>
      <c r="G398" s="10" t="n">
        <v>31.5687</v>
      </c>
      <c r="H398" s="10" t="n">
        <v>23.6899</v>
      </c>
    </row>
    <row r="399">
      <c r="E399" s="13" t="n">
        <v>20</v>
      </c>
      <c r="F399" s="10" t="n">
        <v>27.0819</v>
      </c>
      <c r="G399" s="10" t="n">
        <v>32.7761</v>
      </c>
      <c r="H399" s="10" t="n">
        <v>40.6617</v>
      </c>
    </row>
    <row r="400">
      <c r="E400" s="13" t="n">
        <v>21</v>
      </c>
      <c r="F400" s="10" t="n">
        <v>24.4132</v>
      </c>
      <c r="G400" s="10" t="n">
        <v>26.8068</v>
      </c>
      <c r="H400" s="10" t="n">
        <v>24.0616</v>
      </c>
    </row>
    <row r="401">
      <c r="E401" s="13" t="n">
        <v>22</v>
      </c>
      <c r="F401" s="10" t="n">
        <v>26.1916</v>
      </c>
      <c r="G401" s="10" t="n">
        <v>32.899</v>
      </c>
      <c r="H401" s="10" t="n">
        <v>21.3807</v>
      </c>
    </row>
    <row r="402">
      <c r="E402" s="13" t="n">
        <v>23</v>
      </c>
      <c r="F402" s="10" t="n">
        <v>24.7944</v>
      </c>
      <c r="G402" s="10" t="n">
        <v>28.172</v>
      </c>
      <c r="H402" s="10" t="n">
        <v>37.4908</v>
      </c>
    </row>
    <row r="403">
      <c r="E403" s="13" t="n">
        <v>24</v>
      </c>
      <c r="F403" s="10" t="n">
        <v>26.3422</v>
      </c>
      <c r="G403" s="10" t="n">
        <v>27.73</v>
      </c>
      <c r="H403" s="10" t="n">
        <v>22.8619</v>
      </c>
    </row>
    <row r="404">
      <c r="E404" s="13" t="n">
        <v>25</v>
      </c>
      <c r="F404" s="10" t="n">
        <v>35.6124</v>
      </c>
      <c r="G404" s="10" t="n">
        <v>37.7075</v>
      </c>
      <c r="H404" s="10" t="n">
        <v>36.0726</v>
      </c>
    </row>
    <row r="405">
      <c r="E405" s="13" t="n">
        <v>26</v>
      </c>
      <c r="F405" s="10" t="n">
        <v>24.0881</v>
      </c>
      <c r="G405" s="10" t="n">
        <v>33.3821</v>
      </c>
      <c r="H405" s="10" t="n">
        <v>27.335</v>
      </c>
    </row>
    <row r="406">
      <c r="E406" s="13" t="n">
        <v>27</v>
      </c>
      <c r="F406" s="10" t="n">
        <v>31.4641</v>
      </c>
      <c r="G406" s="10" t="n">
        <v>37.9305</v>
      </c>
      <c r="H406" s="10" t="n">
        <v>31.7455</v>
      </c>
    </row>
    <row r="407">
      <c r="E407" s="13" t="n">
        <v>28</v>
      </c>
      <c r="F407" s="10" t="n">
        <v>27.3244</v>
      </c>
      <c r="G407" s="10" t="n">
        <v>28.6598</v>
      </c>
      <c r="H407" s="10" t="n">
        <v>21.7373</v>
      </c>
    </row>
    <row r="408">
      <c r="E408" s="13" t="n">
        <v>29</v>
      </c>
      <c r="F408" s="10" t="n">
        <v>24.8657</v>
      </c>
      <c r="G408" s="10" t="n">
        <v>38.2992</v>
      </c>
      <c r="H408" s="10" t="n">
        <v>35.4622</v>
      </c>
    </row>
    <row r="409">
      <c r="E409" s="13" t="n">
        <v>30</v>
      </c>
      <c r="F409" s="10" t="n">
        <v>24.0889</v>
      </c>
      <c r="G409" s="10" t="n">
        <v>33.0055</v>
      </c>
      <c r="H409" s="10" t="n">
        <v>21.6826</v>
      </c>
    </row>
    <row r="410">
      <c r="E410" s="13" t="n">
        <v>31</v>
      </c>
      <c r="F410" s="10" t="n">
        <v>18.8528</v>
      </c>
      <c r="G410" s="10" t="n">
        <v>26.8423</v>
      </c>
      <c r="H410" s="10" t="n">
        <v>15.2847</v>
      </c>
    </row>
    <row r="411">
      <c r="E411" s="13" t="n">
        <v>32</v>
      </c>
      <c r="F411" s="10" t="n">
        <v>39.586</v>
      </c>
      <c r="G411" s="10" t="n">
        <v>21.2194</v>
      </c>
      <c r="H411" s="10" t="n">
        <v>22.4095</v>
      </c>
    </row>
    <row r="412">
      <c r="E412" s="13" t="n">
        <v>33</v>
      </c>
      <c r="F412" s="10" t="n">
        <v>32.326</v>
      </c>
      <c r="G412" s="10" t="n">
        <v>31.4593</v>
      </c>
      <c r="H412" s="10" t="n">
        <v>31.3254</v>
      </c>
    </row>
    <row r="413">
      <c r="E413" s="13" t="n">
        <v>34</v>
      </c>
      <c r="F413" s="10" t="n">
        <v>31.9431</v>
      </c>
      <c r="G413" s="10" t="n">
        <v>40.3339</v>
      </c>
      <c r="H413" s="10" t="n">
        <v>39.0498</v>
      </c>
    </row>
    <row r="414">
      <c r="E414" s="13" t="n">
        <v>35</v>
      </c>
      <c r="F414" s="10" t="n">
        <v>23.4746</v>
      </c>
      <c r="G414" s="10" t="n">
        <v>23.5257</v>
      </c>
      <c r="H414" s="10" t="n">
        <v>30.1124</v>
      </c>
    </row>
    <row r="415">
      <c r="E415" s="13" t="n">
        <v>36</v>
      </c>
      <c r="F415" s="10" t="n">
        <v>27.347</v>
      </c>
      <c r="G415" s="10" t="n">
        <v>20.6015</v>
      </c>
      <c r="H415" s="10" t="n">
        <v>32.0001</v>
      </c>
    </row>
    <row r="416">
      <c r="E416" s="13" t="n">
        <v>37</v>
      </c>
      <c r="F416" s="10" t="n">
        <v>36.3294</v>
      </c>
      <c r="G416" s="10" t="n">
        <v>23.7341</v>
      </c>
      <c r="H416" s="10" t="n">
        <v>35.8857</v>
      </c>
    </row>
    <row r="417">
      <c r="E417" s="13" t="n">
        <v>38</v>
      </c>
      <c r="F417" s="10" t="n">
        <v>29.7634</v>
      </c>
      <c r="G417" s="10" t="n">
        <v>29.8615</v>
      </c>
      <c r="H417" s="10" t="n">
        <v>27.0386</v>
      </c>
    </row>
    <row r="418">
      <c r="E418" s="13" t="n">
        <v>39</v>
      </c>
      <c r="F418" s="10" t="n">
        <v>25.4703</v>
      </c>
      <c r="G418" s="10" t="n">
        <v>22.9081</v>
      </c>
      <c r="H418" s="10" t="n">
        <v>30.8011</v>
      </c>
    </row>
    <row r="419">
      <c r="E419" s="13" t="n">
        <v>40</v>
      </c>
      <c r="F419" s="10" t="n">
        <v>28.2864</v>
      </c>
      <c r="G419" s="10" t="n">
        <v>33.0578</v>
      </c>
      <c r="H419" s="10" t="n">
        <v>32.5679</v>
      </c>
    </row>
    <row r="420">
      <c r="E420" s="13" t="n">
        <v>41</v>
      </c>
      <c r="F420" s="10" t="n">
        <v>31.6401</v>
      </c>
      <c r="G420" s="10" t="n">
        <v>28.6007</v>
      </c>
      <c r="H420" s="10" t="n">
        <v>32.0613</v>
      </c>
    </row>
    <row r="421">
      <c r="E421" s="13" t="n">
        <v>42</v>
      </c>
      <c r="F421" s="10" t="n">
        <v>41.8853</v>
      </c>
      <c r="G421" s="10" t="n">
        <v>38.2968</v>
      </c>
      <c r="H421" s="10" t="n">
        <v>28.6311</v>
      </c>
    </row>
    <row r="422">
      <c r="E422" s="13" t="n">
        <v>43</v>
      </c>
      <c r="F422" s="10" t="n">
        <v>24.6203</v>
      </c>
      <c r="G422" s="10" t="n">
        <v>26.4301</v>
      </c>
      <c r="H422" s="10" t="n">
        <v>30.788</v>
      </c>
    </row>
    <row r="423">
      <c r="E423" s="13" t="n">
        <v>44</v>
      </c>
      <c r="F423" s="10" t="n">
        <v>23.7422</v>
      </c>
      <c r="G423" s="10" t="n">
        <v>31.2571</v>
      </c>
      <c r="H423" s="10" t="n">
        <v>35.554</v>
      </c>
    </row>
    <row r="424">
      <c r="E424" s="13" t="n">
        <v>45</v>
      </c>
      <c r="F424" s="10" t="n">
        <v>32.1652</v>
      </c>
      <c r="G424" s="10" t="n">
        <v>29.4855</v>
      </c>
      <c r="H424" s="10" t="n">
        <v>23.253</v>
      </c>
    </row>
    <row r="425">
      <c r="E425" s="13" t="n">
        <v>46</v>
      </c>
      <c r="F425" s="10" t="n">
        <v>36.7144</v>
      </c>
      <c r="G425" s="10" t="n">
        <v>25.2444</v>
      </c>
      <c r="H425" s="10" t="n">
        <v>32.0584</v>
      </c>
    </row>
    <row r="426">
      <c r="E426" s="13" t="n">
        <v>47</v>
      </c>
      <c r="F426" s="10" t="n">
        <v>28.2716</v>
      </c>
      <c r="G426" s="10" t="n">
        <v>42.3421</v>
      </c>
      <c r="H426" s="10" t="n">
        <v>23.2164</v>
      </c>
    </row>
    <row r="427">
      <c r="E427" s="13" t="n">
        <v>48</v>
      </c>
      <c r="F427" s="10" t="n">
        <v>35.4433</v>
      </c>
      <c r="G427" s="10" t="n">
        <v>20.1969</v>
      </c>
      <c r="H427" s="10" t="n">
        <v>31.6559</v>
      </c>
    </row>
    <row r="428">
      <c r="B428" s="13" t="n"/>
      <c r="C428" s="13" t="n"/>
      <c r="D428" s="13" t="n"/>
      <c r="E428" s="13" t="n">
        <v>49</v>
      </c>
      <c r="F428" s="10" t="n">
        <v>29.5572</v>
      </c>
      <c r="G428" s="10" t="n">
        <v>32.1064</v>
      </c>
      <c r="H428" s="10" t="n">
        <v>23.3914</v>
      </c>
    </row>
    <row r="429">
      <c r="E429" s="13" t="n">
        <v>50</v>
      </c>
      <c r="F429" s="10" t="n">
        <v>32.0934</v>
      </c>
      <c r="G429" s="10" t="n">
        <v>33.3029</v>
      </c>
      <c r="H429" s="10" t="n">
        <v>29.726</v>
      </c>
    </row>
    <row r="430">
      <c r="E430" s="13" t="n">
        <v>51</v>
      </c>
      <c r="F430" s="10" t="n">
        <v>28.251</v>
      </c>
      <c r="G430" s="10" t="n">
        <v>23.1465</v>
      </c>
      <c r="H430" s="10" t="n">
        <v>30.4316</v>
      </c>
    </row>
    <row r="431">
      <c r="E431" s="13" t="n">
        <v>52</v>
      </c>
      <c r="F431" s="10" t="n">
        <v>30.5817</v>
      </c>
      <c r="G431" s="10" t="n">
        <v>42.215</v>
      </c>
      <c r="H431" s="10" t="n">
        <v>39.9915</v>
      </c>
    </row>
    <row r="432">
      <c r="E432" s="13" t="n">
        <v>53</v>
      </c>
      <c r="F432" s="10" t="n">
        <v>33.9975</v>
      </c>
      <c r="G432" s="10" t="n">
        <v>35.1048</v>
      </c>
      <c r="H432" s="10" t="n">
        <v>26.8149</v>
      </c>
    </row>
    <row r="433">
      <c r="E433" s="13" t="n">
        <v>54</v>
      </c>
      <c r="F433" s="10" t="n">
        <v>29.7333</v>
      </c>
      <c r="G433" s="10" t="n">
        <v>31.7392</v>
      </c>
      <c r="H433" s="10" t="n">
        <v>15.5193</v>
      </c>
    </row>
    <row r="434">
      <c r="E434" s="13" t="n">
        <v>55</v>
      </c>
      <c r="F434" s="10" t="n">
        <v>27.2074</v>
      </c>
      <c r="G434" s="10" t="n">
        <v>15.2368</v>
      </c>
      <c r="H434" s="10" t="n">
        <v>32.4241</v>
      </c>
    </row>
    <row r="435">
      <c r="E435" s="13" t="n">
        <v>56</v>
      </c>
      <c r="F435" s="10" t="n">
        <v>22.6389</v>
      </c>
      <c r="G435" s="10" t="n">
        <v>23.0245</v>
      </c>
      <c r="H435" s="10" t="n">
        <v>19.2022</v>
      </c>
    </row>
    <row r="436">
      <c r="E436" s="13" t="n">
        <v>57</v>
      </c>
      <c r="F436" s="10" t="n">
        <v>32.197</v>
      </c>
      <c r="G436" s="10" t="n">
        <v>24.2616</v>
      </c>
      <c r="H436" s="10" t="n">
        <v>32.982</v>
      </c>
    </row>
    <row r="437">
      <c r="E437" s="13" t="n">
        <v>58</v>
      </c>
      <c r="F437" s="10" t="n">
        <v>27.9429</v>
      </c>
      <c r="G437" s="10" t="n">
        <v>20.9974</v>
      </c>
      <c r="H437" s="10" t="n">
        <v>27.4519</v>
      </c>
    </row>
    <row r="438">
      <c r="E438" s="13" t="n">
        <v>59</v>
      </c>
      <c r="F438" s="10" t="n">
        <v>32.6078</v>
      </c>
      <c r="G438" s="10" t="n">
        <v>26.0125</v>
      </c>
      <c r="H438" s="10" t="n">
        <v>20.6552</v>
      </c>
    </row>
    <row r="439">
      <c r="E439" s="13" t="n">
        <v>60</v>
      </c>
      <c r="F439" s="10" t="n">
        <v>29.4923</v>
      </c>
      <c r="G439" s="10" t="n">
        <v>29.0133</v>
      </c>
      <c r="H439" s="10" t="n">
        <v>28.1867</v>
      </c>
    </row>
    <row r="440">
      <c r="E440" s="13" t="n">
        <v>61</v>
      </c>
      <c r="F440" s="10" t="n">
        <v>30.2235</v>
      </c>
      <c r="G440" s="10" t="n">
        <v>23.2178</v>
      </c>
      <c r="H440" s="10" t="n">
        <v>21.7891</v>
      </c>
    </row>
    <row r="441">
      <c r="E441" s="13" t="n">
        <v>62</v>
      </c>
      <c r="F441" s="10" t="n">
        <v>37.3407</v>
      </c>
      <c r="G441" s="10" t="n">
        <v>28.7719</v>
      </c>
      <c r="H441" s="10" t="n">
        <v>24.9923</v>
      </c>
    </row>
    <row r="442">
      <c r="E442" s="13" t="n">
        <v>63</v>
      </c>
      <c r="F442" s="10" t="n">
        <v>28.7033</v>
      </c>
      <c r="G442" s="10" t="n">
        <v>34.7646</v>
      </c>
      <c r="H442" s="10" t="n">
        <v>18.9083</v>
      </c>
    </row>
    <row r="443">
      <c r="E443" s="13" t="n">
        <v>64</v>
      </c>
      <c r="F443" s="10" t="n">
        <v>18.6039</v>
      </c>
      <c r="G443" s="10" t="n">
        <v>24.4616</v>
      </c>
      <c r="H443" s="10" t="n">
        <v>30.4003</v>
      </c>
    </row>
    <row r="444">
      <c r="E444" s="13" t="n">
        <v>65</v>
      </c>
      <c r="F444" s="10" t="n">
        <v>38.6312</v>
      </c>
      <c r="G444" s="10" t="n">
        <v>29.0989</v>
      </c>
      <c r="H444" s="10" t="n">
        <v>23.9225</v>
      </c>
    </row>
    <row r="445">
      <c r="E445" s="13" t="n">
        <v>66</v>
      </c>
      <c r="F445" s="10" t="n">
        <v>26.3165</v>
      </c>
      <c r="G445" s="10" t="n">
        <v>33.9635</v>
      </c>
      <c r="H445" s="10" t="n">
        <v>29.2338</v>
      </c>
    </row>
    <row r="446">
      <c r="E446" s="13" t="n">
        <v>67</v>
      </c>
      <c r="F446" s="10" t="n">
        <v>23.3856</v>
      </c>
      <c r="G446" s="10" t="n">
        <v>29.0865</v>
      </c>
      <c r="H446" s="10" t="n">
        <v>14.9977</v>
      </c>
    </row>
    <row r="447">
      <c r="E447" s="13" t="n">
        <v>68</v>
      </c>
      <c r="F447" s="10" t="n">
        <v>33.5694</v>
      </c>
      <c r="G447" s="10" t="n">
        <v>32.2289</v>
      </c>
      <c r="H447" s="10" t="n">
        <v>26.5735</v>
      </c>
    </row>
    <row r="448">
      <c r="E448" s="13" t="n">
        <v>69</v>
      </c>
      <c r="F448" s="10" t="n">
        <v>20.1517</v>
      </c>
      <c r="G448" s="10" t="n">
        <v>36.1888</v>
      </c>
      <c r="H448" s="10" t="n">
        <v>34.9545</v>
      </c>
    </row>
    <row r="449">
      <c r="E449" s="13" t="n">
        <v>70</v>
      </c>
      <c r="F449" s="10" t="n">
        <v>12.5292</v>
      </c>
      <c r="G449" s="10" t="n">
        <v>31.2646</v>
      </c>
      <c r="H449" s="10" t="n">
        <v>24.7974</v>
      </c>
    </row>
    <row r="450">
      <c r="E450" s="13" t="n">
        <v>71</v>
      </c>
      <c r="F450" s="10" t="n">
        <v>36.7679</v>
      </c>
      <c r="G450" s="10" t="n">
        <v>34.1965</v>
      </c>
      <c r="H450" s="10" t="n">
        <v>20.3301</v>
      </c>
    </row>
    <row r="451">
      <c r="E451" s="13" t="n">
        <v>72</v>
      </c>
      <c r="F451" s="10" t="n">
        <v>28.3887</v>
      </c>
      <c r="G451" s="10" t="n">
        <v>27.1878</v>
      </c>
      <c r="H451" s="10" t="n">
        <v>31.817</v>
      </c>
    </row>
    <row r="452">
      <c r="E452" s="13" t="n">
        <v>73</v>
      </c>
      <c r="F452" s="10" t="n">
        <v>32.9742</v>
      </c>
      <c r="G452" s="10" t="n">
        <v>32.5469</v>
      </c>
      <c r="H452" s="10" t="n">
        <v>27.0683</v>
      </c>
    </row>
    <row r="453">
      <c r="E453" s="13" t="n">
        <v>74</v>
      </c>
      <c r="F453" s="10" t="n">
        <v>34.749</v>
      </c>
      <c r="G453" s="10" t="n">
        <v>38.9233</v>
      </c>
      <c r="H453" s="10" t="n">
        <v>33.0972</v>
      </c>
    </row>
    <row r="454">
      <c r="E454" s="13" t="n">
        <v>75</v>
      </c>
      <c r="F454" s="10" t="n">
        <v>26.4334</v>
      </c>
      <c r="G454" s="10" t="n">
        <v>23.8578</v>
      </c>
      <c r="H454" s="10" t="n">
        <v>28.4136</v>
      </c>
    </row>
    <row r="455">
      <c r="E455" s="13" t="n">
        <v>76</v>
      </c>
      <c r="F455" s="10" t="n">
        <v>38.9689</v>
      </c>
      <c r="G455" s="10" t="n">
        <v>19.3997</v>
      </c>
      <c r="H455" s="10" t="n">
        <v>23.9699</v>
      </c>
    </row>
    <row r="456">
      <c r="E456" s="13" t="n">
        <v>77</v>
      </c>
      <c r="F456" s="10" t="n">
        <v>29.1416</v>
      </c>
      <c r="G456" s="10" t="n">
        <v>33.1879</v>
      </c>
      <c r="H456" s="10" t="n">
        <v>32.789</v>
      </c>
    </row>
    <row r="457">
      <c r="E457" s="13" t="n">
        <v>78</v>
      </c>
      <c r="F457" s="10" t="n">
        <v>23.1358</v>
      </c>
      <c r="G457" s="10" t="n">
        <v>23.7771</v>
      </c>
      <c r="H457" s="10" t="n">
        <v>27.3559</v>
      </c>
    </row>
    <row r="458">
      <c r="E458" s="13" t="n">
        <v>79</v>
      </c>
      <c r="F458" s="10" t="n">
        <v>30.5756</v>
      </c>
      <c r="G458" s="10" t="n">
        <v>33.912</v>
      </c>
      <c r="H458" s="10" t="n">
        <v>30.8314</v>
      </c>
    </row>
    <row r="459">
      <c r="E459" s="13" t="n">
        <v>80</v>
      </c>
      <c r="F459" s="10" t="n">
        <v>34.0509</v>
      </c>
      <c r="G459" s="10" t="n">
        <v>26.4514</v>
      </c>
      <c r="H459" s="10" t="n">
        <v>36.884</v>
      </c>
    </row>
    <row r="460">
      <c r="E460" s="13" t="n">
        <v>81</v>
      </c>
      <c r="F460" s="10" t="n">
        <v>25.5848</v>
      </c>
      <c r="G460" s="10" t="n">
        <v>26.2346</v>
      </c>
      <c r="H460" s="10" t="n">
        <v>29.1476</v>
      </c>
    </row>
    <row r="461">
      <c r="E461" s="13" t="n">
        <v>82</v>
      </c>
      <c r="F461" s="10" t="n">
        <v>23.5745</v>
      </c>
      <c r="G461" s="10" t="n">
        <v>26.7057</v>
      </c>
      <c r="H461" s="10" t="n">
        <v>22.1359</v>
      </c>
    </row>
    <row r="462">
      <c r="E462" s="13" t="n">
        <v>83</v>
      </c>
      <c r="F462" s="10" t="n">
        <v>31.0634</v>
      </c>
      <c r="G462" s="10" t="n">
        <v>35.8947</v>
      </c>
      <c r="H462" s="10" t="n">
        <v>24.7478</v>
      </c>
    </row>
    <row r="463">
      <c r="E463" s="13" t="n">
        <v>84</v>
      </c>
      <c r="F463" s="10" t="n">
        <v>23.781</v>
      </c>
      <c r="G463" s="10" t="n">
        <v>30.0284</v>
      </c>
      <c r="H463" s="10" t="n">
        <v>34.381</v>
      </c>
    </row>
    <row r="464">
      <c r="E464" s="13" t="n">
        <v>85</v>
      </c>
      <c r="F464" s="10" t="n">
        <v>34.4374</v>
      </c>
      <c r="G464" s="10" t="n">
        <v>27.8151</v>
      </c>
      <c r="H464" s="10" t="n">
        <v>25.9654</v>
      </c>
    </row>
    <row r="465">
      <c r="E465" s="13" t="n">
        <v>86</v>
      </c>
      <c r="F465" s="10" t="n">
        <v>39.1285</v>
      </c>
      <c r="G465" s="10" t="n">
        <v>25.9827</v>
      </c>
      <c r="H465" s="10" t="n">
        <v>35.235</v>
      </c>
    </row>
    <row r="466">
      <c r="E466" s="13" t="n">
        <v>87</v>
      </c>
      <c r="F466" s="10" t="n">
        <v>31.4495</v>
      </c>
      <c r="G466" s="10" t="n">
        <v>34.6603</v>
      </c>
      <c r="H466" s="10" t="n">
        <v>24.6038</v>
      </c>
    </row>
    <row r="467">
      <c r="E467" s="13" t="n">
        <v>88</v>
      </c>
      <c r="F467" s="10" t="n">
        <v>21.9502</v>
      </c>
      <c r="G467" s="10" t="n">
        <v>24.5026</v>
      </c>
      <c r="H467" s="10" t="n">
        <v>31.0339</v>
      </c>
    </row>
    <row r="468">
      <c r="E468" s="13" t="n">
        <v>89</v>
      </c>
      <c r="F468" s="10" t="n">
        <v>25.3772</v>
      </c>
      <c r="G468" s="10" t="n">
        <v>23.0308</v>
      </c>
      <c r="H468" s="10" t="n">
        <v>33.069</v>
      </c>
    </row>
    <row r="469">
      <c r="E469" s="13" t="n">
        <v>90</v>
      </c>
      <c r="F469" s="10" t="n">
        <v>29.9607</v>
      </c>
      <c r="G469" s="10" t="n">
        <v>30.3384</v>
      </c>
      <c r="H469" s="10" t="n">
        <v>29.3734</v>
      </c>
    </row>
    <row r="470">
      <c r="E470" s="13" t="n">
        <v>91</v>
      </c>
      <c r="F470" s="10" t="n">
        <v>40.6695</v>
      </c>
      <c r="G470" s="10" t="n">
        <v>22.7899</v>
      </c>
      <c r="H470" s="10" t="n">
        <v>29.0645</v>
      </c>
    </row>
    <row r="471">
      <c r="E471" s="13" t="n">
        <v>92</v>
      </c>
      <c r="F471" s="10" t="n">
        <v>25.537</v>
      </c>
      <c r="G471" s="10" t="n">
        <v>23.1785</v>
      </c>
      <c r="H471" s="10" t="n">
        <v>25.1975</v>
      </c>
    </row>
    <row r="472">
      <c r="E472" s="13" t="n">
        <v>93</v>
      </c>
      <c r="F472" s="10" t="n">
        <v>23.0223</v>
      </c>
      <c r="G472" s="10" t="n">
        <v>25.8677</v>
      </c>
      <c r="H472" s="10" t="n">
        <v>33.1573</v>
      </c>
    </row>
    <row r="473">
      <c r="E473" s="13" t="n">
        <v>94</v>
      </c>
      <c r="F473" s="10" t="n">
        <v>28.7999</v>
      </c>
      <c r="G473" s="10" t="n">
        <v>27.9243</v>
      </c>
      <c r="H473" s="10" t="n">
        <v>28.4557</v>
      </c>
    </row>
    <row r="474">
      <c r="E474" s="13" t="n">
        <v>95</v>
      </c>
      <c r="F474" s="10" t="n">
        <v>38.7651</v>
      </c>
      <c r="G474" s="10" t="n">
        <v>29.8426</v>
      </c>
      <c r="H474" s="10" t="n">
        <v>29.2331</v>
      </c>
    </row>
    <row r="475">
      <c r="E475" s="13" t="n">
        <v>96</v>
      </c>
      <c r="F475" s="10" t="n">
        <v>33.7509</v>
      </c>
      <c r="G475" s="10" t="n">
        <v>35.8939</v>
      </c>
      <c r="H475" s="10" t="n">
        <v>25.0606</v>
      </c>
    </row>
    <row r="476">
      <c r="E476" s="13" t="n">
        <v>97</v>
      </c>
      <c r="F476" s="10" t="n">
        <v>33.6478</v>
      </c>
      <c r="G476" s="10" t="n">
        <v>30.3008</v>
      </c>
      <c r="H476" s="10" t="n">
        <v>35.7137</v>
      </c>
    </row>
    <row r="477">
      <c r="E477" s="13" t="n">
        <v>98</v>
      </c>
      <c r="F477" s="10" t="n">
        <v>31.7027</v>
      </c>
      <c r="G477" s="10" t="n">
        <v>33.0988</v>
      </c>
      <c r="H477" s="10" t="n">
        <v>32.1933</v>
      </c>
    </row>
    <row r="478">
      <c r="E478" s="13" t="n">
        <v>99</v>
      </c>
      <c r="F478" s="10" t="n">
        <v>28.2901</v>
      </c>
      <c r="G478" s="10" t="n">
        <v>24.2444</v>
      </c>
      <c r="H478" s="10" t="n">
        <v>32.8269</v>
      </c>
    </row>
    <row r="479">
      <c r="E479" s="13" t="n">
        <v>100</v>
      </c>
      <c r="F479" s="10" t="n">
        <v>31.4249</v>
      </c>
      <c r="G479" s="10" t="n">
        <v>35.6432</v>
      </c>
      <c r="H479" s="10" t="n">
        <v>35.0041</v>
      </c>
    </row>
    <row r="480">
      <c r="E480" s="13" t="n">
        <v>101</v>
      </c>
      <c r="F480" s="10" t="n">
        <v>30.9142</v>
      </c>
      <c r="G480" s="10" t="n">
        <v>27.6539</v>
      </c>
      <c r="H480" s="10" t="n">
        <v>25.4254</v>
      </c>
    </row>
    <row r="481">
      <c r="E481" s="13" t="n">
        <v>102</v>
      </c>
      <c r="F481" s="10" t="n">
        <v>18.6461</v>
      </c>
      <c r="G481" s="10" t="n">
        <v>25.5663</v>
      </c>
      <c r="H481" s="10" t="n">
        <v>25.5426</v>
      </c>
    </row>
    <row r="482">
      <c r="E482" s="13" t="n">
        <v>103</v>
      </c>
      <c r="F482" s="10" t="n">
        <v>24.4938</v>
      </c>
      <c r="G482" s="10" t="n">
        <v>31.8309</v>
      </c>
      <c r="H482" s="10" t="n">
        <v>35.2138</v>
      </c>
    </row>
    <row r="483">
      <c r="E483" s="13" t="n">
        <v>104</v>
      </c>
      <c r="F483" s="10" t="n">
        <v>35.6677</v>
      </c>
      <c r="G483" s="10" t="n">
        <v>29.0435</v>
      </c>
      <c r="H483" s="10" t="n">
        <v>23.6538</v>
      </c>
    </row>
    <row r="484">
      <c r="E484" s="13" t="n">
        <v>105</v>
      </c>
      <c r="F484" s="10" t="n">
        <v>28.6659</v>
      </c>
      <c r="G484" s="10" t="n">
        <v>25.2318</v>
      </c>
      <c r="H484" s="10" t="n">
        <v>30.2187</v>
      </c>
    </row>
    <row r="485">
      <c r="E485" s="13" t="n">
        <v>106</v>
      </c>
      <c r="F485" s="10" t="n">
        <v>30.1348</v>
      </c>
      <c r="G485" s="10" t="n">
        <v>33.1728</v>
      </c>
      <c r="H485" s="10" t="n">
        <v>14.276</v>
      </c>
    </row>
    <row r="486">
      <c r="E486" s="13" t="n">
        <v>107</v>
      </c>
      <c r="F486" s="10" t="n">
        <v>25.2753</v>
      </c>
      <c r="G486" s="10" t="n">
        <v>17.4479</v>
      </c>
      <c r="H486" s="10" t="n">
        <v>25.6777</v>
      </c>
    </row>
    <row r="487">
      <c r="E487" s="13" t="n">
        <v>108</v>
      </c>
      <c r="F487" s="10" t="n">
        <v>22.1384</v>
      </c>
      <c r="G487" s="10" t="n">
        <v>29.279</v>
      </c>
      <c r="H487" s="10" t="n">
        <v>39.3417</v>
      </c>
    </row>
    <row r="488">
      <c r="E488" s="13" t="n">
        <v>109</v>
      </c>
      <c r="F488" s="10" t="n">
        <v>33.2744</v>
      </c>
      <c r="G488" s="10" t="n">
        <v>35.4159</v>
      </c>
      <c r="H488" s="10" t="n">
        <v>29.6663</v>
      </c>
    </row>
    <row r="489">
      <c r="E489" s="13" t="n">
        <v>110</v>
      </c>
      <c r="F489" s="10" t="n">
        <v>27.9946</v>
      </c>
      <c r="G489" s="10" t="n">
        <v>31.4354</v>
      </c>
      <c r="H489" s="10" t="n">
        <v>21.5</v>
      </c>
    </row>
    <row r="490">
      <c r="E490" s="13" t="n">
        <v>111</v>
      </c>
      <c r="F490" s="10" t="n">
        <v>24.8301</v>
      </c>
      <c r="G490" s="10" t="n">
        <v>27.7003</v>
      </c>
      <c r="H490" s="10" t="n">
        <v>27.8065</v>
      </c>
    </row>
    <row r="491">
      <c r="E491" s="13" t="n">
        <v>112</v>
      </c>
      <c r="F491" s="10" t="n">
        <v>29.4024</v>
      </c>
      <c r="G491" s="10" t="n">
        <v>31.4651</v>
      </c>
      <c r="H491" s="10" t="n">
        <v>32.4683</v>
      </c>
    </row>
    <row r="492">
      <c r="E492" s="13" t="n">
        <v>113</v>
      </c>
      <c r="F492" s="10" t="n">
        <v>26.0642</v>
      </c>
      <c r="G492" s="10" t="n">
        <v>33.771</v>
      </c>
      <c r="H492" s="10" t="n">
        <v>21.1363</v>
      </c>
    </row>
    <row r="493">
      <c r="E493" s="13" t="n">
        <v>114</v>
      </c>
      <c r="F493" s="10" t="n">
        <v>32.2172</v>
      </c>
      <c r="G493" s="10" t="n">
        <v>28.5224</v>
      </c>
      <c r="H493" s="10" t="n">
        <v>25.9399</v>
      </c>
    </row>
    <row r="494">
      <c r="E494" s="13" t="n">
        <v>115</v>
      </c>
      <c r="F494" s="10" t="n">
        <v>21.989</v>
      </c>
      <c r="G494" s="10" t="n">
        <v>23.2555</v>
      </c>
      <c r="H494" s="10" t="n">
        <v>29.82</v>
      </c>
    </row>
    <row r="495">
      <c r="E495" s="13" t="n">
        <v>116</v>
      </c>
      <c r="F495" s="10" t="n">
        <v>39.3068</v>
      </c>
      <c r="G495" s="10" t="n">
        <v>31.05</v>
      </c>
      <c r="H495" s="10" t="n">
        <v>23.741</v>
      </c>
    </row>
    <row r="496">
      <c r="E496" s="13" t="n">
        <v>117</v>
      </c>
      <c r="F496" s="10" t="n">
        <v>34.1854</v>
      </c>
      <c r="G496" s="10" t="n">
        <v>25.8536</v>
      </c>
      <c r="H496" s="10" t="n">
        <v>30.603</v>
      </c>
    </row>
    <row r="497">
      <c r="E497" s="13" t="n">
        <v>118</v>
      </c>
      <c r="F497" s="10" t="n">
        <v>39.7496</v>
      </c>
      <c r="G497" s="10" t="n">
        <v>32.7589</v>
      </c>
      <c r="H497" s="10" t="n">
        <v>36.0938</v>
      </c>
    </row>
    <row r="498">
      <c r="E498" s="13" t="n">
        <v>119</v>
      </c>
      <c r="F498" s="10" t="n">
        <v>25.988</v>
      </c>
      <c r="G498" s="10" t="n">
        <v>37.0325</v>
      </c>
      <c r="H498" s="10" t="n">
        <v>33.3499</v>
      </c>
    </row>
    <row r="499">
      <c r="E499" s="13" t="n">
        <v>120</v>
      </c>
      <c r="F499" s="10" t="n">
        <v>28.5672</v>
      </c>
      <c r="G499" s="10" t="n">
        <v>24.7818</v>
      </c>
      <c r="H499" s="10" t="n">
        <v>22.9158</v>
      </c>
    </row>
    <row r="500">
      <c r="E500" s="13" t="n">
        <v>121</v>
      </c>
      <c r="F500" s="10" t="n">
        <v>16.7139</v>
      </c>
      <c r="G500" s="10" t="n">
        <v>30.0885</v>
      </c>
      <c r="H500" s="10" t="n">
        <v>24.556</v>
      </c>
    </row>
    <row r="501">
      <c r="E501" s="13" t="n">
        <v>122</v>
      </c>
      <c r="F501" s="10" t="n">
        <v>27.556</v>
      </c>
      <c r="G501" s="10" t="n">
        <v>20.4451</v>
      </c>
      <c r="H501" s="10" t="n">
        <v>25.7377</v>
      </c>
    </row>
    <row r="502">
      <c r="E502" s="13" t="n">
        <v>123</v>
      </c>
      <c r="F502" s="10" t="n">
        <v>29.3405</v>
      </c>
      <c r="G502" s="10" t="n">
        <v>30.3167</v>
      </c>
      <c r="H502" s="10" t="n">
        <v>26.3846</v>
      </c>
    </row>
    <row r="503">
      <c r="E503" s="13" t="n">
        <v>124</v>
      </c>
      <c r="F503" s="10" t="n">
        <v>31.5743</v>
      </c>
      <c r="G503" s="10" t="n">
        <v>27.6511</v>
      </c>
      <c r="H503" s="10" t="n">
        <v>34.2426</v>
      </c>
    </row>
    <row r="504">
      <c r="E504" s="13" t="n">
        <v>125</v>
      </c>
      <c r="F504" s="10" t="n">
        <v>29.0342</v>
      </c>
      <c r="G504" s="10" t="n">
        <v>37.4682</v>
      </c>
      <c r="H504" s="10" t="n">
        <v>29.5967</v>
      </c>
    </row>
    <row r="505">
      <c r="E505" s="13" t="n">
        <v>126</v>
      </c>
      <c r="F505" s="10" t="n">
        <v>31.6355</v>
      </c>
      <c r="G505" s="10" t="n">
        <v>26.5367</v>
      </c>
      <c r="H505" s="10" t="n">
        <v>22.2312</v>
      </c>
    </row>
    <row r="506">
      <c r="E506" s="13" t="n">
        <v>127</v>
      </c>
      <c r="F506" s="10" t="n">
        <v>29.0307</v>
      </c>
      <c r="G506" s="10" t="n">
        <v>26.1017</v>
      </c>
      <c r="H506" s="10" t="n">
        <v>23.2847</v>
      </c>
    </row>
    <row r="507">
      <c r="E507" s="13" t="n">
        <v>128</v>
      </c>
      <c r="F507" s="10" t="n">
        <v>37.3437</v>
      </c>
      <c r="G507" s="10" t="n">
        <v>28.5581</v>
      </c>
      <c r="H507" s="10" t="n">
        <v>20.7618</v>
      </c>
    </row>
    <row r="508">
      <c r="E508" s="13" t="n">
        <v>129</v>
      </c>
      <c r="F508" s="10" t="n">
        <v>35.5139</v>
      </c>
      <c r="G508" s="10" t="n">
        <v>23.0265</v>
      </c>
      <c r="H508" s="10" t="n">
        <v>23.7364</v>
      </c>
    </row>
    <row r="509">
      <c r="E509" s="13" t="n">
        <v>130</v>
      </c>
      <c r="F509" s="10" t="n">
        <v>31.2947</v>
      </c>
      <c r="G509" s="10" t="n">
        <v>22.6256</v>
      </c>
      <c r="H509" s="10" t="n">
        <v>31.1215</v>
      </c>
    </row>
    <row r="510">
      <c r="E510" s="13" t="n">
        <v>131</v>
      </c>
      <c r="F510" s="10" t="n">
        <v>34.1047</v>
      </c>
      <c r="G510" s="10" t="n">
        <v>25.5473</v>
      </c>
      <c r="H510" s="10" t="n">
        <v>23.7046</v>
      </c>
    </row>
    <row r="511">
      <c r="E511" s="13" t="n">
        <v>132</v>
      </c>
      <c r="F511" s="10" t="n">
        <v>34.6443</v>
      </c>
      <c r="G511" s="10" t="n">
        <v>25.348</v>
      </c>
      <c r="H511" s="10" t="n">
        <v>33.8695</v>
      </c>
    </row>
    <row r="512">
      <c r="E512" s="13" t="n">
        <v>133</v>
      </c>
      <c r="F512" s="10" t="n">
        <v>29.3179</v>
      </c>
      <c r="G512" s="10" t="n">
        <v>31.6635</v>
      </c>
      <c r="H512" s="10" t="n">
        <v>29.5659</v>
      </c>
    </row>
    <row r="513">
      <c r="E513" s="13" t="n">
        <v>134</v>
      </c>
      <c r="F513" s="10" t="n">
        <v>27.3605</v>
      </c>
      <c r="G513" s="10" t="n">
        <v>31.5891</v>
      </c>
      <c r="H513" s="10" t="n">
        <v>19.4658</v>
      </c>
    </row>
    <row r="514">
      <c r="E514" s="13" t="n">
        <v>135</v>
      </c>
      <c r="F514" s="10" t="n">
        <v>27.6298</v>
      </c>
      <c r="G514" s="10" t="n">
        <v>27.5575</v>
      </c>
      <c r="H514" s="10" t="n">
        <v>27.627</v>
      </c>
    </row>
    <row r="515">
      <c r="E515" s="13" t="n">
        <v>136</v>
      </c>
      <c r="F515" s="10" t="n">
        <v>25.7105</v>
      </c>
      <c r="G515" s="10" t="n">
        <v>26.1469</v>
      </c>
      <c r="H515" s="10" t="n">
        <v>34.9467</v>
      </c>
    </row>
    <row r="516">
      <c r="E516" s="13" t="n">
        <v>137</v>
      </c>
      <c r="F516" s="10" t="n">
        <v>32.5987</v>
      </c>
      <c r="G516" s="10" t="n">
        <v>30.2148</v>
      </c>
      <c r="H516" s="10" t="n">
        <v>25.6335</v>
      </c>
    </row>
    <row r="517">
      <c r="E517" s="13" t="n">
        <v>138</v>
      </c>
      <c r="F517" s="10" t="n">
        <v>31.3249</v>
      </c>
      <c r="G517" s="10" t="n">
        <v>26.5547</v>
      </c>
      <c r="H517" s="10" t="n">
        <v>32.5528</v>
      </c>
    </row>
    <row r="518">
      <c r="E518" s="13" t="n">
        <v>139</v>
      </c>
      <c r="F518" s="10" t="n">
        <v>28.6864</v>
      </c>
      <c r="G518" s="10" t="n">
        <v>41.2825</v>
      </c>
      <c r="H518" s="10" t="n">
        <v>34.4676</v>
      </c>
    </row>
    <row r="519">
      <c r="E519" s="13" t="n">
        <v>140</v>
      </c>
      <c r="F519" s="10" t="n">
        <v>25.7702</v>
      </c>
      <c r="G519" s="10" t="n">
        <v>35.6113</v>
      </c>
      <c r="H519" s="10" t="n">
        <v>30.9536</v>
      </c>
    </row>
    <row r="520">
      <c r="E520" s="13" t="n">
        <v>141</v>
      </c>
      <c r="F520" s="10" t="n">
        <v>32.3242</v>
      </c>
      <c r="G520" s="10" t="n">
        <v>32.4701</v>
      </c>
      <c r="H520" s="10" t="n">
        <v>38.9755</v>
      </c>
    </row>
    <row r="521">
      <c r="E521" s="13" t="n">
        <v>142</v>
      </c>
      <c r="F521" s="10" t="n">
        <v>23.8796</v>
      </c>
      <c r="G521" s="10" t="n">
        <v>20.9259</v>
      </c>
      <c r="H521" s="10" t="n">
        <v>24.2305</v>
      </c>
    </row>
    <row r="522">
      <c r="E522" s="13" t="n">
        <v>143</v>
      </c>
      <c r="F522" s="10" t="n">
        <v>28.1335</v>
      </c>
      <c r="G522" s="10" t="n">
        <v>34.4679</v>
      </c>
      <c r="H522" s="10" t="n">
        <v>23.244</v>
      </c>
    </row>
    <row r="523">
      <c r="E523" s="13" t="n">
        <v>144</v>
      </c>
      <c r="F523" s="10" t="n">
        <v>24.2027</v>
      </c>
      <c r="G523" s="10" t="n">
        <v>25.0929</v>
      </c>
      <c r="H523" s="10" t="n">
        <v>40.2464</v>
      </c>
    </row>
    <row r="524">
      <c r="E524" s="13" t="n">
        <v>145</v>
      </c>
      <c r="F524" s="10" t="n">
        <v>26.6211</v>
      </c>
      <c r="G524" s="10" t="n">
        <v>38.8038</v>
      </c>
      <c r="H524" s="10" t="n">
        <v>29.6953</v>
      </c>
    </row>
    <row r="525">
      <c r="E525" s="13" t="n">
        <v>146</v>
      </c>
      <c r="F525" s="10" t="n">
        <v>31.3035</v>
      </c>
      <c r="G525" s="10" t="n">
        <v>29.3014</v>
      </c>
      <c r="H525" s="10" t="n">
        <v>30.7035</v>
      </c>
    </row>
    <row r="526">
      <c r="E526" s="13" t="n">
        <v>147</v>
      </c>
      <c r="F526" s="10" t="n">
        <v>32.9641</v>
      </c>
      <c r="G526" s="10" t="n">
        <v>32.5458</v>
      </c>
      <c r="H526" s="10" t="n">
        <v>27.8851</v>
      </c>
    </row>
    <row r="527">
      <c r="E527" s="13" t="n">
        <v>148</v>
      </c>
      <c r="F527" s="10" t="n">
        <v>31.3216</v>
      </c>
      <c r="G527" s="10" t="n">
        <v>41.9685</v>
      </c>
      <c r="H527" s="10" t="n">
        <v>23.8564</v>
      </c>
    </row>
    <row r="528">
      <c r="E528" s="13" t="n">
        <v>149</v>
      </c>
      <c r="F528" s="10" t="n">
        <v>25.9449</v>
      </c>
      <c r="G528" s="10" t="n">
        <v>28.442</v>
      </c>
      <c r="H528" s="10" t="n">
        <v>31.8174</v>
      </c>
    </row>
    <row r="529">
      <c r="E529" s="13" t="n">
        <v>150</v>
      </c>
      <c r="F529" s="10" t="n">
        <v>41.9496</v>
      </c>
      <c r="G529" s="10" t="n">
        <v>39.1357</v>
      </c>
      <c r="H529" s="10" t="n">
        <v>30.6185</v>
      </c>
    </row>
    <row r="530">
      <c r="E530" s="13" t="n">
        <v>151</v>
      </c>
      <c r="F530" s="10" t="n">
        <v>36.3145</v>
      </c>
      <c r="G530" s="10" t="n">
        <v>27.8711</v>
      </c>
      <c r="H530" s="10" t="n">
        <v>36.4604</v>
      </c>
    </row>
    <row r="531">
      <c r="E531" s="13" t="n">
        <v>152</v>
      </c>
      <c r="F531" s="10" t="n">
        <v>16.9981</v>
      </c>
      <c r="G531" s="10" t="n">
        <v>32.6457</v>
      </c>
      <c r="H531" s="10" t="n">
        <v>31.4874</v>
      </c>
    </row>
    <row r="532">
      <c r="E532" s="13" t="n">
        <v>153</v>
      </c>
      <c r="F532" s="10" t="n">
        <v>29.4139</v>
      </c>
      <c r="G532" s="10" t="n">
        <v>28.411</v>
      </c>
      <c r="H532" s="10" t="n">
        <v>24.7147</v>
      </c>
    </row>
    <row r="533">
      <c r="E533" s="13" t="n">
        <v>154</v>
      </c>
      <c r="F533" s="10" t="n">
        <v>30.5063</v>
      </c>
      <c r="G533" s="10" t="n">
        <v>31.2725</v>
      </c>
      <c r="H533" s="10" t="n">
        <v>27.65</v>
      </c>
    </row>
    <row r="534">
      <c r="E534" s="13" t="n">
        <v>155</v>
      </c>
      <c r="F534" s="10" t="n">
        <v>30.0489</v>
      </c>
      <c r="G534" s="10" t="n">
        <v>20.7945</v>
      </c>
      <c r="H534" s="10" t="n">
        <v>31.7826</v>
      </c>
    </row>
    <row r="535">
      <c r="E535" s="13" t="n">
        <v>156</v>
      </c>
      <c r="F535" s="10" t="n">
        <v>31.148</v>
      </c>
      <c r="G535" s="10" t="n">
        <v>33.1998</v>
      </c>
      <c r="H535" s="10" t="n">
        <v>28.8388</v>
      </c>
    </row>
    <row r="536">
      <c r="E536" s="13" t="n">
        <v>157</v>
      </c>
      <c r="F536" s="10" t="n">
        <v>30.4458</v>
      </c>
      <c r="G536" s="10" t="n">
        <v>25.2175</v>
      </c>
      <c r="H536" s="10" t="n">
        <v>30.468</v>
      </c>
    </row>
    <row r="537">
      <c r="E537" s="13" t="n">
        <v>158</v>
      </c>
      <c r="F537" s="10" t="n">
        <v>23.0928</v>
      </c>
      <c r="G537" s="10" t="n">
        <v>27.0648</v>
      </c>
      <c r="H537" s="10" t="n">
        <v>32.7507</v>
      </c>
    </row>
    <row r="538">
      <c r="E538" s="13" t="n">
        <v>159</v>
      </c>
      <c r="F538" s="10" t="n">
        <v>26.9297</v>
      </c>
      <c r="G538" s="10" t="n">
        <v>26.1487</v>
      </c>
      <c r="H538" s="10" t="n">
        <v>35.9719</v>
      </c>
    </row>
    <row r="539">
      <c r="E539" s="13" t="n">
        <v>160</v>
      </c>
      <c r="F539" s="10" t="n">
        <v>29.2693</v>
      </c>
      <c r="G539" s="10" t="n">
        <v>29.44</v>
      </c>
      <c r="H539" s="10" t="n">
        <v>36.1145</v>
      </c>
    </row>
    <row r="540">
      <c r="E540" s="13" t="n">
        <v>161</v>
      </c>
      <c r="F540" s="10" t="n">
        <v>32.2392</v>
      </c>
      <c r="G540" s="10" t="n">
        <v>17.004</v>
      </c>
      <c r="H540" s="10" t="n">
        <v>38.9375</v>
      </c>
    </row>
    <row r="541">
      <c r="E541" s="13" t="n">
        <v>162</v>
      </c>
      <c r="F541" s="10" t="n">
        <v>33.126</v>
      </c>
      <c r="G541" s="10" t="n">
        <v>29.4809</v>
      </c>
      <c r="H541" s="10" t="n">
        <v>25.0183</v>
      </c>
    </row>
    <row r="542">
      <c r="E542" s="13" t="n">
        <v>163</v>
      </c>
      <c r="F542" s="10" t="n">
        <v>17.4234</v>
      </c>
      <c r="G542" s="10" t="n">
        <v>22.1077</v>
      </c>
      <c r="H542" s="10" t="n">
        <v>24.2272</v>
      </c>
    </row>
    <row r="543">
      <c r="E543" s="13" t="n">
        <v>164</v>
      </c>
      <c r="F543" s="10" t="n">
        <v>20.9333</v>
      </c>
      <c r="G543" s="10" t="n">
        <v>32.5722</v>
      </c>
      <c r="H543" s="10" t="n">
        <v>28.5391</v>
      </c>
    </row>
    <row r="544">
      <c r="E544" s="13" t="n">
        <v>165</v>
      </c>
      <c r="F544" s="10" t="n">
        <v>32.0374</v>
      </c>
      <c r="G544" s="10" t="n">
        <v>39.5823</v>
      </c>
      <c r="H544" s="10" t="n">
        <v>23.7802</v>
      </c>
    </row>
    <row r="545">
      <c r="E545" s="13" t="n">
        <v>166</v>
      </c>
      <c r="F545" s="10" t="n">
        <v>30.3692</v>
      </c>
      <c r="G545" s="10" t="n">
        <v>23.4369</v>
      </c>
      <c r="H545" s="10" t="n">
        <v>35.4689</v>
      </c>
    </row>
    <row r="546">
      <c r="E546" s="13" t="n">
        <v>167</v>
      </c>
      <c r="F546" s="10" t="n">
        <v>27.8088</v>
      </c>
      <c r="G546" s="10" t="n">
        <v>33.3373</v>
      </c>
      <c r="H546" s="10" t="n">
        <v>23.169</v>
      </c>
    </row>
    <row r="547">
      <c r="E547" s="13" t="n">
        <v>168</v>
      </c>
      <c r="F547" s="10" t="n">
        <v>27.844</v>
      </c>
      <c r="G547" s="10" t="n">
        <v>20.2224</v>
      </c>
      <c r="H547" s="10" t="n">
        <v>21.3233</v>
      </c>
    </row>
    <row r="548">
      <c r="E548" s="13" t="n">
        <v>169</v>
      </c>
      <c r="F548" s="10" t="n">
        <v>31.5182</v>
      </c>
      <c r="G548" s="10" t="n">
        <v>28.056</v>
      </c>
      <c r="H548" s="10" t="n">
        <v>31.7896</v>
      </c>
    </row>
    <row r="549">
      <c r="E549" s="13" t="n">
        <v>170</v>
      </c>
      <c r="F549" s="10" t="n">
        <v>37.137</v>
      </c>
      <c r="G549" s="10" t="n">
        <v>30.4058</v>
      </c>
      <c r="H549" s="10" t="n">
        <v>24.5255</v>
      </c>
    </row>
    <row r="550">
      <c r="E550" s="13" t="n">
        <v>171</v>
      </c>
      <c r="F550" s="10" t="n">
        <v>18.9472</v>
      </c>
      <c r="G550" s="10" t="n">
        <v>24.3827</v>
      </c>
      <c r="H550" s="10" t="n">
        <v>31.9108</v>
      </c>
    </row>
    <row r="551">
      <c r="E551" s="13" t="n">
        <v>172</v>
      </c>
      <c r="F551" s="10" t="n">
        <v>40.6506</v>
      </c>
      <c r="G551" s="10" t="n">
        <v>27.1333</v>
      </c>
      <c r="H551" s="10" t="n">
        <v>26.8124</v>
      </c>
    </row>
    <row r="552">
      <c r="E552" s="13" t="n">
        <v>173</v>
      </c>
      <c r="F552" s="10" t="n">
        <v>28.6587</v>
      </c>
      <c r="G552" s="10" t="n">
        <v>26.4318</v>
      </c>
      <c r="H552" s="10" t="n">
        <v>26.6739</v>
      </c>
    </row>
    <row r="553">
      <c r="E553" s="13" t="n">
        <v>174</v>
      </c>
      <c r="F553" s="10" t="n">
        <v>31.2281</v>
      </c>
      <c r="G553" s="10" t="n">
        <v>31.4783</v>
      </c>
      <c r="H553" s="10" t="n">
        <v>28.1171</v>
      </c>
    </row>
    <row r="554">
      <c r="E554" s="13" t="n">
        <v>175</v>
      </c>
      <c r="F554" s="10" t="n">
        <v>28.7211</v>
      </c>
      <c r="G554" s="10" t="n">
        <v>27.4686</v>
      </c>
      <c r="H554" s="10" t="n">
        <v>29.9022</v>
      </c>
    </row>
    <row r="555">
      <c r="E555" s="13" t="n">
        <v>176</v>
      </c>
      <c r="F555" s="10" t="n">
        <v>25.5566</v>
      </c>
      <c r="G555" s="10" t="n">
        <v>27.4665</v>
      </c>
      <c r="H555" s="10" t="n">
        <v>30.6601</v>
      </c>
    </row>
    <row r="556">
      <c r="E556" s="13" t="n">
        <v>177</v>
      </c>
      <c r="F556" s="10" t="n">
        <v>33.3998</v>
      </c>
      <c r="G556" s="10" t="n">
        <v>27.2773</v>
      </c>
      <c r="H556" s="10" t="n">
        <v>24.2178</v>
      </c>
    </row>
    <row r="557">
      <c r="E557" s="13" t="n">
        <v>178</v>
      </c>
      <c r="F557" s="10" t="n">
        <v>27.5395</v>
      </c>
      <c r="G557" s="10" t="n">
        <v>39.5224</v>
      </c>
      <c r="H557" s="10" t="n">
        <v>31.7353</v>
      </c>
    </row>
    <row r="558">
      <c r="E558" s="13" t="n">
        <v>179</v>
      </c>
      <c r="F558" s="10" t="n">
        <v>27.2815</v>
      </c>
      <c r="G558" s="10" t="n">
        <v>21.1738</v>
      </c>
      <c r="H558" s="10" t="n">
        <v>31.3913</v>
      </c>
    </row>
    <row r="559">
      <c r="E559" s="13" t="n">
        <v>180</v>
      </c>
      <c r="F559" s="10" t="n">
        <v>41.4243</v>
      </c>
      <c r="G559" s="10" t="n">
        <v>12.6223</v>
      </c>
      <c r="H559" s="10" t="n">
        <v>26.6537</v>
      </c>
    </row>
    <row r="560">
      <c r="E560" s="13" t="n">
        <v>181</v>
      </c>
      <c r="F560" s="10" t="n">
        <v>25.0341</v>
      </c>
      <c r="G560" s="10" t="n">
        <v>30.9855</v>
      </c>
      <c r="H560" s="10" t="n">
        <v>30.2511</v>
      </c>
    </row>
    <row r="561">
      <c r="E561" s="13" t="n">
        <v>182</v>
      </c>
      <c r="F561" s="10" t="n">
        <v>19.8493</v>
      </c>
      <c r="G561" s="10" t="n">
        <v>29.1915</v>
      </c>
      <c r="H561" s="10" t="n">
        <v>28.1772</v>
      </c>
    </row>
    <row r="562">
      <c r="E562" s="13" t="n">
        <v>183</v>
      </c>
      <c r="F562" s="10" t="n">
        <v>36.3836</v>
      </c>
      <c r="G562" s="10" t="n">
        <v>22.0468</v>
      </c>
      <c r="H562" s="10" t="n">
        <v>25.2866</v>
      </c>
    </row>
    <row r="563">
      <c r="E563" s="13" t="n">
        <v>184</v>
      </c>
      <c r="F563" s="10" t="n">
        <v>32.0054</v>
      </c>
      <c r="G563" s="10" t="n">
        <v>33.4433</v>
      </c>
      <c r="H563" s="10" t="n">
        <v>35.3025</v>
      </c>
    </row>
    <row r="564">
      <c r="E564" s="13" t="n">
        <v>185</v>
      </c>
      <c r="F564" s="10" t="n">
        <v>17.798</v>
      </c>
      <c r="G564" s="10" t="n">
        <v>26.311</v>
      </c>
      <c r="H564" s="10" t="n">
        <v>20.8041</v>
      </c>
    </row>
    <row r="565">
      <c r="E565" s="13" t="n">
        <v>186</v>
      </c>
      <c r="F565" s="10" t="n">
        <v>33.9286</v>
      </c>
      <c r="G565" s="10" t="n">
        <v>25.9546</v>
      </c>
      <c r="H565" s="10" t="n">
        <v>23.2067</v>
      </c>
    </row>
    <row r="566">
      <c r="E566" s="13" t="n">
        <v>187</v>
      </c>
      <c r="F566" s="10" t="n">
        <v>26.2711</v>
      </c>
      <c r="G566" s="10" t="n">
        <v>28.5098</v>
      </c>
      <c r="H566" s="10" t="n">
        <v>25.2812</v>
      </c>
    </row>
    <row r="567">
      <c r="E567" s="13" t="n">
        <v>188</v>
      </c>
      <c r="F567" s="10" t="n">
        <v>27.1159</v>
      </c>
      <c r="G567" s="10" t="n">
        <v>31.0846</v>
      </c>
      <c r="H567" s="10" t="n">
        <v>37.6709</v>
      </c>
    </row>
    <row r="568">
      <c r="E568" s="13" t="n">
        <v>189</v>
      </c>
      <c r="F568" s="10" t="n">
        <v>30.4698</v>
      </c>
      <c r="G568" s="10" t="n">
        <v>34.8112</v>
      </c>
      <c r="H568" s="10" t="n">
        <v>34.0895</v>
      </c>
    </row>
    <row r="569">
      <c r="E569" s="13" t="n">
        <v>190</v>
      </c>
      <c r="F569" s="10" t="n">
        <v>31.1694</v>
      </c>
      <c r="G569" s="10" t="n">
        <v>25.5409</v>
      </c>
      <c r="H569" s="10" t="n">
        <v>38.8416</v>
      </c>
    </row>
    <row r="570">
      <c r="E570" s="13" t="n">
        <v>191</v>
      </c>
      <c r="F570" s="10" t="n">
        <v>34.575</v>
      </c>
      <c r="G570" s="10" t="n">
        <v>30.5903</v>
      </c>
      <c r="H570" s="10" t="n">
        <v>25.7285</v>
      </c>
    </row>
    <row r="571">
      <c r="E571" s="13" t="n">
        <v>192</v>
      </c>
      <c r="F571" s="10" t="n">
        <v>37.7703</v>
      </c>
      <c r="G571" s="10" t="n">
        <v>36.1466</v>
      </c>
      <c r="H571" s="10" t="n">
        <v>19.323</v>
      </c>
    </row>
    <row r="572">
      <c r="E572" s="13" t="n">
        <v>193</v>
      </c>
      <c r="F572" s="10" t="n">
        <v>31.6937</v>
      </c>
      <c r="G572" s="10" t="n">
        <v>24.1885</v>
      </c>
      <c r="H572" s="10" t="n">
        <v>29.0462</v>
      </c>
    </row>
    <row r="573">
      <c r="E573" s="13" t="n">
        <v>194</v>
      </c>
      <c r="F573" s="10" t="n">
        <v>30.632</v>
      </c>
      <c r="G573" s="10" t="n">
        <v>35.2868</v>
      </c>
      <c r="H573" s="10" t="n">
        <v>18.671</v>
      </c>
    </row>
    <row r="574">
      <c r="E574" s="13" t="n">
        <v>195</v>
      </c>
      <c r="F574" s="10" t="n">
        <v>18.4223</v>
      </c>
      <c r="G574" s="10" t="n">
        <v>23.6857</v>
      </c>
      <c r="H574" s="10" t="n">
        <v>36.7384</v>
      </c>
    </row>
    <row r="575">
      <c r="E575" s="13" t="n">
        <v>196</v>
      </c>
      <c r="F575" s="10" t="n">
        <v>32.9176</v>
      </c>
      <c r="G575" s="10" t="n">
        <v>22.5602</v>
      </c>
      <c r="H575" s="10" t="n">
        <v>29.2654</v>
      </c>
    </row>
    <row r="576">
      <c r="E576" s="13" t="n">
        <v>197</v>
      </c>
      <c r="F576" s="10" t="n">
        <v>28.1123</v>
      </c>
      <c r="G576" s="10" t="n">
        <v>32.4414</v>
      </c>
      <c r="H576" s="10" t="n">
        <v>21.1263</v>
      </c>
    </row>
    <row r="577">
      <c r="E577" s="13" t="n">
        <v>198</v>
      </c>
      <c r="F577" s="10" t="n">
        <v>36.6163</v>
      </c>
      <c r="G577" s="10" t="n">
        <v>26.4179</v>
      </c>
      <c r="H577" s="10" t="n">
        <v>31.6322</v>
      </c>
    </row>
    <row r="579">
      <c r="E579" s="13" t="inlineStr">
        <is>
          <t>RunOutTimew</t>
        </is>
      </c>
      <c r="F579" s="1" t="n">
        <v>22</v>
      </c>
      <c r="G579" s="1" t="n">
        <v>23</v>
      </c>
      <c r="H579" s="1" t="n">
        <v>24</v>
      </c>
    </row>
    <row r="580">
      <c r="E580" s="13" t="n">
        <v>9</v>
      </c>
      <c r="F580" s="9">
        <f>IF(Demand!AU24=F388,0,(Beginning_stock!AU35/(Demand!AU24-F388)))</f>
        <v/>
      </c>
      <c r="G580" s="9">
        <f>IF(Demand!AV24=G388,0,(Beginning_stock!AV35/(Demand!AV24-G388)))</f>
        <v/>
      </c>
      <c r="H580" s="9">
        <f>IF(Demand!AW24=H388,0,(Beginning_stock!AW35/(Demand!AW24-H388)))</f>
        <v/>
      </c>
    </row>
    <row r="581">
      <c r="E581" s="13" t="n">
        <v>10</v>
      </c>
      <c r="F581" s="9">
        <f>IF(Demand!AU25=F389,0,(Beginning_stock!AU36/(Demand!AU25-F389)))</f>
        <v/>
      </c>
      <c r="G581" s="9">
        <f>IF(Demand!AV25=G389,0,(Beginning_stock!AV36/(Demand!AV25-G389)))</f>
        <v/>
      </c>
      <c r="H581" s="9">
        <f>IF(Demand!AW25=H389,0,(Beginning_stock!AW36/(Demand!AW25-H389)))</f>
        <v/>
      </c>
    </row>
    <row r="582">
      <c r="E582" s="13" t="n">
        <v>11</v>
      </c>
      <c r="F582" s="9">
        <f>IF(Demand!AU26=F390,0,(Beginning_stock!AU37/(Demand!AU26-F390)))</f>
        <v/>
      </c>
      <c r="G582" s="9">
        <f>IF(Demand!AV26=G390,0,(Beginning_stock!AV37/(Demand!AV26-G390)))</f>
        <v/>
      </c>
      <c r="H582" s="9">
        <f>IF(Demand!AW26=H390,0,(Beginning_stock!AW37/(Demand!AW26-H390)))</f>
        <v/>
      </c>
    </row>
    <row r="583">
      <c r="E583" s="13" t="n">
        <v>12</v>
      </c>
      <c r="F583" s="9">
        <f>IF(Demand!AU27=F391,0,(Beginning_stock!AU38/(Demand!AU27-F391)))</f>
        <v/>
      </c>
      <c r="G583" s="9">
        <f>IF(Demand!AV27=G391,0,(Beginning_stock!AV38/(Demand!AV27-G391)))</f>
        <v/>
      </c>
      <c r="H583" s="9">
        <f>IF(Demand!AW27=H391,0,(Beginning_stock!AW38/(Demand!AW27-H391)))</f>
        <v/>
      </c>
    </row>
    <row r="584">
      <c r="E584" s="13" t="n">
        <v>13</v>
      </c>
      <c r="F584" s="9">
        <f>IF(Demand!AU28=F392,0,(Beginning_stock!AU39/(Demand!AU28-F392)))</f>
        <v/>
      </c>
      <c r="G584" s="9">
        <f>IF(Demand!AV28=G392,0,(Beginning_stock!AV39/(Demand!AV28-G392)))</f>
        <v/>
      </c>
      <c r="H584" s="9">
        <f>IF(Demand!AW28=H392,0,(Beginning_stock!AW39/(Demand!AW28-H392)))</f>
        <v/>
      </c>
    </row>
    <row r="585">
      <c r="E585" s="13" t="n">
        <v>14</v>
      </c>
      <c r="F585" s="9">
        <f>IF(Demand!AU29=F393,0,(Beginning_stock!AU40/(Demand!AU29-F393)))</f>
        <v/>
      </c>
      <c r="G585" s="9">
        <f>IF(Demand!AV29=G393,0,(Beginning_stock!AV40/(Demand!AV29-G393)))</f>
        <v/>
      </c>
      <c r="H585" s="9">
        <f>IF(Demand!AW29=H393,0,(Beginning_stock!AW40/(Demand!AW29-H393)))</f>
        <v/>
      </c>
    </row>
    <row r="586">
      <c r="E586" s="13" t="n">
        <v>15</v>
      </c>
      <c r="F586" s="9">
        <f>IF(Demand!AU30=F394,0,(Beginning_stock!AU41/(Demand!AU30-F394)))</f>
        <v/>
      </c>
      <c r="G586" s="9">
        <f>IF(Demand!AV30=G394,0,(Beginning_stock!AV41/(Demand!AV30-G394)))</f>
        <v/>
      </c>
      <c r="H586" s="9">
        <f>IF(Demand!AW30=H394,0,(Beginning_stock!AW41/(Demand!AW30-H394)))</f>
        <v/>
      </c>
    </row>
    <row r="587">
      <c r="E587" s="13" t="n">
        <v>16</v>
      </c>
      <c r="F587" s="9">
        <f>IF(Demand!AU31=F395,0,(Beginning_stock!AU42/(Demand!AU31-F395)))</f>
        <v/>
      </c>
      <c r="G587" s="9">
        <f>IF(Demand!AV31=G395,0,(Beginning_stock!AV42/(Demand!AV31-G395)))</f>
        <v/>
      </c>
      <c r="H587" s="9">
        <f>IF(Demand!AW31=H395,0,(Beginning_stock!AW42/(Demand!AW31-H395)))</f>
        <v/>
      </c>
    </row>
    <row r="588">
      <c r="E588" s="13" t="n">
        <v>17</v>
      </c>
      <c r="F588" s="9">
        <f>IF(Demand!AU32=F396,0,(Beginning_stock!AU43/(Demand!AU32-F396)))</f>
        <v/>
      </c>
      <c r="G588" s="9">
        <f>IF(Demand!AV32=G396,0,(Beginning_stock!AV43/(Demand!AV32-G396)))</f>
        <v/>
      </c>
      <c r="H588" s="9">
        <f>IF(Demand!AW32=H396,0,(Beginning_stock!AW43/(Demand!AW32-H396)))</f>
        <v/>
      </c>
    </row>
    <row r="589">
      <c r="E589" s="13" t="n">
        <v>18</v>
      </c>
      <c r="F589" s="9">
        <f>IF(Demand!AU33=F397,0,(Beginning_stock!AU44/(Demand!AU33-F397)))</f>
        <v/>
      </c>
      <c r="G589" s="9">
        <f>IF(Demand!AV33=G397,0,(Beginning_stock!AV44/(Demand!AV33-G397)))</f>
        <v/>
      </c>
      <c r="H589" s="9">
        <f>IF(Demand!AW33=H397,0,(Beginning_stock!AW44/(Demand!AW33-H397)))</f>
        <v/>
      </c>
    </row>
    <row r="590">
      <c r="E590" s="13" t="n">
        <v>19</v>
      </c>
      <c r="F590" s="9">
        <f>IF(Demand!AU34=F398,0,(Beginning_stock!AU45/(Demand!AU34-F398)))</f>
        <v/>
      </c>
      <c r="G590" s="9">
        <f>IF(Demand!AV34=G398,0,(Beginning_stock!AV45/(Demand!AV34-G398)))</f>
        <v/>
      </c>
      <c r="H590" s="9">
        <f>IF(Demand!AW34=H398,0,(Beginning_stock!AW45/(Demand!AW34-H398)))</f>
        <v/>
      </c>
    </row>
    <row r="591">
      <c r="E591" s="13" t="n">
        <v>20</v>
      </c>
      <c r="F591" s="9">
        <f>IF(Demand!AU35=F399,0,(Beginning_stock!AU46/(Demand!AU35-F399)))</f>
        <v/>
      </c>
      <c r="G591" s="9">
        <f>IF(Demand!AV35=G399,0,(Beginning_stock!AV46/(Demand!AV35-G399)))</f>
        <v/>
      </c>
      <c r="H591" s="9">
        <f>IF(Demand!AW35=H399,0,(Beginning_stock!AW46/(Demand!AW35-H399)))</f>
        <v/>
      </c>
    </row>
    <row r="592">
      <c r="E592" s="13" t="n">
        <v>21</v>
      </c>
      <c r="F592" s="9">
        <f>IF(Demand!AU36=F400,0,(Beginning_stock!AU47/(Demand!AU36-F400)))</f>
        <v/>
      </c>
      <c r="G592" s="9">
        <f>IF(Demand!AV36=G400,0,(Beginning_stock!AV47/(Demand!AV36-G400)))</f>
        <v/>
      </c>
      <c r="H592" s="9">
        <f>IF(Demand!AW36=H400,0,(Beginning_stock!AW47/(Demand!AW36-H400)))</f>
        <v/>
      </c>
    </row>
    <row r="593">
      <c r="E593" s="13" t="n">
        <v>22</v>
      </c>
      <c r="F593" s="9">
        <f>IF(Demand!AU37=F401,0,(Beginning_stock!AU48/(Demand!AU37-F401)))</f>
        <v/>
      </c>
      <c r="G593" s="9">
        <f>IF(Demand!AV37=G401,0,(Beginning_stock!AV48/(Demand!AV37-G401)))</f>
        <v/>
      </c>
      <c r="H593" s="9">
        <f>IF(Demand!AW37=H401,0,(Beginning_stock!AW48/(Demand!AW37-H401)))</f>
        <v/>
      </c>
    </row>
    <row r="594">
      <c r="E594" s="13" t="n">
        <v>23</v>
      </c>
      <c r="F594" s="9">
        <f>IF(Demand!AU38=F402,0,(Beginning_stock!AU49/(Demand!AU38-F402)))</f>
        <v/>
      </c>
      <c r="G594" s="9">
        <f>IF(Demand!AV38=G402,0,(Beginning_stock!AV49/(Demand!AV38-G402)))</f>
        <v/>
      </c>
      <c r="H594" s="9">
        <f>IF(Demand!AW38=H402,0,(Beginning_stock!AW49/(Demand!AW38-H402)))</f>
        <v/>
      </c>
    </row>
    <row r="595">
      <c r="E595" s="13" t="n">
        <v>24</v>
      </c>
      <c r="F595" s="9">
        <f>IF(Demand!AU39=F403,0,(Beginning_stock!AU50/(Demand!AU39-F403)))</f>
        <v/>
      </c>
      <c r="G595" s="9">
        <f>IF(Demand!AV39=G403,0,(Beginning_stock!AV50/(Demand!AV39-G403)))</f>
        <v/>
      </c>
      <c r="H595" s="9">
        <f>IF(Demand!AW39=H403,0,(Beginning_stock!AW50/(Demand!AW39-H403)))</f>
        <v/>
      </c>
    </row>
    <row r="596">
      <c r="E596" s="13" t="n">
        <v>25</v>
      </c>
      <c r="F596" s="9">
        <f>IF(Demand!AU40=F404,0,(Beginning_stock!AU51/(Demand!AU40-F404)))</f>
        <v/>
      </c>
      <c r="G596" s="9">
        <f>IF(Demand!AV40=G404,0,(Beginning_stock!AV51/(Demand!AV40-G404)))</f>
        <v/>
      </c>
      <c r="H596" s="9">
        <f>IF(Demand!AW40=H404,0,(Beginning_stock!AW51/(Demand!AW40-H404)))</f>
        <v/>
      </c>
    </row>
    <row r="597">
      <c r="E597" s="13" t="n">
        <v>26</v>
      </c>
      <c r="F597" s="9">
        <f>IF(Demand!AU41=F405,0,(Beginning_stock!AU52/(Demand!AU41-F405)))</f>
        <v/>
      </c>
      <c r="G597" s="9">
        <f>IF(Demand!AV41=G405,0,(Beginning_stock!AV52/(Demand!AV41-G405)))</f>
        <v/>
      </c>
      <c r="H597" s="9">
        <f>IF(Demand!AW41=H405,0,(Beginning_stock!AW52/(Demand!AW41-H405)))</f>
        <v/>
      </c>
    </row>
    <row r="598">
      <c r="E598" s="13" t="n">
        <v>27</v>
      </c>
      <c r="F598" s="9">
        <f>IF(Demand!AU42=F406,0,(Beginning_stock!AU53/(Demand!AU42-F406)))</f>
        <v/>
      </c>
      <c r="G598" s="9">
        <f>IF(Demand!AV42=G406,0,(Beginning_stock!AV53/(Demand!AV42-G406)))</f>
        <v/>
      </c>
      <c r="H598" s="9">
        <f>IF(Demand!AW42=H406,0,(Beginning_stock!AW53/(Demand!AW42-H406)))</f>
        <v/>
      </c>
    </row>
    <row r="599">
      <c r="E599" s="13" t="n">
        <v>28</v>
      </c>
      <c r="F599" s="9">
        <f>IF(Demand!AU43=F407,0,(Beginning_stock!AU54/(Demand!AU43-F407)))</f>
        <v/>
      </c>
      <c r="G599" s="9">
        <f>IF(Demand!AV43=G407,0,(Beginning_stock!AV54/(Demand!AV43-G407)))</f>
        <v/>
      </c>
      <c r="H599" s="9">
        <f>IF(Demand!AW43=H407,0,(Beginning_stock!AW54/(Demand!AW43-H407)))</f>
        <v/>
      </c>
    </row>
    <row r="600">
      <c r="E600" s="13" t="n">
        <v>29</v>
      </c>
      <c r="F600" s="9">
        <f>IF(Demand!AU44=F408,0,(Beginning_stock!AU55/(Demand!AU44-F408)))</f>
        <v/>
      </c>
      <c r="G600" s="9">
        <f>IF(Demand!AV44=G408,0,(Beginning_stock!AV55/(Demand!AV44-G408)))</f>
        <v/>
      </c>
      <c r="H600" s="9">
        <f>IF(Demand!AW44=H408,0,(Beginning_stock!AW55/(Demand!AW44-H408)))</f>
        <v/>
      </c>
    </row>
    <row r="601">
      <c r="E601" s="13" t="n">
        <v>30</v>
      </c>
      <c r="F601" s="9">
        <f>IF(Demand!AU45=F409,0,(Beginning_stock!AU56/(Demand!AU45-F409)))</f>
        <v/>
      </c>
      <c r="G601" s="9">
        <f>IF(Demand!AV45=G409,0,(Beginning_stock!AV56/(Demand!AV45-G409)))</f>
        <v/>
      </c>
      <c r="H601" s="9">
        <f>IF(Demand!AW45=H409,0,(Beginning_stock!AW56/(Demand!AW45-H409)))</f>
        <v/>
      </c>
    </row>
    <row r="602">
      <c r="E602" s="13" t="n">
        <v>31</v>
      </c>
      <c r="F602" s="9">
        <f>IF(Demand!AU46=F410,0,(Beginning_stock!AU57/(Demand!AU46-F410)))</f>
        <v/>
      </c>
      <c r="G602" s="9">
        <f>IF(Demand!AV46=G410,0,(Beginning_stock!AV57/(Demand!AV46-G410)))</f>
        <v/>
      </c>
      <c r="H602" s="9">
        <f>IF(Demand!AW46=H410,0,(Beginning_stock!AW57/(Demand!AW46-H410)))</f>
        <v/>
      </c>
    </row>
    <row r="603">
      <c r="E603" s="13" t="n">
        <v>32</v>
      </c>
      <c r="F603" s="9">
        <f>IF(Demand!AU47=F411,0,(Beginning_stock!AU58/(Demand!AU47-F411)))</f>
        <v/>
      </c>
      <c r="G603" s="9">
        <f>IF(Demand!AV47=G411,0,(Beginning_stock!AV58/(Demand!AV47-G411)))</f>
        <v/>
      </c>
      <c r="H603" s="9">
        <f>IF(Demand!AW47=H411,0,(Beginning_stock!AW58/(Demand!AW47-H411)))</f>
        <v/>
      </c>
    </row>
    <row r="604">
      <c r="E604" s="13" t="n">
        <v>33</v>
      </c>
      <c r="F604" s="9">
        <f>IF(Demand!AU48=F412,0,(Beginning_stock!AU59/(Demand!AU48-F412)))</f>
        <v/>
      </c>
      <c r="G604" s="9">
        <f>IF(Demand!AV48=G412,0,(Beginning_stock!AV59/(Demand!AV48-G412)))</f>
        <v/>
      </c>
      <c r="H604" s="9">
        <f>IF(Demand!AW48=H412,0,(Beginning_stock!AW59/(Demand!AW48-H412)))</f>
        <v/>
      </c>
    </row>
    <row r="605">
      <c r="E605" s="13" t="n">
        <v>34</v>
      </c>
      <c r="F605" s="9">
        <f>IF(Demand!AU49=F413,0,(Beginning_stock!AU60/(Demand!AU49-F413)))</f>
        <v/>
      </c>
      <c r="G605" s="9">
        <f>IF(Demand!AV49=G413,0,(Beginning_stock!AV60/(Demand!AV49-G413)))</f>
        <v/>
      </c>
      <c r="H605" s="9">
        <f>IF(Demand!AW49=H413,0,(Beginning_stock!AW60/(Demand!AW49-H413)))</f>
        <v/>
      </c>
    </row>
    <row r="606">
      <c r="E606" s="13" t="n">
        <v>35</v>
      </c>
      <c r="F606" s="9">
        <f>IF(Demand!AU50=F414,0,(Beginning_stock!AU61/(Demand!AU50-F414)))</f>
        <v/>
      </c>
      <c r="G606" s="9">
        <f>IF(Demand!AV50=G414,0,(Beginning_stock!AV61/(Demand!AV50-G414)))</f>
        <v/>
      </c>
      <c r="H606" s="9">
        <f>IF(Demand!AW50=H414,0,(Beginning_stock!AW61/(Demand!AW50-H414)))</f>
        <v/>
      </c>
    </row>
    <row r="607">
      <c r="E607" s="13" t="n">
        <v>36</v>
      </c>
      <c r="F607" s="9">
        <f>IF(Demand!AU51=F415,0,(Beginning_stock!AU62/(Demand!AU51-F415)))</f>
        <v/>
      </c>
      <c r="G607" s="9">
        <f>IF(Demand!AV51=G415,0,(Beginning_stock!AV62/(Demand!AV51-G415)))</f>
        <v/>
      </c>
      <c r="H607" s="9">
        <f>IF(Demand!AW51=H415,0,(Beginning_stock!AW62/(Demand!AW51-H415)))</f>
        <v/>
      </c>
    </row>
    <row r="608">
      <c r="E608" s="13" t="n">
        <v>37</v>
      </c>
      <c r="F608" s="9">
        <f>IF(Demand!AU52=F416,0,(Beginning_stock!AU63/(Demand!AU52-F416)))</f>
        <v/>
      </c>
      <c r="G608" s="9">
        <f>IF(Demand!AV52=G416,0,(Beginning_stock!AV63/(Demand!AV52-G416)))</f>
        <v/>
      </c>
      <c r="H608" s="9">
        <f>IF(Demand!AW52=H416,0,(Beginning_stock!AW63/(Demand!AW52-H416)))</f>
        <v/>
      </c>
    </row>
    <row r="609">
      <c r="E609" s="13" t="n">
        <v>38</v>
      </c>
      <c r="F609" s="9">
        <f>IF(Demand!AU53=F417,0,(Beginning_stock!AU64/(Demand!AU53-F417)))</f>
        <v/>
      </c>
      <c r="G609" s="9">
        <f>IF(Demand!AV53=G417,0,(Beginning_stock!AV64/(Demand!AV53-G417)))</f>
        <v/>
      </c>
      <c r="H609" s="9">
        <f>IF(Demand!AW53=H417,0,(Beginning_stock!AW64/(Demand!AW53-H417)))</f>
        <v/>
      </c>
    </row>
    <row r="610">
      <c r="E610" s="13" t="n">
        <v>39</v>
      </c>
      <c r="F610" s="9">
        <f>IF(Demand!AU54=F418,0,(Beginning_stock!AU65/(Demand!AU54-F418)))</f>
        <v/>
      </c>
      <c r="G610" s="9">
        <f>IF(Demand!AV54=G418,0,(Beginning_stock!AV65/(Demand!AV54-G418)))</f>
        <v/>
      </c>
      <c r="H610" s="9">
        <f>IF(Demand!AW54=H418,0,(Beginning_stock!AW65/(Demand!AW54-H418)))</f>
        <v/>
      </c>
    </row>
    <row r="611">
      <c r="E611" s="13" t="n">
        <v>40</v>
      </c>
      <c r="F611" s="9">
        <f>IF(Demand!AU55=F419,0,(Beginning_stock!AU66/(Demand!AU55-F419)))</f>
        <v/>
      </c>
      <c r="G611" s="9">
        <f>IF(Demand!AV55=G419,0,(Beginning_stock!AV66/(Demand!AV55-G419)))</f>
        <v/>
      </c>
      <c r="H611" s="9">
        <f>IF(Demand!AW55=H419,0,(Beginning_stock!AW66/(Demand!AW55-H419)))</f>
        <v/>
      </c>
    </row>
    <row r="612">
      <c r="E612" s="13" t="n">
        <v>41</v>
      </c>
      <c r="F612" s="9">
        <f>IF(Demand!AU56=F420,0,(Beginning_stock!AU67/(Demand!AU56-F420)))</f>
        <v/>
      </c>
      <c r="G612" s="9">
        <f>IF(Demand!AV56=G420,0,(Beginning_stock!AV67/(Demand!AV56-G420)))</f>
        <v/>
      </c>
      <c r="H612" s="9">
        <f>IF(Demand!AW56=H420,0,(Beginning_stock!AW67/(Demand!AW56-H420)))</f>
        <v/>
      </c>
    </row>
    <row r="613">
      <c r="E613" s="13" t="n">
        <v>42</v>
      </c>
      <c r="F613" s="9">
        <f>IF(Demand!AU57=F421,0,(Beginning_stock!AU68/(Demand!AU57-F421)))</f>
        <v/>
      </c>
      <c r="G613" s="9">
        <f>IF(Demand!AV57=G421,0,(Beginning_stock!AV68/(Demand!AV57-G421)))</f>
        <v/>
      </c>
      <c r="H613" s="9">
        <f>IF(Demand!AW57=H421,0,(Beginning_stock!AW68/(Demand!AW57-H421)))</f>
        <v/>
      </c>
    </row>
    <row r="614">
      <c r="E614" s="13" t="n">
        <v>43</v>
      </c>
      <c r="F614" s="9">
        <f>IF(Demand!AU58=F422,0,(Beginning_stock!AU69/(Demand!AU58-F422)))</f>
        <v/>
      </c>
      <c r="G614" s="9">
        <f>IF(Demand!AV58=G422,0,(Beginning_stock!AV69/(Demand!AV58-G422)))</f>
        <v/>
      </c>
      <c r="H614" s="9">
        <f>IF(Demand!AW58=H422,0,(Beginning_stock!AW69/(Demand!AW58-H422)))</f>
        <v/>
      </c>
    </row>
    <row r="615">
      <c r="E615" s="13" t="n">
        <v>44</v>
      </c>
      <c r="F615" s="9">
        <f>IF(Demand!AU59=F423,0,(Beginning_stock!AU70/(Demand!AU59-F423)))</f>
        <v/>
      </c>
      <c r="G615" s="9">
        <f>IF(Demand!AV59=G423,0,(Beginning_stock!AV70/(Demand!AV59-G423)))</f>
        <v/>
      </c>
      <c r="H615" s="9">
        <f>IF(Demand!AW59=H423,0,(Beginning_stock!AW70/(Demand!AW59-H423)))</f>
        <v/>
      </c>
    </row>
    <row r="616">
      <c r="E616" s="13" t="n">
        <v>45</v>
      </c>
      <c r="F616" s="9">
        <f>IF(Demand!AU60=F424,0,(Beginning_stock!AU71/(Demand!AU60-F424)))</f>
        <v/>
      </c>
      <c r="G616" s="9">
        <f>IF(Demand!AV60=G424,0,(Beginning_stock!AV71/(Demand!AV60-G424)))</f>
        <v/>
      </c>
      <c r="H616" s="9">
        <f>IF(Demand!AW60=H424,0,(Beginning_stock!AW71/(Demand!AW60-H424)))</f>
        <v/>
      </c>
    </row>
    <row r="617">
      <c r="E617" s="13" t="n">
        <v>46</v>
      </c>
      <c r="F617" s="9">
        <f>IF(Demand!AU61=F425,0,(Beginning_stock!AU72/(Demand!AU61-F425)))</f>
        <v/>
      </c>
      <c r="G617" s="9">
        <f>IF(Demand!AV61=G425,0,(Beginning_stock!AV72/(Demand!AV61-G425)))</f>
        <v/>
      </c>
      <c r="H617" s="9">
        <f>IF(Demand!AW61=H425,0,(Beginning_stock!AW72/(Demand!AW61-H425)))</f>
        <v/>
      </c>
    </row>
    <row r="618">
      <c r="B618" s="13" t="n"/>
      <c r="C618" s="13" t="n"/>
      <c r="D618" s="13" t="n"/>
      <c r="E618" s="13" t="n">
        <v>47</v>
      </c>
      <c r="F618" s="9">
        <f>IF(Demand!AU62=F426,0,(Beginning_stock!AU73/(Demand!AU62-F426)))</f>
        <v/>
      </c>
      <c r="G618" s="9">
        <f>IF(Demand!AV62=G426,0,(Beginning_stock!AV73/(Demand!AV62-G426)))</f>
        <v/>
      </c>
      <c r="H618" s="9">
        <f>IF(Demand!AW62=H426,0,(Beginning_stock!AW73/(Demand!AW62-H426)))</f>
        <v/>
      </c>
    </row>
    <row r="619">
      <c r="B619" s="13" t="n"/>
      <c r="C619" s="13" t="n"/>
      <c r="D619" s="13" t="n"/>
      <c r="E619" s="13" t="n">
        <v>48</v>
      </c>
      <c r="F619" s="9">
        <f>IF(Demand!AU63=F427,0,(Beginning_stock!AU74/(Demand!AU63-F427)))</f>
        <v/>
      </c>
      <c r="G619" s="9">
        <f>IF(Demand!AV63=G427,0,(Beginning_stock!AV74/(Demand!AV63-G427)))</f>
        <v/>
      </c>
      <c r="H619" s="9">
        <f>IF(Demand!AW63=H427,0,(Beginning_stock!AW74/(Demand!AW63-H427)))</f>
        <v/>
      </c>
    </row>
    <row r="620">
      <c r="B620" s="13" t="n"/>
      <c r="C620" s="13" t="n"/>
      <c r="D620" s="13" t="n"/>
      <c r="E620" s="13" t="n">
        <v>49</v>
      </c>
      <c r="F620" s="9">
        <f>IF(Demand!AU64=F428,0,(Beginning_stock!AU75/(Demand!AU64-F428)))</f>
        <v/>
      </c>
      <c r="G620" s="9">
        <f>IF(Demand!AV64=G428,0,(Beginning_stock!AV75/(Demand!AV64-G428)))</f>
        <v/>
      </c>
      <c r="H620" s="9">
        <f>IF(Demand!AW64=H428,0,(Beginning_stock!AW75/(Demand!AW64-H428)))</f>
        <v/>
      </c>
    </row>
    <row r="621">
      <c r="B621" s="13" t="n"/>
      <c r="C621" s="13" t="n"/>
      <c r="D621" s="13" t="n"/>
      <c r="E621" s="13" t="n">
        <v>50</v>
      </c>
      <c r="F621" s="9">
        <f>IF(Demand!AU65=F429,0,(Beginning_stock!AU76/(Demand!AU65-F429)))</f>
        <v/>
      </c>
      <c r="G621" s="9">
        <f>IF(Demand!AV65=G429,0,(Beginning_stock!AV76/(Demand!AV65-G429)))</f>
        <v/>
      </c>
      <c r="H621" s="9">
        <f>IF(Demand!AW65=H429,0,(Beginning_stock!AW76/(Demand!AW65-H429)))</f>
        <v/>
      </c>
    </row>
    <row r="622">
      <c r="B622" s="13" t="n"/>
      <c r="C622" s="13" t="n"/>
      <c r="D622" s="13" t="n"/>
      <c r="E622" s="13" t="n">
        <v>51</v>
      </c>
      <c r="F622" s="9">
        <f>IF(Demand!AU66=F430,0,(Beginning_stock!AU77/(Demand!AU66-F430)))</f>
        <v/>
      </c>
      <c r="G622" s="9">
        <f>IF(Demand!AV66=G430,0,(Beginning_stock!AV77/(Demand!AV66-G430)))</f>
        <v/>
      </c>
      <c r="H622" s="9">
        <f>IF(Demand!AW66=H430,0,(Beginning_stock!AW77/(Demand!AW66-H430)))</f>
        <v/>
      </c>
    </row>
    <row r="623">
      <c r="B623" s="13" t="n"/>
      <c r="E623" s="13" t="n">
        <v>52</v>
      </c>
      <c r="F623" s="9">
        <f>IF(Demand!AU67=F431,0,(Beginning_stock!AU78/(Demand!AU67-F431)))</f>
        <v/>
      </c>
      <c r="G623" s="9">
        <f>IF(Demand!AV67=G431,0,(Beginning_stock!AV78/(Demand!AV67-G431)))</f>
        <v/>
      </c>
      <c r="H623" s="9">
        <f>IF(Demand!AW67=H431,0,(Beginning_stock!AW78/(Demand!AW67-H431)))</f>
        <v/>
      </c>
    </row>
    <row r="624">
      <c r="B624" s="13" t="n"/>
      <c r="E624" s="13" t="n">
        <v>53</v>
      </c>
      <c r="F624" s="9">
        <f>IF(Demand!AU68=F432,0,(Beginning_stock!AU79/(Demand!AU68-F432)))</f>
        <v/>
      </c>
      <c r="G624" s="9">
        <f>IF(Demand!AV68=G432,0,(Beginning_stock!AV79/(Demand!AV68-G432)))</f>
        <v/>
      </c>
      <c r="H624" s="9">
        <f>IF(Demand!AW68=H432,0,(Beginning_stock!AW79/(Demand!AW68-H432)))</f>
        <v/>
      </c>
    </row>
    <row r="625">
      <c r="B625" s="13" t="n"/>
      <c r="E625" s="13" t="n">
        <v>54</v>
      </c>
      <c r="F625" s="9">
        <f>IF(Demand!AU69=F433,0,(Beginning_stock!AU80/(Demand!AU69-F433)))</f>
        <v/>
      </c>
      <c r="G625" s="9">
        <f>IF(Demand!AV69=G433,0,(Beginning_stock!AV80/(Demand!AV69-G433)))</f>
        <v/>
      </c>
      <c r="H625" s="9">
        <f>IF(Demand!AW69=H433,0,(Beginning_stock!AW80/(Demand!AW69-H433)))</f>
        <v/>
      </c>
    </row>
    <row r="626">
      <c r="B626" s="13" t="n"/>
      <c r="E626" s="13" t="n">
        <v>55</v>
      </c>
      <c r="F626" s="9">
        <f>IF(Demand!AU70=F434,0,(Beginning_stock!AU81/(Demand!AU70-F434)))</f>
        <v/>
      </c>
      <c r="G626" s="9">
        <f>IF(Demand!AV70=G434,0,(Beginning_stock!AV81/(Demand!AV70-G434)))</f>
        <v/>
      </c>
      <c r="H626" s="9">
        <f>IF(Demand!AW70=H434,0,(Beginning_stock!AW81/(Demand!AW70-H434)))</f>
        <v/>
      </c>
    </row>
    <row r="627">
      <c r="B627" s="13" t="n"/>
      <c r="E627" s="13" t="n">
        <v>56</v>
      </c>
      <c r="F627" s="9">
        <f>IF(Demand!AU71=F435,0,(Beginning_stock!AU82/(Demand!AU71-F435)))</f>
        <v/>
      </c>
      <c r="G627" s="9">
        <f>IF(Demand!AV71=G435,0,(Beginning_stock!AV82/(Demand!AV71-G435)))</f>
        <v/>
      </c>
      <c r="H627" s="9">
        <f>IF(Demand!AW71=H435,0,(Beginning_stock!AW82/(Demand!AW71-H435)))</f>
        <v/>
      </c>
    </row>
    <row r="628">
      <c r="B628" s="13" t="n"/>
      <c r="E628" s="13" t="n">
        <v>57</v>
      </c>
      <c r="F628" s="9">
        <f>IF(Demand!AU72=F436,0,(Beginning_stock!AU83/(Demand!AU72-F436)))</f>
        <v/>
      </c>
      <c r="G628" s="9">
        <f>IF(Demand!AV72=G436,0,(Beginning_stock!AV83/(Demand!AV72-G436)))</f>
        <v/>
      </c>
      <c r="H628" s="9">
        <f>IF(Demand!AW72=H436,0,(Beginning_stock!AW83/(Demand!AW72-H436)))</f>
        <v/>
      </c>
    </row>
    <row r="629">
      <c r="B629" s="13" t="n"/>
      <c r="E629" s="13" t="n">
        <v>58</v>
      </c>
      <c r="F629" s="9">
        <f>IF(Demand!AU73=F437,0,(Beginning_stock!AU84/(Demand!AU73-F437)))</f>
        <v/>
      </c>
      <c r="G629" s="9">
        <f>IF(Demand!AV73=G437,0,(Beginning_stock!AV84/(Demand!AV73-G437)))</f>
        <v/>
      </c>
      <c r="H629" s="9">
        <f>IF(Demand!AW73=H437,0,(Beginning_stock!AW84/(Demand!AW73-H437)))</f>
        <v/>
      </c>
    </row>
    <row r="630">
      <c r="B630" s="13" t="n"/>
      <c r="E630" s="13" t="n">
        <v>59</v>
      </c>
      <c r="F630" s="9">
        <f>IF(Demand!AU74=F438,0,(Beginning_stock!AU85/(Demand!AU74-F438)))</f>
        <v/>
      </c>
      <c r="G630" s="9">
        <f>IF(Demand!AV74=G438,0,(Beginning_stock!AV85/(Demand!AV74-G438)))</f>
        <v/>
      </c>
      <c r="H630" s="9">
        <f>IF(Demand!AW74=H438,0,(Beginning_stock!AW85/(Demand!AW74-H438)))</f>
        <v/>
      </c>
    </row>
    <row r="631">
      <c r="B631" s="13" t="n"/>
      <c r="E631" s="13" t="n">
        <v>60</v>
      </c>
      <c r="F631" s="9">
        <f>IF(Demand!AU75=F439,0,(Beginning_stock!AU86/(Demand!AU75-F439)))</f>
        <v/>
      </c>
      <c r="G631" s="9">
        <f>IF(Demand!AV75=G439,0,(Beginning_stock!AV86/(Demand!AV75-G439)))</f>
        <v/>
      </c>
      <c r="H631" s="9">
        <f>IF(Demand!AW75=H439,0,(Beginning_stock!AW86/(Demand!AW75-H439)))</f>
        <v/>
      </c>
    </row>
    <row r="632">
      <c r="B632" s="13" t="n"/>
      <c r="E632" s="13" t="n">
        <v>61</v>
      </c>
      <c r="F632" s="9">
        <f>IF(Demand!AU76=F440,0,(Beginning_stock!AU87/(Demand!AU76-F440)))</f>
        <v/>
      </c>
      <c r="G632" s="9">
        <f>IF(Demand!AV76=G440,0,(Beginning_stock!AV87/(Demand!AV76-G440)))</f>
        <v/>
      </c>
      <c r="H632" s="9">
        <f>IF(Demand!AW76=H440,0,(Beginning_stock!AW87/(Demand!AW76-H440)))</f>
        <v/>
      </c>
    </row>
    <row r="633">
      <c r="B633" s="13" t="n"/>
      <c r="E633" s="13" t="n">
        <v>62</v>
      </c>
      <c r="F633" s="9">
        <f>IF(Demand!AU77=F441,0,(Beginning_stock!AU88/(Demand!AU77-F441)))</f>
        <v/>
      </c>
      <c r="G633" s="9">
        <f>IF(Demand!AV77=G441,0,(Beginning_stock!AV88/(Demand!AV77-G441)))</f>
        <v/>
      </c>
      <c r="H633" s="9">
        <f>IF(Demand!AW77=H441,0,(Beginning_stock!AW88/(Demand!AW77-H441)))</f>
        <v/>
      </c>
    </row>
    <row r="634">
      <c r="B634" s="13" t="n"/>
      <c r="E634" s="13" t="n">
        <v>63</v>
      </c>
      <c r="F634" s="9">
        <f>IF(Demand!AU78=F442,0,(Beginning_stock!AU89/(Demand!AU78-F442)))</f>
        <v/>
      </c>
      <c r="G634" s="9">
        <f>IF(Demand!AV78=G442,0,(Beginning_stock!AV89/(Demand!AV78-G442)))</f>
        <v/>
      </c>
      <c r="H634" s="9">
        <f>IF(Demand!AW78=H442,0,(Beginning_stock!AW89/(Demand!AW78-H442)))</f>
        <v/>
      </c>
    </row>
    <row r="635">
      <c r="B635" s="13" t="n"/>
      <c r="E635" s="13" t="n">
        <v>64</v>
      </c>
      <c r="F635" s="9">
        <f>IF(Demand!AU79=F443,0,(Beginning_stock!AU90/(Demand!AU79-F443)))</f>
        <v/>
      </c>
      <c r="G635" s="9">
        <f>IF(Demand!AV79=G443,0,(Beginning_stock!AV90/(Demand!AV79-G443)))</f>
        <v/>
      </c>
      <c r="H635" s="9">
        <f>IF(Demand!AW79=H443,0,(Beginning_stock!AW90/(Demand!AW79-H443)))</f>
        <v/>
      </c>
    </row>
    <row r="636">
      <c r="B636" s="13" t="n"/>
      <c r="E636" s="13" t="n">
        <v>65</v>
      </c>
      <c r="F636" s="9">
        <f>IF(Demand!AU80=F444,0,(Beginning_stock!AU91/(Demand!AU80-F444)))</f>
        <v/>
      </c>
      <c r="G636" s="9">
        <f>IF(Demand!AV80=G444,0,(Beginning_stock!AV91/(Demand!AV80-G444)))</f>
        <v/>
      </c>
      <c r="H636" s="9">
        <f>IF(Demand!AW80=H444,0,(Beginning_stock!AW91/(Demand!AW80-H444)))</f>
        <v/>
      </c>
    </row>
    <row r="637">
      <c r="B637" s="13" t="n"/>
      <c r="E637" s="13" t="n">
        <v>66</v>
      </c>
      <c r="F637" s="9">
        <f>IF(Demand!AU81=F445,0,(Beginning_stock!AU92/(Demand!AU81-F445)))</f>
        <v/>
      </c>
      <c r="G637" s="9">
        <f>IF(Demand!AV81=G445,0,(Beginning_stock!AV92/(Demand!AV81-G445)))</f>
        <v/>
      </c>
      <c r="H637" s="9">
        <f>IF(Demand!AW81=H445,0,(Beginning_stock!AW92/(Demand!AW81-H445)))</f>
        <v/>
      </c>
    </row>
    <row r="638">
      <c r="B638" s="13" t="n"/>
      <c r="E638" s="13" t="n">
        <v>67</v>
      </c>
      <c r="F638" s="9">
        <f>IF(Demand!AU82=F446,0,(Beginning_stock!AU93/(Demand!AU82-F446)))</f>
        <v/>
      </c>
      <c r="G638" s="9">
        <f>IF(Demand!AV82=G446,0,(Beginning_stock!AV93/(Demand!AV82-G446)))</f>
        <v/>
      </c>
      <c r="H638" s="9">
        <f>IF(Demand!AW82=H446,0,(Beginning_stock!AW93/(Demand!AW82-H446)))</f>
        <v/>
      </c>
    </row>
    <row r="639">
      <c r="B639" s="13" t="n"/>
      <c r="E639" s="13" t="n">
        <v>68</v>
      </c>
      <c r="F639" s="9">
        <f>IF(Demand!AU83=F447,0,(Beginning_stock!AU94/(Demand!AU83-F447)))</f>
        <v/>
      </c>
      <c r="G639" s="9">
        <f>IF(Demand!AV83=G447,0,(Beginning_stock!AV94/(Demand!AV83-G447)))</f>
        <v/>
      </c>
      <c r="H639" s="9">
        <f>IF(Demand!AW83=H447,0,(Beginning_stock!AW94/(Demand!AW83-H447)))</f>
        <v/>
      </c>
    </row>
    <row r="640">
      <c r="B640" s="13" t="n"/>
      <c r="E640" s="13" t="n">
        <v>69</v>
      </c>
      <c r="F640" s="9">
        <f>IF(Demand!AU84=F448,0,(Beginning_stock!AU95/(Demand!AU84-F448)))</f>
        <v/>
      </c>
      <c r="G640" s="9">
        <f>IF(Demand!AV84=G448,0,(Beginning_stock!AV95/(Demand!AV84-G448)))</f>
        <v/>
      </c>
      <c r="H640" s="9">
        <f>IF(Demand!AW84=H448,0,(Beginning_stock!AW95/(Demand!AW84-H448)))</f>
        <v/>
      </c>
    </row>
    <row r="641">
      <c r="B641" s="13" t="n"/>
      <c r="E641" s="13" t="n">
        <v>70</v>
      </c>
      <c r="F641" s="9">
        <f>IF(Demand!AU85=F449,0,(Beginning_stock!AU96/(Demand!AU85-F449)))</f>
        <v/>
      </c>
      <c r="G641" s="9">
        <f>IF(Demand!AV85=G449,0,(Beginning_stock!AV96/(Demand!AV85-G449)))</f>
        <v/>
      </c>
      <c r="H641" s="9">
        <f>IF(Demand!AW85=H449,0,(Beginning_stock!AW96/(Demand!AW85-H449)))</f>
        <v/>
      </c>
    </row>
    <row r="642">
      <c r="B642" s="13" t="n"/>
      <c r="E642" s="13" t="n">
        <v>71</v>
      </c>
      <c r="F642" s="9">
        <f>IF(Demand!AU86=F450,0,(Beginning_stock!AU97/(Demand!AU86-F450)))</f>
        <v/>
      </c>
      <c r="G642" s="9">
        <f>IF(Demand!AV86=G450,0,(Beginning_stock!AV97/(Demand!AV86-G450)))</f>
        <v/>
      </c>
      <c r="H642" s="9">
        <f>IF(Demand!AW86=H450,0,(Beginning_stock!AW97/(Demand!AW86-H450)))</f>
        <v/>
      </c>
    </row>
    <row r="643">
      <c r="B643" s="13" t="n"/>
      <c r="E643" s="13" t="n">
        <v>72</v>
      </c>
      <c r="F643" s="9">
        <f>IF(Demand!AU87=F451,0,(Beginning_stock!AU98/(Demand!AU87-F451)))</f>
        <v/>
      </c>
      <c r="G643" s="9">
        <f>IF(Demand!AV87=G451,0,(Beginning_stock!AV98/(Demand!AV87-G451)))</f>
        <v/>
      </c>
      <c r="H643" s="9">
        <f>IF(Demand!AW87=H451,0,(Beginning_stock!AW98/(Demand!AW87-H451)))</f>
        <v/>
      </c>
    </row>
    <row r="644">
      <c r="B644" s="13" t="n"/>
      <c r="E644" s="13" t="n">
        <v>73</v>
      </c>
      <c r="F644" s="9">
        <f>IF(Demand!AU88=F452,0,(Beginning_stock!AU99/(Demand!AU88-F452)))</f>
        <v/>
      </c>
      <c r="G644" s="9">
        <f>IF(Demand!AV88=G452,0,(Beginning_stock!AV99/(Demand!AV88-G452)))</f>
        <v/>
      </c>
      <c r="H644" s="9">
        <f>IF(Demand!AW88=H452,0,(Beginning_stock!AW99/(Demand!AW88-H452)))</f>
        <v/>
      </c>
    </row>
    <row r="645">
      <c r="B645" s="13" t="n"/>
      <c r="E645" s="13" t="n">
        <v>74</v>
      </c>
      <c r="F645" s="9">
        <f>IF(Demand!AU89=F453,0,(Beginning_stock!AU100/(Demand!AU89-F453)))</f>
        <v/>
      </c>
      <c r="G645" s="9">
        <f>IF(Demand!AV89=G453,0,(Beginning_stock!AV100/(Demand!AV89-G453)))</f>
        <v/>
      </c>
      <c r="H645" s="9">
        <f>IF(Demand!AW89=H453,0,(Beginning_stock!AW100/(Demand!AW89-H453)))</f>
        <v/>
      </c>
    </row>
    <row r="646">
      <c r="B646" s="13" t="n"/>
      <c r="E646" s="13" t="n">
        <v>75</v>
      </c>
      <c r="F646" s="9">
        <f>IF(Demand!AU90=F454,0,(Beginning_stock!AU101/(Demand!AU90-F454)))</f>
        <v/>
      </c>
      <c r="G646" s="9">
        <f>IF(Demand!AV90=G454,0,(Beginning_stock!AV101/(Demand!AV90-G454)))</f>
        <v/>
      </c>
      <c r="H646" s="9">
        <f>IF(Demand!AW90=H454,0,(Beginning_stock!AW101/(Demand!AW90-H454)))</f>
        <v/>
      </c>
    </row>
    <row r="647">
      <c r="B647" s="13" t="n"/>
      <c r="E647" s="13" t="n">
        <v>76</v>
      </c>
      <c r="F647" s="9">
        <f>IF(Demand!AU91=F455,0,(Beginning_stock!AU102/(Demand!AU91-F455)))</f>
        <v/>
      </c>
      <c r="G647" s="9">
        <f>IF(Demand!AV91=G455,0,(Beginning_stock!AV102/(Demand!AV91-G455)))</f>
        <v/>
      </c>
      <c r="H647" s="9">
        <f>IF(Demand!AW91=H455,0,(Beginning_stock!AW102/(Demand!AW91-H455)))</f>
        <v/>
      </c>
    </row>
    <row r="648">
      <c r="B648" s="13" t="n"/>
      <c r="E648" s="13" t="n">
        <v>77</v>
      </c>
      <c r="F648" s="9">
        <f>IF(Demand!AU92=F456,0,(Beginning_stock!AU103/(Demand!AU92-F456)))</f>
        <v/>
      </c>
      <c r="G648" s="9">
        <f>IF(Demand!AV92=G456,0,(Beginning_stock!AV103/(Demand!AV92-G456)))</f>
        <v/>
      </c>
      <c r="H648" s="9">
        <f>IF(Demand!AW92=H456,0,(Beginning_stock!AW103/(Demand!AW92-H456)))</f>
        <v/>
      </c>
    </row>
    <row r="649">
      <c r="B649" s="13" t="n"/>
      <c r="E649" s="13" t="n">
        <v>78</v>
      </c>
      <c r="F649" s="9">
        <f>IF(Demand!AU93=F457,0,(Beginning_stock!AU104/(Demand!AU93-F457)))</f>
        <v/>
      </c>
      <c r="G649" s="9">
        <f>IF(Demand!AV93=G457,0,(Beginning_stock!AV104/(Demand!AV93-G457)))</f>
        <v/>
      </c>
      <c r="H649" s="9">
        <f>IF(Demand!AW93=H457,0,(Beginning_stock!AW104/(Demand!AW93-H457)))</f>
        <v/>
      </c>
    </row>
    <row r="650">
      <c r="B650" s="13" t="n"/>
      <c r="E650" s="13" t="n">
        <v>79</v>
      </c>
      <c r="F650" s="9">
        <f>IF(Demand!AU94=F458,0,(Beginning_stock!AU105/(Demand!AU94-F458)))</f>
        <v/>
      </c>
      <c r="G650" s="9">
        <f>IF(Demand!AV94=G458,0,(Beginning_stock!AV105/(Demand!AV94-G458)))</f>
        <v/>
      </c>
      <c r="H650" s="9">
        <f>IF(Demand!AW94=H458,0,(Beginning_stock!AW105/(Demand!AW94-H458)))</f>
        <v/>
      </c>
    </row>
    <row r="651">
      <c r="B651" s="13" t="n"/>
      <c r="E651" s="13" t="n">
        <v>80</v>
      </c>
      <c r="F651" s="9">
        <f>IF(Demand!AU95=F459,0,(Beginning_stock!AU106/(Demand!AU95-F459)))</f>
        <v/>
      </c>
      <c r="G651" s="9">
        <f>IF(Demand!AV95=G459,0,(Beginning_stock!AV106/(Demand!AV95-G459)))</f>
        <v/>
      </c>
      <c r="H651" s="9">
        <f>IF(Demand!AW95=H459,0,(Beginning_stock!AW106/(Demand!AW95-H459)))</f>
        <v/>
      </c>
    </row>
    <row r="652">
      <c r="B652" s="13" t="n"/>
      <c r="E652" s="13" t="n">
        <v>81</v>
      </c>
      <c r="F652" s="9">
        <f>IF(Demand!AU96=F460,0,(Beginning_stock!AU107/(Demand!AU96-F460)))</f>
        <v/>
      </c>
      <c r="G652" s="9">
        <f>IF(Demand!AV96=G460,0,(Beginning_stock!AV107/(Demand!AV96-G460)))</f>
        <v/>
      </c>
      <c r="H652" s="9">
        <f>IF(Demand!AW96=H460,0,(Beginning_stock!AW107/(Demand!AW96-H460)))</f>
        <v/>
      </c>
    </row>
    <row r="653">
      <c r="B653" s="13" t="n"/>
      <c r="E653" s="13" t="n">
        <v>82</v>
      </c>
      <c r="F653" s="9">
        <f>IF(Demand!AU97=F461,0,(Beginning_stock!AU108/(Demand!AU97-F461)))</f>
        <v/>
      </c>
      <c r="G653" s="9">
        <f>IF(Demand!AV97=G461,0,(Beginning_stock!AV108/(Demand!AV97-G461)))</f>
        <v/>
      </c>
      <c r="H653" s="9">
        <f>IF(Demand!AW97=H461,0,(Beginning_stock!AW108/(Demand!AW97-H461)))</f>
        <v/>
      </c>
    </row>
    <row r="654">
      <c r="B654" s="13" t="n"/>
      <c r="E654" s="13" t="n">
        <v>83</v>
      </c>
      <c r="F654" s="9">
        <f>IF(Demand!AU98=F462,0,(Beginning_stock!AU109/(Demand!AU98-F462)))</f>
        <v/>
      </c>
      <c r="G654" s="9">
        <f>IF(Demand!AV98=G462,0,(Beginning_stock!AV109/(Demand!AV98-G462)))</f>
        <v/>
      </c>
      <c r="H654" s="9">
        <f>IF(Demand!AW98=H462,0,(Beginning_stock!AW109/(Demand!AW98-H462)))</f>
        <v/>
      </c>
    </row>
    <row r="655">
      <c r="B655" s="13" t="n"/>
      <c r="E655" s="13" t="n">
        <v>84</v>
      </c>
      <c r="F655" s="9">
        <f>IF(Demand!AU99=F463,0,(Beginning_stock!AU110/(Demand!AU99-F463)))</f>
        <v/>
      </c>
      <c r="G655" s="9">
        <f>IF(Demand!AV99=G463,0,(Beginning_stock!AV110/(Demand!AV99-G463)))</f>
        <v/>
      </c>
      <c r="H655" s="9">
        <f>IF(Demand!AW99=H463,0,(Beginning_stock!AW110/(Demand!AW99-H463)))</f>
        <v/>
      </c>
    </row>
    <row r="656">
      <c r="B656" s="13" t="n"/>
      <c r="E656" s="13" t="n">
        <v>85</v>
      </c>
      <c r="F656" s="9">
        <f>IF(Demand!AU100=F464,0,(Beginning_stock!AU111/(Demand!AU100-F464)))</f>
        <v/>
      </c>
      <c r="G656" s="9">
        <f>IF(Demand!AV100=G464,0,(Beginning_stock!AV111/(Demand!AV100-G464)))</f>
        <v/>
      </c>
      <c r="H656" s="9">
        <f>IF(Demand!AW100=H464,0,(Beginning_stock!AW111/(Demand!AW100-H464)))</f>
        <v/>
      </c>
    </row>
    <row r="657">
      <c r="B657" s="13" t="n"/>
      <c r="E657" s="13" t="n">
        <v>86</v>
      </c>
      <c r="F657" s="9">
        <f>IF(Demand!AU101=F465,0,(Beginning_stock!AU112/(Demand!AU101-F465)))</f>
        <v/>
      </c>
      <c r="G657" s="9">
        <f>IF(Demand!AV101=G465,0,(Beginning_stock!AV112/(Demand!AV101-G465)))</f>
        <v/>
      </c>
      <c r="H657" s="9">
        <f>IF(Demand!AW101=H465,0,(Beginning_stock!AW112/(Demand!AW101-H465)))</f>
        <v/>
      </c>
    </row>
    <row r="658">
      <c r="B658" s="13" t="n"/>
      <c r="E658" s="13" t="n">
        <v>87</v>
      </c>
      <c r="F658" s="9">
        <f>IF(Demand!AU102=F466,0,(Beginning_stock!AU113/(Demand!AU102-F466)))</f>
        <v/>
      </c>
      <c r="G658" s="9">
        <f>IF(Demand!AV102=G466,0,(Beginning_stock!AV113/(Demand!AV102-G466)))</f>
        <v/>
      </c>
      <c r="H658" s="9">
        <f>IF(Demand!AW102=H466,0,(Beginning_stock!AW113/(Demand!AW102-H466)))</f>
        <v/>
      </c>
    </row>
    <row r="659">
      <c r="B659" s="13" t="n"/>
      <c r="E659" s="13" t="n">
        <v>88</v>
      </c>
      <c r="F659" s="9">
        <f>IF(Demand!AU103=F467,0,(Beginning_stock!AU114/(Demand!AU103-F467)))</f>
        <v/>
      </c>
      <c r="G659" s="9">
        <f>IF(Demand!AV103=G467,0,(Beginning_stock!AV114/(Demand!AV103-G467)))</f>
        <v/>
      </c>
      <c r="H659" s="9">
        <f>IF(Demand!AW103=H467,0,(Beginning_stock!AW114/(Demand!AW103-H467)))</f>
        <v/>
      </c>
    </row>
    <row r="660">
      <c r="B660" s="13" t="n"/>
      <c r="E660" s="13" t="n">
        <v>89</v>
      </c>
      <c r="F660" s="9">
        <f>IF(Demand!AU104=F468,0,(Beginning_stock!AU115/(Demand!AU104-F468)))</f>
        <v/>
      </c>
      <c r="G660" s="9">
        <f>IF(Demand!AV104=G468,0,(Beginning_stock!AV115/(Demand!AV104-G468)))</f>
        <v/>
      </c>
      <c r="H660" s="9">
        <f>IF(Demand!AW104=H468,0,(Beginning_stock!AW115/(Demand!AW104-H468)))</f>
        <v/>
      </c>
    </row>
    <row r="661">
      <c r="B661" s="13" t="n"/>
      <c r="E661" s="13" t="n">
        <v>90</v>
      </c>
      <c r="F661" s="9">
        <f>IF(Demand!AU105=F469,0,(Beginning_stock!AU116/(Demand!AU105-F469)))</f>
        <v/>
      </c>
      <c r="G661" s="9">
        <f>IF(Demand!AV105=G469,0,(Beginning_stock!AV116/(Demand!AV105-G469)))</f>
        <v/>
      </c>
      <c r="H661" s="9">
        <f>IF(Demand!AW105=H469,0,(Beginning_stock!AW116/(Demand!AW105-H469)))</f>
        <v/>
      </c>
    </row>
    <row r="662">
      <c r="B662" s="13" t="n"/>
      <c r="E662" s="13" t="n">
        <v>91</v>
      </c>
      <c r="F662" s="9">
        <f>IF(Demand!AU106=F470,0,(Beginning_stock!AU117/(Demand!AU106-F470)))</f>
        <v/>
      </c>
      <c r="G662" s="9">
        <f>IF(Demand!AV106=G470,0,(Beginning_stock!AV117/(Demand!AV106-G470)))</f>
        <v/>
      </c>
      <c r="H662" s="9">
        <f>IF(Demand!AW106=H470,0,(Beginning_stock!AW117/(Demand!AW106-H470)))</f>
        <v/>
      </c>
    </row>
    <row r="663">
      <c r="B663" s="13" t="n"/>
      <c r="E663" s="13" t="n">
        <v>92</v>
      </c>
      <c r="F663" s="9">
        <f>IF(Demand!AU107=F471,0,(Beginning_stock!AU118/(Demand!AU107-F471)))</f>
        <v/>
      </c>
      <c r="G663" s="9">
        <f>IF(Demand!AV107=G471,0,(Beginning_stock!AV118/(Demand!AV107-G471)))</f>
        <v/>
      </c>
      <c r="H663" s="9">
        <f>IF(Demand!AW107=H471,0,(Beginning_stock!AW118/(Demand!AW107-H471)))</f>
        <v/>
      </c>
    </row>
    <row r="664">
      <c r="B664" s="13" t="n"/>
      <c r="E664" s="13" t="n">
        <v>93</v>
      </c>
      <c r="F664" s="9">
        <f>IF(Demand!AU108=F472,0,(Beginning_stock!AU119/(Demand!AU108-F472)))</f>
        <v/>
      </c>
      <c r="G664" s="9">
        <f>IF(Demand!AV108=G472,0,(Beginning_stock!AV119/(Demand!AV108-G472)))</f>
        <v/>
      </c>
      <c r="H664" s="9">
        <f>IF(Demand!AW108=H472,0,(Beginning_stock!AW119/(Demand!AW108-H472)))</f>
        <v/>
      </c>
    </row>
    <row r="665">
      <c r="B665" s="13" t="n"/>
      <c r="E665" s="13" t="n">
        <v>94</v>
      </c>
      <c r="F665" s="9">
        <f>IF(Demand!AU109=F473,0,(Beginning_stock!AU120/(Demand!AU109-F473)))</f>
        <v/>
      </c>
      <c r="G665" s="9">
        <f>IF(Demand!AV109=G473,0,(Beginning_stock!AV120/(Demand!AV109-G473)))</f>
        <v/>
      </c>
      <c r="H665" s="9">
        <f>IF(Demand!AW109=H473,0,(Beginning_stock!AW120/(Demand!AW109-H473)))</f>
        <v/>
      </c>
    </row>
    <row r="666">
      <c r="B666" s="13" t="n"/>
      <c r="E666" s="13" t="n">
        <v>95</v>
      </c>
      <c r="F666" s="9">
        <f>IF(Demand!AU110=F474,0,(Beginning_stock!AU121/(Demand!AU110-F474)))</f>
        <v/>
      </c>
      <c r="G666" s="9">
        <f>IF(Demand!AV110=G474,0,(Beginning_stock!AV121/(Demand!AV110-G474)))</f>
        <v/>
      </c>
      <c r="H666" s="9">
        <f>IF(Demand!AW110=H474,0,(Beginning_stock!AW121/(Demand!AW110-H474)))</f>
        <v/>
      </c>
    </row>
    <row r="667">
      <c r="B667" s="13" t="n"/>
      <c r="E667" s="13" t="n">
        <v>96</v>
      </c>
      <c r="F667" s="9">
        <f>IF(Demand!AU111=F475,0,(Beginning_stock!AU122/(Demand!AU111-F475)))</f>
        <v/>
      </c>
      <c r="G667" s="9">
        <f>IF(Demand!AV111=G475,0,(Beginning_stock!AV122/(Demand!AV111-G475)))</f>
        <v/>
      </c>
      <c r="H667" s="9">
        <f>IF(Demand!AW111=H475,0,(Beginning_stock!AW122/(Demand!AW111-H475)))</f>
        <v/>
      </c>
    </row>
    <row r="668">
      <c r="B668" s="13" t="n"/>
      <c r="E668" s="13" t="n">
        <v>97</v>
      </c>
      <c r="F668" s="9">
        <f>IF(Demand!AU112=F476,0,(Beginning_stock!AU123/(Demand!AU112-F476)))</f>
        <v/>
      </c>
      <c r="G668" s="9">
        <f>IF(Demand!AV112=G476,0,(Beginning_stock!AV123/(Demand!AV112-G476)))</f>
        <v/>
      </c>
      <c r="H668" s="9">
        <f>IF(Demand!AW112=H476,0,(Beginning_stock!AW123/(Demand!AW112-H476)))</f>
        <v/>
      </c>
    </row>
    <row r="669">
      <c r="E669" s="13" t="n">
        <v>98</v>
      </c>
      <c r="F669" s="9">
        <f>IF(Demand!AU113=F477,0,(Beginning_stock!AU124/(Demand!AU113-F477)))</f>
        <v/>
      </c>
      <c r="G669" s="9">
        <f>IF(Demand!AV113=G477,0,(Beginning_stock!AV124/(Demand!AV113-G477)))</f>
        <v/>
      </c>
      <c r="H669" s="9">
        <f>IF(Demand!AW113=H477,0,(Beginning_stock!AW124/(Demand!AW113-H477)))</f>
        <v/>
      </c>
    </row>
    <row r="670">
      <c r="E670" s="13" t="n">
        <v>99</v>
      </c>
      <c r="F670" s="9">
        <f>IF(Demand!AU114=F478,0,(Beginning_stock!AU125/(Demand!AU114-F478)))</f>
        <v/>
      </c>
      <c r="G670" s="9">
        <f>IF(Demand!AV114=G478,0,(Beginning_stock!AV125/(Demand!AV114-G478)))</f>
        <v/>
      </c>
      <c r="H670" s="9">
        <f>IF(Demand!AW114=H478,0,(Beginning_stock!AW125/(Demand!AW114-H478)))</f>
        <v/>
      </c>
    </row>
    <row r="671">
      <c r="E671" s="13" t="n">
        <v>100</v>
      </c>
      <c r="F671" s="9">
        <f>IF(Demand!AU115=F479,0,(Beginning_stock!AU126/(Demand!AU115-F479)))</f>
        <v/>
      </c>
      <c r="G671" s="9">
        <f>IF(Demand!AV115=G479,0,(Beginning_stock!AV126/(Demand!AV115-G479)))</f>
        <v/>
      </c>
      <c r="H671" s="9">
        <f>IF(Demand!AW115=H479,0,(Beginning_stock!AW126/(Demand!AW115-H479)))</f>
        <v/>
      </c>
    </row>
    <row r="672">
      <c r="E672" s="13" t="n">
        <v>101</v>
      </c>
      <c r="F672" s="9">
        <f>IF(Demand!AU116=F480,0,(Beginning_stock!AU127/(Demand!AU116-F480)))</f>
        <v/>
      </c>
      <c r="G672" s="9">
        <f>IF(Demand!AV116=G480,0,(Beginning_stock!AV127/(Demand!AV116-G480)))</f>
        <v/>
      </c>
      <c r="H672" s="9">
        <f>IF(Demand!AW116=H480,0,(Beginning_stock!AW127/(Demand!AW116-H480)))</f>
        <v/>
      </c>
    </row>
    <row r="673">
      <c r="E673" s="13" t="n">
        <v>102</v>
      </c>
      <c r="F673" s="9">
        <f>IF(Demand!AU117=F481,0,(Beginning_stock!AU128/(Demand!AU117-F481)))</f>
        <v/>
      </c>
      <c r="G673" s="9">
        <f>IF(Demand!AV117=G481,0,(Beginning_stock!AV128/(Demand!AV117-G481)))</f>
        <v/>
      </c>
      <c r="H673" s="9">
        <f>IF(Demand!AW117=H481,0,(Beginning_stock!AW128/(Demand!AW117-H481)))</f>
        <v/>
      </c>
    </row>
    <row r="674">
      <c r="E674" s="13" t="n">
        <v>103</v>
      </c>
      <c r="F674" s="9">
        <f>IF(Demand!AU118=F482,0,(Beginning_stock!AU129/(Demand!AU118-F482)))</f>
        <v/>
      </c>
      <c r="G674" s="9">
        <f>IF(Demand!AV118=G482,0,(Beginning_stock!AV129/(Demand!AV118-G482)))</f>
        <v/>
      </c>
      <c r="H674" s="9">
        <f>IF(Demand!AW118=H482,0,(Beginning_stock!AW129/(Demand!AW118-H482)))</f>
        <v/>
      </c>
    </row>
    <row r="675">
      <c r="E675" s="13" t="n">
        <v>104</v>
      </c>
      <c r="F675" s="9">
        <f>IF(Demand!AU119=F483,0,(Beginning_stock!AU130/(Demand!AU119-F483)))</f>
        <v/>
      </c>
      <c r="G675" s="9">
        <f>IF(Demand!AV119=G483,0,(Beginning_stock!AV130/(Demand!AV119-G483)))</f>
        <v/>
      </c>
      <c r="H675" s="9">
        <f>IF(Demand!AW119=H483,0,(Beginning_stock!AW130/(Demand!AW119-H483)))</f>
        <v/>
      </c>
    </row>
    <row r="676">
      <c r="E676" s="13" t="n">
        <v>105</v>
      </c>
      <c r="F676" s="9">
        <f>IF(Demand!AU120=F484,0,(Beginning_stock!AU131/(Demand!AU120-F484)))</f>
        <v/>
      </c>
      <c r="G676" s="9">
        <f>IF(Demand!AV120=G484,0,(Beginning_stock!AV131/(Demand!AV120-G484)))</f>
        <v/>
      </c>
      <c r="H676" s="9">
        <f>IF(Demand!AW120=H484,0,(Beginning_stock!AW131/(Demand!AW120-H484)))</f>
        <v/>
      </c>
    </row>
    <row r="677">
      <c r="E677" s="13" t="n">
        <v>106</v>
      </c>
      <c r="F677" s="9">
        <f>IF(Demand!AU121=F485,0,(Beginning_stock!AU132/(Demand!AU121-F485)))</f>
        <v/>
      </c>
      <c r="G677" s="9">
        <f>IF(Demand!AV121=G485,0,(Beginning_stock!AV132/(Demand!AV121-G485)))</f>
        <v/>
      </c>
      <c r="H677" s="9">
        <f>IF(Demand!AW121=H485,0,(Beginning_stock!AW132/(Demand!AW121-H485)))</f>
        <v/>
      </c>
    </row>
    <row r="678">
      <c r="E678" s="13" t="n">
        <v>107</v>
      </c>
      <c r="F678" s="9">
        <f>IF(Demand!AU122=F486,0,(Beginning_stock!AU133/(Demand!AU122-F486)))</f>
        <v/>
      </c>
      <c r="G678" s="9">
        <f>IF(Demand!AV122=G486,0,(Beginning_stock!AV133/(Demand!AV122-G486)))</f>
        <v/>
      </c>
      <c r="H678" s="9">
        <f>IF(Demand!AW122=H486,0,(Beginning_stock!AW133/(Demand!AW122-H486)))</f>
        <v/>
      </c>
    </row>
    <row r="679">
      <c r="E679" s="13" t="n">
        <v>108</v>
      </c>
      <c r="F679" s="9">
        <f>IF(Demand!AU123=F487,0,(Beginning_stock!AU134/(Demand!AU123-F487)))</f>
        <v/>
      </c>
      <c r="G679" s="9">
        <f>IF(Demand!AV123=G487,0,(Beginning_stock!AV134/(Demand!AV123-G487)))</f>
        <v/>
      </c>
      <c r="H679" s="9">
        <f>IF(Demand!AW123=H487,0,(Beginning_stock!AW134/(Demand!AW123-H487)))</f>
        <v/>
      </c>
    </row>
    <row r="680">
      <c r="E680" s="13" t="n">
        <v>109</v>
      </c>
      <c r="F680" s="9">
        <f>IF(Demand!AU124=F488,0,(Beginning_stock!AU135/(Demand!AU124-F488)))</f>
        <v/>
      </c>
      <c r="G680" s="9">
        <f>IF(Demand!AV124=G488,0,(Beginning_stock!AV135/(Demand!AV124-G488)))</f>
        <v/>
      </c>
      <c r="H680" s="9">
        <f>IF(Demand!AW124=H488,0,(Beginning_stock!AW135/(Demand!AW124-H488)))</f>
        <v/>
      </c>
    </row>
    <row r="681">
      <c r="E681" s="13" t="n">
        <v>110</v>
      </c>
      <c r="F681" s="9">
        <f>IF(Demand!AU125=F489,0,(Beginning_stock!AU136/(Demand!AU125-F489)))</f>
        <v/>
      </c>
      <c r="G681" s="9">
        <f>IF(Demand!AV125=G489,0,(Beginning_stock!AV136/(Demand!AV125-G489)))</f>
        <v/>
      </c>
      <c r="H681" s="9">
        <f>IF(Demand!AW125=H489,0,(Beginning_stock!AW136/(Demand!AW125-H489)))</f>
        <v/>
      </c>
    </row>
    <row r="682">
      <c r="E682" s="13" t="n">
        <v>111</v>
      </c>
      <c r="F682" s="9">
        <f>IF(Demand!AU126=F490,0,(Beginning_stock!AU137/(Demand!AU126-F490)))</f>
        <v/>
      </c>
      <c r="G682" s="9">
        <f>IF(Demand!AV126=G490,0,(Beginning_stock!AV137/(Demand!AV126-G490)))</f>
        <v/>
      </c>
      <c r="H682" s="9">
        <f>IF(Demand!AW126=H490,0,(Beginning_stock!AW137/(Demand!AW126-H490)))</f>
        <v/>
      </c>
    </row>
    <row r="683">
      <c r="E683" s="13" t="n">
        <v>112</v>
      </c>
      <c r="F683" s="9">
        <f>IF(Demand!AU127=F491,0,(Beginning_stock!AU138/(Demand!AU127-F491)))</f>
        <v/>
      </c>
      <c r="G683" s="9">
        <f>IF(Demand!AV127=G491,0,(Beginning_stock!AV138/(Demand!AV127-G491)))</f>
        <v/>
      </c>
      <c r="H683" s="9">
        <f>IF(Demand!AW127=H491,0,(Beginning_stock!AW138/(Demand!AW127-H491)))</f>
        <v/>
      </c>
    </row>
    <row r="684">
      <c r="E684" s="13" t="n">
        <v>113</v>
      </c>
      <c r="F684" s="9">
        <f>IF(Demand!AU128=F492,0,(Beginning_stock!AU139/(Demand!AU128-F492)))</f>
        <v/>
      </c>
      <c r="G684" s="9">
        <f>IF(Demand!AV128=G492,0,(Beginning_stock!AV139/(Demand!AV128-G492)))</f>
        <v/>
      </c>
      <c r="H684" s="9">
        <f>IF(Demand!AW128=H492,0,(Beginning_stock!AW139/(Demand!AW128-H492)))</f>
        <v/>
      </c>
    </row>
    <row r="685">
      <c r="E685" s="13" t="n">
        <v>114</v>
      </c>
      <c r="F685" s="9">
        <f>IF(Demand!AU129=F493,0,(Beginning_stock!AU140/(Demand!AU129-F493)))</f>
        <v/>
      </c>
      <c r="G685" s="9">
        <f>IF(Demand!AV129=G493,0,(Beginning_stock!AV140/(Demand!AV129-G493)))</f>
        <v/>
      </c>
      <c r="H685" s="9">
        <f>IF(Demand!AW129=H493,0,(Beginning_stock!AW140/(Demand!AW129-H493)))</f>
        <v/>
      </c>
    </row>
    <row r="686">
      <c r="E686" s="13" t="n">
        <v>115</v>
      </c>
      <c r="F686" s="9">
        <f>IF(Demand!AU130=F494,0,(Beginning_stock!AU141/(Demand!AU130-F494)))</f>
        <v/>
      </c>
      <c r="G686" s="9">
        <f>IF(Demand!AV130=G494,0,(Beginning_stock!AV141/(Demand!AV130-G494)))</f>
        <v/>
      </c>
      <c r="H686" s="9">
        <f>IF(Demand!AW130=H494,0,(Beginning_stock!AW141/(Demand!AW130-H494)))</f>
        <v/>
      </c>
    </row>
    <row r="687">
      <c r="E687" s="13" t="n">
        <v>116</v>
      </c>
      <c r="F687" s="9">
        <f>IF(Demand!AU131=F495,0,(Beginning_stock!AU142/(Demand!AU131-F495)))</f>
        <v/>
      </c>
      <c r="G687" s="9">
        <f>IF(Demand!AV131=G495,0,(Beginning_stock!AV142/(Demand!AV131-G495)))</f>
        <v/>
      </c>
      <c r="H687" s="9">
        <f>IF(Demand!AW131=H495,0,(Beginning_stock!AW142/(Demand!AW131-H495)))</f>
        <v/>
      </c>
    </row>
    <row r="688">
      <c r="E688" s="13" t="n">
        <v>117</v>
      </c>
      <c r="F688" s="9">
        <f>IF(Demand!AU132=F496,0,(Beginning_stock!AU143/(Demand!AU132-F496)))</f>
        <v/>
      </c>
      <c r="G688" s="9">
        <f>IF(Demand!AV132=G496,0,(Beginning_stock!AV143/(Demand!AV132-G496)))</f>
        <v/>
      </c>
      <c r="H688" s="9">
        <f>IF(Demand!AW132=H496,0,(Beginning_stock!AW143/(Demand!AW132-H496)))</f>
        <v/>
      </c>
    </row>
    <row r="689">
      <c r="E689" s="13" t="n">
        <v>118</v>
      </c>
      <c r="F689" s="9">
        <f>IF(Demand!AU133=F497,0,(Beginning_stock!AU144/(Demand!AU133-F497)))</f>
        <v/>
      </c>
      <c r="G689" s="9">
        <f>IF(Demand!AV133=G497,0,(Beginning_stock!AV144/(Demand!AV133-G497)))</f>
        <v/>
      </c>
      <c r="H689" s="9">
        <f>IF(Demand!AW133=H497,0,(Beginning_stock!AW144/(Demand!AW133-H497)))</f>
        <v/>
      </c>
    </row>
    <row r="690">
      <c r="E690" s="13" t="n">
        <v>119</v>
      </c>
      <c r="F690" s="9">
        <f>IF(Demand!AU134=F498,0,(Beginning_stock!AU145/(Demand!AU134-F498)))</f>
        <v/>
      </c>
      <c r="G690" s="9">
        <f>IF(Demand!AV134=G498,0,(Beginning_stock!AV145/(Demand!AV134-G498)))</f>
        <v/>
      </c>
      <c r="H690" s="9">
        <f>IF(Demand!AW134=H498,0,(Beginning_stock!AW145/(Demand!AW134-H498)))</f>
        <v/>
      </c>
    </row>
    <row r="691">
      <c r="E691" s="13" t="n">
        <v>120</v>
      </c>
      <c r="F691" s="9">
        <f>IF(Demand!AU135=F499,0,(Beginning_stock!AU146/(Demand!AU135-F499)))</f>
        <v/>
      </c>
      <c r="G691" s="9">
        <f>IF(Demand!AV135=G499,0,(Beginning_stock!AV146/(Demand!AV135-G499)))</f>
        <v/>
      </c>
      <c r="H691" s="9">
        <f>IF(Demand!AW135=H499,0,(Beginning_stock!AW146/(Demand!AW135-H499)))</f>
        <v/>
      </c>
    </row>
    <row r="692">
      <c r="E692" s="13" t="n">
        <v>121</v>
      </c>
      <c r="F692" s="9">
        <f>IF(Demand!AU136=F500,0,(Beginning_stock!AU147/(Demand!AU136-F500)))</f>
        <v/>
      </c>
      <c r="G692" s="9">
        <f>IF(Demand!AV136=G500,0,(Beginning_stock!AV147/(Demand!AV136-G500)))</f>
        <v/>
      </c>
      <c r="H692" s="9">
        <f>IF(Demand!AW136=H500,0,(Beginning_stock!AW147/(Demand!AW136-H500)))</f>
        <v/>
      </c>
    </row>
    <row r="693">
      <c r="E693" s="13" t="n">
        <v>122</v>
      </c>
      <c r="F693" s="9">
        <f>IF(Demand!AU137=F501,0,(Beginning_stock!AU148/(Demand!AU137-F501)))</f>
        <v/>
      </c>
      <c r="G693" s="9">
        <f>IF(Demand!AV137=G501,0,(Beginning_stock!AV148/(Demand!AV137-G501)))</f>
        <v/>
      </c>
      <c r="H693" s="9">
        <f>IF(Demand!AW137=H501,0,(Beginning_stock!AW148/(Demand!AW137-H501)))</f>
        <v/>
      </c>
    </row>
    <row r="694">
      <c r="E694" s="13" t="n">
        <v>123</v>
      </c>
      <c r="F694" s="9">
        <f>IF(Demand!AU138=F502,0,(Beginning_stock!AU149/(Demand!AU138-F502)))</f>
        <v/>
      </c>
      <c r="G694" s="9">
        <f>IF(Demand!AV138=G502,0,(Beginning_stock!AV149/(Demand!AV138-G502)))</f>
        <v/>
      </c>
      <c r="H694" s="9">
        <f>IF(Demand!AW138=H502,0,(Beginning_stock!AW149/(Demand!AW138-H502)))</f>
        <v/>
      </c>
    </row>
    <row r="695">
      <c r="E695" s="13" t="n">
        <v>124</v>
      </c>
      <c r="F695" s="9">
        <f>IF(Demand!AU139=F503,0,(Beginning_stock!AU150/(Demand!AU139-F503)))</f>
        <v/>
      </c>
      <c r="G695" s="9">
        <f>IF(Demand!AV139=G503,0,(Beginning_stock!AV150/(Demand!AV139-G503)))</f>
        <v/>
      </c>
      <c r="H695" s="9">
        <f>IF(Demand!AW139=H503,0,(Beginning_stock!AW150/(Demand!AW139-H503)))</f>
        <v/>
      </c>
    </row>
    <row r="696">
      <c r="E696" s="13" t="n">
        <v>125</v>
      </c>
      <c r="F696" s="9">
        <f>IF(Demand!AU140=F504,0,(Beginning_stock!AU151/(Demand!AU140-F504)))</f>
        <v/>
      </c>
      <c r="G696" s="9">
        <f>IF(Demand!AV140=G504,0,(Beginning_stock!AV151/(Demand!AV140-G504)))</f>
        <v/>
      </c>
      <c r="H696" s="9">
        <f>IF(Demand!AW140=H504,0,(Beginning_stock!AW151/(Demand!AW140-H504)))</f>
        <v/>
      </c>
    </row>
    <row r="697">
      <c r="E697" s="13" t="n">
        <v>126</v>
      </c>
      <c r="F697" s="9">
        <f>IF(Demand!AU141=F505,0,(Beginning_stock!AU152/(Demand!AU141-F505)))</f>
        <v/>
      </c>
      <c r="G697" s="9">
        <f>IF(Demand!AV141=G505,0,(Beginning_stock!AV152/(Demand!AV141-G505)))</f>
        <v/>
      </c>
      <c r="H697" s="9">
        <f>IF(Demand!AW141=H505,0,(Beginning_stock!AW152/(Demand!AW141-H505)))</f>
        <v/>
      </c>
    </row>
    <row r="698">
      <c r="E698" s="13" t="n">
        <v>127</v>
      </c>
      <c r="F698" s="9">
        <f>IF(Demand!AU142=F506,0,(Beginning_stock!AU153/(Demand!AU142-F506)))</f>
        <v/>
      </c>
      <c r="G698" s="9">
        <f>IF(Demand!AV142=G506,0,(Beginning_stock!AV153/(Demand!AV142-G506)))</f>
        <v/>
      </c>
      <c r="H698" s="9">
        <f>IF(Demand!AW142=H506,0,(Beginning_stock!AW153/(Demand!AW142-H506)))</f>
        <v/>
      </c>
    </row>
    <row r="699">
      <c r="E699" s="13" t="n">
        <v>128</v>
      </c>
      <c r="F699" s="9">
        <f>IF(Demand!AU143=F507,0,(Beginning_stock!AU154/(Demand!AU143-F507)))</f>
        <v/>
      </c>
      <c r="G699" s="9">
        <f>IF(Demand!AV143=G507,0,(Beginning_stock!AV154/(Demand!AV143-G507)))</f>
        <v/>
      </c>
      <c r="H699" s="9">
        <f>IF(Demand!AW143=H507,0,(Beginning_stock!AW154/(Demand!AW143-H507)))</f>
        <v/>
      </c>
    </row>
    <row r="700">
      <c r="E700" s="13" t="n">
        <v>129</v>
      </c>
      <c r="F700" s="9">
        <f>IF(Demand!AU144=F508,0,(Beginning_stock!AU155/(Demand!AU144-F508)))</f>
        <v/>
      </c>
      <c r="G700" s="9">
        <f>IF(Demand!AV144=G508,0,(Beginning_stock!AV155/(Demand!AV144-G508)))</f>
        <v/>
      </c>
      <c r="H700" s="9">
        <f>IF(Demand!AW144=H508,0,(Beginning_stock!AW155/(Demand!AW144-H508)))</f>
        <v/>
      </c>
    </row>
    <row r="701">
      <c r="E701" s="13" t="n">
        <v>130</v>
      </c>
      <c r="F701" s="9">
        <f>IF(Demand!AU145=F509,0,(Beginning_stock!AU156/(Demand!AU145-F509)))</f>
        <v/>
      </c>
      <c r="G701" s="9">
        <f>IF(Demand!AV145=G509,0,(Beginning_stock!AV156/(Demand!AV145-G509)))</f>
        <v/>
      </c>
      <c r="H701" s="9">
        <f>IF(Demand!AW145=H509,0,(Beginning_stock!AW156/(Demand!AW145-H509)))</f>
        <v/>
      </c>
    </row>
    <row r="702">
      <c r="E702" s="13" t="n">
        <v>131</v>
      </c>
      <c r="F702" s="9">
        <f>IF(Demand!AU146=F510,0,(Beginning_stock!AU157/(Demand!AU146-F510)))</f>
        <v/>
      </c>
      <c r="G702" s="9">
        <f>IF(Demand!AV146=G510,0,(Beginning_stock!AV157/(Demand!AV146-G510)))</f>
        <v/>
      </c>
      <c r="H702" s="9">
        <f>IF(Demand!AW146=H510,0,(Beginning_stock!AW157/(Demand!AW146-H510)))</f>
        <v/>
      </c>
    </row>
    <row r="703">
      <c r="E703" s="13" t="n">
        <v>132</v>
      </c>
      <c r="F703" s="9">
        <f>IF(Demand!AU147=F511,0,(Beginning_stock!AU158/(Demand!AU147-F511)))</f>
        <v/>
      </c>
      <c r="G703" s="9">
        <f>IF(Demand!AV147=G511,0,(Beginning_stock!AV158/(Demand!AV147-G511)))</f>
        <v/>
      </c>
      <c r="H703" s="9">
        <f>IF(Demand!AW147=H511,0,(Beginning_stock!AW158/(Demand!AW147-H511)))</f>
        <v/>
      </c>
    </row>
    <row r="704">
      <c r="E704" s="13" t="n">
        <v>133</v>
      </c>
      <c r="F704" s="9">
        <f>IF(Demand!AU148=F512,0,(Beginning_stock!AU159/(Demand!AU148-F512)))</f>
        <v/>
      </c>
      <c r="G704" s="9">
        <f>IF(Demand!AV148=G512,0,(Beginning_stock!AV159/(Demand!AV148-G512)))</f>
        <v/>
      </c>
      <c r="H704" s="9">
        <f>IF(Demand!AW148=H512,0,(Beginning_stock!AW159/(Demand!AW148-H512)))</f>
        <v/>
      </c>
    </row>
    <row r="705">
      <c r="E705" s="13" t="n">
        <v>134</v>
      </c>
      <c r="F705" s="9">
        <f>IF(Demand!AU149=F513,0,(Beginning_stock!AU160/(Demand!AU149-F513)))</f>
        <v/>
      </c>
      <c r="G705" s="9">
        <f>IF(Demand!AV149=G513,0,(Beginning_stock!AV160/(Demand!AV149-G513)))</f>
        <v/>
      </c>
      <c r="H705" s="9">
        <f>IF(Demand!AW149=H513,0,(Beginning_stock!AW160/(Demand!AW149-H513)))</f>
        <v/>
      </c>
    </row>
    <row r="706">
      <c r="E706" s="13" t="n">
        <v>135</v>
      </c>
      <c r="F706" s="9">
        <f>IF(Demand!AU150=F514,0,(Beginning_stock!AU161/(Demand!AU150-F514)))</f>
        <v/>
      </c>
      <c r="G706" s="9">
        <f>IF(Demand!AV150=G514,0,(Beginning_stock!AV161/(Demand!AV150-G514)))</f>
        <v/>
      </c>
      <c r="H706" s="9">
        <f>IF(Demand!AW150=H514,0,(Beginning_stock!AW161/(Demand!AW150-H514)))</f>
        <v/>
      </c>
    </row>
    <row r="707">
      <c r="E707" s="13" t="n">
        <v>136</v>
      </c>
      <c r="F707" s="9">
        <f>IF(Demand!AU151=F515,0,(Beginning_stock!AU162/(Demand!AU151-F515)))</f>
        <v/>
      </c>
      <c r="G707" s="9">
        <f>IF(Demand!AV151=G515,0,(Beginning_stock!AV162/(Demand!AV151-G515)))</f>
        <v/>
      </c>
      <c r="H707" s="9">
        <f>IF(Demand!AW151=H515,0,(Beginning_stock!AW162/(Demand!AW151-H515)))</f>
        <v/>
      </c>
    </row>
    <row r="708">
      <c r="E708" s="13" t="n">
        <v>137</v>
      </c>
      <c r="F708" s="9">
        <f>IF(Demand!AU152=F516,0,(Beginning_stock!AU163/(Demand!AU152-F516)))</f>
        <v/>
      </c>
      <c r="G708" s="9">
        <f>IF(Demand!AV152=G516,0,(Beginning_stock!AV163/(Demand!AV152-G516)))</f>
        <v/>
      </c>
      <c r="H708" s="9">
        <f>IF(Demand!AW152=H516,0,(Beginning_stock!AW163/(Demand!AW152-H516)))</f>
        <v/>
      </c>
    </row>
    <row r="709">
      <c r="E709" s="13" t="n">
        <v>138</v>
      </c>
      <c r="F709" s="9">
        <f>IF(Demand!AU153=F517,0,(Beginning_stock!AU164/(Demand!AU153-F517)))</f>
        <v/>
      </c>
      <c r="G709" s="9">
        <f>IF(Demand!AV153=G517,0,(Beginning_stock!AV164/(Demand!AV153-G517)))</f>
        <v/>
      </c>
      <c r="H709" s="9">
        <f>IF(Demand!AW153=H517,0,(Beginning_stock!AW164/(Demand!AW153-H517)))</f>
        <v/>
      </c>
    </row>
    <row r="710">
      <c r="E710" s="13" t="n">
        <v>139</v>
      </c>
      <c r="F710" s="9">
        <f>IF(Demand!AU154=F518,0,(Beginning_stock!AU165/(Demand!AU154-F518)))</f>
        <v/>
      </c>
      <c r="G710" s="9">
        <f>IF(Demand!AV154=G518,0,(Beginning_stock!AV165/(Demand!AV154-G518)))</f>
        <v/>
      </c>
      <c r="H710" s="9">
        <f>IF(Demand!AW154=H518,0,(Beginning_stock!AW165/(Demand!AW154-H518)))</f>
        <v/>
      </c>
    </row>
    <row r="711">
      <c r="E711" s="13" t="n">
        <v>140</v>
      </c>
      <c r="F711" s="9">
        <f>IF(Demand!AU155=F519,0,(Beginning_stock!AU166/(Demand!AU155-F519)))</f>
        <v/>
      </c>
      <c r="G711" s="9">
        <f>IF(Demand!AV155=G519,0,(Beginning_stock!AV166/(Demand!AV155-G519)))</f>
        <v/>
      </c>
      <c r="H711" s="9">
        <f>IF(Demand!AW155=H519,0,(Beginning_stock!AW166/(Demand!AW155-H519)))</f>
        <v/>
      </c>
    </row>
    <row r="712">
      <c r="E712" s="13" t="n">
        <v>141</v>
      </c>
      <c r="F712" s="9">
        <f>IF(Demand!AU156=F520,0,(Beginning_stock!AU167/(Demand!AU156-F520)))</f>
        <v/>
      </c>
      <c r="G712" s="9">
        <f>IF(Demand!AV156=G520,0,(Beginning_stock!AV167/(Demand!AV156-G520)))</f>
        <v/>
      </c>
      <c r="H712" s="9">
        <f>IF(Demand!AW156=H520,0,(Beginning_stock!AW167/(Demand!AW156-H520)))</f>
        <v/>
      </c>
    </row>
    <row r="713">
      <c r="E713" s="13" t="n">
        <v>142</v>
      </c>
      <c r="F713" s="9">
        <f>IF(Demand!AU157=F521,0,(Beginning_stock!AU168/(Demand!AU157-F521)))</f>
        <v/>
      </c>
      <c r="G713" s="9">
        <f>IF(Demand!AV157=G521,0,(Beginning_stock!AV168/(Demand!AV157-G521)))</f>
        <v/>
      </c>
      <c r="H713" s="9">
        <f>IF(Demand!AW157=H521,0,(Beginning_stock!AW168/(Demand!AW157-H521)))</f>
        <v/>
      </c>
    </row>
    <row r="714">
      <c r="E714" s="13" t="n">
        <v>143</v>
      </c>
      <c r="F714" s="9">
        <f>IF(Demand!AU158=F522,0,(Beginning_stock!AU169/(Demand!AU158-F522)))</f>
        <v/>
      </c>
      <c r="G714" s="9">
        <f>IF(Demand!AV158=G522,0,(Beginning_stock!AV169/(Demand!AV158-G522)))</f>
        <v/>
      </c>
      <c r="H714" s="9">
        <f>IF(Demand!AW158=H522,0,(Beginning_stock!AW169/(Demand!AW158-H522)))</f>
        <v/>
      </c>
    </row>
    <row r="715">
      <c r="E715" s="13" t="n">
        <v>144</v>
      </c>
      <c r="F715" s="9">
        <f>IF(Demand!AU159=F523,0,(Beginning_stock!AU170/(Demand!AU159-F523)))</f>
        <v/>
      </c>
      <c r="G715" s="9">
        <f>IF(Demand!AV159=G523,0,(Beginning_stock!AV170/(Demand!AV159-G523)))</f>
        <v/>
      </c>
      <c r="H715" s="9">
        <f>IF(Demand!AW159=H523,0,(Beginning_stock!AW170/(Demand!AW159-H523)))</f>
        <v/>
      </c>
    </row>
    <row r="716">
      <c r="E716" s="13" t="n">
        <v>145</v>
      </c>
      <c r="F716" s="9">
        <f>IF(Demand!AU160=F524,0,(Beginning_stock!AU171/(Demand!AU160-F524)))</f>
        <v/>
      </c>
      <c r="G716" s="9">
        <f>IF(Demand!AV160=G524,0,(Beginning_stock!AV171/(Demand!AV160-G524)))</f>
        <v/>
      </c>
      <c r="H716" s="9">
        <f>IF(Demand!AW160=H524,0,(Beginning_stock!AW171/(Demand!AW160-H524)))</f>
        <v/>
      </c>
    </row>
    <row r="717">
      <c r="E717" s="13" t="n">
        <v>146</v>
      </c>
      <c r="F717" s="9">
        <f>IF(Demand!AU161=F525,0,(Beginning_stock!AU172/(Demand!AU161-F525)))</f>
        <v/>
      </c>
      <c r="G717" s="9">
        <f>IF(Demand!AV161=G525,0,(Beginning_stock!AV172/(Demand!AV161-G525)))</f>
        <v/>
      </c>
      <c r="H717" s="9">
        <f>IF(Demand!AW161=H525,0,(Beginning_stock!AW172/(Demand!AW161-H525)))</f>
        <v/>
      </c>
    </row>
    <row r="718">
      <c r="E718" s="13" t="n">
        <v>147</v>
      </c>
      <c r="F718" s="9">
        <f>IF(Demand!AU162=F526,0,(Beginning_stock!AU173/(Demand!AU162-F526)))</f>
        <v/>
      </c>
      <c r="G718" s="9">
        <f>IF(Demand!AV162=G526,0,(Beginning_stock!AV173/(Demand!AV162-G526)))</f>
        <v/>
      </c>
      <c r="H718" s="9">
        <f>IF(Demand!AW162=H526,0,(Beginning_stock!AW173/(Demand!AW162-H526)))</f>
        <v/>
      </c>
    </row>
    <row r="719">
      <c r="E719" s="13" t="n">
        <v>148</v>
      </c>
      <c r="F719" s="9">
        <f>IF(Demand!AU163=F527,0,(Beginning_stock!AU174/(Demand!AU163-F527)))</f>
        <v/>
      </c>
      <c r="G719" s="9">
        <f>IF(Demand!AV163=G527,0,(Beginning_stock!AV174/(Demand!AV163-G527)))</f>
        <v/>
      </c>
      <c r="H719" s="9">
        <f>IF(Demand!AW163=H527,0,(Beginning_stock!AW174/(Demand!AW163-H527)))</f>
        <v/>
      </c>
    </row>
    <row r="720">
      <c r="E720" s="13" t="n">
        <v>149</v>
      </c>
      <c r="F720" s="9">
        <f>IF(Demand!AU164=F528,0,(Beginning_stock!AU175/(Demand!AU164-F528)))</f>
        <v/>
      </c>
      <c r="G720" s="9">
        <f>IF(Demand!AV164=G528,0,(Beginning_stock!AV175/(Demand!AV164-G528)))</f>
        <v/>
      </c>
      <c r="H720" s="9">
        <f>IF(Demand!AW164=H528,0,(Beginning_stock!AW175/(Demand!AW164-H528)))</f>
        <v/>
      </c>
    </row>
    <row r="721">
      <c r="E721" s="13" t="n">
        <v>150</v>
      </c>
      <c r="F721" s="9">
        <f>IF(Demand!AU165=F529,0,(Beginning_stock!AU176/(Demand!AU165-F529)))</f>
        <v/>
      </c>
      <c r="G721" s="9">
        <f>IF(Demand!AV165=G529,0,(Beginning_stock!AV176/(Demand!AV165-G529)))</f>
        <v/>
      </c>
      <c r="H721" s="9">
        <f>IF(Demand!AW165=H529,0,(Beginning_stock!AW176/(Demand!AW165-H529)))</f>
        <v/>
      </c>
    </row>
    <row r="722">
      <c r="E722" s="13" t="n">
        <v>151</v>
      </c>
      <c r="F722" s="9">
        <f>IF(Demand!AU166=F530,0,(Beginning_stock!AU177/(Demand!AU166-F530)))</f>
        <v/>
      </c>
      <c r="G722" s="9">
        <f>IF(Demand!AV166=G530,0,(Beginning_stock!AV177/(Demand!AV166-G530)))</f>
        <v/>
      </c>
      <c r="H722" s="9">
        <f>IF(Demand!AW166=H530,0,(Beginning_stock!AW177/(Demand!AW166-H530)))</f>
        <v/>
      </c>
    </row>
    <row r="723">
      <c r="E723" s="13" t="n">
        <v>152</v>
      </c>
      <c r="F723" s="9">
        <f>IF(Demand!AU167=F531,0,(Beginning_stock!AU178/(Demand!AU167-F531)))</f>
        <v/>
      </c>
      <c r="G723" s="9">
        <f>IF(Demand!AV167=G531,0,(Beginning_stock!AV178/(Demand!AV167-G531)))</f>
        <v/>
      </c>
      <c r="H723" s="9">
        <f>IF(Demand!AW167=H531,0,(Beginning_stock!AW178/(Demand!AW167-H531)))</f>
        <v/>
      </c>
    </row>
    <row r="724">
      <c r="E724" s="13" t="n">
        <v>153</v>
      </c>
      <c r="F724" s="9">
        <f>IF(Demand!AU168=F532,0,(Beginning_stock!AU179/(Demand!AU168-F532)))</f>
        <v/>
      </c>
      <c r="G724" s="9">
        <f>IF(Demand!AV168=G532,0,(Beginning_stock!AV179/(Demand!AV168-G532)))</f>
        <v/>
      </c>
      <c r="H724" s="9">
        <f>IF(Demand!AW168=H532,0,(Beginning_stock!AW179/(Demand!AW168-H532)))</f>
        <v/>
      </c>
    </row>
    <row r="725">
      <c r="E725" s="13" t="n">
        <v>154</v>
      </c>
      <c r="F725" s="9">
        <f>IF(Demand!AU169=F533,0,(Beginning_stock!AU180/(Demand!AU169-F533)))</f>
        <v/>
      </c>
      <c r="G725" s="9">
        <f>IF(Demand!AV169=G533,0,(Beginning_stock!AV180/(Demand!AV169-G533)))</f>
        <v/>
      </c>
      <c r="H725" s="9">
        <f>IF(Demand!AW169=H533,0,(Beginning_stock!AW180/(Demand!AW169-H533)))</f>
        <v/>
      </c>
    </row>
    <row r="726">
      <c r="E726" s="13" t="n">
        <v>155</v>
      </c>
      <c r="F726" s="9">
        <f>IF(Demand!AU170=F534,0,(Beginning_stock!AU181/(Demand!AU170-F534)))</f>
        <v/>
      </c>
      <c r="G726" s="9">
        <f>IF(Demand!AV170=G534,0,(Beginning_stock!AV181/(Demand!AV170-G534)))</f>
        <v/>
      </c>
      <c r="H726" s="9">
        <f>IF(Demand!AW170=H534,0,(Beginning_stock!AW181/(Demand!AW170-H534)))</f>
        <v/>
      </c>
    </row>
    <row r="727">
      <c r="E727" s="13" t="n">
        <v>156</v>
      </c>
      <c r="F727" s="9">
        <f>IF(Demand!AU171=F535,0,(Beginning_stock!AU182/(Demand!AU171-F535)))</f>
        <v/>
      </c>
      <c r="G727" s="9">
        <f>IF(Demand!AV171=G535,0,(Beginning_stock!AV182/(Demand!AV171-G535)))</f>
        <v/>
      </c>
      <c r="H727" s="9">
        <f>IF(Demand!AW171=H535,0,(Beginning_stock!AW182/(Demand!AW171-H535)))</f>
        <v/>
      </c>
    </row>
    <row r="728">
      <c r="E728" s="13" t="n">
        <v>157</v>
      </c>
      <c r="F728" s="9">
        <f>IF(Demand!AU172=F536,0,(Beginning_stock!AU183/(Demand!AU172-F536)))</f>
        <v/>
      </c>
      <c r="G728" s="9">
        <f>IF(Demand!AV172=G536,0,(Beginning_stock!AV183/(Demand!AV172-G536)))</f>
        <v/>
      </c>
      <c r="H728" s="9">
        <f>IF(Demand!AW172=H536,0,(Beginning_stock!AW183/(Demand!AW172-H536)))</f>
        <v/>
      </c>
    </row>
    <row r="729">
      <c r="E729" s="13" t="n">
        <v>158</v>
      </c>
      <c r="F729" s="9">
        <f>IF(Demand!AU173=F537,0,(Beginning_stock!AU184/(Demand!AU173-F537)))</f>
        <v/>
      </c>
      <c r="G729" s="9">
        <f>IF(Demand!AV173=G537,0,(Beginning_stock!AV184/(Demand!AV173-G537)))</f>
        <v/>
      </c>
      <c r="H729" s="9">
        <f>IF(Demand!AW173=H537,0,(Beginning_stock!AW184/(Demand!AW173-H537)))</f>
        <v/>
      </c>
    </row>
    <row r="730">
      <c r="E730" s="13" t="n">
        <v>159</v>
      </c>
      <c r="F730" s="9">
        <f>IF(Demand!AU174=F538,0,(Beginning_stock!AU185/(Demand!AU174-F538)))</f>
        <v/>
      </c>
      <c r="G730" s="9">
        <f>IF(Demand!AV174=G538,0,(Beginning_stock!AV185/(Demand!AV174-G538)))</f>
        <v/>
      </c>
      <c r="H730" s="9">
        <f>IF(Demand!AW174=H538,0,(Beginning_stock!AW185/(Demand!AW174-H538)))</f>
        <v/>
      </c>
    </row>
    <row r="731">
      <c r="E731" s="13" t="n">
        <v>160</v>
      </c>
      <c r="F731" s="9">
        <f>IF(Demand!AU175=F539,0,(Beginning_stock!AU186/(Demand!AU175-F539)))</f>
        <v/>
      </c>
      <c r="G731" s="9">
        <f>IF(Demand!AV175=G539,0,(Beginning_stock!AV186/(Demand!AV175-G539)))</f>
        <v/>
      </c>
      <c r="H731" s="9">
        <f>IF(Demand!AW175=H539,0,(Beginning_stock!AW186/(Demand!AW175-H539)))</f>
        <v/>
      </c>
    </row>
    <row r="732">
      <c r="E732" s="13" t="n">
        <v>161</v>
      </c>
      <c r="F732" s="9">
        <f>IF(Demand!AU176=F540,0,(Beginning_stock!AU187/(Demand!AU176-F540)))</f>
        <v/>
      </c>
      <c r="G732" s="9">
        <f>IF(Demand!AV176=G540,0,(Beginning_stock!AV187/(Demand!AV176-G540)))</f>
        <v/>
      </c>
      <c r="H732" s="9">
        <f>IF(Demand!AW176=H540,0,(Beginning_stock!AW187/(Demand!AW176-H540)))</f>
        <v/>
      </c>
    </row>
    <row r="733">
      <c r="E733" s="13" t="n">
        <v>162</v>
      </c>
      <c r="F733" s="9">
        <f>IF(Demand!AU177=F541,0,(Beginning_stock!AU188/(Demand!AU177-F541)))</f>
        <v/>
      </c>
      <c r="G733" s="9">
        <f>IF(Demand!AV177=G541,0,(Beginning_stock!AV188/(Demand!AV177-G541)))</f>
        <v/>
      </c>
      <c r="H733" s="9">
        <f>IF(Demand!AW177=H541,0,(Beginning_stock!AW188/(Demand!AW177-H541)))</f>
        <v/>
      </c>
    </row>
    <row r="734">
      <c r="E734" s="13" t="n">
        <v>163</v>
      </c>
      <c r="F734" s="9">
        <f>IF(Demand!AU178=F542,0,(Beginning_stock!AU189/(Demand!AU178-F542)))</f>
        <v/>
      </c>
      <c r="G734" s="9">
        <f>IF(Demand!AV178=G542,0,(Beginning_stock!AV189/(Demand!AV178-G542)))</f>
        <v/>
      </c>
      <c r="H734" s="9">
        <f>IF(Demand!AW178=H542,0,(Beginning_stock!AW189/(Demand!AW178-H542)))</f>
        <v/>
      </c>
    </row>
    <row r="735">
      <c r="E735" s="13" t="n">
        <v>164</v>
      </c>
      <c r="F735" s="9">
        <f>IF(Demand!AU179=F543,0,(Beginning_stock!AU190/(Demand!AU179-F543)))</f>
        <v/>
      </c>
      <c r="G735" s="9">
        <f>IF(Demand!AV179=G543,0,(Beginning_stock!AV190/(Demand!AV179-G543)))</f>
        <v/>
      </c>
      <c r="H735" s="9">
        <f>IF(Demand!AW179=H543,0,(Beginning_stock!AW190/(Demand!AW179-H543)))</f>
        <v/>
      </c>
    </row>
    <row r="736">
      <c r="E736" s="13" t="n">
        <v>165</v>
      </c>
      <c r="F736" s="9">
        <f>IF(Demand!AU180=F544,0,(Beginning_stock!AU191/(Demand!AU180-F544)))</f>
        <v/>
      </c>
      <c r="G736" s="9">
        <f>IF(Demand!AV180=G544,0,(Beginning_stock!AV191/(Demand!AV180-G544)))</f>
        <v/>
      </c>
      <c r="H736" s="9">
        <f>IF(Demand!AW180=H544,0,(Beginning_stock!AW191/(Demand!AW180-H544)))</f>
        <v/>
      </c>
    </row>
    <row r="737">
      <c r="E737" s="13" t="n">
        <v>166</v>
      </c>
      <c r="F737" s="9">
        <f>IF(Demand!AU181=F545,0,(Beginning_stock!AU192/(Demand!AU181-F545)))</f>
        <v/>
      </c>
      <c r="G737" s="9">
        <f>IF(Demand!AV181=G545,0,(Beginning_stock!AV192/(Demand!AV181-G545)))</f>
        <v/>
      </c>
      <c r="H737" s="9">
        <f>IF(Demand!AW181=H545,0,(Beginning_stock!AW192/(Demand!AW181-H545)))</f>
        <v/>
      </c>
    </row>
    <row r="738">
      <c r="E738" s="13" t="n">
        <v>167</v>
      </c>
      <c r="F738" s="9">
        <f>IF(Demand!AU182=F546,0,(Beginning_stock!AU193/(Demand!AU182-F546)))</f>
        <v/>
      </c>
      <c r="G738" s="9">
        <f>IF(Demand!AV182=G546,0,(Beginning_stock!AV193/(Demand!AV182-G546)))</f>
        <v/>
      </c>
      <c r="H738" s="9">
        <f>IF(Demand!AW182=H546,0,(Beginning_stock!AW193/(Demand!AW182-H546)))</f>
        <v/>
      </c>
    </row>
    <row r="739">
      <c r="E739" s="13" t="n">
        <v>168</v>
      </c>
      <c r="F739" s="9">
        <f>IF(Demand!AU183=F547,0,(Beginning_stock!AU194/(Demand!AU183-F547)))</f>
        <v/>
      </c>
      <c r="G739" s="9">
        <f>IF(Demand!AV183=G547,0,(Beginning_stock!AV194/(Demand!AV183-G547)))</f>
        <v/>
      </c>
      <c r="H739" s="9">
        <f>IF(Demand!AW183=H547,0,(Beginning_stock!AW194/(Demand!AW183-H547)))</f>
        <v/>
      </c>
    </row>
    <row r="740">
      <c r="E740" s="13" t="n">
        <v>169</v>
      </c>
      <c r="F740" s="9">
        <f>IF(Demand!AU184=F548,0,(Beginning_stock!AU195/(Demand!AU184-F548)))</f>
        <v/>
      </c>
      <c r="G740" s="9">
        <f>IF(Demand!AV184=G548,0,(Beginning_stock!AV195/(Demand!AV184-G548)))</f>
        <v/>
      </c>
      <c r="H740" s="9">
        <f>IF(Demand!AW184=H548,0,(Beginning_stock!AW195/(Demand!AW184-H548)))</f>
        <v/>
      </c>
    </row>
    <row r="741">
      <c r="E741" s="13" t="n">
        <v>170</v>
      </c>
      <c r="F741" s="9">
        <f>IF(Demand!AU185=F549,0,(Beginning_stock!AU196/(Demand!AU185-F549)))</f>
        <v/>
      </c>
      <c r="G741" s="9">
        <f>IF(Demand!AV185=G549,0,(Beginning_stock!AV196/(Demand!AV185-G549)))</f>
        <v/>
      </c>
      <c r="H741" s="9">
        <f>IF(Demand!AW185=H549,0,(Beginning_stock!AW196/(Demand!AW185-H549)))</f>
        <v/>
      </c>
    </row>
    <row r="742">
      <c r="E742" s="13" t="n">
        <v>171</v>
      </c>
      <c r="F742" s="9">
        <f>IF(Demand!AU186=F550,0,(Beginning_stock!AU197/(Demand!AU186-F550)))</f>
        <v/>
      </c>
      <c r="G742" s="9">
        <f>IF(Demand!AV186=G550,0,(Beginning_stock!AV197/(Demand!AV186-G550)))</f>
        <v/>
      </c>
      <c r="H742" s="9">
        <f>IF(Demand!AW186=H550,0,(Beginning_stock!AW197/(Demand!AW186-H550)))</f>
        <v/>
      </c>
    </row>
    <row r="743">
      <c r="E743" s="13" t="n">
        <v>172</v>
      </c>
      <c r="F743" s="9">
        <f>IF(Demand!AU187=F551,0,(Beginning_stock!AU198/(Demand!AU187-F551)))</f>
        <v/>
      </c>
      <c r="G743" s="9">
        <f>IF(Demand!AV187=G551,0,(Beginning_stock!AV198/(Demand!AV187-G551)))</f>
        <v/>
      </c>
      <c r="H743" s="9">
        <f>IF(Demand!AW187=H551,0,(Beginning_stock!AW198/(Demand!AW187-H551)))</f>
        <v/>
      </c>
    </row>
    <row r="744">
      <c r="E744" s="13" t="n">
        <v>173</v>
      </c>
      <c r="F744" s="9">
        <f>IF(Demand!AU188=F552,0,(Beginning_stock!AU199/(Demand!AU188-F552)))</f>
        <v/>
      </c>
      <c r="G744" s="9">
        <f>IF(Demand!AV188=G552,0,(Beginning_stock!AV199/(Demand!AV188-G552)))</f>
        <v/>
      </c>
      <c r="H744" s="9">
        <f>IF(Demand!AW188=H552,0,(Beginning_stock!AW199/(Demand!AW188-H552)))</f>
        <v/>
      </c>
    </row>
    <row r="745">
      <c r="E745" s="13" t="n">
        <v>174</v>
      </c>
      <c r="F745" s="9">
        <f>IF(Demand!AU189=F553,0,(Beginning_stock!AU200/(Demand!AU189-F553)))</f>
        <v/>
      </c>
      <c r="G745" s="9">
        <f>IF(Demand!AV189=G553,0,(Beginning_stock!AV200/(Demand!AV189-G553)))</f>
        <v/>
      </c>
      <c r="H745" s="9">
        <f>IF(Demand!AW189=H553,0,(Beginning_stock!AW200/(Demand!AW189-H553)))</f>
        <v/>
      </c>
    </row>
    <row r="746">
      <c r="E746" s="13" t="n">
        <v>175</v>
      </c>
      <c r="F746" s="9">
        <f>IF(Demand!AU190=F554,0,(Beginning_stock!AU201/(Demand!AU190-F554)))</f>
        <v/>
      </c>
      <c r="G746" s="9">
        <f>IF(Demand!AV190=G554,0,(Beginning_stock!AV201/(Demand!AV190-G554)))</f>
        <v/>
      </c>
      <c r="H746" s="9">
        <f>IF(Demand!AW190=H554,0,(Beginning_stock!AW201/(Demand!AW190-H554)))</f>
        <v/>
      </c>
    </row>
    <row r="747">
      <c r="E747" s="13" t="n">
        <v>176</v>
      </c>
      <c r="F747" s="9">
        <f>IF(Demand!AU191=F555,0,(Beginning_stock!AU202/(Demand!AU191-F555)))</f>
        <v/>
      </c>
      <c r="G747" s="9">
        <f>IF(Demand!AV191=G555,0,(Beginning_stock!AV202/(Demand!AV191-G555)))</f>
        <v/>
      </c>
      <c r="H747" s="9">
        <f>IF(Demand!AW191=H555,0,(Beginning_stock!AW202/(Demand!AW191-H555)))</f>
        <v/>
      </c>
    </row>
    <row r="748">
      <c r="E748" s="13" t="n">
        <v>177</v>
      </c>
      <c r="F748" s="9">
        <f>IF(Demand!AU192=F556,0,(Beginning_stock!AU203/(Demand!AU192-F556)))</f>
        <v/>
      </c>
      <c r="G748" s="9">
        <f>IF(Demand!AV192=G556,0,(Beginning_stock!AV203/(Demand!AV192-G556)))</f>
        <v/>
      </c>
      <c r="H748" s="9">
        <f>IF(Demand!AW192=H556,0,(Beginning_stock!AW203/(Demand!AW192-H556)))</f>
        <v/>
      </c>
    </row>
    <row r="749">
      <c r="E749" s="13" t="n">
        <v>178</v>
      </c>
      <c r="F749" s="9">
        <f>IF(Demand!AU193=F557,0,(Beginning_stock!AU204/(Demand!AU193-F557)))</f>
        <v/>
      </c>
      <c r="G749" s="9">
        <f>IF(Demand!AV193=G557,0,(Beginning_stock!AV204/(Demand!AV193-G557)))</f>
        <v/>
      </c>
      <c r="H749" s="9">
        <f>IF(Demand!AW193=H557,0,(Beginning_stock!AW204/(Demand!AW193-H557)))</f>
        <v/>
      </c>
    </row>
    <row r="750">
      <c r="E750" s="13" t="n">
        <v>179</v>
      </c>
      <c r="F750" s="9">
        <f>IF(Demand!AU194=F558,0,(Beginning_stock!AU205/(Demand!AU194-F558)))</f>
        <v/>
      </c>
      <c r="G750" s="9">
        <f>IF(Demand!AV194=G558,0,(Beginning_stock!AV205/(Demand!AV194-G558)))</f>
        <v/>
      </c>
      <c r="H750" s="9">
        <f>IF(Demand!AW194=H558,0,(Beginning_stock!AW205/(Demand!AW194-H558)))</f>
        <v/>
      </c>
    </row>
    <row r="751">
      <c r="E751" s="13" t="n">
        <v>180</v>
      </c>
      <c r="F751" s="9">
        <f>IF(Demand!AU195=F559,0,(Beginning_stock!AU206/(Demand!AU195-F559)))</f>
        <v/>
      </c>
      <c r="G751" s="9">
        <f>IF(Demand!AV195=G559,0,(Beginning_stock!AV206/(Demand!AV195-G559)))</f>
        <v/>
      </c>
      <c r="H751" s="9">
        <f>IF(Demand!AW195=H559,0,(Beginning_stock!AW206/(Demand!AW195-H559)))</f>
        <v/>
      </c>
    </row>
    <row r="752">
      <c r="E752" s="13" t="n">
        <v>181</v>
      </c>
      <c r="F752" s="9">
        <f>IF(Demand!AU196=F560,0,(Beginning_stock!AU207/(Demand!AU196-F560)))</f>
        <v/>
      </c>
      <c r="G752" s="9">
        <f>IF(Demand!AV196=G560,0,(Beginning_stock!AV207/(Demand!AV196-G560)))</f>
        <v/>
      </c>
      <c r="H752" s="9">
        <f>IF(Demand!AW196=H560,0,(Beginning_stock!AW207/(Demand!AW196-H560)))</f>
        <v/>
      </c>
    </row>
    <row r="753">
      <c r="E753" s="13" t="n">
        <v>182</v>
      </c>
      <c r="F753" s="9">
        <f>IF(Demand!AU197=F561,0,(Beginning_stock!AU208/(Demand!AU197-F561)))</f>
        <v/>
      </c>
      <c r="G753" s="9">
        <f>IF(Demand!AV197=G561,0,(Beginning_stock!AV208/(Demand!AV197-G561)))</f>
        <v/>
      </c>
      <c r="H753" s="9">
        <f>IF(Demand!AW197=H561,0,(Beginning_stock!AW208/(Demand!AW197-H561)))</f>
        <v/>
      </c>
    </row>
    <row r="754">
      <c r="E754" s="13" t="n">
        <v>183</v>
      </c>
      <c r="F754" s="9">
        <f>IF(Demand!AU198=F562,0,(Beginning_stock!AU209/(Demand!AU198-F562)))</f>
        <v/>
      </c>
      <c r="G754" s="9">
        <f>IF(Demand!AV198=G562,0,(Beginning_stock!AV209/(Demand!AV198-G562)))</f>
        <v/>
      </c>
      <c r="H754" s="9">
        <f>IF(Demand!AW198=H562,0,(Beginning_stock!AW209/(Demand!AW198-H562)))</f>
        <v/>
      </c>
    </row>
    <row r="755">
      <c r="E755" s="13" t="n">
        <v>184</v>
      </c>
      <c r="F755" s="9">
        <f>IF(Demand!AU199=F563,0,(Beginning_stock!AU210/(Demand!AU199-F563)))</f>
        <v/>
      </c>
      <c r="G755" s="9">
        <f>IF(Demand!AV199=G563,0,(Beginning_stock!AV210/(Demand!AV199-G563)))</f>
        <v/>
      </c>
      <c r="H755" s="9">
        <f>IF(Demand!AW199=H563,0,(Beginning_stock!AW210/(Demand!AW199-H563)))</f>
        <v/>
      </c>
    </row>
    <row r="756">
      <c r="E756" s="13" t="n">
        <v>185</v>
      </c>
      <c r="F756" s="9">
        <f>IF(Demand!AU200=F564,0,(Beginning_stock!AU211/(Demand!AU200-F564)))</f>
        <v/>
      </c>
      <c r="G756" s="9">
        <f>IF(Demand!AV200=G564,0,(Beginning_stock!AV211/(Demand!AV200-G564)))</f>
        <v/>
      </c>
      <c r="H756" s="9">
        <f>IF(Demand!AW200=H564,0,(Beginning_stock!AW211/(Demand!AW200-H564)))</f>
        <v/>
      </c>
    </row>
    <row r="757">
      <c r="E757" s="13" t="n">
        <v>186</v>
      </c>
      <c r="F757" s="9">
        <f>IF(Demand!AU201=F565,0,(Beginning_stock!AU212/(Demand!AU201-F565)))</f>
        <v/>
      </c>
      <c r="G757" s="9">
        <f>IF(Demand!AV201=G565,0,(Beginning_stock!AV212/(Demand!AV201-G565)))</f>
        <v/>
      </c>
      <c r="H757" s="9">
        <f>IF(Demand!AW201=H565,0,(Beginning_stock!AW212/(Demand!AW201-H565)))</f>
        <v/>
      </c>
    </row>
    <row r="758">
      <c r="E758" s="13" t="n">
        <v>187</v>
      </c>
      <c r="F758" s="9">
        <f>IF(Demand!AU202=F566,0,(Beginning_stock!AU213/(Demand!AU202-F566)))</f>
        <v/>
      </c>
      <c r="G758" s="9">
        <f>IF(Demand!AV202=G566,0,(Beginning_stock!AV213/(Demand!AV202-G566)))</f>
        <v/>
      </c>
      <c r="H758" s="9">
        <f>IF(Demand!AW202=H566,0,(Beginning_stock!AW213/(Demand!AW202-H566)))</f>
        <v/>
      </c>
    </row>
    <row r="759">
      <c r="E759" s="13" t="n">
        <v>188</v>
      </c>
      <c r="F759" s="9">
        <f>IF(Demand!AU203=F567,0,(Beginning_stock!AU214/(Demand!AU203-F567)))</f>
        <v/>
      </c>
      <c r="G759" s="9">
        <f>IF(Demand!AV203=G567,0,(Beginning_stock!AV214/(Demand!AV203-G567)))</f>
        <v/>
      </c>
      <c r="H759" s="9">
        <f>IF(Demand!AW203=H567,0,(Beginning_stock!AW214/(Demand!AW203-H567)))</f>
        <v/>
      </c>
    </row>
    <row r="760">
      <c r="E760" s="13" t="n">
        <v>189</v>
      </c>
      <c r="F760" s="9">
        <f>IF(Demand!AU204=F568,0,(Beginning_stock!AU215/(Demand!AU204-F568)))</f>
        <v/>
      </c>
      <c r="G760" s="9">
        <f>IF(Demand!AV204=G568,0,(Beginning_stock!AV215/(Demand!AV204-G568)))</f>
        <v/>
      </c>
      <c r="H760" s="9">
        <f>IF(Demand!AW204=H568,0,(Beginning_stock!AW215/(Demand!AW204-H568)))</f>
        <v/>
      </c>
    </row>
    <row r="761">
      <c r="E761" s="13" t="n">
        <v>190</v>
      </c>
      <c r="F761" s="9">
        <f>IF(Demand!AU205=F569,0,(Beginning_stock!AU216/(Demand!AU205-F569)))</f>
        <v/>
      </c>
      <c r="G761" s="9">
        <f>IF(Demand!AV205=G569,0,(Beginning_stock!AV216/(Demand!AV205-G569)))</f>
        <v/>
      </c>
      <c r="H761" s="9">
        <f>IF(Demand!AW205=H569,0,(Beginning_stock!AW216/(Demand!AW205-H569)))</f>
        <v/>
      </c>
    </row>
    <row r="762">
      <c r="E762" s="13" t="n">
        <v>191</v>
      </c>
      <c r="F762" s="9">
        <f>IF(Demand!AU206=F570,0,(Beginning_stock!AU217/(Demand!AU206-F570)))</f>
        <v/>
      </c>
      <c r="G762" s="9">
        <f>IF(Demand!AV206=G570,0,(Beginning_stock!AV217/(Demand!AV206-G570)))</f>
        <v/>
      </c>
      <c r="H762" s="9">
        <f>IF(Demand!AW206=H570,0,(Beginning_stock!AW217/(Demand!AW206-H570)))</f>
        <v/>
      </c>
    </row>
    <row r="763">
      <c r="E763" s="13" t="n">
        <v>192</v>
      </c>
      <c r="F763" s="9">
        <f>IF(Demand!AU207=F571,0,(Beginning_stock!AU218/(Demand!AU207-F571)))</f>
        <v/>
      </c>
      <c r="G763" s="9">
        <f>IF(Demand!AV207=G571,0,(Beginning_stock!AV218/(Demand!AV207-G571)))</f>
        <v/>
      </c>
      <c r="H763" s="9">
        <f>IF(Demand!AW207=H571,0,(Beginning_stock!AW218/(Demand!AW207-H571)))</f>
        <v/>
      </c>
    </row>
    <row r="764">
      <c r="E764" s="13" t="n">
        <v>193</v>
      </c>
      <c r="F764" s="9">
        <f>IF(Demand!AU208=F572,0,(Beginning_stock!AU219/(Demand!AU208-F572)))</f>
        <v/>
      </c>
      <c r="G764" s="9">
        <f>IF(Demand!AV208=G572,0,(Beginning_stock!AV219/(Demand!AV208-G572)))</f>
        <v/>
      </c>
      <c r="H764" s="9">
        <f>IF(Demand!AW208=H572,0,(Beginning_stock!AW219/(Demand!AW208-H572)))</f>
        <v/>
      </c>
    </row>
    <row r="765">
      <c r="E765" s="13" t="n">
        <v>194</v>
      </c>
      <c r="F765" s="9">
        <f>IF(Demand!AU209=F573,0,(Beginning_stock!AU220/(Demand!AU209-F573)))</f>
        <v/>
      </c>
      <c r="G765" s="9">
        <f>IF(Demand!AV209=G573,0,(Beginning_stock!AV220/(Demand!AV209-G573)))</f>
        <v/>
      </c>
      <c r="H765" s="9">
        <f>IF(Demand!AW209=H573,0,(Beginning_stock!AW220/(Demand!AW209-H573)))</f>
        <v/>
      </c>
    </row>
    <row r="766">
      <c r="E766" s="13" t="n">
        <v>195</v>
      </c>
      <c r="F766" s="9">
        <f>IF(Demand!AU210=F574,0,(Beginning_stock!AU221/(Demand!AU210-F574)))</f>
        <v/>
      </c>
      <c r="G766" s="9">
        <f>IF(Demand!AV210=G574,0,(Beginning_stock!AV221/(Demand!AV210-G574)))</f>
        <v/>
      </c>
      <c r="H766" s="9">
        <f>IF(Demand!AW210=H574,0,(Beginning_stock!AW221/(Demand!AW210-H574)))</f>
        <v/>
      </c>
    </row>
    <row r="767">
      <c r="E767" s="13" t="n">
        <v>196</v>
      </c>
      <c r="F767" s="9">
        <f>IF(Demand!AU211=F575,0,(Beginning_stock!AU222/(Demand!AU211-F575)))</f>
        <v/>
      </c>
      <c r="G767" s="9">
        <f>IF(Demand!AV211=G575,0,(Beginning_stock!AV222/(Demand!AV211-G575)))</f>
        <v/>
      </c>
      <c r="H767" s="9">
        <f>IF(Demand!AW211=H575,0,(Beginning_stock!AW222/(Demand!AW211-H575)))</f>
        <v/>
      </c>
    </row>
    <row r="768">
      <c r="E768" s="13" t="n">
        <v>197</v>
      </c>
      <c r="F768" s="9">
        <f>IF(Demand!AU212=F576,0,(Beginning_stock!AU223/(Demand!AU212-F576)))</f>
        <v/>
      </c>
      <c r="G768" s="9">
        <f>IF(Demand!AV212=G576,0,(Beginning_stock!AV223/(Demand!AV212-G576)))</f>
        <v/>
      </c>
      <c r="H768" s="9">
        <f>IF(Demand!AW212=H576,0,(Beginning_stock!AW223/(Demand!AW212-H576)))</f>
        <v/>
      </c>
    </row>
    <row r="769">
      <c r="E769" s="13" t="n">
        <v>198</v>
      </c>
      <c r="F769" s="9">
        <f>IF(Demand!AU213=F577,0,(Beginning_stock!AU224/(Demand!AU213-F577)))</f>
        <v/>
      </c>
      <c r="G769" s="9">
        <f>IF(Demand!AV213=G577,0,(Beginning_stock!AV224/(Demand!AV213-G577)))</f>
        <v/>
      </c>
      <c r="H769" s="9">
        <f>IF(Demand!AW213=H577,0,(Beginning_stock!AW224/(Demand!AW213-H577)))</f>
        <v/>
      </c>
    </row>
    <row r="771">
      <c r="E771" s="13" t="inlineStr">
        <is>
          <t>Stockout time</t>
        </is>
      </c>
      <c r="F771" s="13" t="n"/>
      <c r="J771" s="13" t="n"/>
    </row>
    <row r="772">
      <c r="E772" s="13" t="n"/>
      <c r="F772" s="1" t="n">
        <v>22</v>
      </c>
      <c r="G772" s="1" t="n">
        <v>23</v>
      </c>
      <c r="H772" s="1" t="n">
        <v>24</v>
      </c>
      <c r="J772" s="13" t="n"/>
    </row>
    <row r="773">
      <c r="E773" s="13" t="n">
        <v>9</v>
      </c>
      <c r="F773" s="9">
        <f>IF(F580&gt;0,Retailers!I583-F580,0)</f>
        <v/>
      </c>
      <c r="G773" s="9">
        <f>IF(G580&gt;0,Retailers!J583-G580,0)</f>
        <v/>
      </c>
      <c r="H773" s="9">
        <f>IF(H580&gt;0,Retailers!K583-H580,0)</f>
        <v/>
      </c>
      <c r="J773" s="13" t="n"/>
    </row>
    <row r="774">
      <c r="E774" s="13" t="n">
        <v>10</v>
      </c>
      <c r="F774" s="9">
        <f>IF(F581&gt;0,Retailers!I584-F581,0)</f>
        <v/>
      </c>
      <c r="G774" s="9">
        <f>IF(G581&gt;0,Retailers!J584-G581,0)</f>
        <v/>
      </c>
      <c r="H774" s="9">
        <f>IF(H581&gt;0,Retailers!K584-H581,0)</f>
        <v/>
      </c>
      <c r="J774" s="13" t="n"/>
    </row>
    <row r="775">
      <c r="E775" s="13" t="n">
        <v>11</v>
      </c>
      <c r="F775" s="9">
        <f>IF(F582&gt;0,Retailers!I585-F582,0)</f>
        <v/>
      </c>
      <c r="G775" s="9">
        <f>IF(G582&gt;0,Retailers!J585-G582,0)</f>
        <v/>
      </c>
      <c r="H775" s="9">
        <f>IF(H582&gt;0,Retailers!K585-H582,0)</f>
        <v/>
      </c>
      <c r="J775" s="13" t="n"/>
    </row>
    <row r="776">
      <c r="E776" s="13" t="n">
        <v>12</v>
      </c>
      <c r="F776" s="9">
        <f>IF(F583&gt;0,Retailers!I586-F583,0)</f>
        <v/>
      </c>
      <c r="G776" s="9">
        <f>IF(G583&gt;0,Retailers!J586-G583,0)</f>
        <v/>
      </c>
      <c r="H776" s="9">
        <f>IF(H583&gt;0,Retailers!K586-H583,0)</f>
        <v/>
      </c>
      <c r="J776" s="13" t="n"/>
      <c r="K776" s="13" t="n"/>
      <c r="L776" s="13" t="n"/>
    </row>
    <row r="777">
      <c r="E777" s="13" t="n">
        <v>13</v>
      </c>
      <c r="F777" s="9">
        <f>IF(F584&gt;0,Retailers!I587-F584,0)</f>
        <v/>
      </c>
      <c r="G777" s="9">
        <f>IF(G584&gt;0,Retailers!J587-G584,0)</f>
        <v/>
      </c>
      <c r="H777" s="9">
        <f>IF(H584&gt;0,Retailers!K587-H584,0)</f>
        <v/>
      </c>
    </row>
    <row r="778">
      <c r="E778" s="13" t="n">
        <v>14</v>
      </c>
      <c r="F778" s="9">
        <f>IF(F585&gt;0,Retailers!I588-F585,0)</f>
        <v/>
      </c>
      <c r="G778" s="9">
        <f>IF(G585&gt;0,Retailers!J588-G585,0)</f>
        <v/>
      </c>
      <c r="H778" s="9">
        <f>IF(H585&gt;0,Retailers!K588-H585,0)</f>
        <v/>
      </c>
    </row>
    <row r="779">
      <c r="E779" s="13" t="n">
        <v>15</v>
      </c>
      <c r="F779" s="9">
        <f>IF(F586&gt;0,Retailers!I589-F586,0)</f>
        <v/>
      </c>
      <c r="G779" s="9">
        <f>IF(G586&gt;0,Retailers!J589-G586,0)</f>
        <v/>
      </c>
      <c r="H779" s="9">
        <f>IF(H586&gt;0,Retailers!K589-H586,0)</f>
        <v/>
      </c>
    </row>
    <row r="780">
      <c r="E780" s="13" t="n">
        <v>16</v>
      </c>
      <c r="F780" s="9">
        <f>IF(F587&gt;0,Retailers!I590-F587,0)</f>
        <v/>
      </c>
      <c r="G780" s="9">
        <f>IF(G587&gt;0,Retailers!J590-G587,0)</f>
        <v/>
      </c>
      <c r="H780" s="9">
        <f>IF(H587&gt;0,Retailers!K590-H587,0)</f>
        <v/>
      </c>
    </row>
    <row r="781">
      <c r="E781" s="13" t="n">
        <v>17</v>
      </c>
      <c r="F781" s="9">
        <f>IF(F588&gt;0,Retailers!I591-F588,0)</f>
        <v/>
      </c>
      <c r="G781" s="9">
        <f>IF(G588&gt;0,Retailers!J591-G588,0)</f>
        <v/>
      </c>
      <c r="H781" s="9">
        <f>IF(H588&gt;0,Retailers!K591-H588,0)</f>
        <v/>
      </c>
    </row>
    <row r="782">
      <c r="E782" s="13" t="n">
        <v>18</v>
      </c>
      <c r="F782" s="9">
        <f>IF(F589&gt;0,Retailers!I592-F589,0)</f>
        <v/>
      </c>
      <c r="G782" s="9">
        <f>IF(G589&gt;0,Retailers!J592-G589,0)</f>
        <v/>
      </c>
      <c r="H782" s="9">
        <f>IF(H589&gt;0,Retailers!K592-H589,0)</f>
        <v/>
      </c>
    </row>
    <row r="783">
      <c r="E783" s="13" t="n">
        <v>19</v>
      </c>
      <c r="F783" s="9">
        <f>IF(F590&gt;0,Retailers!I593-F590,0)</f>
        <v/>
      </c>
      <c r="G783" s="9">
        <f>IF(G590&gt;0,Retailers!J593-G590,0)</f>
        <v/>
      </c>
      <c r="H783" s="9">
        <f>IF(H590&gt;0,Retailers!K593-H590,0)</f>
        <v/>
      </c>
    </row>
    <row r="784">
      <c r="E784" s="13" t="n">
        <v>20</v>
      </c>
      <c r="F784" s="9">
        <f>IF(F591&gt;0,Retailers!I594-F591,0)</f>
        <v/>
      </c>
      <c r="G784" s="9">
        <f>IF(G591&gt;0,Retailers!J594-G591,0)</f>
        <v/>
      </c>
      <c r="H784" s="9">
        <f>IF(H591&gt;0,Retailers!K594-H591,0)</f>
        <v/>
      </c>
    </row>
    <row r="785">
      <c r="E785" s="13" t="n">
        <v>21</v>
      </c>
      <c r="F785" s="9">
        <f>IF(F592&gt;0,Retailers!I595-F592,0)</f>
        <v/>
      </c>
      <c r="G785" s="9">
        <f>IF(G592&gt;0,Retailers!J595-G592,0)</f>
        <v/>
      </c>
      <c r="H785" s="9">
        <f>IF(H592&gt;0,Retailers!K595-H592,0)</f>
        <v/>
      </c>
    </row>
    <row r="786">
      <c r="E786" s="13" t="n">
        <v>22</v>
      </c>
      <c r="F786" s="9">
        <f>IF(F593&gt;0,Retailers!I596-F593,0)</f>
        <v/>
      </c>
      <c r="G786" s="9">
        <f>IF(G593&gt;0,Retailers!J596-G593,0)</f>
        <v/>
      </c>
      <c r="H786" s="9">
        <f>IF(H593&gt;0,Retailers!K596-H593,0)</f>
        <v/>
      </c>
    </row>
    <row r="787">
      <c r="E787" s="13" t="n">
        <v>23</v>
      </c>
      <c r="F787" s="9">
        <f>IF(F594&gt;0,Retailers!I597-F594,0)</f>
        <v/>
      </c>
      <c r="G787" s="9">
        <f>IF(G594&gt;0,Retailers!J597-G594,0)</f>
        <v/>
      </c>
      <c r="H787" s="9">
        <f>IF(H594&gt;0,Retailers!K597-H594,0)</f>
        <v/>
      </c>
    </row>
    <row r="788">
      <c r="E788" s="13" t="n">
        <v>24</v>
      </c>
      <c r="F788" s="9">
        <f>IF(F595&gt;0,Retailers!I598-F595,0)</f>
        <v/>
      </c>
      <c r="G788" s="9">
        <f>IF(G595&gt;0,Retailers!J598-G595,0)</f>
        <v/>
      </c>
      <c r="H788" s="9">
        <f>IF(H595&gt;0,Retailers!K598-H595,0)</f>
        <v/>
      </c>
    </row>
    <row r="789">
      <c r="E789" s="13" t="n">
        <v>25</v>
      </c>
      <c r="F789" s="9">
        <f>IF(F596&gt;0,Retailers!I599-F596,0)</f>
        <v/>
      </c>
      <c r="G789" s="9">
        <f>IF(G596&gt;0,Retailers!J599-G596,0)</f>
        <v/>
      </c>
      <c r="H789" s="9">
        <f>IF(H596&gt;0,Retailers!K599-H596,0)</f>
        <v/>
      </c>
    </row>
    <row r="790">
      <c r="E790" s="13" t="n">
        <v>26</v>
      </c>
      <c r="F790" s="9">
        <f>IF(F597&gt;0,Retailers!I600-F597,0)</f>
        <v/>
      </c>
      <c r="G790" s="9">
        <f>IF(G597&gt;0,Retailers!J600-G597,0)</f>
        <v/>
      </c>
      <c r="H790" s="9">
        <f>IF(H597&gt;0,Retailers!K600-H597,0)</f>
        <v/>
      </c>
    </row>
    <row r="791">
      <c r="E791" s="13" t="n">
        <v>27</v>
      </c>
      <c r="F791" s="9">
        <f>IF(F598&gt;0,Retailers!I601-F598,0)</f>
        <v/>
      </c>
      <c r="G791" s="9">
        <f>IF(G598&gt;0,Retailers!J601-G598,0)</f>
        <v/>
      </c>
      <c r="H791" s="9">
        <f>IF(H598&gt;0,Retailers!K601-H598,0)</f>
        <v/>
      </c>
    </row>
    <row r="792">
      <c r="E792" s="13" t="n">
        <v>28</v>
      </c>
      <c r="F792" s="9">
        <f>IF(F599&gt;0,Retailers!I602-F599,0)</f>
        <v/>
      </c>
      <c r="G792" s="9">
        <f>IF(G599&gt;0,Retailers!J602-G599,0)</f>
        <v/>
      </c>
      <c r="H792" s="9">
        <f>IF(H599&gt;0,Retailers!K602-H599,0)</f>
        <v/>
      </c>
    </row>
    <row r="793">
      <c r="E793" s="13" t="n">
        <v>29</v>
      </c>
      <c r="F793" s="9">
        <f>IF(F600&gt;0,Retailers!I603-F600,0)</f>
        <v/>
      </c>
      <c r="G793" s="9">
        <f>IF(G600&gt;0,Retailers!J603-G600,0)</f>
        <v/>
      </c>
      <c r="H793" s="9">
        <f>IF(H600&gt;0,Retailers!K603-H600,0)</f>
        <v/>
      </c>
    </row>
    <row r="794">
      <c r="E794" s="13" t="n">
        <v>30</v>
      </c>
      <c r="F794" s="9">
        <f>IF(F601&gt;0,Retailers!I604-F601,0)</f>
        <v/>
      </c>
      <c r="G794" s="9">
        <f>IF(G601&gt;0,Retailers!J604-G601,0)</f>
        <v/>
      </c>
      <c r="H794" s="9">
        <f>IF(H601&gt;0,Retailers!K604-H601,0)</f>
        <v/>
      </c>
    </row>
    <row r="795">
      <c r="E795" s="13" t="n">
        <v>31</v>
      </c>
      <c r="F795" s="9">
        <f>IF(F602&gt;0,Retailers!I605-F602,0)</f>
        <v/>
      </c>
      <c r="G795" s="9">
        <f>IF(G602&gt;0,Retailers!J605-G602,0)</f>
        <v/>
      </c>
      <c r="H795" s="9">
        <f>IF(H602&gt;0,Retailers!K605-H602,0)</f>
        <v/>
      </c>
    </row>
    <row r="796">
      <c r="E796" s="13" t="n">
        <v>32</v>
      </c>
      <c r="F796" s="9">
        <f>IF(F603&gt;0,Retailers!I606-F603,0)</f>
        <v/>
      </c>
      <c r="G796" s="9">
        <f>IF(G603&gt;0,Retailers!J606-G603,0)</f>
        <v/>
      </c>
      <c r="H796" s="9">
        <f>IF(H603&gt;0,Retailers!K606-H603,0)</f>
        <v/>
      </c>
    </row>
    <row r="797">
      <c r="E797" s="13" t="n">
        <v>33</v>
      </c>
      <c r="F797" s="9">
        <f>IF(F604&gt;0,Retailers!I607-F604,0)</f>
        <v/>
      </c>
      <c r="G797" s="9">
        <f>IF(G604&gt;0,Retailers!J607-G604,0)</f>
        <v/>
      </c>
      <c r="H797" s="9">
        <f>IF(H604&gt;0,Retailers!K607-H604,0)</f>
        <v/>
      </c>
    </row>
    <row r="798">
      <c r="E798" s="13" t="n">
        <v>34</v>
      </c>
      <c r="F798" s="9">
        <f>IF(F605&gt;0,Retailers!I608-F605,0)</f>
        <v/>
      </c>
      <c r="G798" s="9">
        <f>IF(G605&gt;0,Retailers!J608-G605,0)</f>
        <v/>
      </c>
      <c r="H798" s="9">
        <f>IF(H605&gt;0,Retailers!K608-H605,0)</f>
        <v/>
      </c>
    </row>
    <row r="799">
      <c r="E799" s="13" t="n">
        <v>35</v>
      </c>
      <c r="F799" s="9">
        <f>IF(F606&gt;0,Retailers!I609-F606,0)</f>
        <v/>
      </c>
      <c r="G799" s="9">
        <f>IF(G606&gt;0,Retailers!J609-G606,0)</f>
        <v/>
      </c>
      <c r="H799" s="9">
        <f>IF(H606&gt;0,Retailers!K609-H606,0)</f>
        <v/>
      </c>
    </row>
    <row r="800">
      <c r="E800" s="13" t="n">
        <v>36</v>
      </c>
      <c r="F800" s="9">
        <f>IF(F607&gt;0,Retailers!I610-F607,0)</f>
        <v/>
      </c>
      <c r="G800" s="9">
        <f>IF(G607&gt;0,Retailers!J610-G607,0)</f>
        <v/>
      </c>
      <c r="H800" s="9">
        <f>IF(H607&gt;0,Retailers!K610-H607,0)</f>
        <v/>
      </c>
    </row>
    <row r="801">
      <c r="E801" s="13" t="n">
        <v>37</v>
      </c>
      <c r="F801" s="9">
        <f>IF(F608&gt;0,Retailers!I611-F608,0)</f>
        <v/>
      </c>
      <c r="G801" s="9">
        <f>IF(G608&gt;0,Retailers!J611-G608,0)</f>
        <v/>
      </c>
      <c r="H801" s="9">
        <f>IF(H608&gt;0,Retailers!K611-H608,0)</f>
        <v/>
      </c>
    </row>
    <row r="802">
      <c r="E802" s="13" t="n">
        <v>38</v>
      </c>
      <c r="F802" s="9">
        <f>IF(F609&gt;0,Retailers!I612-F609,0)</f>
        <v/>
      </c>
      <c r="G802" s="9">
        <f>IF(G609&gt;0,Retailers!J612-G609,0)</f>
        <v/>
      </c>
      <c r="H802" s="9">
        <f>IF(H609&gt;0,Retailers!K612-H609,0)</f>
        <v/>
      </c>
    </row>
    <row r="803">
      <c r="E803" s="13" t="n">
        <v>39</v>
      </c>
      <c r="F803" s="9">
        <f>IF(F610&gt;0,Retailers!I613-F610,0)</f>
        <v/>
      </c>
      <c r="G803" s="9">
        <f>IF(G610&gt;0,Retailers!J613-G610,0)</f>
        <v/>
      </c>
      <c r="H803" s="9">
        <f>IF(H610&gt;0,Retailers!K613-H610,0)</f>
        <v/>
      </c>
    </row>
    <row r="804">
      <c r="E804" s="13" t="n">
        <v>40</v>
      </c>
      <c r="F804" s="9">
        <f>IF(F611&gt;0,Retailers!I614-F611,0)</f>
        <v/>
      </c>
      <c r="G804" s="9">
        <f>IF(G611&gt;0,Retailers!J614-G611,0)</f>
        <v/>
      </c>
      <c r="H804" s="9">
        <f>IF(H611&gt;0,Retailers!K614-H611,0)</f>
        <v/>
      </c>
    </row>
    <row r="805">
      <c r="E805" s="13" t="n">
        <v>41</v>
      </c>
      <c r="F805" s="9">
        <f>IF(F612&gt;0,Retailers!I615-F612,0)</f>
        <v/>
      </c>
      <c r="G805" s="9">
        <f>IF(G612&gt;0,Retailers!J615-G612,0)</f>
        <v/>
      </c>
      <c r="H805" s="9">
        <f>IF(H612&gt;0,Retailers!K615-H612,0)</f>
        <v/>
      </c>
    </row>
    <row r="806">
      <c r="E806" s="13" t="n">
        <v>42</v>
      </c>
      <c r="F806" s="9">
        <f>IF(F613&gt;0,Retailers!I616-F613,0)</f>
        <v/>
      </c>
      <c r="G806" s="9">
        <f>IF(G613&gt;0,Retailers!J616-G613,0)</f>
        <v/>
      </c>
      <c r="H806" s="9">
        <f>IF(H613&gt;0,Retailers!K616-H613,0)</f>
        <v/>
      </c>
    </row>
    <row r="807">
      <c r="E807" s="13" t="n">
        <v>43</v>
      </c>
      <c r="F807" s="9">
        <f>IF(F614&gt;0,Retailers!I617-F614,0)</f>
        <v/>
      </c>
      <c r="G807" s="9">
        <f>IF(G614&gt;0,Retailers!J617-G614,0)</f>
        <v/>
      </c>
      <c r="H807" s="9">
        <f>IF(H614&gt;0,Retailers!K617-H614,0)</f>
        <v/>
      </c>
    </row>
    <row r="808">
      <c r="E808" s="13" t="n">
        <v>44</v>
      </c>
      <c r="F808" s="9">
        <f>IF(F615&gt;0,Retailers!I618-F615,0)</f>
        <v/>
      </c>
      <c r="G808" s="9">
        <f>IF(G615&gt;0,Retailers!J618-G615,0)</f>
        <v/>
      </c>
      <c r="H808" s="9">
        <f>IF(H615&gt;0,Retailers!K618-H615,0)</f>
        <v/>
      </c>
    </row>
    <row r="809">
      <c r="E809" s="13" t="n">
        <v>45</v>
      </c>
      <c r="F809" s="9">
        <f>IF(F616&gt;0,Retailers!I619-F616,0)</f>
        <v/>
      </c>
      <c r="G809" s="9">
        <f>IF(G616&gt;0,Retailers!J619-G616,0)</f>
        <v/>
      </c>
      <c r="H809" s="9">
        <f>IF(H616&gt;0,Retailers!K619-H616,0)</f>
        <v/>
      </c>
    </row>
    <row r="810">
      <c r="E810" s="13" t="n">
        <v>46</v>
      </c>
      <c r="F810" s="9">
        <f>IF(F617&gt;0,Retailers!I620-F617,0)</f>
        <v/>
      </c>
      <c r="G810" s="9">
        <f>IF(G617&gt;0,Retailers!J620-G617,0)</f>
        <v/>
      </c>
      <c r="H810" s="9">
        <f>IF(H617&gt;0,Retailers!K620-H617,0)</f>
        <v/>
      </c>
    </row>
    <row r="811">
      <c r="E811" s="13" t="n">
        <v>47</v>
      </c>
      <c r="F811" s="9">
        <f>IF(F618&gt;0,Retailers!I621-F618,0)</f>
        <v/>
      </c>
      <c r="G811" s="9">
        <f>IF(G618&gt;0,Retailers!J621-G618,0)</f>
        <v/>
      </c>
      <c r="H811" s="9">
        <f>IF(H618&gt;0,Retailers!K621-H618,0)</f>
        <v/>
      </c>
    </row>
    <row r="812">
      <c r="E812" s="13" t="n">
        <v>48</v>
      </c>
      <c r="F812" s="9">
        <f>IF(F619&gt;0,Retailers!I622-F619,0)</f>
        <v/>
      </c>
      <c r="G812" s="9">
        <f>IF(G619&gt;0,Retailers!J622-G619,0)</f>
        <v/>
      </c>
      <c r="H812" s="9">
        <f>IF(H619&gt;0,Retailers!K622-H619,0)</f>
        <v/>
      </c>
    </row>
    <row r="813">
      <c r="E813" s="13" t="n">
        <v>49</v>
      </c>
      <c r="F813" s="9">
        <f>IF(F620&gt;0,Retailers!I623-F620,0)</f>
        <v/>
      </c>
      <c r="G813" s="9">
        <f>IF(G620&gt;0,Retailers!J623-G620,0)</f>
        <v/>
      </c>
      <c r="H813" s="9">
        <f>IF(H620&gt;0,Retailers!K623-H620,0)</f>
        <v/>
      </c>
    </row>
    <row r="814">
      <c r="E814" s="13" t="n">
        <v>50</v>
      </c>
      <c r="F814" s="9">
        <f>IF(F621&gt;0,Retailers!I624-F621,0)</f>
        <v/>
      </c>
      <c r="G814" s="9">
        <f>IF(G621&gt;0,Retailers!J624-G621,0)</f>
        <v/>
      </c>
      <c r="H814" s="9">
        <f>IF(H621&gt;0,Retailers!K624-H621,0)</f>
        <v/>
      </c>
    </row>
    <row r="815">
      <c r="E815" s="13" t="n">
        <v>51</v>
      </c>
      <c r="F815" s="9">
        <f>IF(F622&gt;0,Retailers!I625-F622,0)</f>
        <v/>
      </c>
      <c r="G815" s="9">
        <f>IF(G622&gt;0,Retailers!J625-G622,0)</f>
        <v/>
      </c>
      <c r="H815" s="9">
        <f>IF(H622&gt;0,Retailers!K625-H622,0)</f>
        <v/>
      </c>
    </row>
    <row r="816">
      <c r="E816" s="13" t="n">
        <v>52</v>
      </c>
      <c r="F816" s="9">
        <f>IF(F623&gt;0,Retailers!I626-F623,0)</f>
        <v/>
      </c>
      <c r="G816" s="9">
        <f>IF(G623&gt;0,Retailers!J626-G623,0)</f>
        <v/>
      </c>
      <c r="H816" s="9">
        <f>IF(H623&gt;0,Retailers!K626-H623,0)</f>
        <v/>
      </c>
    </row>
    <row r="817">
      <c r="E817" s="13" t="n">
        <v>53</v>
      </c>
      <c r="F817" s="9">
        <f>IF(F624&gt;0,Retailers!I627-F624,0)</f>
        <v/>
      </c>
      <c r="G817" s="9">
        <f>IF(G624&gt;0,Retailers!J627-G624,0)</f>
        <v/>
      </c>
      <c r="H817" s="9">
        <f>IF(H624&gt;0,Retailers!K627-H624,0)</f>
        <v/>
      </c>
    </row>
    <row r="818">
      <c r="E818" s="13" t="n">
        <v>54</v>
      </c>
      <c r="F818" s="9">
        <f>IF(F625&gt;0,Retailers!I628-F625,0)</f>
        <v/>
      </c>
      <c r="G818" s="9">
        <f>IF(G625&gt;0,Retailers!J628-G625,0)</f>
        <v/>
      </c>
      <c r="H818" s="9">
        <f>IF(H625&gt;0,Retailers!K628-H625,0)</f>
        <v/>
      </c>
    </row>
    <row r="819">
      <c r="E819" s="13" t="n">
        <v>55</v>
      </c>
      <c r="F819" s="9">
        <f>IF(F626&gt;0,Retailers!I629-F626,0)</f>
        <v/>
      </c>
      <c r="G819" s="9">
        <f>IF(G626&gt;0,Retailers!J629-G626,0)</f>
        <v/>
      </c>
      <c r="H819" s="9">
        <f>IF(H626&gt;0,Retailers!K629-H626,0)</f>
        <v/>
      </c>
    </row>
    <row r="820">
      <c r="E820" s="13" t="n">
        <v>56</v>
      </c>
      <c r="F820" s="9">
        <f>IF(F627&gt;0,Retailers!I630-F627,0)</f>
        <v/>
      </c>
      <c r="G820" s="9">
        <f>IF(G627&gt;0,Retailers!J630-G627,0)</f>
        <v/>
      </c>
      <c r="H820" s="9">
        <f>IF(H627&gt;0,Retailers!K630-H627,0)</f>
        <v/>
      </c>
    </row>
    <row r="821">
      <c r="E821" s="13" t="n">
        <v>57</v>
      </c>
      <c r="F821" s="9">
        <f>IF(F628&gt;0,Retailers!I631-F628,0)</f>
        <v/>
      </c>
      <c r="G821" s="9">
        <f>IF(G628&gt;0,Retailers!J631-G628,0)</f>
        <v/>
      </c>
      <c r="H821" s="9">
        <f>IF(H628&gt;0,Retailers!K631-H628,0)</f>
        <v/>
      </c>
    </row>
    <row r="822">
      <c r="E822" s="13" t="n">
        <v>58</v>
      </c>
      <c r="F822" s="9">
        <f>IF(F629&gt;0,Retailers!I632-F629,0)</f>
        <v/>
      </c>
      <c r="G822" s="9">
        <f>IF(G629&gt;0,Retailers!J632-G629,0)</f>
        <v/>
      </c>
      <c r="H822" s="9">
        <f>IF(H629&gt;0,Retailers!K632-H629,0)</f>
        <v/>
      </c>
    </row>
    <row r="823">
      <c r="E823" s="13" t="n">
        <v>59</v>
      </c>
      <c r="F823" s="9">
        <f>IF(F630&gt;0,Retailers!I633-F630,0)</f>
        <v/>
      </c>
      <c r="G823" s="9">
        <f>IF(G630&gt;0,Retailers!J633-G630,0)</f>
        <v/>
      </c>
      <c r="H823" s="9">
        <f>IF(H630&gt;0,Retailers!K633-H630,0)</f>
        <v/>
      </c>
    </row>
    <row r="824">
      <c r="E824" s="13" t="n">
        <v>60</v>
      </c>
      <c r="F824" s="9">
        <f>IF(F631&gt;0,Retailers!I634-F631,0)</f>
        <v/>
      </c>
      <c r="G824" s="9">
        <f>IF(G631&gt;0,Retailers!J634-G631,0)</f>
        <v/>
      </c>
      <c r="H824" s="9">
        <f>IF(H631&gt;0,Retailers!K634-H631,0)</f>
        <v/>
      </c>
    </row>
    <row r="825">
      <c r="E825" s="13" t="n">
        <v>61</v>
      </c>
      <c r="F825" s="9">
        <f>IF(F632&gt;0,Retailers!I635-F632,0)</f>
        <v/>
      </c>
      <c r="G825" s="9">
        <f>IF(G632&gt;0,Retailers!J635-G632,0)</f>
        <v/>
      </c>
      <c r="H825" s="9">
        <f>IF(H632&gt;0,Retailers!K635-H632,0)</f>
        <v/>
      </c>
    </row>
    <row r="826">
      <c r="E826" s="13" t="n">
        <v>62</v>
      </c>
      <c r="F826" s="9">
        <f>IF(F633&gt;0,Retailers!I636-F633,0)</f>
        <v/>
      </c>
      <c r="G826" s="9">
        <f>IF(G633&gt;0,Retailers!J636-G633,0)</f>
        <v/>
      </c>
      <c r="H826" s="9">
        <f>IF(H633&gt;0,Retailers!K636-H633,0)</f>
        <v/>
      </c>
    </row>
    <row r="827">
      <c r="E827" s="13" t="n">
        <v>63</v>
      </c>
      <c r="F827" s="9">
        <f>IF(F634&gt;0,Retailers!I637-F634,0)</f>
        <v/>
      </c>
      <c r="G827" s="9">
        <f>IF(G634&gt;0,Retailers!J637-G634,0)</f>
        <v/>
      </c>
      <c r="H827" s="9">
        <f>IF(H634&gt;0,Retailers!K637-H634,0)</f>
        <v/>
      </c>
    </row>
    <row r="828">
      <c r="E828" s="13" t="n">
        <v>64</v>
      </c>
      <c r="F828" s="9">
        <f>IF(F635&gt;0,Retailers!I638-F635,0)</f>
        <v/>
      </c>
      <c r="G828" s="9">
        <f>IF(G635&gt;0,Retailers!J638-G635,0)</f>
        <v/>
      </c>
      <c r="H828" s="9">
        <f>IF(H635&gt;0,Retailers!K638-H635,0)</f>
        <v/>
      </c>
    </row>
    <row r="829">
      <c r="E829" s="13" t="n">
        <v>65</v>
      </c>
      <c r="F829" s="9">
        <f>IF(F636&gt;0,Retailers!I639-F636,0)</f>
        <v/>
      </c>
      <c r="G829" s="9">
        <f>IF(G636&gt;0,Retailers!J639-G636,0)</f>
        <v/>
      </c>
      <c r="H829" s="9">
        <f>IF(H636&gt;0,Retailers!K639-H636,0)</f>
        <v/>
      </c>
    </row>
    <row r="830">
      <c r="E830" s="13" t="n">
        <v>66</v>
      </c>
      <c r="F830" s="9">
        <f>IF(F637&gt;0,Retailers!I640-F637,0)</f>
        <v/>
      </c>
      <c r="G830" s="9">
        <f>IF(G637&gt;0,Retailers!J640-G637,0)</f>
        <v/>
      </c>
      <c r="H830" s="9">
        <f>IF(H637&gt;0,Retailers!K640-H637,0)</f>
        <v/>
      </c>
    </row>
    <row r="831">
      <c r="E831" s="13" t="n">
        <v>67</v>
      </c>
      <c r="F831" s="9">
        <f>IF(F638&gt;0,Retailers!I641-F638,0)</f>
        <v/>
      </c>
      <c r="G831" s="9">
        <f>IF(G638&gt;0,Retailers!J641-G638,0)</f>
        <v/>
      </c>
      <c r="H831" s="9">
        <f>IF(H638&gt;0,Retailers!K641-H638,0)</f>
        <v/>
      </c>
    </row>
    <row r="832">
      <c r="E832" s="13" t="n">
        <v>68</v>
      </c>
      <c r="F832" s="9">
        <f>IF(F639&gt;0,Retailers!I642-F639,0)</f>
        <v/>
      </c>
      <c r="G832" s="9">
        <f>IF(G639&gt;0,Retailers!J642-G639,0)</f>
        <v/>
      </c>
      <c r="H832" s="9">
        <f>IF(H639&gt;0,Retailers!K642-H639,0)</f>
        <v/>
      </c>
    </row>
    <row r="833">
      <c r="E833" s="13" t="n">
        <v>69</v>
      </c>
      <c r="F833" s="9">
        <f>IF(F640&gt;0,Retailers!I643-F640,0)</f>
        <v/>
      </c>
      <c r="G833" s="9">
        <f>IF(G640&gt;0,Retailers!J643-G640,0)</f>
        <v/>
      </c>
      <c r="H833" s="9">
        <f>IF(H640&gt;0,Retailers!K643-H640,0)</f>
        <v/>
      </c>
    </row>
    <row r="834">
      <c r="E834" s="13" t="n">
        <v>70</v>
      </c>
      <c r="F834" s="9">
        <f>IF(F641&gt;0,Retailers!I644-F641,0)</f>
        <v/>
      </c>
      <c r="G834" s="9">
        <f>IF(G641&gt;0,Retailers!J644-G641,0)</f>
        <v/>
      </c>
      <c r="H834" s="9">
        <f>IF(H641&gt;0,Retailers!K644-H641,0)</f>
        <v/>
      </c>
    </row>
    <row r="835">
      <c r="E835" s="13" t="n">
        <v>71</v>
      </c>
      <c r="F835" s="9">
        <f>IF(F642&gt;0,Retailers!I645-F642,0)</f>
        <v/>
      </c>
      <c r="G835" s="9">
        <f>IF(G642&gt;0,Retailers!J645-G642,0)</f>
        <v/>
      </c>
      <c r="H835" s="9">
        <f>IF(H642&gt;0,Retailers!K645-H642,0)</f>
        <v/>
      </c>
    </row>
    <row r="836">
      <c r="E836" s="13" t="n">
        <v>72</v>
      </c>
      <c r="F836" s="9">
        <f>IF(F643&gt;0,Retailers!I646-F643,0)</f>
        <v/>
      </c>
      <c r="G836" s="9">
        <f>IF(G643&gt;0,Retailers!J646-G643,0)</f>
        <v/>
      </c>
      <c r="H836" s="9">
        <f>IF(H643&gt;0,Retailers!K646-H643,0)</f>
        <v/>
      </c>
    </row>
    <row r="837">
      <c r="E837" s="13" t="n">
        <v>73</v>
      </c>
      <c r="F837" s="9">
        <f>IF(F644&gt;0,Retailers!I647-F644,0)</f>
        <v/>
      </c>
      <c r="G837" s="9">
        <f>IF(G644&gt;0,Retailers!J647-G644,0)</f>
        <v/>
      </c>
      <c r="H837" s="9">
        <f>IF(H644&gt;0,Retailers!K647-H644,0)</f>
        <v/>
      </c>
    </row>
    <row r="838">
      <c r="E838" s="13" t="n">
        <v>74</v>
      </c>
      <c r="F838" s="9">
        <f>IF(F645&gt;0,Retailers!I648-F645,0)</f>
        <v/>
      </c>
      <c r="G838" s="9">
        <f>IF(G645&gt;0,Retailers!J648-G645,0)</f>
        <v/>
      </c>
      <c r="H838" s="9">
        <f>IF(H645&gt;0,Retailers!K648-H645,0)</f>
        <v/>
      </c>
    </row>
    <row r="839">
      <c r="E839" s="13" t="n">
        <v>75</v>
      </c>
      <c r="F839" s="9">
        <f>IF(F646&gt;0,Retailers!I649-F646,0)</f>
        <v/>
      </c>
      <c r="G839" s="9">
        <f>IF(G646&gt;0,Retailers!J649-G646,0)</f>
        <v/>
      </c>
      <c r="H839" s="9">
        <f>IF(H646&gt;0,Retailers!K649-H646,0)</f>
        <v/>
      </c>
    </row>
    <row r="840">
      <c r="E840" s="13" t="n">
        <v>76</v>
      </c>
      <c r="F840" s="9">
        <f>IF(F647&gt;0,Retailers!I650-F647,0)</f>
        <v/>
      </c>
      <c r="G840" s="9">
        <f>IF(G647&gt;0,Retailers!J650-G647,0)</f>
        <v/>
      </c>
      <c r="H840" s="9">
        <f>IF(H647&gt;0,Retailers!K650-H647,0)</f>
        <v/>
      </c>
    </row>
    <row r="841">
      <c r="E841" s="13" t="n">
        <v>77</v>
      </c>
      <c r="F841" s="9">
        <f>IF(F648&gt;0,Retailers!I651-F648,0)</f>
        <v/>
      </c>
      <c r="G841" s="9">
        <f>IF(G648&gt;0,Retailers!J651-G648,0)</f>
        <v/>
      </c>
      <c r="H841" s="9">
        <f>IF(H648&gt;0,Retailers!K651-H648,0)</f>
        <v/>
      </c>
    </row>
    <row r="842">
      <c r="E842" s="13" t="n">
        <v>78</v>
      </c>
      <c r="F842" s="9">
        <f>IF(F649&gt;0,Retailers!I652-F649,0)</f>
        <v/>
      </c>
      <c r="G842" s="9">
        <f>IF(G649&gt;0,Retailers!J652-G649,0)</f>
        <v/>
      </c>
      <c r="H842" s="9">
        <f>IF(H649&gt;0,Retailers!K652-H649,0)</f>
        <v/>
      </c>
    </row>
    <row r="843">
      <c r="E843" s="13" t="n">
        <v>79</v>
      </c>
      <c r="F843" s="9">
        <f>IF(F650&gt;0,Retailers!I653-F650,0)</f>
        <v/>
      </c>
      <c r="G843" s="9">
        <f>IF(G650&gt;0,Retailers!J653-G650,0)</f>
        <v/>
      </c>
      <c r="H843" s="9">
        <f>IF(H650&gt;0,Retailers!K653-H650,0)</f>
        <v/>
      </c>
    </row>
    <row r="844">
      <c r="E844" s="13" t="n">
        <v>80</v>
      </c>
      <c r="F844" s="9">
        <f>IF(F651&gt;0,Retailers!I654-F651,0)</f>
        <v/>
      </c>
      <c r="G844" s="9">
        <f>IF(G651&gt;0,Retailers!J654-G651,0)</f>
        <v/>
      </c>
      <c r="H844" s="9">
        <f>IF(H651&gt;0,Retailers!K654-H651,0)</f>
        <v/>
      </c>
    </row>
    <row r="845">
      <c r="E845" s="13" t="n">
        <v>81</v>
      </c>
      <c r="F845" s="9">
        <f>IF(F652&gt;0,Retailers!I655-F652,0)</f>
        <v/>
      </c>
      <c r="G845" s="9">
        <f>IF(G652&gt;0,Retailers!J655-G652,0)</f>
        <v/>
      </c>
      <c r="H845" s="9">
        <f>IF(H652&gt;0,Retailers!K655-H652,0)</f>
        <v/>
      </c>
    </row>
    <row r="846">
      <c r="E846" s="13" t="n">
        <v>82</v>
      </c>
      <c r="F846" s="9">
        <f>IF(F653&gt;0,Retailers!I656-F653,0)</f>
        <v/>
      </c>
      <c r="G846" s="9">
        <f>IF(G653&gt;0,Retailers!J656-G653,0)</f>
        <v/>
      </c>
      <c r="H846" s="9">
        <f>IF(H653&gt;0,Retailers!K656-H653,0)</f>
        <v/>
      </c>
    </row>
    <row r="847">
      <c r="E847" s="13" t="n">
        <v>83</v>
      </c>
      <c r="F847" s="9">
        <f>IF(F654&gt;0,Retailers!I657-F654,0)</f>
        <v/>
      </c>
      <c r="G847" s="9">
        <f>IF(G654&gt;0,Retailers!J657-G654,0)</f>
        <v/>
      </c>
      <c r="H847" s="9">
        <f>IF(H654&gt;0,Retailers!K657-H654,0)</f>
        <v/>
      </c>
    </row>
    <row r="848">
      <c r="E848" s="13" t="n">
        <v>84</v>
      </c>
      <c r="F848" s="9">
        <f>IF(F655&gt;0,Retailers!I658-F655,0)</f>
        <v/>
      </c>
      <c r="G848" s="9">
        <f>IF(G655&gt;0,Retailers!J658-G655,0)</f>
        <v/>
      </c>
      <c r="H848" s="9">
        <f>IF(H655&gt;0,Retailers!K658-H655,0)</f>
        <v/>
      </c>
    </row>
    <row r="849">
      <c r="E849" s="13" t="n">
        <v>85</v>
      </c>
      <c r="F849" s="9">
        <f>IF(F656&gt;0,Retailers!I659-F656,0)</f>
        <v/>
      </c>
      <c r="G849" s="9">
        <f>IF(G656&gt;0,Retailers!J659-G656,0)</f>
        <v/>
      </c>
      <c r="H849" s="9">
        <f>IF(H656&gt;0,Retailers!K659-H656,0)</f>
        <v/>
      </c>
    </row>
    <row r="850">
      <c r="E850" s="13" t="n">
        <v>86</v>
      </c>
      <c r="F850" s="9">
        <f>IF(F657&gt;0,Retailers!I660-F657,0)</f>
        <v/>
      </c>
      <c r="G850" s="9">
        <f>IF(G657&gt;0,Retailers!J660-G657,0)</f>
        <v/>
      </c>
      <c r="H850" s="9">
        <f>IF(H657&gt;0,Retailers!K660-H657,0)</f>
        <v/>
      </c>
    </row>
    <row r="851">
      <c r="E851" s="13" t="n">
        <v>87</v>
      </c>
      <c r="F851" s="9">
        <f>IF(F658&gt;0,Retailers!I661-F658,0)</f>
        <v/>
      </c>
      <c r="G851" s="9">
        <f>IF(G658&gt;0,Retailers!J661-G658,0)</f>
        <v/>
      </c>
      <c r="H851" s="9">
        <f>IF(H658&gt;0,Retailers!K661-H658,0)</f>
        <v/>
      </c>
    </row>
    <row r="852">
      <c r="E852" s="13" t="n">
        <v>88</v>
      </c>
      <c r="F852" s="9">
        <f>IF(F659&gt;0,Retailers!I662-F659,0)</f>
        <v/>
      </c>
      <c r="G852" s="9">
        <f>IF(G659&gt;0,Retailers!J662-G659,0)</f>
        <v/>
      </c>
      <c r="H852" s="9">
        <f>IF(H659&gt;0,Retailers!K662-H659,0)</f>
        <v/>
      </c>
    </row>
    <row r="853">
      <c r="E853" s="13" t="n">
        <v>89</v>
      </c>
      <c r="F853" s="9">
        <f>IF(F660&gt;0,Retailers!I663-F660,0)</f>
        <v/>
      </c>
      <c r="G853" s="9">
        <f>IF(G660&gt;0,Retailers!J663-G660,0)</f>
        <v/>
      </c>
      <c r="H853" s="9">
        <f>IF(H660&gt;0,Retailers!K663-H660,0)</f>
        <v/>
      </c>
    </row>
    <row r="854">
      <c r="E854" s="13" t="n">
        <v>90</v>
      </c>
      <c r="F854" s="9">
        <f>IF(F661&gt;0,Retailers!I664-F661,0)</f>
        <v/>
      </c>
      <c r="G854" s="9">
        <f>IF(G661&gt;0,Retailers!J664-G661,0)</f>
        <v/>
      </c>
      <c r="H854" s="9">
        <f>IF(H661&gt;0,Retailers!K664-H661,0)</f>
        <v/>
      </c>
    </row>
    <row r="855">
      <c r="E855" s="13" t="n">
        <v>91</v>
      </c>
      <c r="F855" s="9">
        <f>IF(F662&gt;0,Retailers!I665-F662,0)</f>
        <v/>
      </c>
      <c r="G855" s="9">
        <f>IF(G662&gt;0,Retailers!J665-G662,0)</f>
        <v/>
      </c>
      <c r="H855" s="9">
        <f>IF(H662&gt;0,Retailers!K665-H662,0)</f>
        <v/>
      </c>
    </row>
    <row r="856">
      <c r="E856" s="13" t="n">
        <v>92</v>
      </c>
      <c r="F856" s="9">
        <f>IF(F663&gt;0,Retailers!I666-F663,0)</f>
        <v/>
      </c>
      <c r="G856" s="9">
        <f>IF(G663&gt;0,Retailers!J666-G663,0)</f>
        <v/>
      </c>
      <c r="H856" s="9">
        <f>IF(H663&gt;0,Retailers!K666-H663,0)</f>
        <v/>
      </c>
    </row>
    <row r="857">
      <c r="E857" s="13" t="n">
        <v>93</v>
      </c>
      <c r="F857" s="9">
        <f>IF(F664&gt;0,Retailers!I667-F664,0)</f>
        <v/>
      </c>
      <c r="G857" s="9">
        <f>IF(G664&gt;0,Retailers!J667-G664,0)</f>
        <v/>
      </c>
      <c r="H857" s="9">
        <f>IF(H664&gt;0,Retailers!K667-H664,0)</f>
        <v/>
      </c>
    </row>
    <row r="858">
      <c r="E858" s="13" t="n">
        <v>94</v>
      </c>
      <c r="F858" s="9">
        <f>IF(F665&gt;0,Retailers!I668-F665,0)</f>
        <v/>
      </c>
      <c r="G858" s="9">
        <f>IF(G665&gt;0,Retailers!J668-G665,0)</f>
        <v/>
      </c>
      <c r="H858" s="9">
        <f>IF(H665&gt;0,Retailers!K668-H665,0)</f>
        <v/>
      </c>
    </row>
    <row r="859">
      <c r="E859" s="13" t="n">
        <v>95</v>
      </c>
      <c r="F859" s="9">
        <f>IF(F666&gt;0,Retailers!I669-F666,0)</f>
        <v/>
      </c>
      <c r="G859" s="9">
        <f>IF(G666&gt;0,Retailers!J669-G666,0)</f>
        <v/>
      </c>
      <c r="H859" s="9">
        <f>IF(H666&gt;0,Retailers!K669-H666,0)</f>
        <v/>
      </c>
    </row>
    <row r="860">
      <c r="E860" s="13" t="n">
        <v>96</v>
      </c>
      <c r="F860" s="9">
        <f>IF(F667&gt;0,Retailers!I670-F667,0)</f>
        <v/>
      </c>
      <c r="G860" s="9">
        <f>IF(G667&gt;0,Retailers!J670-G667,0)</f>
        <v/>
      </c>
      <c r="H860" s="9">
        <f>IF(H667&gt;0,Retailers!K670-H667,0)</f>
        <v/>
      </c>
    </row>
    <row r="861">
      <c r="E861" s="13" t="n">
        <v>97</v>
      </c>
      <c r="F861" s="9">
        <f>IF(F668&gt;0,Retailers!I671-F668,0)</f>
        <v/>
      </c>
      <c r="G861" s="9">
        <f>IF(G668&gt;0,Retailers!J671-G668,0)</f>
        <v/>
      </c>
      <c r="H861" s="9">
        <f>IF(H668&gt;0,Retailers!K671-H668,0)</f>
        <v/>
      </c>
    </row>
    <row r="862">
      <c r="E862" s="13" t="n">
        <v>98</v>
      </c>
      <c r="F862" s="9">
        <f>IF(F669&gt;0,Retailers!I672-F669,0)</f>
        <v/>
      </c>
      <c r="G862" s="9">
        <f>IF(G669&gt;0,Retailers!J672-G669,0)</f>
        <v/>
      </c>
      <c r="H862" s="9">
        <f>IF(H669&gt;0,Retailers!K672-H669,0)</f>
        <v/>
      </c>
    </row>
    <row r="863">
      <c r="E863" s="13" t="n">
        <v>99</v>
      </c>
      <c r="F863" s="9">
        <f>IF(F670&gt;0,Retailers!I673-F670,0)</f>
        <v/>
      </c>
      <c r="G863" s="9">
        <f>IF(G670&gt;0,Retailers!J673-G670,0)</f>
        <v/>
      </c>
      <c r="H863" s="9">
        <f>IF(H670&gt;0,Retailers!K673-H670,0)</f>
        <v/>
      </c>
    </row>
    <row r="864">
      <c r="E864" s="13" t="n">
        <v>100</v>
      </c>
      <c r="F864" s="9">
        <f>IF(F671&gt;0,Retailers!I674-F671,0)</f>
        <v/>
      </c>
      <c r="G864" s="9">
        <f>IF(G671&gt;0,Retailers!J674-G671,0)</f>
        <v/>
      </c>
      <c r="H864" s="9">
        <f>IF(H671&gt;0,Retailers!K674-H671,0)</f>
        <v/>
      </c>
    </row>
    <row r="865">
      <c r="E865" s="13" t="n">
        <v>101</v>
      </c>
      <c r="F865" s="9">
        <f>IF(F672&gt;0,Retailers!I675-F672,0)</f>
        <v/>
      </c>
      <c r="G865" s="9">
        <f>IF(G672&gt;0,Retailers!J675-G672,0)</f>
        <v/>
      </c>
      <c r="H865" s="9">
        <f>IF(H672&gt;0,Retailers!K675-H672,0)</f>
        <v/>
      </c>
    </row>
    <row r="866">
      <c r="E866" s="13" t="n">
        <v>102</v>
      </c>
      <c r="F866" s="9">
        <f>IF(F673&gt;0,Retailers!I676-F673,0)</f>
        <v/>
      </c>
      <c r="G866" s="9">
        <f>IF(G673&gt;0,Retailers!J676-G673,0)</f>
        <v/>
      </c>
      <c r="H866" s="9">
        <f>IF(H673&gt;0,Retailers!K676-H673,0)</f>
        <v/>
      </c>
    </row>
    <row r="867">
      <c r="E867" s="13" t="n">
        <v>103</v>
      </c>
      <c r="F867" s="9">
        <f>IF(F674&gt;0,Retailers!I677-F674,0)</f>
        <v/>
      </c>
      <c r="G867" s="9">
        <f>IF(G674&gt;0,Retailers!J677-G674,0)</f>
        <v/>
      </c>
      <c r="H867" s="9">
        <f>IF(H674&gt;0,Retailers!K677-H674,0)</f>
        <v/>
      </c>
    </row>
    <row r="868">
      <c r="E868" s="13" t="n">
        <v>104</v>
      </c>
      <c r="F868" s="9">
        <f>IF(F675&gt;0,Retailers!I678-F675,0)</f>
        <v/>
      </c>
      <c r="G868" s="9">
        <f>IF(G675&gt;0,Retailers!J678-G675,0)</f>
        <v/>
      </c>
      <c r="H868" s="9">
        <f>IF(H675&gt;0,Retailers!K678-H675,0)</f>
        <v/>
      </c>
    </row>
    <row r="869">
      <c r="E869" s="13" t="n">
        <v>105</v>
      </c>
      <c r="F869" s="9">
        <f>IF(F676&gt;0,Retailers!I679-F676,0)</f>
        <v/>
      </c>
      <c r="G869" s="9">
        <f>IF(G676&gt;0,Retailers!J679-G676,0)</f>
        <v/>
      </c>
      <c r="H869" s="9">
        <f>IF(H676&gt;0,Retailers!K679-H676,0)</f>
        <v/>
      </c>
    </row>
    <row r="870">
      <c r="E870" s="13" t="n">
        <v>106</v>
      </c>
      <c r="F870" s="9">
        <f>IF(F677&gt;0,Retailers!I680-F677,0)</f>
        <v/>
      </c>
      <c r="G870" s="9">
        <f>IF(G677&gt;0,Retailers!J680-G677,0)</f>
        <v/>
      </c>
      <c r="H870" s="9">
        <f>IF(H677&gt;0,Retailers!K680-H677,0)</f>
        <v/>
      </c>
    </row>
    <row r="871">
      <c r="E871" s="13" t="n">
        <v>107</v>
      </c>
      <c r="F871" s="9">
        <f>IF(F678&gt;0,Retailers!I681-F678,0)</f>
        <v/>
      </c>
      <c r="G871" s="9">
        <f>IF(G678&gt;0,Retailers!J681-G678,0)</f>
        <v/>
      </c>
      <c r="H871" s="9">
        <f>IF(H678&gt;0,Retailers!K681-H678,0)</f>
        <v/>
      </c>
    </row>
    <row r="872">
      <c r="E872" s="13" t="n">
        <v>108</v>
      </c>
      <c r="F872" s="9">
        <f>IF(F679&gt;0,Retailers!I682-F679,0)</f>
        <v/>
      </c>
      <c r="G872" s="9">
        <f>IF(G679&gt;0,Retailers!J682-G679,0)</f>
        <v/>
      </c>
      <c r="H872" s="9">
        <f>IF(H679&gt;0,Retailers!K682-H679,0)</f>
        <v/>
      </c>
    </row>
    <row r="873">
      <c r="E873" s="13" t="n">
        <v>109</v>
      </c>
      <c r="F873" s="9">
        <f>IF(F680&gt;0,Retailers!I683-F680,0)</f>
        <v/>
      </c>
      <c r="G873" s="9">
        <f>IF(G680&gt;0,Retailers!J683-G680,0)</f>
        <v/>
      </c>
      <c r="H873" s="9">
        <f>IF(H680&gt;0,Retailers!K683-H680,0)</f>
        <v/>
      </c>
    </row>
    <row r="874">
      <c r="E874" s="13" t="n">
        <v>110</v>
      </c>
      <c r="F874" s="9">
        <f>IF(F681&gt;0,Retailers!I684-F681,0)</f>
        <v/>
      </c>
      <c r="G874" s="9">
        <f>IF(G681&gt;0,Retailers!J684-G681,0)</f>
        <v/>
      </c>
      <c r="H874" s="9">
        <f>IF(H681&gt;0,Retailers!K684-H681,0)</f>
        <v/>
      </c>
    </row>
    <row r="875">
      <c r="E875" s="13" t="n">
        <v>111</v>
      </c>
      <c r="F875" s="9">
        <f>IF(F682&gt;0,Retailers!I685-F682,0)</f>
        <v/>
      </c>
      <c r="G875" s="9">
        <f>IF(G682&gt;0,Retailers!J685-G682,0)</f>
        <v/>
      </c>
      <c r="H875" s="9">
        <f>IF(H682&gt;0,Retailers!K685-H682,0)</f>
        <v/>
      </c>
    </row>
    <row r="876">
      <c r="E876" s="13" t="n">
        <v>112</v>
      </c>
      <c r="F876" s="9">
        <f>IF(F683&gt;0,Retailers!I686-F683,0)</f>
        <v/>
      </c>
      <c r="G876" s="9">
        <f>IF(G683&gt;0,Retailers!J686-G683,0)</f>
        <v/>
      </c>
      <c r="H876" s="9">
        <f>IF(H683&gt;0,Retailers!K686-H683,0)</f>
        <v/>
      </c>
    </row>
    <row r="877">
      <c r="E877" s="13" t="n">
        <v>113</v>
      </c>
      <c r="F877" s="9">
        <f>IF(F684&gt;0,Retailers!I687-F684,0)</f>
        <v/>
      </c>
      <c r="G877" s="9">
        <f>IF(G684&gt;0,Retailers!J687-G684,0)</f>
        <v/>
      </c>
      <c r="H877" s="9">
        <f>IF(H684&gt;0,Retailers!K687-H684,0)</f>
        <v/>
      </c>
    </row>
    <row r="878">
      <c r="E878" s="13" t="n">
        <v>114</v>
      </c>
      <c r="F878" s="9">
        <f>IF(F685&gt;0,Retailers!I688-F685,0)</f>
        <v/>
      </c>
      <c r="G878" s="9">
        <f>IF(G685&gt;0,Retailers!J688-G685,0)</f>
        <v/>
      </c>
      <c r="H878" s="9">
        <f>IF(H685&gt;0,Retailers!K688-H685,0)</f>
        <v/>
      </c>
    </row>
    <row r="879">
      <c r="E879" s="13" t="n">
        <v>115</v>
      </c>
      <c r="F879" s="9">
        <f>IF(F686&gt;0,Retailers!I689-F686,0)</f>
        <v/>
      </c>
      <c r="G879" s="9">
        <f>IF(G686&gt;0,Retailers!J689-G686,0)</f>
        <v/>
      </c>
      <c r="H879" s="9">
        <f>IF(H686&gt;0,Retailers!K689-H686,0)</f>
        <v/>
      </c>
    </row>
    <row r="880">
      <c r="E880" s="13" t="n">
        <v>116</v>
      </c>
      <c r="F880" s="9">
        <f>IF(F687&gt;0,Retailers!I690-F687,0)</f>
        <v/>
      </c>
      <c r="G880" s="9">
        <f>IF(G687&gt;0,Retailers!J690-G687,0)</f>
        <v/>
      </c>
      <c r="H880" s="9">
        <f>IF(H687&gt;0,Retailers!K690-H687,0)</f>
        <v/>
      </c>
    </row>
    <row r="881">
      <c r="E881" s="13" t="n">
        <v>117</v>
      </c>
      <c r="F881" s="9">
        <f>IF(F688&gt;0,Retailers!I691-F688,0)</f>
        <v/>
      </c>
      <c r="G881" s="9">
        <f>IF(G688&gt;0,Retailers!J691-G688,0)</f>
        <v/>
      </c>
      <c r="H881" s="9">
        <f>IF(H688&gt;0,Retailers!K691-H688,0)</f>
        <v/>
      </c>
    </row>
    <row r="882">
      <c r="E882" s="13" t="n">
        <v>118</v>
      </c>
      <c r="F882" s="9">
        <f>IF(F689&gt;0,Retailers!I692-F689,0)</f>
        <v/>
      </c>
      <c r="G882" s="9">
        <f>IF(G689&gt;0,Retailers!J692-G689,0)</f>
        <v/>
      </c>
      <c r="H882" s="9">
        <f>IF(H689&gt;0,Retailers!K692-H689,0)</f>
        <v/>
      </c>
    </row>
    <row r="883">
      <c r="E883" s="13" t="n">
        <v>119</v>
      </c>
      <c r="F883" s="9">
        <f>IF(F690&gt;0,Retailers!I693-F690,0)</f>
        <v/>
      </c>
      <c r="G883" s="9">
        <f>IF(G690&gt;0,Retailers!J693-G690,0)</f>
        <v/>
      </c>
      <c r="H883" s="9">
        <f>IF(H690&gt;0,Retailers!K693-H690,0)</f>
        <v/>
      </c>
    </row>
    <row r="884">
      <c r="E884" s="13" t="n">
        <v>120</v>
      </c>
      <c r="F884" s="9">
        <f>IF(F691&gt;0,Retailers!I694-F691,0)</f>
        <v/>
      </c>
      <c r="G884" s="9">
        <f>IF(G691&gt;0,Retailers!J694-G691,0)</f>
        <v/>
      </c>
      <c r="H884" s="9">
        <f>IF(H691&gt;0,Retailers!K694-H691,0)</f>
        <v/>
      </c>
    </row>
    <row r="885">
      <c r="E885" s="13" t="n">
        <v>121</v>
      </c>
      <c r="F885" s="9">
        <f>IF(F692&gt;0,Retailers!I695-F692,0)</f>
        <v/>
      </c>
      <c r="G885" s="9">
        <f>IF(G692&gt;0,Retailers!J695-G692,0)</f>
        <v/>
      </c>
      <c r="H885" s="9">
        <f>IF(H692&gt;0,Retailers!K695-H692,0)</f>
        <v/>
      </c>
    </row>
    <row r="886">
      <c r="E886" s="13" t="n">
        <v>122</v>
      </c>
      <c r="F886" s="9">
        <f>IF(F693&gt;0,Retailers!I696-F693,0)</f>
        <v/>
      </c>
      <c r="G886" s="9">
        <f>IF(G693&gt;0,Retailers!J696-G693,0)</f>
        <v/>
      </c>
      <c r="H886" s="9">
        <f>IF(H693&gt;0,Retailers!K696-H693,0)</f>
        <v/>
      </c>
    </row>
    <row r="887">
      <c r="E887" s="13" t="n">
        <v>123</v>
      </c>
      <c r="F887" s="9">
        <f>IF(F694&gt;0,Retailers!I697-F694,0)</f>
        <v/>
      </c>
      <c r="G887" s="9">
        <f>IF(G694&gt;0,Retailers!J697-G694,0)</f>
        <v/>
      </c>
      <c r="H887" s="9">
        <f>IF(H694&gt;0,Retailers!K697-H694,0)</f>
        <v/>
      </c>
    </row>
    <row r="888">
      <c r="E888" s="13" t="n">
        <v>124</v>
      </c>
      <c r="F888" s="9">
        <f>IF(F695&gt;0,Retailers!I698-F695,0)</f>
        <v/>
      </c>
      <c r="G888" s="9">
        <f>IF(G695&gt;0,Retailers!J698-G695,0)</f>
        <v/>
      </c>
      <c r="H888" s="9">
        <f>IF(H695&gt;0,Retailers!K698-H695,0)</f>
        <v/>
      </c>
    </row>
    <row r="889">
      <c r="E889" s="13" t="n">
        <v>125</v>
      </c>
      <c r="F889" s="9">
        <f>IF(F696&gt;0,Retailers!I699-F696,0)</f>
        <v/>
      </c>
      <c r="G889" s="9">
        <f>IF(G696&gt;0,Retailers!J699-G696,0)</f>
        <v/>
      </c>
      <c r="H889" s="9">
        <f>IF(H696&gt;0,Retailers!K699-H696,0)</f>
        <v/>
      </c>
    </row>
    <row r="890">
      <c r="E890" s="13" t="n">
        <v>126</v>
      </c>
      <c r="F890" s="9">
        <f>IF(F697&gt;0,Retailers!I700-F697,0)</f>
        <v/>
      </c>
      <c r="G890" s="9">
        <f>IF(G697&gt;0,Retailers!J700-G697,0)</f>
        <v/>
      </c>
      <c r="H890" s="9">
        <f>IF(H697&gt;0,Retailers!K700-H697,0)</f>
        <v/>
      </c>
    </row>
    <row r="891">
      <c r="E891" s="13" t="n">
        <v>127</v>
      </c>
      <c r="F891" s="9">
        <f>IF(F698&gt;0,Retailers!I701-F698,0)</f>
        <v/>
      </c>
      <c r="G891" s="9">
        <f>IF(G698&gt;0,Retailers!J701-G698,0)</f>
        <v/>
      </c>
      <c r="H891" s="9">
        <f>IF(H698&gt;0,Retailers!K701-H698,0)</f>
        <v/>
      </c>
    </row>
    <row r="892">
      <c r="E892" s="13" t="n">
        <v>128</v>
      </c>
      <c r="F892" s="9">
        <f>IF(F699&gt;0,Retailers!I702-F699,0)</f>
        <v/>
      </c>
      <c r="G892" s="9">
        <f>IF(G699&gt;0,Retailers!J702-G699,0)</f>
        <v/>
      </c>
      <c r="H892" s="9">
        <f>IF(H699&gt;0,Retailers!K702-H699,0)</f>
        <v/>
      </c>
    </row>
    <row r="893">
      <c r="E893" s="13" t="n">
        <v>129</v>
      </c>
      <c r="F893" s="9">
        <f>IF(F700&gt;0,Retailers!I703-F700,0)</f>
        <v/>
      </c>
      <c r="G893" s="9">
        <f>IF(G700&gt;0,Retailers!J703-G700,0)</f>
        <v/>
      </c>
      <c r="H893" s="9">
        <f>IF(H700&gt;0,Retailers!K703-H700,0)</f>
        <v/>
      </c>
    </row>
    <row r="894">
      <c r="E894" s="13" t="n">
        <v>130</v>
      </c>
      <c r="F894" s="9">
        <f>IF(F701&gt;0,Retailers!I704-F701,0)</f>
        <v/>
      </c>
      <c r="G894" s="9">
        <f>IF(G701&gt;0,Retailers!J704-G701,0)</f>
        <v/>
      </c>
      <c r="H894" s="9">
        <f>IF(H701&gt;0,Retailers!K704-H701,0)</f>
        <v/>
      </c>
    </row>
    <row r="895">
      <c r="E895" s="13" t="n">
        <v>131</v>
      </c>
      <c r="F895" s="9">
        <f>IF(F702&gt;0,Retailers!I705-F702,0)</f>
        <v/>
      </c>
      <c r="G895" s="9">
        <f>IF(G702&gt;0,Retailers!J705-G702,0)</f>
        <v/>
      </c>
      <c r="H895" s="9">
        <f>IF(H702&gt;0,Retailers!K705-H702,0)</f>
        <v/>
      </c>
    </row>
    <row r="896">
      <c r="E896" s="13" t="n">
        <v>132</v>
      </c>
      <c r="F896" s="9">
        <f>IF(F703&gt;0,Retailers!I706-F703,0)</f>
        <v/>
      </c>
      <c r="G896" s="9">
        <f>IF(G703&gt;0,Retailers!J706-G703,0)</f>
        <v/>
      </c>
      <c r="H896" s="9">
        <f>IF(H703&gt;0,Retailers!K706-H703,0)</f>
        <v/>
      </c>
    </row>
    <row r="897">
      <c r="E897" s="13" t="n">
        <v>133</v>
      </c>
      <c r="F897" s="9">
        <f>IF(F704&gt;0,Retailers!I707-F704,0)</f>
        <v/>
      </c>
      <c r="G897" s="9">
        <f>IF(G704&gt;0,Retailers!J707-G704,0)</f>
        <v/>
      </c>
      <c r="H897" s="9">
        <f>IF(H704&gt;0,Retailers!K707-H704,0)</f>
        <v/>
      </c>
    </row>
    <row r="898">
      <c r="E898" s="13" t="n">
        <v>134</v>
      </c>
      <c r="F898" s="9">
        <f>IF(F705&gt;0,Retailers!I708-F705,0)</f>
        <v/>
      </c>
      <c r="G898" s="9">
        <f>IF(G705&gt;0,Retailers!J708-G705,0)</f>
        <v/>
      </c>
      <c r="H898" s="9">
        <f>IF(H705&gt;0,Retailers!K708-H705,0)</f>
        <v/>
      </c>
    </row>
    <row r="899">
      <c r="E899" s="13" t="n">
        <v>135</v>
      </c>
      <c r="F899" s="9">
        <f>IF(F706&gt;0,Retailers!I709-F706,0)</f>
        <v/>
      </c>
      <c r="G899" s="9">
        <f>IF(G706&gt;0,Retailers!J709-G706,0)</f>
        <v/>
      </c>
      <c r="H899" s="9">
        <f>IF(H706&gt;0,Retailers!K709-H706,0)</f>
        <v/>
      </c>
    </row>
    <row r="900">
      <c r="E900" s="13" t="n">
        <v>136</v>
      </c>
      <c r="F900" s="9">
        <f>IF(F707&gt;0,Retailers!I710-F707,0)</f>
        <v/>
      </c>
      <c r="G900" s="9">
        <f>IF(G707&gt;0,Retailers!J710-G707,0)</f>
        <v/>
      </c>
      <c r="H900" s="9">
        <f>IF(H707&gt;0,Retailers!K710-H707,0)</f>
        <v/>
      </c>
    </row>
    <row r="901">
      <c r="E901" s="13" t="n">
        <v>137</v>
      </c>
      <c r="F901" s="9">
        <f>IF(F708&gt;0,Retailers!I711-F708,0)</f>
        <v/>
      </c>
      <c r="G901" s="9">
        <f>IF(G708&gt;0,Retailers!J711-G708,0)</f>
        <v/>
      </c>
      <c r="H901" s="9">
        <f>IF(H708&gt;0,Retailers!K711-H708,0)</f>
        <v/>
      </c>
    </row>
    <row r="902">
      <c r="E902" s="13" t="n">
        <v>138</v>
      </c>
      <c r="F902" s="9">
        <f>IF(F709&gt;0,Retailers!I712-F709,0)</f>
        <v/>
      </c>
      <c r="G902" s="9">
        <f>IF(G709&gt;0,Retailers!J712-G709,0)</f>
        <v/>
      </c>
      <c r="H902" s="9">
        <f>IF(H709&gt;0,Retailers!K712-H709,0)</f>
        <v/>
      </c>
    </row>
    <row r="903">
      <c r="E903" s="13" t="n">
        <v>139</v>
      </c>
      <c r="F903" s="9">
        <f>IF(F710&gt;0,Retailers!I713-F710,0)</f>
        <v/>
      </c>
      <c r="G903" s="9">
        <f>IF(G710&gt;0,Retailers!J713-G710,0)</f>
        <v/>
      </c>
      <c r="H903" s="9">
        <f>IF(H710&gt;0,Retailers!K713-H710,0)</f>
        <v/>
      </c>
    </row>
    <row r="904">
      <c r="E904" s="13" t="n">
        <v>140</v>
      </c>
      <c r="F904" s="9">
        <f>IF(F711&gt;0,Retailers!I714-F711,0)</f>
        <v/>
      </c>
      <c r="G904" s="9">
        <f>IF(G711&gt;0,Retailers!J714-G711,0)</f>
        <v/>
      </c>
      <c r="H904" s="9">
        <f>IF(H711&gt;0,Retailers!K714-H711,0)</f>
        <v/>
      </c>
    </row>
    <row r="905">
      <c r="E905" s="13" t="n">
        <v>141</v>
      </c>
      <c r="F905" s="9">
        <f>IF(F712&gt;0,Retailers!I715-F712,0)</f>
        <v/>
      </c>
      <c r="G905" s="9">
        <f>IF(G712&gt;0,Retailers!J715-G712,0)</f>
        <v/>
      </c>
      <c r="H905" s="9">
        <f>IF(H712&gt;0,Retailers!K715-H712,0)</f>
        <v/>
      </c>
    </row>
    <row r="906">
      <c r="E906" s="13" t="n">
        <v>142</v>
      </c>
      <c r="F906" s="9">
        <f>IF(F713&gt;0,Retailers!I716-F713,0)</f>
        <v/>
      </c>
      <c r="G906" s="9">
        <f>IF(G713&gt;0,Retailers!J716-G713,0)</f>
        <v/>
      </c>
      <c r="H906" s="9">
        <f>IF(H713&gt;0,Retailers!K716-H713,0)</f>
        <v/>
      </c>
    </row>
    <row r="907">
      <c r="E907" s="13" t="n">
        <v>143</v>
      </c>
      <c r="F907" s="9">
        <f>IF(F714&gt;0,Retailers!I717-F714,0)</f>
        <v/>
      </c>
      <c r="G907" s="9">
        <f>IF(G714&gt;0,Retailers!J717-G714,0)</f>
        <v/>
      </c>
      <c r="H907" s="9">
        <f>IF(H714&gt;0,Retailers!K717-H714,0)</f>
        <v/>
      </c>
    </row>
    <row r="908">
      <c r="E908" s="13" t="n">
        <v>144</v>
      </c>
      <c r="F908" s="9">
        <f>IF(F715&gt;0,Retailers!I718-F715,0)</f>
        <v/>
      </c>
      <c r="G908" s="9">
        <f>IF(G715&gt;0,Retailers!J718-G715,0)</f>
        <v/>
      </c>
      <c r="H908" s="9">
        <f>IF(H715&gt;0,Retailers!K718-H715,0)</f>
        <v/>
      </c>
    </row>
    <row r="909">
      <c r="E909" s="13" t="n">
        <v>145</v>
      </c>
      <c r="F909" s="9">
        <f>IF(F716&gt;0,Retailers!I719-F716,0)</f>
        <v/>
      </c>
      <c r="G909" s="9">
        <f>IF(G716&gt;0,Retailers!J719-G716,0)</f>
        <v/>
      </c>
      <c r="H909" s="9">
        <f>IF(H716&gt;0,Retailers!K719-H716,0)</f>
        <v/>
      </c>
    </row>
    <row r="910">
      <c r="E910" s="13" t="n">
        <v>146</v>
      </c>
      <c r="F910" s="9">
        <f>IF(F717&gt;0,Retailers!I720-F717,0)</f>
        <v/>
      </c>
      <c r="G910" s="9">
        <f>IF(G717&gt;0,Retailers!J720-G717,0)</f>
        <v/>
      </c>
      <c r="H910" s="9">
        <f>IF(H717&gt;0,Retailers!K720-H717,0)</f>
        <v/>
      </c>
    </row>
    <row r="911">
      <c r="E911" s="13" t="n">
        <v>147</v>
      </c>
      <c r="F911" s="9">
        <f>IF(F718&gt;0,Retailers!I721-F718,0)</f>
        <v/>
      </c>
      <c r="G911" s="9">
        <f>IF(G718&gt;0,Retailers!J721-G718,0)</f>
        <v/>
      </c>
      <c r="H911" s="9">
        <f>IF(H718&gt;0,Retailers!K721-H718,0)</f>
        <v/>
      </c>
    </row>
    <row r="912">
      <c r="E912" s="13" t="n">
        <v>148</v>
      </c>
      <c r="F912" s="9">
        <f>IF(F719&gt;0,Retailers!I722-F719,0)</f>
        <v/>
      </c>
      <c r="G912" s="9">
        <f>IF(G719&gt;0,Retailers!J722-G719,0)</f>
        <v/>
      </c>
      <c r="H912" s="9">
        <f>IF(H719&gt;0,Retailers!K722-H719,0)</f>
        <v/>
      </c>
    </row>
    <row r="913">
      <c r="E913" s="13" t="n">
        <v>149</v>
      </c>
      <c r="F913" s="9">
        <f>IF(F720&gt;0,Retailers!I723-F720,0)</f>
        <v/>
      </c>
      <c r="G913" s="9">
        <f>IF(G720&gt;0,Retailers!J723-G720,0)</f>
        <v/>
      </c>
      <c r="H913" s="9">
        <f>IF(H720&gt;0,Retailers!K723-H720,0)</f>
        <v/>
      </c>
    </row>
    <row r="914">
      <c r="E914" s="13" t="n">
        <v>150</v>
      </c>
      <c r="F914" s="9">
        <f>IF(F721&gt;0,Retailers!I724-F721,0)</f>
        <v/>
      </c>
      <c r="G914" s="9">
        <f>IF(G721&gt;0,Retailers!J724-G721,0)</f>
        <v/>
      </c>
      <c r="H914" s="9">
        <f>IF(H721&gt;0,Retailers!K724-H721,0)</f>
        <v/>
      </c>
    </row>
    <row r="915">
      <c r="E915" s="13" t="n">
        <v>151</v>
      </c>
      <c r="F915" s="9">
        <f>IF(F722&gt;0,Retailers!I725-F722,0)</f>
        <v/>
      </c>
      <c r="G915" s="9">
        <f>IF(G722&gt;0,Retailers!J725-G722,0)</f>
        <v/>
      </c>
      <c r="H915" s="9">
        <f>IF(H722&gt;0,Retailers!K725-H722,0)</f>
        <v/>
      </c>
    </row>
    <row r="916">
      <c r="E916" s="13" t="n">
        <v>152</v>
      </c>
      <c r="F916" s="9">
        <f>IF(F723&gt;0,Retailers!I726-F723,0)</f>
        <v/>
      </c>
      <c r="G916" s="9">
        <f>IF(G723&gt;0,Retailers!J726-G723,0)</f>
        <v/>
      </c>
      <c r="H916" s="9">
        <f>IF(H723&gt;0,Retailers!K726-H723,0)</f>
        <v/>
      </c>
    </row>
    <row r="917">
      <c r="E917" s="13" t="n">
        <v>153</v>
      </c>
      <c r="F917" s="9">
        <f>IF(F724&gt;0,Retailers!I727-F724,0)</f>
        <v/>
      </c>
      <c r="G917" s="9">
        <f>IF(G724&gt;0,Retailers!J727-G724,0)</f>
        <v/>
      </c>
      <c r="H917" s="9">
        <f>IF(H724&gt;0,Retailers!K727-H724,0)</f>
        <v/>
      </c>
    </row>
    <row r="918">
      <c r="E918" s="13" t="n">
        <v>154</v>
      </c>
      <c r="F918" s="9">
        <f>IF(F725&gt;0,Retailers!I728-F725,0)</f>
        <v/>
      </c>
      <c r="G918" s="9">
        <f>IF(G725&gt;0,Retailers!J728-G725,0)</f>
        <v/>
      </c>
      <c r="H918" s="9">
        <f>IF(H725&gt;0,Retailers!K728-H725,0)</f>
        <v/>
      </c>
    </row>
    <row r="919">
      <c r="E919" s="13" t="n">
        <v>155</v>
      </c>
      <c r="F919" s="9">
        <f>IF(F726&gt;0,Retailers!I729-F726,0)</f>
        <v/>
      </c>
      <c r="G919" s="9">
        <f>IF(G726&gt;0,Retailers!J729-G726,0)</f>
        <v/>
      </c>
      <c r="H919" s="9">
        <f>IF(H726&gt;0,Retailers!K729-H726,0)</f>
        <v/>
      </c>
    </row>
    <row r="920">
      <c r="E920" s="13" t="n">
        <v>156</v>
      </c>
      <c r="F920" s="9">
        <f>IF(F727&gt;0,Retailers!I730-F727,0)</f>
        <v/>
      </c>
      <c r="G920" s="9">
        <f>IF(G727&gt;0,Retailers!J730-G727,0)</f>
        <v/>
      </c>
      <c r="H920" s="9">
        <f>IF(H727&gt;0,Retailers!K730-H727,0)</f>
        <v/>
      </c>
    </row>
    <row r="921">
      <c r="E921" s="13" t="n">
        <v>157</v>
      </c>
      <c r="F921" s="9">
        <f>IF(F728&gt;0,Retailers!I731-F728,0)</f>
        <v/>
      </c>
      <c r="G921" s="9">
        <f>IF(G728&gt;0,Retailers!J731-G728,0)</f>
        <v/>
      </c>
      <c r="H921" s="9">
        <f>IF(H728&gt;0,Retailers!K731-H728,0)</f>
        <v/>
      </c>
    </row>
    <row r="922">
      <c r="E922" s="13" t="n">
        <v>158</v>
      </c>
      <c r="F922" s="9">
        <f>IF(F729&gt;0,Retailers!I732-F729,0)</f>
        <v/>
      </c>
      <c r="G922" s="9">
        <f>IF(G729&gt;0,Retailers!J732-G729,0)</f>
        <v/>
      </c>
      <c r="H922" s="9">
        <f>IF(H729&gt;0,Retailers!K732-H729,0)</f>
        <v/>
      </c>
    </row>
    <row r="923">
      <c r="E923" s="13" t="n">
        <v>159</v>
      </c>
      <c r="F923" s="9">
        <f>IF(F730&gt;0,Retailers!I733-F730,0)</f>
        <v/>
      </c>
      <c r="G923" s="9">
        <f>IF(G730&gt;0,Retailers!J733-G730,0)</f>
        <v/>
      </c>
      <c r="H923" s="9">
        <f>IF(H730&gt;0,Retailers!K733-H730,0)</f>
        <v/>
      </c>
    </row>
    <row r="924">
      <c r="E924" s="13" t="n">
        <v>160</v>
      </c>
      <c r="F924" s="9">
        <f>IF(F731&gt;0,Retailers!I734-F731,0)</f>
        <v/>
      </c>
      <c r="G924" s="9">
        <f>IF(G731&gt;0,Retailers!J734-G731,0)</f>
        <v/>
      </c>
      <c r="H924" s="9">
        <f>IF(H731&gt;0,Retailers!K734-H731,0)</f>
        <v/>
      </c>
    </row>
    <row r="925">
      <c r="E925" s="13" t="n">
        <v>161</v>
      </c>
      <c r="F925" s="9">
        <f>IF(F732&gt;0,Retailers!I735-F732,0)</f>
        <v/>
      </c>
      <c r="G925" s="9">
        <f>IF(G732&gt;0,Retailers!J735-G732,0)</f>
        <v/>
      </c>
      <c r="H925" s="9">
        <f>IF(H732&gt;0,Retailers!K735-H732,0)</f>
        <v/>
      </c>
    </row>
    <row r="926">
      <c r="E926" s="13" t="n">
        <v>162</v>
      </c>
      <c r="F926" s="9">
        <f>IF(F733&gt;0,Retailers!I736-F733,0)</f>
        <v/>
      </c>
      <c r="G926" s="9">
        <f>IF(G733&gt;0,Retailers!J736-G733,0)</f>
        <v/>
      </c>
      <c r="H926" s="9">
        <f>IF(H733&gt;0,Retailers!K736-H733,0)</f>
        <v/>
      </c>
    </row>
    <row r="927">
      <c r="E927" s="13" t="n">
        <v>163</v>
      </c>
      <c r="F927" s="9">
        <f>IF(F734&gt;0,Retailers!I737-F734,0)</f>
        <v/>
      </c>
      <c r="G927" s="9">
        <f>IF(G734&gt;0,Retailers!J737-G734,0)</f>
        <v/>
      </c>
      <c r="H927" s="9">
        <f>IF(H734&gt;0,Retailers!K737-H734,0)</f>
        <v/>
      </c>
    </row>
    <row r="928">
      <c r="E928" s="13" t="n">
        <v>164</v>
      </c>
      <c r="F928" s="9">
        <f>IF(F735&gt;0,Retailers!I738-F735,0)</f>
        <v/>
      </c>
      <c r="G928" s="9">
        <f>IF(G735&gt;0,Retailers!J738-G735,0)</f>
        <v/>
      </c>
      <c r="H928" s="9">
        <f>IF(H735&gt;0,Retailers!K738-H735,0)</f>
        <v/>
      </c>
    </row>
    <row r="929">
      <c r="E929" s="13" t="n">
        <v>165</v>
      </c>
      <c r="F929" s="9">
        <f>IF(F736&gt;0,Retailers!I739-F736,0)</f>
        <v/>
      </c>
      <c r="G929" s="9">
        <f>IF(G736&gt;0,Retailers!J739-G736,0)</f>
        <v/>
      </c>
      <c r="H929" s="9">
        <f>IF(H736&gt;0,Retailers!K739-H736,0)</f>
        <v/>
      </c>
    </row>
    <row r="930">
      <c r="E930" s="13" t="n">
        <v>166</v>
      </c>
      <c r="F930" s="9">
        <f>IF(F737&gt;0,Retailers!I740-F737,0)</f>
        <v/>
      </c>
      <c r="G930" s="9">
        <f>IF(G737&gt;0,Retailers!J740-G737,0)</f>
        <v/>
      </c>
      <c r="H930" s="9">
        <f>IF(H737&gt;0,Retailers!K740-H737,0)</f>
        <v/>
      </c>
    </row>
    <row r="931">
      <c r="E931" s="13" t="n">
        <v>167</v>
      </c>
      <c r="F931" s="9">
        <f>IF(F738&gt;0,Retailers!I741-F738,0)</f>
        <v/>
      </c>
      <c r="G931" s="9">
        <f>IF(G738&gt;0,Retailers!J741-G738,0)</f>
        <v/>
      </c>
      <c r="H931" s="9">
        <f>IF(H738&gt;0,Retailers!K741-H738,0)</f>
        <v/>
      </c>
    </row>
    <row r="932">
      <c r="E932" s="13" t="n">
        <v>168</v>
      </c>
      <c r="F932" s="9">
        <f>IF(F739&gt;0,Retailers!I742-F739,0)</f>
        <v/>
      </c>
      <c r="G932" s="9">
        <f>IF(G739&gt;0,Retailers!J742-G739,0)</f>
        <v/>
      </c>
      <c r="H932" s="9">
        <f>IF(H739&gt;0,Retailers!K742-H739,0)</f>
        <v/>
      </c>
    </row>
    <row r="933">
      <c r="E933" s="13" t="n">
        <v>169</v>
      </c>
      <c r="F933" s="9">
        <f>IF(F740&gt;0,Retailers!I743-F740,0)</f>
        <v/>
      </c>
      <c r="G933" s="9">
        <f>IF(G740&gt;0,Retailers!J743-G740,0)</f>
        <v/>
      </c>
      <c r="H933" s="9">
        <f>IF(H740&gt;0,Retailers!K743-H740,0)</f>
        <v/>
      </c>
    </row>
    <row r="934">
      <c r="E934" s="13" t="n">
        <v>170</v>
      </c>
      <c r="F934" s="9">
        <f>IF(F741&gt;0,Retailers!I744-F741,0)</f>
        <v/>
      </c>
      <c r="G934" s="9">
        <f>IF(G741&gt;0,Retailers!J744-G741,0)</f>
        <v/>
      </c>
      <c r="H934" s="9">
        <f>IF(H741&gt;0,Retailers!K744-H741,0)</f>
        <v/>
      </c>
    </row>
    <row r="935">
      <c r="E935" s="13" t="n">
        <v>171</v>
      </c>
      <c r="F935" s="9">
        <f>IF(F742&gt;0,Retailers!I745-F742,0)</f>
        <v/>
      </c>
      <c r="G935" s="9">
        <f>IF(G742&gt;0,Retailers!J745-G742,0)</f>
        <v/>
      </c>
      <c r="H935" s="9">
        <f>IF(H742&gt;0,Retailers!K745-H742,0)</f>
        <v/>
      </c>
    </row>
    <row r="936">
      <c r="E936" s="13" t="n">
        <v>172</v>
      </c>
      <c r="F936" s="9">
        <f>IF(F743&gt;0,Retailers!I746-F743,0)</f>
        <v/>
      </c>
      <c r="G936" s="9">
        <f>IF(G743&gt;0,Retailers!J746-G743,0)</f>
        <v/>
      </c>
      <c r="H936" s="9">
        <f>IF(H743&gt;0,Retailers!K746-H743,0)</f>
        <v/>
      </c>
    </row>
    <row r="937">
      <c r="E937" s="13" t="n">
        <v>173</v>
      </c>
      <c r="F937" s="9">
        <f>IF(F744&gt;0,Retailers!I747-F744,0)</f>
        <v/>
      </c>
      <c r="G937" s="9">
        <f>IF(G744&gt;0,Retailers!J747-G744,0)</f>
        <v/>
      </c>
      <c r="H937" s="9">
        <f>IF(H744&gt;0,Retailers!K747-H744,0)</f>
        <v/>
      </c>
    </row>
    <row r="938">
      <c r="E938" s="13" t="n">
        <v>174</v>
      </c>
      <c r="F938" s="9">
        <f>IF(F745&gt;0,Retailers!I748-F745,0)</f>
        <v/>
      </c>
      <c r="G938" s="9">
        <f>IF(G745&gt;0,Retailers!J748-G745,0)</f>
        <v/>
      </c>
      <c r="H938" s="9">
        <f>IF(H745&gt;0,Retailers!K748-H745,0)</f>
        <v/>
      </c>
    </row>
    <row r="939">
      <c r="E939" s="13" t="n">
        <v>175</v>
      </c>
      <c r="F939" s="9">
        <f>IF(F746&gt;0,Retailers!I749-F746,0)</f>
        <v/>
      </c>
      <c r="G939" s="9">
        <f>IF(G746&gt;0,Retailers!J749-G746,0)</f>
        <v/>
      </c>
      <c r="H939" s="9">
        <f>IF(H746&gt;0,Retailers!K749-H746,0)</f>
        <v/>
      </c>
    </row>
    <row r="940">
      <c r="E940" s="13" t="n">
        <v>176</v>
      </c>
      <c r="F940" s="9">
        <f>IF(F747&gt;0,Retailers!I750-F747,0)</f>
        <v/>
      </c>
      <c r="G940" s="9">
        <f>IF(G747&gt;0,Retailers!J750-G747,0)</f>
        <v/>
      </c>
      <c r="H940" s="9">
        <f>IF(H747&gt;0,Retailers!K750-H747,0)</f>
        <v/>
      </c>
    </row>
    <row r="941">
      <c r="E941" s="13" t="n">
        <v>177</v>
      </c>
      <c r="F941" s="9">
        <f>IF(F748&gt;0,Retailers!I751-F748,0)</f>
        <v/>
      </c>
      <c r="G941" s="9">
        <f>IF(G748&gt;0,Retailers!J751-G748,0)</f>
        <v/>
      </c>
      <c r="H941" s="9">
        <f>IF(H748&gt;0,Retailers!K751-H748,0)</f>
        <v/>
      </c>
    </row>
    <row r="942">
      <c r="E942" s="13" t="n">
        <v>178</v>
      </c>
      <c r="F942" s="9">
        <f>IF(F749&gt;0,Retailers!I752-F749,0)</f>
        <v/>
      </c>
      <c r="G942" s="9">
        <f>IF(G749&gt;0,Retailers!J752-G749,0)</f>
        <v/>
      </c>
      <c r="H942" s="9">
        <f>IF(H749&gt;0,Retailers!K752-H749,0)</f>
        <v/>
      </c>
    </row>
    <row r="943">
      <c r="E943" s="13" t="n">
        <v>179</v>
      </c>
      <c r="F943" s="9">
        <f>IF(F750&gt;0,Retailers!I753-F750,0)</f>
        <v/>
      </c>
      <c r="G943" s="9">
        <f>IF(G750&gt;0,Retailers!J753-G750,0)</f>
        <v/>
      </c>
      <c r="H943" s="9">
        <f>IF(H750&gt;0,Retailers!K753-H750,0)</f>
        <v/>
      </c>
    </row>
    <row r="944">
      <c r="E944" s="13" t="n">
        <v>180</v>
      </c>
      <c r="F944" s="9">
        <f>IF(F751&gt;0,Retailers!I754-F751,0)</f>
        <v/>
      </c>
      <c r="G944" s="9">
        <f>IF(G751&gt;0,Retailers!J754-G751,0)</f>
        <v/>
      </c>
      <c r="H944" s="9">
        <f>IF(H751&gt;0,Retailers!K754-H751,0)</f>
        <v/>
      </c>
    </row>
    <row r="945">
      <c r="E945" s="13" t="n">
        <v>181</v>
      </c>
      <c r="F945" s="9">
        <f>IF(F752&gt;0,Retailers!I755-F752,0)</f>
        <v/>
      </c>
      <c r="G945" s="9">
        <f>IF(G752&gt;0,Retailers!J755-G752,0)</f>
        <v/>
      </c>
      <c r="H945" s="9">
        <f>IF(H752&gt;0,Retailers!K755-H752,0)</f>
        <v/>
      </c>
    </row>
    <row r="946">
      <c r="E946" s="13" t="n">
        <v>182</v>
      </c>
      <c r="F946" s="9">
        <f>IF(F753&gt;0,Retailers!I756-F753,0)</f>
        <v/>
      </c>
      <c r="G946" s="9">
        <f>IF(G753&gt;0,Retailers!J756-G753,0)</f>
        <v/>
      </c>
      <c r="H946" s="9">
        <f>IF(H753&gt;0,Retailers!K756-H753,0)</f>
        <v/>
      </c>
    </row>
    <row r="947">
      <c r="E947" s="13" t="n">
        <v>183</v>
      </c>
      <c r="F947" s="9">
        <f>IF(F754&gt;0,Retailers!I757-F754,0)</f>
        <v/>
      </c>
      <c r="G947" s="9">
        <f>IF(G754&gt;0,Retailers!J757-G754,0)</f>
        <v/>
      </c>
      <c r="H947" s="9">
        <f>IF(H754&gt;0,Retailers!K757-H754,0)</f>
        <v/>
      </c>
    </row>
    <row r="948">
      <c r="E948" s="13" t="n">
        <v>184</v>
      </c>
      <c r="F948" s="9">
        <f>IF(F755&gt;0,Retailers!I758-F755,0)</f>
        <v/>
      </c>
      <c r="G948" s="9">
        <f>IF(G755&gt;0,Retailers!J758-G755,0)</f>
        <v/>
      </c>
      <c r="H948" s="9">
        <f>IF(H755&gt;0,Retailers!K758-H755,0)</f>
        <v/>
      </c>
    </row>
    <row r="949">
      <c r="E949" s="13" t="n">
        <v>185</v>
      </c>
      <c r="F949" s="9">
        <f>IF(F756&gt;0,Retailers!I759-F756,0)</f>
        <v/>
      </c>
      <c r="G949" s="9">
        <f>IF(G756&gt;0,Retailers!J759-G756,0)</f>
        <v/>
      </c>
      <c r="H949" s="9">
        <f>IF(H756&gt;0,Retailers!K759-H756,0)</f>
        <v/>
      </c>
    </row>
    <row r="950">
      <c r="E950" s="13" t="n">
        <v>186</v>
      </c>
      <c r="F950" s="9">
        <f>IF(F757&gt;0,Retailers!I760-F757,0)</f>
        <v/>
      </c>
      <c r="G950" s="9">
        <f>IF(G757&gt;0,Retailers!J760-G757,0)</f>
        <v/>
      </c>
      <c r="H950" s="9">
        <f>IF(H757&gt;0,Retailers!K760-H757,0)</f>
        <v/>
      </c>
    </row>
    <row r="951">
      <c r="E951" s="13" t="n">
        <v>187</v>
      </c>
      <c r="F951" s="9">
        <f>IF(F758&gt;0,Retailers!I761-F758,0)</f>
        <v/>
      </c>
      <c r="G951" s="9">
        <f>IF(G758&gt;0,Retailers!J761-G758,0)</f>
        <v/>
      </c>
      <c r="H951" s="9">
        <f>IF(H758&gt;0,Retailers!K761-H758,0)</f>
        <v/>
      </c>
    </row>
    <row r="952">
      <c r="E952" s="13" t="n">
        <v>188</v>
      </c>
      <c r="F952" s="9">
        <f>IF(F759&gt;0,Retailers!I762-F759,0)</f>
        <v/>
      </c>
      <c r="G952" s="9">
        <f>IF(G759&gt;0,Retailers!J762-G759,0)</f>
        <v/>
      </c>
      <c r="H952" s="9">
        <f>IF(H759&gt;0,Retailers!K762-H759,0)</f>
        <v/>
      </c>
    </row>
    <row r="953">
      <c r="E953" s="13" t="n">
        <v>189</v>
      </c>
      <c r="F953" s="9">
        <f>IF(F760&gt;0,Retailers!I763-F760,0)</f>
        <v/>
      </c>
      <c r="G953" s="9">
        <f>IF(G760&gt;0,Retailers!J763-G760,0)</f>
        <v/>
      </c>
      <c r="H953" s="9">
        <f>IF(H760&gt;0,Retailers!K763-H760,0)</f>
        <v/>
      </c>
    </row>
    <row r="954">
      <c r="E954" s="13" t="n">
        <v>190</v>
      </c>
      <c r="F954" s="9">
        <f>IF(F761&gt;0,Retailers!I764-F761,0)</f>
        <v/>
      </c>
      <c r="G954" s="9">
        <f>IF(G761&gt;0,Retailers!J764-G761,0)</f>
        <v/>
      </c>
      <c r="H954" s="9">
        <f>IF(H761&gt;0,Retailers!K764-H761,0)</f>
        <v/>
      </c>
    </row>
    <row r="955">
      <c r="E955" s="13" t="n">
        <v>191</v>
      </c>
      <c r="F955" s="9">
        <f>IF(F762&gt;0,Retailers!I765-F762,0)</f>
        <v/>
      </c>
      <c r="G955" s="9">
        <f>IF(G762&gt;0,Retailers!J765-G762,0)</f>
        <v/>
      </c>
      <c r="H955" s="9">
        <f>IF(H762&gt;0,Retailers!K765-H762,0)</f>
        <v/>
      </c>
    </row>
    <row r="956">
      <c r="E956" s="13" t="n">
        <v>192</v>
      </c>
      <c r="F956" s="9">
        <f>IF(F763&gt;0,Retailers!I766-F763,0)</f>
        <v/>
      </c>
      <c r="G956" s="9">
        <f>IF(G763&gt;0,Retailers!J766-G763,0)</f>
        <v/>
      </c>
      <c r="H956" s="9">
        <f>IF(H763&gt;0,Retailers!K766-H763,0)</f>
        <v/>
      </c>
    </row>
    <row r="957">
      <c r="E957" s="13" t="n">
        <v>193</v>
      </c>
      <c r="F957" s="9">
        <f>IF(F764&gt;0,Retailers!I767-F764,0)</f>
        <v/>
      </c>
      <c r="G957" s="9">
        <f>IF(G764&gt;0,Retailers!J767-G764,0)</f>
        <v/>
      </c>
      <c r="H957" s="9">
        <f>IF(H764&gt;0,Retailers!K767-H764,0)</f>
        <v/>
      </c>
    </row>
    <row r="958">
      <c r="E958" s="13" t="n">
        <v>194</v>
      </c>
      <c r="F958" s="9">
        <f>IF(F765&gt;0,Retailers!I768-F765,0)</f>
        <v/>
      </c>
      <c r="G958" s="9">
        <f>IF(G765&gt;0,Retailers!J768-G765,0)</f>
        <v/>
      </c>
      <c r="H958" s="9">
        <f>IF(H765&gt;0,Retailers!K768-H765,0)</f>
        <v/>
      </c>
    </row>
    <row r="959">
      <c r="E959" s="13" t="n">
        <v>195</v>
      </c>
      <c r="F959" s="9">
        <f>IF(F766&gt;0,Retailers!I769-F766,0)</f>
        <v/>
      </c>
      <c r="G959" s="9">
        <f>IF(G766&gt;0,Retailers!J769-G766,0)</f>
        <v/>
      </c>
      <c r="H959" s="9">
        <f>IF(H766&gt;0,Retailers!K769-H766,0)</f>
        <v/>
      </c>
    </row>
    <row r="960">
      <c r="E960" s="13" t="n">
        <v>196</v>
      </c>
      <c r="F960" s="9">
        <f>IF(F767&gt;0,Retailers!I770-F767,0)</f>
        <v/>
      </c>
      <c r="G960" s="9">
        <f>IF(G767&gt;0,Retailers!J770-G767,0)</f>
        <v/>
      </c>
      <c r="H960" s="9">
        <f>IF(H767&gt;0,Retailers!K770-H767,0)</f>
        <v/>
      </c>
    </row>
    <row r="961">
      <c r="E961" s="13" t="n">
        <v>197</v>
      </c>
      <c r="F961" s="9">
        <f>IF(F768&gt;0,Retailers!I771-F768,0)</f>
        <v/>
      </c>
      <c r="G961" s="9">
        <f>IF(G768&gt;0,Retailers!J771-G768,0)</f>
        <v/>
      </c>
      <c r="H961" s="9">
        <f>IF(H768&gt;0,Retailers!K771-H768,0)</f>
        <v/>
      </c>
    </row>
    <row r="962">
      <c r="E962" s="13" t="n">
        <v>198</v>
      </c>
      <c r="F962" s="9">
        <f>IF(F769&gt;0,Retailers!I772-F769,0)</f>
        <v/>
      </c>
      <c r="G962" s="9">
        <f>IF(G769&gt;0,Retailers!J772-G769,0)</f>
        <v/>
      </c>
      <c r="H962" s="9">
        <f>IF(H769&gt;0,Retailers!K772-H769,0)</f>
        <v/>
      </c>
    </row>
    <row r="964">
      <c r="C964" s="13" t="n"/>
      <c r="D964" s="13" t="n"/>
      <c r="E964" s="93" t="inlineStr">
        <is>
          <t>Maximum stockout time per p</t>
        </is>
      </c>
      <c r="F964" s="13" t="n"/>
    </row>
    <row r="965">
      <c r="C965" s="13" t="n"/>
      <c r="D965" s="13" t="n"/>
      <c r="E965" s="13" t="n"/>
      <c r="F965" s="1" t="n">
        <v>22</v>
      </c>
      <c r="G965" s="1" t="n">
        <v>23</v>
      </c>
      <c r="H965" s="1" t="n">
        <v>24</v>
      </c>
    </row>
    <row r="966">
      <c r="C966" s="13" t="n"/>
      <c r="D966" s="13" t="n"/>
      <c r="E966" s="13" t="n"/>
      <c r="F966" s="13">
        <f>MAX(F773:F962)</f>
        <v/>
      </c>
      <c r="G966" s="13">
        <f>MAX(G773:G962)</f>
        <v/>
      </c>
      <c r="H966" s="13">
        <f>MAX(H773:H962)</f>
        <v/>
      </c>
    </row>
    <row r="968">
      <c r="E968" s="13" t="inlineStr">
        <is>
          <t>S0</t>
        </is>
      </c>
      <c r="F968" s="1" t="n">
        <v>22</v>
      </c>
      <c r="G968" s="1" t="n">
        <v>23</v>
      </c>
      <c r="H968" s="1" t="n">
        <v>24</v>
      </c>
    </row>
    <row r="969">
      <c r="D969" s="60" t="inlineStr">
        <is>
          <t>Input source</t>
        </is>
      </c>
      <c r="E969" s="13" t="n">
        <v>9</v>
      </c>
      <c r="F969" s="119">
        <f>IF(F773&lt;&gt;0,F773,0)</f>
        <v/>
      </c>
      <c r="G969" s="119">
        <f>IF(G773&lt;&gt;0,G773,0)</f>
        <v/>
      </c>
      <c r="H969" s="119">
        <f>IF(H773&lt;&gt;0,H773,0)</f>
        <v/>
      </c>
    </row>
    <row r="970">
      <c r="E970" s="13" t="n">
        <v>10</v>
      </c>
      <c r="F970" s="119">
        <f>IF(F774&lt;&gt;0,F774,0)</f>
        <v/>
      </c>
      <c r="G970" s="119">
        <f>IF(G774&lt;&gt;0,G774,0)</f>
        <v/>
      </c>
      <c r="H970" s="119">
        <f>IF(H774&lt;&gt;0,H774,0)</f>
        <v/>
      </c>
    </row>
    <row r="971">
      <c r="E971" s="13" t="n">
        <v>11</v>
      </c>
      <c r="F971" s="119">
        <f>IF(F775&lt;&gt;0,F775,0)</f>
        <v/>
      </c>
      <c r="G971" s="119">
        <f>IF(G775&lt;&gt;0,G775,0)</f>
        <v/>
      </c>
      <c r="H971" s="119">
        <f>IF(H775&lt;&gt;0,H775,0)</f>
        <v/>
      </c>
    </row>
    <row r="972">
      <c r="E972" s="13" t="n">
        <v>12</v>
      </c>
      <c r="F972" s="119">
        <f>IF(F776&lt;&gt;0,F776,0)</f>
        <v/>
      </c>
      <c r="G972" s="119">
        <f>IF(G776&lt;&gt;0,G776,0)</f>
        <v/>
      </c>
      <c r="H972" s="119">
        <f>IF(H776&lt;&gt;0,H776,0)</f>
        <v/>
      </c>
    </row>
    <row r="973">
      <c r="E973" s="13" t="n">
        <v>13</v>
      </c>
      <c r="F973" s="119">
        <f>IF(F777&lt;&gt;0,F777,0)</f>
        <v/>
      </c>
      <c r="G973" s="119">
        <f>IF(G777&lt;&gt;0,G777,0)</f>
        <v/>
      </c>
      <c r="H973" s="119">
        <f>IF(H777&lt;&gt;0,H777,0)</f>
        <v/>
      </c>
      <c r="J973" s="13" t="n"/>
      <c r="K973" s="13" t="n"/>
      <c r="L973" s="13" t="n"/>
    </row>
    <row r="974">
      <c r="E974" s="13" t="n">
        <v>14</v>
      </c>
      <c r="F974" s="119">
        <f>IF(F778&lt;&gt;0,F778,0)</f>
        <v/>
      </c>
      <c r="G974" s="119">
        <f>IF(G778&lt;&gt;0,G778,0)</f>
        <v/>
      </c>
      <c r="H974" s="119">
        <f>IF(H778&lt;&gt;0,H778,0)</f>
        <v/>
      </c>
      <c r="J974" s="13" t="n"/>
    </row>
    <row r="975">
      <c r="E975" s="13" t="n">
        <v>15</v>
      </c>
      <c r="F975" s="119">
        <f>IF(F779&lt;&gt;0,F779,0)</f>
        <v/>
      </c>
      <c r="G975" s="119">
        <f>IF(G779&lt;&gt;0,G779,0)</f>
        <v/>
      </c>
      <c r="H975" s="119">
        <f>IF(H779&lt;&gt;0,H779,0)</f>
        <v/>
      </c>
      <c r="J975" s="13" t="n"/>
    </row>
    <row r="976">
      <c r="E976" s="13" t="n">
        <v>16</v>
      </c>
      <c r="F976" s="119">
        <f>IF(F780&lt;&gt;0,F780,0)</f>
        <v/>
      </c>
      <c r="G976" s="119">
        <f>IF(G780&lt;&gt;0,G780,0)</f>
        <v/>
      </c>
      <c r="H976" s="119">
        <f>IF(H780&lt;&gt;0,H780,0)</f>
        <v/>
      </c>
      <c r="J976" s="13" t="n"/>
    </row>
    <row r="977">
      <c r="E977" s="13" t="n">
        <v>17</v>
      </c>
      <c r="F977" s="119">
        <f>IF(F781&lt;&gt;0,F781,0)</f>
        <v/>
      </c>
      <c r="G977" s="119">
        <f>IF(G781&lt;&gt;0,G781,0)</f>
        <v/>
      </c>
      <c r="H977" s="119">
        <f>IF(H781&lt;&gt;0,H781,0)</f>
        <v/>
      </c>
      <c r="J977" s="13" t="n"/>
    </row>
    <row r="978">
      <c r="E978" s="13" t="n">
        <v>18</v>
      </c>
      <c r="F978" s="119">
        <f>IF(F782&lt;&gt;0,F782,0)</f>
        <v/>
      </c>
      <c r="G978" s="119">
        <f>IF(G782&lt;&gt;0,G782,0)</f>
        <v/>
      </c>
      <c r="H978" s="119">
        <f>IF(H782&lt;&gt;0,H782,0)</f>
        <v/>
      </c>
      <c r="J978" s="13" t="n"/>
      <c r="K978" s="13" t="n"/>
      <c r="L978" s="13" t="n"/>
    </row>
    <row r="979">
      <c r="E979" s="13" t="n">
        <v>19</v>
      </c>
      <c r="F979" s="119">
        <f>IF(F783&lt;&gt;0,F783,0)</f>
        <v/>
      </c>
      <c r="G979" s="119">
        <f>IF(G783&lt;&gt;0,G783,0)</f>
        <v/>
      </c>
      <c r="H979" s="119">
        <f>IF(H783&lt;&gt;0,H783,0)</f>
        <v/>
      </c>
    </row>
    <row r="980">
      <c r="E980" s="13" t="n">
        <v>20</v>
      </c>
      <c r="F980" s="119">
        <f>IF(F784&lt;&gt;0,F784,0)</f>
        <v/>
      </c>
      <c r="G980" s="119">
        <f>IF(G784&lt;&gt;0,G784,0)</f>
        <v/>
      </c>
      <c r="H980" s="119">
        <f>IF(H784&lt;&gt;0,H784,0)</f>
        <v/>
      </c>
    </row>
    <row r="981">
      <c r="E981" s="13" t="n">
        <v>21</v>
      </c>
      <c r="F981" s="119">
        <f>IF(F785&lt;&gt;0,F785,0)</f>
        <v/>
      </c>
      <c r="G981" s="119">
        <f>IF(G785&lt;&gt;0,G785,0)</f>
        <v/>
      </c>
      <c r="H981" s="119">
        <f>IF(H785&lt;&gt;0,H785,0)</f>
        <v/>
      </c>
    </row>
    <row r="982">
      <c r="E982" s="13" t="n">
        <v>22</v>
      </c>
      <c r="F982" s="119">
        <f>IF(F786&lt;&gt;0,F786,0)</f>
        <v/>
      </c>
      <c r="G982" s="119">
        <f>IF(G786&lt;&gt;0,G786,0)</f>
        <v/>
      </c>
      <c r="H982" s="119">
        <f>IF(H786&lt;&gt;0,H786,0)</f>
        <v/>
      </c>
    </row>
    <row r="983">
      <c r="E983" s="13" t="n">
        <v>23</v>
      </c>
      <c r="F983" s="119">
        <f>IF(F787&lt;&gt;0,F787,0)</f>
        <v/>
      </c>
      <c r="G983" s="119">
        <f>IF(G787&lt;&gt;0,G787,0)</f>
        <v/>
      </c>
      <c r="H983" s="119">
        <f>IF(H787&lt;&gt;0,H787,0)</f>
        <v/>
      </c>
    </row>
    <row r="984">
      <c r="E984" s="13" t="n">
        <v>24</v>
      </c>
      <c r="F984" s="119">
        <f>IF(F788&lt;&gt;0,F788,0)</f>
        <v/>
      </c>
      <c r="G984" s="119">
        <f>IF(G788&lt;&gt;0,G788,0)</f>
        <v/>
      </c>
      <c r="H984" s="119">
        <f>IF(H788&lt;&gt;0,H788,0)</f>
        <v/>
      </c>
    </row>
    <row r="985">
      <c r="E985" s="13" t="n">
        <v>25</v>
      </c>
      <c r="F985" s="119">
        <f>IF(F789&lt;&gt;0,F789,0)</f>
        <v/>
      </c>
      <c r="G985" s="119">
        <f>IF(G789&lt;&gt;0,G789,0)</f>
        <v/>
      </c>
      <c r="H985" s="119">
        <f>IF(H789&lt;&gt;0,H789,0)</f>
        <v/>
      </c>
    </row>
    <row r="986">
      <c r="E986" s="13" t="n">
        <v>26</v>
      </c>
      <c r="F986" s="119">
        <f>IF(F790&lt;&gt;0,F790,0)</f>
        <v/>
      </c>
      <c r="G986" s="119">
        <f>IF(G790&lt;&gt;0,G790,0)</f>
        <v/>
      </c>
      <c r="H986" s="119">
        <f>IF(H790&lt;&gt;0,H790,0)</f>
        <v/>
      </c>
    </row>
    <row r="987">
      <c r="E987" s="13" t="n">
        <v>27</v>
      </c>
      <c r="F987" s="119">
        <f>IF(F791&lt;&gt;0,F791,0)</f>
        <v/>
      </c>
      <c r="G987" s="119">
        <f>IF(G791&lt;&gt;0,G791,0)</f>
        <v/>
      </c>
      <c r="H987" s="119">
        <f>IF(H791&lt;&gt;0,H791,0)</f>
        <v/>
      </c>
    </row>
    <row r="988">
      <c r="E988" s="13" t="n">
        <v>28</v>
      </c>
      <c r="F988" s="119">
        <f>IF(F792&lt;&gt;0,F792,0)</f>
        <v/>
      </c>
      <c r="G988" s="119">
        <f>IF(G792&lt;&gt;0,G792,0)</f>
        <v/>
      </c>
      <c r="H988" s="119">
        <f>IF(H792&lt;&gt;0,H792,0)</f>
        <v/>
      </c>
    </row>
    <row r="989">
      <c r="E989" s="13" t="n">
        <v>29</v>
      </c>
      <c r="F989" s="119">
        <f>IF(F793&lt;&gt;0,F793,0)</f>
        <v/>
      </c>
      <c r="G989" s="119">
        <f>IF(G793&lt;&gt;0,G793,0)</f>
        <v/>
      </c>
      <c r="H989" s="119">
        <f>IF(H793&lt;&gt;0,H793,0)</f>
        <v/>
      </c>
    </row>
    <row r="990">
      <c r="E990" s="13" t="n">
        <v>30</v>
      </c>
      <c r="F990" s="119">
        <f>IF(F794&lt;&gt;0,F794,0)</f>
        <v/>
      </c>
      <c r="G990" s="119">
        <f>IF(G794&lt;&gt;0,G794,0)</f>
        <v/>
      </c>
      <c r="H990" s="119">
        <f>IF(H794&lt;&gt;0,H794,0)</f>
        <v/>
      </c>
    </row>
    <row r="991">
      <c r="E991" s="13" t="n">
        <v>31</v>
      </c>
      <c r="F991" s="119">
        <f>IF(F795&lt;&gt;0,F795,0)</f>
        <v/>
      </c>
      <c r="G991" s="119">
        <f>IF(G795&lt;&gt;0,G795,0)</f>
        <v/>
      </c>
      <c r="H991" s="119">
        <f>IF(H795&lt;&gt;0,H795,0)</f>
        <v/>
      </c>
    </row>
    <row r="992">
      <c r="E992" s="13" t="n">
        <v>32</v>
      </c>
      <c r="F992" s="119">
        <f>IF(F796&lt;&gt;0,F796,0)</f>
        <v/>
      </c>
      <c r="G992" s="119">
        <f>IF(G796&lt;&gt;0,G796,0)</f>
        <v/>
      </c>
      <c r="H992" s="119">
        <f>IF(H796&lt;&gt;0,H796,0)</f>
        <v/>
      </c>
    </row>
    <row r="993">
      <c r="E993" s="13" t="n">
        <v>33</v>
      </c>
      <c r="F993" s="119">
        <f>IF(F797&lt;&gt;0,F797,0)</f>
        <v/>
      </c>
      <c r="G993" s="119">
        <f>IF(G797&lt;&gt;0,G797,0)</f>
        <v/>
      </c>
      <c r="H993" s="119">
        <f>IF(H797&lt;&gt;0,H797,0)</f>
        <v/>
      </c>
    </row>
    <row r="994">
      <c r="E994" s="13" t="n">
        <v>34</v>
      </c>
      <c r="F994" s="119">
        <f>IF(F798&lt;&gt;0,F798,0)</f>
        <v/>
      </c>
      <c r="G994" s="119">
        <f>IF(G798&lt;&gt;0,G798,0)</f>
        <v/>
      </c>
      <c r="H994" s="119">
        <f>IF(H798&lt;&gt;0,H798,0)</f>
        <v/>
      </c>
    </row>
    <row r="995">
      <c r="E995" s="13" t="n">
        <v>35</v>
      </c>
      <c r="F995" s="119">
        <f>IF(F799&lt;&gt;0,F799,0)</f>
        <v/>
      </c>
      <c r="G995" s="119">
        <f>IF(G799&lt;&gt;0,G799,0)</f>
        <v/>
      </c>
      <c r="H995" s="119">
        <f>IF(H799&lt;&gt;0,H799,0)</f>
        <v/>
      </c>
    </row>
    <row r="996">
      <c r="E996" s="13" t="n">
        <v>36</v>
      </c>
      <c r="F996" s="119">
        <f>IF(F800&lt;&gt;0,F800,0)</f>
        <v/>
      </c>
      <c r="G996" s="119">
        <f>IF(G800&lt;&gt;0,G800,0)</f>
        <v/>
      </c>
      <c r="H996" s="119">
        <f>IF(H800&lt;&gt;0,H800,0)</f>
        <v/>
      </c>
    </row>
    <row r="997">
      <c r="E997" s="13" t="n">
        <v>37</v>
      </c>
      <c r="F997" s="119">
        <f>IF(F801&lt;&gt;0,F801,0)</f>
        <v/>
      </c>
      <c r="G997" s="119">
        <f>IF(G801&lt;&gt;0,G801,0)</f>
        <v/>
      </c>
      <c r="H997" s="119">
        <f>IF(H801&lt;&gt;0,H801,0)</f>
        <v/>
      </c>
    </row>
    <row r="998">
      <c r="E998" s="13" t="n">
        <v>38</v>
      </c>
      <c r="F998" s="119">
        <f>IF(F802&lt;&gt;0,F802,0)</f>
        <v/>
      </c>
      <c r="G998" s="119">
        <f>IF(G802&lt;&gt;0,G802,0)</f>
        <v/>
      </c>
      <c r="H998" s="119">
        <f>IF(H802&lt;&gt;0,H802,0)</f>
        <v/>
      </c>
    </row>
    <row r="999">
      <c r="E999" s="13" t="n">
        <v>39</v>
      </c>
      <c r="F999" s="119">
        <f>IF(F803&lt;&gt;0,F803,0)</f>
        <v/>
      </c>
      <c r="G999" s="119">
        <f>IF(G803&lt;&gt;0,G803,0)</f>
        <v/>
      </c>
      <c r="H999" s="119">
        <f>IF(H803&lt;&gt;0,H803,0)</f>
        <v/>
      </c>
    </row>
    <row r="1000">
      <c r="E1000" s="13" t="n">
        <v>40</v>
      </c>
      <c r="F1000" s="119">
        <f>IF(F804&lt;&gt;0,F804,0)</f>
        <v/>
      </c>
      <c r="G1000" s="119">
        <f>IF(G804&lt;&gt;0,G804,0)</f>
        <v/>
      </c>
      <c r="H1000" s="119">
        <f>IF(H804&lt;&gt;0,H804,0)</f>
        <v/>
      </c>
    </row>
    <row r="1001">
      <c r="E1001" s="13" t="n">
        <v>41</v>
      </c>
      <c r="F1001" s="119">
        <f>IF(F805&lt;&gt;0,F805,0)</f>
        <v/>
      </c>
      <c r="G1001" s="119">
        <f>IF(G805&lt;&gt;0,G805,0)</f>
        <v/>
      </c>
      <c r="H1001" s="119">
        <f>IF(H805&lt;&gt;0,H805,0)</f>
        <v/>
      </c>
    </row>
    <row r="1002">
      <c r="E1002" s="13" t="n">
        <v>42</v>
      </c>
      <c r="F1002" s="119">
        <f>IF(F806&lt;&gt;0,F806,0)</f>
        <v/>
      </c>
      <c r="G1002" s="119">
        <f>IF(G806&lt;&gt;0,G806,0)</f>
        <v/>
      </c>
      <c r="H1002" s="119">
        <f>IF(H806&lt;&gt;0,H806,0)</f>
        <v/>
      </c>
    </row>
    <row r="1003">
      <c r="E1003" s="13" t="n">
        <v>43</v>
      </c>
      <c r="F1003" s="119">
        <f>IF(F807&lt;&gt;0,F807,0)</f>
        <v/>
      </c>
      <c r="G1003" s="119">
        <f>IF(G807&lt;&gt;0,G807,0)</f>
        <v/>
      </c>
      <c r="H1003" s="119">
        <f>IF(H807&lt;&gt;0,H807,0)</f>
        <v/>
      </c>
    </row>
    <row r="1004">
      <c r="E1004" s="13" t="n">
        <v>44</v>
      </c>
      <c r="F1004" s="119">
        <f>IF(F808&lt;&gt;0,F808,0)</f>
        <v/>
      </c>
      <c r="G1004" s="119">
        <f>IF(G808&lt;&gt;0,G808,0)</f>
        <v/>
      </c>
      <c r="H1004" s="119">
        <f>IF(H808&lt;&gt;0,H808,0)</f>
        <v/>
      </c>
    </row>
    <row r="1005">
      <c r="E1005" s="13" t="n">
        <v>45</v>
      </c>
      <c r="F1005" s="119">
        <f>IF(F809&lt;&gt;0,F809,0)</f>
        <v/>
      </c>
      <c r="G1005" s="119">
        <f>IF(G809&lt;&gt;0,G809,0)</f>
        <v/>
      </c>
      <c r="H1005" s="119">
        <f>IF(H809&lt;&gt;0,H809,0)</f>
        <v/>
      </c>
    </row>
    <row r="1006">
      <c r="E1006" s="13" t="n">
        <v>46</v>
      </c>
      <c r="F1006" s="119">
        <f>IF(F810&lt;&gt;0,F810,0)</f>
        <v/>
      </c>
      <c r="G1006" s="119">
        <f>IF(G810&lt;&gt;0,G810,0)</f>
        <v/>
      </c>
      <c r="H1006" s="119">
        <f>IF(H810&lt;&gt;0,H810,0)</f>
        <v/>
      </c>
    </row>
    <row r="1007">
      <c r="E1007" s="13" t="n">
        <v>47</v>
      </c>
      <c r="F1007" s="119">
        <f>IF(F811&lt;&gt;0,F811,0)</f>
        <v/>
      </c>
      <c r="G1007" s="119">
        <f>IF(G811&lt;&gt;0,G811,0)</f>
        <v/>
      </c>
      <c r="H1007" s="119">
        <f>IF(H811&lt;&gt;0,H811,0)</f>
        <v/>
      </c>
    </row>
    <row r="1008">
      <c r="E1008" s="13" t="n">
        <v>48</v>
      </c>
      <c r="F1008" s="119">
        <f>IF(F812&lt;&gt;0,F812,0)</f>
        <v/>
      </c>
      <c r="G1008" s="119">
        <f>IF(G812&lt;&gt;0,G812,0)</f>
        <v/>
      </c>
      <c r="H1008" s="119">
        <f>IF(H812&lt;&gt;0,H812,0)</f>
        <v/>
      </c>
    </row>
    <row r="1009">
      <c r="E1009" s="13" t="n">
        <v>49</v>
      </c>
      <c r="F1009" s="119">
        <f>IF(F813&lt;&gt;0,F813,0)</f>
        <v/>
      </c>
      <c r="G1009" s="119">
        <f>IF(G813&lt;&gt;0,G813,0)</f>
        <v/>
      </c>
      <c r="H1009" s="119">
        <f>IF(H813&lt;&gt;0,H813,0)</f>
        <v/>
      </c>
    </row>
    <row r="1010">
      <c r="E1010" s="13" t="n">
        <v>50</v>
      </c>
      <c r="F1010" s="119">
        <f>IF(F814&lt;&gt;0,F814,0)</f>
        <v/>
      </c>
      <c r="G1010" s="119">
        <f>IF(G814&lt;&gt;0,G814,0)</f>
        <v/>
      </c>
      <c r="H1010" s="119">
        <f>IF(H814&lt;&gt;0,H814,0)</f>
        <v/>
      </c>
    </row>
    <row r="1011">
      <c r="E1011" s="13" t="n">
        <v>51</v>
      </c>
      <c r="F1011" s="119">
        <f>IF(F815&lt;&gt;0,F815,0)</f>
        <v/>
      </c>
      <c r="G1011" s="119">
        <f>IF(G815&lt;&gt;0,G815,0)</f>
        <v/>
      </c>
      <c r="H1011" s="119">
        <f>IF(H815&lt;&gt;0,H815,0)</f>
        <v/>
      </c>
    </row>
    <row r="1012">
      <c r="E1012" s="13" t="n">
        <v>52</v>
      </c>
      <c r="F1012" s="119">
        <f>IF(F816&lt;&gt;0,F816,0)</f>
        <v/>
      </c>
      <c r="G1012" s="119">
        <f>IF(G816&lt;&gt;0,G816,0)</f>
        <v/>
      </c>
      <c r="H1012" s="119">
        <f>IF(H816&lt;&gt;0,H816,0)</f>
        <v/>
      </c>
    </row>
    <row r="1013">
      <c r="E1013" s="13" t="n">
        <v>53</v>
      </c>
      <c r="F1013" s="119">
        <f>IF(F817&lt;&gt;0,F817,0)</f>
        <v/>
      </c>
      <c r="G1013" s="119">
        <f>IF(G817&lt;&gt;0,G817,0)</f>
        <v/>
      </c>
      <c r="H1013" s="119">
        <f>IF(H817&lt;&gt;0,H817,0)</f>
        <v/>
      </c>
    </row>
    <row r="1014">
      <c r="E1014" s="13" t="n">
        <v>54</v>
      </c>
      <c r="F1014" s="119">
        <f>IF(F818&lt;&gt;0,F818,0)</f>
        <v/>
      </c>
      <c r="G1014" s="119">
        <f>IF(G818&lt;&gt;0,G818,0)</f>
        <v/>
      </c>
      <c r="H1014" s="119">
        <f>IF(H818&lt;&gt;0,H818,0)</f>
        <v/>
      </c>
    </row>
    <row r="1015">
      <c r="E1015" s="13" t="n">
        <v>55</v>
      </c>
      <c r="F1015" s="119">
        <f>IF(F819&lt;&gt;0,F819,0)</f>
        <v/>
      </c>
      <c r="G1015" s="119">
        <f>IF(G819&lt;&gt;0,G819,0)</f>
        <v/>
      </c>
      <c r="H1015" s="119">
        <f>IF(H819&lt;&gt;0,H819,0)</f>
        <v/>
      </c>
    </row>
    <row r="1016">
      <c r="E1016" s="13" t="n">
        <v>56</v>
      </c>
      <c r="F1016" s="119">
        <f>IF(F820&lt;&gt;0,F820,0)</f>
        <v/>
      </c>
      <c r="G1016" s="119">
        <f>IF(G820&lt;&gt;0,G820,0)</f>
        <v/>
      </c>
      <c r="H1016" s="119">
        <f>IF(H820&lt;&gt;0,H820,0)</f>
        <v/>
      </c>
    </row>
    <row r="1017">
      <c r="E1017" s="13" t="n">
        <v>57</v>
      </c>
      <c r="F1017" s="119">
        <f>IF(F821&lt;&gt;0,F821,0)</f>
        <v/>
      </c>
      <c r="G1017" s="119">
        <f>IF(G821&lt;&gt;0,G821,0)</f>
        <v/>
      </c>
      <c r="H1017" s="119">
        <f>IF(H821&lt;&gt;0,H821,0)</f>
        <v/>
      </c>
    </row>
    <row r="1018">
      <c r="E1018" s="13" t="n">
        <v>58</v>
      </c>
      <c r="F1018" s="119">
        <f>IF(F822&lt;&gt;0,F822,0)</f>
        <v/>
      </c>
      <c r="G1018" s="119">
        <f>IF(G822&lt;&gt;0,G822,0)</f>
        <v/>
      </c>
      <c r="H1018" s="119">
        <f>IF(H822&lt;&gt;0,H822,0)</f>
        <v/>
      </c>
    </row>
    <row r="1019">
      <c r="E1019" s="13" t="n">
        <v>59</v>
      </c>
      <c r="F1019" s="119">
        <f>IF(F823&lt;&gt;0,F823,0)</f>
        <v/>
      </c>
      <c r="G1019" s="119">
        <f>IF(G823&lt;&gt;0,G823,0)</f>
        <v/>
      </c>
      <c r="H1019" s="119">
        <f>IF(H823&lt;&gt;0,H823,0)</f>
        <v/>
      </c>
    </row>
    <row r="1020">
      <c r="E1020" s="13" t="n">
        <v>60</v>
      </c>
      <c r="F1020" s="119">
        <f>IF(F824&lt;&gt;0,F824,0)</f>
        <v/>
      </c>
      <c r="G1020" s="119">
        <f>IF(G824&lt;&gt;0,G824,0)</f>
        <v/>
      </c>
      <c r="H1020" s="119">
        <f>IF(H824&lt;&gt;0,H824,0)</f>
        <v/>
      </c>
    </row>
    <row r="1021">
      <c r="E1021" s="13" t="n">
        <v>61</v>
      </c>
      <c r="F1021" s="119">
        <f>IF(F825&lt;&gt;0,F825,0)</f>
        <v/>
      </c>
      <c r="G1021" s="119">
        <f>IF(G825&lt;&gt;0,G825,0)</f>
        <v/>
      </c>
      <c r="H1021" s="119">
        <f>IF(H825&lt;&gt;0,H825,0)</f>
        <v/>
      </c>
    </row>
    <row r="1022">
      <c r="E1022" s="13" t="n">
        <v>62</v>
      </c>
      <c r="F1022" s="119">
        <f>IF(F826&lt;&gt;0,F826,0)</f>
        <v/>
      </c>
      <c r="G1022" s="119">
        <f>IF(G826&lt;&gt;0,G826,0)</f>
        <v/>
      </c>
      <c r="H1022" s="119">
        <f>IF(H826&lt;&gt;0,H826,0)</f>
        <v/>
      </c>
    </row>
    <row r="1023">
      <c r="E1023" s="13" t="n">
        <v>63</v>
      </c>
      <c r="F1023" s="119">
        <f>IF(F827&lt;&gt;0,F827,0)</f>
        <v/>
      </c>
      <c r="G1023" s="119">
        <f>IF(G827&lt;&gt;0,G827,0)</f>
        <v/>
      </c>
      <c r="H1023" s="119">
        <f>IF(H827&lt;&gt;0,H827,0)</f>
        <v/>
      </c>
    </row>
    <row r="1024">
      <c r="E1024" s="13" t="n">
        <v>64</v>
      </c>
      <c r="F1024" s="119">
        <f>IF(F828&lt;&gt;0,F828,0)</f>
        <v/>
      </c>
      <c r="G1024" s="119">
        <f>IF(G828&lt;&gt;0,G828,0)</f>
        <v/>
      </c>
      <c r="H1024" s="119">
        <f>IF(H828&lt;&gt;0,H828,0)</f>
        <v/>
      </c>
    </row>
    <row r="1025">
      <c r="E1025" s="13" t="n">
        <v>65</v>
      </c>
      <c r="F1025" s="119">
        <f>IF(F829&lt;&gt;0,F829,0)</f>
        <v/>
      </c>
      <c r="G1025" s="119">
        <f>IF(G829&lt;&gt;0,G829,0)</f>
        <v/>
      </c>
      <c r="H1025" s="119">
        <f>IF(H829&lt;&gt;0,H829,0)</f>
        <v/>
      </c>
    </row>
    <row r="1026">
      <c r="E1026" s="13" t="n">
        <v>66</v>
      </c>
      <c r="F1026" s="119">
        <f>IF(F830&lt;&gt;0,F830,0)</f>
        <v/>
      </c>
      <c r="G1026" s="119">
        <f>IF(G830&lt;&gt;0,G830,0)</f>
        <v/>
      </c>
      <c r="H1026" s="119">
        <f>IF(H830&lt;&gt;0,H830,0)</f>
        <v/>
      </c>
    </row>
    <row r="1027">
      <c r="E1027" s="13" t="n">
        <v>67</v>
      </c>
      <c r="F1027" s="119">
        <f>IF(F831&lt;&gt;0,F831,0)</f>
        <v/>
      </c>
      <c r="G1027" s="119">
        <f>IF(G831&lt;&gt;0,G831,0)</f>
        <v/>
      </c>
      <c r="H1027" s="119">
        <f>IF(H831&lt;&gt;0,H831,0)</f>
        <v/>
      </c>
    </row>
    <row r="1028">
      <c r="E1028" s="13" t="n">
        <v>68</v>
      </c>
      <c r="F1028" s="119">
        <f>IF(F832&lt;&gt;0,F832,0)</f>
        <v/>
      </c>
      <c r="G1028" s="119">
        <f>IF(G832&lt;&gt;0,G832,0)</f>
        <v/>
      </c>
      <c r="H1028" s="119">
        <f>IF(H832&lt;&gt;0,H832,0)</f>
        <v/>
      </c>
    </row>
    <row r="1029">
      <c r="E1029" s="13" t="n">
        <v>69</v>
      </c>
      <c r="F1029" s="119">
        <f>IF(F833&lt;&gt;0,F833,0)</f>
        <v/>
      </c>
      <c r="G1029" s="119">
        <f>IF(G833&lt;&gt;0,G833,0)</f>
        <v/>
      </c>
      <c r="H1029" s="119">
        <f>IF(H833&lt;&gt;0,H833,0)</f>
        <v/>
      </c>
    </row>
    <row r="1030">
      <c r="E1030" s="13" t="n">
        <v>70</v>
      </c>
      <c r="F1030" s="119">
        <f>IF(F834&lt;&gt;0,F834,0)</f>
        <v/>
      </c>
      <c r="G1030" s="119">
        <f>IF(G834&lt;&gt;0,G834,0)</f>
        <v/>
      </c>
      <c r="H1030" s="119">
        <f>IF(H834&lt;&gt;0,H834,0)</f>
        <v/>
      </c>
    </row>
    <row r="1031">
      <c r="E1031" s="13" t="n">
        <v>71</v>
      </c>
      <c r="F1031" s="119">
        <f>IF(F835&lt;&gt;0,F835,0)</f>
        <v/>
      </c>
      <c r="G1031" s="119">
        <f>IF(G835&lt;&gt;0,G835,0)</f>
        <v/>
      </c>
      <c r="H1031" s="119">
        <f>IF(H835&lt;&gt;0,H835,0)</f>
        <v/>
      </c>
    </row>
    <row r="1032">
      <c r="E1032" s="13" t="n">
        <v>72</v>
      </c>
      <c r="F1032" s="119">
        <f>IF(F836&lt;&gt;0,F836,0)</f>
        <v/>
      </c>
      <c r="G1032" s="119">
        <f>IF(G836&lt;&gt;0,G836,0)</f>
        <v/>
      </c>
      <c r="H1032" s="119">
        <f>IF(H836&lt;&gt;0,H836,0)</f>
        <v/>
      </c>
    </row>
    <row r="1033">
      <c r="E1033" s="13" t="n">
        <v>73</v>
      </c>
      <c r="F1033" s="119">
        <f>IF(F837&lt;&gt;0,F837,0)</f>
        <v/>
      </c>
      <c r="G1033" s="119">
        <f>IF(G837&lt;&gt;0,G837,0)</f>
        <v/>
      </c>
      <c r="H1033" s="119">
        <f>IF(H837&lt;&gt;0,H837,0)</f>
        <v/>
      </c>
    </row>
    <row r="1034">
      <c r="E1034" s="13" t="n">
        <v>74</v>
      </c>
      <c r="F1034" s="119">
        <f>IF(F838&lt;&gt;0,F838,0)</f>
        <v/>
      </c>
      <c r="G1034" s="119">
        <f>IF(G838&lt;&gt;0,G838,0)</f>
        <v/>
      </c>
      <c r="H1034" s="119">
        <f>IF(H838&lt;&gt;0,H838,0)</f>
        <v/>
      </c>
    </row>
    <row r="1035">
      <c r="E1035" s="13" t="n">
        <v>75</v>
      </c>
      <c r="F1035" s="119">
        <f>IF(F839&lt;&gt;0,F839,0)</f>
        <v/>
      </c>
      <c r="G1035" s="119">
        <f>IF(G839&lt;&gt;0,G839,0)</f>
        <v/>
      </c>
      <c r="H1035" s="119">
        <f>IF(H839&lt;&gt;0,H839,0)</f>
        <v/>
      </c>
    </row>
    <row r="1036">
      <c r="E1036" s="13" t="n">
        <v>76</v>
      </c>
      <c r="F1036" s="119">
        <f>IF(F840&lt;&gt;0,F840,0)</f>
        <v/>
      </c>
      <c r="G1036" s="119">
        <f>IF(G840&lt;&gt;0,G840,0)</f>
        <v/>
      </c>
      <c r="H1036" s="119">
        <f>IF(H840&lt;&gt;0,H840,0)</f>
        <v/>
      </c>
    </row>
    <row r="1037">
      <c r="E1037" s="13" t="n">
        <v>77</v>
      </c>
      <c r="F1037" s="119">
        <f>IF(F841&lt;&gt;0,F841,0)</f>
        <v/>
      </c>
      <c r="G1037" s="119">
        <f>IF(G841&lt;&gt;0,G841,0)</f>
        <v/>
      </c>
      <c r="H1037" s="119">
        <f>IF(H841&lt;&gt;0,H841,0)</f>
        <v/>
      </c>
    </row>
    <row r="1038">
      <c r="E1038" s="13" t="n">
        <v>78</v>
      </c>
      <c r="F1038" s="119">
        <f>IF(F842&lt;&gt;0,F842,0)</f>
        <v/>
      </c>
      <c r="G1038" s="119">
        <f>IF(G842&lt;&gt;0,G842,0)</f>
        <v/>
      </c>
      <c r="H1038" s="119">
        <f>IF(H842&lt;&gt;0,H842,0)</f>
        <v/>
      </c>
    </row>
    <row r="1039">
      <c r="E1039" s="13" t="n">
        <v>79</v>
      </c>
      <c r="F1039" s="119">
        <f>IF(F843&lt;&gt;0,F843,0)</f>
        <v/>
      </c>
      <c r="G1039" s="119">
        <f>IF(G843&lt;&gt;0,G843,0)</f>
        <v/>
      </c>
      <c r="H1039" s="119">
        <f>IF(H843&lt;&gt;0,H843,0)</f>
        <v/>
      </c>
    </row>
    <row r="1040">
      <c r="E1040" s="13" t="n">
        <v>80</v>
      </c>
      <c r="F1040" s="119">
        <f>IF(F844&lt;&gt;0,F844,0)</f>
        <v/>
      </c>
      <c r="G1040" s="119">
        <f>IF(G844&lt;&gt;0,G844,0)</f>
        <v/>
      </c>
      <c r="H1040" s="119">
        <f>IF(H844&lt;&gt;0,H844,0)</f>
        <v/>
      </c>
    </row>
    <row r="1041">
      <c r="E1041" s="13" t="n">
        <v>81</v>
      </c>
      <c r="F1041" s="119">
        <f>IF(F845&lt;&gt;0,F845,0)</f>
        <v/>
      </c>
      <c r="G1041" s="119">
        <f>IF(G845&lt;&gt;0,G845,0)</f>
        <v/>
      </c>
      <c r="H1041" s="119">
        <f>IF(H845&lt;&gt;0,H845,0)</f>
        <v/>
      </c>
    </row>
    <row r="1042">
      <c r="E1042" s="13" t="n">
        <v>82</v>
      </c>
      <c r="F1042" s="119">
        <f>IF(F846&lt;&gt;0,F846,0)</f>
        <v/>
      </c>
      <c r="G1042" s="119">
        <f>IF(G846&lt;&gt;0,G846,0)</f>
        <v/>
      </c>
      <c r="H1042" s="119">
        <f>IF(H846&lt;&gt;0,H846,0)</f>
        <v/>
      </c>
    </row>
    <row r="1043">
      <c r="E1043" s="13" t="n">
        <v>83</v>
      </c>
      <c r="F1043" s="119">
        <f>IF(F847&lt;&gt;0,F847,0)</f>
        <v/>
      </c>
      <c r="G1043" s="119">
        <f>IF(G847&lt;&gt;0,G847,0)</f>
        <v/>
      </c>
      <c r="H1043" s="119">
        <f>IF(H847&lt;&gt;0,H847,0)</f>
        <v/>
      </c>
    </row>
    <row r="1044">
      <c r="E1044" s="13" t="n">
        <v>84</v>
      </c>
      <c r="F1044" s="119">
        <f>IF(F848&lt;&gt;0,F848,0)</f>
        <v/>
      </c>
      <c r="G1044" s="119">
        <f>IF(G848&lt;&gt;0,G848,0)</f>
        <v/>
      </c>
      <c r="H1044" s="119">
        <f>IF(H848&lt;&gt;0,H848,0)</f>
        <v/>
      </c>
    </row>
    <row r="1045">
      <c r="E1045" s="13" t="n">
        <v>85</v>
      </c>
      <c r="F1045" s="119">
        <f>IF(F849&lt;&gt;0,F849,0)</f>
        <v/>
      </c>
      <c r="G1045" s="119">
        <f>IF(G849&lt;&gt;0,G849,0)</f>
        <v/>
      </c>
      <c r="H1045" s="119">
        <f>IF(H849&lt;&gt;0,H849,0)</f>
        <v/>
      </c>
    </row>
    <row r="1046">
      <c r="E1046" s="13" t="n">
        <v>86</v>
      </c>
      <c r="F1046" s="119">
        <f>IF(F850&lt;&gt;0,F850,0)</f>
        <v/>
      </c>
      <c r="G1046" s="119">
        <f>IF(G850&lt;&gt;0,G850,0)</f>
        <v/>
      </c>
      <c r="H1046" s="119">
        <f>IF(H850&lt;&gt;0,H850,0)</f>
        <v/>
      </c>
    </row>
    <row r="1047">
      <c r="E1047" s="13" t="n">
        <v>87</v>
      </c>
      <c r="F1047" s="119">
        <f>IF(F851&lt;&gt;0,F851,0)</f>
        <v/>
      </c>
      <c r="G1047" s="119">
        <f>IF(G851&lt;&gt;0,G851,0)</f>
        <v/>
      </c>
      <c r="H1047" s="119">
        <f>IF(H851&lt;&gt;0,H851,0)</f>
        <v/>
      </c>
    </row>
    <row r="1048">
      <c r="E1048" s="13" t="n">
        <v>88</v>
      </c>
      <c r="F1048" s="119">
        <f>IF(F852&lt;&gt;0,F852,0)</f>
        <v/>
      </c>
      <c r="G1048" s="119">
        <f>IF(G852&lt;&gt;0,G852,0)</f>
        <v/>
      </c>
      <c r="H1048" s="119">
        <f>IF(H852&lt;&gt;0,H852,0)</f>
        <v/>
      </c>
    </row>
    <row r="1049">
      <c r="E1049" s="13" t="n">
        <v>89</v>
      </c>
      <c r="F1049" s="119">
        <f>IF(F853&lt;&gt;0,F853,0)</f>
        <v/>
      </c>
      <c r="G1049" s="119">
        <f>IF(G853&lt;&gt;0,G853,0)</f>
        <v/>
      </c>
      <c r="H1049" s="119">
        <f>IF(H853&lt;&gt;0,H853,0)</f>
        <v/>
      </c>
    </row>
    <row r="1050">
      <c r="E1050" s="13" t="n">
        <v>90</v>
      </c>
      <c r="F1050" s="119">
        <f>IF(F854&lt;&gt;0,F854,0)</f>
        <v/>
      </c>
      <c r="G1050" s="119">
        <f>IF(G854&lt;&gt;0,G854,0)</f>
        <v/>
      </c>
      <c r="H1050" s="119">
        <f>IF(H854&lt;&gt;0,H854,0)</f>
        <v/>
      </c>
    </row>
    <row r="1051">
      <c r="E1051" s="13" t="n">
        <v>91</v>
      </c>
      <c r="F1051" s="119">
        <f>IF(F855&lt;&gt;0,F855,0)</f>
        <v/>
      </c>
      <c r="G1051" s="119">
        <f>IF(G855&lt;&gt;0,G855,0)</f>
        <v/>
      </c>
      <c r="H1051" s="119">
        <f>IF(H855&lt;&gt;0,H855,0)</f>
        <v/>
      </c>
    </row>
    <row r="1052">
      <c r="E1052" s="13" t="n">
        <v>92</v>
      </c>
      <c r="F1052" s="119">
        <f>IF(F856&lt;&gt;0,F856,0)</f>
        <v/>
      </c>
      <c r="G1052" s="119">
        <f>IF(G856&lt;&gt;0,G856,0)</f>
        <v/>
      </c>
      <c r="H1052" s="119">
        <f>IF(H856&lt;&gt;0,H856,0)</f>
        <v/>
      </c>
    </row>
    <row r="1053">
      <c r="E1053" s="13" t="n">
        <v>93</v>
      </c>
      <c r="F1053" s="119">
        <f>IF(F857&lt;&gt;0,F857,0)</f>
        <v/>
      </c>
      <c r="G1053" s="119">
        <f>IF(G857&lt;&gt;0,G857,0)</f>
        <v/>
      </c>
      <c r="H1053" s="119">
        <f>IF(H857&lt;&gt;0,H857,0)</f>
        <v/>
      </c>
    </row>
    <row r="1054">
      <c r="E1054" s="13" t="n">
        <v>94</v>
      </c>
      <c r="F1054" s="119">
        <f>IF(F858&lt;&gt;0,F858,0)</f>
        <v/>
      </c>
      <c r="G1054" s="119">
        <f>IF(G858&lt;&gt;0,G858,0)</f>
        <v/>
      </c>
      <c r="H1054" s="119">
        <f>IF(H858&lt;&gt;0,H858,0)</f>
        <v/>
      </c>
    </row>
    <row r="1055">
      <c r="E1055" s="13" t="n">
        <v>95</v>
      </c>
      <c r="F1055" s="119">
        <f>IF(F859&lt;&gt;0,F859,0)</f>
        <v/>
      </c>
      <c r="G1055" s="119">
        <f>IF(G859&lt;&gt;0,G859,0)</f>
        <v/>
      </c>
      <c r="H1055" s="119">
        <f>IF(H859&lt;&gt;0,H859,0)</f>
        <v/>
      </c>
    </row>
    <row r="1056">
      <c r="E1056" s="13" t="n">
        <v>96</v>
      </c>
      <c r="F1056" s="119">
        <f>IF(F860&lt;&gt;0,F860,0)</f>
        <v/>
      </c>
      <c r="G1056" s="119">
        <f>IF(G860&lt;&gt;0,G860,0)</f>
        <v/>
      </c>
      <c r="H1056" s="119">
        <f>IF(H860&lt;&gt;0,H860,0)</f>
        <v/>
      </c>
    </row>
    <row r="1057">
      <c r="E1057" s="13" t="n">
        <v>97</v>
      </c>
      <c r="F1057" s="119">
        <f>IF(F861&lt;&gt;0,F861,0)</f>
        <v/>
      </c>
      <c r="G1057" s="119">
        <f>IF(G861&lt;&gt;0,G861,0)</f>
        <v/>
      </c>
      <c r="H1057" s="119">
        <f>IF(H861&lt;&gt;0,H861,0)</f>
        <v/>
      </c>
    </row>
    <row r="1058">
      <c r="E1058" s="13" t="n">
        <v>98</v>
      </c>
      <c r="F1058" s="119">
        <f>IF(F862&lt;&gt;0,F862,0)</f>
        <v/>
      </c>
      <c r="G1058" s="119">
        <f>IF(G862&lt;&gt;0,G862,0)</f>
        <v/>
      </c>
      <c r="H1058" s="119">
        <f>IF(H862&lt;&gt;0,H862,0)</f>
        <v/>
      </c>
    </row>
    <row r="1059">
      <c r="E1059" s="13" t="n">
        <v>99</v>
      </c>
      <c r="F1059" s="119">
        <f>IF(F863&lt;&gt;0,F863,0)</f>
        <v/>
      </c>
      <c r="G1059" s="119">
        <f>IF(G863&lt;&gt;0,G863,0)</f>
        <v/>
      </c>
      <c r="H1059" s="119">
        <f>IF(H863&lt;&gt;0,H863,0)</f>
        <v/>
      </c>
    </row>
    <row r="1060">
      <c r="E1060" s="13" t="n">
        <v>100</v>
      </c>
      <c r="F1060" s="119">
        <f>IF(F864&lt;&gt;0,F864,0)</f>
        <v/>
      </c>
      <c r="G1060" s="119">
        <f>IF(G864&lt;&gt;0,G864,0)</f>
        <v/>
      </c>
      <c r="H1060" s="119">
        <f>IF(H864&lt;&gt;0,H864,0)</f>
        <v/>
      </c>
    </row>
    <row r="1061">
      <c r="E1061" s="13" t="n">
        <v>101</v>
      </c>
      <c r="F1061" s="119">
        <f>IF(F865&lt;&gt;0,F865,0)</f>
        <v/>
      </c>
      <c r="G1061" s="119">
        <f>IF(G865&lt;&gt;0,G865,0)</f>
        <v/>
      </c>
      <c r="H1061" s="119">
        <f>IF(H865&lt;&gt;0,H865,0)</f>
        <v/>
      </c>
    </row>
    <row r="1062">
      <c r="E1062" s="13" t="n">
        <v>102</v>
      </c>
      <c r="F1062" s="119">
        <f>IF(F866&lt;&gt;0,F866,0)</f>
        <v/>
      </c>
      <c r="G1062" s="119">
        <f>IF(G866&lt;&gt;0,G866,0)</f>
        <v/>
      </c>
      <c r="H1062" s="119">
        <f>IF(H866&lt;&gt;0,H866,0)</f>
        <v/>
      </c>
    </row>
    <row r="1063">
      <c r="E1063" s="13" t="n">
        <v>103</v>
      </c>
      <c r="F1063" s="119">
        <f>IF(F867&lt;&gt;0,F867,0)</f>
        <v/>
      </c>
      <c r="G1063" s="119">
        <f>IF(G867&lt;&gt;0,G867,0)</f>
        <v/>
      </c>
      <c r="H1063" s="119">
        <f>IF(H867&lt;&gt;0,H867,0)</f>
        <v/>
      </c>
    </row>
    <row r="1064">
      <c r="E1064" s="13" t="n">
        <v>104</v>
      </c>
      <c r="F1064" s="119">
        <f>IF(F868&lt;&gt;0,F868,0)</f>
        <v/>
      </c>
      <c r="G1064" s="119">
        <f>IF(G868&lt;&gt;0,G868,0)</f>
        <v/>
      </c>
      <c r="H1064" s="119">
        <f>IF(H868&lt;&gt;0,H868,0)</f>
        <v/>
      </c>
    </row>
    <row r="1065">
      <c r="E1065" s="13" t="n">
        <v>105</v>
      </c>
      <c r="F1065" s="119">
        <f>IF(F869&lt;&gt;0,F869,0)</f>
        <v/>
      </c>
      <c r="G1065" s="119">
        <f>IF(G869&lt;&gt;0,G869,0)</f>
        <v/>
      </c>
      <c r="H1065" s="119">
        <f>IF(H869&lt;&gt;0,H869,0)</f>
        <v/>
      </c>
    </row>
    <row r="1066">
      <c r="E1066" s="13" t="n">
        <v>106</v>
      </c>
      <c r="F1066" s="119">
        <f>IF(F870&lt;&gt;0,F870,0)</f>
        <v/>
      </c>
      <c r="G1066" s="119">
        <f>IF(G870&lt;&gt;0,G870,0)</f>
        <v/>
      </c>
      <c r="H1066" s="119">
        <f>IF(H870&lt;&gt;0,H870,0)</f>
        <v/>
      </c>
    </row>
    <row r="1067">
      <c r="E1067" s="13" t="n">
        <v>107</v>
      </c>
      <c r="F1067" s="119">
        <f>IF(F871&lt;&gt;0,F871,0)</f>
        <v/>
      </c>
      <c r="G1067" s="119">
        <f>IF(G871&lt;&gt;0,G871,0)</f>
        <v/>
      </c>
      <c r="H1067" s="119">
        <f>IF(H871&lt;&gt;0,H871,0)</f>
        <v/>
      </c>
    </row>
    <row r="1068">
      <c r="E1068" s="13" t="n">
        <v>108</v>
      </c>
      <c r="F1068" s="119">
        <f>IF(F872&lt;&gt;0,F872,0)</f>
        <v/>
      </c>
      <c r="G1068" s="119">
        <f>IF(G872&lt;&gt;0,G872,0)</f>
        <v/>
      </c>
      <c r="H1068" s="119">
        <f>IF(H872&lt;&gt;0,H872,0)</f>
        <v/>
      </c>
    </row>
    <row r="1069">
      <c r="E1069" s="13" t="n">
        <v>109</v>
      </c>
      <c r="F1069" s="119">
        <f>IF(F873&lt;&gt;0,F873,0)</f>
        <v/>
      </c>
      <c r="G1069" s="119">
        <f>IF(G873&lt;&gt;0,G873,0)</f>
        <v/>
      </c>
      <c r="H1069" s="119">
        <f>IF(H873&lt;&gt;0,H873,0)</f>
        <v/>
      </c>
    </row>
    <row r="1070">
      <c r="E1070" s="13" t="n">
        <v>110</v>
      </c>
      <c r="F1070" s="119">
        <f>IF(F874&lt;&gt;0,F874,0)</f>
        <v/>
      </c>
      <c r="G1070" s="119">
        <f>IF(G874&lt;&gt;0,G874,0)</f>
        <v/>
      </c>
      <c r="H1070" s="119">
        <f>IF(H874&lt;&gt;0,H874,0)</f>
        <v/>
      </c>
    </row>
    <row r="1071">
      <c r="E1071" s="13" t="n">
        <v>111</v>
      </c>
      <c r="F1071" s="119">
        <f>IF(F875&lt;&gt;0,F875,0)</f>
        <v/>
      </c>
      <c r="G1071" s="119">
        <f>IF(G875&lt;&gt;0,G875,0)</f>
        <v/>
      </c>
      <c r="H1071" s="119">
        <f>IF(H875&lt;&gt;0,H875,0)</f>
        <v/>
      </c>
    </row>
    <row r="1072">
      <c r="E1072" s="13" t="n">
        <v>112</v>
      </c>
      <c r="F1072" s="119">
        <f>IF(F876&lt;&gt;0,F876,0)</f>
        <v/>
      </c>
      <c r="G1072" s="119">
        <f>IF(G876&lt;&gt;0,G876,0)</f>
        <v/>
      </c>
      <c r="H1072" s="119">
        <f>IF(H876&lt;&gt;0,H876,0)</f>
        <v/>
      </c>
    </row>
    <row r="1073">
      <c r="E1073" s="13" t="n">
        <v>113</v>
      </c>
      <c r="F1073" s="119">
        <f>IF(F877&lt;&gt;0,F877,0)</f>
        <v/>
      </c>
      <c r="G1073" s="119">
        <f>IF(G877&lt;&gt;0,G877,0)</f>
        <v/>
      </c>
      <c r="H1073" s="119">
        <f>IF(H877&lt;&gt;0,H877,0)</f>
        <v/>
      </c>
    </row>
    <row r="1074">
      <c r="E1074" s="13" t="n">
        <v>114</v>
      </c>
      <c r="F1074" s="119">
        <f>IF(F878&lt;&gt;0,F878,0)</f>
        <v/>
      </c>
      <c r="G1074" s="119">
        <f>IF(G878&lt;&gt;0,G878,0)</f>
        <v/>
      </c>
      <c r="H1074" s="119">
        <f>IF(H878&lt;&gt;0,H878,0)</f>
        <v/>
      </c>
    </row>
    <row r="1075">
      <c r="E1075" s="13" t="n">
        <v>115</v>
      </c>
      <c r="F1075" s="119">
        <f>IF(F879&lt;&gt;0,F879,0)</f>
        <v/>
      </c>
      <c r="G1075" s="119">
        <f>IF(G879&lt;&gt;0,G879,0)</f>
        <v/>
      </c>
      <c r="H1075" s="119">
        <f>IF(H879&lt;&gt;0,H879,0)</f>
        <v/>
      </c>
    </row>
    <row r="1076">
      <c r="E1076" s="13" t="n">
        <v>116</v>
      </c>
      <c r="F1076" s="119">
        <f>IF(F880&lt;&gt;0,F880,0)</f>
        <v/>
      </c>
      <c r="G1076" s="119">
        <f>IF(G880&lt;&gt;0,G880,0)</f>
        <v/>
      </c>
      <c r="H1076" s="119">
        <f>IF(H880&lt;&gt;0,H880,0)</f>
        <v/>
      </c>
    </row>
    <row r="1077">
      <c r="E1077" s="13" t="n">
        <v>117</v>
      </c>
      <c r="F1077" s="119">
        <f>IF(F881&lt;&gt;0,F881,0)</f>
        <v/>
      </c>
      <c r="G1077" s="119">
        <f>IF(G881&lt;&gt;0,G881,0)</f>
        <v/>
      </c>
      <c r="H1077" s="119">
        <f>IF(H881&lt;&gt;0,H881,0)</f>
        <v/>
      </c>
    </row>
    <row r="1078">
      <c r="E1078" s="13" t="n">
        <v>118</v>
      </c>
      <c r="F1078" s="119">
        <f>IF(F882&lt;&gt;0,F882,0)</f>
        <v/>
      </c>
      <c r="G1078" s="119">
        <f>IF(G882&lt;&gt;0,G882,0)</f>
        <v/>
      </c>
      <c r="H1078" s="119">
        <f>IF(H882&lt;&gt;0,H882,0)</f>
        <v/>
      </c>
    </row>
    <row r="1079">
      <c r="E1079" s="13" t="n">
        <v>119</v>
      </c>
      <c r="F1079" s="119">
        <f>IF(F883&lt;&gt;0,F883,0)</f>
        <v/>
      </c>
      <c r="G1079" s="119">
        <f>IF(G883&lt;&gt;0,G883,0)</f>
        <v/>
      </c>
      <c r="H1079" s="119">
        <f>IF(H883&lt;&gt;0,H883,0)</f>
        <v/>
      </c>
    </row>
    <row r="1080">
      <c r="E1080" s="13" t="n">
        <v>120</v>
      </c>
      <c r="F1080" s="119">
        <f>IF(F884&lt;&gt;0,F884,0)</f>
        <v/>
      </c>
      <c r="G1080" s="119">
        <f>IF(G884&lt;&gt;0,G884,0)</f>
        <v/>
      </c>
      <c r="H1080" s="119">
        <f>IF(H884&lt;&gt;0,H884,0)</f>
        <v/>
      </c>
    </row>
    <row r="1081">
      <c r="E1081" s="13" t="n">
        <v>121</v>
      </c>
      <c r="F1081" s="119">
        <f>IF(F885&lt;&gt;0,F885,0)</f>
        <v/>
      </c>
      <c r="G1081" s="119">
        <f>IF(G885&lt;&gt;0,G885,0)</f>
        <v/>
      </c>
      <c r="H1081" s="119">
        <f>IF(H885&lt;&gt;0,H885,0)</f>
        <v/>
      </c>
    </row>
    <row r="1082">
      <c r="E1082" s="13" t="n">
        <v>122</v>
      </c>
      <c r="F1082" s="119">
        <f>IF(F886&lt;&gt;0,F886,0)</f>
        <v/>
      </c>
      <c r="G1082" s="119">
        <f>IF(G886&lt;&gt;0,G886,0)</f>
        <v/>
      </c>
      <c r="H1082" s="119">
        <f>IF(H886&lt;&gt;0,H886,0)</f>
        <v/>
      </c>
    </row>
    <row r="1083">
      <c r="E1083" s="13" t="n">
        <v>123</v>
      </c>
      <c r="F1083" s="119">
        <f>IF(F887&lt;&gt;0,F887,0)</f>
        <v/>
      </c>
      <c r="G1083" s="119">
        <f>IF(G887&lt;&gt;0,G887,0)</f>
        <v/>
      </c>
      <c r="H1083" s="119">
        <f>IF(H887&lt;&gt;0,H887,0)</f>
        <v/>
      </c>
    </row>
    <row r="1084">
      <c r="E1084" s="13" t="n">
        <v>124</v>
      </c>
      <c r="F1084" s="119">
        <f>IF(F888&lt;&gt;0,F888,0)</f>
        <v/>
      </c>
      <c r="G1084" s="119">
        <f>IF(G888&lt;&gt;0,G888,0)</f>
        <v/>
      </c>
      <c r="H1084" s="119">
        <f>IF(H888&lt;&gt;0,H888,0)</f>
        <v/>
      </c>
    </row>
    <row r="1085">
      <c r="E1085" s="13" t="n">
        <v>125</v>
      </c>
      <c r="F1085" s="119">
        <f>IF(F889&lt;&gt;0,F889,0)</f>
        <v/>
      </c>
      <c r="G1085" s="119">
        <f>IF(G889&lt;&gt;0,G889,0)</f>
        <v/>
      </c>
      <c r="H1085" s="119">
        <f>IF(H889&lt;&gt;0,H889,0)</f>
        <v/>
      </c>
    </row>
    <row r="1086">
      <c r="E1086" s="13" t="n">
        <v>126</v>
      </c>
      <c r="F1086" s="119">
        <f>IF(F890&lt;&gt;0,F890,0)</f>
        <v/>
      </c>
      <c r="G1086" s="119">
        <f>IF(G890&lt;&gt;0,G890,0)</f>
        <v/>
      </c>
      <c r="H1086" s="119">
        <f>IF(H890&lt;&gt;0,H890,0)</f>
        <v/>
      </c>
    </row>
    <row r="1087">
      <c r="E1087" s="13" t="n">
        <v>127</v>
      </c>
      <c r="F1087" s="119">
        <f>IF(F891&lt;&gt;0,F891,0)</f>
        <v/>
      </c>
      <c r="G1087" s="119">
        <f>IF(G891&lt;&gt;0,G891,0)</f>
        <v/>
      </c>
      <c r="H1087" s="119">
        <f>IF(H891&lt;&gt;0,H891,0)</f>
        <v/>
      </c>
    </row>
    <row r="1088">
      <c r="E1088" s="13" t="n">
        <v>128</v>
      </c>
      <c r="F1088" s="119">
        <f>IF(F892&lt;&gt;0,F892,0)</f>
        <v/>
      </c>
      <c r="G1088" s="119">
        <f>IF(G892&lt;&gt;0,G892,0)</f>
        <v/>
      </c>
      <c r="H1088" s="119">
        <f>IF(H892&lt;&gt;0,H892,0)</f>
        <v/>
      </c>
    </row>
    <row r="1089">
      <c r="E1089" s="13" t="n">
        <v>129</v>
      </c>
      <c r="F1089" s="119">
        <f>IF(F893&lt;&gt;0,F893,0)</f>
        <v/>
      </c>
      <c r="G1089" s="119">
        <f>IF(G893&lt;&gt;0,G893,0)</f>
        <v/>
      </c>
      <c r="H1089" s="119">
        <f>IF(H893&lt;&gt;0,H893,0)</f>
        <v/>
      </c>
    </row>
    <row r="1090">
      <c r="E1090" s="13" t="n">
        <v>130</v>
      </c>
      <c r="F1090" s="119">
        <f>IF(F894&lt;&gt;0,F894,0)</f>
        <v/>
      </c>
      <c r="G1090" s="119">
        <f>IF(G894&lt;&gt;0,G894,0)</f>
        <v/>
      </c>
      <c r="H1090" s="119">
        <f>IF(H894&lt;&gt;0,H894,0)</f>
        <v/>
      </c>
    </row>
    <row r="1091">
      <c r="E1091" s="13" t="n">
        <v>131</v>
      </c>
      <c r="F1091" s="119">
        <f>IF(F895&lt;&gt;0,F895,0)</f>
        <v/>
      </c>
      <c r="G1091" s="119">
        <f>IF(G895&lt;&gt;0,G895,0)</f>
        <v/>
      </c>
      <c r="H1091" s="119">
        <f>IF(H895&lt;&gt;0,H895,0)</f>
        <v/>
      </c>
    </row>
    <row r="1092">
      <c r="E1092" s="13" t="n">
        <v>132</v>
      </c>
      <c r="F1092" s="119">
        <f>IF(F896&lt;&gt;0,F896,0)</f>
        <v/>
      </c>
      <c r="G1092" s="119">
        <f>IF(G896&lt;&gt;0,G896,0)</f>
        <v/>
      </c>
      <c r="H1092" s="119">
        <f>IF(H896&lt;&gt;0,H896,0)</f>
        <v/>
      </c>
    </row>
    <row r="1093">
      <c r="E1093" s="13" t="n">
        <v>133</v>
      </c>
      <c r="F1093" s="119">
        <f>IF(F897&lt;&gt;0,F897,0)</f>
        <v/>
      </c>
      <c r="G1093" s="119">
        <f>IF(G897&lt;&gt;0,G897,0)</f>
        <v/>
      </c>
      <c r="H1093" s="119">
        <f>IF(H897&lt;&gt;0,H897,0)</f>
        <v/>
      </c>
    </row>
    <row r="1094">
      <c r="E1094" s="13" t="n">
        <v>134</v>
      </c>
      <c r="F1094" s="119">
        <f>IF(F898&lt;&gt;0,F898,0)</f>
        <v/>
      </c>
      <c r="G1094" s="119">
        <f>IF(G898&lt;&gt;0,G898,0)</f>
        <v/>
      </c>
      <c r="H1094" s="119">
        <f>IF(H898&lt;&gt;0,H898,0)</f>
        <v/>
      </c>
    </row>
    <row r="1095">
      <c r="E1095" s="13" t="n">
        <v>135</v>
      </c>
      <c r="F1095" s="119">
        <f>IF(F899&lt;&gt;0,F899,0)</f>
        <v/>
      </c>
      <c r="G1095" s="119">
        <f>IF(G899&lt;&gt;0,G899,0)</f>
        <v/>
      </c>
      <c r="H1095" s="119">
        <f>IF(H899&lt;&gt;0,H899,0)</f>
        <v/>
      </c>
    </row>
    <row r="1096">
      <c r="E1096" s="13" t="n">
        <v>136</v>
      </c>
      <c r="F1096" s="119">
        <f>IF(F900&lt;&gt;0,F900,0)</f>
        <v/>
      </c>
      <c r="G1096" s="119">
        <f>IF(G900&lt;&gt;0,G900,0)</f>
        <v/>
      </c>
      <c r="H1096" s="119">
        <f>IF(H900&lt;&gt;0,H900,0)</f>
        <v/>
      </c>
    </row>
    <row r="1097">
      <c r="E1097" s="13" t="n">
        <v>137</v>
      </c>
      <c r="F1097" s="119">
        <f>IF(F901&lt;&gt;0,F901,0)</f>
        <v/>
      </c>
      <c r="G1097" s="119">
        <f>IF(G901&lt;&gt;0,G901,0)</f>
        <v/>
      </c>
      <c r="H1097" s="119">
        <f>IF(H901&lt;&gt;0,H901,0)</f>
        <v/>
      </c>
    </row>
    <row r="1098">
      <c r="E1098" s="13" t="n">
        <v>138</v>
      </c>
      <c r="F1098" s="119">
        <f>IF(F902&lt;&gt;0,F902,0)</f>
        <v/>
      </c>
      <c r="G1098" s="119">
        <f>IF(G902&lt;&gt;0,G902,0)</f>
        <v/>
      </c>
      <c r="H1098" s="119">
        <f>IF(H902&lt;&gt;0,H902,0)</f>
        <v/>
      </c>
    </row>
    <row r="1099">
      <c r="E1099" s="13" t="n">
        <v>139</v>
      </c>
      <c r="F1099" s="119">
        <f>IF(F903&lt;&gt;0,F903,0)</f>
        <v/>
      </c>
      <c r="G1099" s="119">
        <f>IF(G903&lt;&gt;0,G903,0)</f>
        <v/>
      </c>
      <c r="H1099" s="119">
        <f>IF(H903&lt;&gt;0,H903,0)</f>
        <v/>
      </c>
    </row>
    <row r="1100">
      <c r="E1100" s="13" t="n">
        <v>140</v>
      </c>
      <c r="F1100" s="119">
        <f>IF(F904&lt;&gt;0,F904,0)</f>
        <v/>
      </c>
      <c r="G1100" s="119">
        <f>IF(G904&lt;&gt;0,G904,0)</f>
        <v/>
      </c>
      <c r="H1100" s="119">
        <f>IF(H904&lt;&gt;0,H904,0)</f>
        <v/>
      </c>
    </row>
    <row r="1101">
      <c r="E1101" s="13" t="n">
        <v>141</v>
      </c>
      <c r="F1101" s="119">
        <f>IF(F905&lt;&gt;0,F905,0)</f>
        <v/>
      </c>
      <c r="G1101" s="119">
        <f>IF(G905&lt;&gt;0,G905,0)</f>
        <v/>
      </c>
      <c r="H1101" s="119">
        <f>IF(H905&lt;&gt;0,H905,0)</f>
        <v/>
      </c>
    </row>
    <row r="1102">
      <c r="E1102" s="13" t="n">
        <v>142</v>
      </c>
      <c r="F1102" s="119">
        <f>IF(F906&lt;&gt;0,F906,0)</f>
        <v/>
      </c>
      <c r="G1102" s="119">
        <f>IF(G906&lt;&gt;0,G906,0)</f>
        <v/>
      </c>
      <c r="H1102" s="119">
        <f>IF(H906&lt;&gt;0,H906,0)</f>
        <v/>
      </c>
    </row>
    <row r="1103">
      <c r="E1103" s="13" t="n">
        <v>143</v>
      </c>
      <c r="F1103" s="119">
        <f>IF(F907&lt;&gt;0,F907,0)</f>
        <v/>
      </c>
      <c r="G1103" s="119">
        <f>IF(G907&lt;&gt;0,G907,0)</f>
        <v/>
      </c>
      <c r="H1103" s="119">
        <f>IF(H907&lt;&gt;0,H907,0)</f>
        <v/>
      </c>
    </row>
    <row r="1104">
      <c r="E1104" s="13" t="n">
        <v>144</v>
      </c>
      <c r="F1104" s="119">
        <f>IF(F908&lt;&gt;0,F908,0)</f>
        <v/>
      </c>
      <c r="G1104" s="119">
        <f>IF(G908&lt;&gt;0,G908,0)</f>
        <v/>
      </c>
      <c r="H1104" s="119">
        <f>IF(H908&lt;&gt;0,H908,0)</f>
        <v/>
      </c>
    </row>
    <row r="1105">
      <c r="E1105" s="13" t="n">
        <v>145</v>
      </c>
      <c r="F1105" s="119">
        <f>IF(F909&lt;&gt;0,F909,0)</f>
        <v/>
      </c>
      <c r="G1105" s="119">
        <f>IF(G909&lt;&gt;0,G909,0)</f>
        <v/>
      </c>
      <c r="H1105" s="119">
        <f>IF(H909&lt;&gt;0,H909,0)</f>
        <v/>
      </c>
    </row>
    <row r="1106">
      <c r="E1106" s="13" t="n">
        <v>146</v>
      </c>
      <c r="F1106" s="119">
        <f>IF(F910&lt;&gt;0,F910,0)</f>
        <v/>
      </c>
      <c r="G1106" s="119">
        <f>IF(G910&lt;&gt;0,G910,0)</f>
        <v/>
      </c>
      <c r="H1106" s="119">
        <f>IF(H910&lt;&gt;0,H910,0)</f>
        <v/>
      </c>
    </row>
    <row r="1107">
      <c r="E1107" s="13" t="n">
        <v>147</v>
      </c>
      <c r="F1107" s="119">
        <f>IF(F911&lt;&gt;0,F911,0)</f>
        <v/>
      </c>
      <c r="G1107" s="119">
        <f>IF(G911&lt;&gt;0,G911,0)</f>
        <v/>
      </c>
      <c r="H1107" s="119">
        <f>IF(H911&lt;&gt;0,H911,0)</f>
        <v/>
      </c>
    </row>
    <row r="1108">
      <c r="E1108" s="13" t="n">
        <v>148</v>
      </c>
      <c r="F1108" s="119">
        <f>IF(F912&lt;&gt;0,F912,0)</f>
        <v/>
      </c>
      <c r="G1108" s="119">
        <f>IF(G912&lt;&gt;0,G912,0)</f>
        <v/>
      </c>
      <c r="H1108" s="119">
        <f>IF(H912&lt;&gt;0,H912,0)</f>
        <v/>
      </c>
    </row>
    <row r="1109">
      <c r="E1109" s="13" t="n">
        <v>149</v>
      </c>
      <c r="F1109" s="119">
        <f>IF(F913&lt;&gt;0,F913,0)</f>
        <v/>
      </c>
      <c r="G1109" s="119">
        <f>IF(G913&lt;&gt;0,G913,0)</f>
        <v/>
      </c>
      <c r="H1109" s="119">
        <f>IF(H913&lt;&gt;0,H913,0)</f>
        <v/>
      </c>
    </row>
    <row r="1110">
      <c r="E1110" s="13" t="n">
        <v>150</v>
      </c>
      <c r="F1110" s="119">
        <f>IF(F914&lt;&gt;0,F914,0)</f>
        <v/>
      </c>
      <c r="G1110" s="119">
        <f>IF(G914&lt;&gt;0,G914,0)</f>
        <v/>
      </c>
      <c r="H1110" s="119">
        <f>IF(H914&lt;&gt;0,H914,0)</f>
        <v/>
      </c>
    </row>
    <row r="1111">
      <c r="E1111" s="13" t="n">
        <v>151</v>
      </c>
      <c r="F1111" s="119">
        <f>IF(F915&lt;&gt;0,F915,0)</f>
        <v/>
      </c>
      <c r="G1111" s="119">
        <f>IF(G915&lt;&gt;0,G915,0)</f>
        <v/>
      </c>
      <c r="H1111" s="119">
        <f>IF(H915&lt;&gt;0,H915,0)</f>
        <v/>
      </c>
    </row>
    <row r="1112">
      <c r="E1112" s="13" t="n">
        <v>152</v>
      </c>
      <c r="F1112" s="119">
        <f>IF(F916&lt;&gt;0,F916,0)</f>
        <v/>
      </c>
      <c r="G1112" s="119">
        <f>IF(G916&lt;&gt;0,G916,0)</f>
        <v/>
      </c>
      <c r="H1112" s="119">
        <f>IF(H916&lt;&gt;0,H916,0)</f>
        <v/>
      </c>
    </row>
    <row r="1113">
      <c r="E1113" s="13" t="n">
        <v>153</v>
      </c>
      <c r="F1113" s="119">
        <f>IF(F917&lt;&gt;0,F917,0)</f>
        <v/>
      </c>
      <c r="G1113" s="119">
        <f>IF(G917&lt;&gt;0,G917,0)</f>
        <v/>
      </c>
      <c r="H1113" s="119">
        <f>IF(H917&lt;&gt;0,H917,0)</f>
        <v/>
      </c>
    </row>
    <row r="1114">
      <c r="E1114" s="13" t="n">
        <v>154</v>
      </c>
      <c r="F1114" s="119">
        <f>IF(F918&lt;&gt;0,F918,0)</f>
        <v/>
      </c>
      <c r="G1114" s="119">
        <f>IF(G918&lt;&gt;0,G918,0)</f>
        <v/>
      </c>
      <c r="H1114" s="119">
        <f>IF(H918&lt;&gt;0,H918,0)</f>
        <v/>
      </c>
    </row>
    <row r="1115">
      <c r="E1115" s="13" t="n">
        <v>155</v>
      </c>
      <c r="F1115" s="119">
        <f>IF(F919&lt;&gt;0,F919,0)</f>
        <v/>
      </c>
      <c r="G1115" s="119">
        <f>IF(G919&lt;&gt;0,G919,0)</f>
        <v/>
      </c>
      <c r="H1115" s="119">
        <f>IF(H919&lt;&gt;0,H919,0)</f>
        <v/>
      </c>
    </row>
    <row r="1116">
      <c r="E1116" s="13" t="n">
        <v>156</v>
      </c>
      <c r="F1116" s="119">
        <f>IF(F920&lt;&gt;0,F920,0)</f>
        <v/>
      </c>
      <c r="G1116" s="119">
        <f>IF(G920&lt;&gt;0,G920,0)</f>
        <v/>
      </c>
      <c r="H1116" s="119">
        <f>IF(H920&lt;&gt;0,H920,0)</f>
        <v/>
      </c>
    </row>
    <row r="1117">
      <c r="E1117" s="13" t="n">
        <v>157</v>
      </c>
      <c r="F1117" s="119">
        <f>IF(F921&lt;&gt;0,F921,0)</f>
        <v/>
      </c>
      <c r="G1117" s="119">
        <f>IF(G921&lt;&gt;0,G921,0)</f>
        <v/>
      </c>
      <c r="H1117" s="119">
        <f>IF(H921&lt;&gt;0,H921,0)</f>
        <v/>
      </c>
    </row>
    <row r="1118">
      <c r="E1118" s="13" t="n">
        <v>158</v>
      </c>
      <c r="F1118" s="119">
        <f>IF(F922&lt;&gt;0,F922,0)</f>
        <v/>
      </c>
      <c r="G1118" s="119">
        <f>IF(G922&lt;&gt;0,G922,0)</f>
        <v/>
      </c>
      <c r="H1118" s="119">
        <f>IF(H922&lt;&gt;0,H922,0)</f>
        <v/>
      </c>
    </row>
    <row r="1119">
      <c r="E1119" s="13" t="n">
        <v>159</v>
      </c>
      <c r="F1119" s="119">
        <f>IF(F923&lt;&gt;0,F923,0)</f>
        <v/>
      </c>
      <c r="G1119" s="119">
        <f>IF(G923&lt;&gt;0,G923,0)</f>
        <v/>
      </c>
      <c r="H1119" s="119">
        <f>IF(H923&lt;&gt;0,H923,0)</f>
        <v/>
      </c>
    </row>
    <row r="1120">
      <c r="E1120" s="13" t="n">
        <v>160</v>
      </c>
      <c r="F1120" s="119">
        <f>IF(F924&lt;&gt;0,F924,0)</f>
        <v/>
      </c>
      <c r="G1120" s="119">
        <f>IF(G924&lt;&gt;0,G924,0)</f>
        <v/>
      </c>
      <c r="H1120" s="119">
        <f>IF(H924&lt;&gt;0,H924,0)</f>
        <v/>
      </c>
    </row>
    <row r="1121">
      <c r="E1121" s="13" t="n">
        <v>161</v>
      </c>
      <c r="F1121" s="119">
        <f>IF(F925&lt;&gt;0,F925,0)</f>
        <v/>
      </c>
      <c r="G1121" s="119">
        <f>IF(G925&lt;&gt;0,G925,0)</f>
        <v/>
      </c>
      <c r="H1121" s="119">
        <f>IF(H925&lt;&gt;0,H925,0)</f>
        <v/>
      </c>
    </row>
    <row r="1122">
      <c r="E1122" s="13" t="n">
        <v>162</v>
      </c>
      <c r="F1122" s="119">
        <f>IF(F926&lt;&gt;0,F926,0)</f>
        <v/>
      </c>
      <c r="G1122" s="119">
        <f>IF(G926&lt;&gt;0,G926,0)</f>
        <v/>
      </c>
      <c r="H1122" s="119">
        <f>IF(H926&lt;&gt;0,H926,0)</f>
        <v/>
      </c>
    </row>
    <row r="1123">
      <c r="E1123" s="13" t="n">
        <v>163</v>
      </c>
      <c r="F1123" s="119">
        <f>IF(F927&lt;&gt;0,F927,0)</f>
        <v/>
      </c>
      <c r="G1123" s="119">
        <f>IF(G927&lt;&gt;0,G927,0)</f>
        <v/>
      </c>
      <c r="H1123" s="119">
        <f>IF(H927&lt;&gt;0,H927,0)</f>
        <v/>
      </c>
    </row>
    <row r="1124">
      <c r="E1124" s="13" t="n">
        <v>164</v>
      </c>
      <c r="F1124" s="119">
        <f>IF(F928&lt;&gt;0,F928,0)</f>
        <v/>
      </c>
      <c r="G1124" s="119">
        <f>IF(G928&lt;&gt;0,G928,0)</f>
        <v/>
      </c>
      <c r="H1124" s="119">
        <f>IF(H928&lt;&gt;0,H928,0)</f>
        <v/>
      </c>
    </row>
    <row r="1125">
      <c r="E1125" s="13" t="n">
        <v>165</v>
      </c>
      <c r="F1125" s="119">
        <f>IF(F929&lt;&gt;0,F929,0)</f>
        <v/>
      </c>
      <c r="G1125" s="119">
        <f>IF(G929&lt;&gt;0,G929,0)</f>
        <v/>
      </c>
      <c r="H1125" s="119">
        <f>IF(H929&lt;&gt;0,H929,0)</f>
        <v/>
      </c>
    </row>
    <row r="1126">
      <c r="E1126" s="13" t="n">
        <v>166</v>
      </c>
      <c r="F1126" s="119">
        <f>IF(F930&lt;&gt;0,F930,0)</f>
        <v/>
      </c>
      <c r="G1126" s="119">
        <f>IF(G930&lt;&gt;0,G930,0)</f>
        <v/>
      </c>
      <c r="H1126" s="119">
        <f>IF(H930&lt;&gt;0,H930,0)</f>
        <v/>
      </c>
    </row>
    <row r="1127">
      <c r="E1127" s="13" t="n">
        <v>167</v>
      </c>
      <c r="F1127" s="119">
        <f>IF(F931&lt;&gt;0,F931,0)</f>
        <v/>
      </c>
      <c r="G1127" s="119">
        <f>IF(G931&lt;&gt;0,G931,0)</f>
        <v/>
      </c>
      <c r="H1127" s="119">
        <f>IF(H931&lt;&gt;0,H931,0)</f>
        <v/>
      </c>
    </row>
    <row r="1128">
      <c r="E1128" s="13" t="n">
        <v>168</v>
      </c>
      <c r="F1128" s="119">
        <f>IF(F932&lt;&gt;0,F932,0)</f>
        <v/>
      </c>
      <c r="G1128" s="119">
        <f>IF(G932&lt;&gt;0,G932,0)</f>
        <v/>
      </c>
      <c r="H1128" s="119">
        <f>IF(H932&lt;&gt;0,H932,0)</f>
        <v/>
      </c>
    </row>
    <row r="1129">
      <c r="E1129" s="13" t="n">
        <v>169</v>
      </c>
      <c r="F1129" s="119">
        <f>IF(F933&lt;&gt;0,F933,0)</f>
        <v/>
      </c>
      <c r="G1129" s="119">
        <f>IF(G933&lt;&gt;0,G933,0)</f>
        <v/>
      </c>
      <c r="H1129" s="119">
        <f>IF(H933&lt;&gt;0,H933,0)</f>
        <v/>
      </c>
    </row>
    <row r="1130">
      <c r="E1130" s="13" t="n">
        <v>170</v>
      </c>
      <c r="F1130" s="119">
        <f>IF(F934&lt;&gt;0,F934,0)</f>
        <v/>
      </c>
      <c r="G1130" s="119">
        <f>IF(G934&lt;&gt;0,G934,0)</f>
        <v/>
      </c>
      <c r="H1130" s="119">
        <f>IF(H934&lt;&gt;0,H934,0)</f>
        <v/>
      </c>
    </row>
    <row r="1131">
      <c r="E1131" s="13" t="n">
        <v>171</v>
      </c>
      <c r="F1131" s="119">
        <f>IF(F935&lt;&gt;0,F935,0)</f>
        <v/>
      </c>
      <c r="G1131" s="119">
        <f>IF(G935&lt;&gt;0,G935,0)</f>
        <v/>
      </c>
      <c r="H1131" s="119">
        <f>IF(H935&lt;&gt;0,H935,0)</f>
        <v/>
      </c>
    </row>
    <row r="1132">
      <c r="E1132" s="13" t="n">
        <v>172</v>
      </c>
      <c r="F1132" s="119">
        <f>IF(F936&lt;&gt;0,F936,0)</f>
        <v/>
      </c>
      <c r="G1132" s="119">
        <f>IF(G936&lt;&gt;0,G936,0)</f>
        <v/>
      </c>
      <c r="H1132" s="119">
        <f>IF(H936&lt;&gt;0,H936,0)</f>
        <v/>
      </c>
    </row>
    <row r="1133">
      <c r="E1133" s="13" t="n">
        <v>173</v>
      </c>
      <c r="F1133" s="119">
        <f>IF(F937&lt;&gt;0,F937,0)</f>
        <v/>
      </c>
      <c r="G1133" s="119">
        <f>IF(G937&lt;&gt;0,G937,0)</f>
        <v/>
      </c>
      <c r="H1133" s="119">
        <f>IF(H937&lt;&gt;0,H937,0)</f>
        <v/>
      </c>
    </row>
    <row r="1134">
      <c r="E1134" s="13" t="n">
        <v>174</v>
      </c>
      <c r="F1134" s="119">
        <f>IF(F938&lt;&gt;0,F938,0)</f>
        <v/>
      </c>
      <c r="G1134" s="119">
        <f>IF(G938&lt;&gt;0,G938,0)</f>
        <v/>
      </c>
      <c r="H1134" s="119">
        <f>IF(H938&lt;&gt;0,H938,0)</f>
        <v/>
      </c>
    </row>
    <row r="1135">
      <c r="E1135" s="13" t="n">
        <v>175</v>
      </c>
      <c r="F1135" s="119">
        <f>IF(F939&lt;&gt;0,F939,0)</f>
        <v/>
      </c>
      <c r="G1135" s="119">
        <f>IF(G939&lt;&gt;0,G939,0)</f>
        <v/>
      </c>
      <c r="H1135" s="119">
        <f>IF(H939&lt;&gt;0,H939,0)</f>
        <v/>
      </c>
    </row>
    <row r="1136">
      <c r="E1136" s="13" t="n">
        <v>176</v>
      </c>
      <c r="F1136" s="119">
        <f>IF(F940&lt;&gt;0,F940,0)</f>
        <v/>
      </c>
      <c r="G1136" s="119">
        <f>IF(G940&lt;&gt;0,G940,0)</f>
        <v/>
      </c>
      <c r="H1136" s="119">
        <f>IF(H940&lt;&gt;0,H940,0)</f>
        <v/>
      </c>
    </row>
    <row r="1137">
      <c r="E1137" s="13" t="n">
        <v>177</v>
      </c>
      <c r="F1137" s="119">
        <f>IF(F941&lt;&gt;0,F941,0)</f>
        <v/>
      </c>
      <c r="G1137" s="119">
        <f>IF(G941&lt;&gt;0,G941,0)</f>
        <v/>
      </c>
      <c r="H1137" s="119">
        <f>IF(H941&lt;&gt;0,H941,0)</f>
        <v/>
      </c>
    </row>
    <row r="1138">
      <c r="E1138" s="13" t="n">
        <v>178</v>
      </c>
      <c r="F1138" s="119">
        <f>IF(F942&lt;&gt;0,F942,0)</f>
        <v/>
      </c>
      <c r="G1138" s="119">
        <f>IF(G942&lt;&gt;0,G942,0)</f>
        <v/>
      </c>
      <c r="H1138" s="119">
        <f>IF(H942&lt;&gt;0,H942,0)</f>
        <v/>
      </c>
    </row>
    <row r="1139">
      <c r="E1139" s="13" t="n">
        <v>179</v>
      </c>
      <c r="F1139" s="119">
        <f>IF(F943&lt;&gt;0,F943,0)</f>
        <v/>
      </c>
      <c r="G1139" s="119">
        <f>IF(G943&lt;&gt;0,G943,0)</f>
        <v/>
      </c>
      <c r="H1139" s="119">
        <f>IF(H943&lt;&gt;0,H943,0)</f>
        <v/>
      </c>
    </row>
    <row r="1140">
      <c r="E1140" s="13" t="n">
        <v>180</v>
      </c>
      <c r="F1140" s="119">
        <f>IF(F944&lt;&gt;0,F944,0)</f>
        <v/>
      </c>
      <c r="G1140" s="119">
        <f>IF(G944&lt;&gt;0,G944,0)</f>
        <v/>
      </c>
      <c r="H1140" s="119">
        <f>IF(H944&lt;&gt;0,H944,0)</f>
        <v/>
      </c>
    </row>
    <row r="1141">
      <c r="E1141" s="13" t="n">
        <v>181</v>
      </c>
      <c r="F1141" s="119">
        <f>IF(F945&lt;&gt;0,F945,0)</f>
        <v/>
      </c>
      <c r="G1141" s="119">
        <f>IF(G945&lt;&gt;0,G945,0)</f>
        <v/>
      </c>
      <c r="H1141" s="119">
        <f>IF(H945&lt;&gt;0,H945,0)</f>
        <v/>
      </c>
    </row>
    <row r="1142">
      <c r="E1142" s="13" t="n">
        <v>182</v>
      </c>
      <c r="F1142" s="119">
        <f>IF(F946&lt;&gt;0,F946,0)</f>
        <v/>
      </c>
      <c r="G1142" s="119">
        <f>IF(G946&lt;&gt;0,G946,0)</f>
        <v/>
      </c>
      <c r="H1142" s="119">
        <f>IF(H946&lt;&gt;0,H946,0)</f>
        <v/>
      </c>
    </row>
    <row r="1143">
      <c r="E1143" s="13" t="n">
        <v>183</v>
      </c>
      <c r="F1143" s="119">
        <f>IF(F947&lt;&gt;0,F947,0)</f>
        <v/>
      </c>
      <c r="G1143" s="119">
        <f>IF(G947&lt;&gt;0,G947,0)</f>
        <v/>
      </c>
      <c r="H1143" s="119">
        <f>IF(H947&lt;&gt;0,H947,0)</f>
        <v/>
      </c>
    </row>
    <row r="1144">
      <c r="E1144" s="13" t="n">
        <v>184</v>
      </c>
      <c r="F1144" s="119">
        <f>IF(F948&lt;&gt;0,F948,0)</f>
        <v/>
      </c>
      <c r="G1144" s="119">
        <f>IF(G948&lt;&gt;0,G948,0)</f>
        <v/>
      </c>
      <c r="H1144" s="119">
        <f>IF(H948&lt;&gt;0,H948,0)</f>
        <v/>
      </c>
    </row>
    <row r="1145">
      <c r="E1145" s="13" t="n">
        <v>185</v>
      </c>
      <c r="F1145" s="119">
        <f>IF(F949&lt;&gt;0,F949,0)</f>
        <v/>
      </c>
      <c r="G1145" s="119">
        <f>IF(G949&lt;&gt;0,G949,0)</f>
        <v/>
      </c>
      <c r="H1145" s="119">
        <f>IF(H949&lt;&gt;0,H949,0)</f>
        <v/>
      </c>
    </row>
    <row r="1146">
      <c r="E1146" s="13" t="n">
        <v>186</v>
      </c>
      <c r="F1146" s="119">
        <f>IF(F950&lt;&gt;0,F950,0)</f>
        <v/>
      </c>
      <c r="G1146" s="119">
        <f>IF(G950&lt;&gt;0,G950,0)</f>
        <v/>
      </c>
      <c r="H1146" s="119">
        <f>IF(H950&lt;&gt;0,H950,0)</f>
        <v/>
      </c>
    </row>
    <row r="1147">
      <c r="E1147" s="13" t="n">
        <v>187</v>
      </c>
      <c r="F1147" s="119">
        <f>IF(F951&lt;&gt;0,F951,0)</f>
        <v/>
      </c>
      <c r="G1147" s="119">
        <f>IF(G951&lt;&gt;0,G951,0)</f>
        <v/>
      </c>
      <c r="H1147" s="119">
        <f>IF(H951&lt;&gt;0,H951,0)</f>
        <v/>
      </c>
    </row>
    <row r="1148">
      <c r="E1148" s="13" t="n">
        <v>188</v>
      </c>
      <c r="F1148" s="119">
        <f>IF(F952&lt;&gt;0,F952,0)</f>
        <v/>
      </c>
      <c r="G1148" s="119">
        <f>IF(G952&lt;&gt;0,G952,0)</f>
        <v/>
      </c>
      <c r="H1148" s="119">
        <f>IF(H952&lt;&gt;0,H952,0)</f>
        <v/>
      </c>
    </row>
    <row r="1149">
      <c r="E1149" s="13" t="n">
        <v>189</v>
      </c>
      <c r="F1149" s="119">
        <f>IF(F953&lt;&gt;0,F953,0)</f>
        <v/>
      </c>
      <c r="G1149" s="119">
        <f>IF(G953&lt;&gt;0,G953,0)</f>
        <v/>
      </c>
      <c r="H1149" s="119">
        <f>IF(H953&lt;&gt;0,H953,0)</f>
        <v/>
      </c>
    </row>
    <row r="1150">
      <c r="E1150" s="13" t="n">
        <v>190</v>
      </c>
      <c r="F1150" s="119">
        <f>IF(F954&lt;&gt;0,F954,0)</f>
        <v/>
      </c>
      <c r="G1150" s="119">
        <f>IF(G954&lt;&gt;0,G954,0)</f>
        <v/>
      </c>
      <c r="H1150" s="119">
        <f>IF(H954&lt;&gt;0,H954,0)</f>
        <v/>
      </c>
    </row>
    <row r="1151">
      <c r="E1151" s="13" t="n">
        <v>191</v>
      </c>
      <c r="F1151" s="119">
        <f>IF(F955&lt;&gt;0,F955,0)</f>
        <v/>
      </c>
      <c r="G1151" s="119">
        <f>IF(G955&lt;&gt;0,G955,0)</f>
        <v/>
      </c>
      <c r="H1151" s="119">
        <f>IF(H955&lt;&gt;0,H955,0)</f>
        <v/>
      </c>
    </row>
    <row r="1152">
      <c r="E1152" s="13" t="n">
        <v>192</v>
      </c>
      <c r="F1152" s="119">
        <f>IF(F956&lt;&gt;0,F956,0)</f>
        <v/>
      </c>
      <c r="G1152" s="119">
        <f>IF(G956&lt;&gt;0,G956,0)</f>
        <v/>
      </c>
      <c r="H1152" s="119">
        <f>IF(H956&lt;&gt;0,H956,0)</f>
        <v/>
      </c>
    </row>
    <row r="1153">
      <c r="E1153" s="13" t="n">
        <v>193</v>
      </c>
      <c r="F1153" s="119">
        <f>IF(F957&lt;&gt;0,F957,0)</f>
        <v/>
      </c>
      <c r="G1153" s="119">
        <f>IF(G957&lt;&gt;0,G957,0)</f>
        <v/>
      </c>
      <c r="H1153" s="119">
        <f>IF(H957&lt;&gt;0,H957,0)</f>
        <v/>
      </c>
    </row>
    <row r="1154">
      <c r="E1154" s="13" t="n">
        <v>194</v>
      </c>
      <c r="F1154" s="119">
        <f>IF(F958&lt;&gt;0,F958,0)</f>
        <v/>
      </c>
      <c r="G1154" s="119">
        <f>IF(G958&lt;&gt;0,G958,0)</f>
        <v/>
      </c>
      <c r="H1154" s="119">
        <f>IF(H958&lt;&gt;0,H958,0)</f>
        <v/>
      </c>
    </row>
    <row r="1155">
      <c r="E1155" s="13" t="n">
        <v>195</v>
      </c>
      <c r="F1155" s="119">
        <f>IF(F959&lt;&gt;0,F959,0)</f>
        <v/>
      </c>
      <c r="G1155" s="119">
        <f>IF(G959&lt;&gt;0,G959,0)</f>
        <v/>
      </c>
      <c r="H1155" s="119">
        <f>IF(H959&lt;&gt;0,H959,0)</f>
        <v/>
      </c>
    </row>
    <row r="1156">
      <c r="E1156" s="13" t="n">
        <v>196</v>
      </c>
      <c r="F1156" s="119">
        <f>IF(F960&lt;&gt;0,F960,0)</f>
        <v/>
      </c>
      <c r="G1156" s="119">
        <f>IF(G960&lt;&gt;0,G960,0)</f>
        <v/>
      </c>
      <c r="H1156" s="119">
        <f>IF(H960&lt;&gt;0,H960,0)</f>
        <v/>
      </c>
    </row>
    <row r="1157">
      <c r="E1157" s="13" t="n">
        <v>197</v>
      </c>
      <c r="F1157" s="119">
        <f>IF(F961&lt;&gt;0,F961,0)</f>
        <v/>
      </c>
      <c r="G1157" s="119">
        <f>IF(G961&lt;&gt;0,G961,0)</f>
        <v/>
      </c>
      <c r="H1157" s="119">
        <f>IF(H961&lt;&gt;0,H961,0)</f>
        <v/>
      </c>
    </row>
    <row r="1158">
      <c r="E1158" s="13" t="n">
        <v>198</v>
      </c>
      <c r="F1158" s="119">
        <f>IF(F962&lt;&gt;0,F962,0)</f>
        <v/>
      </c>
      <c r="G1158" s="119">
        <f>IF(G962&lt;&gt;0,G962,0)</f>
        <v/>
      </c>
      <c r="H1158" s="119">
        <f>IF(H962&lt;&gt;0,H962,0)</f>
        <v/>
      </c>
    </row>
    <row r="1160">
      <c r="E1160" s="24" t="inlineStr">
        <is>
          <t>S0</t>
        </is>
      </c>
      <c r="F1160" s="1" t="n">
        <v>22</v>
      </c>
      <c r="G1160" s="1" t="n">
        <v>23</v>
      </c>
      <c r="H1160" s="1" t="n">
        <v>24</v>
      </c>
    </row>
    <row r="1161">
      <c r="D1161" s="4" t="inlineStr">
        <is>
          <t>Input</t>
        </is>
      </c>
      <c r="E1161" s="13" t="n">
        <v>9</v>
      </c>
      <c r="F1161" s="82" t="n">
        <v>68.74879046591975</v>
      </c>
      <c r="G1161" s="83" t="n">
        <v>47.89670872736648</v>
      </c>
      <c r="H1161" s="83" t="n">
        <v>0</v>
      </c>
    </row>
    <row r="1162">
      <c r="E1162" s="13" t="n">
        <v>10</v>
      </c>
      <c r="F1162" s="82" t="n">
        <v>0</v>
      </c>
      <c r="G1162" s="83" t="n">
        <v>0</v>
      </c>
      <c r="H1162" s="83" t="n">
        <v>-4.027128282070677</v>
      </c>
    </row>
    <row r="1163">
      <c r="E1163" s="13" t="n">
        <v>11</v>
      </c>
      <c r="F1163" s="82" t="n">
        <v>0</v>
      </c>
      <c r="G1163" s="83" t="n">
        <v>0</v>
      </c>
      <c r="H1163" s="83" t="n">
        <v>0</v>
      </c>
    </row>
    <row r="1164">
      <c r="E1164" s="13" t="n">
        <v>12</v>
      </c>
      <c r="F1164" s="83" t="n">
        <v>0</v>
      </c>
      <c r="G1164" s="83" t="n">
        <v>48.11115273650869</v>
      </c>
      <c r="H1164" s="83" t="n">
        <v>0</v>
      </c>
    </row>
    <row r="1165">
      <c r="E1165" s="13" t="n">
        <v>13</v>
      </c>
      <c r="F1165" s="83" t="n">
        <v>0</v>
      </c>
      <c r="G1165" s="83" t="n">
        <v>33.26329565201485</v>
      </c>
      <c r="H1165" s="83" t="n">
        <v>0</v>
      </c>
    </row>
    <row r="1166">
      <c r="E1166" s="13" t="n">
        <v>14</v>
      </c>
      <c r="F1166" s="83" t="n">
        <v>-0.8590561600560847</v>
      </c>
      <c r="G1166" s="83" t="n">
        <v>0</v>
      </c>
      <c r="H1166" s="83" t="n">
        <v>0</v>
      </c>
    </row>
    <row r="1167">
      <c r="E1167" s="13" t="n">
        <v>15</v>
      </c>
      <c r="F1167" s="83" t="n">
        <v>63.53799413913191</v>
      </c>
      <c r="G1167" s="83" t="n">
        <v>0</v>
      </c>
      <c r="H1167" s="83" t="n">
        <v>0</v>
      </c>
    </row>
    <row r="1168">
      <c r="E1168" s="13" t="n">
        <v>16</v>
      </c>
      <c r="F1168" s="83" t="n">
        <v>0</v>
      </c>
      <c r="G1168" s="83" t="n">
        <v>0</v>
      </c>
      <c r="H1168" s="83" t="n">
        <v>57.76057479214186</v>
      </c>
    </row>
    <row r="1169">
      <c r="E1169" s="13" t="n">
        <v>17</v>
      </c>
      <c r="F1169" s="83" t="n">
        <v>63.27085534206339</v>
      </c>
      <c r="G1169" s="83" t="n">
        <v>0</v>
      </c>
      <c r="H1169" s="83" t="n">
        <v>52.09369031706949</v>
      </c>
    </row>
    <row r="1170">
      <c r="E1170" s="13" t="n">
        <v>18</v>
      </c>
      <c r="F1170" s="83" t="n">
        <v>0</v>
      </c>
      <c r="G1170" s="83" t="n">
        <v>42.7896358828714</v>
      </c>
      <c r="H1170" s="83" t="n">
        <v>0</v>
      </c>
    </row>
    <row r="1171">
      <c r="E1171" s="13" t="n">
        <v>19</v>
      </c>
      <c r="F1171" s="83" t="n">
        <v>0</v>
      </c>
      <c r="G1171" s="83" t="n">
        <v>0</v>
      </c>
      <c r="H1171" s="83" t="n">
        <v>40.21441705559555</v>
      </c>
    </row>
    <row r="1172">
      <c r="E1172" s="13" t="n">
        <v>20</v>
      </c>
      <c r="F1172" s="83" t="n">
        <v>0</v>
      </c>
      <c r="G1172" s="83" t="n">
        <v>0</v>
      </c>
      <c r="H1172" s="83" t="n">
        <v>0</v>
      </c>
    </row>
    <row r="1173">
      <c r="E1173" s="13" t="n">
        <v>21</v>
      </c>
      <c r="F1173" s="83" t="n">
        <v>54.37564041994751</v>
      </c>
      <c r="G1173" s="83" t="n">
        <v>0</v>
      </c>
      <c r="H1173" s="83" t="n">
        <v>39.6153125695217</v>
      </c>
    </row>
    <row r="1174">
      <c r="E1174" s="13" t="n">
        <v>22</v>
      </c>
      <c r="F1174" s="83" t="n">
        <v>58.81746377751827</v>
      </c>
      <c r="G1174" s="83" t="n">
        <v>0</v>
      </c>
      <c r="H1174" s="83" t="n">
        <v>48.63085419529293</v>
      </c>
    </row>
    <row r="1175">
      <c r="E1175" s="13" t="n">
        <v>23</v>
      </c>
      <c r="F1175" s="83" t="n">
        <v>0</v>
      </c>
      <c r="G1175" s="83" t="n">
        <v>45.01624062877872</v>
      </c>
      <c r="H1175" s="83" t="n">
        <v>0</v>
      </c>
    </row>
    <row r="1176">
      <c r="E1176" s="13" t="n">
        <v>24</v>
      </c>
      <c r="F1176" s="83" t="n">
        <v>0</v>
      </c>
      <c r="G1176" s="83" t="n">
        <v>56.39681995133819</v>
      </c>
      <c r="H1176" s="83" t="n">
        <v>66.12648299064082</v>
      </c>
    </row>
    <row r="1177">
      <c r="E1177" s="13" t="n">
        <v>25</v>
      </c>
      <c r="F1177" s="83" t="n">
        <v>0</v>
      </c>
      <c r="G1177" s="83" t="n">
        <v>0</v>
      </c>
      <c r="H1177" s="83" t="n">
        <v>0</v>
      </c>
    </row>
    <row r="1178">
      <c r="E1178" s="13" t="n">
        <v>26</v>
      </c>
      <c r="F1178" s="83" t="n">
        <v>0</v>
      </c>
      <c r="G1178" s="83" t="n">
        <v>50.78638600471551</v>
      </c>
      <c r="H1178" s="83" t="n">
        <v>37.1678487394958</v>
      </c>
    </row>
    <row r="1179">
      <c r="E1179" s="13" t="n">
        <v>27</v>
      </c>
      <c r="F1179" s="83" t="n">
        <v>51.77034377824151</v>
      </c>
      <c r="G1179" s="83" t="n">
        <v>0</v>
      </c>
      <c r="H1179" s="83" t="n">
        <v>0</v>
      </c>
    </row>
    <row r="1180">
      <c r="E1180" s="13" t="n">
        <v>28</v>
      </c>
      <c r="F1180" s="83" t="n">
        <v>36.55336270292771</v>
      </c>
      <c r="G1180" s="83" t="n">
        <v>65.1969104181975</v>
      </c>
      <c r="H1180" s="83" t="n">
        <v>68.98952198167839</v>
      </c>
    </row>
    <row r="1181">
      <c r="E1181" s="13" t="n">
        <v>29</v>
      </c>
      <c r="F1181" s="83" t="n">
        <v>50.47882639653715</v>
      </c>
      <c r="G1181" s="83" t="n">
        <v>0</v>
      </c>
      <c r="H1181" s="83" t="n">
        <v>0</v>
      </c>
    </row>
    <row r="1182">
      <c r="E1182" s="13" t="n">
        <v>30</v>
      </c>
      <c r="F1182" s="83" t="n">
        <v>54.02023610884797</v>
      </c>
      <c r="G1182" s="83" t="n">
        <v>0</v>
      </c>
      <c r="H1182" s="83" t="n">
        <v>63.18743715763615</v>
      </c>
    </row>
    <row r="1183">
      <c r="E1183" s="13" t="n">
        <v>31</v>
      </c>
      <c r="F1183" s="83" t="n">
        <v>73.98886878854695</v>
      </c>
      <c r="G1183" s="83" t="n">
        <v>0</v>
      </c>
      <c r="H1183" s="83" t="n">
        <v>37.77391940637775</v>
      </c>
    </row>
    <row r="1184">
      <c r="E1184" s="13" t="n">
        <v>32</v>
      </c>
      <c r="F1184" s="83" t="n">
        <v>0</v>
      </c>
      <c r="G1184" s="83" t="n">
        <v>65.95156609517367</v>
      </c>
      <c r="H1184" s="83" t="n">
        <v>45.1643049123147</v>
      </c>
    </row>
    <row r="1185">
      <c r="E1185" s="13" t="n">
        <v>33</v>
      </c>
      <c r="F1185" s="83" t="n">
        <v>0</v>
      </c>
      <c r="G1185" s="83" t="n">
        <v>42.02308873788353</v>
      </c>
      <c r="H1185" s="83" t="n">
        <v>0</v>
      </c>
    </row>
    <row r="1186">
      <c r="E1186" s="13" t="n">
        <v>34</v>
      </c>
      <c r="F1186" s="83" t="n">
        <v>0</v>
      </c>
      <c r="G1186" s="83" t="n">
        <v>0</v>
      </c>
      <c r="H1186" s="83" t="n">
        <v>0</v>
      </c>
    </row>
    <row r="1187">
      <c r="E1187" s="13" t="n">
        <v>35</v>
      </c>
      <c r="F1187" s="83" t="n">
        <v>0</v>
      </c>
      <c r="G1187" s="83" t="n">
        <v>55.23850606452977</v>
      </c>
      <c r="H1187" s="83" t="n">
        <v>0</v>
      </c>
    </row>
    <row r="1188">
      <c r="E1188" s="13" t="n">
        <v>36</v>
      </c>
      <c r="F1188" s="83" t="n">
        <v>44.59000955905026</v>
      </c>
      <c r="G1188" s="83" t="n">
        <v>74.7022325484476</v>
      </c>
      <c r="H1188" s="83" t="n">
        <v>0</v>
      </c>
      <c r="J1188" s="13" t="n"/>
    </row>
    <row r="1189">
      <c r="E1189" s="13" t="n">
        <v>37</v>
      </c>
      <c r="F1189" s="83" t="n">
        <v>0</v>
      </c>
      <c r="G1189" s="83" t="n">
        <v>0</v>
      </c>
      <c r="H1189" s="83" t="n">
        <v>0</v>
      </c>
      <c r="J1189" s="13" t="n"/>
    </row>
    <row r="1190">
      <c r="E1190" s="13" t="n">
        <v>38</v>
      </c>
      <c r="F1190" s="83" t="n">
        <v>0</v>
      </c>
      <c r="G1190" s="83" t="n">
        <v>64.21062094090132</v>
      </c>
      <c r="H1190" s="83" t="n">
        <v>54.32097696598884</v>
      </c>
      <c r="J1190" s="13" t="n"/>
    </row>
    <row r="1191">
      <c r="E1191" s="13" t="n">
        <v>39</v>
      </c>
      <c r="F1191" s="83" t="n">
        <v>53.77232954445943</v>
      </c>
      <c r="G1191" s="83" t="n">
        <v>56.90706345980879</v>
      </c>
      <c r="H1191" s="83" t="n">
        <v>0</v>
      </c>
      <c r="J1191" s="13" t="n"/>
    </row>
    <row r="1192">
      <c r="E1192" s="13" t="n">
        <v>40</v>
      </c>
      <c r="F1192" s="83" t="n">
        <v>47.14321598392677</v>
      </c>
      <c r="G1192" s="83" t="n">
        <v>0</v>
      </c>
      <c r="H1192" s="83" t="n">
        <v>0</v>
      </c>
      <c r="J1192" s="13" t="n"/>
      <c r="K1192" s="13" t="n"/>
      <c r="L1192" s="13" t="n"/>
    </row>
    <row r="1193">
      <c r="E1193" s="13" t="n">
        <v>41</v>
      </c>
      <c r="F1193" s="83" t="n">
        <v>0</v>
      </c>
      <c r="G1193" s="83" t="n">
        <v>0</v>
      </c>
      <c r="H1193" s="83" t="n">
        <v>0</v>
      </c>
    </row>
    <row r="1194">
      <c r="E1194" s="13" t="n">
        <v>42</v>
      </c>
      <c r="F1194" s="83" t="n">
        <v>0</v>
      </c>
      <c r="G1194" s="83" t="n">
        <v>0</v>
      </c>
      <c r="H1194" s="83" t="n">
        <v>0</v>
      </c>
    </row>
    <row r="1195">
      <c r="E1195" s="13" t="n">
        <v>43</v>
      </c>
      <c r="F1195" s="83" t="n">
        <v>51.29738754666478</v>
      </c>
      <c r="G1195" s="83" t="n">
        <v>0</v>
      </c>
      <c r="H1195" s="83" t="n">
        <v>0</v>
      </c>
    </row>
    <row r="1196">
      <c r="E1196" s="13" t="n">
        <v>44</v>
      </c>
      <c r="F1196" s="83" t="n">
        <v>59.88010955008632</v>
      </c>
      <c r="G1196" s="83" t="n">
        <v>0</v>
      </c>
      <c r="H1196" s="83" t="n">
        <v>0</v>
      </c>
    </row>
    <row r="1197">
      <c r="E1197" s="13" t="n">
        <v>45</v>
      </c>
      <c r="F1197" s="83" t="n">
        <v>35.10245520353483</v>
      </c>
      <c r="G1197" s="83" t="n">
        <v>0</v>
      </c>
      <c r="H1197" s="83" t="n">
        <v>50.373264853446</v>
      </c>
    </row>
    <row r="1198">
      <c r="E1198" s="13" t="n">
        <v>46</v>
      </c>
      <c r="F1198" s="83" t="n">
        <v>0</v>
      </c>
      <c r="G1198" s="83" t="n">
        <v>48.39129316788759</v>
      </c>
      <c r="H1198" s="83" t="n">
        <v>27.92672138652732</v>
      </c>
    </row>
    <row r="1199">
      <c r="E1199" s="13" t="n">
        <v>47</v>
      </c>
      <c r="F1199" s="83" t="n">
        <v>0</v>
      </c>
      <c r="G1199" s="83" t="n">
        <v>0</v>
      </c>
      <c r="H1199" s="83" t="n">
        <v>0</v>
      </c>
    </row>
    <row r="1200">
      <c r="E1200" s="13" t="n">
        <v>48</v>
      </c>
      <c r="F1200" s="83" t="n">
        <v>0</v>
      </c>
      <c r="G1200" s="83" t="n">
        <v>61.11440097348611</v>
      </c>
      <c r="H1200" s="83" t="n">
        <v>0</v>
      </c>
    </row>
    <row r="1201">
      <c r="E1201" s="13" t="n">
        <v>49</v>
      </c>
      <c r="F1201" s="83" t="n">
        <v>-8.998033248081938</v>
      </c>
      <c r="G1201" s="83" t="n">
        <v>0</v>
      </c>
      <c r="H1201" s="83" t="n">
        <v>59.02424022150294</v>
      </c>
    </row>
    <row r="1202">
      <c r="E1202" s="13" t="n">
        <v>50</v>
      </c>
      <c r="F1202" s="83" t="n">
        <v>0</v>
      </c>
      <c r="G1202" s="83" t="n">
        <v>0</v>
      </c>
      <c r="H1202" s="83" t="n">
        <v>0</v>
      </c>
    </row>
    <row r="1203">
      <c r="E1203" s="13" t="n">
        <v>51</v>
      </c>
      <c r="F1203" s="83" t="n">
        <v>0</v>
      </c>
      <c r="G1203" s="83" t="n">
        <v>61.38432406371737</v>
      </c>
      <c r="H1203" s="83" t="n">
        <v>0</v>
      </c>
    </row>
    <row r="1204">
      <c r="E1204" s="13" t="n">
        <v>52</v>
      </c>
      <c r="F1204" s="83" t="n">
        <v>0</v>
      </c>
      <c r="G1204" s="83" t="n">
        <v>0</v>
      </c>
      <c r="H1204" s="83" t="n">
        <v>0</v>
      </c>
    </row>
    <row r="1205">
      <c r="E1205" s="13" t="n">
        <v>53</v>
      </c>
      <c r="F1205" s="83" t="n">
        <v>0</v>
      </c>
      <c r="G1205" s="83" t="n">
        <v>0</v>
      </c>
      <c r="H1205" s="83" t="n">
        <v>63.90253372881726</v>
      </c>
    </row>
    <row r="1206">
      <c r="E1206" s="13" t="n">
        <v>54</v>
      </c>
      <c r="F1206" s="83" t="n">
        <v>0</v>
      </c>
      <c r="G1206" s="83" t="n">
        <v>70.18998535964354</v>
      </c>
      <c r="H1206" s="83" t="n">
        <v>74.387818940328</v>
      </c>
    </row>
    <row r="1207">
      <c r="E1207" s="13" t="n">
        <v>55</v>
      </c>
      <c r="F1207" s="83" t="n">
        <v>46.74335266883319</v>
      </c>
      <c r="G1207" s="83" t="n">
        <v>64.72964671301264</v>
      </c>
      <c r="H1207" s="83" t="n">
        <v>0</v>
      </c>
    </row>
    <row r="1208">
      <c r="E1208" s="13" t="n">
        <v>56</v>
      </c>
      <c r="F1208" s="83" t="n">
        <v>55.68329811614274</v>
      </c>
      <c r="G1208" s="83" t="n">
        <v>53.95791446997683</v>
      </c>
      <c r="H1208" s="83" t="n">
        <v>0</v>
      </c>
    </row>
    <row r="1209">
      <c r="E1209" s="13" t="n">
        <v>57</v>
      </c>
      <c r="F1209" s="83" t="n">
        <v>0</v>
      </c>
      <c r="G1209" s="83" t="n">
        <v>67.72199185492546</v>
      </c>
      <c r="H1209" s="83" t="n">
        <v>0</v>
      </c>
    </row>
    <row r="1210">
      <c r="E1210" s="13" t="n">
        <v>58</v>
      </c>
      <c r="F1210" s="83" t="n">
        <v>0</v>
      </c>
      <c r="G1210" s="83" t="n">
        <v>61.62448734445103</v>
      </c>
      <c r="H1210" s="83" t="n">
        <v>0</v>
      </c>
    </row>
    <row r="1211">
      <c r="E1211" s="13" t="n">
        <v>59</v>
      </c>
      <c r="F1211" s="83" t="n">
        <v>48.45024005098434</v>
      </c>
      <c r="G1211" s="83" t="n">
        <v>60.55044625407167</v>
      </c>
      <c r="H1211" s="83" t="n">
        <v>46.29800564478194</v>
      </c>
    </row>
    <row r="1212">
      <c r="E1212" s="13" t="n">
        <v>60</v>
      </c>
      <c r="F1212" s="83" t="n">
        <v>0</v>
      </c>
      <c r="G1212" s="83" t="n">
        <v>0</v>
      </c>
      <c r="H1212" s="83" t="n">
        <v>37.72597470140132</v>
      </c>
    </row>
    <row r="1213">
      <c r="E1213" s="13" t="n">
        <v>61</v>
      </c>
      <c r="F1213" s="83" t="n">
        <v>0</v>
      </c>
      <c r="G1213" s="83" t="n">
        <v>0</v>
      </c>
      <c r="H1213" s="83" t="n">
        <v>41.50287181360298</v>
      </c>
    </row>
    <row r="1214">
      <c r="E1214" s="13" t="n">
        <v>62</v>
      </c>
      <c r="F1214" s="83" t="n">
        <v>0</v>
      </c>
      <c r="G1214" s="83" t="n">
        <v>0</v>
      </c>
      <c r="H1214" s="83" t="n">
        <v>70.27196077408888</v>
      </c>
    </row>
    <row r="1215">
      <c r="E1215" s="13" t="n">
        <v>63</v>
      </c>
      <c r="F1215" s="83" t="n">
        <v>0</v>
      </c>
      <c r="G1215" s="83" t="n">
        <v>0</v>
      </c>
      <c r="H1215" s="83" t="n">
        <v>0</v>
      </c>
    </row>
    <row r="1216">
      <c r="E1216" s="13" t="n">
        <v>64</v>
      </c>
      <c r="F1216" s="83" t="n">
        <v>-573.0741135733873</v>
      </c>
      <c r="G1216" s="83" t="n">
        <v>49.98314886154212</v>
      </c>
      <c r="H1216" s="83" t="n">
        <v>0</v>
      </c>
    </row>
    <row r="1217">
      <c r="E1217" s="13" t="n">
        <v>65</v>
      </c>
      <c r="F1217" s="83" t="n">
        <v>0</v>
      </c>
      <c r="G1217" s="83" t="n">
        <v>56.03839352493903</v>
      </c>
      <c r="H1217" s="83" t="n">
        <v>0</v>
      </c>
    </row>
    <row r="1218">
      <c r="E1218" s="13" t="n">
        <v>66</v>
      </c>
      <c r="F1218" s="83" t="n">
        <v>0</v>
      </c>
      <c r="G1218" s="83" t="n">
        <v>0</v>
      </c>
      <c r="H1218" s="83" t="n">
        <v>0</v>
      </c>
    </row>
    <row r="1219">
      <c r="E1219" s="13" t="n">
        <v>67</v>
      </c>
      <c r="F1219" s="83" t="n">
        <v>50.6396171892129</v>
      </c>
      <c r="G1219" s="83" t="n">
        <v>19.42276084262667</v>
      </c>
      <c r="H1219" s="83" t="n">
        <v>74.95866833728455</v>
      </c>
    </row>
    <row r="1220">
      <c r="E1220" s="13" t="n">
        <v>68</v>
      </c>
      <c r="F1220" s="83" t="n">
        <v>-110.4784413518886</v>
      </c>
      <c r="G1220" s="83" t="n">
        <v>0</v>
      </c>
      <c r="H1220" s="83" t="n">
        <v>39.46534412693273</v>
      </c>
    </row>
    <row r="1221">
      <c r="E1221" s="13" t="n">
        <v>69</v>
      </c>
      <c r="F1221" s="83" t="n">
        <v>59.4422198375221</v>
      </c>
      <c r="G1221" s="83" t="n">
        <v>0</v>
      </c>
      <c r="H1221" s="83" t="n">
        <v>0</v>
      </c>
    </row>
    <row r="1222">
      <c r="E1222" s="13" t="n">
        <v>70</v>
      </c>
      <c r="F1222" s="83" t="n">
        <v>68.6740814060487</v>
      </c>
      <c r="G1222" s="83" t="n">
        <v>0</v>
      </c>
      <c r="H1222" s="83" t="n">
        <v>0</v>
      </c>
    </row>
    <row r="1223">
      <c r="E1223" s="13" t="n">
        <v>71</v>
      </c>
      <c r="F1223" s="83" t="n">
        <v>0</v>
      </c>
      <c r="G1223" s="83" t="n">
        <v>0</v>
      </c>
      <c r="H1223" s="83" t="n">
        <v>0</v>
      </c>
    </row>
    <row r="1224">
      <c r="E1224" s="13" t="n">
        <v>72</v>
      </c>
      <c r="F1224" s="83" t="n">
        <v>43.80300540407762</v>
      </c>
      <c r="G1224" s="83" t="n">
        <v>0</v>
      </c>
      <c r="H1224" s="83" t="n">
        <v>0</v>
      </c>
    </row>
    <row r="1225">
      <c r="E1225" s="13" t="n">
        <v>73</v>
      </c>
      <c r="F1225" s="83" t="n">
        <v>0</v>
      </c>
      <c r="G1225" s="83" t="n">
        <v>0</v>
      </c>
      <c r="H1225" s="83" t="n">
        <v>0</v>
      </c>
    </row>
    <row r="1226">
      <c r="E1226" s="13" t="n">
        <v>74</v>
      </c>
      <c r="F1226" s="83" t="n">
        <v>0</v>
      </c>
      <c r="G1226" s="83" t="n">
        <v>0</v>
      </c>
      <c r="H1226" s="83" t="n">
        <v>0</v>
      </c>
    </row>
    <row r="1227">
      <c r="E1227" s="13" t="n">
        <v>75</v>
      </c>
      <c r="F1227" s="83" t="n">
        <v>31.4666993945933</v>
      </c>
      <c r="G1227" s="83" t="n">
        <v>45.26690051912669</v>
      </c>
      <c r="H1227" s="83" t="n">
        <v>0</v>
      </c>
    </row>
    <row r="1228">
      <c r="E1228" s="13" t="n">
        <v>76</v>
      </c>
      <c r="F1228" s="83" t="n">
        <v>0</v>
      </c>
      <c r="G1228" s="83" t="n">
        <v>56.007874701605</v>
      </c>
      <c r="H1228" s="83" t="n">
        <v>0</v>
      </c>
    </row>
    <row r="1229">
      <c r="E1229" s="13" t="n">
        <v>77</v>
      </c>
      <c r="F1229" s="83" t="n">
        <v>0</v>
      </c>
      <c r="G1229" s="83" t="n">
        <v>0</v>
      </c>
      <c r="H1229" s="83" t="n">
        <v>0</v>
      </c>
    </row>
    <row r="1230">
      <c r="E1230" s="13" t="n">
        <v>78</v>
      </c>
      <c r="F1230" s="83" t="n">
        <v>79.12780279692383</v>
      </c>
      <c r="G1230" s="83" t="n">
        <v>58.19108725414396</v>
      </c>
      <c r="H1230" s="83" t="n">
        <v>0</v>
      </c>
    </row>
    <row r="1231">
      <c r="E1231" s="13" t="n">
        <v>79</v>
      </c>
      <c r="F1231" s="83" t="n">
        <v>0</v>
      </c>
      <c r="G1231" s="83" t="n">
        <v>0</v>
      </c>
      <c r="H1231" s="83" t="n">
        <v>0</v>
      </c>
    </row>
    <row r="1232">
      <c r="E1232" s="13" t="n">
        <v>80</v>
      </c>
      <c r="F1232" s="83" t="n">
        <v>0</v>
      </c>
      <c r="G1232" s="83" t="n">
        <v>0</v>
      </c>
      <c r="H1232" s="83" t="n">
        <v>0</v>
      </c>
    </row>
    <row r="1233">
      <c r="E1233" s="13" t="n">
        <v>81</v>
      </c>
      <c r="F1233" s="83" t="n">
        <v>0</v>
      </c>
      <c r="G1233" s="83" t="n">
        <v>32.64179939243181</v>
      </c>
      <c r="H1233" s="83" t="n">
        <v>0</v>
      </c>
    </row>
    <row r="1234">
      <c r="E1234" s="13" t="n">
        <v>82</v>
      </c>
      <c r="F1234" s="83" t="n">
        <v>0</v>
      </c>
      <c r="G1234" s="83" t="n">
        <v>44.68693683329847</v>
      </c>
      <c r="H1234" s="83" t="n">
        <v>0</v>
      </c>
    </row>
    <row r="1235">
      <c r="E1235" s="13" t="n">
        <v>83</v>
      </c>
      <c r="F1235" s="83" t="n">
        <v>70.98034590322089</v>
      </c>
      <c r="G1235" s="83" t="n">
        <v>0</v>
      </c>
      <c r="H1235" s="83" t="n">
        <v>0</v>
      </c>
    </row>
    <row r="1236">
      <c r="E1236" s="13" t="n">
        <v>84</v>
      </c>
      <c r="F1236" s="83" t="n">
        <v>58.80684922952966</v>
      </c>
      <c r="G1236" s="83" t="n">
        <v>0</v>
      </c>
      <c r="H1236" s="83" t="n">
        <v>48.60331283552952</v>
      </c>
    </row>
    <row r="1237">
      <c r="E1237" s="13" t="n">
        <v>85</v>
      </c>
      <c r="F1237" s="83" t="n">
        <v>52.31698779736229</v>
      </c>
      <c r="G1237" s="83" t="n">
        <v>-24.2109393571865</v>
      </c>
      <c r="H1237" s="83" t="n">
        <v>53.31652476450927</v>
      </c>
    </row>
    <row r="1238">
      <c r="E1238" s="13" t="n">
        <v>86</v>
      </c>
      <c r="F1238" s="83" t="n">
        <v>0</v>
      </c>
      <c r="G1238" s="83" t="n">
        <v>60.5520831801179</v>
      </c>
      <c r="H1238" s="83" t="n">
        <v>0</v>
      </c>
    </row>
    <row r="1239">
      <c r="E1239" s="13" t="n">
        <v>87</v>
      </c>
      <c r="F1239" s="83" t="n">
        <v>0</v>
      </c>
      <c r="G1239" s="83" t="n">
        <v>0</v>
      </c>
      <c r="H1239" s="83" t="n">
        <v>38.39124051363439</v>
      </c>
    </row>
    <row r="1240">
      <c r="E1240" s="13" t="n">
        <v>88</v>
      </c>
      <c r="F1240" s="83" t="n">
        <v>73.84313117943844</v>
      </c>
      <c r="G1240" s="83" t="n">
        <v>49.87730118645912</v>
      </c>
      <c r="H1240" s="83" t="n">
        <v>0</v>
      </c>
    </row>
    <row r="1241">
      <c r="E1241" s="13" t="n">
        <v>89</v>
      </c>
      <c r="F1241" s="83" t="n">
        <v>49.64766863727078</v>
      </c>
      <c r="G1241" s="83" t="n">
        <v>52.90900444515002</v>
      </c>
      <c r="H1241" s="83" t="n">
        <v>0</v>
      </c>
    </row>
    <row r="1242">
      <c r="E1242" s="13" t="n">
        <v>90</v>
      </c>
      <c r="F1242" s="83" t="n">
        <v>25.54619251204746</v>
      </c>
      <c r="G1242" s="83" t="n">
        <v>0</v>
      </c>
      <c r="H1242" s="83" t="n">
        <v>0</v>
      </c>
    </row>
    <row r="1243">
      <c r="E1243" s="13" t="n">
        <v>91</v>
      </c>
      <c r="F1243" s="83" t="n">
        <v>0</v>
      </c>
      <c r="G1243" s="83" t="n">
        <v>71.21349968753907</v>
      </c>
      <c r="H1243" s="83" t="n">
        <v>0</v>
      </c>
    </row>
    <row r="1244">
      <c r="E1244" s="13" t="n">
        <v>92</v>
      </c>
      <c r="F1244" s="83" t="n">
        <v>0</v>
      </c>
      <c r="G1244" s="83" t="n">
        <v>72.35434967881447</v>
      </c>
      <c r="H1244" s="83" t="n">
        <v>45.82458425584256</v>
      </c>
    </row>
    <row r="1245">
      <c r="E1245" s="13" t="n">
        <v>93</v>
      </c>
      <c r="F1245" s="83" t="n">
        <v>0</v>
      </c>
      <c r="G1245" s="83" t="n">
        <v>59.27173168349072</v>
      </c>
      <c r="H1245" s="83" t="n">
        <v>0</v>
      </c>
    </row>
    <row r="1246">
      <c r="E1246" s="13" t="n">
        <v>94</v>
      </c>
      <c r="F1246" s="83" t="n">
        <v>75.26762599261461</v>
      </c>
      <c r="G1246" s="83" t="n">
        <v>39.71689338923414</v>
      </c>
      <c r="H1246" s="83" t="n">
        <v>0</v>
      </c>
    </row>
    <row r="1247">
      <c r="E1247" s="13" t="n">
        <v>95</v>
      </c>
      <c r="F1247" s="83" t="n">
        <v>0</v>
      </c>
      <c r="G1247" s="83" t="n">
        <v>0</v>
      </c>
      <c r="H1247" s="83" t="n">
        <v>67.47362357744247</v>
      </c>
    </row>
    <row r="1248">
      <c r="E1248" s="13" t="n">
        <v>96</v>
      </c>
      <c r="F1248" s="83" t="n">
        <v>0</v>
      </c>
      <c r="G1248" s="83" t="n">
        <v>0</v>
      </c>
      <c r="H1248" s="83" t="n">
        <v>38.02634255908025</v>
      </c>
    </row>
    <row r="1249">
      <c r="E1249" s="13" t="n">
        <v>97</v>
      </c>
      <c r="F1249" s="83" t="n">
        <v>61.49834706872092</v>
      </c>
      <c r="G1249" s="83" t="n">
        <v>70.67616463414635</v>
      </c>
      <c r="H1249" s="83" t="n">
        <v>0</v>
      </c>
    </row>
    <row r="1250">
      <c r="E1250" s="13" t="n">
        <v>98</v>
      </c>
      <c r="F1250" s="83" t="n">
        <v>24.58973150011168</v>
      </c>
      <c r="G1250" s="83" t="n">
        <v>0</v>
      </c>
      <c r="H1250" s="83" t="n">
        <v>0</v>
      </c>
    </row>
    <row r="1251">
      <c r="E1251" s="13" t="n">
        <v>99</v>
      </c>
      <c r="F1251" s="83" t="n">
        <v>0</v>
      </c>
      <c r="G1251" s="83" t="n">
        <v>0</v>
      </c>
      <c r="H1251" s="83" t="n">
        <v>0</v>
      </c>
    </row>
    <row r="1252">
      <c r="E1252" s="13" t="n">
        <v>100</v>
      </c>
      <c r="F1252" s="83" t="n">
        <v>0</v>
      </c>
      <c r="G1252" s="83" t="n">
        <v>0</v>
      </c>
      <c r="H1252" s="83" t="n">
        <v>0</v>
      </c>
    </row>
    <row r="1253">
      <c r="E1253" s="13" t="n">
        <v>101</v>
      </c>
      <c r="F1253" s="83" t="n">
        <v>0</v>
      </c>
      <c r="G1253" s="83" t="n">
        <v>0</v>
      </c>
      <c r="H1253" s="83" t="n">
        <v>0</v>
      </c>
    </row>
    <row r="1254">
      <c r="E1254" s="13" t="n">
        <v>102</v>
      </c>
      <c r="F1254" s="83" t="n">
        <v>42.86342194323839</v>
      </c>
      <c r="G1254" s="83" t="n">
        <v>58.50414683484323</v>
      </c>
      <c r="H1254" s="83" t="n">
        <v>0</v>
      </c>
    </row>
    <row r="1255">
      <c r="E1255" s="13" t="n">
        <v>103</v>
      </c>
      <c r="F1255" s="83" t="n">
        <v>86.83597946594193</v>
      </c>
      <c r="G1255" s="83" t="n">
        <v>0</v>
      </c>
      <c r="H1255" s="83" t="n">
        <v>0</v>
      </c>
    </row>
    <row r="1256">
      <c r="E1256" s="13" t="n">
        <v>104</v>
      </c>
      <c r="F1256" s="83" t="n">
        <v>0</v>
      </c>
      <c r="G1256" s="83" t="n">
        <v>68.95682778229082</v>
      </c>
      <c r="H1256" s="83" t="n">
        <v>49.11297679923353</v>
      </c>
    </row>
    <row r="1257">
      <c r="E1257" s="13" t="n">
        <v>105</v>
      </c>
      <c r="F1257" s="83" t="n">
        <v>61.70637438986853</v>
      </c>
      <c r="G1257" s="83" t="n">
        <v>67.1767878562009</v>
      </c>
      <c r="H1257" s="83" t="n">
        <v>0</v>
      </c>
    </row>
    <row r="1258">
      <c r="E1258" s="13" t="n">
        <v>106</v>
      </c>
      <c r="F1258" s="83" t="n">
        <v>0</v>
      </c>
      <c r="G1258" s="83" t="n">
        <v>0</v>
      </c>
      <c r="H1258" s="83" t="n">
        <v>67.00826410783641</v>
      </c>
    </row>
    <row r="1259">
      <c r="E1259" s="13" t="n">
        <v>107</v>
      </c>
      <c r="F1259" s="83" t="n">
        <v>55.45246246558263</v>
      </c>
      <c r="G1259" s="83" t="n">
        <v>57.16184408421501</v>
      </c>
      <c r="H1259" s="83" t="n">
        <v>0</v>
      </c>
    </row>
    <row r="1260">
      <c r="E1260" s="13" t="n">
        <v>108</v>
      </c>
      <c r="F1260" s="83" t="n">
        <v>53.95207883044288</v>
      </c>
      <c r="G1260" s="83" t="n">
        <v>0</v>
      </c>
      <c r="H1260" s="83" t="n">
        <v>0</v>
      </c>
    </row>
    <row r="1261">
      <c r="E1261" s="13" t="n">
        <v>109</v>
      </c>
      <c r="F1261" s="83" t="n">
        <v>0</v>
      </c>
      <c r="G1261" s="83" t="n">
        <v>0</v>
      </c>
      <c r="H1261" s="83" t="n">
        <v>0</v>
      </c>
    </row>
    <row r="1262">
      <c r="E1262" s="13" t="n">
        <v>110</v>
      </c>
      <c r="F1262" s="83" t="n">
        <v>0</v>
      </c>
      <c r="G1262" s="83" t="n">
        <v>0</v>
      </c>
      <c r="H1262" s="83" t="n">
        <v>43.09101787592008</v>
      </c>
    </row>
    <row r="1263">
      <c r="E1263" s="13" t="n">
        <v>111</v>
      </c>
      <c r="F1263" s="83" t="n">
        <v>62.95778746853212</v>
      </c>
      <c r="G1263" s="83" t="n">
        <v>0</v>
      </c>
      <c r="H1263" s="83" t="n">
        <v>60.71997844507209</v>
      </c>
    </row>
    <row r="1264">
      <c r="E1264" s="13" t="n">
        <v>112</v>
      </c>
      <c r="F1264" s="83" t="n">
        <v>0</v>
      </c>
      <c r="G1264" s="83" t="n">
        <v>0</v>
      </c>
      <c r="H1264" s="83" t="n">
        <v>59.60805179832755</v>
      </c>
    </row>
    <row r="1265">
      <c r="E1265" s="13" t="n">
        <v>113</v>
      </c>
      <c r="F1265" s="83" t="n">
        <v>60.5111461312114</v>
      </c>
      <c r="G1265" s="83" t="n">
        <v>0</v>
      </c>
      <c r="H1265" s="83" t="n">
        <v>55.75403630256063</v>
      </c>
    </row>
    <row r="1266">
      <c r="E1266" s="13" t="n">
        <v>114</v>
      </c>
      <c r="F1266" s="83" t="n">
        <v>0</v>
      </c>
      <c r="G1266" s="83" t="n">
        <v>0</v>
      </c>
      <c r="H1266" s="83" t="n">
        <v>58.96830825518766</v>
      </c>
    </row>
    <row r="1267">
      <c r="E1267" s="13" t="n">
        <v>115</v>
      </c>
      <c r="F1267" s="83" t="n">
        <v>34.89577343409388</v>
      </c>
      <c r="G1267" s="83" t="n">
        <v>56.37335140651344</v>
      </c>
      <c r="H1267" s="83" t="n">
        <v>0</v>
      </c>
    </row>
    <row r="1268">
      <c r="E1268" s="13" t="n">
        <v>116</v>
      </c>
      <c r="F1268" s="83" t="n">
        <v>0</v>
      </c>
      <c r="G1268" s="83" t="n">
        <v>0</v>
      </c>
      <c r="H1268" s="83" t="n">
        <v>0</v>
      </c>
    </row>
    <row r="1269">
      <c r="E1269" s="13" t="n">
        <v>117</v>
      </c>
      <c r="F1269" s="83" t="n">
        <v>0</v>
      </c>
      <c r="G1269" s="83" t="n">
        <v>0</v>
      </c>
      <c r="H1269" s="83" t="n">
        <v>0</v>
      </c>
    </row>
    <row r="1270">
      <c r="E1270" s="13" t="n">
        <v>118</v>
      </c>
      <c r="F1270" s="83" t="n">
        <v>0</v>
      </c>
      <c r="G1270" s="83" t="n">
        <v>0</v>
      </c>
      <c r="H1270" s="83" t="n">
        <v>0</v>
      </c>
    </row>
    <row r="1271">
      <c r="E1271" s="13" t="n">
        <v>119</v>
      </c>
      <c r="F1271" s="83" t="n">
        <v>0</v>
      </c>
      <c r="G1271" s="83" t="n">
        <v>0</v>
      </c>
      <c r="H1271" s="83" t="n">
        <v>0</v>
      </c>
    </row>
    <row r="1272">
      <c r="E1272" s="13" t="n">
        <v>120</v>
      </c>
      <c r="F1272" s="83" t="n">
        <v>0</v>
      </c>
      <c r="G1272" s="83" t="n">
        <v>53.62164938501352</v>
      </c>
      <c r="H1272" s="83" t="n">
        <v>76.79476787046877</v>
      </c>
    </row>
    <row r="1273">
      <c r="E1273" s="13" t="n">
        <v>121</v>
      </c>
      <c r="F1273" s="83" t="n">
        <v>59.90722281824111</v>
      </c>
      <c r="G1273" s="83" t="n">
        <v>0</v>
      </c>
      <c r="H1273" s="83" t="n">
        <v>0</v>
      </c>
    </row>
    <row r="1274">
      <c r="E1274" s="13" t="n">
        <v>122</v>
      </c>
      <c r="F1274" s="83" t="n">
        <v>46.92501238390093</v>
      </c>
      <c r="G1274" s="83" t="n">
        <v>58.54415416261089</v>
      </c>
      <c r="H1274" s="83" t="n">
        <v>50.36684010484927</v>
      </c>
    </row>
    <row r="1275">
      <c r="E1275" s="13" t="n">
        <v>123</v>
      </c>
      <c r="F1275" s="83" t="n">
        <v>0</v>
      </c>
      <c r="G1275" s="83" t="n">
        <v>0</v>
      </c>
      <c r="H1275" s="83" t="n">
        <v>0</v>
      </c>
    </row>
    <row r="1276">
      <c r="E1276" s="13" t="n">
        <v>124</v>
      </c>
      <c r="F1276" s="83" t="n">
        <v>0</v>
      </c>
      <c r="G1276" s="83" t="n">
        <v>0</v>
      </c>
      <c r="H1276" s="83" t="n">
        <v>0</v>
      </c>
    </row>
    <row r="1277">
      <c r="E1277" s="13" t="n">
        <v>125</v>
      </c>
      <c r="F1277" s="83" t="n">
        <v>0</v>
      </c>
      <c r="G1277" s="83" t="n">
        <v>0</v>
      </c>
      <c r="H1277" s="83" t="n">
        <v>0</v>
      </c>
    </row>
    <row r="1278">
      <c r="E1278" s="13" t="n">
        <v>126</v>
      </c>
      <c r="F1278" s="83" t="n">
        <v>0</v>
      </c>
      <c r="G1278" s="83" t="n">
        <v>0</v>
      </c>
      <c r="H1278" s="83" t="n">
        <v>60.35176943757393</v>
      </c>
    </row>
    <row r="1279">
      <c r="E1279" s="13" t="n">
        <v>127</v>
      </c>
      <c r="F1279" s="83" t="n">
        <v>0</v>
      </c>
      <c r="G1279" s="83" t="n">
        <v>58.63659289382446</v>
      </c>
      <c r="H1279" s="83" t="n">
        <v>61.24549369659488</v>
      </c>
    </row>
    <row r="1280">
      <c r="E1280" s="13" t="n">
        <v>128</v>
      </c>
      <c r="F1280" s="83" t="n">
        <v>0</v>
      </c>
      <c r="G1280" s="83" t="n">
        <v>0</v>
      </c>
      <c r="H1280" s="83" t="n">
        <v>62.57243605553458</v>
      </c>
    </row>
    <row r="1281">
      <c r="E1281" s="13" t="n">
        <v>129</v>
      </c>
      <c r="F1281" s="83" t="n">
        <v>0</v>
      </c>
      <c r="G1281" s="83" t="n">
        <v>41.34264127059948</v>
      </c>
      <c r="H1281" s="83" t="n">
        <v>44.58388642551537</v>
      </c>
    </row>
    <row r="1282">
      <c r="E1282" s="13" t="n">
        <v>130</v>
      </c>
      <c r="F1282" s="83" t="n">
        <v>0</v>
      </c>
      <c r="G1282" s="83" t="n">
        <v>40.7664991835935</v>
      </c>
      <c r="H1282" s="83" t="n">
        <v>0</v>
      </c>
    </row>
    <row r="1283">
      <c r="E1283" s="13" t="n">
        <v>131</v>
      </c>
      <c r="F1283" s="83" t="n">
        <v>0</v>
      </c>
      <c r="G1283" s="83" t="n">
        <v>0</v>
      </c>
      <c r="H1283" s="83" t="n">
        <v>39.18446225064427</v>
      </c>
    </row>
    <row r="1284">
      <c r="E1284" s="13" t="n">
        <v>132</v>
      </c>
      <c r="F1284" s="83" t="n">
        <v>0</v>
      </c>
      <c r="G1284" s="83" t="n">
        <v>55.15557373519914</v>
      </c>
      <c r="H1284" s="83" t="n">
        <v>0</v>
      </c>
    </row>
    <row r="1285">
      <c r="E1285" s="13" t="n">
        <v>133</v>
      </c>
      <c r="F1285" s="83" t="n">
        <v>0</v>
      </c>
      <c r="G1285" s="83" t="n">
        <v>0</v>
      </c>
      <c r="H1285" s="83" t="n">
        <v>0</v>
      </c>
    </row>
    <row r="1286">
      <c r="E1286" s="13" t="n">
        <v>134</v>
      </c>
      <c r="F1286" s="83" t="n">
        <v>73.51803239864671</v>
      </c>
      <c r="G1286" s="83" t="n">
        <v>0</v>
      </c>
      <c r="H1286" s="83" t="n">
        <v>51.7411133605551</v>
      </c>
    </row>
    <row r="1287">
      <c r="E1287" s="13" t="n">
        <v>135</v>
      </c>
      <c r="F1287" s="83" t="n">
        <v>0</v>
      </c>
      <c r="G1287" s="83" t="n">
        <v>0</v>
      </c>
      <c r="H1287" s="83" t="n">
        <v>42.29398346131129</v>
      </c>
    </row>
    <row r="1288">
      <c r="E1288" s="13" t="n">
        <v>136</v>
      </c>
      <c r="F1288" s="83" t="n">
        <v>64.79925739451517</v>
      </c>
      <c r="G1288" s="83" t="n">
        <v>60.87584847836934</v>
      </c>
      <c r="H1288" s="83" t="n">
        <v>0</v>
      </c>
    </row>
    <row r="1289">
      <c r="E1289" s="13" t="n">
        <v>137</v>
      </c>
      <c r="F1289" s="83" t="n">
        <v>0</v>
      </c>
      <c r="G1289" s="83" t="n">
        <v>31.26740464461648</v>
      </c>
      <c r="H1289" s="83" t="n">
        <v>59.50311936455287</v>
      </c>
    </row>
    <row r="1290">
      <c r="E1290" s="13" t="n">
        <v>138</v>
      </c>
      <c r="F1290" s="83" t="n">
        <v>0</v>
      </c>
      <c r="G1290" s="83" t="n">
        <v>61.87074619156687</v>
      </c>
      <c r="H1290" s="83" t="n">
        <v>0</v>
      </c>
    </row>
    <row r="1291">
      <c r="E1291" s="13" t="n">
        <v>139</v>
      </c>
      <c r="F1291" s="83" t="n">
        <v>44.20492088076133</v>
      </c>
      <c r="G1291" s="83" t="n">
        <v>0</v>
      </c>
      <c r="H1291" s="83" t="n">
        <v>0</v>
      </c>
    </row>
    <row r="1292">
      <c r="E1292" s="13" t="n">
        <v>140</v>
      </c>
      <c r="F1292" s="83" t="n">
        <v>0</v>
      </c>
      <c r="G1292" s="83" t="n">
        <v>0</v>
      </c>
      <c r="H1292" s="83" t="n">
        <v>51.25278451454319</v>
      </c>
    </row>
    <row r="1293">
      <c r="E1293" s="13" t="n">
        <v>141</v>
      </c>
      <c r="F1293" s="83" t="n">
        <v>-35.80563275039314</v>
      </c>
      <c r="G1293" s="83" t="n">
        <v>0</v>
      </c>
      <c r="H1293" s="83" t="n">
        <v>0</v>
      </c>
    </row>
    <row r="1294">
      <c r="E1294" s="13" t="n">
        <v>142</v>
      </c>
      <c r="F1294" s="83" t="n">
        <v>0</v>
      </c>
      <c r="G1294" s="83" t="n">
        <v>78.33794770483652</v>
      </c>
      <c r="H1294" s="83" t="n">
        <v>60.23835312207514</v>
      </c>
    </row>
    <row r="1295">
      <c r="E1295" s="13" t="n">
        <v>143</v>
      </c>
      <c r="F1295" s="83" t="n">
        <v>0</v>
      </c>
      <c r="G1295" s="83" t="n">
        <v>0</v>
      </c>
      <c r="H1295" s="83" t="n">
        <v>-807.2598461538527</v>
      </c>
    </row>
    <row r="1296">
      <c r="E1296" s="13" t="n">
        <v>144</v>
      </c>
      <c r="F1296" s="83" t="n">
        <v>0</v>
      </c>
      <c r="G1296" s="83" t="n">
        <v>0</v>
      </c>
      <c r="H1296" s="83" t="n">
        <v>0</v>
      </c>
    </row>
    <row r="1297">
      <c r="E1297" s="13" t="n">
        <v>145</v>
      </c>
      <c r="F1297" s="83" t="n">
        <v>53.71199982383683</v>
      </c>
      <c r="G1297" s="83" t="n">
        <v>0</v>
      </c>
      <c r="H1297" s="83" t="n">
        <v>0</v>
      </c>
    </row>
    <row r="1298">
      <c r="E1298" s="13" t="n">
        <v>146</v>
      </c>
      <c r="F1298" s="83" t="n">
        <v>20.80914072693384</v>
      </c>
      <c r="G1298" s="83" t="n">
        <v>0</v>
      </c>
      <c r="H1298" s="83" t="n">
        <v>0</v>
      </c>
    </row>
    <row r="1299">
      <c r="E1299" s="13" t="n">
        <v>147</v>
      </c>
      <c r="F1299" s="83" t="n">
        <v>0</v>
      </c>
      <c r="G1299" s="83" t="n">
        <v>0</v>
      </c>
      <c r="H1299" s="83" t="n">
        <v>41.46178535860683</v>
      </c>
    </row>
    <row r="1300">
      <c r="E1300" s="13" t="n">
        <v>148</v>
      </c>
      <c r="F1300" s="83" t="n">
        <v>0</v>
      </c>
      <c r="G1300" s="83" t="n">
        <v>0</v>
      </c>
      <c r="H1300" s="83" t="n">
        <v>70.78041013017609</v>
      </c>
    </row>
    <row r="1301">
      <c r="E1301" s="13" t="n">
        <v>149</v>
      </c>
      <c r="F1301" s="83" t="n">
        <v>37.50028947000418</v>
      </c>
      <c r="G1301" s="83" t="n">
        <v>0</v>
      </c>
      <c r="H1301" s="83" t="n">
        <v>0</v>
      </c>
    </row>
    <row r="1302">
      <c r="E1302" s="13" t="n">
        <v>150</v>
      </c>
      <c r="F1302" s="83" t="n">
        <v>0</v>
      </c>
      <c r="G1302" s="83" t="n">
        <v>0</v>
      </c>
      <c r="H1302" s="83" t="n">
        <v>0</v>
      </c>
    </row>
    <row r="1303">
      <c r="E1303" s="13" t="n">
        <v>151</v>
      </c>
      <c r="F1303" s="83" t="n">
        <v>0</v>
      </c>
      <c r="G1303" s="83" t="n">
        <v>0</v>
      </c>
      <c r="H1303" s="83" t="n">
        <v>0</v>
      </c>
    </row>
    <row r="1304">
      <c r="E1304" s="13" t="n">
        <v>152</v>
      </c>
      <c r="F1304" s="83" t="n">
        <v>67.31146399980445</v>
      </c>
      <c r="G1304" s="83" t="n">
        <v>0</v>
      </c>
      <c r="H1304" s="83" t="n">
        <v>43.13546702383151</v>
      </c>
    </row>
    <row r="1305">
      <c r="E1305" s="13" t="n">
        <v>153</v>
      </c>
      <c r="F1305" s="83" t="n">
        <v>0</v>
      </c>
      <c r="G1305" s="83" t="n">
        <v>-53.78555033557237</v>
      </c>
      <c r="H1305" s="83" t="n">
        <v>46.14039349612078</v>
      </c>
    </row>
    <row r="1306">
      <c r="E1306" s="13" t="n">
        <v>154</v>
      </c>
      <c r="F1306" s="83" t="n">
        <v>0</v>
      </c>
      <c r="G1306" s="83" t="n">
        <v>0</v>
      </c>
      <c r="H1306" s="83" t="n">
        <v>0</v>
      </c>
    </row>
    <row r="1307">
      <c r="E1307" s="13" t="n">
        <v>155</v>
      </c>
      <c r="F1307" s="83" t="n">
        <v>48.89510312661421</v>
      </c>
      <c r="G1307" s="83" t="n">
        <v>44.77667998037979</v>
      </c>
      <c r="H1307" s="83" t="n">
        <v>0</v>
      </c>
    </row>
    <row r="1308">
      <c r="E1308" s="13" t="n">
        <v>156</v>
      </c>
      <c r="F1308" s="83" t="n">
        <v>0</v>
      </c>
      <c r="G1308" s="83" t="n">
        <v>0</v>
      </c>
      <c r="H1308" s="83" t="n">
        <v>36.01861735700196</v>
      </c>
    </row>
    <row r="1309">
      <c r="E1309" s="13" t="n">
        <v>157</v>
      </c>
      <c r="F1309" s="83" t="n">
        <v>0</v>
      </c>
      <c r="G1309" s="83" t="n">
        <v>48.9099696969697</v>
      </c>
      <c r="H1309" s="83" t="n">
        <v>5.631444444444263</v>
      </c>
    </row>
    <row r="1310">
      <c r="E1310" s="13" t="n">
        <v>158</v>
      </c>
      <c r="F1310" s="83" t="n">
        <v>65.76169523896554</v>
      </c>
      <c r="G1310" s="83" t="n">
        <v>0</v>
      </c>
      <c r="H1310" s="83" t="n">
        <v>0</v>
      </c>
    </row>
    <row r="1311">
      <c r="E1311" s="13" t="n">
        <v>159</v>
      </c>
      <c r="F1311" s="83" t="n">
        <v>41.65601552809961</v>
      </c>
      <c r="G1311" s="83" t="n">
        <v>70.70859856895216</v>
      </c>
      <c r="H1311" s="83" t="n">
        <v>0</v>
      </c>
    </row>
    <row r="1312">
      <c r="E1312" s="13" t="n">
        <v>160</v>
      </c>
      <c r="F1312" s="83" t="n">
        <v>0</v>
      </c>
      <c r="G1312" s="83" t="n">
        <v>0</v>
      </c>
      <c r="H1312" s="83" t="n">
        <v>0</v>
      </c>
    </row>
    <row r="1313">
      <c r="E1313" s="13" t="n">
        <v>161</v>
      </c>
      <c r="F1313" s="83" t="n">
        <v>0</v>
      </c>
      <c r="G1313" s="83" t="n">
        <v>46.61342372881356</v>
      </c>
      <c r="H1313" s="83" t="n">
        <v>0</v>
      </c>
    </row>
    <row r="1314">
      <c r="E1314" s="13" t="n">
        <v>162</v>
      </c>
      <c r="F1314" s="83" t="n">
        <v>0</v>
      </c>
      <c r="G1314" s="83" t="n">
        <v>0</v>
      </c>
      <c r="H1314" s="83" t="n">
        <v>54.2606022017215</v>
      </c>
    </row>
    <row r="1315">
      <c r="E1315" s="13" t="n">
        <v>163</v>
      </c>
      <c r="F1315" s="83" t="n">
        <v>56.15098712550216</v>
      </c>
      <c r="G1315" s="83" t="n">
        <v>0</v>
      </c>
      <c r="H1315" s="83" t="n">
        <v>45.77994871233677</v>
      </c>
    </row>
    <row r="1316">
      <c r="E1316" s="13" t="n">
        <v>164</v>
      </c>
      <c r="F1316" s="83" t="n">
        <v>56.82375369472645</v>
      </c>
      <c r="G1316" s="83" t="n">
        <v>0</v>
      </c>
      <c r="H1316" s="83" t="n">
        <v>0</v>
      </c>
    </row>
    <row r="1317">
      <c r="E1317" s="13" t="n">
        <v>165</v>
      </c>
      <c r="F1317" s="83" t="n">
        <v>0</v>
      </c>
      <c r="G1317" s="83" t="n">
        <v>0</v>
      </c>
      <c r="H1317" s="83" t="n">
        <v>0</v>
      </c>
    </row>
    <row r="1318">
      <c r="E1318" s="13" t="n">
        <v>166</v>
      </c>
      <c r="F1318" s="83" t="n">
        <v>0</v>
      </c>
      <c r="G1318" s="83" t="n">
        <v>45.57760631068879</v>
      </c>
      <c r="H1318" s="83" t="n">
        <v>0</v>
      </c>
    </row>
    <row r="1319">
      <c r="E1319" s="13" t="n">
        <v>167</v>
      </c>
      <c r="F1319" s="83" t="n">
        <v>0</v>
      </c>
      <c r="G1319" s="83" t="n">
        <v>0</v>
      </c>
      <c r="H1319" s="83" t="n">
        <v>0</v>
      </c>
    </row>
    <row r="1320">
      <c r="E1320" s="13" t="n">
        <v>168</v>
      </c>
      <c r="F1320" s="83" t="n">
        <v>0</v>
      </c>
      <c r="G1320" s="83" t="n">
        <v>50.22822398680005</v>
      </c>
      <c r="H1320" s="83" t="n">
        <v>49.14228914938383</v>
      </c>
    </row>
    <row r="1321">
      <c r="E1321" s="13" t="n">
        <v>169</v>
      </c>
      <c r="F1321" s="83" t="n">
        <v>0</v>
      </c>
      <c r="G1321" s="83" t="n">
        <v>60.40814733969987</v>
      </c>
      <c r="H1321" s="83" t="n">
        <v>0</v>
      </c>
    </row>
    <row r="1322">
      <c r="E1322" s="13" t="n">
        <v>170</v>
      </c>
      <c r="F1322" s="83" t="n">
        <v>0</v>
      </c>
      <c r="G1322" s="83" t="n">
        <v>0</v>
      </c>
      <c r="H1322" s="83" t="n">
        <v>0</v>
      </c>
    </row>
    <row r="1323">
      <c r="E1323" s="13" t="n">
        <v>171</v>
      </c>
      <c r="F1323" s="83" t="n">
        <v>32.88446650426309</v>
      </c>
      <c r="G1323" s="83" t="n">
        <v>63.91372473921472</v>
      </c>
      <c r="H1323" s="83" t="n">
        <v>0</v>
      </c>
    </row>
    <row r="1324">
      <c r="E1324" s="13" t="n">
        <v>172</v>
      </c>
      <c r="F1324" s="83" t="n">
        <v>0</v>
      </c>
      <c r="G1324" s="83" t="n">
        <v>0</v>
      </c>
      <c r="H1324" s="83" t="n">
        <v>60.70837878432292</v>
      </c>
    </row>
    <row r="1325">
      <c r="E1325" s="13" t="n">
        <v>173</v>
      </c>
      <c r="F1325" s="83" t="n">
        <v>0</v>
      </c>
      <c r="G1325" s="83" t="n">
        <v>84.38907643085675</v>
      </c>
      <c r="H1325" s="83" t="n">
        <v>69.00651416960609</v>
      </c>
    </row>
    <row r="1326">
      <c r="E1326" s="13" t="n">
        <v>174</v>
      </c>
      <c r="F1326" s="83" t="n">
        <v>0</v>
      </c>
      <c r="G1326" s="83" t="n">
        <v>0</v>
      </c>
      <c r="H1326" s="83" t="n">
        <v>0</v>
      </c>
    </row>
    <row r="1327">
      <c r="E1327" s="13" t="n">
        <v>175</v>
      </c>
      <c r="F1327" s="83" t="n">
        <v>0</v>
      </c>
      <c r="G1327" s="83" t="n">
        <v>0</v>
      </c>
      <c r="H1327" s="83" t="n">
        <v>-5.072678184631421</v>
      </c>
    </row>
    <row r="1328">
      <c r="E1328" s="13" t="n">
        <v>176</v>
      </c>
      <c r="F1328" s="83" t="n">
        <v>59.23562093362003</v>
      </c>
      <c r="G1328" s="83" t="n">
        <v>0</v>
      </c>
      <c r="H1328" s="83" t="n">
        <v>0</v>
      </c>
    </row>
    <row r="1329">
      <c r="E1329" s="13" t="n">
        <v>177</v>
      </c>
      <c r="F1329" s="83" t="n">
        <v>0</v>
      </c>
      <c r="G1329" s="83" t="n">
        <v>0</v>
      </c>
      <c r="H1329" s="83" t="n">
        <v>0</v>
      </c>
    </row>
    <row r="1330">
      <c r="E1330" s="13" t="n">
        <v>178</v>
      </c>
      <c r="F1330" s="83" t="n">
        <v>69.51394050452164</v>
      </c>
      <c r="G1330" s="83" t="n">
        <v>0</v>
      </c>
      <c r="H1330" s="83" t="n">
        <v>0</v>
      </c>
    </row>
    <row r="1331">
      <c r="E1331" s="13" t="n">
        <v>179</v>
      </c>
      <c r="F1331" s="83" t="n">
        <v>0</v>
      </c>
      <c r="G1331" s="83" t="n">
        <v>54.14183919962029</v>
      </c>
      <c r="H1331" s="83" t="n">
        <v>0</v>
      </c>
    </row>
    <row r="1332">
      <c r="E1332" s="13" t="n">
        <v>180</v>
      </c>
      <c r="F1332" s="83" t="n">
        <v>0</v>
      </c>
      <c r="G1332" s="83" t="n">
        <v>69.28194516113879</v>
      </c>
      <c r="H1332" s="83" t="n">
        <v>0</v>
      </c>
    </row>
    <row r="1333">
      <c r="E1333" s="13" t="n">
        <v>181</v>
      </c>
      <c r="F1333" s="83" t="n">
        <v>0</v>
      </c>
      <c r="G1333" s="83" t="n">
        <v>0</v>
      </c>
      <c r="H1333" s="83" t="n">
        <v>3.372520156896911</v>
      </c>
    </row>
    <row r="1334">
      <c r="E1334" s="13" t="n">
        <v>182</v>
      </c>
      <c r="F1334" s="83" t="n">
        <v>52.11800104664943</v>
      </c>
      <c r="G1334" s="83" t="n">
        <v>0</v>
      </c>
      <c r="H1334" s="83" t="n">
        <v>49.63442720728661</v>
      </c>
    </row>
    <row r="1335">
      <c r="E1335" s="13" t="n">
        <v>183</v>
      </c>
      <c r="F1335" s="83" t="n">
        <v>0</v>
      </c>
      <c r="G1335" s="83" t="n">
        <v>53.2088011044074</v>
      </c>
      <c r="H1335" s="83" t="n">
        <v>58.53762240142042</v>
      </c>
    </row>
    <row r="1336">
      <c r="E1336" s="13" t="n">
        <v>184</v>
      </c>
      <c r="F1336" s="83" t="n">
        <v>0</v>
      </c>
      <c r="G1336" s="83" t="n">
        <v>0</v>
      </c>
      <c r="H1336" s="83" t="n">
        <v>0</v>
      </c>
    </row>
    <row r="1337">
      <c r="E1337" s="13" t="n">
        <v>185</v>
      </c>
      <c r="F1337" s="83" t="n">
        <v>57.70586078886311</v>
      </c>
      <c r="G1337" s="83" t="n">
        <v>0</v>
      </c>
      <c r="H1337" s="83" t="n">
        <v>54.13121076581279</v>
      </c>
    </row>
    <row r="1338">
      <c r="E1338" s="13" t="n">
        <v>186</v>
      </c>
      <c r="F1338" s="83" t="n">
        <v>0</v>
      </c>
      <c r="G1338" s="83" t="n">
        <v>0</v>
      </c>
      <c r="H1338" s="83" t="n">
        <v>64.27274920996081</v>
      </c>
    </row>
    <row r="1339">
      <c r="E1339" s="13" t="n">
        <v>187</v>
      </c>
      <c r="F1339" s="83" t="n">
        <v>0</v>
      </c>
      <c r="G1339" s="83" t="n">
        <v>0</v>
      </c>
      <c r="H1339" s="83" t="n">
        <v>42.61501782996304</v>
      </c>
    </row>
    <row r="1340">
      <c r="E1340" s="13" t="n">
        <v>188</v>
      </c>
      <c r="F1340" s="83" t="n">
        <v>0</v>
      </c>
      <c r="G1340" s="83" t="n">
        <v>0</v>
      </c>
      <c r="H1340" s="83" t="n">
        <v>0</v>
      </c>
    </row>
    <row r="1341">
      <c r="E1341" s="13" t="n">
        <v>189</v>
      </c>
      <c r="F1341" s="83" t="n">
        <v>0</v>
      </c>
      <c r="G1341" s="83" t="n">
        <v>0</v>
      </c>
      <c r="H1341" s="83" t="n">
        <v>55.11862659869421</v>
      </c>
    </row>
    <row r="1342">
      <c r="E1342" s="13" t="n">
        <v>190</v>
      </c>
      <c r="F1342" s="83" t="n">
        <v>0</v>
      </c>
      <c r="G1342" s="83" t="n">
        <v>0</v>
      </c>
      <c r="H1342" s="83" t="n">
        <v>0</v>
      </c>
    </row>
    <row r="1343">
      <c r="E1343" s="13" t="n">
        <v>191</v>
      </c>
      <c r="F1343" s="83" t="n">
        <v>0</v>
      </c>
      <c r="G1343" s="83" t="n">
        <v>0</v>
      </c>
      <c r="H1343" s="83" t="n">
        <v>0</v>
      </c>
    </row>
    <row r="1344">
      <c r="E1344" s="13" t="n">
        <v>192</v>
      </c>
      <c r="F1344" s="83" t="n">
        <v>0</v>
      </c>
      <c r="G1344" s="83" t="n">
        <v>0</v>
      </c>
      <c r="H1344" s="83" t="n">
        <v>58.02992438895727</v>
      </c>
    </row>
    <row r="1345">
      <c r="E1345" s="13" t="n">
        <v>193</v>
      </c>
      <c r="F1345" s="83" t="n">
        <v>0</v>
      </c>
      <c r="G1345" s="83" t="n">
        <v>43.62671313932574</v>
      </c>
      <c r="H1345" s="83" t="n">
        <v>0</v>
      </c>
    </row>
    <row r="1346">
      <c r="E1346" s="13" t="n">
        <v>194</v>
      </c>
      <c r="F1346" s="83" t="n">
        <v>0</v>
      </c>
      <c r="G1346" s="83" t="n">
        <v>0</v>
      </c>
      <c r="H1346" s="83" t="n">
        <v>56.21111438340197</v>
      </c>
    </row>
    <row r="1347">
      <c r="E1347" s="13" t="n">
        <v>195</v>
      </c>
      <c r="F1347" s="83" t="n">
        <v>0</v>
      </c>
      <c r="G1347" s="83" t="n">
        <v>49.14092019811925</v>
      </c>
      <c r="H1347" s="83" t="n">
        <v>0</v>
      </c>
    </row>
    <row r="1348">
      <c r="E1348" s="13" t="n">
        <v>196</v>
      </c>
      <c r="F1348" s="83" t="n">
        <v>0</v>
      </c>
      <c r="G1348" s="83" t="n">
        <v>58.22539250084342</v>
      </c>
      <c r="H1348" s="83" t="n">
        <v>0</v>
      </c>
    </row>
    <row r="1349">
      <c r="E1349" s="13" t="n">
        <v>197</v>
      </c>
      <c r="F1349" s="83" t="n">
        <v>0</v>
      </c>
      <c r="G1349" s="83" t="n">
        <v>0</v>
      </c>
      <c r="H1349" s="83" t="n">
        <v>75.82414740214952</v>
      </c>
    </row>
    <row r="1350">
      <c r="E1350" s="13" t="n">
        <v>198</v>
      </c>
      <c r="F1350" s="83" t="n">
        <v>0</v>
      </c>
      <c r="G1350" s="83" t="n">
        <v>60.58197188149786</v>
      </c>
      <c r="H1350" s="83" t="n">
        <v>0</v>
      </c>
    </row>
    <row r="1353">
      <c r="E1353" s="93" t="n"/>
      <c r="F1353" s="13" t="n"/>
    </row>
    <row r="1354">
      <c r="E1354" s="13" t="n"/>
      <c r="F1354" s="1" t="n">
        <v>22</v>
      </c>
      <c r="G1354" s="1" t="n">
        <v>23</v>
      </c>
      <c r="H1354" s="1" t="n">
        <v>24</v>
      </c>
    </row>
    <row r="1355">
      <c r="E1355" s="13" t="n">
        <v>9</v>
      </c>
      <c r="F1355" s="85">
        <f>IF(F388&gt;Demand!AU24,0,ROUNDUP($C$1547^0.5,0))</f>
        <v/>
      </c>
      <c r="G1355" s="85">
        <f>IF(G388&gt;Demand!AV24,0,ROUNDUP($C$1547^0.5,0))</f>
        <v/>
      </c>
      <c r="H1355" s="85">
        <f>IF(H388&gt;Demand!AW24,0,ROUNDUP($C$1547^0.5,0))</f>
        <v/>
      </c>
      <c r="J1355" s="13" t="n"/>
    </row>
    <row r="1356">
      <c r="E1356" s="13" t="n">
        <v>10</v>
      </c>
      <c r="F1356" s="85">
        <f>IF(F389&gt;Demand!AU25,0,ROUNDUP($C$1547^0.5,0))</f>
        <v/>
      </c>
      <c r="G1356" s="85">
        <f>IF(G389&gt;Demand!AV25,0,ROUNDUP($C$1547^0.5,0))</f>
        <v/>
      </c>
      <c r="H1356" s="85">
        <f>IF(H389&gt;Demand!AW25,0,ROUNDUP($C$1547^0.5,0))</f>
        <v/>
      </c>
      <c r="J1356" s="13" t="n"/>
    </row>
    <row r="1357">
      <c r="E1357" s="13" t="n">
        <v>11</v>
      </c>
      <c r="F1357" s="85">
        <f>IF(F390&gt;Demand!AU26,0,ROUNDUP($C$1547^0.5,0))</f>
        <v/>
      </c>
      <c r="G1357" s="85">
        <f>IF(G390&gt;Demand!AV26,0,ROUNDUP($C$1547^0.5,0))</f>
        <v/>
      </c>
      <c r="H1357" s="85">
        <f>IF(H390&gt;Demand!AW26,0,ROUNDUP($C$1547^0.5,0))</f>
        <v/>
      </c>
      <c r="J1357" s="13" t="n"/>
    </row>
    <row r="1358">
      <c r="E1358" s="13" t="n">
        <v>12</v>
      </c>
      <c r="F1358" s="85">
        <f>IF(F391&gt;Demand!AU27,0,ROUNDUP($C$1547^0.5,0))</f>
        <v/>
      </c>
      <c r="G1358" s="85">
        <f>IF(G391&gt;Demand!AV27,0,ROUNDUP($C$1547^0.5,0))</f>
        <v/>
      </c>
      <c r="H1358" s="85">
        <f>IF(H391&gt;Demand!AW27,0,ROUNDUP($C$1547^0.5,0))</f>
        <v/>
      </c>
      <c r="J1358" s="13" t="n"/>
    </row>
    <row r="1359">
      <c r="E1359" s="13" t="n">
        <v>13</v>
      </c>
      <c r="F1359" s="85">
        <f>IF(F392&gt;Demand!AU28,0,ROUNDUP($C$1547^0.5,0))</f>
        <v/>
      </c>
      <c r="G1359" s="85">
        <f>IF(G392&gt;Demand!AV28,0,ROUNDUP($C$1547^0.5,0))</f>
        <v/>
      </c>
      <c r="H1359" s="85">
        <f>IF(H392&gt;Demand!AW28,0,ROUNDUP($C$1547^0.5,0))</f>
        <v/>
      </c>
      <c r="J1359" s="13" t="n"/>
    </row>
    <row r="1360">
      <c r="E1360" s="13" t="n">
        <v>14</v>
      </c>
      <c r="F1360" s="85">
        <f>IF(F393&gt;Demand!AU29,0,ROUNDUP($C$1547^0.5,0))</f>
        <v/>
      </c>
      <c r="G1360" s="85">
        <f>IF(G393&gt;Demand!AV29,0,ROUNDUP($C$1547^0.5,0))</f>
        <v/>
      </c>
      <c r="H1360" s="85">
        <f>IF(H393&gt;Demand!AW29,0,ROUNDUP($C$1547^0.5,0))</f>
        <v/>
      </c>
      <c r="J1360" s="13" t="n"/>
      <c r="K1360" s="13" t="n"/>
      <c r="L1360" s="13" t="n"/>
    </row>
    <row r="1361">
      <c r="E1361" s="13" t="n">
        <v>15</v>
      </c>
      <c r="F1361" s="85">
        <f>IF(F394&gt;Demand!AU30,0,ROUNDUP($C$1547^0.5,0))</f>
        <v/>
      </c>
      <c r="G1361" s="85">
        <f>IF(G394&gt;Demand!AV30,0,ROUNDUP($C$1547^0.5,0))</f>
        <v/>
      </c>
      <c r="H1361" s="85">
        <f>IF(H394&gt;Demand!AW30,0,ROUNDUP($C$1547^0.5,0))</f>
        <v/>
      </c>
    </row>
    <row r="1362">
      <c r="E1362" s="13" t="n">
        <v>16</v>
      </c>
      <c r="F1362" s="85">
        <f>IF(F395&gt;Demand!AU31,0,ROUNDUP($C$1547^0.5,0))</f>
        <v/>
      </c>
      <c r="G1362" s="85">
        <f>IF(G395&gt;Demand!AV31,0,ROUNDUP($C$1547^0.5,0))</f>
        <v/>
      </c>
      <c r="H1362" s="85">
        <f>IF(H395&gt;Demand!AW31,0,ROUNDUP($C$1547^0.5,0))</f>
        <v/>
      </c>
    </row>
    <row r="1363">
      <c r="E1363" s="13" t="n">
        <v>17</v>
      </c>
      <c r="F1363" s="85">
        <f>IF(F396&gt;Demand!AU32,0,ROUNDUP($C$1547^0.5,0))</f>
        <v/>
      </c>
      <c r="G1363" s="85">
        <f>IF(G396&gt;Demand!AV32,0,ROUNDUP($C$1547^0.5,0))</f>
        <v/>
      </c>
      <c r="H1363" s="85">
        <f>IF(H396&gt;Demand!AW32,0,ROUNDUP($C$1547^0.5,0))</f>
        <v/>
      </c>
    </row>
    <row r="1364">
      <c r="E1364" s="13" t="n">
        <v>18</v>
      </c>
      <c r="F1364" s="85">
        <f>IF(F397&gt;Demand!AU33,0,ROUNDUP($C$1547^0.5,0))</f>
        <v/>
      </c>
      <c r="G1364" s="85">
        <f>IF(G397&gt;Demand!AV33,0,ROUNDUP($C$1547^0.5,0))</f>
        <v/>
      </c>
      <c r="H1364" s="85">
        <f>IF(H397&gt;Demand!AW33,0,ROUNDUP($C$1547^0.5,0))</f>
        <v/>
      </c>
    </row>
    <row r="1365">
      <c r="E1365" s="13" t="n">
        <v>19</v>
      </c>
      <c r="F1365" s="85">
        <f>IF(F398&gt;Demand!AU34,0,ROUNDUP($C$1547^0.5,0))</f>
        <v/>
      </c>
      <c r="G1365" s="85">
        <f>IF(G398&gt;Demand!AV34,0,ROUNDUP($C$1547^0.5,0))</f>
        <v/>
      </c>
      <c r="H1365" s="85">
        <f>IF(H398&gt;Demand!AW34,0,ROUNDUP($C$1547^0.5,0))</f>
        <v/>
      </c>
    </row>
    <row r="1366">
      <c r="E1366" s="13" t="n">
        <v>20</v>
      </c>
      <c r="F1366" s="85">
        <f>IF(F399&gt;Demand!AU35,0,ROUNDUP($C$1547^0.5,0))</f>
        <v/>
      </c>
      <c r="G1366" s="85">
        <f>IF(G399&gt;Demand!AV35,0,ROUNDUP($C$1547^0.5,0))</f>
        <v/>
      </c>
      <c r="H1366" s="85">
        <f>IF(H399&gt;Demand!AW35,0,ROUNDUP($C$1547^0.5,0))</f>
        <v/>
      </c>
    </row>
    <row r="1367">
      <c r="E1367" s="13" t="n">
        <v>21</v>
      </c>
      <c r="F1367" s="85">
        <f>IF(F400&gt;Demand!AU36,0,ROUNDUP($C$1547^0.5,0))</f>
        <v/>
      </c>
      <c r="G1367" s="85">
        <f>IF(G400&gt;Demand!AV36,0,ROUNDUP($C$1547^0.5,0))</f>
        <v/>
      </c>
      <c r="H1367" s="85">
        <f>IF(H400&gt;Demand!AW36,0,ROUNDUP($C$1547^0.5,0))</f>
        <v/>
      </c>
    </row>
    <row r="1368">
      <c r="E1368" s="13" t="n">
        <v>22</v>
      </c>
      <c r="F1368" s="85">
        <f>IF(F401&gt;Demand!AU37,0,ROUNDUP($C$1547^0.5,0))</f>
        <v/>
      </c>
      <c r="G1368" s="85">
        <f>IF(G401&gt;Demand!AV37,0,ROUNDUP($C$1547^0.5,0))</f>
        <v/>
      </c>
      <c r="H1368" s="85">
        <f>IF(H401&gt;Demand!AW37,0,ROUNDUP($C$1547^0.5,0))</f>
        <v/>
      </c>
    </row>
    <row r="1369">
      <c r="E1369" s="13" t="n">
        <v>23</v>
      </c>
      <c r="F1369" s="85">
        <f>IF(F402&gt;Demand!AU38,0,ROUNDUP($C$1547^0.5,0))</f>
        <v/>
      </c>
      <c r="G1369" s="85">
        <f>IF(G402&gt;Demand!AV38,0,ROUNDUP($C$1547^0.5,0))</f>
        <v/>
      </c>
      <c r="H1369" s="85">
        <f>IF(H402&gt;Demand!AW38,0,ROUNDUP($C$1547^0.5,0))</f>
        <v/>
      </c>
    </row>
    <row r="1370">
      <c r="E1370" s="13" t="n">
        <v>24</v>
      </c>
      <c r="F1370" s="85">
        <f>IF(F403&gt;Demand!AU39,0,ROUNDUP($C$1547^0.5,0))</f>
        <v/>
      </c>
      <c r="G1370" s="85">
        <f>IF(G403&gt;Demand!AV39,0,ROUNDUP($C$1547^0.5,0))</f>
        <v/>
      </c>
      <c r="H1370" s="85">
        <f>IF(H403&gt;Demand!AW39,0,ROUNDUP($C$1547^0.5,0))</f>
        <v/>
      </c>
    </row>
    <row r="1371">
      <c r="E1371" s="13" t="n">
        <v>25</v>
      </c>
      <c r="F1371" s="85">
        <f>IF(F404&gt;Demand!AU40,0,ROUNDUP($C$1547^0.5,0))</f>
        <v/>
      </c>
      <c r="G1371" s="85">
        <f>IF(G404&gt;Demand!AV40,0,ROUNDUP($C$1547^0.5,0))</f>
        <v/>
      </c>
      <c r="H1371" s="85">
        <f>IF(H404&gt;Demand!AW40,0,ROUNDUP($C$1547^0.5,0))</f>
        <v/>
      </c>
    </row>
    <row r="1372">
      <c r="E1372" s="13" t="n">
        <v>26</v>
      </c>
      <c r="F1372" s="85">
        <f>IF(F405&gt;Demand!AU41,0,ROUNDUP($C$1547^0.5,0))</f>
        <v/>
      </c>
      <c r="G1372" s="85">
        <f>IF(G405&gt;Demand!AV41,0,ROUNDUP($C$1547^0.5,0))</f>
        <v/>
      </c>
      <c r="H1372" s="85">
        <f>IF(H405&gt;Demand!AW41,0,ROUNDUP($C$1547^0.5,0))</f>
        <v/>
      </c>
    </row>
    <row r="1373">
      <c r="E1373" s="13" t="n">
        <v>27</v>
      </c>
      <c r="F1373" s="85">
        <f>IF(F406&gt;Demand!AU42,0,ROUNDUP($C$1547^0.5,0))</f>
        <v/>
      </c>
      <c r="G1373" s="85">
        <f>IF(G406&gt;Demand!AV42,0,ROUNDUP($C$1547^0.5,0))</f>
        <v/>
      </c>
      <c r="H1373" s="85">
        <f>IF(H406&gt;Demand!AW42,0,ROUNDUP($C$1547^0.5,0))</f>
        <v/>
      </c>
    </row>
    <row r="1374">
      <c r="E1374" s="13" t="n">
        <v>28</v>
      </c>
      <c r="F1374" s="85">
        <f>IF(F407&gt;Demand!AU43,0,ROUNDUP($C$1547^0.5,0))</f>
        <v/>
      </c>
      <c r="G1374" s="85">
        <f>IF(G407&gt;Demand!AV43,0,ROUNDUP($C$1547^0.5,0))</f>
        <v/>
      </c>
      <c r="H1374" s="85">
        <f>IF(H407&gt;Demand!AW43,0,ROUNDUP($C$1547^0.5,0))</f>
        <v/>
      </c>
    </row>
    <row r="1375">
      <c r="E1375" s="13" t="n">
        <v>29</v>
      </c>
      <c r="F1375" s="85">
        <f>IF(F408&gt;Demand!AU44,0,ROUNDUP($C$1547^0.5,0))</f>
        <v/>
      </c>
      <c r="G1375" s="85">
        <f>IF(G408&gt;Demand!AV44,0,ROUNDUP($C$1547^0.5,0))</f>
        <v/>
      </c>
      <c r="H1375" s="85">
        <f>IF(H408&gt;Demand!AW44,0,ROUNDUP($C$1547^0.5,0))</f>
        <v/>
      </c>
    </row>
    <row r="1376">
      <c r="E1376" s="13" t="n">
        <v>30</v>
      </c>
      <c r="F1376" s="85">
        <f>IF(F409&gt;Demand!AU45,0,ROUNDUP($C$1547^0.5,0))</f>
        <v/>
      </c>
      <c r="G1376" s="85">
        <f>IF(G409&gt;Demand!AV45,0,ROUNDUP($C$1547^0.5,0))</f>
        <v/>
      </c>
      <c r="H1376" s="85">
        <f>IF(H409&gt;Demand!AW45,0,ROUNDUP($C$1547^0.5,0))</f>
        <v/>
      </c>
    </row>
    <row r="1377">
      <c r="E1377" s="13" t="n">
        <v>31</v>
      </c>
      <c r="F1377" s="85">
        <f>IF(F410&gt;Demand!AU46,0,ROUNDUP($C$1547^0.5,0))</f>
        <v/>
      </c>
      <c r="G1377" s="85">
        <f>IF(G410&gt;Demand!AV46,0,ROUNDUP($C$1547^0.5,0))</f>
        <v/>
      </c>
      <c r="H1377" s="85">
        <f>IF(H410&gt;Demand!AW46,0,ROUNDUP($C$1547^0.5,0))</f>
        <v/>
      </c>
    </row>
    <row r="1378">
      <c r="E1378" s="13" t="n">
        <v>32</v>
      </c>
      <c r="F1378" s="85">
        <f>IF(F411&gt;Demand!AU47,0,ROUNDUP($C$1547^0.5,0))</f>
        <v/>
      </c>
      <c r="G1378" s="85">
        <f>IF(G411&gt;Demand!AV47,0,ROUNDUP($C$1547^0.5,0))</f>
        <v/>
      </c>
      <c r="H1378" s="85">
        <f>IF(H411&gt;Demand!AW47,0,ROUNDUP($C$1547^0.5,0))</f>
        <v/>
      </c>
    </row>
    <row r="1379">
      <c r="E1379" s="13" t="n">
        <v>33</v>
      </c>
      <c r="F1379" s="85">
        <f>IF(F412&gt;Demand!AU48,0,ROUNDUP($C$1547^0.5,0))</f>
        <v/>
      </c>
      <c r="G1379" s="85">
        <f>IF(G412&gt;Demand!AV48,0,ROUNDUP($C$1547^0.5,0))</f>
        <v/>
      </c>
      <c r="H1379" s="85">
        <f>IF(H412&gt;Demand!AW48,0,ROUNDUP($C$1547^0.5,0))</f>
        <v/>
      </c>
    </row>
    <row r="1380">
      <c r="E1380" s="13" t="n">
        <v>34</v>
      </c>
      <c r="F1380" s="85">
        <f>IF(F413&gt;Demand!AU49,0,ROUNDUP($C$1547^0.5,0))</f>
        <v/>
      </c>
      <c r="G1380" s="85">
        <f>IF(G413&gt;Demand!AV49,0,ROUNDUP($C$1547^0.5,0))</f>
        <v/>
      </c>
      <c r="H1380" s="85">
        <f>IF(H413&gt;Demand!AW49,0,ROUNDUP($C$1547^0.5,0))</f>
        <v/>
      </c>
    </row>
    <row r="1381">
      <c r="E1381" s="13" t="n">
        <v>35</v>
      </c>
      <c r="F1381" s="85">
        <f>IF(F414&gt;Demand!AU50,0,ROUNDUP($C$1547^0.5,0))</f>
        <v/>
      </c>
      <c r="G1381" s="85">
        <f>IF(G414&gt;Demand!AV50,0,ROUNDUP($C$1547^0.5,0))</f>
        <v/>
      </c>
      <c r="H1381" s="85">
        <f>IF(H414&gt;Demand!AW50,0,ROUNDUP($C$1547^0.5,0))</f>
        <v/>
      </c>
    </row>
    <row r="1382">
      <c r="E1382" s="13" t="n">
        <v>36</v>
      </c>
      <c r="F1382" s="85">
        <f>IF(F415&gt;Demand!AU51,0,ROUNDUP($C$1547^0.5,0))</f>
        <v/>
      </c>
      <c r="G1382" s="85">
        <f>IF(G415&gt;Demand!AV51,0,ROUNDUP($C$1547^0.5,0))</f>
        <v/>
      </c>
      <c r="H1382" s="85">
        <f>IF(H415&gt;Demand!AW51,0,ROUNDUP($C$1547^0.5,0))</f>
        <v/>
      </c>
    </row>
    <row r="1383">
      <c r="E1383" s="13" t="n">
        <v>37</v>
      </c>
      <c r="F1383" s="85">
        <f>IF(F416&gt;Demand!AU52,0,ROUNDUP($C$1547^0.5,0))</f>
        <v/>
      </c>
      <c r="G1383" s="85">
        <f>IF(G416&gt;Demand!AV52,0,ROUNDUP($C$1547^0.5,0))</f>
        <v/>
      </c>
      <c r="H1383" s="85">
        <f>IF(H416&gt;Demand!AW52,0,ROUNDUP($C$1547^0.5,0))</f>
        <v/>
      </c>
    </row>
    <row r="1384">
      <c r="E1384" s="13" t="n">
        <v>38</v>
      </c>
      <c r="F1384" s="85">
        <f>IF(F417&gt;Demand!AU53,0,ROUNDUP($C$1547^0.5,0))</f>
        <v/>
      </c>
      <c r="G1384" s="85">
        <f>IF(G417&gt;Demand!AV53,0,ROUNDUP($C$1547^0.5,0))</f>
        <v/>
      </c>
      <c r="H1384" s="85">
        <f>IF(H417&gt;Demand!AW53,0,ROUNDUP($C$1547^0.5,0))</f>
        <v/>
      </c>
    </row>
    <row r="1385">
      <c r="E1385" s="13" t="n">
        <v>39</v>
      </c>
      <c r="F1385" s="85">
        <f>IF(F418&gt;Demand!AU54,0,ROUNDUP($C$1547^0.5,0))</f>
        <v/>
      </c>
      <c r="G1385" s="85">
        <f>IF(G418&gt;Demand!AV54,0,ROUNDUP($C$1547^0.5,0))</f>
        <v/>
      </c>
      <c r="H1385" s="85">
        <f>IF(H418&gt;Demand!AW54,0,ROUNDUP($C$1547^0.5,0))</f>
        <v/>
      </c>
    </row>
    <row r="1386">
      <c r="E1386" s="13" t="n">
        <v>40</v>
      </c>
      <c r="F1386" s="85">
        <f>IF(F419&gt;Demand!AU55,0,ROUNDUP($C$1547^0.5,0))</f>
        <v/>
      </c>
      <c r="G1386" s="85">
        <f>IF(G419&gt;Demand!AV55,0,ROUNDUP($C$1547^0.5,0))</f>
        <v/>
      </c>
      <c r="H1386" s="85">
        <f>IF(H419&gt;Demand!AW55,0,ROUNDUP($C$1547^0.5,0))</f>
        <v/>
      </c>
    </row>
    <row r="1387">
      <c r="E1387" s="13" t="n">
        <v>41</v>
      </c>
      <c r="F1387" s="85">
        <f>IF(F420&gt;Demand!AU56,0,ROUNDUP($C$1547^0.5,0))</f>
        <v/>
      </c>
      <c r="G1387" s="85">
        <f>IF(G420&gt;Demand!AV56,0,ROUNDUP($C$1547^0.5,0))</f>
        <v/>
      </c>
      <c r="H1387" s="85">
        <f>IF(H420&gt;Demand!AW56,0,ROUNDUP($C$1547^0.5,0))</f>
        <v/>
      </c>
    </row>
    <row r="1388">
      <c r="E1388" s="13" t="n">
        <v>42</v>
      </c>
      <c r="F1388" s="85">
        <f>IF(F421&gt;Demand!AU57,0,ROUNDUP($C$1547^0.5,0))</f>
        <v/>
      </c>
      <c r="G1388" s="85">
        <f>IF(G421&gt;Demand!AV57,0,ROUNDUP($C$1547^0.5,0))</f>
        <v/>
      </c>
      <c r="H1388" s="85">
        <f>IF(H421&gt;Demand!AW57,0,ROUNDUP($C$1547^0.5,0))</f>
        <v/>
      </c>
    </row>
    <row r="1389">
      <c r="E1389" s="13" t="n">
        <v>43</v>
      </c>
      <c r="F1389" s="85">
        <f>IF(F422&gt;Demand!AU58,0,ROUNDUP($C$1547^0.5,0))</f>
        <v/>
      </c>
      <c r="G1389" s="85">
        <f>IF(G422&gt;Demand!AV58,0,ROUNDUP($C$1547^0.5,0))</f>
        <v/>
      </c>
      <c r="H1389" s="85">
        <f>IF(H422&gt;Demand!AW58,0,ROUNDUP($C$1547^0.5,0))</f>
        <v/>
      </c>
    </row>
    <row r="1390">
      <c r="E1390" s="13" t="n">
        <v>44</v>
      </c>
      <c r="F1390" s="85">
        <f>IF(F423&gt;Demand!AU59,0,ROUNDUP($C$1547^0.5,0))</f>
        <v/>
      </c>
      <c r="G1390" s="85">
        <f>IF(G423&gt;Demand!AV59,0,ROUNDUP($C$1547^0.5,0))</f>
        <v/>
      </c>
      <c r="H1390" s="85">
        <f>IF(H423&gt;Demand!AW59,0,ROUNDUP($C$1547^0.5,0))</f>
        <v/>
      </c>
    </row>
    <row r="1391">
      <c r="E1391" s="13" t="n">
        <v>45</v>
      </c>
      <c r="F1391" s="85">
        <f>IF(F424&gt;Demand!AU60,0,ROUNDUP($C$1547^0.5,0))</f>
        <v/>
      </c>
      <c r="G1391" s="85">
        <f>IF(G424&gt;Demand!AV60,0,ROUNDUP($C$1547^0.5,0))</f>
        <v/>
      </c>
      <c r="H1391" s="85">
        <f>IF(H424&gt;Demand!AW60,0,ROUNDUP($C$1547^0.5,0))</f>
        <v/>
      </c>
    </row>
    <row r="1392">
      <c r="E1392" s="13" t="n">
        <v>46</v>
      </c>
      <c r="F1392" s="85">
        <f>IF(F425&gt;Demand!AU61,0,ROUNDUP($C$1547^0.5,0))</f>
        <v/>
      </c>
      <c r="G1392" s="85">
        <f>IF(G425&gt;Demand!AV61,0,ROUNDUP($C$1547^0.5,0))</f>
        <v/>
      </c>
      <c r="H1392" s="85">
        <f>IF(H425&gt;Demand!AW61,0,ROUNDUP($C$1547^0.5,0))</f>
        <v/>
      </c>
    </row>
    <row r="1393">
      <c r="E1393" s="13" t="n">
        <v>47</v>
      </c>
      <c r="F1393" s="85">
        <f>IF(F426&gt;Demand!AU62,0,ROUNDUP($C$1547^0.5,0))</f>
        <v/>
      </c>
      <c r="G1393" s="85">
        <f>IF(G426&gt;Demand!AV62,0,ROUNDUP($C$1547^0.5,0))</f>
        <v/>
      </c>
      <c r="H1393" s="85">
        <f>IF(H426&gt;Demand!AW62,0,ROUNDUP($C$1547^0.5,0))</f>
        <v/>
      </c>
    </row>
    <row r="1394">
      <c r="E1394" s="13" t="n">
        <v>48</v>
      </c>
      <c r="F1394" s="85">
        <f>IF(F427&gt;Demand!AU63,0,ROUNDUP($C$1547^0.5,0))</f>
        <v/>
      </c>
      <c r="G1394" s="85">
        <f>IF(G427&gt;Demand!AV63,0,ROUNDUP($C$1547^0.5,0))</f>
        <v/>
      </c>
      <c r="H1394" s="85">
        <f>IF(H427&gt;Demand!AW63,0,ROUNDUP($C$1547^0.5,0))</f>
        <v/>
      </c>
    </row>
    <row r="1395">
      <c r="E1395" s="13" t="n">
        <v>49</v>
      </c>
      <c r="F1395" s="85">
        <f>IF(F428&gt;Demand!AU64,0,ROUNDUP($C$1547^0.5,0))</f>
        <v/>
      </c>
      <c r="G1395" s="85">
        <f>IF(G428&gt;Demand!AV64,0,ROUNDUP($C$1547^0.5,0))</f>
        <v/>
      </c>
      <c r="H1395" s="85">
        <f>IF(H428&gt;Demand!AW64,0,ROUNDUP($C$1547^0.5,0))</f>
        <v/>
      </c>
    </row>
    <row r="1396">
      <c r="E1396" s="13" t="n">
        <v>50</v>
      </c>
      <c r="F1396" s="85">
        <f>IF(F429&gt;Demand!AU65,0,ROUNDUP($C$1547^0.5,0))</f>
        <v/>
      </c>
      <c r="G1396" s="85">
        <f>IF(G429&gt;Demand!AV65,0,ROUNDUP($C$1547^0.5,0))</f>
        <v/>
      </c>
      <c r="H1396" s="85">
        <f>IF(H429&gt;Demand!AW65,0,ROUNDUP($C$1547^0.5,0))</f>
        <v/>
      </c>
    </row>
    <row r="1397">
      <c r="E1397" s="13" t="n">
        <v>51</v>
      </c>
      <c r="F1397" s="85">
        <f>IF(F430&gt;Demand!AU66,0,ROUNDUP($C$1547^0.5,0))</f>
        <v/>
      </c>
      <c r="G1397" s="85">
        <f>IF(G430&gt;Demand!AV66,0,ROUNDUP($C$1547^0.5,0))</f>
        <v/>
      </c>
      <c r="H1397" s="85">
        <f>IF(H430&gt;Demand!AW66,0,ROUNDUP($C$1547^0.5,0))</f>
        <v/>
      </c>
    </row>
    <row r="1398">
      <c r="E1398" s="13" t="n">
        <v>52</v>
      </c>
      <c r="F1398" s="85">
        <f>IF(F431&gt;Demand!AU67,0,ROUNDUP($C$1547^0.5,0))</f>
        <v/>
      </c>
      <c r="G1398" s="85">
        <f>IF(G431&gt;Demand!AV67,0,ROUNDUP($C$1547^0.5,0))</f>
        <v/>
      </c>
      <c r="H1398" s="85">
        <f>IF(H431&gt;Demand!AW67,0,ROUNDUP($C$1547^0.5,0))</f>
        <v/>
      </c>
    </row>
    <row r="1399">
      <c r="E1399" s="13" t="n">
        <v>53</v>
      </c>
      <c r="F1399" s="85">
        <f>IF(F432&gt;Demand!AU68,0,ROUNDUP($C$1547^0.5,0))</f>
        <v/>
      </c>
      <c r="G1399" s="85">
        <f>IF(G432&gt;Demand!AV68,0,ROUNDUP($C$1547^0.5,0))</f>
        <v/>
      </c>
      <c r="H1399" s="85">
        <f>IF(H432&gt;Demand!AW68,0,ROUNDUP($C$1547^0.5,0))</f>
        <v/>
      </c>
    </row>
    <row r="1400">
      <c r="E1400" s="13" t="n">
        <v>54</v>
      </c>
      <c r="F1400" s="85">
        <f>IF(F433&gt;Demand!AU69,0,ROUNDUP($C$1547^0.5,0))</f>
        <v/>
      </c>
      <c r="G1400" s="85">
        <f>IF(G433&gt;Demand!AV69,0,ROUNDUP($C$1547^0.5,0))</f>
        <v/>
      </c>
      <c r="H1400" s="85">
        <f>IF(H433&gt;Demand!AW69,0,ROUNDUP($C$1547^0.5,0))</f>
        <v/>
      </c>
    </row>
    <row r="1401">
      <c r="E1401" s="13" t="n">
        <v>55</v>
      </c>
      <c r="F1401" s="85">
        <f>IF(F434&gt;Demand!AU70,0,ROUNDUP($C$1547^0.5,0))</f>
        <v/>
      </c>
      <c r="G1401" s="85">
        <f>IF(G434&gt;Demand!AV70,0,ROUNDUP($C$1547^0.5,0))</f>
        <v/>
      </c>
      <c r="H1401" s="85">
        <f>IF(H434&gt;Demand!AW70,0,ROUNDUP($C$1547^0.5,0))</f>
        <v/>
      </c>
    </row>
    <row r="1402">
      <c r="E1402" s="13" t="n">
        <v>56</v>
      </c>
      <c r="F1402" s="85">
        <f>IF(F435&gt;Demand!AU71,0,ROUNDUP($C$1547^0.5,0))</f>
        <v/>
      </c>
      <c r="G1402" s="85">
        <f>IF(G435&gt;Demand!AV71,0,ROUNDUP($C$1547^0.5,0))</f>
        <v/>
      </c>
      <c r="H1402" s="85">
        <f>IF(H435&gt;Demand!AW71,0,ROUNDUP($C$1547^0.5,0))</f>
        <v/>
      </c>
    </row>
    <row r="1403">
      <c r="E1403" s="13" t="n">
        <v>57</v>
      </c>
      <c r="F1403" s="85">
        <f>IF(F436&gt;Demand!AU72,0,ROUNDUP($C$1547^0.5,0))</f>
        <v/>
      </c>
      <c r="G1403" s="85">
        <f>IF(G436&gt;Demand!AV72,0,ROUNDUP($C$1547^0.5,0))</f>
        <v/>
      </c>
      <c r="H1403" s="85">
        <f>IF(H436&gt;Demand!AW72,0,ROUNDUP($C$1547^0.5,0))</f>
        <v/>
      </c>
    </row>
    <row r="1404">
      <c r="E1404" s="13" t="n">
        <v>58</v>
      </c>
      <c r="F1404" s="85">
        <f>IF(F437&gt;Demand!AU73,0,ROUNDUP($C$1547^0.5,0))</f>
        <v/>
      </c>
      <c r="G1404" s="85">
        <f>IF(G437&gt;Demand!AV73,0,ROUNDUP($C$1547^0.5,0))</f>
        <v/>
      </c>
      <c r="H1404" s="85">
        <f>IF(H437&gt;Demand!AW73,0,ROUNDUP($C$1547^0.5,0))</f>
        <v/>
      </c>
    </row>
    <row r="1405">
      <c r="E1405" s="13" t="n">
        <v>59</v>
      </c>
      <c r="F1405" s="85">
        <f>IF(F438&gt;Demand!AU74,0,ROUNDUP($C$1547^0.5,0))</f>
        <v/>
      </c>
      <c r="G1405" s="85">
        <f>IF(G438&gt;Demand!AV74,0,ROUNDUP($C$1547^0.5,0))</f>
        <v/>
      </c>
      <c r="H1405" s="85">
        <f>IF(H438&gt;Demand!AW74,0,ROUNDUP($C$1547^0.5,0))</f>
        <v/>
      </c>
    </row>
    <row r="1406">
      <c r="E1406" s="13" t="n">
        <v>60</v>
      </c>
      <c r="F1406" s="85">
        <f>IF(F439&gt;Demand!AU75,0,ROUNDUP($C$1547^0.5,0))</f>
        <v/>
      </c>
      <c r="G1406" s="85">
        <f>IF(G439&gt;Demand!AV75,0,ROUNDUP($C$1547^0.5,0))</f>
        <v/>
      </c>
      <c r="H1406" s="85">
        <f>IF(H439&gt;Demand!AW75,0,ROUNDUP($C$1547^0.5,0))</f>
        <v/>
      </c>
    </row>
    <row r="1407">
      <c r="E1407" s="13" t="n">
        <v>61</v>
      </c>
      <c r="F1407" s="85">
        <f>IF(F440&gt;Demand!AU76,0,ROUNDUP($C$1547^0.5,0))</f>
        <v/>
      </c>
      <c r="G1407" s="85">
        <f>IF(G440&gt;Demand!AV76,0,ROUNDUP($C$1547^0.5,0))</f>
        <v/>
      </c>
      <c r="H1407" s="85">
        <f>IF(H440&gt;Demand!AW76,0,ROUNDUP($C$1547^0.5,0))</f>
        <v/>
      </c>
    </row>
    <row r="1408">
      <c r="E1408" s="13" t="n">
        <v>62</v>
      </c>
      <c r="F1408" s="85">
        <f>IF(F441&gt;Demand!AU77,0,ROUNDUP($C$1547^0.5,0))</f>
        <v/>
      </c>
      <c r="G1408" s="85">
        <f>IF(G441&gt;Demand!AV77,0,ROUNDUP($C$1547^0.5,0))</f>
        <v/>
      </c>
      <c r="H1408" s="85">
        <f>IF(H441&gt;Demand!AW77,0,ROUNDUP($C$1547^0.5,0))</f>
        <v/>
      </c>
    </row>
    <row r="1409">
      <c r="E1409" s="13" t="n">
        <v>63</v>
      </c>
      <c r="F1409" s="85">
        <f>IF(F442&gt;Demand!AU78,0,ROUNDUP($C$1547^0.5,0))</f>
        <v/>
      </c>
      <c r="G1409" s="85">
        <f>IF(G442&gt;Demand!AV78,0,ROUNDUP($C$1547^0.5,0))</f>
        <v/>
      </c>
      <c r="H1409" s="85">
        <f>IF(H442&gt;Demand!AW78,0,ROUNDUP($C$1547^0.5,0))</f>
        <v/>
      </c>
    </row>
    <row r="1410">
      <c r="E1410" s="13" t="n">
        <v>64</v>
      </c>
      <c r="F1410" s="85">
        <f>IF(F443&gt;Demand!AU79,0,ROUNDUP($C$1547^0.5,0))</f>
        <v/>
      </c>
      <c r="G1410" s="85">
        <f>IF(G443&gt;Demand!AV79,0,ROUNDUP($C$1547^0.5,0))</f>
        <v/>
      </c>
      <c r="H1410" s="85">
        <f>IF(H443&gt;Demand!AW79,0,ROUNDUP($C$1547^0.5,0))</f>
        <v/>
      </c>
    </row>
    <row r="1411">
      <c r="E1411" s="13" t="n">
        <v>65</v>
      </c>
      <c r="F1411" s="85">
        <f>IF(F444&gt;Demand!AU80,0,ROUNDUP($C$1547^0.5,0))</f>
        <v/>
      </c>
      <c r="G1411" s="85">
        <f>IF(G444&gt;Demand!AV80,0,ROUNDUP($C$1547^0.5,0))</f>
        <v/>
      </c>
      <c r="H1411" s="85">
        <f>IF(H444&gt;Demand!AW80,0,ROUNDUP($C$1547^0.5,0))</f>
        <v/>
      </c>
    </row>
    <row r="1412">
      <c r="E1412" s="13" t="n">
        <v>66</v>
      </c>
      <c r="F1412" s="85">
        <f>IF(F445&gt;Demand!AU81,0,ROUNDUP($C$1547^0.5,0))</f>
        <v/>
      </c>
      <c r="G1412" s="85">
        <f>IF(G445&gt;Demand!AV81,0,ROUNDUP($C$1547^0.5,0))</f>
        <v/>
      </c>
      <c r="H1412" s="85">
        <f>IF(H445&gt;Demand!AW81,0,ROUNDUP($C$1547^0.5,0))</f>
        <v/>
      </c>
    </row>
    <row r="1413">
      <c r="E1413" s="13" t="n">
        <v>67</v>
      </c>
      <c r="F1413" s="85">
        <f>IF(F446&gt;Demand!AU82,0,ROUNDUP($C$1547^0.5,0))</f>
        <v/>
      </c>
      <c r="G1413" s="85">
        <f>IF(G446&gt;Demand!AV82,0,ROUNDUP($C$1547^0.5,0))</f>
        <v/>
      </c>
      <c r="H1413" s="85">
        <f>IF(H446&gt;Demand!AW82,0,ROUNDUP($C$1547^0.5,0))</f>
        <v/>
      </c>
    </row>
    <row r="1414">
      <c r="E1414" s="13" t="n">
        <v>68</v>
      </c>
      <c r="F1414" s="85">
        <f>IF(F447&gt;Demand!AU83,0,ROUNDUP($C$1547^0.5,0))</f>
        <v/>
      </c>
      <c r="G1414" s="85">
        <f>IF(G447&gt;Demand!AV83,0,ROUNDUP($C$1547^0.5,0))</f>
        <v/>
      </c>
      <c r="H1414" s="85">
        <f>IF(H447&gt;Demand!AW83,0,ROUNDUP($C$1547^0.5,0))</f>
        <v/>
      </c>
    </row>
    <row r="1415">
      <c r="E1415" s="13" t="n">
        <v>69</v>
      </c>
      <c r="F1415" s="85">
        <f>IF(F448&gt;Demand!AU84,0,ROUNDUP($C$1547^0.5,0))</f>
        <v/>
      </c>
      <c r="G1415" s="85">
        <f>IF(G448&gt;Demand!AV84,0,ROUNDUP($C$1547^0.5,0))</f>
        <v/>
      </c>
      <c r="H1415" s="85">
        <f>IF(H448&gt;Demand!AW84,0,ROUNDUP($C$1547^0.5,0))</f>
        <v/>
      </c>
    </row>
    <row r="1416">
      <c r="E1416" s="13" t="n">
        <v>70</v>
      </c>
      <c r="F1416" s="85">
        <f>IF(F449&gt;Demand!AU85,0,ROUNDUP($C$1547^0.5,0))</f>
        <v/>
      </c>
      <c r="G1416" s="85">
        <f>IF(G449&gt;Demand!AV85,0,ROUNDUP($C$1547^0.5,0))</f>
        <v/>
      </c>
      <c r="H1416" s="85">
        <f>IF(H449&gt;Demand!AW85,0,ROUNDUP($C$1547^0.5,0))</f>
        <v/>
      </c>
    </row>
    <row r="1417">
      <c r="E1417" s="13" t="n">
        <v>71</v>
      </c>
      <c r="F1417" s="85">
        <f>IF(F450&gt;Demand!AU86,0,ROUNDUP($C$1547^0.5,0))</f>
        <v/>
      </c>
      <c r="G1417" s="85">
        <f>IF(G450&gt;Demand!AV86,0,ROUNDUP($C$1547^0.5,0))</f>
        <v/>
      </c>
      <c r="H1417" s="85">
        <f>IF(H450&gt;Demand!AW86,0,ROUNDUP($C$1547^0.5,0))</f>
        <v/>
      </c>
    </row>
    <row r="1418">
      <c r="E1418" s="13" t="n">
        <v>72</v>
      </c>
      <c r="F1418" s="85">
        <f>IF(F451&gt;Demand!AU87,0,ROUNDUP($C$1547^0.5,0))</f>
        <v/>
      </c>
      <c r="G1418" s="85">
        <f>IF(G451&gt;Demand!AV87,0,ROUNDUP($C$1547^0.5,0))</f>
        <v/>
      </c>
      <c r="H1418" s="85">
        <f>IF(H451&gt;Demand!AW87,0,ROUNDUP($C$1547^0.5,0))</f>
        <v/>
      </c>
    </row>
    <row r="1419">
      <c r="E1419" s="13" t="n">
        <v>73</v>
      </c>
      <c r="F1419" s="85">
        <f>IF(F452&gt;Demand!AU88,0,ROUNDUP($C$1547^0.5,0))</f>
        <v/>
      </c>
      <c r="G1419" s="85">
        <f>IF(G452&gt;Demand!AV88,0,ROUNDUP($C$1547^0.5,0))</f>
        <v/>
      </c>
      <c r="H1419" s="85">
        <f>IF(H452&gt;Demand!AW88,0,ROUNDUP($C$1547^0.5,0))</f>
        <v/>
      </c>
    </row>
    <row r="1420">
      <c r="E1420" s="13" t="n">
        <v>74</v>
      </c>
      <c r="F1420" s="85">
        <f>IF(F453&gt;Demand!AU89,0,ROUNDUP($C$1547^0.5,0))</f>
        <v/>
      </c>
      <c r="G1420" s="85">
        <f>IF(G453&gt;Demand!AV89,0,ROUNDUP($C$1547^0.5,0))</f>
        <v/>
      </c>
      <c r="H1420" s="85">
        <f>IF(H453&gt;Demand!AW89,0,ROUNDUP($C$1547^0.5,0))</f>
        <v/>
      </c>
    </row>
    <row r="1421">
      <c r="E1421" s="13" t="n">
        <v>75</v>
      </c>
      <c r="F1421" s="85">
        <f>IF(F454&gt;Demand!AU90,0,ROUNDUP($C$1547^0.5,0))</f>
        <v/>
      </c>
      <c r="G1421" s="85">
        <f>IF(G454&gt;Demand!AV90,0,ROUNDUP($C$1547^0.5,0))</f>
        <v/>
      </c>
      <c r="H1421" s="85">
        <f>IF(H454&gt;Demand!AW90,0,ROUNDUP($C$1547^0.5,0))</f>
        <v/>
      </c>
    </row>
    <row r="1422">
      <c r="E1422" s="13" t="n">
        <v>76</v>
      </c>
      <c r="F1422" s="85">
        <f>IF(F455&gt;Demand!AU91,0,ROUNDUP($C$1547^0.5,0))</f>
        <v/>
      </c>
      <c r="G1422" s="85">
        <f>IF(G455&gt;Demand!AV91,0,ROUNDUP($C$1547^0.5,0))</f>
        <v/>
      </c>
      <c r="H1422" s="85">
        <f>IF(H455&gt;Demand!AW91,0,ROUNDUP($C$1547^0.5,0))</f>
        <v/>
      </c>
    </row>
    <row r="1423">
      <c r="E1423" s="13" t="n">
        <v>77</v>
      </c>
      <c r="F1423" s="85">
        <f>IF(F456&gt;Demand!AU92,0,ROUNDUP($C$1547^0.5,0))</f>
        <v/>
      </c>
      <c r="G1423" s="85">
        <f>IF(G456&gt;Demand!AV92,0,ROUNDUP($C$1547^0.5,0))</f>
        <v/>
      </c>
      <c r="H1423" s="85">
        <f>IF(H456&gt;Demand!AW92,0,ROUNDUP($C$1547^0.5,0))</f>
        <v/>
      </c>
    </row>
    <row r="1424">
      <c r="E1424" s="13" t="n">
        <v>78</v>
      </c>
      <c r="F1424" s="85">
        <f>IF(F457&gt;Demand!AU93,0,ROUNDUP($C$1547^0.5,0))</f>
        <v/>
      </c>
      <c r="G1424" s="85">
        <f>IF(G457&gt;Demand!AV93,0,ROUNDUP($C$1547^0.5,0))</f>
        <v/>
      </c>
      <c r="H1424" s="85">
        <f>IF(H457&gt;Demand!AW93,0,ROUNDUP($C$1547^0.5,0))</f>
        <v/>
      </c>
    </row>
    <row r="1425">
      <c r="E1425" s="13" t="n">
        <v>79</v>
      </c>
      <c r="F1425" s="85">
        <f>IF(F458&gt;Demand!AU94,0,ROUNDUP($C$1547^0.5,0))</f>
        <v/>
      </c>
      <c r="G1425" s="85">
        <f>IF(G458&gt;Demand!AV94,0,ROUNDUP($C$1547^0.5,0))</f>
        <v/>
      </c>
      <c r="H1425" s="85">
        <f>IF(H458&gt;Demand!AW94,0,ROUNDUP($C$1547^0.5,0))</f>
        <v/>
      </c>
    </row>
    <row r="1426">
      <c r="E1426" s="13" t="n">
        <v>80</v>
      </c>
      <c r="F1426" s="85">
        <f>IF(F459&gt;Demand!AU95,0,ROUNDUP($C$1547^0.5,0))</f>
        <v/>
      </c>
      <c r="G1426" s="85">
        <f>IF(G459&gt;Demand!AV95,0,ROUNDUP($C$1547^0.5,0))</f>
        <v/>
      </c>
      <c r="H1426" s="85">
        <f>IF(H459&gt;Demand!AW95,0,ROUNDUP($C$1547^0.5,0))</f>
        <v/>
      </c>
    </row>
    <row r="1427">
      <c r="E1427" s="13" t="n">
        <v>81</v>
      </c>
      <c r="F1427" s="85">
        <f>IF(F460&gt;Demand!AU96,0,ROUNDUP($C$1547^0.5,0))</f>
        <v/>
      </c>
      <c r="G1427" s="85">
        <f>IF(G460&gt;Demand!AV96,0,ROUNDUP($C$1547^0.5,0))</f>
        <v/>
      </c>
      <c r="H1427" s="85">
        <f>IF(H460&gt;Demand!AW96,0,ROUNDUP($C$1547^0.5,0))</f>
        <v/>
      </c>
    </row>
    <row r="1428">
      <c r="E1428" s="13" t="n">
        <v>82</v>
      </c>
      <c r="F1428" s="85">
        <f>IF(F461&gt;Demand!AU97,0,ROUNDUP($C$1547^0.5,0))</f>
        <v/>
      </c>
      <c r="G1428" s="85">
        <f>IF(G461&gt;Demand!AV97,0,ROUNDUP($C$1547^0.5,0))</f>
        <v/>
      </c>
      <c r="H1428" s="85">
        <f>IF(H461&gt;Demand!AW97,0,ROUNDUP($C$1547^0.5,0))</f>
        <v/>
      </c>
    </row>
    <row r="1429">
      <c r="E1429" s="13" t="n">
        <v>83</v>
      </c>
      <c r="F1429" s="85">
        <f>IF(F462&gt;Demand!AU98,0,ROUNDUP($C$1547^0.5,0))</f>
        <v/>
      </c>
      <c r="G1429" s="85">
        <f>IF(G462&gt;Demand!AV98,0,ROUNDUP($C$1547^0.5,0))</f>
        <v/>
      </c>
      <c r="H1429" s="85">
        <f>IF(H462&gt;Demand!AW98,0,ROUNDUP($C$1547^0.5,0))</f>
        <v/>
      </c>
    </row>
    <row r="1430">
      <c r="E1430" s="13" t="n">
        <v>84</v>
      </c>
      <c r="F1430" s="85">
        <f>IF(F463&gt;Demand!AU99,0,ROUNDUP($C$1547^0.5,0))</f>
        <v/>
      </c>
      <c r="G1430" s="85">
        <f>IF(G463&gt;Demand!AV99,0,ROUNDUP($C$1547^0.5,0))</f>
        <v/>
      </c>
      <c r="H1430" s="85">
        <f>IF(H463&gt;Demand!AW99,0,ROUNDUP($C$1547^0.5,0))</f>
        <v/>
      </c>
    </row>
    <row r="1431">
      <c r="E1431" s="13" t="n">
        <v>85</v>
      </c>
      <c r="F1431" s="85">
        <f>IF(F464&gt;Demand!AU100,0,ROUNDUP($C$1547^0.5,0))</f>
        <v/>
      </c>
      <c r="G1431" s="85">
        <f>IF(G464&gt;Demand!AV100,0,ROUNDUP($C$1547^0.5,0))</f>
        <v/>
      </c>
      <c r="H1431" s="85">
        <f>IF(H464&gt;Demand!AW100,0,ROUNDUP($C$1547^0.5,0))</f>
        <v/>
      </c>
    </row>
    <row r="1432">
      <c r="E1432" s="13" t="n">
        <v>86</v>
      </c>
      <c r="F1432" s="85">
        <f>IF(F465&gt;Demand!AU101,0,ROUNDUP($C$1547^0.5,0))</f>
        <v/>
      </c>
      <c r="G1432" s="85">
        <f>IF(G465&gt;Demand!AV101,0,ROUNDUP($C$1547^0.5,0))</f>
        <v/>
      </c>
      <c r="H1432" s="85">
        <f>IF(H465&gt;Demand!AW101,0,ROUNDUP($C$1547^0.5,0))</f>
        <v/>
      </c>
    </row>
    <row r="1433">
      <c r="E1433" s="13" t="n">
        <v>87</v>
      </c>
      <c r="F1433" s="85">
        <f>IF(F466&gt;Demand!AU102,0,ROUNDUP($C$1547^0.5,0))</f>
        <v/>
      </c>
      <c r="G1433" s="85">
        <f>IF(G466&gt;Demand!AV102,0,ROUNDUP($C$1547^0.5,0))</f>
        <v/>
      </c>
      <c r="H1433" s="85">
        <f>IF(H466&gt;Demand!AW102,0,ROUNDUP($C$1547^0.5,0))</f>
        <v/>
      </c>
    </row>
    <row r="1434">
      <c r="E1434" s="13" t="n">
        <v>88</v>
      </c>
      <c r="F1434" s="85">
        <f>IF(F467&gt;Demand!AU103,0,ROUNDUP($C$1547^0.5,0))</f>
        <v/>
      </c>
      <c r="G1434" s="85">
        <f>IF(G467&gt;Demand!AV103,0,ROUNDUP($C$1547^0.5,0))</f>
        <v/>
      </c>
      <c r="H1434" s="85">
        <f>IF(H467&gt;Demand!AW103,0,ROUNDUP($C$1547^0.5,0))</f>
        <v/>
      </c>
    </row>
    <row r="1435">
      <c r="E1435" s="13" t="n">
        <v>89</v>
      </c>
      <c r="F1435" s="85">
        <f>IF(F468&gt;Demand!AU104,0,ROUNDUP($C$1547^0.5,0))</f>
        <v/>
      </c>
      <c r="G1435" s="85">
        <f>IF(G468&gt;Demand!AV104,0,ROUNDUP($C$1547^0.5,0))</f>
        <v/>
      </c>
      <c r="H1435" s="85">
        <f>IF(H468&gt;Demand!AW104,0,ROUNDUP($C$1547^0.5,0))</f>
        <v/>
      </c>
    </row>
    <row r="1436">
      <c r="E1436" s="13" t="n">
        <v>90</v>
      </c>
      <c r="F1436" s="85">
        <f>IF(F469&gt;Demand!AU105,0,ROUNDUP($C$1547^0.5,0))</f>
        <v/>
      </c>
      <c r="G1436" s="85">
        <f>IF(G469&gt;Demand!AV105,0,ROUNDUP($C$1547^0.5,0))</f>
        <v/>
      </c>
      <c r="H1436" s="85">
        <f>IF(H469&gt;Demand!AW105,0,ROUNDUP($C$1547^0.5,0))</f>
        <v/>
      </c>
    </row>
    <row r="1437">
      <c r="E1437" s="13" t="n">
        <v>91</v>
      </c>
      <c r="F1437" s="85">
        <f>IF(F470&gt;Demand!AU106,0,ROUNDUP($C$1547^0.5,0))</f>
        <v/>
      </c>
      <c r="G1437" s="85">
        <f>IF(G470&gt;Demand!AV106,0,ROUNDUP($C$1547^0.5,0))</f>
        <v/>
      </c>
      <c r="H1437" s="85">
        <f>IF(H470&gt;Demand!AW106,0,ROUNDUP($C$1547^0.5,0))</f>
        <v/>
      </c>
    </row>
    <row r="1438">
      <c r="E1438" s="13" t="n">
        <v>92</v>
      </c>
      <c r="F1438" s="85">
        <f>IF(F471&gt;Demand!AU107,0,ROUNDUP($C$1547^0.5,0))</f>
        <v/>
      </c>
      <c r="G1438" s="85">
        <f>IF(G471&gt;Demand!AV107,0,ROUNDUP($C$1547^0.5,0))</f>
        <v/>
      </c>
      <c r="H1438" s="85">
        <f>IF(H471&gt;Demand!AW107,0,ROUNDUP($C$1547^0.5,0))</f>
        <v/>
      </c>
    </row>
    <row r="1439">
      <c r="E1439" s="13" t="n">
        <v>93</v>
      </c>
      <c r="F1439" s="85">
        <f>IF(F472&gt;Demand!AU108,0,ROUNDUP($C$1547^0.5,0))</f>
        <v/>
      </c>
      <c r="G1439" s="85">
        <f>IF(G472&gt;Demand!AV108,0,ROUNDUP($C$1547^0.5,0))</f>
        <v/>
      </c>
      <c r="H1439" s="85">
        <f>IF(H472&gt;Demand!AW108,0,ROUNDUP($C$1547^0.5,0))</f>
        <v/>
      </c>
    </row>
    <row r="1440">
      <c r="E1440" s="13" t="n">
        <v>94</v>
      </c>
      <c r="F1440" s="85">
        <f>IF(F473&gt;Demand!AU109,0,ROUNDUP($C$1547^0.5,0))</f>
        <v/>
      </c>
      <c r="G1440" s="85">
        <f>IF(G473&gt;Demand!AV109,0,ROUNDUP($C$1547^0.5,0))</f>
        <v/>
      </c>
      <c r="H1440" s="85">
        <f>IF(H473&gt;Demand!AW109,0,ROUNDUP($C$1547^0.5,0))</f>
        <v/>
      </c>
    </row>
    <row r="1441">
      <c r="E1441" s="13" t="n">
        <v>95</v>
      </c>
      <c r="F1441" s="85">
        <f>IF(F474&gt;Demand!AU110,0,ROUNDUP($C$1547^0.5,0))</f>
        <v/>
      </c>
      <c r="G1441" s="85">
        <f>IF(G474&gt;Demand!AV110,0,ROUNDUP($C$1547^0.5,0))</f>
        <v/>
      </c>
      <c r="H1441" s="85">
        <f>IF(H474&gt;Demand!AW110,0,ROUNDUP($C$1547^0.5,0))</f>
        <v/>
      </c>
    </row>
    <row r="1442">
      <c r="E1442" s="13" t="n">
        <v>96</v>
      </c>
      <c r="F1442" s="85">
        <f>IF(F475&gt;Demand!AU111,0,ROUNDUP($C$1547^0.5,0))</f>
        <v/>
      </c>
      <c r="G1442" s="85">
        <f>IF(G475&gt;Demand!AV111,0,ROUNDUP($C$1547^0.5,0))</f>
        <v/>
      </c>
      <c r="H1442" s="85">
        <f>IF(H475&gt;Demand!AW111,0,ROUNDUP($C$1547^0.5,0))</f>
        <v/>
      </c>
    </row>
    <row r="1443">
      <c r="E1443" s="13" t="n">
        <v>97</v>
      </c>
      <c r="F1443" s="85">
        <f>IF(F476&gt;Demand!AU112,0,ROUNDUP($C$1547^0.5,0))</f>
        <v/>
      </c>
      <c r="G1443" s="85">
        <f>IF(G476&gt;Demand!AV112,0,ROUNDUP($C$1547^0.5,0))</f>
        <v/>
      </c>
      <c r="H1443" s="85">
        <f>IF(H476&gt;Demand!AW112,0,ROUNDUP($C$1547^0.5,0))</f>
        <v/>
      </c>
    </row>
    <row r="1444">
      <c r="E1444" s="13" t="n">
        <v>98</v>
      </c>
      <c r="F1444" s="85">
        <f>IF(F477&gt;Demand!AU113,0,ROUNDUP($C$1547^0.5,0))</f>
        <v/>
      </c>
      <c r="G1444" s="85">
        <f>IF(G477&gt;Demand!AV113,0,ROUNDUP($C$1547^0.5,0))</f>
        <v/>
      </c>
      <c r="H1444" s="85">
        <f>IF(H477&gt;Demand!AW113,0,ROUNDUP($C$1547^0.5,0))</f>
        <v/>
      </c>
    </row>
    <row r="1445">
      <c r="E1445" s="13" t="n">
        <v>99</v>
      </c>
      <c r="F1445" s="85">
        <f>IF(F478&gt;Demand!AU114,0,ROUNDUP($C$1547^0.5,0))</f>
        <v/>
      </c>
      <c r="G1445" s="85">
        <f>IF(G478&gt;Demand!AV114,0,ROUNDUP($C$1547^0.5,0))</f>
        <v/>
      </c>
      <c r="H1445" s="85">
        <f>IF(H478&gt;Demand!AW114,0,ROUNDUP($C$1547^0.5,0))</f>
        <v/>
      </c>
    </row>
    <row r="1446">
      <c r="E1446" s="13" t="n">
        <v>100</v>
      </c>
      <c r="F1446" s="85">
        <f>IF(F479&gt;Demand!AU115,0,ROUNDUP($C$1547^0.5,0))</f>
        <v/>
      </c>
      <c r="G1446" s="85">
        <f>IF(G479&gt;Demand!AV115,0,ROUNDUP($C$1547^0.5,0))</f>
        <v/>
      </c>
      <c r="H1446" s="85">
        <f>IF(H479&gt;Demand!AW115,0,ROUNDUP($C$1547^0.5,0))</f>
        <v/>
      </c>
    </row>
    <row r="1447">
      <c r="E1447" s="13" t="n">
        <v>101</v>
      </c>
      <c r="F1447" s="85">
        <f>IF(F480&gt;Demand!AU116,0,ROUNDUP($C$1547^0.5,0))</f>
        <v/>
      </c>
      <c r="G1447" s="85">
        <f>IF(G480&gt;Demand!AV116,0,ROUNDUP($C$1547^0.5,0))</f>
        <v/>
      </c>
      <c r="H1447" s="85">
        <f>IF(H480&gt;Demand!AW116,0,ROUNDUP($C$1547^0.5,0))</f>
        <v/>
      </c>
    </row>
    <row r="1448">
      <c r="E1448" s="13" t="n">
        <v>102</v>
      </c>
      <c r="F1448" s="85">
        <f>IF(F481&gt;Demand!AU117,0,ROUNDUP($C$1547^0.5,0))</f>
        <v/>
      </c>
      <c r="G1448" s="85">
        <f>IF(G481&gt;Demand!AV117,0,ROUNDUP($C$1547^0.5,0))</f>
        <v/>
      </c>
      <c r="H1448" s="85">
        <f>IF(H481&gt;Demand!AW117,0,ROUNDUP($C$1547^0.5,0))</f>
        <v/>
      </c>
    </row>
    <row r="1449">
      <c r="E1449" s="13" t="n">
        <v>103</v>
      </c>
      <c r="F1449" s="85">
        <f>IF(F482&gt;Demand!AU118,0,ROUNDUP($C$1547^0.5,0))</f>
        <v/>
      </c>
      <c r="G1449" s="85">
        <f>IF(G482&gt;Demand!AV118,0,ROUNDUP($C$1547^0.5,0))</f>
        <v/>
      </c>
      <c r="H1449" s="85">
        <f>IF(H482&gt;Demand!AW118,0,ROUNDUP($C$1547^0.5,0))</f>
        <v/>
      </c>
    </row>
    <row r="1450">
      <c r="E1450" s="13" t="n">
        <v>104</v>
      </c>
      <c r="F1450" s="85">
        <f>IF(F483&gt;Demand!AU119,0,ROUNDUP($C$1547^0.5,0))</f>
        <v/>
      </c>
      <c r="G1450" s="85">
        <f>IF(G483&gt;Demand!AV119,0,ROUNDUP($C$1547^0.5,0))</f>
        <v/>
      </c>
      <c r="H1450" s="85">
        <f>IF(H483&gt;Demand!AW119,0,ROUNDUP($C$1547^0.5,0))</f>
        <v/>
      </c>
    </row>
    <row r="1451">
      <c r="E1451" s="13" t="n">
        <v>105</v>
      </c>
      <c r="F1451" s="85">
        <f>IF(F484&gt;Demand!AU120,0,ROUNDUP($C$1547^0.5,0))</f>
        <v/>
      </c>
      <c r="G1451" s="85">
        <f>IF(G484&gt;Demand!AV120,0,ROUNDUP($C$1547^0.5,0))</f>
        <v/>
      </c>
      <c r="H1451" s="85">
        <f>IF(H484&gt;Demand!AW120,0,ROUNDUP($C$1547^0.5,0))</f>
        <v/>
      </c>
    </row>
    <row r="1452">
      <c r="E1452" s="13" t="n">
        <v>106</v>
      </c>
      <c r="F1452" s="85">
        <f>IF(F485&gt;Demand!AU121,0,ROUNDUP($C$1547^0.5,0))</f>
        <v/>
      </c>
      <c r="G1452" s="85">
        <f>IF(G485&gt;Demand!AV121,0,ROUNDUP($C$1547^0.5,0))</f>
        <v/>
      </c>
      <c r="H1452" s="85">
        <f>IF(H485&gt;Demand!AW121,0,ROUNDUP($C$1547^0.5,0))</f>
        <v/>
      </c>
    </row>
    <row r="1453">
      <c r="E1453" s="13" t="n">
        <v>107</v>
      </c>
      <c r="F1453" s="85">
        <f>IF(F486&gt;Demand!AU122,0,ROUNDUP($C$1547^0.5,0))</f>
        <v/>
      </c>
      <c r="G1453" s="85">
        <f>IF(G486&gt;Demand!AV122,0,ROUNDUP($C$1547^0.5,0))</f>
        <v/>
      </c>
      <c r="H1453" s="85">
        <f>IF(H486&gt;Demand!AW122,0,ROUNDUP($C$1547^0.5,0))</f>
        <v/>
      </c>
    </row>
    <row r="1454">
      <c r="E1454" s="13" t="n">
        <v>108</v>
      </c>
      <c r="F1454" s="85">
        <f>IF(F487&gt;Demand!AU123,0,ROUNDUP($C$1547^0.5,0))</f>
        <v/>
      </c>
      <c r="G1454" s="85">
        <f>IF(G487&gt;Demand!AV123,0,ROUNDUP($C$1547^0.5,0))</f>
        <v/>
      </c>
      <c r="H1454" s="85">
        <f>IF(H487&gt;Demand!AW123,0,ROUNDUP($C$1547^0.5,0))</f>
        <v/>
      </c>
    </row>
    <row r="1455">
      <c r="E1455" s="13" t="n">
        <v>109</v>
      </c>
      <c r="F1455" s="85">
        <f>IF(F488&gt;Demand!AU124,0,ROUNDUP($C$1547^0.5,0))</f>
        <v/>
      </c>
      <c r="G1455" s="85">
        <f>IF(G488&gt;Demand!AV124,0,ROUNDUP($C$1547^0.5,0))</f>
        <v/>
      </c>
      <c r="H1455" s="85">
        <f>IF(H488&gt;Demand!AW124,0,ROUNDUP($C$1547^0.5,0))</f>
        <v/>
      </c>
    </row>
    <row r="1456">
      <c r="E1456" s="13" t="n">
        <v>110</v>
      </c>
      <c r="F1456" s="85">
        <f>IF(F489&gt;Demand!AU125,0,ROUNDUP($C$1547^0.5,0))</f>
        <v/>
      </c>
      <c r="G1456" s="85">
        <f>IF(G489&gt;Demand!AV125,0,ROUNDUP($C$1547^0.5,0))</f>
        <v/>
      </c>
      <c r="H1456" s="85">
        <f>IF(H489&gt;Demand!AW125,0,ROUNDUP($C$1547^0.5,0))</f>
        <v/>
      </c>
    </row>
    <row r="1457">
      <c r="E1457" s="13" t="n">
        <v>111</v>
      </c>
      <c r="F1457" s="85">
        <f>IF(F490&gt;Demand!AU126,0,ROUNDUP($C$1547^0.5,0))</f>
        <v/>
      </c>
      <c r="G1457" s="85">
        <f>IF(G490&gt;Demand!AV126,0,ROUNDUP($C$1547^0.5,0))</f>
        <v/>
      </c>
      <c r="H1457" s="85">
        <f>IF(H490&gt;Demand!AW126,0,ROUNDUP($C$1547^0.5,0))</f>
        <v/>
      </c>
    </row>
    <row r="1458">
      <c r="E1458" s="13" t="n">
        <v>112</v>
      </c>
      <c r="F1458" s="85">
        <f>IF(F491&gt;Demand!AU127,0,ROUNDUP($C$1547^0.5,0))</f>
        <v/>
      </c>
      <c r="G1458" s="85">
        <f>IF(G491&gt;Demand!AV127,0,ROUNDUP($C$1547^0.5,0))</f>
        <v/>
      </c>
      <c r="H1458" s="85">
        <f>IF(H491&gt;Demand!AW127,0,ROUNDUP($C$1547^0.5,0))</f>
        <v/>
      </c>
    </row>
    <row r="1459">
      <c r="E1459" s="13" t="n">
        <v>113</v>
      </c>
      <c r="F1459" s="85">
        <f>IF(F492&gt;Demand!AU128,0,ROUNDUP($C$1547^0.5,0))</f>
        <v/>
      </c>
      <c r="G1459" s="85">
        <f>IF(G492&gt;Demand!AV128,0,ROUNDUP($C$1547^0.5,0))</f>
        <v/>
      </c>
      <c r="H1459" s="85">
        <f>IF(H492&gt;Demand!AW128,0,ROUNDUP($C$1547^0.5,0))</f>
        <v/>
      </c>
    </row>
    <row r="1460">
      <c r="E1460" s="13" t="n">
        <v>114</v>
      </c>
      <c r="F1460" s="85">
        <f>IF(F493&gt;Demand!AU129,0,ROUNDUP($C$1547^0.5,0))</f>
        <v/>
      </c>
      <c r="G1460" s="85">
        <f>IF(G493&gt;Demand!AV129,0,ROUNDUP($C$1547^0.5,0))</f>
        <v/>
      </c>
      <c r="H1460" s="85">
        <f>IF(H493&gt;Demand!AW129,0,ROUNDUP($C$1547^0.5,0))</f>
        <v/>
      </c>
    </row>
    <row r="1461">
      <c r="E1461" s="13" t="n">
        <v>115</v>
      </c>
      <c r="F1461" s="85">
        <f>IF(F494&gt;Demand!AU130,0,ROUNDUP($C$1547^0.5,0))</f>
        <v/>
      </c>
      <c r="G1461" s="85">
        <f>IF(G494&gt;Demand!AV130,0,ROUNDUP($C$1547^0.5,0))</f>
        <v/>
      </c>
      <c r="H1461" s="85">
        <f>IF(H494&gt;Demand!AW130,0,ROUNDUP($C$1547^0.5,0))</f>
        <v/>
      </c>
    </row>
    <row r="1462">
      <c r="E1462" s="13" t="n">
        <v>116</v>
      </c>
      <c r="F1462" s="85">
        <f>IF(F495&gt;Demand!AU131,0,ROUNDUP($C$1547^0.5,0))</f>
        <v/>
      </c>
      <c r="G1462" s="85">
        <f>IF(G495&gt;Demand!AV131,0,ROUNDUP($C$1547^0.5,0))</f>
        <v/>
      </c>
      <c r="H1462" s="85">
        <f>IF(H495&gt;Demand!AW131,0,ROUNDUP($C$1547^0.5,0))</f>
        <v/>
      </c>
    </row>
    <row r="1463">
      <c r="E1463" s="13" t="n">
        <v>117</v>
      </c>
      <c r="F1463" s="85">
        <f>IF(F496&gt;Demand!AU132,0,ROUNDUP($C$1547^0.5,0))</f>
        <v/>
      </c>
      <c r="G1463" s="85">
        <f>IF(G496&gt;Demand!AV132,0,ROUNDUP($C$1547^0.5,0))</f>
        <v/>
      </c>
      <c r="H1463" s="85">
        <f>IF(H496&gt;Demand!AW132,0,ROUNDUP($C$1547^0.5,0))</f>
        <v/>
      </c>
    </row>
    <row r="1464">
      <c r="E1464" s="13" t="n">
        <v>118</v>
      </c>
      <c r="F1464" s="85">
        <f>IF(F497&gt;Demand!AU133,0,ROUNDUP($C$1547^0.5,0))</f>
        <v/>
      </c>
      <c r="G1464" s="85">
        <f>IF(G497&gt;Demand!AV133,0,ROUNDUP($C$1547^0.5,0))</f>
        <v/>
      </c>
      <c r="H1464" s="85">
        <f>IF(H497&gt;Demand!AW133,0,ROUNDUP($C$1547^0.5,0))</f>
        <v/>
      </c>
    </row>
    <row r="1465">
      <c r="E1465" s="13" t="n">
        <v>119</v>
      </c>
      <c r="F1465" s="85">
        <f>IF(F498&gt;Demand!AU134,0,ROUNDUP($C$1547^0.5,0))</f>
        <v/>
      </c>
      <c r="G1465" s="85">
        <f>IF(G498&gt;Demand!AV134,0,ROUNDUP($C$1547^0.5,0))</f>
        <v/>
      </c>
      <c r="H1465" s="85">
        <f>IF(H498&gt;Demand!AW134,0,ROUNDUP($C$1547^0.5,0))</f>
        <v/>
      </c>
    </row>
    <row r="1466">
      <c r="E1466" s="13" t="n">
        <v>120</v>
      </c>
      <c r="F1466" s="85">
        <f>IF(F499&gt;Demand!AU135,0,ROUNDUP($C$1547^0.5,0))</f>
        <v/>
      </c>
      <c r="G1466" s="85">
        <f>IF(G499&gt;Demand!AV135,0,ROUNDUP($C$1547^0.5,0))</f>
        <v/>
      </c>
      <c r="H1466" s="85">
        <f>IF(H499&gt;Demand!AW135,0,ROUNDUP($C$1547^0.5,0))</f>
        <v/>
      </c>
    </row>
    <row r="1467">
      <c r="E1467" s="13" t="n">
        <v>121</v>
      </c>
      <c r="F1467" s="85">
        <f>IF(F500&gt;Demand!AU136,0,ROUNDUP($C$1547^0.5,0))</f>
        <v/>
      </c>
      <c r="G1467" s="85">
        <f>IF(G500&gt;Demand!AV136,0,ROUNDUP($C$1547^0.5,0))</f>
        <v/>
      </c>
      <c r="H1467" s="85">
        <f>IF(H500&gt;Demand!AW136,0,ROUNDUP($C$1547^0.5,0))</f>
        <v/>
      </c>
    </row>
    <row r="1468">
      <c r="E1468" s="13" t="n">
        <v>122</v>
      </c>
      <c r="F1468" s="85">
        <f>IF(F501&gt;Demand!AU137,0,ROUNDUP($C$1547^0.5,0))</f>
        <v/>
      </c>
      <c r="G1468" s="85">
        <f>IF(G501&gt;Demand!AV137,0,ROUNDUP($C$1547^0.5,0))</f>
        <v/>
      </c>
      <c r="H1468" s="85">
        <f>IF(H501&gt;Demand!AW137,0,ROUNDUP($C$1547^0.5,0))</f>
        <v/>
      </c>
    </row>
    <row r="1469">
      <c r="E1469" s="13" t="n">
        <v>123</v>
      </c>
      <c r="F1469" s="85">
        <f>IF(F502&gt;Demand!AU138,0,ROUNDUP($C$1547^0.5,0))</f>
        <v/>
      </c>
      <c r="G1469" s="85">
        <f>IF(G502&gt;Demand!AV138,0,ROUNDUP($C$1547^0.5,0))</f>
        <v/>
      </c>
      <c r="H1469" s="85">
        <f>IF(H502&gt;Demand!AW138,0,ROUNDUP($C$1547^0.5,0))</f>
        <v/>
      </c>
    </row>
    <row r="1470">
      <c r="E1470" s="13" t="n">
        <v>124</v>
      </c>
      <c r="F1470" s="85">
        <f>IF(F503&gt;Demand!AU139,0,ROUNDUP($C$1547^0.5,0))</f>
        <v/>
      </c>
      <c r="G1470" s="85">
        <f>IF(G503&gt;Demand!AV139,0,ROUNDUP($C$1547^0.5,0))</f>
        <v/>
      </c>
      <c r="H1470" s="85">
        <f>IF(H503&gt;Demand!AW139,0,ROUNDUP($C$1547^0.5,0))</f>
        <v/>
      </c>
    </row>
    <row r="1471">
      <c r="E1471" s="13" t="n">
        <v>125</v>
      </c>
      <c r="F1471" s="85">
        <f>IF(F504&gt;Demand!AU140,0,ROUNDUP($C$1547^0.5,0))</f>
        <v/>
      </c>
      <c r="G1471" s="85">
        <f>IF(G504&gt;Demand!AV140,0,ROUNDUP($C$1547^0.5,0))</f>
        <v/>
      </c>
      <c r="H1471" s="85">
        <f>IF(H504&gt;Demand!AW140,0,ROUNDUP($C$1547^0.5,0))</f>
        <v/>
      </c>
    </row>
    <row r="1472">
      <c r="E1472" s="13" t="n">
        <v>126</v>
      </c>
      <c r="F1472" s="85">
        <f>IF(F505&gt;Demand!AU141,0,ROUNDUP($C$1547^0.5,0))</f>
        <v/>
      </c>
      <c r="G1472" s="85">
        <f>IF(G505&gt;Demand!AV141,0,ROUNDUP($C$1547^0.5,0))</f>
        <v/>
      </c>
      <c r="H1472" s="85">
        <f>IF(H505&gt;Demand!AW141,0,ROUNDUP($C$1547^0.5,0))</f>
        <v/>
      </c>
    </row>
    <row r="1473">
      <c r="E1473" s="13" t="n">
        <v>127</v>
      </c>
      <c r="F1473" s="85">
        <f>IF(F506&gt;Demand!AU142,0,ROUNDUP($C$1547^0.5,0))</f>
        <v/>
      </c>
      <c r="G1473" s="85">
        <f>IF(G506&gt;Demand!AV142,0,ROUNDUP($C$1547^0.5,0))</f>
        <v/>
      </c>
      <c r="H1473" s="85">
        <f>IF(H506&gt;Demand!AW142,0,ROUNDUP($C$1547^0.5,0))</f>
        <v/>
      </c>
    </row>
    <row r="1474">
      <c r="E1474" s="13" t="n">
        <v>128</v>
      </c>
      <c r="F1474" s="85">
        <f>IF(F507&gt;Demand!AU143,0,ROUNDUP($C$1547^0.5,0))</f>
        <v/>
      </c>
      <c r="G1474" s="85">
        <f>IF(G507&gt;Demand!AV143,0,ROUNDUP($C$1547^0.5,0))</f>
        <v/>
      </c>
      <c r="H1474" s="85">
        <f>IF(H507&gt;Demand!AW143,0,ROUNDUP($C$1547^0.5,0))</f>
        <v/>
      </c>
    </row>
    <row r="1475">
      <c r="E1475" s="13" t="n">
        <v>129</v>
      </c>
      <c r="F1475" s="85">
        <f>IF(F508&gt;Demand!AU144,0,ROUNDUP($C$1547^0.5,0))</f>
        <v/>
      </c>
      <c r="G1475" s="85">
        <f>IF(G508&gt;Demand!AV144,0,ROUNDUP($C$1547^0.5,0))</f>
        <v/>
      </c>
      <c r="H1475" s="85">
        <f>IF(H508&gt;Demand!AW144,0,ROUNDUP($C$1547^0.5,0))</f>
        <v/>
      </c>
    </row>
    <row r="1476">
      <c r="E1476" s="13" t="n">
        <v>130</v>
      </c>
      <c r="F1476" s="85">
        <f>IF(F509&gt;Demand!AU145,0,ROUNDUP($C$1547^0.5,0))</f>
        <v/>
      </c>
      <c r="G1476" s="85">
        <f>IF(G509&gt;Demand!AV145,0,ROUNDUP($C$1547^0.5,0))</f>
        <v/>
      </c>
      <c r="H1476" s="85">
        <f>IF(H509&gt;Demand!AW145,0,ROUNDUP($C$1547^0.5,0))</f>
        <v/>
      </c>
    </row>
    <row r="1477">
      <c r="E1477" s="13" t="n">
        <v>131</v>
      </c>
      <c r="F1477" s="85">
        <f>IF(F510&gt;Demand!AU146,0,ROUNDUP($C$1547^0.5,0))</f>
        <v/>
      </c>
      <c r="G1477" s="85">
        <f>IF(G510&gt;Demand!AV146,0,ROUNDUP($C$1547^0.5,0))</f>
        <v/>
      </c>
      <c r="H1477" s="85">
        <f>IF(H510&gt;Demand!AW146,0,ROUNDUP($C$1547^0.5,0))</f>
        <v/>
      </c>
    </row>
    <row r="1478">
      <c r="E1478" s="13" t="n">
        <v>132</v>
      </c>
      <c r="F1478" s="85">
        <f>IF(F511&gt;Demand!AU147,0,ROUNDUP($C$1547^0.5,0))</f>
        <v/>
      </c>
      <c r="G1478" s="85">
        <f>IF(G511&gt;Demand!AV147,0,ROUNDUP($C$1547^0.5,0))</f>
        <v/>
      </c>
      <c r="H1478" s="85">
        <f>IF(H511&gt;Demand!AW147,0,ROUNDUP($C$1547^0.5,0))</f>
        <v/>
      </c>
    </row>
    <row r="1479">
      <c r="E1479" s="13" t="n">
        <v>133</v>
      </c>
      <c r="F1479" s="85">
        <f>IF(F512&gt;Demand!AU148,0,ROUNDUP($C$1547^0.5,0))</f>
        <v/>
      </c>
      <c r="G1479" s="85">
        <f>IF(G512&gt;Demand!AV148,0,ROUNDUP($C$1547^0.5,0))</f>
        <v/>
      </c>
      <c r="H1479" s="85">
        <f>IF(H512&gt;Demand!AW148,0,ROUNDUP($C$1547^0.5,0))</f>
        <v/>
      </c>
    </row>
    <row r="1480">
      <c r="E1480" s="13" t="n">
        <v>134</v>
      </c>
      <c r="F1480" s="85">
        <f>IF(F513&gt;Demand!AU149,0,ROUNDUP($C$1547^0.5,0))</f>
        <v/>
      </c>
      <c r="G1480" s="85">
        <f>IF(G513&gt;Demand!AV149,0,ROUNDUP($C$1547^0.5,0))</f>
        <v/>
      </c>
      <c r="H1480" s="85">
        <f>IF(H513&gt;Demand!AW149,0,ROUNDUP($C$1547^0.5,0))</f>
        <v/>
      </c>
    </row>
    <row r="1481">
      <c r="E1481" s="13" t="n">
        <v>135</v>
      </c>
      <c r="F1481" s="85">
        <f>IF(F514&gt;Demand!AU150,0,ROUNDUP($C$1547^0.5,0))</f>
        <v/>
      </c>
      <c r="G1481" s="85">
        <f>IF(G514&gt;Demand!AV150,0,ROUNDUP($C$1547^0.5,0))</f>
        <v/>
      </c>
      <c r="H1481" s="85">
        <f>IF(H514&gt;Demand!AW150,0,ROUNDUP($C$1547^0.5,0))</f>
        <v/>
      </c>
    </row>
    <row r="1482">
      <c r="E1482" s="13" t="n">
        <v>136</v>
      </c>
      <c r="F1482" s="85">
        <f>IF(F515&gt;Demand!AU151,0,ROUNDUP($C$1547^0.5,0))</f>
        <v/>
      </c>
      <c r="G1482" s="85">
        <f>IF(G515&gt;Demand!AV151,0,ROUNDUP($C$1547^0.5,0))</f>
        <v/>
      </c>
      <c r="H1482" s="85">
        <f>IF(H515&gt;Demand!AW151,0,ROUNDUP($C$1547^0.5,0))</f>
        <v/>
      </c>
    </row>
    <row r="1483">
      <c r="E1483" s="13" t="n">
        <v>137</v>
      </c>
      <c r="F1483" s="85">
        <f>IF(F516&gt;Demand!AU152,0,ROUNDUP($C$1547^0.5,0))</f>
        <v/>
      </c>
      <c r="G1483" s="85">
        <f>IF(G516&gt;Demand!AV152,0,ROUNDUP($C$1547^0.5,0))</f>
        <v/>
      </c>
      <c r="H1483" s="85">
        <f>IF(H516&gt;Demand!AW152,0,ROUNDUP($C$1547^0.5,0))</f>
        <v/>
      </c>
    </row>
    <row r="1484">
      <c r="E1484" s="13" t="n">
        <v>138</v>
      </c>
      <c r="F1484" s="85">
        <f>IF(F517&gt;Demand!AU153,0,ROUNDUP($C$1547^0.5,0))</f>
        <v/>
      </c>
      <c r="G1484" s="85">
        <f>IF(G517&gt;Demand!AV153,0,ROUNDUP($C$1547^0.5,0))</f>
        <v/>
      </c>
      <c r="H1484" s="85">
        <f>IF(H517&gt;Demand!AW153,0,ROUNDUP($C$1547^0.5,0))</f>
        <v/>
      </c>
    </row>
    <row r="1485">
      <c r="E1485" s="13" t="n">
        <v>139</v>
      </c>
      <c r="F1485" s="85">
        <f>IF(F518&gt;Demand!AU154,0,ROUNDUP($C$1547^0.5,0))</f>
        <v/>
      </c>
      <c r="G1485" s="85">
        <f>IF(G518&gt;Demand!AV154,0,ROUNDUP($C$1547^0.5,0))</f>
        <v/>
      </c>
      <c r="H1485" s="85">
        <f>IF(H518&gt;Demand!AW154,0,ROUNDUP($C$1547^0.5,0))</f>
        <v/>
      </c>
    </row>
    <row r="1486">
      <c r="E1486" s="13" t="n">
        <v>140</v>
      </c>
      <c r="F1486" s="85">
        <f>IF(F519&gt;Demand!AU155,0,ROUNDUP($C$1547^0.5,0))</f>
        <v/>
      </c>
      <c r="G1486" s="85">
        <f>IF(G519&gt;Demand!AV155,0,ROUNDUP($C$1547^0.5,0))</f>
        <v/>
      </c>
      <c r="H1486" s="85">
        <f>IF(H519&gt;Demand!AW155,0,ROUNDUP($C$1547^0.5,0))</f>
        <v/>
      </c>
    </row>
    <row r="1487">
      <c r="E1487" s="13" t="n">
        <v>141</v>
      </c>
      <c r="F1487" s="85">
        <f>IF(F520&gt;Demand!AU156,0,ROUNDUP($C$1547^0.5,0))</f>
        <v/>
      </c>
      <c r="G1487" s="85">
        <f>IF(G520&gt;Demand!AV156,0,ROUNDUP($C$1547^0.5,0))</f>
        <v/>
      </c>
      <c r="H1487" s="85">
        <f>IF(H520&gt;Demand!AW156,0,ROUNDUP($C$1547^0.5,0))</f>
        <v/>
      </c>
    </row>
    <row r="1488">
      <c r="E1488" s="13" t="n">
        <v>142</v>
      </c>
      <c r="F1488" s="85">
        <f>IF(F521&gt;Demand!AU157,0,ROUNDUP($C$1547^0.5,0))</f>
        <v/>
      </c>
      <c r="G1488" s="85">
        <f>IF(G521&gt;Demand!AV157,0,ROUNDUP($C$1547^0.5,0))</f>
        <v/>
      </c>
      <c r="H1488" s="85">
        <f>IF(H521&gt;Demand!AW157,0,ROUNDUP($C$1547^0.5,0))</f>
        <v/>
      </c>
    </row>
    <row r="1489">
      <c r="E1489" s="13" t="n">
        <v>143</v>
      </c>
      <c r="F1489" s="85">
        <f>IF(F522&gt;Demand!AU158,0,ROUNDUP($C$1547^0.5,0))</f>
        <v/>
      </c>
      <c r="G1489" s="85">
        <f>IF(G522&gt;Demand!AV158,0,ROUNDUP($C$1547^0.5,0))</f>
        <v/>
      </c>
      <c r="H1489" s="85">
        <f>IF(H522&gt;Demand!AW158,0,ROUNDUP($C$1547^0.5,0))</f>
        <v/>
      </c>
    </row>
    <row r="1490">
      <c r="E1490" s="13" t="n">
        <v>144</v>
      </c>
      <c r="F1490" s="85">
        <f>IF(F523&gt;Demand!AU159,0,ROUNDUP($C$1547^0.5,0))</f>
        <v/>
      </c>
      <c r="G1490" s="85">
        <f>IF(G523&gt;Demand!AV159,0,ROUNDUP($C$1547^0.5,0))</f>
        <v/>
      </c>
      <c r="H1490" s="85">
        <f>IF(H523&gt;Demand!AW159,0,ROUNDUP($C$1547^0.5,0))</f>
        <v/>
      </c>
    </row>
    <row r="1491">
      <c r="E1491" s="13" t="n">
        <v>145</v>
      </c>
      <c r="F1491" s="85">
        <f>IF(F524&gt;Demand!AU160,0,ROUNDUP($C$1547^0.5,0))</f>
        <v/>
      </c>
      <c r="G1491" s="85">
        <f>IF(G524&gt;Demand!AV160,0,ROUNDUP($C$1547^0.5,0))</f>
        <v/>
      </c>
      <c r="H1491" s="85">
        <f>IF(H524&gt;Demand!AW160,0,ROUNDUP($C$1547^0.5,0))</f>
        <v/>
      </c>
    </row>
    <row r="1492">
      <c r="E1492" s="13" t="n">
        <v>146</v>
      </c>
      <c r="F1492" s="85">
        <f>IF(F525&gt;Demand!AU161,0,ROUNDUP($C$1547^0.5,0))</f>
        <v/>
      </c>
      <c r="G1492" s="85">
        <f>IF(G525&gt;Demand!AV161,0,ROUNDUP($C$1547^0.5,0))</f>
        <v/>
      </c>
      <c r="H1492" s="85">
        <f>IF(H525&gt;Demand!AW161,0,ROUNDUP($C$1547^0.5,0))</f>
        <v/>
      </c>
    </row>
    <row r="1493">
      <c r="E1493" s="13" t="n">
        <v>147</v>
      </c>
      <c r="F1493" s="85">
        <f>IF(F526&gt;Demand!AU162,0,ROUNDUP($C$1547^0.5,0))</f>
        <v/>
      </c>
      <c r="G1493" s="85">
        <f>IF(G526&gt;Demand!AV162,0,ROUNDUP($C$1547^0.5,0))</f>
        <v/>
      </c>
      <c r="H1493" s="85">
        <f>IF(H526&gt;Demand!AW162,0,ROUNDUP($C$1547^0.5,0))</f>
        <v/>
      </c>
    </row>
    <row r="1494">
      <c r="E1494" s="13" t="n">
        <v>148</v>
      </c>
      <c r="F1494" s="85">
        <f>IF(F527&gt;Demand!AU163,0,ROUNDUP($C$1547^0.5,0))</f>
        <v/>
      </c>
      <c r="G1494" s="85">
        <f>IF(G527&gt;Demand!AV163,0,ROUNDUP($C$1547^0.5,0))</f>
        <v/>
      </c>
      <c r="H1494" s="85">
        <f>IF(H527&gt;Demand!AW163,0,ROUNDUP($C$1547^0.5,0))</f>
        <v/>
      </c>
    </row>
    <row r="1495">
      <c r="E1495" s="13" t="n">
        <v>149</v>
      </c>
      <c r="F1495" s="85">
        <f>IF(F528&gt;Demand!AU164,0,ROUNDUP($C$1547^0.5,0))</f>
        <v/>
      </c>
      <c r="G1495" s="85">
        <f>IF(G528&gt;Demand!AV164,0,ROUNDUP($C$1547^0.5,0))</f>
        <v/>
      </c>
      <c r="H1495" s="85">
        <f>IF(H528&gt;Demand!AW164,0,ROUNDUP($C$1547^0.5,0))</f>
        <v/>
      </c>
    </row>
    <row r="1496">
      <c r="E1496" s="13" t="n">
        <v>150</v>
      </c>
      <c r="F1496" s="85">
        <f>IF(F529&gt;Demand!AU165,0,ROUNDUP($C$1547^0.5,0))</f>
        <v/>
      </c>
      <c r="G1496" s="85">
        <f>IF(G529&gt;Demand!AV165,0,ROUNDUP($C$1547^0.5,0))</f>
        <v/>
      </c>
      <c r="H1496" s="85">
        <f>IF(H529&gt;Demand!AW165,0,ROUNDUP($C$1547^0.5,0))</f>
        <v/>
      </c>
    </row>
    <row r="1497">
      <c r="E1497" s="13" t="n">
        <v>151</v>
      </c>
      <c r="F1497" s="85">
        <f>IF(F530&gt;Demand!AU166,0,ROUNDUP($C$1547^0.5,0))</f>
        <v/>
      </c>
      <c r="G1497" s="85">
        <f>IF(G530&gt;Demand!AV166,0,ROUNDUP($C$1547^0.5,0))</f>
        <v/>
      </c>
      <c r="H1497" s="85">
        <f>IF(H530&gt;Demand!AW166,0,ROUNDUP($C$1547^0.5,0))</f>
        <v/>
      </c>
    </row>
    <row r="1498">
      <c r="E1498" s="13" t="n">
        <v>152</v>
      </c>
      <c r="F1498" s="85">
        <f>IF(F531&gt;Demand!AU167,0,ROUNDUP($C$1547^0.5,0))</f>
        <v/>
      </c>
      <c r="G1498" s="85">
        <f>IF(G531&gt;Demand!AV167,0,ROUNDUP($C$1547^0.5,0))</f>
        <v/>
      </c>
      <c r="H1498" s="85">
        <f>IF(H531&gt;Demand!AW167,0,ROUNDUP($C$1547^0.5,0))</f>
        <v/>
      </c>
    </row>
    <row r="1499">
      <c r="E1499" s="13" t="n">
        <v>153</v>
      </c>
      <c r="F1499" s="85">
        <f>IF(F532&gt;Demand!AU168,0,ROUNDUP($C$1547^0.5,0))</f>
        <v/>
      </c>
      <c r="G1499" s="85">
        <f>IF(G532&gt;Demand!AV168,0,ROUNDUP($C$1547^0.5,0))</f>
        <v/>
      </c>
      <c r="H1499" s="85">
        <f>IF(H532&gt;Demand!AW168,0,ROUNDUP($C$1547^0.5,0))</f>
        <v/>
      </c>
    </row>
    <row r="1500">
      <c r="E1500" s="13" t="n">
        <v>154</v>
      </c>
      <c r="F1500" s="85">
        <f>IF(F533&gt;Demand!AU169,0,ROUNDUP($C$1547^0.5,0))</f>
        <v/>
      </c>
      <c r="G1500" s="85">
        <f>IF(G533&gt;Demand!AV169,0,ROUNDUP($C$1547^0.5,0))</f>
        <v/>
      </c>
      <c r="H1500" s="85">
        <f>IF(H533&gt;Demand!AW169,0,ROUNDUP($C$1547^0.5,0))</f>
        <v/>
      </c>
    </row>
    <row r="1501">
      <c r="E1501" s="13" t="n">
        <v>155</v>
      </c>
      <c r="F1501" s="85">
        <f>IF(F534&gt;Demand!AU170,0,ROUNDUP($C$1547^0.5,0))</f>
        <v/>
      </c>
      <c r="G1501" s="85">
        <f>IF(G534&gt;Demand!AV170,0,ROUNDUP($C$1547^0.5,0))</f>
        <v/>
      </c>
      <c r="H1501" s="85">
        <f>IF(H534&gt;Demand!AW170,0,ROUNDUP($C$1547^0.5,0))</f>
        <v/>
      </c>
    </row>
    <row r="1502">
      <c r="E1502" s="13" t="n">
        <v>156</v>
      </c>
      <c r="F1502" s="85">
        <f>IF(F535&gt;Demand!AU171,0,ROUNDUP($C$1547^0.5,0))</f>
        <v/>
      </c>
      <c r="G1502" s="85">
        <f>IF(G535&gt;Demand!AV171,0,ROUNDUP($C$1547^0.5,0))</f>
        <v/>
      </c>
      <c r="H1502" s="85">
        <f>IF(H535&gt;Demand!AW171,0,ROUNDUP($C$1547^0.5,0))</f>
        <v/>
      </c>
    </row>
    <row r="1503">
      <c r="E1503" s="13" t="n">
        <v>157</v>
      </c>
      <c r="F1503" s="85">
        <f>IF(F536&gt;Demand!AU172,0,ROUNDUP($C$1547^0.5,0))</f>
        <v/>
      </c>
      <c r="G1503" s="85">
        <f>IF(G536&gt;Demand!AV172,0,ROUNDUP($C$1547^0.5,0))</f>
        <v/>
      </c>
      <c r="H1503" s="85">
        <f>IF(H536&gt;Demand!AW172,0,ROUNDUP($C$1547^0.5,0))</f>
        <v/>
      </c>
    </row>
    <row r="1504">
      <c r="E1504" s="13" t="n">
        <v>158</v>
      </c>
      <c r="F1504" s="85">
        <f>IF(F537&gt;Demand!AU173,0,ROUNDUP($C$1547^0.5,0))</f>
        <v/>
      </c>
      <c r="G1504" s="85">
        <f>IF(G537&gt;Demand!AV173,0,ROUNDUP($C$1547^0.5,0))</f>
        <v/>
      </c>
      <c r="H1504" s="85">
        <f>IF(H537&gt;Demand!AW173,0,ROUNDUP($C$1547^0.5,0))</f>
        <v/>
      </c>
    </row>
    <row r="1505">
      <c r="E1505" s="13" t="n">
        <v>159</v>
      </c>
      <c r="F1505" s="85">
        <f>IF(F538&gt;Demand!AU174,0,ROUNDUP($C$1547^0.5,0))</f>
        <v/>
      </c>
      <c r="G1505" s="85">
        <f>IF(G538&gt;Demand!AV174,0,ROUNDUP($C$1547^0.5,0))</f>
        <v/>
      </c>
      <c r="H1505" s="85">
        <f>IF(H538&gt;Demand!AW174,0,ROUNDUP($C$1547^0.5,0))</f>
        <v/>
      </c>
    </row>
    <row r="1506">
      <c r="E1506" s="13" t="n">
        <v>160</v>
      </c>
      <c r="F1506" s="85">
        <f>IF(F539&gt;Demand!AU175,0,ROUNDUP($C$1547^0.5,0))</f>
        <v/>
      </c>
      <c r="G1506" s="85">
        <f>IF(G539&gt;Demand!AV175,0,ROUNDUP($C$1547^0.5,0))</f>
        <v/>
      </c>
      <c r="H1506" s="85">
        <f>IF(H539&gt;Demand!AW175,0,ROUNDUP($C$1547^0.5,0))</f>
        <v/>
      </c>
    </row>
    <row r="1507">
      <c r="E1507" s="13" t="n">
        <v>161</v>
      </c>
      <c r="F1507" s="85">
        <f>IF(F540&gt;Demand!AU176,0,ROUNDUP($C$1547^0.5,0))</f>
        <v/>
      </c>
      <c r="G1507" s="85">
        <f>IF(G540&gt;Demand!AV176,0,ROUNDUP($C$1547^0.5,0))</f>
        <v/>
      </c>
      <c r="H1507" s="85">
        <f>IF(H540&gt;Demand!AW176,0,ROUNDUP($C$1547^0.5,0))</f>
        <v/>
      </c>
    </row>
    <row r="1508">
      <c r="E1508" s="13" t="n">
        <v>162</v>
      </c>
      <c r="F1508" s="85">
        <f>IF(F541&gt;Demand!AU177,0,ROUNDUP($C$1547^0.5,0))</f>
        <v/>
      </c>
      <c r="G1508" s="85">
        <f>IF(G541&gt;Demand!AV177,0,ROUNDUP($C$1547^0.5,0))</f>
        <v/>
      </c>
      <c r="H1508" s="85">
        <f>IF(H541&gt;Demand!AW177,0,ROUNDUP($C$1547^0.5,0))</f>
        <v/>
      </c>
    </row>
    <row r="1509">
      <c r="E1509" s="13" t="n">
        <v>163</v>
      </c>
      <c r="F1509" s="85">
        <f>IF(F542&gt;Demand!AU178,0,ROUNDUP($C$1547^0.5,0))</f>
        <v/>
      </c>
      <c r="G1509" s="85">
        <f>IF(G542&gt;Demand!AV178,0,ROUNDUP($C$1547^0.5,0))</f>
        <v/>
      </c>
      <c r="H1509" s="85">
        <f>IF(H542&gt;Demand!AW178,0,ROUNDUP($C$1547^0.5,0))</f>
        <v/>
      </c>
    </row>
    <row r="1510">
      <c r="E1510" s="13" t="n">
        <v>164</v>
      </c>
      <c r="F1510" s="85">
        <f>IF(F543&gt;Demand!AU179,0,ROUNDUP($C$1547^0.5,0))</f>
        <v/>
      </c>
      <c r="G1510" s="85">
        <f>IF(G543&gt;Demand!AV179,0,ROUNDUP($C$1547^0.5,0))</f>
        <v/>
      </c>
      <c r="H1510" s="85">
        <f>IF(H543&gt;Demand!AW179,0,ROUNDUP($C$1547^0.5,0))</f>
        <v/>
      </c>
    </row>
    <row r="1511">
      <c r="E1511" s="13" t="n">
        <v>165</v>
      </c>
      <c r="F1511" s="85">
        <f>IF(F544&gt;Demand!AU180,0,ROUNDUP($C$1547^0.5,0))</f>
        <v/>
      </c>
      <c r="G1511" s="85">
        <f>IF(G544&gt;Demand!AV180,0,ROUNDUP($C$1547^0.5,0))</f>
        <v/>
      </c>
      <c r="H1511" s="85">
        <f>IF(H544&gt;Demand!AW180,0,ROUNDUP($C$1547^0.5,0))</f>
        <v/>
      </c>
    </row>
    <row r="1512">
      <c r="E1512" s="13" t="n">
        <v>166</v>
      </c>
      <c r="F1512" s="85">
        <f>IF(F545&gt;Demand!AU181,0,ROUNDUP($C$1547^0.5,0))</f>
        <v/>
      </c>
      <c r="G1512" s="85">
        <f>IF(G545&gt;Demand!AV181,0,ROUNDUP($C$1547^0.5,0))</f>
        <v/>
      </c>
      <c r="H1512" s="85">
        <f>IF(H545&gt;Demand!AW181,0,ROUNDUP($C$1547^0.5,0))</f>
        <v/>
      </c>
    </row>
    <row r="1513">
      <c r="E1513" s="13" t="n">
        <v>167</v>
      </c>
      <c r="F1513" s="85">
        <f>IF(F546&gt;Demand!AU182,0,ROUNDUP($C$1547^0.5,0))</f>
        <v/>
      </c>
      <c r="G1513" s="85">
        <f>IF(G546&gt;Demand!AV182,0,ROUNDUP($C$1547^0.5,0))</f>
        <v/>
      </c>
      <c r="H1513" s="85">
        <f>IF(H546&gt;Demand!AW182,0,ROUNDUP($C$1547^0.5,0))</f>
        <v/>
      </c>
    </row>
    <row r="1514">
      <c r="E1514" s="13" t="n">
        <v>168</v>
      </c>
      <c r="F1514" s="85">
        <f>IF(F547&gt;Demand!AU183,0,ROUNDUP($C$1547^0.5,0))</f>
        <v/>
      </c>
      <c r="G1514" s="85">
        <f>IF(G547&gt;Demand!AV183,0,ROUNDUP($C$1547^0.5,0))</f>
        <v/>
      </c>
      <c r="H1514" s="85">
        <f>IF(H547&gt;Demand!AW183,0,ROUNDUP($C$1547^0.5,0))</f>
        <v/>
      </c>
    </row>
    <row r="1515">
      <c r="E1515" s="13" t="n">
        <v>169</v>
      </c>
      <c r="F1515" s="85">
        <f>IF(F548&gt;Demand!AU184,0,ROUNDUP($C$1547^0.5,0))</f>
        <v/>
      </c>
      <c r="G1515" s="85">
        <f>IF(G548&gt;Demand!AV184,0,ROUNDUP($C$1547^0.5,0))</f>
        <v/>
      </c>
      <c r="H1515" s="85">
        <f>IF(H548&gt;Demand!AW184,0,ROUNDUP($C$1547^0.5,0))</f>
        <v/>
      </c>
    </row>
    <row r="1516">
      <c r="E1516" s="13" t="n">
        <v>170</v>
      </c>
      <c r="F1516" s="85">
        <f>IF(F549&gt;Demand!AU185,0,ROUNDUP($C$1547^0.5,0))</f>
        <v/>
      </c>
      <c r="G1516" s="85">
        <f>IF(G549&gt;Demand!AV185,0,ROUNDUP($C$1547^0.5,0))</f>
        <v/>
      </c>
      <c r="H1516" s="85">
        <f>IF(H549&gt;Demand!AW185,0,ROUNDUP($C$1547^0.5,0))</f>
        <v/>
      </c>
    </row>
    <row r="1517">
      <c r="E1517" s="13" t="n">
        <v>171</v>
      </c>
      <c r="F1517" s="85">
        <f>IF(F550&gt;Demand!AU186,0,ROUNDUP($C$1547^0.5,0))</f>
        <v/>
      </c>
      <c r="G1517" s="85">
        <f>IF(G550&gt;Demand!AV186,0,ROUNDUP($C$1547^0.5,0))</f>
        <v/>
      </c>
      <c r="H1517" s="85">
        <f>IF(H550&gt;Demand!AW186,0,ROUNDUP($C$1547^0.5,0))</f>
        <v/>
      </c>
    </row>
    <row r="1518">
      <c r="E1518" s="13" t="n">
        <v>172</v>
      </c>
      <c r="F1518" s="85">
        <f>IF(F551&gt;Demand!AU187,0,ROUNDUP($C$1547^0.5,0))</f>
        <v/>
      </c>
      <c r="G1518" s="85">
        <f>IF(G551&gt;Demand!AV187,0,ROUNDUP($C$1547^0.5,0))</f>
        <v/>
      </c>
      <c r="H1518" s="85">
        <f>IF(H551&gt;Demand!AW187,0,ROUNDUP($C$1547^0.5,0))</f>
        <v/>
      </c>
    </row>
    <row r="1519">
      <c r="E1519" s="13" t="n">
        <v>173</v>
      </c>
      <c r="F1519" s="85">
        <f>IF(F552&gt;Demand!AU188,0,ROUNDUP($C$1547^0.5,0))</f>
        <v/>
      </c>
      <c r="G1519" s="85">
        <f>IF(G552&gt;Demand!AV188,0,ROUNDUP($C$1547^0.5,0))</f>
        <v/>
      </c>
      <c r="H1519" s="85">
        <f>IF(H552&gt;Demand!AW188,0,ROUNDUP($C$1547^0.5,0))</f>
        <v/>
      </c>
    </row>
    <row r="1520">
      <c r="E1520" s="13" t="n">
        <v>174</v>
      </c>
      <c r="F1520" s="85">
        <f>IF(F553&gt;Demand!AU189,0,ROUNDUP($C$1547^0.5,0))</f>
        <v/>
      </c>
      <c r="G1520" s="85">
        <f>IF(G553&gt;Demand!AV189,0,ROUNDUP($C$1547^0.5,0))</f>
        <v/>
      </c>
      <c r="H1520" s="85">
        <f>IF(H553&gt;Demand!AW189,0,ROUNDUP($C$1547^0.5,0))</f>
        <v/>
      </c>
    </row>
    <row r="1521">
      <c r="E1521" s="13" t="n">
        <v>175</v>
      </c>
      <c r="F1521" s="85">
        <f>IF(F554&gt;Demand!AU190,0,ROUNDUP($C$1547^0.5,0))</f>
        <v/>
      </c>
      <c r="G1521" s="85">
        <f>IF(G554&gt;Demand!AV190,0,ROUNDUP($C$1547^0.5,0))</f>
        <v/>
      </c>
      <c r="H1521" s="85">
        <f>IF(H554&gt;Demand!AW190,0,ROUNDUP($C$1547^0.5,0))</f>
        <v/>
      </c>
    </row>
    <row r="1522">
      <c r="E1522" s="13" t="n">
        <v>176</v>
      </c>
      <c r="F1522" s="85">
        <f>IF(F555&gt;Demand!AU191,0,ROUNDUP($C$1547^0.5,0))</f>
        <v/>
      </c>
      <c r="G1522" s="85">
        <f>IF(G555&gt;Demand!AV191,0,ROUNDUP($C$1547^0.5,0))</f>
        <v/>
      </c>
      <c r="H1522" s="85">
        <f>IF(H555&gt;Demand!AW191,0,ROUNDUP($C$1547^0.5,0))</f>
        <v/>
      </c>
    </row>
    <row r="1523">
      <c r="E1523" s="13" t="n">
        <v>177</v>
      </c>
      <c r="F1523" s="85">
        <f>IF(F556&gt;Demand!AU192,0,ROUNDUP($C$1547^0.5,0))</f>
        <v/>
      </c>
      <c r="G1523" s="85">
        <f>IF(G556&gt;Demand!AV192,0,ROUNDUP($C$1547^0.5,0))</f>
        <v/>
      </c>
      <c r="H1523" s="85">
        <f>IF(H556&gt;Demand!AW192,0,ROUNDUP($C$1547^0.5,0))</f>
        <v/>
      </c>
    </row>
    <row r="1524">
      <c r="E1524" s="13" t="n">
        <v>178</v>
      </c>
      <c r="F1524" s="85">
        <f>IF(F557&gt;Demand!AU193,0,ROUNDUP($C$1547^0.5,0))</f>
        <v/>
      </c>
      <c r="G1524" s="85">
        <f>IF(G557&gt;Demand!AV193,0,ROUNDUP($C$1547^0.5,0))</f>
        <v/>
      </c>
      <c r="H1524" s="85">
        <f>IF(H557&gt;Demand!AW193,0,ROUNDUP($C$1547^0.5,0))</f>
        <v/>
      </c>
    </row>
    <row r="1525">
      <c r="E1525" s="13" t="n">
        <v>179</v>
      </c>
      <c r="F1525" s="85">
        <f>IF(F558&gt;Demand!AU194,0,ROUNDUP($C$1547^0.5,0))</f>
        <v/>
      </c>
      <c r="G1525" s="85">
        <f>IF(G558&gt;Demand!AV194,0,ROUNDUP($C$1547^0.5,0))</f>
        <v/>
      </c>
      <c r="H1525" s="85">
        <f>IF(H558&gt;Demand!AW194,0,ROUNDUP($C$1547^0.5,0))</f>
        <v/>
      </c>
    </row>
    <row r="1526">
      <c r="E1526" s="13" t="n">
        <v>180</v>
      </c>
      <c r="F1526" s="85">
        <f>IF(F559&gt;Demand!AU195,0,ROUNDUP($C$1547^0.5,0))</f>
        <v/>
      </c>
      <c r="G1526" s="85">
        <f>IF(G559&gt;Demand!AV195,0,ROUNDUP($C$1547^0.5,0))</f>
        <v/>
      </c>
      <c r="H1526" s="85">
        <f>IF(H559&gt;Demand!AW195,0,ROUNDUP($C$1547^0.5,0))</f>
        <v/>
      </c>
    </row>
    <row r="1527">
      <c r="E1527" s="13" t="n">
        <v>181</v>
      </c>
      <c r="F1527" s="85">
        <f>IF(F560&gt;Demand!AU196,0,ROUNDUP($C$1547^0.5,0))</f>
        <v/>
      </c>
      <c r="G1527" s="85">
        <f>IF(G560&gt;Demand!AV196,0,ROUNDUP($C$1547^0.5,0))</f>
        <v/>
      </c>
      <c r="H1527" s="85">
        <f>IF(H560&gt;Demand!AW196,0,ROUNDUP($C$1547^0.5,0))</f>
        <v/>
      </c>
    </row>
    <row r="1528">
      <c r="E1528" s="13" t="n">
        <v>182</v>
      </c>
      <c r="F1528" s="85">
        <f>IF(F561&gt;Demand!AU197,0,ROUNDUP($C$1547^0.5,0))</f>
        <v/>
      </c>
      <c r="G1528" s="85">
        <f>IF(G561&gt;Demand!AV197,0,ROUNDUP($C$1547^0.5,0))</f>
        <v/>
      </c>
      <c r="H1528" s="85">
        <f>IF(H561&gt;Demand!AW197,0,ROUNDUP($C$1547^0.5,0))</f>
        <v/>
      </c>
    </row>
    <row r="1529">
      <c r="E1529" s="13" t="n">
        <v>183</v>
      </c>
      <c r="F1529" s="85">
        <f>IF(F562&gt;Demand!AU198,0,ROUNDUP($C$1547^0.5,0))</f>
        <v/>
      </c>
      <c r="G1529" s="85">
        <f>IF(G562&gt;Demand!AV198,0,ROUNDUP($C$1547^0.5,0))</f>
        <v/>
      </c>
      <c r="H1529" s="85">
        <f>IF(H562&gt;Demand!AW198,0,ROUNDUP($C$1547^0.5,0))</f>
        <v/>
      </c>
    </row>
    <row r="1530">
      <c r="E1530" s="13" t="n">
        <v>184</v>
      </c>
      <c r="F1530" s="85">
        <f>IF(F563&gt;Demand!AU199,0,ROUNDUP($C$1547^0.5,0))</f>
        <v/>
      </c>
      <c r="G1530" s="85">
        <f>IF(G563&gt;Demand!AV199,0,ROUNDUP($C$1547^0.5,0))</f>
        <v/>
      </c>
      <c r="H1530" s="85">
        <f>IF(H563&gt;Demand!AW199,0,ROUNDUP($C$1547^0.5,0))</f>
        <v/>
      </c>
    </row>
    <row r="1531">
      <c r="E1531" s="13" t="n">
        <v>185</v>
      </c>
      <c r="F1531" s="85">
        <f>IF(F564&gt;Demand!AU200,0,ROUNDUP($C$1547^0.5,0))</f>
        <v/>
      </c>
      <c r="G1531" s="85">
        <f>IF(G564&gt;Demand!AV200,0,ROUNDUP($C$1547^0.5,0))</f>
        <v/>
      </c>
      <c r="H1531" s="85">
        <f>IF(H564&gt;Demand!AW200,0,ROUNDUP($C$1547^0.5,0))</f>
        <v/>
      </c>
    </row>
    <row r="1532">
      <c r="E1532" s="13" t="n">
        <v>186</v>
      </c>
      <c r="F1532" s="85">
        <f>IF(F565&gt;Demand!AU201,0,ROUNDUP($C$1547^0.5,0))</f>
        <v/>
      </c>
      <c r="G1532" s="85">
        <f>IF(G565&gt;Demand!AV201,0,ROUNDUP($C$1547^0.5,0))</f>
        <v/>
      </c>
      <c r="H1532" s="85">
        <f>IF(H565&gt;Demand!AW201,0,ROUNDUP($C$1547^0.5,0))</f>
        <v/>
      </c>
    </row>
    <row r="1533">
      <c r="E1533" s="13" t="n">
        <v>187</v>
      </c>
      <c r="F1533" s="85">
        <f>IF(F566&gt;Demand!AU202,0,ROUNDUP($C$1547^0.5,0))</f>
        <v/>
      </c>
      <c r="G1533" s="85">
        <f>IF(G566&gt;Demand!AV202,0,ROUNDUP($C$1547^0.5,0))</f>
        <v/>
      </c>
      <c r="H1533" s="85">
        <f>IF(H566&gt;Demand!AW202,0,ROUNDUP($C$1547^0.5,0))</f>
        <v/>
      </c>
    </row>
    <row r="1534">
      <c r="E1534" s="13" t="n">
        <v>188</v>
      </c>
      <c r="F1534" s="85">
        <f>IF(F567&gt;Demand!AU203,0,ROUNDUP($C$1547^0.5,0))</f>
        <v/>
      </c>
      <c r="G1534" s="85">
        <f>IF(G567&gt;Demand!AV203,0,ROUNDUP($C$1547^0.5,0))</f>
        <v/>
      </c>
      <c r="H1534" s="85">
        <f>IF(H567&gt;Demand!AW203,0,ROUNDUP($C$1547^0.5,0))</f>
        <v/>
      </c>
    </row>
    <row r="1535">
      <c r="E1535" s="13" t="n">
        <v>189</v>
      </c>
      <c r="F1535" s="85">
        <f>IF(F568&gt;Demand!AU204,0,ROUNDUP($C$1547^0.5,0))</f>
        <v/>
      </c>
      <c r="G1535" s="85">
        <f>IF(G568&gt;Demand!AV204,0,ROUNDUP($C$1547^0.5,0))</f>
        <v/>
      </c>
      <c r="H1535" s="85">
        <f>IF(H568&gt;Demand!AW204,0,ROUNDUP($C$1547^0.5,0))</f>
        <v/>
      </c>
    </row>
    <row r="1536">
      <c r="E1536" s="13" t="n">
        <v>190</v>
      </c>
      <c r="F1536" s="85">
        <f>IF(F569&gt;Demand!AU205,0,ROUNDUP($C$1547^0.5,0))</f>
        <v/>
      </c>
      <c r="G1536" s="85">
        <f>IF(G569&gt;Demand!AV205,0,ROUNDUP($C$1547^0.5,0))</f>
        <v/>
      </c>
      <c r="H1536" s="85">
        <f>IF(H569&gt;Demand!AW205,0,ROUNDUP($C$1547^0.5,0))</f>
        <v/>
      </c>
    </row>
    <row r="1537">
      <c r="E1537" s="13" t="n">
        <v>191</v>
      </c>
      <c r="F1537" s="85">
        <f>IF(F570&gt;Demand!AU206,0,ROUNDUP($C$1547^0.5,0))</f>
        <v/>
      </c>
      <c r="G1537" s="85">
        <f>IF(G570&gt;Demand!AV206,0,ROUNDUP($C$1547^0.5,0))</f>
        <v/>
      </c>
      <c r="H1537" s="85">
        <f>IF(H570&gt;Demand!AW206,0,ROUNDUP($C$1547^0.5,0))</f>
        <v/>
      </c>
    </row>
    <row r="1538">
      <c r="E1538" s="13" t="n">
        <v>192</v>
      </c>
      <c r="F1538" s="85">
        <f>IF(F571&gt;Demand!AU207,0,ROUNDUP($C$1547^0.5,0))</f>
        <v/>
      </c>
      <c r="G1538" s="85">
        <f>IF(G571&gt;Demand!AV207,0,ROUNDUP($C$1547^0.5,0))</f>
        <v/>
      </c>
      <c r="H1538" s="85">
        <f>IF(H571&gt;Demand!AW207,0,ROUNDUP($C$1547^0.5,0))</f>
        <v/>
      </c>
    </row>
    <row r="1539">
      <c r="E1539" s="13" t="n">
        <v>193</v>
      </c>
      <c r="F1539" s="85">
        <f>IF(F572&gt;Demand!AU208,0,ROUNDUP($C$1547^0.5,0))</f>
        <v/>
      </c>
      <c r="G1539" s="85">
        <f>IF(G572&gt;Demand!AV208,0,ROUNDUP($C$1547^0.5,0))</f>
        <v/>
      </c>
      <c r="H1539" s="85">
        <f>IF(H572&gt;Demand!AW208,0,ROUNDUP($C$1547^0.5,0))</f>
        <v/>
      </c>
    </row>
    <row r="1540">
      <c r="E1540" s="13" t="n">
        <v>194</v>
      </c>
      <c r="F1540" s="85">
        <f>IF(F573&gt;Demand!AU209,0,ROUNDUP($C$1547^0.5,0))</f>
        <v/>
      </c>
      <c r="G1540" s="85">
        <f>IF(G573&gt;Demand!AV209,0,ROUNDUP($C$1547^0.5,0))</f>
        <v/>
      </c>
      <c r="H1540" s="85">
        <f>IF(H573&gt;Demand!AW209,0,ROUNDUP($C$1547^0.5,0))</f>
        <v/>
      </c>
    </row>
    <row r="1541">
      <c r="E1541" s="13" t="n">
        <v>195</v>
      </c>
      <c r="F1541" s="85">
        <f>IF(F574&gt;Demand!AU210,0,ROUNDUP($C$1547^0.5,0))</f>
        <v/>
      </c>
      <c r="G1541" s="85">
        <f>IF(G574&gt;Demand!AV210,0,ROUNDUP($C$1547^0.5,0))</f>
        <v/>
      </c>
      <c r="H1541" s="85">
        <f>IF(H574&gt;Demand!AW210,0,ROUNDUP($C$1547^0.5,0))</f>
        <v/>
      </c>
    </row>
    <row r="1542">
      <c r="E1542" s="13" t="n">
        <v>196</v>
      </c>
      <c r="F1542" s="85">
        <f>IF(F575&gt;Demand!AU211,0,ROUNDUP($C$1547^0.5,0))</f>
        <v/>
      </c>
      <c r="G1542" s="85">
        <f>IF(G575&gt;Demand!AV211,0,ROUNDUP($C$1547^0.5,0))</f>
        <v/>
      </c>
      <c r="H1542" s="85">
        <f>IF(H575&gt;Demand!AW211,0,ROUNDUP($C$1547^0.5,0))</f>
        <v/>
      </c>
    </row>
    <row r="1543">
      <c r="E1543" s="13" t="n">
        <v>197</v>
      </c>
      <c r="F1543" s="85">
        <f>IF(F576&gt;Demand!AU212,0,ROUNDUP($C$1547^0.5,0))</f>
        <v/>
      </c>
      <c r="G1543" s="85">
        <f>IF(G576&gt;Demand!AV212,0,ROUNDUP($C$1547^0.5,0))</f>
        <v/>
      </c>
      <c r="H1543" s="85">
        <f>IF(H576&gt;Demand!AW212,0,ROUNDUP($C$1547^0.5,0))</f>
        <v/>
      </c>
    </row>
    <row r="1544">
      <c r="E1544" s="13" t="n">
        <v>198</v>
      </c>
      <c r="F1544" s="85">
        <f>IF(F577&gt;Demand!AU213,0,ROUNDUP($C$1547^0.5,0))</f>
        <v/>
      </c>
      <c r="G1544" s="85">
        <f>IF(G577&gt;Demand!AV213,0,ROUNDUP($C$1547^0.5,0))</f>
        <v/>
      </c>
      <c r="H1544" s="85">
        <f>IF(H577&gt;Demand!AW213,0,ROUNDUP($C$1547^0.5,0))</f>
        <v/>
      </c>
    </row>
    <row r="1547">
      <c r="C1547" s="18" t="n">
        <v>990000000</v>
      </c>
      <c r="D1547" s="18" t="n"/>
      <c r="E1547" s="24" t="inlineStr">
        <is>
          <t>urip</t>
        </is>
      </c>
      <c r="F1547" s="13" t="n">
        <v>22</v>
      </c>
      <c r="G1547" s="1" t="n">
        <v>23</v>
      </c>
      <c r="H1547" s="1" t="n">
        <v>24</v>
      </c>
    </row>
    <row r="1548">
      <c r="C1548" s="13" t="n"/>
      <c r="D1548" s="13" t="n"/>
      <c r="E1548" s="13" t="n">
        <v>9</v>
      </c>
      <c r="F1548" s="54" t="n">
        <v>31465</v>
      </c>
      <c r="G1548" s="55" t="n">
        <v>31465</v>
      </c>
      <c r="H1548" s="55" t="n">
        <v>0</v>
      </c>
    </row>
    <row r="1549">
      <c r="C1549" s="13" t="n"/>
      <c r="D1549" s="13" t="n"/>
      <c r="E1549" s="13" t="n">
        <v>10</v>
      </c>
      <c r="F1549" s="54" t="n">
        <v>0</v>
      </c>
      <c r="G1549" s="55" t="n">
        <v>0</v>
      </c>
      <c r="H1549" s="55" t="n">
        <v>31465</v>
      </c>
    </row>
    <row r="1550">
      <c r="C1550" s="13" t="n"/>
      <c r="D1550" s="13" t="n"/>
      <c r="E1550" s="13" t="n">
        <v>11</v>
      </c>
      <c r="F1550" s="54" t="n">
        <v>0</v>
      </c>
      <c r="G1550" s="55" t="n">
        <v>0</v>
      </c>
      <c r="H1550" s="55" t="n">
        <v>0</v>
      </c>
    </row>
    <row r="1551">
      <c r="E1551" s="13" t="n">
        <v>12</v>
      </c>
      <c r="F1551" s="55" t="n">
        <v>0</v>
      </c>
      <c r="G1551" s="55" t="n">
        <v>31465</v>
      </c>
      <c r="H1551" s="55" t="n">
        <v>0</v>
      </c>
    </row>
    <row r="1552">
      <c r="E1552" s="13" t="n">
        <v>13</v>
      </c>
      <c r="F1552" s="55" t="n">
        <v>0</v>
      </c>
      <c r="G1552" s="55" t="n">
        <v>31465</v>
      </c>
      <c r="H1552" s="55" t="n">
        <v>0</v>
      </c>
    </row>
    <row r="1553">
      <c r="E1553" s="13" t="n">
        <v>14</v>
      </c>
      <c r="F1553" s="55" t="n">
        <v>31465</v>
      </c>
      <c r="G1553" s="55" t="n">
        <v>0</v>
      </c>
      <c r="H1553" s="55" t="n">
        <v>0</v>
      </c>
    </row>
    <row r="1554">
      <c r="E1554" s="13" t="n">
        <v>15</v>
      </c>
      <c r="F1554" s="55" t="n">
        <v>31465</v>
      </c>
      <c r="G1554" s="55" t="n">
        <v>0</v>
      </c>
      <c r="H1554" s="55" t="n">
        <v>0</v>
      </c>
    </row>
    <row r="1555">
      <c r="E1555" s="13" t="n">
        <v>16</v>
      </c>
      <c r="F1555" s="55" t="n">
        <v>0</v>
      </c>
      <c r="G1555" s="55" t="n">
        <v>0</v>
      </c>
      <c r="H1555" s="55" t="n">
        <v>31465</v>
      </c>
    </row>
    <row r="1556">
      <c r="E1556" s="13" t="n">
        <v>17</v>
      </c>
      <c r="F1556" s="55" t="n">
        <v>31465</v>
      </c>
      <c r="G1556" s="55" t="n">
        <v>0</v>
      </c>
      <c r="H1556" s="55" t="n">
        <v>31465</v>
      </c>
    </row>
    <row r="1557">
      <c r="E1557" s="13" t="n">
        <v>18</v>
      </c>
      <c r="F1557" s="55" t="n">
        <v>0</v>
      </c>
      <c r="G1557" s="55" t="n">
        <v>31465</v>
      </c>
      <c r="H1557" s="55" t="n">
        <v>0</v>
      </c>
    </row>
    <row r="1558">
      <c r="E1558" s="13" t="n">
        <v>19</v>
      </c>
      <c r="F1558" s="55" t="n">
        <v>0</v>
      </c>
      <c r="G1558" s="55" t="n">
        <v>0</v>
      </c>
      <c r="H1558" s="55" t="n">
        <v>31465</v>
      </c>
    </row>
    <row r="1559">
      <c r="E1559" s="13" t="n">
        <v>20</v>
      </c>
      <c r="F1559" s="55" t="n">
        <v>0</v>
      </c>
      <c r="G1559" s="55" t="n">
        <v>0</v>
      </c>
      <c r="H1559" s="55" t="n">
        <v>0</v>
      </c>
    </row>
    <row r="1560">
      <c r="E1560" s="13" t="n">
        <v>21</v>
      </c>
      <c r="F1560" s="55" t="n">
        <v>31465</v>
      </c>
      <c r="G1560" s="55" t="n">
        <v>0</v>
      </c>
      <c r="H1560" s="55" t="n">
        <v>31465</v>
      </c>
    </row>
    <row r="1561">
      <c r="E1561" s="13" t="n">
        <v>22</v>
      </c>
      <c r="F1561" s="55" t="n">
        <v>31465</v>
      </c>
      <c r="G1561" s="55" t="n">
        <v>0</v>
      </c>
      <c r="H1561" s="55" t="n">
        <v>31465</v>
      </c>
    </row>
    <row r="1562">
      <c r="E1562" s="13" t="n">
        <v>23</v>
      </c>
      <c r="F1562" s="55" t="n">
        <v>0</v>
      </c>
      <c r="G1562" s="55" t="n">
        <v>31465</v>
      </c>
      <c r="H1562" s="55" t="n">
        <v>0</v>
      </c>
    </row>
    <row r="1563">
      <c r="E1563" s="13" t="n">
        <v>24</v>
      </c>
      <c r="F1563" s="55" t="n">
        <v>0</v>
      </c>
      <c r="G1563" s="55" t="n">
        <v>31465</v>
      </c>
      <c r="H1563" s="55" t="n">
        <v>31465</v>
      </c>
    </row>
    <row r="1564">
      <c r="E1564" s="13" t="n">
        <v>25</v>
      </c>
      <c r="F1564" s="55" t="n">
        <v>0</v>
      </c>
      <c r="G1564" s="55" t="n">
        <v>0</v>
      </c>
      <c r="H1564" s="55" t="n">
        <v>0</v>
      </c>
    </row>
    <row r="1565">
      <c r="E1565" s="13" t="n">
        <v>26</v>
      </c>
      <c r="F1565" s="55" t="n">
        <v>0</v>
      </c>
      <c r="G1565" s="55" t="n">
        <v>31465</v>
      </c>
      <c r="H1565" s="55" t="n">
        <v>31465</v>
      </c>
    </row>
    <row r="1566">
      <c r="E1566" s="13" t="n">
        <v>27</v>
      </c>
      <c r="F1566" s="55" t="n">
        <v>31465</v>
      </c>
      <c r="G1566" s="55" t="n">
        <v>0</v>
      </c>
      <c r="H1566" s="55" t="n">
        <v>0</v>
      </c>
      <c r="J1566" s="13" t="n"/>
      <c r="K1566" s="13" t="n"/>
      <c r="L1566" s="13" t="n"/>
    </row>
    <row r="1567">
      <c r="E1567" s="13" t="n">
        <v>28</v>
      </c>
      <c r="F1567" s="55" t="n">
        <v>31465</v>
      </c>
      <c r="G1567" s="55" t="n">
        <v>31465</v>
      </c>
      <c r="H1567" s="55" t="n">
        <v>31465</v>
      </c>
      <c r="J1567" s="13" t="n"/>
    </row>
    <row r="1568">
      <c r="E1568" s="13" t="n">
        <v>29</v>
      </c>
      <c r="F1568" s="55" t="n">
        <v>31465</v>
      </c>
      <c r="G1568" s="55" t="n">
        <v>0</v>
      </c>
      <c r="H1568" s="55" t="n">
        <v>0</v>
      </c>
      <c r="J1568" s="13" t="n"/>
    </row>
    <row r="1569">
      <c r="E1569" s="13" t="n">
        <v>30</v>
      </c>
      <c r="F1569" s="55" t="n">
        <v>31465</v>
      </c>
      <c r="G1569" s="55" t="n">
        <v>0</v>
      </c>
      <c r="H1569" s="55" t="n">
        <v>31465</v>
      </c>
      <c r="J1569" s="13" t="n"/>
    </row>
    <row r="1570">
      <c r="E1570" s="13" t="n">
        <v>31</v>
      </c>
      <c r="F1570" s="55" t="n">
        <v>31465</v>
      </c>
      <c r="G1570" s="55" t="n">
        <v>0</v>
      </c>
      <c r="H1570" s="55" t="n">
        <v>31465</v>
      </c>
      <c r="J1570" s="13" t="n"/>
    </row>
    <row r="1571">
      <c r="E1571" s="13" t="n">
        <v>32</v>
      </c>
      <c r="F1571" s="55" t="n">
        <v>0</v>
      </c>
      <c r="G1571" s="55" t="n">
        <v>31465</v>
      </c>
      <c r="H1571" s="55" t="n">
        <v>31465</v>
      </c>
      <c r="J1571" s="13" t="n"/>
    </row>
    <row r="1572">
      <c r="E1572" s="13" t="n">
        <v>33</v>
      </c>
      <c r="F1572" s="55" t="n">
        <v>0</v>
      </c>
      <c r="G1572" s="55" t="n">
        <v>31465</v>
      </c>
      <c r="H1572" s="55" t="n">
        <v>0</v>
      </c>
      <c r="J1572" s="13" t="n"/>
    </row>
    <row r="1573">
      <c r="E1573" s="13" t="n">
        <v>34</v>
      </c>
      <c r="F1573" s="55" t="n">
        <v>0</v>
      </c>
      <c r="G1573" s="55" t="n">
        <v>0</v>
      </c>
      <c r="H1573" s="55" t="n">
        <v>0</v>
      </c>
      <c r="J1573" s="13" t="n"/>
    </row>
    <row r="1574">
      <c r="E1574" s="13" t="n">
        <v>35</v>
      </c>
      <c r="F1574" s="55" t="n">
        <v>0</v>
      </c>
      <c r="G1574" s="55" t="n">
        <v>31465</v>
      </c>
      <c r="H1574" s="55" t="n">
        <v>0</v>
      </c>
      <c r="J1574" s="13" t="n"/>
    </row>
    <row r="1575">
      <c r="E1575" s="13" t="n">
        <v>36</v>
      </c>
      <c r="F1575" s="55" t="n">
        <v>31465</v>
      </c>
      <c r="G1575" s="55" t="n">
        <v>31465</v>
      </c>
      <c r="H1575" s="55" t="n">
        <v>0</v>
      </c>
      <c r="J1575" s="13" t="n"/>
    </row>
    <row r="1576">
      <c r="E1576" s="13" t="n">
        <v>37</v>
      </c>
      <c r="F1576" s="55" t="n">
        <v>0</v>
      </c>
      <c r="G1576" s="55" t="n">
        <v>0</v>
      </c>
      <c r="H1576" s="55" t="n">
        <v>0</v>
      </c>
      <c r="J1576" s="13" t="n"/>
    </row>
    <row r="1577">
      <c r="E1577" s="13" t="n">
        <v>38</v>
      </c>
      <c r="F1577" s="55" t="n">
        <v>0</v>
      </c>
      <c r="G1577" s="55" t="n">
        <v>31465</v>
      </c>
      <c r="H1577" s="55" t="n">
        <v>31465</v>
      </c>
      <c r="J1577" s="13" t="n"/>
    </row>
    <row r="1578">
      <c r="E1578" s="13" t="n">
        <v>39</v>
      </c>
      <c r="F1578" s="55" t="n">
        <v>31465</v>
      </c>
      <c r="G1578" s="55" t="n">
        <v>31465</v>
      </c>
      <c r="H1578" s="55" t="n">
        <v>0</v>
      </c>
      <c r="J1578" s="13" t="n"/>
    </row>
    <row r="1579">
      <c r="E1579" s="13" t="n">
        <v>40</v>
      </c>
      <c r="F1579" s="55" t="n">
        <v>31465</v>
      </c>
      <c r="G1579" s="55" t="n">
        <v>0</v>
      </c>
      <c r="H1579" s="55" t="n">
        <v>0</v>
      </c>
      <c r="J1579" s="13" t="n"/>
    </row>
    <row r="1580">
      <c r="E1580" s="13" t="n">
        <v>41</v>
      </c>
      <c r="F1580" s="55" t="n">
        <v>0</v>
      </c>
      <c r="G1580" s="55" t="n">
        <v>0</v>
      </c>
      <c r="H1580" s="55" t="n">
        <v>0</v>
      </c>
      <c r="J1580" s="13" t="n"/>
    </row>
    <row r="1581">
      <c r="E1581" s="13" t="n">
        <v>42</v>
      </c>
      <c r="F1581" s="55" t="n">
        <v>0</v>
      </c>
      <c r="G1581" s="55" t="n">
        <v>0</v>
      </c>
      <c r="H1581" s="55" t="n">
        <v>0</v>
      </c>
      <c r="J1581" s="13" t="n"/>
    </row>
    <row r="1582">
      <c r="E1582" s="13" t="n">
        <v>43</v>
      </c>
      <c r="F1582" s="55" t="n">
        <v>31465</v>
      </c>
      <c r="G1582" s="55" t="n">
        <v>0</v>
      </c>
      <c r="H1582" s="55" t="n">
        <v>0</v>
      </c>
    </row>
    <row r="1583">
      <c r="E1583" s="13" t="n">
        <v>44</v>
      </c>
      <c r="F1583" s="55" t="n">
        <v>31465</v>
      </c>
      <c r="G1583" s="55" t="n">
        <v>0</v>
      </c>
      <c r="H1583" s="55" t="n">
        <v>0</v>
      </c>
    </row>
    <row r="1584">
      <c r="E1584" s="13" t="n">
        <v>45</v>
      </c>
      <c r="F1584" s="55" t="n">
        <v>31465</v>
      </c>
      <c r="G1584" s="55" t="n">
        <v>0</v>
      </c>
      <c r="H1584" s="55" t="n">
        <v>31465</v>
      </c>
    </row>
    <row r="1585">
      <c r="E1585" s="13" t="n">
        <v>46</v>
      </c>
      <c r="F1585" s="55" t="n">
        <v>0</v>
      </c>
      <c r="G1585" s="55" t="n">
        <v>31465</v>
      </c>
      <c r="H1585" s="55" t="n">
        <v>31465</v>
      </c>
    </row>
    <row r="1586">
      <c r="E1586" s="13" t="n">
        <v>47</v>
      </c>
      <c r="F1586" s="55" t="n">
        <v>0</v>
      </c>
      <c r="G1586" s="55" t="n">
        <v>0</v>
      </c>
      <c r="H1586" s="55" t="n">
        <v>0</v>
      </c>
    </row>
    <row r="1587">
      <c r="E1587" s="13" t="n">
        <v>48</v>
      </c>
      <c r="F1587" s="55" t="n">
        <v>0</v>
      </c>
      <c r="G1587" s="55" t="n">
        <v>31465</v>
      </c>
      <c r="H1587" s="55" t="n">
        <v>0</v>
      </c>
    </row>
    <row r="1588">
      <c r="E1588" s="13" t="n">
        <v>49</v>
      </c>
      <c r="F1588" s="55" t="n">
        <v>31465</v>
      </c>
      <c r="G1588" s="55" t="n">
        <v>0</v>
      </c>
      <c r="H1588" s="55" t="n">
        <v>31465</v>
      </c>
    </row>
    <row r="1589">
      <c r="E1589" s="13" t="n">
        <v>50</v>
      </c>
      <c r="F1589" s="55" t="n">
        <v>0</v>
      </c>
      <c r="G1589" s="55" t="n">
        <v>0</v>
      </c>
      <c r="H1589" s="55" t="n">
        <v>0</v>
      </c>
    </row>
    <row r="1590">
      <c r="E1590" s="13" t="n">
        <v>51</v>
      </c>
      <c r="F1590" s="55" t="n">
        <v>0</v>
      </c>
      <c r="G1590" s="55" t="n">
        <v>31465</v>
      </c>
      <c r="H1590" s="55" t="n">
        <v>0</v>
      </c>
    </row>
    <row r="1591">
      <c r="E1591" s="13" t="n">
        <v>52</v>
      </c>
      <c r="F1591" s="55" t="n">
        <v>0</v>
      </c>
      <c r="G1591" s="55" t="n">
        <v>0</v>
      </c>
      <c r="H1591" s="55" t="n">
        <v>0</v>
      </c>
    </row>
    <row r="1592">
      <c r="E1592" s="13" t="n">
        <v>53</v>
      </c>
      <c r="F1592" s="55" t="n">
        <v>0</v>
      </c>
      <c r="G1592" s="55" t="n">
        <v>0</v>
      </c>
      <c r="H1592" s="55" t="n">
        <v>31465</v>
      </c>
    </row>
    <row r="1593">
      <c r="E1593" s="13" t="n">
        <v>54</v>
      </c>
      <c r="F1593" s="55" t="n">
        <v>0</v>
      </c>
      <c r="G1593" s="55" t="n">
        <v>31465</v>
      </c>
      <c r="H1593" s="55" t="n">
        <v>31465</v>
      </c>
    </row>
    <row r="1594">
      <c r="E1594" s="13" t="n">
        <v>55</v>
      </c>
      <c r="F1594" s="55" t="n">
        <v>31465</v>
      </c>
      <c r="G1594" s="55" t="n">
        <v>31465</v>
      </c>
      <c r="H1594" s="55" t="n">
        <v>0</v>
      </c>
    </row>
    <row r="1595">
      <c r="E1595" s="13" t="n">
        <v>56</v>
      </c>
      <c r="F1595" s="55" t="n">
        <v>31465</v>
      </c>
      <c r="G1595" s="55" t="n">
        <v>31465</v>
      </c>
      <c r="H1595" s="55" t="n">
        <v>0</v>
      </c>
    </row>
    <row r="1596">
      <c r="E1596" s="13" t="n">
        <v>57</v>
      </c>
      <c r="F1596" s="55" t="n">
        <v>0</v>
      </c>
      <c r="G1596" s="55" t="n">
        <v>31465</v>
      </c>
      <c r="H1596" s="55" t="n">
        <v>0</v>
      </c>
    </row>
    <row r="1597">
      <c r="E1597" s="13" t="n">
        <v>58</v>
      </c>
      <c r="F1597" s="55" t="n">
        <v>0</v>
      </c>
      <c r="G1597" s="55" t="n">
        <v>31465</v>
      </c>
      <c r="H1597" s="55" t="n">
        <v>0</v>
      </c>
    </row>
    <row r="1598">
      <c r="E1598" s="13" t="n">
        <v>59</v>
      </c>
      <c r="F1598" s="55" t="n">
        <v>31465</v>
      </c>
      <c r="G1598" s="55" t="n">
        <v>31465</v>
      </c>
      <c r="H1598" s="55" t="n">
        <v>31465</v>
      </c>
    </row>
    <row r="1599">
      <c r="E1599" s="13" t="n">
        <v>60</v>
      </c>
      <c r="F1599" s="55" t="n">
        <v>0</v>
      </c>
      <c r="G1599" s="55" t="n">
        <v>0</v>
      </c>
      <c r="H1599" s="55" t="n">
        <v>31465</v>
      </c>
    </row>
    <row r="1600">
      <c r="E1600" s="13" t="n">
        <v>61</v>
      </c>
      <c r="F1600" s="55" t="n">
        <v>0</v>
      </c>
      <c r="G1600" s="55" t="n">
        <v>0</v>
      </c>
      <c r="H1600" s="55" t="n">
        <v>31465</v>
      </c>
    </row>
    <row r="1601">
      <c r="E1601" s="13" t="n">
        <v>62</v>
      </c>
      <c r="F1601" s="55" t="n">
        <v>0</v>
      </c>
      <c r="G1601" s="55" t="n">
        <v>0</v>
      </c>
      <c r="H1601" s="55" t="n">
        <v>31465</v>
      </c>
    </row>
    <row r="1602">
      <c r="E1602" s="13" t="n">
        <v>63</v>
      </c>
      <c r="F1602" s="55" t="n">
        <v>0</v>
      </c>
      <c r="G1602" s="55" t="n">
        <v>0</v>
      </c>
      <c r="H1602" s="55" t="n">
        <v>0</v>
      </c>
    </row>
    <row r="1603">
      <c r="E1603" s="13" t="n">
        <v>64</v>
      </c>
      <c r="F1603" s="55" t="n">
        <v>31465</v>
      </c>
      <c r="G1603" s="55" t="n">
        <v>31465</v>
      </c>
      <c r="H1603" s="55" t="n">
        <v>0</v>
      </c>
    </row>
    <row r="1604">
      <c r="E1604" s="13" t="n">
        <v>65</v>
      </c>
      <c r="F1604" s="55" t="n">
        <v>0</v>
      </c>
      <c r="G1604" s="55" t="n">
        <v>31465</v>
      </c>
      <c r="H1604" s="55" t="n">
        <v>0</v>
      </c>
    </row>
    <row r="1605">
      <c r="E1605" s="13" t="n">
        <v>66</v>
      </c>
      <c r="F1605" s="55" t="n">
        <v>0</v>
      </c>
      <c r="G1605" s="55" t="n">
        <v>0</v>
      </c>
      <c r="H1605" s="55" t="n">
        <v>0</v>
      </c>
    </row>
    <row r="1606">
      <c r="E1606" s="13" t="n">
        <v>67</v>
      </c>
      <c r="F1606" s="55" t="n">
        <v>31465</v>
      </c>
      <c r="G1606" s="55" t="n">
        <v>31465</v>
      </c>
      <c r="H1606" s="55" t="n">
        <v>31465</v>
      </c>
    </row>
    <row r="1607">
      <c r="E1607" s="13" t="n">
        <v>68</v>
      </c>
      <c r="F1607" s="55" t="n">
        <v>31465</v>
      </c>
      <c r="G1607" s="55" t="n">
        <v>0</v>
      </c>
      <c r="H1607" s="55" t="n">
        <v>31465</v>
      </c>
    </row>
    <row r="1608">
      <c r="E1608" s="13" t="n">
        <v>69</v>
      </c>
      <c r="F1608" s="55" t="n">
        <v>31465</v>
      </c>
      <c r="G1608" s="55" t="n">
        <v>0</v>
      </c>
      <c r="H1608" s="55" t="n">
        <v>0</v>
      </c>
    </row>
    <row r="1609">
      <c r="E1609" s="13" t="n">
        <v>70</v>
      </c>
      <c r="F1609" s="55" t="n">
        <v>31465</v>
      </c>
      <c r="G1609" s="55" t="n">
        <v>0</v>
      </c>
      <c r="H1609" s="55" t="n">
        <v>0</v>
      </c>
    </row>
    <row r="1610">
      <c r="E1610" s="13" t="n">
        <v>71</v>
      </c>
      <c r="F1610" s="55" t="n">
        <v>0</v>
      </c>
      <c r="G1610" s="55" t="n">
        <v>0</v>
      </c>
      <c r="H1610" s="55" t="n">
        <v>0</v>
      </c>
    </row>
    <row r="1611">
      <c r="E1611" s="13" t="n">
        <v>72</v>
      </c>
      <c r="F1611" s="55" t="n">
        <v>31465</v>
      </c>
      <c r="G1611" s="55" t="n">
        <v>0</v>
      </c>
      <c r="H1611" s="55" t="n">
        <v>0</v>
      </c>
    </row>
    <row r="1612">
      <c r="E1612" s="13" t="n">
        <v>73</v>
      </c>
      <c r="F1612" s="55" t="n">
        <v>0</v>
      </c>
      <c r="G1612" s="55" t="n">
        <v>0</v>
      </c>
      <c r="H1612" s="55" t="n">
        <v>0</v>
      </c>
    </row>
    <row r="1613">
      <c r="E1613" s="13" t="n">
        <v>74</v>
      </c>
      <c r="F1613" s="55" t="n">
        <v>0</v>
      </c>
      <c r="G1613" s="55" t="n">
        <v>0</v>
      </c>
      <c r="H1613" s="55" t="n">
        <v>0</v>
      </c>
    </row>
    <row r="1614">
      <c r="E1614" s="13" t="n">
        <v>75</v>
      </c>
      <c r="F1614" s="55" t="n">
        <v>31465</v>
      </c>
      <c r="G1614" s="55" t="n">
        <v>31465</v>
      </c>
      <c r="H1614" s="55" t="n">
        <v>0</v>
      </c>
    </row>
    <row r="1615">
      <c r="E1615" s="13" t="n">
        <v>76</v>
      </c>
      <c r="F1615" s="55" t="n">
        <v>0</v>
      </c>
      <c r="G1615" s="55" t="n">
        <v>31465</v>
      </c>
      <c r="H1615" s="55" t="n">
        <v>0</v>
      </c>
    </row>
    <row r="1616">
      <c r="E1616" s="13" t="n">
        <v>77</v>
      </c>
      <c r="F1616" s="55" t="n">
        <v>0</v>
      </c>
      <c r="G1616" s="55" t="n">
        <v>0</v>
      </c>
      <c r="H1616" s="55" t="n">
        <v>0</v>
      </c>
    </row>
    <row r="1617">
      <c r="E1617" s="13" t="n">
        <v>78</v>
      </c>
      <c r="F1617" s="55" t="n">
        <v>31465</v>
      </c>
      <c r="G1617" s="55" t="n">
        <v>31465</v>
      </c>
      <c r="H1617" s="55" t="n">
        <v>0</v>
      </c>
    </row>
    <row r="1618">
      <c r="E1618" s="13" t="n">
        <v>79</v>
      </c>
      <c r="F1618" s="55" t="n">
        <v>0</v>
      </c>
      <c r="G1618" s="55" t="n">
        <v>0</v>
      </c>
      <c r="H1618" s="55" t="n">
        <v>0</v>
      </c>
    </row>
    <row r="1619">
      <c r="E1619" s="13" t="n">
        <v>80</v>
      </c>
      <c r="F1619" s="55" t="n">
        <v>0</v>
      </c>
      <c r="G1619" s="55" t="n">
        <v>0</v>
      </c>
      <c r="H1619" s="55" t="n">
        <v>0</v>
      </c>
    </row>
    <row r="1620">
      <c r="E1620" s="13" t="n">
        <v>81</v>
      </c>
      <c r="F1620" s="55" t="n">
        <v>0</v>
      </c>
      <c r="G1620" s="55" t="n">
        <v>31465</v>
      </c>
      <c r="H1620" s="55" t="n">
        <v>0</v>
      </c>
    </row>
    <row r="1621">
      <c r="E1621" s="13" t="n">
        <v>82</v>
      </c>
      <c r="F1621" s="55" t="n">
        <v>0</v>
      </c>
      <c r="G1621" s="55" t="n">
        <v>31465</v>
      </c>
      <c r="H1621" s="55" t="n">
        <v>0</v>
      </c>
    </row>
    <row r="1622">
      <c r="E1622" s="13" t="n">
        <v>83</v>
      </c>
      <c r="F1622" s="55" t="n">
        <v>31465</v>
      </c>
      <c r="G1622" s="55" t="n">
        <v>0</v>
      </c>
      <c r="H1622" s="55" t="n">
        <v>0</v>
      </c>
    </row>
    <row r="1623">
      <c r="E1623" s="13" t="n">
        <v>84</v>
      </c>
      <c r="F1623" s="55" t="n">
        <v>31465</v>
      </c>
      <c r="G1623" s="55" t="n">
        <v>0</v>
      </c>
      <c r="H1623" s="55" t="n">
        <v>31465</v>
      </c>
    </row>
    <row r="1624">
      <c r="E1624" s="13" t="n">
        <v>85</v>
      </c>
      <c r="F1624" s="55" t="n">
        <v>31465</v>
      </c>
      <c r="G1624" s="55" t="n">
        <v>31465</v>
      </c>
      <c r="H1624" s="55" t="n">
        <v>31465</v>
      </c>
    </row>
    <row r="1625">
      <c r="E1625" s="13" t="n">
        <v>86</v>
      </c>
      <c r="F1625" s="55" t="n">
        <v>0</v>
      </c>
      <c r="G1625" s="55" t="n">
        <v>31465</v>
      </c>
      <c r="H1625" s="55" t="n">
        <v>0</v>
      </c>
    </row>
    <row r="1626">
      <c r="E1626" s="13" t="n">
        <v>87</v>
      </c>
      <c r="F1626" s="55" t="n">
        <v>0</v>
      </c>
      <c r="G1626" s="55" t="n">
        <v>0</v>
      </c>
      <c r="H1626" s="55" t="n">
        <v>31465</v>
      </c>
    </row>
    <row r="1627">
      <c r="E1627" s="13" t="n">
        <v>88</v>
      </c>
      <c r="F1627" s="55" t="n">
        <v>31465</v>
      </c>
      <c r="G1627" s="55" t="n">
        <v>31465</v>
      </c>
      <c r="H1627" s="55" t="n">
        <v>0</v>
      </c>
    </row>
    <row r="1628">
      <c r="E1628" s="13" t="n">
        <v>89</v>
      </c>
      <c r="F1628" s="55" t="n">
        <v>31465</v>
      </c>
      <c r="G1628" s="55" t="n">
        <v>31465</v>
      </c>
      <c r="H1628" s="55" t="n">
        <v>0</v>
      </c>
    </row>
    <row r="1629">
      <c r="E1629" s="13" t="n">
        <v>90</v>
      </c>
      <c r="F1629" s="55" t="n">
        <v>31465</v>
      </c>
      <c r="G1629" s="55" t="n">
        <v>0</v>
      </c>
      <c r="H1629" s="55" t="n">
        <v>0</v>
      </c>
    </row>
    <row r="1630">
      <c r="E1630" s="13" t="n">
        <v>91</v>
      </c>
      <c r="F1630" s="55" t="n">
        <v>0</v>
      </c>
      <c r="G1630" s="55" t="n">
        <v>31465</v>
      </c>
      <c r="H1630" s="55" t="n">
        <v>0</v>
      </c>
    </row>
    <row r="1631">
      <c r="E1631" s="13" t="n">
        <v>92</v>
      </c>
      <c r="F1631" s="55" t="n">
        <v>0</v>
      </c>
      <c r="G1631" s="55" t="n">
        <v>31465</v>
      </c>
      <c r="H1631" s="55" t="n">
        <v>31465</v>
      </c>
    </row>
    <row r="1632">
      <c r="E1632" s="13" t="n">
        <v>93</v>
      </c>
      <c r="F1632" s="55" t="n">
        <v>0</v>
      </c>
      <c r="G1632" s="55" t="n">
        <v>31465</v>
      </c>
      <c r="H1632" s="55" t="n">
        <v>0</v>
      </c>
    </row>
    <row r="1633">
      <c r="E1633" s="13" t="n">
        <v>94</v>
      </c>
      <c r="F1633" s="55" t="n">
        <v>31465</v>
      </c>
      <c r="G1633" s="55" t="n">
        <v>31465</v>
      </c>
      <c r="H1633" s="55" t="n">
        <v>0</v>
      </c>
    </row>
    <row r="1634">
      <c r="E1634" s="13" t="n">
        <v>95</v>
      </c>
      <c r="F1634" s="55" t="n">
        <v>0</v>
      </c>
      <c r="G1634" s="55" t="n">
        <v>0</v>
      </c>
      <c r="H1634" s="55" t="n">
        <v>31465</v>
      </c>
    </row>
    <row r="1635">
      <c r="E1635" s="13" t="n">
        <v>96</v>
      </c>
      <c r="F1635" s="55" t="n">
        <v>0</v>
      </c>
      <c r="G1635" s="55" t="n">
        <v>0</v>
      </c>
      <c r="H1635" s="55" t="n">
        <v>31465</v>
      </c>
    </row>
    <row r="1636">
      <c r="E1636" s="13" t="n">
        <v>97</v>
      </c>
      <c r="F1636" s="55" t="n">
        <v>31465</v>
      </c>
      <c r="G1636" s="55" t="n">
        <v>31465</v>
      </c>
      <c r="H1636" s="55" t="n">
        <v>0</v>
      </c>
    </row>
    <row r="1637">
      <c r="E1637" s="13" t="n">
        <v>98</v>
      </c>
      <c r="F1637" s="55" t="n">
        <v>31465</v>
      </c>
      <c r="G1637" s="55" t="n">
        <v>0</v>
      </c>
      <c r="H1637" s="55" t="n">
        <v>0</v>
      </c>
    </row>
    <row r="1638">
      <c r="E1638" s="13" t="n">
        <v>99</v>
      </c>
      <c r="F1638" s="55" t="n">
        <v>0</v>
      </c>
      <c r="G1638" s="55" t="n">
        <v>0</v>
      </c>
      <c r="H1638" s="55" t="n">
        <v>0</v>
      </c>
    </row>
    <row r="1639">
      <c r="E1639" s="13" t="n">
        <v>100</v>
      </c>
      <c r="F1639" s="55" t="n">
        <v>0</v>
      </c>
      <c r="G1639" s="55" t="n">
        <v>0</v>
      </c>
      <c r="H1639" s="55" t="n">
        <v>0</v>
      </c>
    </row>
    <row r="1640">
      <c r="E1640" s="13" t="n">
        <v>101</v>
      </c>
      <c r="F1640" s="55" t="n">
        <v>0</v>
      </c>
      <c r="G1640" s="55" t="n">
        <v>0</v>
      </c>
      <c r="H1640" s="55" t="n">
        <v>0</v>
      </c>
    </row>
    <row r="1641">
      <c r="E1641" s="13" t="n">
        <v>102</v>
      </c>
      <c r="F1641" s="55" t="n">
        <v>31465</v>
      </c>
      <c r="G1641" s="55" t="n">
        <v>31465</v>
      </c>
      <c r="H1641" s="55" t="n">
        <v>0</v>
      </c>
    </row>
    <row r="1642">
      <c r="E1642" s="13" t="n">
        <v>103</v>
      </c>
      <c r="F1642" s="55" t="n">
        <v>31465</v>
      </c>
      <c r="G1642" s="55" t="n">
        <v>0</v>
      </c>
      <c r="H1642" s="55" t="n">
        <v>0</v>
      </c>
    </row>
    <row r="1643">
      <c r="E1643" s="13" t="n">
        <v>104</v>
      </c>
      <c r="F1643" s="55" t="n">
        <v>0</v>
      </c>
      <c r="G1643" s="55" t="n">
        <v>31465</v>
      </c>
      <c r="H1643" s="55" t="n">
        <v>31465</v>
      </c>
    </row>
    <row r="1644">
      <c r="E1644" s="13" t="n">
        <v>105</v>
      </c>
      <c r="F1644" s="55" t="n">
        <v>31465</v>
      </c>
      <c r="G1644" s="55" t="n">
        <v>31465</v>
      </c>
      <c r="H1644" s="55" t="n">
        <v>0</v>
      </c>
    </row>
    <row r="1645">
      <c r="E1645" s="13" t="n">
        <v>106</v>
      </c>
      <c r="F1645" s="55" t="n">
        <v>0</v>
      </c>
      <c r="G1645" s="55" t="n">
        <v>0</v>
      </c>
      <c r="H1645" s="55" t="n">
        <v>31465</v>
      </c>
    </row>
    <row r="1646">
      <c r="E1646" s="13" t="n">
        <v>107</v>
      </c>
      <c r="F1646" s="55" t="n">
        <v>31465</v>
      </c>
      <c r="G1646" s="55" t="n">
        <v>31465</v>
      </c>
      <c r="H1646" s="55" t="n">
        <v>0</v>
      </c>
    </row>
    <row r="1647">
      <c r="E1647" s="13" t="n">
        <v>108</v>
      </c>
      <c r="F1647" s="55" t="n">
        <v>31465</v>
      </c>
      <c r="G1647" s="55" t="n">
        <v>0</v>
      </c>
      <c r="H1647" s="55" t="n">
        <v>0</v>
      </c>
    </row>
    <row r="1648">
      <c r="E1648" s="13" t="n">
        <v>109</v>
      </c>
      <c r="F1648" s="55" t="n">
        <v>0</v>
      </c>
      <c r="G1648" s="55" t="n">
        <v>0</v>
      </c>
      <c r="H1648" s="55" t="n">
        <v>0</v>
      </c>
    </row>
    <row r="1649">
      <c r="E1649" s="13" t="n">
        <v>110</v>
      </c>
      <c r="F1649" s="55" t="n">
        <v>0</v>
      </c>
      <c r="G1649" s="55" t="n">
        <v>0</v>
      </c>
      <c r="H1649" s="55" t="n">
        <v>31465</v>
      </c>
    </row>
    <row r="1650">
      <c r="E1650" s="13" t="n">
        <v>111</v>
      </c>
      <c r="F1650" s="55" t="n">
        <v>31465</v>
      </c>
      <c r="G1650" s="55" t="n">
        <v>0</v>
      </c>
      <c r="H1650" s="55" t="n">
        <v>31465</v>
      </c>
    </row>
    <row r="1651">
      <c r="E1651" s="13" t="n">
        <v>112</v>
      </c>
      <c r="F1651" s="55" t="n">
        <v>0</v>
      </c>
      <c r="G1651" s="55" t="n">
        <v>0</v>
      </c>
      <c r="H1651" s="55" t="n">
        <v>31465</v>
      </c>
    </row>
    <row r="1652">
      <c r="E1652" s="13" t="n">
        <v>113</v>
      </c>
      <c r="F1652" s="55" t="n">
        <v>31465</v>
      </c>
      <c r="G1652" s="55" t="n">
        <v>0</v>
      </c>
      <c r="H1652" s="55" t="n">
        <v>31465</v>
      </c>
    </row>
    <row r="1653">
      <c r="E1653" s="13" t="n">
        <v>114</v>
      </c>
      <c r="F1653" s="55" t="n">
        <v>0</v>
      </c>
      <c r="G1653" s="55" t="n">
        <v>0</v>
      </c>
      <c r="H1653" s="55" t="n">
        <v>31465</v>
      </c>
    </row>
    <row r="1654">
      <c r="E1654" s="13" t="n">
        <v>115</v>
      </c>
      <c r="F1654" s="55" t="n">
        <v>31465</v>
      </c>
      <c r="G1654" s="55" t="n">
        <v>31465</v>
      </c>
      <c r="H1654" s="55" t="n">
        <v>0</v>
      </c>
    </row>
    <row r="1655">
      <c r="E1655" s="13" t="n">
        <v>116</v>
      </c>
      <c r="F1655" s="55" t="n">
        <v>0</v>
      </c>
      <c r="G1655" s="55" t="n">
        <v>0</v>
      </c>
      <c r="H1655" s="55" t="n">
        <v>0</v>
      </c>
    </row>
    <row r="1656">
      <c r="E1656" s="13" t="n">
        <v>117</v>
      </c>
      <c r="F1656" s="55" t="n">
        <v>0</v>
      </c>
      <c r="G1656" s="55" t="n">
        <v>0</v>
      </c>
      <c r="H1656" s="55" t="n">
        <v>0</v>
      </c>
    </row>
    <row r="1657">
      <c r="E1657" s="13" t="n">
        <v>118</v>
      </c>
      <c r="F1657" s="55" t="n">
        <v>0</v>
      </c>
      <c r="G1657" s="55" t="n">
        <v>0</v>
      </c>
      <c r="H1657" s="55" t="n">
        <v>0</v>
      </c>
    </row>
    <row r="1658">
      <c r="E1658" s="13" t="n">
        <v>119</v>
      </c>
      <c r="F1658" s="55" t="n">
        <v>0</v>
      </c>
      <c r="G1658" s="55" t="n">
        <v>0</v>
      </c>
      <c r="H1658" s="55" t="n">
        <v>0</v>
      </c>
    </row>
    <row r="1659">
      <c r="E1659" s="13" t="n">
        <v>120</v>
      </c>
      <c r="F1659" s="55" t="n">
        <v>0</v>
      </c>
      <c r="G1659" s="55" t="n">
        <v>31465</v>
      </c>
      <c r="H1659" s="55" t="n">
        <v>31465</v>
      </c>
    </row>
    <row r="1660">
      <c r="E1660" s="13" t="n">
        <v>121</v>
      </c>
      <c r="F1660" s="55" t="n">
        <v>31465</v>
      </c>
      <c r="G1660" s="55" t="n">
        <v>0</v>
      </c>
      <c r="H1660" s="55" t="n">
        <v>0</v>
      </c>
    </row>
    <row r="1661">
      <c r="E1661" s="13" t="n">
        <v>122</v>
      </c>
      <c r="F1661" s="55" t="n">
        <v>31465</v>
      </c>
      <c r="G1661" s="55" t="n">
        <v>31465</v>
      </c>
      <c r="H1661" s="55" t="n">
        <v>31465</v>
      </c>
    </row>
    <row r="1662">
      <c r="E1662" s="13" t="n">
        <v>123</v>
      </c>
      <c r="F1662" s="55" t="n">
        <v>0</v>
      </c>
      <c r="G1662" s="55" t="n">
        <v>0</v>
      </c>
      <c r="H1662" s="55" t="n">
        <v>0</v>
      </c>
    </row>
    <row r="1663">
      <c r="E1663" s="13" t="n">
        <v>124</v>
      </c>
      <c r="F1663" s="55" t="n">
        <v>0</v>
      </c>
      <c r="G1663" s="55" t="n">
        <v>0</v>
      </c>
      <c r="H1663" s="55" t="n">
        <v>0</v>
      </c>
    </row>
    <row r="1664">
      <c r="E1664" s="13" t="n">
        <v>125</v>
      </c>
      <c r="F1664" s="55" t="n">
        <v>0</v>
      </c>
      <c r="G1664" s="55" t="n">
        <v>0</v>
      </c>
      <c r="H1664" s="55" t="n">
        <v>0</v>
      </c>
    </row>
    <row r="1665">
      <c r="E1665" s="13" t="n">
        <v>126</v>
      </c>
      <c r="F1665" s="55" t="n">
        <v>0</v>
      </c>
      <c r="G1665" s="55" t="n">
        <v>0</v>
      </c>
      <c r="H1665" s="55" t="n">
        <v>31465</v>
      </c>
    </row>
    <row r="1666">
      <c r="E1666" s="13" t="n">
        <v>127</v>
      </c>
      <c r="F1666" s="55" t="n">
        <v>0</v>
      </c>
      <c r="G1666" s="55" t="n">
        <v>31465</v>
      </c>
      <c r="H1666" s="55" t="n">
        <v>31465</v>
      </c>
    </row>
    <row r="1667">
      <c r="E1667" s="13" t="n">
        <v>128</v>
      </c>
      <c r="F1667" s="55" t="n">
        <v>0</v>
      </c>
      <c r="G1667" s="55" t="n">
        <v>0</v>
      </c>
      <c r="H1667" s="55" t="n">
        <v>31465</v>
      </c>
    </row>
    <row r="1668">
      <c r="E1668" s="13" t="n">
        <v>129</v>
      </c>
      <c r="F1668" s="55" t="n">
        <v>0</v>
      </c>
      <c r="G1668" s="55" t="n">
        <v>31465</v>
      </c>
      <c r="H1668" s="55" t="n">
        <v>31465</v>
      </c>
    </row>
    <row r="1669">
      <c r="E1669" s="13" t="n">
        <v>130</v>
      </c>
      <c r="F1669" s="55" t="n">
        <v>0</v>
      </c>
      <c r="G1669" s="55" t="n">
        <v>31465</v>
      </c>
      <c r="H1669" s="55" t="n">
        <v>0</v>
      </c>
    </row>
    <row r="1670">
      <c r="E1670" s="13" t="n">
        <v>131</v>
      </c>
      <c r="F1670" s="55" t="n">
        <v>0</v>
      </c>
      <c r="G1670" s="55" t="n">
        <v>0</v>
      </c>
      <c r="H1670" s="55" t="n">
        <v>31465</v>
      </c>
    </row>
    <row r="1671">
      <c r="E1671" s="13" t="n">
        <v>132</v>
      </c>
      <c r="F1671" s="55" t="n">
        <v>0</v>
      </c>
      <c r="G1671" s="55" t="n">
        <v>31465</v>
      </c>
      <c r="H1671" s="55" t="n">
        <v>0</v>
      </c>
    </row>
    <row r="1672">
      <c r="E1672" s="13" t="n">
        <v>133</v>
      </c>
      <c r="F1672" s="55" t="n">
        <v>0</v>
      </c>
      <c r="G1672" s="55" t="n">
        <v>0</v>
      </c>
      <c r="H1672" s="55" t="n">
        <v>0</v>
      </c>
    </row>
    <row r="1673">
      <c r="E1673" s="13" t="n">
        <v>134</v>
      </c>
      <c r="F1673" s="55" t="n">
        <v>31465</v>
      </c>
      <c r="G1673" s="55" t="n">
        <v>0</v>
      </c>
      <c r="H1673" s="55" t="n">
        <v>31465</v>
      </c>
    </row>
    <row r="1674">
      <c r="E1674" s="13" t="n">
        <v>135</v>
      </c>
      <c r="F1674" s="55" t="n">
        <v>0</v>
      </c>
      <c r="G1674" s="55" t="n">
        <v>0</v>
      </c>
      <c r="H1674" s="55" t="n">
        <v>31465</v>
      </c>
    </row>
    <row r="1675">
      <c r="E1675" s="13" t="n">
        <v>136</v>
      </c>
      <c r="F1675" s="55" t="n">
        <v>31465</v>
      </c>
      <c r="G1675" s="55" t="n">
        <v>31465</v>
      </c>
      <c r="H1675" s="55" t="n">
        <v>0</v>
      </c>
    </row>
    <row r="1676">
      <c r="E1676" s="13" t="n">
        <v>137</v>
      </c>
      <c r="F1676" s="55" t="n">
        <v>0</v>
      </c>
      <c r="G1676" s="55" t="n">
        <v>31465</v>
      </c>
      <c r="H1676" s="55" t="n">
        <v>31465</v>
      </c>
    </row>
    <row r="1677">
      <c r="E1677" s="13" t="n">
        <v>138</v>
      </c>
      <c r="F1677" s="55" t="n">
        <v>0</v>
      </c>
      <c r="G1677" s="55" t="n">
        <v>31465</v>
      </c>
      <c r="H1677" s="55" t="n">
        <v>0</v>
      </c>
    </row>
    <row r="1678">
      <c r="E1678" s="13" t="n">
        <v>139</v>
      </c>
      <c r="F1678" s="55" t="n">
        <v>31465</v>
      </c>
      <c r="G1678" s="55" t="n">
        <v>0</v>
      </c>
      <c r="H1678" s="55" t="n">
        <v>0</v>
      </c>
    </row>
    <row r="1679">
      <c r="E1679" s="13" t="n">
        <v>140</v>
      </c>
      <c r="F1679" s="55" t="n">
        <v>0</v>
      </c>
      <c r="G1679" s="55" t="n">
        <v>0</v>
      </c>
      <c r="H1679" s="55" t="n">
        <v>31465</v>
      </c>
    </row>
    <row r="1680">
      <c r="E1680" s="13" t="n">
        <v>141</v>
      </c>
      <c r="F1680" s="55" t="n">
        <v>31465</v>
      </c>
      <c r="G1680" s="55" t="n">
        <v>0</v>
      </c>
      <c r="H1680" s="55" t="n">
        <v>0</v>
      </c>
    </row>
    <row r="1681">
      <c r="E1681" s="13" t="n">
        <v>142</v>
      </c>
      <c r="F1681" s="55" t="n">
        <v>0</v>
      </c>
      <c r="G1681" s="55" t="n">
        <v>31465</v>
      </c>
      <c r="H1681" s="55" t="n">
        <v>31465</v>
      </c>
    </row>
    <row r="1682">
      <c r="E1682" s="13" t="n">
        <v>143</v>
      </c>
      <c r="F1682" s="55" t="n">
        <v>0</v>
      </c>
      <c r="G1682" s="55" t="n">
        <v>0</v>
      </c>
      <c r="H1682" s="55" t="n">
        <v>31465</v>
      </c>
    </row>
    <row r="1683">
      <c r="E1683" s="13" t="n">
        <v>144</v>
      </c>
      <c r="F1683" s="55" t="n">
        <v>0</v>
      </c>
      <c r="G1683" s="55" t="n">
        <v>0</v>
      </c>
      <c r="H1683" s="55" t="n">
        <v>0</v>
      </c>
    </row>
    <row r="1684">
      <c r="E1684" s="13" t="n">
        <v>145</v>
      </c>
      <c r="F1684" s="55" t="n">
        <v>31465</v>
      </c>
      <c r="G1684" s="55" t="n">
        <v>0</v>
      </c>
      <c r="H1684" s="55" t="n">
        <v>0</v>
      </c>
    </row>
    <row r="1685">
      <c r="E1685" s="13" t="n">
        <v>146</v>
      </c>
      <c r="F1685" s="55" t="n">
        <v>31465</v>
      </c>
      <c r="G1685" s="55" t="n">
        <v>0</v>
      </c>
      <c r="H1685" s="55" t="n">
        <v>0</v>
      </c>
    </row>
    <row r="1686">
      <c r="E1686" s="13" t="n">
        <v>147</v>
      </c>
      <c r="F1686" s="55" t="n">
        <v>0</v>
      </c>
      <c r="G1686" s="55" t="n">
        <v>0</v>
      </c>
      <c r="H1686" s="55" t="n">
        <v>31465</v>
      </c>
    </row>
    <row r="1687">
      <c r="E1687" s="13" t="n">
        <v>148</v>
      </c>
      <c r="F1687" s="55" t="n">
        <v>0</v>
      </c>
      <c r="G1687" s="55" t="n">
        <v>0</v>
      </c>
      <c r="H1687" s="55" t="n">
        <v>31465</v>
      </c>
    </row>
    <row r="1688">
      <c r="E1688" s="13" t="n">
        <v>149</v>
      </c>
      <c r="F1688" s="55" t="n">
        <v>31465</v>
      </c>
      <c r="G1688" s="55" t="n">
        <v>0</v>
      </c>
      <c r="H1688" s="55" t="n">
        <v>0</v>
      </c>
    </row>
    <row r="1689">
      <c r="E1689" s="13" t="n">
        <v>150</v>
      </c>
      <c r="F1689" s="55" t="n">
        <v>0</v>
      </c>
      <c r="G1689" s="55" t="n">
        <v>0</v>
      </c>
      <c r="H1689" s="55" t="n">
        <v>0</v>
      </c>
    </row>
    <row r="1690">
      <c r="E1690" s="13" t="n">
        <v>151</v>
      </c>
      <c r="F1690" s="55" t="n">
        <v>0</v>
      </c>
      <c r="G1690" s="55" t="n">
        <v>0</v>
      </c>
      <c r="H1690" s="55" t="n">
        <v>0</v>
      </c>
    </row>
    <row r="1691">
      <c r="E1691" s="13" t="n">
        <v>152</v>
      </c>
      <c r="F1691" s="55" t="n">
        <v>31465</v>
      </c>
      <c r="G1691" s="55" t="n">
        <v>0</v>
      </c>
      <c r="H1691" s="55" t="n">
        <v>31465</v>
      </c>
    </row>
    <row r="1692">
      <c r="E1692" s="13" t="n">
        <v>153</v>
      </c>
      <c r="F1692" s="55" t="n">
        <v>0</v>
      </c>
      <c r="G1692" s="55" t="n">
        <v>31465</v>
      </c>
      <c r="H1692" s="55" t="n">
        <v>31465</v>
      </c>
    </row>
    <row r="1693">
      <c r="E1693" s="13" t="n">
        <v>154</v>
      </c>
      <c r="F1693" s="55" t="n">
        <v>0</v>
      </c>
      <c r="G1693" s="55" t="n">
        <v>0</v>
      </c>
      <c r="H1693" s="55" t="n">
        <v>0</v>
      </c>
    </row>
    <row r="1694">
      <c r="E1694" s="13" t="n">
        <v>155</v>
      </c>
      <c r="F1694" s="55" t="n">
        <v>31465</v>
      </c>
      <c r="G1694" s="55" t="n">
        <v>31465</v>
      </c>
      <c r="H1694" s="55" t="n">
        <v>0</v>
      </c>
    </row>
    <row r="1695">
      <c r="E1695" s="13" t="n">
        <v>156</v>
      </c>
      <c r="F1695" s="55" t="n">
        <v>0</v>
      </c>
      <c r="G1695" s="55" t="n">
        <v>0</v>
      </c>
      <c r="H1695" s="55" t="n">
        <v>31465</v>
      </c>
    </row>
    <row r="1696">
      <c r="E1696" s="13" t="n">
        <v>157</v>
      </c>
      <c r="F1696" s="55" t="n">
        <v>0</v>
      </c>
      <c r="G1696" s="55" t="n">
        <v>31465</v>
      </c>
      <c r="H1696" s="55" t="n">
        <v>31465</v>
      </c>
    </row>
    <row r="1697">
      <c r="E1697" s="13" t="n">
        <v>158</v>
      </c>
      <c r="F1697" s="55" t="n">
        <v>31465</v>
      </c>
      <c r="G1697" s="55" t="n">
        <v>0</v>
      </c>
      <c r="H1697" s="55" t="n">
        <v>0</v>
      </c>
    </row>
    <row r="1698">
      <c r="E1698" s="13" t="n">
        <v>159</v>
      </c>
      <c r="F1698" s="55" t="n">
        <v>31465</v>
      </c>
      <c r="G1698" s="55" t="n">
        <v>31465</v>
      </c>
      <c r="H1698" s="55" t="n">
        <v>0</v>
      </c>
    </row>
    <row r="1699">
      <c r="E1699" s="13" t="n">
        <v>160</v>
      </c>
      <c r="F1699" s="55" t="n">
        <v>0</v>
      </c>
      <c r="G1699" s="55" t="n">
        <v>0</v>
      </c>
      <c r="H1699" s="55" t="n">
        <v>0</v>
      </c>
    </row>
    <row r="1700">
      <c r="E1700" s="13" t="n">
        <v>161</v>
      </c>
      <c r="F1700" s="55" t="n">
        <v>0</v>
      </c>
      <c r="G1700" s="55" t="n">
        <v>31465</v>
      </c>
      <c r="H1700" s="55" t="n">
        <v>0</v>
      </c>
    </row>
    <row r="1701">
      <c r="E1701" s="13" t="n">
        <v>162</v>
      </c>
      <c r="F1701" s="55" t="n">
        <v>0</v>
      </c>
      <c r="G1701" s="55" t="n">
        <v>0</v>
      </c>
      <c r="H1701" s="55" t="n">
        <v>31465</v>
      </c>
    </row>
    <row r="1702">
      <c r="E1702" s="13" t="n">
        <v>163</v>
      </c>
      <c r="F1702" s="55" t="n">
        <v>31465</v>
      </c>
      <c r="G1702" s="55" t="n">
        <v>0</v>
      </c>
      <c r="H1702" s="55" t="n">
        <v>31465</v>
      </c>
    </row>
    <row r="1703">
      <c r="E1703" s="13" t="n">
        <v>164</v>
      </c>
      <c r="F1703" s="55" t="n">
        <v>31465</v>
      </c>
      <c r="G1703" s="55" t="n">
        <v>0</v>
      </c>
      <c r="H1703" s="55" t="n">
        <v>0</v>
      </c>
    </row>
    <row r="1704">
      <c r="E1704" s="13" t="n">
        <v>165</v>
      </c>
      <c r="F1704" s="55" t="n">
        <v>0</v>
      </c>
      <c r="G1704" s="55" t="n">
        <v>0</v>
      </c>
      <c r="H1704" s="55" t="n">
        <v>0</v>
      </c>
    </row>
    <row r="1705">
      <c r="E1705" s="13" t="n">
        <v>166</v>
      </c>
      <c r="F1705" s="55" t="n">
        <v>0</v>
      </c>
      <c r="G1705" s="55" t="n">
        <v>31465</v>
      </c>
      <c r="H1705" s="55" t="n">
        <v>0</v>
      </c>
    </row>
    <row r="1706">
      <c r="E1706" s="13" t="n">
        <v>167</v>
      </c>
      <c r="F1706" s="55" t="n">
        <v>0</v>
      </c>
      <c r="G1706" s="55" t="n">
        <v>0</v>
      </c>
      <c r="H1706" s="55" t="n">
        <v>0</v>
      </c>
    </row>
    <row r="1707">
      <c r="E1707" s="13" t="n">
        <v>168</v>
      </c>
      <c r="F1707" s="55" t="n">
        <v>0</v>
      </c>
      <c r="G1707" s="55" t="n">
        <v>31465</v>
      </c>
      <c r="H1707" s="55" t="n">
        <v>31465</v>
      </c>
    </row>
    <row r="1708">
      <c r="E1708" s="13" t="n">
        <v>169</v>
      </c>
      <c r="F1708" s="55" t="n">
        <v>0</v>
      </c>
      <c r="G1708" s="55" t="n">
        <v>31465</v>
      </c>
      <c r="H1708" s="55" t="n">
        <v>0</v>
      </c>
    </row>
    <row r="1709">
      <c r="E1709" s="13" t="n">
        <v>170</v>
      </c>
      <c r="F1709" s="55" t="n">
        <v>0</v>
      </c>
      <c r="G1709" s="55" t="n">
        <v>0</v>
      </c>
      <c r="H1709" s="55" t="n">
        <v>0</v>
      </c>
    </row>
    <row r="1710">
      <c r="E1710" s="13" t="n">
        <v>171</v>
      </c>
      <c r="F1710" s="55" t="n">
        <v>31465</v>
      </c>
      <c r="G1710" s="55" t="n">
        <v>31465</v>
      </c>
      <c r="H1710" s="55" t="n">
        <v>0</v>
      </c>
    </row>
    <row r="1711">
      <c r="E1711" s="13" t="n">
        <v>172</v>
      </c>
      <c r="F1711" s="55" t="n">
        <v>0</v>
      </c>
      <c r="G1711" s="55" t="n">
        <v>0</v>
      </c>
      <c r="H1711" s="55" t="n">
        <v>31465</v>
      </c>
    </row>
    <row r="1712">
      <c r="E1712" s="13" t="n">
        <v>173</v>
      </c>
      <c r="F1712" s="55" t="n">
        <v>0</v>
      </c>
      <c r="G1712" s="55" t="n">
        <v>31465</v>
      </c>
      <c r="H1712" s="55" t="n">
        <v>31465</v>
      </c>
    </row>
    <row r="1713">
      <c r="E1713" s="13" t="n">
        <v>174</v>
      </c>
      <c r="F1713" s="55" t="n">
        <v>0</v>
      </c>
      <c r="G1713" s="55" t="n">
        <v>0</v>
      </c>
      <c r="H1713" s="55" t="n">
        <v>0</v>
      </c>
    </row>
    <row r="1714">
      <c r="E1714" s="13" t="n">
        <v>175</v>
      </c>
      <c r="F1714" s="55" t="n">
        <v>0</v>
      </c>
      <c r="G1714" s="55" t="n">
        <v>0</v>
      </c>
      <c r="H1714" s="55" t="n">
        <v>31465</v>
      </c>
    </row>
    <row r="1715">
      <c r="E1715" s="13" t="n">
        <v>176</v>
      </c>
      <c r="F1715" s="55" t="n">
        <v>31465</v>
      </c>
      <c r="G1715" s="55" t="n">
        <v>0</v>
      </c>
      <c r="H1715" s="55" t="n">
        <v>0</v>
      </c>
    </row>
    <row r="1716">
      <c r="E1716" s="13" t="n">
        <v>177</v>
      </c>
      <c r="F1716" s="55" t="n">
        <v>0</v>
      </c>
      <c r="G1716" s="55" t="n">
        <v>0</v>
      </c>
      <c r="H1716" s="55" t="n">
        <v>0</v>
      </c>
    </row>
    <row r="1717">
      <c r="E1717" s="13" t="n">
        <v>178</v>
      </c>
      <c r="F1717" s="55" t="n">
        <v>31465</v>
      </c>
      <c r="G1717" s="55" t="n">
        <v>0</v>
      </c>
      <c r="H1717" s="55" t="n">
        <v>0</v>
      </c>
    </row>
    <row r="1718">
      <c r="E1718" s="13" t="n">
        <v>179</v>
      </c>
      <c r="F1718" s="55" t="n">
        <v>0</v>
      </c>
      <c r="G1718" s="55" t="n">
        <v>31465</v>
      </c>
      <c r="H1718" s="55" t="n">
        <v>0</v>
      </c>
    </row>
    <row r="1719">
      <c r="E1719" s="13" t="n">
        <v>180</v>
      </c>
      <c r="F1719" s="55" t="n">
        <v>0</v>
      </c>
      <c r="G1719" s="55" t="n">
        <v>31465</v>
      </c>
      <c r="H1719" s="55" t="n">
        <v>0</v>
      </c>
    </row>
    <row r="1720">
      <c r="E1720" s="13" t="n">
        <v>181</v>
      </c>
      <c r="F1720" s="55" t="n">
        <v>0</v>
      </c>
      <c r="G1720" s="55" t="n">
        <v>0</v>
      </c>
      <c r="H1720" s="55" t="n">
        <v>31465</v>
      </c>
    </row>
    <row r="1721">
      <c r="E1721" s="13" t="n">
        <v>182</v>
      </c>
      <c r="F1721" s="55" t="n">
        <v>31465</v>
      </c>
      <c r="G1721" s="55" t="n">
        <v>0</v>
      </c>
      <c r="H1721" s="55" t="n">
        <v>31465</v>
      </c>
    </row>
    <row r="1722">
      <c r="E1722" s="13" t="n">
        <v>183</v>
      </c>
      <c r="F1722" s="55" t="n">
        <v>0</v>
      </c>
      <c r="G1722" s="55" t="n">
        <v>31465</v>
      </c>
      <c r="H1722" s="55" t="n">
        <v>31465</v>
      </c>
    </row>
    <row r="1723">
      <c r="E1723" s="13" t="n">
        <v>184</v>
      </c>
      <c r="F1723" s="55" t="n">
        <v>0</v>
      </c>
      <c r="G1723" s="55" t="n">
        <v>0</v>
      </c>
      <c r="H1723" s="55" t="n">
        <v>0</v>
      </c>
    </row>
    <row r="1724">
      <c r="E1724" s="13" t="n">
        <v>185</v>
      </c>
      <c r="F1724" s="55" t="n">
        <v>31465</v>
      </c>
      <c r="G1724" s="55" t="n">
        <v>0</v>
      </c>
      <c r="H1724" s="55" t="n">
        <v>31465</v>
      </c>
    </row>
    <row r="1725">
      <c r="E1725" s="13" t="n">
        <v>186</v>
      </c>
      <c r="F1725" s="55" t="n">
        <v>0</v>
      </c>
      <c r="G1725" s="55" t="n">
        <v>0</v>
      </c>
      <c r="H1725" s="55" t="n">
        <v>31465</v>
      </c>
    </row>
    <row r="1726">
      <c r="E1726" s="13" t="n">
        <v>187</v>
      </c>
      <c r="F1726" s="55" t="n">
        <v>0</v>
      </c>
      <c r="G1726" s="55" t="n">
        <v>0</v>
      </c>
      <c r="H1726" s="55" t="n">
        <v>31465</v>
      </c>
    </row>
    <row r="1727">
      <c r="E1727" s="13" t="n">
        <v>188</v>
      </c>
      <c r="F1727" s="55" t="n">
        <v>0</v>
      </c>
      <c r="G1727" s="55" t="n">
        <v>0</v>
      </c>
      <c r="H1727" s="55" t="n">
        <v>0</v>
      </c>
    </row>
    <row r="1728">
      <c r="E1728" s="13" t="n">
        <v>189</v>
      </c>
      <c r="F1728" s="55" t="n">
        <v>0</v>
      </c>
      <c r="G1728" s="55" t="n">
        <v>0</v>
      </c>
      <c r="H1728" s="55" t="n">
        <v>31465</v>
      </c>
    </row>
    <row r="1729">
      <c r="E1729" s="13" t="n">
        <v>190</v>
      </c>
      <c r="F1729" s="55" t="n">
        <v>0</v>
      </c>
      <c r="G1729" s="55" t="n">
        <v>0</v>
      </c>
      <c r="H1729" s="55" t="n">
        <v>0</v>
      </c>
    </row>
    <row r="1730">
      <c r="E1730" s="13" t="n">
        <v>191</v>
      </c>
      <c r="F1730" s="55" t="n">
        <v>0</v>
      </c>
      <c r="G1730" s="55" t="n">
        <v>0</v>
      </c>
      <c r="H1730" s="55" t="n">
        <v>0</v>
      </c>
    </row>
    <row r="1731">
      <c r="E1731" s="13" t="n">
        <v>192</v>
      </c>
      <c r="F1731" s="55" t="n">
        <v>0</v>
      </c>
      <c r="G1731" s="55" t="n">
        <v>0</v>
      </c>
      <c r="H1731" s="55" t="n">
        <v>31465</v>
      </c>
    </row>
    <row r="1732">
      <c r="E1732" s="13" t="n">
        <v>193</v>
      </c>
      <c r="F1732" s="55" t="n">
        <v>0</v>
      </c>
      <c r="G1732" s="55" t="n">
        <v>31465</v>
      </c>
      <c r="H1732" s="55" t="n">
        <v>0</v>
      </c>
    </row>
    <row r="1733">
      <c r="E1733" s="13" t="n">
        <v>194</v>
      </c>
      <c r="F1733" s="55" t="n">
        <v>0</v>
      </c>
      <c r="G1733" s="55" t="n">
        <v>0</v>
      </c>
      <c r="H1733" s="55" t="n">
        <v>31465</v>
      </c>
    </row>
    <row r="1734">
      <c r="E1734" s="13" t="n">
        <v>195</v>
      </c>
      <c r="F1734" s="55" t="n">
        <v>0</v>
      </c>
      <c r="G1734" s="55" t="n">
        <v>31465</v>
      </c>
      <c r="H1734" s="55" t="n">
        <v>0</v>
      </c>
    </row>
    <row r="1735">
      <c r="E1735" s="13" t="n">
        <v>196</v>
      </c>
      <c r="F1735" s="55" t="n">
        <v>0</v>
      </c>
      <c r="G1735" s="55" t="n">
        <v>31465</v>
      </c>
      <c r="H1735" s="55" t="n">
        <v>0</v>
      </c>
    </row>
    <row r="1736">
      <c r="E1736" s="13" t="n">
        <v>197</v>
      </c>
      <c r="F1736" s="55" t="n">
        <v>0</v>
      </c>
      <c r="G1736" s="55" t="n">
        <v>0</v>
      </c>
      <c r="H1736" s="55" t="n">
        <v>31465</v>
      </c>
    </row>
    <row r="1737">
      <c r="E1737" s="13" t="n">
        <v>198</v>
      </c>
      <c r="F1737" s="55" t="n">
        <v>0</v>
      </c>
      <c r="G1737" s="55" t="n">
        <v>31465</v>
      </c>
      <c r="H1737" s="55" t="n">
        <v>0</v>
      </c>
    </row>
    <row r="1740">
      <c r="E1740" s="93" t="inlineStr">
        <is>
          <t>GERADOR DE DADOS</t>
        </is>
      </c>
      <c r="F1740" s="13" t="n"/>
    </row>
    <row r="1741">
      <c r="E1741" s="13" t="n"/>
      <c r="F1741" s="13" t="n">
        <v>22</v>
      </c>
      <c r="G1741" s="1" t="n">
        <v>23</v>
      </c>
      <c r="H1741" s="1" t="n">
        <v>24</v>
      </c>
    </row>
    <row r="1742">
      <c r="E1742" s="13" t="n">
        <v>9</v>
      </c>
      <c r="F1742" s="79">
        <f>ROUNDDOWN(LOG((F1548+1),2),0)</f>
        <v/>
      </c>
      <c r="G1742" s="79">
        <f>ROUNDDOWN(LOG((G1548+1),2),0)</f>
        <v/>
      </c>
      <c r="H1742" s="79">
        <f>ROUNDDOWN(LOG((H1548+1),2),0)</f>
        <v/>
      </c>
    </row>
    <row r="1743">
      <c r="E1743" s="13" t="n">
        <v>10</v>
      </c>
      <c r="F1743" s="79">
        <f>ROUNDDOWN(LOG((F1549+1),2),0)</f>
        <v/>
      </c>
      <c r="G1743" s="79">
        <f>ROUNDDOWN(LOG((G1549+1),2),0)</f>
        <v/>
      </c>
      <c r="H1743" s="79">
        <f>ROUNDDOWN(LOG((H1549+1),2),0)</f>
        <v/>
      </c>
    </row>
    <row r="1744">
      <c r="E1744" s="13" t="n">
        <v>11</v>
      </c>
      <c r="F1744" s="79">
        <f>ROUNDDOWN(LOG((F1550+1),2),0)</f>
        <v/>
      </c>
      <c r="G1744" s="79">
        <f>ROUNDDOWN(LOG((G1550+1),2),0)</f>
        <v/>
      </c>
      <c r="H1744" s="79">
        <f>ROUNDDOWN(LOG((H1550+1),2),0)</f>
        <v/>
      </c>
    </row>
    <row r="1745">
      <c r="E1745" s="13" t="n">
        <v>12</v>
      </c>
      <c r="F1745" s="79">
        <f>ROUNDDOWN(LOG((F1551+1),2),0)</f>
        <v/>
      </c>
      <c r="G1745" s="79">
        <f>ROUNDDOWN(LOG((G1551+1),2),0)</f>
        <v/>
      </c>
      <c r="H1745" s="79">
        <f>ROUNDDOWN(LOG((H1551+1),2),0)</f>
        <v/>
      </c>
    </row>
    <row r="1746">
      <c r="E1746" s="13" t="n">
        <v>13</v>
      </c>
      <c r="F1746" s="79">
        <f>ROUNDDOWN(LOG((F1552+1),2),0)</f>
        <v/>
      </c>
      <c r="G1746" s="79">
        <f>ROUNDDOWN(LOG((G1552+1),2),0)</f>
        <v/>
      </c>
      <c r="H1746" s="79">
        <f>ROUNDDOWN(LOG((H1552+1),2),0)</f>
        <v/>
      </c>
    </row>
    <row r="1747">
      <c r="E1747" s="13" t="n">
        <v>14</v>
      </c>
      <c r="F1747" s="79">
        <f>ROUNDDOWN(LOG((F1553+1),2),0)</f>
        <v/>
      </c>
      <c r="G1747" s="79">
        <f>ROUNDDOWN(LOG((G1553+1),2),0)</f>
        <v/>
      </c>
      <c r="H1747" s="79">
        <f>ROUNDDOWN(LOG((H1553+1),2),0)</f>
        <v/>
      </c>
    </row>
    <row r="1748">
      <c r="E1748" s="13" t="n">
        <v>15</v>
      </c>
      <c r="F1748" s="79">
        <f>ROUNDDOWN(LOG((F1554+1),2),0)</f>
        <v/>
      </c>
      <c r="G1748" s="79">
        <f>ROUNDDOWN(LOG((G1554+1),2),0)</f>
        <v/>
      </c>
      <c r="H1748" s="79">
        <f>ROUNDDOWN(LOG((H1554+1),2),0)</f>
        <v/>
      </c>
    </row>
    <row r="1749">
      <c r="E1749" s="13" t="n">
        <v>16</v>
      </c>
      <c r="F1749" s="79">
        <f>ROUNDDOWN(LOG((F1555+1),2),0)</f>
        <v/>
      </c>
      <c r="G1749" s="79">
        <f>ROUNDDOWN(LOG((G1555+1),2),0)</f>
        <v/>
      </c>
      <c r="H1749" s="79">
        <f>ROUNDDOWN(LOG((H1555+1),2),0)</f>
        <v/>
      </c>
    </row>
    <row r="1750">
      <c r="E1750" s="13" t="n">
        <v>17</v>
      </c>
      <c r="F1750" s="79">
        <f>ROUNDDOWN(LOG((F1556+1),2),0)</f>
        <v/>
      </c>
      <c r="G1750" s="79">
        <f>ROUNDDOWN(LOG((G1556+1),2),0)</f>
        <v/>
      </c>
      <c r="H1750" s="79">
        <f>ROUNDDOWN(LOG((H1556+1),2),0)</f>
        <v/>
      </c>
    </row>
    <row r="1751">
      <c r="E1751" s="13" t="n">
        <v>18</v>
      </c>
      <c r="F1751" s="79">
        <f>ROUNDDOWN(LOG((F1557+1),2),0)</f>
        <v/>
      </c>
      <c r="G1751" s="79">
        <f>ROUNDDOWN(LOG((G1557+1),2),0)</f>
        <v/>
      </c>
      <c r="H1751" s="79">
        <f>ROUNDDOWN(LOG((H1557+1),2),0)</f>
        <v/>
      </c>
    </row>
    <row r="1752">
      <c r="E1752" s="13" t="n">
        <v>19</v>
      </c>
      <c r="F1752" s="79">
        <f>ROUNDDOWN(LOG((F1558+1),2),0)</f>
        <v/>
      </c>
      <c r="G1752" s="79">
        <f>ROUNDDOWN(LOG((G1558+1),2),0)</f>
        <v/>
      </c>
      <c r="H1752" s="79">
        <f>ROUNDDOWN(LOG((H1558+1),2),0)</f>
        <v/>
      </c>
    </row>
    <row r="1753">
      <c r="E1753" s="13" t="n">
        <v>20</v>
      </c>
      <c r="F1753" s="79">
        <f>ROUNDDOWN(LOG((F1559+1),2),0)</f>
        <v/>
      </c>
      <c r="G1753" s="79">
        <f>ROUNDDOWN(LOG((G1559+1),2),0)</f>
        <v/>
      </c>
      <c r="H1753" s="79">
        <f>ROUNDDOWN(LOG((H1559+1),2),0)</f>
        <v/>
      </c>
    </row>
    <row r="1754">
      <c r="E1754" s="13" t="n">
        <v>21</v>
      </c>
      <c r="F1754" s="79">
        <f>ROUNDDOWN(LOG((F1560+1),2),0)</f>
        <v/>
      </c>
      <c r="G1754" s="79">
        <f>ROUNDDOWN(LOG((G1560+1),2),0)</f>
        <v/>
      </c>
      <c r="H1754" s="79">
        <f>ROUNDDOWN(LOG((H1560+1),2),0)</f>
        <v/>
      </c>
    </row>
    <row r="1755">
      <c r="E1755" s="13" t="n">
        <v>22</v>
      </c>
      <c r="F1755" s="79">
        <f>ROUNDDOWN(LOG((F1561+1),2),0)</f>
        <v/>
      </c>
      <c r="G1755" s="79">
        <f>ROUNDDOWN(LOG((G1561+1),2),0)</f>
        <v/>
      </c>
      <c r="H1755" s="79">
        <f>ROUNDDOWN(LOG((H1561+1),2),0)</f>
        <v/>
      </c>
    </row>
    <row r="1756">
      <c r="E1756" s="13" t="n">
        <v>23</v>
      </c>
      <c r="F1756" s="79">
        <f>ROUNDDOWN(LOG((F1562+1),2),0)</f>
        <v/>
      </c>
      <c r="G1756" s="79">
        <f>ROUNDDOWN(LOG((G1562+1),2),0)</f>
        <v/>
      </c>
      <c r="H1756" s="79">
        <f>ROUNDDOWN(LOG((H1562+1),2),0)</f>
        <v/>
      </c>
    </row>
    <row r="1757">
      <c r="E1757" s="13" t="n">
        <v>24</v>
      </c>
      <c r="F1757" s="79">
        <f>ROUNDDOWN(LOG((F1563+1),2),0)</f>
        <v/>
      </c>
      <c r="G1757" s="79">
        <f>ROUNDDOWN(LOG((G1563+1),2),0)</f>
        <v/>
      </c>
      <c r="H1757" s="79">
        <f>ROUNDDOWN(LOG((H1563+1),2),0)</f>
        <v/>
      </c>
    </row>
    <row r="1758">
      <c r="E1758" s="13" t="n">
        <v>25</v>
      </c>
      <c r="F1758" s="79">
        <f>ROUNDDOWN(LOG((F1564+1),2),0)</f>
        <v/>
      </c>
      <c r="G1758" s="79">
        <f>ROUNDDOWN(LOG((G1564+1),2),0)</f>
        <v/>
      </c>
      <c r="H1758" s="79">
        <f>ROUNDDOWN(LOG((H1564+1),2),0)</f>
        <v/>
      </c>
    </row>
    <row r="1759">
      <c r="E1759" s="13" t="n">
        <v>26</v>
      </c>
      <c r="F1759" s="79">
        <f>ROUNDDOWN(LOG((F1565+1),2),0)</f>
        <v/>
      </c>
      <c r="G1759" s="79">
        <f>ROUNDDOWN(LOG((G1565+1),2),0)</f>
        <v/>
      </c>
      <c r="H1759" s="79">
        <f>ROUNDDOWN(LOG((H1565+1),2),0)</f>
        <v/>
      </c>
    </row>
    <row r="1760">
      <c r="E1760" s="13" t="n">
        <v>27</v>
      </c>
      <c r="F1760" s="79">
        <f>ROUNDDOWN(LOG((F1566+1),2),0)</f>
        <v/>
      </c>
      <c r="G1760" s="79">
        <f>ROUNDDOWN(LOG((G1566+1),2),0)</f>
        <v/>
      </c>
      <c r="H1760" s="79">
        <f>ROUNDDOWN(LOG((H1566+1),2),0)</f>
        <v/>
      </c>
    </row>
    <row r="1761">
      <c r="E1761" s="13" t="n">
        <v>28</v>
      </c>
      <c r="F1761" s="79">
        <f>ROUNDDOWN(LOG((F1567+1),2),0)</f>
        <v/>
      </c>
      <c r="G1761" s="79">
        <f>ROUNDDOWN(LOG((G1567+1),2),0)</f>
        <v/>
      </c>
      <c r="H1761" s="79">
        <f>ROUNDDOWN(LOG((H1567+1),2),0)</f>
        <v/>
      </c>
    </row>
    <row r="1762">
      <c r="E1762" s="13" t="n">
        <v>29</v>
      </c>
      <c r="F1762" s="79">
        <f>ROUNDDOWN(LOG((F1568+1),2),0)</f>
        <v/>
      </c>
      <c r="G1762" s="79">
        <f>ROUNDDOWN(LOG((G1568+1),2),0)</f>
        <v/>
      </c>
      <c r="H1762" s="79">
        <f>ROUNDDOWN(LOG((H1568+1),2),0)</f>
        <v/>
      </c>
    </row>
    <row r="1763">
      <c r="E1763" s="13" t="n">
        <v>30</v>
      </c>
      <c r="F1763" s="79">
        <f>ROUNDDOWN(LOG((F1569+1),2),0)</f>
        <v/>
      </c>
      <c r="G1763" s="79">
        <f>ROUNDDOWN(LOG((G1569+1),2),0)</f>
        <v/>
      </c>
      <c r="H1763" s="79">
        <f>ROUNDDOWN(LOG((H1569+1),2),0)</f>
        <v/>
      </c>
    </row>
    <row r="1764">
      <c r="E1764" s="13" t="n">
        <v>31</v>
      </c>
      <c r="F1764" s="79">
        <f>ROUNDDOWN(LOG((F1570+1),2),0)</f>
        <v/>
      </c>
      <c r="G1764" s="79">
        <f>ROUNDDOWN(LOG((G1570+1),2),0)</f>
        <v/>
      </c>
      <c r="H1764" s="79">
        <f>ROUNDDOWN(LOG((H1570+1),2),0)</f>
        <v/>
      </c>
    </row>
    <row r="1765">
      <c r="E1765" s="13" t="n">
        <v>32</v>
      </c>
      <c r="F1765" s="79">
        <f>ROUNDDOWN(LOG((F1571+1),2),0)</f>
        <v/>
      </c>
      <c r="G1765" s="79">
        <f>ROUNDDOWN(LOG((G1571+1),2),0)</f>
        <v/>
      </c>
      <c r="H1765" s="79">
        <f>ROUNDDOWN(LOG((H1571+1),2),0)</f>
        <v/>
      </c>
    </row>
    <row r="1766">
      <c r="E1766" s="13" t="n">
        <v>33</v>
      </c>
      <c r="F1766" s="79">
        <f>ROUNDDOWN(LOG((F1572+1),2),0)</f>
        <v/>
      </c>
      <c r="G1766" s="79">
        <f>ROUNDDOWN(LOG((G1572+1),2),0)</f>
        <v/>
      </c>
      <c r="H1766" s="79">
        <f>ROUNDDOWN(LOG((H1572+1),2),0)</f>
        <v/>
      </c>
    </row>
    <row r="1767">
      <c r="E1767" s="13" t="n">
        <v>34</v>
      </c>
      <c r="F1767" s="79">
        <f>ROUNDDOWN(LOG((F1573+1),2),0)</f>
        <v/>
      </c>
      <c r="G1767" s="79">
        <f>ROUNDDOWN(LOG((G1573+1),2),0)</f>
        <v/>
      </c>
      <c r="H1767" s="79">
        <f>ROUNDDOWN(LOG((H1573+1),2),0)</f>
        <v/>
      </c>
    </row>
    <row r="1768">
      <c r="E1768" s="13" t="n">
        <v>35</v>
      </c>
      <c r="F1768" s="79">
        <f>ROUNDDOWN(LOG((F1574+1),2),0)</f>
        <v/>
      </c>
      <c r="G1768" s="79">
        <f>ROUNDDOWN(LOG((G1574+1),2),0)</f>
        <v/>
      </c>
      <c r="H1768" s="79">
        <f>ROUNDDOWN(LOG((H1574+1),2),0)</f>
        <v/>
      </c>
    </row>
    <row r="1769">
      <c r="E1769" s="13" t="n">
        <v>36</v>
      </c>
      <c r="F1769" s="79">
        <f>ROUNDDOWN(LOG((F1575+1),2),0)</f>
        <v/>
      </c>
      <c r="G1769" s="79">
        <f>ROUNDDOWN(LOG((G1575+1),2),0)</f>
        <v/>
      </c>
      <c r="H1769" s="79">
        <f>ROUNDDOWN(LOG((H1575+1),2),0)</f>
        <v/>
      </c>
    </row>
    <row r="1770">
      <c r="E1770" s="13" t="n">
        <v>37</v>
      </c>
      <c r="F1770" s="79">
        <f>ROUNDDOWN(LOG((F1576+1),2),0)</f>
        <v/>
      </c>
      <c r="G1770" s="79">
        <f>ROUNDDOWN(LOG((G1576+1),2),0)</f>
        <v/>
      </c>
      <c r="H1770" s="79">
        <f>ROUNDDOWN(LOG((H1576+1),2),0)</f>
        <v/>
      </c>
    </row>
    <row r="1771">
      <c r="E1771" s="13" t="n">
        <v>38</v>
      </c>
      <c r="F1771" s="79">
        <f>ROUNDDOWN(LOG((F1577+1),2),0)</f>
        <v/>
      </c>
      <c r="G1771" s="79">
        <f>ROUNDDOWN(LOG((G1577+1),2),0)</f>
        <v/>
      </c>
      <c r="H1771" s="79">
        <f>ROUNDDOWN(LOG((H1577+1),2),0)</f>
        <v/>
      </c>
    </row>
    <row r="1772">
      <c r="E1772" s="13" t="n">
        <v>39</v>
      </c>
      <c r="F1772" s="79">
        <f>ROUNDDOWN(LOG((F1578+1),2),0)</f>
        <v/>
      </c>
      <c r="G1772" s="79">
        <f>ROUNDDOWN(LOG((G1578+1),2),0)</f>
        <v/>
      </c>
      <c r="H1772" s="79">
        <f>ROUNDDOWN(LOG((H1578+1),2),0)</f>
        <v/>
      </c>
    </row>
    <row r="1773">
      <c r="E1773" s="13" t="n">
        <v>40</v>
      </c>
      <c r="F1773" s="79">
        <f>ROUNDDOWN(LOG((F1579+1),2),0)</f>
        <v/>
      </c>
      <c r="G1773" s="79">
        <f>ROUNDDOWN(LOG((G1579+1),2),0)</f>
        <v/>
      </c>
      <c r="H1773" s="79">
        <f>ROUNDDOWN(LOG((H1579+1),2),0)</f>
        <v/>
      </c>
    </row>
    <row r="1774">
      <c r="E1774" s="13" t="n">
        <v>41</v>
      </c>
      <c r="F1774" s="79">
        <f>ROUNDDOWN(LOG((F1580+1),2),0)</f>
        <v/>
      </c>
      <c r="G1774" s="79">
        <f>ROUNDDOWN(LOG((G1580+1),2),0)</f>
        <v/>
      </c>
      <c r="H1774" s="79">
        <f>ROUNDDOWN(LOG((H1580+1),2),0)</f>
        <v/>
      </c>
    </row>
    <row r="1775">
      <c r="E1775" s="13" t="n">
        <v>42</v>
      </c>
      <c r="F1775" s="79">
        <f>ROUNDDOWN(LOG((F1581+1),2),0)</f>
        <v/>
      </c>
      <c r="G1775" s="79">
        <f>ROUNDDOWN(LOG((G1581+1),2),0)</f>
        <v/>
      </c>
      <c r="H1775" s="79">
        <f>ROUNDDOWN(LOG((H1581+1),2),0)</f>
        <v/>
      </c>
    </row>
    <row r="1776">
      <c r="E1776" s="13" t="n">
        <v>43</v>
      </c>
      <c r="F1776" s="79">
        <f>ROUNDDOWN(LOG((F1582+1),2),0)</f>
        <v/>
      </c>
      <c r="G1776" s="79">
        <f>ROUNDDOWN(LOG((G1582+1),2),0)</f>
        <v/>
      </c>
      <c r="H1776" s="79">
        <f>ROUNDDOWN(LOG((H1582+1),2),0)</f>
        <v/>
      </c>
    </row>
    <row r="1777">
      <c r="E1777" s="13" t="n">
        <v>44</v>
      </c>
      <c r="F1777" s="79">
        <f>ROUNDDOWN(LOG((F1583+1),2),0)</f>
        <v/>
      </c>
      <c r="G1777" s="79">
        <f>ROUNDDOWN(LOG((G1583+1),2),0)</f>
        <v/>
      </c>
      <c r="H1777" s="79">
        <f>ROUNDDOWN(LOG((H1583+1),2),0)</f>
        <v/>
      </c>
    </row>
    <row r="1778">
      <c r="E1778" s="13" t="n">
        <v>45</v>
      </c>
      <c r="F1778" s="79">
        <f>ROUNDDOWN(LOG((F1584+1),2),0)</f>
        <v/>
      </c>
      <c r="G1778" s="79">
        <f>ROUNDDOWN(LOG((G1584+1),2),0)</f>
        <v/>
      </c>
      <c r="H1778" s="79">
        <f>ROUNDDOWN(LOG((H1584+1),2),0)</f>
        <v/>
      </c>
    </row>
    <row r="1779">
      <c r="E1779" s="13" t="n">
        <v>46</v>
      </c>
      <c r="F1779" s="79">
        <f>ROUNDDOWN(LOG((F1585+1),2),0)</f>
        <v/>
      </c>
      <c r="G1779" s="79">
        <f>ROUNDDOWN(LOG((G1585+1),2),0)</f>
        <v/>
      </c>
      <c r="H1779" s="79">
        <f>ROUNDDOWN(LOG((H1585+1),2),0)</f>
        <v/>
      </c>
    </row>
    <row r="1780">
      <c r="E1780" s="13" t="n">
        <v>47</v>
      </c>
      <c r="F1780" s="79">
        <f>ROUNDDOWN(LOG((F1586+1),2),0)</f>
        <v/>
      </c>
      <c r="G1780" s="79">
        <f>ROUNDDOWN(LOG((G1586+1),2),0)</f>
        <v/>
      </c>
      <c r="H1780" s="79">
        <f>ROUNDDOWN(LOG((H1586+1),2),0)</f>
        <v/>
      </c>
    </row>
    <row r="1781">
      <c r="E1781" s="13" t="n">
        <v>48</v>
      </c>
      <c r="F1781" s="79">
        <f>ROUNDDOWN(LOG((F1587+1),2),0)</f>
        <v/>
      </c>
      <c r="G1781" s="79">
        <f>ROUNDDOWN(LOG((G1587+1),2),0)</f>
        <v/>
      </c>
      <c r="H1781" s="79">
        <f>ROUNDDOWN(LOG((H1587+1),2),0)</f>
        <v/>
      </c>
    </row>
    <row r="1782">
      <c r="E1782" s="13" t="n">
        <v>49</v>
      </c>
      <c r="F1782" s="79">
        <f>ROUNDDOWN(LOG((F1588+1),2),0)</f>
        <v/>
      </c>
      <c r="G1782" s="79">
        <f>ROUNDDOWN(LOG((G1588+1),2),0)</f>
        <v/>
      </c>
      <c r="H1782" s="79">
        <f>ROUNDDOWN(LOG((H1588+1),2),0)</f>
        <v/>
      </c>
    </row>
    <row r="1783">
      <c r="E1783" s="13" t="n">
        <v>50</v>
      </c>
      <c r="F1783" s="79">
        <f>ROUNDDOWN(LOG((F1589+1),2),0)</f>
        <v/>
      </c>
      <c r="G1783" s="79">
        <f>ROUNDDOWN(LOG((G1589+1),2),0)</f>
        <v/>
      </c>
      <c r="H1783" s="79">
        <f>ROUNDDOWN(LOG((H1589+1),2),0)</f>
        <v/>
      </c>
    </row>
    <row r="1784">
      <c r="E1784" s="13" t="n">
        <v>51</v>
      </c>
      <c r="F1784" s="79">
        <f>ROUNDDOWN(LOG((F1590+1),2),0)</f>
        <v/>
      </c>
      <c r="G1784" s="79">
        <f>ROUNDDOWN(LOG((G1590+1),2),0)</f>
        <v/>
      </c>
      <c r="H1784" s="79">
        <f>ROUNDDOWN(LOG((H1590+1),2),0)</f>
        <v/>
      </c>
    </row>
    <row r="1785">
      <c r="E1785" s="13" t="n">
        <v>52</v>
      </c>
      <c r="F1785" s="79">
        <f>ROUNDDOWN(LOG((F1591+1),2),0)</f>
        <v/>
      </c>
      <c r="G1785" s="79">
        <f>ROUNDDOWN(LOG((G1591+1),2),0)</f>
        <v/>
      </c>
      <c r="H1785" s="79">
        <f>ROUNDDOWN(LOG((H1591+1),2),0)</f>
        <v/>
      </c>
    </row>
    <row r="1786">
      <c r="E1786" s="13" t="n">
        <v>53</v>
      </c>
      <c r="F1786" s="79">
        <f>ROUNDDOWN(LOG((F1592+1),2),0)</f>
        <v/>
      </c>
      <c r="G1786" s="79">
        <f>ROUNDDOWN(LOG((G1592+1),2),0)</f>
        <v/>
      </c>
      <c r="H1786" s="79">
        <f>ROUNDDOWN(LOG((H1592+1),2),0)</f>
        <v/>
      </c>
    </row>
    <row r="1787">
      <c r="E1787" s="13" t="n">
        <v>54</v>
      </c>
      <c r="F1787" s="79">
        <f>ROUNDDOWN(LOG((F1593+1),2),0)</f>
        <v/>
      </c>
      <c r="G1787" s="79">
        <f>ROUNDDOWN(LOG((G1593+1),2),0)</f>
        <v/>
      </c>
      <c r="H1787" s="79">
        <f>ROUNDDOWN(LOG((H1593+1),2),0)</f>
        <v/>
      </c>
    </row>
    <row r="1788">
      <c r="E1788" s="13" t="n">
        <v>55</v>
      </c>
      <c r="F1788" s="79">
        <f>ROUNDDOWN(LOG((F1594+1),2),0)</f>
        <v/>
      </c>
      <c r="G1788" s="79">
        <f>ROUNDDOWN(LOG((G1594+1),2),0)</f>
        <v/>
      </c>
      <c r="H1788" s="79">
        <f>ROUNDDOWN(LOG((H1594+1),2),0)</f>
        <v/>
      </c>
    </row>
    <row r="1789">
      <c r="E1789" s="13" t="n">
        <v>56</v>
      </c>
      <c r="F1789" s="79">
        <f>ROUNDDOWN(LOG((F1595+1),2),0)</f>
        <v/>
      </c>
      <c r="G1789" s="79">
        <f>ROUNDDOWN(LOG((G1595+1),2),0)</f>
        <v/>
      </c>
      <c r="H1789" s="79">
        <f>ROUNDDOWN(LOG((H1595+1),2),0)</f>
        <v/>
      </c>
    </row>
    <row r="1790">
      <c r="E1790" s="13" t="n">
        <v>57</v>
      </c>
      <c r="F1790" s="79">
        <f>ROUNDDOWN(LOG((F1596+1),2),0)</f>
        <v/>
      </c>
      <c r="G1790" s="79">
        <f>ROUNDDOWN(LOG((G1596+1),2),0)</f>
        <v/>
      </c>
      <c r="H1790" s="79">
        <f>ROUNDDOWN(LOG((H1596+1),2),0)</f>
        <v/>
      </c>
    </row>
    <row r="1791">
      <c r="E1791" s="13" t="n">
        <v>58</v>
      </c>
      <c r="F1791" s="79">
        <f>ROUNDDOWN(LOG((F1597+1),2),0)</f>
        <v/>
      </c>
      <c r="G1791" s="79">
        <f>ROUNDDOWN(LOG((G1597+1),2),0)</f>
        <v/>
      </c>
      <c r="H1791" s="79">
        <f>ROUNDDOWN(LOG((H1597+1),2),0)</f>
        <v/>
      </c>
    </row>
    <row r="1792">
      <c r="E1792" s="13" t="n">
        <v>59</v>
      </c>
      <c r="F1792" s="79">
        <f>ROUNDDOWN(LOG((F1598+1),2),0)</f>
        <v/>
      </c>
      <c r="G1792" s="79">
        <f>ROUNDDOWN(LOG((G1598+1),2),0)</f>
        <v/>
      </c>
      <c r="H1792" s="79">
        <f>ROUNDDOWN(LOG((H1598+1),2),0)</f>
        <v/>
      </c>
    </row>
    <row r="1793">
      <c r="E1793" s="13" t="n">
        <v>60</v>
      </c>
      <c r="F1793" s="79">
        <f>ROUNDDOWN(LOG((F1599+1),2),0)</f>
        <v/>
      </c>
      <c r="G1793" s="79">
        <f>ROUNDDOWN(LOG((G1599+1),2),0)</f>
        <v/>
      </c>
      <c r="H1793" s="79">
        <f>ROUNDDOWN(LOG((H1599+1),2),0)</f>
        <v/>
      </c>
    </row>
    <row r="1794">
      <c r="E1794" s="13" t="n">
        <v>61</v>
      </c>
      <c r="F1794" s="79">
        <f>ROUNDDOWN(LOG((F1600+1),2),0)</f>
        <v/>
      </c>
      <c r="G1794" s="79">
        <f>ROUNDDOWN(LOG((G1600+1),2),0)</f>
        <v/>
      </c>
      <c r="H1794" s="79">
        <f>ROUNDDOWN(LOG((H1600+1),2),0)</f>
        <v/>
      </c>
    </row>
    <row r="1795">
      <c r="E1795" s="13" t="n">
        <v>62</v>
      </c>
      <c r="F1795" s="79">
        <f>ROUNDDOWN(LOG((F1601+1),2),0)</f>
        <v/>
      </c>
      <c r="G1795" s="79">
        <f>ROUNDDOWN(LOG((G1601+1),2),0)</f>
        <v/>
      </c>
      <c r="H1795" s="79">
        <f>ROUNDDOWN(LOG((H1601+1),2),0)</f>
        <v/>
      </c>
    </row>
    <row r="1796">
      <c r="E1796" s="13" t="n">
        <v>63</v>
      </c>
      <c r="F1796" s="79">
        <f>ROUNDDOWN(LOG((F1602+1),2),0)</f>
        <v/>
      </c>
      <c r="G1796" s="79">
        <f>ROUNDDOWN(LOG((G1602+1),2),0)</f>
        <v/>
      </c>
      <c r="H1796" s="79">
        <f>ROUNDDOWN(LOG((H1602+1),2),0)</f>
        <v/>
      </c>
    </row>
    <row r="1797">
      <c r="E1797" s="13" t="n">
        <v>64</v>
      </c>
      <c r="F1797" s="79">
        <f>ROUNDDOWN(LOG((F1603+1),2),0)</f>
        <v/>
      </c>
      <c r="G1797" s="79">
        <f>ROUNDDOWN(LOG((G1603+1),2),0)</f>
        <v/>
      </c>
      <c r="H1797" s="79">
        <f>ROUNDDOWN(LOG((H1603+1),2),0)</f>
        <v/>
      </c>
    </row>
    <row r="1798">
      <c r="E1798" s="13" t="n">
        <v>65</v>
      </c>
      <c r="F1798" s="79">
        <f>ROUNDDOWN(LOG((F1604+1),2),0)</f>
        <v/>
      </c>
      <c r="G1798" s="79">
        <f>ROUNDDOWN(LOG((G1604+1),2),0)</f>
        <v/>
      </c>
      <c r="H1798" s="79">
        <f>ROUNDDOWN(LOG((H1604+1),2),0)</f>
        <v/>
      </c>
    </row>
    <row r="1799">
      <c r="E1799" s="13" t="n">
        <v>66</v>
      </c>
      <c r="F1799" s="79">
        <f>ROUNDDOWN(LOG((F1605+1),2),0)</f>
        <v/>
      </c>
      <c r="G1799" s="79">
        <f>ROUNDDOWN(LOG((G1605+1),2),0)</f>
        <v/>
      </c>
      <c r="H1799" s="79">
        <f>ROUNDDOWN(LOG((H1605+1),2),0)</f>
        <v/>
      </c>
    </row>
    <row r="1800">
      <c r="E1800" s="13" t="n">
        <v>67</v>
      </c>
      <c r="F1800" s="79">
        <f>ROUNDDOWN(LOG((F1606+1),2),0)</f>
        <v/>
      </c>
      <c r="G1800" s="79">
        <f>ROUNDDOWN(LOG((G1606+1),2),0)</f>
        <v/>
      </c>
      <c r="H1800" s="79">
        <f>ROUNDDOWN(LOG((H1606+1),2),0)</f>
        <v/>
      </c>
    </row>
    <row r="1801">
      <c r="E1801" s="13" t="n">
        <v>68</v>
      </c>
      <c r="F1801" s="79">
        <f>ROUNDDOWN(LOG((F1607+1),2),0)</f>
        <v/>
      </c>
      <c r="G1801" s="79">
        <f>ROUNDDOWN(LOG((G1607+1),2),0)</f>
        <v/>
      </c>
      <c r="H1801" s="79">
        <f>ROUNDDOWN(LOG((H1607+1),2),0)</f>
        <v/>
      </c>
    </row>
    <row r="1802">
      <c r="E1802" s="13" t="n">
        <v>69</v>
      </c>
      <c r="F1802" s="79">
        <f>ROUNDDOWN(LOG((F1608+1),2),0)</f>
        <v/>
      </c>
      <c r="G1802" s="79">
        <f>ROUNDDOWN(LOG((G1608+1),2),0)</f>
        <v/>
      </c>
      <c r="H1802" s="79">
        <f>ROUNDDOWN(LOG((H1608+1),2),0)</f>
        <v/>
      </c>
    </row>
    <row r="1803">
      <c r="E1803" s="13" t="n">
        <v>70</v>
      </c>
      <c r="F1803" s="79">
        <f>ROUNDDOWN(LOG((F1609+1),2),0)</f>
        <v/>
      </c>
      <c r="G1803" s="79">
        <f>ROUNDDOWN(LOG((G1609+1),2),0)</f>
        <v/>
      </c>
      <c r="H1803" s="79">
        <f>ROUNDDOWN(LOG((H1609+1),2),0)</f>
        <v/>
      </c>
    </row>
    <row r="1804">
      <c r="E1804" s="13" t="n">
        <v>71</v>
      </c>
      <c r="F1804" s="79">
        <f>ROUNDDOWN(LOG((F1610+1),2),0)</f>
        <v/>
      </c>
      <c r="G1804" s="79">
        <f>ROUNDDOWN(LOG((G1610+1),2),0)</f>
        <v/>
      </c>
      <c r="H1804" s="79">
        <f>ROUNDDOWN(LOG((H1610+1),2),0)</f>
        <v/>
      </c>
    </row>
    <row r="1805">
      <c r="E1805" s="13" t="n">
        <v>72</v>
      </c>
      <c r="F1805" s="79">
        <f>ROUNDDOWN(LOG((F1611+1),2),0)</f>
        <v/>
      </c>
      <c r="G1805" s="79">
        <f>ROUNDDOWN(LOG((G1611+1),2),0)</f>
        <v/>
      </c>
      <c r="H1805" s="79">
        <f>ROUNDDOWN(LOG((H1611+1),2),0)</f>
        <v/>
      </c>
    </row>
    <row r="1806">
      <c r="E1806" s="13" t="n">
        <v>73</v>
      </c>
      <c r="F1806" s="79">
        <f>ROUNDDOWN(LOG((F1612+1),2),0)</f>
        <v/>
      </c>
      <c r="G1806" s="79">
        <f>ROUNDDOWN(LOG((G1612+1),2),0)</f>
        <v/>
      </c>
      <c r="H1806" s="79">
        <f>ROUNDDOWN(LOG((H1612+1),2),0)</f>
        <v/>
      </c>
    </row>
    <row r="1807">
      <c r="E1807" s="13" t="n">
        <v>74</v>
      </c>
      <c r="F1807" s="79">
        <f>ROUNDDOWN(LOG((F1613+1),2),0)</f>
        <v/>
      </c>
      <c r="G1807" s="79">
        <f>ROUNDDOWN(LOG((G1613+1),2),0)</f>
        <v/>
      </c>
      <c r="H1807" s="79">
        <f>ROUNDDOWN(LOG((H1613+1),2),0)</f>
        <v/>
      </c>
    </row>
    <row r="1808">
      <c r="E1808" s="13" t="n">
        <v>75</v>
      </c>
      <c r="F1808" s="79">
        <f>ROUNDDOWN(LOG((F1614+1),2),0)</f>
        <v/>
      </c>
      <c r="G1808" s="79">
        <f>ROUNDDOWN(LOG((G1614+1),2),0)</f>
        <v/>
      </c>
      <c r="H1808" s="79">
        <f>ROUNDDOWN(LOG((H1614+1),2),0)</f>
        <v/>
      </c>
    </row>
    <row r="1809">
      <c r="E1809" s="13" t="n">
        <v>76</v>
      </c>
      <c r="F1809" s="79">
        <f>ROUNDDOWN(LOG((F1615+1),2),0)</f>
        <v/>
      </c>
      <c r="G1809" s="79">
        <f>ROUNDDOWN(LOG((G1615+1),2),0)</f>
        <v/>
      </c>
      <c r="H1809" s="79">
        <f>ROUNDDOWN(LOG((H1615+1),2),0)</f>
        <v/>
      </c>
    </row>
    <row r="1810">
      <c r="E1810" s="13" t="n">
        <v>77</v>
      </c>
      <c r="F1810" s="79">
        <f>ROUNDDOWN(LOG((F1616+1),2),0)</f>
        <v/>
      </c>
      <c r="G1810" s="79">
        <f>ROUNDDOWN(LOG((G1616+1),2),0)</f>
        <v/>
      </c>
      <c r="H1810" s="79">
        <f>ROUNDDOWN(LOG((H1616+1),2),0)</f>
        <v/>
      </c>
    </row>
    <row r="1811">
      <c r="E1811" s="13" t="n">
        <v>78</v>
      </c>
      <c r="F1811" s="79">
        <f>ROUNDDOWN(LOG((F1617+1),2),0)</f>
        <v/>
      </c>
      <c r="G1811" s="79">
        <f>ROUNDDOWN(LOG((G1617+1),2),0)</f>
        <v/>
      </c>
      <c r="H1811" s="79">
        <f>ROUNDDOWN(LOG((H1617+1),2),0)</f>
        <v/>
      </c>
    </row>
    <row r="1812">
      <c r="E1812" s="13" t="n">
        <v>79</v>
      </c>
      <c r="F1812" s="79">
        <f>ROUNDDOWN(LOG((F1618+1),2),0)</f>
        <v/>
      </c>
      <c r="G1812" s="79">
        <f>ROUNDDOWN(LOG((G1618+1),2),0)</f>
        <v/>
      </c>
      <c r="H1812" s="79">
        <f>ROUNDDOWN(LOG((H1618+1),2),0)</f>
        <v/>
      </c>
    </row>
    <row r="1813">
      <c r="E1813" s="13" t="n">
        <v>80</v>
      </c>
      <c r="F1813" s="79">
        <f>ROUNDDOWN(LOG((F1619+1),2),0)</f>
        <v/>
      </c>
      <c r="G1813" s="79">
        <f>ROUNDDOWN(LOG((G1619+1),2),0)</f>
        <v/>
      </c>
      <c r="H1813" s="79">
        <f>ROUNDDOWN(LOG((H1619+1),2),0)</f>
        <v/>
      </c>
    </row>
    <row r="1814">
      <c r="E1814" s="13" t="n">
        <v>81</v>
      </c>
      <c r="F1814" s="79">
        <f>ROUNDDOWN(LOG((F1620+1),2),0)</f>
        <v/>
      </c>
      <c r="G1814" s="79">
        <f>ROUNDDOWN(LOG((G1620+1),2),0)</f>
        <v/>
      </c>
      <c r="H1814" s="79">
        <f>ROUNDDOWN(LOG((H1620+1),2),0)</f>
        <v/>
      </c>
    </row>
    <row r="1815">
      <c r="E1815" s="13" t="n">
        <v>82</v>
      </c>
      <c r="F1815" s="79">
        <f>ROUNDDOWN(LOG((F1621+1),2),0)</f>
        <v/>
      </c>
      <c r="G1815" s="79">
        <f>ROUNDDOWN(LOG((G1621+1),2),0)</f>
        <v/>
      </c>
      <c r="H1815" s="79">
        <f>ROUNDDOWN(LOG((H1621+1),2),0)</f>
        <v/>
      </c>
    </row>
    <row r="1816">
      <c r="E1816" s="13" t="n">
        <v>83</v>
      </c>
      <c r="F1816" s="79">
        <f>ROUNDDOWN(LOG((F1622+1),2),0)</f>
        <v/>
      </c>
      <c r="G1816" s="79">
        <f>ROUNDDOWN(LOG((G1622+1),2),0)</f>
        <v/>
      </c>
      <c r="H1816" s="79">
        <f>ROUNDDOWN(LOG((H1622+1),2),0)</f>
        <v/>
      </c>
    </row>
    <row r="1817">
      <c r="E1817" s="13" t="n">
        <v>84</v>
      </c>
      <c r="F1817" s="79">
        <f>ROUNDDOWN(LOG((F1623+1),2),0)</f>
        <v/>
      </c>
      <c r="G1817" s="79">
        <f>ROUNDDOWN(LOG((G1623+1),2),0)</f>
        <v/>
      </c>
      <c r="H1817" s="79">
        <f>ROUNDDOWN(LOG((H1623+1),2),0)</f>
        <v/>
      </c>
    </row>
    <row r="1818">
      <c r="E1818" s="13" t="n">
        <v>85</v>
      </c>
      <c r="F1818" s="79">
        <f>ROUNDDOWN(LOG((F1624+1),2),0)</f>
        <v/>
      </c>
      <c r="G1818" s="79">
        <f>ROUNDDOWN(LOG((G1624+1),2),0)</f>
        <v/>
      </c>
      <c r="H1818" s="79">
        <f>ROUNDDOWN(LOG((H1624+1),2),0)</f>
        <v/>
      </c>
    </row>
    <row r="1819">
      <c r="E1819" s="13" t="n">
        <v>86</v>
      </c>
      <c r="F1819" s="79">
        <f>ROUNDDOWN(LOG((F1625+1),2),0)</f>
        <v/>
      </c>
      <c r="G1819" s="79">
        <f>ROUNDDOWN(LOG((G1625+1),2),0)</f>
        <v/>
      </c>
      <c r="H1819" s="79">
        <f>ROUNDDOWN(LOG((H1625+1),2),0)</f>
        <v/>
      </c>
    </row>
    <row r="1820">
      <c r="E1820" s="13" t="n">
        <v>87</v>
      </c>
      <c r="F1820" s="79">
        <f>ROUNDDOWN(LOG((F1626+1),2),0)</f>
        <v/>
      </c>
      <c r="G1820" s="79">
        <f>ROUNDDOWN(LOG((G1626+1),2),0)</f>
        <v/>
      </c>
      <c r="H1820" s="79">
        <f>ROUNDDOWN(LOG((H1626+1),2),0)</f>
        <v/>
      </c>
    </row>
    <row r="1821">
      <c r="E1821" s="13" t="n">
        <v>88</v>
      </c>
      <c r="F1821" s="79">
        <f>ROUNDDOWN(LOG((F1627+1),2),0)</f>
        <v/>
      </c>
      <c r="G1821" s="79">
        <f>ROUNDDOWN(LOG((G1627+1),2),0)</f>
        <v/>
      </c>
      <c r="H1821" s="79">
        <f>ROUNDDOWN(LOG((H1627+1),2),0)</f>
        <v/>
      </c>
    </row>
    <row r="1822">
      <c r="E1822" s="13" t="n">
        <v>89</v>
      </c>
      <c r="F1822" s="79">
        <f>ROUNDDOWN(LOG((F1628+1),2),0)</f>
        <v/>
      </c>
      <c r="G1822" s="79">
        <f>ROUNDDOWN(LOG((G1628+1),2),0)</f>
        <v/>
      </c>
      <c r="H1822" s="79">
        <f>ROUNDDOWN(LOG((H1628+1),2),0)</f>
        <v/>
      </c>
    </row>
    <row r="1823">
      <c r="E1823" s="13" t="n">
        <v>90</v>
      </c>
      <c r="F1823" s="79">
        <f>ROUNDDOWN(LOG((F1629+1),2),0)</f>
        <v/>
      </c>
      <c r="G1823" s="79">
        <f>ROUNDDOWN(LOG((G1629+1),2),0)</f>
        <v/>
      </c>
      <c r="H1823" s="79">
        <f>ROUNDDOWN(LOG((H1629+1),2),0)</f>
        <v/>
      </c>
    </row>
    <row r="1824">
      <c r="E1824" s="13" t="n">
        <v>91</v>
      </c>
      <c r="F1824" s="79">
        <f>ROUNDDOWN(LOG((F1630+1),2),0)</f>
        <v/>
      </c>
      <c r="G1824" s="79">
        <f>ROUNDDOWN(LOG((G1630+1),2),0)</f>
        <v/>
      </c>
      <c r="H1824" s="79">
        <f>ROUNDDOWN(LOG((H1630+1),2),0)</f>
        <v/>
      </c>
    </row>
    <row r="1825">
      <c r="E1825" s="13" t="n">
        <v>92</v>
      </c>
      <c r="F1825" s="79">
        <f>ROUNDDOWN(LOG((F1631+1),2),0)</f>
        <v/>
      </c>
      <c r="G1825" s="79">
        <f>ROUNDDOWN(LOG((G1631+1),2),0)</f>
        <v/>
      </c>
      <c r="H1825" s="79">
        <f>ROUNDDOWN(LOG((H1631+1),2),0)</f>
        <v/>
      </c>
    </row>
    <row r="1826">
      <c r="E1826" s="13" t="n">
        <v>93</v>
      </c>
      <c r="F1826" s="79">
        <f>ROUNDDOWN(LOG((F1632+1),2),0)</f>
        <v/>
      </c>
      <c r="G1826" s="79">
        <f>ROUNDDOWN(LOG((G1632+1),2),0)</f>
        <v/>
      </c>
      <c r="H1826" s="79">
        <f>ROUNDDOWN(LOG((H1632+1),2),0)</f>
        <v/>
      </c>
    </row>
    <row r="1827">
      <c r="E1827" s="13" t="n">
        <v>94</v>
      </c>
      <c r="F1827" s="79">
        <f>ROUNDDOWN(LOG((F1633+1),2),0)</f>
        <v/>
      </c>
      <c r="G1827" s="79">
        <f>ROUNDDOWN(LOG((G1633+1),2),0)</f>
        <v/>
      </c>
      <c r="H1827" s="79">
        <f>ROUNDDOWN(LOG((H1633+1),2),0)</f>
        <v/>
      </c>
    </row>
    <row r="1828">
      <c r="E1828" s="13" t="n">
        <v>95</v>
      </c>
      <c r="F1828" s="79">
        <f>ROUNDDOWN(LOG((F1634+1),2),0)</f>
        <v/>
      </c>
      <c r="G1828" s="79">
        <f>ROUNDDOWN(LOG((G1634+1),2),0)</f>
        <v/>
      </c>
      <c r="H1828" s="79">
        <f>ROUNDDOWN(LOG((H1634+1),2),0)</f>
        <v/>
      </c>
    </row>
    <row r="1829">
      <c r="E1829" s="13" t="n">
        <v>96</v>
      </c>
      <c r="F1829" s="79">
        <f>ROUNDDOWN(LOG((F1635+1),2),0)</f>
        <v/>
      </c>
      <c r="G1829" s="79">
        <f>ROUNDDOWN(LOG((G1635+1),2),0)</f>
        <v/>
      </c>
      <c r="H1829" s="79">
        <f>ROUNDDOWN(LOG((H1635+1),2),0)</f>
        <v/>
      </c>
    </row>
    <row r="1830">
      <c r="E1830" s="13" t="n">
        <v>97</v>
      </c>
      <c r="F1830" s="79">
        <f>ROUNDDOWN(LOG((F1636+1),2),0)</f>
        <v/>
      </c>
      <c r="G1830" s="79">
        <f>ROUNDDOWN(LOG((G1636+1),2),0)</f>
        <v/>
      </c>
      <c r="H1830" s="79">
        <f>ROUNDDOWN(LOG((H1636+1),2),0)</f>
        <v/>
      </c>
    </row>
    <row r="1831">
      <c r="E1831" s="13" t="n">
        <v>98</v>
      </c>
      <c r="F1831" s="79">
        <f>ROUNDDOWN(LOG((F1637+1),2),0)</f>
        <v/>
      </c>
      <c r="G1831" s="79">
        <f>ROUNDDOWN(LOG((G1637+1),2),0)</f>
        <v/>
      </c>
      <c r="H1831" s="79">
        <f>ROUNDDOWN(LOG((H1637+1),2),0)</f>
        <v/>
      </c>
    </row>
    <row r="1832">
      <c r="E1832" s="13" t="n">
        <v>99</v>
      </c>
      <c r="F1832" s="79">
        <f>ROUNDDOWN(LOG((F1638+1),2),0)</f>
        <v/>
      </c>
      <c r="G1832" s="79">
        <f>ROUNDDOWN(LOG((G1638+1),2),0)</f>
        <v/>
      </c>
      <c r="H1832" s="79">
        <f>ROUNDDOWN(LOG((H1638+1),2),0)</f>
        <v/>
      </c>
    </row>
    <row r="1833">
      <c r="E1833" s="13" t="n">
        <v>100</v>
      </c>
      <c r="F1833" s="79">
        <f>ROUNDDOWN(LOG((F1639+1),2),0)</f>
        <v/>
      </c>
      <c r="G1833" s="79">
        <f>ROUNDDOWN(LOG((G1639+1),2),0)</f>
        <v/>
      </c>
      <c r="H1833" s="79">
        <f>ROUNDDOWN(LOG((H1639+1),2),0)</f>
        <v/>
      </c>
    </row>
    <row r="1834">
      <c r="E1834" s="13" t="n">
        <v>101</v>
      </c>
      <c r="F1834" s="79">
        <f>ROUNDDOWN(LOG((F1640+1),2),0)</f>
        <v/>
      </c>
      <c r="G1834" s="79">
        <f>ROUNDDOWN(LOG((G1640+1),2),0)</f>
        <v/>
      </c>
      <c r="H1834" s="79">
        <f>ROUNDDOWN(LOG((H1640+1),2),0)</f>
        <v/>
      </c>
    </row>
    <row r="1835">
      <c r="E1835" s="13" t="n">
        <v>102</v>
      </c>
      <c r="F1835" s="79">
        <f>ROUNDDOWN(LOG((F1641+1),2),0)</f>
        <v/>
      </c>
      <c r="G1835" s="79">
        <f>ROUNDDOWN(LOG((G1641+1),2),0)</f>
        <v/>
      </c>
      <c r="H1835" s="79">
        <f>ROUNDDOWN(LOG((H1641+1),2),0)</f>
        <v/>
      </c>
    </row>
    <row r="1836">
      <c r="E1836" s="13" t="n">
        <v>103</v>
      </c>
      <c r="F1836" s="79">
        <f>ROUNDDOWN(LOG((F1642+1),2),0)</f>
        <v/>
      </c>
      <c r="G1836" s="79">
        <f>ROUNDDOWN(LOG((G1642+1),2),0)</f>
        <v/>
      </c>
      <c r="H1836" s="79">
        <f>ROUNDDOWN(LOG((H1642+1),2),0)</f>
        <v/>
      </c>
    </row>
    <row r="1837">
      <c r="E1837" s="13" t="n">
        <v>104</v>
      </c>
      <c r="F1837" s="79">
        <f>ROUNDDOWN(LOG((F1643+1),2),0)</f>
        <v/>
      </c>
      <c r="G1837" s="79">
        <f>ROUNDDOWN(LOG((G1643+1),2),0)</f>
        <v/>
      </c>
      <c r="H1837" s="79">
        <f>ROUNDDOWN(LOG((H1643+1),2),0)</f>
        <v/>
      </c>
    </row>
    <row r="1838">
      <c r="E1838" s="13" t="n">
        <v>105</v>
      </c>
      <c r="F1838" s="79">
        <f>ROUNDDOWN(LOG((F1644+1),2),0)</f>
        <v/>
      </c>
      <c r="G1838" s="79">
        <f>ROUNDDOWN(LOG((G1644+1),2),0)</f>
        <v/>
      </c>
      <c r="H1838" s="79">
        <f>ROUNDDOWN(LOG((H1644+1),2),0)</f>
        <v/>
      </c>
    </row>
    <row r="1839">
      <c r="E1839" s="13" t="n">
        <v>106</v>
      </c>
      <c r="F1839" s="79">
        <f>ROUNDDOWN(LOG((F1645+1),2),0)</f>
        <v/>
      </c>
      <c r="G1839" s="79">
        <f>ROUNDDOWN(LOG((G1645+1),2),0)</f>
        <v/>
      </c>
      <c r="H1839" s="79">
        <f>ROUNDDOWN(LOG((H1645+1),2),0)</f>
        <v/>
      </c>
    </row>
    <row r="1840">
      <c r="E1840" s="13" t="n">
        <v>107</v>
      </c>
      <c r="F1840" s="79">
        <f>ROUNDDOWN(LOG((F1646+1),2),0)</f>
        <v/>
      </c>
      <c r="G1840" s="79">
        <f>ROUNDDOWN(LOG((G1646+1),2),0)</f>
        <v/>
      </c>
      <c r="H1840" s="79">
        <f>ROUNDDOWN(LOG((H1646+1),2),0)</f>
        <v/>
      </c>
    </row>
    <row r="1841">
      <c r="E1841" s="13" t="n">
        <v>108</v>
      </c>
      <c r="F1841" s="79">
        <f>ROUNDDOWN(LOG((F1647+1),2),0)</f>
        <v/>
      </c>
      <c r="G1841" s="79">
        <f>ROUNDDOWN(LOG((G1647+1),2),0)</f>
        <v/>
      </c>
      <c r="H1841" s="79">
        <f>ROUNDDOWN(LOG((H1647+1),2),0)</f>
        <v/>
      </c>
    </row>
    <row r="1842">
      <c r="E1842" s="13" t="n">
        <v>109</v>
      </c>
      <c r="F1842" s="79">
        <f>ROUNDDOWN(LOG((F1648+1),2),0)</f>
        <v/>
      </c>
      <c r="G1842" s="79">
        <f>ROUNDDOWN(LOG((G1648+1),2),0)</f>
        <v/>
      </c>
      <c r="H1842" s="79">
        <f>ROUNDDOWN(LOG((H1648+1),2),0)</f>
        <v/>
      </c>
    </row>
    <row r="1843">
      <c r="E1843" s="13" t="n">
        <v>110</v>
      </c>
      <c r="F1843" s="79">
        <f>ROUNDDOWN(LOG((F1649+1),2),0)</f>
        <v/>
      </c>
      <c r="G1843" s="79">
        <f>ROUNDDOWN(LOG((G1649+1),2),0)</f>
        <v/>
      </c>
      <c r="H1843" s="79">
        <f>ROUNDDOWN(LOG((H1649+1),2),0)</f>
        <v/>
      </c>
    </row>
    <row r="1844">
      <c r="E1844" s="13" t="n">
        <v>111</v>
      </c>
      <c r="F1844" s="79">
        <f>ROUNDDOWN(LOG((F1650+1),2),0)</f>
        <v/>
      </c>
      <c r="G1844" s="79">
        <f>ROUNDDOWN(LOG((G1650+1),2),0)</f>
        <v/>
      </c>
      <c r="H1844" s="79">
        <f>ROUNDDOWN(LOG((H1650+1),2),0)</f>
        <v/>
      </c>
    </row>
    <row r="1845">
      <c r="E1845" s="13" t="n">
        <v>112</v>
      </c>
      <c r="F1845" s="79">
        <f>ROUNDDOWN(LOG((F1651+1),2),0)</f>
        <v/>
      </c>
      <c r="G1845" s="79">
        <f>ROUNDDOWN(LOG((G1651+1),2),0)</f>
        <v/>
      </c>
      <c r="H1845" s="79">
        <f>ROUNDDOWN(LOG((H1651+1),2),0)</f>
        <v/>
      </c>
    </row>
    <row r="1846">
      <c r="E1846" s="13" t="n">
        <v>113</v>
      </c>
      <c r="F1846" s="79">
        <f>ROUNDDOWN(LOG((F1652+1),2),0)</f>
        <v/>
      </c>
      <c r="G1846" s="79">
        <f>ROUNDDOWN(LOG((G1652+1),2),0)</f>
        <v/>
      </c>
      <c r="H1846" s="79">
        <f>ROUNDDOWN(LOG((H1652+1),2),0)</f>
        <v/>
      </c>
    </row>
    <row r="1847">
      <c r="E1847" s="13" t="n">
        <v>114</v>
      </c>
      <c r="F1847" s="79">
        <f>ROUNDDOWN(LOG((F1653+1),2),0)</f>
        <v/>
      </c>
      <c r="G1847" s="79">
        <f>ROUNDDOWN(LOG((G1653+1),2),0)</f>
        <v/>
      </c>
      <c r="H1847" s="79">
        <f>ROUNDDOWN(LOG((H1653+1),2),0)</f>
        <v/>
      </c>
    </row>
    <row r="1848">
      <c r="E1848" s="13" t="n">
        <v>115</v>
      </c>
      <c r="F1848" s="79">
        <f>ROUNDDOWN(LOG((F1654+1),2),0)</f>
        <v/>
      </c>
      <c r="G1848" s="79">
        <f>ROUNDDOWN(LOG((G1654+1),2),0)</f>
        <v/>
      </c>
      <c r="H1848" s="79">
        <f>ROUNDDOWN(LOG((H1654+1),2),0)</f>
        <v/>
      </c>
    </row>
    <row r="1849">
      <c r="E1849" s="13" t="n">
        <v>116</v>
      </c>
      <c r="F1849" s="79">
        <f>ROUNDDOWN(LOG((F1655+1),2),0)</f>
        <v/>
      </c>
      <c r="G1849" s="79">
        <f>ROUNDDOWN(LOG((G1655+1),2),0)</f>
        <v/>
      </c>
      <c r="H1849" s="79">
        <f>ROUNDDOWN(LOG((H1655+1),2),0)</f>
        <v/>
      </c>
    </row>
    <row r="1850">
      <c r="E1850" s="13" t="n">
        <v>117</v>
      </c>
      <c r="F1850" s="79">
        <f>ROUNDDOWN(LOG((F1656+1),2),0)</f>
        <v/>
      </c>
      <c r="G1850" s="79">
        <f>ROUNDDOWN(LOG((G1656+1),2),0)</f>
        <v/>
      </c>
      <c r="H1850" s="79">
        <f>ROUNDDOWN(LOG((H1656+1),2),0)</f>
        <v/>
      </c>
    </row>
    <row r="1851">
      <c r="E1851" s="13" t="n">
        <v>118</v>
      </c>
      <c r="F1851" s="79">
        <f>ROUNDDOWN(LOG((F1657+1),2),0)</f>
        <v/>
      </c>
      <c r="G1851" s="79">
        <f>ROUNDDOWN(LOG((G1657+1),2),0)</f>
        <v/>
      </c>
      <c r="H1851" s="79">
        <f>ROUNDDOWN(LOG((H1657+1),2),0)</f>
        <v/>
      </c>
    </row>
    <row r="1852">
      <c r="E1852" s="13" t="n">
        <v>119</v>
      </c>
      <c r="F1852" s="79">
        <f>ROUNDDOWN(LOG((F1658+1),2),0)</f>
        <v/>
      </c>
      <c r="G1852" s="79">
        <f>ROUNDDOWN(LOG((G1658+1),2),0)</f>
        <v/>
      </c>
      <c r="H1852" s="79">
        <f>ROUNDDOWN(LOG((H1658+1),2),0)</f>
        <v/>
      </c>
    </row>
    <row r="1853">
      <c r="E1853" s="13" t="n">
        <v>120</v>
      </c>
      <c r="F1853" s="79">
        <f>ROUNDDOWN(LOG((F1659+1),2),0)</f>
        <v/>
      </c>
      <c r="G1853" s="79">
        <f>ROUNDDOWN(LOG((G1659+1),2),0)</f>
        <v/>
      </c>
      <c r="H1853" s="79">
        <f>ROUNDDOWN(LOG((H1659+1),2),0)</f>
        <v/>
      </c>
    </row>
    <row r="1854">
      <c r="E1854" s="13" t="n">
        <v>121</v>
      </c>
      <c r="F1854" s="79">
        <f>ROUNDDOWN(LOG((F1660+1),2),0)</f>
        <v/>
      </c>
      <c r="G1854" s="79">
        <f>ROUNDDOWN(LOG((G1660+1),2),0)</f>
        <v/>
      </c>
      <c r="H1854" s="79">
        <f>ROUNDDOWN(LOG((H1660+1),2),0)</f>
        <v/>
      </c>
    </row>
    <row r="1855">
      <c r="E1855" s="13" t="n">
        <v>122</v>
      </c>
      <c r="F1855" s="79">
        <f>ROUNDDOWN(LOG((F1661+1),2),0)</f>
        <v/>
      </c>
      <c r="G1855" s="79">
        <f>ROUNDDOWN(LOG((G1661+1),2),0)</f>
        <v/>
      </c>
      <c r="H1855" s="79">
        <f>ROUNDDOWN(LOG((H1661+1),2),0)</f>
        <v/>
      </c>
    </row>
    <row r="1856">
      <c r="E1856" s="13" t="n">
        <v>123</v>
      </c>
      <c r="F1856" s="79">
        <f>ROUNDDOWN(LOG((F1662+1),2),0)</f>
        <v/>
      </c>
      <c r="G1856" s="79">
        <f>ROUNDDOWN(LOG((G1662+1),2),0)</f>
        <v/>
      </c>
      <c r="H1856" s="79">
        <f>ROUNDDOWN(LOG((H1662+1),2),0)</f>
        <v/>
      </c>
    </row>
    <row r="1857">
      <c r="E1857" s="13" t="n">
        <v>124</v>
      </c>
      <c r="F1857" s="79">
        <f>ROUNDDOWN(LOG((F1663+1),2),0)</f>
        <v/>
      </c>
      <c r="G1857" s="79">
        <f>ROUNDDOWN(LOG((G1663+1),2),0)</f>
        <v/>
      </c>
      <c r="H1857" s="79">
        <f>ROUNDDOWN(LOG((H1663+1),2),0)</f>
        <v/>
      </c>
    </row>
    <row r="1858">
      <c r="E1858" s="13" t="n">
        <v>125</v>
      </c>
      <c r="F1858" s="79">
        <f>ROUNDDOWN(LOG((F1664+1),2),0)</f>
        <v/>
      </c>
      <c r="G1858" s="79">
        <f>ROUNDDOWN(LOG((G1664+1),2),0)</f>
        <v/>
      </c>
      <c r="H1858" s="79">
        <f>ROUNDDOWN(LOG((H1664+1),2),0)</f>
        <v/>
      </c>
    </row>
    <row r="1859">
      <c r="E1859" s="13" t="n">
        <v>126</v>
      </c>
      <c r="F1859" s="79">
        <f>ROUNDDOWN(LOG((F1665+1),2),0)</f>
        <v/>
      </c>
      <c r="G1859" s="79">
        <f>ROUNDDOWN(LOG((G1665+1),2),0)</f>
        <v/>
      </c>
      <c r="H1859" s="79">
        <f>ROUNDDOWN(LOG((H1665+1),2),0)</f>
        <v/>
      </c>
    </row>
    <row r="1860">
      <c r="E1860" s="13" t="n">
        <v>127</v>
      </c>
      <c r="F1860" s="79">
        <f>ROUNDDOWN(LOG((F1666+1),2),0)</f>
        <v/>
      </c>
      <c r="G1860" s="79">
        <f>ROUNDDOWN(LOG((G1666+1),2),0)</f>
        <v/>
      </c>
      <c r="H1860" s="79">
        <f>ROUNDDOWN(LOG((H1666+1),2),0)</f>
        <v/>
      </c>
    </row>
    <row r="1861">
      <c r="E1861" s="13" t="n">
        <v>128</v>
      </c>
      <c r="F1861" s="79">
        <f>ROUNDDOWN(LOG((F1667+1),2),0)</f>
        <v/>
      </c>
      <c r="G1861" s="79">
        <f>ROUNDDOWN(LOG((G1667+1),2),0)</f>
        <v/>
      </c>
      <c r="H1861" s="79">
        <f>ROUNDDOWN(LOG((H1667+1),2),0)</f>
        <v/>
      </c>
    </row>
    <row r="1862">
      <c r="E1862" s="13" t="n">
        <v>129</v>
      </c>
      <c r="F1862" s="79">
        <f>ROUNDDOWN(LOG((F1668+1),2),0)</f>
        <v/>
      </c>
      <c r="G1862" s="79">
        <f>ROUNDDOWN(LOG((G1668+1),2),0)</f>
        <v/>
      </c>
      <c r="H1862" s="79">
        <f>ROUNDDOWN(LOG((H1668+1),2),0)</f>
        <v/>
      </c>
    </row>
    <row r="1863">
      <c r="E1863" s="13" t="n">
        <v>130</v>
      </c>
      <c r="F1863" s="79">
        <f>ROUNDDOWN(LOG((F1669+1),2),0)</f>
        <v/>
      </c>
      <c r="G1863" s="79">
        <f>ROUNDDOWN(LOG((G1669+1),2),0)</f>
        <v/>
      </c>
      <c r="H1863" s="79">
        <f>ROUNDDOWN(LOG((H1669+1),2),0)</f>
        <v/>
      </c>
    </row>
    <row r="1864">
      <c r="E1864" s="13" t="n">
        <v>131</v>
      </c>
      <c r="F1864" s="79">
        <f>ROUNDDOWN(LOG((F1670+1),2),0)</f>
        <v/>
      </c>
      <c r="G1864" s="79">
        <f>ROUNDDOWN(LOG((G1670+1),2),0)</f>
        <v/>
      </c>
      <c r="H1864" s="79">
        <f>ROUNDDOWN(LOG((H1670+1),2),0)</f>
        <v/>
      </c>
    </row>
    <row r="1865">
      <c r="E1865" s="13" t="n">
        <v>132</v>
      </c>
      <c r="F1865" s="79">
        <f>ROUNDDOWN(LOG((F1671+1),2),0)</f>
        <v/>
      </c>
      <c r="G1865" s="79">
        <f>ROUNDDOWN(LOG((G1671+1),2),0)</f>
        <v/>
      </c>
      <c r="H1865" s="79">
        <f>ROUNDDOWN(LOG((H1671+1),2),0)</f>
        <v/>
      </c>
    </row>
    <row r="1866">
      <c r="E1866" s="13" t="n">
        <v>133</v>
      </c>
      <c r="F1866" s="79">
        <f>ROUNDDOWN(LOG((F1672+1),2),0)</f>
        <v/>
      </c>
      <c r="G1866" s="79">
        <f>ROUNDDOWN(LOG((G1672+1),2),0)</f>
        <v/>
      </c>
      <c r="H1866" s="79">
        <f>ROUNDDOWN(LOG((H1672+1),2),0)</f>
        <v/>
      </c>
    </row>
    <row r="1867">
      <c r="E1867" s="13" t="n">
        <v>134</v>
      </c>
      <c r="F1867" s="79">
        <f>ROUNDDOWN(LOG((F1673+1),2),0)</f>
        <v/>
      </c>
      <c r="G1867" s="79">
        <f>ROUNDDOWN(LOG((G1673+1),2),0)</f>
        <v/>
      </c>
      <c r="H1867" s="79">
        <f>ROUNDDOWN(LOG((H1673+1),2),0)</f>
        <v/>
      </c>
    </row>
    <row r="1868">
      <c r="E1868" s="13" t="n">
        <v>135</v>
      </c>
      <c r="F1868" s="79">
        <f>ROUNDDOWN(LOG((F1674+1),2),0)</f>
        <v/>
      </c>
      <c r="G1868" s="79">
        <f>ROUNDDOWN(LOG((G1674+1),2),0)</f>
        <v/>
      </c>
      <c r="H1868" s="79">
        <f>ROUNDDOWN(LOG((H1674+1),2),0)</f>
        <v/>
      </c>
    </row>
    <row r="1869">
      <c r="E1869" s="13" t="n">
        <v>136</v>
      </c>
      <c r="F1869" s="79">
        <f>ROUNDDOWN(LOG((F1675+1),2),0)</f>
        <v/>
      </c>
      <c r="G1869" s="79">
        <f>ROUNDDOWN(LOG((G1675+1),2),0)</f>
        <v/>
      </c>
      <c r="H1869" s="79">
        <f>ROUNDDOWN(LOG((H1675+1),2),0)</f>
        <v/>
      </c>
    </row>
    <row r="1870">
      <c r="E1870" s="13" t="n">
        <v>137</v>
      </c>
      <c r="F1870" s="79">
        <f>ROUNDDOWN(LOG((F1676+1),2),0)</f>
        <v/>
      </c>
      <c r="G1870" s="79">
        <f>ROUNDDOWN(LOG((G1676+1),2),0)</f>
        <v/>
      </c>
      <c r="H1870" s="79">
        <f>ROUNDDOWN(LOG((H1676+1),2),0)</f>
        <v/>
      </c>
    </row>
    <row r="1871">
      <c r="E1871" s="13" t="n">
        <v>138</v>
      </c>
      <c r="F1871" s="79">
        <f>ROUNDDOWN(LOG((F1677+1),2),0)</f>
        <v/>
      </c>
      <c r="G1871" s="79">
        <f>ROUNDDOWN(LOG((G1677+1),2),0)</f>
        <v/>
      </c>
      <c r="H1871" s="79">
        <f>ROUNDDOWN(LOG((H1677+1),2),0)</f>
        <v/>
      </c>
    </row>
    <row r="1872">
      <c r="E1872" s="13" t="n">
        <v>139</v>
      </c>
      <c r="F1872" s="79">
        <f>ROUNDDOWN(LOG((F1678+1),2),0)</f>
        <v/>
      </c>
      <c r="G1872" s="79">
        <f>ROUNDDOWN(LOG((G1678+1),2),0)</f>
        <v/>
      </c>
      <c r="H1872" s="79">
        <f>ROUNDDOWN(LOG((H1678+1),2),0)</f>
        <v/>
      </c>
    </row>
    <row r="1873">
      <c r="E1873" s="13" t="n">
        <v>140</v>
      </c>
      <c r="F1873" s="79">
        <f>ROUNDDOWN(LOG((F1679+1),2),0)</f>
        <v/>
      </c>
      <c r="G1873" s="79">
        <f>ROUNDDOWN(LOG((G1679+1),2),0)</f>
        <v/>
      </c>
      <c r="H1873" s="79">
        <f>ROUNDDOWN(LOG((H1679+1),2),0)</f>
        <v/>
      </c>
    </row>
    <row r="1874">
      <c r="E1874" s="13" t="n">
        <v>141</v>
      </c>
      <c r="F1874" s="79">
        <f>ROUNDDOWN(LOG((F1680+1),2),0)</f>
        <v/>
      </c>
      <c r="G1874" s="79">
        <f>ROUNDDOWN(LOG((G1680+1),2),0)</f>
        <v/>
      </c>
      <c r="H1874" s="79">
        <f>ROUNDDOWN(LOG((H1680+1),2),0)</f>
        <v/>
      </c>
    </row>
    <row r="1875">
      <c r="E1875" s="13" t="n">
        <v>142</v>
      </c>
      <c r="F1875" s="79">
        <f>ROUNDDOWN(LOG((F1681+1),2),0)</f>
        <v/>
      </c>
      <c r="G1875" s="79">
        <f>ROUNDDOWN(LOG((G1681+1),2),0)</f>
        <v/>
      </c>
      <c r="H1875" s="79">
        <f>ROUNDDOWN(LOG((H1681+1),2),0)</f>
        <v/>
      </c>
    </row>
    <row r="1876">
      <c r="E1876" s="13" t="n">
        <v>143</v>
      </c>
      <c r="F1876" s="79">
        <f>ROUNDDOWN(LOG((F1682+1),2),0)</f>
        <v/>
      </c>
      <c r="G1876" s="79">
        <f>ROUNDDOWN(LOG((G1682+1),2),0)</f>
        <v/>
      </c>
      <c r="H1876" s="79">
        <f>ROUNDDOWN(LOG((H1682+1),2),0)</f>
        <v/>
      </c>
    </row>
    <row r="1877">
      <c r="E1877" s="13" t="n">
        <v>144</v>
      </c>
      <c r="F1877" s="79">
        <f>ROUNDDOWN(LOG((F1683+1),2),0)</f>
        <v/>
      </c>
      <c r="G1877" s="79">
        <f>ROUNDDOWN(LOG((G1683+1),2),0)</f>
        <v/>
      </c>
      <c r="H1877" s="79">
        <f>ROUNDDOWN(LOG((H1683+1),2),0)</f>
        <v/>
      </c>
    </row>
    <row r="1878">
      <c r="E1878" s="13" t="n">
        <v>145</v>
      </c>
      <c r="F1878" s="79">
        <f>ROUNDDOWN(LOG((F1684+1),2),0)</f>
        <v/>
      </c>
      <c r="G1878" s="79">
        <f>ROUNDDOWN(LOG((G1684+1),2),0)</f>
        <v/>
      </c>
      <c r="H1878" s="79">
        <f>ROUNDDOWN(LOG((H1684+1),2),0)</f>
        <v/>
      </c>
    </row>
    <row r="1879">
      <c r="E1879" s="13" t="n">
        <v>146</v>
      </c>
      <c r="F1879" s="79">
        <f>ROUNDDOWN(LOG((F1685+1),2),0)</f>
        <v/>
      </c>
      <c r="G1879" s="79">
        <f>ROUNDDOWN(LOG((G1685+1),2),0)</f>
        <v/>
      </c>
      <c r="H1879" s="79">
        <f>ROUNDDOWN(LOG((H1685+1),2),0)</f>
        <v/>
      </c>
    </row>
    <row r="1880">
      <c r="E1880" s="13" t="n">
        <v>147</v>
      </c>
      <c r="F1880" s="79">
        <f>ROUNDDOWN(LOG((F1686+1),2),0)</f>
        <v/>
      </c>
      <c r="G1880" s="79">
        <f>ROUNDDOWN(LOG((G1686+1),2),0)</f>
        <v/>
      </c>
      <c r="H1880" s="79">
        <f>ROUNDDOWN(LOG((H1686+1),2),0)</f>
        <v/>
      </c>
    </row>
    <row r="1881">
      <c r="E1881" s="13" t="n">
        <v>148</v>
      </c>
      <c r="F1881" s="79">
        <f>ROUNDDOWN(LOG((F1687+1),2),0)</f>
        <v/>
      </c>
      <c r="G1881" s="79">
        <f>ROUNDDOWN(LOG((G1687+1),2),0)</f>
        <v/>
      </c>
      <c r="H1881" s="79">
        <f>ROUNDDOWN(LOG((H1687+1),2),0)</f>
        <v/>
      </c>
    </row>
    <row r="1882">
      <c r="E1882" s="13" t="n">
        <v>149</v>
      </c>
      <c r="F1882" s="79">
        <f>ROUNDDOWN(LOG((F1688+1),2),0)</f>
        <v/>
      </c>
      <c r="G1882" s="79">
        <f>ROUNDDOWN(LOG((G1688+1),2),0)</f>
        <v/>
      </c>
      <c r="H1882" s="79">
        <f>ROUNDDOWN(LOG((H1688+1),2),0)</f>
        <v/>
      </c>
    </row>
    <row r="1883">
      <c r="E1883" s="13" t="n">
        <v>150</v>
      </c>
      <c r="F1883" s="79">
        <f>ROUNDDOWN(LOG((F1689+1),2),0)</f>
        <v/>
      </c>
      <c r="G1883" s="79">
        <f>ROUNDDOWN(LOG((G1689+1),2),0)</f>
        <v/>
      </c>
      <c r="H1883" s="79">
        <f>ROUNDDOWN(LOG((H1689+1),2),0)</f>
        <v/>
      </c>
    </row>
    <row r="1884">
      <c r="E1884" s="13" t="n">
        <v>151</v>
      </c>
      <c r="F1884" s="79">
        <f>ROUNDDOWN(LOG((F1690+1),2),0)</f>
        <v/>
      </c>
      <c r="G1884" s="79">
        <f>ROUNDDOWN(LOG((G1690+1),2),0)</f>
        <v/>
      </c>
      <c r="H1884" s="79">
        <f>ROUNDDOWN(LOG((H1690+1),2),0)</f>
        <v/>
      </c>
    </row>
    <row r="1885">
      <c r="E1885" s="13" t="n">
        <v>152</v>
      </c>
      <c r="F1885" s="79">
        <f>ROUNDDOWN(LOG((F1691+1),2),0)</f>
        <v/>
      </c>
      <c r="G1885" s="79">
        <f>ROUNDDOWN(LOG((G1691+1),2),0)</f>
        <v/>
      </c>
      <c r="H1885" s="79">
        <f>ROUNDDOWN(LOG((H1691+1),2),0)</f>
        <v/>
      </c>
    </row>
    <row r="1886">
      <c r="E1886" s="13" t="n">
        <v>153</v>
      </c>
      <c r="F1886" s="79">
        <f>ROUNDDOWN(LOG((F1692+1),2),0)</f>
        <v/>
      </c>
      <c r="G1886" s="79">
        <f>ROUNDDOWN(LOG((G1692+1),2),0)</f>
        <v/>
      </c>
      <c r="H1886" s="79">
        <f>ROUNDDOWN(LOG((H1692+1),2),0)</f>
        <v/>
      </c>
    </row>
    <row r="1887">
      <c r="E1887" s="13" t="n">
        <v>154</v>
      </c>
      <c r="F1887" s="79">
        <f>ROUNDDOWN(LOG((F1693+1),2),0)</f>
        <v/>
      </c>
      <c r="G1887" s="79">
        <f>ROUNDDOWN(LOG((G1693+1),2),0)</f>
        <v/>
      </c>
      <c r="H1887" s="79">
        <f>ROUNDDOWN(LOG((H1693+1),2),0)</f>
        <v/>
      </c>
    </row>
    <row r="1888">
      <c r="E1888" s="13" t="n">
        <v>155</v>
      </c>
      <c r="F1888" s="79">
        <f>ROUNDDOWN(LOG((F1694+1),2),0)</f>
        <v/>
      </c>
      <c r="G1888" s="79">
        <f>ROUNDDOWN(LOG((G1694+1),2),0)</f>
        <v/>
      </c>
      <c r="H1888" s="79">
        <f>ROUNDDOWN(LOG((H1694+1),2),0)</f>
        <v/>
      </c>
    </row>
    <row r="1889">
      <c r="E1889" s="13" t="n">
        <v>156</v>
      </c>
      <c r="F1889" s="79">
        <f>ROUNDDOWN(LOG((F1695+1),2),0)</f>
        <v/>
      </c>
      <c r="G1889" s="79">
        <f>ROUNDDOWN(LOG((G1695+1),2),0)</f>
        <v/>
      </c>
      <c r="H1889" s="79">
        <f>ROUNDDOWN(LOG((H1695+1),2),0)</f>
        <v/>
      </c>
    </row>
    <row r="1890">
      <c r="E1890" s="13" t="n">
        <v>157</v>
      </c>
      <c r="F1890" s="79">
        <f>ROUNDDOWN(LOG((F1696+1),2),0)</f>
        <v/>
      </c>
      <c r="G1890" s="79">
        <f>ROUNDDOWN(LOG((G1696+1),2),0)</f>
        <v/>
      </c>
      <c r="H1890" s="79">
        <f>ROUNDDOWN(LOG((H1696+1),2),0)</f>
        <v/>
      </c>
    </row>
    <row r="1891">
      <c r="E1891" s="13" t="n">
        <v>158</v>
      </c>
      <c r="F1891" s="79">
        <f>ROUNDDOWN(LOG((F1697+1),2),0)</f>
        <v/>
      </c>
      <c r="G1891" s="79">
        <f>ROUNDDOWN(LOG((G1697+1),2),0)</f>
        <v/>
      </c>
      <c r="H1891" s="79">
        <f>ROUNDDOWN(LOG((H1697+1),2),0)</f>
        <v/>
      </c>
    </row>
    <row r="1892">
      <c r="E1892" s="13" t="n">
        <v>159</v>
      </c>
      <c r="F1892" s="79">
        <f>ROUNDDOWN(LOG((F1698+1),2),0)</f>
        <v/>
      </c>
      <c r="G1892" s="79">
        <f>ROUNDDOWN(LOG((G1698+1),2),0)</f>
        <v/>
      </c>
      <c r="H1892" s="79">
        <f>ROUNDDOWN(LOG((H1698+1),2),0)</f>
        <v/>
      </c>
    </row>
    <row r="1893">
      <c r="E1893" s="13" t="n">
        <v>160</v>
      </c>
      <c r="F1893" s="79">
        <f>ROUNDDOWN(LOG((F1699+1),2),0)</f>
        <v/>
      </c>
      <c r="G1893" s="79">
        <f>ROUNDDOWN(LOG((G1699+1),2),0)</f>
        <v/>
      </c>
      <c r="H1893" s="79">
        <f>ROUNDDOWN(LOG((H1699+1),2),0)</f>
        <v/>
      </c>
    </row>
    <row r="1894">
      <c r="E1894" s="13" t="n">
        <v>161</v>
      </c>
      <c r="F1894" s="79">
        <f>ROUNDDOWN(LOG((F1700+1),2),0)</f>
        <v/>
      </c>
      <c r="G1894" s="79">
        <f>ROUNDDOWN(LOG((G1700+1),2),0)</f>
        <v/>
      </c>
      <c r="H1894" s="79">
        <f>ROUNDDOWN(LOG((H1700+1),2),0)</f>
        <v/>
      </c>
    </row>
    <row r="1895">
      <c r="E1895" s="13" t="n">
        <v>162</v>
      </c>
      <c r="F1895" s="79">
        <f>ROUNDDOWN(LOG((F1701+1),2),0)</f>
        <v/>
      </c>
      <c r="G1895" s="79">
        <f>ROUNDDOWN(LOG((G1701+1),2),0)</f>
        <v/>
      </c>
      <c r="H1895" s="79">
        <f>ROUNDDOWN(LOG((H1701+1),2),0)</f>
        <v/>
      </c>
    </row>
    <row r="1896">
      <c r="E1896" s="13" t="n">
        <v>163</v>
      </c>
      <c r="F1896" s="79">
        <f>ROUNDDOWN(LOG((F1702+1),2),0)</f>
        <v/>
      </c>
      <c r="G1896" s="79">
        <f>ROUNDDOWN(LOG((G1702+1),2),0)</f>
        <v/>
      </c>
      <c r="H1896" s="79">
        <f>ROUNDDOWN(LOG((H1702+1),2),0)</f>
        <v/>
      </c>
    </row>
    <row r="1897">
      <c r="E1897" s="13" t="n">
        <v>164</v>
      </c>
      <c r="F1897" s="79">
        <f>ROUNDDOWN(LOG((F1703+1),2),0)</f>
        <v/>
      </c>
      <c r="G1897" s="79">
        <f>ROUNDDOWN(LOG((G1703+1),2),0)</f>
        <v/>
      </c>
      <c r="H1897" s="79">
        <f>ROUNDDOWN(LOG((H1703+1),2),0)</f>
        <v/>
      </c>
    </row>
    <row r="1898">
      <c r="E1898" s="13" t="n">
        <v>165</v>
      </c>
      <c r="F1898" s="79">
        <f>ROUNDDOWN(LOG((F1704+1),2),0)</f>
        <v/>
      </c>
      <c r="G1898" s="79">
        <f>ROUNDDOWN(LOG((G1704+1),2),0)</f>
        <v/>
      </c>
      <c r="H1898" s="79">
        <f>ROUNDDOWN(LOG((H1704+1),2),0)</f>
        <v/>
      </c>
    </row>
    <row r="1899">
      <c r="E1899" s="13" t="n">
        <v>166</v>
      </c>
      <c r="F1899" s="79">
        <f>ROUNDDOWN(LOG((F1705+1),2),0)</f>
        <v/>
      </c>
      <c r="G1899" s="79">
        <f>ROUNDDOWN(LOG((G1705+1),2),0)</f>
        <v/>
      </c>
      <c r="H1899" s="79">
        <f>ROUNDDOWN(LOG((H1705+1),2),0)</f>
        <v/>
      </c>
    </row>
    <row r="1900">
      <c r="E1900" s="13" t="n">
        <v>167</v>
      </c>
      <c r="F1900" s="79">
        <f>ROUNDDOWN(LOG((F1706+1),2),0)</f>
        <v/>
      </c>
      <c r="G1900" s="79">
        <f>ROUNDDOWN(LOG((G1706+1),2),0)</f>
        <v/>
      </c>
      <c r="H1900" s="79">
        <f>ROUNDDOWN(LOG((H1706+1),2),0)</f>
        <v/>
      </c>
    </row>
    <row r="1901">
      <c r="E1901" s="13" t="n">
        <v>168</v>
      </c>
      <c r="F1901" s="79">
        <f>ROUNDDOWN(LOG((F1707+1),2),0)</f>
        <v/>
      </c>
      <c r="G1901" s="79">
        <f>ROUNDDOWN(LOG((G1707+1),2),0)</f>
        <v/>
      </c>
      <c r="H1901" s="79">
        <f>ROUNDDOWN(LOG((H1707+1),2),0)</f>
        <v/>
      </c>
    </row>
    <row r="1902">
      <c r="E1902" s="13" t="n">
        <v>169</v>
      </c>
      <c r="F1902" s="79">
        <f>ROUNDDOWN(LOG((F1708+1),2),0)</f>
        <v/>
      </c>
      <c r="G1902" s="79">
        <f>ROUNDDOWN(LOG((G1708+1),2),0)</f>
        <v/>
      </c>
      <c r="H1902" s="79">
        <f>ROUNDDOWN(LOG((H1708+1),2),0)</f>
        <v/>
      </c>
    </row>
    <row r="1903">
      <c r="E1903" s="13" t="n">
        <v>170</v>
      </c>
      <c r="F1903" s="79">
        <f>ROUNDDOWN(LOG((F1709+1),2),0)</f>
        <v/>
      </c>
      <c r="G1903" s="79">
        <f>ROUNDDOWN(LOG((G1709+1),2),0)</f>
        <v/>
      </c>
      <c r="H1903" s="79">
        <f>ROUNDDOWN(LOG((H1709+1),2),0)</f>
        <v/>
      </c>
    </row>
    <row r="1904">
      <c r="E1904" s="13" t="n">
        <v>171</v>
      </c>
      <c r="F1904" s="79">
        <f>ROUNDDOWN(LOG((F1710+1),2),0)</f>
        <v/>
      </c>
      <c r="G1904" s="79">
        <f>ROUNDDOWN(LOG((G1710+1),2),0)</f>
        <v/>
      </c>
      <c r="H1904" s="79">
        <f>ROUNDDOWN(LOG((H1710+1),2),0)</f>
        <v/>
      </c>
    </row>
    <row r="1905">
      <c r="E1905" s="13" t="n">
        <v>172</v>
      </c>
      <c r="F1905" s="79">
        <f>ROUNDDOWN(LOG((F1711+1),2),0)</f>
        <v/>
      </c>
      <c r="G1905" s="79">
        <f>ROUNDDOWN(LOG((G1711+1),2),0)</f>
        <v/>
      </c>
      <c r="H1905" s="79">
        <f>ROUNDDOWN(LOG((H1711+1),2),0)</f>
        <v/>
      </c>
    </row>
    <row r="1906">
      <c r="E1906" s="13" t="n">
        <v>173</v>
      </c>
      <c r="F1906" s="79">
        <f>ROUNDDOWN(LOG((F1712+1),2),0)</f>
        <v/>
      </c>
      <c r="G1906" s="79">
        <f>ROUNDDOWN(LOG((G1712+1),2),0)</f>
        <v/>
      </c>
      <c r="H1906" s="79">
        <f>ROUNDDOWN(LOG((H1712+1),2),0)</f>
        <v/>
      </c>
    </row>
    <row r="1907">
      <c r="E1907" s="13" t="n">
        <v>174</v>
      </c>
      <c r="F1907" s="79">
        <f>ROUNDDOWN(LOG((F1713+1),2),0)</f>
        <v/>
      </c>
      <c r="G1907" s="79">
        <f>ROUNDDOWN(LOG((G1713+1),2),0)</f>
        <v/>
      </c>
      <c r="H1907" s="79">
        <f>ROUNDDOWN(LOG((H1713+1),2),0)</f>
        <v/>
      </c>
    </row>
    <row r="1908">
      <c r="E1908" s="13" t="n">
        <v>175</v>
      </c>
      <c r="F1908" s="79">
        <f>ROUNDDOWN(LOG((F1714+1),2),0)</f>
        <v/>
      </c>
      <c r="G1908" s="79">
        <f>ROUNDDOWN(LOG((G1714+1),2),0)</f>
        <v/>
      </c>
      <c r="H1908" s="79">
        <f>ROUNDDOWN(LOG((H1714+1),2),0)</f>
        <v/>
      </c>
    </row>
    <row r="1909">
      <c r="E1909" s="13" t="n">
        <v>176</v>
      </c>
      <c r="F1909" s="79">
        <f>ROUNDDOWN(LOG((F1715+1),2),0)</f>
        <v/>
      </c>
      <c r="G1909" s="79">
        <f>ROUNDDOWN(LOG((G1715+1),2),0)</f>
        <v/>
      </c>
      <c r="H1909" s="79">
        <f>ROUNDDOWN(LOG((H1715+1),2),0)</f>
        <v/>
      </c>
    </row>
    <row r="1910">
      <c r="E1910" s="13" t="n">
        <v>177</v>
      </c>
      <c r="F1910" s="79">
        <f>ROUNDDOWN(LOG((F1716+1),2),0)</f>
        <v/>
      </c>
      <c r="G1910" s="79">
        <f>ROUNDDOWN(LOG((G1716+1),2),0)</f>
        <v/>
      </c>
      <c r="H1910" s="79">
        <f>ROUNDDOWN(LOG((H1716+1),2),0)</f>
        <v/>
      </c>
    </row>
    <row r="1911">
      <c r="E1911" s="13" t="n">
        <v>178</v>
      </c>
      <c r="F1911" s="79">
        <f>ROUNDDOWN(LOG((F1717+1),2),0)</f>
        <v/>
      </c>
      <c r="G1911" s="79">
        <f>ROUNDDOWN(LOG((G1717+1),2),0)</f>
        <v/>
      </c>
      <c r="H1911" s="79">
        <f>ROUNDDOWN(LOG((H1717+1),2),0)</f>
        <v/>
      </c>
    </row>
    <row r="1912">
      <c r="E1912" s="13" t="n">
        <v>179</v>
      </c>
      <c r="F1912" s="79">
        <f>ROUNDDOWN(LOG((F1718+1),2),0)</f>
        <v/>
      </c>
      <c r="G1912" s="79">
        <f>ROUNDDOWN(LOG((G1718+1),2),0)</f>
        <v/>
      </c>
      <c r="H1912" s="79">
        <f>ROUNDDOWN(LOG((H1718+1),2),0)</f>
        <v/>
      </c>
    </row>
    <row r="1913">
      <c r="E1913" s="13" t="n">
        <v>180</v>
      </c>
      <c r="F1913" s="79">
        <f>ROUNDDOWN(LOG((F1719+1),2),0)</f>
        <v/>
      </c>
      <c r="G1913" s="79">
        <f>ROUNDDOWN(LOG((G1719+1),2),0)</f>
        <v/>
      </c>
      <c r="H1913" s="79">
        <f>ROUNDDOWN(LOG((H1719+1),2),0)</f>
        <v/>
      </c>
    </row>
    <row r="1914">
      <c r="E1914" s="13" t="n">
        <v>181</v>
      </c>
      <c r="F1914" s="79">
        <f>ROUNDDOWN(LOG((F1720+1),2),0)</f>
        <v/>
      </c>
      <c r="G1914" s="79">
        <f>ROUNDDOWN(LOG((G1720+1),2),0)</f>
        <v/>
      </c>
      <c r="H1914" s="79">
        <f>ROUNDDOWN(LOG((H1720+1),2),0)</f>
        <v/>
      </c>
    </row>
    <row r="1915">
      <c r="E1915" s="13" t="n">
        <v>182</v>
      </c>
      <c r="F1915" s="79">
        <f>ROUNDDOWN(LOG((F1721+1),2),0)</f>
        <v/>
      </c>
      <c r="G1915" s="79">
        <f>ROUNDDOWN(LOG((G1721+1),2),0)</f>
        <v/>
      </c>
      <c r="H1915" s="79">
        <f>ROUNDDOWN(LOG((H1721+1),2),0)</f>
        <v/>
      </c>
    </row>
    <row r="1916">
      <c r="E1916" s="13" t="n">
        <v>183</v>
      </c>
      <c r="F1916" s="79">
        <f>ROUNDDOWN(LOG((F1722+1),2),0)</f>
        <v/>
      </c>
      <c r="G1916" s="79">
        <f>ROUNDDOWN(LOG((G1722+1),2),0)</f>
        <v/>
      </c>
      <c r="H1916" s="79">
        <f>ROUNDDOWN(LOG((H1722+1),2),0)</f>
        <v/>
      </c>
    </row>
    <row r="1917">
      <c r="E1917" s="13" t="n">
        <v>184</v>
      </c>
      <c r="F1917" s="79">
        <f>ROUNDDOWN(LOG((F1723+1),2),0)</f>
        <v/>
      </c>
      <c r="G1917" s="79">
        <f>ROUNDDOWN(LOG((G1723+1),2),0)</f>
        <v/>
      </c>
      <c r="H1917" s="79">
        <f>ROUNDDOWN(LOG((H1723+1),2),0)</f>
        <v/>
      </c>
    </row>
    <row r="1918">
      <c r="E1918" s="13" t="n">
        <v>185</v>
      </c>
      <c r="F1918" s="79">
        <f>ROUNDDOWN(LOG((F1724+1),2),0)</f>
        <v/>
      </c>
      <c r="G1918" s="79">
        <f>ROUNDDOWN(LOG((G1724+1),2),0)</f>
        <v/>
      </c>
      <c r="H1918" s="79">
        <f>ROUNDDOWN(LOG((H1724+1),2),0)</f>
        <v/>
      </c>
    </row>
    <row r="1919">
      <c r="E1919" s="13" t="n">
        <v>186</v>
      </c>
      <c r="F1919" s="79">
        <f>ROUNDDOWN(LOG((F1725+1),2),0)</f>
        <v/>
      </c>
      <c r="G1919" s="79">
        <f>ROUNDDOWN(LOG((G1725+1),2),0)</f>
        <v/>
      </c>
      <c r="H1919" s="79">
        <f>ROUNDDOWN(LOG((H1725+1),2),0)</f>
        <v/>
      </c>
    </row>
    <row r="1920">
      <c r="E1920" s="13" t="n">
        <v>187</v>
      </c>
      <c r="F1920" s="79">
        <f>ROUNDDOWN(LOG((F1726+1),2),0)</f>
        <v/>
      </c>
      <c r="G1920" s="79">
        <f>ROUNDDOWN(LOG((G1726+1),2),0)</f>
        <v/>
      </c>
      <c r="H1920" s="79">
        <f>ROUNDDOWN(LOG((H1726+1),2),0)</f>
        <v/>
      </c>
    </row>
    <row r="1921">
      <c r="E1921" s="13" t="n">
        <v>188</v>
      </c>
      <c r="F1921" s="79">
        <f>ROUNDDOWN(LOG((F1727+1),2),0)</f>
        <v/>
      </c>
      <c r="G1921" s="79">
        <f>ROUNDDOWN(LOG((G1727+1),2),0)</f>
        <v/>
      </c>
      <c r="H1921" s="79">
        <f>ROUNDDOWN(LOG((H1727+1),2),0)</f>
        <v/>
      </c>
    </row>
    <row r="1922">
      <c r="E1922" s="13" t="n">
        <v>189</v>
      </c>
      <c r="F1922" s="79">
        <f>ROUNDDOWN(LOG((F1728+1),2),0)</f>
        <v/>
      </c>
      <c r="G1922" s="79">
        <f>ROUNDDOWN(LOG((G1728+1),2),0)</f>
        <v/>
      </c>
      <c r="H1922" s="79">
        <f>ROUNDDOWN(LOG((H1728+1),2),0)</f>
        <v/>
      </c>
    </row>
    <row r="1923">
      <c r="E1923" s="13" t="n">
        <v>190</v>
      </c>
      <c r="F1923" s="79">
        <f>ROUNDDOWN(LOG((F1729+1),2),0)</f>
        <v/>
      </c>
      <c r="G1923" s="79">
        <f>ROUNDDOWN(LOG((G1729+1),2),0)</f>
        <v/>
      </c>
      <c r="H1923" s="79">
        <f>ROUNDDOWN(LOG((H1729+1),2),0)</f>
        <v/>
      </c>
    </row>
    <row r="1924">
      <c r="E1924" s="13" t="n">
        <v>191</v>
      </c>
      <c r="F1924" s="79">
        <f>ROUNDDOWN(LOG((F1730+1),2),0)</f>
        <v/>
      </c>
      <c r="G1924" s="79">
        <f>ROUNDDOWN(LOG((G1730+1),2),0)</f>
        <v/>
      </c>
      <c r="H1924" s="79">
        <f>ROUNDDOWN(LOG((H1730+1),2),0)</f>
        <v/>
      </c>
    </row>
    <row r="1925">
      <c r="E1925" s="13" t="n">
        <v>192</v>
      </c>
      <c r="F1925" s="79">
        <f>ROUNDDOWN(LOG((F1731+1),2),0)</f>
        <v/>
      </c>
      <c r="G1925" s="79">
        <f>ROUNDDOWN(LOG((G1731+1),2),0)</f>
        <v/>
      </c>
      <c r="H1925" s="79">
        <f>ROUNDDOWN(LOG((H1731+1),2),0)</f>
        <v/>
      </c>
    </row>
    <row r="1926">
      <c r="E1926" s="13" t="n">
        <v>193</v>
      </c>
      <c r="F1926" s="79">
        <f>ROUNDDOWN(LOG((F1732+1),2),0)</f>
        <v/>
      </c>
      <c r="G1926" s="79">
        <f>ROUNDDOWN(LOG((G1732+1),2),0)</f>
        <v/>
      </c>
      <c r="H1926" s="79">
        <f>ROUNDDOWN(LOG((H1732+1),2),0)</f>
        <v/>
      </c>
    </row>
    <row r="1927">
      <c r="E1927" s="13" t="n">
        <v>194</v>
      </c>
      <c r="F1927" s="79">
        <f>ROUNDDOWN(LOG((F1733+1),2),0)</f>
        <v/>
      </c>
      <c r="G1927" s="79">
        <f>ROUNDDOWN(LOG((G1733+1),2),0)</f>
        <v/>
      </c>
      <c r="H1927" s="79">
        <f>ROUNDDOWN(LOG((H1733+1),2),0)</f>
        <v/>
      </c>
    </row>
    <row r="1928">
      <c r="E1928" s="13" t="n">
        <v>195</v>
      </c>
      <c r="F1928" s="79">
        <f>ROUNDDOWN(LOG((F1734+1),2),0)</f>
        <v/>
      </c>
      <c r="G1928" s="79">
        <f>ROUNDDOWN(LOG((G1734+1),2),0)</f>
        <v/>
      </c>
      <c r="H1928" s="79">
        <f>ROUNDDOWN(LOG((H1734+1),2),0)</f>
        <v/>
      </c>
    </row>
    <row r="1929">
      <c r="E1929" s="13" t="n">
        <v>196</v>
      </c>
      <c r="F1929" s="79">
        <f>ROUNDDOWN(LOG((F1735+1),2),0)</f>
        <v/>
      </c>
      <c r="G1929" s="79">
        <f>ROUNDDOWN(LOG((G1735+1),2),0)</f>
        <v/>
      </c>
      <c r="H1929" s="79">
        <f>ROUNDDOWN(LOG((H1735+1),2),0)</f>
        <v/>
      </c>
    </row>
    <row r="1930">
      <c r="E1930" s="13" t="n">
        <v>197</v>
      </c>
      <c r="F1930" s="79">
        <f>ROUNDDOWN(LOG((F1736+1),2),0)</f>
        <v/>
      </c>
      <c r="G1930" s="79">
        <f>ROUNDDOWN(LOG((G1736+1),2),0)</f>
        <v/>
      </c>
      <c r="H1930" s="79">
        <f>ROUNDDOWN(LOG((H1736+1),2),0)</f>
        <v/>
      </c>
    </row>
    <row r="1931">
      <c r="E1931" s="13" t="n">
        <v>198</v>
      </c>
      <c r="F1931" s="79">
        <f>ROUNDDOWN(LOG((F1737+1),2),0)</f>
        <v/>
      </c>
      <c r="G1931" s="79">
        <f>ROUNDDOWN(LOG((G1737+1),2),0)</f>
        <v/>
      </c>
      <c r="H1931" s="79">
        <f>ROUNDDOWN(LOG((H1737+1),2),0)</f>
        <v/>
      </c>
    </row>
    <row r="1934">
      <c r="E1934" s="24" t="inlineStr">
        <is>
          <t>numrip</t>
        </is>
      </c>
      <c r="F1934" s="13" t="n">
        <v>22</v>
      </c>
      <c r="G1934" s="1" t="n">
        <v>23</v>
      </c>
      <c r="H1934" s="1" t="n">
        <v>24</v>
      </c>
    </row>
    <row r="1935">
      <c r="E1935" s="13" t="n">
        <v>9</v>
      </c>
      <c r="F1935" s="10" t="n">
        <v>14</v>
      </c>
      <c r="G1935" s="3" t="n">
        <v>14</v>
      </c>
      <c r="H1935" s="3" t="n">
        <v>0</v>
      </c>
    </row>
    <row r="1936">
      <c r="E1936" s="13" t="n">
        <v>10</v>
      </c>
      <c r="F1936" s="10" t="n">
        <v>0</v>
      </c>
      <c r="G1936" s="3" t="n">
        <v>0</v>
      </c>
      <c r="H1936" s="3" t="n">
        <v>14</v>
      </c>
    </row>
    <row r="1937">
      <c r="E1937" s="13" t="n">
        <v>11</v>
      </c>
      <c r="F1937" s="10" t="n">
        <v>0</v>
      </c>
      <c r="G1937" s="3" t="n">
        <v>0</v>
      </c>
      <c r="H1937" s="3" t="n">
        <v>0</v>
      </c>
    </row>
    <row r="1938">
      <c r="E1938" s="13" t="n">
        <v>12</v>
      </c>
      <c r="F1938" s="3" t="n">
        <v>0</v>
      </c>
      <c r="G1938" s="3" t="n">
        <v>14</v>
      </c>
      <c r="H1938" s="3" t="n">
        <v>0</v>
      </c>
    </row>
    <row r="1939">
      <c r="E1939" s="13" t="n">
        <v>13</v>
      </c>
      <c r="F1939" s="3" t="n">
        <v>0</v>
      </c>
      <c r="G1939" s="3" t="n">
        <v>14</v>
      </c>
      <c r="H1939" s="3" t="n">
        <v>0</v>
      </c>
    </row>
    <row r="1940">
      <c r="E1940" s="13" t="n">
        <v>14</v>
      </c>
      <c r="F1940" s="3" t="n">
        <v>14</v>
      </c>
      <c r="G1940" s="3" t="n">
        <v>0</v>
      </c>
      <c r="H1940" s="3" t="n">
        <v>0</v>
      </c>
    </row>
    <row r="1941">
      <c r="E1941" s="13" t="n">
        <v>15</v>
      </c>
      <c r="F1941" s="3" t="n">
        <v>14</v>
      </c>
      <c r="G1941" s="3" t="n">
        <v>0</v>
      </c>
      <c r="H1941" s="3" t="n">
        <v>0</v>
      </c>
      <c r="J1941" s="13" t="n"/>
      <c r="K1941" s="13" t="n"/>
    </row>
    <row r="1942">
      <c r="E1942" s="13" t="n">
        <v>16</v>
      </c>
      <c r="F1942" s="3" t="n">
        <v>0</v>
      </c>
      <c r="G1942" s="3" t="n">
        <v>0</v>
      </c>
      <c r="H1942" s="3" t="n">
        <v>14</v>
      </c>
    </row>
    <row r="1943">
      <c r="E1943" s="13" t="n">
        <v>17</v>
      </c>
      <c r="F1943" s="3" t="n">
        <v>14</v>
      </c>
      <c r="G1943" s="3" t="n">
        <v>0</v>
      </c>
      <c r="H1943" s="3" t="n">
        <v>14</v>
      </c>
    </row>
    <row r="1944">
      <c r="E1944" s="13" t="n">
        <v>18</v>
      </c>
      <c r="F1944" s="3" t="n">
        <v>0</v>
      </c>
      <c r="G1944" s="3" t="n">
        <v>14</v>
      </c>
      <c r="H1944" s="3" t="n">
        <v>0</v>
      </c>
    </row>
    <row r="1945">
      <c r="E1945" s="13" t="n">
        <v>19</v>
      </c>
      <c r="F1945" s="3" t="n">
        <v>0</v>
      </c>
      <c r="G1945" s="3" t="n">
        <v>0</v>
      </c>
      <c r="H1945" s="3" t="n">
        <v>14</v>
      </c>
    </row>
    <row r="1946">
      <c r="E1946" s="13" t="n">
        <v>20</v>
      </c>
      <c r="F1946" s="3" t="n">
        <v>0</v>
      </c>
      <c r="G1946" s="3" t="n">
        <v>0</v>
      </c>
      <c r="H1946" s="3" t="n">
        <v>0</v>
      </c>
    </row>
    <row r="1947">
      <c r="E1947" s="13" t="n">
        <v>21</v>
      </c>
      <c r="F1947" s="3" t="n">
        <v>14</v>
      </c>
      <c r="G1947" s="3" t="n">
        <v>0</v>
      </c>
      <c r="H1947" s="3" t="n">
        <v>14</v>
      </c>
    </row>
    <row r="1948">
      <c r="E1948" s="13" t="n">
        <v>22</v>
      </c>
      <c r="F1948" s="3" t="n">
        <v>14</v>
      </c>
      <c r="G1948" s="3" t="n">
        <v>0</v>
      </c>
      <c r="H1948" s="3" t="n">
        <v>14</v>
      </c>
    </row>
    <row r="1949">
      <c r="E1949" s="13" t="n">
        <v>23</v>
      </c>
      <c r="F1949" s="3" t="n">
        <v>0</v>
      </c>
      <c r="G1949" s="3" t="n">
        <v>14</v>
      </c>
      <c r="H1949" s="3" t="n">
        <v>0</v>
      </c>
    </row>
    <row r="1950">
      <c r="E1950" s="13" t="n">
        <v>24</v>
      </c>
      <c r="F1950" s="3" t="n">
        <v>0</v>
      </c>
      <c r="G1950" s="3" t="n">
        <v>14</v>
      </c>
      <c r="H1950" s="3" t="n">
        <v>14</v>
      </c>
    </row>
    <row r="1951">
      <c r="E1951" s="13" t="n">
        <v>25</v>
      </c>
      <c r="F1951" s="3" t="n">
        <v>0</v>
      </c>
      <c r="G1951" s="3" t="n">
        <v>0</v>
      </c>
      <c r="H1951" s="3" t="n">
        <v>0</v>
      </c>
    </row>
    <row r="1952">
      <c r="E1952" s="13" t="n">
        <v>26</v>
      </c>
      <c r="F1952" s="3" t="n">
        <v>0</v>
      </c>
      <c r="G1952" s="3" t="n">
        <v>14</v>
      </c>
      <c r="H1952" s="3" t="n">
        <v>14</v>
      </c>
    </row>
    <row r="1953">
      <c r="E1953" s="13" t="n">
        <v>27</v>
      </c>
      <c r="F1953" s="3" t="n">
        <v>14</v>
      </c>
      <c r="G1953" s="3" t="n">
        <v>0</v>
      </c>
      <c r="H1953" s="3" t="n">
        <v>0</v>
      </c>
    </row>
    <row r="1954">
      <c r="E1954" s="13" t="n">
        <v>28</v>
      </c>
      <c r="F1954" s="3" t="n">
        <v>14</v>
      </c>
      <c r="G1954" s="3" t="n">
        <v>14</v>
      </c>
      <c r="H1954" s="3" t="n">
        <v>14</v>
      </c>
    </row>
    <row r="1955">
      <c r="E1955" s="13" t="n">
        <v>29</v>
      </c>
      <c r="F1955" s="3" t="n">
        <v>14</v>
      </c>
      <c r="G1955" s="3" t="n">
        <v>0</v>
      </c>
      <c r="H1955" s="3" t="n">
        <v>0</v>
      </c>
    </row>
    <row r="1956">
      <c r="E1956" s="13" t="n">
        <v>30</v>
      </c>
      <c r="F1956" s="3" t="n">
        <v>14</v>
      </c>
      <c r="G1956" s="3" t="n">
        <v>0</v>
      </c>
      <c r="H1956" s="3" t="n">
        <v>14</v>
      </c>
    </row>
    <row r="1957">
      <c r="E1957" s="13" t="n">
        <v>31</v>
      </c>
      <c r="F1957" s="3" t="n">
        <v>14</v>
      </c>
      <c r="G1957" s="3" t="n">
        <v>0</v>
      </c>
      <c r="H1957" s="3" t="n">
        <v>14</v>
      </c>
    </row>
    <row r="1958">
      <c r="E1958" s="13" t="n">
        <v>32</v>
      </c>
      <c r="F1958" s="3" t="n">
        <v>0</v>
      </c>
      <c r="G1958" s="3" t="n">
        <v>14</v>
      </c>
      <c r="H1958" s="3" t="n">
        <v>14</v>
      </c>
    </row>
    <row r="1959">
      <c r="E1959" s="13" t="n">
        <v>33</v>
      </c>
      <c r="F1959" s="3" t="n">
        <v>0</v>
      </c>
      <c r="G1959" s="3" t="n">
        <v>14</v>
      </c>
      <c r="H1959" s="3" t="n">
        <v>0</v>
      </c>
    </row>
    <row r="1960">
      <c r="E1960" s="13" t="n">
        <v>34</v>
      </c>
      <c r="F1960" s="3" t="n">
        <v>0</v>
      </c>
      <c r="G1960" s="3" t="n">
        <v>0</v>
      </c>
      <c r="H1960" s="3" t="n">
        <v>0</v>
      </c>
    </row>
    <row r="1961">
      <c r="E1961" s="13" t="n">
        <v>35</v>
      </c>
      <c r="F1961" s="3" t="n">
        <v>0</v>
      </c>
      <c r="G1961" s="3" t="n">
        <v>14</v>
      </c>
      <c r="H1961" s="3" t="n">
        <v>0</v>
      </c>
    </row>
    <row r="1962">
      <c r="E1962" s="13" t="n">
        <v>36</v>
      </c>
      <c r="F1962" s="3" t="n">
        <v>14</v>
      </c>
      <c r="G1962" s="3" t="n">
        <v>14</v>
      </c>
      <c r="H1962" s="3" t="n">
        <v>0</v>
      </c>
    </row>
    <row r="1963">
      <c r="E1963" s="13" t="n">
        <v>37</v>
      </c>
      <c r="F1963" s="3" t="n">
        <v>0</v>
      </c>
      <c r="G1963" s="3" t="n">
        <v>0</v>
      </c>
      <c r="H1963" s="3" t="n">
        <v>0</v>
      </c>
    </row>
    <row r="1964">
      <c r="E1964" s="13" t="n">
        <v>38</v>
      </c>
      <c r="F1964" s="3" t="n">
        <v>0</v>
      </c>
      <c r="G1964" s="3" t="n">
        <v>14</v>
      </c>
      <c r="H1964" s="3" t="n">
        <v>14</v>
      </c>
    </row>
    <row r="1965">
      <c r="E1965" s="13" t="n">
        <v>39</v>
      </c>
      <c r="F1965" s="3" t="n">
        <v>14</v>
      </c>
      <c r="G1965" s="3" t="n">
        <v>14</v>
      </c>
      <c r="H1965" s="3" t="n">
        <v>0</v>
      </c>
    </row>
    <row r="1966">
      <c r="E1966" s="13" t="n">
        <v>40</v>
      </c>
      <c r="F1966" s="3" t="n">
        <v>14</v>
      </c>
      <c r="G1966" s="3" t="n">
        <v>0</v>
      </c>
      <c r="H1966" s="3" t="n">
        <v>0</v>
      </c>
    </row>
    <row r="1967">
      <c r="E1967" s="13" t="n">
        <v>41</v>
      </c>
      <c r="F1967" s="3" t="n">
        <v>0</v>
      </c>
      <c r="G1967" s="3" t="n">
        <v>0</v>
      </c>
      <c r="H1967" s="3" t="n">
        <v>0</v>
      </c>
    </row>
    <row r="1968">
      <c r="E1968" s="13" t="n">
        <v>42</v>
      </c>
      <c r="F1968" s="3" t="n">
        <v>0</v>
      </c>
      <c r="G1968" s="3" t="n">
        <v>0</v>
      </c>
      <c r="H1968" s="3" t="n">
        <v>0</v>
      </c>
    </row>
    <row r="1969">
      <c r="E1969" s="13" t="n">
        <v>43</v>
      </c>
      <c r="F1969" s="3" t="n">
        <v>14</v>
      </c>
      <c r="G1969" s="3" t="n">
        <v>0</v>
      </c>
      <c r="H1969" s="3" t="n">
        <v>0</v>
      </c>
    </row>
    <row r="1970">
      <c r="E1970" s="13" t="n">
        <v>44</v>
      </c>
      <c r="F1970" s="3" t="n">
        <v>14</v>
      </c>
      <c r="G1970" s="3" t="n">
        <v>0</v>
      </c>
      <c r="H1970" s="3" t="n">
        <v>0</v>
      </c>
    </row>
    <row r="1971">
      <c r="E1971" s="13" t="n">
        <v>45</v>
      </c>
      <c r="F1971" s="3" t="n">
        <v>14</v>
      </c>
      <c r="G1971" s="3" t="n">
        <v>0</v>
      </c>
      <c r="H1971" s="3" t="n">
        <v>14</v>
      </c>
    </row>
    <row r="1972">
      <c r="E1972" s="13" t="n">
        <v>46</v>
      </c>
      <c r="F1972" s="3" t="n">
        <v>0</v>
      </c>
      <c r="G1972" s="3" t="n">
        <v>14</v>
      </c>
      <c r="H1972" s="3" t="n">
        <v>14</v>
      </c>
    </row>
    <row r="1973">
      <c r="E1973" s="13" t="n">
        <v>47</v>
      </c>
      <c r="F1973" s="3" t="n">
        <v>0</v>
      </c>
      <c r="G1973" s="3" t="n">
        <v>0</v>
      </c>
      <c r="H1973" s="3" t="n">
        <v>0</v>
      </c>
    </row>
    <row r="1974">
      <c r="E1974" s="13" t="n">
        <v>48</v>
      </c>
      <c r="F1974" s="3" t="n">
        <v>0</v>
      </c>
      <c r="G1974" s="3" t="n">
        <v>14</v>
      </c>
      <c r="H1974" s="3" t="n">
        <v>0</v>
      </c>
    </row>
    <row r="1975">
      <c r="E1975" s="13" t="n">
        <v>49</v>
      </c>
      <c r="F1975" s="3" t="n">
        <v>14</v>
      </c>
      <c r="G1975" s="3" t="n">
        <v>0</v>
      </c>
      <c r="H1975" s="3" t="n">
        <v>14</v>
      </c>
    </row>
    <row r="1976">
      <c r="E1976" s="13" t="n">
        <v>50</v>
      </c>
      <c r="F1976" s="3" t="n">
        <v>0</v>
      </c>
      <c r="G1976" s="3" t="n">
        <v>0</v>
      </c>
      <c r="H1976" s="3" t="n">
        <v>0</v>
      </c>
    </row>
    <row r="1977">
      <c r="E1977" s="13" t="n">
        <v>51</v>
      </c>
      <c r="F1977" s="3" t="n">
        <v>0</v>
      </c>
      <c r="G1977" s="3" t="n">
        <v>14</v>
      </c>
      <c r="H1977" s="3" t="n">
        <v>0</v>
      </c>
    </row>
    <row r="1978">
      <c r="E1978" s="13" t="n">
        <v>52</v>
      </c>
      <c r="F1978" s="3" t="n">
        <v>0</v>
      </c>
      <c r="G1978" s="3" t="n">
        <v>0</v>
      </c>
      <c r="H1978" s="3" t="n">
        <v>0</v>
      </c>
    </row>
    <row r="1979">
      <c r="E1979" s="13" t="n">
        <v>53</v>
      </c>
      <c r="F1979" s="3" t="n">
        <v>0</v>
      </c>
      <c r="G1979" s="3" t="n">
        <v>0</v>
      </c>
      <c r="H1979" s="3" t="n">
        <v>14</v>
      </c>
    </row>
    <row r="1980">
      <c r="E1980" s="13" t="n">
        <v>54</v>
      </c>
      <c r="F1980" s="3" t="n">
        <v>0</v>
      </c>
      <c r="G1980" s="3" t="n">
        <v>14</v>
      </c>
      <c r="H1980" s="3" t="n">
        <v>14</v>
      </c>
    </row>
    <row r="1981">
      <c r="E1981" s="13" t="n">
        <v>55</v>
      </c>
      <c r="F1981" s="3" t="n">
        <v>14</v>
      </c>
      <c r="G1981" s="3" t="n">
        <v>14</v>
      </c>
      <c r="H1981" s="3" t="n">
        <v>0</v>
      </c>
    </row>
    <row r="1982">
      <c r="E1982" s="13" t="n">
        <v>56</v>
      </c>
      <c r="F1982" s="3" t="n">
        <v>14</v>
      </c>
      <c r="G1982" s="3" t="n">
        <v>14</v>
      </c>
      <c r="H1982" s="3" t="n">
        <v>0</v>
      </c>
    </row>
    <row r="1983">
      <c r="E1983" s="13" t="n">
        <v>57</v>
      </c>
      <c r="F1983" s="3" t="n">
        <v>0</v>
      </c>
      <c r="G1983" s="3" t="n">
        <v>14</v>
      </c>
      <c r="H1983" s="3" t="n">
        <v>0</v>
      </c>
    </row>
    <row r="1984">
      <c r="E1984" s="13" t="n">
        <v>58</v>
      </c>
      <c r="F1984" s="3" t="n">
        <v>0</v>
      </c>
      <c r="G1984" s="3" t="n">
        <v>14</v>
      </c>
      <c r="H1984" s="3" t="n">
        <v>0</v>
      </c>
    </row>
    <row r="1985">
      <c r="E1985" s="13" t="n">
        <v>59</v>
      </c>
      <c r="F1985" s="3" t="n">
        <v>14</v>
      </c>
      <c r="G1985" s="3" t="n">
        <v>14</v>
      </c>
      <c r="H1985" s="3" t="n">
        <v>14</v>
      </c>
    </row>
    <row r="1986">
      <c r="E1986" s="13" t="n">
        <v>60</v>
      </c>
      <c r="F1986" s="3" t="n">
        <v>0</v>
      </c>
      <c r="G1986" s="3" t="n">
        <v>0</v>
      </c>
      <c r="H1986" s="3" t="n">
        <v>14</v>
      </c>
    </row>
    <row r="1987">
      <c r="E1987" s="13" t="n">
        <v>61</v>
      </c>
      <c r="F1987" s="3" t="n">
        <v>0</v>
      </c>
      <c r="G1987" s="3" t="n">
        <v>0</v>
      </c>
      <c r="H1987" s="3" t="n">
        <v>14</v>
      </c>
    </row>
    <row r="1988">
      <c r="E1988" s="13" t="n">
        <v>62</v>
      </c>
      <c r="F1988" s="3" t="n">
        <v>0</v>
      </c>
      <c r="G1988" s="3" t="n">
        <v>0</v>
      </c>
      <c r="H1988" s="3" t="n">
        <v>14</v>
      </c>
    </row>
    <row r="1989">
      <c r="E1989" s="13" t="n">
        <v>63</v>
      </c>
      <c r="F1989" s="3" t="n">
        <v>0</v>
      </c>
      <c r="G1989" s="3" t="n">
        <v>0</v>
      </c>
      <c r="H1989" s="3" t="n">
        <v>0</v>
      </c>
    </row>
    <row r="1990">
      <c r="E1990" s="13" t="n">
        <v>64</v>
      </c>
      <c r="F1990" s="3" t="n">
        <v>14</v>
      </c>
      <c r="G1990" s="3" t="n">
        <v>14</v>
      </c>
      <c r="H1990" s="3" t="n">
        <v>0</v>
      </c>
    </row>
    <row r="1991">
      <c r="E1991" s="13" t="n">
        <v>65</v>
      </c>
      <c r="F1991" s="3" t="n">
        <v>0</v>
      </c>
      <c r="G1991" s="3" t="n">
        <v>14</v>
      </c>
      <c r="H1991" s="3" t="n">
        <v>0</v>
      </c>
    </row>
    <row r="1992">
      <c r="E1992" s="13" t="n">
        <v>66</v>
      </c>
      <c r="F1992" s="3" t="n">
        <v>0</v>
      </c>
      <c r="G1992" s="3" t="n">
        <v>0</v>
      </c>
      <c r="H1992" s="3" t="n">
        <v>0</v>
      </c>
    </row>
    <row r="1993">
      <c r="E1993" s="13" t="n">
        <v>67</v>
      </c>
      <c r="F1993" s="3" t="n">
        <v>14</v>
      </c>
      <c r="G1993" s="3" t="n">
        <v>14</v>
      </c>
      <c r="H1993" s="3" t="n">
        <v>14</v>
      </c>
    </row>
    <row r="1994">
      <c r="E1994" s="13" t="n">
        <v>68</v>
      </c>
      <c r="F1994" s="3" t="n">
        <v>14</v>
      </c>
      <c r="G1994" s="3" t="n">
        <v>0</v>
      </c>
      <c r="H1994" s="3" t="n">
        <v>14</v>
      </c>
    </row>
    <row r="1995">
      <c r="E1995" s="13" t="n">
        <v>69</v>
      </c>
      <c r="F1995" s="3" t="n">
        <v>14</v>
      </c>
      <c r="G1995" s="3" t="n">
        <v>0</v>
      </c>
      <c r="H1995" s="3" t="n">
        <v>0</v>
      </c>
    </row>
    <row r="1996">
      <c r="E1996" s="13" t="n">
        <v>70</v>
      </c>
      <c r="F1996" s="3" t="n">
        <v>14</v>
      </c>
      <c r="G1996" s="3" t="n">
        <v>0</v>
      </c>
      <c r="H1996" s="3" t="n">
        <v>0</v>
      </c>
    </row>
    <row r="1997">
      <c r="E1997" s="13" t="n">
        <v>71</v>
      </c>
      <c r="F1997" s="3" t="n">
        <v>0</v>
      </c>
      <c r="G1997" s="3" t="n">
        <v>0</v>
      </c>
      <c r="H1997" s="3" t="n">
        <v>0</v>
      </c>
    </row>
    <row r="1998">
      <c r="E1998" s="13" t="n">
        <v>72</v>
      </c>
      <c r="F1998" s="3" t="n">
        <v>14</v>
      </c>
      <c r="G1998" s="3" t="n">
        <v>0</v>
      </c>
      <c r="H1998" s="3" t="n">
        <v>0</v>
      </c>
    </row>
    <row r="1999">
      <c r="E1999" s="13" t="n">
        <v>73</v>
      </c>
      <c r="F1999" s="3" t="n">
        <v>0</v>
      </c>
      <c r="G1999" s="3" t="n">
        <v>0</v>
      </c>
      <c r="H1999" s="3" t="n">
        <v>0</v>
      </c>
    </row>
    <row r="2000">
      <c r="E2000" s="13" t="n">
        <v>74</v>
      </c>
      <c r="F2000" s="3" t="n">
        <v>0</v>
      </c>
      <c r="G2000" s="3" t="n">
        <v>0</v>
      </c>
      <c r="H2000" s="3" t="n">
        <v>0</v>
      </c>
    </row>
    <row r="2001">
      <c r="E2001" s="13" t="n">
        <v>75</v>
      </c>
      <c r="F2001" s="3" t="n">
        <v>14</v>
      </c>
      <c r="G2001" s="3" t="n">
        <v>14</v>
      </c>
      <c r="H2001" s="3" t="n">
        <v>0</v>
      </c>
    </row>
    <row r="2002">
      <c r="E2002" s="13" t="n">
        <v>76</v>
      </c>
      <c r="F2002" s="3" t="n">
        <v>0</v>
      </c>
      <c r="G2002" s="3" t="n">
        <v>14</v>
      </c>
      <c r="H2002" s="3" t="n">
        <v>0</v>
      </c>
    </row>
    <row r="2003">
      <c r="E2003" s="13" t="n">
        <v>77</v>
      </c>
      <c r="F2003" s="3" t="n">
        <v>0</v>
      </c>
      <c r="G2003" s="3" t="n">
        <v>0</v>
      </c>
      <c r="H2003" s="3" t="n">
        <v>0</v>
      </c>
    </row>
    <row r="2004">
      <c r="E2004" s="13" t="n">
        <v>78</v>
      </c>
      <c r="F2004" s="3" t="n">
        <v>14</v>
      </c>
      <c r="G2004" s="3" t="n">
        <v>14</v>
      </c>
      <c r="H2004" s="3" t="n">
        <v>0</v>
      </c>
    </row>
    <row r="2005">
      <c r="E2005" s="13" t="n">
        <v>79</v>
      </c>
      <c r="F2005" s="3" t="n">
        <v>0</v>
      </c>
      <c r="G2005" s="3" t="n">
        <v>0</v>
      </c>
      <c r="H2005" s="3" t="n">
        <v>0</v>
      </c>
    </row>
    <row r="2006">
      <c r="E2006" s="13" t="n">
        <v>80</v>
      </c>
      <c r="F2006" s="3" t="n">
        <v>0</v>
      </c>
      <c r="G2006" s="3" t="n">
        <v>0</v>
      </c>
      <c r="H2006" s="3" t="n">
        <v>0</v>
      </c>
    </row>
    <row r="2007">
      <c r="E2007" s="13" t="n">
        <v>81</v>
      </c>
      <c r="F2007" s="3" t="n">
        <v>0</v>
      </c>
      <c r="G2007" s="3" t="n">
        <v>14</v>
      </c>
      <c r="H2007" s="3" t="n">
        <v>0</v>
      </c>
    </row>
    <row r="2008">
      <c r="E2008" s="13" t="n">
        <v>82</v>
      </c>
      <c r="F2008" s="3" t="n">
        <v>0</v>
      </c>
      <c r="G2008" s="3" t="n">
        <v>14</v>
      </c>
      <c r="H2008" s="3" t="n">
        <v>0</v>
      </c>
    </row>
    <row r="2009">
      <c r="E2009" s="13" t="n">
        <v>83</v>
      </c>
      <c r="F2009" s="3" t="n">
        <v>14</v>
      </c>
      <c r="G2009" s="3" t="n">
        <v>0</v>
      </c>
      <c r="H2009" s="3" t="n">
        <v>0</v>
      </c>
    </row>
    <row r="2010">
      <c r="E2010" s="13" t="n">
        <v>84</v>
      </c>
      <c r="F2010" s="3" t="n">
        <v>14</v>
      </c>
      <c r="G2010" s="3" t="n">
        <v>0</v>
      </c>
      <c r="H2010" s="3" t="n">
        <v>14</v>
      </c>
    </row>
    <row r="2011">
      <c r="E2011" s="13" t="n">
        <v>85</v>
      </c>
      <c r="F2011" s="3" t="n">
        <v>14</v>
      </c>
      <c r="G2011" s="3" t="n">
        <v>14</v>
      </c>
      <c r="H2011" s="3" t="n">
        <v>14</v>
      </c>
    </row>
    <row r="2012">
      <c r="E2012" s="13" t="n">
        <v>86</v>
      </c>
      <c r="F2012" s="3" t="n">
        <v>0</v>
      </c>
      <c r="G2012" s="3" t="n">
        <v>14</v>
      </c>
      <c r="H2012" s="3" t="n">
        <v>0</v>
      </c>
    </row>
    <row r="2013">
      <c r="E2013" s="13" t="n">
        <v>87</v>
      </c>
      <c r="F2013" s="3" t="n">
        <v>0</v>
      </c>
      <c r="G2013" s="3" t="n">
        <v>0</v>
      </c>
      <c r="H2013" s="3" t="n">
        <v>14</v>
      </c>
    </row>
    <row r="2014">
      <c r="E2014" s="13" t="n">
        <v>88</v>
      </c>
      <c r="F2014" s="3" t="n">
        <v>14</v>
      </c>
      <c r="G2014" s="3" t="n">
        <v>14</v>
      </c>
      <c r="H2014" s="3" t="n">
        <v>0</v>
      </c>
    </row>
    <row r="2015">
      <c r="E2015" s="13" t="n">
        <v>89</v>
      </c>
      <c r="F2015" s="3" t="n">
        <v>14</v>
      </c>
      <c r="G2015" s="3" t="n">
        <v>14</v>
      </c>
      <c r="H2015" s="3" t="n">
        <v>0</v>
      </c>
    </row>
    <row r="2016">
      <c r="E2016" s="13" t="n">
        <v>90</v>
      </c>
      <c r="F2016" s="3" t="n">
        <v>14</v>
      </c>
      <c r="G2016" s="3" t="n">
        <v>0</v>
      </c>
      <c r="H2016" s="3" t="n">
        <v>0</v>
      </c>
    </row>
    <row r="2017">
      <c r="E2017" s="13" t="n">
        <v>91</v>
      </c>
      <c r="F2017" s="3" t="n">
        <v>0</v>
      </c>
      <c r="G2017" s="3" t="n">
        <v>14</v>
      </c>
      <c r="H2017" s="3" t="n">
        <v>0</v>
      </c>
    </row>
    <row r="2018">
      <c r="E2018" s="13" t="n">
        <v>92</v>
      </c>
      <c r="F2018" s="3" t="n">
        <v>0</v>
      </c>
      <c r="G2018" s="3" t="n">
        <v>14</v>
      </c>
      <c r="H2018" s="3" t="n">
        <v>14</v>
      </c>
    </row>
    <row r="2019">
      <c r="E2019" s="13" t="n">
        <v>93</v>
      </c>
      <c r="F2019" s="3" t="n">
        <v>0</v>
      </c>
      <c r="G2019" s="3" t="n">
        <v>14</v>
      </c>
      <c r="H2019" s="3" t="n">
        <v>0</v>
      </c>
    </row>
    <row r="2020">
      <c r="E2020" s="13" t="n">
        <v>94</v>
      </c>
      <c r="F2020" s="3" t="n">
        <v>14</v>
      </c>
      <c r="G2020" s="3" t="n">
        <v>14</v>
      </c>
      <c r="H2020" s="3" t="n">
        <v>0</v>
      </c>
    </row>
    <row r="2021">
      <c r="E2021" s="13" t="n">
        <v>95</v>
      </c>
      <c r="F2021" s="3" t="n">
        <v>0</v>
      </c>
      <c r="G2021" s="3" t="n">
        <v>0</v>
      </c>
      <c r="H2021" s="3" t="n">
        <v>14</v>
      </c>
    </row>
    <row r="2022">
      <c r="E2022" s="13" t="n">
        <v>96</v>
      </c>
      <c r="F2022" s="3" t="n">
        <v>0</v>
      </c>
      <c r="G2022" s="3" t="n">
        <v>0</v>
      </c>
      <c r="H2022" s="3" t="n">
        <v>14</v>
      </c>
    </row>
    <row r="2023">
      <c r="E2023" s="13" t="n">
        <v>97</v>
      </c>
      <c r="F2023" s="3" t="n">
        <v>14</v>
      </c>
      <c r="G2023" s="3" t="n">
        <v>14</v>
      </c>
      <c r="H2023" s="3" t="n">
        <v>0</v>
      </c>
    </row>
    <row r="2024">
      <c r="E2024" s="13" t="n">
        <v>98</v>
      </c>
      <c r="F2024" s="3" t="n">
        <v>14</v>
      </c>
      <c r="G2024" s="3" t="n">
        <v>0</v>
      </c>
      <c r="H2024" s="3" t="n">
        <v>0</v>
      </c>
    </row>
    <row r="2025">
      <c r="E2025" s="13" t="n">
        <v>99</v>
      </c>
      <c r="F2025" s="3" t="n">
        <v>0</v>
      </c>
      <c r="G2025" s="3" t="n">
        <v>0</v>
      </c>
      <c r="H2025" s="3" t="n">
        <v>0</v>
      </c>
    </row>
    <row r="2026">
      <c r="E2026" s="13" t="n">
        <v>100</v>
      </c>
      <c r="F2026" s="3" t="n">
        <v>0</v>
      </c>
      <c r="G2026" s="3" t="n">
        <v>0</v>
      </c>
      <c r="H2026" s="3" t="n">
        <v>0</v>
      </c>
    </row>
    <row r="2027">
      <c r="E2027" s="13" t="n">
        <v>101</v>
      </c>
      <c r="F2027" s="3" t="n">
        <v>0</v>
      </c>
      <c r="G2027" s="3" t="n">
        <v>0</v>
      </c>
      <c r="H2027" s="3" t="n">
        <v>0</v>
      </c>
    </row>
    <row r="2028">
      <c r="E2028" s="13" t="n">
        <v>102</v>
      </c>
      <c r="F2028" s="3" t="n">
        <v>14</v>
      </c>
      <c r="G2028" s="3" t="n">
        <v>14</v>
      </c>
      <c r="H2028" s="3" t="n">
        <v>0</v>
      </c>
    </row>
    <row r="2029">
      <c r="E2029" s="13" t="n">
        <v>103</v>
      </c>
      <c r="F2029" s="3" t="n">
        <v>14</v>
      </c>
      <c r="G2029" s="3" t="n">
        <v>0</v>
      </c>
      <c r="H2029" s="3" t="n">
        <v>0</v>
      </c>
    </row>
    <row r="2030">
      <c r="E2030" s="13" t="n">
        <v>104</v>
      </c>
      <c r="F2030" s="3" t="n">
        <v>0</v>
      </c>
      <c r="G2030" s="3" t="n">
        <v>14</v>
      </c>
      <c r="H2030" s="3" t="n">
        <v>14</v>
      </c>
    </row>
    <row r="2031">
      <c r="E2031" s="13" t="n">
        <v>105</v>
      </c>
      <c r="F2031" s="3" t="n">
        <v>14</v>
      </c>
      <c r="G2031" s="3" t="n">
        <v>14</v>
      </c>
      <c r="H2031" s="3" t="n">
        <v>0</v>
      </c>
    </row>
    <row r="2032">
      <c r="E2032" s="13" t="n">
        <v>106</v>
      </c>
      <c r="F2032" s="3" t="n">
        <v>0</v>
      </c>
      <c r="G2032" s="3" t="n">
        <v>0</v>
      </c>
      <c r="H2032" s="3" t="n">
        <v>14</v>
      </c>
    </row>
    <row r="2033">
      <c r="E2033" s="13" t="n">
        <v>107</v>
      </c>
      <c r="F2033" s="3" t="n">
        <v>14</v>
      </c>
      <c r="G2033" s="3" t="n">
        <v>14</v>
      </c>
      <c r="H2033" s="3" t="n">
        <v>0</v>
      </c>
    </row>
    <row r="2034">
      <c r="E2034" s="13" t="n">
        <v>108</v>
      </c>
      <c r="F2034" s="3" t="n">
        <v>14</v>
      </c>
      <c r="G2034" s="3" t="n">
        <v>0</v>
      </c>
      <c r="H2034" s="3" t="n">
        <v>0</v>
      </c>
    </row>
    <row r="2035">
      <c r="E2035" s="13" t="n">
        <v>109</v>
      </c>
      <c r="F2035" s="3" t="n">
        <v>0</v>
      </c>
      <c r="G2035" s="3" t="n">
        <v>0</v>
      </c>
      <c r="H2035" s="3" t="n">
        <v>0</v>
      </c>
    </row>
    <row r="2036">
      <c r="E2036" s="13" t="n">
        <v>110</v>
      </c>
      <c r="F2036" s="3" t="n">
        <v>0</v>
      </c>
      <c r="G2036" s="3" t="n">
        <v>0</v>
      </c>
      <c r="H2036" s="3" t="n">
        <v>14</v>
      </c>
    </row>
    <row r="2037">
      <c r="E2037" s="13" t="n">
        <v>111</v>
      </c>
      <c r="F2037" s="3" t="n">
        <v>14</v>
      </c>
      <c r="G2037" s="3" t="n">
        <v>0</v>
      </c>
      <c r="H2037" s="3" t="n">
        <v>14</v>
      </c>
    </row>
    <row r="2038">
      <c r="E2038" s="13" t="n">
        <v>112</v>
      </c>
      <c r="F2038" s="3" t="n">
        <v>0</v>
      </c>
      <c r="G2038" s="3" t="n">
        <v>0</v>
      </c>
      <c r="H2038" s="3" t="n">
        <v>14</v>
      </c>
    </row>
    <row r="2039">
      <c r="E2039" s="13" t="n">
        <v>113</v>
      </c>
      <c r="F2039" s="3" t="n">
        <v>14</v>
      </c>
      <c r="G2039" s="3" t="n">
        <v>0</v>
      </c>
      <c r="H2039" s="3" t="n">
        <v>14</v>
      </c>
    </row>
    <row r="2040">
      <c r="E2040" s="13" t="n">
        <v>114</v>
      </c>
      <c r="F2040" s="3" t="n">
        <v>0</v>
      </c>
      <c r="G2040" s="3" t="n">
        <v>0</v>
      </c>
      <c r="H2040" s="3" t="n">
        <v>14</v>
      </c>
    </row>
    <row r="2041">
      <c r="E2041" s="13" t="n">
        <v>115</v>
      </c>
      <c r="F2041" s="3" t="n">
        <v>14</v>
      </c>
      <c r="G2041" s="3" t="n">
        <v>14</v>
      </c>
      <c r="H2041" s="3" t="n">
        <v>0</v>
      </c>
    </row>
    <row r="2042">
      <c r="E2042" s="13" t="n">
        <v>116</v>
      </c>
      <c r="F2042" s="3" t="n">
        <v>0</v>
      </c>
      <c r="G2042" s="3" t="n">
        <v>0</v>
      </c>
      <c r="H2042" s="3" t="n">
        <v>0</v>
      </c>
    </row>
    <row r="2043">
      <c r="E2043" s="13" t="n">
        <v>117</v>
      </c>
      <c r="F2043" s="3" t="n">
        <v>0</v>
      </c>
      <c r="G2043" s="3" t="n">
        <v>0</v>
      </c>
      <c r="H2043" s="3" t="n">
        <v>0</v>
      </c>
    </row>
    <row r="2044">
      <c r="E2044" s="13" t="n">
        <v>118</v>
      </c>
      <c r="F2044" s="3" t="n">
        <v>0</v>
      </c>
      <c r="G2044" s="3" t="n">
        <v>0</v>
      </c>
      <c r="H2044" s="3" t="n">
        <v>0</v>
      </c>
    </row>
    <row r="2045">
      <c r="E2045" s="13" t="n">
        <v>119</v>
      </c>
      <c r="F2045" s="3" t="n">
        <v>0</v>
      </c>
      <c r="G2045" s="3" t="n">
        <v>0</v>
      </c>
      <c r="H2045" s="3" t="n">
        <v>0</v>
      </c>
    </row>
    <row r="2046">
      <c r="E2046" s="13" t="n">
        <v>120</v>
      </c>
      <c r="F2046" s="3" t="n">
        <v>0</v>
      </c>
      <c r="G2046" s="3" t="n">
        <v>14</v>
      </c>
      <c r="H2046" s="3" t="n">
        <v>14</v>
      </c>
    </row>
    <row r="2047">
      <c r="E2047" s="13" t="n">
        <v>121</v>
      </c>
      <c r="F2047" s="3" t="n">
        <v>14</v>
      </c>
      <c r="G2047" s="3" t="n">
        <v>0</v>
      </c>
      <c r="H2047" s="3" t="n">
        <v>0</v>
      </c>
    </row>
    <row r="2048">
      <c r="E2048" s="13" t="n">
        <v>122</v>
      </c>
      <c r="F2048" s="3" t="n">
        <v>14</v>
      </c>
      <c r="G2048" s="3" t="n">
        <v>14</v>
      </c>
      <c r="H2048" s="3" t="n">
        <v>14</v>
      </c>
    </row>
    <row r="2049">
      <c r="E2049" s="13" t="n">
        <v>123</v>
      </c>
      <c r="F2049" s="3" t="n">
        <v>0</v>
      </c>
      <c r="G2049" s="3" t="n">
        <v>0</v>
      </c>
      <c r="H2049" s="3" t="n">
        <v>0</v>
      </c>
    </row>
    <row r="2050">
      <c r="E2050" s="13" t="n">
        <v>124</v>
      </c>
      <c r="F2050" s="3" t="n">
        <v>0</v>
      </c>
      <c r="G2050" s="3" t="n">
        <v>0</v>
      </c>
      <c r="H2050" s="3" t="n">
        <v>0</v>
      </c>
    </row>
    <row r="2051">
      <c r="E2051" s="13" t="n">
        <v>125</v>
      </c>
      <c r="F2051" s="3" t="n">
        <v>0</v>
      </c>
      <c r="G2051" s="3" t="n">
        <v>0</v>
      </c>
      <c r="H2051" s="3" t="n">
        <v>0</v>
      </c>
    </row>
    <row r="2052">
      <c r="E2052" s="13" t="n">
        <v>126</v>
      </c>
      <c r="F2052" s="3" t="n">
        <v>0</v>
      </c>
      <c r="G2052" s="3" t="n">
        <v>0</v>
      </c>
      <c r="H2052" s="3" t="n">
        <v>14</v>
      </c>
    </row>
    <row r="2053">
      <c r="E2053" s="13" t="n">
        <v>127</v>
      </c>
      <c r="F2053" s="3" t="n">
        <v>0</v>
      </c>
      <c r="G2053" s="3" t="n">
        <v>14</v>
      </c>
      <c r="H2053" s="3" t="n">
        <v>14</v>
      </c>
    </row>
    <row r="2054">
      <c r="E2054" s="13" t="n">
        <v>128</v>
      </c>
      <c r="F2054" s="3" t="n">
        <v>0</v>
      </c>
      <c r="G2054" s="3" t="n">
        <v>0</v>
      </c>
      <c r="H2054" s="3" t="n">
        <v>14</v>
      </c>
    </row>
    <row r="2055">
      <c r="E2055" s="13" t="n">
        <v>129</v>
      </c>
      <c r="F2055" s="3" t="n">
        <v>0</v>
      </c>
      <c r="G2055" s="3" t="n">
        <v>14</v>
      </c>
      <c r="H2055" s="3" t="n">
        <v>14</v>
      </c>
    </row>
    <row r="2056">
      <c r="E2056" s="13" t="n">
        <v>130</v>
      </c>
      <c r="F2056" s="3" t="n">
        <v>0</v>
      </c>
      <c r="G2056" s="3" t="n">
        <v>14</v>
      </c>
      <c r="H2056" s="3" t="n">
        <v>0</v>
      </c>
    </row>
    <row r="2057">
      <c r="E2057" s="13" t="n">
        <v>131</v>
      </c>
      <c r="F2057" s="3" t="n">
        <v>0</v>
      </c>
      <c r="G2057" s="3" t="n">
        <v>0</v>
      </c>
      <c r="H2057" s="3" t="n">
        <v>14</v>
      </c>
    </row>
    <row r="2058">
      <c r="E2058" s="13" t="n">
        <v>132</v>
      </c>
      <c r="F2058" s="3" t="n">
        <v>0</v>
      </c>
      <c r="G2058" s="3" t="n">
        <v>14</v>
      </c>
      <c r="H2058" s="3" t="n">
        <v>0</v>
      </c>
    </row>
    <row r="2059">
      <c r="E2059" s="13" t="n">
        <v>133</v>
      </c>
      <c r="F2059" s="3" t="n">
        <v>0</v>
      </c>
      <c r="G2059" s="3" t="n">
        <v>0</v>
      </c>
      <c r="H2059" s="3" t="n">
        <v>0</v>
      </c>
    </row>
    <row r="2060">
      <c r="E2060" s="13" t="n">
        <v>134</v>
      </c>
      <c r="F2060" s="3" t="n">
        <v>14</v>
      </c>
      <c r="G2060" s="3" t="n">
        <v>0</v>
      </c>
      <c r="H2060" s="3" t="n">
        <v>14</v>
      </c>
    </row>
    <row r="2061">
      <c r="E2061" s="13" t="n">
        <v>135</v>
      </c>
      <c r="F2061" s="3" t="n">
        <v>0</v>
      </c>
      <c r="G2061" s="3" t="n">
        <v>0</v>
      </c>
      <c r="H2061" s="3" t="n">
        <v>14</v>
      </c>
    </row>
    <row r="2062">
      <c r="E2062" s="13" t="n">
        <v>136</v>
      </c>
      <c r="F2062" s="3" t="n">
        <v>14</v>
      </c>
      <c r="G2062" s="3" t="n">
        <v>14</v>
      </c>
      <c r="H2062" s="3" t="n">
        <v>0</v>
      </c>
    </row>
    <row r="2063">
      <c r="E2063" s="13" t="n">
        <v>137</v>
      </c>
      <c r="F2063" s="3" t="n">
        <v>0</v>
      </c>
      <c r="G2063" s="3" t="n">
        <v>14</v>
      </c>
      <c r="H2063" s="3" t="n">
        <v>14</v>
      </c>
    </row>
    <row r="2064">
      <c r="E2064" s="13" t="n">
        <v>138</v>
      </c>
      <c r="F2064" s="3" t="n">
        <v>0</v>
      </c>
      <c r="G2064" s="3" t="n">
        <v>14</v>
      </c>
      <c r="H2064" s="3" t="n">
        <v>0</v>
      </c>
    </row>
    <row r="2065">
      <c r="E2065" s="13" t="n">
        <v>139</v>
      </c>
      <c r="F2065" s="3" t="n">
        <v>14</v>
      </c>
      <c r="G2065" s="3" t="n">
        <v>0</v>
      </c>
      <c r="H2065" s="3" t="n">
        <v>0</v>
      </c>
    </row>
    <row r="2066">
      <c r="E2066" s="13" t="n">
        <v>140</v>
      </c>
      <c r="F2066" s="3" t="n">
        <v>0</v>
      </c>
      <c r="G2066" s="3" t="n">
        <v>0</v>
      </c>
      <c r="H2066" s="3" t="n">
        <v>14</v>
      </c>
    </row>
    <row r="2067">
      <c r="E2067" s="13" t="n">
        <v>141</v>
      </c>
      <c r="F2067" s="3" t="n">
        <v>14</v>
      </c>
      <c r="G2067" s="3" t="n">
        <v>0</v>
      </c>
      <c r="H2067" s="3" t="n">
        <v>0</v>
      </c>
    </row>
    <row r="2068">
      <c r="E2068" s="13" t="n">
        <v>142</v>
      </c>
      <c r="F2068" s="3" t="n">
        <v>0</v>
      </c>
      <c r="G2068" s="3" t="n">
        <v>14</v>
      </c>
      <c r="H2068" s="3" t="n">
        <v>14</v>
      </c>
    </row>
    <row r="2069">
      <c r="E2069" s="13" t="n">
        <v>143</v>
      </c>
      <c r="F2069" s="3" t="n">
        <v>0</v>
      </c>
      <c r="G2069" s="3" t="n">
        <v>0</v>
      </c>
      <c r="H2069" s="3" t="n">
        <v>14</v>
      </c>
    </row>
    <row r="2070">
      <c r="E2070" s="13" t="n">
        <v>144</v>
      </c>
      <c r="F2070" s="3" t="n">
        <v>0</v>
      </c>
      <c r="G2070" s="3" t="n">
        <v>0</v>
      </c>
      <c r="H2070" s="3" t="n">
        <v>0</v>
      </c>
    </row>
    <row r="2071">
      <c r="E2071" s="13" t="n">
        <v>145</v>
      </c>
      <c r="F2071" s="3" t="n">
        <v>14</v>
      </c>
      <c r="G2071" s="3" t="n">
        <v>0</v>
      </c>
      <c r="H2071" s="3" t="n">
        <v>0</v>
      </c>
    </row>
    <row r="2072">
      <c r="E2072" s="13" t="n">
        <v>146</v>
      </c>
      <c r="F2072" s="3" t="n">
        <v>14</v>
      </c>
      <c r="G2072" s="3" t="n">
        <v>0</v>
      </c>
      <c r="H2072" s="3" t="n">
        <v>0</v>
      </c>
    </row>
    <row r="2073">
      <c r="E2073" s="13" t="n">
        <v>147</v>
      </c>
      <c r="F2073" s="3" t="n">
        <v>0</v>
      </c>
      <c r="G2073" s="3" t="n">
        <v>0</v>
      </c>
      <c r="H2073" s="3" t="n">
        <v>14</v>
      </c>
    </row>
    <row r="2074">
      <c r="E2074" s="13" t="n">
        <v>148</v>
      </c>
      <c r="F2074" s="3" t="n">
        <v>0</v>
      </c>
      <c r="G2074" s="3" t="n">
        <v>0</v>
      </c>
      <c r="H2074" s="3" t="n">
        <v>14</v>
      </c>
    </row>
    <row r="2075">
      <c r="E2075" s="13" t="n">
        <v>149</v>
      </c>
      <c r="F2075" s="3" t="n">
        <v>14</v>
      </c>
      <c r="G2075" s="3" t="n">
        <v>0</v>
      </c>
      <c r="H2075" s="3" t="n">
        <v>0</v>
      </c>
    </row>
    <row r="2076">
      <c r="E2076" s="13" t="n">
        <v>150</v>
      </c>
      <c r="F2076" s="3" t="n">
        <v>0</v>
      </c>
      <c r="G2076" s="3" t="n">
        <v>0</v>
      </c>
      <c r="H2076" s="3" t="n">
        <v>0</v>
      </c>
    </row>
    <row r="2077">
      <c r="E2077" s="13" t="n">
        <v>151</v>
      </c>
      <c r="F2077" s="3" t="n">
        <v>0</v>
      </c>
      <c r="G2077" s="3" t="n">
        <v>0</v>
      </c>
      <c r="H2077" s="3" t="n">
        <v>0</v>
      </c>
    </row>
    <row r="2078">
      <c r="E2078" s="13" t="n">
        <v>152</v>
      </c>
      <c r="F2078" s="3" t="n">
        <v>14</v>
      </c>
      <c r="G2078" s="3" t="n">
        <v>0</v>
      </c>
      <c r="H2078" s="3" t="n">
        <v>14</v>
      </c>
    </row>
    <row r="2079">
      <c r="E2079" s="13" t="n">
        <v>153</v>
      </c>
      <c r="F2079" s="3" t="n">
        <v>0</v>
      </c>
      <c r="G2079" s="3" t="n">
        <v>14</v>
      </c>
      <c r="H2079" s="3" t="n">
        <v>14</v>
      </c>
    </row>
    <row r="2080">
      <c r="E2080" s="13" t="n">
        <v>154</v>
      </c>
      <c r="F2080" s="3" t="n">
        <v>0</v>
      </c>
      <c r="G2080" s="3" t="n">
        <v>0</v>
      </c>
      <c r="H2080" s="3" t="n">
        <v>0</v>
      </c>
    </row>
    <row r="2081">
      <c r="E2081" s="13" t="n">
        <v>155</v>
      </c>
      <c r="F2081" s="3" t="n">
        <v>14</v>
      </c>
      <c r="G2081" s="3" t="n">
        <v>14</v>
      </c>
      <c r="H2081" s="3" t="n">
        <v>0</v>
      </c>
    </row>
    <row r="2082">
      <c r="E2082" s="13" t="n">
        <v>156</v>
      </c>
      <c r="F2082" s="3" t="n">
        <v>0</v>
      </c>
      <c r="G2082" s="3" t="n">
        <v>0</v>
      </c>
      <c r="H2082" s="3" t="n">
        <v>14</v>
      </c>
    </row>
    <row r="2083">
      <c r="E2083" s="13" t="n">
        <v>157</v>
      </c>
      <c r="F2083" s="3" t="n">
        <v>0</v>
      </c>
      <c r="G2083" s="3" t="n">
        <v>14</v>
      </c>
      <c r="H2083" s="3" t="n">
        <v>14</v>
      </c>
    </row>
    <row r="2084">
      <c r="E2084" s="13" t="n">
        <v>158</v>
      </c>
      <c r="F2084" s="3" t="n">
        <v>14</v>
      </c>
      <c r="G2084" s="3" t="n">
        <v>0</v>
      </c>
      <c r="H2084" s="3" t="n">
        <v>0</v>
      </c>
    </row>
    <row r="2085">
      <c r="E2085" s="13" t="n">
        <v>159</v>
      </c>
      <c r="F2085" s="3" t="n">
        <v>14</v>
      </c>
      <c r="G2085" s="3" t="n">
        <v>14</v>
      </c>
      <c r="H2085" s="3" t="n">
        <v>0</v>
      </c>
    </row>
    <row r="2086">
      <c r="E2086" s="13" t="n">
        <v>160</v>
      </c>
      <c r="F2086" s="3" t="n">
        <v>0</v>
      </c>
      <c r="G2086" s="3" t="n">
        <v>0</v>
      </c>
      <c r="H2086" s="3" t="n">
        <v>0</v>
      </c>
    </row>
    <row r="2087">
      <c r="E2087" s="13" t="n">
        <v>161</v>
      </c>
      <c r="F2087" s="3" t="n">
        <v>0</v>
      </c>
      <c r="G2087" s="3" t="n">
        <v>14</v>
      </c>
      <c r="H2087" s="3" t="n">
        <v>0</v>
      </c>
    </row>
    <row r="2088">
      <c r="E2088" s="13" t="n">
        <v>162</v>
      </c>
      <c r="F2088" s="3" t="n">
        <v>0</v>
      </c>
      <c r="G2088" s="3" t="n">
        <v>0</v>
      </c>
      <c r="H2088" s="3" t="n">
        <v>14</v>
      </c>
    </row>
    <row r="2089">
      <c r="E2089" s="13" t="n">
        <v>163</v>
      </c>
      <c r="F2089" s="3" t="n">
        <v>14</v>
      </c>
      <c r="G2089" s="3" t="n">
        <v>0</v>
      </c>
      <c r="H2089" s="3" t="n">
        <v>14</v>
      </c>
    </row>
    <row r="2090">
      <c r="E2090" s="13" t="n">
        <v>164</v>
      </c>
      <c r="F2090" s="3" t="n">
        <v>14</v>
      </c>
      <c r="G2090" s="3" t="n">
        <v>0</v>
      </c>
      <c r="H2090" s="3" t="n">
        <v>0</v>
      </c>
    </row>
    <row r="2091">
      <c r="E2091" s="13" t="n">
        <v>165</v>
      </c>
      <c r="F2091" s="3" t="n">
        <v>0</v>
      </c>
      <c r="G2091" s="3" t="n">
        <v>0</v>
      </c>
      <c r="H2091" s="3" t="n">
        <v>0</v>
      </c>
    </row>
    <row r="2092">
      <c r="E2092" s="13" t="n">
        <v>166</v>
      </c>
      <c r="F2092" s="3" t="n">
        <v>0</v>
      </c>
      <c r="G2092" s="3" t="n">
        <v>14</v>
      </c>
      <c r="H2092" s="3" t="n">
        <v>0</v>
      </c>
    </row>
    <row r="2093">
      <c r="E2093" s="13" t="n">
        <v>167</v>
      </c>
      <c r="F2093" s="3" t="n">
        <v>0</v>
      </c>
      <c r="G2093" s="3" t="n">
        <v>0</v>
      </c>
      <c r="H2093" s="3" t="n">
        <v>0</v>
      </c>
    </row>
    <row r="2094">
      <c r="E2094" s="13" t="n">
        <v>168</v>
      </c>
      <c r="F2094" s="3" t="n">
        <v>0</v>
      </c>
      <c r="G2094" s="3" t="n">
        <v>14</v>
      </c>
      <c r="H2094" s="3" t="n">
        <v>14</v>
      </c>
    </row>
    <row r="2095">
      <c r="E2095" s="13" t="n">
        <v>169</v>
      </c>
      <c r="F2095" s="3" t="n">
        <v>0</v>
      </c>
      <c r="G2095" s="3" t="n">
        <v>14</v>
      </c>
      <c r="H2095" s="3" t="n">
        <v>0</v>
      </c>
    </row>
    <row r="2096">
      <c r="E2096" s="13" t="n">
        <v>170</v>
      </c>
      <c r="F2096" s="3" t="n">
        <v>0</v>
      </c>
      <c r="G2096" s="3" t="n">
        <v>0</v>
      </c>
      <c r="H2096" s="3" t="n">
        <v>0</v>
      </c>
    </row>
    <row r="2097">
      <c r="E2097" s="13" t="n">
        <v>171</v>
      </c>
      <c r="F2097" s="3" t="n">
        <v>14</v>
      </c>
      <c r="G2097" s="3" t="n">
        <v>14</v>
      </c>
      <c r="H2097" s="3" t="n">
        <v>0</v>
      </c>
    </row>
    <row r="2098">
      <c r="E2098" s="13" t="n">
        <v>172</v>
      </c>
      <c r="F2098" s="3" t="n">
        <v>0</v>
      </c>
      <c r="G2098" s="3" t="n">
        <v>0</v>
      </c>
      <c r="H2098" s="3" t="n">
        <v>14</v>
      </c>
    </row>
    <row r="2099">
      <c r="E2099" s="13" t="n">
        <v>173</v>
      </c>
      <c r="F2099" s="3" t="n">
        <v>0</v>
      </c>
      <c r="G2099" s="3" t="n">
        <v>14</v>
      </c>
      <c r="H2099" s="3" t="n">
        <v>14</v>
      </c>
    </row>
    <row r="2100">
      <c r="E2100" s="13" t="n">
        <v>174</v>
      </c>
      <c r="F2100" s="3" t="n">
        <v>0</v>
      </c>
      <c r="G2100" s="3" t="n">
        <v>0</v>
      </c>
      <c r="H2100" s="3" t="n">
        <v>0</v>
      </c>
    </row>
    <row r="2101">
      <c r="E2101" s="13" t="n">
        <v>175</v>
      </c>
      <c r="F2101" s="3" t="n">
        <v>0</v>
      </c>
      <c r="G2101" s="3" t="n">
        <v>0</v>
      </c>
      <c r="H2101" s="3" t="n">
        <v>14</v>
      </c>
    </row>
    <row r="2102">
      <c r="E2102" s="13" t="n">
        <v>176</v>
      </c>
      <c r="F2102" s="3" t="n">
        <v>14</v>
      </c>
      <c r="G2102" s="3" t="n">
        <v>0</v>
      </c>
      <c r="H2102" s="3" t="n">
        <v>0</v>
      </c>
    </row>
    <row r="2103">
      <c r="E2103" s="13" t="n">
        <v>177</v>
      </c>
      <c r="F2103" s="3" t="n">
        <v>0</v>
      </c>
      <c r="G2103" s="3" t="n">
        <v>0</v>
      </c>
      <c r="H2103" s="3" t="n">
        <v>0</v>
      </c>
    </row>
    <row r="2104">
      <c r="E2104" s="13" t="n">
        <v>178</v>
      </c>
      <c r="F2104" s="3" t="n">
        <v>14</v>
      </c>
      <c r="G2104" s="3" t="n">
        <v>0</v>
      </c>
      <c r="H2104" s="3" t="n">
        <v>0</v>
      </c>
    </row>
    <row r="2105">
      <c r="E2105" s="13" t="n">
        <v>179</v>
      </c>
      <c r="F2105" s="3" t="n">
        <v>0</v>
      </c>
      <c r="G2105" s="3" t="n">
        <v>14</v>
      </c>
      <c r="H2105" s="3" t="n">
        <v>0</v>
      </c>
    </row>
    <row r="2106">
      <c r="E2106" s="13" t="n">
        <v>180</v>
      </c>
      <c r="F2106" s="3" t="n">
        <v>0</v>
      </c>
      <c r="G2106" s="3" t="n">
        <v>14</v>
      </c>
      <c r="H2106" s="3" t="n">
        <v>0</v>
      </c>
    </row>
    <row r="2107">
      <c r="E2107" s="13" t="n">
        <v>181</v>
      </c>
      <c r="F2107" s="3" t="n">
        <v>0</v>
      </c>
      <c r="G2107" s="3" t="n">
        <v>0</v>
      </c>
      <c r="H2107" s="3" t="n">
        <v>14</v>
      </c>
    </row>
    <row r="2108">
      <c r="E2108" s="13" t="n">
        <v>182</v>
      </c>
      <c r="F2108" s="3" t="n">
        <v>14</v>
      </c>
      <c r="G2108" s="3" t="n">
        <v>0</v>
      </c>
      <c r="H2108" s="3" t="n">
        <v>14</v>
      </c>
    </row>
    <row r="2109">
      <c r="E2109" s="13" t="n">
        <v>183</v>
      </c>
      <c r="F2109" s="3" t="n">
        <v>0</v>
      </c>
      <c r="G2109" s="3" t="n">
        <v>14</v>
      </c>
      <c r="H2109" s="3" t="n">
        <v>14</v>
      </c>
    </row>
    <row r="2110">
      <c r="E2110" s="13" t="n">
        <v>184</v>
      </c>
      <c r="F2110" s="3" t="n">
        <v>0</v>
      </c>
      <c r="G2110" s="3" t="n">
        <v>0</v>
      </c>
      <c r="H2110" s="3" t="n">
        <v>0</v>
      </c>
    </row>
    <row r="2111">
      <c r="E2111" s="13" t="n">
        <v>185</v>
      </c>
      <c r="F2111" s="3" t="n">
        <v>14</v>
      </c>
      <c r="G2111" s="3" t="n">
        <v>0</v>
      </c>
      <c r="H2111" s="3" t="n">
        <v>14</v>
      </c>
    </row>
    <row r="2112">
      <c r="E2112" s="13" t="n">
        <v>186</v>
      </c>
      <c r="F2112" s="3" t="n">
        <v>0</v>
      </c>
      <c r="G2112" s="3" t="n">
        <v>0</v>
      </c>
      <c r="H2112" s="3" t="n">
        <v>14</v>
      </c>
    </row>
    <row r="2113">
      <c r="E2113" s="13" t="n">
        <v>187</v>
      </c>
      <c r="F2113" s="3" t="n">
        <v>0</v>
      </c>
      <c r="G2113" s="3" t="n">
        <v>0</v>
      </c>
      <c r="H2113" s="3" t="n">
        <v>14</v>
      </c>
    </row>
    <row r="2114">
      <c r="E2114" s="13" t="n">
        <v>188</v>
      </c>
      <c r="F2114" s="3" t="n">
        <v>0</v>
      </c>
      <c r="G2114" s="3" t="n">
        <v>0</v>
      </c>
      <c r="H2114" s="3" t="n">
        <v>0</v>
      </c>
    </row>
    <row r="2115">
      <c r="E2115" s="13" t="n">
        <v>189</v>
      </c>
      <c r="F2115" s="3" t="n">
        <v>0</v>
      </c>
      <c r="G2115" s="3" t="n">
        <v>0</v>
      </c>
      <c r="H2115" s="3" t="n">
        <v>14</v>
      </c>
    </row>
    <row r="2116">
      <c r="E2116" s="13" t="n">
        <v>190</v>
      </c>
      <c r="F2116" s="3" t="n">
        <v>0</v>
      </c>
      <c r="G2116" s="3" t="n">
        <v>0</v>
      </c>
      <c r="H2116" s="3" t="n">
        <v>0</v>
      </c>
    </row>
    <row r="2117">
      <c r="E2117" s="13" t="n">
        <v>191</v>
      </c>
      <c r="F2117" s="3" t="n">
        <v>0</v>
      </c>
      <c r="G2117" s="3" t="n">
        <v>0</v>
      </c>
      <c r="H2117" s="3" t="n">
        <v>0</v>
      </c>
    </row>
    <row r="2118">
      <c r="E2118" s="13" t="n">
        <v>192</v>
      </c>
      <c r="F2118" s="3" t="n">
        <v>0</v>
      </c>
      <c r="G2118" s="3" t="n">
        <v>0</v>
      </c>
      <c r="H2118" s="3" t="n">
        <v>14</v>
      </c>
    </row>
    <row r="2119">
      <c r="E2119" s="13" t="n">
        <v>193</v>
      </c>
      <c r="F2119" s="3" t="n">
        <v>0</v>
      </c>
      <c r="G2119" s="3" t="n">
        <v>14</v>
      </c>
      <c r="H2119" s="3" t="n">
        <v>0</v>
      </c>
    </row>
    <row r="2120">
      <c r="E2120" s="13" t="n">
        <v>194</v>
      </c>
      <c r="F2120" s="3" t="n">
        <v>0</v>
      </c>
      <c r="G2120" s="3" t="n">
        <v>0</v>
      </c>
      <c r="H2120" s="3" t="n">
        <v>14</v>
      </c>
    </row>
    <row r="2121">
      <c r="E2121" s="13" t="n">
        <v>195</v>
      </c>
      <c r="F2121" s="3" t="n">
        <v>0</v>
      </c>
      <c r="G2121" s="3" t="n">
        <v>14</v>
      </c>
      <c r="H2121" s="3" t="n">
        <v>0</v>
      </c>
    </row>
    <row r="2122">
      <c r="E2122" s="13" t="n">
        <v>196</v>
      </c>
      <c r="F2122" s="3" t="n">
        <v>0</v>
      </c>
      <c r="G2122" s="3" t="n">
        <v>14</v>
      </c>
      <c r="H2122" s="3" t="n">
        <v>0</v>
      </c>
    </row>
    <row r="2123">
      <c r="E2123" s="13" t="n">
        <v>197</v>
      </c>
      <c r="F2123" s="3" t="n">
        <v>0</v>
      </c>
      <c r="G2123" s="3" t="n">
        <v>0</v>
      </c>
      <c r="H2123" s="3" t="n">
        <v>14</v>
      </c>
    </row>
    <row r="2124">
      <c r="E2124" s="13" t="n">
        <v>198</v>
      </c>
      <c r="F2124" s="3" t="n">
        <v>0</v>
      </c>
      <c r="G2124" s="3" t="n">
        <v>14</v>
      </c>
      <c r="H2124" s="3" t="n">
        <v>0</v>
      </c>
    </row>
    <row r="2127">
      <c r="E2127" s="13" t="n"/>
      <c r="F2127" s="79">
        <f>MAX(F1935:H2124)</f>
        <v/>
      </c>
      <c r="H2127" s="79">
        <f>MIN(F1935:H2124)</f>
        <v/>
      </c>
    </row>
    <row r="2128">
      <c r="E2128" s="13" t="n"/>
      <c r="F2128" s="14" t="n"/>
    </row>
    <row r="2129">
      <c r="E2129" s="13" t="inlineStr">
        <is>
          <t>Maxnumrip</t>
        </is>
      </c>
      <c r="F2129" s="10" t="n">
        <v>14</v>
      </c>
    </row>
    <row r="2130">
      <c r="E2130" s="13" t="inlineStr">
        <is>
          <t>Minnumrip</t>
        </is>
      </c>
      <c r="F2130" s="10" t="n">
        <v>0</v>
      </c>
    </row>
  </sheetData>
  <pageMargins left="0.511811024" right="0.511811024" top="0.787401575" bottom="0.787401575" header="0.31496062" footer="0.31496062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C2:H40"/>
  <sheetViews>
    <sheetView zoomScale="90" zoomScaleNormal="90" workbookViewId="0">
      <selection activeCell="D34" sqref="D34"/>
    </sheetView>
  </sheetViews>
  <sheetFormatPr baseColWidth="8" defaultRowHeight="14.4"/>
  <cols>
    <col width="20.44140625" bestFit="1" customWidth="1" style="1" min="3" max="4"/>
    <col width="8.88671875" customWidth="1" min="6" max="6"/>
  </cols>
  <sheetData>
    <row r="2">
      <c r="C2" s="1" t="inlineStr">
        <is>
          <t>Stockpoint</t>
        </is>
      </c>
    </row>
    <row r="3">
      <c r="C3" s="1" t="inlineStr">
        <is>
          <t>nw</t>
        </is>
      </c>
      <c r="D3" s="1" t="n">
        <v>3</v>
      </c>
      <c r="F3" t="inlineStr">
        <is>
          <t>//Number of raw materials warehouses</t>
        </is>
      </c>
    </row>
    <row r="4">
      <c r="C4" s="1" t="inlineStr">
        <is>
          <t>nf</t>
        </is>
      </c>
      <c r="D4" s="1" t="n">
        <v>5</v>
      </c>
      <c r="F4" t="inlineStr">
        <is>
          <t>//Number of factories</t>
        </is>
      </c>
    </row>
    <row r="5">
      <c r="C5" s="1" t="inlineStr">
        <is>
          <t>nd</t>
        </is>
      </c>
      <c r="D5" s="1" t="n">
        <v>2</v>
      </c>
      <c r="F5" t="inlineStr">
        <is>
          <t>//Number of distributors</t>
        </is>
      </c>
    </row>
    <row r="6">
      <c r="C6" s="1" t="inlineStr">
        <is>
          <t>nr</t>
        </is>
      </c>
      <c r="D6" s="1" t="n">
        <v>190</v>
      </c>
      <c r="F6" t="inlineStr">
        <is>
          <t>//Number of retailers</t>
        </is>
      </c>
    </row>
    <row r="8">
      <c r="C8" s="1" t="inlineStr">
        <is>
          <t>Products</t>
        </is>
      </c>
    </row>
    <row r="9">
      <c r="C9" s="1" t="inlineStr">
        <is>
          <t>nm</t>
        </is>
      </c>
      <c r="D9" s="1" t="n">
        <v>15</v>
      </c>
      <c r="F9" t="inlineStr">
        <is>
          <t>//Number of raw materials</t>
        </is>
      </c>
    </row>
    <row r="10">
      <c r="C10" s="1" t="inlineStr">
        <is>
          <t>np</t>
        </is>
      </c>
      <c r="D10" s="1" t="n">
        <v>3</v>
      </c>
      <c r="F10" t="inlineStr">
        <is>
          <t>//Number of products</t>
        </is>
      </c>
    </row>
    <row r="12">
      <c r="C12" s="1" t="inlineStr">
        <is>
          <t>Stockpoint</t>
        </is>
      </c>
    </row>
    <row r="13">
      <c r="C13" s="1" t="n">
        <v>1</v>
      </c>
      <c r="D13" s="1">
        <f>D3</f>
        <v/>
      </c>
      <c r="F13" t="inlineStr">
        <is>
          <t>//range W = 1..nw;</t>
        </is>
      </c>
    </row>
    <row r="14">
      <c r="C14" s="1">
        <f>D3+1</f>
        <v/>
      </c>
      <c r="D14" s="1">
        <f>D3+D4</f>
        <v/>
      </c>
      <c r="F14" t="inlineStr">
        <is>
          <t>//range F = (nw+1)..(nw+nf);</t>
        </is>
      </c>
    </row>
    <row r="15">
      <c r="C15" s="1">
        <f>D3+D4+1</f>
        <v/>
      </c>
      <c r="D15" s="1">
        <f>D3+D4+D5</f>
        <v/>
      </c>
      <c r="F15" t="inlineStr">
        <is>
          <t>//range D = (nw+nf+1)..(nw+nf+nd);</t>
        </is>
      </c>
    </row>
    <row r="16">
      <c r="C16" s="1">
        <f>D3+D4+D5+1</f>
        <v/>
      </c>
      <c r="D16" s="1">
        <f>D3+D4+D5+D6</f>
        <v/>
      </c>
      <c r="F16" t="inlineStr">
        <is>
          <t>//range R = (nw+nf+nd+1)..(nw+nf+nd+nr);</t>
        </is>
      </c>
    </row>
    <row r="19">
      <c r="C19" s="1" t="inlineStr">
        <is>
          <t>Products</t>
        </is>
      </c>
    </row>
    <row r="20">
      <c r="C20" s="1" t="n">
        <v>1</v>
      </c>
      <c r="D20" s="1">
        <f>D9</f>
        <v/>
      </c>
      <c r="F20" t="inlineStr">
        <is>
          <t>//range M = 1..nm;</t>
        </is>
      </c>
    </row>
    <row r="21">
      <c r="C21" s="1">
        <f>D9+1</f>
        <v/>
      </c>
      <c r="D21" s="1">
        <f>D9+D10</f>
        <v/>
      </c>
      <c r="F21" t="inlineStr">
        <is>
          <t>//range PF = (nm+1)..(nm+np);</t>
        </is>
      </c>
    </row>
    <row r="22">
      <c r="C22" s="1">
        <f>D9+D10+1</f>
        <v/>
      </c>
      <c r="D22" s="1">
        <f>D9+D10+D10</f>
        <v/>
      </c>
      <c r="F22" t="inlineStr">
        <is>
          <t>//range PD = (nm+np+1)..(nm+np+np);</t>
        </is>
      </c>
    </row>
    <row r="23">
      <c r="C23" s="1">
        <f>D9+D10+D10+1</f>
        <v/>
      </c>
      <c r="D23" s="1">
        <f>D9+D10+D10+D10</f>
        <v/>
      </c>
      <c r="F23" t="inlineStr">
        <is>
          <t>//range PR = (nm+np+np+1)..(nm+np+np+np);</t>
        </is>
      </c>
    </row>
    <row r="27">
      <c r="C27" s="60" t="inlineStr">
        <is>
          <t>CV</t>
        </is>
      </c>
      <c r="D27" s="60" t="n">
        <v>0.2</v>
      </c>
      <c r="E27" s="94" t="n"/>
      <c r="F27" s="94" t="n">
        <v>0.2</v>
      </c>
      <c r="G27" s="94" t="n">
        <v>0.6</v>
      </c>
      <c r="H27" s="102" t="n">
        <v>1</v>
      </c>
    </row>
    <row r="28">
      <c r="C28" s="60" t="inlineStr">
        <is>
          <t>Input source</t>
        </is>
      </c>
      <c r="D28" s="94" t="n"/>
      <c r="E28" s="94" t="n"/>
      <c r="F28" s="94" t="n"/>
      <c r="G28" s="94" t="n"/>
      <c r="H28" s="94" t="n"/>
    </row>
    <row r="31">
      <c r="C31" s="60" t="inlineStr">
        <is>
          <t>Planned Stock</t>
        </is>
      </c>
      <c r="D31" s="120" t="n">
        <v>1</v>
      </c>
      <c r="F31" s="96" t="n">
        <v>1</v>
      </c>
      <c r="G31" s="96" t="n">
        <v>0.7</v>
      </c>
      <c r="H31" s="96" t="n">
        <v>0.4</v>
      </c>
    </row>
    <row r="32">
      <c r="D32" s="13" t="n"/>
    </row>
    <row r="33">
      <c r="D33" s="13" t="n"/>
    </row>
    <row r="34" ht="16.8" customHeight="1">
      <c r="C34" s="60" t="inlineStr">
        <is>
          <t>Variance coeff - z(S2nd)</t>
        </is>
      </c>
      <c r="D34" s="90" t="n">
        <v>1.8</v>
      </c>
      <c r="F34" s="9" t="n">
        <v>1.8</v>
      </c>
      <c r="G34" s="9" t="n">
        <v>2.001</v>
      </c>
      <c r="H34" s="9" t="n">
        <v>3</v>
      </c>
    </row>
    <row r="35">
      <c r="D35" s="13" t="n"/>
    </row>
    <row r="36">
      <c r="D36" s="13" t="n"/>
    </row>
    <row r="37">
      <c r="D37" s="13" t="n"/>
    </row>
    <row r="38">
      <c r="C38" s="97" t="n"/>
    </row>
    <row r="39">
      <c r="C39" s="97" t="n"/>
    </row>
    <row r="40">
      <c r="C40" s="97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Antonio Marinho</dc:creator>
  <dcterms:created xsi:type="dcterms:W3CDTF">2024-08-02T12:13:51Z</dcterms:created>
  <dcterms:modified xsi:type="dcterms:W3CDTF">2025-11-12T18:34:57Z</dcterms:modified>
  <cp:lastModifiedBy>Antonio Marinho</cp:lastModifiedBy>
</cp:coreProperties>
</file>